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hidePivotFieldList="1"/>
  <xr:revisionPtr revIDLastSave="0" documentId="8_{637E5804-FF21-45A0-AE05-1B8B666B2D76}" xr6:coauthVersionLast="47" xr6:coauthVersionMax="47" xr10:uidLastSave="{00000000-0000-0000-0000-000000000000}"/>
  <bookViews>
    <workbookView xWindow="-108" yWindow="-108" windowWidth="23256" windowHeight="12456" firstSheet="2" activeTab="5" xr2:uid="{00000000-000D-0000-FFFF-FFFF00000000}"/>
  </bookViews>
  <sheets>
    <sheet name="Customer Names" sheetId="3" r:id="rId1"/>
    <sheet name="Medical Examinations" sheetId="2" r:id="rId2"/>
    <sheet name="Hospitalisation Details" sheetId="1" r:id="rId3"/>
    <sheet name="Healthcare" sheetId="4" r:id="rId4"/>
    <sheet name="Pivot Tables" sheetId="5" r:id="rId5"/>
    <sheet name="Scatter Plot" sheetId="6" r:id="rId6"/>
    <sheet name="Dash Board" sheetId="7" r:id="rId7"/>
  </sheets>
  <definedNames>
    <definedName name="Slicer_Diabetes_Status">#N/A</definedName>
    <definedName name="Slicer_Weight_Status">#N/A</definedName>
  </definedNames>
  <calcPr calcId="191029" iterateDelta="1E-4"/>
  <pivotCaches>
    <pivotCache cacheId="18"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 i="4" l="1"/>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R180" i="4" s="1"/>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R242" i="4" s="1"/>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R346" i="4" s="1"/>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R372" i="4" s="1"/>
  <c r="A373" i="4"/>
  <c r="A374" i="4"/>
  <c r="A375" i="4"/>
  <c r="A376" i="4"/>
  <c r="A377" i="4"/>
  <c r="A378" i="4"/>
  <c r="A379" i="4"/>
  <c r="A380" i="4"/>
  <c r="A381" i="4"/>
  <c r="A382" i="4"/>
  <c r="A383" i="4"/>
  <c r="A384" i="4"/>
  <c r="A385" i="4"/>
  <c r="A386" i="4"/>
  <c r="A387" i="4"/>
  <c r="A388" i="4"/>
  <c r="A389" i="4"/>
  <c r="A390" i="4"/>
  <c r="A391" i="4"/>
  <c r="A392" i="4"/>
  <c r="R392" i="4" s="1"/>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R446" i="4" s="1"/>
  <c r="A447" i="4"/>
  <c r="A448" i="4"/>
  <c r="A449" i="4"/>
  <c r="A450" i="4"/>
  <c r="A451" i="4"/>
  <c r="A452" i="4"/>
  <c r="A453" i="4"/>
  <c r="A454" i="4"/>
  <c r="A455" i="4"/>
  <c r="A456" i="4"/>
  <c r="A457" i="4"/>
  <c r="A458" i="4"/>
  <c r="R458" i="4" s="1"/>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R530" i="4" s="1"/>
  <c r="A531" i="4"/>
  <c r="A532" i="4"/>
  <c r="A533" i="4"/>
  <c r="A534" i="4"/>
  <c r="A535" i="4"/>
  <c r="A536" i="4"/>
  <c r="A537" i="4"/>
  <c r="A538" i="4"/>
  <c r="A539" i="4"/>
  <c r="A540" i="4"/>
  <c r="A541" i="4"/>
  <c r="A542" i="4"/>
  <c r="A543" i="4"/>
  <c r="A544" i="4"/>
  <c r="A545" i="4"/>
  <c r="A546" i="4"/>
  <c r="A547" i="4"/>
  <c r="A548" i="4"/>
  <c r="A549" i="4"/>
  <c r="A550" i="4"/>
  <c r="A551" i="4"/>
  <c r="A552" i="4"/>
  <c r="R552" i="4" s="1"/>
  <c r="A553" i="4"/>
  <c r="A554" i="4"/>
  <c r="A555" i="4"/>
  <c r="A556" i="4"/>
  <c r="A557" i="4"/>
  <c r="A558" i="4"/>
  <c r="A559" i="4"/>
  <c r="A560" i="4"/>
  <c r="A561" i="4"/>
  <c r="A562" i="4"/>
  <c r="A563" i="4"/>
  <c r="A564" i="4"/>
  <c r="A565" i="4"/>
  <c r="A566" i="4"/>
  <c r="R566" i="4" s="1"/>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R624" i="4" s="1"/>
  <c r="A625" i="4"/>
  <c r="A626" i="4"/>
  <c r="A627" i="4"/>
  <c r="A628" i="4"/>
  <c r="A629" i="4"/>
  <c r="A630" i="4"/>
  <c r="A631" i="4"/>
  <c r="A632" i="4"/>
  <c r="A633" i="4"/>
  <c r="A634" i="4"/>
  <c r="R634" i="4" s="1"/>
  <c r="A635" i="4"/>
  <c r="A636" i="4"/>
  <c r="A637" i="4"/>
  <c r="A638" i="4"/>
  <c r="A639" i="4"/>
  <c r="A640" i="4"/>
  <c r="A641" i="4"/>
  <c r="A642" i="4"/>
  <c r="A643" i="4"/>
  <c r="A644" i="4"/>
  <c r="A645" i="4"/>
  <c r="A646" i="4"/>
  <c r="A647" i="4"/>
  <c r="A648" i="4"/>
  <c r="A649" i="4"/>
  <c r="A650" i="4"/>
  <c r="A651" i="4"/>
  <c r="A652" i="4"/>
  <c r="A653" i="4"/>
  <c r="A654" i="4"/>
  <c r="A655" i="4"/>
  <c r="A656" i="4"/>
  <c r="A657" i="4"/>
  <c r="A658" i="4"/>
  <c r="A659" i="4"/>
  <c r="A660" i="4"/>
  <c r="R660" i="4" s="1"/>
  <c r="A661" i="4"/>
  <c r="A662" i="4"/>
  <c r="A663" i="4"/>
  <c r="A664" i="4"/>
  <c r="A665" i="4"/>
  <c r="A666" i="4"/>
  <c r="A667" i="4"/>
  <c r="A668" i="4"/>
  <c r="A669" i="4"/>
  <c r="A670" i="4"/>
  <c r="A671" i="4"/>
  <c r="A672" i="4"/>
  <c r="A673" i="4"/>
  <c r="A674" i="4"/>
  <c r="A675" i="4"/>
  <c r="A676" i="4"/>
  <c r="A677" i="4"/>
  <c r="A678" i="4"/>
  <c r="A679" i="4"/>
  <c r="A680" i="4"/>
  <c r="A681" i="4"/>
  <c r="A682" i="4"/>
  <c r="A683" i="4"/>
  <c r="A684" i="4"/>
  <c r="A685" i="4"/>
  <c r="A686" i="4"/>
  <c r="A687" i="4"/>
  <c r="A688" i="4"/>
  <c r="A689" i="4"/>
  <c r="A690" i="4"/>
  <c r="A691" i="4"/>
  <c r="A692" i="4"/>
  <c r="A693" i="4"/>
  <c r="A694" i="4"/>
  <c r="A695" i="4"/>
  <c r="A696" i="4"/>
  <c r="A697" i="4"/>
  <c r="A698" i="4"/>
  <c r="A699" i="4"/>
  <c r="A700" i="4"/>
  <c r="A701" i="4"/>
  <c r="A702" i="4"/>
  <c r="A703" i="4"/>
  <c r="A704" i="4"/>
  <c r="A705" i="4"/>
  <c r="A706" i="4"/>
  <c r="R706" i="4" s="1"/>
  <c r="A707" i="4"/>
  <c r="A708" i="4"/>
  <c r="A709" i="4"/>
  <c r="A710" i="4"/>
  <c r="A711" i="4"/>
  <c r="A712" i="4"/>
  <c r="A713" i="4"/>
  <c r="A714" i="4"/>
  <c r="A715" i="4"/>
  <c r="A716" i="4"/>
  <c r="R716" i="4" s="1"/>
  <c r="A717" i="4"/>
  <c r="A718" i="4"/>
  <c r="A719" i="4"/>
  <c r="A720" i="4"/>
  <c r="A721" i="4"/>
  <c r="A722" i="4"/>
  <c r="A723" i="4"/>
  <c r="A724" i="4"/>
  <c r="A725" i="4"/>
  <c r="A726" i="4"/>
  <c r="A727" i="4"/>
  <c r="A728" i="4"/>
  <c r="A729" i="4"/>
  <c r="A730" i="4"/>
  <c r="A731" i="4"/>
  <c r="A732" i="4"/>
  <c r="A733" i="4"/>
  <c r="A734" i="4"/>
  <c r="A735" i="4"/>
  <c r="A736" i="4"/>
  <c r="A737" i="4"/>
  <c r="A738" i="4"/>
  <c r="A739" i="4"/>
  <c r="A740" i="4"/>
  <c r="A741" i="4"/>
  <c r="A742" i="4"/>
  <c r="R742" i="4" s="1"/>
  <c r="A743" i="4"/>
  <c r="A744" i="4"/>
  <c r="A745" i="4"/>
  <c r="A746" i="4"/>
  <c r="A747" i="4"/>
  <c r="A748" i="4"/>
  <c r="A749" i="4"/>
  <c r="A750" i="4"/>
  <c r="A751" i="4"/>
  <c r="A752" i="4"/>
  <c r="A753" i="4"/>
  <c r="A754" i="4"/>
  <c r="A755" i="4"/>
  <c r="A756" i="4"/>
  <c r="A757" i="4"/>
  <c r="A758" i="4"/>
  <c r="A759" i="4"/>
  <c r="A760" i="4"/>
  <c r="A761" i="4"/>
  <c r="A762" i="4"/>
  <c r="A763" i="4"/>
  <c r="A764" i="4"/>
  <c r="A765" i="4"/>
  <c r="A766" i="4"/>
  <c r="A767" i="4"/>
  <c r="A768" i="4"/>
  <c r="A769" i="4"/>
  <c r="A770" i="4"/>
  <c r="A771" i="4"/>
  <c r="A772" i="4"/>
  <c r="A773" i="4"/>
  <c r="A774" i="4"/>
  <c r="A775" i="4"/>
  <c r="A776" i="4"/>
  <c r="A777" i="4"/>
  <c r="A778" i="4"/>
  <c r="A779" i="4"/>
  <c r="A780" i="4"/>
  <c r="A781" i="4"/>
  <c r="A782" i="4"/>
  <c r="A783" i="4"/>
  <c r="A784" i="4"/>
  <c r="A785" i="4"/>
  <c r="A786" i="4"/>
  <c r="A787" i="4"/>
  <c r="A788" i="4"/>
  <c r="R788" i="4" s="1"/>
  <c r="A789" i="4"/>
  <c r="A790" i="4"/>
  <c r="A791" i="4"/>
  <c r="A792" i="4"/>
  <c r="A793" i="4"/>
  <c r="A794" i="4"/>
  <c r="A795" i="4"/>
  <c r="A796" i="4"/>
  <c r="A797" i="4"/>
  <c r="A798" i="4"/>
  <c r="A799" i="4"/>
  <c r="A800" i="4"/>
  <c r="A801" i="4"/>
  <c r="A802" i="4"/>
  <c r="A803" i="4"/>
  <c r="A804" i="4"/>
  <c r="A805" i="4"/>
  <c r="R805" i="4" s="1"/>
  <c r="A806" i="4"/>
  <c r="A807" i="4"/>
  <c r="A808" i="4"/>
  <c r="A809" i="4"/>
  <c r="A810" i="4"/>
  <c r="A811" i="4"/>
  <c r="A812" i="4"/>
  <c r="A813" i="4"/>
  <c r="A814" i="4"/>
  <c r="A815" i="4"/>
  <c r="A816" i="4"/>
  <c r="A817" i="4"/>
  <c r="R817" i="4" s="1"/>
  <c r="A818" i="4"/>
  <c r="A819" i="4"/>
  <c r="A820" i="4"/>
  <c r="A821" i="4"/>
  <c r="A822" i="4"/>
  <c r="A823" i="4"/>
  <c r="A824" i="4"/>
  <c r="A825" i="4"/>
  <c r="A826" i="4"/>
  <c r="A827" i="4"/>
  <c r="A828" i="4"/>
  <c r="A829" i="4"/>
  <c r="A830" i="4"/>
  <c r="A831" i="4"/>
  <c r="A832" i="4"/>
  <c r="A833" i="4"/>
  <c r="A834" i="4"/>
  <c r="A835" i="4"/>
  <c r="A836" i="4"/>
  <c r="A837" i="4"/>
  <c r="A838" i="4"/>
  <c r="A839" i="4"/>
  <c r="A840" i="4"/>
  <c r="A841" i="4"/>
  <c r="A842" i="4"/>
  <c r="A843" i="4"/>
  <c r="A844" i="4"/>
  <c r="A845" i="4"/>
  <c r="A846" i="4"/>
  <c r="A847" i="4"/>
  <c r="A848" i="4"/>
  <c r="A849" i="4"/>
  <c r="A850" i="4"/>
  <c r="A851" i="4"/>
  <c r="A852" i="4"/>
  <c r="A853" i="4"/>
  <c r="A854" i="4"/>
  <c r="A855" i="4"/>
  <c r="A856" i="4"/>
  <c r="A857" i="4"/>
  <c r="A858" i="4"/>
  <c r="A859" i="4"/>
  <c r="A860" i="4"/>
  <c r="A861" i="4"/>
  <c r="A862" i="4"/>
  <c r="A863" i="4"/>
  <c r="A864" i="4"/>
  <c r="R864" i="4" s="1"/>
  <c r="A865" i="4"/>
  <c r="A866" i="4"/>
  <c r="A867" i="4"/>
  <c r="A868" i="4"/>
  <c r="A869" i="4"/>
  <c r="A870" i="4"/>
  <c r="A871" i="4"/>
  <c r="A872" i="4"/>
  <c r="A873" i="4"/>
  <c r="A874" i="4"/>
  <c r="R874" i="4" s="1"/>
  <c r="A875" i="4"/>
  <c r="A876" i="4"/>
  <c r="A877" i="4"/>
  <c r="A878" i="4"/>
  <c r="A879" i="4"/>
  <c r="A880" i="4"/>
  <c r="A881" i="4"/>
  <c r="A882" i="4"/>
  <c r="A883" i="4"/>
  <c r="A884" i="4"/>
  <c r="A885" i="4"/>
  <c r="A886" i="4"/>
  <c r="A887" i="4"/>
  <c r="A888" i="4"/>
  <c r="A889" i="4"/>
  <c r="A890" i="4"/>
  <c r="A891" i="4"/>
  <c r="A892" i="4"/>
  <c r="A893" i="4"/>
  <c r="A894" i="4"/>
  <c r="A895" i="4"/>
  <c r="A896" i="4"/>
  <c r="A897" i="4"/>
  <c r="A898" i="4"/>
  <c r="A899" i="4"/>
  <c r="A900" i="4"/>
  <c r="A901" i="4"/>
  <c r="A902" i="4"/>
  <c r="A903" i="4"/>
  <c r="A904" i="4"/>
  <c r="A905" i="4"/>
  <c r="A906" i="4"/>
  <c r="A907" i="4"/>
  <c r="A908" i="4"/>
  <c r="A909" i="4"/>
  <c r="A910" i="4"/>
  <c r="A911" i="4"/>
  <c r="A912" i="4"/>
  <c r="A913" i="4"/>
  <c r="A914" i="4"/>
  <c r="A915" i="4"/>
  <c r="A916" i="4"/>
  <c r="A917" i="4"/>
  <c r="A918" i="4"/>
  <c r="A919" i="4"/>
  <c r="A920" i="4"/>
  <c r="A921" i="4"/>
  <c r="A922" i="4"/>
  <c r="A923" i="4"/>
  <c r="A924" i="4"/>
  <c r="A925" i="4"/>
  <c r="A926" i="4"/>
  <c r="A927" i="4"/>
  <c r="A928" i="4"/>
  <c r="A929" i="4"/>
  <c r="A930" i="4"/>
  <c r="A931" i="4"/>
  <c r="A932" i="4"/>
  <c r="R932" i="4" s="1"/>
  <c r="A933" i="4"/>
  <c r="A934" i="4"/>
  <c r="A935" i="4"/>
  <c r="A936" i="4"/>
  <c r="A937" i="4"/>
  <c r="A938" i="4"/>
  <c r="A939" i="4"/>
  <c r="A940" i="4"/>
  <c r="A941" i="4"/>
  <c r="A942" i="4"/>
  <c r="A943" i="4"/>
  <c r="A944" i="4"/>
  <c r="A945" i="4"/>
  <c r="A946" i="4"/>
  <c r="A947" i="4"/>
  <c r="A948" i="4"/>
  <c r="A949" i="4"/>
  <c r="A950" i="4"/>
  <c r="A951" i="4"/>
  <c r="A952" i="4"/>
  <c r="A953" i="4"/>
  <c r="A954" i="4"/>
  <c r="A955" i="4"/>
  <c r="A956" i="4"/>
  <c r="A957" i="4"/>
  <c r="A958" i="4"/>
  <c r="A959" i="4"/>
  <c r="A960" i="4"/>
  <c r="A961" i="4"/>
  <c r="A962" i="4"/>
  <c r="A963" i="4"/>
  <c r="A964" i="4"/>
  <c r="A965" i="4"/>
  <c r="A966" i="4"/>
  <c r="A967" i="4"/>
  <c r="A968" i="4"/>
  <c r="A969" i="4"/>
  <c r="A970" i="4"/>
  <c r="A971" i="4"/>
  <c r="A972" i="4"/>
  <c r="A973" i="4"/>
  <c r="A974" i="4"/>
  <c r="A975" i="4"/>
  <c r="A976" i="4"/>
  <c r="A977" i="4"/>
  <c r="A978" i="4"/>
  <c r="A979" i="4"/>
  <c r="A980" i="4"/>
  <c r="A981" i="4"/>
  <c r="A982" i="4"/>
  <c r="A983" i="4"/>
  <c r="A984" i="4"/>
  <c r="A985" i="4"/>
  <c r="A986" i="4"/>
  <c r="A987" i="4"/>
  <c r="A988" i="4"/>
  <c r="A989" i="4"/>
  <c r="A990" i="4"/>
  <c r="A991" i="4"/>
  <c r="A992" i="4"/>
  <c r="A993" i="4"/>
  <c r="A994" i="4"/>
  <c r="A995" i="4"/>
  <c r="A996" i="4"/>
  <c r="A997" i="4"/>
  <c r="A998" i="4"/>
  <c r="A999" i="4"/>
  <c r="A1000" i="4"/>
  <c r="A1001" i="4"/>
  <c r="A1002" i="4"/>
  <c r="A1003" i="4"/>
  <c r="A1004" i="4"/>
  <c r="R1004" i="4" s="1"/>
  <c r="A1005" i="4"/>
  <c r="A1006" i="4"/>
  <c r="A1007" i="4"/>
  <c r="A1008" i="4"/>
  <c r="A1009" i="4"/>
  <c r="A1010" i="4"/>
  <c r="A1011" i="4"/>
  <c r="A1012" i="4"/>
  <c r="A1013" i="4"/>
  <c r="A1014" i="4"/>
  <c r="A1015" i="4"/>
  <c r="A1016" i="4"/>
  <c r="A1017" i="4"/>
  <c r="A1018" i="4"/>
  <c r="A1019" i="4"/>
  <c r="A1020" i="4"/>
  <c r="A1021" i="4"/>
  <c r="A1022" i="4"/>
  <c r="A1023" i="4"/>
  <c r="R1023" i="4" s="1"/>
  <c r="A1024" i="4"/>
  <c r="A1025" i="4"/>
  <c r="A1026" i="4"/>
  <c r="A1027" i="4"/>
  <c r="A1028" i="4"/>
  <c r="A1029" i="4"/>
  <c r="A1030" i="4"/>
  <c r="A1031" i="4"/>
  <c r="A1032" i="4"/>
  <c r="A1033" i="4"/>
  <c r="A1034" i="4"/>
  <c r="A1035" i="4"/>
  <c r="A1036" i="4"/>
  <c r="A1037" i="4"/>
  <c r="A1038" i="4"/>
  <c r="R1038" i="4" s="1"/>
  <c r="A1039" i="4"/>
  <c r="A1040" i="4"/>
  <c r="A1041" i="4"/>
  <c r="R1041" i="4" s="1"/>
  <c r="A1042" i="4"/>
  <c r="A1043" i="4"/>
  <c r="A1044" i="4"/>
  <c r="A1045" i="4"/>
  <c r="A1046" i="4"/>
  <c r="A1047" i="4"/>
  <c r="A1048" i="4"/>
  <c r="A1049" i="4"/>
  <c r="A1050" i="4"/>
  <c r="R1050" i="4" s="1"/>
  <c r="A1051" i="4"/>
  <c r="A1052" i="4"/>
  <c r="A1053" i="4"/>
  <c r="A1054" i="4"/>
  <c r="A1055" i="4"/>
  <c r="A1056" i="4"/>
  <c r="A1057" i="4"/>
  <c r="A1058" i="4"/>
  <c r="A1059" i="4"/>
  <c r="A1060" i="4"/>
  <c r="A1061" i="4"/>
  <c r="A1062" i="4"/>
  <c r="A1063" i="4"/>
  <c r="A1064" i="4"/>
  <c r="A1065" i="4"/>
  <c r="R1065" i="4" s="1"/>
  <c r="A1066" i="4"/>
  <c r="A1067" i="4"/>
  <c r="A1068" i="4"/>
  <c r="A1069" i="4"/>
  <c r="A1070" i="4"/>
  <c r="A1071" i="4"/>
  <c r="A1072" i="4"/>
  <c r="R1072" i="4" s="1"/>
  <c r="A1073" i="4"/>
  <c r="A1074" i="4"/>
  <c r="A1075" i="4"/>
  <c r="A1076" i="4"/>
  <c r="A1077" i="4"/>
  <c r="R1077" i="4" s="1"/>
  <c r="A1078" i="4"/>
  <c r="A1079" i="4"/>
  <c r="A1080" i="4"/>
  <c r="A1081" i="4"/>
  <c r="A1082" i="4"/>
  <c r="A1083" i="4"/>
  <c r="A1084" i="4"/>
  <c r="A1085" i="4"/>
  <c r="A1086" i="4"/>
  <c r="A1087" i="4"/>
  <c r="A1088" i="4"/>
  <c r="A1089" i="4"/>
  <c r="A1090" i="4"/>
  <c r="A1091" i="4"/>
  <c r="A1092" i="4"/>
  <c r="A1093" i="4"/>
  <c r="A1094" i="4"/>
  <c r="A1095" i="4"/>
  <c r="A1096" i="4"/>
  <c r="R1096" i="4" s="1"/>
  <c r="A1097" i="4"/>
  <c r="A1098" i="4"/>
  <c r="A1099" i="4"/>
  <c r="A1100" i="4"/>
  <c r="A1101" i="4"/>
  <c r="A1102" i="4"/>
  <c r="A1103" i="4"/>
  <c r="A1104" i="4"/>
  <c r="A1105" i="4"/>
  <c r="A1106" i="4"/>
  <c r="A1107" i="4"/>
  <c r="A1108" i="4"/>
  <c r="R1108" i="4" s="1"/>
  <c r="A1109" i="4"/>
  <c r="A1110" i="4"/>
  <c r="A1111" i="4"/>
  <c r="A1112" i="4"/>
  <c r="A1113" i="4"/>
  <c r="A1114" i="4"/>
  <c r="A1115" i="4"/>
  <c r="A1116" i="4"/>
  <c r="A1117" i="4"/>
  <c r="A1118" i="4"/>
  <c r="A1119" i="4"/>
  <c r="A1120" i="4"/>
  <c r="A1121" i="4"/>
  <c r="A1122" i="4"/>
  <c r="A1123" i="4"/>
  <c r="A1124" i="4"/>
  <c r="A1125" i="4"/>
  <c r="A1126" i="4"/>
  <c r="A1127" i="4"/>
  <c r="A1128" i="4"/>
  <c r="A1129" i="4"/>
  <c r="A1130" i="4"/>
  <c r="A1131" i="4"/>
  <c r="R1131" i="4" s="1"/>
  <c r="A1132" i="4"/>
  <c r="A1133" i="4"/>
  <c r="A1134" i="4"/>
  <c r="A1135" i="4"/>
  <c r="A1136" i="4"/>
  <c r="A1137" i="4"/>
  <c r="A1138" i="4"/>
  <c r="A1139" i="4"/>
  <c r="A1140" i="4"/>
  <c r="A1141" i="4"/>
  <c r="A1142" i="4"/>
  <c r="A1143" i="4"/>
  <c r="A1144" i="4"/>
  <c r="A1145" i="4"/>
  <c r="A1146" i="4"/>
  <c r="A1147" i="4"/>
  <c r="A1148" i="4"/>
  <c r="A1149" i="4"/>
  <c r="A1150" i="4"/>
  <c r="A1151" i="4"/>
  <c r="A1152" i="4"/>
  <c r="A1153" i="4"/>
  <c r="A1154" i="4"/>
  <c r="A1155" i="4"/>
  <c r="R1155" i="4" s="1"/>
  <c r="A1156" i="4"/>
  <c r="A1157" i="4"/>
  <c r="A1158" i="4"/>
  <c r="R1158" i="4" s="1"/>
  <c r="A1159" i="4"/>
  <c r="A1160" i="4"/>
  <c r="A1161" i="4"/>
  <c r="A1162" i="4"/>
  <c r="A1163" i="4"/>
  <c r="A1164" i="4"/>
  <c r="A1165" i="4"/>
  <c r="A1166" i="4"/>
  <c r="A1167" i="4"/>
  <c r="R1167" i="4" s="1"/>
  <c r="A1168" i="4"/>
  <c r="A1169" i="4"/>
  <c r="A1170" i="4"/>
  <c r="A1171" i="4"/>
  <c r="A1172" i="4"/>
  <c r="A1173" i="4"/>
  <c r="A1174" i="4"/>
  <c r="A1175" i="4"/>
  <c r="A1176" i="4"/>
  <c r="A1177" i="4"/>
  <c r="A1178" i="4"/>
  <c r="A1179" i="4"/>
  <c r="A1180" i="4"/>
  <c r="A1181" i="4"/>
  <c r="A1182" i="4"/>
  <c r="R1182" i="4" s="1"/>
  <c r="A1183" i="4"/>
  <c r="A1184" i="4"/>
  <c r="A1185" i="4"/>
  <c r="R1185" i="4" s="1"/>
  <c r="A1186" i="4"/>
  <c r="A1187" i="4"/>
  <c r="A1188" i="4"/>
  <c r="A1189" i="4"/>
  <c r="A1190" i="4"/>
  <c r="A1191" i="4"/>
  <c r="A1192" i="4"/>
  <c r="A1193" i="4"/>
  <c r="A1194" i="4"/>
  <c r="R1194" i="4" s="1"/>
  <c r="A1195" i="4"/>
  <c r="A1196" i="4"/>
  <c r="A1197" i="4"/>
  <c r="A1198" i="4"/>
  <c r="A1199" i="4"/>
  <c r="A1200" i="4"/>
  <c r="A1201" i="4"/>
  <c r="A1202" i="4"/>
  <c r="A1203" i="4"/>
  <c r="A1204" i="4"/>
  <c r="A1205" i="4"/>
  <c r="A1206" i="4"/>
  <c r="A1207" i="4"/>
  <c r="A1208" i="4"/>
  <c r="A1209" i="4"/>
  <c r="R1209" i="4" s="1"/>
  <c r="A1210" i="4"/>
  <c r="A1211" i="4"/>
  <c r="A1212" i="4"/>
  <c r="A1213" i="4"/>
  <c r="A1214" i="4"/>
  <c r="A1215" i="4"/>
  <c r="A1216" i="4"/>
  <c r="R1216" i="4" s="1"/>
  <c r="A1217" i="4"/>
  <c r="A1218" i="4"/>
  <c r="A1219" i="4"/>
  <c r="A1220" i="4"/>
  <c r="A1221" i="4"/>
  <c r="A1222" i="4"/>
  <c r="A1223" i="4"/>
  <c r="A1224" i="4"/>
  <c r="A1225" i="4"/>
  <c r="A1226" i="4"/>
  <c r="A1227" i="4"/>
  <c r="A1228" i="4"/>
  <c r="A1229" i="4"/>
  <c r="A1230" i="4"/>
  <c r="A1231" i="4"/>
  <c r="A1232" i="4"/>
  <c r="A1233" i="4"/>
  <c r="A1234" i="4"/>
  <c r="A1235" i="4"/>
  <c r="A1236" i="4"/>
  <c r="A1237" i="4"/>
  <c r="A1238" i="4"/>
  <c r="A1239" i="4"/>
  <c r="A1240" i="4"/>
  <c r="R1240" i="4" s="1"/>
  <c r="A1241" i="4"/>
  <c r="A1242" i="4"/>
  <c r="A1243" i="4"/>
  <c r="A1244" i="4"/>
  <c r="A1245" i="4"/>
  <c r="A1246" i="4"/>
  <c r="A1247" i="4"/>
  <c r="A1248" i="4"/>
  <c r="A1249" i="4"/>
  <c r="A1250" i="4"/>
  <c r="A1251" i="4"/>
  <c r="A1252" i="4"/>
  <c r="R1252" i="4" s="1"/>
  <c r="A1253" i="4"/>
  <c r="A1254" i="4"/>
  <c r="A1255" i="4"/>
  <c r="A1256" i="4"/>
  <c r="A1257" i="4"/>
  <c r="A1258" i="4"/>
  <c r="A1259" i="4"/>
  <c r="A1260" i="4"/>
  <c r="A1261" i="4"/>
  <c r="A1262" i="4"/>
  <c r="A1263" i="4"/>
  <c r="A1264" i="4"/>
  <c r="A1265" i="4"/>
  <c r="A1266" i="4"/>
  <c r="A1267" i="4"/>
  <c r="A1268" i="4"/>
  <c r="A1269" i="4"/>
  <c r="A1270" i="4"/>
  <c r="A1271" i="4"/>
  <c r="A1272" i="4"/>
  <c r="A1273" i="4"/>
  <c r="A1274" i="4"/>
  <c r="A1275" i="4"/>
  <c r="R1275" i="4" s="1"/>
  <c r="A1276" i="4"/>
  <c r="A1277" i="4"/>
  <c r="A1278" i="4"/>
  <c r="A1279" i="4"/>
  <c r="A1280" i="4"/>
  <c r="A1281" i="4"/>
  <c r="A1282" i="4"/>
  <c r="A1283" i="4"/>
  <c r="A1284" i="4"/>
  <c r="A1285" i="4"/>
  <c r="A1286" i="4"/>
  <c r="A1287" i="4"/>
  <c r="A1288" i="4"/>
  <c r="A1289" i="4"/>
  <c r="A1290" i="4"/>
  <c r="A1291" i="4"/>
  <c r="A1292" i="4"/>
  <c r="A1293" i="4"/>
  <c r="A1294" i="4"/>
  <c r="A1295" i="4"/>
  <c r="A1296" i="4"/>
  <c r="A1297" i="4"/>
  <c r="A1298" i="4"/>
  <c r="A1299" i="4"/>
  <c r="R1299" i="4" s="1"/>
  <c r="A1300" i="4"/>
  <c r="A1301" i="4"/>
  <c r="A1302" i="4"/>
  <c r="R1302" i="4" s="1"/>
  <c r="A1303" i="4"/>
  <c r="A1304" i="4"/>
  <c r="A1305" i="4"/>
  <c r="A1306" i="4"/>
  <c r="A1307" i="4"/>
  <c r="A1308" i="4"/>
  <c r="A1309" i="4"/>
  <c r="A1310" i="4"/>
  <c r="A1311" i="4"/>
  <c r="R1311" i="4" s="1"/>
  <c r="A1312" i="4"/>
  <c r="A1313" i="4"/>
  <c r="A1314" i="4"/>
  <c r="A1315" i="4"/>
  <c r="A1316" i="4"/>
  <c r="A1317" i="4"/>
  <c r="A1318" i="4"/>
  <c r="A1319" i="4"/>
  <c r="A1320" i="4"/>
  <c r="A1321" i="4"/>
  <c r="A1322" i="4"/>
  <c r="A1323" i="4"/>
  <c r="A1324" i="4"/>
  <c r="A1325" i="4"/>
  <c r="A1326" i="4"/>
  <c r="R1326" i="4" s="1"/>
  <c r="A1327" i="4"/>
  <c r="A1328" i="4"/>
  <c r="A1329" i="4"/>
  <c r="A1330" i="4"/>
  <c r="A1331" i="4"/>
  <c r="A1332" i="4"/>
  <c r="A1333" i="4"/>
  <c r="A1334" i="4"/>
  <c r="A1335" i="4"/>
  <c r="A1336" i="4"/>
  <c r="R1336" i="4" s="1"/>
  <c r="A1337" i="4"/>
  <c r="A1338" i="4"/>
  <c r="A1339" i="4"/>
  <c r="A1340" i="4"/>
  <c r="A1341" i="4"/>
  <c r="A1342" i="4"/>
  <c r="A1343" i="4"/>
  <c r="A1344" i="4"/>
  <c r="A1345" i="4"/>
  <c r="A1346" i="4"/>
  <c r="A1347" i="4"/>
  <c r="A1348" i="4"/>
  <c r="A1349" i="4"/>
  <c r="A1350" i="4"/>
  <c r="R1350" i="4" s="1"/>
  <c r="A1351" i="4"/>
  <c r="A1352" i="4"/>
  <c r="A1353" i="4"/>
  <c r="A1354" i="4"/>
  <c r="A1355" i="4"/>
  <c r="A1356" i="4"/>
  <c r="A1357" i="4"/>
  <c r="A1358" i="4"/>
  <c r="A1359" i="4"/>
  <c r="A1360" i="4"/>
  <c r="R1360" i="4" s="1"/>
  <c r="A1361" i="4"/>
  <c r="A1362" i="4"/>
  <c r="A1363" i="4"/>
  <c r="A1364" i="4"/>
  <c r="A1365" i="4"/>
  <c r="A1366" i="4"/>
  <c r="A1367" i="4"/>
  <c r="A1368" i="4"/>
  <c r="A1369" i="4"/>
  <c r="A1370" i="4"/>
  <c r="A1371" i="4"/>
  <c r="A1372" i="4"/>
  <c r="A1373" i="4"/>
  <c r="A1374" i="4"/>
  <c r="A1375" i="4"/>
  <c r="A1376" i="4"/>
  <c r="A1377" i="4"/>
  <c r="A1378" i="4"/>
  <c r="A1379" i="4"/>
  <c r="A1380" i="4"/>
  <c r="A1381" i="4"/>
  <c r="A1382" i="4"/>
  <c r="A1383" i="4"/>
  <c r="A1384" i="4"/>
  <c r="R1384" i="4" s="1"/>
  <c r="A1385" i="4"/>
  <c r="A1386" i="4"/>
  <c r="A1387" i="4"/>
  <c r="A1388" i="4"/>
  <c r="A1389" i="4"/>
  <c r="A1390" i="4"/>
  <c r="A1391" i="4"/>
  <c r="A1392" i="4"/>
  <c r="A1393" i="4"/>
  <c r="A1394" i="4"/>
  <c r="A1395" i="4"/>
  <c r="A1396" i="4"/>
  <c r="A1397" i="4"/>
  <c r="A1398" i="4"/>
  <c r="A1399" i="4"/>
  <c r="A1400" i="4"/>
  <c r="A1401" i="4"/>
  <c r="R1401" i="4" s="1"/>
  <c r="A1402" i="4"/>
  <c r="A1403" i="4"/>
  <c r="A1404" i="4"/>
  <c r="A1405" i="4"/>
  <c r="A1406" i="4"/>
  <c r="A1407" i="4"/>
  <c r="A1408" i="4"/>
  <c r="R1408" i="4" s="1"/>
  <c r="A1409" i="4"/>
  <c r="A1410" i="4"/>
  <c r="A1411" i="4"/>
  <c r="A1412" i="4"/>
  <c r="A1413" i="4"/>
  <c r="A1414" i="4"/>
  <c r="A1415" i="4"/>
  <c r="A1416" i="4"/>
  <c r="A1417" i="4"/>
  <c r="A1418" i="4"/>
  <c r="A1419" i="4"/>
  <c r="A1420" i="4"/>
  <c r="A1421" i="4"/>
  <c r="A1422" i="4"/>
  <c r="A1423" i="4"/>
  <c r="A1424" i="4"/>
  <c r="A1425" i="4"/>
  <c r="A1426" i="4"/>
  <c r="A1427" i="4"/>
  <c r="A1428" i="4"/>
  <c r="A1429" i="4"/>
  <c r="A1430" i="4"/>
  <c r="A1431" i="4"/>
  <c r="A1432" i="4"/>
  <c r="A1433" i="4"/>
  <c r="A1434" i="4"/>
  <c r="A1435" i="4"/>
  <c r="A1436" i="4"/>
  <c r="A1437" i="4"/>
  <c r="A1438" i="4"/>
  <c r="A1439" i="4"/>
  <c r="A1440" i="4"/>
  <c r="A1441" i="4"/>
  <c r="A1442" i="4"/>
  <c r="A1443" i="4"/>
  <c r="A1444" i="4"/>
  <c r="A1445" i="4"/>
  <c r="A1446" i="4"/>
  <c r="A1447" i="4"/>
  <c r="A1448" i="4"/>
  <c r="A1449" i="4"/>
  <c r="A1450" i="4"/>
  <c r="A1451" i="4"/>
  <c r="A1452" i="4"/>
  <c r="A1453" i="4"/>
  <c r="A1454" i="4"/>
  <c r="A1455" i="4"/>
  <c r="A1456" i="4"/>
  <c r="A1457" i="4"/>
  <c r="A1458" i="4"/>
  <c r="A1459" i="4"/>
  <c r="A1460" i="4"/>
  <c r="A1461" i="4"/>
  <c r="A1462" i="4"/>
  <c r="A1463" i="4"/>
  <c r="A1464" i="4"/>
  <c r="A1465" i="4"/>
  <c r="A1466" i="4"/>
  <c r="A1467" i="4"/>
  <c r="A1468" i="4"/>
  <c r="A1469" i="4"/>
  <c r="A1470" i="4"/>
  <c r="A1471" i="4"/>
  <c r="A1472" i="4"/>
  <c r="A1473" i="4"/>
  <c r="A1474" i="4"/>
  <c r="A1475" i="4"/>
  <c r="A1476" i="4"/>
  <c r="A1477" i="4"/>
  <c r="A1478" i="4"/>
  <c r="A1479" i="4"/>
  <c r="A1480" i="4"/>
  <c r="A1481" i="4"/>
  <c r="A1482" i="4"/>
  <c r="A1483" i="4"/>
  <c r="A1484" i="4"/>
  <c r="A1485" i="4"/>
  <c r="A1486" i="4"/>
  <c r="A1487" i="4"/>
  <c r="A1488" i="4"/>
  <c r="A1489" i="4"/>
  <c r="A1490" i="4"/>
  <c r="A1491" i="4"/>
  <c r="A1492" i="4"/>
  <c r="A1493" i="4"/>
  <c r="A1494" i="4"/>
  <c r="A1495" i="4"/>
  <c r="A1496" i="4"/>
  <c r="A1497" i="4"/>
  <c r="R1497" i="4" s="1"/>
  <c r="A1498" i="4"/>
  <c r="A1499" i="4"/>
  <c r="A1500" i="4"/>
  <c r="A1501" i="4"/>
  <c r="A1502" i="4"/>
  <c r="A1503" i="4"/>
  <c r="A1504" i="4"/>
  <c r="A1505" i="4"/>
  <c r="A1506" i="4"/>
  <c r="A1507" i="4"/>
  <c r="A1508" i="4"/>
  <c r="A1509" i="4"/>
  <c r="A1510" i="4"/>
  <c r="A1511" i="4"/>
  <c r="A1512" i="4"/>
  <c r="A1513" i="4"/>
  <c r="A1514" i="4"/>
  <c r="A1515" i="4"/>
  <c r="A1516" i="4"/>
  <c r="A1517" i="4"/>
  <c r="A1518" i="4"/>
  <c r="A1519" i="4"/>
  <c r="A1520" i="4"/>
  <c r="A1521" i="4"/>
  <c r="A1522" i="4"/>
  <c r="A1523" i="4"/>
  <c r="A1524" i="4"/>
  <c r="A1525" i="4"/>
  <c r="A1526" i="4"/>
  <c r="A1527" i="4"/>
  <c r="A1528" i="4"/>
  <c r="A1529" i="4"/>
  <c r="A1530" i="4"/>
  <c r="A1531" i="4"/>
  <c r="A1532" i="4"/>
  <c r="A1533" i="4"/>
  <c r="A1534" i="4"/>
  <c r="A1535" i="4"/>
  <c r="A1536" i="4"/>
  <c r="A1537" i="4"/>
  <c r="A1538" i="4"/>
  <c r="A1539" i="4"/>
  <c r="A1540" i="4"/>
  <c r="A1541" i="4"/>
  <c r="A1542" i="4"/>
  <c r="A1543" i="4"/>
  <c r="A1544" i="4"/>
  <c r="A1545" i="4"/>
  <c r="A1546" i="4"/>
  <c r="A1547" i="4"/>
  <c r="A1548" i="4"/>
  <c r="A1549" i="4"/>
  <c r="A1550" i="4"/>
  <c r="A1551" i="4"/>
  <c r="A1552" i="4"/>
  <c r="A1553" i="4"/>
  <c r="A1554" i="4"/>
  <c r="A1555" i="4"/>
  <c r="A1556" i="4"/>
  <c r="A1557" i="4"/>
  <c r="A1558" i="4"/>
  <c r="A1559" i="4"/>
  <c r="A1560" i="4"/>
  <c r="A1561" i="4"/>
  <c r="A1562" i="4"/>
  <c r="A1563" i="4"/>
  <c r="A1564" i="4"/>
  <c r="A1565" i="4"/>
  <c r="A1566" i="4"/>
  <c r="A1567" i="4"/>
  <c r="A1568" i="4"/>
  <c r="A1569" i="4"/>
  <c r="A1570" i="4"/>
  <c r="A1571" i="4"/>
  <c r="A1572" i="4"/>
  <c r="A1573" i="4"/>
  <c r="A1574" i="4"/>
  <c r="A1575" i="4"/>
  <c r="A1576" i="4"/>
  <c r="A1577" i="4"/>
  <c r="A1578" i="4"/>
  <c r="A1579" i="4"/>
  <c r="A1580" i="4"/>
  <c r="A1581" i="4"/>
  <c r="A1582" i="4"/>
  <c r="A1583" i="4"/>
  <c r="A1584" i="4"/>
  <c r="A1585" i="4"/>
  <c r="A1586" i="4"/>
  <c r="A1587" i="4"/>
  <c r="A1588" i="4"/>
  <c r="A1589" i="4"/>
  <c r="A1590" i="4"/>
  <c r="A1591" i="4"/>
  <c r="A1592" i="4"/>
  <c r="A1593" i="4"/>
  <c r="R1593" i="4" s="1"/>
  <c r="A1594" i="4"/>
  <c r="A1595" i="4"/>
  <c r="A1596" i="4"/>
  <c r="A1597" i="4"/>
  <c r="A1598" i="4"/>
  <c r="A1599" i="4"/>
  <c r="A1600" i="4"/>
  <c r="A1601" i="4"/>
  <c r="A1602" i="4"/>
  <c r="A1603" i="4"/>
  <c r="A1604" i="4"/>
  <c r="A1605" i="4"/>
  <c r="A1606" i="4"/>
  <c r="A1607" i="4"/>
  <c r="A1608" i="4"/>
  <c r="A1609" i="4"/>
  <c r="A1610" i="4"/>
  <c r="A1611" i="4"/>
  <c r="A1612" i="4"/>
  <c r="A1613" i="4"/>
  <c r="A1614" i="4"/>
  <c r="A1615" i="4"/>
  <c r="A1616" i="4"/>
  <c r="A1617" i="4"/>
  <c r="A1618" i="4"/>
  <c r="A1619" i="4"/>
  <c r="A1620" i="4"/>
  <c r="A1621" i="4"/>
  <c r="A1622" i="4"/>
  <c r="A1623" i="4"/>
  <c r="A1624" i="4"/>
  <c r="A1625" i="4"/>
  <c r="A1626" i="4"/>
  <c r="A1627" i="4"/>
  <c r="A1628" i="4"/>
  <c r="A1629" i="4"/>
  <c r="A1630" i="4"/>
  <c r="A1631" i="4"/>
  <c r="A1632" i="4"/>
  <c r="A1633" i="4"/>
  <c r="A1634" i="4"/>
  <c r="A1635" i="4"/>
  <c r="A1636" i="4"/>
  <c r="A1637" i="4"/>
  <c r="A1638" i="4"/>
  <c r="A1639" i="4"/>
  <c r="A1640" i="4"/>
  <c r="A1641" i="4"/>
  <c r="A1642" i="4"/>
  <c r="A1643" i="4"/>
  <c r="A1644" i="4"/>
  <c r="A1645" i="4"/>
  <c r="A1646" i="4"/>
  <c r="A1647" i="4"/>
  <c r="A1648" i="4"/>
  <c r="A1649" i="4"/>
  <c r="A1650" i="4"/>
  <c r="A1651" i="4"/>
  <c r="A1652" i="4"/>
  <c r="A1653" i="4"/>
  <c r="A1654" i="4"/>
  <c r="A1655" i="4"/>
  <c r="A1656" i="4"/>
  <c r="A1657" i="4"/>
  <c r="A1658" i="4"/>
  <c r="A1659" i="4"/>
  <c r="A1660" i="4"/>
  <c r="A1661" i="4"/>
  <c r="A1662" i="4"/>
  <c r="A1663" i="4"/>
  <c r="A1664" i="4"/>
  <c r="A1665" i="4"/>
  <c r="A1666" i="4"/>
  <c r="A1667" i="4"/>
  <c r="A1668" i="4"/>
  <c r="A1669" i="4"/>
  <c r="A1670" i="4"/>
  <c r="A1671" i="4"/>
  <c r="A1672" i="4"/>
  <c r="A1673" i="4"/>
  <c r="A1674" i="4"/>
  <c r="A1675" i="4"/>
  <c r="A1676" i="4"/>
  <c r="A1677" i="4"/>
  <c r="A1678" i="4"/>
  <c r="A1679" i="4"/>
  <c r="A1680" i="4"/>
  <c r="A1681" i="4"/>
  <c r="A1682" i="4"/>
  <c r="A1683" i="4"/>
  <c r="A1684" i="4"/>
  <c r="A1685" i="4"/>
  <c r="A1686" i="4"/>
  <c r="A1687" i="4"/>
  <c r="A1688" i="4"/>
  <c r="A1689" i="4"/>
  <c r="R1689" i="4" s="1"/>
  <c r="A1690" i="4"/>
  <c r="A1691" i="4"/>
  <c r="A1692" i="4"/>
  <c r="A1693" i="4"/>
  <c r="A1694" i="4"/>
  <c r="A1695" i="4"/>
  <c r="A1696" i="4"/>
  <c r="A1697" i="4"/>
  <c r="A1698" i="4"/>
  <c r="A1699" i="4"/>
  <c r="A1700" i="4"/>
  <c r="A1701" i="4"/>
  <c r="A1702" i="4"/>
  <c r="A1703" i="4"/>
  <c r="A1704" i="4"/>
  <c r="A1705" i="4"/>
  <c r="A1706" i="4"/>
  <c r="A1707" i="4"/>
  <c r="A1708" i="4"/>
  <c r="A1709" i="4"/>
  <c r="A1710" i="4"/>
  <c r="A1711" i="4"/>
  <c r="A1712" i="4"/>
  <c r="A1713" i="4"/>
  <c r="A1714" i="4"/>
  <c r="A1715" i="4"/>
  <c r="A1716" i="4"/>
  <c r="A1717" i="4"/>
  <c r="A1718" i="4"/>
  <c r="A1719" i="4"/>
  <c r="A1720" i="4"/>
  <c r="A1721" i="4"/>
  <c r="A1722" i="4"/>
  <c r="A1723" i="4"/>
  <c r="A1724" i="4"/>
  <c r="A1725" i="4"/>
  <c r="A1726" i="4"/>
  <c r="A1727" i="4"/>
  <c r="R1727" i="4" s="1"/>
  <c r="A1728" i="4"/>
  <c r="A1729" i="4"/>
  <c r="R1729" i="4" s="1"/>
  <c r="A1730" i="4"/>
  <c r="A1731" i="4"/>
  <c r="A1732" i="4"/>
  <c r="A1733" i="4"/>
  <c r="A1734" i="4"/>
  <c r="A1735" i="4"/>
  <c r="A1736" i="4"/>
  <c r="A1737" i="4"/>
  <c r="A1738" i="4"/>
  <c r="A1739" i="4"/>
  <c r="R1739" i="4" s="1"/>
  <c r="A1740" i="4"/>
  <c r="A1741" i="4"/>
  <c r="R1741" i="4" s="1"/>
  <c r="A1742" i="4"/>
  <c r="A1743" i="4"/>
  <c r="A1744" i="4"/>
  <c r="A1745" i="4"/>
  <c r="A1746" i="4"/>
  <c r="A1747" i="4"/>
  <c r="A1748" i="4"/>
  <c r="A1749" i="4"/>
  <c r="A1750" i="4"/>
  <c r="A1751" i="4"/>
  <c r="R1751" i="4" s="1"/>
  <c r="A1752" i="4"/>
  <c r="A1753" i="4"/>
  <c r="R1753" i="4" s="1"/>
  <c r="A1754" i="4"/>
  <c r="A1755" i="4"/>
  <c r="A1756" i="4"/>
  <c r="A1757" i="4"/>
  <c r="A1758" i="4"/>
  <c r="A1759" i="4"/>
  <c r="A1760" i="4"/>
  <c r="A1761" i="4"/>
  <c r="A1762" i="4"/>
  <c r="A1763" i="4"/>
  <c r="R1763" i="4" s="1"/>
  <c r="A1764" i="4"/>
  <c r="A1765" i="4"/>
  <c r="A1766" i="4"/>
  <c r="A1767" i="4"/>
  <c r="A1768" i="4"/>
  <c r="A1769" i="4"/>
  <c r="A1770" i="4"/>
  <c r="A1771" i="4"/>
  <c r="A1772" i="4"/>
  <c r="A1773" i="4"/>
  <c r="A1774" i="4"/>
  <c r="A1775" i="4"/>
  <c r="R1775" i="4" s="1"/>
  <c r="A1776" i="4"/>
  <c r="A1777" i="4"/>
  <c r="A1778" i="4"/>
  <c r="A1779" i="4"/>
  <c r="A1780" i="4"/>
  <c r="A1781" i="4"/>
  <c r="A1782" i="4"/>
  <c r="A1783" i="4"/>
  <c r="A1784" i="4"/>
  <c r="A1785" i="4"/>
  <c r="A1786" i="4"/>
  <c r="A1787" i="4"/>
  <c r="R1787" i="4" s="1"/>
  <c r="A1788" i="4"/>
  <c r="A1789" i="4"/>
  <c r="A1790" i="4"/>
  <c r="A1791" i="4"/>
  <c r="A1792" i="4"/>
  <c r="A1793" i="4"/>
  <c r="A1794" i="4"/>
  <c r="A1795" i="4"/>
  <c r="A1796" i="4"/>
  <c r="A1797" i="4"/>
  <c r="A1798" i="4"/>
  <c r="A1799" i="4"/>
  <c r="R1799" i="4" s="1"/>
  <c r="A1800" i="4"/>
  <c r="A1801" i="4"/>
  <c r="R1801" i="4" s="1"/>
  <c r="A1802" i="4"/>
  <c r="A1803" i="4"/>
  <c r="A1804" i="4"/>
  <c r="A1805" i="4"/>
  <c r="A1806" i="4"/>
  <c r="A1807" i="4"/>
  <c r="A1808" i="4"/>
  <c r="A1809" i="4"/>
  <c r="A1810" i="4"/>
  <c r="A1811" i="4"/>
  <c r="R1811" i="4" s="1"/>
  <c r="A1812" i="4"/>
  <c r="A1813" i="4"/>
  <c r="A1814" i="4"/>
  <c r="A1815" i="4"/>
  <c r="A1816" i="4"/>
  <c r="A1817" i="4"/>
  <c r="A1818" i="4"/>
  <c r="A1819" i="4"/>
  <c r="A1820" i="4"/>
  <c r="A1821" i="4"/>
  <c r="A1822" i="4"/>
  <c r="A1823" i="4"/>
  <c r="R1823" i="4" s="1"/>
  <c r="A1824" i="4"/>
  <c r="A1825" i="4"/>
  <c r="A1826" i="4"/>
  <c r="A1827" i="4"/>
  <c r="A1828" i="4"/>
  <c r="A1829" i="4"/>
  <c r="A1830" i="4"/>
  <c r="A1831" i="4"/>
  <c r="A1832" i="4"/>
  <c r="A1833" i="4"/>
  <c r="A1834" i="4"/>
  <c r="A1835" i="4"/>
  <c r="R1835" i="4" s="1"/>
  <c r="A1836" i="4"/>
  <c r="A1837" i="4"/>
  <c r="A1838" i="4"/>
  <c r="A1839" i="4"/>
  <c r="A1840" i="4"/>
  <c r="A1841" i="4"/>
  <c r="A1842" i="4"/>
  <c r="A1843" i="4"/>
  <c r="A1844" i="4"/>
  <c r="A1845" i="4"/>
  <c r="A1846" i="4"/>
  <c r="A1847" i="4"/>
  <c r="A1848" i="4"/>
  <c r="A1849" i="4"/>
  <c r="R1849" i="4" s="1"/>
  <c r="A1850" i="4"/>
  <c r="A1851" i="4"/>
  <c r="A1852" i="4"/>
  <c r="A1853" i="4"/>
  <c r="A1854" i="4"/>
  <c r="A1855" i="4"/>
  <c r="A1856" i="4"/>
  <c r="A1857" i="4"/>
  <c r="A1858" i="4"/>
  <c r="A1859" i="4"/>
  <c r="R1859" i="4" s="1"/>
  <c r="A1860" i="4"/>
  <c r="A1861" i="4"/>
  <c r="A1862" i="4"/>
  <c r="A1863" i="4"/>
  <c r="A1864" i="4"/>
  <c r="A1865" i="4"/>
  <c r="A1866" i="4"/>
  <c r="A1867" i="4"/>
  <c r="A1868" i="4"/>
  <c r="A1869" i="4"/>
  <c r="A1870" i="4"/>
  <c r="A1871" i="4"/>
  <c r="R1871" i="4" s="1"/>
  <c r="A1872" i="4"/>
  <c r="A1873" i="4"/>
  <c r="A1874" i="4"/>
  <c r="A1875" i="4"/>
  <c r="A1876" i="4"/>
  <c r="A1877" i="4"/>
  <c r="A1878" i="4"/>
  <c r="A1879" i="4"/>
  <c r="A1880" i="4"/>
  <c r="A1881" i="4"/>
  <c r="A1882" i="4"/>
  <c r="A1883" i="4"/>
  <c r="R1883" i="4" s="1"/>
  <c r="A1884" i="4"/>
  <c r="A1885" i="4"/>
  <c r="A1886" i="4"/>
  <c r="A1887" i="4"/>
  <c r="A1888" i="4"/>
  <c r="A1889" i="4"/>
  <c r="A1890" i="4"/>
  <c r="A1891" i="4"/>
  <c r="A1892" i="4"/>
  <c r="A1893" i="4"/>
  <c r="A1894" i="4"/>
  <c r="A1895" i="4"/>
  <c r="R1895" i="4" s="1"/>
  <c r="A1896" i="4"/>
  <c r="A1897" i="4"/>
  <c r="R1897" i="4" s="1"/>
  <c r="A1898" i="4"/>
  <c r="A1899" i="4"/>
  <c r="A1900" i="4"/>
  <c r="A1901" i="4"/>
  <c r="A1902" i="4"/>
  <c r="A1903" i="4"/>
  <c r="A1904" i="4"/>
  <c r="A1905" i="4"/>
  <c r="A1906" i="4"/>
  <c r="A1907" i="4"/>
  <c r="R1907" i="4" s="1"/>
  <c r="A1908" i="4"/>
  <c r="A1909" i="4"/>
  <c r="A1910" i="4"/>
  <c r="A1911" i="4"/>
  <c r="A1912" i="4"/>
  <c r="A1913" i="4"/>
  <c r="A1914" i="4"/>
  <c r="A1915" i="4"/>
  <c r="A1916" i="4"/>
  <c r="A1917" i="4"/>
  <c r="A1918" i="4"/>
  <c r="A1919" i="4"/>
  <c r="A1920" i="4"/>
  <c r="A1921" i="4"/>
  <c r="A1922" i="4"/>
  <c r="A1923" i="4"/>
  <c r="A1924" i="4"/>
  <c r="A1925" i="4"/>
  <c r="A1926" i="4"/>
  <c r="A1927" i="4"/>
  <c r="A1928" i="4"/>
  <c r="A1929" i="4"/>
  <c r="A1930" i="4"/>
  <c r="A1931" i="4"/>
  <c r="A1932" i="4"/>
  <c r="A1933" i="4"/>
  <c r="A1934" i="4"/>
  <c r="A1935" i="4"/>
  <c r="A1936" i="4"/>
  <c r="A1937" i="4"/>
  <c r="A1938" i="4"/>
  <c r="A1939" i="4"/>
  <c r="A1940" i="4"/>
  <c r="A1941" i="4"/>
  <c r="A1942" i="4"/>
  <c r="A1943" i="4"/>
  <c r="A1944" i="4"/>
  <c r="A1945" i="4"/>
  <c r="R1945" i="4" s="1"/>
  <c r="A1946" i="4"/>
  <c r="A1947" i="4"/>
  <c r="A1948" i="4"/>
  <c r="A1949" i="4"/>
  <c r="A1950" i="4"/>
  <c r="A1951" i="4"/>
  <c r="A1952" i="4"/>
  <c r="A1953" i="4"/>
  <c r="A1954" i="4"/>
  <c r="A1955" i="4"/>
  <c r="A1956" i="4"/>
  <c r="A1957" i="4"/>
  <c r="A1958" i="4"/>
  <c r="A1959" i="4"/>
  <c r="A1960" i="4"/>
  <c r="A1961" i="4"/>
  <c r="A1962" i="4"/>
  <c r="A1963" i="4"/>
  <c r="A1964" i="4"/>
  <c r="A1965" i="4"/>
  <c r="A1966" i="4"/>
  <c r="A1967" i="4"/>
  <c r="A1968" i="4"/>
  <c r="A1969" i="4"/>
  <c r="A1970" i="4"/>
  <c r="A1971" i="4"/>
  <c r="A1972" i="4"/>
  <c r="A1973" i="4"/>
  <c r="A1974" i="4"/>
  <c r="A1975" i="4"/>
  <c r="A1976" i="4"/>
  <c r="A1977" i="4"/>
  <c r="A1978" i="4"/>
  <c r="A1979" i="4"/>
  <c r="A1980" i="4"/>
  <c r="A1981" i="4"/>
  <c r="A1982" i="4"/>
  <c r="A1983" i="4"/>
  <c r="A1984" i="4"/>
  <c r="A1985" i="4"/>
  <c r="A1986" i="4"/>
  <c r="A1987" i="4"/>
  <c r="A1988" i="4"/>
  <c r="A1989" i="4"/>
  <c r="A1990" i="4"/>
  <c r="A1991" i="4"/>
  <c r="A1992" i="4"/>
  <c r="A1993" i="4"/>
  <c r="R1993" i="4" s="1"/>
  <c r="A1994" i="4"/>
  <c r="A1995" i="4"/>
  <c r="A1996" i="4"/>
  <c r="A1997" i="4"/>
  <c r="A1998" i="4"/>
  <c r="A1999" i="4"/>
  <c r="A2000" i="4"/>
  <c r="A2001" i="4"/>
  <c r="A2002" i="4"/>
  <c r="A2003" i="4"/>
  <c r="A2004" i="4"/>
  <c r="A2005" i="4"/>
  <c r="A2006" i="4"/>
  <c r="A2007" i="4"/>
  <c r="A2008" i="4"/>
  <c r="A2009" i="4"/>
  <c r="A2010" i="4"/>
  <c r="A2011" i="4"/>
  <c r="A2012" i="4"/>
  <c r="A2013" i="4"/>
  <c r="A2014" i="4"/>
  <c r="A2015" i="4"/>
  <c r="A2016" i="4"/>
  <c r="A2017" i="4"/>
  <c r="A2018" i="4"/>
  <c r="A2019" i="4"/>
  <c r="A2020" i="4"/>
  <c r="A2021" i="4"/>
  <c r="A2022" i="4"/>
  <c r="A2023" i="4"/>
  <c r="A2024" i="4"/>
  <c r="A2025" i="4"/>
  <c r="A2026" i="4"/>
  <c r="A2027" i="4"/>
  <c r="A2028" i="4"/>
  <c r="A2029" i="4"/>
  <c r="A2030" i="4"/>
  <c r="A2031" i="4"/>
  <c r="A2032" i="4"/>
  <c r="A2033" i="4"/>
  <c r="A2034" i="4"/>
  <c r="A2035" i="4"/>
  <c r="A2036" i="4"/>
  <c r="A2037" i="4"/>
  <c r="A2038" i="4"/>
  <c r="A2039" i="4"/>
  <c r="A2040" i="4"/>
  <c r="A2041" i="4"/>
  <c r="R2041" i="4" s="1"/>
  <c r="A2042" i="4"/>
  <c r="A2043" i="4"/>
  <c r="A2044" i="4"/>
  <c r="A2045" i="4"/>
  <c r="A2046" i="4"/>
  <c r="A2047" i="4"/>
  <c r="A2048" i="4"/>
  <c r="A2049" i="4"/>
  <c r="A2050" i="4"/>
  <c r="A2051" i="4"/>
  <c r="A2052" i="4"/>
  <c r="A2053" i="4"/>
  <c r="A2054" i="4"/>
  <c r="A2055" i="4"/>
  <c r="A2056" i="4"/>
  <c r="A2057" i="4"/>
  <c r="A2058" i="4"/>
  <c r="A2059" i="4"/>
  <c r="A2060" i="4"/>
  <c r="A2061" i="4"/>
  <c r="A2062" i="4"/>
  <c r="A2063" i="4"/>
  <c r="A2064" i="4"/>
  <c r="A2065" i="4"/>
  <c r="A2066" i="4"/>
  <c r="A2067" i="4"/>
  <c r="A2068" i="4"/>
  <c r="A2069" i="4"/>
  <c r="A2070" i="4"/>
  <c r="A2071" i="4"/>
  <c r="A2072" i="4"/>
  <c r="A2073" i="4"/>
  <c r="A2074" i="4"/>
  <c r="A2075" i="4"/>
  <c r="A2076" i="4"/>
  <c r="A2077" i="4"/>
  <c r="A2078" i="4"/>
  <c r="A2079" i="4"/>
  <c r="A2080" i="4"/>
  <c r="A2081" i="4"/>
  <c r="A2082" i="4"/>
  <c r="A2083" i="4"/>
  <c r="A2084" i="4"/>
  <c r="A2085" i="4"/>
  <c r="A2086" i="4"/>
  <c r="A2087" i="4"/>
  <c r="A2088" i="4"/>
  <c r="A2089" i="4"/>
  <c r="R2089" i="4" s="1"/>
  <c r="A2090" i="4"/>
  <c r="A2091" i="4"/>
  <c r="A2092" i="4"/>
  <c r="A2093" i="4"/>
  <c r="A2094" i="4"/>
  <c r="A2095" i="4"/>
  <c r="A2096" i="4"/>
  <c r="A2097" i="4"/>
  <c r="A2098" i="4"/>
  <c r="A2099" i="4"/>
  <c r="A2100" i="4"/>
  <c r="A2101" i="4"/>
  <c r="A2102" i="4"/>
  <c r="A2103" i="4"/>
  <c r="A2104" i="4"/>
  <c r="A2105" i="4"/>
  <c r="A2106" i="4"/>
  <c r="A2107" i="4"/>
  <c r="A2108" i="4"/>
  <c r="A2109" i="4"/>
  <c r="A2110" i="4"/>
  <c r="A2111" i="4"/>
  <c r="A2112" i="4"/>
  <c r="A2113" i="4"/>
  <c r="A2114" i="4"/>
  <c r="A2115" i="4"/>
  <c r="A2116" i="4"/>
  <c r="A2117" i="4"/>
  <c r="A2118" i="4"/>
  <c r="A2119" i="4"/>
  <c r="A2120" i="4"/>
  <c r="A2121" i="4"/>
  <c r="A2122" i="4"/>
  <c r="A2123" i="4"/>
  <c r="A2124" i="4"/>
  <c r="A2125" i="4"/>
  <c r="A2126" i="4"/>
  <c r="A2127" i="4"/>
  <c r="A2128" i="4"/>
  <c r="R2128" i="4" s="1"/>
  <c r="A2129" i="4"/>
  <c r="A2130" i="4"/>
  <c r="A2131" i="4"/>
  <c r="A2132" i="4"/>
  <c r="A2133" i="4"/>
  <c r="A2134" i="4"/>
  <c r="A2135" i="4"/>
  <c r="A2136" i="4"/>
  <c r="A2137" i="4"/>
  <c r="A2138" i="4"/>
  <c r="A2139" i="4"/>
  <c r="A2140" i="4"/>
  <c r="A2141" i="4"/>
  <c r="A2142" i="4"/>
  <c r="A2143" i="4"/>
  <c r="A2144" i="4"/>
  <c r="A2145" i="4"/>
  <c r="A2146" i="4"/>
  <c r="A2147" i="4"/>
  <c r="A2148" i="4"/>
  <c r="A2149" i="4"/>
  <c r="A2150" i="4"/>
  <c r="A2151" i="4"/>
  <c r="A2152" i="4"/>
  <c r="A2153" i="4"/>
  <c r="A2154" i="4"/>
  <c r="A2155" i="4"/>
  <c r="A2156" i="4"/>
  <c r="A2157" i="4"/>
  <c r="A2158" i="4"/>
  <c r="A2159" i="4"/>
  <c r="A2160" i="4"/>
  <c r="A2161" i="4"/>
  <c r="A2162" i="4"/>
  <c r="A2163" i="4"/>
  <c r="A2164" i="4"/>
  <c r="R2164" i="4" s="1"/>
  <c r="A2165" i="4"/>
  <c r="A2166" i="4"/>
  <c r="A2167" i="4"/>
  <c r="A2168" i="4"/>
  <c r="A2169" i="4"/>
  <c r="A2170" i="4"/>
  <c r="A2171" i="4"/>
  <c r="A2172" i="4"/>
  <c r="A2173" i="4"/>
  <c r="A2174" i="4"/>
  <c r="A2175" i="4"/>
  <c r="A2176" i="4"/>
  <c r="A2177" i="4"/>
  <c r="A2178" i="4"/>
  <c r="A2179" i="4"/>
  <c r="A2180" i="4"/>
  <c r="A2181" i="4"/>
  <c r="A2182" i="4"/>
  <c r="A2183" i="4"/>
  <c r="A2184" i="4"/>
  <c r="A2185" i="4"/>
  <c r="A2186" i="4"/>
  <c r="A2187" i="4"/>
  <c r="A2188" i="4"/>
  <c r="A2189" i="4"/>
  <c r="A2190" i="4"/>
  <c r="A2191" i="4"/>
  <c r="A2192" i="4"/>
  <c r="A2193" i="4"/>
  <c r="A2194" i="4"/>
  <c r="A2195" i="4"/>
  <c r="R2195" i="4" s="1"/>
  <c r="A2196" i="4"/>
  <c r="A2197" i="4"/>
  <c r="A2198" i="4"/>
  <c r="A2199" i="4"/>
  <c r="A2200" i="4"/>
  <c r="A2201" i="4"/>
  <c r="A2202" i="4"/>
  <c r="A2203" i="4"/>
  <c r="A2204" i="4"/>
  <c r="A2205" i="4"/>
  <c r="A2206" i="4"/>
  <c r="A2207" i="4"/>
  <c r="A2208" i="4"/>
  <c r="A2209" i="4"/>
  <c r="A2210" i="4"/>
  <c r="A2211" i="4"/>
  <c r="A2212" i="4"/>
  <c r="A2213" i="4"/>
  <c r="A2214" i="4"/>
  <c r="A2215" i="4"/>
  <c r="A2216" i="4"/>
  <c r="A2217" i="4"/>
  <c r="A2218" i="4"/>
  <c r="A2219" i="4"/>
  <c r="A2220" i="4"/>
  <c r="A2221" i="4"/>
  <c r="R2221" i="4" s="1"/>
  <c r="A2222" i="4"/>
  <c r="A2223" i="4"/>
  <c r="A2224" i="4"/>
  <c r="A2225" i="4"/>
  <c r="A2226" i="4"/>
  <c r="A2227" i="4"/>
  <c r="A2228" i="4"/>
  <c r="A2229" i="4"/>
  <c r="A2230" i="4"/>
  <c r="A2231" i="4"/>
  <c r="A2232" i="4"/>
  <c r="A2233" i="4"/>
  <c r="A2234" i="4"/>
  <c r="A2235" i="4"/>
  <c r="A2236" i="4"/>
  <c r="A2237" i="4"/>
  <c r="A2238" i="4"/>
  <c r="A2239" i="4"/>
  <c r="A2240" i="4"/>
  <c r="A2241" i="4"/>
  <c r="A2242" i="4"/>
  <c r="A2243" i="4"/>
  <c r="A2244" i="4"/>
  <c r="A2245" i="4"/>
  <c r="A2246" i="4"/>
  <c r="A2247" i="4"/>
  <c r="A2248" i="4"/>
  <c r="A2249" i="4"/>
  <c r="A2250" i="4"/>
  <c r="A2251" i="4"/>
  <c r="A2252" i="4"/>
  <c r="A2253" i="4"/>
  <c r="A2254" i="4"/>
  <c r="R2254" i="4" s="1"/>
  <c r="A2255" i="4"/>
  <c r="A2256" i="4"/>
  <c r="A2257" i="4"/>
  <c r="A2258" i="4"/>
  <c r="A2259" i="4"/>
  <c r="A2260" i="4"/>
  <c r="A2261" i="4"/>
  <c r="A2262" i="4"/>
  <c r="A2263" i="4"/>
  <c r="A2264" i="4"/>
  <c r="A2265" i="4"/>
  <c r="A2266" i="4"/>
  <c r="A2267" i="4"/>
  <c r="A2268" i="4"/>
  <c r="A2269" i="4"/>
  <c r="A2270" i="4"/>
  <c r="A2271" i="4"/>
  <c r="A2272" i="4"/>
  <c r="A2273" i="4"/>
  <c r="A2274" i="4"/>
  <c r="A2275" i="4"/>
  <c r="A2276" i="4"/>
  <c r="A2277" i="4"/>
  <c r="A2278" i="4"/>
  <c r="A2279" i="4"/>
  <c r="A2280" i="4"/>
  <c r="P2280" i="4" s="1"/>
  <c r="A2281" i="4"/>
  <c r="A2282" i="4"/>
  <c r="A2283" i="4"/>
  <c r="A2284" i="4"/>
  <c r="A2285" i="4"/>
  <c r="A2286" i="4"/>
  <c r="A2287" i="4"/>
  <c r="A2288" i="4"/>
  <c r="A2289" i="4"/>
  <c r="A2290" i="4"/>
  <c r="A2291" i="4"/>
  <c r="A2292" i="4"/>
  <c r="A2293" i="4"/>
  <c r="A2294" i="4"/>
  <c r="A2295" i="4"/>
  <c r="A2296" i="4"/>
  <c r="A2297" i="4"/>
  <c r="A2298" i="4"/>
  <c r="A2299" i="4"/>
  <c r="R2299" i="4" s="1"/>
  <c r="A2300" i="4"/>
  <c r="A2301" i="4"/>
  <c r="A2302" i="4"/>
  <c r="A2303" i="4"/>
  <c r="R2303" i="4" s="1"/>
  <c r="A2304" i="4"/>
  <c r="A2305" i="4"/>
  <c r="A2306" i="4"/>
  <c r="A2307" i="4"/>
  <c r="A2308" i="4"/>
  <c r="A2309" i="4"/>
  <c r="A2310" i="4"/>
  <c r="A2311" i="4"/>
  <c r="R2311" i="4" s="1"/>
  <c r="A2312" i="4"/>
  <c r="A2313" i="4"/>
  <c r="A2314" i="4"/>
  <c r="A2315" i="4"/>
  <c r="R2315" i="4" s="1"/>
  <c r="A2316" i="4"/>
  <c r="A2317" i="4"/>
  <c r="A2318" i="4"/>
  <c r="A2319" i="4"/>
  <c r="A2320" i="4"/>
  <c r="A2321" i="4"/>
  <c r="A2322" i="4"/>
  <c r="A2323" i="4"/>
  <c r="R2323" i="4" s="1"/>
  <c r="A2324" i="4"/>
  <c r="A2325" i="4"/>
  <c r="A2326" i="4"/>
  <c r="A2327" i="4"/>
  <c r="R2327" i="4" s="1"/>
  <c r="A2328" i="4"/>
  <c r="A2329" i="4"/>
  <c r="A2330" i="4"/>
  <c r="A2331" i="4"/>
  <c r="A2332" i="4"/>
  <c r="A2333" i="4"/>
  <c r="A2334" i="4"/>
  <c r="A2335" i="4"/>
  <c r="R2335" i="4" s="1"/>
  <c r="A2336" i="4"/>
  <c r="A2" i="4"/>
  <c r="H2" i="4" s="1"/>
  <c r="O3" i="1"/>
  <c r="P3" i="1" s="1"/>
  <c r="O4" i="1"/>
  <c r="P4" i="1" s="1"/>
  <c r="O5" i="1"/>
  <c r="P5" i="1" s="1"/>
  <c r="O6" i="1"/>
  <c r="P6" i="1" s="1"/>
  <c r="O7" i="1"/>
  <c r="P7" i="1" s="1"/>
  <c r="O8" i="1"/>
  <c r="P8" i="1" s="1"/>
  <c r="O9" i="1"/>
  <c r="P9" i="1" s="1"/>
  <c r="O10" i="1"/>
  <c r="P10" i="1" s="1"/>
  <c r="O11" i="1"/>
  <c r="P11" i="1" s="1"/>
  <c r="O12" i="1"/>
  <c r="P12" i="1" s="1"/>
  <c r="O13" i="1"/>
  <c r="P13" i="1" s="1"/>
  <c r="O14" i="1"/>
  <c r="P14" i="1" s="1"/>
  <c r="O15" i="1"/>
  <c r="P15" i="1" s="1"/>
  <c r="O16" i="1"/>
  <c r="P16" i="1" s="1"/>
  <c r="O17" i="1"/>
  <c r="P17" i="1" s="1"/>
  <c r="O18" i="1"/>
  <c r="P18" i="1" s="1"/>
  <c r="O19" i="1"/>
  <c r="P19" i="1" s="1"/>
  <c r="O20" i="1"/>
  <c r="P20" i="1" s="1"/>
  <c r="O21" i="1"/>
  <c r="P21" i="1" s="1"/>
  <c r="O22" i="1"/>
  <c r="P22" i="1" s="1"/>
  <c r="O23" i="1"/>
  <c r="P23" i="1" s="1"/>
  <c r="O24" i="1"/>
  <c r="P24" i="1" s="1"/>
  <c r="O25" i="1"/>
  <c r="P25" i="1" s="1"/>
  <c r="O26" i="1"/>
  <c r="P26" i="1" s="1"/>
  <c r="O27" i="1"/>
  <c r="P27" i="1" s="1"/>
  <c r="O28" i="1"/>
  <c r="P28" i="1" s="1"/>
  <c r="O29" i="1"/>
  <c r="P29" i="1" s="1"/>
  <c r="O30" i="1"/>
  <c r="P30" i="1" s="1"/>
  <c r="O31" i="1"/>
  <c r="P31" i="1" s="1"/>
  <c r="O32" i="1"/>
  <c r="P32" i="1" s="1"/>
  <c r="O33" i="1"/>
  <c r="P33" i="1" s="1"/>
  <c r="O34" i="1"/>
  <c r="P34" i="1" s="1"/>
  <c r="O35" i="1"/>
  <c r="P35" i="1" s="1"/>
  <c r="O36" i="1"/>
  <c r="P36" i="1" s="1"/>
  <c r="O37" i="1"/>
  <c r="P37" i="1" s="1"/>
  <c r="O38" i="1"/>
  <c r="P38" i="1" s="1"/>
  <c r="O39" i="1"/>
  <c r="P39" i="1" s="1"/>
  <c r="O40" i="1"/>
  <c r="P40" i="1" s="1"/>
  <c r="O41" i="1"/>
  <c r="P41" i="1" s="1"/>
  <c r="O42" i="1"/>
  <c r="P42" i="1" s="1"/>
  <c r="O43" i="1"/>
  <c r="P43" i="1" s="1"/>
  <c r="O44" i="1"/>
  <c r="P44" i="1" s="1"/>
  <c r="O45" i="1"/>
  <c r="P45" i="1" s="1"/>
  <c r="O46" i="1"/>
  <c r="P46" i="1" s="1"/>
  <c r="O47" i="1"/>
  <c r="P47" i="1" s="1"/>
  <c r="O48" i="1"/>
  <c r="P48" i="1" s="1"/>
  <c r="O49" i="1"/>
  <c r="P49" i="1" s="1"/>
  <c r="O50" i="1"/>
  <c r="P50" i="1" s="1"/>
  <c r="O51" i="1"/>
  <c r="P51" i="1" s="1"/>
  <c r="O52" i="1"/>
  <c r="P52" i="1" s="1"/>
  <c r="O53" i="1"/>
  <c r="P53" i="1" s="1"/>
  <c r="O54" i="1"/>
  <c r="P54" i="1" s="1"/>
  <c r="O55" i="1"/>
  <c r="P55" i="1" s="1"/>
  <c r="O56" i="1"/>
  <c r="P56" i="1" s="1"/>
  <c r="O57" i="1"/>
  <c r="P57" i="1" s="1"/>
  <c r="O58" i="1"/>
  <c r="P58" i="1" s="1"/>
  <c r="O59" i="1"/>
  <c r="P59" i="1" s="1"/>
  <c r="O60" i="1"/>
  <c r="P60" i="1" s="1"/>
  <c r="O61" i="1"/>
  <c r="P61" i="1" s="1"/>
  <c r="O62" i="1"/>
  <c r="P62" i="1" s="1"/>
  <c r="O63" i="1"/>
  <c r="P63" i="1" s="1"/>
  <c r="O64" i="1"/>
  <c r="P64" i="1" s="1"/>
  <c r="O65" i="1"/>
  <c r="P65" i="1" s="1"/>
  <c r="O66" i="1"/>
  <c r="P66" i="1" s="1"/>
  <c r="O67" i="1"/>
  <c r="P67" i="1" s="1"/>
  <c r="O68" i="1"/>
  <c r="P68" i="1" s="1"/>
  <c r="O69" i="1"/>
  <c r="P69" i="1" s="1"/>
  <c r="O70" i="1"/>
  <c r="P70" i="1" s="1"/>
  <c r="O71" i="1"/>
  <c r="P71" i="1" s="1"/>
  <c r="O72" i="1"/>
  <c r="P72" i="1" s="1"/>
  <c r="O73" i="1"/>
  <c r="P73" i="1" s="1"/>
  <c r="O74" i="1"/>
  <c r="P74" i="1" s="1"/>
  <c r="O75" i="1"/>
  <c r="P75" i="1" s="1"/>
  <c r="O76" i="1"/>
  <c r="P76" i="1" s="1"/>
  <c r="O77" i="1"/>
  <c r="P77" i="1" s="1"/>
  <c r="O78" i="1"/>
  <c r="P78" i="1" s="1"/>
  <c r="O79" i="1"/>
  <c r="P79" i="1" s="1"/>
  <c r="O80" i="1"/>
  <c r="P80" i="1" s="1"/>
  <c r="O81" i="1"/>
  <c r="P81" i="1" s="1"/>
  <c r="O82" i="1"/>
  <c r="P82" i="1" s="1"/>
  <c r="O83" i="1"/>
  <c r="P83" i="1" s="1"/>
  <c r="O84" i="1"/>
  <c r="P84" i="1" s="1"/>
  <c r="O85" i="1"/>
  <c r="P85" i="1" s="1"/>
  <c r="O86" i="1"/>
  <c r="P86" i="1" s="1"/>
  <c r="O87" i="1"/>
  <c r="P87" i="1" s="1"/>
  <c r="O88" i="1"/>
  <c r="P88" i="1" s="1"/>
  <c r="O89" i="1"/>
  <c r="P89" i="1" s="1"/>
  <c r="O90" i="1"/>
  <c r="P90" i="1" s="1"/>
  <c r="O91" i="1"/>
  <c r="P91" i="1" s="1"/>
  <c r="O92" i="1"/>
  <c r="P92" i="1" s="1"/>
  <c r="O93" i="1"/>
  <c r="P93" i="1" s="1"/>
  <c r="O94" i="1"/>
  <c r="P94" i="1" s="1"/>
  <c r="O95" i="1"/>
  <c r="P95" i="1" s="1"/>
  <c r="O96" i="1"/>
  <c r="P96" i="1" s="1"/>
  <c r="O97" i="1"/>
  <c r="P97" i="1" s="1"/>
  <c r="O98" i="1"/>
  <c r="P98" i="1" s="1"/>
  <c r="O99" i="1"/>
  <c r="P99" i="1" s="1"/>
  <c r="O100" i="1"/>
  <c r="P100" i="1" s="1"/>
  <c r="O101" i="1"/>
  <c r="P101" i="1" s="1"/>
  <c r="O102" i="1"/>
  <c r="P102" i="1" s="1"/>
  <c r="O103" i="1"/>
  <c r="P103" i="1" s="1"/>
  <c r="O104" i="1"/>
  <c r="P104" i="1" s="1"/>
  <c r="O105" i="1"/>
  <c r="P105" i="1" s="1"/>
  <c r="O106" i="1"/>
  <c r="P106" i="1" s="1"/>
  <c r="O107" i="1"/>
  <c r="P107" i="1" s="1"/>
  <c r="O108" i="1"/>
  <c r="P108" i="1" s="1"/>
  <c r="O109" i="1"/>
  <c r="P109" i="1" s="1"/>
  <c r="O110" i="1"/>
  <c r="P110" i="1" s="1"/>
  <c r="O111" i="1"/>
  <c r="P111" i="1" s="1"/>
  <c r="O112" i="1"/>
  <c r="P112" i="1" s="1"/>
  <c r="O113" i="1"/>
  <c r="P113" i="1" s="1"/>
  <c r="O114" i="1"/>
  <c r="P114" i="1" s="1"/>
  <c r="O115" i="1"/>
  <c r="P115" i="1" s="1"/>
  <c r="O116" i="1"/>
  <c r="P116" i="1" s="1"/>
  <c r="O117" i="1"/>
  <c r="P117" i="1" s="1"/>
  <c r="O118" i="1"/>
  <c r="P118" i="1" s="1"/>
  <c r="O119" i="1"/>
  <c r="P119" i="1" s="1"/>
  <c r="O120" i="1"/>
  <c r="P120" i="1" s="1"/>
  <c r="O121" i="1"/>
  <c r="P121" i="1" s="1"/>
  <c r="O122" i="1"/>
  <c r="P122" i="1" s="1"/>
  <c r="O123" i="1"/>
  <c r="P123" i="1" s="1"/>
  <c r="O124" i="1"/>
  <c r="P124" i="1" s="1"/>
  <c r="O125" i="1"/>
  <c r="P125" i="1" s="1"/>
  <c r="O126" i="1"/>
  <c r="P126" i="1" s="1"/>
  <c r="O127" i="1"/>
  <c r="P127" i="1" s="1"/>
  <c r="O128" i="1"/>
  <c r="P128" i="1" s="1"/>
  <c r="O129" i="1"/>
  <c r="P129" i="1" s="1"/>
  <c r="O130" i="1"/>
  <c r="P130" i="1" s="1"/>
  <c r="O131" i="1"/>
  <c r="P131" i="1" s="1"/>
  <c r="O132" i="1"/>
  <c r="P132" i="1" s="1"/>
  <c r="O133" i="1"/>
  <c r="P133" i="1" s="1"/>
  <c r="O134" i="1"/>
  <c r="P134" i="1" s="1"/>
  <c r="O135" i="1"/>
  <c r="P135" i="1" s="1"/>
  <c r="O136" i="1"/>
  <c r="P136" i="1" s="1"/>
  <c r="O137" i="1"/>
  <c r="P137" i="1" s="1"/>
  <c r="O138" i="1"/>
  <c r="P138" i="1" s="1"/>
  <c r="O139" i="1"/>
  <c r="P139" i="1" s="1"/>
  <c r="O140" i="1"/>
  <c r="P140" i="1" s="1"/>
  <c r="O141" i="1"/>
  <c r="P141" i="1" s="1"/>
  <c r="O142" i="1"/>
  <c r="P142" i="1" s="1"/>
  <c r="O143" i="1"/>
  <c r="P143" i="1" s="1"/>
  <c r="O144" i="1"/>
  <c r="P144" i="1" s="1"/>
  <c r="O145" i="1"/>
  <c r="P145" i="1" s="1"/>
  <c r="O146" i="1"/>
  <c r="P146" i="1" s="1"/>
  <c r="O147" i="1"/>
  <c r="P147" i="1" s="1"/>
  <c r="O148" i="1"/>
  <c r="P148" i="1" s="1"/>
  <c r="O149" i="1"/>
  <c r="P149" i="1" s="1"/>
  <c r="O150" i="1"/>
  <c r="P150" i="1" s="1"/>
  <c r="O151" i="1"/>
  <c r="P151" i="1" s="1"/>
  <c r="O152" i="1"/>
  <c r="P152" i="1" s="1"/>
  <c r="O153" i="1"/>
  <c r="P153" i="1" s="1"/>
  <c r="O154" i="1"/>
  <c r="P154" i="1" s="1"/>
  <c r="O155" i="1"/>
  <c r="P155" i="1" s="1"/>
  <c r="O156" i="1"/>
  <c r="P156" i="1" s="1"/>
  <c r="O157" i="1"/>
  <c r="P157" i="1" s="1"/>
  <c r="O158" i="1"/>
  <c r="P158" i="1" s="1"/>
  <c r="O159" i="1"/>
  <c r="P159" i="1" s="1"/>
  <c r="O160" i="1"/>
  <c r="P160" i="1" s="1"/>
  <c r="O161" i="1"/>
  <c r="P161" i="1" s="1"/>
  <c r="O162" i="1"/>
  <c r="P162" i="1" s="1"/>
  <c r="O163" i="1"/>
  <c r="P163" i="1" s="1"/>
  <c r="O164" i="1"/>
  <c r="P164" i="1" s="1"/>
  <c r="O165" i="1"/>
  <c r="P165" i="1" s="1"/>
  <c r="O166" i="1"/>
  <c r="P166" i="1" s="1"/>
  <c r="O167" i="1"/>
  <c r="P167" i="1" s="1"/>
  <c r="O168" i="1"/>
  <c r="P168" i="1" s="1"/>
  <c r="O169" i="1"/>
  <c r="P169" i="1" s="1"/>
  <c r="O170" i="1"/>
  <c r="P170" i="1" s="1"/>
  <c r="O171" i="1"/>
  <c r="P171" i="1" s="1"/>
  <c r="O172" i="1"/>
  <c r="P172" i="1" s="1"/>
  <c r="O173" i="1"/>
  <c r="P173" i="1" s="1"/>
  <c r="O174" i="1"/>
  <c r="P174" i="1" s="1"/>
  <c r="O175" i="1"/>
  <c r="P175" i="1" s="1"/>
  <c r="O176" i="1"/>
  <c r="P176" i="1" s="1"/>
  <c r="O177" i="1"/>
  <c r="P177" i="1" s="1"/>
  <c r="O178" i="1"/>
  <c r="P178" i="1" s="1"/>
  <c r="O179" i="1"/>
  <c r="P179" i="1" s="1"/>
  <c r="O180" i="1"/>
  <c r="P180" i="1" s="1"/>
  <c r="O181" i="1"/>
  <c r="P181" i="1" s="1"/>
  <c r="O182" i="1"/>
  <c r="P182" i="1" s="1"/>
  <c r="O183" i="1"/>
  <c r="P183" i="1" s="1"/>
  <c r="O184" i="1"/>
  <c r="P184" i="1" s="1"/>
  <c r="O185" i="1"/>
  <c r="P185" i="1" s="1"/>
  <c r="O186" i="1"/>
  <c r="P186" i="1" s="1"/>
  <c r="O187" i="1"/>
  <c r="P187" i="1" s="1"/>
  <c r="O188" i="1"/>
  <c r="P188" i="1" s="1"/>
  <c r="O189" i="1"/>
  <c r="P189" i="1" s="1"/>
  <c r="O190" i="1"/>
  <c r="P190" i="1" s="1"/>
  <c r="O191" i="1"/>
  <c r="P191" i="1" s="1"/>
  <c r="O192" i="1"/>
  <c r="P192" i="1" s="1"/>
  <c r="O193" i="1"/>
  <c r="P193" i="1" s="1"/>
  <c r="O194" i="1"/>
  <c r="P194" i="1" s="1"/>
  <c r="O195" i="1"/>
  <c r="P195" i="1" s="1"/>
  <c r="O196" i="1"/>
  <c r="P196" i="1" s="1"/>
  <c r="O197" i="1"/>
  <c r="P197" i="1" s="1"/>
  <c r="O198" i="1"/>
  <c r="P198" i="1" s="1"/>
  <c r="O199" i="1"/>
  <c r="P199" i="1" s="1"/>
  <c r="O200" i="1"/>
  <c r="P200" i="1" s="1"/>
  <c r="O201" i="1"/>
  <c r="P201" i="1" s="1"/>
  <c r="O202" i="1"/>
  <c r="P202" i="1" s="1"/>
  <c r="O203" i="1"/>
  <c r="P203" i="1" s="1"/>
  <c r="O204" i="1"/>
  <c r="P204" i="1" s="1"/>
  <c r="O205" i="1"/>
  <c r="P205" i="1" s="1"/>
  <c r="O206" i="1"/>
  <c r="P206" i="1" s="1"/>
  <c r="O207" i="1"/>
  <c r="P207" i="1" s="1"/>
  <c r="O208" i="1"/>
  <c r="P208" i="1" s="1"/>
  <c r="O209" i="1"/>
  <c r="P209" i="1" s="1"/>
  <c r="O210" i="1"/>
  <c r="P210" i="1" s="1"/>
  <c r="O211" i="1"/>
  <c r="P211" i="1" s="1"/>
  <c r="O212" i="1"/>
  <c r="P212" i="1" s="1"/>
  <c r="O213" i="1"/>
  <c r="P213" i="1" s="1"/>
  <c r="O214" i="1"/>
  <c r="P214" i="1" s="1"/>
  <c r="O215" i="1"/>
  <c r="P215" i="1" s="1"/>
  <c r="O216" i="1"/>
  <c r="P216" i="1" s="1"/>
  <c r="O217" i="1"/>
  <c r="P217" i="1" s="1"/>
  <c r="O218" i="1"/>
  <c r="P218" i="1" s="1"/>
  <c r="O219" i="1"/>
  <c r="P219" i="1" s="1"/>
  <c r="O220" i="1"/>
  <c r="P220" i="1" s="1"/>
  <c r="O221" i="1"/>
  <c r="P221" i="1" s="1"/>
  <c r="O222" i="1"/>
  <c r="P222" i="1" s="1"/>
  <c r="O223" i="1"/>
  <c r="P223" i="1" s="1"/>
  <c r="O224" i="1"/>
  <c r="P224" i="1" s="1"/>
  <c r="O225" i="1"/>
  <c r="P225" i="1" s="1"/>
  <c r="O226" i="1"/>
  <c r="P226" i="1" s="1"/>
  <c r="O227" i="1"/>
  <c r="P227" i="1" s="1"/>
  <c r="O228" i="1"/>
  <c r="P228" i="1" s="1"/>
  <c r="O229" i="1"/>
  <c r="P229" i="1" s="1"/>
  <c r="O230" i="1"/>
  <c r="P230" i="1" s="1"/>
  <c r="O231" i="1"/>
  <c r="P231" i="1" s="1"/>
  <c r="O232" i="1"/>
  <c r="P232" i="1" s="1"/>
  <c r="O233" i="1"/>
  <c r="P233" i="1" s="1"/>
  <c r="O234" i="1"/>
  <c r="P234" i="1" s="1"/>
  <c r="O235" i="1"/>
  <c r="P235" i="1" s="1"/>
  <c r="O236" i="1"/>
  <c r="P236" i="1" s="1"/>
  <c r="O237" i="1"/>
  <c r="P237" i="1" s="1"/>
  <c r="O238" i="1"/>
  <c r="P238" i="1" s="1"/>
  <c r="O239" i="1"/>
  <c r="P239" i="1" s="1"/>
  <c r="O240" i="1"/>
  <c r="P240" i="1" s="1"/>
  <c r="O241" i="1"/>
  <c r="P241" i="1" s="1"/>
  <c r="O242" i="1"/>
  <c r="P242" i="1" s="1"/>
  <c r="O243" i="1"/>
  <c r="P243" i="1" s="1"/>
  <c r="O244" i="1"/>
  <c r="P244" i="1" s="1"/>
  <c r="O245" i="1"/>
  <c r="P245" i="1" s="1"/>
  <c r="O246" i="1"/>
  <c r="P246" i="1" s="1"/>
  <c r="O247" i="1"/>
  <c r="P247" i="1" s="1"/>
  <c r="O248" i="1"/>
  <c r="P248" i="1" s="1"/>
  <c r="O249" i="1"/>
  <c r="P249" i="1" s="1"/>
  <c r="O250" i="1"/>
  <c r="P250" i="1" s="1"/>
  <c r="O251" i="1"/>
  <c r="P251" i="1" s="1"/>
  <c r="O252" i="1"/>
  <c r="P252" i="1" s="1"/>
  <c r="O253" i="1"/>
  <c r="P253" i="1" s="1"/>
  <c r="O254" i="1"/>
  <c r="P254" i="1" s="1"/>
  <c r="O255" i="1"/>
  <c r="P255" i="1" s="1"/>
  <c r="O256" i="1"/>
  <c r="P256" i="1" s="1"/>
  <c r="O257" i="1"/>
  <c r="P257" i="1" s="1"/>
  <c r="O258" i="1"/>
  <c r="P258" i="1" s="1"/>
  <c r="O259" i="1"/>
  <c r="P259" i="1" s="1"/>
  <c r="O260" i="1"/>
  <c r="P260" i="1" s="1"/>
  <c r="O261" i="1"/>
  <c r="P261" i="1" s="1"/>
  <c r="O262" i="1"/>
  <c r="P262" i="1" s="1"/>
  <c r="O263" i="1"/>
  <c r="P263" i="1" s="1"/>
  <c r="O264" i="1"/>
  <c r="P264" i="1" s="1"/>
  <c r="O265" i="1"/>
  <c r="P265" i="1" s="1"/>
  <c r="O266" i="1"/>
  <c r="P266" i="1" s="1"/>
  <c r="O267" i="1"/>
  <c r="P267" i="1" s="1"/>
  <c r="O268" i="1"/>
  <c r="P268" i="1" s="1"/>
  <c r="O269" i="1"/>
  <c r="P269" i="1" s="1"/>
  <c r="O270" i="1"/>
  <c r="P270" i="1" s="1"/>
  <c r="O271" i="1"/>
  <c r="P271" i="1" s="1"/>
  <c r="O272" i="1"/>
  <c r="P272" i="1" s="1"/>
  <c r="O273" i="1"/>
  <c r="P273" i="1" s="1"/>
  <c r="O274" i="1"/>
  <c r="P274" i="1" s="1"/>
  <c r="O275" i="1"/>
  <c r="P275" i="1" s="1"/>
  <c r="O276" i="1"/>
  <c r="P276" i="1" s="1"/>
  <c r="O277" i="1"/>
  <c r="P277" i="1" s="1"/>
  <c r="O278" i="1"/>
  <c r="P278" i="1" s="1"/>
  <c r="O279" i="1"/>
  <c r="P279" i="1" s="1"/>
  <c r="O280" i="1"/>
  <c r="P280" i="1" s="1"/>
  <c r="O281" i="1"/>
  <c r="P281" i="1" s="1"/>
  <c r="O282" i="1"/>
  <c r="P282" i="1" s="1"/>
  <c r="O283" i="1"/>
  <c r="P283" i="1" s="1"/>
  <c r="O284" i="1"/>
  <c r="P284" i="1" s="1"/>
  <c r="O285" i="1"/>
  <c r="P285" i="1" s="1"/>
  <c r="O286" i="1"/>
  <c r="P286" i="1" s="1"/>
  <c r="O287" i="1"/>
  <c r="P287" i="1" s="1"/>
  <c r="O288" i="1"/>
  <c r="P288" i="1" s="1"/>
  <c r="O289" i="1"/>
  <c r="P289" i="1" s="1"/>
  <c r="O290" i="1"/>
  <c r="P290" i="1" s="1"/>
  <c r="O291" i="1"/>
  <c r="P291" i="1" s="1"/>
  <c r="O292" i="1"/>
  <c r="P292" i="1" s="1"/>
  <c r="O293" i="1"/>
  <c r="P293" i="1" s="1"/>
  <c r="O294" i="1"/>
  <c r="P294" i="1" s="1"/>
  <c r="O295" i="1"/>
  <c r="P295" i="1" s="1"/>
  <c r="O296" i="1"/>
  <c r="P296" i="1" s="1"/>
  <c r="O297" i="1"/>
  <c r="P297" i="1" s="1"/>
  <c r="O298" i="1"/>
  <c r="P298" i="1" s="1"/>
  <c r="O299" i="1"/>
  <c r="P299" i="1" s="1"/>
  <c r="O300" i="1"/>
  <c r="P300" i="1" s="1"/>
  <c r="O301" i="1"/>
  <c r="P301" i="1" s="1"/>
  <c r="O302" i="1"/>
  <c r="P302" i="1" s="1"/>
  <c r="O303" i="1"/>
  <c r="P303" i="1" s="1"/>
  <c r="O304" i="1"/>
  <c r="P304" i="1" s="1"/>
  <c r="O305" i="1"/>
  <c r="P305" i="1" s="1"/>
  <c r="O306" i="1"/>
  <c r="P306" i="1" s="1"/>
  <c r="O307" i="1"/>
  <c r="P307" i="1" s="1"/>
  <c r="O308" i="1"/>
  <c r="P308" i="1" s="1"/>
  <c r="O309" i="1"/>
  <c r="P309" i="1" s="1"/>
  <c r="O310" i="1"/>
  <c r="P310" i="1" s="1"/>
  <c r="O311" i="1"/>
  <c r="P311" i="1" s="1"/>
  <c r="O312" i="1"/>
  <c r="P312" i="1" s="1"/>
  <c r="O313" i="1"/>
  <c r="P313" i="1" s="1"/>
  <c r="O314" i="1"/>
  <c r="P314" i="1" s="1"/>
  <c r="O315" i="1"/>
  <c r="P315" i="1" s="1"/>
  <c r="O316" i="1"/>
  <c r="P316" i="1" s="1"/>
  <c r="O317" i="1"/>
  <c r="P317" i="1" s="1"/>
  <c r="O318" i="1"/>
  <c r="P318" i="1" s="1"/>
  <c r="O319" i="1"/>
  <c r="P319" i="1" s="1"/>
  <c r="O320" i="1"/>
  <c r="P320" i="1" s="1"/>
  <c r="O321" i="1"/>
  <c r="P321" i="1" s="1"/>
  <c r="O322" i="1"/>
  <c r="P322" i="1" s="1"/>
  <c r="O323" i="1"/>
  <c r="P323" i="1" s="1"/>
  <c r="O324" i="1"/>
  <c r="P324" i="1" s="1"/>
  <c r="O325" i="1"/>
  <c r="P325" i="1" s="1"/>
  <c r="O326" i="1"/>
  <c r="P326" i="1" s="1"/>
  <c r="O327" i="1"/>
  <c r="P327" i="1" s="1"/>
  <c r="O328" i="1"/>
  <c r="P328" i="1" s="1"/>
  <c r="O329" i="1"/>
  <c r="P329" i="1" s="1"/>
  <c r="O330" i="1"/>
  <c r="P330" i="1" s="1"/>
  <c r="O331" i="1"/>
  <c r="P331" i="1" s="1"/>
  <c r="O332" i="1"/>
  <c r="P332" i="1" s="1"/>
  <c r="O333" i="1"/>
  <c r="P333" i="1" s="1"/>
  <c r="O334" i="1"/>
  <c r="P334" i="1" s="1"/>
  <c r="O335" i="1"/>
  <c r="P335" i="1" s="1"/>
  <c r="O336" i="1"/>
  <c r="P336" i="1" s="1"/>
  <c r="O337" i="1"/>
  <c r="P337" i="1" s="1"/>
  <c r="O338" i="1"/>
  <c r="P338" i="1" s="1"/>
  <c r="O339" i="1"/>
  <c r="P339" i="1" s="1"/>
  <c r="O340" i="1"/>
  <c r="P340" i="1" s="1"/>
  <c r="O341" i="1"/>
  <c r="P341" i="1" s="1"/>
  <c r="O342" i="1"/>
  <c r="P342" i="1" s="1"/>
  <c r="O343" i="1"/>
  <c r="P343" i="1" s="1"/>
  <c r="O344" i="1"/>
  <c r="P344" i="1" s="1"/>
  <c r="O345" i="1"/>
  <c r="P345" i="1" s="1"/>
  <c r="O346" i="1"/>
  <c r="P346" i="1" s="1"/>
  <c r="O347" i="1"/>
  <c r="P347" i="1" s="1"/>
  <c r="O348" i="1"/>
  <c r="P348" i="1" s="1"/>
  <c r="O349" i="1"/>
  <c r="P349" i="1" s="1"/>
  <c r="O350" i="1"/>
  <c r="P350" i="1" s="1"/>
  <c r="O351" i="1"/>
  <c r="P351" i="1" s="1"/>
  <c r="O352" i="1"/>
  <c r="P352" i="1" s="1"/>
  <c r="O353" i="1"/>
  <c r="P353" i="1" s="1"/>
  <c r="O354" i="1"/>
  <c r="P354" i="1" s="1"/>
  <c r="O355" i="1"/>
  <c r="P355" i="1" s="1"/>
  <c r="O356" i="1"/>
  <c r="P356" i="1" s="1"/>
  <c r="O357" i="1"/>
  <c r="P357" i="1" s="1"/>
  <c r="O358" i="1"/>
  <c r="P358" i="1" s="1"/>
  <c r="O359" i="1"/>
  <c r="P359" i="1" s="1"/>
  <c r="O360" i="1"/>
  <c r="P360" i="1" s="1"/>
  <c r="O361" i="1"/>
  <c r="P361" i="1" s="1"/>
  <c r="O362" i="1"/>
  <c r="P362" i="1" s="1"/>
  <c r="O363" i="1"/>
  <c r="P363" i="1" s="1"/>
  <c r="O364" i="1"/>
  <c r="P364" i="1" s="1"/>
  <c r="O365" i="1"/>
  <c r="P365" i="1" s="1"/>
  <c r="O366" i="1"/>
  <c r="P366" i="1" s="1"/>
  <c r="O367" i="1"/>
  <c r="P367" i="1" s="1"/>
  <c r="O368" i="1"/>
  <c r="P368" i="1" s="1"/>
  <c r="O369" i="1"/>
  <c r="P369" i="1" s="1"/>
  <c r="O370" i="1"/>
  <c r="P370" i="1" s="1"/>
  <c r="O371" i="1"/>
  <c r="P371" i="1" s="1"/>
  <c r="O372" i="1"/>
  <c r="P372" i="1" s="1"/>
  <c r="O373" i="1"/>
  <c r="P373" i="1" s="1"/>
  <c r="O374" i="1"/>
  <c r="P374" i="1" s="1"/>
  <c r="O375" i="1"/>
  <c r="P375" i="1" s="1"/>
  <c r="O376" i="1"/>
  <c r="P376" i="1" s="1"/>
  <c r="O377" i="1"/>
  <c r="P377" i="1" s="1"/>
  <c r="O378" i="1"/>
  <c r="P378" i="1" s="1"/>
  <c r="O379" i="1"/>
  <c r="P379" i="1" s="1"/>
  <c r="O380" i="1"/>
  <c r="P380" i="1" s="1"/>
  <c r="O381" i="1"/>
  <c r="P381" i="1" s="1"/>
  <c r="O382" i="1"/>
  <c r="P382" i="1" s="1"/>
  <c r="O383" i="1"/>
  <c r="P383" i="1" s="1"/>
  <c r="O384" i="1"/>
  <c r="P384" i="1" s="1"/>
  <c r="O385" i="1"/>
  <c r="P385" i="1" s="1"/>
  <c r="O386" i="1"/>
  <c r="P386" i="1" s="1"/>
  <c r="O387" i="1"/>
  <c r="P387" i="1" s="1"/>
  <c r="O388" i="1"/>
  <c r="P388" i="1" s="1"/>
  <c r="O389" i="1"/>
  <c r="P389" i="1" s="1"/>
  <c r="O390" i="1"/>
  <c r="P390" i="1" s="1"/>
  <c r="O391" i="1"/>
  <c r="P391" i="1" s="1"/>
  <c r="O392" i="1"/>
  <c r="P392" i="1" s="1"/>
  <c r="O393" i="1"/>
  <c r="P393" i="1" s="1"/>
  <c r="O394" i="1"/>
  <c r="P394" i="1" s="1"/>
  <c r="O395" i="1"/>
  <c r="P395" i="1" s="1"/>
  <c r="O396" i="1"/>
  <c r="P396" i="1" s="1"/>
  <c r="O397" i="1"/>
  <c r="P397" i="1" s="1"/>
  <c r="O398" i="1"/>
  <c r="P398" i="1" s="1"/>
  <c r="O399" i="1"/>
  <c r="P399" i="1" s="1"/>
  <c r="O400" i="1"/>
  <c r="P400" i="1" s="1"/>
  <c r="O401" i="1"/>
  <c r="P401" i="1" s="1"/>
  <c r="O402" i="1"/>
  <c r="P402" i="1" s="1"/>
  <c r="O403" i="1"/>
  <c r="P403" i="1" s="1"/>
  <c r="O404" i="1"/>
  <c r="P404" i="1" s="1"/>
  <c r="O405" i="1"/>
  <c r="P405" i="1" s="1"/>
  <c r="O406" i="1"/>
  <c r="P406" i="1" s="1"/>
  <c r="O407" i="1"/>
  <c r="P407" i="1" s="1"/>
  <c r="O408" i="1"/>
  <c r="P408" i="1" s="1"/>
  <c r="O409" i="1"/>
  <c r="P409" i="1" s="1"/>
  <c r="O410" i="1"/>
  <c r="P410" i="1" s="1"/>
  <c r="O411" i="1"/>
  <c r="P411" i="1" s="1"/>
  <c r="O412" i="1"/>
  <c r="P412" i="1" s="1"/>
  <c r="O413" i="1"/>
  <c r="P413" i="1" s="1"/>
  <c r="O414" i="1"/>
  <c r="P414" i="1" s="1"/>
  <c r="O415" i="1"/>
  <c r="P415" i="1" s="1"/>
  <c r="O416" i="1"/>
  <c r="P416" i="1" s="1"/>
  <c r="O417" i="1"/>
  <c r="P417" i="1" s="1"/>
  <c r="O418" i="1"/>
  <c r="P418" i="1" s="1"/>
  <c r="O419" i="1"/>
  <c r="P419" i="1" s="1"/>
  <c r="O420" i="1"/>
  <c r="P420" i="1" s="1"/>
  <c r="O421" i="1"/>
  <c r="P421" i="1" s="1"/>
  <c r="O422" i="1"/>
  <c r="P422" i="1" s="1"/>
  <c r="O423" i="1"/>
  <c r="P423" i="1" s="1"/>
  <c r="O424" i="1"/>
  <c r="P424" i="1" s="1"/>
  <c r="O425" i="1"/>
  <c r="P425" i="1" s="1"/>
  <c r="O426" i="1"/>
  <c r="P426" i="1" s="1"/>
  <c r="O427" i="1"/>
  <c r="P427" i="1" s="1"/>
  <c r="O428" i="1"/>
  <c r="P428" i="1" s="1"/>
  <c r="O429" i="1"/>
  <c r="P429" i="1" s="1"/>
  <c r="O430" i="1"/>
  <c r="P430" i="1" s="1"/>
  <c r="O431" i="1"/>
  <c r="P431" i="1" s="1"/>
  <c r="O432" i="1"/>
  <c r="P432" i="1" s="1"/>
  <c r="O433" i="1"/>
  <c r="P433" i="1" s="1"/>
  <c r="O434" i="1"/>
  <c r="P434" i="1" s="1"/>
  <c r="O435" i="1"/>
  <c r="P435" i="1" s="1"/>
  <c r="O436" i="1"/>
  <c r="P436" i="1" s="1"/>
  <c r="O437" i="1"/>
  <c r="P437" i="1" s="1"/>
  <c r="O438" i="1"/>
  <c r="P438" i="1" s="1"/>
  <c r="O439" i="1"/>
  <c r="P439" i="1" s="1"/>
  <c r="O440" i="1"/>
  <c r="P440" i="1" s="1"/>
  <c r="O441" i="1"/>
  <c r="P441" i="1" s="1"/>
  <c r="O442" i="1"/>
  <c r="P442" i="1" s="1"/>
  <c r="O443" i="1"/>
  <c r="P443" i="1" s="1"/>
  <c r="O444" i="1"/>
  <c r="P444" i="1" s="1"/>
  <c r="O445" i="1"/>
  <c r="P445" i="1" s="1"/>
  <c r="O446" i="1"/>
  <c r="P446" i="1" s="1"/>
  <c r="O447" i="1"/>
  <c r="P447" i="1" s="1"/>
  <c r="O448" i="1"/>
  <c r="P448" i="1" s="1"/>
  <c r="O449" i="1"/>
  <c r="P449" i="1" s="1"/>
  <c r="O450" i="1"/>
  <c r="P450" i="1" s="1"/>
  <c r="O451" i="1"/>
  <c r="P451" i="1" s="1"/>
  <c r="O452" i="1"/>
  <c r="P452" i="1" s="1"/>
  <c r="O453" i="1"/>
  <c r="P453" i="1" s="1"/>
  <c r="O454" i="1"/>
  <c r="P454" i="1" s="1"/>
  <c r="O455" i="1"/>
  <c r="P455" i="1" s="1"/>
  <c r="O456" i="1"/>
  <c r="P456" i="1" s="1"/>
  <c r="O457" i="1"/>
  <c r="P457" i="1" s="1"/>
  <c r="O458" i="1"/>
  <c r="P458" i="1" s="1"/>
  <c r="O459" i="1"/>
  <c r="P459" i="1" s="1"/>
  <c r="O460" i="1"/>
  <c r="P460" i="1" s="1"/>
  <c r="O461" i="1"/>
  <c r="P461" i="1" s="1"/>
  <c r="O462" i="1"/>
  <c r="P462" i="1" s="1"/>
  <c r="O463" i="1"/>
  <c r="P463" i="1" s="1"/>
  <c r="O464" i="1"/>
  <c r="P464" i="1" s="1"/>
  <c r="O465" i="1"/>
  <c r="P465" i="1" s="1"/>
  <c r="O466" i="1"/>
  <c r="P466" i="1" s="1"/>
  <c r="O467" i="1"/>
  <c r="P467" i="1" s="1"/>
  <c r="O468" i="1"/>
  <c r="P468" i="1" s="1"/>
  <c r="O469" i="1"/>
  <c r="P469" i="1" s="1"/>
  <c r="O470" i="1"/>
  <c r="P470" i="1" s="1"/>
  <c r="O471" i="1"/>
  <c r="P471" i="1" s="1"/>
  <c r="O472" i="1"/>
  <c r="P472" i="1" s="1"/>
  <c r="O473" i="1"/>
  <c r="P473" i="1" s="1"/>
  <c r="O474" i="1"/>
  <c r="P474" i="1" s="1"/>
  <c r="O475" i="1"/>
  <c r="P475" i="1" s="1"/>
  <c r="O476" i="1"/>
  <c r="P476" i="1" s="1"/>
  <c r="O477" i="1"/>
  <c r="P477" i="1" s="1"/>
  <c r="O478" i="1"/>
  <c r="P478" i="1" s="1"/>
  <c r="O479" i="1"/>
  <c r="P479" i="1" s="1"/>
  <c r="O480" i="1"/>
  <c r="P480" i="1" s="1"/>
  <c r="O481" i="1"/>
  <c r="P481" i="1" s="1"/>
  <c r="O482" i="1"/>
  <c r="P482" i="1" s="1"/>
  <c r="O483" i="1"/>
  <c r="P483" i="1" s="1"/>
  <c r="O484" i="1"/>
  <c r="P484" i="1" s="1"/>
  <c r="O485" i="1"/>
  <c r="P485" i="1" s="1"/>
  <c r="O486" i="1"/>
  <c r="P486" i="1" s="1"/>
  <c r="O487" i="1"/>
  <c r="P487" i="1" s="1"/>
  <c r="O488" i="1"/>
  <c r="P488" i="1" s="1"/>
  <c r="O489" i="1"/>
  <c r="P489" i="1" s="1"/>
  <c r="O490" i="1"/>
  <c r="P490" i="1" s="1"/>
  <c r="O491" i="1"/>
  <c r="P491" i="1" s="1"/>
  <c r="O492" i="1"/>
  <c r="P492" i="1" s="1"/>
  <c r="O493" i="1"/>
  <c r="P493" i="1" s="1"/>
  <c r="O494" i="1"/>
  <c r="P494" i="1" s="1"/>
  <c r="O495" i="1"/>
  <c r="P495" i="1" s="1"/>
  <c r="O496" i="1"/>
  <c r="P496" i="1" s="1"/>
  <c r="O497" i="1"/>
  <c r="P497" i="1" s="1"/>
  <c r="O498" i="1"/>
  <c r="P498" i="1" s="1"/>
  <c r="O499" i="1"/>
  <c r="P499" i="1" s="1"/>
  <c r="O500" i="1"/>
  <c r="P500" i="1" s="1"/>
  <c r="O501" i="1"/>
  <c r="P501" i="1" s="1"/>
  <c r="O502" i="1"/>
  <c r="P502" i="1" s="1"/>
  <c r="O503" i="1"/>
  <c r="P503" i="1" s="1"/>
  <c r="O504" i="1"/>
  <c r="P504" i="1" s="1"/>
  <c r="O505" i="1"/>
  <c r="P505" i="1" s="1"/>
  <c r="O506" i="1"/>
  <c r="P506" i="1" s="1"/>
  <c r="O507" i="1"/>
  <c r="P507" i="1" s="1"/>
  <c r="O508" i="1"/>
  <c r="P508" i="1" s="1"/>
  <c r="O509" i="1"/>
  <c r="P509" i="1" s="1"/>
  <c r="O510" i="1"/>
  <c r="P510" i="1" s="1"/>
  <c r="O511" i="1"/>
  <c r="P511" i="1" s="1"/>
  <c r="O512" i="1"/>
  <c r="P512" i="1" s="1"/>
  <c r="O513" i="1"/>
  <c r="P513" i="1" s="1"/>
  <c r="O514" i="1"/>
  <c r="P514" i="1" s="1"/>
  <c r="O515" i="1"/>
  <c r="P515" i="1" s="1"/>
  <c r="O516" i="1"/>
  <c r="P516" i="1" s="1"/>
  <c r="O517" i="1"/>
  <c r="P517" i="1" s="1"/>
  <c r="O518" i="1"/>
  <c r="P518" i="1" s="1"/>
  <c r="O519" i="1"/>
  <c r="P519" i="1" s="1"/>
  <c r="O520" i="1"/>
  <c r="P520" i="1" s="1"/>
  <c r="O521" i="1"/>
  <c r="P521" i="1" s="1"/>
  <c r="O522" i="1"/>
  <c r="P522" i="1" s="1"/>
  <c r="O523" i="1"/>
  <c r="P523" i="1" s="1"/>
  <c r="O524" i="1"/>
  <c r="P524" i="1" s="1"/>
  <c r="O525" i="1"/>
  <c r="P525" i="1" s="1"/>
  <c r="O526" i="1"/>
  <c r="P526" i="1" s="1"/>
  <c r="O527" i="1"/>
  <c r="P527" i="1" s="1"/>
  <c r="O528" i="1"/>
  <c r="P528" i="1" s="1"/>
  <c r="O529" i="1"/>
  <c r="P529" i="1" s="1"/>
  <c r="O530" i="1"/>
  <c r="P530" i="1" s="1"/>
  <c r="O531" i="1"/>
  <c r="P531" i="1" s="1"/>
  <c r="O532" i="1"/>
  <c r="P532" i="1" s="1"/>
  <c r="O533" i="1"/>
  <c r="P533" i="1" s="1"/>
  <c r="O534" i="1"/>
  <c r="P534" i="1" s="1"/>
  <c r="O535" i="1"/>
  <c r="P535" i="1" s="1"/>
  <c r="O536" i="1"/>
  <c r="P536" i="1" s="1"/>
  <c r="O537" i="1"/>
  <c r="P537" i="1" s="1"/>
  <c r="O538" i="1"/>
  <c r="P538" i="1" s="1"/>
  <c r="O539" i="1"/>
  <c r="P539" i="1" s="1"/>
  <c r="O540" i="1"/>
  <c r="P540" i="1" s="1"/>
  <c r="O541" i="1"/>
  <c r="P541" i="1" s="1"/>
  <c r="O542" i="1"/>
  <c r="P542" i="1" s="1"/>
  <c r="O543" i="1"/>
  <c r="P543" i="1" s="1"/>
  <c r="O544" i="1"/>
  <c r="P544" i="1" s="1"/>
  <c r="O545" i="1"/>
  <c r="P545" i="1" s="1"/>
  <c r="O546" i="1"/>
  <c r="P546" i="1" s="1"/>
  <c r="O547" i="1"/>
  <c r="P547" i="1" s="1"/>
  <c r="O548" i="1"/>
  <c r="P548" i="1" s="1"/>
  <c r="O549" i="1"/>
  <c r="P549" i="1" s="1"/>
  <c r="O550" i="1"/>
  <c r="P550" i="1" s="1"/>
  <c r="O551" i="1"/>
  <c r="P551" i="1" s="1"/>
  <c r="O552" i="1"/>
  <c r="P552" i="1" s="1"/>
  <c r="O553" i="1"/>
  <c r="P553" i="1" s="1"/>
  <c r="O554" i="1"/>
  <c r="P554" i="1" s="1"/>
  <c r="O555" i="1"/>
  <c r="P555" i="1" s="1"/>
  <c r="O556" i="1"/>
  <c r="P556" i="1" s="1"/>
  <c r="O557" i="1"/>
  <c r="P557" i="1" s="1"/>
  <c r="O558" i="1"/>
  <c r="P558" i="1" s="1"/>
  <c r="O559" i="1"/>
  <c r="P559" i="1" s="1"/>
  <c r="O560" i="1"/>
  <c r="P560" i="1" s="1"/>
  <c r="O561" i="1"/>
  <c r="P561" i="1" s="1"/>
  <c r="O562" i="1"/>
  <c r="P562" i="1" s="1"/>
  <c r="O563" i="1"/>
  <c r="P563" i="1" s="1"/>
  <c r="O564" i="1"/>
  <c r="P564" i="1" s="1"/>
  <c r="O565" i="1"/>
  <c r="P565" i="1" s="1"/>
  <c r="O566" i="1"/>
  <c r="P566" i="1" s="1"/>
  <c r="O567" i="1"/>
  <c r="P567" i="1" s="1"/>
  <c r="O568" i="1"/>
  <c r="P568" i="1" s="1"/>
  <c r="O569" i="1"/>
  <c r="P569" i="1" s="1"/>
  <c r="O570" i="1"/>
  <c r="P570" i="1" s="1"/>
  <c r="O571" i="1"/>
  <c r="P571" i="1" s="1"/>
  <c r="O572" i="1"/>
  <c r="P572" i="1" s="1"/>
  <c r="O573" i="1"/>
  <c r="P573" i="1" s="1"/>
  <c r="O574" i="1"/>
  <c r="P574" i="1" s="1"/>
  <c r="O575" i="1"/>
  <c r="P575" i="1" s="1"/>
  <c r="O576" i="1"/>
  <c r="P576" i="1" s="1"/>
  <c r="O577" i="1"/>
  <c r="P577" i="1" s="1"/>
  <c r="O578" i="1"/>
  <c r="P578" i="1" s="1"/>
  <c r="O579" i="1"/>
  <c r="P579" i="1" s="1"/>
  <c r="O580" i="1"/>
  <c r="P580" i="1" s="1"/>
  <c r="O581" i="1"/>
  <c r="P581" i="1" s="1"/>
  <c r="O582" i="1"/>
  <c r="P582" i="1" s="1"/>
  <c r="O583" i="1"/>
  <c r="P583" i="1" s="1"/>
  <c r="O584" i="1"/>
  <c r="P584" i="1" s="1"/>
  <c r="O585" i="1"/>
  <c r="P585" i="1" s="1"/>
  <c r="O586" i="1"/>
  <c r="P586" i="1" s="1"/>
  <c r="O587" i="1"/>
  <c r="P587" i="1" s="1"/>
  <c r="O588" i="1"/>
  <c r="P588" i="1" s="1"/>
  <c r="O589" i="1"/>
  <c r="P589" i="1" s="1"/>
  <c r="O590" i="1"/>
  <c r="P590" i="1" s="1"/>
  <c r="O591" i="1"/>
  <c r="P591" i="1" s="1"/>
  <c r="O592" i="1"/>
  <c r="P592" i="1" s="1"/>
  <c r="O593" i="1"/>
  <c r="P593" i="1" s="1"/>
  <c r="O594" i="1"/>
  <c r="P594" i="1" s="1"/>
  <c r="O595" i="1"/>
  <c r="P595" i="1" s="1"/>
  <c r="O596" i="1"/>
  <c r="P596" i="1" s="1"/>
  <c r="O597" i="1"/>
  <c r="P597" i="1" s="1"/>
  <c r="O598" i="1"/>
  <c r="P598" i="1" s="1"/>
  <c r="O599" i="1"/>
  <c r="P599" i="1" s="1"/>
  <c r="O600" i="1"/>
  <c r="P600" i="1" s="1"/>
  <c r="O601" i="1"/>
  <c r="P601" i="1" s="1"/>
  <c r="O602" i="1"/>
  <c r="P602" i="1" s="1"/>
  <c r="O603" i="1"/>
  <c r="P603" i="1" s="1"/>
  <c r="O604" i="1"/>
  <c r="P604" i="1" s="1"/>
  <c r="O605" i="1"/>
  <c r="P605" i="1" s="1"/>
  <c r="O606" i="1"/>
  <c r="P606" i="1" s="1"/>
  <c r="O607" i="1"/>
  <c r="P607" i="1" s="1"/>
  <c r="O608" i="1"/>
  <c r="P608" i="1" s="1"/>
  <c r="O609" i="1"/>
  <c r="P609" i="1" s="1"/>
  <c r="O610" i="1"/>
  <c r="P610" i="1" s="1"/>
  <c r="O611" i="1"/>
  <c r="P611" i="1" s="1"/>
  <c r="O612" i="1"/>
  <c r="P612" i="1" s="1"/>
  <c r="O613" i="1"/>
  <c r="P613" i="1" s="1"/>
  <c r="O614" i="1"/>
  <c r="P614" i="1" s="1"/>
  <c r="O615" i="1"/>
  <c r="P615" i="1" s="1"/>
  <c r="O616" i="1"/>
  <c r="P616" i="1" s="1"/>
  <c r="O617" i="1"/>
  <c r="P617" i="1" s="1"/>
  <c r="O618" i="1"/>
  <c r="P618" i="1" s="1"/>
  <c r="O619" i="1"/>
  <c r="P619" i="1" s="1"/>
  <c r="O620" i="1"/>
  <c r="P620" i="1" s="1"/>
  <c r="O621" i="1"/>
  <c r="P621" i="1" s="1"/>
  <c r="O622" i="1"/>
  <c r="P622" i="1" s="1"/>
  <c r="O623" i="1"/>
  <c r="P623" i="1" s="1"/>
  <c r="O624" i="1"/>
  <c r="P624" i="1" s="1"/>
  <c r="O625" i="1"/>
  <c r="P625" i="1" s="1"/>
  <c r="O626" i="1"/>
  <c r="P626" i="1" s="1"/>
  <c r="O627" i="1"/>
  <c r="P627" i="1" s="1"/>
  <c r="O628" i="1"/>
  <c r="P628" i="1" s="1"/>
  <c r="O629" i="1"/>
  <c r="P629" i="1" s="1"/>
  <c r="O630" i="1"/>
  <c r="P630" i="1" s="1"/>
  <c r="O631" i="1"/>
  <c r="P631" i="1" s="1"/>
  <c r="O632" i="1"/>
  <c r="P632" i="1" s="1"/>
  <c r="O633" i="1"/>
  <c r="P633" i="1" s="1"/>
  <c r="O634" i="1"/>
  <c r="P634" i="1" s="1"/>
  <c r="O635" i="1"/>
  <c r="P635" i="1" s="1"/>
  <c r="O636" i="1"/>
  <c r="P636" i="1" s="1"/>
  <c r="O637" i="1"/>
  <c r="P637" i="1" s="1"/>
  <c r="O638" i="1"/>
  <c r="P638" i="1" s="1"/>
  <c r="O639" i="1"/>
  <c r="P639" i="1" s="1"/>
  <c r="O640" i="1"/>
  <c r="P640" i="1" s="1"/>
  <c r="O641" i="1"/>
  <c r="P641" i="1" s="1"/>
  <c r="O642" i="1"/>
  <c r="P642" i="1" s="1"/>
  <c r="O643" i="1"/>
  <c r="P643" i="1" s="1"/>
  <c r="O644" i="1"/>
  <c r="P644" i="1" s="1"/>
  <c r="O645" i="1"/>
  <c r="P645" i="1" s="1"/>
  <c r="O646" i="1"/>
  <c r="P646" i="1" s="1"/>
  <c r="O647" i="1"/>
  <c r="P647" i="1" s="1"/>
  <c r="O648" i="1"/>
  <c r="P648" i="1" s="1"/>
  <c r="O649" i="1"/>
  <c r="P649" i="1" s="1"/>
  <c r="O650" i="1"/>
  <c r="P650" i="1" s="1"/>
  <c r="O651" i="1"/>
  <c r="P651" i="1" s="1"/>
  <c r="O652" i="1"/>
  <c r="P652" i="1" s="1"/>
  <c r="O653" i="1"/>
  <c r="P653" i="1" s="1"/>
  <c r="O654" i="1"/>
  <c r="P654" i="1" s="1"/>
  <c r="O655" i="1"/>
  <c r="P655" i="1" s="1"/>
  <c r="O656" i="1"/>
  <c r="P656" i="1" s="1"/>
  <c r="O657" i="1"/>
  <c r="P657" i="1" s="1"/>
  <c r="O658" i="1"/>
  <c r="P658" i="1" s="1"/>
  <c r="O659" i="1"/>
  <c r="P659" i="1" s="1"/>
  <c r="O660" i="1"/>
  <c r="P660" i="1" s="1"/>
  <c r="O661" i="1"/>
  <c r="P661" i="1" s="1"/>
  <c r="O662" i="1"/>
  <c r="P662" i="1" s="1"/>
  <c r="O663" i="1"/>
  <c r="P663" i="1" s="1"/>
  <c r="O664" i="1"/>
  <c r="P664" i="1" s="1"/>
  <c r="O665" i="1"/>
  <c r="P665" i="1" s="1"/>
  <c r="O666" i="1"/>
  <c r="P666" i="1" s="1"/>
  <c r="O667" i="1"/>
  <c r="P667" i="1" s="1"/>
  <c r="O668" i="1"/>
  <c r="P668" i="1" s="1"/>
  <c r="O669" i="1"/>
  <c r="P669" i="1" s="1"/>
  <c r="O670" i="1"/>
  <c r="P670" i="1" s="1"/>
  <c r="O671" i="1"/>
  <c r="P671" i="1" s="1"/>
  <c r="O672" i="1"/>
  <c r="P672" i="1" s="1"/>
  <c r="O673" i="1"/>
  <c r="P673" i="1" s="1"/>
  <c r="O674" i="1"/>
  <c r="P674" i="1" s="1"/>
  <c r="O675" i="1"/>
  <c r="P675" i="1" s="1"/>
  <c r="O676" i="1"/>
  <c r="P676" i="1" s="1"/>
  <c r="O677" i="1"/>
  <c r="P677" i="1" s="1"/>
  <c r="O678" i="1"/>
  <c r="P678" i="1" s="1"/>
  <c r="O679" i="1"/>
  <c r="P679" i="1" s="1"/>
  <c r="O680" i="1"/>
  <c r="P680" i="1" s="1"/>
  <c r="O681" i="1"/>
  <c r="P681" i="1" s="1"/>
  <c r="O682" i="1"/>
  <c r="P682" i="1" s="1"/>
  <c r="O683" i="1"/>
  <c r="P683" i="1" s="1"/>
  <c r="O684" i="1"/>
  <c r="P684" i="1" s="1"/>
  <c r="O685" i="1"/>
  <c r="P685" i="1" s="1"/>
  <c r="O686" i="1"/>
  <c r="P686" i="1" s="1"/>
  <c r="O687" i="1"/>
  <c r="P687" i="1" s="1"/>
  <c r="O688" i="1"/>
  <c r="P688" i="1" s="1"/>
  <c r="O689" i="1"/>
  <c r="P689" i="1" s="1"/>
  <c r="O690" i="1"/>
  <c r="P690" i="1" s="1"/>
  <c r="O691" i="1"/>
  <c r="P691" i="1" s="1"/>
  <c r="O692" i="1"/>
  <c r="P692" i="1" s="1"/>
  <c r="O693" i="1"/>
  <c r="P693" i="1" s="1"/>
  <c r="O694" i="1"/>
  <c r="P694" i="1" s="1"/>
  <c r="O695" i="1"/>
  <c r="P695" i="1" s="1"/>
  <c r="O696" i="1"/>
  <c r="P696" i="1" s="1"/>
  <c r="O697" i="1"/>
  <c r="P697" i="1" s="1"/>
  <c r="O698" i="1"/>
  <c r="P698" i="1" s="1"/>
  <c r="O699" i="1"/>
  <c r="P699" i="1" s="1"/>
  <c r="O700" i="1"/>
  <c r="P700" i="1" s="1"/>
  <c r="O701" i="1"/>
  <c r="P701" i="1" s="1"/>
  <c r="O702" i="1"/>
  <c r="P702" i="1" s="1"/>
  <c r="O703" i="1"/>
  <c r="P703" i="1" s="1"/>
  <c r="O704" i="1"/>
  <c r="P704" i="1" s="1"/>
  <c r="O705" i="1"/>
  <c r="P705" i="1" s="1"/>
  <c r="O706" i="1"/>
  <c r="P706" i="1" s="1"/>
  <c r="O707" i="1"/>
  <c r="P707" i="1" s="1"/>
  <c r="O708" i="1"/>
  <c r="P708" i="1" s="1"/>
  <c r="O709" i="1"/>
  <c r="P709" i="1" s="1"/>
  <c r="O710" i="1"/>
  <c r="P710" i="1" s="1"/>
  <c r="O711" i="1"/>
  <c r="P711" i="1" s="1"/>
  <c r="O712" i="1"/>
  <c r="P712" i="1" s="1"/>
  <c r="O713" i="1"/>
  <c r="P713" i="1" s="1"/>
  <c r="O714" i="1"/>
  <c r="P714" i="1" s="1"/>
  <c r="O715" i="1"/>
  <c r="P715" i="1" s="1"/>
  <c r="O716" i="1"/>
  <c r="P716" i="1" s="1"/>
  <c r="O717" i="1"/>
  <c r="P717" i="1" s="1"/>
  <c r="O718" i="1"/>
  <c r="P718" i="1" s="1"/>
  <c r="O719" i="1"/>
  <c r="P719" i="1" s="1"/>
  <c r="O720" i="1"/>
  <c r="P720" i="1" s="1"/>
  <c r="O721" i="1"/>
  <c r="P721" i="1" s="1"/>
  <c r="O722" i="1"/>
  <c r="P722" i="1" s="1"/>
  <c r="O723" i="1"/>
  <c r="P723" i="1" s="1"/>
  <c r="O724" i="1"/>
  <c r="P724" i="1" s="1"/>
  <c r="O725" i="1"/>
  <c r="P725" i="1" s="1"/>
  <c r="O726" i="1"/>
  <c r="P726" i="1" s="1"/>
  <c r="O727" i="1"/>
  <c r="P727" i="1" s="1"/>
  <c r="O728" i="1"/>
  <c r="P728" i="1" s="1"/>
  <c r="O729" i="1"/>
  <c r="P729" i="1" s="1"/>
  <c r="O730" i="1"/>
  <c r="P730" i="1" s="1"/>
  <c r="O731" i="1"/>
  <c r="P731" i="1" s="1"/>
  <c r="O732" i="1"/>
  <c r="P732" i="1" s="1"/>
  <c r="O733" i="1"/>
  <c r="P733" i="1" s="1"/>
  <c r="O734" i="1"/>
  <c r="P734" i="1" s="1"/>
  <c r="O735" i="1"/>
  <c r="P735" i="1" s="1"/>
  <c r="O736" i="1"/>
  <c r="P736" i="1" s="1"/>
  <c r="O737" i="1"/>
  <c r="P737" i="1" s="1"/>
  <c r="O738" i="1"/>
  <c r="P738" i="1" s="1"/>
  <c r="O739" i="1"/>
  <c r="P739" i="1" s="1"/>
  <c r="O740" i="1"/>
  <c r="P740" i="1" s="1"/>
  <c r="O741" i="1"/>
  <c r="P741" i="1" s="1"/>
  <c r="O742" i="1"/>
  <c r="P742" i="1" s="1"/>
  <c r="O743" i="1"/>
  <c r="P743" i="1" s="1"/>
  <c r="O744" i="1"/>
  <c r="P744" i="1" s="1"/>
  <c r="O745" i="1"/>
  <c r="P745" i="1" s="1"/>
  <c r="O746" i="1"/>
  <c r="P746" i="1" s="1"/>
  <c r="O747" i="1"/>
  <c r="P747" i="1" s="1"/>
  <c r="O748" i="1"/>
  <c r="P748" i="1" s="1"/>
  <c r="O749" i="1"/>
  <c r="P749" i="1" s="1"/>
  <c r="O750" i="1"/>
  <c r="P750" i="1" s="1"/>
  <c r="O751" i="1"/>
  <c r="P751" i="1" s="1"/>
  <c r="O752" i="1"/>
  <c r="P752" i="1" s="1"/>
  <c r="O753" i="1"/>
  <c r="P753" i="1" s="1"/>
  <c r="O754" i="1"/>
  <c r="P754" i="1" s="1"/>
  <c r="O755" i="1"/>
  <c r="P755" i="1" s="1"/>
  <c r="O756" i="1"/>
  <c r="P756" i="1" s="1"/>
  <c r="O757" i="1"/>
  <c r="P757" i="1" s="1"/>
  <c r="O758" i="1"/>
  <c r="P758" i="1" s="1"/>
  <c r="O759" i="1"/>
  <c r="P759" i="1" s="1"/>
  <c r="O760" i="1"/>
  <c r="P760" i="1" s="1"/>
  <c r="O761" i="1"/>
  <c r="P761" i="1" s="1"/>
  <c r="O762" i="1"/>
  <c r="P762" i="1" s="1"/>
  <c r="O763" i="1"/>
  <c r="P763" i="1" s="1"/>
  <c r="O764" i="1"/>
  <c r="P764" i="1" s="1"/>
  <c r="O765" i="1"/>
  <c r="P765" i="1" s="1"/>
  <c r="O766" i="1"/>
  <c r="P766" i="1" s="1"/>
  <c r="O767" i="1"/>
  <c r="P767" i="1" s="1"/>
  <c r="O768" i="1"/>
  <c r="P768" i="1" s="1"/>
  <c r="O769" i="1"/>
  <c r="P769" i="1" s="1"/>
  <c r="O770" i="1"/>
  <c r="P770" i="1" s="1"/>
  <c r="O771" i="1"/>
  <c r="P771" i="1" s="1"/>
  <c r="O772" i="1"/>
  <c r="P772" i="1" s="1"/>
  <c r="O773" i="1"/>
  <c r="P773" i="1" s="1"/>
  <c r="O774" i="1"/>
  <c r="P774" i="1" s="1"/>
  <c r="O775" i="1"/>
  <c r="P775" i="1" s="1"/>
  <c r="O776" i="1"/>
  <c r="P776" i="1" s="1"/>
  <c r="O777" i="1"/>
  <c r="P777" i="1" s="1"/>
  <c r="O778" i="1"/>
  <c r="P778" i="1" s="1"/>
  <c r="O779" i="1"/>
  <c r="P779" i="1" s="1"/>
  <c r="O780" i="1"/>
  <c r="P780" i="1" s="1"/>
  <c r="O781" i="1"/>
  <c r="P781" i="1" s="1"/>
  <c r="O782" i="1"/>
  <c r="P782" i="1" s="1"/>
  <c r="O783" i="1"/>
  <c r="P783" i="1" s="1"/>
  <c r="O784" i="1"/>
  <c r="P784" i="1" s="1"/>
  <c r="O785" i="1"/>
  <c r="P785" i="1" s="1"/>
  <c r="O786" i="1"/>
  <c r="P786" i="1" s="1"/>
  <c r="O787" i="1"/>
  <c r="P787" i="1" s="1"/>
  <c r="O788" i="1"/>
  <c r="P788" i="1" s="1"/>
  <c r="O789" i="1"/>
  <c r="P789" i="1" s="1"/>
  <c r="O790" i="1"/>
  <c r="P790" i="1" s="1"/>
  <c r="O791" i="1"/>
  <c r="P791" i="1" s="1"/>
  <c r="O792" i="1"/>
  <c r="P792" i="1" s="1"/>
  <c r="O793" i="1"/>
  <c r="P793" i="1" s="1"/>
  <c r="O794" i="1"/>
  <c r="P794" i="1" s="1"/>
  <c r="O795" i="1"/>
  <c r="P795" i="1" s="1"/>
  <c r="O796" i="1"/>
  <c r="P796" i="1" s="1"/>
  <c r="O797" i="1"/>
  <c r="P797" i="1" s="1"/>
  <c r="O798" i="1"/>
  <c r="P798" i="1" s="1"/>
  <c r="O799" i="1"/>
  <c r="P799" i="1" s="1"/>
  <c r="O800" i="1"/>
  <c r="P800" i="1" s="1"/>
  <c r="O801" i="1"/>
  <c r="P801" i="1" s="1"/>
  <c r="O802" i="1"/>
  <c r="P802" i="1" s="1"/>
  <c r="O803" i="1"/>
  <c r="P803" i="1" s="1"/>
  <c r="O804" i="1"/>
  <c r="P804" i="1" s="1"/>
  <c r="O805" i="1"/>
  <c r="P805" i="1" s="1"/>
  <c r="O806" i="1"/>
  <c r="P806" i="1" s="1"/>
  <c r="O807" i="1"/>
  <c r="P807" i="1" s="1"/>
  <c r="O808" i="1"/>
  <c r="P808" i="1" s="1"/>
  <c r="O809" i="1"/>
  <c r="P809" i="1" s="1"/>
  <c r="O810" i="1"/>
  <c r="P810" i="1" s="1"/>
  <c r="O811" i="1"/>
  <c r="P811" i="1" s="1"/>
  <c r="O812" i="1"/>
  <c r="P812" i="1" s="1"/>
  <c r="O813" i="1"/>
  <c r="P813" i="1" s="1"/>
  <c r="O814" i="1"/>
  <c r="P814" i="1" s="1"/>
  <c r="O815" i="1"/>
  <c r="P815" i="1" s="1"/>
  <c r="O816" i="1"/>
  <c r="P816" i="1" s="1"/>
  <c r="O817" i="1"/>
  <c r="P817" i="1" s="1"/>
  <c r="O818" i="1"/>
  <c r="P818" i="1" s="1"/>
  <c r="O819" i="1"/>
  <c r="P819" i="1" s="1"/>
  <c r="O820" i="1"/>
  <c r="P820" i="1" s="1"/>
  <c r="O821" i="1"/>
  <c r="P821" i="1" s="1"/>
  <c r="O822" i="1"/>
  <c r="P822" i="1" s="1"/>
  <c r="O823" i="1"/>
  <c r="P823" i="1" s="1"/>
  <c r="O824" i="1"/>
  <c r="P824" i="1" s="1"/>
  <c r="O825" i="1"/>
  <c r="P825" i="1" s="1"/>
  <c r="O826" i="1"/>
  <c r="P826" i="1" s="1"/>
  <c r="O827" i="1"/>
  <c r="P827" i="1" s="1"/>
  <c r="O828" i="1"/>
  <c r="P828" i="1" s="1"/>
  <c r="O829" i="1"/>
  <c r="P829" i="1" s="1"/>
  <c r="O830" i="1"/>
  <c r="P830" i="1" s="1"/>
  <c r="O831" i="1"/>
  <c r="P831" i="1" s="1"/>
  <c r="O832" i="1"/>
  <c r="P832" i="1" s="1"/>
  <c r="O833" i="1"/>
  <c r="P833" i="1" s="1"/>
  <c r="O834" i="1"/>
  <c r="P834" i="1" s="1"/>
  <c r="O835" i="1"/>
  <c r="P835" i="1" s="1"/>
  <c r="O836" i="1"/>
  <c r="P836" i="1" s="1"/>
  <c r="O837" i="1"/>
  <c r="P837" i="1" s="1"/>
  <c r="O838" i="1"/>
  <c r="P838" i="1" s="1"/>
  <c r="O839" i="1"/>
  <c r="P839" i="1" s="1"/>
  <c r="O840" i="1"/>
  <c r="P840" i="1" s="1"/>
  <c r="O841" i="1"/>
  <c r="P841" i="1" s="1"/>
  <c r="O842" i="1"/>
  <c r="P842" i="1" s="1"/>
  <c r="O843" i="1"/>
  <c r="P843" i="1" s="1"/>
  <c r="O844" i="1"/>
  <c r="P844" i="1" s="1"/>
  <c r="O845" i="1"/>
  <c r="P845" i="1" s="1"/>
  <c r="O846" i="1"/>
  <c r="P846" i="1" s="1"/>
  <c r="O847" i="1"/>
  <c r="P847" i="1" s="1"/>
  <c r="O848" i="1"/>
  <c r="P848" i="1" s="1"/>
  <c r="O849" i="1"/>
  <c r="P849" i="1" s="1"/>
  <c r="O850" i="1"/>
  <c r="P850" i="1" s="1"/>
  <c r="O851" i="1"/>
  <c r="P851" i="1" s="1"/>
  <c r="O852" i="1"/>
  <c r="P852" i="1" s="1"/>
  <c r="O853" i="1"/>
  <c r="P853" i="1" s="1"/>
  <c r="O854" i="1"/>
  <c r="P854" i="1" s="1"/>
  <c r="O855" i="1"/>
  <c r="P855" i="1" s="1"/>
  <c r="O856" i="1"/>
  <c r="P856" i="1" s="1"/>
  <c r="O857" i="1"/>
  <c r="P857" i="1" s="1"/>
  <c r="O858" i="1"/>
  <c r="P858" i="1" s="1"/>
  <c r="O859" i="1"/>
  <c r="P859" i="1" s="1"/>
  <c r="O860" i="1"/>
  <c r="P860" i="1" s="1"/>
  <c r="O861" i="1"/>
  <c r="P861" i="1" s="1"/>
  <c r="O862" i="1"/>
  <c r="P862" i="1" s="1"/>
  <c r="O863" i="1"/>
  <c r="P863" i="1" s="1"/>
  <c r="O864" i="1"/>
  <c r="P864" i="1" s="1"/>
  <c r="O865" i="1"/>
  <c r="P865" i="1" s="1"/>
  <c r="O866" i="1"/>
  <c r="P866" i="1" s="1"/>
  <c r="O867" i="1"/>
  <c r="P867" i="1" s="1"/>
  <c r="O868" i="1"/>
  <c r="P868" i="1" s="1"/>
  <c r="O869" i="1"/>
  <c r="P869" i="1" s="1"/>
  <c r="O870" i="1"/>
  <c r="P870" i="1" s="1"/>
  <c r="O871" i="1"/>
  <c r="P871" i="1" s="1"/>
  <c r="O872" i="1"/>
  <c r="P872" i="1" s="1"/>
  <c r="O873" i="1"/>
  <c r="P873" i="1" s="1"/>
  <c r="O874" i="1"/>
  <c r="P874" i="1" s="1"/>
  <c r="O875" i="1"/>
  <c r="P875" i="1" s="1"/>
  <c r="O876" i="1"/>
  <c r="P876" i="1" s="1"/>
  <c r="O877" i="1"/>
  <c r="P877" i="1" s="1"/>
  <c r="O878" i="1"/>
  <c r="P878" i="1" s="1"/>
  <c r="O879" i="1"/>
  <c r="P879" i="1" s="1"/>
  <c r="O880" i="1"/>
  <c r="P880" i="1" s="1"/>
  <c r="O881" i="1"/>
  <c r="P881" i="1" s="1"/>
  <c r="O882" i="1"/>
  <c r="P882" i="1" s="1"/>
  <c r="O883" i="1"/>
  <c r="P883" i="1" s="1"/>
  <c r="O884" i="1"/>
  <c r="P884" i="1" s="1"/>
  <c r="O885" i="1"/>
  <c r="P885" i="1" s="1"/>
  <c r="O886" i="1"/>
  <c r="P886" i="1" s="1"/>
  <c r="O887" i="1"/>
  <c r="P887" i="1" s="1"/>
  <c r="O888" i="1"/>
  <c r="P888" i="1" s="1"/>
  <c r="O889" i="1"/>
  <c r="P889" i="1" s="1"/>
  <c r="O890" i="1"/>
  <c r="P890" i="1" s="1"/>
  <c r="O891" i="1"/>
  <c r="P891" i="1" s="1"/>
  <c r="O892" i="1"/>
  <c r="P892" i="1" s="1"/>
  <c r="O893" i="1"/>
  <c r="P893" i="1" s="1"/>
  <c r="O894" i="1"/>
  <c r="P894" i="1" s="1"/>
  <c r="O895" i="1"/>
  <c r="P895" i="1" s="1"/>
  <c r="O896" i="1"/>
  <c r="P896" i="1" s="1"/>
  <c r="O897" i="1"/>
  <c r="P897" i="1" s="1"/>
  <c r="O898" i="1"/>
  <c r="P898" i="1" s="1"/>
  <c r="O899" i="1"/>
  <c r="P899" i="1" s="1"/>
  <c r="O900" i="1"/>
  <c r="P900" i="1" s="1"/>
  <c r="O901" i="1"/>
  <c r="P901" i="1" s="1"/>
  <c r="O902" i="1"/>
  <c r="P902" i="1" s="1"/>
  <c r="O903" i="1"/>
  <c r="P903" i="1" s="1"/>
  <c r="O904" i="1"/>
  <c r="P904" i="1" s="1"/>
  <c r="O905" i="1"/>
  <c r="P905" i="1" s="1"/>
  <c r="O906" i="1"/>
  <c r="P906" i="1" s="1"/>
  <c r="O907" i="1"/>
  <c r="P907" i="1" s="1"/>
  <c r="O908" i="1"/>
  <c r="P908" i="1" s="1"/>
  <c r="O909" i="1"/>
  <c r="P909" i="1" s="1"/>
  <c r="O910" i="1"/>
  <c r="P910" i="1" s="1"/>
  <c r="O911" i="1"/>
  <c r="P911" i="1" s="1"/>
  <c r="O912" i="1"/>
  <c r="P912" i="1" s="1"/>
  <c r="O913" i="1"/>
  <c r="P913" i="1" s="1"/>
  <c r="O914" i="1"/>
  <c r="P914" i="1" s="1"/>
  <c r="O915" i="1"/>
  <c r="P915" i="1" s="1"/>
  <c r="O916" i="1"/>
  <c r="P916" i="1" s="1"/>
  <c r="O917" i="1"/>
  <c r="P917" i="1" s="1"/>
  <c r="O918" i="1"/>
  <c r="P918" i="1" s="1"/>
  <c r="O919" i="1"/>
  <c r="P919" i="1" s="1"/>
  <c r="O920" i="1"/>
  <c r="P920" i="1" s="1"/>
  <c r="O921" i="1"/>
  <c r="P921" i="1" s="1"/>
  <c r="O922" i="1"/>
  <c r="P922" i="1" s="1"/>
  <c r="O923" i="1"/>
  <c r="P923" i="1" s="1"/>
  <c r="O924" i="1"/>
  <c r="P924" i="1" s="1"/>
  <c r="O925" i="1"/>
  <c r="P925" i="1" s="1"/>
  <c r="O926" i="1"/>
  <c r="P926" i="1" s="1"/>
  <c r="O927" i="1"/>
  <c r="P927" i="1" s="1"/>
  <c r="O928" i="1"/>
  <c r="P928" i="1" s="1"/>
  <c r="O929" i="1"/>
  <c r="P929" i="1" s="1"/>
  <c r="O930" i="1"/>
  <c r="P930" i="1" s="1"/>
  <c r="O931" i="1"/>
  <c r="P931" i="1" s="1"/>
  <c r="O932" i="1"/>
  <c r="P932" i="1" s="1"/>
  <c r="O933" i="1"/>
  <c r="P933" i="1" s="1"/>
  <c r="O934" i="1"/>
  <c r="P934" i="1" s="1"/>
  <c r="O935" i="1"/>
  <c r="P935" i="1" s="1"/>
  <c r="O936" i="1"/>
  <c r="P936" i="1" s="1"/>
  <c r="O937" i="1"/>
  <c r="P937" i="1" s="1"/>
  <c r="O938" i="1"/>
  <c r="P938" i="1" s="1"/>
  <c r="O939" i="1"/>
  <c r="P939" i="1" s="1"/>
  <c r="O940" i="1"/>
  <c r="P940" i="1" s="1"/>
  <c r="O941" i="1"/>
  <c r="P941" i="1" s="1"/>
  <c r="O942" i="1"/>
  <c r="P942" i="1" s="1"/>
  <c r="O943" i="1"/>
  <c r="P943" i="1" s="1"/>
  <c r="O944" i="1"/>
  <c r="P944" i="1" s="1"/>
  <c r="O945" i="1"/>
  <c r="P945" i="1" s="1"/>
  <c r="O946" i="1"/>
  <c r="P946" i="1" s="1"/>
  <c r="O947" i="1"/>
  <c r="P947" i="1" s="1"/>
  <c r="O948" i="1"/>
  <c r="P948" i="1" s="1"/>
  <c r="O949" i="1"/>
  <c r="P949" i="1" s="1"/>
  <c r="O950" i="1"/>
  <c r="P950" i="1" s="1"/>
  <c r="O951" i="1"/>
  <c r="P951" i="1" s="1"/>
  <c r="O952" i="1"/>
  <c r="P952" i="1" s="1"/>
  <c r="O953" i="1"/>
  <c r="P953" i="1" s="1"/>
  <c r="O954" i="1"/>
  <c r="P954" i="1" s="1"/>
  <c r="O955" i="1"/>
  <c r="P955" i="1" s="1"/>
  <c r="O956" i="1"/>
  <c r="P956" i="1" s="1"/>
  <c r="O957" i="1"/>
  <c r="P957" i="1" s="1"/>
  <c r="O958" i="1"/>
  <c r="P958" i="1" s="1"/>
  <c r="O959" i="1"/>
  <c r="P959" i="1" s="1"/>
  <c r="O960" i="1"/>
  <c r="P960" i="1" s="1"/>
  <c r="O961" i="1"/>
  <c r="P961" i="1" s="1"/>
  <c r="O962" i="1"/>
  <c r="P962" i="1" s="1"/>
  <c r="O963" i="1"/>
  <c r="P963" i="1" s="1"/>
  <c r="O964" i="1"/>
  <c r="P964" i="1" s="1"/>
  <c r="O965" i="1"/>
  <c r="P965" i="1" s="1"/>
  <c r="O966" i="1"/>
  <c r="P966" i="1" s="1"/>
  <c r="O967" i="1"/>
  <c r="P967" i="1" s="1"/>
  <c r="O968" i="1"/>
  <c r="P968" i="1" s="1"/>
  <c r="O969" i="1"/>
  <c r="P969" i="1" s="1"/>
  <c r="O970" i="1"/>
  <c r="P970" i="1" s="1"/>
  <c r="O971" i="1"/>
  <c r="P971" i="1" s="1"/>
  <c r="O972" i="1"/>
  <c r="P972" i="1" s="1"/>
  <c r="O973" i="1"/>
  <c r="P973" i="1" s="1"/>
  <c r="O974" i="1"/>
  <c r="P974" i="1" s="1"/>
  <c r="O975" i="1"/>
  <c r="P975" i="1" s="1"/>
  <c r="O976" i="1"/>
  <c r="P976" i="1" s="1"/>
  <c r="O977" i="1"/>
  <c r="P977" i="1" s="1"/>
  <c r="O978" i="1"/>
  <c r="P978" i="1" s="1"/>
  <c r="O979" i="1"/>
  <c r="P979" i="1" s="1"/>
  <c r="O980" i="1"/>
  <c r="P980" i="1" s="1"/>
  <c r="O981" i="1"/>
  <c r="P981" i="1" s="1"/>
  <c r="O982" i="1"/>
  <c r="P982" i="1" s="1"/>
  <c r="O983" i="1"/>
  <c r="P983" i="1" s="1"/>
  <c r="O984" i="1"/>
  <c r="P984" i="1" s="1"/>
  <c r="O985" i="1"/>
  <c r="P985" i="1" s="1"/>
  <c r="O986" i="1"/>
  <c r="P986" i="1" s="1"/>
  <c r="O987" i="1"/>
  <c r="P987" i="1" s="1"/>
  <c r="O988" i="1"/>
  <c r="P988" i="1" s="1"/>
  <c r="O989" i="1"/>
  <c r="P989" i="1" s="1"/>
  <c r="O990" i="1"/>
  <c r="P990" i="1" s="1"/>
  <c r="O991" i="1"/>
  <c r="P991" i="1" s="1"/>
  <c r="O992" i="1"/>
  <c r="P992" i="1" s="1"/>
  <c r="O993" i="1"/>
  <c r="P993" i="1" s="1"/>
  <c r="O994" i="1"/>
  <c r="P994" i="1" s="1"/>
  <c r="O995" i="1"/>
  <c r="P995" i="1" s="1"/>
  <c r="O996" i="1"/>
  <c r="P996" i="1" s="1"/>
  <c r="O997" i="1"/>
  <c r="P997" i="1" s="1"/>
  <c r="O998" i="1"/>
  <c r="P998" i="1" s="1"/>
  <c r="O999" i="1"/>
  <c r="P999" i="1" s="1"/>
  <c r="O1000" i="1"/>
  <c r="P1000" i="1" s="1"/>
  <c r="O1001" i="1"/>
  <c r="P1001" i="1" s="1"/>
  <c r="O1002" i="1"/>
  <c r="P1002" i="1" s="1"/>
  <c r="O1003" i="1"/>
  <c r="P1003" i="1" s="1"/>
  <c r="O1004" i="1"/>
  <c r="P1004" i="1" s="1"/>
  <c r="O1005" i="1"/>
  <c r="P1005" i="1" s="1"/>
  <c r="O1006" i="1"/>
  <c r="P1006" i="1" s="1"/>
  <c r="O1007" i="1"/>
  <c r="P1007" i="1" s="1"/>
  <c r="O1008" i="1"/>
  <c r="P1008" i="1" s="1"/>
  <c r="O1009" i="1"/>
  <c r="P1009" i="1" s="1"/>
  <c r="O1010" i="1"/>
  <c r="P1010" i="1" s="1"/>
  <c r="O1011" i="1"/>
  <c r="P1011" i="1" s="1"/>
  <c r="O1012" i="1"/>
  <c r="P1012" i="1" s="1"/>
  <c r="O1013" i="1"/>
  <c r="P1013" i="1" s="1"/>
  <c r="O1014" i="1"/>
  <c r="P1014" i="1" s="1"/>
  <c r="O1015" i="1"/>
  <c r="P1015" i="1" s="1"/>
  <c r="O1016" i="1"/>
  <c r="P1016" i="1" s="1"/>
  <c r="O1017" i="1"/>
  <c r="P1017" i="1" s="1"/>
  <c r="O1018" i="1"/>
  <c r="P1018" i="1" s="1"/>
  <c r="O1019" i="1"/>
  <c r="P1019" i="1" s="1"/>
  <c r="O1020" i="1"/>
  <c r="P1020" i="1" s="1"/>
  <c r="O1021" i="1"/>
  <c r="P1021" i="1" s="1"/>
  <c r="O1022" i="1"/>
  <c r="P1022" i="1" s="1"/>
  <c r="O1023" i="1"/>
  <c r="P1023" i="1" s="1"/>
  <c r="O1024" i="1"/>
  <c r="P1024" i="1" s="1"/>
  <c r="O1025" i="1"/>
  <c r="P1025" i="1" s="1"/>
  <c r="O1026" i="1"/>
  <c r="P1026" i="1" s="1"/>
  <c r="O1027" i="1"/>
  <c r="P1027" i="1" s="1"/>
  <c r="O1028" i="1"/>
  <c r="P1028" i="1" s="1"/>
  <c r="O1029" i="1"/>
  <c r="P1029" i="1" s="1"/>
  <c r="O1030" i="1"/>
  <c r="P1030" i="1" s="1"/>
  <c r="O1031" i="1"/>
  <c r="P1031" i="1" s="1"/>
  <c r="O1032" i="1"/>
  <c r="P1032" i="1" s="1"/>
  <c r="O1033" i="1"/>
  <c r="P1033" i="1" s="1"/>
  <c r="O1034" i="1"/>
  <c r="P1034" i="1" s="1"/>
  <c r="O1035" i="1"/>
  <c r="P1035" i="1" s="1"/>
  <c r="O1036" i="1"/>
  <c r="P1036" i="1" s="1"/>
  <c r="O1037" i="1"/>
  <c r="P1037" i="1" s="1"/>
  <c r="O1038" i="1"/>
  <c r="P1038" i="1" s="1"/>
  <c r="O1039" i="1"/>
  <c r="P1039" i="1" s="1"/>
  <c r="S1302" i="4" s="1"/>
  <c r="O1040" i="1"/>
  <c r="P1040" i="1" s="1"/>
  <c r="O1041" i="1"/>
  <c r="P1041" i="1" s="1"/>
  <c r="O1042" i="1"/>
  <c r="P1042" i="1" s="1"/>
  <c r="O1043" i="1"/>
  <c r="P1043" i="1" s="1"/>
  <c r="O1044" i="1"/>
  <c r="P1044" i="1" s="1"/>
  <c r="O1045" i="1"/>
  <c r="P1045" i="1" s="1"/>
  <c r="O1046" i="1"/>
  <c r="P1046" i="1" s="1"/>
  <c r="O1047" i="1"/>
  <c r="P1047" i="1" s="1"/>
  <c r="O1048" i="1"/>
  <c r="P1048" i="1" s="1"/>
  <c r="O1049" i="1"/>
  <c r="P1049" i="1" s="1"/>
  <c r="O1050" i="1"/>
  <c r="P1050" i="1" s="1"/>
  <c r="O1051" i="1"/>
  <c r="P1051" i="1" s="1"/>
  <c r="O1052" i="1"/>
  <c r="P1052" i="1" s="1"/>
  <c r="O1053" i="1"/>
  <c r="P1053" i="1" s="1"/>
  <c r="O1054" i="1"/>
  <c r="P1054" i="1" s="1"/>
  <c r="O1055" i="1"/>
  <c r="P1055" i="1" s="1"/>
  <c r="O1056" i="1"/>
  <c r="P1056" i="1" s="1"/>
  <c r="O1057" i="1"/>
  <c r="P1057" i="1" s="1"/>
  <c r="O1058" i="1"/>
  <c r="P1058" i="1" s="1"/>
  <c r="O1059" i="1"/>
  <c r="P1059" i="1" s="1"/>
  <c r="O1060" i="1"/>
  <c r="P1060" i="1" s="1"/>
  <c r="O1061" i="1"/>
  <c r="P1061" i="1" s="1"/>
  <c r="O1062" i="1"/>
  <c r="P1062" i="1" s="1"/>
  <c r="O1063" i="1"/>
  <c r="P1063" i="1" s="1"/>
  <c r="O1064" i="1"/>
  <c r="P1064" i="1" s="1"/>
  <c r="O1065" i="1"/>
  <c r="P1065" i="1" s="1"/>
  <c r="O1066" i="1"/>
  <c r="P1066" i="1" s="1"/>
  <c r="O1067" i="1"/>
  <c r="P1067" i="1" s="1"/>
  <c r="O1068" i="1"/>
  <c r="P1068" i="1" s="1"/>
  <c r="O1069" i="1"/>
  <c r="P1069" i="1" s="1"/>
  <c r="O1070" i="1"/>
  <c r="P1070" i="1" s="1"/>
  <c r="O1071" i="1"/>
  <c r="P1071" i="1" s="1"/>
  <c r="O1072" i="1"/>
  <c r="P1072" i="1" s="1"/>
  <c r="O1073" i="1"/>
  <c r="P1073" i="1" s="1"/>
  <c r="O1074" i="1"/>
  <c r="P1074" i="1" s="1"/>
  <c r="O1075" i="1"/>
  <c r="P1075" i="1" s="1"/>
  <c r="O1076" i="1"/>
  <c r="P1076" i="1" s="1"/>
  <c r="O1077" i="1"/>
  <c r="P1077" i="1" s="1"/>
  <c r="O1078" i="1"/>
  <c r="P1078" i="1" s="1"/>
  <c r="O1079" i="1"/>
  <c r="P1079" i="1" s="1"/>
  <c r="O1080" i="1"/>
  <c r="P1080" i="1" s="1"/>
  <c r="O1081" i="1"/>
  <c r="P1081" i="1" s="1"/>
  <c r="O1082" i="1"/>
  <c r="P1082" i="1" s="1"/>
  <c r="O1083" i="1"/>
  <c r="P1083" i="1" s="1"/>
  <c r="O1084" i="1"/>
  <c r="P1084" i="1" s="1"/>
  <c r="O1085" i="1"/>
  <c r="P1085" i="1" s="1"/>
  <c r="O1086" i="1"/>
  <c r="P1086" i="1" s="1"/>
  <c r="O1087" i="1"/>
  <c r="P1087" i="1" s="1"/>
  <c r="O1088" i="1"/>
  <c r="P1088" i="1" s="1"/>
  <c r="O1089" i="1"/>
  <c r="P1089" i="1" s="1"/>
  <c r="O1090" i="1"/>
  <c r="P1090" i="1" s="1"/>
  <c r="O1091" i="1"/>
  <c r="P1091" i="1" s="1"/>
  <c r="O1092" i="1"/>
  <c r="P1092" i="1" s="1"/>
  <c r="O1093" i="1"/>
  <c r="P1093" i="1" s="1"/>
  <c r="O1094" i="1"/>
  <c r="P1094" i="1" s="1"/>
  <c r="O1095" i="1"/>
  <c r="P1095" i="1" s="1"/>
  <c r="O1096" i="1"/>
  <c r="P1096" i="1" s="1"/>
  <c r="O1097" i="1"/>
  <c r="P1097" i="1" s="1"/>
  <c r="O1098" i="1"/>
  <c r="P1098" i="1" s="1"/>
  <c r="O1099" i="1"/>
  <c r="P1099" i="1" s="1"/>
  <c r="O1100" i="1"/>
  <c r="P1100" i="1" s="1"/>
  <c r="O1101" i="1"/>
  <c r="P1101" i="1" s="1"/>
  <c r="O1102" i="1"/>
  <c r="P1102" i="1" s="1"/>
  <c r="O1103" i="1"/>
  <c r="P1103" i="1" s="1"/>
  <c r="O1104" i="1"/>
  <c r="P1104" i="1" s="1"/>
  <c r="O1105" i="1"/>
  <c r="P1105" i="1" s="1"/>
  <c r="O1106" i="1"/>
  <c r="P1106" i="1" s="1"/>
  <c r="O1107" i="1"/>
  <c r="P1107" i="1" s="1"/>
  <c r="O1108" i="1"/>
  <c r="P1108" i="1" s="1"/>
  <c r="O1109" i="1"/>
  <c r="P1109" i="1" s="1"/>
  <c r="O1110" i="1"/>
  <c r="P1110" i="1" s="1"/>
  <c r="O1111" i="1"/>
  <c r="P1111" i="1" s="1"/>
  <c r="O1112" i="1"/>
  <c r="P1112" i="1" s="1"/>
  <c r="O1113" i="1"/>
  <c r="P1113" i="1" s="1"/>
  <c r="O1114" i="1"/>
  <c r="P1114" i="1" s="1"/>
  <c r="O1115" i="1"/>
  <c r="P1115" i="1" s="1"/>
  <c r="O1116" i="1"/>
  <c r="P1116" i="1" s="1"/>
  <c r="O1117" i="1"/>
  <c r="P1117" i="1" s="1"/>
  <c r="O1118" i="1"/>
  <c r="P1118" i="1" s="1"/>
  <c r="O1119" i="1"/>
  <c r="P1119" i="1" s="1"/>
  <c r="O1120" i="1"/>
  <c r="P1120" i="1" s="1"/>
  <c r="O1121" i="1"/>
  <c r="P1121" i="1" s="1"/>
  <c r="O1122" i="1"/>
  <c r="P1122" i="1" s="1"/>
  <c r="O1123" i="1"/>
  <c r="P1123" i="1" s="1"/>
  <c r="O1124" i="1"/>
  <c r="P1124" i="1" s="1"/>
  <c r="O1125" i="1"/>
  <c r="P1125" i="1" s="1"/>
  <c r="O1126" i="1"/>
  <c r="P1126" i="1" s="1"/>
  <c r="O1127" i="1"/>
  <c r="P1127" i="1" s="1"/>
  <c r="O1128" i="1"/>
  <c r="P1128" i="1" s="1"/>
  <c r="O1129" i="1"/>
  <c r="P1129" i="1" s="1"/>
  <c r="O1130" i="1"/>
  <c r="P1130" i="1" s="1"/>
  <c r="O1131" i="1"/>
  <c r="P1131" i="1" s="1"/>
  <c r="O1132" i="1"/>
  <c r="P1132" i="1" s="1"/>
  <c r="O1133" i="1"/>
  <c r="P1133" i="1" s="1"/>
  <c r="O1134" i="1"/>
  <c r="P1134" i="1" s="1"/>
  <c r="O1135" i="1"/>
  <c r="P1135" i="1" s="1"/>
  <c r="O1136" i="1"/>
  <c r="P1136" i="1" s="1"/>
  <c r="O1137" i="1"/>
  <c r="P1137" i="1" s="1"/>
  <c r="O1138" i="1"/>
  <c r="P1138" i="1" s="1"/>
  <c r="O1139" i="1"/>
  <c r="P1139" i="1" s="1"/>
  <c r="O1140" i="1"/>
  <c r="P1140" i="1" s="1"/>
  <c r="O1141" i="1"/>
  <c r="P1141" i="1" s="1"/>
  <c r="O1142" i="1"/>
  <c r="P1142" i="1" s="1"/>
  <c r="O1143" i="1"/>
  <c r="P1143" i="1" s="1"/>
  <c r="O1144" i="1"/>
  <c r="P1144" i="1" s="1"/>
  <c r="O1145" i="1"/>
  <c r="P1145" i="1" s="1"/>
  <c r="O1146" i="1"/>
  <c r="P1146" i="1" s="1"/>
  <c r="O1147" i="1"/>
  <c r="P1147" i="1" s="1"/>
  <c r="O1148" i="1"/>
  <c r="P1148" i="1" s="1"/>
  <c r="O1149" i="1"/>
  <c r="P1149" i="1" s="1"/>
  <c r="O1150" i="1"/>
  <c r="P1150" i="1" s="1"/>
  <c r="O1151" i="1"/>
  <c r="P1151" i="1" s="1"/>
  <c r="O1152" i="1"/>
  <c r="P1152" i="1" s="1"/>
  <c r="O1153" i="1"/>
  <c r="P1153" i="1" s="1"/>
  <c r="O1154" i="1"/>
  <c r="P1154" i="1" s="1"/>
  <c r="O1155" i="1"/>
  <c r="P1155" i="1" s="1"/>
  <c r="O1156" i="1"/>
  <c r="P1156" i="1" s="1"/>
  <c r="S1185" i="4" s="1"/>
  <c r="O1157" i="1"/>
  <c r="P1157" i="1" s="1"/>
  <c r="O1158" i="1"/>
  <c r="P1158" i="1" s="1"/>
  <c r="O1159" i="1"/>
  <c r="P1159" i="1" s="1"/>
  <c r="O1160" i="1"/>
  <c r="P1160" i="1" s="1"/>
  <c r="O1161" i="1"/>
  <c r="P1161" i="1" s="1"/>
  <c r="O1162" i="1"/>
  <c r="P1162" i="1" s="1"/>
  <c r="O1163" i="1"/>
  <c r="P1163" i="1" s="1"/>
  <c r="O1164" i="1"/>
  <c r="P1164" i="1" s="1"/>
  <c r="O1165" i="1"/>
  <c r="P1165" i="1" s="1"/>
  <c r="O1166" i="1"/>
  <c r="P1166" i="1" s="1"/>
  <c r="O1167" i="1"/>
  <c r="P1167" i="1" s="1"/>
  <c r="O1168" i="1"/>
  <c r="P1168" i="1" s="1"/>
  <c r="O1169" i="1"/>
  <c r="P1169" i="1" s="1"/>
  <c r="O1170" i="1"/>
  <c r="P1170" i="1" s="1"/>
  <c r="O1171" i="1"/>
  <c r="P1171" i="1" s="1"/>
  <c r="O1172" i="1"/>
  <c r="P1172" i="1" s="1"/>
  <c r="O1173" i="1"/>
  <c r="P1173" i="1" s="1"/>
  <c r="O1174" i="1"/>
  <c r="P1174" i="1" s="1"/>
  <c r="O1175" i="1"/>
  <c r="P1175" i="1" s="1"/>
  <c r="O1176" i="1"/>
  <c r="P1176" i="1" s="1"/>
  <c r="O1177" i="1"/>
  <c r="P1177" i="1" s="1"/>
  <c r="O1178" i="1"/>
  <c r="P1178" i="1" s="1"/>
  <c r="O1179" i="1"/>
  <c r="P1179" i="1" s="1"/>
  <c r="O1180" i="1"/>
  <c r="P1180" i="1" s="1"/>
  <c r="O1181" i="1"/>
  <c r="P1181" i="1" s="1"/>
  <c r="O1182" i="1"/>
  <c r="P1182" i="1" s="1"/>
  <c r="O1183" i="1"/>
  <c r="P1183" i="1" s="1"/>
  <c r="O1184" i="1"/>
  <c r="P1184" i="1" s="1"/>
  <c r="O1185" i="1"/>
  <c r="P1185" i="1" s="1"/>
  <c r="O1186" i="1"/>
  <c r="P1186" i="1" s="1"/>
  <c r="O1187" i="1"/>
  <c r="P1187" i="1" s="1"/>
  <c r="O1188" i="1"/>
  <c r="P1188" i="1" s="1"/>
  <c r="O1189" i="1"/>
  <c r="P1189" i="1" s="1"/>
  <c r="O1190" i="1"/>
  <c r="P1190" i="1" s="1"/>
  <c r="O1191" i="1"/>
  <c r="P1191" i="1" s="1"/>
  <c r="O1192" i="1"/>
  <c r="P1192" i="1" s="1"/>
  <c r="O1193" i="1"/>
  <c r="P1193" i="1" s="1"/>
  <c r="O1194" i="1"/>
  <c r="P1194" i="1" s="1"/>
  <c r="O1195" i="1"/>
  <c r="P1195" i="1" s="1"/>
  <c r="O1196" i="1"/>
  <c r="P1196" i="1" s="1"/>
  <c r="O1197" i="1"/>
  <c r="P1197" i="1" s="1"/>
  <c r="O1198" i="1"/>
  <c r="P1198" i="1" s="1"/>
  <c r="O1199" i="1"/>
  <c r="P1199" i="1" s="1"/>
  <c r="O1200" i="1"/>
  <c r="P1200" i="1" s="1"/>
  <c r="O1201" i="1"/>
  <c r="P1201" i="1" s="1"/>
  <c r="O1202" i="1"/>
  <c r="P1202" i="1" s="1"/>
  <c r="O1203" i="1"/>
  <c r="P1203" i="1" s="1"/>
  <c r="O1204" i="1"/>
  <c r="P1204" i="1" s="1"/>
  <c r="O1205" i="1"/>
  <c r="P1205" i="1" s="1"/>
  <c r="O1206" i="1"/>
  <c r="P1206" i="1" s="1"/>
  <c r="O1207" i="1"/>
  <c r="P1207" i="1" s="1"/>
  <c r="O1208" i="1"/>
  <c r="P1208" i="1" s="1"/>
  <c r="O1209" i="1"/>
  <c r="P1209" i="1" s="1"/>
  <c r="O1210" i="1"/>
  <c r="P1210" i="1" s="1"/>
  <c r="O1211" i="1"/>
  <c r="P1211" i="1" s="1"/>
  <c r="O1212" i="1"/>
  <c r="P1212" i="1" s="1"/>
  <c r="O1213" i="1"/>
  <c r="P1213" i="1" s="1"/>
  <c r="O1214" i="1"/>
  <c r="P1214" i="1" s="1"/>
  <c r="O1215" i="1"/>
  <c r="P1215" i="1" s="1"/>
  <c r="O1216" i="1"/>
  <c r="P1216" i="1" s="1"/>
  <c r="O1217" i="1"/>
  <c r="P1217" i="1" s="1"/>
  <c r="O1218" i="1"/>
  <c r="P1218" i="1" s="1"/>
  <c r="O1219" i="1"/>
  <c r="P1219" i="1" s="1"/>
  <c r="O1220" i="1"/>
  <c r="P1220" i="1" s="1"/>
  <c r="O1221" i="1"/>
  <c r="P1221" i="1" s="1"/>
  <c r="O1222" i="1"/>
  <c r="P1222" i="1" s="1"/>
  <c r="O1223" i="1"/>
  <c r="P1223" i="1" s="1"/>
  <c r="O1224" i="1"/>
  <c r="P1224" i="1" s="1"/>
  <c r="O1225" i="1"/>
  <c r="P1225" i="1" s="1"/>
  <c r="O1226" i="1"/>
  <c r="P1226" i="1" s="1"/>
  <c r="O1227" i="1"/>
  <c r="P1227" i="1" s="1"/>
  <c r="O1228" i="1"/>
  <c r="P1228" i="1" s="1"/>
  <c r="O1229" i="1"/>
  <c r="P1229" i="1" s="1"/>
  <c r="O1230" i="1"/>
  <c r="P1230" i="1" s="1"/>
  <c r="O1231" i="1"/>
  <c r="P1231" i="1" s="1"/>
  <c r="O1232" i="1"/>
  <c r="P1232" i="1" s="1"/>
  <c r="O1233" i="1"/>
  <c r="P1233" i="1" s="1"/>
  <c r="O1234" i="1"/>
  <c r="P1234" i="1" s="1"/>
  <c r="O1235" i="1"/>
  <c r="P1235" i="1" s="1"/>
  <c r="O1236" i="1"/>
  <c r="P1236" i="1" s="1"/>
  <c r="O1237" i="1"/>
  <c r="P1237" i="1" s="1"/>
  <c r="O1238" i="1"/>
  <c r="P1238" i="1" s="1"/>
  <c r="O1239" i="1"/>
  <c r="P1239" i="1" s="1"/>
  <c r="O1240" i="1"/>
  <c r="P1240" i="1" s="1"/>
  <c r="O1241" i="1"/>
  <c r="P1241" i="1" s="1"/>
  <c r="O1242" i="1"/>
  <c r="P1242" i="1" s="1"/>
  <c r="O1243" i="1"/>
  <c r="P1243" i="1" s="1"/>
  <c r="O1244" i="1"/>
  <c r="P1244" i="1" s="1"/>
  <c r="O1245" i="1"/>
  <c r="P1245" i="1" s="1"/>
  <c r="O1246" i="1"/>
  <c r="P1246" i="1" s="1"/>
  <c r="O1247" i="1"/>
  <c r="P1247" i="1" s="1"/>
  <c r="O1248" i="1"/>
  <c r="P1248" i="1" s="1"/>
  <c r="O1249" i="1"/>
  <c r="P1249" i="1" s="1"/>
  <c r="O1250" i="1"/>
  <c r="P1250" i="1" s="1"/>
  <c r="O1251" i="1"/>
  <c r="P1251" i="1" s="1"/>
  <c r="O1252" i="1"/>
  <c r="P1252" i="1" s="1"/>
  <c r="O1253" i="1"/>
  <c r="P1253" i="1" s="1"/>
  <c r="O1254" i="1"/>
  <c r="P1254" i="1" s="1"/>
  <c r="O1255" i="1"/>
  <c r="P1255" i="1" s="1"/>
  <c r="O1256" i="1"/>
  <c r="P1256" i="1" s="1"/>
  <c r="O1257" i="1"/>
  <c r="P1257" i="1" s="1"/>
  <c r="O1258" i="1"/>
  <c r="P1258" i="1" s="1"/>
  <c r="O1259" i="1"/>
  <c r="P1259" i="1" s="1"/>
  <c r="O1260" i="1"/>
  <c r="P1260" i="1" s="1"/>
  <c r="O1261" i="1"/>
  <c r="P1261" i="1" s="1"/>
  <c r="O1262" i="1"/>
  <c r="P1262" i="1" s="1"/>
  <c r="O1263" i="1"/>
  <c r="P1263" i="1" s="1"/>
  <c r="O1264" i="1"/>
  <c r="P1264" i="1" s="1"/>
  <c r="O1265" i="1"/>
  <c r="P1265" i="1" s="1"/>
  <c r="O1266" i="1"/>
  <c r="P1266" i="1" s="1"/>
  <c r="O1267" i="1"/>
  <c r="P1267" i="1" s="1"/>
  <c r="O1268" i="1"/>
  <c r="P1268" i="1" s="1"/>
  <c r="O1269" i="1"/>
  <c r="P1269" i="1" s="1"/>
  <c r="S1072" i="4" s="1"/>
  <c r="O1270" i="1"/>
  <c r="P1270" i="1" s="1"/>
  <c r="O1271" i="1"/>
  <c r="P1271" i="1" s="1"/>
  <c r="O1272" i="1"/>
  <c r="P1272" i="1" s="1"/>
  <c r="O1273" i="1"/>
  <c r="P1273" i="1" s="1"/>
  <c r="O1274" i="1"/>
  <c r="P1274" i="1" s="1"/>
  <c r="O1275" i="1"/>
  <c r="P1275" i="1" s="1"/>
  <c r="O1276" i="1"/>
  <c r="P1276" i="1" s="1"/>
  <c r="O1277" i="1"/>
  <c r="P1277" i="1" s="1"/>
  <c r="O1278" i="1"/>
  <c r="P1278" i="1" s="1"/>
  <c r="O1279" i="1"/>
  <c r="P1279" i="1" s="1"/>
  <c r="O1280" i="1"/>
  <c r="P1280" i="1" s="1"/>
  <c r="O1281" i="1"/>
  <c r="P1281" i="1" s="1"/>
  <c r="O1282" i="1"/>
  <c r="P1282" i="1" s="1"/>
  <c r="O1283" i="1"/>
  <c r="P1283" i="1" s="1"/>
  <c r="O1284" i="1"/>
  <c r="P1284" i="1" s="1"/>
  <c r="O1285" i="1"/>
  <c r="P1285" i="1" s="1"/>
  <c r="O1286" i="1"/>
  <c r="P1286" i="1" s="1"/>
  <c r="O1287" i="1"/>
  <c r="P1287" i="1" s="1"/>
  <c r="O1288" i="1"/>
  <c r="P1288" i="1" s="1"/>
  <c r="O1289" i="1"/>
  <c r="P1289" i="1" s="1"/>
  <c r="O1290" i="1"/>
  <c r="P1290" i="1" s="1"/>
  <c r="O1291" i="1"/>
  <c r="P1291" i="1" s="1"/>
  <c r="O1292" i="1"/>
  <c r="P1292" i="1" s="1"/>
  <c r="O1293" i="1"/>
  <c r="P1293" i="1" s="1"/>
  <c r="O1294" i="1"/>
  <c r="P1294" i="1" s="1"/>
  <c r="O1295" i="1"/>
  <c r="P1295" i="1" s="1"/>
  <c r="O1296" i="1"/>
  <c r="P1296" i="1" s="1"/>
  <c r="O1297" i="1"/>
  <c r="P1297" i="1" s="1"/>
  <c r="O1298" i="1"/>
  <c r="P1298" i="1" s="1"/>
  <c r="O1299" i="1"/>
  <c r="P1299" i="1" s="1"/>
  <c r="O1300" i="1"/>
  <c r="P1300" i="1" s="1"/>
  <c r="O1301" i="1"/>
  <c r="P1301" i="1" s="1"/>
  <c r="O1302" i="1"/>
  <c r="P1302" i="1" s="1"/>
  <c r="O1303" i="1"/>
  <c r="P1303" i="1" s="1"/>
  <c r="O1304" i="1"/>
  <c r="P1304" i="1" s="1"/>
  <c r="O1305" i="1"/>
  <c r="P1305" i="1" s="1"/>
  <c r="O1306" i="1"/>
  <c r="P1306" i="1" s="1"/>
  <c r="O1307" i="1"/>
  <c r="P1307" i="1" s="1"/>
  <c r="O1308" i="1"/>
  <c r="P1308" i="1" s="1"/>
  <c r="O1309" i="1"/>
  <c r="P1309" i="1" s="1"/>
  <c r="O1310" i="1"/>
  <c r="P1310" i="1" s="1"/>
  <c r="O1311" i="1"/>
  <c r="P1311" i="1" s="1"/>
  <c r="O1312" i="1"/>
  <c r="P1312" i="1" s="1"/>
  <c r="O1313" i="1"/>
  <c r="P1313" i="1" s="1"/>
  <c r="O1314" i="1"/>
  <c r="P1314" i="1" s="1"/>
  <c r="O1315" i="1"/>
  <c r="P1315" i="1" s="1"/>
  <c r="O1316" i="1"/>
  <c r="P1316" i="1" s="1"/>
  <c r="O1317" i="1"/>
  <c r="P1317" i="1" s="1"/>
  <c r="O1318" i="1"/>
  <c r="P1318" i="1" s="1"/>
  <c r="O1319" i="1"/>
  <c r="P1319" i="1" s="1"/>
  <c r="O1320" i="1"/>
  <c r="P1320" i="1" s="1"/>
  <c r="O1321" i="1"/>
  <c r="P1321" i="1" s="1"/>
  <c r="O1322" i="1"/>
  <c r="P1322" i="1" s="1"/>
  <c r="O1323" i="1"/>
  <c r="P1323" i="1" s="1"/>
  <c r="O1324" i="1"/>
  <c r="P1324" i="1" s="1"/>
  <c r="O1325" i="1"/>
  <c r="P1325" i="1" s="1"/>
  <c r="O1326" i="1"/>
  <c r="P1326" i="1" s="1"/>
  <c r="O1327" i="1"/>
  <c r="P1327" i="1" s="1"/>
  <c r="O1328" i="1"/>
  <c r="P1328" i="1" s="1"/>
  <c r="O1329" i="1"/>
  <c r="P1329" i="1" s="1"/>
  <c r="O1330" i="1"/>
  <c r="P1330" i="1" s="1"/>
  <c r="O1331" i="1"/>
  <c r="P1331" i="1" s="1"/>
  <c r="O1332" i="1"/>
  <c r="P1332" i="1" s="1"/>
  <c r="O1333" i="1"/>
  <c r="P1333" i="1" s="1"/>
  <c r="O1334" i="1"/>
  <c r="P1334" i="1" s="1"/>
  <c r="O1335" i="1"/>
  <c r="P1335" i="1" s="1"/>
  <c r="O1336" i="1"/>
  <c r="P1336" i="1" s="1"/>
  <c r="O1337" i="1"/>
  <c r="P1337" i="1" s="1"/>
  <c r="O1338" i="1"/>
  <c r="P1338" i="1" s="1"/>
  <c r="O1339" i="1"/>
  <c r="P1339" i="1" s="1"/>
  <c r="O1340" i="1"/>
  <c r="P1340" i="1" s="1"/>
  <c r="O1341" i="1"/>
  <c r="P1341" i="1" s="1"/>
  <c r="O1342" i="1"/>
  <c r="P1342" i="1" s="1"/>
  <c r="O1343" i="1"/>
  <c r="P1343" i="1" s="1"/>
  <c r="O1344" i="1"/>
  <c r="P1344" i="1" s="1"/>
  <c r="O1345" i="1"/>
  <c r="P1345" i="1" s="1"/>
  <c r="O1346" i="1"/>
  <c r="P1346" i="1" s="1"/>
  <c r="O1347" i="1"/>
  <c r="P1347" i="1" s="1"/>
  <c r="O1348" i="1"/>
  <c r="P1348" i="1" s="1"/>
  <c r="O1349" i="1"/>
  <c r="P1349" i="1" s="1"/>
  <c r="O1350" i="1"/>
  <c r="P1350" i="1" s="1"/>
  <c r="O1351" i="1"/>
  <c r="P1351" i="1" s="1"/>
  <c r="O1352" i="1"/>
  <c r="P1352" i="1" s="1"/>
  <c r="O1353" i="1"/>
  <c r="P1353" i="1" s="1"/>
  <c r="O1354" i="1"/>
  <c r="P1354" i="1" s="1"/>
  <c r="O1355" i="1"/>
  <c r="P1355" i="1" s="1"/>
  <c r="O1356" i="1"/>
  <c r="P1356" i="1" s="1"/>
  <c r="O1357" i="1"/>
  <c r="P1357" i="1" s="1"/>
  <c r="O1358" i="1"/>
  <c r="P1358" i="1" s="1"/>
  <c r="O1359" i="1"/>
  <c r="P1359" i="1" s="1"/>
  <c r="O1360" i="1"/>
  <c r="P1360" i="1" s="1"/>
  <c r="O1361" i="1"/>
  <c r="P1361" i="1" s="1"/>
  <c r="O1362" i="1"/>
  <c r="P1362" i="1" s="1"/>
  <c r="O1363" i="1"/>
  <c r="P1363" i="1" s="1"/>
  <c r="O1364" i="1"/>
  <c r="P1364" i="1" s="1"/>
  <c r="O1365" i="1"/>
  <c r="P1365" i="1" s="1"/>
  <c r="O1366" i="1"/>
  <c r="P1366" i="1" s="1"/>
  <c r="O1367" i="1"/>
  <c r="P1367" i="1" s="1"/>
  <c r="O1368" i="1"/>
  <c r="P1368" i="1" s="1"/>
  <c r="O1369" i="1"/>
  <c r="P1369" i="1" s="1"/>
  <c r="O1370" i="1"/>
  <c r="P1370" i="1" s="1"/>
  <c r="O1371" i="1"/>
  <c r="P1371" i="1" s="1"/>
  <c r="O1372" i="1"/>
  <c r="P1372" i="1" s="1"/>
  <c r="O1373" i="1"/>
  <c r="P1373" i="1" s="1"/>
  <c r="O1374" i="1"/>
  <c r="P1374" i="1" s="1"/>
  <c r="O1375" i="1"/>
  <c r="P1375" i="1" s="1"/>
  <c r="O1376" i="1"/>
  <c r="P1376" i="1" s="1"/>
  <c r="O1377" i="1"/>
  <c r="P1377" i="1" s="1"/>
  <c r="O1378" i="1"/>
  <c r="P1378" i="1" s="1"/>
  <c r="O1379" i="1"/>
  <c r="P1379" i="1" s="1"/>
  <c r="O1380" i="1"/>
  <c r="P1380" i="1" s="1"/>
  <c r="O1381" i="1"/>
  <c r="P1381" i="1" s="1"/>
  <c r="O1382" i="1"/>
  <c r="P1382" i="1" s="1"/>
  <c r="O1383" i="1"/>
  <c r="P1383" i="1" s="1"/>
  <c r="O1384" i="1"/>
  <c r="P1384" i="1" s="1"/>
  <c r="O1385" i="1"/>
  <c r="P1385" i="1" s="1"/>
  <c r="O1386" i="1"/>
  <c r="P1386" i="1" s="1"/>
  <c r="O1387" i="1"/>
  <c r="P1387" i="1" s="1"/>
  <c r="O1388" i="1"/>
  <c r="P1388" i="1" s="1"/>
  <c r="O1389" i="1"/>
  <c r="P1389" i="1" s="1"/>
  <c r="O1390" i="1"/>
  <c r="P1390" i="1" s="1"/>
  <c r="O1391" i="1"/>
  <c r="P1391" i="1" s="1"/>
  <c r="O1392" i="1"/>
  <c r="P1392" i="1" s="1"/>
  <c r="O1393" i="1"/>
  <c r="P1393" i="1" s="1"/>
  <c r="O1394" i="1"/>
  <c r="P1394" i="1" s="1"/>
  <c r="O1395" i="1"/>
  <c r="P1395" i="1" s="1"/>
  <c r="O1396" i="1"/>
  <c r="P1396" i="1" s="1"/>
  <c r="O1397" i="1"/>
  <c r="P1397" i="1" s="1"/>
  <c r="O1398" i="1"/>
  <c r="P1398" i="1" s="1"/>
  <c r="O1399" i="1"/>
  <c r="P1399" i="1" s="1"/>
  <c r="O1400" i="1"/>
  <c r="P1400" i="1" s="1"/>
  <c r="O1401" i="1"/>
  <c r="P1401" i="1" s="1"/>
  <c r="O1402" i="1"/>
  <c r="P1402" i="1" s="1"/>
  <c r="O1403" i="1"/>
  <c r="P1403" i="1" s="1"/>
  <c r="O1404" i="1"/>
  <c r="P1404" i="1" s="1"/>
  <c r="O1405" i="1"/>
  <c r="P1405" i="1" s="1"/>
  <c r="O1406" i="1"/>
  <c r="P1406" i="1" s="1"/>
  <c r="O1407" i="1"/>
  <c r="P1407" i="1" s="1"/>
  <c r="O1408" i="1"/>
  <c r="P1408" i="1" s="1"/>
  <c r="O1409" i="1"/>
  <c r="P1409" i="1" s="1"/>
  <c r="O1410" i="1"/>
  <c r="P1410" i="1" s="1"/>
  <c r="O1411" i="1"/>
  <c r="P1411" i="1" s="1"/>
  <c r="O1412" i="1"/>
  <c r="P1412" i="1" s="1"/>
  <c r="O1413" i="1"/>
  <c r="P1413" i="1" s="1"/>
  <c r="O1414" i="1"/>
  <c r="P1414" i="1" s="1"/>
  <c r="O1415" i="1"/>
  <c r="P1415" i="1" s="1"/>
  <c r="O1416" i="1"/>
  <c r="P1416" i="1" s="1"/>
  <c r="O1417" i="1"/>
  <c r="P1417" i="1" s="1"/>
  <c r="O1418" i="1"/>
  <c r="P1418" i="1" s="1"/>
  <c r="O1419" i="1"/>
  <c r="P1419" i="1" s="1"/>
  <c r="O1420" i="1"/>
  <c r="P1420" i="1" s="1"/>
  <c r="O1421" i="1"/>
  <c r="P1421" i="1" s="1"/>
  <c r="O1422" i="1"/>
  <c r="P1422" i="1" s="1"/>
  <c r="O1423" i="1"/>
  <c r="P1423" i="1" s="1"/>
  <c r="O1424" i="1"/>
  <c r="P1424" i="1" s="1"/>
  <c r="O1425" i="1"/>
  <c r="P1425" i="1" s="1"/>
  <c r="O1426" i="1"/>
  <c r="P1426" i="1" s="1"/>
  <c r="O1427" i="1"/>
  <c r="P1427" i="1" s="1"/>
  <c r="O1428" i="1"/>
  <c r="P1428" i="1" s="1"/>
  <c r="O1429" i="1"/>
  <c r="P1429" i="1" s="1"/>
  <c r="O1430" i="1"/>
  <c r="P1430" i="1" s="1"/>
  <c r="O1431" i="1"/>
  <c r="P1431" i="1" s="1"/>
  <c r="O1432" i="1"/>
  <c r="P1432" i="1" s="1"/>
  <c r="O1433" i="1"/>
  <c r="P1433" i="1" s="1"/>
  <c r="O1434" i="1"/>
  <c r="P1434" i="1" s="1"/>
  <c r="O1435" i="1"/>
  <c r="P1435" i="1" s="1"/>
  <c r="O1436" i="1"/>
  <c r="P1436" i="1" s="1"/>
  <c r="O1437" i="1"/>
  <c r="P1437" i="1" s="1"/>
  <c r="O1438" i="1"/>
  <c r="P1438" i="1" s="1"/>
  <c r="O1439" i="1"/>
  <c r="P1439" i="1" s="1"/>
  <c r="O1440" i="1"/>
  <c r="P1440" i="1" s="1"/>
  <c r="O1441" i="1"/>
  <c r="P1441" i="1" s="1"/>
  <c r="O1442" i="1"/>
  <c r="P1442" i="1" s="1"/>
  <c r="O1443" i="1"/>
  <c r="P1443" i="1" s="1"/>
  <c r="O1444" i="1"/>
  <c r="P1444" i="1" s="1"/>
  <c r="O1445" i="1"/>
  <c r="P1445" i="1" s="1"/>
  <c r="O1446" i="1"/>
  <c r="P1446" i="1" s="1"/>
  <c r="O1447" i="1"/>
  <c r="P1447" i="1" s="1"/>
  <c r="O1448" i="1"/>
  <c r="P1448" i="1" s="1"/>
  <c r="O1449" i="1"/>
  <c r="P1449" i="1" s="1"/>
  <c r="O1450" i="1"/>
  <c r="P1450" i="1" s="1"/>
  <c r="O1451" i="1"/>
  <c r="P1451" i="1" s="1"/>
  <c r="O1452" i="1"/>
  <c r="P1452" i="1" s="1"/>
  <c r="O1453" i="1"/>
  <c r="P1453" i="1" s="1"/>
  <c r="O1454" i="1"/>
  <c r="P1454" i="1" s="1"/>
  <c r="O1455" i="1"/>
  <c r="P1455" i="1" s="1"/>
  <c r="O1456" i="1"/>
  <c r="P1456" i="1" s="1"/>
  <c r="O1457" i="1"/>
  <c r="P1457" i="1" s="1"/>
  <c r="O1458" i="1"/>
  <c r="P1458" i="1" s="1"/>
  <c r="O1459" i="1"/>
  <c r="P1459" i="1" s="1"/>
  <c r="O1460" i="1"/>
  <c r="P1460" i="1" s="1"/>
  <c r="O1461" i="1"/>
  <c r="P1461" i="1" s="1"/>
  <c r="O1462" i="1"/>
  <c r="P1462" i="1" s="1"/>
  <c r="O1463" i="1"/>
  <c r="P1463" i="1" s="1"/>
  <c r="O1464" i="1"/>
  <c r="P1464" i="1" s="1"/>
  <c r="O1465" i="1"/>
  <c r="P1465" i="1" s="1"/>
  <c r="O1466" i="1"/>
  <c r="P1466" i="1" s="1"/>
  <c r="O1467" i="1"/>
  <c r="P1467" i="1" s="1"/>
  <c r="S874" i="4" s="1"/>
  <c r="O1468" i="1"/>
  <c r="P1468" i="1" s="1"/>
  <c r="O1469" i="1"/>
  <c r="P1469" i="1" s="1"/>
  <c r="O1470" i="1"/>
  <c r="P1470" i="1" s="1"/>
  <c r="O1471" i="1"/>
  <c r="P1471" i="1" s="1"/>
  <c r="O1472" i="1"/>
  <c r="P1472" i="1" s="1"/>
  <c r="O1473" i="1"/>
  <c r="P1473" i="1" s="1"/>
  <c r="O1474" i="1"/>
  <c r="P1474" i="1" s="1"/>
  <c r="O1475" i="1"/>
  <c r="P1475" i="1" s="1"/>
  <c r="O1476" i="1"/>
  <c r="P1476" i="1" s="1"/>
  <c r="O1477" i="1"/>
  <c r="P1477" i="1" s="1"/>
  <c r="O1478" i="1"/>
  <c r="P1478" i="1" s="1"/>
  <c r="O1479" i="1"/>
  <c r="P1479" i="1" s="1"/>
  <c r="O1480" i="1"/>
  <c r="P1480" i="1" s="1"/>
  <c r="O1481" i="1"/>
  <c r="P1481" i="1" s="1"/>
  <c r="O1482" i="1"/>
  <c r="P1482" i="1" s="1"/>
  <c r="O1483" i="1"/>
  <c r="P1483" i="1" s="1"/>
  <c r="O1484" i="1"/>
  <c r="P1484" i="1" s="1"/>
  <c r="O1485" i="1"/>
  <c r="P1485" i="1" s="1"/>
  <c r="O1486" i="1"/>
  <c r="P1486" i="1" s="1"/>
  <c r="O1487" i="1"/>
  <c r="P1487" i="1" s="1"/>
  <c r="O1488" i="1"/>
  <c r="P1488" i="1" s="1"/>
  <c r="O1489" i="1"/>
  <c r="P1489" i="1" s="1"/>
  <c r="O1490" i="1"/>
  <c r="P1490" i="1" s="1"/>
  <c r="O1491" i="1"/>
  <c r="P1491" i="1" s="1"/>
  <c r="O1492" i="1"/>
  <c r="P1492" i="1" s="1"/>
  <c r="O1493" i="1"/>
  <c r="P1493" i="1" s="1"/>
  <c r="O1494" i="1"/>
  <c r="P1494" i="1" s="1"/>
  <c r="O1495" i="1"/>
  <c r="P1495" i="1" s="1"/>
  <c r="O1496" i="1"/>
  <c r="P1496" i="1" s="1"/>
  <c r="O1497" i="1"/>
  <c r="P1497" i="1" s="1"/>
  <c r="O1498" i="1"/>
  <c r="P1498" i="1" s="1"/>
  <c r="O1499" i="1"/>
  <c r="P1499" i="1" s="1"/>
  <c r="O1500" i="1"/>
  <c r="P1500" i="1" s="1"/>
  <c r="O1501" i="1"/>
  <c r="P1501" i="1" s="1"/>
  <c r="O1502" i="1"/>
  <c r="P1502" i="1" s="1"/>
  <c r="O1503" i="1"/>
  <c r="P1503" i="1" s="1"/>
  <c r="O1504" i="1"/>
  <c r="P1504" i="1" s="1"/>
  <c r="O1505" i="1"/>
  <c r="P1505" i="1" s="1"/>
  <c r="O1506" i="1"/>
  <c r="P1506" i="1" s="1"/>
  <c r="O1507" i="1"/>
  <c r="P1507" i="1" s="1"/>
  <c r="O1508" i="1"/>
  <c r="P1508" i="1" s="1"/>
  <c r="O1509" i="1"/>
  <c r="P1509" i="1" s="1"/>
  <c r="O1510" i="1"/>
  <c r="P1510" i="1" s="1"/>
  <c r="O1511" i="1"/>
  <c r="P1511" i="1" s="1"/>
  <c r="O1512" i="1"/>
  <c r="P1512" i="1" s="1"/>
  <c r="O1513" i="1"/>
  <c r="P1513" i="1" s="1"/>
  <c r="O1514" i="1"/>
  <c r="P1514" i="1" s="1"/>
  <c r="O1515" i="1"/>
  <c r="P1515" i="1" s="1"/>
  <c r="O1516" i="1"/>
  <c r="P1516" i="1" s="1"/>
  <c r="O1517" i="1"/>
  <c r="P1517" i="1" s="1"/>
  <c r="O1518" i="1"/>
  <c r="P1518" i="1" s="1"/>
  <c r="O1519" i="1"/>
  <c r="P1519" i="1" s="1"/>
  <c r="O1520" i="1"/>
  <c r="P1520" i="1" s="1"/>
  <c r="O1521" i="1"/>
  <c r="P1521" i="1" s="1"/>
  <c r="O1522" i="1"/>
  <c r="P1522" i="1" s="1"/>
  <c r="O1523" i="1"/>
  <c r="P1523" i="1" s="1"/>
  <c r="O1524" i="1"/>
  <c r="P1524" i="1" s="1"/>
  <c r="O1525" i="1"/>
  <c r="P1525" i="1" s="1"/>
  <c r="O1526" i="1"/>
  <c r="P1526" i="1" s="1"/>
  <c r="O1527" i="1"/>
  <c r="P1527" i="1" s="1"/>
  <c r="O1528" i="1"/>
  <c r="P1528" i="1" s="1"/>
  <c r="O1529" i="1"/>
  <c r="P1529" i="1" s="1"/>
  <c r="O1530" i="1"/>
  <c r="P1530" i="1" s="1"/>
  <c r="O1531" i="1"/>
  <c r="P1531" i="1" s="1"/>
  <c r="O1532" i="1"/>
  <c r="P1532" i="1" s="1"/>
  <c r="O1533" i="1"/>
  <c r="P1533" i="1" s="1"/>
  <c r="O1534" i="1"/>
  <c r="P1534" i="1" s="1"/>
  <c r="O1535" i="1"/>
  <c r="P1535" i="1" s="1"/>
  <c r="O1536" i="1"/>
  <c r="P1536" i="1" s="1"/>
  <c r="O1537" i="1"/>
  <c r="P1537" i="1" s="1"/>
  <c r="O1538" i="1"/>
  <c r="P1538" i="1" s="1"/>
  <c r="O1539" i="1"/>
  <c r="P1539" i="1" s="1"/>
  <c r="O1540" i="1"/>
  <c r="P1540" i="1" s="1"/>
  <c r="O1541" i="1"/>
  <c r="P1541" i="1" s="1"/>
  <c r="O1542" i="1"/>
  <c r="P1542" i="1" s="1"/>
  <c r="O1543" i="1"/>
  <c r="P1543" i="1" s="1"/>
  <c r="O1544" i="1"/>
  <c r="P1544" i="1" s="1"/>
  <c r="O1545" i="1"/>
  <c r="P1545" i="1" s="1"/>
  <c r="O1546" i="1"/>
  <c r="P1546" i="1" s="1"/>
  <c r="O1547" i="1"/>
  <c r="P1547" i="1" s="1"/>
  <c r="O1548" i="1"/>
  <c r="P1548" i="1" s="1"/>
  <c r="O1549" i="1"/>
  <c r="P1549" i="1" s="1"/>
  <c r="O1550" i="1"/>
  <c r="P1550" i="1" s="1"/>
  <c r="O1551" i="1"/>
  <c r="P1551" i="1" s="1"/>
  <c r="O1552" i="1"/>
  <c r="P1552" i="1" s="1"/>
  <c r="O1553" i="1"/>
  <c r="P1553" i="1" s="1"/>
  <c r="O1554" i="1"/>
  <c r="P1554" i="1" s="1"/>
  <c r="O1555" i="1"/>
  <c r="P1555" i="1" s="1"/>
  <c r="O1556" i="1"/>
  <c r="P1556" i="1" s="1"/>
  <c r="O1557" i="1"/>
  <c r="P1557" i="1" s="1"/>
  <c r="O1558" i="1"/>
  <c r="P1558" i="1" s="1"/>
  <c r="O1559" i="1"/>
  <c r="P1559" i="1" s="1"/>
  <c r="O1560" i="1"/>
  <c r="P1560" i="1" s="1"/>
  <c r="O1561" i="1"/>
  <c r="P1561" i="1" s="1"/>
  <c r="O1562" i="1"/>
  <c r="P1562" i="1" s="1"/>
  <c r="O1563" i="1"/>
  <c r="P1563" i="1" s="1"/>
  <c r="O1564" i="1"/>
  <c r="P1564" i="1" s="1"/>
  <c r="O1565" i="1"/>
  <c r="P1565" i="1" s="1"/>
  <c r="O1566" i="1"/>
  <c r="P1566" i="1" s="1"/>
  <c r="O1567" i="1"/>
  <c r="P1567" i="1" s="1"/>
  <c r="O1568" i="1"/>
  <c r="P1568" i="1" s="1"/>
  <c r="O1569" i="1"/>
  <c r="P1569" i="1" s="1"/>
  <c r="O1570" i="1"/>
  <c r="P1570" i="1" s="1"/>
  <c r="O1571" i="1"/>
  <c r="P1571" i="1" s="1"/>
  <c r="O1572" i="1"/>
  <c r="P1572" i="1" s="1"/>
  <c r="O1573" i="1"/>
  <c r="P1573" i="1" s="1"/>
  <c r="O1574" i="1"/>
  <c r="P1574" i="1" s="1"/>
  <c r="O1575" i="1"/>
  <c r="P1575" i="1" s="1"/>
  <c r="O1576" i="1"/>
  <c r="P1576" i="1" s="1"/>
  <c r="O1577" i="1"/>
  <c r="P1577" i="1" s="1"/>
  <c r="O1578" i="1"/>
  <c r="P1578" i="1" s="1"/>
  <c r="O1579" i="1"/>
  <c r="P1579" i="1" s="1"/>
  <c r="O1580" i="1"/>
  <c r="P1580" i="1" s="1"/>
  <c r="O1581" i="1"/>
  <c r="P1581" i="1" s="1"/>
  <c r="O1582" i="1"/>
  <c r="P1582" i="1" s="1"/>
  <c r="O1583" i="1"/>
  <c r="P1583" i="1" s="1"/>
  <c r="O1584" i="1"/>
  <c r="P1584" i="1" s="1"/>
  <c r="O1585" i="1"/>
  <c r="P1585" i="1" s="1"/>
  <c r="O1586" i="1"/>
  <c r="P1586" i="1" s="1"/>
  <c r="O1587" i="1"/>
  <c r="P1587" i="1" s="1"/>
  <c r="O1588" i="1"/>
  <c r="P1588" i="1" s="1"/>
  <c r="O1589" i="1"/>
  <c r="P1589" i="1" s="1"/>
  <c r="O1590" i="1"/>
  <c r="P1590" i="1" s="1"/>
  <c r="O1591" i="1"/>
  <c r="P1591" i="1" s="1"/>
  <c r="O1592" i="1"/>
  <c r="P1592" i="1" s="1"/>
  <c r="O1593" i="1"/>
  <c r="P1593" i="1" s="1"/>
  <c r="O1594" i="1"/>
  <c r="P1594" i="1" s="1"/>
  <c r="O1595" i="1"/>
  <c r="P1595" i="1" s="1"/>
  <c r="O1596" i="1"/>
  <c r="P1596" i="1" s="1"/>
  <c r="O1597" i="1"/>
  <c r="P1597" i="1" s="1"/>
  <c r="O1598" i="1"/>
  <c r="P1598" i="1" s="1"/>
  <c r="O1599" i="1"/>
  <c r="P1599" i="1" s="1"/>
  <c r="O1600" i="1"/>
  <c r="P1600" i="1" s="1"/>
  <c r="O1601" i="1"/>
  <c r="P1601" i="1" s="1"/>
  <c r="O1602" i="1"/>
  <c r="P1602" i="1" s="1"/>
  <c r="O1603" i="1"/>
  <c r="P1603" i="1" s="1"/>
  <c r="O1604" i="1"/>
  <c r="P1604" i="1" s="1"/>
  <c r="O1605" i="1"/>
  <c r="P1605" i="1" s="1"/>
  <c r="O1606" i="1"/>
  <c r="P1606" i="1" s="1"/>
  <c r="O1607" i="1"/>
  <c r="P1607" i="1" s="1"/>
  <c r="O1608" i="1"/>
  <c r="P1608" i="1" s="1"/>
  <c r="O1609" i="1"/>
  <c r="P1609" i="1" s="1"/>
  <c r="O1610" i="1"/>
  <c r="P1610" i="1" s="1"/>
  <c r="O1611" i="1"/>
  <c r="P1611" i="1" s="1"/>
  <c r="O1612" i="1"/>
  <c r="P1612" i="1" s="1"/>
  <c r="O1613" i="1"/>
  <c r="P1613" i="1" s="1"/>
  <c r="O1614" i="1"/>
  <c r="P1614" i="1" s="1"/>
  <c r="O1615" i="1"/>
  <c r="P1615" i="1" s="1"/>
  <c r="O1616" i="1"/>
  <c r="P1616" i="1" s="1"/>
  <c r="O1617" i="1"/>
  <c r="P1617" i="1" s="1"/>
  <c r="O1618" i="1"/>
  <c r="P1618" i="1" s="1"/>
  <c r="O1619" i="1"/>
  <c r="P1619" i="1" s="1"/>
  <c r="O1620" i="1"/>
  <c r="P1620" i="1" s="1"/>
  <c r="O1621" i="1"/>
  <c r="P1621" i="1" s="1"/>
  <c r="O1622" i="1"/>
  <c r="P1622" i="1" s="1"/>
  <c r="O1623" i="1"/>
  <c r="P1623" i="1" s="1"/>
  <c r="O1624" i="1"/>
  <c r="P1624" i="1" s="1"/>
  <c r="O1625" i="1"/>
  <c r="P1625" i="1" s="1"/>
  <c r="O1626" i="1"/>
  <c r="P1626" i="1" s="1"/>
  <c r="O1627" i="1"/>
  <c r="P1627" i="1" s="1"/>
  <c r="O1628" i="1"/>
  <c r="P1628" i="1" s="1"/>
  <c r="O1629" i="1"/>
  <c r="P1629" i="1" s="1"/>
  <c r="O1630" i="1"/>
  <c r="P1630" i="1" s="1"/>
  <c r="O1631" i="1"/>
  <c r="P1631" i="1" s="1"/>
  <c r="O1632" i="1"/>
  <c r="P1632" i="1" s="1"/>
  <c r="O1633" i="1"/>
  <c r="P1633" i="1" s="1"/>
  <c r="O1634" i="1"/>
  <c r="P1634" i="1" s="1"/>
  <c r="O1635" i="1"/>
  <c r="P1635" i="1" s="1"/>
  <c r="O1636" i="1"/>
  <c r="P1636" i="1" s="1"/>
  <c r="O1637" i="1"/>
  <c r="P1637" i="1" s="1"/>
  <c r="O1638" i="1"/>
  <c r="P1638" i="1" s="1"/>
  <c r="O1639" i="1"/>
  <c r="P1639" i="1" s="1"/>
  <c r="O1640" i="1"/>
  <c r="P1640" i="1" s="1"/>
  <c r="O1641" i="1"/>
  <c r="P1641" i="1" s="1"/>
  <c r="O1642" i="1"/>
  <c r="P1642" i="1" s="1"/>
  <c r="O1643" i="1"/>
  <c r="P1643" i="1" s="1"/>
  <c r="O1644" i="1"/>
  <c r="P1644" i="1" s="1"/>
  <c r="O1645" i="1"/>
  <c r="P1645" i="1" s="1"/>
  <c r="O1646" i="1"/>
  <c r="P1646" i="1" s="1"/>
  <c r="O1647" i="1"/>
  <c r="P1647" i="1" s="1"/>
  <c r="O1648" i="1"/>
  <c r="P1648" i="1" s="1"/>
  <c r="O1649" i="1"/>
  <c r="P1649" i="1" s="1"/>
  <c r="O1650" i="1"/>
  <c r="P1650" i="1" s="1"/>
  <c r="O1651" i="1"/>
  <c r="P1651" i="1" s="1"/>
  <c r="O1652" i="1"/>
  <c r="P1652" i="1" s="1"/>
  <c r="O1653" i="1"/>
  <c r="P1653" i="1" s="1"/>
  <c r="O1654" i="1"/>
  <c r="P1654" i="1" s="1"/>
  <c r="O1655" i="1"/>
  <c r="P1655" i="1" s="1"/>
  <c r="O1656" i="1"/>
  <c r="P1656" i="1" s="1"/>
  <c r="O1657" i="1"/>
  <c r="P1657" i="1" s="1"/>
  <c r="O1658" i="1"/>
  <c r="P1658" i="1" s="1"/>
  <c r="O1659" i="1"/>
  <c r="P1659" i="1" s="1"/>
  <c r="O1660" i="1"/>
  <c r="P1660" i="1" s="1"/>
  <c r="O1661" i="1"/>
  <c r="P1661" i="1" s="1"/>
  <c r="O1662" i="1"/>
  <c r="P1662" i="1" s="1"/>
  <c r="O1663" i="1"/>
  <c r="P1663" i="1" s="1"/>
  <c r="O1664" i="1"/>
  <c r="P1664" i="1" s="1"/>
  <c r="O1665" i="1"/>
  <c r="P1665" i="1" s="1"/>
  <c r="O1666" i="1"/>
  <c r="P1666" i="1" s="1"/>
  <c r="O1667" i="1"/>
  <c r="P1667" i="1" s="1"/>
  <c r="O1668" i="1"/>
  <c r="P1668" i="1" s="1"/>
  <c r="O1669" i="1"/>
  <c r="P1669" i="1" s="1"/>
  <c r="O1670" i="1"/>
  <c r="P1670" i="1" s="1"/>
  <c r="O1671" i="1"/>
  <c r="P1671" i="1" s="1"/>
  <c r="O1672" i="1"/>
  <c r="P1672" i="1" s="1"/>
  <c r="O1673" i="1"/>
  <c r="P1673" i="1" s="1"/>
  <c r="O1674" i="1"/>
  <c r="P1674" i="1" s="1"/>
  <c r="O1675" i="1"/>
  <c r="P1675" i="1" s="1"/>
  <c r="O1676" i="1"/>
  <c r="P1676" i="1" s="1"/>
  <c r="O1677" i="1"/>
  <c r="P1677" i="1" s="1"/>
  <c r="O1678" i="1"/>
  <c r="P1678" i="1" s="1"/>
  <c r="O1679" i="1"/>
  <c r="P1679" i="1" s="1"/>
  <c r="O1680" i="1"/>
  <c r="P1680" i="1" s="1"/>
  <c r="O1681" i="1"/>
  <c r="P1681" i="1" s="1"/>
  <c r="O1682" i="1"/>
  <c r="P1682" i="1" s="1"/>
  <c r="O1683" i="1"/>
  <c r="P1683" i="1" s="1"/>
  <c r="O1684" i="1"/>
  <c r="P1684" i="1" s="1"/>
  <c r="O1685" i="1"/>
  <c r="P1685" i="1" s="1"/>
  <c r="O1686" i="1"/>
  <c r="P1686" i="1" s="1"/>
  <c r="O1687" i="1"/>
  <c r="P1687" i="1" s="1"/>
  <c r="O1688" i="1"/>
  <c r="P1688" i="1" s="1"/>
  <c r="O1689" i="1"/>
  <c r="P1689" i="1" s="1"/>
  <c r="O1690" i="1"/>
  <c r="P1690" i="1" s="1"/>
  <c r="O1691" i="1"/>
  <c r="P1691" i="1" s="1"/>
  <c r="O1692" i="1"/>
  <c r="P1692" i="1" s="1"/>
  <c r="O1693" i="1"/>
  <c r="P1693" i="1" s="1"/>
  <c r="O1694" i="1"/>
  <c r="P1694" i="1" s="1"/>
  <c r="O1695" i="1"/>
  <c r="P1695" i="1" s="1"/>
  <c r="O1696" i="1"/>
  <c r="P1696" i="1" s="1"/>
  <c r="O1697" i="1"/>
  <c r="P1697" i="1" s="1"/>
  <c r="O1698" i="1"/>
  <c r="P1698" i="1" s="1"/>
  <c r="O1699" i="1"/>
  <c r="P1699" i="1" s="1"/>
  <c r="O1700" i="1"/>
  <c r="P1700" i="1" s="1"/>
  <c r="O1701" i="1"/>
  <c r="P1701" i="1" s="1"/>
  <c r="O1702" i="1"/>
  <c r="P1702" i="1" s="1"/>
  <c r="O1703" i="1"/>
  <c r="P1703" i="1" s="1"/>
  <c r="O1704" i="1"/>
  <c r="P1704" i="1" s="1"/>
  <c r="O1705" i="1"/>
  <c r="P1705" i="1" s="1"/>
  <c r="O1706" i="1"/>
  <c r="P1706" i="1" s="1"/>
  <c r="O1707" i="1"/>
  <c r="P1707" i="1" s="1"/>
  <c r="O1708" i="1"/>
  <c r="P1708" i="1" s="1"/>
  <c r="O1709" i="1"/>
  <c r="P1709" i="1" s="1"/>
  <c r="O1710" i="1"/>
  <c r="P1710" i="1" s="1"/>
  <c r="O1711" i="1"/>
  <c r="P1711" i="1" s="1"/>
  <c r="O1712" i="1"/>
  <c r="P1712" i="1" s="1"/>
  <c r="O1713" i="1"/>
  <c r="P1713" i="1" s="1"/>
  <c r="O1714" i="1"/>
  <c r="P1714" i="1" s="1"/>
  <c r="O1715" i="1"/>
  <c r="P1715" i="1" s="1"/>
  <c r="O1716" i="1"/>
  <c r="P1716" i="1" s="1"/>
  <c r="O1717" i="1"/>
  <c r="P1717" i="1" s="1"/>
  <c r="O1718" i="1"/>
  <c r="P1718" i="1" s="1"/>
  <c r="O1719" i="1"/>
  <c r="P1719" i="1" s="1"/>
  <c r="O1720" i="1"/>
  <c r="P1720" i="1" s="1"/>
  <c r="O1721" i="1"/>
  <c r="P1721" i="1" s="1"/>
  <c r="O1722" i="1"/>
  <c r="P1722" i="1" s="1"/>
  <c r="O1723" i="1"/>
  <c r="P1723" i="1" s="1"/>
  <c r="O1724" i="1"/>
  <c r="P1724" i="1" s="1"/>
  <c r="O1725" i="1"/>
  <c r="P1725" i="1" s="1"/>
  <c r="O1726" i="1"/>
  <c r="P1726" i="1" s="1"/>
  <c r="O1727" i="1"/>
  <c r="P1727" i="1" s="1"/>
  <c r="O1728" i="1"/>
  <c r="P1728" i="1" s="1"/>
  <c r="O1729" i="1"/>
  <c r="P1729" i="1" s="1"/>
  <c r="O1730" i="1"/>
  <c r="P1730" i="1" s="1"/>
  <c r="O1731" i="1"/>
  <c r="P1731" i="1" s="1"/>
  <c r="O1732" i="1"/>
  <c r="P1732" i="1" s="1"/>
  <c r="O1733" i="1"/>
  <c r="P1733" i="1" s="1"/>
  <c r="O1734" i="1"/>
  <c r="P1734" i="1" s="1"/>
  <c r="O1735" i="1"/>
  <c r="P1735" i="1" s="1"/>
  <c r="O1736" i="1"/>
  <c r="P1736" i="1" s="1"/>
  <c r="O1737" i="1"/>
  <c r="P1737" i="1" s="1"/>
  <c r="O1738" i="1"/>
  <c r="P1738" i="1" s="1"/>
  <c r="O1739" i="1"/>
  <c r="P1739" i="1" s="1"/>
  <c r="O1740" i="1"/>
  <c r="P1740" i="1" s="1"/>
  <c r="O1741" i="1"/>
  <c r="P1741" i="1" s="1"/>
  <c r="O1742" i="1"/>
  <c r="P1742" i="1" s="1"/>
  <c r="O1743" i="1"/>
  <c r="P1743" i="1" s="1"/>
  <c r="O1744" i="1"/>
  <c r="P1744" i="1" s="1"/>
  <c r="O1745" i="1"/>
  <c r="P1745" i="1" s="1"/>
  <c r="O1746" i="1"/>
  <c r="P1746" i="1" s="1"/>
  <c r="O1747" i="1"/>
  <c r="P1747" i="1" s="1"/>
  <c r="O1748" i="1"/>
  <c r="P1748" i="1" s="1"/>
  <c r="O1749" i="1"/>
  <c r="P1749" i="1" s="1"/>
  <c r="O1750" i="1"/>
  <c r="P1750" i="1" s="1"/>
  <c r="O1751" i="1"/>
  <c r="P1751" i="1" s="1"/>
  <c r="O1752" i="1"/>
  <c r="P1752" i="1" s="1"/>
  <c r="O1753" i="1"/>
  <c r="P1753" i="1" s="1"/>
  <c r="O1754" i="1"/>
  <c r="P1754" i="1" s="1"/>
  <c r="O1755" i="1"/>
  <c r="P1755" i="1" s="1"/>
  <c r="O1756" i="1"/>
  <c r="P1756" i="1" s="1"/>
  <c r="O1757" i="1"/>
  <c r="P1757" i="1" s="1"/>
  <c r="O1758" i="1"/>
  <c r="P1758" i="1" s="1"/>
  <c r="O1759" i="1"/>
  <c r="P1759" i="1" s="1"/>
  <c r="O1760" i="1"/>
  <c r="P1760" i="1" s="1"/>
  <c r="O1761" i="1"/>
  <c r="P1761" i="1" s="1"/>
  <c r="O1762" i="1"/>
  <c r="P1762" i="1" s="1"/>
  <c r="O1763" i="1"/>
  <c r="P1763" i="1" s="1"/>
  <c r="O1764" i="1"/>
  <c r="P1764" i="1" s="1"/>
  <c r="O1765" i="1"/>
  <c r="P1765" i="1" s="1"/>
  <c r="O1766" i="1"/>
  <c r="P1766" i="1" s="1"/>
  <c r="O1767" i="1"/>
  <c r="P1767" i="1" s="1"/>
  <c r="O1768" i="1"/>
  <c r="P1768" i="1" s="1"/>
  <c r="O1769" i="1"/>
  <c r="P1769" i="1" s="1"/>
  <c r="O1770" i="1"/>
  <c r="P1770" i="1" s="1"/>
  <c r="O1771" i="1"/>
  <c r="P1771" i="1" s="1"/>
  <c r="O1772" i="1"/>
  <c r="P1772" i="1" s="1"/>
  <c r="O1773" i="1"/>
  <c r="P1773" i="1" s="1"/>
  <c r="O1774" i="1"/>
  <c r="P1774" i="1" s="1"/>
  <c r="O1775" i="1"/>
  <c r="P1775" i="1" s="1"/>
  <c r="O1776" i="1"/>
  <c r="P1776" i="1" s="1"/>
  <c r="O1777" i="1"/>
  <c r="P1777" i="1" s="1"/>
  <c r="O1778" i="1"/>
  <c r="P1778" i="1" s="1"/>
  <c r="O1779" i="1"/>
  <c r="P1779" i="1" s="1"/>
  <c r="O1780" i="1"/>
  <c r="P1780" i="1" s="1"/>
  <c r="O1781" i="1"/>
  <c r="P1781" i="1" s="1"/>
  <c r="O1782" i="1"/>
  <c r="P1782" i="1" s="1"/>
  <c r="O1783" i="1"/>
  <c r="P1783" i="1" s="1"/>
  <c r="O1784" i="1"/>
  <c r="P1784" i="1" s="1"/>
  <c r="O1785" i="1"/>
  <c r="P1785" i="1" s="1"/>
  <c r="O1786" i="1"/>
  <c r="P1786" i="1" s="1"/>
  <c r="O1787" i="1"/>
  <c r="P1787" i="1" s="1"/>
  <c r="O1788" i="1"/>
  <c r="P1788" i="1" s="1"/>
  <c r="O1789" i="1"/>
  <c r="P1789" i="1" s="1"/>
  <c r="O1790" i="1"/>
  <c r="P1790" i="1" s="1"/>
  <c r="O1791" i="1"/>
  <c r="P1791" i="1" s="1"/>
  <c r="O1792" i="1"/>
  <c r="P1792" i="1" s="1"/>
  <c r="O1793" i="1"/>
  <c r="P1793" i="1" s="1"/>
  <c r="O1794" i="1"/>
  <c r="P1794" i="1" s="1"/>
  <c r="O1795" i="1"/>
  <c r="P1795" i="1" s="1"/>
  <c r="O1796" i="1"/>
  <c r="P1796" i="1" s="1"/>
  <c r="O1797" i="1"/>
  <c r="P1797" i="1" s="1"/>
  <c r="O1798" i="1"/>
  <c r="P1798" i="1" s="1"/>
  <c r="O1799" i="1"/>
  <c r="P1799" i="1" s="1"/>
  <c r="O1800" i="1"/>
  <c r="P1800" i="1" s="1"/>
  <c r="O1801" i="1"/>
  <c r="P1801" i="1" s="1"/>
  <c r="O1802" i="1"/>
  <c r="P1802" i="1" s="1"/>
  <c r="O1803" i="1"/>
  <c r="P1803" i="1" s="1"/>
  <c r="O1804" i="1"/>
  <c r="P1804" i="1" s="1"/>
  <c r="O1805" i="1"/>
  <c r="P1805" i="1" s="1"/>
  <c r="O1806" i="1"/>
  <c r="P1806" i="1" s="1"/>
  <c r="O1807" i="1"/>
  <c r="P1807" i="1" s="1"/>
  <c r="O1808" i="1"/>
  <c r="P1808" i="1" s="1"/>
  <c r="O1809" i="1"/>
  <c r="P1809" i="1" s="1"/>
  <c r="O1810" i="1"/>
  <c r="P1810" i="1" s="1"/>
  <c r="O1811" i="1"/>
  <c r="P1811" i="1" s="1"/>
  <c r="O1812" i="1"/>
  <c r="P1812" i="1" s="1"/>
  <c r="O1813" i="1"/>
  <c r="P1813" i="1" s="1"/>
  <c r="O1814" i="1"/>
  <c r="P1814" i="1" s="1"/>
  <c r="O1815" i="1"/>
  <c r="P1815" i="1" s="1"/>
  <c r="O1816" i="1"/>
  <c r="P1816" i="1" s="1"/>
  <c r="O1817" i="1"/>
  <c r="P1817" i="1" s="1"/>
  <c r="O1818" i="1"/>
  <c r="P1818" i="1" s="1"/>
  <c r="O1819" i="1"/>
  <c r="P1819" i="1" s="1"/>
  <c r="O1820" i="1"/>
  <c r="P1820" i="1" s="1"/>
  <c r="O1821" i="1"/>
  <c r="P1821" i="1" s="1"/>
  <c r="O1822" i="1"/>
  <c r="P1822" i="1" s="1"/>
  <c r="O1823" i="1"/>
  <c r="P1823" i="1" s="1"/>
  <c r="O1824" i="1"/>
  <c r="P1824" i="1" s="1"/>
  <c r="O1825" i="1"/>
  <c r="P1825" i="1" s="1"/>
  <c r="O1826" i="1"/>
  <c r="P1826" i="1" s="1"/>
  <c r="O1827" i="1"/>
  <c r="P1827" i="1" s="1"/>
  <c r="O1828" i="1"/>
  <c r="P1828" i="1" s="1"/>
  <c r="O1829" i="1"/>
  <c r="P1829" i="1" s="1"/>
  <c r="O1830" i="1"/>
  <c r="P1830" i="1" s="1"/>
  <c r="O1831" i="1"/>
  <c r="P1831" i="1" s="1"/>
  <c r="O1832" i="1"/>
  <c r="P1832" i="1" s="1"/>
  <c r="O1833" i="1"/>
  <c r="P1833" i="1" s="1"/>
  <c r="O1834" i="1"/>
  <c r="P1834" i="1" s="1"/>
  <c r="O1835" i="1"/>
  <c r="P1835" i="1" s="1"/>
  <c r="O1836" i="1"/>
  <c r="P1836" i="1" s="1"/>
  <c r="O1837" i="1"/>
  <c r="P1837" i="1" s="1"/>
  <c r="O1838" i="1"/>
  <c r="P1838" i="1" s="1"/>
  <c r="O1839" i="1"/>
  <c r="P1839" i="1" s="1"/>
  <c r="O1840" i="1"/>
  <c r="P1840" i="1" s="1"/>
  <c r="O1841" i="1"/>
  <c r="P1841" i="1" s="1"/>
  <c r="O1842" i="1"/>
  <c r="P1842" i="1" s="1"/>
  <c r="O1843" i="1"/>
  <c r="P1843" i="1" s="1"/>
  <c r="O1844" i="1"/>
  <c r="P1844" i="1" s="1"/>
  <c r="O1845" i="1"/>
  <c r="P1845" i="1" s="1"/>
  <c r="O1846" i="1"/>
  <c r="P1846" i="1" s="1"/>
  <c r="O1847" i="1"/>
  <c r="P1847" i="1" s="1"/>
  <c r="O1848" i="1"/>
  <c r="P1848" i="1" s="1"/>
  <c r="O1849" i="1"/>
  <c r="P1849" i="1" s="1"/>
  <c r="O1850" i="1"/>
  <c r="P1850" i="1" s="1"/>
  <c r="O1851" i="1"/>
  <c r="P1851" i="1" s="1"/>
  <c r="O1852" i="1"/>
  <c r="P1852" i="1" s="1"/>
  <c r="O1853" i="1"/>
  <c r="P1853" i="1" s="1"/>
  <c r="O1854" i="1"/>
  <c r="P1854" i="1" s="1"/>
  <c r="O1855" i="1"/>
  <c r="P1855" i="1" s="1"/>
  <c r="O1856" i="1"/>
  <c r="P1856" i="1" s="1"/>
  <c r="O1857" i="1"/>
  <c r="P1857" i="1" s="1"/>
  <c r="O1858" i="1"/>
  <c r="P1858" i="1" s="1"/>
  <c r="O1859" i="1"/>
  <c r="P1859" i="1" s="1"/>
  <c r="O1860" i="1"/>
  <c r="P1860" i="1" s="1"/>
  <c r="O1861" i="1"/>
  <c r="P1861" i="1" s="1"/>
  <c r="O1862" i="1"/>
  <c r="P1862" i="1" s="1"/>
  <c r="O1863" i="1"/>
  <c r="P1863" i="1" s="1"/>
  <c r="O1864" i="1"/>
  <c r="P1864" i="1" s="1"/>
  <c r="O1865" i="1"/>
  <c r="P1865" i="1" s="1"/>
  <c r="O1866" i="1"/>
  <c r="P1866" i="1" s="1"/>
  <c r="O1867" i="1"/>
  <c r="P1867" i="1" s="1"/>
  <c r="O1868" i="1"/>
  <c r="P1868" i="1" s="1"/>
  <c r="O1869" i="1"/>
  <c r="P1869" i="1" s="1"/>
  <c r="O1870" i="1"/>
  <c r="P1870" i="1" s="1"/>
  <c r="O1871" i="1"/>
  <c r="P1871" i="1" s="1"/>
  <c r="O1872" i="1"/>
  <c r="P1872" i="1" s="1"/>
  <c r="O1873" i="1"/>
  <c r="P1873" i="1" s="1"/>
  <c r="O1874" i="1"/>
  <c r="P1874" i="1" s="1"/>
  <c r="O1875" i="1"/>
  <c r="P1875" i="1" s="1"/>
  <c r="O1876" i="1"/>
  <c r="P1876" i="1" s="1"/>
  <c r="O1877" i="1"/>
  <c r="P1877" i="1" s="1"/>
  <c r="O1878" i="1"/>
  <c r="P1878" i="1" s="1"/>
  <c r="O1879" i="1"/>
  <c r="P1879" i="1" s="1"/>
  <c r="O1880" i="1"/>
  <c r="P1880" i="1" s="1"/>
  <c r="O1881" i="1"/>
  <c r="P1881" i="1" s="1"/>
  <c r="O1882" i="1"/>
  <c r="P1882" i="1" s="1"/>
  <c r="O1883" i="1"/>
  <c r="P1883" i="1" s="1"/>
  <c r="O1884" i="1"/>
  <c r="P1884" i="1" s="1"/>
  <c r="O1885" i="1"/>
  <c r="P1885" i="1" s="1"/>
  <c r="O1886" i="1"/>
  <c r="P1886" i="1" s="1"/>
  <c r="O1887" i="1"/>
  <c r="P1887" i="1" s="1"/>
  <c r="O1888" i="1"/>
  <c r="P1888" i="1" s="1"/>
  <c r="O1889" i="1"/>
  <c r="P1889" i="1" s="1"/>
  <c r="O1890" i="1"/>
  <c r="P1890" i="1" s="1"/>
  <c r="O1891" i="1"/>
  <c r="P1891" i="1" s="1"/>
  <c r="O1892" i="1"/>
  <c r="P1892" i="1" s="1"/>
  <c r="O1893" i="1"/>
  <c r="P1893" i="1" s="1"/>
  <c r="O1894" i="1"/>
  <c r="P1894" i="1" s="1"/>
  <c r="O1895" i="1"/>
  <c r="P1895" i="1" s="1"/>
  <c r="O1896" i="1"/>
  <c r="P1896" i="1" s="1"/>
  <c r="O1897" i="1"/>
  <c r="P1897" i="1" s="1"/>
  <c r="O1898" i="1"/>
  <c r="P1898" i="1" s="1"/>
  <c r="O1899" i="1"/>
  <c r="P1899" i="1" s="1"/>
  <c r="O1900" i="1"/>
  <c r="P1900" i="1" s="1"/>
  <c r="O1901" i="1"/>
  <c r="P1901" i="1" s="1"/>
  <c r="O1902" i="1"/>
  <c r="P1902" i="1" s="1"/>
  <c r="O1903" i="1"/>
  <c r="P1903" i="1" s="1"/>
  <c r="O1904" i="1"/>
  <c r="P1904" i="1" s="1"/>
  <c r="O1905" i="1"/>
  <c r="P1905" i="1" s="1"/>
  <c r="O1906" i="1"/>
  <c r="P1906" i="1" s="1"/>
  <c r="O1907" i="1"/>
  <c r="P1907" i="1" s="1"/>
  <c r="O1908" i="1"/>
  <c r="P1908" i="1" s="1"/>
  <c r="O1909" i="1"/>
  <c r="P1909" i="1" s="1"/>
  <c r="O1910" i="1"/>
  <c r="P1910" i="1" s="1"/>
  <c r="O1911" i="1"/>
  <c r="P1911" i="1" s="1"/>
  <c r="O1912" i="1"/>
  <c r="P1912" i="1" s="1"/>
  <c r="O1913" i="1"/>
  <c r="P1913" i="1" s="1"/>
  <c r="O1914" i="1"/>
  <c r="P1914" i="1" s="1"/>
  <c r="O1915" i="1"/>
  <c r="P1915" i="1" s="1"/>
  <c r="O1916" i="1"/>
  <c r="P1916" i="1" s="1"/>
  <c r="O1917" i="1"/>
  <c r="P1917" i="1" s="1"/>
  <c r="O1918" i="1"/>
  <c r="P1918" i="1" s="1"/>
  <c r="O1919" i="1"/>
  <c r="P1919" i="1" s="1"/>
  <c r="O1920" i="1"/>
  <c r="P1920" i="1" s="1"/>
  <c r="O1921" i="1"/>
  <c r="P1921" i="1" s="1"/>
  <c r="O1922" i="1"/>
  <c r="P1922" i="1" s="1"/>
  <c r="O1923" i="1"/>
  <c r="P1923" i="1" s="1"/>
  <c r="O1924" i="1"/>
  <c r="P1924" i="1" s="1"/>
  <c r="O1925" i="1"/>
  <c r="P1925" i="1" s="1"/>
  <c r="O1926" i="1"/>
  <c r="P1926" i="1" s="1"/>
  <c r="O1927" i="1"/>
  <c r="P1927" i="1" s="1"/>
  <c r="O1928" i="1"/>
  <c r="P1928" i="1" s="1"/>
  <c r="O1929" i="1"/>
  <c r="P1929" i="1" s="1"/>
  <c r="O1930" i="1"/>
  <c r="P1930" i="1" s="1"/>
  <c r="O1931" i="1"/>
  <c r="P1931" i="1" s="1"/>
  <c r="O1932" i="1"/>
  <c r="P1932" i="1" s="1"/>
  <c r="O1933" i="1"/>
  <c r="P1933" i="1" s="1"/>
  <c r="O1934" i="1"/>
  <c r="P1934" i="1" s="1"/>
  <c r="O1935" i="1"/>
  <c r="P1935" i="1" s="1"/>
  <c r="O1936" i="1"/>
  <c r="P1936" i="1" s="1"/>
  <c r="O1937" i="1"/>
  <c r="P1937" i="1" s="1"/>
  <c r="O1938" i="1"/>
  <c r="P1938" i="1" s="1"/>
  <c r="O1939" i="1"/>
  <c r="P1939" i="1" s="1"/>
  <c r="O1940" i="1"/>
  <c r="P1940" i="1" s="1"/>
  <c r="O1941" i="1"/>
  <c r="P1941" i="1" s="1"/>
  <c r="O1942" i="1"/>
  <c r="P1942" i="1" s="1"/>
  <c r="O1943" i="1"/>
  <c r="P1943" i="1" s="1"/>
  <c r="O1944" i="1"/>
  <c r="P1944" i="1" s="1"/>
  <c r="O1945" i="1"/>
  <c r="P1945" i="1" s="1"/>
  <c r="O1946" i="1"/>
  <c r="P1946" i="1" s="1"/>
  <c r="O1947" i="1"/>
  <c r="P1947" i="1" s="1"/>
  <c r="O1948" i="1"/>
  <c r="P1948" i="1" s="1"/>
  <c r="O1949" i="1"/>
  <c r="P1949" i="1" s="1"/>
  <c r="O1950" i="1"/>
  <c r="P1950" i="1" s="1"/>
  <c r="O1951" i="1"/>
  <c r="P1951" i="1" s="1"/>
  <c r="O1952" i="1"/>
  <c r="P1952" i="1" s="1"/>
  <c r="O1953" i="1"/>
  <c r="P1953" i="1" s="1"/>
  <c r="O1954" i="1"/>
  <c r="P1954" i="1" s="1"/>
  <c r="O1955" i="1"/>
  <c r="P1955" i="1" s="1"/>
  <c r="O1956" i="1"/>
  <c r="P1956" i="1" s="1"/>
  <c r="O1957" i="1"/>
  <c r="P1957" i="1" s="1"/>
  <c r="O1958" i="1"/>
  <c r="P1958" i="1" s="1"/>
  <c r="O1959" i="1"/>
  <c r="P1959" i="1" s="1"/>
  <c r="O1960" i="1"/>
  <c r="P1960" i="1" s="1"/>
  <c r="O1961" i="1"/>
  <c r="P1961" i="1" s="1"/>
  <c r="O1962" i="1"/>
  <c r="P1962" i="1" s="1"/>
  <c r="O1963" i="1"/>
  <c r="P1963" i="1" s="1"/>
  <c r="O1964" i="1"/>
  <c r="P1964" i="1" s="1"/>
  <c r="O1965" i="1"/>
  <c r="P1965" i="1" s="1"/>
  <c r="O1966" i="1"/>
  <c r="P1966" i="1" s="1"/>
  <c r="O1967" i="1"/>
  <c r="P1967" i="1" s="1"/>
  <c r="O1968" i="1"/>
  <c r="P1968" i="1" s="1"/>
  <c r="O1969" i="1"/>
  <c r="P1969" i="1" s="1"/>
  <c r="O1970" i="1"/>
  <c r="P1970" i="1" s="1"/>
  <c r="O1971" i="1"/>
  <c r="P1971" i="1" s="1"/>
  <c r="O1972" i="1"/>
  <c r="P1972" i="1" s="1"/>
  <c r="O1973" i="1"/>
  <c r="P1973" i="1" s="1"/>
  <c r="O1974" i="1"/>
  <c r="P1974" i="1" s="1"/>
  <c r="O1975" i="1"/>
  <c r="P1975" i="1" s="1"/>
  <c r="O1976" i="1"/>
  <c r="P1976" i="1" s="1"/>
  <c r="O1977" i="1"/>
  <c r="P1977" i="1" s="1"/>
  <c r="O1978" i="1"/>
  <c r="P1978" i="1" s="1"/>
  <c r="O1979" i="1"/>
  <c r="P1979" i="1" s="1"/>
  <c r="O1980" i="1"/>
  <c r="P1980" i="1" s="1"/>
  <c r="O1981" i="1"/>
  <c r="P1981" i="1" s="1"/>
  <c r="O1982" i="1"/>
  <c r="P1982" i="1" s="1"/>
  <c r="O1983" i="1"/>
  <c r="P1983" i="1" s="1"/>
  <c r="O1984" i="1"/>
  <c r="P1984" i="1" s="1"/>
  <c r="O1985" i="1"/>
  <c r="P1985" i="1" s="1"/>
  <c r="O1986" i="1"/>
  <c r="P1986" i="1" s="1"/>
  <c r="O1987" i="1"/>
  <c r="P1987" i="1" s="1"/>
  <c r="O1988" i="1"/>
  <c r="P1988" i="1" s="1"/>
  <c r="O1989" i="1"/>
  <c r="P1989" i="1" s="1"/>
  <c r="O1990" i="1"/>
  <c r="P1990" i="1" s="1"/>
  <c r="O1991" i="1"/>
  <c r="P1991" i="1" s="1"/>
  <c r="O1992" i="1"/>
  <c r="P1992" i="1" s="1"/>
  <c r="O1993" i="1"/>
  <c r="P1993" i="1" s="1"/>
  <c r="O1994" i="1"/>
  <c r="P1994" i="1" s="1"/>
  <c r="O1995" i="1"/>
  <c r="P1995" i="1" s="1"/>
  <c r="O1996" i="1"/>
  <c r="P1996" i="1" s="1"/>
  <c r="O1997" i="1"/>
  <c r="P1997" i="1" s="1"/>
  <c r="O1998" i="1"/>
  <c r="P1998" i="1" s="1"/>
  <c r="O1999" i="1"/>
  <c r="P1999" i="1" s="1"/>
  <c r="O2000" i="1"/>
  <c r="P2000" i="1" s="1"/>
  <c r="O2001" i="1"/>
  <c r="P2001" i="1" s="1"/>
  <c r="O2002" i="1"/>
  <c r="P2002" i="1" s="1"/>
  <c r="O2003" i="1"/>
  <c r="P2003" i="1" s="1"/>
  <c r="O2004" i="1"/>
  <c r="P2004" i="1" s="1"/>
  <c r="O2005" i="1"/>
  <c r="P2005" i="1" s="1"/>
  <c r="O2006" i="1"/>
  <c r="P2006" i="1" s="1"/>
  <c r="O2007" i="1"/>
  <c r="P2007" i="1" s="1"/>
  <c r="O2008" i="1"/>
  <c r="P2008" i="1" s="1"/>
  <c r="O2009" i="1"/>
  <c r="P2009" i="1" s="1"/>
  <c r="O2010" i="1"/>
  <c r="P2010" i="1" s="1"/>
  <c r="O2011" i="1"/>
  <c r="P2011" i="1" s="1"/>
  <c r="O2012" i="1"/>
  <c r="P2012" i="1" s="1"/>
  <c r="O2013" i="1"/>
  <c r="P2013" i="1" s="1"/>
  <c r="O2014" i="1"/>
  <c r="P2014" i="1" s="1"/>
  <c r="O2015" i="1"/>
  <c r="P2015" i="1" s="1"/>
  <c r="O2016" i="1"/>
  <c r="P2016" i="1" s="1"/>
  <c r="O2017" i="1"/>
  <c r="P2017" i="1" s="1"/>
  <c r="O2018" i="1"/>
  <c r="P2018" i="1" s="1"/>
  <c r="O2019" i="1"/>
  <c r="P2019" i="1" s="1"/>
  <c r="O2020" i="1"/>
  <c r="P2020" i="1" s="1"/>
  <c r="O2021" i="1"/>
  <c r="P2021" i="1" s="1"/>
  <c r="O2022" i="1"/>
  <c r="P2022" i="1" s="1"/>
  <c r="O2023" i="1"/>
  <c r="P2023" i="1" s="1"/>
  <c r="O2024" i="1"/>
  <c r="P2024" i="1" s="1"/>
  <c r="O2025" i="1"/>
  <c r="P2025" i="1" s="1"/>
  <c r="O2026" i="1"/>
  <c r="P2026" i="1" s="1"/>
  <c r="O2027" i="1"/>
  <c r="P2027" i="1" s="1"/>
  <c r="O2028" i="1"/>
  <c r="P2028" i="1" s="1"/>
  <c r="O2029" i="1"/>
  <c r="P2029" i="1" s="1"/>
  <c r="O2030" i="1"/>
  <c r="P2030" i="1" s="1"/>
  <c r="O2031" i="1"/>
  <c r="P2031" i="1" s="1"/>
  <c r="O2032" i="1"/>
  <c r="P2032" i="1" s="1"/>
  <c r="O2033" i="1"/>
  <c r="P2033" i="1" s="1"/>
  <c r="O2034" i="1"/>
  <c r="P2034" i="1" s="1"/>
  <c r="O2035" i="1"/>
  <c r="P2035" i="1" s="1"/>
  <c r="O2036" i="1"/>
  <c r="P2036" i="1" s="1"/>
  <c r="O2037" i="1"/>
  <c r="P2037" i="1" s="1"/>
  <c r="O2038" i="1"/>
  <c r="P2038" i="1" s="1"/>
  <c r="O2039" i="1"/>
  <c r="P2039" i="1" s="1"/>
  <c r="O2040" i="1"/>
  <c r="P2040" i="1" s="1"/>
  <c r="O2041" i="1"/>
  <c r="P2041" i="1" s="1"/>
  <c r="O2042" i="1"/>
  <c r="P2042" i="1" s="1"/>
  <c r="O2043" i="1"/>
  <c r="P2043" i="1" s="1"/>
  <c r="O2044" i="1"/>
  <c r="P2044" i="1" s="1"/>
  <c r="O2045" i="1"/>
  <c r="P2045" i="1" s="1"/>
  <c r="O2046" i="1"/>
  <c r="P2046" i="1" s="1"/>
  <c r="O2047" i="1"/>
  <c r="P2047" i="1" s="1"/>
  <c r="O2048" i="1"/>
  <c r="P2048" i="1" s="1"/>
  <c r="O2049" i="1"/>
  <c r="P2049" i="1" s="1"/>
  <c r="O2050" i="1"/>
  <c r="P2050" i="1" s="1"/>
  <c r="O2051" i="1"/>
  <c r="P2051" i="1" s="1"/>
  <c r="O2052" i="1"/>
  <c r="P2052" i="1" s="1"/>
  <c r="O2053" i="1"/>
  <c r="P2053" i="1" s="1"/>
  <c r="O2054" i="1"/>
  <c r="P2054" i="1" s="1"/>
  <c r="O2055" i="1"/>
  <c r="P2055" i="1" s="1"/>
  <c r="O2056" i="1"/>
  <c r="P2056" i="1" s="1"/>
  <c r="O2057" i="1"/>
  <c r="P2057" i="1" s="1"/>
  <c r="O2058" i="1"/>
  <c r="P2058" i="1" s="1"/>
  <c r="O2059" i="1"/>
  <c r="P2059" i="1" s="1"/>
  <c r="O2060" i="1"/>
  <c r="P2060" i="1" s="1"/>
  <c r="O2061" i="1"/>
  <c r="P2061" i="1" s="1"/>
  <c r="O2062" i="1"/>
  <c r="P2062" i="1" s="1"/>
  <c r="O2063" i="1"/>
  <c r="P2063" i="1" s="1"/>
  <c r="O2064" i="1"/>
  <c r="P2064" i="1" s="1"/>
  <c r="O2065" i="1"/>
  <c r="P2065" i="1" s="1"/>
  <c r="O2066" i="1"/>
  <c r="P2066" i="1" s="1"/>
  <c r="O2067" i="1"/>
  <c r="P2067" i="1" s="1"/>
  <c r="O2068" i="1"/>
  <c r="P2068" i="1" s="1"/>
  <c r="O2069" i="1"/>
  <c r="P2069" i="1" s="1"/>
  <c r="O2070" i="1"/>
  <c r="P2070" i="1" s="1"/>
  <c r="O2071" i="1"/>
  <c r="P2071" i="1" s="1"/>
  <c r="O2072" i="1"/>
  <c r="P2072" i="1" s="1"/>
  <c r="O2073" i="1"/>
  <c r="P2073" i="1" s="1"/>
  <c r="O2074" i="1"/>
  <c r="P2074" i="1" s="1"/>
  <c r="O2075" i="1"/>
  <c r="P2075" i="1" s="1"/>
  <c r="O2076" i="1"/>
  <c r="P2076" i="1" s="1"/>
  <c r="O2077" i="1"/>
  <c r="P2077" i="1" s="1"/>
  <c r="O2078" i="1"/>
  <c r="P2078" i="1" s="1"/>
  <c r="O2079" i="1"/>
  <c r="P2079" i="1" s="1"/>
  <c r="O2080" i="1"/>
  <c r="P2080" i="1" s="1"/>
  <c r="O2081" i="1"/>
  <c r="P2081" i="1" s="1"/>
  <c r="O2082" i="1"/>
  <c r="P2082" i="1" s="1"/>
  <c r="O2083" i="1"/>
  <c r="P2083" i="1" s="1"/>
  <c r="O2084" i="1"/>
  <c r="P2084" i="1" s="1"/>
  <c r="O2085" i="1"/>
  <c r="P2085" i="1" s="1"/>
  <c r="O2086" i="1"/>
  <c r="P2086" i="1" s="1"/>
  <c r="O2087" i="1"/>
  <c r="P2087" i="1" s="1"/>
  <c r="O2088" i="1"/>
  <c r="P2088" i="1" s="1"/>
  <c r="O2089" i="1"/>
  <c r="P2089" i="1" s="1"/>
  <c r="O2090" i="1"/>
  <c r="P2090" i="1" s="1"/>
  <c r="O2091" i="1"/>
  <c r="P2091" i="1" s="1"/>
  <c r="O2092" i="1"/>
  <c r="P2092" i="1" s="1"/>
  <c r="O2093" i="1"/>
  <c r="P2093" i="1" s="1"/>
  <c r="O2094" i="1"/>
  <c r="P2094" i="1" s="1"/>
  <c r="O2095" i="1"/>
  <c r="P2095" i="1" s="1"/>
  <c r="O2096" i="1"/>
  <c r="P2096" i="1" s="1"/>
  <c r="O2097" i="1"/>
  <c r="P2097" i="1" s="1"/>
  <c r="O2098" i="1"/>
  <c r="P2098" i="1" s="1"/>
  <c r="O2099" i="1"/>
  <c r="P2099" i="1" s="1"/>
  <c r="O2100" i="1"/>
  <c r="P2100" i="1" s="1"/>
  <c r="O2101" i="1"/>
  <c r="P2101" i="1" s="1"/>
  <c r="O2102" i="1"/>
  <c r="P2102" i="1" s="1"/>
  <c r="O2103" i="1"/>
  <c r="P2103" i="1" s="1"/>
  <c r="O2104" i="1"/>
  <c r="P2104" i="1" s="1"/>
  <c r="O2105" i="1"/>
  <c r="P2105" i="1" s="1"/>
  <c r="O2106" i="1"/>
  <c r="P2106" i="1" s="1"/>
  <c r="O2107" i="1"/>
  <c r="P2107" i="1" s="1"/>
  <c r="O2108" i="1"/>
  <c r="P2108" i="1" s="1"/>
  <c r="O2109" i="1"/>
  <c r="P2109" i="1" s="1"/>
  <c r="O2110" i="1"/>
  <c r="P2110" i="1" s="1"/>
  <c r="O2111" i="1"/>
  <c r="P2111" i="1" s="1"/>
  <c r="O2112" i="1"/>
  <c r="P2112" i="1" s="1"/>
  <c r="O2113" i="1"/>
  <c r="P2113" i="1" s="1"/>
  <c r="O2114" i="1"/>
  <c r="P2114" i="1" s="1"/>
  <c r="O2115" i="1"/>
  <c r="P2115" i="1" s="1"/>
  <c r="O2116" i="1"/>
  <c r="P2116" i="1" s="1"/>
  <c r="O2117" i="1"/>
  <c r="P2117" i="1" s="1"/>
  <c r="O2118" i="1"/>
  <c r="P2118" i="1" s="1"/>
  <c r="O2119" i="1"/>
  <c r="P2119" i="1" s="1"/>
  <c r="O2120" i="1"/>
  <c r="P2120" i="1" s="1"/>
  <c r="O2121" i="1"/>
  <c r="P2121" i="1" s="1"/>
  <c r="O2122" i="1"/>
  <c r="P2122" i="1" s="1"/>
  <c r="O2123" i="1"/>
  <c r="P2123" i="1" s="1"/>
  <c r="O2124" i="1"/>
  <c r="P2124" i="1" s="1"/>
  <c r="O2125" i="1"/>
  <c r="P2125" i="1" s="1"/>
  <c r="O2126" i="1"/>
  <c r="P2126" i="1" s="1"/>
  <c r="O2127" i="1"/>
  <c r="P2127" i="1" s="1"/>
  <c r="O2128" i="1"/>
  <c r="P2128" i="1" s="1"/>
  <c r="O2129" i="1"/>
  <c r="P2129" i="1" s="1"/>
  <c r="O2130" i="1"/>
  <c r="P2130" i="1" s="1"/>
  <c r="O2131" i="1"/>
  <c r="P2131" i="1" s="1"/>
  <c r="O2132" i="1"/>
  <c r="P2132" i="1" s="1"/>
  <c r="O2133" i="1"/>
  <c r="P2133" i="1" s="1"/>
  <c r="O2134" i="1"/>
  <c r="P2134" i="1" s="1"/>
  <c r="O2135" i="1"/>
  <c r="P2135" i="1" s="1"/>
  <c r="O2136" i="1"/>
  <c r="P2136" i="1" s="1"/>
  <c r="O2137" i="1"/>
  <c r="P2137" i="1" s="1"/>
  <c r="O2138" i="1"/>
  <c r="P2138" i="1" s="1"/>
  <c r="O2139" i="1"/>
  <c r="P2139" i="1" s="1"/>
  <c r="O2140" i="1"/>
  <c r="P2140" i="1" s="1"/>
  <c r="O2141" i="1"/>
  <c r="P2141" i="1" s="1"/>
  <c r="O2142" i="1"/>
  <c r="P2142" i="1" s="1"/>
  <c r="O2143" i="1"/>
  <c r="P2143" i="1" s="1"/>
  <c r="O2144" i="1"/>
  <c r="P2144" i="1" s="1"/>
  <c r="O2145" i="1"/>
  <c r="P2145" i="1" s="1"/>
  <c r="O2146" i="1"/>
  <c r="P2146" i="1" s="1"/>
  <c r="O2147" i="1"/>
  <c r="P2147" i="1" s="1"/>
  <c r="O2148" i="1"/>
  <c r="P2148" i="1" s="1"/>
  <c r="O2149" i="1"/>
  <c r="P2149" i="1" s="1"/>
  <c r="O2150" i="1"/>
  <c r="P2150" i="1" s="1"/>
  <c r="O2151" i="1"/>
  <c r="P2151" i="1" s="1"/>
  <c r="O2152" i="1"/>
  <c r="P2152" i="1" s="1"/>
  <c r="O2153" i="1"/>
  <c r="P2153" i="1" s="1"/>
  <c r="O2154" i="1"/>
  <c r="P2154" i="1" s="1"/>
  <c r="O2155" i="1"/>
  <c r="P2155" i="1" s="1"/>
  <c r="O2156" i="1"/>
  <c r="P2156" i="1" s="1"/>
  <c r="O2157" i="1"/>
  <c r="P2157" i="1" s="1"/>
  <c r="O2158" i="1"/>
  <c r="P2158" i="1" s="1"/>
  <c r="O2159" i="1"/>
  <c r="P2159" i="1" s="1"/>
  <c r="O2160" i="1"/>
  <c r="P2160" i="1" s="1"/>
  <c r="O2161" i="1"/>
  <c r="P2161" i="1" s="1"/>
  <c r="O2162" i="1"/>
  <c r="P2162" i="1" s="1"/>
  <c r="O2163" i="1"/>
  <c r="P2163" i="1" s="1"/>
  <c r="O2164" i="1"/>
  <c r="P2164" i="1" s="1"/>
  <c r="O2165" i="1"/>
  <c r="P2165" i="1" s="1"/>
  <c r="O2166" i="1"/>
  <c r="P2166" i="1" s="1"/>
  <c r="O2167" i="1"/>
  <c r="P2167" i="1" s="1"/>
  <c r="O2168" i="1"/>
  <c r="P2168" i="1" s="1"/>
  <c r="O2169" i="1"/>
  <c r="P2169" i="1" s="1"/>
  <c r="O2170" i="1"/>
  <c r="P2170" i="1" s="1"/>
  <c r="O2171" i="1"/>
  <c r="P2171" i="1" s="1"/>
  <c r="O2172" i="1"/>
  <c r="P2172" i="1" s="1"/>
  <c r="O2173" i="1"/>
  <c r="P2173" i="1" s="1"/>
  <c r="O2174" i="1"/>
  <c r="P2174" i="1" s="1"/>
  <c r="O2175" i="1"/>
  <c r="P2175" i="1" s="1"/>
  <c r="O2176" i="1"/>
  <c r="P2176" i="1" s="1"/>
  <c r="O2177" i="1"/>
  <c r="P2177" i="1" s="1"/>
  <c r="O2178" i="1"/>
  <c r="P2178" i="1" s="1"/>
  <c r="O2179" i="1"/>
  <c r="P2179" i="1" s="1"/>
  <c r="O2180" i="1"/>
  <c r="P2180" i="1" s="1"/>
  <c r="O2181" i="1"/>
  <c r="P2181" i="1" s="1"/>
  <c r="O2182" i="1"/>
  <c r="P2182" i="1" s="1"/>
  <c r="O2183" i="1"/>
  <c r="P2183" i="1" s="1"/>
  <c r="O2184" i="1"/>
  <c r="P2184" i="1" s="1"/>
  <c r="O2185" i="1"/>
  <c r="P2185" i="1" s="1"/>
  <c r="O2186" i="1"/>
  <c r="P2186" i="1" s="1"/>
  <c r="O2187" i="1"/>
  <c r="P2187" i="1" s="1"/>
  <c r="O2188" i="1"/>
  <c r="P2188" i="1" s="1"/>
  <c r="O2189" i="1"/>
  <c r="P2189" i="1" s="1"/>
  <c r="O2190" i="1"/>
  <c r="P2190" i="1" s="1"/>
  <c r="O2191" i="1"/>
  <c r="P2191" i="1" s="1"/>
  <c r="O2192" i="1"/>
  <c r="P2192" i="1" s="1"/>
  <c r="O2193" i="1"/>
  <c r="P2193" i="1" s="1"/>
  <c r="O2194" i="1"/>
  <c r="P2194" i="1" s="1"/>
  <c r="O2195" i="1"/>
  <c r="P2195" i="1" s="1"/>
  <c r="O2196" i="1"/>
  <c r="P2196" i="1" s="1"/>
  <c r="O2197" i="1"/>
  <c r="P2197" i="1" s="1"/>
  <c r="O2198" i="1"/>
  <c r="P2198" i="1" s="1"/>
  <c r="O2199" i="1"/>
  <c r="P2199" i="1" s="1"/>
  <c r="O2200" i="1"/>
  <c r="P2200" i="1" s="1"/>
  <c r="O2201" i="1"/>
  <c r="P2201" i="1" s="1"/>
  <c r="O2202" i="1"/>
  <c r="P2202" i="1" s="1"/>
  <c r="O2203" i="1"/>
  <c r="P2203" i="1" s="1"/>
  <c r="O2204" i="1"/>
  <c r="P2204" i="1" s="1"/>
  <c r="O2205" i="1"/>
  <c r="P2205" i="1" s="1"/>
  <c r="O2206" i="1"/>
  <c r="P2206" i="1" s="1"/>
  <c r="O2207" i="1"/>
  <c r="P2207" i="1" s="1"/>
  <c r="O2208" i="1"/>
  <c r="P2208" i="1" s="1"/>
  <c r="O2209" i="1"/>
  <c r="P2209" i="1" s="1"/>
  <c r="O2210" i="1"/>
  <c r="P2210" i="1" s="1"/>
  <c r="O2211" i="1"/>
  <c r="P2211" i="1" s="1"/>
  <c r="O2212" i="1"/>
  <c r="P2212" i="1" s="1"/>
  <c r="O2213" i="1"/>
  <c r="P2213" i="1" s="1"/>
  <c r="O2214" i="1"/>
  <c r="P2214" i="1" s="1"/>
  <c r="O2215" i="1"/>
  <c r="P2215" i="1" s="1"/>
  <c r="O2216" i="1"/>
  <c r="P2216" i="1" s="1"/>
  <c r="O2217" i="1"/>
  <c r="P2217" i="1" s="1"/>
  <c r="O2218" i="1"/>
  <c r="P2218" i="1" s="1"/>
  <c r="O2219" i="1"/>
  <c r="P2219" i="1" s="1"/>
  <c r="O2220" i="1"/>
  <c r="P2220" i="1" s="1"/>
  <c r="O2221" i="1"/>
  <c r="P2221" i="1" s="1"/>
  <c r="O2222" i="1"/>
  <c r="P2222" i="1" s="1"/>
  <c r="O2223" i="1"/>
  <c r="P2223" i="1" s="1"/>
  <c r="O2224" i="1"/>
  <c r="P2224" i="1" s="1"/>
  <c r="O2225" i="1"/>
  <c r="P2225" i="1" s="1"/>
  <c r="O2226" i="1"/>
  <c r="P2226" i="1" s="1"/>
  <c r="O2227" i="1"/>
  <c r="P2227" i="1" s="1"/>
  <c r="O2228" i="1"/>
  <c r="P2228" i="1" s="1"/>
  <c r="O2229" i="1"/>
  <c r="P2229" i="1" s="1"/>
  <c r="O2230" i="1"/>
  <c r="P2230" i="1" s="1"/>
  <c r="O2231" i="1"/>
  <c r="P2231" i="1" s="1"/>
  <c r="O2232" i="1"/>
  <c r="P2232" i="1" s="1"/>
  <c r="O2233" i="1"/>
  <c r="P2233" i="1" s="1"/>
  <c r="O2234" i="1"/>
  <c r="P2234" i="1" s="1"/>
  <c r="O2235" i="1"/>
  <c r="P2235" i="1" s="1"/>
  <c r="O2236" i="1"/>
  <c r="P2236" i="1" s="1"/>
  <c r="O2237" i="1"/>
  <c r="P2237" i="1" s="1"/>
  <c r="O2238" i="1"/>
  <c r="P2238" i="1" s="1"/>
  <c r="O2239" i="1"/>
  <c r="P2239" i="1" s="1"/>
  <c r="O2240" i="1"/>
  <c r="P2240" i="1" s="1"/>
  <c r="O2241" i="1"/>
  <c r="P2241" i="1" s="1"/>
  <c r="O2242" i="1"/>
  <c r="P2242" i="1" s="1"/>
  <c r="O2243" i="1"/>
  <c r="P2243" i="1" s="1"/>
  <c r="O2244" i="1"/>
  <c r="P2244" i="1" s="1"/>
  <c r="O2245" i="1"/>
  <c r="P2245" i="1" s="1"/>
  <c r="O2246" i="1"/>
  <c r="P2246" i="1" s="1"/>
  <c r="O2247" i="1"/>
  <c r="P2247" i="1" s="1"/>
  <c r="O2248" i="1"/>
  <c r="P2248" i="1" s="1"/>
  <c r="O2249" i="1"/>
  <c r="P2249" i="1" s="1"/>
  <c r="O2250" i="1"/>
  <c r="P2250" i="1" s="1"/>
  <c r="O2251" i="1"/>
  <c r="P2251" i="1" s="1"/>
  <c r="O2252" i="1"/>
  <c r="P2252" i="1" s="1"/>
  <c r="O2253" i="1"/>
  <c r="P2253" i="1" s="1"/>
  <c r="O2254" i="1"/>
  <c r="P2254" i="1" s="1"/>
  <c r="O2255" i="1"/>
  <c r="P2255" i="1" s="1"/>
  <c r="O2256" i="1"/>
  <c r="P2256" i="1" s="1"/>
  <c r="O2257" i="1"/>
  <c r="P2257" i="1" s="1"/>
  <c r="O2258" i="1"/>
  <c r="P2258" i="1" s="1"/>
  <c r="O2259" i="1"/>
  <c r="P2259" i="1" s="1"/>
  <c r="O2260" i="1"/>
  <c r="P2260" i="1" s="1"/>
  <c r="O2261" i="1"/>
  <c r="P2261" i="1" s="1"/>
  <c r="O2262" i="1"/>
  <c r="P2262" i="1" s="1"/>
  <c r="O2263" i="1"/>
  <c r="P2263" i="1" s="1"/>
  <c r="O2264" i="1"/>
  <c r="P2264" i="1" s="1"/>
  <c r="O2265" i="1"/>
  <c r="P2265" i="1" s="1"/>
  <c r="O2266" i="1"/>
  <c r="P2266" i="1" s="1"/>
  <c r="O2267" i="1"/>
  <c r="P2267" i="1" s="1"/>
  <c r="O2268" i="1"/>
  <c r="P2268" i="1" s="1"/>
  <c r="O2269" i="1"/>
  <c r="P2269" i="1" s="1"/>
  <c r="O2270" i="1"/>
  <c r="P2270" i="1" s="1"/>
  <c r="O2271" i="1"/>
  <c r="P2271" i="1" s="1"/>
  <c r="O2272" i="1"/>
  <c r="P2272" i="1" s="1"/>
  <c r="O2273" i="1"/>
  <c r="P2273" i="1" s="1"/>
  <c r="O2274" i="1"/>
  <c r="P2274" i="1" s="1"/>
  <c r="O2275" i="1"/>
  <c r="P2275" i="1" s="1"/>
  <c r="O2276" i="1"/>
  <c r="P2276" i="1" s="1"/>
  <c r="O2277" i="1"/>
  <c r="P2277" i="1" s="1"/>
  <c r="O2278" i="1"/>
  <c r="P2278" i="1" s="1"/>
  <c r="O2279" i="1"/>
  <c r="P2279" i="1" s="1"/>
  <c r="O2280" i="1"/>
  <c r="P2280" i="1" s="1"/>
  <c r="O2281" i="1"/>
  <c r="P2281" i="1" s="1"/>
  <c r="O2282" i="1"/>
  <c r="P2282" i="1" s="1"/>
  <c r="O2283" i="1"/>
  <c r="P2283" i="1" s="1"/>
  <c r="O2284" i="1"/>
  <c r="P2284" i="1" s="1"/>
  <c r="O2285" i="1"/>
  <c r="P2285" i="1" s="1"/>
  <c r="O2286" i="1"/>
  <c r="P2286" i="1" s="1"/>
  <c r="O2287" i="1"/>
  <c r="P2287" i="1" s="1"/>
  <c r="O2288" i="1"/>
  <c r="P2288" i="1" s="1"/>
  <c r="O2289" i="1"/>
  <c r="P2289" i="1" s="1"/>
  <c r="O2290" i="1"/>
  <c r="P2290" i="1" s="1"/>
  <c r="O2291" i="1"/>
  <c r="P2291" i="1" s="1"/>
  <c r="O2292" i="1"/>
  <c r="P2292" i="1" s="1"/>
  <c r="O2293" i="1"/>
  <c r="P2293" i="1" s="1"/>
  <c r="O2294" i="1"/>
  <c r="P2294" i="1" s="1"/>
  <c r="O2295" i="1"/>
  <c r="P2295" i="1" s="1"/>
  <c r="O2296" i="1"/>
  <c r="P2296" i="1" s="1"/>
  <c r="O2297" i="1"/>
  <c r="P2297" i="1" s="1"/>
  <c r="O2298" i="1"/>
  <c r="P2298" i="1" s="1"/>
  <c r="O2299" i="1"/>
  <c r="P2299" i="1" s="1"/>
  <c r="O2300" i="1"/>
  <c r="P2300" i="1" s="1"/>
  <c r="O2301" i="1"/>
  <c r="P2301" i="1" s="1"/>
  <c r="O2302" i="1"/>
  <c r="P2302" i="1" s="1"/>
  <c r="O2303" i="1"/>
  <c r="P2303" i="1" s="1"/>
  <c r="O2304" i="1"/>
  <c r="P2304" i="1" s="1"/>
  <c r="O2305" i="1"/>
  <c r="P2305" i="1" s="1"/>
  <c r="O2306" i="1"/>
  <c r="P2306" i="1" s="1"/>
  <c r="O2307" i="1"/>
  <c r="P2307" i="1" s="1"/>
  <c r="O2308" i="1"/>
  <c r="P2308" i="1" s="1"/>
  <c r="O2309" i="1"/>
  <c r="P2309" i="1" s="1"/>
  <c r="O2310" i="1"/>
  <c r="P2310" i="1" s="1"/>
  <c r="O2311" i="1"/>
  <c r="P2311" i="1" s="1"/>
  <c r="O2312" i="1"/>
  <c r="P2312" i="1" s="1"/>
  <c r="O2313" i="1"/>
  <c r="P2313" i="1" s="1"/>
  <c r="O2314" i="1"/>
  <c r="P2314" i="1" s="1"/>
  <c r="O2315" i="1"/>
  <c r="P2315" i="1" s="1"/>
  <c r="O2316" i="1"/>
  <c r="P2316" i="1" s="1"/>
  <c r="O2317" i="1"/>
  <c r="P2317" i="1" s="1"/>
  <c r="O2318" i="1"/>
  <c r="P2318" i="1" s="1"/>
  <c r="O2319" i="1"/>
  <c r="P2319" i="1" s="1"/>
  <c r="O2320" i="1"/>
  <c r="P2320" i="1" s="1"/>
  <c r="O2321" i="1"/>
  <c r="P2321" i="1" s="1"/>
  <c r="O2322" i="1"/>
  <c r="P2322" i="1" s="1"/>
  <c r="O2323" i="1"/>
  <c r="P2323" i="1" s="1"/>
  <c r="O2324" i="1"/>
  <c r="P2324" i="1" s="1"/>
  <c r="O2325" i="1"/>
  <c r="P2325" i="1" s="1"/>
  <c r="O2326" i="1"/>
  <c r="P2326" i="1" s="1"/>
  <c r="O2327" i="1"/>
  <c r="P2327" i="1" s="1"/>
  <c r="O2328" i="1"/>
  <c r="P2328" i="1" s="1"/>
  <c r="O2329" i="1"/>
  <c r="P2329" i="1" s="1"/>
  <c r="O2330" i="1"/>
  <c r="P2330" i="1" s="1"/>
  <c r="O2331" i="1"/>
  <c r="P2331" i="1" s="1"/>
  <c r="O2332" i="1"/>
  <c r="P2332" i="1" s="1"/>
  <c r="O2333" i="1"/>
  <c r="P2333" i="1" s="1"/>
  <c r="O2334" i="1"/>
  <c r="P2334" i="1" s="1"/>
  <c r="O2335" i="1"/>
  <c r="P2335" i="1" s="1"/>
  <c r="O2336" i="1"/>
  <c r="P2336" i="1" s="1"/>
  <c r="O2337" i="1"/>
  <c r="P2337" i="1" s="1"/>
  <c r="O2338" i="1"/>
  <c r="P2338" i="1" s="1"/>
  <c r="O2339" i="1"/>
  <c r="P2339" i="1" s="1"/>
  <c r="O2340" i="1"/>
  <c r="P2340" i="1" s="1"/>
  <c r="O2341" i="1"/>
  <c r="P2341" i="1" s="1"/>
  <c r="O2342" i="1"/>
  <c r="P2342" i="1" s="1"/>
  <c r="O2343" i="1"/>
  <c r="P2343" i="1" s="1"/>
  <c r="O2344" i="1"/>
  <c r="P2344" i="1" s="1"/>
  <c r="O2" i="1"/>
  <c r="T7" i="1"/>
  <c r="T6" i="1"/>
  <c r="T5" i="1"/>
  <c r="T11" i="1"/>
  <c r="T10" i="1"/>
  <c r="T9" i="1"/>
  <c r="T3" i="1"/>
  <c r="T4" i="1" s="1"/>
  <c r="I4"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 i="2"/>
  <c r="L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I3"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E3" i="3"/>
  <c r="E4" i="3"/>
  <c r="D4" i="4" s="1"/>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D3" i="3"/>
  <c r="D4" i="3"/>
  <c r="D5" i="3"/>
  <c r="C5" i="4" s="1"/>
  <c r="D6" i="3"/>
  <c r="C6" i="4" s="1"/>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 i="3"/>
  <c r="D2" i="3"/>
  <c r="E2" i="3"/>
  <c r="S194" i="4" l="1"/>
  <c r="S1753" i="4"/>
  <c r="S242" i="4"/>
  <c r="S552" i="4"/>
  <c r="P2328" i="4"/>
  <c r="S2328" i="4"/>
  <c r="P2316" i="4"/>
  <c r="S2316" i="4"/>
  <c r="P2304" i="4"/>
  <c r="S2304" i="4"/>
  <c r="P2292" i="4"/>
  <c r="S2292" i="4"/>
  <c r="P2268" i="4"/>
  <c r="S2268" i="4"/>
  <c r="P2256" i="4"/>
  <c r="S2256" i="4"/>
  <c r="P2244" i="4"/>
  <c r="S2244" i="4"/>
  <c r="P2232" i="4"/>
  <c r="S2232" i="4"/>
  <c r="P2220" i="4"/>
  <c r="S2220" i="4"/>
  <c r="P2208" i="4"/>
  <c r="S2208" i="4"/>
  <c r="P2196" i="4"/>
  <c r="S2196" i="4"/>
  <c r="P2184" i="4"/>
  <c r="S2184" i="4"/>
  <c r="P2172" i="4"/>
  <c r="S2172" i="4"/>
  <c r="P2160" i="4"/>
  <c r="S2160" i="4"/>
  <c r="P2148" i="4"/>
  <c r="S2148" i="4"/>
  <c r="P2136" i="4"/>
  <c r="S2136" i="4"/>
  <c r="P2124" i="4"/>
  <c r="S2124" i="4"/>
  <c r="P2112" i="4"/>
  <c r="S2112" i="4"/>
  <c r="P2100" i="4"/>
  <c r="S2100" i="4"/>
  <c r="P2088" i="4"/>
  <c r="S2088" i="4"/>
  <c r="P2076" i="4"/>
  <c r="S2076" i="4"/>
  <c r="P2064" i="4"/>
  <c r="S2064" i="4"/>
  <c r="P2052" i="4"/>
  <c r="S2052" i="4"/>
  <c r="P2040" i="4"/>
  <c r="S2040" i="4"/>
  <c r="P2028" i="4"/>
  <c r="S2028" i="4"/>
  <c r="P2016" i="4"/>
  <c r="S2016" i="4"/>
  <c r="P2004" i="4"/>
  <c r="S2004" i="4"/>
  <c r="P1992" i="4"/>
  <c r="S1992" i="4"/>
  <c r="P1980" i="4"/>
  <c r="S1980" i="4"/>
  <c r="P1968" i="4"/>
  <c r="S1968" i="4"/>
  <c r="P1956" i="4"/>
  <c r="S1956" i="4"/>
  <c r="P1944" i="4"/>
  <c r="S1944" i="4"/>
  <c r="P1932" i="4"/>
  <c r="S1932" i="4"/>
  <c r="P1920" i="4"/>
  <c r="S1920" i="4"/>
  <c r="P1908" i="4"/>
  <c r="S1908" i="4"/>
  <c r="P1896" i="4"/>
  <c r="S1896" i="4"/>
  <c r="P1884" i="4"/>
  <c r="S1884" i="4"/>
  <c r="P1872" i="4"/>
  <c r="S1872" i="4"/>
  <c r="P1860" i="4"/>
  <c r="S1860" i="4"/>
  <c r="R1848" i="4"/>
  <c r="S1848" i="4"/>
  <c r="R1836" i="4"/>
  <c r="S1836" i="4"/>
  <c r="R1824" i="4"/>
  <c r="S1824" i="4"/>
  <c r="R1812" i="4"/>
  <c r="S1812" i="4"/>
  <c r="R1800" i="4"/>
  <c r="S1800" i="4"/>
  <c r="P1788" i="4"/>
  <c r="S1788" i="4"/>
  <c r="R1776" i="4"/>
  <c r="S1776" i="4"/>
  <c r="R1764" i="4"/>
  <c r="S1764" i="4"/>
  <c r="R1752" i="4"/>
  <c r="S1752" i="4"/>
  <c r="R1740" i="4"/>
  <c r="S1740" i="4"/>
  <c r="R1728" i="4"/>
  <c r="S1728" i="4"/>
  <c r="R1716" i="4"/>
  <c r="S1716" i="4"/>
  <c r="R1704" i="4"/>
  <c r="S1704" i="4"/>
  <c r="R1692" i="4"/>
  <c r="S1692" i="4"/>
  <c r="R1680" i="4"/>
  <c r="S1680" i="4"/>
  <c r="R1668" i="4"/>
  <c r="S1668" i="4"/>
  <c r="R1656" i="4"/>
  <c r="S1656" i="4"/>
  <c r="R1644" i="4"/>
  <c r="S1644" i="4"/>
  <c r="R1632" i="4"/>
  <c r="S1632" i="4"/>
  <c r="R1620" i="4"/>
  <c r="S1620" i="4"/>
  <c r="R1608" i="4"/>
  <c r="S1608" i="4"/>
  <c r="R1596" i="4"/>
  <c r="S1596" i="4"/>
  <c r="R1584" i="4"/>
  <c r="S1584" i="4"/>
  <c r="R1572" i="4"/>
  <c r="S1572" i="4"/>
  <c r="R1560" i="4"/>
  <c r="S1560" i="4"/>
  <c r="R1548" i="4"/>
  <c r="S1548" i="4"/>
  <c r="R1536" i="4"/>
  <c r="S1536" i="4"/>
  <c r="R1524" i="4"/>
  <c r="S1524" i="4"/>
  <c r="R1512" i="4"/>
  <c r="S1512" i="4"/>
  <c r="R1500" i="4"/>
  <c r="S1500" i="4"/>
  <c r="R1488" i="4"/>
  <c r="S1488" i="4"/>
  <c r="R1476" i="4"/>
  <c r="S1476" i="4"/>
  <c r="R1464" i="4"/>
  <c r="S1464" i="4"/>
  <c r="R1452" i="4"/>
  <c r="S1452" i="4"/>
  <c r="R1440" i="4"/>
  <c r="S1440" i="4"/>
  <c r="R1428" i="4"/>
  <c r="S1428" i="4"/>
  <c r="R1416" i="4"/>
  <c r="S1416" i="4"/>
  <c r="R1404" i="4"/>
  <c r="S1404" i="4"/>
  <c r="R1392" i="4"/>
  <c r="S1392" i="4"/>
  <c r="R1380" i="4"/>
  <c r="S1380" i="4"/>
  <c r="R1368" i="4"/>
  <c r="S1368" i="4"/>
  <c r="R1356" i="4"/>
  <c r="S1356" i="4"/>
  <c r="R1344" i="4"/>
  <c r="S1344" i="4"/>
  <c r="R1332" i="4"/>
  <c r="S1332" i="4"/>
  <c r="R1320" i="4"/>
  <c r="S1320" i="4"/>
  <c r="R1308" i="4"/>
  <c r="S1308" i="4"/>
  <c r="R1296" i="4"/>
  <c r="S1296" i="4"/>
  <c r="R1284" i="4"/>
  <c r="S1284" i="4"/>
  <c r="R1272" i="4"/>
  <c r="S1272" i="4"/>
  <c r="R1260" i="4"/>
  <c r="S1260" i="4"/>
  <c r="R1248" i="4"/>
  <c r="S1248" i="4"/>
  <c r="R1236" i="4"/>
  <c r="S1236" i="4"/>
  <c r="R1224" i="4"/>
  <c r="S1224" i="4"/>
  <c r="R1212" i="4"/>
  <c r="S1212" i="4"/>
  <c r="R1200" i="4"/>
  <c r="S1200" i="4"/>
  <c r="R1188" i="4"/>
  <c r="S1188" i="4"/>
  <c r="R1176" i="4"/>
  <c r="S1176" i="4"/>
  <c r="R1164" i="4"/>
  <c r="S1164" i="4"/>
  <c r="R1152" i="4"/>
  <c r="S1152" i="4"/>
  <c r="R1140" i="4"/>
  <c r="S1140" i="4"/>
  <c r="R1128" i="4"/>
  <c r="S1128" i="4"/>
  <c r="R1116" i="4"/>
  <c r="S1116" i="4"/>
  <c r="R1104" i="4"/>
  <c r="S1104" i="4"/>
  <c r="R1092" i="4"/>
  <c r="S1092" i="4"/>
  <c r="R1080" i="4"/>
  <c r="S1080" i="4"/>
  <c r="R1068" i="4"/>
  <c r="S1068" i="4"/>
  <c r="R1056" i="4"/>
  <c r="S1056" i="4"/>
  <c r="R1044" i="4"/>
  <c r="S1044" i="4"/>
  <c r="R1032" i="4"/>
  <c r="S1032" i="4"/>
  <c r="R1020" i="4"/>
  <c r="S1020" i="4"/>
  <c r="R1008" i="4"/>
  <c r="S1008" i="4"/>
  <c r="R996" i="4"/>
  <c r="S996" i="4"/>
  <c r="R984" i="4"/>
  <c r="S984" i="4"/>
  <c r="R972" i="4"/>
  <c r="S972" i="4"/>
  <c r="R960" i="4"/>
  <c r="S960" i="4"/>
  <c r="R948" i="4"/>
  <c r="S948" i="4"/>
  <c r="R936" i="4"/>
  <c r="S936" i="4"/>
  <c r="R924" i="4"/>
  <c r="S924" i="4"/>
  <c r="R912" i="4"/>
  <c r="S912" i="4"/>
  <c r="R900" i="4"/>
  <c r="S900" i="4"/>
  <c r="R888" i="4"/>
  <c r="S888" i="4"/>
  <c r="R876" i="4"/>
  <c r="S876" i="4"/>
  <c r="S2303" i="4"/>
  <c r="S1849" i="4"/>
  <c r="R2291" i="4"/>
  <c r="S2291" i="4"/>
  <c r="R2279" i="4"/>
  <c r="S2279" i="4"/>
  <c r="R2267" i="4"/>
  <c r="S2267" i="4"/>
  <c r="R2255" i="4"/>
  <c r="S2255" i="4"/>
  <c r="R2243" i="4"/>
  <c r="S2243" i="4"/>
  <c r="R2231" i="4"/>
  <c r="S2231" i="4"/>
  <c r="R2219" i="4"/>
  <c r="S2219" i="4"/>
  <c r="R2207" i="4"/>
  <c r="S2207" i="4"/>
  <c r="R2183" i="4"/>
  <c r="S2183" i="4"/>
  <c r="R2171" i="4"/>
  <c r="S2171" i="4"/>
  <c r="R2159" i="4"/>
  <c r="S2159" i="4"/>
  <c r="R2147" i="4"/>
  <c r="S2147" i="4"/>
  <c r="R2135" i="4"/>
  <c r="S2135" i="4"/>
  <c r="R2123" i="4"/>
  <c r="S2123" i="4"/>
  <c r="R2111" i="4"/>
  <c r="S2111" i="4"/>
  <c r="R2099" i="4"/>
  <c r="S2099" i="4"/>
  <c r="R2087" i="4"/>
  <c r="S2087" i="4"/>
  <c r="R2075" i="4"/>
  <c r="S2075" i="4"/>
  <c r="R2063" i="4"/>
  <c r="S2063" i="4"/>
  <c r="R2051" i="4"/>
  <c r="S2051" i="4"/>
  <c r="R2039" i="4"/>
  <c r="S2039" i="4"/>
  <c r="R2027" i="4"/>
  <c r="S2027" i="4"/>
  <c r="R2015" i="4"/>
  <c r="S2015" i="4"/>
  <c r="R2003" i="4"/>
  <c r="S2003" i="4"/>
  <c r="R1991" i="4"/>
  <c r="S1991" i="4"/>
  <c r="R1979" i="4"/>
  <c r="S1979" i="4"/>
  <c r="R1967" i="4"/>
  <c r="S1967" i="4"/>
  <c r="R1955" i="4"/>
  <c r="S1955" i="4"/>
  <c r="R1943" i="4"/>
  <c r="S1943" i="4"/>
  <c r="R1931" i="4"/>
  <c r="S1931" i="4"/>
  <c r="R1919" i="4"/>
  <c r="S1919" i="4"/>
  <c r="S1847" i="4"/>
  <c r="S2280" i="4"/>
  <c r="S1801" i="4"/>
  <c r="R2326" i="4"/>
  <c r="S2326" i="4"/>
  <c r="R2314" i="4"/>
  <c r="S2314" i="4"/>
  <c r="R2302" i="4"/>
  <c r="S2302" i="4"/>
  <c r="R2290" i="4"/>
  <c r="S2290" i="4"/>
  <c r="R2278" i="4"/>
  <c r="S2278" i="4"/>
  <c r="R2266" i="4"/>
  <c r="S2266" i="4"/>
  <c r="R2242" i="4"/>
  <c r="S2242" i="4"/>
  <c r="R2230" i="4"/>
  <c r="S2230" i="4"/>
  <c r="R2218" i="4"/>
  <c r="S2218" i="4"/>
  <c r="R2206" i="4"/>
  <c r="S2206" i="4"/>
  <c r="R2194" i="4"/>
  <c r="S2194" i="4"/>
  <c r="R2182" i="4"/>
  <c r="S2182" i="4"/>
  <c r="R2170" i="4"/>
  <c r="S2170" i="4"/>
  <c r="R2158" i="4"/>
  <c r="S2158" i="4"/>
  <c r="R2146" i="4"/>
  <c r="S2146" i="4"/>
  <c r="R2134" i="4"/>
  <c r="S2134" i="4"/>
  <c r="R2122" i="4"/>
  <c r="S2122" i="4"/>
  <c r="R2110" i="4"/>
  <c r="S2110" i="4"/>
  <c r="R2098" i="4"/>
  <c r="S2098" i="4"/>
  <c r="R2086" i="4"/>
  <c r="S2086" i="4"/>
  <c r="R2074" i="4"/>
  <c r="S2074" i="4"/>
  <c r="R2062" i="4"/>
  <c r="S2062" i="4"/>
  <c r="R2050" i="4"/>
  <c r="S2050" i="4"/>
  <c r="R2038" i="4"/>
  <c r="S2038" i="4"/>
  <c r="R2026" i="4"/>
  <c r="S2026" i="4"/>
  <c r="R2014" i="4"/>
  <c r="S2014" i="4"/>
  <c r="R2002" i="4"/>
  <c r="S2002" i="4"/>
  <c r="R1990" i="4"/>
  <c r="S1990" i="4"/>
  <c r="R1978" i="4"/>
  <c r="S1978" i="4"/>
  <c r="R1966" i="4"/>
  <c r="S1966" i="4"/>
  <c r="R1954" i="4"/>
  <c r="S1954" i="4"/>
  <c r="R1942" i="4"/>
  <c r="S1942" i="4"/>
  <c r="R1930" i="4"/>
  <c r="S1930" i="4"/>
  <c r="R1918" i="4"/>
  <c r="S1918" i="4"/>
  <c r="R1906" i="4"/>
  <c r="S1906" i="4"/>
  <c r="R1894" i="4"/>
  <c r="S1894" i="4"/>
  <c r="R1882" i="4"/>
  <c r="S1882" i="4"/>
  <c r="R1870" i="4"/>
  <c r="S1870" i="4"/>
  <c r="R1858" i="4"/>
  <c r="S1858" i="4"/>
  <c r="R1846" i="4"/>
  <c r="S1846" i="4"/>
  <c r="R1834" i="4"/>
  <c r="S1834" i="4"/>
  <c r="R1822" i="4"/>
  <c r="S1822" i="4"/>
  <c r="R1810" i="4"/>
  <c r="S1810" i="4"/>
  <c r="R1798" i="4"/>
  <c r="S1798" i="4"/>
  <c r="R1786" i="4"/>
  <c r="S1786" i="4"/>
  <c r="R1774" i="4"/>
  <c r="S1774" i="4"/>
  <c r="R1762" i="4"/>
  <c r="S1762" i="4"/>
  <c r="R1750" i="4"/>
  <c r="S1750" i="4"/>
  <c r="R1738" i="4"/>
  <c r="S1738" i="4"/>
  <c r="R1726" i="4"/>
  <c r="S1726" i="4"/>
  <c r="R1714" i="4"/>
  <c r="S1714" i="4"/>
  <c r="R1702" i="4"/>
  <c r="S1702" i="4"/>
  <c r="R1690" i="4"/>
  <c r="S1690" i="4"/>
  <c r="R1678" i="4"/>
  <c r="S1678" i="4"/>
  <c r="R1666" i="4"/>
  <c r="S1666" i="4"/>
  <c r="R1654" i="4"/>
  <c r="S1654" i="4"/>
  <c r="R1642" i="4"/>
  <c r="S1642" i="4"/>
  <c r="R1630" i="4"/>
  <c r="S1630" i="4"/>
  <c r="R1618" i="4"/>
  <c r="S1618" i="4"/>
  <c r="R1606" i="4"/>
  <c r="S1606" i="4"/>
  <c r="R1594" i="4"/>
  <c r="S1594" i="4"/>
  <c r="R1582" i="4"/>
  <c r="S1582" i="4"/>
  <c r="R1570" i="4"/>
  <c r="S1570" i="4"/>
  <c r="R1558" i="4"/>
  <c r="S1558" i="4"/>
  <c r="R1546" i="4"/>
  <c r="S1546" i="4"/>
  <c r="R1534" i="4"/>
  <c r="S1534" i="4"/>
  <c r="R1522" i="4"/>
  <c r="S1522" i="4"/>
  <c r="R1510" i="4"/>
  <c r="S1510" i="4"/>
  <c r="R1498" i="4"/>
  <c r="S1498" i="4"/>
  <c r="R1486" i="4"/>
  <c r="S1486" i="4"/>
  <c r="R1474" i="4"/>
  <c r="S1474" i="4"/>
  <c r="R1462" i="4"/>
  <c r="S1462" i="4"/>
  <c r="R1450" i="4"/>
  <c r="S1450" i="4"/>
  <c r="R1438" i="4"/>
  <c r="S1438" i="4"/>
  <c r="R1426" i="4"/>
  <c r="S1426" i="4"/>
  <c r="R1414" i="4"/>
  <c r="S1414" i="4"/>
  <c r="R1402" i="4"/>
  <c r="S1402" i="4"/>
  <c r="R1390" i="4"/>
  <c r="S1390" i="4"/>
  <c r="R1378" i="4"/>
  <c r="S1378" i="4"/>
  <c r="R1366" i="4"/>
  <c r="S1366" i="4"/>
  <c r="R1354" i="4"/>
  <c r="S1354" i="4"/>
  <c r="R1342" i="4"/>
  <c r="S1342" i="4"/>
  <c r="R1330" i="4"/>
  <c r="S1330" i="4"/>
  <c r="R1318" i="4"/>
  <c r="S1318" i="4"/>
  <c r="R1306" i="4"/>
  <c r="S1306" i="4"/>
  <c r="R1294" i="4"/>
  <c r="S1294" i="4"/>
  <c r="R1282" i="4"/>
  <c r="S1282" i="4"/>
  <c r="R1270" i="4"/>
  <c r="S1270" i="4"/>
  <c r="R1258" i="4"/>
  <c r="S1258" i="4"/>
  <c r="R1246" i="4"/>
  <c r="S1246" i="4"/>
  <c r="R1234" i="4"/>
  <c r="S1234" i="4"/>
  <c r="R1222" i="4"/>
  <c r="S1222" i="4"/>
  <c r="R1210" i="4"/>
  <c r="S1210" i="4"/>
  <c r="R1198" i="4"/>
  <c r="S1198" i="4"/>
  <c r="R1186" i="4"/>
  <c r="S1186" i="4"/>
  <c r="R1174" i="4"/>
  <c r="S1174" i="4"/>
  <c r="R1162" i="4"/>
  <c r="S1162" i="4"/>
  <c r="R1150" i="4"/>
  <c r="S1150" i="4"/>
  <c r="R1138" i="4"/>
  <c r="S1138" i="4"/>
  <c r="R1126" i="4"/>
  <c r="S1126" i="4"/>
  <c r="R1114" i="4"/>
  <c r="S1114" i="4"/>
  <c r="R1102" i="4"/>
  <c r="S1102" i="4"/>
  <c r="R1090" i="4"/>
  <c r="S1090" i="4"/>
  <c r="R1078" i="4"/>
  <c r="S1078" i="4"/>
  <c r="R1066" i="4"/>
  <c r="S1066" i="4"/>
  <c r="R1054" i="4"/>
  <c r="S1054" i="4"/>
  <c r="R1042" i="4"/>
  <c r="S1042" i="4"/>
  <c r="R1030" i="4"/>
  <c r="S1030" i="4"/>
  <c r="R1018" i="4"/>
  <c r="S1018" i="4"/>
  <c r="R1006" i="4"/>
  <c r="S1006" i="4"/>
  <c r="R994" i="4"/>
  <c r="S994" i="4"/>
  <c r="R982" i="4"/>
  <c r="S982" i="4"/>
  <c r="R970" i="4"/>
  <c r="S970" i="4"/>
  <c r="R958" i="4"/>
  <c r="S958" i="4"/>
  <c r="R946" i="4"/>
  <c r="S946" i="4"/>
  <c r="R934" i="4"/>
  <c r="S934" i="4"/>
  <c r="R922" i="4"/>
  <c r="S922" i="4"/>
  <c r="R910" i="4"/>
  <c r="S910" i="4"/>
  <c r="R898" i="4"/>
  <c r="S898" i="4"/>
  <c r="R886" i="4"/>
  <c r="S886" i="4"/>
  <c r="S2254" i="4"/>
  <c r="R2325" i="4"/>
  <c r="S2325" i="4"/>
  <c r="R2313" i="4"/>
  <c r="S2313" i="4"/>
  <c r="R2301" i="4"/>
  <c r="S2301" i="4"/>
  <c r="R2289" i="4"/>
  <c r="S2289" i="4"/>
  <c r="R2277" i="4"/>
  <c r="S2277" i="4"/>
  <c r="R2265" i="4"/>
  <c r="S2265" i="4"/>
  <c r="R2253" i="4"/>
  <c r="S2253" i="4"/>
  <c r="R2241" i="4"/>
  <c r="S2241" i="4"/>
  <c r="R2229" i="4"/>
  <c r="S2229" i="4"/>
  <c r="R2217" i="4"/>
  <c r="S2217" i="4"/>
  <c r="R2205" i="4"/>
  <c r="S2205" i="4"/>
  <c r="R2193" i="4"/>
  <c r="S2193" i="4"/>
  <c r="R2181" i="4"/>
  <c r="S2181" i="4"/>
  <c r="R2169" i="4"/>
  <c r="S2169" i="4"/>
  <c r="R2157" i="4"/>
  <c r="S2157" i="4"/>
  <c r="R2145" i="4"/>
  <c r="S2145" i="4"/>
  <c r="R2133" i="4"/>
  <c r="S2133" i="4"/>
  <c r="R2121" i="4"/>
  <c r="S2121" i="4"/>
  <c r="R2109" i="4"/>
  <c r="S2109" i="4"/>
  <c r="R2097" i="4"/>
  <c r="S2097" i="4"/>
  <c r="R2085" i="4"/>
  <c r="S2085" i="4"/>
  <c r="R2073" i="4"/>
  <c r="S2073" i="4"/>
  <c r="R2061" i="4"/>
  <c r="S2061" i="4"/>
  <c r="R2049" i="4"/>
  <c r="S2049" i="4"/>
  <c r="R2037" i="4"/>
  <c r="S2037" i="4"/>
  <c r="R2025" i="4"/>
  <c r="S2025" i="4"/>
  <c r="R2013" i="4"/>
  <c r="S2013" i="4"/>
  <c r="R2001" i="4"/>
  <c r="S2001" i="4"/>
  <c r="R1989" i="4"/>
  <c r="S1989" i="4"/>
  <c r="R1977" i="4"/>
  <c r="S1977" i="4"/>
  <c r="R1965" i="4"/>
  <c r="S1965" i="4"/>
  <c r="R1953" i="4"/>
  <c r="S1953" i="4"/>
  <c r="R1941" i="4"/>
  <c r="S1941" i="4"/>
  <c r="R1929" i="4"/>
  <c r="S1929" i="4"/>
  <c r="R1917" i="4"/>
  <c r="S1917" i="4"/>
  <c r="R1905" i="4"/>
  <c r="S1905" i="4"/>
  <c r="R1893" i="4"/>
  <c r="S1893" i="4"/>
  <c r="R1881" i="4"/>
  <c r="S1881" i="4"/>
  <c r="R1869" i="4"/>
  <c r="S1869" i="4"/>
  <c r="R1857" i="4"/>
  <c r="S1857" i="4"/>
  <c r="R1845" i="4"/>
  <c r="S1845" i="4"/>
  <c r="R1833" i="4"/>
  <c r="S1833" i="4"/>
  <c r="R1821" i="4"/>
  <c r="S1821" i="4"/>
  <c r="R1809" i="4"/>
  <c r="S1809" i="4"/>
  <c r="R1797" i="4"/>
  <c r="S1797" i="4"/>
  <c r="R1785" i="4"/>
  <c r="S1785" i="4"/>
  <c r="R1773" i="4"/>
  <c r="S1773" i="4"/>
  <c r="R1761" i="4"/>
  <c r="S1761" i="4"/>
  <c r="R1749" i="4"/>
  <c r="S1749" i="4"/>
  <c r="R1737" i="4"/>
  <c r="S1737" i="4"/>
  <c r="R1725" i="4"/>
  <c r="S1725" i="4"/>
  <c r="R1713" i="4"/>
  <c r="S1713" i="4"/>
  <c r="R1701" i="4"/>
  <c r="S1701" i="4"/>
  <c r="R1677" i="4"/>
  <c r="S1677" i="4"/>
  <c r="R1665" i="4"/>
  <c r="S1665" i="4"/>
  <c r="R1653" i="4"/>
  <c r="S1653" i="4"/>
  <c r="R1641" i="4"/>
  <c r="S1641" i="4"/>
  <c r="R1629" i="4"/>
  <c r="S1629" i="4"/>
  <c r="R1617" i="4"/>
  <c r="S1617" i="4"/>
  <c r="R1605" i="4"/>
  <c r="S1605" i="4"/>
  <c r="R1581" i="4"/>
  <c r="S1581" i="4"/>
  <c r="R1569" i="4"/>
  <c r="S1569" i="4"/>
  <c r="R1557" i="4"/>
  <c r="S1557" i="4"/>
  <c r="R1545" i="4"/>
  <c r="S1545" i="4"/>
  <c r="R1533" i="4"/>
  <c r="S1533" i="4"/>
  <c r="R1521" i="4"/>
  <c r="S1521" i="4"/>
  <c r="R1509" i="4"/>
  <c r="S1509" i="4"/>
  <c r="R1485" i="4"/>
  <c r="S1485" i="4"/>
  <c r="R1473" i="4"/>
  <c r="S1473" i="4"/>
  <c r="R1461" i="4"/>
  <c r="S1461" i="4"/>
  <c r="R1449" i="4"/>
  <c r="S1449" i="4"/>
  <c r="R1437" i="4"/>
  <c r="S1437" i="4"/>
  <c r="R1425" i="4"/>
  <c r="S1425" i="4"/>
  <c r="R1413" i="4"/>
  <c r="S1413" i="4"/>
  <c r="R1389" i="4"/>
  <c r="S1389" i="4"/>
  <c r="R1377" i="4"/>
  <c r="S1377" i="4"/>
  <c r="R1365" i="4"/>
  <c r="S1365" i="4"/>
  <c r="R1353" i="4"/>
  <c r="S1353" i="4"/>
  <c r="R1341" i="4"/>
  <c r="S1341" i="4"/>
  <c r="R1329" i="4"/>
  <c r="S1329" i="4"/>
  <c r="R1317" i="4"/>
  <c r="S1317" i="4"/>
  <c r="R1305" i="4"/>
  <c r="S1305" i="4"/>
  <c r="R1293" i="4"/>
  <c r="S1293" i="4"/>
  <c r="R1281" i="4"/>
  <c r="S1281" i="4"/>
  <c r="R1269" i="4"/>
  <c r="S1269" i="4"/>
  <c r="R1257" i="4"/>
  <c r="S1257" i="4"/>
  <c r="R1245" i="4"/>
  <c r="S1245" i="4"/>
  <c r="R1233" i="4"/>
  <c r="S1233" i="4"/>
  <c r="R1221" i="4"/>
  <c r="S1221" i="4"/>
  <c r="S2221" i="4"/>
  <c r="S1689" i="4"/>
  <c r="R2336" i="4"/>
  <c r="R2324" i="4"/>
  <c r="S2324" i="4"/>
  <c r="R2312" i="4"/>
  <c r="S2312" i="4"/>
  <c r="Q2300" i="4"/>
  <c r="S2300" i="4"/>
  <c r="R2288" i="4"/>
  <c r="S2288" i="4"/>
  <c r="R2276" i="4"/>
  <c r="S2276" i="4"/>
  <c r="R2264" i="4"/>
  <c r="S2264" i="4"/>
  <c r="R2252" i="4"/>
  <c r="S2252" i="4"/>
  <c r="R2240" i="4"/>
  <c r="S2240" i="4"/>
  <c r="Q2228" i="4"/>
  <c r="S2228" i="4"/>
  <c r="R2216" i="4"/>
  <c r="S2216" i="4"/>
  <c r="R2204" i="4"/>
  <c r="S2204" i="4"/>
  <c r="R2192" i="4"/>
  <c r="S2192" i="4"/>
  <c r="R2180" i="4"/>
  <c r="S2180" i="4"/>
  <c r="R2168" i="4"/>
  <c r="S2168" i="4"/>
  <c r="Q2156" i="4"/>
  <c r="S2156" i="4"/>
  <c r="R2144" i="4"/>
  <c r="S2144" i="4"/>
  <c r="R2132" i="4"/>
  <c r="S2132" i="4"/>
  <c r="R2120" i="4"/>
  <c r="S2120" i="4"/>
  <c r="R2108" i="4"/>
  <c r="S2108" i="4"/>
  <c r="R2096" i="4"/>
  <c r="S2096" i="4"/>
  <c r="Q2084" i="4"/>
  <c r="S2084" i="4"/>
  <c r="R2072" i="4"/>
  <c r="S2072" i="4"/>
  <c r="R2060" i="4"/>
  <c r="S2060" i="4"/>
  <c r="R2048" i="4"/>
  <c r="S2048" i="4"/>
  <c r="Q2036" i="4"/>
  <c r="S2036" i="4"/>
  <c r="R2024" i="4"/>
  <c r="S2024" i="4"/>
  <c r="R2012" i="4"/>
  <c r="S2012" i="4"/>
  <c r="R2000" i="4"/>
  <c r="S2000" i="4"/>
  <c r="S1988" i="4"/>
  <c r="R1976" i="4"/>
  <c r="S1976" i="4"/>
  <c r="R1964" i="4"/>
  <c r="S1964" i="4"/>
  <c r="R1952" i="4"/>
  <c r="S1952" i="4"/>
  <c r="S1940" i="4"/>
  <c r="R1928" i="4"/>
  <c r="S1928" i="4"/>
  <c r="R1916" i="4"/>
  <c r="S1916" i="4"/>
  <c r="R1904" i="4"/>
  <c r="S1904" i="4"/>
  <c r="S1892" i="4"/>
  <c r="R1880" i="4"/>
  <c r="S1880" i="4"/>
  <c r="R1868" i="4"/>
  <c r="S1868" i="4"/>
  <c r="R1856" i="4"/>
  <c r="S1856" i="4"/>
  <c r="S1844" i="4"/>
  <c r="R1832" i="4"/>
  <c r="S1832" i="4"/>
  <c r="R1820" i="4"/>
  <c r="S1820" i="4"/>
  <c r="S1808" i="4"/>
  <c r="R1796" i="4"/>
  <c r="S1796" i="4"/>
  <c r="R1784" i="4"/>
  <c r="S1784" i="4"/>
  <c r="R1772" i="4"/>
  <c r="S1772" i="4"/>
  <c r="R1760" i="4"/>
  <c r="S1760" i="4"/>
  <c r="R1748" i="4"/>
  <c r="S1748" i="4"/>
  <c r="R1736" i="4"/>
  <c r="S1736" i="4"/>
  <c r="R1724" i="4"/>
  <c r="S1724" i="4"/>
  <c r="S1712" i="4"/>
  <c r="R1700" i="4"/>
  <c r="S1700" i="4"/>
  <c r="R1688" i="4"/>
  <c r="S1688" i="4"/>
  <c r="S1676" i="4"/>
  <c r="R1664" i="4"/>
  <c r="S1664" i="4"/>
  <c r="R1652" i="4"/>
  <c r="S1652" i="4"/>
  <c r="S1640" i="4"/>
  <c r="R1628" i="4"/>
  <c r="S1628" i="4"/>
  <c r="R1616" i="4"/>
  <c r="S1616" i="4"/>
  <c r="S1604" i="4"/>
  <c r="R1592" i="4"/>
  <c r="S1592" i="4"/>
  <c r="R1580" i="4"/>
  <c r="S1580" i="4"/>
  <c r="S1568" i="4"/>
  <c r="R1556" i="4"/>
  <c r="S1556" i="4"/>
  <c r="R1544" i="4"/>
  <c r="S1544" i="4"/>
  <c r="S1532" i="4"/>
  <c r="R1520" i="4"/>
  <c r="S1520" i="4"/>
  <c r="R1508" i="4"/>
  <c r="S1508" i="4"/>
  <c r="S1496" i="4"/>
  <c r="R1484" i="4"/>
  <c r="S1484" i="4"/>
  <c r="R1472" i="4"/>
  <c r="S1472" i="4"/>
  <c r="S1460" i="4"/>
  <c r="R1448" i="4"/>
  <c r="S1448" i="4"/>
  <c r="R1436" i="4"/>
  <c r="S1436" i="4"/>
  <c r="S1424" i="4"/>
  <c r="R1412" i="4"/>
  <c r="S1412" i="4"/>
  <c r="R1400" i="4"/>
  <c r="S1400" i="4"/>
  <c r="S1388" i="4"/>
  <c r="R1376" i="4"/>
  <c r="S1376" i="4"/>
  <c r="R1364" i="4"/>
  <c r="S1364" i="4"/>
  <c r="S1352" i="4"/>
  <c r="R1340" i="4"/>
  <c r="S1340" i="4"/>
  <c r="R1328" i="4"/>
  <c r="S1328" i="4"/>
  <c r="S1316" i="4"/>
  <c r="R1304" i="4"/>
  <c r="S1304" i="4"/>
  <c r="R1292" i="4"/>
  <c r="S1292" i="4"/>
  <c r="S1280" i="4"/>
  <c r="R1268" i="4"/>
  <c r="S1268" i="4"/>
  <c r="R1256" i="4"/>
  <c r="S1256" i="4"/>
  <c r="S1244" i="4"/>
  <c r="R1232" i="4"/>
  <c r="S1232" i="4"/>
  <c r="R1220" i="4"/>
  <c r="S1220" i="4"/>
  <c r="S1208" i="4"/>
  <c r="R1196" i="4"/>
  <c r="S1196" i="4"/>
  <c r="R1184" i="4"/>
  <c r="S1184" i="4"/>
  <c r="S1172" i="4"/>
  <c r="R1160" i="4"/>
  <c r="S1160" i="4"/>
  <c r="R1148" i="4"/>
  <c r="S1148" i="4"/>
  <c r="S1136" i="4"/>
  <c r="R1124" i="4"/>
  <c r="S1124" i="4"/>
  <c r="R1112" i="4"/>
  <c r="S1112" i="4"/>
  <c r="S1100" i="4"/>
  <c r="R1088" i="4"/>
  <c r="S1088" i="4"/>
  <c r="R1076" i="4"/>
  <c r="S1076" i="4"/>
  <c r="S1064" i="4"/>
  <c r="R1052" i="4"/>
  <c r="S1052" i="4"/>
  <c r="R1040" i="4"/>
  <c r="S1040" i="4"/>
  <c r="S1028" i="4"/>
  <c r="R1016" i="4"/>
  <c r="S1016" i="4"/>
  <c r="S2195" i="4"/>
  <c r="S1593" i="4"/>
  <c r="S2164" i="4"/>
  <c r="S1497" i="4"/>
  <c r="R2334" i="4"/>
  <c r="S2334" i="4"/>
  <c r="R2322" i="4"/>
  <c r="S2322" i="4"/>
  <c r="R2310" i="4"/>
  <c r="S2310" i="4"/>
  <c r="R2298" i="4"/>
  <c r="S2298" i="4"/>
  <c r="Q2286" i="4"/>
  <c r="S2286" i="4"/>
  <c r="R2274" i="4"/>
  <c r="S2274" i="4"/>
  <c r="R2262" i="4"/>
  <c r="S2262" i="4"/>
  <c r="R2250" i="4"/>
  <c r="S2250" i="4"/>
  <c r="R2238" i="4"/>
  <c r="S2238" i="4"/>
  <c r="R2226" i="4"/>
  <c r="S2226" i="4"/>
  <c r="R2214" i="4"/>
  <c r="S2214" i="4"/>
  <c r="R2202" i="4"/>
  <c r="S2202" i="4"/>
  <c r="R2190" i="4"/>
  <c r="S2190" i="4"/>
  <c r="R2178" i="4"/>
  <c r="S2178" i="4"/>
  <c r="R2166" i="4"/>
  <c r="S2166" i="4"/>
  <c r="R2154" i="4"/>
  <c r="S2154" i="4"/>
  <c r="R2142" i="4"/>
  <c r="S2142" i="4"/>
  <c r="R2130" i="4"/>
  <c r="S2130" i="4"/>
  <c r="R2118" i="4"/>
  <c r="S2118" i="4"/>
  <c r="R2106" i="4"/>
  <c r="S2106" i="4"/>
  <c r="R2094" i="4"/>
  <c r="S2094" i="4"/>
  <c r="R2082" i="4"/>
  <c r="S2082" i="4"/>
  <c r="R2070" i="4"/>
  <c r="S2070" i="4"/>
  <c r="R2058" i="4"/>
  <c r="S2058" i="4"/>
  <c r="R2046" i="4"/>
  <c r="S2046" i="4"/>
  <c r="R2034" i="4"/>
  <c r="S2034" i="4"/>
  <c r="R2022" i="4"/>
  <c r="S2022" i="4"/>
  <c r="R2010" i="4"/>
  <c r="S2010" i="4"/>
  <c r="R1998" i="4"/>
  <c r="S1998" i="4"/>
  <c r="R1986" i="4"/>
  <c r="S1986" i="4"/>
  <c r="R1974" i="4"/>
  <c r="S1974" i="4"/>
  <c r="R1962" i="4"/>
  <c r="S1962" i="4"/>
  <c r="R1950" i="4"/>
  <c r="S1950" i="4"/>
  <c r="R1938" i="4"/>
  <c r="S1938" i="4"/>
  <c r="R1926" i="4"/>
  <c r="S1926" i="4"/>
  <c r="R1914" i="4"/>
  <c r="S1914" i="4"/>
  <c r="R1902" i="4"/>
  <c r="S1902" i="4"/>
  <c r="R1890" i="4"/>
  <c r="S1890" i="4"/>
  <c r="R1878" i="4"/>
  <c r="S1878" i="4"/>
  <c r="R1866" i="4"/>
  <c r="S1866" i="4"/>
  <c r="R1854" i="4"/>
  <c r="S1854" i="4"/>
  <c r="R1842" i="4"/>
  <c r="S1842" i="4"/>
  <c r="S1830" i="4"/>
  <c r="R1818" i="4"/>
  <c r="S1818" i="4"/>
  <c r="R1806" i="4"/>
  <c r="S1806" i="4"/>
  <c r="R1794" i="4"/>
  <c r="S1794" i="4"/>
  <c r="R1782" i="4"/>
  <c r="S1782" i="4"/>
  <c r="R1770" i="4"/>
  <c r="S1770" i="4"/>
  <c r="R1758" i="4"/>
  <c r="S1758" i="4"/>
  <c r="S1746" i="4"/>
  <c r="R1734" i="4"/>
  <c r="S1734" i="4"/>
  <c r="R1722" i="4"/>
  <c r="S1722" i="4"/>
  <c r="R1710" i="4"/>
  <c r="S1710" i="4"/>
  <c r="R1698" i="4"/>
  <c r="S1698" i="4"/>
  <c r="R1686" i="4"/>
  <c r="S1686" i="4"/>
  <c r="R1674" i="4"/>
  <c r="S1674" i="4"/>
  <c r="R1662" i="4"/>
  <c r="S1662" i="4"/>
  <c r="R1650" i="4"/>
  <c r="S1650" i="4"/>
  <c r="R1638" i="4"/>
  <c r="S1638" i="4"/>
  <c r="R1626" i="4"/>
  <c r="S1626" i="4"/>
  <c r="R1614" i="4"/>
  <c r="S1614" i="4"/>
  <c r="R1602" i="4"/>
  <c r="S1602" i="4"/>
  <c r="R1590" i="4"/>
  <c r="S1590" i="4"/>
  <c r="R1578" i="4"/>
  <c r="S1578" i="4"/>
  <c r="R1566" i="4"/>
  <c r="S1566" i="4"/>
  <c r="R1554" i="4"/>
  <c r="S1554" i="4"/>
  <c r="R1542" i="4"/>
  <c r="S1542" i="4"/>
  <c r="R1530" i="4"/>
  <c r="S1530" i="4"/>
  <c r="R1518" i="4"/>
  <c r="S1518" i="4"/>
  <c r="R1506" i="4"/>
  <c r="S1506" i="4"/>
  <c r="R1494" i="4"/>
  <c r="S1494" i="4"/>
  <c r="R1482" i="4"/>
  <c r="S1482" i="4"/>
  <c r="R1470" i="4"/>
  <c r="S1470" i="4"/>
  <c r="R1458" i="4"/>
  <c r="S1458" i="4"/>
  <c r="R1446" i="4"/>
  <c r="S1446" i="4"/>
  <c r="R1434" i="4"/>
  <c r="S1434" i="4"/>
  <c r="R1422" i="4"/>
  <c r="S1422" i="4"/>
  <c r="R1410" i="4"/>
  <c r="S1410" i="4"/>
  <c r="R1398" i="4"/>
  <c r="S1398" i="4"/>
  <c r="R1386" i="4"/>
  <c r="S1386" i="4"/>
  <c r="R1374" i="4"/>
  <c r="S1374" i="4"/>
  <c r="R1362" i="4"/>
  <c r="S1362" i="4"/>
  <c r="S2128" i="4"/>
  <c r="S1401" i="4"/>
  <c r="R2333" i="4"/>
  <c r="S2333" i="4"/>
  <c r="R2321" i="4"/>
  <c r="S2321" i="4"/>
  <c r="R2309" i="4"/>
  <c r="S2309" i="4"/>
  <c r="R2297" i="4"/>
  <c r="S2297" i="4"/>
  <c r="R2285" i="4"/>
  <c r="S2285" i="4"/>
  <c r="R2273" i="4"/>
  <c r="S2273" i="4"/>
  <c r="R2261" i="4"/>
  <c r="S2261" i="4"/>
  <c r="R2249" i="4"/>
  <c r="S2249" i="4"/>
  <c r="R2237" i="4"/>
  <c r="S2237" i="4"/>
  <c r="R2225" i="4"/>
  <c r="S2225" i="4"/>
  <c r="R2213" i="4"/>
  <c r="S2213" i="4"/>
  <c r="R2201" i="4"/>
  <c r="S2201" i="4"/>
  <c r="R2189" i="4"/>
  <c r="S2189" i="4"/>
  <c r="R2177" i="4"/>
  <c r="S2177" i="4"/>
  <c r="R2165" i="4"/>
  <c r="S2165" i="4"/>
  <c r="R2153" i="4"/>
  <c r="S2153" i="4"/>
  <c r="R2141" i="4"/>
  <c r="S2141" i="4"/>
  <c r="R2129" i="4"/>
  <c r="S2129" i="4"/>
  <c r="R2117" i="4"/>
  <c r="S2117" i="4"/>
  <c r="R2105" i="4"/>
  <c r="S2105" i="4"/>
  <c r="R2093" i="4"/>
  <c r="S2093" i="4"/>
  <c r="R2081" i="4"/>
  <c r="S2081" i="4"/>
  <c r="R2069" i="4"/>
  <c r="S2069" i="4"/>
  <c r="R2057" i="4"/>
  <c r="S2057" i="4"/>
  <c r="R2045" i="4"/>
  <c r="S2045" i="4"/>
  <c r="R2033" i="4"/>
  <c r="S2033" i="4"/>
  <c r="R2021" i="4"/>
  <c r="S2021" i="4"/>
  <c r="R2009" i="4"/>
  <c r="S2009" i="4"/>
  <c r="R1997" i="4"/>
  <c r="S1997" i="4"/>
  <c r="R1985" i="4"/>
  <c r="S1985" i="4"/>
  <c r="R1973" i="4"/>
  <c r="S1973" i="4"/>
  <c r="R1961" i="4"/>
  <c r="S1961" i="4"/>
  <c r="R1949" i="4"/>
  <c r="S1949" i="4"/>
  <c r="R1937" i="4"/>
  <c r="S1937" i="4"/>
  <c r="R1925" i="4"/>
  <c r="S1925" i="4"/>
  <c r="R1913" i="4"/>
  <c r="S1913" i="4"/>
  <c r="R1901" i="4"/>
  <c r="S1901" i="4"/>
  <c r="R1889" i="4"/>
  <c r="S1889" i="4"/>
  <c r="R1877" i="4"/>
  <c r="S1877" i="4"/>
  <c r="R1865" i="4"/>
  <c r="S1865" i="4"/>
  <c r="R1853" i="4"/>
  <c r="S1853" i="4"/>
  <c r="R1841" i="4"/>
  <c r="S1841" i="4"/>
  <c r="R1829" i="4"/>
  <c r="S1829" i="4"/>
  <c r="R1817" i="4"/>
  <c r="S1817" i="4"/>
  <c r="R1805" i="4"/>
  <c r="S1805" i="4"/>
  <c r="R1793" i="4"/>
  <c r="S1793" i="4"/>
  <c r="R1781" i="4"/>
  <c r="S1781" i="4"/>
  <c r="P1769" i="4"/>
  <c r="S1769" i="4"/>
  <c r="R1757" i="4"/>
  <c r="S1757" i="4"/>
  <c r="R1745" i="4"/>
  <c r="S1745" i="4"/>
  <c r="R1733" i="4"/>
  <c r="S1733" i="4"/>
  <c r="R1721" i="4"/>
  <c r="S1721" i="4"/>
  <c r="R1709" i="4"/>
  <c r="S1709" i="4"/>
  <c r="R1697" i="4"/>
  <c r="S1697" i="4"/>
  <c r="R1685" i="4"/>
  <c r="S1685" i="4"/>
  <c r="R1673" i="4"/>
  <c r="S1673" i="4"/>
  <c r="R1661" i="4"/>
  <c r="S1661" i="4"/>
  <c r="R1649" i="4"/>
  <c r="S1649" i="4"/>
  <c r="R1637" i="4"/>
  <c r="S1637" i="4"/>
  <c r="R1625" i="4"/>
  <c r="S1625" i="4"/>
  <c r="R1613" i="4"/>
  <c r="S1613" i="4"/>
  <c r="R1601" i="4"/>
  <c r="S1601" i="4"/>
  <c r="R1589" i="4"/>
  <c r="S1589" i="4"/>
  <c r="R1577" i="4"/>
  <c r="S1577" i="4"/>
  <c r="R1565" i="4"/>
  <c r="S1565" i="4"/>
  <c r="R1553" i="4"/>
  <c r="S1553" i="4"/>
  <c r="R1541" i="4"/>
  <c r="S1541" i="4"/>
  <c r="R1529" i="4"/>
  <c r="S1529" i="4"/>
  <c r="R1517" i="4"/>
  <c r="S1517" i="4"/>
  <c r="R1505" i="4"/>
  <c r="S1505" i="4"/>
  <c r="R1493" i="4"/>
  <c r="S1493" i="4"/>
  <c r="R1481" i="4"/>
  <c r="S1481" i="4"/>
  <c r="R1469" i="4"/>
  <c r="S1469" i="4"/>
  <c r="R1457" i="4"/>
  <c r="S1457" i="4"/>
  <c r="R1445" i="4"/>
  <c r="S1445" i="4"/>
  <c r="R1433" i="4"/>
  <c r="S1433" i="4"/>
  <c r="R1421" i="4"/>
  <c r="S1421" i="4"/>
  <c r="R1409" i="4"/>
  <c r="S1409" i="4"/>
  <c r="R1397" i="4"/>
  <c r="S1397" i="4"/>
  <c r="R1385" i="4"/>
  <c r="S1385" i="4"/>
  <c r="R1373" i="4"/>
  <c r="S1373" i="4"/>
  <c r="R1361" i="4"/>
  <c r="S1361" i="4"/>
  <c r="R1349" i="4"/>
  <c r="S1349" i="4"/>
  <c r="R1337" i="4"/>
  <c r="S1337" i="4"/>
  <c r="R1325" i="4"/>
  <c r="S1325" i="4"/>
  <c r="R1313" i="4"/>
  <c r="S1313" i="4"/>
  <c r="R1301" i="4"/>
  <c r="S1301" i="4"/>
  <c r="R1289" i="4"/>
  <c r="S1289" i="4"/>
  <c r="R1277" i="4"/>
  <c r="S1277" i="4"/>
  <c r="R1265" i="4"/>
  <c r="S1265" i="4"/>
  <c r="R1253" i="4"/>
  <c r="S1253" i="4"/>
  <c r="R1241" i="4"/>
  <c r="S1241" i="4"/>
  <c r="R1229" i="4"/>
  <c r="S1229" i="4"/>
  <c r="R1217" i="4"/>
  <c r="S1217" i="4"/>
  <c r="R1205" i="4"/>
  <c r="S1205" i="4"/>
  <c r="R1193" i="4"/>
  <c r="S1193" i="4"/>
  <c r="R1181" i="4"/>
  <c r="S1181" i="4"/>
  <c r="R1169" i="4"/>
  <c r="S1169" i="4"/>
  <c r="R1157" i="4"/>
  <c r="S1157" i="4"/>
  <c r="R1145" i="4"/>
  <c r="S1145" i="4"/>
  <c r="R1133" i="4"/>
  <c r="S1133" i="4"/>
  <c r="R1121" i="4"/>
  <c r="S1121" i="4"/>
  <c r="R1109" i="4"/>
  <c r="S1109" i="4"/>
  <c r="R1097" i="4"/>
  <c r="S1097" i="4"/>
  <c r="R1085" i="4"/>
  <c r="S1085" i="4"/>
  <c r="R1073" i="4"/>
  <c r="S1073" i="4"/>
  <c r="R1061" i="4"/>
  <c r="S1061" i="4"/>
  <c r="R1049" i="4"/>
  <c r="S1049" i="4"/>
  <c r="R1037" i="4"/>
  <c r="S1037" i="4"/>
  <c r="R1025" i="4"/>
  <c r="S1025" i="4"/>
  <c r="R1013" i="4"/>
  <c r="S1013" i="4"/>
  <c r="R1001" i="4"/>
  <c r="S1001" i="4"/>
  <c r="R989" i="4"/>
  <c r="S989" i="4"/>
  <c r="R977" i="4"/>
  <c r="S977" i="4"/>
  <c r="R965" i="4"/>
  <c r="S965" i="4"/>
  <c r="R953" i="4"/>
  <c r="S953" i="4"/>
  <c r="R941" i="4"/>
  <c r="S941" i="4"/>
  <c r="R929" i="4"/>
  <c r="S929" i="4"/>
  <c r="R917" i="4"/>
  <c r="S917" i="4"/>
  <c r="R905" i="4"/>
  <c r="S905" i="4"/>
  <c r="R893" i="4"/>
  <c r="S893" i="4"/>
  <c r="R881" i="4"/>
  <c r="S881" i="4"/>
  <c r="R869" i="4"/>
  <c r="S869" i="4"/>
  <c r="R857" i="4"/>
  <c r="S857" i="4"/>
  <c r="R845" i="4"/>
  <c r="S845" i="4"/>
  <c r="R833" i="4"/>
  <c r="S833" i="4"/>
  <c r="R821" i="4"/>
  <c r="S821" i="4"/>
  <c r="R809" i="4"/>
  <c r="S809" i="4"/>
  <c r="R797" i="4"/>
  <c r="S797" i="4"/>
  <c r="R785" i="4"/>
  <c r="S785" i="4"/>
  <c r="R773" i="4"/>
  <c r="S773" i="4"/>
  <c r="R761" i="4"/>
  <c r="S761" i="4"/>
  <c r="R749" i="4"/>
  <c r="S749" i="4"/>
  <c r="R737" i="4"/>
  <c r="S737" i="4"/>
  <c r="R725" i="4"/>
  <c r="S725" i="4"/>
  <c r="R713" i="4"/>
  <c r="S713" i="4"/>
  <c r="R701" i="4"/>
  <c r="S701" i="4"/>
  <c r="R689" i="4"/>
  <c r="S689" i="4"/>
  <c r="R677" i="4"/>
  <c r="S677" i="4"/>
  <c r="R665" i="4"/>
  <c r="S665" i="4"/>
  <c r="R653" i="4"/>
  <c r="S653" i="4"/>
  <c r="R641" i="4"/>
  <c r="S641" i="4"/>
  <c r="R629" i="4"/>
  <c r="S629" i="4"/>
  <c r="R617" i="4"/>
  <c r="S617" i="4"/>
  <c r="R605" i="4"/>
  <c r="S605" i="4"/>
  <c r="R593" i="4"/>
  <c r="S593" i="4"/>
  <c r="R581" i="4"/>
  <c r="S581" i="4"/>
  <c r="R569" i="4"/>
  <c r="S569" i="4"/>
  <c r="R557" i="4"/>
  <c r="S557" i="4"/>
  <c r="R545" i="4"/>
  <c r="S545" i="4"/>
  <c r="R533" i="4"/>
  <c r="S533" i="4"/>
  <c r="R521" i="4"/>
  <c r="S521" i="4"/>
  <c r="R509" i="4"/>
  <c r="S509" i="4"/>
  <c r="R497" i="4"/>
  <c r="S497" i="4"/>
  <c r="R485" i="4"/>
  <c r="S485" i="4"/>
  <c r="R473" i="4"/>
  <c r="S473" i="4"/>
  <c r="R461" i="4"/>
  <c r="S461" i="4"/>
  <c r="R449" i="4"/>
  <c r="S449" i="4"/>
  <c r="R437" i="4"/>
  <c r="S437" i="4"/>
  <c r="R425" i="4"/>
  <c r="S425" i="4"/>
  <c r="R413" i="4"/>
  <c r="S413" i="4"/>
  <c r="R401" i="4"/>
  <c r="S401" i="4"/>
  <c r="R389" i="4"/>
  <c r="S389" i="4"/>
  <c r="R377" i="4"/>
  <c r="S377" i="4"/>
  <c r="R365" i="4"/>
  <c r="S365" i="4"/>
  <c r="R353" i="4"/>
  <c r="S353" i="4"/>
  <c r="R341" i="4"/>
  <c r="S341" i="4"/>
  <c r="R329" i="4"/>
  <c r="S329" i="4"/>
  <c r="R317" i="4"/>
  <c r="S317" i="4"/>
  <c r="R305" i="4"/>
  <c r="S305" i="4"/>
  <c r="R293" i="4"/>
  <c r="S293" i="4"/>
  <c r="R281" i="4"/>
  <c r="S281" i="4"/>
  <c r="R269" i="4"/>
  <c r="S269" i="4"/>
  <c r="R257" i="4"/>
  <c r="S257" i="4"/>
  <c r="R245" i="4"/>
  <c r="S245" i="4"/>
  <c r="R233" i="4"/>
  <c r="S233" i="4"/>
  <c r="R221" i="4"/>
  <c r="S221" i="4"/>
  <c r="R209" i="4"/>
  <c r="S209" i="4"/>
  <c r="R197" i="4"/>
  <c r="S197" i="4"/>
  <c r="R185" i="4"/>
  <c r="S185" i="4"/>
  <c r="R173" i="4"/>
  <c r="S173" i="4"/>
  <c r="R161" i="4"/>
  <c r="S161" i="4"/>
  <c r="R149" i="4"/>
  <c r="S149" i="4"/>
  <c r="R137" i="4"/>
  <c r="S137" i="4"/>
  <c r="R125" i="4"/>
  <c r="S125" i="4"/>
  <c r="R113" i="4"/>
  <c r="S113" i="4"/>
  <c r="R101" i="4"/>
  <c r="S101" i="4"/>
  <c r="R89" i="4"/>
  <c r="S89" i="4"/>
  <c r="R77" i="4"/>
  <c r="S77" i="4"/>
  <c r="R65" i="4"/>
  <c r="S65" i="4"/>
  <c r="R53" i="4"/>
  <c r="S53" i="4"/>
  <c r="R41" i="4"/>
  <c r="S41" i="4"/>
  <c r="R29" i="4"/>
  <c r="S29" i="4"/>
  <c r="R17" i="4"/>
  <c r="S17" i="4"/>
  <c r="R5" i="4"/>
  <c r="S5" i="4"/>
  <c r="S2089" i="4"/>
  <c r="R2332" i="4"/>
  <c r="S2332" i="4"/>
  <c r="R2320" i="4"/>
  <c r="S2320" i="4"/>
  <c r="R2308" i="4"/>
  <c r="S2308" i="4"/>
  <c r="R2296" i="4"/>
  <c r="S2296" i="4"/>
  <c r="R2284" i="4"/>
  <c r="S2284" i="4"/>
  <c r="R2272" i="4"/>
  <c r="S2272" i="4"/>
  <c r="R2260" i="4"/>
  <c r="S2260" i="4"/>
  <c r="R2248" i="4"/>
  <c r="S2248" i="4"/>
  <c r="R2236" i="4"/>
  <c r="S2236" i="4"/>
  <c r="R2224" i="4"/>
  <c r="S2224" i="4"/>
  <c r="R2212" i="4"/>
  <c r="S2212" i="4"/>
  <c r="R2200" i="4"/>
  <c r="S2200" i="4"/>
  <c r="R2188" i="4"/>
  <c r="S2188" i="4"/>
  <c r="R2176" i="4"/>
  <c r="S2176" i="4"/>
  <c r="R2152" i="4"/>
  <c r="S2152" i="4"/>
  <c r="R2140" i="4"/>
  <c r="S2140" i="4"/>
  <c r="R2116" i="4"/>
  <c r="S2116" i="4"/>
  <c r="R2104" i="4"/>
  <c r="S2104" i="4"/>
  <c r="R2092" i="4"/>
  <c r="S2092" i="4"/>
  <c r="R2080" i="4"/>
  <c r="S2080" i="4"/>
  <c r="Q2068" i="4"/>
  <c r="S2068" i="4"/>
  <c r="R2056" i="4"/>
  <c r="S2056" i="4"/>
  <c r="R2044" i="4"/>
  <c r="S2044" i="4"/>
  <c r="R2032" i="4"/>
  <c r="S2032" i="4"/>
  <c r="Q2020" i="4"/>
  <c r="S2020" i="4"/>
  <c r="R2008" i="4"/>
  <c r="S2008" i="4"/>
  <c r="R1996" i="4"/>
  <c r="S1996" i="4"/>
  <c r="R1984" i="4"/>
  <c r="S1984" i="4"/>
  <c r="Q1972" i="4"/>
  <c r="S1972" i="4"/>
  <c r="R1960" i="4"/>
  <c r="S1960" i="4"/>
  <c r="R1948" i="4"/>
  <c r="S1948" i="4"/>
  <c r="R1936" i="4"/>
  <c r="S1936" i="4"/>
  <c r="Q1924" i="4"/>
  <c r="S1924" i="4"/>
  <c r="R1912" i="4"/>
  <c r="S1912" i="4"/>
  <c r="R1900" i="4"/>
  <c r="S1900" i="4"/>
  <c r="R1888" i="4"/>
  <c r="S1888" i="4"/>
  <c r="Q1876" i="4"/>
  <c r="S1876" i="4"/>
  <c r="R1864" i="4"/>
  <c r="S1864" i="4"/>
  <c r="R1852" i="4"/>
  <c r="S1852" i="4"/>
  <c r="R1840" i="4"/>
  <c r="S1840" i="4"/>
  <c r="Q1828" i="4"/>
  <c r="S1828" i="4"/>
  <c r="R1816" i="4"/>
  <c r="S1816" i="4"/>
  <c r="R1804" i="4"/>
  <c r="S1804" i="4"/>
  <c r="R1792" i="4"/>
  <c r="S1792" i="4"/>
  <c r="Q1780" i="4"/>
  <c r="S1780" i="4"/>
  <c r="R1768" i="4"/>
  <c r="S1768" i="4"/>
  <c r="R1756" i="4"/>
  <c r="S1756" i="4"/>
  <c r="R1744" i="4"/>
  <c r="S1744" i="4"/>
  <c r="Q1732" i="4"/>
  <c r="S1732" i="4"/>
  <c r="R1720" i="4"/>
  <c r="S1720" i="4"/>
  <c r="R1708" i="4"/>
  <c r="S1708" i="4"/>
  <c r="R1696" i="4"/>
  <c r="S1696" i="4"/>
  <c r="R1684" i="4"/>
  <c r="S1684" i="4"/>
  <c r="R1672" i="4"/>
  <c r="S1672" i="4"/>
  <c r="R1660" i="4"/>
  <c r="S1660" i="4"/>
  <c r="R1648" i="4"/>
  <c r="S1648" i="4"/>
  <c r="R1636" i="4"/>
  <c r="S1636" i="4"/>
  <c r="R1624" i="4"/>
  <c r="S1624" i="4"/>
  <c r="R1612" i="4"/>
  <c r="S1612" i="4"/>
  <c r="R1600" i="4"/>
  <c r="S1600" i="4"/>
  <c r="R1588" i="4"/>
  <c r="S1588" i="4"/>
  <c r="R1576" i="4"/>
  <c r="S1576" i="4"/>
  <c r="R1564" i="4"/>
  <c r="S1564" i="4"/>
  <c r="R1552" i="4"/>
  <c r="S1552" i="4"/>
  <c r="R1540" i="4"/>
  <c r="S1540" i="4"/>
  <c r="R1528" i="4"/>
  <c r="S1528" i="4"/>
  <c r="R1516" i="4"/>
  <c r="S1516" i="4"/>
  <c r="R1504" i="4"/>
  <c r="S1504" i="4"/>
  <c r="R1492" i="4"/>
  <c r="S1492" i="4"/>
  <c r="R1480" i="4"/>
  <c r="S1480" i="4"/>
  <c r="R1468" i="4"/>
  <c r="S1468" i="4"/>
  <c r="R1456" i="4"/>
  <c r="S1456" i="4"/>
  <c r="R1444" i="4"/>
  <c r="S1444" i="4"/>
  <c r="R1432" i="4"/>
  <c r="S1432" i="4"/>
  <c r="R1420" i="4"/>
  <c r="S1420" i="4"/>
  <c r="S2041" i="4"/>
  <c r="R2331" i="4"/>
  <c r="S2331" i="4"/>
  <c r="R2319" i="4"/>
  <c r="S2319" i="4"/>
  <c r="R2307" i="4"/>
  <c r="S2307" i="4"/>
  <c r="R2295" i="4"/>
  <c r="S2295" i="4"/>
  <c r="R2283" i="4"/>
  <c r="S2283" i="4"/>
  <c r="R2271" i="4"/>
  <c r="S2271" i="4"/>
  <c r="R2259" i="4"/>
  <c r="S2259" i="4"/>
  <c r="R2247" i="4"/>
  <c r="S2247" i="4"/>
  <c r="R2235" i="4"/>
  <c r="S2235" i="4"/>
  <c r="R2223" i="4"/>
  <c r="S2223" i="4"/>
  <c r="R2211" i="4"/>
  <c r="S2211" i="4"/>
  <c r="R2199" i="4"/>
  <c r="S2199" i="4"/>
  <c r="S1993" i="4"/>
  <c r="R2330" i="4"/>
  <c r="S2330" i="4"/>
  <c r="R2318" i="4"/>
  <c r="S2318" i="4"/>
  <c r="R2306" i="4"/>
  <c r="S2306" i="4"/>
  <c r="R2294" i="4"/>
  <c r="S2294" i="4"/>
  <c r="R2282" i="4"/>
  <c r="S2282" i="4"/>
  <c r="R2270" i="4"/>
  <c r="S2270" i="4"/>
  <c r="R2258" i="4"/>
  <c r="S2258" i="4"/>
  <c r="R2246" i="4"/>
  <c r="S2246" i="4"/>
  <c r="R2234" i="4"/>
  <c r="S2234" i="4"/>
  <c r="R2222" i="4"/>
  <c r="S2222" i="4"/>
  <c r="R2210" i="4"/>
  <c r="S2210" i="4"/>
  <c r="R2198" i="4"/>
  <c r="S2198" i="4"/>
  <c r="R2186" i="4"/>
  <c r="S2186" i="4"/>
  <c r="R2174" i="4"/>
  <c r="S2174" i="4"/>
  <c r="R2162" i="4"/>
  <c r="S2162" i="4"/>
  <c r="R2150" i="4"/>
  <c r="S2150" i="4"/>
  <c r="R2138" i="4"/>
  <c r="S2138" i="4"/>
  <c r="R2126" i="4"/>
  <c r="S2126" i="4"/>
  <c r="R2114" i="4"/>
  <c r="S2114" i="4"/>
  <c r="R2102" i="4"/>
  <c r="S2102" i="4"/>
  <c r="R2090" i="4"/>
  <c r="S2090" i="4"/>
  <c r="R2078" i="4"/>
  <c r="S2078" i="4"/>
  <c r="R2066" i="4"/>
  <c r="S2066" i="4"/>
  <c r="R2054" i="4"/>
  <c r="S2054" i="4"/>
  <c r="R2042" i="4"/>
  <c r="S2042" i="4"/>
  <c r="R2030" i="4"/>
  <c r="S2030" i="4"/>
  <c r="R2018" i="4"/>
  <c r="S2018" i="4"/>
  <c r="R2006" i="4"/>
  <c r="S2006" i="4"/>
  <c r="R1994" i="4"/>
  <c r="S1994" i="4"/>
  <c r="R1982" i="4"/>
  <c r="S1982" i="4"/>
  <c r="R1970" i="4"/>
  <c r="S1970" i="4"/>
  <c r="R1958" i="4"/>
  <c r="S1958" i="4"/>
  <c r="R1946" i="4"/>
  <c r="S1946" i="4"/>
  <c r="R1934" i="4"/>
  <c r="S1934" i="4"/>
  <c r="R1922" i="4"/>
  <c r="S1922" i="4"/>
  <c r="R1910" i="4"/>
  <c r="S1910" i="4"/>
  <c r="R1898" i="4"/>
  <c r="S1898" i="4"/>
  <c r="R1886" i="4"/>
  <c r="S1886" i="4"/>
  <c r="R1874" i="4"/>
  <c r="S1874" i="4"/>
  <c r="R1862" i="4"/>
  <c r="S1862" i="4"/>
  <c r="R1850" i="4"/>
  <c r="S1850" i="4"/>
  <c r="R1838" i="4"/>
  <c r="S1838" i="4"/>
  <c r="R1826" i="4"/>
  <c r="S1826" i="4"/>
  <c r="R1814" i="4"/>
  <c r="S1814" i="4"/>
  <c r="R1802" i="4"/>
  <c r="S1802" i="4"/>
  <c r="R1790" i="4"/>
  <c r="S1790" i="4"/>
  <c r="R1778" i="4"/>
  <c r="S1778" i="4"/>
  <c r="R1766" i="4"/>
  <c r="S1766" i="4"/>
  <c r="R1754" i="4"/>
  <c r="S1754" i="4"/>
  <c r="R1742" i="4"/>
  <c r="S1742" i="4"/>
  <c r="R1730" i="4"/>
  <c r="S1730" i="4"/>
  <c r="R1718" i="4"/>
  <c r="S1718" i="4"/>
  <c r="R1706" i="4"/>
  <c r="S1706" i="4"/>
  <c r="R1694" i="4"/>
  <c r="S1694" i="4"/>
  <c r="R1682" i="4"/>
  <c r="S1682" i="4"/>
  <c r="R1670" i="4"/>
  <c r="S1670" i="4"/>
  <c r="R1658" i="4"/>
  <c r="S1658" i="4"/>
  <c r="R1646" i="4"/>
  <c r="S1646" i="4"/>
  <c r="R1634" i="4"/>
  <c r="S1634" i="4"/>
  <c r="R1622" i="4"/>
  <c r="S1622" i="4"/>
  <c r="R1610" i="4"/>
  <c r="S1610" i="4"/>
  <c r="R1598" i="4"/>
  <c r="S1598" i="4"/>
  <c r="R1586" i="4"/>
  <c r="S1586" i="4"/>
  <c r="R1574" i="4"/>
  <c r="S1574" i="4"/>
  <c r="R1562" i="4"/>
  <c r="S1562" i="4"/>
  <c r="R1550" i="4"/>
  <c r="S1550" i="4"/>
  <c r="R1538" i="4"/>
  <c r="S1538" i="4"/>
  <c r="R1526" i="4"/>
  <c r="S1526" i="4"/>
  <c r="R1514" i="4"/>
  <c r="S1514" i="4"/>
  <c r="S1502" i="4"/>
  <c r="R1490" i="4"/>
  <c r="S1490" i="4"/>
  <c r="R1478" i="4"/>
  <c r="S1478" i="4"/>
  <c r="R1466" i="4"/>
  <c r="S1466" i="4"/>
  <c r="R1454" i="4"/>
  <c r="S1454" i="4"/>
  <c r="R1442" i="4"/>
  <c r="S1442" i="4"/>
  <c r="R1430" i="4"/>
  <c r="S1430" i="4"/>
  <c r="R1418" i="4"/>
  <c r="S1418" i="4"/>
  <c r="R1406" i="4"/>
  <c r="S1406" i="4"/>
  <c r="R1394" i="4"/>
  <c r="S1394" i="4"/>
  <c r="R1382" i="4"/>
  <c r="S1382" i="4"/>
  <c r="R1370" i="4"/>
  <c r="S1370" i="4"/>
  <c r="R1358" i="4"/>
  <c r="S1358" i="4"/>
  <c r="R1346" i="4"/>
  <c r="S1346" i="4"/>
  <c r="R1334" i="4"/>
  <c r="S1334" i="4"/>
  <c r="R1322" i="4"/>
  <c r="S1322" i="4"/>
  <c r="R1310" i="4"/>
  <c r="S1310" i="4"/>
  <c r="R1298" i="4"/>
  <c r="S1298" i="4"/>
  <c r="R1286" i="4"/>
  <c r="S1286" i="4"/>
  <c r="R1274" i="4"/>
  <c r="S1274" i="4"/>
  <c r="R1262" i="4"/>
  <c r="S1262" i="4"/>
  <c r="R1250" i="4"/>
  <c r="S1250" i="4"/>
  <c r="R1238" i="4"/>
  <c r="S1238" i="4"/>
  <c r="R1226" i="4"/>
  <c r="S1226" i="4"/>
  <c r="R1214" i="4"/>
  <c r="S1214" i="4"/>
  <c r="R1202" i="4"/>
  <c r="S1202" i="4"/>
  <c r="R1190" i="4"/>
  <c r="S1190" i="4"/>
  <c r="R1178" i="4"/>
  <c r="S1178" i="4"/>
  <c r="R1166" i="4"/>
  <c r="S1166" i="4"/>
  <c r="R1154" i="4"/>
  <c r="S1154" i="4"/>
  <c r="R1142" i="4"/>
  <c r="S1142" i="4"/>
  <c r="R1130" i="4"/>
  <c r="S1130" i="4"/>
  <c r="R1118" i="4"/>
  <c r="S1118" i="4"/>
  <c r="R1106" i="4"/>
  <c r="S1106" i="4"/>
  <c r="R1094" i="4"/>
  <c r="S1094" i="4"/>
  <c r="R1082" i="4"/>
  <c r="S1082" i="4"/>
  <c r="R1070" i="4"/>
  <c r="S1070" i="4"/>
  <c r="R1058" i="4"/>
  <c r="S1058" i="4"/>
  <c r="R1046" i="4"/>
  <c r="S1046" i="4"/>
  <c r="R1034" i="4"/>
  <c r="S1034" i="4"/>
  <c r="R1022" i="4"/>
  <c r="S1022" i="4"/>
  <c r="R1010" i="4"/>
  <c r="S1010" i="4"/>
  <c r="R998" i="4"/>
  <c r="S998" i="4"/>
  <c r="R986" i="4"/>
  <c r="S986" i="4"/>
  <c r="R974" i="4"/>
  <c r="S974" i="4"/>
  <c r="R962" i="4"/>
  <c r="S962" i="4"/>
  <c r="S950" i="4"/>
  <c r="R938" i="4"/>
  <c r="S938" i="4"/>
  <c r="R926" i="4"/>
  <c r="S926" i="4"/>
  <c r="R914" i="4"/>
  <c r="S914" i="4"/>
  <c r="R902" i="4"/>
  <c r="S902" i="4"/>
  <c r="R890" i="4"/>
  <c r="S890" i="4"/>
  <c r="R878" i="4"/>
  <c r="S878" i="4"/>
  <c r="R866" i="4"/>
  <c r="S866" i="4"/>
  <c r="R854" i="4"/>
  <c r="S854" i="4"/>
  <c r="R842" i="4"/>
  <c r="S842" i="4"/>
  <c r="R830" i="4"/>
  <c r="S830" i="4"/>
  <c r="R818" i="4"/>
  <c r="S818" i="4"/>
  <c r="R806" i="4"/>
  <c r="S806" i="4"/>
  <c r="R794" i="4"/>
  <c r="S794" i="4"/>
  <c r="R782" i="4"/>
  <c r="S782" i="4"/>
  <c r="R770" i="4"/>
  <c r="S770" i="4"/>
  <c r="R758" i="4"/>
  <c r="S758" i="4"/>
  <c r="R746" i="4"/>
  <c r="S746" i="4"/>
  <c r="R734" i="4"/>
  <c r="S734" i="4"/>
  <c r="R722" i="4"/>
  <c r="S722" i="4"/>
  <c r="R710" i="4"/>
  <c r="S710" i="4"/>
  <c r="R698" i="4"/>
  <c r="S698" i="4"/>
  <c r="R686" i="4"/>
  <c r="S686" i="4"/>
  <c r="R674" i="4"/>
  <c r="S674" i="4"/>
  <c r="R662" i="4"/>
  <c r="S662" i="4"/>
  <c r="R650" i="4"/>
  <c r="S650" i="4"/>
  <c r="R638" i="4"/>
  <c r="S638" i="4"/>
  <c r="S626" i="4"/>
  <c r="R614" i="4"/>
  <c r="S614" i="4"/>
  <c r="R602" i="4"/>
  <c r="S602" i="4"/>
  <c r="R590" i="4"/>
  <c r="S590" i="4"/>
  <c r="R578" i="4"/>
  <c r="S578" i="4"/>
  <c r="S482" i="4"/>
  <c r="S50" i="4"/>
  <c r="S2327" i="4"/>
  <c r="S1945" i="4"/>
  <c r="R2329" i="4"/>
  <c r="S2329" i="4"/>
  <c r="R2317" i="4"/>
  <c r="S2317" i="4"/>
  <c r="R2305" i="4"/>
  <c r="S2305" i="4"/>
  <c r="R2293" i="4"/>
  <c r="S2293" i="4"/>
  <c r="R2281" i="4"/>
  <c r="S2281" i="4"/>
  <c r="R2269" i="4"/>
  <c r="S2269" i="4"/>
  <c r="R2257" i="4"/>
  <c r="S2257" i="4"/>
  <c r="R2245" i="4"/>
  <c r="S2245" i="4"/>
  <c r="R2233" i="4"/>
  <c r="S2233" i="4"/>
  <c r="R2209" i="4"/>
  <c r="S2209" i="4"/>
  <c r="R2197" i="4"/>
  <c r="S2197" i="4"/>
  <c r="R2185" i="4"/>
  <c r="S2185" i="4"/>
  <c r="R2173" i="4"/>
  <c r="S2173" i="4"/>
  <c r="R2161" i="4"/>
  <c r="S2161" i="4"/>
  <c r="R2149" i="4"/>
  <c r="S2149" i="4"/>
  <c r="R2137" i="4"/>
  <c r="S2137" i="4"/>
  <c r="R2125" i="4"/>
  <c r="S2125" i="4"/>
  <c r="R2113" i="4"/>
  <c r="S2113" i="4"/>
  <c r="R2101" i="4"/>
  <c r="S2101" i="4"/>
  <c r="R2077" i="4"/>
  <c r="S2077" i="4"/>
  <c r="R2065" i="4"/>
  <c r="S2065" i="4"/>
  <c r="R2053" i="4"/>
  <c r="S2053" i="4"/>
  <c r="R2029" i="4"/>
  <c r="S2029" i="4"/>
  <c r="R2017" i="4"/>
  <c r="S2017" i="4"/>
  <c r="R2005" i="4"/>
  <c r="S2005" i="4"/>
  <c r="R1981" i="4"/>
  <c r="S1981" i="4"/>
  <c r="R1969" i="4"/>
  <c r="S1969" i="4"/>
  <c r="R1957" i="4"/>
  <c r="S1957" i="4"/>
  <c r="R1933" i="4"/>
  <c r="S1933" i="4"/>
  <c r="R1921" i="4"/>
  <c r="S1921" i="4"/>
  <c r="R1909" i="4"/>
  <c r="S1909" i="4"/>
  <c r="R1885" i="4"/>
  <c r="S1885" i="4"/>
  <c r="R1873" i="4"/>
  <c r="S1873" i="4"/>
  <c r="R1861" i="4"/>
  <c r="S1861" i="4"/>
  <c r="R1837" i="4"/>
  <c r="S1837" i="4"/>
  <c r="R1825" i="4"/>
  <c r="S1825" i="4"/>
  <c r="R1813" i="4"/>
  <c r="S1813" i="4"/>
  <c r="R1789" i="4"/>
  <c r="S1789" i="4"/>
  <c r="R1777" i="4"/>
  <c r="S1777" i="4"/>
  <c r="Q1765" i="4"/>
  <c r="S1765" i="4"/>
  <c r="S2315" i="4"/>
  <c r="S1897" i="4"/>
  <c r="R1396" i="4"/>
  <c r="S1396" i="4"/>
  <c r="R1372" i="4"/>
  <c r="S1372" i="4"/>
  <c r="R1348" i="4"/>
  <c r="S1348" i="4"/>
  <c r="R1324" i="4"/>
  <c r="S1324" i="4"/>
  <c r="R1312" i="4"/>
  <c r="S1312" i="4"/>
  <c r="R1300" i="4"/>
  <c r="S1300" i="4"/>
  <c r="R1288" i="4"/>
  <c r="S1288" i="4"/>
  <c r="R1276" i="4"/>
  <c r="S1276" i="4"/>
  <c r="R1264" i="4"/>
  <c r="S1264" i="4"/>
  <c r="R1228" i="4"/>
  <c r="S1228" i="4"/>
  <c r="R1204" i="4"/>
  <c r="S1204" i="4"/>
  <c r="R1192" i="4"/>
  <c r="S1192" i="4"/>
  <c r="R1180" i="4"/>
  <c r="S1180" i="4"/>
  <c r="R1168" i="4"/>
  <c r="S1168" i="4"/>
  <c r="R1156" i="4"/>
  <c r="S1156" i="4"/>
  <c r="R1144" i="4"/>
  <c r="S1144" i="4"/>
  <c r="R1132" i="4"/>
  <c r="S1132" i="4"/>
  <c r="R1120" i="4"/>
  <c r="S1120" i="4"/>
  <c r="R1084" i="4"/>
  <c r="S1084" i="4"/>
  <c r="R1060" i="4"/>
  <c r="S1060" i="4"/>
  <c r="R1048" i="4"/>
  <c r="S1048" i="4"/>
  <c r="R1036" i="4"/>
  <c r="S1036" i="4"/>
  <c r="R1024" i="4"/>
  <c r="S1024" i="4"/>
  <c r="R1012" i="4"/>
  <c r="S1012" i="4"/>
  <c r="R1000" i="4"/>
  <c r="S1000" i="4"/>
  <c r="R988" i="4"/>
  <c r="S988" i="4"/>
  <c r="R976" i="4"/>
  <c r="S976" i="4"/>
  <c r="R964" i="4"/>
  <c r="S964" i="4"/>
  <c r="R952" i="4"/>
  <c r="S952" i="4"/>
  <c r="R940" i="4"/>
  <c r="S940" i="4"/>
  <c r="R928" i="4"/>
  <c r="S928" i="4"/>
  <c r="R916" i="4"/>
  <c r="S916" i="4"/>
  <c r="R904" i="4"/>
  <c r="S904" i="4"/>
  <c r="R892" i="4"/>
  <c r="S892" i="4"/>
  <c r="R880" i="4"/>
  <c r="S880" i="4"/>
  <c r="R868" i="4"/>
  <c r="S868" i="4"/>
  <c r="R856" i="4"/>
  <c r="S856" i="4"/>
  <c r="R844" i="4"/>
  <c r="S844" i="4"/>
  <c r="R832" i="4"/>
  <c r="S832" i="4"/>
  <c r="R820" i="4"/>
  <c r="S820" i="4"/>
  <c r="R808" i="4"/>
  <c r="S808" i="4"/>
  <c r="R796" i="4"/>
  <c r="S796" i="4"/>
  <c r="R784" i="4"/>
  <c r="S784" i="4"/>
  <c r="R772" i="4"/>
  <c r="S772" i="4"/>
  <c r="R760" i="4"/>
  <c r="S760" i="4"/>
  <c r="R748" i="4"/>
  <c r="S748" i="4"/>
  <c r="R736" i="4"/>
  <c r="S736" i="4"/>
  <c r="R724" i="4"/>
  <c r="S724" i="4"/>
  <c r="R712" i="4"/>
  <c r="S712" i="4"/>
  <c r="R700" i="4"/>
  <c r="S700" i="4"/>
  <c r="R688" i="4"/>
  <c r="S688" i="4"/>
  <c r="R676" i="4"/>
  <c r="S676" i="4"/>
  <c r="R664" i="4"/>
  <c r="S664" i="4"/>
  <c r="R652" i="4"/>
  <c r="S652" i="4"/>
  <c r="R640" i="4"/>
  <c r="S640" i="4"/>
  <c r="R628" i="4"/>
  <c r="S628" i="4"/>
  <c r="R616" i="4"/>
  <c r="S616" i="4"/>
  <c r="R604" i="4"/>
  <c r="S604" i="4"/>
  <c r="R592" i="4"/>
  <c r="S592" i="4"/>
  <c r="R580" i="4"/>
  <c r="S580" i="4"/>
  <c r="R568" i="4"/>
  <c r="S568" i="4"/>
  <c r="R556" i="4"/>
  <c r="S556" i="4"/>
  <c r="R544" i="4"/>
  <c r="S544" i="4"/>
  <c r="R532" i="4"/>
  <c r="S532" i="4"/>
  <c r="R520" i="4"/>
  <c r="S520" i="4"/>
  <c r="R508" i="4"/>
  <c r="S508" i="4"/>
  <c r="R496" i="4"/>
  <c r="S496" i="4"/>
  <c r="R484" i="4"/>
  <c r="S484" i="4"/>
  <c r="R472" i="4"/>
  <c r="S472" i="4"/>
  <c r="R460" i="4"/>
  <c r="S460" i="4"/>
  <c r="R448" i="4"/>
  <c r="S448" i="4"/>
  <c r="R436" i="4"/>
  <c r="S436" i="4"/>
  <c r="R424" i="4"/>
  <c r="S424" i="4"/>
  <c r="R412" i="4"/>
  <c r="S412" i="4"/>
  <c r="R400" i="4"/>
  <c r="S400" i="4"/>
  <c r="R388" i="4"/>
  <c r="S388" i="4"/>
  <c r="R376" i="4"/>
  <c r="S376" i="4"/>
  <c r="R364" i="4"/>
  <c r="S364" i="4"/>
  <c r="R352" i="4"/>
  <c r="S352" i="4"/>
  <c r="R340" i="4"/>
  <c r="S340" i="4"/>
  <c r="R328" i="4"/>
  <c r="S328" i="4"/>
  <c r="R316" i="4"/>
  <c r="S316" i="4"/>
  <c r="R304" i="4"/>
  <c r="S304" i="4"/>
  <c r="R292" i="4"/>
  <c r="S292" i="4"/>
  <c r="R280" i="4"/>
  <c r="S280" i="4"/>
  <c r="R268" i="4"/>
  <c r="S268" i="4"/>
  <c r="R256" i="4"/>
  <c r="S256" i="4"/>
  <c r="R244" i="4"/>
  <c r="S244" i="4"/>
  <c r="R232" i="4"/>
  <c r="S232" i="4"/>
  <c r="R220" i="4"/>
  <c r="S220" i="4"/>
  <c r="R208" i="4"/>
  <c r="S208" i="4"/>
  <c r="R196" i="4"/>
  <c r="S196" i="4"/>
  <c r="R184" i="4"/>
  <c r="S184" i="4"/>
  <c r="R172" i="4"/>
  <c r="S172" i="4"/>
  <c r="R160" i="4"/>
  <c r="S160" i="4"/>
  <c r="R148" i="4"/>
  <c r="S148" i="4"/>
  <c r="R136" i="4"/>
  <c r="S136" i="4"/>
  <c r="R124" i="4"/>
  <c r="S124" i="4"/>
  <c r="R112" i="4"/>
  <c r="S112" i="4"/>
  <c r="R100" i="4"/>
  <c r="S100" i="4"/>
  <c r="R88" i="4"/>
  <c r="S88" i="4"/>
  <c r="R76" i="4"/>
  <c r="S76" i="4"/>
  <c r="R64" i="4"/>
  <c r="S64" i="4"/>
  <c r="R52" i="4"/>
  <c r="S52" i="4"/>
  <c r="R40" i="4"/>
  <c r="S40" i="4"/>
  <c r="R28" i="4"/>
  <c r="S28" i="4"/>
  <c r="R16" i="4"/>
  <c r="S16" i="4"/>
  <c r="R4" i="4"/>
  <c r="S4" i="4"/>
  <c r="S1895" i="4"/>
  <c r="S1799" i="4"/>
  <c r="S1751" i="4"/>
  <c r="S1299" i="4"/>
  <c r="S1182" i="4"/>
  <c r="S1065" i="4"/>
  <c r="S864" i="4"/>
  <c r="S530" i="4"/>
  <c r="R2187" i="4"/>
  <c r="S2187" i="4"/>
  <c r="R2175" i="4"/>
  <c r="S2175" i="4"/>
  <c r="R2163" i="4"/>
  <c r="S2163" i="4"/>
  <c r="R2151" i="4"/>
  <c r="S2151" i="4"/>
  <c r="R2139" i="4"/>
  <c r="S2139" i="4"/>
  <c r="R2127" i="4"/>
  <c r="S2127" i="4"/>
  <c r="R2115" i="4"/>
  <c r="S2115" i="4"/>
  <c r="R2103" i="4"/>
  <c r="S2103" i="4"/>
  <c r="R2091" i="4"/>
  <c r="S2091" i="4"/>
  <c r="R2079" i="4"/>
  <c r="S2079" i="4"/>
  <c r="R2067" i="4"/>
  <c r="S2067" i="4"/>
  <c r="R2055" i="4"/>
  <c r="S2055" i="4"/>
  <c r="R2043" i="4"/>
  <c r="S2043" i="4"/>
  <c r="R2031" i="4"/>
  <c r="S2031" i="4"/>
  <c r="R2019" i="4"/>
  <c r="S2019" i="4"/>
  <c r="R2007" i="4"/>
  <c r="S2007" i="4"/>
  <c r="R1995" i="4"/>
  <c r="S1995" i="4"/>
  <c r="R1983" i="4"/>
  <c r="S1983" i="4"/>
  <c r="R1971" i="4"/>
  <c r="S1971" i="4"/>
  <c r="R1959" i="4"/>
  <c r="S1959" i="4"/>
  <c r="R1947" i="4"/>
  <c r="S1947" i="4"/>
  <c r="R1935" i="4"/>
  <c r="S1935" i="4"/>
  <c r="R1923" i="4"/>
  <c r="S1923" i="4"/>
  <c r="R1911" i="4"/>
  <c r="S1911" i="4"/>
  <c r="R1899" i="4"/>
  <c r="S1899" i="4"/>
  <c r="R1887" i="4"/>
  <c r="S1887" i="4"/>
  <c r="R1875" i="4"/>
  <c r="S1875" i="4"/>
  <c r="R1863" i="4"/>
  <c r="S1863" i="4"/>
  <c r="R1851" i="4"/>
  <c r="S1851" i="4"/>
  <c r="R1839" i="4"/>
  <c r="S1839" i="4"/>
  <c r="R1827" i="4"/>
  <c r="S1827" i="4"/>
  <c r="R1815" i="4"/>
  <c r="S1815" i="4"/>
  <c r="R1803" i="4"/>
  <c r="S1803" i="4"/>
  <c r="R1791" i="4"/>
  <c r="S1791" i="4"/>
  <c r="R1779" i="4"/>
  <c r="S1779" i="4"/>
  <c r="R1767" i="4"/>
  <c r="S1767" i="4"/>
  <c r="R1755" i="4"/>
  <c r="S1755" i="4"/>
  <c r="R1743" i="4"/>
  <c r="S1743" i="4"/>
  <c r="R1731" i="4"/>
  <c r="S1731" i="4"/>
  <c r="R1719" i="4"/>
  <c r="S1719" i="4"/>
  <c r="R1707" i="4"/>
  <c r="S1707" i="4"/>
  <c r="R1695" i="4"/>
  <c r="S1695" i="4"/>
  <c r="R1683" i="4"/>
  <c r="S1683" i="4"/>
  <c r="R1671" i="4"/>
  <c r="S1671" i="4"/>
  <c r="R1659" i="4"/>
  <c r="S1659" i="4"/>
  <c r="R1647" i="4"/>
  <c r="S1647" i="4"/>
  <c r="R1635" i="4"/>
  <c r="S1635" i="4"/>
  <c r="R1623" i="4"/>
  <c r="S1623" i="4"/>
  <c r="R1611" i="4"/>
  <c r="S1611" i="4"/>
  <c r="R1599" i="4"/>
  <c r="S1599" i="4"/>
  <c r="Q1587" i="4"/>
  <c r="S1587" i="4"/>
  <c r="R1575" i="4"/>
  <c r="S1575" i="4"/>
  <c r="R1563" i="4"/>
  <c r="S1563" i="4"/>
  <c r="R1551" i="4"/>
  <c r="S1551" i="4"/>
  <c r="R1539" i="4"/>
  <c r="S1539" i="4"/>
  <c r="R1527" i="4"/>
  <c r="S1527" i="4"/>
  <c r="R1515" i="4"/>
  <c r="S1515" i="4"/>
  <c r="R1503" i="4"/>
  <c r="S1503" i="4"/>
  <c r="R1491" i="4"/>
  <c r="S1491" i="4"/>
  <c r="R1479" i="4"/>
  <c r="S1479" i="4"/>
  <c r="R1467" i="4"/>
  <c r="S1467" i="4"/>
  <c r="R1455" i="4"/>
  <c r="S1455" i="4"/>
  <c r="R1443" i="4"/>
  <c r="S1443" i="4"/>
  <c r="R1431" i="4"/>
  <c r="S1431" i="4"/>
  <c r="R1419" i="4"/>
  <c r="S1419" i="4"/>
  <c r="R1407" i="4"/>
  <c r="S1407" i="4"/>
  <c r="R1395" i="4"/>
  <c r="S1395" i="4"/>
  <c r="R1383" i="4"/>
  <c r="S1383" i="4"/>
  <c r="R1371" i="4"/>
  <c r="S1371" i="4"/>
  <c r="R1359" i="4"/>
  <c r="S1359" i="4"/>
  <c r="R1347" i="4"/>
  <c r="S1347" i="4"/>
  <c r="R1335" i="4"/>
  <c r="S1335" i="4"/>
  <c r="R1323" i="4"/>
  <c r="S1323" i="4"/>
  <c r="R1287" i="4"/>
  <c r="S1287" i="4"/>
  <c r="R1263" i="4"/>
  <c r="S1263" i="4"/>
  <c r="Q1251" i="4"/>
  <c r="S1251" i="4"/>
  <c r="R1239" i="4"/>
  <c r="S1239" i="4"/>
  <c r="R1227" i="4"/>
  <c r="S1227" i="4"/>
  <c r="R1215" i="4"/>
  <c r="S1215" i="4"/>
  <c r="R1203" i="4"/>
  <c r="S1203" i="4"/>
  <c r="R1191" i="4"/>
  <c r="S1191" i="4"/>
  <c r="R1179" i="4"/>
  <c r="S1179" i="4"/>
  <c r="R1143" i="4"/>
  <c r="S1143" i="4"/>
  <c r="R1119" i="4"/>
  <c r="S1119" i="4"/>
  <c r="R1107" i="4"/>
  <c r="S1107" i="4"/>
  <c r="R1095" i="4"/>
  <c r="S1095" i="4"/>
  <c r="R1083" i="4"/>
  <c r="S1083" i="4"/>
  <c r="R1071" i="4"/>
  <c r="S1071" i="4"/>
  <c r="R1059" i="4"/>
  <c r="S1059" i="4"/>
  <c r="R1047" i="4"/>
  <c r="S1047" i="4"/>
  <c r="R1035" i="4"/>
  <c r="S1035" i="4"/>
  <c r="R1011" i="4"/>
  <c r="S1011" i="4"/>
  <c r="R999" i="4"/>
  <c r="S999" i="4"/>
  <c r="R987" i="4"/>
  <c r="S987" i="4"/>
  <c r="R975" i="4"/>
  <c r="S975" i="4"/>
  <c r="R963" i="4"/>
  <c r="S963" i="4"/>
  <c r="R951" i="4"/>
  <c r="S951" i="4"/>
  <c r="R939" i="4"/>
  <c r="S939" i="4"/>
  <c r="R927" i="4"/>
  <c r="S927" i="4"/>
  <c r="R915" i="4"/>
  <c r="S915" i="4"/>
  <c r="R903" i="4"/>
  <c r="S903" i="4"/>
  <c r="R891" i="4"/>
  <c r="S891" i="4"/>
  <c r="R879" i="4"/>
  <c r="S879" i="4"/>
  <c r="R867" i="4"/>
  <c r="S867" i="4"/>
  <c r="R855" i="4"/>
  <c r="S855" i="4"/>
  <c r="R843" i="4"/>
  <c r="S843" i="4"/>
  <c r="R831" i="4"/>
  <c r="S831" i="4"/>
  <c r="R819" i="4"/>
  <c r="S819" i="4"/>
  <c r="R807" i="4"/>
  <c r="S807" i="4"/>
  <c r="R795" i="4"/>
  <c r="S795" i="4"/>
  <c r="R783" i="4"/>
  <c r="S783" i="4"/>
  <c r="R771" i="4"/>
  <c r="S771" i="4"/>
  <c r="R759" i="4"/>
  <c r="S759" i="4"/>
  <c r="R747" i="4"/>
  <c r="S747" i="4"/>
  <c r="R735" i="4"/>
  <c r="S735" i="4"/>
  <c r="R723" i="4"/>
  <c r="S723" i="4"/>
  <c r="R711" i="4"/>
  <c r="S711" i="4"/>
  <c r="R699" i="4"/>
  <c r="S699" i="4"/>
  <c r="R687" i="4"/>
  <c r="S687" i="4"/>
  <c r="R675" i="4"/>
  <c r="S675" i="4"/>
  <c r="R663" i="4"/>
  <c r="S663" i="4"/>
  <c r="R651" i="4"/>
  <c r="S651" i="4"/>
  <c r="R639" i="4"/>
  <c r="S639" i="4"/>
  <c r="R627" i="4"/>
  <c r="S627" i="4"/>
  <c r="R615" i="4"/>
  <c r="S615" i="4"/>
  <c r="R603" i="4"/>
  <c r="S603" i="4"/>
  <c r="R591" i="4"/>
  <c r="S591" i="4"/>
  <c r="R579" i="4"/>
  <c r="S579" i="4"/>
  <c r="R567" i="4"/>
  <c r="S567" i="4"/>
  <c r="R555" i="4"/>
  <c r="S555" i="4"/>
  <c r="R543" i="4"/>
  <c r="S543" i="4"/>
  <c r="R531" i="4"/>
  <c r="S531" i="4"/>
  <c r="R519" i="4"/>
  <c r="S519" i="4"/>
  <c r="R507" i="4"/>
  <c r="S507" i="4"/>
  <c r="R495" i="4"/>
  <c r="S495" i="4"/>
  <c r="R483" i="4"/>
  <c r="S483" i="4"/>
  <c r="R471" i="4"/>
  <c r="S471" i="4"/>
  <c r="R459" i="4"/>
  <c r="S459" i="4"/>
  <c r="R447" i="4"/>
  <c r="S447" i="4"/>
  <c r="R435" i="4"/>
  <c r="S435" i="4"/>
  <c r="R423" i="4"/>
  <c r="S423" i="4"/>
  <c r="R411" i="4"/>
  <c r="S411" i="4"/>
  <c r="R399" i="4"/>
  <c r="S399" i="4"/>
  <c r="R387" i="4"/>
  <c r="S387" i="4"/>
  <c r="R375" i="4"/>
  <c r="S375" i="4"/>
  <c r="R363" i="4"/>
  <c r="S363" i="4"/>
  <c r="R351" i="4"/>
  <c r="S351" i="4"/>
  <c r="R339" i="4"/>
  <c r="S339" i="4"/>
  <c r="R327" i="4"/>
  <c r="S327" i="4"/>
  <c r="R315" i="4"/>
  <c r="S315" i="4"/>
  <c r="R303" i="4"/>
  <c r="S303" i="4"/>
  <c r="R291" i="4"/>
  <c r="S291" i="4"/>
  <c r="R279" i="4"/>
  <c r="S279" i="4"/>
  <c r="R267" i="4"/>
  <c r="S267" i="4"/>
  <c r="R255" i="4"/>
  <c r="S255" i="4"/>
  <c r="R243" i="4"/>
  <c r="S243" i="4"/>
  <c r="R231" i="4"/>
  <c r="S231" i="4"/>
  <c r="R219" i="4"/>
  <c r="S219" i="4"/>
  <c r="R207" i="4"/>
  <c r="S207" i="4"/>
  <c r="R195" i="4"/>
  <c r="S195" i="4"/>
  <c r="R183" i="4"/>
  <c r="S183" i="4"/>
  <c r="R171" i="4"/>
  <c r="S171" i="4"/>
  <c r="R159" i="4"/>
  <c r="S159" i="4"/>
  <c r="R147" i="4"/>
  <c r="S147" i="4"/>
  <c r="R135" i="4"/>
  <c r="S135" i="4"/>
  <c r="R123" i="4"/>
  <c r="S123" i="4"/>
  <c r="R111" i="4"/>
  <c r="S111" i="4"/>
  <c r="R99" i="4"/>
  <c r="S99" i="4"/>
  <c r="R87" i="4"/>
  <c r="S87" i="4"/>
  <c r="R75" i="4"/>
  <c r="S75" i="4"/>
  <c r="R63" i="4"/>
  <c r="S63" i="4"/>
  <c r="R51" i="4"/>
  <c r="S51" i="4"/>
  <c r="R39" i="4"/>
  <c r="S39" i="4"/>
  <c r="R27" i="4"/>
  <c r="S27" i="4"/>
  <c r="R15" i="4"/>
  <c r="S15" i="4"/>
  <c r="R3" i="4"/>
  <c r="S3" i="4"/>
  <c r="S1384" i="4"/>
  <c r="S1167" i="4"/>
  <c r="S1050" i="4"/>
  <c r="S817" i="4"/>
  <c r="R554" i="4"/>
  <c r="S554" i="4"/>
  <c r="R542" i="4"/>
  <c r="S542" i="4"/>
  <c r="R518" i="4"/>
  <c r="S518" i="4"/>
  <c r="R506" i="4"/>
  <c r="S506" i="4"/>
  <c r="R494" i="4"/>
  <c r="S494" i="4"/>
  <c r="R470" i="4"/>
  <c r="S470" i="4"/>
  <c r="R434" i="4"/>
  <c r="S434" i="4"/>
  <c r="R422" i="4"/>
  <c r="S422" i="4"/>
  <c r="R410" i="4"/>
  <c r="S410" i="4"/>
  <c r="R398" i="4"/>
  <c r="S398" i="4"/>
  <c r="R386" i="4"/>
  <c r="S386" i="4"/>
  <c r="R374" i="4"/>
  <c r="S374" i="4"/>
  <c r="R362" i="4"/>
  <c r="S362" i="4"/>
  <c r="R350" i="4"/>
  <c r="S350" i="4"/>
  <c r="S338" i="4"/>
  <c r="R326" i="4"/>
  <c r="S326" i="4"/>
  <c r="R314" i="4"/>
  <c r="S314" i="4"/>
  <c r="R302" i="4"/>
  <c r="S302" i="4"/>
  <c r="R290" i="4"/>
  <c r="S290" i="4"/>
  <c r="R278" i="4"/>
  <c r="S278" i="4"/>
  <c r="R266" i="4"/>
  <c r="S266" i="4"/>
  <c r="R254" i="4"/>
  <c r="S254" i="4"/>
  <c r="R230" i="4"/>
  <c r="S230" i="4"/>
  <c r="R218" i="4"/>
  <c r="S218" i="4"/>
  <c r="R206" i="4"/>
  <c r="S206" i="4"/>
  <c r="R182" i="4"/>
  <c r="S182" i="4"/>
  <c r="R170" i="4"/>
  <c r="S170" i="4"/>
  <c r="R158" i="4"/>
  <c r="S158" i="4"/>
  <c r="R146" i="4"/>
  <c r="S146" i="4"/>
  <c r="R134" i="4"/>
  <c r="S134" i="4"/>
  <c r="R122" i="4"/>
  <c r="S122" i="4"/>
  <c r="R110" i="4"/>
  <c r="S110" i="4"/>
  <c r="R98" i="4"/>
  <c r="S98" i="4"/>
  <c r="R86" i="4"/>
  <c r="S86" i="4"/>
  <c r="R74" i="4"/>
  <c r="S74" i="4"/>
  <c r="R62" i="4"/>
  <c r="S62" i="4"/>
  <c r="R38" i="4"/>
  <c r="S38" i="4"/>
  <c r="R26" i="4"/>
  <c r="S26" i="4"/>
  <c r="R14" i="4"/>
  <c r="S14" i="4"/>
  <c r="S1741" i="4"/>
  <c r="S1275" i="4"/>
  <c r="S1158" i="4"/>
  <c r="S1041" i="4"/>
  <c r="S805" i="4"/>
  <c r="S458" i="4"/>
  <c r="Q1717" i="4"/>
  <c r="S1717" i="4"/>
  <c r="R1705" i="4"/>
  <c r="S1705" i="4"/>
  <c r="R1693" i="4"/>
  <c r="S1693" i="4"/>
  <c r="R1681" i="4"/>
  <c r="S1681" i="4"/>
  <c r="R1669" i="4"/>
  <c r="S1669" i="4"/>
  <c r="R1657" i="4"/>
  <c r="S1657" i="4"/>
  <c r="R1645" i="4"/>
  <c r="S1645" i="4"/>
  <c r="R1633" i="4"/>
  <c r="S1633" i="4"/>
  <c r="R1621" i="4"/>
  <c r="S1621" i="4"/>
  <c r="R1609" i="4"/>
  <c r="S1609" i="4"/>
  <c r="R1597" i="4"/>
  <c r="S1597" i="4"/>
  <c r="R1585" i="4"/>
  <c r="S1585" i="4"/>
  <c r="R1573" i="4"/>
  <c r="S1573" i="4"/>
  <c r="R1561" i="4"/>
  <c r="S1561" i="4"/>
  <c r="R1549" i="4"/>
  <c r="S1549" i="4"/>
  <c r="R1537" i="4"/>
  <c r="S1537" i="4"/>
  <c r="R1525" i="4"/>
  <c r="S1525" i="4"/>
  <c r="R1513" i="4"/>
  <c r="S1513" i="4"/>
  <c r="R1501" i="4"/>
  <c r="S1501" i="4"/>
  <c r="R1489" i="4"/>
  <c r="S1489" i="4"/>
  <c r="R1477" i="4"/>
  <c r="S1477" i="4"/>
  <c r="R1465" i="4"/>
  <c r="S1465" i="4"/>
  <c r="R1453" i="4"/>
  <c r="S1453" i="4"/>
  <c r="R1441" i="4"/>
  <c r="S1441" i="4"/>
  <c r="R1429" i="4"/>
  <c r="S1429" i="4"/>
  <c r="R1417" i="4"/>
  <c r="S1417" i="4"/>
  <c r="R1405" i="4"/>
  <c r="S1405" i="4"/>
  <c r="R1393" i="4"/>
  <c r="S1393" i="4"/>
  <c r="R1381" i="4"/>
  <c r="S1381" i="4"/>
  <c r="R1369" i="4"/>
  <c r="S1369" i="4"/>
  <c r="R1357" i="4"/>
  <c r="S1357" i="4"/>
  <c r="R1345" i="4"/>
  <c r="S1345" i="4"/>
  <c r="R1333" i="4"/>
  <c r="S1333" i="4"/>
  <c r="R1321" i="4"/>
  <c r="S1321" i="4"/>
  <c r="R1309" i="4"/>
  <c r="S1309" i="4"/>
  <c r="R1297" i="4"/>
  <c r="S1297" i="4"/>
  <c r="R1285" i="4"/>
  <c r="S1285" i="4"/>
  <c r="R1273" i="4"/>
  <c r="S1273" i="4"/>
  <c r="R1261" i="4"/>
  <c r="S1261" i="4"/>
  <c r="R1249" i="4"/>
  <c r="S1249" i="4"/>
  <c r="R1237" i="4"/>
  <c r="S1237" i="4"/>
  <c r="R1225" i="4"/>
  <c r="S1225" i="4"/>
  <c r="R1213" i="4"/>
  <c r="S1213" i="4"/>
  <c r="R1201" i="4"/>
  <c r="S1201" i="4"/>
  <c r="R1189" i="4"/>
  <c r="S1189" i="4"/>
  <c r="R1177" i="4"/>
  <c r="S1177" i="4"/>
  <c r="R1165" i="4"/>
  <c r="S1165" i="4"/>
  <c r="R1153" i="4"/>
  <c r="S1153" i="4"/>
  <c r="R1141" i="4"/>
  <c r="S1141" i="4"/>
  <c r="R1129" i="4"/>
  <c r="S1129" i="4"/>
  <c r="R1117" i="4"/>
  <c r="S1117" i="4"/>
  <c r="R1105" i="4"/>
  <c r="S1105" i="4"/>
  <c r="R1093" i="4"/>
  <c r="S1093" i="4"/>
  <c r="R1081" i="4"/>
  <c r="S1081" i="4"/>
  <c r="R1069" i="4"/>
  <c r="S1069" i="4"/>
  <c r="R1057" i="4"/>
  <c r="S1057" i="4"/>
  <c r="R1045" i="4"/>
  <c r="S1045" i="4"/>
  <c r="R1033" i="4"/>
  <c r="S1033" i="4"/>
  <c r="R1021" i="4"/>
  <c r="S1021" i="4"/>
  <c r="R1009" i="4"/>
  <c r="S1009" i="4"/>
  <c r="R997" i="4"/>
  <c r="S997" i="4"/>
  <c r="R985" i="4"/>
  <c r="S985" i="4"/>
  <c r="R973" i="4"/>
  <c r="S973" i="4"/>
  <c r="R961" i="4"/>
  <c r="S961" i="4"/>
  <c r="R949" i="4"/>
  <c r="S949" i="4"/>
  <c r="R937" i="4"/>
  <c r="S937" i="4"/>
  <c r="R925" i="4"/>
  <c r="S925" i="4"/>
  <c r="R913" i="4"/>
  <c r="S913" i="4"/>
  <c r="R901" i="4"/>
  <c r="S901" i="4"/>
  <c r="R889" i="4"/>
  <c r="S889" i="4"/>
  <c r="R877" i="4"/>
  <c r="S877" i="4"/>
  <c r="S865" i="4"/>
  <c r="R853" i="4"/>
  <c r="S853" i="4"/>
  <c r="R841" i="4"/>
  <c r="S841" i="4"/>
  <c r="R829" i="4"/>
  <c r="S829" i="4"/>
  <c r="R793" i="4"/>
  <c r="S793" i="4"/>
  <c r="R781" i="4"/>
  <c r="S781" i="4"/>
  <c r="R769" i="4"/>
  <c r="S769" i="4"/>
  <c r="R757" i="4"/>
  <c r="S757" i="4"/>
  <c r="R745" i="4"/>
  <c r="S745" i="4"/>
  <c r="R733" i="4"/>
  <c r="S733" i="4"/>
  <c r="R721" i="4"/>
  <c r="S721" i="4"/>
  <c r="R709" i="4"/>
  <c r="S709" i="4"/>
  <c r="R697" i="4"/>
  <c r="S697" i="4"/>
  <c r="R685" i="4"/>
  <c r="S685" i="4"/>
  <c r="R673" i="4"/>
  <c r="S673" i="4"/>
  <c r="R661" i="4"/>
  <c r="S661" i="4"/>
  <c r="R649" i="4"/>
  <c r="S649" i="4"/>
  <c r="R637" i="4"/>
  <c r="S637" i="4"/>
  <c r="R625" i="4"/>
  <c r="S625" i="4"/>
  <c r="R613" i="4"/>
  <c r="S613" i="4"/>
  <c r="R601" i="4"/>
  <c r="S601" i="4"/>
  <c r="R589" i="4"/>
  <c r="S589" i="4"/>
  <c r="R577" i="4"/>
  <c r="S577" i="4"/>
  <c r="R565" i="4"/>
  <c r="S565" i="4"/>
  <c r="R553" i="4"/>
  <c r="S553" i="4"/>
  <c r="R541" i="4"/>
  <c r="S541" i="4"/>
  <c r="R529" i="4"/>
  <c r="S529" i="4"/>
  <c r="R517" i="4"/>
  <c r="S517" i="4"/>
  <c r="R505" i="4"/>
  <c r="S505" i="4"/>
  <c r="R493" i="4"/>
  <c r="S493" i="4"/>
  <c r="R481" i="4"/>
  <c r="S481" i="4"/>
  <c r="R469" i="4"/>
  <c r="S469" i="4"/>
  <c r="R457" i="4"/>
  <c r="S457" i="4"/>
  <c r="R445" i="4"/>
  <c r="S445" i="4"/>
  <c r="R433" i="4"/>
  <c r="S433" i="4"/>
  <c r="R421" i="4"/>
  <c r="S421" i="4"/>
  <c r="R409" i="4"/>
  <c r="S409" i="4"/>
  <c r="R397" i="4"/>
  <c r="S397" i="4"/>
  <c r="R385" i="4"/>
  <c r="S385" i="4"/>
  <c r="R373" i="4"/>
  <c r="S373" i="4"/>
  <c r="R361" i="4"/>
  <c r="S361" i="4"/>
  <c r="R349" i="4"/>
  <c r="S349" i="4"/>
  <c r="R337" i="4"/>
  <c r="S337" i="4"/>
  <c r="R325" i="4"/>
  <c r="S325" i="4"/>
  <c r="R313" i="4"/>
  <c r="S313" i="4"/>
  <c r="R301" i="4"/>
  <c r="S301" i="4"/>
  <c r="R289" i="4"/>
  <c r="S289" i="4"/>
  <c r="R277" i="4"/>
  <c r="S277" i="4"/>
  <c r="R265" i="4"/>
  <c r="S265" i="4"/>
  <c r="R253" i="4"/>
  <c r="S253" i="4"/>
  <c r="R241" i="4"/>
  <c r="S241" i="4"/>
  <c r="R229" i="4"/>
  <c r="S229" i="4"/>
  <c r="R217" i="4"/>
  <c r="S217" i="4"/>
  <c r="R205" i="4"/>
  <c r="S205" i="4"/>
  <c r="R193" i="4"/>
  <c r="S193" i="4"/>
  <c r="R181" i="4"/>
  <c r="S181" i="4"/>
  <c r="R169" i="4"/>
  <c r="S169" i="4"/>
  <c r="R157" i="4"/>
  <c r="S157" i="4"/>
  <c r="R145" i="4"/>
  <c r="S145" i="4"/>
  <c r="R133" i="4"/>
  <c r="S133" i="4"/>
  <c r="S121" i="4"/>
  <c r="R109" i="4"/>
  <c r="S109" i="4"/>
  <c r="R97" i="4"/>
  <c r="S97" i="4"/>
  <c r="R85" i="4"/>
  <c r="S85" i="4"/>
  <c r="R73" i="4"/>
  <c r="S73" i="4"/>
  <c r="R61" i="4"/>
  <c r="S61" i="4"/>
  <c r="R49" i="4"/>
  <c r="S49" i="4"/>
  <c r="R37" i="4"/>
  <c r="S37" i="4"/>
  <c r="R25" i="4"/>
  <c r="S25" i="4"/>
  <c r="R13" i="4"/>
  <c r="S13" i="4"/>
  <c r="S2335" i="4"/>
  <c r="S2323" i="4"/>
  <c r="S2311" i="4"/>
  <c r="S2299" i="4"/>
  <c r="S1883" i="4"/>
  <c r="S1835" i="4"/>
  <c r="S1787" i="4"/>
  <c r="S1739" i="4"/>
  <c r="S1155" i="4"/>
  <c r="S1038" i="4"/>
  <c r="S788" i="4"/>
  <c r="S446" i="4"/>
  <c r="R852" i="4"/>
  <c r="S852" i="4"/>
  <c r="R840" i="4"/>
  <c r="S840" i="4"/>
  <c r="R828" i="4"/>
  <c r="S828" i="4"/>
  <c r="R816" i="4"/>
  <c r="S816" i="4"/>
  <c r="R804" i="4"/>
  <c r="S804" i="4"/>
  <c r="R792" i="4"/>
  <c r="S792" i="4"/>
  <c r="R780" i="4"/>
  <c r="S780" i="4"/>
  <c r="R768" i="4"/>
  <c r="S768" i="4"/>
  <c r="R756" i="4"/>
  <c r="S756" i="4"/>
  <c r="R744" i="4"/>
  <c r="S744" i="4"/>
  <c r="R732" i="4"/>
  <c r="S732" i="4"/>
  <c r="R720" i="4"/>
  <c r="S720" i="4"/>
  <c r="R708" i="4"/>
  <c r="S708" i="4"/>
  <c r="R696" i="4"/>
  <c r="S696" i="4"/>
  <c r="R684" i="4"/>
  <c r="S684" i="4"/>
  <c r="R672" i="4"/>
  <c r="S672" i="4"/>
  <c r="R648" i="4"/>
  <c r="S648" i="4"/>
  <c r="R636" i="4"/>
  <c r="S636" i="4"/>
  <c r="R612" i="4"/>
  <c r="S612" i="4"/>
  <c r="R600" i="4"/>
  <c r="S600" i="4"/>
  <c r="R588" i="4"/>
  <c r="S588" i="4"/>
  <c r="R576" i="4"/>
  <c r="S576" i="4"/>
  <c r="R564" i="4"/>
  <c r="S564" i="4"/>
  <c r="R540" i="4"/>
  <c r="S540" i="4"/>
  <c r="R528" i="4"/>
  <c r="S528" i="4"/>
  <c r="R516" i="4"/>
  <c r="S516" i="4"/>
  <c r="R504" i="4"/>
  <c r="S504" i="4"/>
  <c r="R492" i="4"/>
  <c r="S492" i="4"/>
  <c r="R480" i="4"/>
  <c r="S480" i="4"/>
  <c r="R468" i="4"/>
  <c r="S468" i="4"/>
  <c r="R456" i="4"/>
  <c r="S456" i="4"/>
  <c r="R444" i="4"/>
  <c r="S444" i="4"/>
  <c r="R432" i="4"/>
  <c r="S432" i="4"/>
  <c r="R420" i="4"/>
  <c r="S420" i="4"/>
  <c r="R408" i="4"/>
  <c r="S408" i="4"/>
  <c r="R396" i="4"/>
  <c r="S396" i="4"/>
  <c r="R384" i="4"/>
  <c r="S384" i="4"/>
  <c r="R360" i="4"/>
  <c r="S360" i="4"/>
  <c r="R348" i="4"/>
  <c r="S348" i="4"/>
  <c r="R336" i="4"/>
  <c r="S336" i="4"/>
  <c r="R324" i="4"/>
  <c r="S324" i="4"/>
  <c r="R312" i="4"/>
  <c r="S312" i="4"/>
  <c r="R300" i="4"/>
  <c r="S300" i="4"/>
  <c r="R288" i="4"/>
  <c r="S288" i="4"/>
  <c r="R276" i="4"/>
  <c r="S276" i="4"/>
  <c r="R264" i="4"/>
  <c r="S264" i="4"/>
  <c r="R252" i="4"/>
  <c r="S252" i="4"/>
  <c r="R240" i="4"/>
  <c r="S240" i="4"/>
  <c r="R228" i="4"/>
  <c r="S228" i="4"/>
  <c r="R216" i="4"/>
  <c r="S216" i="4"/>
  <c r="R204" i="4"/>
  <c r="S204" i="4"/>
  <c r="R192" i="4"/>
  <c r="S192" i="4"/>
  <c r="R168" i="4"/>
  <c r="S168" i="4"/>
  <c r="R156" i="4"/>
  <c r="S156" i="4"/>
  <c r="R144" i="4"/>
  <c r="S144" i="4"/>
  <c r="R132" i="4"/>
  <c r="S132" i="4"/>
  <c r="R120" i="4"/>
  <c r="S120" i="4"/>
  <c r="R108" i="4"/>
  <c r="S108" i="4"/>
  <c r="R96" i="4"/>
  <c r="S96" i="4"/>
  <c r="R84" i="4"/>
  <c r="S84" i="4"/>
  <c r="R72" i="4"/>
  <c r="S72" i="4"/>
  <c r="R60" i="4"/>
  <c r="S60" i="4"/>
  <c r="R48" i="4"/>
  <c r="S48" i="4"/>
  <c r="R36" i="4"/>
  <c r="S36" i="4"/>
  <c r="R24" i="4"/>
  <c r="S24" i="4"/>
  <c r="R12" i="4"/>
  <c r="S12" i="4"/>
  <c r="S1360" i="4"/>
  <c r="S1252" i="4"/>
  <c r="S1023" i="4"/>
  <c r="S742" i="4"/>
  <c r="S392" i="4"/>
  <c r="R1715" i="4"/>
  <c r="S1715" i="4"/>
  <c r="R1703" i="4"/>
  <c r="S1703" i="4"/>
  <c r="R1691" i="4"/>
  <c r="S1691" i="4"/>
  <c r="R1679" i="4"/>
  <c r="S1679" i="4"/>
  <c r="R1667" i="4"/>
  <c r="S1667" i="4"/>
  <c r="R1655" i="4"/>
  <c r="S1655" i="4"/>
  <c r="R1643" i="4"/>
  <c r="S1643" i="4"/>
  <c r="R1631" i="4"/>
  <c r="S1631" i="4"/>
  <c r="R1619" i="4"/>
  <c r="S1619" i="4"/>
  <c r="R1607" i="4"/>
  <c r="S1607" i="4"/>
  <c r="R1595" i="4"/>
  <c r="S1595" i="4"/>
  <c r="R1583" i="4"/>
  <c r="S1583" i="4"/>
  <c r="R1571" i="4"/>
  <c r="S1571" i="4"/>
  <c r="R1559" i="4"/>
  <c r="S1559" i="4"/>
  <c r="R1547" i="4"/>
  <c r="S1547" i="4"/>
  <c r="R1535" i="4"/>
  <c r="S1535" i="4"/>
  <c r="R1523" i="4"/>
  <c r="S1523" i="4"/>
  <c r="R1511" i="4"/>
  <c r="S1511" i="4"/>
  <c r="R1499" i="4"/>
  <c r="S1499" i="4"/>
  <c r="R1487" i="4"/>
  <c r="S1487" i="4"/>
  <c r="R1475" i="4"/>
  <c r="S1475" i="4"/>
  <c r="R1463" i="4"/>
  <c r="S1463" i="4"/>
  <c r="R1451" i="4"/>
  <c r="S1451" i="4"/>
  <c r="R1439" i="4"/>
  <c r="S1439" i="4"/>
  <c r="R1427" i="4"/>
  <c r="S1427" i="4"/>
  <c r="R1415" i="4"/>
  <c r="S1415" i="4"/>
  <c r="R1403" i="4"/>
  <c r="S1403" i="4"/>
  <c r="R1391" i="4"/>
  <c r="S1391" i="4"/>
  <c r="R1379" i="4"/>
  <c r="S1379" i="4"/>
  <c r="R1367" i="4"/>
  <c r="S1367" i="4"/>
  <c r="R1355" i="4"/>
  <c r="S1355" i="4"/>
  <c r="R1343" i="4"/>
  <c r="S1343" i="4"/>
  <c r="R1331" i="4"/>
  <c r="S1331" i="4"/>
  <c r="R1319" i="4"/>
  <c r="S1319" i="4"/>
  <c r="R1307" i="4"/>
  <c r="S1307" i="4"/>
  <c r="R1295" i="4"/>
  <c r="S1295" i="4"/>
  <c r="R1283" i="4"/>
  <c r="S1283" i="4"/>
  <c r="R1271" i="4"/>
  <c r="S1271" i="4"/>
  <c r="R1259" i="4"/>
  <c r="S1259" i="4"/>
  <c r="R1247" i="4"/>
  <c r="S1247" i="4"/>
  <c r="R1235" i="4"/>
  <c r="S1235" i="4"/>
  <c r="R1223" i="4"/>
  <c r="S1223" i="4"/>
  <c r="R1211" i="4"/>
  <c r="S1211" i="4"/>
  <c r="R1199" i="4"/>
  <c r="S1199" i="4"/>
  <c r="R1187" i="4"/>
  <c r="S1187" i="4"/>
  <c r="R1175" i="4"/>
  <c r="S1175" i="4"/>
  <c r="R1163" i="4"/>
  <c r="S1163" i="4"/>
  <c r="R1151" i="4"/>
  <c r="S1151" i="4"/>
  <c r="R1139" i="4"/>
  <c r="S1139" i="4"/>
  <c r="R1127" i="4"/>
  <c r="S1127" i="4"/>
  <c r="R1115" i="4"/>
  <c r="S1115" i="4"/>
  <c r="R1103" i="4"/>
  <c r="S1103" i="4"/>
  <c r="R1091" i="4"/>
  <c r="S1091" i="4"/>
  <c r="R1079" i="4"/>
  <c r="S1079" i="4"/>
  <c r="R1067" i="4"/>
  <c r="S1067" i="4"/>
  <c r="R1055" i="4"/>
  <c r="S1055" i="4"/>
  <c r="R1043" i="4"/>
  <c r="S1043" i="4"/>
  <c r="R1031" i="4"/>
  <c r="S1031" i="4"/>
  <c r="R1019" i="4"/>
  <c r="S1019" i="4"/>
  <c r="R1007" i="4"/>
  <c r="S1007" i="4"/>
  <c r="R995" i="4"/>
  <c r="S995" i="4"/>
  <c r="R983" i="4"/>
  <c r="S983" i="4"/>
  <c r="R971" i="4"/>
  <c r="S971" i="4"/>
  <c r="R959" i="4"/>
  <c r="S959" i="4"/>
  <c r="R947" i="4"/>
  <c r="S947" i="4"/>
  <c r="R935" i="4"/>
  <c r="S935" i="4"/>
  <c r="R923" i="4"/>
  <c r="S923" i="4"/>
  <c r="R911" i="4"/>
  <c r="S911" i="4"/>
  <c r="R899" i="4"/>
  <c r="S899" i="4"/>
  <c r="R887" i="4"/>
  <c r="S887" i="4"/>
  <c r="R875" i="4"/>
  <c r="S875" i="4"/>
  <c r="R863" i="4"/>
  <c r="S863" i="4"/>
  <c r="R851" i="4"/>
  <c r="S851" i="4"/>
  <c r="R839" i="4"/>
  <c r="S839" i="4"/>
  <c r="R827" i="4"/>
  <c r="S827" i="4"/>
  <c r="R815" i="4"/>
  <c r="S815" i="4"/>
  <c r="R803" i="4"/>
  <c r="S803" i="4"/>
  <c r="R791" i="4"/>
  <c r="S791" i="4"/>
  <c r="R779" i="4"/>
  <c r="S779" i="4"/>
  <c r="S767" i="4"/>
  <c r="R755" i="4"/>
  <c r="S755" i="4"/>
  <c r="R743" i="4"/>
  <c r="S743" i="4"/>
  <c r="R731" i="4"/>
  <c r="S731" i="4"/>
  <c r="R719" i="4"/>
  <c r="S719" i="4"/>
  <c r="R707" i="4"/>
  <c r="S707" i="4"/>
  <c r="R695" i="4"/>
  <c r="S695" i="4"/>
  <c r="R683" i="4"/>
  <c r="S683" i="4"/>
  <c r="R671" i="4"/>
  <c r="S671" i="4"/>
  <c r="R659" i="4"/>
  <c r="S659" i="4"/>
  <c r="R647" i="4"/>
  <c r="S647" i="4"/>
  <c r="R635" i="4"/>
  <c r="S635" i="4"/>
  <c r="R623" i="4"/>
  <c r="S623" i="4"/>
  <c r="R611" i="4"/>
  <c r="S611" i="4"/>
  <c r="R599" i="4"/>
  <c r="S599" i="4"/>
  <c r="R587" i="4"/>
  <c r="S587" i="4"/>
  <c r="R575" i="4"/>
  <c r="S575" i="4"/>
  <c r="R563" i="4"/>
  <c r="S563" i="4"/>
  <c r="R551" i="4"/>
  <c r="S551" i="4"/>
  <c r="R539" i="4"/>
  <c r="S539" i="4"/>
  <c r="R527" i="4"/>
  <c r="S527" i="4"/>
  <c r="R515" i="4"/>
  <c r="S515" i="4"/>
  <c r="R503" i="4"/>
  <c r="S503" i="4"/>
  <c r="R491" i="4"/>
  <c r="S491" i="4"/>
  <c r="R479" i="4"/>
  <c r="S479" i="4"/>
  <c r="R467" i="4"/>
  <c r="S467" i="4"/>
  <c r="R455" i="4"/>
  <c r="S455" i="4"/>
  <c r="R443" i="4"/>
  <c r="S443" i="4"/>
  <c r="R431" i="4"/>
  <c r="S431" i="4"/>
  <c r="R419" i="4"/>
  <c r="S419" i="4"/>
  <c r="R407" i="4"/>
  <c r="S407" i="4"/>
  <c r="R395" i="4"/>
  <c r="S395" i="4"/>
  <c r="R383" i="4"/>
  <c r="S383" i="4"/>
  <c r="R371" i="4"/>
  <c r="S371" i="4"/>
  <c r="R359" i="4"/>
  <c r="S359" i="4"/>
  <c r="R347" i="4"/>
  <c r="S347" i="4"/>
  <c r="R335" i="4"/>
  <c r="S335" i="4"/>
  <c r="R323" i="4"/>
  <c r="S323" i="4"/>
  <c r="R311" i="4"/>
  <c r="S311" i="4"/>
  <c r="R299" i="4"/>
  <c r="S299" i="4"/>
  <c r="R287" i="4"/>
  <c r="S287" i="4"/>
  <c r="R275" i="4"/>
  <c r="S275" i="4"/>
  <c r="R263" i="4"/>
  <c r="S263" i="4"/>
  <c r="R251" i="4"/>
  <c r="S251" i="4"/>
  <c r="R239" i="4"/>
  <c r="S239" i="4"/>
  <c r="R227" i="4"/>
  <c r="S227" i="4"/>
  <c r="R215" i="4"/>
  <c r="S215" i="4"/>
  <c r="R203" i="4"/>
  <c r="S203" i="4"/>
  <c r="R191" i="4"/>
  <c r="S191" i="4"/>
  <c r="R179" i="4"/>
  <c r="S179" i="4"/>
  <c r="R167" i="4"/>
  <c r="S167" i="4"/>
  <c r="R155" i="4"/>
  <c r="S155" i="4"/>
  <c r="R143" i="4"/>
  <c r="S143" i="4"/>
  <c r="R131" i="4"/>
  <c r="S131" i="4"/>
  <c r="R119" i="4"/>
  <c r="S119" i="4"/>
  <c r="R107" i="4"/>
  <c r="S107" i="4"/>
  <c r="R95" i="4"/>
  <c r="S95" i="4"/>
  <c r="R83" i="4"/>
  <c r="S83" i="4"/>
  <c r="R71" i="4"/>
  <c r="S71" i="4"/>
  <c r="R59" i="4"/>
  <c r="S59" i="4"/>
  <c r="R47" i="4"/>
  <c r="S47" i="4"/>
  <c r="R35" i="4"/>
  <c r="S35" i="4"/>
  <c r="R23" i="4"/>
  <c r="S23" i="4"/>
  <c r="R11" i="4"/>
  <c r="S11" i="4"/>
  <c r="S1729" i="4"/>
  <c r="S1131" i="4"/>
  <c r="S716" i="4"/>
  <c r="S372" i="4"/>
  <c r="R862" i="4"/>
  <c r="S862" i="4"/>
  <c r="R850" i="4"/>
  <c r="S850" i="4"/>
  <c r="R838" i="4"/>
  <c r="S838" i="4"/>
  <c r="R826" i="4"/>
  <c r="S826" i="4"/>
  <c r="R814" i="4"/>
  <c r="S814" i="4"/>
  <c r="R802" i="4"/>
  <c r="S802" i="4"/>
  <c r="R790" i="4"/>
  <c r="S790" i="4"/>
  <c r="R778" i="4"/>
  <c r="S778" i="4"/>
  <c r="R766" i="4"/>
  <c r="S766" i="4"/>
  <c r="R754" i="4"/>
  <c r="S754" i="4"/>
  <c r="R730" i="4"/>
  <c r="S730" i="4"/>
  <c r="R718" i="4"/>
  <c r="S718" i="4"/>
  <c r="R694" i="4"/>
  <c r="S694" i="4"/>
  <c r="R682" i="4"/>
  <c r="S682" i="4"/>
  <c r="R670" i="4"/>
  <c r="S670" i="4"/>
  <c r="R658" i="4"/>
  <c r="S658" i="4"/>
  <c r="R646" i="4"/>
  <c r="S646" i="4"/>
  <c r="R622" i="4"/>
  <c r="S622" i="4"/>
  <c r="R610" i="4"/>
  <c r="S610" i="4"/>
  <c r="R598" i="4"/>
  <c r="S598" i="4"/>
  <c r="R586" i="4"/>
  <c r="S586" i="4"/>
  <c r="R574" i="4"/>
  <c r="S574" i="4"/>
  <c r="R562" i="4"/>
  <c r="S562" i="4"/>
  <c r="R550" i="4"/>
  <c r="S550" i="4"/>
  <c r="R538" i="4"/>
  <c r="S538" i="4"/>
  <c r="R526" i="4"/>
  <c r="S526" i="4"/>
  <c r="R514" i="4"/>
  <c r="S514" i="4"/>
  <c r="R502" i="4"/>
  <c r="S502" i="4"/>
  <c r="R490" i="4"/>
  <c r="S490" i="4"/>
  <c r="R478" i="4"/>
  <c r="S478" i="4"/>
  <c r="R466" i="4"/>
  <c r="S466" i="4"/>
  <c r="R454" i="4"/>
  <c r="S454" i="4"/>
  <c r="R442" i="4"/>
  <c r="S442" i="4"/>
  <c r="R430" i="4"/>
  <c r="S430" i="4"/>
  <c r="R418" i="4"/>
  <c r="S418" i="4"/>
  <c r="R406" i="4"/>
  <c r="S406" i="4"/>
  <c r="R394" i="4"/>
  <c r="S394" i="4"/>
  <c r="R382" i="4"/>
  <c r="S382" i="4"/>
  <c r="R370" i="4"/>
  <c r="S370" i="4"/>
  <c r="R358" i="4"/>
  <c r="S358" i="4"/>
  <c r="R334" i="4"/>
  <c r="S334" i="4"/>
  <c r="R322" i="4"/>
  <c r="S322" i="4"/>
  <c r="R310" i="4"/>
  <c r="S310" i="4"/>
  <c r="R298" i="4"/>
  <c r="S298" i="4"/>
  <c r="R286" i="4"/>
  <c r="S286" i="4"/>
  <c r="R274" i="4"/>
  <c r="S274" i="4"/>
  <c r="R262" i="4"/>
  <c r="S262" i="4"/>
  <c r="R250" i="4"/>
  <c r="S250" i="4"/>
  <c r="R238" i="4"/>
  <c r="S238" i="4"/>
  <c r="R226" i="4"/>
  <c r="S226" i="4"/>
  <c r="R214" i="4"/>
  <c r="S214" i="4"/>
  <c r="R202" i="4"/>
  <c r="S202" i="4"/>
  <c r="R190" i="4"/>
  <c r="S190" i="4"/>
  <c r="R178" i="4"/>
  <c r="S178" i="4"/>
  <c r="R166" i="4"/>
  <c r="S166" i="4"/>
  <c r="R154" i="4"/>
  <c r="S154" i="4"/>
  <c r="R142" i="4"/>
  <c r="S142" i="4"/>
  <c r="R130" i="4"/>
  <c r="S130" i="4"/>
  <c r="R118" i="4"/>
  <c r="S118" i="4"/>
  <c r="R106" i="4"/>
  <c r="S106" i="4"/>
  <c r="R94" i="4"/>
  <c r="S94" i="4"/>
  <c r="R82" i="4"/>
  <c r="S82" i="4"/>
  <c r="R70" i="4"/>
  <c r="S70" i="4"/>
  <c r="S58" i="4"/>
  <c r="R46" i="4"/>
  <c r="S46" i="4"/>
  <c r="R34" i="4"/>
  <c r="S34" i="4"/>
  <c r="R22" i="4"/>
  <c r="S22" i="4"/>
  <c r="R10" i="4"/>
  <c r="S10" i="4"/>
  <c r="S1871" i="4"/>
  <c r="S1823" i="4"/>
  <c r="S1775" i="4"/>
  <c r="S1727" i="4"/>
  <c r="S1350" i="4"/>
  <c r="S1240" i="4"/>
  <c r="S1004" i="4"/>
  <c r="S706" i="4"/>
  <c r="S346" i="4"/>
  <c r="R1197" i="4"/>
  <c r="S1197" i="4"/>
  <c r="R1173" i="4"/>
  <c r="S1173" i="4"/>
  <c r="R1161" i="4"/>
  <c r="S1161" i="4"/>
  <c r="R1149" i="4"/>
  <c r="S1149" i="4"/>
  <c r="S1137" i="4"/>
  <c r="R1125" i="4"/>
  <c r="S1125" i="4"/>
  <c r="R1113" i="4"/>
  <c r="S1113" i="4"/>
  <c r="R1101" i="4"/>
  <c r="S1101" i="4"/>
  <c r="R1089" i="4"/>
  <c r="S1089" i="4"/>
  <c r="R1053" i="4"/>
  <c r="S1053" i="4"/>
  <c r="R1029" i="4"/>
  <c r="S1029" i="4"/>
  <c r="R1017" i="4"/>
  <c r="S1017" i="4"/>
  <c r="R1005" i="4"/>
  <c r="S1005" i="4"/>
  <c r="R993" i="4"/>
  <c r="S993" i="4"/>
  <c r="R981" i="4"/>
  <c r="S981" i="4"/>
  <c r="R969" i="4"/>
  <c r="S969" i="4"/>
  <c r="R957" i="4"/>
  <c r="S957" i="4"/>
  <c r="R945" i="4"/>
  <c r="S945" i="4"/>
  <c r="R933" i="4"/>
  <c r="S933" i="4"/>
  <c r="R921" i="4"/>
  <c r="S921" i="4"/>
  <c r="R909" i="4"/>
  <c r="S909" i="4"/>
  <c r="R897" i="4"/>
  <c r="S897" i="4"/>
  <c r="R885" i="4"/>
  <c r="S885" i="4"/>
  <c r="R873" i="4"/>
  <c r="S873" i="4"/>
  <c r="R861" i="4"/>
  <c r="S861" i="4"/>
  <c r="R849" i="4"/>
  <c r="S849" i="4"/>
  <c r="R837" i="4"/>
  <c r="S837" i="4"/>
  <c r="R825" i="4"/>
  <c r="S825" i="4"/>
  <c r="R813" i="4"/>
  <c r="S813" i="4"/>
  <c r="R801" i="4"/>
  <c r="S801" i="4"/>
  <c r="R789" i="4"/>
  <c r="S789" i="4"/>
  <c r="R777" i="4"/>
  <c r="S777" i="4"/>
  <c r="R765" i="4"/>
  <c r="S765" i="4"/>
  <c r="R753" i="4"/>
  <c r="S753" i="4"/>
  <c r="R741" i="4"/>
  <c r="S741" i="4"/>
  <c r="R729" i="4"/>
  <c r="S729" i="4"/>
  <c r="R717" i="4"/>
  <c r="S717" i="4"/>
  <c r="R705" i="4"/>
  <c r="S705" i="4"/>
  <c r="R693" i="4"/>
  <c r="S693" i="4"/>
  <c r="R681" i="4"/>
  <c r="S681" i="4"/>
  <c r="R669" i="4"/>
  <c r="S669" i="4"/>
  <c r="R657" i="4"/>
  <c r="S657" i="4"/>
  <c r="R645" i="4"/>
  <c r="S645" i="4"/>
  <c r="R633" i="4"/>
  <c r="S633" i="4"/>
  <c r="R621" i="4"/>
  <c r="S621" i="4"/>
  <c r="R609" i="4"/>
  <c r="S609" i="4"/>
  <c r="R597" i="4"/>
  <c r="S597" i="4"/>
  <c r="R585" i="4"/>
  <c r="S585" i="4"/>
  <c r="R573" i="4"/>
  <c r="S573" i="4"/>
  <c r="R561" i="4"/>
  <c r="S561" i="4"/>
  <c r="R549" i="4"/>
  <c r="S549" i="4"/>
  <c r="R537" i="4"/>
  <c r="S537" i="4"/>
  <c r="R525" i="4"/>
  <c r="S525" i="4"/>
  <c r="R513" i="4"/>
  <c r="S513" i="4"/>
  <c r="R501" i="4"/>
  <c r="S501" i="4"/>
  <c r="R489" i="4"/>
  <c r="S489" i="4"/>
  <c r="R477" i="4"/>
  <c r="S477" i="4"/>
  <c r="R465" i="4"/>
  <c r="S465" i="4"/>
  <c r="R453" i="4"/>
  <c r="S453" i="4"/>
  <c r="R441" i="4"/>
  <c r="S441" i="4"/>
  <c r="R429" i="4"/>
  <c r="S429" i="4"/>
  <c r="R417" i="4"/>
  <c r="S417" i="4"/>
  <c r="R405" i="4"/>
  <c r="S405" i="4"/>
  <c r="R393" i="4"/>
  <c r="S393" i="4"/>
  <c r="R381" i="4"/>
  <c r="S381" i="4"/>
  <c r="R369" i="4"/>
  <c r="S369" i="4"/>
  <c r="R357" i="4"/>
  <c r="S357" i="4"/>
  <c r="R345" i="4"/>
  <c r="S345" i="4"/>
  <c r="R333" i="4"/>
  <c r="S333" i="4"/>
  <c r="R321" i="4"/>
  <c r="S321" i="4"/>
  <c r="R309" i="4"/>
  <c r="S309" i="4"/>
  <c r="R297" i="4"/>
  <c r="S297" i="4"/>
  <c r="R285" i="4"/>
  <c r="S285" i="4"/>
  <c r="R273" i="4"/>
  <c r="S273" i="4"/>
  <c r="R261" i="4"/>
  <c r="S261" i="4"/>
  <c r="R249" i="4"/>
  <c r="S249" i="4"/>
  <c r="R237" i="4"/>
  <c r="S237" i="4"/>
  <c r="R225" i="4"/>
  <c r="S225" i="4"/>
  <c r="R213" i="4"/>
  <c r="S213" i="4"/>
  <c r="R201" i="4"/>
  <c r="S201" i="4"/>
  <c r="R189" i="4"/>
  <c r="S189" i="4"/>
  <c r="R177" i="4"/>
  <c r="S177" i="4"/>
  <c r="R165" i="4"/>
  <c r="S165" i="4"/>
  <c r="R153" i="4"/>
  <c r="S153" i="4"/>
  <c r="R141" i="4"/>
  <c r="S141" i="4"/>
  <c r="R129" i="4"/>
  <c r="S129" i="4"/>
  <c r="R117" i="4"/>
  <c r="S117" i="4"/>
  <c r="R105" i="4"/>
  <c r="S105" i="4"/>
  <c r="R93" i="4"/>
  <c r="S93" i="4"/>
  <c r="R81" i="4"/>
  <c r="S81" i="4"/>
  <c r="R69" i="4"/>
  <c r="S69" i="4"/>
  <c r="R57" i="4"/>
  <c r="S57" i="4"/>
  <c r="R45" i="4"/>
  <c r="S45" i="4"/>
  <c r="R33" i="4"/>
  <c r="S33" i="4"/>
  <c r="R21" i="4"/>
  <c r="S21" i="4"/>
  <c r="R9" i="4"/>
  <c r="S9" i="4"/>
  <c r="S1336" i="4"/>
  <c r="S1108" i="4"/>
  <c r="S660" i="4"/>
  <c r="R992" i="4"/>
  <c r="S992" i="4"/>
  <c r="R980" i="4"/>
  <c r="S980" i="4"/>
  <c r="R968" i="4"/>
  <c r="S968" i="4"/>
  <c r="R956" i="4"/>
  <c r="S956" i="4"/>
  <c r="R944" i="4"/>
  <c r="S944" i="4"/>
  <c r="R920" i="4"/>
  <c r="S920" i="4"/>
  <c r="R908" i="4"/>
  <c r="S908" i="4"/>
  <c r="R896" i="4"/>
  <c r="S896" i="4"/>
  <c r="R884" i="4"/>
  <c r="S884" i="4"/>
  <c r="R872" i="4"/>
  <c r="S872" i="4"/>
  <c r="R860" i="4"/>
  <c r="S860" i="4"/>
  <c r="R848" i="4"/>
  <c r="S848" i="4"/>
  <c r="R836" i="4"/>
  <c r="S836" i="4"/>
  <c r="R824" i="4"/>
  <c r="S824" i="4"/>
  <c r="R812" i="4"/>
  <c r="S812" i="4"/>
  <c r="R800" i="4"/>
  <c r="S800" i="4"/>
  <c r="R776" i="4"/>
  <c r="S776" i="4"/>
  <c r="R764" i="4"/>
  <c r="S764" i="4"/>
  <c r="R752" i="4"/>
  <c r="S752" i="4"/>
  <c r="R740" i="4"/>
  <c r="S740" i="4"/>
  <c r="R728" i="4"/>
  <c r="S728" i="4"/>
  <c r="R704" i="4"/>
  <c r="S704" i="4"/>
  <c r="R692" i="4"/>
  <c r="S692" i="4"/>
  <c r="R680" i="4"/>
  <c r="S680" i="4"/>
  <c r="R668" i="4"/>
  <c r="S668" i="4"/>
  <c r="R656" i="4"/>
  <c r="S656" i="4"/>
  <c r="R644" i="4"/>
  <c r="S644" i="4"/>
  <c r="R632" i="4"/>
  <c r="S632" i="4"/>
  <c r="R620" i="4"/>
  <c r="S620" i="4"/>
  <c r="R608" i="4"/>
  <c r="S608" i="4"/>
  <c r="R596" i="4"/>
  <c r="S596" i="4"/>
  <c r="R584" i="4"/>
  <c r="S584" i="4"/>
  <c r="R572" i="4"/>
  <c r="S572" i="4"/>
  <c r="R560" i="4"/>
  <c r="S560" i="4"/>
  <c r="R548" i="4"/>
  <c r="S548" i="4"/>
  <c r="R536" i="4"/>
  <c r="S536" i="4"/>
  <c r="R524" i="4"/>
  <c r="S524" i="4"/>
  <c r="R512" i="4"/>
  <c r="S512" i="4"/>
  <c r="R500" i="4"/>
  <c r="S500" i="4"/>
  <c r="R488" i="4"/>
  <c r="S488" i="4"/>
  <c r="R476" i="4"/>
  <c r="S476" i="4"/>
  <c r="R464" i="4"/>
  <c r="S464" i="4"/>
  <c r="R452" i="4"/>
  <c r="S452" i="4"/>
  <c r="R440" i="4"/>
  <c r="S440" i="4"/>
  <c r="R428" i="4"/>
  <c r="S428" i="4"/>
  <c r="R416" i="4"/>
  <c r="S416" i="4"/>
  <c r="R404" i="4"/>
  <c r="S404" i="4"/>
  <c r="R380" i="4"/>
  <c r="S380" i="4"/>
  <c r="R368" i="4"/>
  <c r="S368" i="4"/>
  <c r="R356" i="4"/>
  <c r="S356" i="4"/>
  <c r="R344" i="4"/>
  <c r="S344" i="4"/>
  <c r="R332" i="4"/>
  <c r="S332" i="4"/>
  <c r="R320" i="4"/>
  <c r="S320" i="4"/>
  <c r="R308" i="4"/>
  <c r="S308" i="4"/>
  <c r="R296" i="4"/>
  <c r="S296" i="4"/>
  <c r="R284" i="4"/>
  <c r="S284" i="4"/>
  <c r="R272" i="4"/>
  <c r="S272" i="4"/>
  <c r="R260" i="4"/>
  <c r="S260" i="4"/>
  <c r="R248" i="4"/>
  <c r="S248" i="4"/>
  <c r="R236" i="4"/>
  <c r="S236" i="4"/>
  <c r="R224" i="4"/>
  <c r="S224" i="4"/>
  <c r="R212" i="4"/>
  <c r="S212" i="4"/>
  <c r="R200" i="4"/>
  <c r="S200" i="4"/>
  <c r="R188" i="4"/>
  <c r="S188" i="4"/>
  <c r="R176" i="4"/>
  <c r="S176" i="4"/>
  <c r="R164" i="4"/>
  <c r="S164" i="4"/>
  <c r="R152" i="4"/>
  <c r="S152" i="4"/>
  <c r="R140" i="4"/>
  <c r="S140" i="4"/>
  <c r="R128" i="4"/>
  <c r="S128" i="4"/>
  <c r="R116" i="4"/>
  <c r="S116" i="4"/>
  <c r="R104" i="4"/>
  <c r="S104" i="4"/>
  <c r="R92" i="4"/>
  <c r="S92" i="4"/>
  <c r="R80" i="4"/>
  <c r="S80" i="4"/>
  <c r="R68" i="4"/>
  <c r="S68" i="4"/>
  <c r="R56" i="4"/>
  <c r="S56" i="4"/>
  <c r="R44" i="4"/>
  <c r="S44" i="4"/>
  <c r="R32" i="4"/>
  <c r="S32" i="4"/>
  <c r="R20" i="4"/>
  <c r="S20" i="4"/>
  <c r="R8" i="4"/>
  <c r="S8" i="4"/>
  <c r="S1216" i="4"/>
  <c r="S634" i="4"/>
  <c r="R2287" i="4"/>
  <c r="S2287" i="4"/>
  <c r="R2275" i="4"/>
  <c r="S2275" i="4"/>
  <c r="R2263" i="4"/>
  <c r="S2263" i="4"/>
  <c r="R2251" i="4"/>
  <c r="S2251" i="4"/>
  <c r="R2239" i="4"/>
  <c r="S2239" i="4"/>
  <c r="R2227" i="4"/>
  <c r="S2227" i="4"/>
  <c r="R2215" i="4"/>
  <c r="S2215" i="4"/>
  <c r="R2203" i="4"/>
  <c r="S2203" i="4"/>
  <c r="R2191" i="4"/>
  <c r="S2191" i="4"/>
  <c r="R2179" i="4"/>
  <c r="S2179" i="4"/>
  <c r="R2167" i="4"/>
  <c r="S2167" i="4"/>
  <c r="R2155" i="4"/>
  <c r="S2155" i="4"/>
  <c r="R2143" i="4"/>
  <c r="S2143" i="4"/>
  <c r="R2131" i="4"/>
  <c r="S2131" i="4"/>
  <c r="R2119" i="4"/>
  <c r="S2119" i="4"/>
  <c r="R2107" i="4"/>
  <c r="S2107" i="4"/>
  <c r="R2095" i="4"/>
  <c r="S2095" i="4"/>
  <c r="R2083" i="4"/>
  <c r="S2083" i="4"/>
  <c r="R2071" i="4"/>
  <c r="S2071" i="4"/>
  <c r="R2059" i="4"/>
  <c r="S2059" i="4"/>
  <c r="R2047" i="4"/>
  <c r="S2047" i="4"/>
  <c r="R2035" i="4"/>
  <c r="S2035" i="4"/>
  <c r="R2023" i="4"/>
  <c r="S2023" i="4"/>
  <c r="R2011" i="4"/>
  <c r="S2011" i="4"/>
  <c r="R1999" i="4"/>
  <c r="S1999" i="4"/>
  <c r="R1987" i="4"/>
  <c r="S1987" i="4"/>
  <c r="R1975" i="4"/>
  <c r="S1975" i="4"/>
  <c r="R1963" i="4"/>
  <c r="S1963" i="4"/>
  <c r="R1951" i="4"/>
  <c r="S1951" i="4"/>
  <c r="R1939" i="4"/>
  <c r="S1939" i="4"/>
  <c r="R1927" i="4"/>
  <c r="S1927" i="4"/>
  <c r="R1915" i="4"/>
  <c r="S1915" i="4"/>
  <c r="R1903" i="4"/>
  <c r="S1903" i="4"/>
  <c r="R1891" i="4"/>
  <c r="S1891" i="4"/>
  <c r="R1879" i="4"/>
  <c r="S1879" i="4"/>
  <c r="R1867" i="4"/>
  <c r="S1867" i="4"/>
  <c r="R1855" i="4"/>
  <c r="S1855" i="4"/>
  <c r="R1843" i="4"/>
  <c r="S1843" i="4"/>
  <c r="R1831" i="4"/>
  <c r="S1831" i="4"/>
  <c r="R1819" i="4"/>
  <c r="S1819" i="4"/>
  <c r="R1807" i="4"/>
  <c r="S1807" i="4"/>
  <c r="R1795" i="4"/>
  <c r="S1795" i="4"/>
  <c r="R1783" i="4"/>
  <c r="S1783" i="4"/>
  <c r="R1771" i="4"/>
  <c r="S1771" i="4"/>
  <c r="R1759" i="4"/>
  <c r="S1759" i="4"/>
  <c r="R1747" i="4"/>
  <c r="S1747" i="4"/>
  <c r="R1735" i="4"/>
  <c r="S1735" i="4"/>
  <c r="R1723" i="4"/>
  <c r="S1723" i="4"/>
  <c r="R1711" i="4"/>
  <c r="S1711" i="4"/>
  <c r="R1699" i="4"/>
  <c r="S1699" i="4"/>
  <c r="R1687" i="4"/>
  <c r="S1687" i="4"/>
  <c r="R1675" i="4"/>
  <c r="S1675" i="4"/>
  <c r="R1663" i="4"/>
  <c r="S1663" i="4"/>
  <c r="R1651" i="4"/>
  <c r="S1651" i="4"/>
  <c r="R1639" i="4"/>
  <c r="S1639" i="4"/>
  <c r="R1627" i="4"/>
  <c r="S1627" i="4"/>
  <c r="R1615" i="4"/>
  <c r="S1615" i="4"/>
  <c r="R1603" i="4"/>
  <c r="S1603" i="4"/>
  <c r="R1591" i="4"/>
  <c r="S1591" i="4"/>
  <c r="R1579" i="4"/>
  <c r="S1579" i="4"/>
  <c r="R1567" i="4"/>
  <c r="S1567" i="4"/>
  <c r="R1555" i="4"/>
  <c r="S1555" i="4"/>
  <c r="R1543" i="4"/>
  <c r="S1543" i="4"/>
  <c r="R1531" i="4"/>
  <c r="S1531" i="4"/>
  <c r="R1519" i="4"/>
  <c r="S1519" i="4"/>
  <c r="R1507" i="4"/>
  <c r="S1507" i="4"/>
  <c r="R1495" i="4"/>
  <c r="S1495" i="4"/>
  <c r="R1483" i="4"/>
  <c r="S1483" i="4"/>
  <c r="R1471" i="4"/>
  <c r="S1471" i="4"/>
  <c r="R1459" i="4"/>
  <c r="S1459" i="4"/>
  <c r="R1447" i="4"/>
  <c r="S1447" i="4"/>
  <c r="R1435" i="4"/>
  <c r="S1435" i="4"/>
  <c r="R1423" i="4"/>
  <c r="S1423" i="4"/>
  <c r="R1411" i="4"/>
  <c r="S1411" i="4"/>
  <c r="R1399" i="4"/>
  <c r="S1399" i="4"/>
  <c r="R1387" i="4"/>
  <c r="S1387" i="4"/>
  <c r="R1375" i="4"/>
  <c r="S1375" i="4"/>
  <c r="R1363" i="4"/>
  <c r="S1363" i="4"/>
  <c r="R1351" i="4"/>
  <c r="S1351" i="4"/>
  <c r="R1339" i="4"/>
  <c r="S1339" i="4"/>
  <c r="R1327" i="4"/>
  <c r="S1327" i="4"/>
  <c r="R1315" i="4"/>
  <c r="S1315" i="4"/>
  <c r="R1303" i="4"/>
  <c r="S1303" i="4"/>
  <c r="R1291" i="4"/>
  <c r="S1291" i="4"/>
  <c r="R1279" i="4"/>
  <c r="S1279" i="4"/>
  <c r="R1267" i="4"/>
  <c r="S1267" i="4"/>
  <c r="R1255" i="4"/>
  <c r="S1255" i="4"/>
  <c r="R1243" i="4"/>
  <c r="S1243" i="4"/>
  <c r="R1231" i="4"/>
  <c r="S1231" i="4"/>
  <c r="R1219" i="4"/>
  <c r="S1219" i="4"/>
  <c r="R1207" i="4"/>
  <c r="S1207" i="4"/>
  <c r="R1195" i="4"/>
  <c r="S1195" i="4"/>
  <c r="R1183" i="4"/>
  <c r="S1183" i="4"/>
  <c r="R1171" i="4"/>
  <c r="S1171" i="4"/>
  <c r="R1159" i="4"/>
  <c r="S1159" i="4"/>
  <c r="R1147" i="4"/>
  <c r="S1147" i="4"/>
  <c r="R1135" i="4"/>
  <c r="S1135" i="4"/>
  <c r="R1123" i="4"/>
  <c r="S1123" i="4"/>
  <c r="R1111" i="4"/>
  <c r="S1111" i="4"/>
  <c r="R1099" i="4"/>
  <c r="S1099" i="4"/>
  <c r="R1087" i="4"/>
  <c r="S1087" i="4"/>
  <c r="R1075" i="4"/>
  <c r="S1075" i="4"/>
  <c r="R1063" i="4"/>
  <c r="S1063" i="4"/>
  <c r="R1051" i="4"/>
  <c r="S1051" i="4"/>
  <c r="R1039" i="4"/>
  <c r="S1039" i="4"/>
  <c r="R1027" i="4"/>
  <c r="S1027" i="4"/>
  <c r="R1015" i="4"/>
  <c r="S1015" i="4"/>
  <c r="R1003" i="4"/>
  <c r="S1003" i="4"/>
  <c r="R991" i="4"/>
  <c r="S991" i="4"/>
  <c r="R979" i="4"/>
  <c r="S979" i="4"/>
  <c r="R967" i="4"/>
  <c r="S967" i="4"/>
  <c r="R955" i="4"/>
  <c r="S955" i="4"/>
  <c r="R943" i="4"/>
  <c r="S943" i="4"/>
  <c r="R931" i="4"/>
  <c r="S931" i="4"/>
  <c r="R919" i="4"/>
  <c r="S919" i="4"/>
  <c r="R907" i="4"/>
  <c r="S907" i="4"/>
  <c r="R895" i="4"/>
  <c r="S895" i="4"/>
  <c r="R883" i="4"/>
  <c r="S883" i="4"/>
  <c r="R871" i="4"/>
  <c r="S871" i="4"/>
  <c r="R859" i="4"/>
  <c r="S859" i="4"/>
  <c r="R847" i="4"/>
  <c r="S847" i="4"/>
  <c r="R835" i="4"/>
  <c r="S835" i="4"/>
  <c r="R823" i="4"/>
  <c r="S823" i="4"/>
  <c r="R811" i="4"/>
  <c r="S811" i="4"/>
  <c r="R799" i="4"/>
  <c r="S799" i="4"/>
  <c r="R787" i="4"/>
  <c r="S787" i="4"/>
  <c r="R775" i="4"/>
  <c r="S775" i="4"/>
  <c r="R763" i="4"/>
  <c r="S763" i="4"/>
  <c r="R751" i="4"/>
  <c r="S751" i="4"/>
  <c r="R739" i="4"/>
  <c r="S739" i="4"/>
  <c r="R727" i="4"/>
  <c r="S727" i="4"/>
  <c r="R715" i="4"/>
  <c r="S715" i="4"/>
  <c r="R703" i="4"/>
  <c r="S703" i="4"/>
  <c r="R691" i="4"/>
  <c r="S691" i="4"/>
  <c r="R679" i="4"/>
  <c r="S679" i="4"/>
  <c r="R667" i="4"/>
  <c r="S667" i="4"/>
  <c r="R655" i="4"/>
  <c r="S655" i="4"/>
  <c r="R643" i="4"/>
  <c r="S643" i="4"/>
  <c r="R631" i="4"/>
  <c r="S631" i="4"/>
  <c r="R619" i="4"/>
  <c r="S619" i="4"/>
  <c r="R607" i="4"/>
  <c r="S607" i="4"/>
  <c r="R595" i="4"/>
  <c r="S595" i="4"/>
  <c r="R583" i="4"/>
  <c r="S583" i="4"/>
  <c r="R571" i="4"/>
  <c r="S571" i="4"/>
  <c r="R559" i="4"/>
  <c r="S559" i="4"/>
  <c r="R547" i="4"/>
  <c r="S547" i="4"/>
  <c r="R535" i="4"/>
  <c r="S535" i="4"/>
  <c r="R523" i="4"/>
  <c r="S523" i="4"/>
  <c r="R511" i="4"/>
  <c r="S511" i="4"/>
  <c r="R499" i="4"/>
  <c r="S499" i="4"/>
  <c r="R487" i="4"/>
  <c r="S487" i="4"/>
  <c r="R475" i="4"/>
  <c r="S475" i="4"/>
  <c r="R463" i="4"/>
  <c r="S463" i="4"/>
  <c r="R451" i="4"/>
  <c r="S451" i="4"/>
  <c r="R439" i="4"/>
  <c r="S439" i="4"/>
  <c r="R427" i="4"/>
  <c r="S427" i="4"/>
  <c r="R415" i="4"/>
  <c r="S415" i="4"/>
  <c r="R403" i="4"/>
  <c r="S403" i="4"/>
  <c r="R391" i="4"/>
  <c r="S391" i="4"/>
  <c r="R379" i="4"/>
  <c r="S379" i="4"/>
  <c r="R367" i="4"/>
  <c r="S367" i="4"/>
  <c r="R355" i="4"/>
  <c r="S355" i="4"/>
  <c r="R343" i="4"/>
  <c r="S343" i="4"/>
  <c r="R331" i="4"/>
  <c r="S331" i="4"/>
  <c r="R319" i="4"/>
  <c r="S319" i="4"/>
  <c r="R307" i="4"/>
  <c r="S307" i="4"/>
  <c r="R295" i="4"/>
  <c r="S295" i="4"/>
  <c r="R283" i="4"/>
  <c r="S283" i="4"/>
  <c r="R271" i="4"/>
  <c r="S271" i="4"/>
  <c r="R259" i="4"/>
  <c r="S259" i="4"/>
  <c r="R247" i="4"/>
  <c r="S247" i="4"/>
  <c r="R235" i="4"/>
  <c r="S235" i="4"/>
  <c r="R223" i="4"/>
  <c r="S223" i="4"/>
  <c r="R211" i="4"/>
  <c r="S211" i="4"/>
  <c r="R199" i="4"/>
  <c r="S199" i="4"/>
  <c r="R187" i="4"/>
  <c r="S187" i="4"/>
  <c r="R175" i="4"/>
  <c r="S175" i="4"/>
  <c r="R163" i="4"/>
  <c r="S163" i="4"/>
  <c r="R151" i="4"/>
  <c r="S151" i="4"/>
  <c r="R139" i="4"/>
  <c r="S139" i="4"/>
  <c r="R127" i="4"/>
  <c r="S127" i="4"/>
  <c r="R115" i="4"/>
  <c r="S115" i="4"/>
  <c r="R103" i="4"/>
  <c r="S103" i="4"/>
  <c r="R91" i="4"/>
  <c r="S91" i="4"/>
  <c r="R79" i="4"/>
  <c r="S79" i="4"/>
  <c r="R67" i="4"/>
  <c r="S67" i="4"/>
  <c r="R55" i="4"/>
  <c r="S55" i="4"/>
  <c r="R43" i="4"/>
  <c r="S43" i="4"/>
  <c r="R31" i="4"/>
  <c r="S31" i="4"/>
  <c r="R19" i="4"/>
  <c r="S19" i="4"/>
  <c r="R7" i="4"/>
  <c r="S7" i="4"/>
  <c r="S1907" i="4"/>
  <c r="S1859" i="4"/>
  <c r="S1811" i="4"/>
  <c r="S1763" i="4"/>
  <c r="S1326" i="4"/>
  <c r="S1209" i="4"/>
  <c r="S1096" i="4"/>
  <c r="S932" i="4"/>
  <c r="S624" i="4"/>
  <c r="S180" i="4"/>
  <c r="R1338" i="4"/>
  <c r="S1338" i="4"/>
  <c r="R1314" i="4"/>
  <c r="S1314" i="4"/>
  <c r="R1290" i="4"/>
  <c r="S1290" i="4"/>
  <c r="R1278" i="4"/>
  <c r="S1278" i="4"/>
  <c r="R1266" i="4"/>
  <c r="S1266" i="4"/>
  <c r="R1254" i="4"/>
  <c r="S1254" i="4"/>
  <c r="R1242" i="4"/>
  <c r="S1242" i="4"/>
  <c r="R1230" i="4"/>
  <c r="S1230" i="4"/>
  <c r="R1218" i="4"/>
  <c r="S1218" i="4"/>
  <c r="R1206" i="4"/>
  <c r="S1206" i="4"/>
  <c r="R1170" i="4"/>
  <c r="S1170" i="4"/>
  <c r="R1146" i="4"/>
  <c r="S1146" i="4"/>
  <c r="R1134" i="4"/>
  <c r="S1134" i="4"/>
  <c r="R1122" i="4"/>
  <c r="S1122" i="4"/>
  <c r="R1110" i="4"/>
  <c r="S1110" i="4"/>
  <c r="S1098" i="4"/>
  <c r="R1086" i="4"/>
  <c r="S1086" i="4"/>
  <c r="R1074" i="4"/>
  <c r="S1074" i="4"/>
  <c r="R1062" i="4"/>
  <c r="S1062" i="4"/>
  <c r="R1026" i="4"/>
  <c r="S1026" i="4"/>
  <c r="R1014" i="4"/>
  <c r="S1014" i="4"/>
  <c r="R1002" i="4"/>
  <c r="S1002" i="4"/>
  <c r="R990" i="4"/>
  <c r="S990" i="4"/>
  <c r="R978" i="4"/>
  <c r="S978" i="4"/>
  <c r="R966" i="4"/>
  <c r="S966" i="4"/>
  <c r="R954" i="4"/>
  <c r="S954" i="4"/>
  <c r="R942" i="4"/>
  <c r="S942" i="4"/>
  <c r="R930" i="4"/>
  <c r="S930" i="4"/>
  <c r="R918" i="4"/>
  <c r="S918" i="4"/>
  <c r="R906" i="4"/>
  <c r="S906" i="4"/>
  <c r="R894" i="4"/>
  <c r="S894" i="4"/>
  <c r="R882" i="4"/>
  <c r="S882" i="4"/>
  <c r="R870" i="4"/>
  <c r="S870" i="4"/>
  <c r="R858" i="4"/>
  <c r="S858" i="4"/>
  <c r="R846" i="4"/>
  <c r="S846" i="4"/>
  <c r="R834" i="4"/>
  <c r="S834" i="4"/>
  <c r="R822" i="4"/>
  <c r="S822" i="4"/>
  <c r="R810" i="4"/>
  <c r="S810" i="4"/>
  <c r="R798" i="4"/>
  <c r="S798" i="4"/>
  <c r="R786" i="4"/>
  <c r="S786" i="4"/>
  <c r="R774" i="4"/>
  <c r="S774" i="4"/>
  <c r="R762" i="4"/>
  <c r="S762" i="4"/>
  <c r="R750" i="4"/>
  <c r="S750" i="4"/>
  <c r="R738" i="4"/>
  <c r="S738" i="4"/>
  <c r="R726" i="4"/>
  <c r="S726" i="4"/>
  <c r="R714" i="4"/>
  <c r="S714" i="4"/>
  <c r="R702" i="4"/>
  <c r="S702" i="4"/>
  <c r="R690" i="4"/>
  <c r="S690" i="4"/>
  <c r="R678" i="4"/>
  <c r="S678" i="4"/>
  <c r="R666" i="4"/>
  <c r="S666" i="4"/>
  <c r="R654" i="4"/>
  <c r="S654" i="4"/>
  <c r="R642" i="4"/>
  <c r="S642" i="4"/>
  <c r="R630" i="4"/>
  <c r="S630" i="4"/>
  <c r="R618" i="4"/>
  <c r="S618" i="4"/>
  <c r="R606" i="4"/>
  <c r="S606" i="4"/>
  <c r="R594" i="4"/>
  <c r="S594" i="4"/>
  <c r="R582" i="4"/>
  <c r="S582" i="4"/>
  <c r="R570" i="4"/>
  <c r="S570" i="4"/>
  <c r="R558" i="4"/>
  <c r="S558" i="4"/>
  <c r="R546" i="4"/>
  <c r="S546" i="4"/>
  <c r="R534" i="4"/>
  <c r="S534" i="4"/>
  <c r="R522" i="4"/>
  <c r="S522" i="4"/>
  <c r="R510" i="4"/>
  <c r="S510" i="4"/>
  <c r="R498" i="4"/>
  <c r="S498" i="4"/>
  <c r="R486" i="4"/>
  <c r="S486" i="4"/>
  <c r="R474" i="4"/>
  <c r="S474" i="4"/>
  <c r="R462" i="4"/>
  <c r="S462" i="4"/>
  <c r="R450" i="4"/>
  <c r="S450" i="4"/>
  <c r="R438" i="4"/>
  <c r="S438" i="4"/>
  <c r="R426" i="4"/>
  <c r="S426" i="4"/>
  <c r="R414" i="4"/>
  <c r="S414" i="4"/>
  <c r="R402" i="4"/>
  <c r="S402" i="4"/>
  <c r="R390" i="4"/>
  <c r="S390" i="4"/>
  <c r="R378" i="4"/>
  <c r="S378" i="4"/>
  <c r="R366" i="4"/>
  <c r="S366" i="4"/>
  <c r="R354" i="4"/>
  <c r="S354" i="4"/>
  <c r="R342" i="4"/>
  <c r="S342" i="4"/>
  <c r="R330" i="4"/>
  <c r="S330" i="4"/>
  <c r="R318" i="4"/>
  <c r="S318" i="4"/>
  <c r="R306" i="4"/>
  <c r="S306" i="4"/>
  <c r="R294" i="4"/>
  <c r="S294" i="4"/>
  <c r="R282" i="4"/>
  <c r="S282" i="4"/>
  <c r="R270" i="4"/>
  <c r="S270" i="4"/>
  <c r="R258" i="4"/>
  <c r="S258" i="4"/>
  <c r="R246" i="4"/>
  <c r="S246" i="4"/>
  <c r="R234" i="4"/>
  <c r="S234" i="4"/>
  <c r="R222" i="4"/>
  <c r="S222" i="4"/>
  <c r="R210" i="4"/>
  <c r="S210" i="4"/>
  <c r="R198" i="4"/>
  <c r="S198" i="4"/>
  <c r="R186" i="4"/>
  <c r="S186" i="4"/>
  <c r="R174" i="4"/>
  <c r="S174" i="4"/>
  <c r="R162" i="4"/>
  <c r="S162" i="4"/>
  <c r="R150" i="4"/>
  <c r="S150" i="4"/>
  <c r="R138" i="4"/>
  <c r="S138" i="4"/>
  <c r="R126" i="4"/>
  <c r="S126" i="4"/>
  <c r="R114" i="4"/>
  <c r="S114" i="4"/>
  <c r="R102" i="4"/>
  <c r="S102" i="4"/>
  <c r="R90" i="4"/>
  <c r="S90" i="4"/>
  <c r="R78" i="4"/>
  <c r="S78" i="4"/>
  <c r="R66" i="4"/>
  <c r="S66" i="4"/>
  <c r="R54" i="4"/>
  <c r="S54" i="4"/>
  <c r="R42" i="4"/>
  <c r="S42" i="4"/>
  <c r="R30" i="4"/>
  <c r="S30" i="4"/>
  <c r="R18" i="4"/>
  <c r="S18" i="4"/>
  <c r="R6" i="4"/>
  <c r="S6" i="4"/>
  <c r="S1408" i="4"/>
  <c r="S1311" i="4"/>
  <c r="S1194" i="4"/>
  <c r="S1077" i="4"/>
  <c r="S566" i="4"/>
  <c r="R2286" i="4"/>
  <c r="R1884" i="4"/>
  <c r="R1780" i="4"/>
  <c r="P1847" i="4"/>
  <c r="R1847" i="4"/>
  <c r="P767" i="4"/>
  <c r="R767" i="4"/>
  <c r="R1992" i="4"/>
  <c r="R1956" i="4"/>
  <c r="R1920" i="4"/>
  <c r="R1717" i="4"/>
  <c r="P58" i="4"/>
  <c r="R58" i="4"/>
  <c r="R2068" i="4"/>
  <c r="R2020" i="4"/>
  <c r="R1972" i="4"/>
  <c r="R1860" i="4"/>
  <c r="Q1137" i="4"/>
  <c r="R1137" i="4"/>
  <c r="Q1988" i="4"/>
  <c r="R1988" i="4"/>
  <c r="Q1940" i="4"/>
  <c r="R1940" i="4"/>
  <c r="Q1892" i="4"/>
  <c r="R1892" i="4"/>
  <c r="Q1844" i="4"/>
  <c r="R1844" i="4"/>
  <c r="P1808" i="4"/>
  <c r="R1808" i="4"/>
  <c r="P1712" i="4"/>
  <c r="R1712" i="4"/>
  <c r="P1676" i="4"/>
  <c r="R1676" i="4"/>
  <c r="Q1640" i="4"/>
  <c r="R1640" i="4"/>
  <c r="P1604" i="4"/>
  <c r="R1604" i="4"/>
  <c r="P1568" i="4"/>
  <c r="R1568" i="4"/>
  <c r="P1532" i="4"/>
  <c r="R1532" i="4"/>
  <c r="P1496" i="4"/>
  <c r="R1496" i="4"/>
  <c r="P1460" i="4"/>
  <c r="R1460" i="4"/>
  <c r="P1424" i="4"/>
  <c r="R1424" i="4"/>
  <c r="P1388" i="4"/>
  <c r="R1388" i="4"/>
  <c r="P1352" i="4"/>
  <c r="R1352" i="4"/>
  <c r="P1316" i="4"/>
  <c r="R1316" i="4"/>
  <c r="P1280" i="4"/>
  <c r="R1280" i="4"/>
  <c r="P1244" i="4"/>
  <c r="R1244" i="4"/>
  <c r="P1208" i="4"/>
  <c r="R1208" i="4"/>
  <c r="P1172" i="4"/>
  <c r="R1172" i="4"/>
  <c r="P1136" i="4"/>
  <c r="R1136" i="4"/>
  <c r="P1100" i="4"/>
  <c r="R1100" i="4"/>
  <c r="P1064" i="4"/>
  <c r="R1064" i="4"/>
  <c r="P1028" i="4"/>
  <c r="R1028" i="4"/>
  <c r="R1876" i="4"/>
  <c r="R1732" i="4"/>
  <c r="R2004" i="4"/>
  <c r="R1968" i="4"/>
  <c r="R1932" i="4"/>
  <c r="R1896" i="4"/>
  <c r="R1587" i="4"/>
  <c r="P1830" i="4"/>
  <c r="R1830" i="4"/>
  <c r="P1746" i="4"/>
  <c r="R1746" i="4"/>
  <c r="Q1098" i="4"/>
  <c r="R1098" i="4"/>
  <c r="R2328" i="4"/>
  <c r="R2316" i="4"/>
  <c r="R2304" i="4"/>
  <c r="R2292" i="4"/>
  <c r="R2280" i="4"/>
  <c r="R2268" i="4"/>
  <c r="R2256" i="4"/>
  <c r="R2244" i="4"/>
  <c r="R2232" i="4"/>
  <c r="R2220" i="4"/>
  <c r="R2208" i="4"/>
  <c r="R2196" i="4"/>
  <c r="R2184" i="4"/>
  <c r="R2172" i="4"/>
  <c r="R2160" i="4"/>
  <c r="R2148" i="4"/>
  <c r="R2136" i="4"/>
  <c r="R2124" i="4"/>
  <c r="R2112" i="4"/>
  <c r="R2100" i="4"/>
  <c r="R2088" i="4"/>
  <c r="R2076" i="4"/>
  <c r="R2064" i="4"/>
  <c r="R2052" i="4"/>
  <c r="R2040" i="4"/>
  <c r="R2028" i="4"/>
  <c r="R2016" i="4"/>
  <c r="R1769" i="4"/>
  <c r="R1872" i="4"/>
  <c r="R1251" i="4"/>
  <c r="R1828" i="4"/>
  <c r="R1788" i="4"/>
  <c r="R1980" i="4"/>
  <c r="R1944" i="4"/>
  <c r="R1908" i="4"/>
  <c r="R1765" i="4"/>
  <c r="Q1502" i="4"/>
  <c r="R1502" i="4"/>
  <c r="P950" i="4"/>
  <c r="R950" i="4"/>
  <c r="P626" i="4"/>
  <c r="R626" i="4"/>
  <c r="P482" i="4"/>
  <c r="R482" i="4"/>
  <c r="P338" i="4"/>
  <c r="R338" i="4"/>
  <c r="P194" i="4"/>
  <c r="R194" i="4"/>
  <c r="P50" i="4"/>
  <c r="R50" i="4"/>
  <c r="R2300" i="4"/>
  <c r="R2228" i="4"/>
  <c r="R2156" i="4"/>
  <c r="R2084" i="4"/>
  <c r="R2036" i="4"/>
  <c r="R1924" i="4"/>
  <c r="P865" i="4"/>
  <c r="R865" i="4"/>
  <c r="P121" i="4"/>
  <c r="R121" i="4"/>
  <c r="S2" i="4"/>
  <c r="Q2316" i="4"/>
  <c r="Q2172" i="4"/>
  <c r="Q2028" i="4"/>
  <c r="Q1884" i="4"/>
  <c r="Q1172" i="4"/>
  <c r="P2329" i="4"/>
  <c r="Q2329" i="4"/>
  <c r="P2317" i="4"/>
  <c r="Q2317" i="4"/>
  <c r="P2305" i="4"/>
  <c r="Q2305" i="4"/>
  <c r="P2293" i="4"/>
  <c r="Q2293" i="4"/>
  <c r="P2281" i="4"/>
  <c r="Q2281" i="4"/>
  <c r="P2269" i="4"/>
  <c r="Q2269" i="4"/>
  <c r="P2257" i="4"/>
  <c r="Q2257" i="4"/>
  <c r="P2245" i="4"/>
  <c r="Q2245" i="4"/>
  <c r="P2233" i="4"/>
  <c r="Q2233" i="4"/>
  <c r="P2221" i="4"/>
  <c r="Q2221" i="4"/>
  <c r="P2209" i="4"/>
  <c r="Q2209" i="4"/>
  <c r="P2197" i="4"/>
  <c r="Q2197" i="4"/>
  <c r="P2185" i="4"/>
  <c r="Q2185" i="4"/>
  <c r="P2173" i="4"/>
  <c r="Q2173" i="4"/>
  <c r="P2161" i="4"/>
  <c r="Q2161" i="4"/>
  <c r="P2149" i="4"/>
  <c r="Q2149" i="4"/>
  <c r="P2137" i="4"/>
  <c r="Q2137" i="4"/>
  <c r="P2125" i="4"/>
  <c r="Q2125" i="4"/>
  <c r="P2113" i="4"/>
  <c r="Q2113" i="4"/>
  <c r="P2101" i="4"/>
  <c r="Q2101" i="4"/>
  <c r="P2089" i="4"/>
  <c r="Q2089" i="4"/>
  <c r="P2077" i="4"/>
  <c r="Q2077" i="4"/>
  <c r="P2065" i="4"/>
  <c r="Q2065" i="4"/>
  <c r="P2053" i="4"/>
  <c r="Q2053" i="4"/>
  <c r="P2041" i="4"/>
  <c r="Q2041" i="4"/>
  <c r="P2029" i="4"/>
  <c r="Q2029" i="4"/>
  <c r="P2017" i="4"/>
  <c r="Q2017" i="4"/>
  <c r="P2005" i="4"/>
  <c r="Q2005" i="4"/>
  <c r="P1993" i="4"/>
  <c r="Q1993" i="4"/>
  <c r="P1981" i="4"/>
  <c r="Q1981" i="4"/>
  <c r="P1969" i="4"/>
  <c r="Q1969" i="4"/>
  <c r="P1957" i="4"/>
  <c r="Q1957" i="4"/>
  <c r="P1945" i="4"/>
  <c r="Q1945" i="4"/>
  <c r="P1933" i="4"/>
  <c r="Q1933" i="4"/>
  <c r="P1921" i="4"/>
  <c r="Q1921" i="4"/>
  <c r="P1909" i="4"/>
  <c r="Q1909" i="4"/>
  <c r="P1897" i="4"/>
  <c r="Q1897" i="4"/>
  <c r="P1885" i="4"/>
  <c r="Q1885" i="4"/>
  <c r="P1873" i="4"/>
  <c r="Q1873" i="4"/>
  <c r="P1861" i="4"/>
  <c r="Q1861" i="4"/>
  <c r="P1849" i="4"/>
  <c r="Q1849" i="4"/>
  <c r="P1837" i="4"/>
  <c r="Q1837" i="4"/>
  <c r="P1825" i="4"/>
  <c r="Q1825" i="4"/>
  <c r="P1813" i="4"/>
  <c r="Q1813" i="4"/>
  <c r="P1801" i="4"/>
  <c r="Q1801" i="4"/>
  <c r="P1789" i="4"/>
  <c r="Q1789" i="4"/>
  <c r="P1777" i="4"/>
  <c r="Q1777" i="4"/>
  <c r="P1753" i="4"/>
  <c r="Q1753" i="4"/>
  <c r="P1741" i="4"/>
  <c r="Q1741" i="4"/>
  <c r="P1729" i="4"/>
  <c r="Q1729" i="4"/>
  <c r="P1705" i="4"/>
  <c r="Q1705" i="4"/>
  <c r="P1693" i="4"/>
  <c r="Q1693" i="4"/>
  <c r="P1681" i="4"/>
  <c r="Q1681" i="4"/>
  <c r="P1669" i="4"/>
  <c r="Q1669" i="4"/>
  <c r="P1657" i="4"/>
  <c r="Q1657" i="4"/>
  <c r="P1645" i="4"/>
  <c r="Q1645" i="4"/>
  <c r="P1633" i="4"/>
  <c r="Q1633" i="4"/>
  <c r="P1621" i="4"/>
  <c r="Q1621" i="4"/>
  <c r="P1609" i="4"/>
  <c r="Q1609" i="4"/>
  <c r="P1597" i="4"/>
  <c r="Q1597" i="4"/>
  <c r="P1585" i="4"/>
  <c r="Q1585" i="4"/>
  <c r="P1573" i="4"/>
  <c r="Q1573" i="4"/>
  <c r="P1561" i="4"/>
  <c r="Q1561" i="4"/>
  <c r="P1549" i="4"/>
  <c r="Q1549" i="4"/>
  <c r="P1537" i="4"/>
  <c r="Q1537" i="4"/>
  <c r="P1525" i="4"/>
  <c r="Q1525" i="4"/>
  <c r="P1513" i="4"/>
  <c r="Q1513" i="4"/>
  <c r="P1501" i="4"/>
  <c r="Q1501" i="4"/>
  <c r="P1489" i="4"/>
  <c r="Q1489" i="4"/>
  <c r="P1477" i="4"/>
  <c r="Q1477" i="4"/>
  <c r="P1465" i="4"/>
  <c r="Q1465" i="4"/>
  <c r="P1453" i="4"/>
  <c r="Q1453" i="4"/>
  <c r="P1441" i="4"/>
  <c r="Q1441" i="4"/>
  <c r="P1429" i="4"/>
  <c r="Q1429" i="4"/>
  <c r="P1417" i="4"/>
  <c r="Q1417" i="4"/>
  <c r="P1405" i="4"/>
  <c r="Q1405" i="4"/>
  <c r="P1393" i="4"/>
  <c r="Q1393" i="4"/>
  <c r="P1381" i="4"/>
  <c r="Q1381" i="4"/>
  <c r="P1369" i="4"/>
  <c r="Q1369" i="4"/>
  <c r="P1357" i="4"/>
  <c r="Q1357" i="4"/>
  <c r="P1345" i="4"/>
  <c r="Q1345" i="4"/>
  <c r="P1333" i="4"/>
  <c r="Q1333" i="4"/>
  <c r="P1321" i="4"/>
  <c r="Q1321" i="4"/>
  <c r="P1309" i="4"/>
  <c r="Q1309" i="4"/>
  <c r="P1297" i="4"/>
  <c r="Q1297" i="4"/>
  <c r="P1285" i="4"/>
  <c r="Q1285" i="4"/>
  <c r="P1273" i="4"/>
  <c r="Q1273" i="4"/>
  <c r="P1261" i="4"/>
  <c r="Q1261" i="4"/>
  <c r="P1249" i="4"/>
  <c r="Q1249" i="4"/>
  <c r="P1237" i="4"/>
  <c r="Q1237" i="4"/>
  <c r="P1225" i="4"/>
  <c r="Q1225" i="4"/>
  <c r="P1213" i="4"/>
  <c r="Q1213" i="4"/>
  <c r="P1201" i="4"/>
  <c r="Q1201" i="4"/>
  <c r="P1189" i="4"/>
  <c r="Q1189" i="4"/>
  <c r="P1177" i="4"/>
  <c r="Q1177" i="4"/>
  <c r="P1165" i="4"/>
  <c r="Q1165" i="4"/>
  <c r="P1153" i="4"/>
  <c r="Q1153" i="4"/>
  <c r="P1141" i="4"/>
  <c r="Q1141" i="4"/>
  <c r="P1129" i="4"/>
  <c r="Q1129" i="4"/>
  <c r="P1117" i="4"/>
  <c r="Q1117" i="4"/>
  <c r="P1105" i="4"/>
  <c r="Q1105" i="4"/>
  <c r="P1093" i="4"/>
  <c r="Q1093" i="4"/>
  <c r="P1081" i="4"/>
  <c r="Q1081" i="4"/>
  <c r="P1069" i="4"/>
  <c r="Q1069" i="4"/>
  <c r="P1057" i="4"/>
  <c r="Q1057" i="4"/>
  <c r="P1045" i="4"/>
  <c r="Q1045" i="4"/>
  <c r="P1033" i="4"/>
  <c r="Q1033" i="4"/>
  <c r="P1021" i="4"/>
  <c r="Q1021" i="4"/>
  <c r="P1009" i="4"/>
  <c r="Q1009" i="4"/>
  <c r="P997" i="4"/>
  <c r="Q997" i="4"/>
  <c r="P985" i="4"/>
  <c r="Q985" i="4"/>
  <c r="P973" i="4"/>
  <c r="Q973" i="4"/>
  <c r="P961" i="4"/>
  <c r="Q961" i="4"/>
  <c r="P949" i="4"/>
  <c r="Q949" i="4"/>
  <c r="P937" i="4"/>
  <c r="Q937" i="4"/>
  <c r="P925" i="4"/>
  <c r="Q925" i="4"/>
  <c r="P913" i="4"/>
  <c r="Q913" i="4"/>
  <c r="P901" i="4"/>
  <c r="Q901" i="4"/>
  <c r="P889" i="4"/>
  <c r="Q889" i="4"/>
  <c r="P877" i="4"/>
  <c r="Q877" i="4"/>
  <c r="P853" i="4"/>
  <c r="Q853" i="4"/>
  <c r="P841" i="4"/>
  <c r="Q841" i="4"/>
  <c r="P829" i="4"/>
  <c r="Q829" i="4"/>
  <c r="P817" i="4"/>
  <c r="Q817" i="4"/>
  <c r="P805" i="4"/>
  <c r="Q805" i="4"/>
  <c r="P793" i="4"/>
  <c r="Q793" i="4"/>
  <c r="P781" i="4"/>
  <c r="Q781" i="4"/>
  <c r="P769" i="4"/>
  <c r="Q769" i="4"/>
  <c r="P757" i="4"/>
  <c r="Q757" i="4"/>
  <c r="P745" i="4"/>
  <c r="Q745" i="4"/>
  <c r="P733" i="4"/>
  <c r="Q733" i="4"/>
  <c r="P721" i="4"/>
  <c r="Q721" i="4"/>
  <c r="P709" i="4"/>
  <c r="Q709" i="4"/>
  <c r="P697" i="4"/>
  <c r="Q697" i="4"/>
  <c r="P685" i="4"/>
  <c r="Q685" i="4"/>
  <c r="P673" i="4"/>
  <c r="Q673" i="4"/>
  <c r="P661" i="4"/>
  <c r="Q661" i="4"/>
  <c r="P649" i="4"/>
  <c r="Q649" i="4"/>
  <c r="P637" i="4"/>
  <c r="Q637" i="4"/>
  <c r="P625" i="4"/>
  <c r="Q625" i="4"/>
  <c r="P613" i="4"/>
  <c r="Q613" i="4"/>
  <c r="P601" i="4"/>
  <c r="Q601" i="4"/>
  <c r="P589" i="4"/>
  <c r="Q589" i="4"/>
  <c r="P577" i="4"/>
  <c r="Q577" i="4"/>
  <c r="P565" i="4"/>
  <c r="Q565" i="4"/>
  <c r="P553" i="4"/>
  <c r="Q553" i="4"/>
  <c r="P541" i="4"/>
  <c r="Q541" i="4"/>
  <c r="P529" i="4"/>
  <c r="Q529" i="4"/>
  <c r="P517" i="4"/>
  <c r="Q517" i="4"/>
  <c r="P505" i="4"/>
  <c r="Q505" i="4"/>
  <c r="P493" i="4"/>
  <c r="Q493" i="4"/>
  <c r="P481" i="4"/>
  <c r="Q481" i="4"/>
  <c r="P469" i="4"/>
  <c r="Q469" i="4"/>
  <c r="P457" i="4"/>
  <c r="Q457" i="4"/>
  <c r="P445" i="4"/>
  <c r="Q445" i="4"/>
  <c r="P433" i="4"/>
  <c r="Q433" i="4"/>
  <c r="P421" i="4"/>
  <c r="Q421" i="4"/>
  <c r="P409" i="4"/>
  <c r="Q409" i="4"/>
  <c r="P397" i="4"/>
  <c r="Q397" i="4"/>
  <c r="P385" i="4"/>
  <c r="Q385" i="4"/>
  <c r="P373" i="4"/>
  <c r="Q373" i="4"/>
  <c r="P361" i="4"/>
  <c r="Q361" i="4"/>
  <c r="P349" i="4"/>
  <c r="Q349" i="4"/>
  <c r="P337" i="4"/>
  <c r="Q337" i="4"/>
  <c r="P325" i="4"/>
  <c r="Q325" i="4"/>
  <c r="P313" i="4"/>
  <c r="Q313" i="4"/>
  <c r="P301" i="4"/>
  <c r="Q301" i="4"/>
  <c r="P289" i="4"/>
  <c r="Q289" i="4"/>
  <c r="P277" i="4"/>
  <c r="Q277" i="4"/>
  <c r="P265" i="4"/>
  <c r="Q265" i="4"/>
  <c r="P253" i="4"/>
  <c r="Q253" i="4"/>
  <c r="P241" i="4"/>
  <c r="Q241" i="4"/>
  <c r="P229" i="4"/>
  <c r="Q229" i="4"/>
  <c r="P217" i="4"/>
  <c r="Q217" i="4"/>
  <c r="P205" i="4"/>
  <c r="Q205" i="4"/>
  <c r="P193" i="4"/>
  <c r="Q193" i="4"/>
  <c r="P181" i="4"/>
  <c r="Q181" i="4"/>
  <c r="P169" i="4"/>
  <c r="Q169" i="4"/>
  <c r="P157" i="4"/>
  <c r="Q157" i="4"/>
  <c r="P145" i="4"/>
  <c r="Q145" i="4"/>
  <c r="P133" i="4"/>
  <c r="Q133" i="4"/>
  <c r="Q1604" i="4"/>
  <c r="P1848" i="4"/>
  <c r="Q1848" i="4"/>
  <c r="P1836" i="4"/>
  <c r="Q1836" i="4"/>
  <c r="P1824" i="4"/>
  <c r="Q1824" i="4"/>
  <c r="P1812" i="4"/>
  <c r="Q1812" i="4"/>
  <c r="P1800" i="4"/>
  <c r="Q1800" i="4"/>
  <c r="P1776" i="4"/>
  <c r="Q1776" i="4"/>
  <c r="P1764" i="4"/>
  <c r="Q1764" i="4"/>
  <c r="P1752" i="4"/>
  <c r="Q1752" i="4"/>
  <c r="P1740" i="4"/>
  <c r="Q1740" i="4"/>
  <c r="P1728" i="4"/>
  <c r="Q1728" i="4"/>
  <c r="P1716" i="4"/>
  <c r="Q1716" i="4"/>
  <c r="P1704" i="4"/>
  <c r="Q1704" i="4"/>
  <c r="P1692" i="4"/>
  <c r="Q1692" i="4"/>
  <c r="P1680" i="4"/>
  <c r="Q1680" i="4"/>
  <c r="P1668" i="4"/>
  <c r="Q1668" i="4"/>
  <c r="P1656" i="4"/>
  <c r="Q1656" i="4"/>
  <c r="P1644" i="4"/>
  <c r="Q1644" i="4"/>
  <c r="P1632" i="4"/>
  <c r="Q1632" i="4"/>
  <c r="P1620" i="4"/>
  <c r="Q1620" i="4"/>
  <c r="P1608" i="4"/>
  <c r="Q1608" i="4"/>
  <c r="P1596" i="4"/>
  <c r="Q1596" i="4"/>
  <c r="P1584" i="4"/>
  <c r="Q1584" i="4"/>
  <c r="P1572" i="4"/>
  <c r="Q1572" i="4"/>
  <c r="P1560" i="4"/>
  <c r="Q1560" i="4"/>
  <c r="P1548" i="4"/>
  <c r="Q1548" i="4"/>
  <c r="P1536" i="4"/>
  <c r="Q1536" i="4"/>
  <c r="P1524" i="4"/>
  <c r="Q1524" i="4"/>
  <c r="P1512" i="4"/>
  <c r="Q1512" i="4"/>
  <c r="P1500" i="4"/>
  <c r="Q1500" i="4"/>
  <c r="P1488" i="4"/>
  <c r="Q1488" i="4"/>
  <c r="P1476" i="4"/>
  <c r="Q1476" i="4"/>
  <c r="P1464" i="4"/>
  <c r="Q1464" i="4"/>
  <c r="P1452" i="4"/>
  <c r="Q1452" i="4"/>
  <c r="P1440" i="4"/>
  <c r="Q1440" i="4"/>
  <c r="P1428" i="4"/>
  <c r="Q1428" i="4"/>
  <c r="P1416" i="4"/>
  <c r="Q1416" i="4"/>
  <c r="P1404" i="4"/>
  <c r="Q1404" i="4"/>
  <c r="P1392" i="4"/>
  <c r="Q1392" i="4"/>
  <c r="P1380" i="4"/>
  <c r="Q1380" i="4"/>
  <c r="P1368" i="4"/>
  <c r="Q1368" i="4"/>
  <c r="P1356" i="4"/>
  <c r="Q1356" i="4"/>
  <c r="P1344" i="4"/>
  <c r="Q1344" i="4"/>
  <c r="P1332" i="4"/>
  <c r="Q1332" i="4"/>
  <c r="P1320" i="4"/>
  <c r="Q1320" i="4"/>
  <c r="P1308" i="4"/>
  <c r="Q1308" i="4"/>
  <c r="P1296" i="4"/>
  <c r="Q1296" i="4"/>
  <c r="P1284" i="4"/>
  <c r="Q1284" i="4"/>
  <c r="P1272" i="4"/>
  <c r="Q1272" i="4"/>
  <c r="P1260" i="4"/>
  <c r="Q1260" i="4"/>
  <c r="P1248" i="4"/>
  <c r="Q1248" i="4"/>
  <c r="P1236" i="4"/>
  <c r="Q1236" i="4"/>
  <c r="P1224" i="4"/>
  <c r="Q1224" i="4"/>
  <c r="P1212" i="4"/>
  <c r="Q1212" i="4"/>
  <c r="P1200" i="4"/>
  <c r="Q1200" i="4"/>
  <c r="P1188" i="4"/>
  <c r="Q1188" i="4"/>
  <c r="P1176" i="4"/>
  <c r="Q1176" i="4"/>
  <c r="P1164" i="4"/>
  <c r="Q1164" i="4"/>
  <c r="P1152" i="4"/>
  <c r="Q1152" i="4"/>
  <c r="P1140" i="4"/>
  <c r="Q1140" i="4"/>
  <c r="P1128" i="4"/>
  <c r="Q1128" i="4"/>
  <c r="P1116" i="4"/>
  <c r="Q1116" i="4"/>
  <c r="P1104" i="4"/>
  <c r="Q1104" i="4"/>
  <c r="P1092" i="4"/>
  <c r="Q1092" i="4"/>
  <c r="P1080" i="4"/>
  <c r="Q1080" i="4"/>
  <c r="P1068" i="4"/>
  <c r="Q1068" i="4"/>
  <c r="P1056" i="4"/>
  <c r="Q1056" i="4"/>
  <c r="P1044" i="4"/>
  <c r="Q1044" i="4"/>
  <c r="P1032" i="4"/>
  <c r="Q1032" i="4"/>
  <c r="P1020" i="4"/>
  <c r="Q1020" i="4"/>
  <c r="P1008" i="4"/>
  <c r="Q1008" i="4"/>
  <c r="P996" i="4"/>
  <c r="Q996" i="4"/>
  <c r="P984" i="4"/>
  <c r="Q984" i="4"/>
  <c r="P972" i="4"/>
  <c r="Q972" i="4"/>
  <c r="P960" i="4"/>
  <c r="Q960" i="4"/>
  <c r="P948" i="4"/>
  <c r="Q948" i="4"/>
  <c r="P936" i="4"/>
  <c r="Q936" i="4"/>
  <c r="P924" i="4"/>
  <c r="Q924" i="4"/>
  <c r="P912" i="4"/>
  <c r="Q912" i="4"/>
  <c r="P900" i="4"/>
  <c r="Q900" i="4"/>
  <c r="P888" i="4"/>
  <c r="Q888" i="4"/>
  <c r="P876" i="4"/>
  <c r="Q876" i="4"/>
  <c r="P864" i="4"/>
  <c r="Q864" i="4"/>
  <c r="P852" i="4"/>
  <c r="Q852" i="4"/>
  <c r="P840" i="4"/>
  <c r="Q840" i="4"/>
  <c r="P828" i="4"/>
  <c r="Q828" i="4"/>
  <c r="P816" i="4"/>
  <c r="Q816" i="4"/>
  <c r="P804" i="4"/>
  <c r="Q804" i="4"/>
  <c r="P792" i="4"/>
  <c r="Q792" i="4"/>
  <c r="P780" i="4"/>
  <c r="Q780" i="4"/>
  <c r="P768" i="4"/>
  <c r="Q768" i="4"/>
  <c r="P756" i="4"/>
  <c r="Q756" i="4"/>
  <c r="P744" i="4"/>
  <c r="Q744" i="4"/>
  <c r="P732" i="4"/>
  <c r="Q732" i="4"/>
  <c r="P720" i="4"/>
  <c r="Q720" i="4"/>
  <c r="P708" i="4"/>
  <c r="Q708" i="4"/>
  <c r="P696" i="4"/>
  <c r="Q696" i="4"/>
  <c r="P684" i="4"/>
  <c r="Q684" i="4"/>
  <c r="P672" i="4"/>
  <c r="Q672" i="4"/>
  <c r="P660" i="4"/>
  <c r="Q660" i="4"/>
  <c r="P648" i="4"/>
  <c r="Q648" i="4"/>
  <c r="P636" i="4"/>
  <c r="Q636" i="4"/>
  <c r="P624" i="4"/>
  <c r="Q624" i="4"/>
  <c r="P612" i="4"/>
  <c r="Q612" i="4"/>
  <c r="P600" i="4"/>
  <c r="Q600" i="4"/>
  <c r="P588" i="4"/>
  <c r="Q588" i="4"/>
  <c r="P576" i="4"/>
  <c r="Q576" i="4"/>
  <c r="P564" i="4"/>
  <c r="Q564" i="4"/>
  <c r="P552" i="4"/>
  <c r="Q552" i="4"/>
  <c r="P540" i="4"/>
  <c r="Q540" i="4"/>
  <c r="P528" i="4"/>
  <c r="Q528" i="4"/>
  <c r="P516" i="4"/>
  <c r="Q516" i="4"/>
  <c r="P504" i="4"/>
  <c r="Q504" i="4"/>
  <c r="P492" i="4"/>
  <c r="Q492" i="4"/>
  <c r="P480" i="4"/>
  <c r="Q480" i="4"/>
  <c r="P468" i="4"/>
  <c r="Q468" i="4"/>
  <c r="P456" i="4"/>
  <c r="Q456" i="4"/>
  <c r="P444" i="4"/>
  <c r="Q444" i="4"/>
  <c r="P432" i="4"/>
  <c r="Q432" i="4"/>
  <c r="P420" i="4"/>
  <c r="Q420" i="4"/>
  <c r="Q2304" i="4"/>
  <c r="Q2160" i="4"/>
  <c r="Q2016" i="4"/>
  <c r="Q1872" i="4"/>
  <c r="Q1568" i="4"/>
  <c r="Q1136" i="4"/>
  <c r="P2327" i="4"/>
  <c r="Q2327" i="4"/>
  <c r="P2315" i="4"/>
  <c r="Q2315" i="4"/>
  <c r="P2303" i="4"/>
  <c r="Q2303" i="4"/>
  <c r="P2291" i="4"/>
  <c r="Q2291" i="4"/>
  <c r="P2279" i="4"/>
  <c r="Q2279" i="4"/>
  <c r="P2267" i="4"/>
  <c r="Q2267" i="4"/>
  <c r="P2255" i="4"/>
  <c r="Q2255" i="4"/>
  <c r="P2243" i="4"/>
  <c r="Q2243" i="4"/>
  <c r="P2231" i="4"/>
  <c r="Q2231" i="4"/>
  <c r="P2219" i="4"/>
  <c r="Q2219" i="4"/>
  <c r="P2207" i="4"/>
  <c r="Q2207" i="4"/>
  <c r="P2195" i="4"/>
  <c r="Q2195" i="4"/>
  <c r="P2183" i="4"/>
  <c r="Q2183" i="4"/>
  <c r="P2171" i="4"/>
  <c r="Q2171" i="4"/>
  <c r="P2159" i="4"/>
  <c r="Q2159" i="4"/>
  <c r="P2147" i="4"/>
  <c r="Q2147" i="4"/>
  <c r="P2135" i="4"/>
  <c r="Q2135" i="4"/>
  <c r="P2123" i="4"/>
  <c r="Q2123" i="4"/>
  <c r="P2111" i="4"/>
  <c r="Q2111" i="4"/>
  <c r="P2099" i="4"/>
  <c r="Q2099" i="4"/>
  <c r="P2087" i="4"/>
  <c r="Q2087" i="4"/>
  <c r="P2075" i="4"/>
  <c r="Q2075" i="4"/>
  <c r="P2063" i="4"/>
  <c r="Q2063" i="4"/>
  <c r="P2051" i="4"/>
  <c r="Q2051" i="4"/>
  <c r="P2039" i="4"/>
  <c r="Q2039" i="4"/>
  <c r="P2027" i="4"/>
  <c r="Q2027" i="4"/>
  <c r="P2015" i="4"/>
  <c r="Q2015" i="4"/>
  <c r="P2003" i="4"/>
  <c r="Q2003" i="4"/>
  <c r="P1991" i="4"/>
  <c r="Q1991" i="4"/>
  <c r="P1979" i="4"/>
  <c r="Q1979" i="4"/>
  <c r="P1967" i="4"/>
  <c r="Q1967" i="4"/>
  <c r="P1955" i="4"/>
  <c r="Q1955" i="4"/>
  <c r="P1943" i="4"/>
  <c r="Q1943" i="4"/>
  <c r="P1931" i="4"/>
  <c r="Q1931" i="4"/>
  <c r="P1919" i="4"/>
  <c r="Q1919" i="4"/>
  <c r="P1907" i="4"/>
  <c r="Q1907" i="4"/>
  <c r="P1895" i="4"/>
  <c r="Q1895" i="4"/>
  <c r="P1883" i="4"/>
  <c r="Q1883" i="4"/>
  <c r="P1871" i="4"/>
  <c r="Q1871" i="4"/>
  <c r="P1859" i="4"/>
  <c r="Q1859" i="4"/>
  <c r="P1835" i="4"/>
  <c r="Q1835" i="4"/>
  <c r="P1823" i="4"/>
  <c r="Q1823" i="4"/>
  <c r="P1811" i="4"/>
  <c r="Q1811" i="4"/>
  <c r="P1799" i="4"/>
  <c r="Q1799" i="4"/>
  <c r="P1787" i="4"/>
  <c r="Q1787" i="4"/>
  <c r="P1775" i="4"/>
  <c r="Q1775" i="4"/>
  <c r="P1763" i="4"/>
  <c r="Q1763" i="4"/>
  <c r="P1751" i="4"/>
  <c r="Q1751" i="4"/>
  <c r="P1739" i="4"/>
  <c r="Q1739" i="4"/>
  <c r="P1727" i="4"/>
  <c r="Q1727" i="4"/>
  <c r="P1715" i="4"/>
  <c r="Q1715" i="4"/>
  <c r="P1703" i="4"/>
  <c r="Q1703" i="4"/>
  <c r="P1691" i="4"/>
  <c r="Q1691" i="4"/>
  <c r="P1679" i="4"/>
  <c r="Q1679" i="4"/>
  <c r="P1667" i="4"/>
  <c r="Q1667" i="4"/>
  <c r="P1655" i="4"/>
  <c r="Q1655" i="4"/>
  <c r="P1643" i="4"/>
  <c r="Q1643" i="4"/>
  <c r="P1631" i="4"/>
  <c r="Q1631" i="4"/>
  <c r="P1619" i="4"/>
  <c r="Q1619" i="4"/>
  <c r="P1607" i="4"/>
  <c r="Q1607" i="4"/>
  <c r="P1595" i="4"/>
  <c r="Q1595" i="4"/>
  <c r="P1583" i="4"/>
  <c r="Q1583" i="4"/>
  <c r="P1571" i="4"/>
  <c r="Q1571" i="4"/>
  <c r="P1559" i="4"/>
  <c r="Q1559" i="4"/>
  <c r="P1547" i="4"/>
  <c r="Q1547" i="4"/>
  <c r="P1535" i="4"/>
  <c r="Q1535" i="4"/>
  <c r="P1523" i="4"/>
  <c r="Q1523" i="4"/>
  <c r="P1511" i="4"/>
  <c r="Q1511" i="4"/>
  <c r="P1499" i="4"/>
  <c r="Q1499" i="4"/>
  <c r="P1487" i="4"/>
  <c r="Q1487" i="4"/>
  <c r="P1475" i="4"/>
  <c r="Q1475" i="4"/>
  <c r="P1463" i="4"/>
  <c r="Q1463" i="4"/>
  <c r="P1451" i="4"/>
  <c r="Q1451" i="4"/>
  <c r="P1439" i="4"/>
  <c r="Q1439" i="4"/>
  <c r="P1427" i="4"/>
  <c r="Q1427" i="4"/>
  <c r="P1415" i="4"/>
  <c r="Q1415" i="4"/>
  <c r="P1403" i="4"/>
  <c r="Q1403" i="4"/>
  <c r="P1391" i="4"/>
  <c r="Q1391" i="4"/>
  <c r="P1379" i="4"/>
  <c r="Q1379" i="4"/>
  <c r="P1367" i="4"/>
  <c r="Q1367" i="4"/>
  <c r="P1355" i="4"/>
  <c r="Q1355" i="4"/>
  <c r="P1343" i="4"/>
  <c r="Q1343" i="4"/>
  <c r="P1331" i="4"/>
  <c r="Q1331" i="4"/>
  <c r="P1319" i="4"/>
  <c r="Q1319" i="4"/>
  <c r="P1307" i="4"/>
  <c r="Q1307" i="4"/>
  <c r="P1295" i="4"/>
  <c r="Q1295" i="4"/>
  <c r="P1283" i="4"/>
  <c r="Q1283" i="4"/>
  <c r="P1271" i="4"/>
  <c r="Q1271" i="4"/>
  <c r="P1259" i="4"/>
  <c r="Q1259" i="4"/>
  <c r="P1247" i="4"/>
  <c r="Q1247" i="4"/>
  <c r="P1235" i="4"/>
  <c r="Q1235" i="4"/>
  <c r="P1223" i="4"/>
  <c r="Q1223" i="4"/>
  <c r="P1211" i="4"/>
  <c r="Q1211" i="4"/>
  <c r="P1199" i="4"/>
  <c r="Q1199" i="4"/>
  <c r="P1187" i="4"/>
  <c r="Q1187" i="4"/>
  <c r="P1175" i="4"/>
  <c r="Q1175" i="4"/>
  <c r="P1163" i="4"/>
  <c r="Q1163" i="4"/>
  <c r="P1151" i="4"/>
  <c r="Q1151" i="4"/>
  <c r="P1139" i="4"/>
  <c r="Q1139" i="4"/>
  <c r="P1127" i="4"/>
  <c r="Q1127" i="4"/>
  <c r="P1115" i="4"/>
  <c r="Q1115" i="4"/>
  <c r="P1103" i="4"/>
  <c r="Q1103" i="4"/>
  <c r="P1091" i="4"/>
  <c r="Q1091" i="4"/>
  <c r="P1079" i="4"/>
  <c r="Q1079" i="4"/>
  <c r="P1067" i="4"/>
  <c r="Q1067" i="4"/>
  <c r="P1055" i="4"/>
  <c r="Q1055" i="4"/>
  <c r="P1043" i="4"/>
  <c r="Q1043" i="4"/>
  <c r="P1031" i="4"/>
  <c r="Q1031" i="4"/>
  <c r="P1019" i="4"/>
  <c r="Q1019" i="4"/>
  <c r="P1007" i="4"/>
  <c r="Q1007" i="4"/>
  <c r="P995" i="4"/>
  <c r="Q995" i="4"/>
  <c r="P983" i="4"/>
  <c r="Q983" i="4"/>
  <c r="P971" i="4"/>
  <c r="Q971" i="4"/>
  <c r="P959" i="4"/>
  <c r="Q959" i="4"/>
  <c r="P947" i="4"/>
  <c r="Q947" i="4"/>
  <c r="P935" i="4"/>
  <c r="Q935" i="4"/>
  <c r="P923" i="4"/>
  <c r="Q923" i="4"/>
  <c r="P911" i="4"/>
  <c r="Q911" i="4"/>
  <c r="P899" i="4"/>
  <c r="Q899" i="4"/>
  <c r="P887" i="4"/>
  <c r="Q887" i="4"/>
  <c r="P875" i="4"/>
  <c r="Q875" i="4"/>
  <c r="P863" i="4"/>
  <c r="Q863" i="4"/>
  <c r="P851" i="4"/>
  <c r="Q851" i="4"/>
  <c r="P839" i="4"/>
  <c r="Q839" i="4"/>
  <c r="P827" i="4"/>
  <c r="Q827" i="4"/>
  <c r="P815" i="4"/>
  <c r="Q815" i="4"/>
  <c r="P803" i="4"/>
  <c r="Q803" i="4"/>
  <c r="P791" i="4"/>
  <c r="Q791" i="4"/>
  <c r="P779" i="4"/>
  <c r="Q779" i="4"/>
  <c r="P755" i="4"/>
  <c r="Q755" i="4"/>
  <c r="P743" i="4"/>
  <c r="Q743" i="4"/>
  <c r="P731" i="4"/>
  <c r="Q731" i="4"/>
  <c r="P719" i="4"/>
  <c r="Q719" i="4"/>
  <c r="P707" i="4"/>
  <c r="Q707" i="4"/>
  <c r="P695" i="4"/>
  <c r="Q695" i="4"/>
  <c r="P683" i="4"/>
  <c r="Q683" i="4"/>
  <c r="P671" i="4"/>
  <c r="Q671" i="4"/>
  <c r="P659" i="4"/>
  <c r="Q659" i="4"/>
  <c r="P647" i="4"/>
  <c r="Q647" i="4"/>
  <c r="P635" i="4"/>
  <c r="Q635" i="4"/>
  <c r="P623" i="4"/>
  <c r="Q623" i="4"/>
  <c r="P611" i="4"/>
  <c r="Q611" i="4"/>
  <c r="P599" i="4"/>
  <c r="Q599" i="4"/>
  <c r="P587" i="4"/>
  <c r="Q587" i="4"/>
  <c r="P575" i="4"/>
  <c r="Q575" i="4"/>
  <c r="P563" i="4"/>
  <c r="Q563" i="4"/>
  <c r="P551" i="4"/>
  <c r="Q551" i="4"/>
  <c r="P539" i="4"/>
  <c r="Q539" i="4"/>
  <c r="P527" i="4"/>
  <c r="Q527" i="4"/>
  <c r="P515" i="4"/>
  <c r="Q515" i="4"/>
  <c r="P503" i="4"/>
  <c r="Q503" i="4"/>
  <c r="P491" i="4"/>
  <c r="Q491" i="4"/>
  <c r="P479" i="4"/>
  <c r="Q479" i="4"/>
  <c r="P467" i="4"/>
  <c r="Q467" i="4"/>
  <c r="P455" i="4"/>
  <c r="Q455" i="4"/>
  <c r="P443" i="4"/>
  <c r="Q443" i="4"/>
  <c r="P431" i="4"/>
  <c r="Q431" i="4"/>
  <c r="P419" i="4"/>
  <c r="Q419" i="4"/>
  <c r="Q2292" i="4"/>
  <c r="Q2148" i="4"/>
  <c r="Q2004" i="4"/>
  <c r="Q1860" i="4"/>
  <c r="Q1532" i="4"/>
  <c r="Q1100" i="4"/>
  <c r="P2326" i="4"/>
  <c r="Q2326" i="4"/>
  <c r="P2314" i="4"/>
  <c r="Q2314" i="4"/>
  <c r="P2302" i="4"/>
  <c r="Q2302" i="4"/>
  <c r="P2290" i="4"/>
  <c r="Q2290" i="4"/>
  <c r="P2278" i="4"/>
  <c r="Q2278" i="4"/>
  <c r="P2266" i="4"/>
  <c r="Q2266" i="4"/>
  <c r="P2254" i="4"/>
  <c r="Q2254" i="4"/>
  <c r="P2242" i="4"/>
  <c r="Q2242" i="4"/>
  <c r="P2230" i="4"/>
  <c r="Q2230" i="4"/>
  <c r="P2218" i="4"/>
  <c r="Q2218" i="4"/>
  <c r="P2206" i="4"/>
  <c r="Q2206" i="4"/>
  <c r="P2194" i="4"/>
  <c r="Q2194" i="4"/>
  <c r="P2182" i="4"/>
  <c r="Q2182" i="4"/>
  <c r="P2170" i="4"/>
  <c r="Q2170" i="4"/>
  <c r="P2158" i="4"/>
  <c r="Q2158" i="4"/>
  <c r="P2146" i="4"/>
  <c r="Q2146" i="4"/>
  <c r="P2134" i="4"/>
  <c r="Q2134" i="4"/>
  <c r="P2122" i="4"/>
  <c r="Q2122" i="4"/>
  <c r="P2110" i="4"/>
  <c r="Q2110" i="4"/>
  <c r="P2098" i="4"/>
  <c r="Q2098" i="4"/>
  <c r="P2086" i="4"/>
  <c r="Q2086" i="4"/>
  <c r="P2074" i="4"/>
  <c r="Q2074" i="4"/>
  <c r="P2062" i="4"/>
  <c r="Q2062" i="4"/>
  <c r="P2050" i="4"/>
  <c r="Q2050" i="4"/>
  <c r="P2038" i="4"/>
  <c r="Q2038" i="4"/>
  <c r="P2026" i="4"/>
  <c r="Q2026" i="4"/>
  <c r="P2014" i="4"/>
  <c r="Q2014" i="4"/>
  <c r="P2002" i="4"/>
  <c r="Q2002" i="4"/>
  <c r="P1990" i="4"/>
  <c r="Q1990" i="4"/>
  <c r="P1978" i="4"/>
  <c r="Q1978" i="4"/>
  <c r="P1966" i="4"/>
  <c r="Q1966" i="4"/>
  <c r="P1954" i="4"/>
  <c r="Q1954" i="4"/>
  <c r="P1942" i="4"/>
  <c r="Q1942" i="4"/>
  <c r="P1930" i="4"/>
  <c r="Q1930" i="4"/>
  <c r="P1918" i="4"/>
  <c r="Q1918" i="4"/>
  <c r="P1906" i="4"/>
  <c r="Q1906" i="4"/>
  <c r="P1894" i="4"/>
  <c r="Q1894" i="4"/>
  <c r="P1882" i="4"/>
  <c r="Q1882" i="4"/>
  <c r="P1870" i="4"/>
  <c r="Q1870" i="4"/>
  <c r="P1858" i="4"/>
  <c r="Q1858" i="4"/>
  <c r="P1846" i="4"/>
  <c r="Q1846" i="4"/>
  <c r="P1834" i="4"/>
  <c r="Q1834" i="4"/>
  <c r="P1822" i="4"/>
  <c r="Q1822" i="4"/>
  <c r="P1810" i="4"/>
  <c r="Q1810" i="4"/>
  <c r="P1798" i="4"/>
  <c r="Q1798" i="4"/>
  <c r="P1786" i="4"/>
  <c r="Q1786" i="4"/>
  <c r="P1774" i="4"/>
  <c r="Q1774" i="4"/>
  <c r="P1762" i="4"/>
  <c r="Q1762" i="4"/>
  <c r="P1750" i="4"/>
  <c r="Q1750" i="4"/>
  <c r="P1738" i="4"/>
  <c r="Q1738" i="4"/>
  <c r="P1726" i="4"/>
  <c r="Q1726" i="4"/>
  <c r="P1714" i="4"/>
  <c r="Q1714" i="4"/>
  <c r="P1702" i="4"/>
  <c r="Q1702" i="4"/>
  <c r="P1690" i="4"/>
  <c r="Q1690" i="4"/>
  <c r="P1678" i="4"/>
  <c r="Q1678" i="4"/>
  <c r="P1666" i="4"/>
  <c r="Q1666" i="4"/>
  <c r="P1654" i="4"/>
  <c r="Q1654" i="4"/>
  <c r="P1642" i="4"/>
  <c r="Q1642" i="4"/>
  <c r="P1630" i="4"/>
  <c r="Q1630" i="4"/>
  <c r="P1618" i="4"/>
  <c r="Q1618" i="4"/>
  <c r="P1606" i="4"/>
  <c r="Q1606" i="4"/>
  <c r="P1594" i="4"/>
  <c r="Q1594" i="4"/>
  <c r="P1582" i="4"/>
  <c r="Q1582" i="4"/>
  <c r="P1570" i="4"/>
  <c r="Q1570" i="4"/>
  <c r="P1558" i="4"/>
  <c r="Q1558" i="4"/>
  <c r="P1546" i="4"/>
  <c r="Q1546" i="4"/>
  <c r="P1534" i="4"/>
  <c r="Q1534" i="4"/>
  <c r="P1522" i="4"/>
  <c r="Q1522" i="4"/>
  <c r="P1510" i="4"/>
  <c r="Q1510" i="4"/>
  <c r="P1498" i="4"/>
  <c r="Q1498" i="4"/>
  <c r="P1486" i="4"/>
  <c r="Q1486" i="4"/>
  <c r="P1474" i="4"/>
  <c r="Q1474" i="4"/>
  <c r="P1462" i="4"/>
  <c r="Q1462" i="4"/>
  <c r="P1450" i="4"/>
  <c r="Q1450" i="4"/>
  <c r="P1438" i="4"/>
  <c r="Q1438" i="4"/>
  <c r="P1426" i="4"/>
  <c r="Q1426" i="4"/>
  <c r="P1414" i="4"/>
  <c r="Q1414" i="4"/>
  <c r="P1402" i="4"/>
  <c r="Q1402" i="4"/>
  <c r="P1390" i="4"/>
  <c r="Q1390" i="4"/>
  <c r="P1378" i="4"/>
  <c r="Q1378" i="4"/>
  <c r="P1366" i="4"/>
  <c r="Q1366" i="4"/>
  <c r="P1354" i="4"/>
  <c r="Q1354" i="4"/>
  <c r="P1342" i="4"/>
  <c r="Q1342" i="4"/>
  <c r="P1330" i="4"/>
  <c r="Q1330" i="4"/>
  <c r="P1318" i="4"/>
  <c r="Q1318" i="4"/>
  <c r="P1306" i="4"/>
  <c r="Q1306" i="4"/>
  <c r="P1294" i="4"/>
  <c r="Q1294" i="4"/>
  <c r="P1282" i="4"/>
  <c r="Q1282" i="4"/>
  <c r="P1270" i="4"/>
  <c r="Q1270" i="4"/>
  <c r="P1258" i="4"/>
  <c r="Q1258" i="4"/>
  <c r="P1246" i="4"/>
  <c r="Q1246" i="4"/>
  <c r="P1234" i="4"/>
  <c r="Q1234" i="4"/>
  <c r="P1222" i="4"/>
  <c r="Q1222" i="4"/>
  <c r="P1210" i="4"/>
  <c r="Q1210" i="4"/>
  <c r="P1198" i="4"/>
  <c r="Q1198" i="4"/>
  <c r="P1186" i="4"/>
  <c r="Q1186" i="4"/>
  <c r="P1174" i="4"/>
  <c r="Q1174" i="4"/>
  <c r="P1162" i="4"/>
  <c r="Q1162" i="4"/>
  <c r="P1150" i="4"/>
  <c r="Q1150" i="4"/>
  <c r="P1138" i="4"/>
  <c r="Q1138" i="4"/>
  <c r="P1126" i="4"/>
  <c r="Q1126" i="4"/>
  <c r="P1114" i="4"/>
  <c r="Q1114" i="4"/>
  <c r="P1102" i="4"/>
  <c r="Q1102" i="4"/>
  <c r="P1090" i="4"/>
  <c r="Q1090" i="4"/>
  <c r="P1078" i="4"/>
  <c r="Q1078" i="4"/>
  <c r="P1066" i="4"/>
  <c r="Q1066" i="4"/>
  <c r="P1054" i="4"/>
  <c r="Q1054" i="4"/>
  <c r="P1042" i="4"/>
  <c r="Q1042" i="4"/>
  <c r="P1030" i="4"/>
  <c r="Q1030" i="4"/>
  <c r="P1018" i="4"/>
  <c r="Q1018" i="4"/>
  <c r="P1006" i="4"/>
  <c r="Q1006" i="4"/>
  <c r="P994" i="4"/>
  <c r="Q994" i="4"/>
  <c r="P982" i="4"/>
  <c r="Q982" i="4"/>
  <c r="P970" i="4"/>
  <c r="Q970" i="4"/>
  <c r="P958" i="4"/>
  <c r="Q958" i="4"/>
  <c r="P946" i="4"/>
  <c r="Q946" i="4"/>
  <c r="P934" i="4"/>
  <c r="Q934" i="4"/>
  <c r="P922" i="4"/>
  <c r="Q922" i="4"/>
  <c r="P910" i="4"/>
  <c r="Q910" i="4"/>
  <c r="P898" i="4"/>
  <c r="Q898" i="4"/>
  <c r="P886" i="4"/>
  <c r="Q886" i="4"/>
  <c r="P874" i="4"/>
  <c r="Q874" i="4"/>
  <c r="P862" i="4"/>
  <c r="Q862" i="4"/>
  <c r="P850" i="4"/>
  <c r="Q850" i="4"/>
  <c r="P838" i="4"/>
  <c r="Q838" i="4"/>
  <c r="P826" i="4"/>
  <c r="Q826" i="4"/>
  <c r="P814" i="4"/>
  <c r="Q814" i="4"/>
  <c r="P802" i="4"/>
  <c r="Q802" i="4"/>
  <c r="P790" i="4"/>
  <c r="Q790" i="4"/>
  <c r="P778" i="4"/>
  <c r="Q778" i="4"/>
  <c r="P766" i="4"/>
  <c r="Q766" i="4"/>
  <c r="P754" i="4"/>
  <c r="Q754" i="4"/>
  <c r="P742" i="4"/>
  <c r="Q742" i="4"/>
  <c r="P730" i="4"/>
  <c r="Q730" i="4"/>
  <c r="P718" i="4"/>
  <c r="Q718" i="4"/>
  <c r="P706" i="4"/>
  <c r="Q706" i="4"/>
  <c r="P694" i="4"/>
  <c r="Q694" i="4"/>
  <c r="P682" i="4"/>
  <c r="Q682" i="4"/>
  <c r="P670" i="4"/>
  <c r="Q670" i="4"/>
  <c r="P658" i="4"/>
  <c r="Q658" i="4"/>
  <c r="P646" i="4"/>
  <c r="Q646" i="4"/>
  <c r="P634" i="4"/>
  <c r="Q634" i="4"/>
  <c r="P622" i="4"/>
  <c r="Q622" i="4"/>
  <c r="P610" i="4"/>
  <c r="Q610" i="4"/>
  <c r="P598" i="4"/>
  <c r="Q598" i="4"/>
  <c r="P586" i="4"/>
  <c r="Q586" i="4"/>
  <c r="P574" i="4"/>
  <c r="Q574" i="4"/>
  <c r="P562" i="4"/>
  <c r="Q562" i="4"/>
  <c r="P550" i="4"/>
  <c r="Q550" i="4"/>
  <c r="P538" i="4"/>
  <c r="Q538" i="4"/>
  <c r="P526" i="4"/>
  <c r="Q526" i="4"/>
  <c r="P514" i="4"/>
  <c r="Q514" i="4"/>
  <c r="P502" i="4"/>
  <c r="Q502" i="4"/>
  <c r="P490" i="4"/>
  <c r="Q490" i="4"/>
  <c r="P478" i="4"/>
  <c r="Q478" i="4"/>
  <c r="P466" i="4"/>
  <c r="Q466" i="4"/>
  <c r="P454" i="4"/>
  <c r="Q454" i="4"/>
  <c r="P442" i="4"/>
  <c r="Q442" i="4"/>
  <c r="P430" i="4"/>
  <c r="Q430" i="4"/>
  <c r="P418" i="4"/>
  <c r="Q418" i="4"/>
  <c r="P406" i="4"/>
  <c r="Q406" i="4"/>
  <c r="P394" i="4"/>
  <c r="Q394" i="4"/>
  <c r="P382" i="4"/>
  <c r="Q382" i="4"/>
  <c r="P370" i="4"/>
  <c r="Q370" i="4"/>
  <c r="P358" i="4"/>
  <c r="Q358" i="4"/>
  <c r="P346" i="4"/>
  <c r="Q346" i="4"/>
  <c r="P334" i="4"/>
  <c r="Q334" i="4"/>
  <c r="P322" i="4"/>
  <c r="Q322" i="4"/>
  <c r="P310" i="4"/>
  <c r="Q310" i="4"/>
  <c r="P298" i="4"/>
  <c r="Q298" i="4"/>
  <c r="P286" i="4"/>
  <c r="Q286" i="4"/>
  <c r="P274" i="4"/>
  <c r="Q274" i="4"/>
  <c r="P262" i="4"/>
  <c r="Q262" i="4"/>
  <c r="P250" i="4"/>
  <c r="Q250" i="4"/>
  <c r="P238" i="4"/>
  <c r="Q238" i="4"/>
  <c r="P226" i="4"/>
  <c r="Q226" i="4"/>
  <c r="P214" i="4"/>
  <c r="Q214" i="4"/>
  <c r="P202" i="4"/>
  <c r="Q202" i="4"/>
  <c r="P190" i="4"/>
  <c r="Q190" i="4"/>
  <c r="P178" i="4"/>
  <c r="Q178" i="4"/>
  <c r="P166" i="4"/>
  <c r="Q166" i="4"/>
  <c r="P154" i="4"/>
  <c r="Q154" i="4"/>
  <c r="P142" i="4"/>
  <c r="Q142" i="4"/>
  <c r="P130" i="4"/>
  <c r="Q130" i="4"/>
  <c r="P118" i="4"/>
  <c r="Q118" i="4"/>
  <c r="P106" i="4"/>
  <c r="Q106" i="4"/>
  <c r="P94" i="4"/>
  <c r="Q94" i="4"/>
  <c r="P82" i="4"/>
  <c r="Q82" i="4"/>
  <c r="P70" i="4"/>
  <c r="Q70" i="4"/>
  <c r="Q2280" i="4"/>
  <c r="Q2136" i="4"/>
  <c r="Q1992" i="4"/>
  <c r="Q1847" i="4"/>
  <c r="Q1496" i="4"/>
  <c r="Q1064" i="4"/>
  <c r="P2325" i="4"/>
  <c r="Q2325" i="4"/>
  <c r="P2313" i="4"/>
  <c r="Q2313" i="4"/>
  <c r="P2301" i="4"/>
  <c r="Q2301" i="4"/>
  <c r="P2289" i="4"/>
  <c r="Q2289" i="4"/>
  <c r="P2277" i="4"/>
  <c r="Q2277" i="4"/>
  <c r="P2265" i="4"/>
  <c r="Q2265" i="4"/>
  <c r="P2253" i="4"/>
  <c r="Q2253" i="4"/>
  <c r="P2241" i="4"/>
  <c r="Q2241" i="4"/>
  <c r="P2229" i="4"/>
  <c r="Q2229" i="4"/>
  <c r="P2217" i="4"/>
  <c r="Q2217" i="4"/>
  <c r="P2205" i="4"/>
  <c r="Q2205" i="4"/>
  <c r="P2193" i="4"/>
  <c r="Q2193" i="4"/>
  <c r="P2181" i="4"/>
  <c r="Q2181" i="4"/>
  <c r="P2169" i="4"/>
  <c r="Q2169" i="4"/>
  <c r="P2157" i="4"/>
  <c r="Q2157" i="4"/>
  <c r="P2145" i="4"/>
  <c r="Q2145" i="4"/>
  <c r="P2133" i="4"/>
  <c r="Q2133" i="4"/>
  <c r="P2121" i="4"/>
  <c r="Q2121" i="4"/>
  <c r="P2109" i="4"/>
  <c r="Q2109" i="4"/>
  <c r="P2097" i="4"/>
  <c r="Q2097" i="4"/>
  <c r="P2085" i="4"/>
  <c r="Q2085" i="4"/>
  <c r="P2073" i="4"/>
  <c r="Q2073" i="4"/>
  <c r="P2061" i="4"/>
  <c r="Q2061" i="4"/>
  <c r="P2049" i="4"/>
  <c r="Q2049" i="4"/>
  <c r="P2037" i="4"/>
  <c r="Q2037" i="4"/>
  <c r="P2025" i="4"/>
  <c r="Q2025" i="4"/>
  <c r="P2013" i="4"/>
  <c r="Q2013" i="4"/>
  <c r="P2001" i="4"/>
  <c r="Q2001" i="4"/>
  <c r="P1989" i="4"/>
  <c r="Q1989" i="4"/>
  <c r="P1977" i="4"/>
  <c r="Q1977" i="4"/>
  <c r="P1965" i="4"/>
  <c r="Q1965" i="4"/>
  <c r="P1953" i="4"/>
  <c r="Q1953" i="4"/>
  <c r="P1941" i="4"/>
  <c r="Q1941" i="4"/>
  <c r="P1929" i="4"/>
  <c r="Q1929" i="4"/>
  <c r="P1917" i="4"/>
  <c r="Q1917" i="4"/>
  <c r="P1905" i="4"/>
  <c r="Q1905" i="4"/>
  <c r="P1893" i="4"/>
  <c r="Q1893" i="4"/>
  <c r="P1881" i="4"/>
  <c r="Q1881" i="4"/>
  <c r="P1869" i="4"/>
  <c r="Q1869" i="4"/>
  <c r="P1857" i="4"/>
  <c r="Q1857" i="4"/>
  <c r="P1845" i="4"/>
  <c r="Q1845" i="4"/>
  <c r="P1833" i="4"/>
  <c r="Q1833" i="4"/>
  <c r="P1821" i="4"/>
  <c r="Q1821" i="4"/>
  <c r="P1809" i="4"/>
  <c r="Q1809" i="4"/>
  <c r="P1797" i="4"/>
  <c r="Q1797" i="4"/>
  <c r="P1785" i="4"/>
  <c r="Q1785" i="4"/>
  <c r="P1773" i="4"/>
  <c r="Q1773" i="4"/>
  <c r="P1761" i="4"/>
  <c r="Q1761" i="4"/>
  <c r="P1749" i="4"/>
  <c r="Q1749" i="4"/>
  <c r="P1737" i="4"/>
  <c r="Q1737" i="4"/>
  <c r="P1725" i="4"/>
  <c r="Q1725" i="4"/>
  <c r="P1713" i="4"/>
  <c r="Q1713" i="4"/>
  <c r="P1701" i="4"/>
  <c r="Q1701" i="4"/>
  <c r="P1689" i="4"/>
  <c r="Q1689" i="4"/>
  <c r="P1677" i="4"/>
  <c r="Q1677" i="4"/>
  <c r="P1665" i="4"/>
  <c r="Q1665" i="4"/>
  <c r="P1653" i="4"/>
  <c r="Q1653" i="4"/>
  <c r="P1641" i="4"/>
  <c r="Q1641" i="4"/>
  <c r="P1629" i="4"/>
  <c r="Q1629" i="4"/>
  <c r="P1617" i="4"/>
  <c r="Q1617" i="4"/>
  <c r="P1605" i="4"/>
  <c r="Q1605" i="4"/>
  <c r="P1593" i="4"/>
  <c r="Q1593" i="4"/>
  <c r="P1581" i="4"/>
  <c r="Q1581" i="4"/>
  <c r="P1569" i="4"/>
  <c r="Q1569" i="4"/>
  <c r="P1557" i="4"/>
  <c r="Q1557" i="4"/>
  <c r="P1545" i="4"/>
  <c r="Q1545" i="4"/>
  <c r="P1533" i="4"/>
  <c r="Q1533" i="4"/>
  <c r="P1521" i="4"/>
  <c r="Q1521" i="4"/>
  <c r="P1509" i="4"/>
  <c r="Q1509" i="4"/>
  <c r="P1497" i="4"/>
  <c r="Q1497" i="4"/>
  <c r="P1485" i="4"/>
  <c r="Q1485" i="4"/>
  <c r="P1473" i="4"/>
  <c r="Q1473" i="4"/>
  <c r="P1461" i="4"/>
  <c r="Q1461" i="4"/>
  <c r="P1449" i="4"/>
  <c r="Q1449" i="4"/>
  <c r="P1437" i="4"/>
  <c r="Q1437" i="4"/>
  <c r="P1425" i="4"/>
  <c r="Q1425" i="4"/>
  <c r="P1413" i="4"/>
  <c r="Q1413" i="4"/>
  <c r="P1401" i="4"/>
  <c r="Q1401" i="4"/>
  <c r="P1389" i="4"/>
  <c r="Q1389" i="4"/>
  <c r="P1377" i="4"/>
  <c r="Q1377" i="4"/>
  <c r="P1365" i="4"/>
  <c r="Q1365" i="4"/>
  <c r="P1353" i="4"/>
  <c r="Q1353" i="4"/>
  <c r="P1341" i="4"/>
  <c r="Q1341" i="4"/>
  <c r="P1329" i="4"/>
  <c r="Q1329" i="4"/>
  <c r="P1317" i="4"/>
  <c r="Q1317" i="4"/>
  <c r="P1305" i="4"/>
  <c r="Q1305" i="4"/>
  <c r="P1293" i="4"/>
  <c r="Q1293" i="4"/>
  <c r="P1281" i="4"/>
  <c r="Q1281" i="4"/>
  <c r="P1269" i="4"/>
  <c r="Q1269" i="4"/>
  <c r="P1257" i="4"/>
  <c r="Q1257" i="4"/>
  <c r="P1245" i="4"/>
  <c r="Q1245" i="4"/>
  <c r="P1233" i="4"/>
  <c r="Q1233" i="4"/>
  <c r="P1221" i="4"/>
  <c r="Q1221" i="4"/>
  <c r="P1209" i="4"/>
  <c r="Q1209" i="4"/>
  <c r="P1197" i="4"/>
  <c r="Q1197" i="4"/>
  <c r="P1185" i="4"/>
  <c r="Q1185" i="4"/>
  <c r="P1173" i="4"/>
  <c r="Q1173" i="4"/>
  <c r="P1161" i="4"/>
  <c r="Q1161" i="4"/>
  <c r="P1149" i="4"/>
  <c r="Q1149" i="4"/>
  <c r="P1125" i="4"/>
  <c r="Q1125" i="4"/>
  <c r="P1113" i="4"/>
  <c r="Q1113" i="4"/>
  <c r="P1101" i="4"/>
  <c r="Q1101" i="4"/>
  <c r="P1089" i="4"/>
  <c r="Q1089" i="4"/>
  <c r="P1077" i="4"/>
  <c r="Q1077" i="4"/>
  <c r="P1065" i="4"/>
  <c r="Q1065" i="4"/>
  <c r="P1053" i="4"/>
  <c r="Q1053" i="4"/>
  <c r="P1041" i="4"/>
  <c r="Q1041" i="4"/>
  <c r="P1029" i="4"/>
  <c r="Q1029" i="4"/>
  <c r="P1017" i="4"/>
  <c r="Q1017" i="4"/>
  <c r="P1005" i="4"/>
  <c r="Q1005" i="4"/>
  <c r="P993" i="4"/>
  <c r="Q993" i="4"/>
  <c r="P981" i="4"/>
  <c r="Q981" i="4"/>
  <c r="P969" i="4"/>
  <c r="Q969" i="4"/>
  <c r="P957" i="4"/>
  <c r="Q957" i="4"/>
  <c r="P945" i="4"/>
  <c r="Q945" i="4"/>
  <c r="P933" i="4"/>
  <c r="Q933" i="4"/>
  <c r="P921" i="4"/>
  <c r="Q921" i="4"/>
  <c r="P909" i="4"/>
  <c r="Q909" i="4"/>
  <c r="P897" i="4"/>
  <c r="Q897" i="4"/>
  <c r="P885" i="4"/>
  <c r="Q885" i="4"/>
  <c r="P873" i="4"/>
  <c r="Q873" i="4"/>
  <c r="P861" i="4"/>
  <c r="Q861" i="4"/>
  <c r="P849" i="4"/>
  <c r="Q849" i="4"/>
  <c r="P837" i="4"/>
  <c r="Q837" i="4"/>
  <c r="P825" i="4"/>
  <c r="Q825" i="4"/>
  <c r="P813" i="4"/>
  <c r="Q813" i="4"/>
  <c r="P801" i="4"/>
  <c r="Q801" i="4"/>
  <c r="P789" i="4"/>
  <c r="Q789" i="4"/>
  <c r="P777" i="4"/>
  <c r="Q777" i="4"/>
  <c r="P765" i="4"/>
  <c r="Q765" i="4"/>
  <c r="P753" i="4"/>
  <c r="Q753" i="4"/>
  <c r="P741" i="4"/>
  <c r="Q741" i="4"/>
  <c r="P729" i="4"/>
  <c r="Q729" i="4"/>
  <c r="P717" i="4"/>
  <c r="Q717" i="4"/>
  <c r="P705" i="4"/>
  <c r="Q705" i="4"/>
  <c r="P693" i="4"/>
  <c r="Q693" i="4"/>
  <c r="P681" i="4"/>
  <c r="Q681" i="4"/>
  <c r="P669" i="4"/>
  <c r="Q669" i="4"/>
  <c r="P657" i="4"/>
  <c r="Q657" i="4"/>
  <c r="P645" i="4"/>
  <c r="Q645" i="4"/>
  <c r="P633" i="4"/>
  <c r="Q633" i="4"/>
  <c r="P621" i="4"/>
  <c r="Q621" i="4"/>
  <c r="P609" i="4"/>
  <c r="Q609" i="4"/>
  <c r="P597" i="4"/>
  <c r="Q597" i="4"/>
  <c r="P585" i="4"/>
  <c r="Q585" i="4"/>
  <c r="P573" i="4"/>
  <c r="Q573" i="4"/>
  <c r="P561" i="4"/>
  <c r="Q561" i="4"/>
  <c r="P549" i="4"/>
  <c r="Q549" i="4"/>
  <c r="P537" i="4"/>
  <c r="Q537" i="4"/>
  <c r="P525" i="4"/>
  <c r="Q525" i="4"/>
  <c r="P513" i="4"/>
  <c r="Q513" i="4"/>
  <c r="P501" i="4"/>
  <c r="Q501" i="4"/>
  <c r="P489" i="4"/>
  <c r="Q489" i="4"/>
  <c r="P477" i="4"/>
  <c r="Q477" i="4"/>
  <c r="P465" i="4"/>
  <c r="Q465" i="4"/>
  <c r="P453" i="4"/>
  <c r="Q453" i="4"/>
  <c r="P441" i="4"/>
  <c r="Q441" i="4"/>
  <c r="P429" i="4"/>
  <c r="Q429" i="4"/>
  <c r="P417" i="4"/>
  <c r="Q417" i="4"/>
  <c r="P405" i="4"/>
  <c r="Q405" i="4"/>
  <c r="P393" i="4"/>
  <c r="Q393" i="4"/>
  <c r="P381" i="4"/>
  <c r="Q381" i="4"/>
  <c r="P369" i="4"/>
  <c r="Q369" i="4"/>
  <c r="P357" i="4"/>
  <c r="Q357" i="4"/>
  <c r="P345" i="4"/>
  <c r="Q345" i="4"/>
  <c r="P333" i="4"/>
  <c r="Q333" i="4"/>
  <c r="P321" i="4"/>
  <c r="Q321" i="4"/>
  <c r="P309" i="4"/>
  <c r="Q309" i="4"/>
  <c r="P297" i="4"/>
  <c r="Q297" i="4"/>
  <c r="P285" i="4"/>
  <c r="Q285" i="4"/>
  <c r="P273" i="4"/>
  <c r="Q273" i="4"/>
  <c r="P261" i="4"/>
  <c r="Q261" i="4"/>
  <c r="P249" i="4"/>
  <c r="Q249" i="4"/>
  <c r="P237" i="4"/>
  <c r="Q237" i="4"/>
  <c r="Q2268" i="4"/>
  <c r="Q2124" i="4"/>
  <c r="Q1980" i="4"/>
  <c r="Q1830" i="4"/>
  <c r="Q1460" i="4"/>
  <c r="Q1028" i="4"/>
  <c r="P2336" i="4"/>
  <c r="Q2336" i="4"/>
  <c r="P2324" i="4"/>
  <c r="Q2324" i="4"/>
  <c r="P2312" i="4"/>
  <c r="Q2312" i="4"/>
  <c r="P2288" i="4"/>
  <c r="Q2288" i="4"/>
  <c r="P2276" i="4"/>
  <c r="Q2276" i="4"/>
  <c r="P2264" i="4"/>
  <c r="Q2264" i="4"/>
  <c r="P2252" i="4"/>
  <c r="Q2252" i="4"/>
  <c r="P2240" i="4"/>
  <c r="Q2240" i="4"/>
  <c r="P2216" i="4"/>
  <c r="Q2216" i="4"/>
  <c r="P2204" i="4"/>
  <c r="Q2204" i="4"/>
  <c r="P2192" i="4"/>
  <c r="Q2192" i="4"/>
  <c r="P2180" i="4"/>
  <c r="Q2180" i="4"/>
  <c r="P2168" i="4"/>
  <c r="Q2168" i="4"/>
  <c r="P2144" i="4"/>
  <c r="Q2144" i="4"/>
  <c r="P2132" i="4"/>
  <c r="Q2132" i="4"/>
  <c r="P2120" i="4"/>
  <c r="Q2120" i="4"/>
  <c r="P2108" i="4"/>
  <c r="Q2108" i="4"/>
  <c r="P2096" i="4"/>
  <c r="Q2096" i="4"/>
  <c r="P2072" i="4"/>
  <c r="Q2072" i="4"/>
  <c r="P2060" i="4"/>
  <c r="Q2060" i="4"/>
  <c r="P2048" i="4"/>
  <c r="Q2048" i="4"/>
  <c r="P2024" i="4"/>
  <c r="Q2024" i="4"/>
  <c r="P2012" i="4"/>
  <c r="Q2012" i="4"/>
  <c r="P2000" i="4"/>
  <c r="Q2000" i="4"/>
  <c r="P1976" i="4"/>
  <c r="Q1976" i="4"/>
  <c r="P1964" i="4"/>
  <c r="Q1964" i="4"/>
  <c r="P1952" i="4"/>
  <c r="Q1952" i="4"/>
  <c r="P1928" i="4"/>
  <c r="Q1928" i="4"/>
  <c r="P1916" i="4"/>
  <c r="Q1916" i="4"/>
  <c r="P1904" i="4"/>
  <c r="Q1904" i="4"/>
  <c r="P1880" i="4"/>
  <c r="Q1880" i="4"/>
  <c r="P1868" i="4"/>
  <c r="Q1868" i="4"/>
  <c r="P1856" i="4"/>
  <c r="Q1856" i="4"/>
  <c r="P1832" i="4"/>
  <c r="Q1832" i="4"/>
  <c r="P1820" i="4"/>
  <c r="Q1820" i="4"/>
  <c r="P1796" i="4"/>
  <c r="Q1796" i="4"/>
  <c r="P1784" i="4"/>
  <c r="Q1784" i="4"/>
  <c r="P1772" i="4"/>
  <c r="Q1772" i="4"/>
  <c r="P1760" i="4"/>
  <c r="Q1760" i="4"/>
  <c r="P1748" i="4"/>
  <c r="Q1748" i="4"/>
  <c r="P1736" i="4"/>
  <c r="Q1736" i="4"/>
  <c r="P1724" i="4"/>
  <c r="Q1724" i="4"/>
  <c r="P1700" i="4"/>
  <c r="Q1700" i="4"/>
  <c r="P1688" i="4"/>
  <c r="Q1688" i="4"/>
  <c r="P1664" i="4"/>
  <c r="Q1664" i="4"/>
  <c r="P1652" i="4"/>
  <c r="Q1652" i="4"/>
  <c r="P1628" i="4"/>
  <c r="Q1628" i="4"/>
  <c r="P1616" i="4"/>
  <c r="Q1616" i="4"/>
  <c r="P1592" i="4"/>
  <c r="Q1592" i="4"/>
  <c r="P1580" i="4"/>
  <c r="Q1580" i="4"/>
  <c r="P1556" i="4"/>
  <c r="Q1556" i="4"/>
  <c r="P1544" i="4"/>
  <c r="Q1544" i="4"/>
  <c r="P1520" i="4"/>
  <c r="Q1520" i="4"/>
  <c r="P1508" i="4"/>
  <c r="Q1508" i="4"/>
  <c r="P1484" i="4"/>
  <c r="Q1484" i="4"/>
  <c r="P1472" i="4"/>
  <c r="Q1472" i="4"/>
  <c r="P1448" i="4"/>
  <c r="Q1448" i="4"/>
  <c r="P1436" i="4"/>
  <c r="Q1436" i="4"/>
  <c r="P1412" i="4"/>
  <c r="Q1412" i="4"/>
  <c r="P1400" i="4"/>
  <c r="Q1400" i="4"/>
  <c r="P1376" i="4"/>
  <c r="Q1376" i="4"/>
  <c r="P1364" i="4"/>
  <c r="Q1364" i="4"/>
  <c r="P1340" i="4"/>
  <c r="Q1340" i="4"/>
  <c r="P1328" i="4"/>
  <c r="Q1328" i="4"/>
  <c r="P1304" i="4"/>
  <c r="Q1304" i="4"/>
  <c r="P1292" i="4"/>
  <c r="Q1292" i="4"/>
  <c r="P1268" i="4"/>
  <c r="Q1268" i="4"/>
  <c r="P1256" i="4"/>
  <c r="Q1256" i="4"/>
  <c r="P1232" i="4"/>
  <c r="Q1232" i="4"/>
  <c r="P1220" i="4"/>
  <c r="Q1220" i="4"/>
  <c r="P1196" i="4"/>
  <c r="Q1196" i="4"/>
  <c r="P1184" i="4"/>
  <c r="Q1184" i="4"/>
  <c r="P1160" i="4"/>
  <c r="Q1160" i="4"/>
  <c r="P1148" i="4"/>
  <c r="Q1148" i="4"/>
  <c r="P1124" i="4"/>
  <c r="Q1124" i="4"/>
  <c r="P1112" i="4"/>
  <c r="Q1112" i="4"/>
  <c r="P1088" i="4"/>
  <c r="Q1088" i="4"/>
  <c r="P1076" i="4"/>
  <c r="Q1076" i="4"/>
  <c r="P1052" i="4"/>
  <c r="Q1052" i="4"/>
  <c r="P1040" i="4"/>
  <c r="Q1040" i="4"/>
  <c r="P1016" i="4"/>
  <c r="Q1016" i="4"/>
  <c r="P1004" i="4"/>
  <c r="Q1004" i="4"/>
  <c r="P992" i="4"/>
  <c r="Q992" i="4"/>
  <c r="P980" i="4"/>
  <c r="Q980" i="4"/>
  <c r="P968" i="4"/>
  <c r="Q968" i="4"/>
  <c r="P956" i="4"/>
  <c r="Q956" i="4"/>
  <c r="P944" i="4"/>
  <c r="Q944" i="4"/>
  <c r="P932" i="4"/>
  <c r="Q932" i="4"/>
  <c r="P920" i="4"/>
  <c r="Q920" i="4"/>
  <c r="P908" i="4"/>
  <c r="Q908" i="4"/>
  <c r="P896" i="4"/>
  <c r="Q896" i="4"/>
  <c r="P884" i="4"/>
  <c r="Q884" i="4"/>
  <c r="P872" i="4"/>
  <c r="Q872" i="4"/>
  <c r="P860" i="4"/>
  <c r="Q860" i="4"/>
  <c r="P848" i="4"/>
  <c r="Q848" i="4"/>
  <c r="P836" i="4"/>
  <c r="Q836" i="4"/>
  <c r="P824" i="4"/>
  <c r="Q824" i="4"/>
  <c r="P812" i="4"/>
  <c r="Q812" i="4"/>
  <c r="P800" i="4"/>
  <c r="Q800" i="4"/>
  <c r="P788" i="4"/>
  <c r="Q788" i="4"/>
  <c r="P776" i="4"/>
  <c r="Q776" i="4"/>
  <c r="P764" i="4"/>
  <c r="Q764" i="4"/>
  <c r="P752" i="4"/>
  <c r="Q752" i="4"/>
  <c r="P740" i="4"/>
  <c r="Q740" i="4"/>
  <c r="P728" i="4"/>
  <c r="Q728" i="4"/>
  <c r="P716" i="4"/>
  <c r="Q716" i="4"/>
  <c r="P704" i="4"/>
  <c r="Q704" i="4"/>
  <c r="P692" i="4"/>
  <c r="Q692" i="4"/>
  <c r="P680" i="4"/>
  <c r="Q680" i="4"/>
  <c r="P668" i="4"/>
  <c r="Q668" i="4"/>
  <c r="P656" i="4"/>
  <c r="Q656" i="4"/>
  <c r="P644" i="4"/>
  <c r="Q644" i="4"/>
  <c r="P632" i="4"/>
  <c r="Q632" i="4"/>
  <c r="P620" i="4"/>
  <c r="Q620" i="4"/>
  <c r="P608" i="4"/>
  <c r="Q608" i="4"/>
  <c r="P596" i="4"/>
  <c r="Q596" i="4"/>
  <c r="P584" i="4"/>
  <c r="Q584" i="4"/>
  <c r="P572" i="4"/>
  <c r="Q572" i="4"/>
  <c r="P560" i="4"/>
  <c r="Q560" i="4"/>
  <c r="P548" i="4"/>
  <c r="Q548" i="4"/>
  <c r="P536" i="4"/>
  <c r="Q536" i="4"/>
  <c r="P524" i="4"/>
  <c r="Q524" i="4"/>
  <c r="P512" i="4"/>
  <c r="Q512" i="4"/>
  <c r="P500" i="4"/>
  <c r="Q500" i="4"/>
  <c r="P488" i="4"/>
  <c r="Q488" i="4"/>
  <c r="P476" i="4"/>
  <c r="Q476" i="4"/>
  <c r="P464" i="4"/>
  <c r="Q464" i="4"/>
  <c r="P452" i="4"/>
  <c r="Q452" i="4"/>
  <c r="P440" i="4"/>
  <c r="Q440" i="4"/>
  <c r="P428" i="4"/>
  <c r="Q428" i="4"/>
  <c r="Q2256" i="4"/>
  <c r="Q2112" i="4"/>
  <c r="Q1968" i="4"/>
  <c r="Q1808" i="4"/>
  <c r="Q1424" i="4"/>
  <c r="Q950" i="4"/>
  <c r="P2335" i="4"/>
  <c r="Q2335" i="4"/>
  <c r="P2323" i="4"/>
  <c r="Q2323" i="4"/>
  <c r="P2311" i="4"/>
  <c r="Q2311" i="4"/>
  <c r="P2299" i="4"/>
  <c r="Q2299" i="4"/>
  <c r="P2287" i="4"/>
  <c r="Q2287" i="4"/>
  <c r="P2275" i="4"/>
  <c r="Q2275" i="4"/>
  <c r="P2263" i="4"/>
  <c r="Q2263" i="4"/>
  <c r="P2251" i="4"/>
  <c r="Q2251" i="4"/>
  <c r="P2239" i="4"/>
  <c r="Q2239" i="4"/>
  <c r="P2227" i="4"/>
  <c r="Q2227" i="4"/>
  <c r="P2215" i="4"/>
  <c r="Q2215" i="4"/>
  <c r="P2203" i="4"/>
  <c r="Q2203" i="4"/>
  <c r="P2191" i="4"/>
  <c r="Q2191" i="4"/>
  <c r="P2179" i="4"/>
  <c r="Q2179" i="4"/>
  <c r="P2167" i="4"/>
  <c r="Q2167" i="4"/>
  <c r="P2155" i="4"/>
  <c r="Q2155" i="4"/>
  <c r="P2143" i="4"/>
  <c r="Q2143" i="4"/>
  <c r="P2131" i="4"/>
  <c r="Q2131" i="4"/>
  <c r="P2119" i="4"/>
  <c r="Q2119" i="4"/>
  <c r="P2107" i="4"/>
  <c r="Q2107" i="4"/>
  <c r="P2095" i="4"/>
  <c r="Q2095" i="4"/>
  <c r="P2083" i="4"/>
  <c r="Q2083" i="4"/>
  <c r="P2071" i="4"/>
  <c r="Q2071" i="4"/>
  <c r="P2059" i="4"/>
  <c r="Q2059" i="4"/>
  <c r="P2047" i="4"/>
  <c r="Q2047" i="4"/>
  <c r="P2035" i="4"/>
  <c r="Q2035" i="4"/>
  <c r="P2023" i="4"/>
  <c r="Q2023" i="4"/>
  <c r="P2011" i="4"/>
  <c r="Q2011" i="4"/>
  <c r="P1999" i="4"/>
  <c r="Q1999" i="4"/>
  <c r="P1987" i="4"/>
  <c r="Q1987" i="4"/>
  <c r="P1975" i="4"/>
  <c r="Q1975" i="4"/>
  <c r="P1963" i="4"/>
  <c r="Q1963" i="4"/>
  <c r="P1951" i="4"/>
  <c r="Q1951" i="4"/>
  <c r="P1939" i="4"/>
  <c r="Q1939" i="4"/>
  <c r="P1927" i="4"/>
  <c r="Q1927" i="4"/>
  <c r="P1915" i="4"/>
  <c r="Q1915" i="4"/>
  <c r="P1903" i="4"/>
  <c r="Q1903" i="4"/>
  <c r="P1891" i="4"/>
  <c r="Q1891" i="4"/>
  <c r="P1879" i="4"/>
  <c r="Q1879" i="4"/>
  <c r="P1867" i="4"/>
  <c r="Q1867" i="4"/>
  <c r="P1855" i="4"/>
  <c r="Q1855" i="4"/>
  <c r="P1843" i="4"/>
  <c r="Q1843" i="4"/>
  <c r="P1831" i="4"/>
  <c r="Q1831" i="4"/>
  <c r="P1819" i="4"/>
  <c r="Q1819" i="4"/>
  <c r="P1807" i="4"/>
  <c r="Q1807" i="4"/>
  <c r="P1795" i="4"/>
  <c r="Q1795" i="4"/>
  <c r="P1783" i="4"/>
  <c r="Q1783" i="4"/>
  <c r="P1771" i="4"/>
  <c r="Q1771" i="4"/>
  <c r="P1759" i="4"/>
  <c r="Q1759" i="4"/>
  <c r="P1747" i="4"/>
  <c r="Q1747" i="4"/>
  <c r="P1735" i="4"/>
  <c r="Q1735" i="4"/>
  <c r="P1723" i="4"/>
  <c r="Q1723" i="4"/>
  <c r="P1711" i="4"/>
  <c r="Q1711" i="4"/>
  <c r="P1699" i="4"/>
  <c r="Q1699" i="4"/>
  <c r="P1687" i="4"/>
  <c r="Q1687" i="4"/>
  <c r="P1675" i="4"/>
  <c r="Q1675" i="4"/>
  <c r="P1663" i="4"/>
  <c r="Q1663" i="4"/>
  <c r="P1651" i="4"/>
  <c r="Q1651" i="4"/>
  <c r="P1639" i="4"/>
  <c r="Q1639" i="4"/>
  <c r="P1627" i="4"/>
  <c r="Q1627" i="4"/>
  <c r="P1615" i="4"/>
  <c r="Q1615" i="4"/>
  <c r="P1603" i="4"/>
  <c r="Q1603" i="4"/>
  <c r="P1591" i="4"/>
  <c r="Q1591" i="4"/>
  <c r="P1579" i="4"/>
  <c r="Q1579" i="4"/>
  <c r="P1567" i="4"/>
  <c r="Q1567" i="4"/>
  <c r="P1555" i="4"/>
  <c r="Q1555" i="4"/>
  <c r="P1543" i="4"/>
  <c r="Q1543" i="4"/>
  <c r="P1531" i="4"/>
  <c r="Q1531" i="4"/>
  <c r="P1519" i="4"/>
  <c r="Q1519" i="4"/>
  <c r="P1507" i="4"/>
  <c r="Q1507" i="4"/>
  <c r="P1495" i="4"/>
  <c r="Q1495" i="4"/>
  <c r="P1483" i="4"/>
  <c r="Q1483" i="4"/>
  <c r="P1471" i="4"/>
  <c r="Q1471" i="4"/>
  <c r="P1459" i="4"/>
  <c r="Q1459" i="4"/>
  <c r="P1447" i="4"/>
  <c r="Q1447" i="4"/>
  <c r="P1435" i="4"/>
  <c r="Q1435" i="4"/>
  <c r="P1423" i="4"/>
  <c r="Q1423" i="4"/>
  <c r="P1411" i="4"/>
  <c r="Q1411" i="4"/>
  <c r="P1399" i="4"/>
  <c r="Q1399" i="4"/>
  <c r="P1387" i="4"/>
  <c r="Q1387" i="4"/>
  <c r="P1375" i="4"/>
  <c r="Q1375" i="4"/>
  <c r="P1363" i="4"/>
  <c r="Q1363" i="4"/>
  <c r="P1351" i="4"/>
  <c r="Q1351" i="4"/>
  <c r="P1339" i="4"/>
  <c r="Q1339" i="4"/>
  <c r="P1327" i="4"/>
  <c r="Q1327" i="4"/>
  <c r="P1315" i="4"/>
  <c r="Q1315" i="4"/>
  <c r="P1303" i="4"/>
  <c r="Q1303" i="4"/>
  <c r="P1291" i="4"/>
  <c r="Q1291" i="4"/>
  <c r="P1279" i="4"/>
  <c r="Q1279" i="4"/>
  <c r="P1267" i="4"/>
  <c r="Q1267" i="4"/>
  <c r="P1255" i="4"/>
  <c r="Q1255" i="4"/>
  <c r="P1243" i="4"/>
  <c r="Q1243" i="4"/>
  <c r="P1231" i="4"/>
  <c r="Q1231" i="4"/>
  <c r="P1219" i="4"/>
  <c r="Q1219" i="4"/>
  <c r="P1207" i="4"/>
  <c r="Q1207" i="4"/>
  <c r="P1195" i="4"/>
  <c r="Q1195" i="4"/>
  <c r="P1183" i="4"/>
  <c r="Q1183" i="4"/>
  <c r="P1171" i="4"/>
  <c r="Q1171" i="4"/>
  <c r="P1159" i="4"/>
  <c r="Q1159" i="4"/>
  <c r="P1147" i="4"/>
  <c r="Q1147" i="4"/>
  <c r="P1135" i="4"/>
  <c r="Q1135" i="4"/>
  <c r="P1123" i="4"/>
  <c r="Q1123" i="4"/>
  <c r="P1111" i="4"/>
  <c r="Q1111" i="4"/>
  <c r="P1099" i="4"/>
  <c r="Q1099" i="4"/>
  <c r="P1087" i="4"/>
  <c r="Q1087" i="4"/>
  <c r="P1075" i="4"/>
  <c r="Q1075" i="4"/>
  <c r="P1063" i="4"/>
  <c r="Q1063" i="4"/>
  <c r="P1051" i="4"/>
  <c r="Q1051" i="4"/>
  <c r="P1039" i="4"/>
  <c r="Q1039" i="4"/>
  <c r="P1027" i="4"/>
  <c r="Q1027" i="4"/>
  <c r="P1015" i="4"/>
  <c r="Q1015" i="4"/>
  <c r="P1003" i="4"/>
  <c r="Q1003" i="4"/>
  <c r="P991" i="4"/>
  <c r="Q991" i="4"/>
  <c r="P979" i="4"/>
  <c r="Q979" i="4"/>
  <c r="P967" i="4"/>
  <c r="Q967" i="4"/>
  <c r="P955" i="4"/>
  <c r="Q955" i="4"/>
  <c r="P943" i="4"/>
  <c r="Q943" i="4"/>
  <c r="P931" i="4"/>
  <c r="Q931" i="4"/>
  <c r="P919" i="4"/>
  <c r="Q919" i="4"/>
  <c r="P907" i="4"/>
  <c r="Q907" i="4"/>
  <c r="P895" i="4"/>
  <c r="Q895" i="4"/>
  <c r="P883" i="4"/>
  <c r="Q883" i="4"/>
  <c r="P871" i="4"/>
  <c r="Q871" i="4"/>
  <c r="P859" i="4"/>
  <c r="Q859" i="4"/>
  <c r="P847" i="4"/>
  <c r="Q847" i="4"/>
  <c r="P835" i="4"/>
  <c r="Q835" i="4"/>
  <c r="P823" i="4"/>
  <c r="Q823" i="4"/>
  <c r="P811" i="4"/>
  <c r="Q811" i="4"/>
  <c r="P799" i="4"/>
  <c r="Q799" i="4"/>
  <c r="P787" i="4"/>
  <c r="Q787" i="4"/>
  <c r="P775" i="4"/>
  <c r="Q775" i="4"/>
  <c r="P763" i="4"/>
  <c r="Q763" i="4"/>
  <c r="P751" i="4"/>
  <c r="Q751" i="4"/>
  <c r="P739" i="4"/>
  <c r="Q739" i="4"/>
  <c r="P727" i="4"/>
  <c r="Q727" i="4"/>
  <c r="P715" i="4"/>
  <c r="Q715" i="4"/>
  <c r="P703" i="4"/>
  <c r="Q703" i="4"/>
  <c r="P691" i="4"/>
  <c r="Q691" i="4"/>
  <c r="P679" i="4"/>
  <c r="Q679" i="4"/>
  <c r="P667" i="4"/>
  <c r="Q667" i="4"/>
  <c r="P655" i="4"/>
  <c r="Q655" i="4"/>
  <c r="P643" i="4"/>
  <c r="Q643" i="4"/>
  <c r="P631" i="4"/>
  <c r="Q631" i="4"/>
  <c r="P619" i="4"/>
  <c r="Q619" i="4"/>
  <c r="P607" i="4"/>
  <c r="Q607" i="4"/>
  <c r="P595" i="4"/>
  <c r="Q595" i="4"/>
  <c r="P583" i="4"/>
  <c r="Q583" i="4"/>
  <c r="P571" i="4"/>
  <c r="Q571" i="4"/>
  <c r="P559" i="4"/>
  <c r="Q559" i="4"/>
  <c r="P547" i="4"/>
  <c r="Q547" i="4"/>
  <c r="P535" i="4"/>
  <c r="Q535" i="4"/>
  <c r="P523" i="4"/>
  <c r="Q523" i="4"/>
  <c r="P511" i="4"/>
  <c r="Q511" i="4"/>
  <c r="P499" i="4"/>
  <c r="Q499" i="4"/>
  <c r="P487" i="4"/>
  <c r="Q487" i="4"/>
  <c r="P475" i="4"/>
  <c r="Q475" i="4"/>
  <c r="P463" i="4"/>
  <c r="Q463" i="4"/>
  <c r="P451" i="4"/>
  <c r="Q451" i="4"/>
  <c r="P439" i="4"/>
  <c r="Q439" i="4"/>
  <c r="P427" i="4"/>
  <c r="Q427" i="4"/>
  <c r="Q2244" i="4"/>
  <c r="Q2100" i="4"/>
  <c r="Q1956" i="4"/>
  <c r="Q1788" i="4"/>
  <c r="Q1388" i="4"/>
  <c r="Q865" i="4"/>
  <c r="P2334" i="4"/>
  <c r="Q2334" i="4"/>
  <c r="P2322" i="4"/>
  <c r="Q2322" i="4"/>
  <c r="P2310" i="4"/>
  <c r="Q2310" i="4"/>
  <c r="P2298" i="4"/>
  <c r="Q2298" i="4"/>
  <c r="P2274" i="4"/>
  <c r="Q2274" i="4"/>
  <c r="P2262" i="4"/>
  <c r="Q2262" i="4"/>
  <c r="P2250" i="4"/>
  <c r="Q2250" i="4"/>
  <c r="P2238" i="4"/>
  <c r="Q2238" i="4"/>
  <c r="P2226" i="4"/>
  <c r="Q2226" i="4"/>
  <c r="P2214" i="4"/>
  <c r="Q2214" i="4"/>
  <c r="P2202" i="4"/>
  <c r="Q2202" i="4"/>
  <c r="P2190" i="4"/>
  <c r="Q2190" i="4"/>
  <c r="P2178" i="4"/>
  <c r="Q2178" i="4"/>
  <c r="P2166" i="4"/>
  <c r="Q2166" i="4"/>
  <c r="P2154" i="4"/>
  <c r="Q2154" i="4"/>
  <c r="P2142" i="4"/>
  <c r="Q2142" i="4"/>
  <c r="P2130" i="4"/>
  <c r="Q2130" i="4"/>
  <c r="P2118" i="4"/>
  <c r="Q2118" i="4"/>
  <c r="P2106" i="4"/>
  <c r="Q2106" i="4"/>
  <c r="P2094" i="4"/>
  <c r="Q2094" i="4"/>
  <c r="P2082" i="4"/>
  <c r="Q2082" i="4"/>
  <c r="P2070" i="4"/>
  <c r="Q2070" i="4"/>
  <c r="P2058" i="4"/>
  <c r="Q2058" i="4"/>
  <c r="P2046" i="4"/>
  <c r="Q2046" i="4"/>
  <c r="P2034" i="4"/>
  <c r="Q2034" i="4"/>
  <c r="P2022" i="4"/>
  <c r="Q2022" i="4"/>
  <c r="P2010" i="4"/>
  <c r="Q2010" i="4"/>
  <c r="P1998" i="4"/>
  <c r="Q1998" i="4"/>
  <c r="P1986" i="4"/>
  <c r="Q1986" i="4"/>
  <c r="P1974" i="4"/>
  <c r="Q1974" i="4"/>
  <c r="P1962" i="4"/>
  <c r="Q1962" i="4"/>
  <c r="P1950" i="4"/>
  <c r="Q1950" i="4"/>
  <c r="P1938" i="4"/>
  <c r="Q1938" i="4"/>
  <c r="P1926" i="4"/>
  <c r="Q1926" i="4"/>
  <c r="P1914" i="4"/>
  <c r="Q1914" i="4"/>
  <c r="P1902" i="4"/>
  <c r="Q1902" i="4"/>
  <c r="P1890" i="4"/>
  <c r="Q1890" i="4"/>
  <c r="P1878" i="4"/>
  <c r="Q1878" i="4"/>
  <c r="P1866" i="4"/>
  <c r="Q1866" i="4"/>
  <c r="P1854" i="4"/>
  <c r="Q1854" i="4"/>
  <c r="P1842" i="4"/>
  <c r="Q1842" i="4"/>
  <c r="P1818" i="4"/>
  <c r="Q1818" i="4"/>
  <c r="P1806" i="4"/>
  <c r="Q1806" i="4"/>
  <c r="P1794" i="4"/>
  <c r="Q1794" i="4"/>
  <c r="P1782" i="4"/>
  <c r="Q1782" i="4"/>
  <c r="P1770" i="4"/>
  <c r="Q1770" i="4"/>
  <c r="P1758" i="4"/>
  <c r="Q1758" i="4"/>
  <c r="P1734" i="4"/>
  <c r="Q1734" i="4"/>
  <c r="P1722" i="4"/>
  <c r="Q1722" i="4"/>
  <c r="P1710" i="4"/>
  <c r="Q1710" i="4"/>
  <c r="P1698" i="4"/>
  <c r="Q1698" i="4"/>
  <c r="P1686" i="4"/>
  <c r="Q1686" i="4"/>
  <c r="P1674" i="4"/>
  <c r="Q1674" i="4"/>
  <c r="P1662" i="4"/>
  <c r="Q1662" i="4"/>
  <c r="P1650" i="4"/>
  <c r="Q1650" i="4"/>
  <c r="P1638" i="4"/>
  <c r="Q1638" i="4"/>
  <c r="P1626" i="4"/>
  <c r="Q1626" i="4"/>
  <c r="P1614" i="4"/>
  <c r="Q1614" i="4"/>
  <c r="P1602" i="4"/>
  <c r="Q1602" i="4"/>
  <c r="P1590" i="4"/>
  <c r="Q1590" i="4"/>
  <c r="P1578" i="4"/>
  <c r="Q1578" i="4"/>
  <c r="P1566" i="4"/>
  <c r="Q1566" i="4"/>
  <c r="P1554" i="4"/>
  <c r="Q1554" i="4"/>
  <c r="P1542" i="4"/>
  <c r="Q1542" i="4"/>
  <c r="P1530" i="4"/>
  <c r="Q1530" i="4"/>
  <c r="P1518" i="4"/>
  <c r="Q1518" i="4"/>
  <c r="P1506" i="4"/>
  <c r="Q1506" i="4"/>
  <c r="P1494" i="4"/>
  <c r="Q1494" i="4"/>
  <c r="P1482" i="4"/>
  <c r="Q1482" i="4"/>
  <c r="P1470" i="4"/>
  <c r="Q1470" i="4"/>
  <c r="P1458" i="4"/>
  <c r="Q1458" i="4"/>
  <c r="P1446" i="4"/>
  <c r="Q1446" i="4"/>
  <c r="P1434" i="4"/>
  <c r="Q1434" i="4"/>
  <c r="P1422" i="4"/>
  <c r="Q1422" i="4"/>
  <c r="P1410" i="4"/>
  <c r="Q1410" i="4"/>
  <c r="P1398" i="4"/>
  <c r="Q1398" i="4"/>
  <c r="P1386" i="4"/>
  <c r="Q1386" i="4"/>
  <c r="P1374" i="4"/>
  <c r="Q1374" i="4"/>
  <c r="P1362" i="4"/>
  <c r="Q1362" i="4"/>
  <c r="P1350" i="4"/>
  <c r="Q1350" i="4"/>
  <c r="P1338" i="4"/>
  <c r="Q1338" i="4"/>
  <c r="P1326" i="4"/>
  <c r="Q1326" i="4"/>
  <c r="P1314" i="4"/>
  <c r="Q1314" i="4"/>
  <c r="P1302" i="4"/>
  <c r="Q1302" i="4"/>
  <c r="P1290" i="4"/>
  <c r="Q1290" i="4"/>
  <c r="P1278" i="4"/>
  <c r="Q1278" i="4"/>
  <c r="P1266" i="4"/>
  <c r="Q1266" i="4"/>
  <c r="P1254" i="4"/>
  <c r="Q1254" i="4"/>
  <c r="P1242" i="4"/>
  <c r="Q1242" i="4"/>
  <c r="P1230" i="4"/>
  <c r="Q1230" i="4"/>
  <c r="P1218" i="4"/>
  <c r="Q1218" i="4"/>
  <c r="P1206" i="4"/>
  <c r="Q1206" i="4"/>
  <c r="P1194" i="4"/>
  <c r="Q1194" i="4"/>
  <c r="P1182" i="4"/>
  <c r="Q1182" i="4"/>
  <c r="P1170" i="4"/>
  <c r="Q1170" i="4"/>
  <c r="P1158" i="4"/>
  <c r="Q1158" i="4"/>
  <c r="P1146" i="4"/>
  <c r="Q1146" i="4"/>
  <c r="P1134" i="4"/>
  <c r="Q1134" i="4"/>
  <c r="P1122" i="4"/>
  <c r="Q1122" i="4"/>
  <c r="P1110" i="4"/>
  <c r="Q1110" i="4"/>
  <c r="P1086" i="4"/>
  <c r="Q1086" i="4"/>
  <c r="P1074" i="4"/>
  <c r="Q1074" i="4"/>
  <c r="P1062" i="4"/>
  <c r="Q1062" i="4"/>
  <c r="P1050" i="4"/>
  <c r="Q1050" i="4"/>
  <c r="P1038" i="4"/>
  <c r="Q1038" i="4"/>
  <c r="P1026" i="4"/>
  <c r="Q1026" i="4"/>
  <c r="P1014" i="4"/>
  <c r="Q1014" i="4"/>
  <c r="P1002" i="4"/>
  <c r="Q1002" i="4"/>
  <c r="P990" i="4"/>
  <c r="Q990" i="4"/>
  <c r="P978" i="4"/>
  <c r="Q978" i="4"/>
  <c r="P966" i="4"/>
  <c r="Q966" i="4"/>
  <c r="P954" i="4"/>
  <c r="Q954" i="4"/>
  <c r="P942" i="4"/>
  <c r="Q942" i="4"/>
  <c r="P930" i="4"/>
  <c r="Q930" i="4"/>
  <c r="P918" i="4"/>
  <c r="Q918" i="4"/>
  <c r="P906" i="4"/>
  <c r="Q906" i="4"/>
  <c r="P894" i="4"/>
  <c r="Q894" i="4"/>
  <c r="P882" i="4"/>
  <c r="Q882" i="4"/>
  <c r="P870" i="4"/>
  <c r="Q870" i="4"/>
  <c r="P858" i="4"/>
  <c r="Q858" i="4"/>
  <c r="P846" i="4"/>
  <c r="Q846" i="4"/>
  <c r="P834" i="4"/>
  <c r="Q834" i="4"/>
  <c r="P822" i="4"/>
  <c r="Q822" i="4"/>
  <c r="P810" i="4"/>
  <c r="Q810" i="4"/>
  <c r="P798" i="4"/>
  <c r="Q798" i="4"/>
  <c r="P786" i="4"/>
  <c r="Q786" i="4"/>
  <c r="P774" i="4"/>
  <c r="Q774" i="4"/>
  <c r="P762" i="4"/>
  <c r="Q762" i="4"/>
  <c r="P750" i="4"/>
  <c r="Q750" i="4"/>
  <c r="P738" i="4"/>
  <c r="Q738" i="4"/>
  <c r="P726" i="4"/>
  <c r="Q726" i="4"/>
  <c r="P714" i="4"/>
  <c r="Q714" i="4"/>
  <c r="P702" i="4"/>
  <c r="Q702" i="4"/>
  <c r="P690" i="4"/>
  <c r="Q690" i="4"/>
  <c r="P678" i="4"/>
  <c r="Q678" i="4"/>
  <c r="P666" i="4"/>
  <c r="Q666" i="4"/>
  <c r="P654" i="4"/>
  <c r="Q654" i="4"/>
  <c r="P642" i="4"/>
  <c r="Q642" i="4"/>
  <c r="P630" i="4"/>
  <c r="Q630" i="4"/>
  <c r="P618" i="4"/>
  <c r="Q618" i="4"/>
  <c r="P606" i="4"/>
  <c r="Q606" i="4"/>
  <c r="P594" i="4"/>
  <c r="Q594" i="4"/>
  <c r="P582" i="4"/>
  <c r="Q582" i="4"/>
  <c r="P570" i="4"/>
  <c r="Q570" i="4"/>
  <c r="P558" i="4"/>
  <c r="Q558" i="4"/>
  <c r="P546" i="4"/>
  <c r="Q546" i="4"/>
  <c r="P534" i="4"/>
  <c r="Q534" i="4"/>
  <c r="P522" i="4"/>
  <c r="Q522" i="4"/>
  <c r="P510" i="4"/>
  <c r="Q510" i="4"/>
  <c r="P498" i="4"/>
  <c r="Q498" i="4"/>
  <c r="P486" i="4"/>
  <c r="Q486" i="4"/>
  <c r="P474" i="4"/>
  <c r="Q474" i="4"/>
  <c r="P462" i="4"/>
  <c r="Q462" i="4"/>
  <c r="P450" i="4"/>
  <c r="Q450" i="4"/>
  <c r="P438" i="4"/>
  <c r="Q438" i="4"/>
  <c r="P426" i="4"/>
  <c r="Q426" i="4"/>
  <c r="P414" i="4"/>
  <c r="Q414" i="4"/>
  <c r="P402" i="4"/>
  <c r="Q402" i="4"/>
  <c r="P390" i="4"/>
  <c r="Q390" i="4"/>
  <c r="P378" i="4"/>
  <c r="Q378" i="4"/>
  <c r="P366" i="4"/>
  <c r="Q366" i="4"/>
  <c r="P354" i="4"/>
  <c r="Q354" i="4"/>
  <c r="P342" i="4"/>
  <c r="Q342" i="4"/>
  <c r="P330" i="4"/>
  <c r="Q330" i="4"/>
  <c r="P318" i="4"/>
  <c r="Q318" i="4"/>
  <c r="P306" i="4"/>
  <c r="Q306" i="4"/>
  <c r="P294" i="4"/>
  <c r="Q294" i="4"/>
  <c r="P282" i="4"/>
  <c r="Q282" i="4"/>
  <c r="P270" i="4"/>
  <c r="Q270" i="4"/>
  <c r="P258" i="4"/>
  <c r="Q258" i="4"/>
  <c r="P246" i="4"/>
  <c r="Q246" i="4"/>
  <c r="P234" i="4"/>
  <c r="Q234" i="4"/>
  <c r="P222" i="4"/>
  <c r="Q222" i="4"/>
  <c r="P210" i="4"/>
  <c r="Q210" i="4"/>
  <c r="P198" i="4"/>
  <c r="Q198" i="4"/>
  <c r="P186" i="4"/>
  <c r="Q186" i="4"/>
  <c r="P174" i="4"/>
  <c r="Q174" i="4"/>
  <c r="P162" i="4"/>
  <c r="Q162" i="4"/>
  <c r="P150" i="4"/>
  <c r="Q150" i="4"/>
  <c r="P138" i="4"/>
  <c r="Q138" i="4"/>
  <c r="P126" i="4"/>
  <c r="Q126" i="4"/>
  <c r="P114" i="4"/>
  <c r="Q114" i="4"/>
  <c r="P102" i="4"/>
  <c r="Q102" i="4"/>
  <c r="P90" i="4"/>
  <c r="Q90" i="4"/>
  <c r="P78" i="4"/>
  <c r="Q78" i="4"/>
  <c r="P66" i="4"/>
  <c r="Q66" i="4"/>
  <c r="P54" i="4"/>
  <c r="Q54" i="4"/>
  <c r="P42" i="4"/>
  <c r="Q42" i="4"/>
  <c r="P30" i="4"/>
  <c r="Q30" i="4"/>
  <c r="P18" i="4"/>
  <c r="Q18" i="4"/>
  <c r="P6" i="4"/>
  <c r="Q6" i="4"/>
  <c r="Q2232" i="4"/>
  <c r="Q2088" i="4"/>
  <c r="Q1944" i="4"/>
  <c r="Q1769" i="4"/>
  <c r="Q1352" i="4"/>
  <c r="Q767" i="4"/>
  <c r="P2333" i="4"/>
  <c r="Q2333" i="4"/>
  <c r="P2321" i="4"/>
  <c r="Q2321" i="4"/>
  <c r="P2309" i="4"/>
  <c r="Q2309" i="4"/>
  <c r="P2297" i="4"/>
  <c r="Q2297" i="4"/>
  <c r="P2285" i="4"/>
  <c r="Q2285" i="4"/>
  <c r="P2273" i="4"/>
  <c r="Q2273" i="4"/>
  <c r="P2261" i="4"/>
  <c r="Q2261" i="4"/>
  <c r="P2249" i="4"/>
  <c r="Q2249" i="4"/>
  <c r="P2237" i="4"/>
  <c r="Q2237" i="4"/>
  <c r="P2225" i="4"/>
  <c r="Q2225" i="4"/>
  <c r="P2213" i="4"/>
  <c r="Q2213" i="4"/>
  <c r="P2201" i="4"/>
  <c r="Q2201" i="4"/>
  <c r="P2189" i="4"/>
  <c r="Q2189" i="4"/>
  <c r="P2177" i="4"/>
  <c r="Q2177" i="4"/>
  <c r="P2165" i="4"/>
  <c r="Q2165" i="4"/>
  <c r="P2153" i="4"/>
  <c r="Q2153" i="4"/>
  <c r="P2141" i="4"/>
  <c r="Q2141" i="4"/>
  <c r="P2129" i="4"/>
  <c r="Q2129" i="4"/>
  <c r="P2117" i="4"/>
  <c r="Q2117" i="4"/>
  <c r="P2105" i="4"/>
  <c r="Q2105" i="4"/>
  <c r="P2093" i="4"/>
  <c r="Q2093" i="4"/>
  <c r="P2081" i="4"/>
  <c r="Q2081" i="4"/>
  <c r="P2069" i="4"/>
  <c r="Q2069" i="4"/>
  <c r="P2057" i="4"/>
  <c r="Q2057" i="4"/>
  <c r="P2045" i="4"/>
  <c r="Q2045" i="4"/>
  <c r="P2033" i="4"/>
  <c r="Q2033" i="4"/>
  <c r="P2021" i="4"/>
  <c r="Q2021" i="4"/>
  <c r="P2009" i="4"/>
  <c r="Q2009" i="4"/>
  <c r="P1997" i="4"/>
  <c r="Q1997" i="4"/>
  <c r="P1985" i="4"/>
  <c r="Q1985" i="4"/>
  <c r="P1973" i="4"/>
  <c r="Q1973" i="4"/>
  <c r="P1961" i="4"/>
  <c r="Q1961" i="4"/>
  <c r="P1949" i="4"/>
  <c r="Q1949" i="4"/>
  <c r="P1937" i="4"/>
  <c r="Q1937" i="4"/>
  <c r="P1925" i="4"/>
  <c r="Q1925" i="4"/>
  <c r="P1913" i="4"/>
  <c r="Q1913" i="4"/>
  <c r="P1901" i="4"/>
  <c r="Q1901" i="4"/>
  <c r="P1889" i="4"/>
  <c r="Q1889" i="4"/>
  <c r="P1877" i="4"/>
  <c r="Q1877" i="4"/>
  <c r="P1865" i="4"/>
  <c r="Q1865" i="4"/>
  <c r="P1853" i="4"/>
  <c r="Q1853" i="4"/>
  <c r="P1841" i="4"/>
  <c r="Q1841" i="4"/>
  <c r="P1829" i="4"/>
  <c r="Q1829" i="4"/>
  <c r="P1817" i="4"/>
  <c r="Q1817" i="4"/>
  <c r="P1805" i="4"/>
  <c r="Q1805" i="4"/>
  <c r="P1793" i="4"/>
  <c r="Q1793" i="4"/>
  <c r="P1781" i="4"/>
  <c r="Q1781" i="4"/>
  <c r="P1757" i="4"/>
  <c r="Q1757" i="4"/>
  <c r="P1745" i="4"/>
  <c r="Q1745" i="4"/>
  <c r="P1733" i="4"/>
  <c r="Q1733" i="4"/>
  <c r="P1721" i="4"/>
  <c r="Q1721" i="4"/>
  <c r="P1709" i="4"/>
  <c r="Q1709" i="4"/>
  <c r="P1697" i="4"/>
  <c r="Q1697" i="4"/>
  <c r="P1685" i="4"/>
  <c r="Q1685" i="4"/>
  <c r="P1673" i="4"/>
  <c r="Q1673" i="4"/>
  <c r="P1661" i="4"/>
  <c r="Q1661" i="4"/>
  <c r="P1649" i="4"/>
  <c r="Q1649" i="4"/>
  <c r="P1637" i="4"/>
  <c r="Q1637" i="4"/>
  <c r="P1625" i="4"/>
  <c r="Q1625" i="4"/>
  <c r="P1613" i="4"/>
  <c r="Q1613" i="4"/>
  <c r="P1601" i="4"/>
  <c r="Q1601" i="4"/>
  <c r="P1589" i="4"/>
  <c r="Q1589" i="4"/>
  <c r="P1577" i="4"/>
  <c r="Q1577" i="4"/>
  <c r="P1565" i="4"/>
  <c r="Q1565" i="4"/>
  <c r="P1553" i="4"/>
  <c r="Q1553" i="4"/>
  <c r="P1541" i="4"/>
  <c r="Q1541" i="4"/>
  <c r="P1529" i="4"/>
  <c r="Q1529" i="4"/>
  <c r="P1517" i="4"/>
  <c r="Q1517" i="4"/>
  <c r="P1505" i="4"/>
  <c r="Q1505" i="4"/>
  <c r="P1493" i="4"/>
  <c r="Q1493" i="4"/>
  <c r="P1481" i="4"/>
  <c r="Q1481" i="4"/>
  <c r="P1469" i="4"/>
  <c r="Q1469" i="4"/>
  <c r="P1457" i="4"/>
  <c r="Q1457" i="4"/>
  <c r="P1445" i="4"/>
  <c r="Q1445" i="4"/>
  <c r="P1433" i="4"/>
  <c r="Q1433" i="4"/>
  <c r="P1421" i="4"/>
  <c r="Q1421" i="4"/>
  <c r="P1409" i="4"/>
  <c r="Q1409" i="4"/>
  <c r="P1397" i="4"/>
  <c r="Q1397" i="4"/>
  <c r="P1385" i="4"/>
  <c r="Q1385" i="4"/>
  <c r="P1373" i="4"/>
  <c r="Q1373" i="4"/>
  <c r="P1361" i="4"/>
  <c r="Q1361" i="4"/>
  <c r="P1349" i="4"/>
  <c r="Q1349" i="4"/>
  <c r="P1337" i="4"/>
  <c r="Q1337" i="4"/>
  <c r="P1325" i="4"/>
  <c r="Q1325" i="4"/>
  <c r="P1313" i="4"/>
  <c r="Q1313" i="4"/>
  <c r="P1301" i="4"/>
  <c r="Q1301" i="4"/>
  <c r="P1289" i="4"/>
  <c r="Q1289" i="4"/>
  <c r="P1277" i="4"/>
  <c r="Q1277" i="4"/>
  <c r="P1265" i="4"/>
  <c r="Q1265" i="4"/>
  <c r="P1253" i="4"/>
  <c r="Q1253" i="4"/>
  <c r="P1241" i="4"/>
  <c r="Q1241" i="4"/>
  <c r="P1229" i="4"/>
  <c r="Q1229" i="4"/>
  <c r="P1217" i="4"/>
  <c r="Q1217" i="4"/>
  <c r="P1205" i="4"/>
  <c r="Q1205" i="4"/>
  <c r="P1193" i="4"/>
  <c r="Q1193" i="4"/>
  <c r="P1181" i="4"/>
  <c r="Q1181" i="4"/>
  <c r="P1169" i="4"/>
  <c r="Q1169" i="4"/>
  <c r="P1157" i="4"/>
  <c r="Q1157" i="4"/>
  <c r="P1145" i="4"/>
  <c r="Q1145" i="4"/>
  <c r="P1133" i="4"/>
  <c r="Q1133" i="4"/>
  <c r="P1121" i="4"/>
  <c r="Q1121" i="4"/>
  <c r="P1109" i="4"/>
  <c r="Q1109" i="4"/>
  <c r="P1097" i="4"/>
  <c r="Q1097" i="4"/>
  <c r="P1085" i="4"/>
  <c r="Q1085" i="4"/>
  <c r="P1073" i="4"/>
  <c r="Q1073" i="4"/>
  <c r="P1061" i="4"/>
  <c r="Q1061" i="4"/>
  <c r="P1049" i="4"/>
  <c r="Q1049" i="4"/>
  <c r="P1037" i="4"/>
  <c r="Q1037" i="4"/>
  <c r="P1025" i="4"/>
  <c r="Q1025" i="4"/>
  <c r="P1013" i="4"/>
  <c r="Q1013" i="4"/>
  <c r="P1001" i="4"/>
  <c r="Q1001" i="4"/>
  <c r="P989" i="4"/>
  <c r="Q989" i="4"/>
  <c r="P977" i="4"/>
  <c r="Q977" i="4"/>
  <c r="P965" i="4"/>
  <c r="Q965" i="4"/>
  <c r="P953" i="4"/>
  <c r="Q953" i="4"/>
  <c r="P941" i="4"/>
  <c r="Q941" i="4"/>
  <c r="P929" i="4"/>
  <c r="Q929" i="4"/>
  <c r="P917" i="4"/>
  <c r="Q917" i="4"/>
  <c r="P905" i="4"/>
  <c r="Q905" i="4"/>
  <c r="P893" i="4"/>
  <c r="Q893" i="4"/>
  <c r="P881" i="4"/>
  <c r="Q881" i="4"/>
  <c r="P869" i="4"/>
  <c r="Q869" i="4"/>
  <c r="P857" i="4"/>
  <c r="Q857" i="4"/>
  <c r="P845" i="4"/>
  <c r="Q845" i="4"/>
  <c r="P833" i="4"/>
  <c r="Q833" i="4"/>
  <c r="P821" i="4"/>
  <c r="Q821" i="4"/>
  <c r="P809" i="4"/>
  <c r="Q809" i="4"/>
  <c r="P797" i="4"/>
  <c r="Q797" i="4"/>
  <c r="P785" i="4"/>
  <c r="Q785" i="4"/>
  <c r="P773" i="4"/>
  <c r="Q773" i="4"/>
  <c r="P761" i="4"/>
  <c r="Q761" i="4"/>
  <c r="P749" i="4"/>
  <c r="Q749" i="4"/>
  <c r="P737" i="4"/>
  <c r="Q737" i="4"/>
  <c r="P725" i="4"/>
  <c r="Q725" i="4"/>
  <c r="P713" i="4"/>
  <c r="Q713" i="4"/>
  <c r="P701" i="4"/>
  <c r="Q701" i="4"/>
  <c r="P689" i="4"/>
  <c r="Q689" i="4"/>
  <c r="P677" i="4"/>
  <c r="Q677" i="4"/>
  <c r="P665" i="4"/>
  <c r="Q665" i="4"/>
  <c r="P653" i="4"/>
  <c r="Q653" i="4"/>
  <c r="P641" i="4"/>
  <c r="Q641" i="4"/>
  <c r="P629" i="4"/>
  <c r="Q629" i="4"/>
  <c r="P617" i="4"/>
  <c r="Q617" i="4"/>
  <c r="P605" i="4"/>
  <c r="Q605" i="4"/>
  <c r="P593" i="4"/>
  <c r="Q593" i="4"/>
  <c r="P581" i="4"/>
  <c r="Q581" i="4"/>
  <c r="P569" i="4"/>
  <c r="Q569" i="4"/>
  <c r="P557" i="4"/>
  <c r="Q557" i="4"/>
  <c r="P545" i="4"/>
  <c r="Q545" i="4"/>
  <c r="P533" i="4"/>
  <c r="Q533" i="4"/>
  <c r="P521" i="4"/>
  <c r="Q521" i="4"/>
  <c r="P509" i="4"/>
  <c r="Q509" i="4"/>
  <c r="P497" i="4"/>
  <c r="Q497" i="4"/>
  <c r="P485" i="4"/>
  <c r="Q485" i="4"/>
  <c r="P473" i="4"/>
  <c r="Q473" i="4"/>
  <c r="P461" i="4"/>
  <c r="Q461" i="4"/>
  <c r="P449" i="4"/>
  <c r="Q449" i="4"/>
  <c r="P437" i="4"/>
  <c r="Q437" i="4"/>
  <c r="P425" i="4"/>
  <c r="Q425" i="4"/>
  <c r="Q2220" i="4"/>
  <c r="Q2076" i="4"/>
  <c r="Q1932" i="4"/>
  <c r="Q1746" i="4"/>
  <c r="Q1316" i="4"/>
  <c r="Q626" i="4"/>
  <c r="P2332" i="4"/>
  <c r="Q2332" i="4"/>
  <c r="P2320" i="4"/>
  <c r="Q2320" i="4"/>
  <c r="P2308" i="4"/>
  <c r="Q2308" i="4"/>
  <c r="P2296" i="4"/>
  <c r="Q2296" i="4"/>
  <c r="P2284" i="4"/>
  <c r="Q2284" i="4"/>
  <c r="P2272" i="4"/>
  <c r="Q2272" i="4"/>
  <c r="P2260" i="4"/>
  <c r="Q2260" i="4"/>
  <c r="P2248" i="4"/>
  <c r="Q2248" i="4"/>
  <c r="P2236" i="4"/>
  <c r="Q2236" i="4"/>
  <c r="P2224" i="4"/>
  <c r="Q2224" i="4"/>
  <c r="P2212" i="4"/>
  <c r="Q2212" i="4"/>
  <c r="P2200" i="4"/>
  <c r="Q2200" i="4"/>
  <c r="P2188" i="4"/>
  <c r="Q2188" i="4"/>
  <c r="P2176" i="4"/>
  <c r="Q2176" i="4"/>
  <c r="P2164" i="4"/>
  <c r="Q2164" i="4"/>
  <c r="P2152" i="4"/>
  <c r="Q2152" i="4"/>
  <c r="P2140" i="4"/>
  <c r="Q2140" i="4"/>
  <c r="P2128" i="4"/>
  <c r="Q2128" i="4"/>
  <c r="P2116" i="4"/>
  <c r="Q2116" i="4"/>
  <c r="P2104" i="4"/>
  <c r="Q2104" i="4"/>
  <c r="P2092" i="4"/>
  <c r="Q2092" i="4"/>
  <c r="P2080" i="4"/>
  <c r="Q2080" i="4"/>
  <c r="P2056" i="4"/>
  <c r="Q2056" i="4"/>
  <c r="P2044" i="4"/>
  <c r="Q2044" i="4"/>
  <c r="P2032" i="4"/>
  <c r="Q2032" i="4"/>
  <c r="P2008" i="4"/>
  <c r="Q2008" i="4"/>
  <c r="P1996" i="4"/>
  <c r="Q1996" i="4"/>
  <c r="P1984" i="4"/>
  <c r="Q1984" i="4"/>
  <c r="P1960" i="4"/>
  <c r="Q1960" i="4"/>
  <c r="P1948" i="4"/>
  <c r="Q1948" i="4"/>
  <c r="P1936" i="4"/>
  <c r="Q1936" i="4"/>
  <c r="P1912" i="4"/>
  <c r="Q1912" i="4"/>
  <c r="P1900" i="4"/>
  <c r="Q1900" i="4"/>
  <c r="P1888" i="4"/>
  <c r="Q1888" i="4"/>
  <c r="P1864" i="4"/>
  <c r="Q1864" i="4"/>
  <c r="P1852" i="4"/>
  <c r="Q1852" i="4"/>
  <c r="P1840" i="4"/>
  <c r="Q1840" i="4"/>
  <c r="P1816" i="4"/>
  <c r="Q1816" i="4"/>
  <c r="P1804" i="4"/>
  <c r="Q1804" i="4"/>
  <c r="P1792" i="4"/>
  <c r="Q1792" i="4"/>
  <c r="P1768" i="4"/>
  <c r="Q1768" i="4"/>
  <c r="P1756" i="4"/>
  <c r="Q1756" i="4"/>
  <c r="P1744" i="4"/>
  <c r="Q1744" i="4"/>
  <c r="P1720" i="4"/>
  <c r="Q1720" i="4"/>
  <c r="P1708" i="4"/>
  <c r="Q1708" i="4"/>
  <c r="P1696" i="4"/>
  <c r="Q1696" i="4"/>
  <c r="P1684" i="4"/>
  <c r="Q1684" i="4"/>
  <c r="P1672" i="4"/>
  <c r="Q1672" i="4"/>
  <c r="P1660" i="4"/>
  <c r="Q1660" i="4"/>
  <c r="P1648" i="4"/>
  <c r="Q1648" i="4"/>
  <c r="P1636" i="4"/>
  <c r="Q1636" i="4"/>
  <c r="P1624" i="4"/>
  <c r="Q1624" i="4"/>
  <c r="P1612" i="4"/>
  <c r="Q1612" i="4"/>
  <c r="P1600" i="4"/>
  <c r="Q1600" i="4"/>
  <c r="P1588" i="4"/>
  <c r="Q1588" i="4"/>
  <c r="P1576" i="4"/>
  <c r="Q1576" i="4"/>
  <c r="P1564" i="4"/>
  <c r="Q1564" i="4"/>
  <c r="P1552" i="4"/>
  <c r="Q1552" i="4"/>
  <c r="P1540" i="4"/>
  <c r="Q1540" i="4"/>
  <c r="P1528" i="4"/>
  <c r="Q1528" i="4"/>
  <c r="P1516" i="4"/>
  <c r="Q1516" i="4"/>
  <c r="P1504" i="4"/>
  <c r="Q1504" i="4"/>
  <c r="P1492" i="4"/>
  <c r="Q1492" i="4"/>
  <c r="P1480" i="4"/>
  <c r="Q1480" i="4"/>
  <c r="P1468" i="4"/>
  <c r="Q1468" i="4"/>
  <c r="P1456" i="4"/>
  <c r="Q1456" i="4"/>
  <c r="P1444" i="4"/>
  <c r="Q1444" i="4"/>
  <c r="P1432" i="4"/>
  <c r="Q1432" i="4"/>
  <c r="P1420" i="4"/>
  <c r="Q1420" i="4"/>
  <c r="P1408" i="4"/>
  <c r="Q1408" i="4"/>
  <c r="P1396" i="4"/>
  <c r="Q1396" i="4"/>
  <c r="P1384" i="4"/>
  <c r="Q1384" i="4"/>
  <c r="P1372" i="4"/>
  <c r="Q1372" i="4"/>
  <c r="P1360" i="4"/>
  <c r="Q1360" i="4"/>
  <c r="P1348" i="4"/>
  <c r="Q1348" i="4"/>
  <c r="P1336" i="4"/>
  <c r="Q1336" i="4"/>
  <c r="P1324" i="4"/>
  <c r="Q1324" i="4"/>
  <c r="P1312" i="4"/>
  <c r="Q1312" i="4"/>
  <c r="P1300" i="4"/>
  <c r="Q1300" i="4"/>
  <c r="P1288" i="4"/>
  <c r="Q1288" i="4"/>
  <c r="P1276" i="4"/>
  <c r="Q1276" i="4"/>
  <c r="P1264" i="4"/>
  <c r="Q1264" i="4"/>
  <c r="P1252" i="4"/>
  <c r="Q1252" i="4"/>
  <c r="P1240" i="4"/>
  <c r="Q1240" i="4"/>
  <c r="P1228" i="4"/>
  <c r="Q1228" i="4"/>
  <c r="P1216" i="4"/>
  <c r="Q1216" i="4"/>
  <c r="P1204" i="4"/>
  <c r="Q1204" i="4"/>
  <c r="P1192" i="4"/>
  <c r="Q1192" i="4"/>
  <c r="P1180" i="4"/>
  <c r="Q1180" i="4"/>
  <c r="P1168" i="4"/>
  <c r="Q1168" i="4"/>
  <c r="P1156" i="4"/>
  <c r="Q1156" i="4"/>
  <c r="P1144" i="4"/>
  <c r="Q1144" i="4"/>
  <c r="P1132" i="4"/>
  <c r="Q1132" i="4"/>
  <c r="P1120" i="4"/>
  <c r="Q1120" i="4"/>
  <c r="P1108" i="4"/>
  <c r="Q1108" i="4"/>
  <c r="P1096" i="4"/>
  <c r="Q1096" i="4"/>
  <c r="P1084" i="4"/>
  <c r="Q1084" i="4"/>
  <c r="P1072" i="4"/>
  <c r="Q1072" i="4"/>
  <c r="P1060" i="4"/>
  <c r="Q1060" i="4"/>
  <c r="P1048" i="4"/>
  <c r="Q1048" i="4"/>
  <c r="P1036" i="4"/>
  <c r="Q1036" i="4"/>
  <c r="P1024" i="4"/>
  <c r="Q1024" i="4"/>
  <c r="P1012" i="4"/>
  <c r="Q1012" i="4"/>
  <c r="P1000" i="4"/>
  <c r="Q1000" i="4"/>
  <c r="P988" i="4"/>
  <c r="Q988" i="4"/>
  <c r="P976" i="4"/>
  <c r="Q976" i="4"/>
  <c r="P964" i="4"/>
  <c r="Q964" i="4"/>
  <c r="P952" i="4"/>
  <c r="Q952" i="4"/>
  <c r="P940" i="4"/>
  <c r="Q940" i="4"/>
  <c r="P928" i="4"/>
  <c r="Q928" i="4"/>
  <c r="P916" i="4"/>
  <c r="Q916" i="4"/>
  <c r="P904" i="4"/>
  <c r="Q904" i="4"/>
  <c r="P892" i="4"/>
  <c r="Q892" i="4"/>
  <c r="P880" i="4"/>
  <c r="Q880" i="4"/>
  <c r="P868" i="4"/>
  <c r="Q868" i="4"/>
  <c r="P856" i="4"/>
  <c r="Q856" i="4"/>
  <c r="P844" i="4"/>
  <c r="Q844" i="4"/>
  <c r="P832" i="4"/>
  <c r="Q832" i="4"/>
  <c r="P820" i="4"/>
  <c r="Q820" i="4"/>
  <c r="P808" i="4"/>
  <c r="Q808" i="4"/>
  <c r="P796" i="4"/>
  <c r="Q796" i="4"/>
  <c r="P784" i="4"/>
  <c r="Q784" i="4"/>
  <c r="P772" i="4"/>
  <c r="Q772" i="4"/>
  <c r="P760" i="4"/>
  <c r="Q760" i="4"/>
  <c r="P748" i="4"/>
  <c r="Q748" i="4"/>
  <c r="P736" i="4"/>
  <c r="Q736" i="4"/>
  <c r="P724" i="4"/>
  <c r="Q724" i="4"/>
  <c r="P712" i="4"/>
  <c r="Q712" i="4"/>
  <c r="P700" i="4"/>
  <c r="Q700" i="4"/>
  <c r="P688" i="4"/>
  <c r="Q688" i="4"/>
  <c r="P676" i="4"/>
  <c r="Q676" i="4"/>
  <c r="P664" i="4"/>
  <c r="Q664" i="4"/>
  <c r="P652" i="4"/>
  <c r="Q652" i="4"/>
  <c r="P640" i="4"/>
  <c r="Q640" i="4"/>
  <c r="P628" i="4"/>
  <c r="Q628" i="4"/>
  <c r="P616" i="4"/>
  <c r="Q616" i="4"/>
  <c r="P604" i="4"/>
  <c r="Q604" i="4"/>
  <c r="P592" i="4"/>
  <c r="Q592" i="4"/>
  <c r="P580" i="4"/>
  <c r="Q580" i="4"/>
  <c r="P568" i="4"/>
  <c r="Q568" i="4"/>
  <c r="P556" i="4"/>
  <c r="Q556" i="4"/>
  <c r="P544" i="4"/>
  <c r="Q544" i="4"/>
  <c r="P532" i="4"/>
  <c r="Q532" i="4"/>
  <c r="P520" i="4"/>
  <c r="Q520" i="4"/>
  <c r="P508" i="4"/>
  <c r="Q508" i="4"/>
  <c r="P496" i="4"/>
  <c r="Q496" i="4"/>
  <c r="P484" i="4"/>
  <c r="Q484" i="4"/>
  <c r="P472" i="4"/>
  <c r="Q472" i="4"/>
  <c r="P460" i="4"/>
  <c r="Q460" i="4"/>
  <c r="P448" i="4"/>
  <c r="Q448" i="4"/>
  <c r="P436" i="4"/>
  <c r="Q436" i="4"/>
  <c r="P424" i="4"/>
  <c r="Q424" i="4"/>
  <c r="P412" i="4"/>
  <c r="Q412" i="4"/>
  <c r="P400" i="4"/>
  <c r="Q400" i="4"/>
  <c r="P388" i="4"/>
  <c r="Q388" i="4"/>
  <c r="P376" i="4"/>
  <c r="Q376" i="4"/>
  <c r="P364" i="4"/>
  <c r="Q364" i="4"/>
  <c r="P352" i="4"/>
  <c r="Q352" i="4"/>
  <c r="P340" i="4"/>
  <c r="Q340" i="4"/>
  <c r="P328" i="4"/>
  <c r="Q328" i="4"/>
  <c r="P316" i="4"/>
  <c r="Q316" i="4"/>
  <c r="P304" i="4"/>
  <c r="Q304" i="4"/>
  <c r="P292" i="4"/>
  <c r="Q292" i="4"/>
  <c r="P280" i="4"/>
  <c r="Q280" i="4"/>
  <c r="P268" i="4"/>
  <c r="Q268" i="4"/>
  <c r="P256" i="4"/>
  <c r="Q256" i="4"/>
  <c r="Q2208" i="4"/>
  <c r="Q2064" i="4"/>
  <c r="Q1920" i="4"/>
  <c r="Q1712" i="4"/>
  <c r="Q1280" i="4"/>
  <c r="Q482" i="4"/>
  <c r="P2331" i="4"/>
  <c r="Q2331" i="4"/>
  <c r="P2319" i="4"/>
  <c r="Q2319" i="4"/>
  <c r="P2307" i="4"/>
  <c r="Q2307" i="4"/>
  <c r="P2295" i="4"/>
  <c r="Q2295" i="4"/>
  <c r="P2283" i="4"/>
  <c r="Q2283" i="4"/>
  <c r="P2271" i="4"/>
  <c r="Q2271" i="4"/>
  <c r="P2259" i="4"/>
  <c r="Q2259" i="4"/>
  <c r="P2247" i="4"/>
  <c r="Q2247" i="4"/>
  <c r="P2235" i="4"/>
  <c r="Q2235" i="4"/>
  <c r="P2223" i="4"/>
  <c r="Q2223" i="4"/>
  <c r="P2211" i="4"/>
  <c r="Q2211" i="4"/>
  <c r="P2199" i="4"/>
  <c r="Q2199" i="4"/>
  <c r="P2187" i="4"/>
  <c r="Q2187" i="4"/>
  <c r="P2175" i="4"/>
  <c r="Q2175" i="4"/>
  <c r="P2163" i="4"/>
  <c r="Q2163" i="4"/>
  <c r="P2151" i="4"/>
  <c r="Q2151" i="4"/>
  <c r="P2139" i="4"/>
  <c r="Q2139" i="4"/>
  <c r="P2127" i="4"/>
  <c r="Q2127" i="4"/>
  <c r="P2115" i="4"/>
  <c r="Q2115" i="4"/>
  <c r="P2103" i="4"/>
  <c r="Q2103" i="4"/>
  <c r="P2091" i="4"/>
  <c r="Q2091" i="4"/>
  <c r="P2079" i="4"/>
  <c r="Q2079" i="4"/>
  <c r="P2067" i="4"/>
  <c r="Q2067" i="4"/>
  <c r="P2055" i="4"/>
  <c r="Q2055" i="4"/>
  <c r="P2043" i="4"/>
  <c r="Q2043" i="4"/>
  <c r="P2031" i="4"/>
  <c r="Q2031" i="4"/>
  <c r="P2019" i="4"/>
  <c r="Q2019" i="4"/>
  <c r="P2007" i="4"/>
  <c r="Q2007" i="4"/>
  <c r="P1995" i="4"/>
  <c r="Q1995" i="4"/>
  <c r="P1983" i="4"/>
  <c r="Q1983" i="4"/>
  <c r="P1971" i="4"/>
  <c r="Q1971" i="4"/>
  <c r="P1959" i="4"/>
  <c r="Q1959" i="4"/>
  <c r="P1947" i="4"/>
  <c r="Q1947" i="4"/>
  <c r="P1935" i="4"/>
  <c r="Q1935" i="4"/>
  <c r="P1923" i="4"/>
  <c r="Q1923" i="4"/>
  <c r="P1911" i="4"/>
  <c r="Q1911" i="4"/>
  <c r="P1899" i="4"/>
  <c r="Q1899" i="4"/>
  <c r="P1887" i="4"/>
  <c r="Q1887" i="4"/>
  <c r="P1875" i="4"/>
  <c r="Q1875" i="4"/>
  <c r="P1863" i="4"/>
  <c r="Q1863" i="4"/>
  <c r="P1851" i="4"/>
  <c r="Q1851" i="4"/>
  <c r="P1839" i="4"/>
  <c r="Q1839" i="4"/>
  <c r="P1827" i="4"/>
  <c r="Q1827" i="4"/>
  <c r="P1815" i="4"/>
  <c r="Q1815" i="4"/>
  <c r="P1803" i="4"/>
  <c r="Q1803" i="4"/>
  <c r="P1791" i="4"/>
  <c r="Q1791" i="4"/>
  <c r="P1779" i="4"/>
  <c r="Q1779" i="4"/>
  <c r="P1767" i="4"/>
  <c r="Q1767" i="4"/>
  <c r="P1755" i="4"/>
  <c r="Q1755" i="4"/>
  <c r="P1743" i="4"/>
  <c r="Q1743" i="4"/>
  <c r="P1731" i="4"/>
  <c r="Q1731" i="4"/>
  <c r="P1719" i="4"/>
  <c r="Q1719" i="4"/>
  <c r="P1707" i="4"/>
  <c r="Q1707" i="4"/>
  <c r="P1695" i="4"/>
  <c r="Q1695" i="4"/>
  <c r="P1683" i="4"/>
  <c r="Q1683" i="4"/>
  <c r="P1671" i="4"/>
  <c r="Q1671" i="4"/>
  <c r="P1659" i="4"/>
  <c r="Q1659" i="4"/>
  <c r="P1647" i="4"/>
  <c r="Q1647" i="4"/>
  <c r="P1635" i="4"/>
  <c r="Q1635" i="4"/>
  <c r="P1623" i="4"/>
  <c r="Q1623" i="4"/>
  <c r="P1611" i="4"/>
  <c r="Q1611" i="4"/>
  <c r="P1599" i="4"/>
  <c r="Q1599" i="4"/>
  <c r="P1575" i="4"/>
  <c r="Q1575" i="4"/>
  <c r="P1563" i="4"/>
  <c r="Q1563" i="4"/>
  <c r="P1551" i="4"/>
  <c r="Q1551" i="4"/>
  <c r="P1539" i="4"/>
  <c r="Q1539" i="4"/>
  <c r="P1527" i="4"/>
  <c r="Q1527" i="4"/>
  <c r="P1515" i="4"/>
  <c r="Q1515" i="4"/>
  <c r="P1503" i="4"/>
  <c r="Q1503" i="4"/>
  <c r="P1491" i="4"/>
  <c r="Q1491" i="4"/>
  <c r="P1479" i="4"/>
  <c r="Q1479" i="4"/>
  <c r="P1467" i="4"/>
  <c r="Q1467" i="4"/>
  <c r="P1455" i="4"/>
  <c r="Q1455" i="4"/>
  <c r="P1443" i="4"/>
  <c r="Q1443" i="4"/>
  <c r="P1431" i="4"/>
  <c r="Q1431" i="4"/>
  <c r="P1419" i="4"/>
  <c r="Q1419" i="4"/>
  <c r="P1407" i="4"/>
  <c r="Q1407" i="4"/>
  <c r="P1395" i="4"/>
  <c r="Q1395" i="4"/>
  <c r="P1383" i="4"/>
  <c r="Q1383" i="4"/>
  <c r="P1371" i="4"/>
  <c r="Q1371" i="4"/>
  <c r="P1359" i="4"/>
  <c r="Q1359" i="4"/>
  <c r="P1347" i="4"/>
  <c r="Q1347" i="4"/>
  <c r="P1335" i="4"/>
  <c r="Q1335" i="4"/>
  <c r="P1323" i="4"/>
  <c r="Q1323" i="4"/>
  <c r="P1311" i="4"/>
  <c r="Q1311" i="4"/>
  <c r="P1299" i="4"/>
  <c r="Q1299" i="4"/>
  <c r="P1287" i="4"/>
  <c r="Q1287" i="4"/>
  <c r="P1275" i="4"/>
  <c r="Q1275" i="4"/>
  <c r="P1263" i="4"/>
  <c r="Q1263" i="4"/>
  <c r="P1239" i="4"/>
  <c r="Q1239" i="4"/>
  <c r="P1227" i="4"/>
  <c r="Q1227" i="4"/>
  <c r="P1215" i="4"/>
  <c r="Q1215" i="4"/>
  <c r="P1203" i="4"/>
  <c r="Q1203" i="4"/>
  <c r="P1191" i="4"/>
  <c r="Q1191" i="4"/>
  <c r="P1179" i="4"/>
  <c r="Q1179" i="4"/>
  <c r="P1167" i="4"/>
  <c r="Q1167" i="4"/>
  <c r="P1155" i="4"/>
  <c r="Q1155" i="4"/>
  <c r="P1143" i="4"/>
  <c r="Q1143" i="4"/>
  <c r="P1131" i="4"/>
  <c r="Q1131" i="4"/>
  <c r="P1119" i="4"/>
  <c r="Q1119" i="4"/>
  <c r="P1107" i="4"/>
  <c r="Q1107" i="4"/>
  <c r="P1095" i="4"/>
  <c r="Q1095" i="4"/>
  <c r="P1083" i="4"/>
  <c r="Q1083" i="4"/>
  <c r="P1071" i="4"/>
  <c r="Q1071" i="4"/>
  <c r="P1059" i="4"/>
  <c r="Q1059" i="4"/>
  <c r="P1047" i="4"/>
  <c r="Q1047" i="4"/>
  <c r="P1035" i="4"/>
  <c r="Q1035" i="4"/>
  <c r="P1023" i="4"/>
  <c r="Q1023" i="4"/>
  <c r="P1011" i="4"/>
  <c r="Q1011" i="4"/>
  <c r="P999" i="4"/>
  <c r="Q999" i="4"/>
  <c r="P987" i="4"/>
  <c r="Q987" i="4"/>
  <c r="P975" i="4"/>
  <c r="Q975" i="4"/>
  <c r="P963" i="4"/>
  <c r="Q963" i="4"/>
  <c r="P951" i="4"/>
  <c r="Q951" i="4"/>
  <c r="P939" i="4"/>
  <c r="Q939" i="4"/>
  <c r="P927" i="4"/>
  <c r="Q927" i="4"/>
  <c r="P915" i="4"/>
  <c r="Q915" i="4"/>
  <c r="P903" i="4"/>
  <c r="Q903" i="4"/>
  <c r="P891" i="4"/>
  <c r="Q891" i="4"/>
  <c r="P879" i="4"/>
  <c r="Q879" i="4"/>
  <c r="P867" i="4"/>
  <c r="Q867" i="4"/>
  <c r="P855" i="4"/>
  <c r="Q855" i="4"/>
  <c r="P843" i="4"/>
  <c r="Q843" i="4"/>
  <c r="P831" i="4"/>
  <c r="Q831" i="4"/>
  <c r="P819" i="4"/>
  <c r="Q819" i="4"/>
  <c r="P807" i="4"/>
  <c r="Q807" i="4"/>
  <c r="P795" i="4"/>
  <c r="Q795" i="4"/>
  <c r="P783" i="4"/>
  <c r="Q783" i="4"/>
  <c r="P771" i="4"/>
  <c r="Q771" i="4"/>
  <c r="P759" i="4"/>
  <c r="Q759" i="4"/>
  <c r="P747" i="4"/>
  <c r="Q747" i="4"/>
  <c r="P735" i="4"/>
  <c r="Q735" i="4"/>
  <c r="P723" i="4"/>
  <c r="Q723" i="4"/>
  <c r="P711" i="4"/>
  <c r="Q711" i="4"/>
  <c r="P699" i="4"/>
  <c r="Q699" i="4"/>
  <c r="P687" i="4"/>
  <c r="Q687" i="4"/>
  <c r="P675" i="4"/>
  <c r="Q675" i="4"/>
  <c r="P663" i="4"/>
  <c r="Q663" i="4"/>
  <c r="P651" i="4"/>
  <c r="Q651" i="4"/>
  <c r="P639" i="4"/>
  <c r="Q639" i="4"/>
  <c r="P627" i="4"/>
  <c r="Q627" i="4"/>
  <c r="P615" i="4"/>
  <c r="Q615" i="4"/>
  <c r="P603" i="4"/>
  <c r="Q603" i="4"/>
  <c r="P591" i="4"/>
  <c r="Q591" i="4"/>
  <c r="P579" i="4"/>
  <c r="Q579" i="4"/>
  <c r="P567" i="4"/>
  <c r="Q567" i="4"/>
  <c r="P555" i="4"/>
  <c r="Q555" i="4"/>
  <c r="P543" i="4"/>
  <c r="Q543" i="4"/>
  <c r="P531" i="4"/>
  <c r="Q531" i="4"/>
  <c r="P519" i="4"/>
  <c r="Q519" i="4"/>
  <c r="P507" i="4"/>
  <c r="Q507" i="4"/>
  <c r="P495" i="4"/>
  <c r="Q495" i="4"/>
  <c r="P483" i="4"/>
  <c r="Q483" i="4"/>
  <c r="P471" i="4"/>
  <c r="Q471" i="4"/>
  <c r="P459" i="4"/>
  <c r="Q459" i="4"/>
  <c r="P447" i="4"/>
  <c r="Q447" i="4"/>
  <c r="P435" i="4"/>
  <c r="Q435" i="4"/>
  <c r="P423" i="4"/>
  <c r="Q423" i="4"/>
  <c r="P411" i="4"/>
  <c r="Q411" i="4"/>
  <c r="P399" i="4"/>
  <c r="Q399" i="4"/>
  <c r="P387" i="4"/>
  <c r="Q387" i="4"/>
  <c r="P375" i="4"/>
  <c r="Q375" i="4"/>
  <c r="P363" i="4"/>
  <c r="Q363" i="4"/>
  <c r="P351" i="4"/>
  <c r="Q351" i="4"/>
  <c r="P339" i="4"/>
  <c r="Q339" i="4"/>
  <c r="P327" i="4"/>
  <c r="Q327" i="4"/>
  <c r="P315" i="4"/>
  <c r="Q315" i="4"/>
  <c r="P303" i="4"/>
  <c r="Q303" i="4"/>
  <c r="P291" i="4"/>
  <c r="Q291" i="4"/>
  <c r="P279" i="4"/>
  <c r="Q279" i="4"/>
  <c r="P267" i="4"/>
  <c r="Q267" i="4"/>
  <c r="P255" i="4"/>
  <c r="Q255" i="4"/>
  <c r="P243" i="4"/>
  <c r="Q243" i="4"/>
  <c r="P231" i="4"/>
  <c r="Q231" i="4"/>
  <c r="Q2196" i="4"/>
  <c r="Q2052" i="4"/>
  <c r="Q1908" i="4"/>
  <c r="Q1676" i="4"/>
  <c r="Q1244" i="4"/>
  <c r="Q338" i="4"/>
  <c r="P2330" i="4"/>
  <c r="Q2330" i="4"/>
  <c r="P2318" i="4"/>
  <c r="Q2318" i="4"/>
  <c r="P2306" i="4"/>
  <c r="Q2306" i="4"/>
  <c r="P2294" i="4"/>
  <c r="Q2294" i="4"/>
  <c r="P2282" i="4"/>
  <c r="Q2282" i="4"/>
  <c r="P2270" i="4"/>
  <c r="Q2270" i="4"/>
  <c r="P2258" i="4"/>
  <c r="Q2258" i="4"/>
  <c r="P2246" i="4"/>
  <c r="Q2246" i="4"/>
  <c r="P2234" i="4"/>
  <c r="Q2234" i="4"/>
  <c r="P2222" i="4"/>
  <c r="Q2222" i="4"/>
  <c r="P2210" i="4"/>
  <c r="Q2210" i="4"/>
  <c r="P2198" i="4"/>
  <c r="Q2198" i="4"/>
  <c r="P2186" i="4"/>
  <c r="Q2186" i="4"/>
  <c r="P2174" i="4"/>
  <c r="Q2174" i="4"/>
  <c r="P2162" i="4"/>
  <c r="Q2162" i="4"/>
  <c r="P2150" i="4"/>
  <c r="Q2150" i="4"/>
  <c r="P2138" i="4"/>
  <c r="Q2138" i="4"/>
  <c r="P2126" i="4"/>
  <c r="Q2126" i="4"/>
  <c r="P2114" i="4"/>
  <c r="Q2114" i="4"/>
  <c r="P2102" i="4"/>
  <c r="Q2102" i="4"/>
  <c r="P2090" i="4"/>
  <c r="Q2090" i="4"/>
  <c r="P2078" i="4"/>
  <c r="Q2078" i="4"/>
  <c r="P2066" i="4"/>
  <c r="Q2066" i="4"/>
  <c r="P2054" i="4"/>
  <c r="Q2054" i="4"/>
  <c r="P2042" i="4"/>
  <c r="Q2042" i="4"/>
  <c r="P2030" i="4"/>
  <c r="Q2030" i="4"/>
  <c r="P2018" i="4"/>
  <c r="Q2018" i="4"/>
  <c r="P2006" i="4"/>
  <c r="Q2006" i="4"/>
  <c r="P1994" i="4"/>
  <c r="Q1994" i="4"/>
  <c r="P1982" i="4"/>
  <c r="Q1982" i="4"/>
  <c r="P1970" i="4"/>
  <c r="Q1970" i="4"/>
  <c r="P1958" i="4"/>
  <c r="Q1958" i="4"/>
  <c r="P1946" i="4"/>
  <c r="Q1946" i="4"/>
  <c r="P1934" i="4"/>
  <c r="Q1934" i="4"/>
  <c r="P1922" i="4"/>
  <c r="Q1922" i="4"/>
  <c r="P1910" i="4"/>
  <c r="Q1910" i="4"/>
  <c r="P1898" i="4"/>
  <c r="Q1898" i="4"/>
  <c r="P1886" i="4"/>
  <c r="Q1886" i="4"/>
  <c r="P1874" i="4"/>
  <c r="Q1874" i="4"/>
  <c r="P1862" i="4"/>
  <c r="Q1862" i="4"/>
  <c r="P1850" i="4"/>
  <c r="Q1850" i="4"/>
  <c r="P1838" i="4"/>
  <c r="Q1838" i="4"/>
  <c r="P1826" i="4"/>
  <c r="Q1826" i="4"/>
  <c r="P1814" i="4"/>
  <c r="Q1814" i="4"/>
  <c r="P1802" i="4"/>
  <c r="Q1802" i="4"/>
  <c r="P1790" i="4"/>
  <c r="Q1790" i="4"/>
  <c r="P1778" i="4"/>
  <c r="Q1778" i="4"/>
  <c r="P1766" i="4"/>
  <c r="Q1766" i="4"/>
  <c r="P1754" i="4"/>
  <c r="Q1754" i="4"/>
  <c r="P1742" i="4"/>
  <c r="Q1742" i="4"/>
  <c r="P1730" i="4"/>
  <c r="Q1730" i="4"/>
  <c r="P1718" i="4"/>
  <c r="Q1718" i="4"/>
  <c r="P1706" i="4"/>
  <c r="Q1706" i="4"/>
  <c r="P1694" i="4"/>
  <c r="Q1694" i="4"/>
  <c r="P1682" i="4"/>
  <c r="Q1682" i="4"/>
  <c r="P1670" i="4"/>
  <c r="Q1670" i="4"/>
  <c r="P1658" i="4"/>
  <c r="Q1658" i="4"/>
  <c r="P1646" i="4"/>
  <c r="Q1646" i="4"/>
  <c r="P1634" i="4"/>
  <c r="Q1634" i="4"/>
  <c r="P1622" i="4"/>
  <c r="Q1622" i="4"/>
  <c r="P1610" i="4"/>
  <c r="Q1610" i="4"/>
  <c r="P1598" i="4"/>
  <c r="Q1598" i="4"/>
  <c r="P1586" i="4"/>
  <c r="Q1586" i="4"/>
  <c r="P1574" i="4"/>
  <c r="Q1574" i="4"/>
  <c r="P1562" i="4"/>
  <c r="Q1562" i="4"/>
  <c r="P1550" i="4"/>
  <c r="Q1550" i="4"/>
  <c r="P1538" i="4"/>
  <c r="Q1538" i="4"/>
  <c r="P1526" i="4"/>
  <c r="Q1526" i="4"/>
  <c r="P1514" i="4"/>
  <c r="Q1514" i="4"/>
  <c r="P1490" i="4"/>
  <c r="Q1490" i="4"/>
  <c r="P1478" i="4"/>
  <c r="Q1478" i="4"/>
  <c r="P1466" i="4"/>
  <c r="Q1466" i="4"/>
  <c r="P1454" i="4"/>
  <c r="Q1454" i="4"/>
  <c r="P1442" i="4"/>
  <c r="Q1442" i="4"/>
  <c r="P1430" i="4"/>
  <c r="Q1430" i="4"/>
  <c r="P1418" i="4"/>
  <c r="Q1418" i="4"/>
  <c r="P1406" i="4"/>
  <c r="Q1406" i="4"/>
  <c r="P1394" i="4"/>
  <c r="Q1394" i="4"/>
  <c r="P1382" i="4"/>
  <c r="Q1382" i="4"/>
  <c r="P1370" i="4"/>
  <c r="Q1370" i="4"/>
  <c r="P1358" i="4"/>
  <c r="Q1358" i="4"/>
  <c r="P1346" i="4"/>
  <c r="Q1346" i="4"/>
  <c r="P1334" i="4"/>
  <c r="Q1334" i="4"/>
  <c r="P1322" i="4"/>
  <c r="Q1322" i="4"/>
  <c r="P1310" i="4"/>
  <c r="Q1310" i="4"/>
  <c r="P1298" i="4"/>
  <c r="Q1298" i="4"/>
  <c r="P1286" i="4"/>
  <c r="Q1286" i="4"/>
  <c r="P1274" i="4"/>
  <c r="Q1274" i="4"/>
  <c r="P1262" i="4"/>
  <c r="Q1262" i="4"/>
  <c r="P1250" i="4"/>
  <c r="Q1250" i="4"/>
  <c r="P1238" i="4"/>
  <c r="Q1238" i="4"/>
  <c r="P1226" i="4"/>
  <c r="Q1226" i="4"/>
  <c r="P1214" i="4"/>
  <c r="Q1214" i="4"/>
  <c r="P1202" i="4"/>
  <c r="Q1202" i="4"/>
  <c r="P1190" i="4"/>
  <c r="Q1190" i="4"/>
  <c r="P1178" i="4"/>
  <c r="Q1178" i="4"/>
  <c r="P1166" i="4"/>
  <c r="Q1166" i="4"/>
  <c r="P1154" i="4"/>
  <c r="Q1154" i="4"/>
  <c r="P1142" i="4"/>
  <c r="Q1142" i="4"/>
  <c r="P1130" i="4"/>
  <c r="Q1130" i="4"/>
  <c r="P1118" i="4"/>
  <c r="Q1118" i="4"/>
  <c r="P1106" i="4"/>
  <c r="Q1106" i="4"/>
  <c r="P1094" i="4"/>
  <c r="Q1094" i="4"/>
  <c r="P1082" i="4"/>
  <c r="Q1082" i="4"/>
  <c r="P1070" i="4"/>
  <c r="Q1070" i="4"/>
  <c r="P1058" i="4"/>
  <c r="Q1058" i="4"/>
  <c r="P1046" i="4"/>
  <c r="Q1046" i="4"/>
  <c r="P1034" i="4"/>
  <c r="Q1034" i="4"/>
  <c r="P1022" i="4"/>
  <c r="Q1022" i="4"/>
  <c r="P1010" i="4"/>
  <c r="Q1010" i="4"/>
  <c r="P998" i="4"/>
  <c r="Q998" i="4"/>
  <c r="P986" i="4"/>
  <c r="Q986" i="4"/>
  <c r="P974" i="4"/>
  <c r="Q974" i="4"/>
  <c r="P962" i="4"/>
  <c r="Q962" i="4"/>
  <c r="P938" i="4"/>
  <c r="Q938" i="4"/>
  <c r="P926" i="4"/>
  <c r="Q926" i="4"/>
  <c r="P914" i="4"/>
  <c r="Q914" i="4"/>
  <c r="P902" i="4"/>
  <c r="Q902" i="4"/>
  <c r="P890" i="4"/>
  <c r="Q890" i="4"/>
  <c r="P878" i="4"/>
  <c r="Q878" i="4"/>
  <c r="P866" i="4"/>
  <c r="Q866" i="4"/>
  <c r="P854" i="4"/>
  <c r="Q854" i="4"/>
  <c r="P842" i="4"/>
  <c r="Q842" i="4"/>
  <c r="P830" i="4"/>
  <c r="Q830" i="4"/>
  <c r="P818" i="4"/>
  <c r="Q818" i="4"/>
  <c r="P806" i="4"/>
  <c r="Q806" i="4"/>
  <c r="P794" i="4"/>
  <c r="Q794" i="4"/>
  <c r="P782" i="4"/>
  <c r="Q782" i="4"/>
  <c r="P770" i="4"/>
  <c r="Q770" i="4"/>
  <c r="P758" i="4"/>
  <c r="Q758" i="4"/>
  <c r="P746" i="4"/>
  <c r="Q746" i="4"/>
  <c r="P734" i="4"/>
  <c r="Q734" i="4"/>
  <c r="P722" i="4"/>
  <c r="Q722" i="4"/>
  <c r="P710" i="4"/>
  <c r="Q710" i="4"/>
  <c r="P698" i="4"/>
  <c r="Q698" i="4"/>
  <c r="P686" i="4"/>
  <c r="Q686" i="4"/>
  <c r="P674" i="4"/>
  <c r="Q674" i="4"/>
  <c r="P662" i="4"/>
  <c r="Q662" i="4"/>
  <c r="P650" i="4"/>
  <c r="Q650" i="4"/>
  <c r="P638" i="4"/>
  <c r="Q638" i="4"/>
  <c r="P614" i="4"/>
  <c r="Q614" i="4"/>
  <c r="P602" i="4"/>
  <c r="Q602" i="4"/>
  <c r="P590" i="4"/>
  <c r="Q590" i="4"/>
  <c r="P578" i="4"/>
  <c r="Q578" i="4"/>
  <c r="P566" i="4"/>
  <c r="Q566" i="4"/>
  <c r="P554" i="4"/>
  <c r="Q554" i="4"/>
  <c r="P542" i="4"/>
  <c r="Q542" i="4"/>
  <c r="P530" i="4"/>
  <c r="Q530" i="4"/>
  <c r="P518" i="4"/>
  <c r="Q518" i="4"/>
  <c r="P506" i="4"/>
  <c r="Q506" i="4"/>
  <c r="P494" i="4"/>
  <c r="Q494" i="4"/>
  <c r="P470" i="4"/>
  <c r="Q470" i="4"/>
  <c r="P458" i="4"/>
  <c r="Q458" i="4"/>
  <c r="P446" i="4"/>
  <c r="Q446" i="4"/>
  <c r="P434" i="4"/>
  <c r="Q434" i="4"/>
  <c r="P422" i="4"/>
  <c r="Q422" i="4"/>
  <c r="P410" i="4"/>
  <c r="Q410" i="4"/>
  <c r="P398" i="4"/>
  <c r="Q398" i="4"/>
  <c r="P386" i="4"/>
  <c r="Q386" i="4"/>
  <c r="P374" i="4"/>
  <c r="Q374" i="4"/>
  <c r="P362" i="4"/>
  <c r="Q362" i="4"/>
  <c r="P350" i="4"/>
  <c r="Q350" i="4"/>
  <c r="P326" i="4"/>
  <c r="Q326" i="4"/>
  <c r="P314" i="4"/>
  <c r="Q314" i="4"/>
  <c r="P302" i="4"/>
  <c r="Q302" i="4"/>
  <c r="P290" i="4"/>
  <c r="Q290" i="4"/>
  <c r="P278" i="4"/>
  <c r="Q278" i="4"/>
  <c r="P266" i="4"/>
  <c r="Q266" i="4"/>
  <c r="P254" i="4"/>
  <c r="Q254" i="4"/>
  <c r="P242" i="4"/>
  <c r="Q242" i="4"/>
  <c r="P230" i="4"/>
  <c r="Q230" i="4"/>
  <c r="P218" i="4"/>
  <c r="Q218" i="4"/>
  <c r="P206" i="4"/>
  <c r="Q206" i="4"/>
  <c r="P182" i="4"/>
  <c r="Q182" i="4"/>
  <c r="P170" i="4"/>
  <c r="Q170" i="4"/>
  <c r="P158" i="4"/>
  <c r="Q158" i="4"/>
  <c r="P146" i="4"/>
  <c r="Q146" i="4"/>
  <c r="P134" i="4"/>
  <c r="Q134" i="4"/>
  <c r="P122" i="4"/>
  <c r="Q122" i="4"/>
  <c r="P110" i="4"/>
  <c r="Q110" i="4"/>
  <c r="P98" i="4"/>
  <c r="Q98" i="4"/>
  <c r="P86" i="4"/>
  <c r="Q86" i="4"/>
  <c r="P74" i="4"/>
  <c r="Q74" i="4"/>
  <c r="P62" i="4"/>
  <c r="Q62" i="4"/>
  <c r="Q2328" i="4"/>
  <c r="Q2184" i="4"/>
  <c r="Q2040" i="4"/>
  <c r="Q1896" i="4"/>
  <c r="Q1208" i="4"/>
  <c r="Q194" i="4"/>
  <c r="P413" i="4"/>
  <c r="Q413" i="4"/>
  <c r="P401" i="4"/>
  <c r="Q401" i="4"/>
  <c r="P389" i="4"/>
  <c r="Q389" i="4"/>
  <c r="P377" i="4"/>
  <c r="Q377" i="4"/>
  <c r="P365" i="4"/>
  <c r="Q365" i="4"/>
  <c r="P353" i="4"/>
  <c r="Q353" i="4"/>
  <c r="P341" i="4"/>
  <c r="Q341" i="4"/>
  <c r="P329" i="4"/>
  <c r="Q329" i="4"/>
  <c r="P317" i="4"/>
  <c r="Q317" i="4"/>
  <c r="P305" i="4"/>
  <c r="Q305" i="4"/>
  <c r="P293" i="4"/>
  <c r="Q293" i="4"/>
  <c r="P281" i="4"/>
  <c r="Q281" i="4"/>
  <c r="P269" i="4"/>
  <c r="Q269" i="4"/>
  <c r="P257" i="4"/>
  <c r="Q257" i="4"/>
  <c r="P245" i="4"/>
  <c r="Q245" i="4"/>
  <c r="P233" i="4"/>
  <c r="Q233" i="4"/>
  <c r="P221" i="4"/>
  <c r="Q221" i="4"/>
  <c r="P209" i="4"/>
  <c r="Q209" i="4"/>
  <c r="P197" i="4"/>
  <c r="Q197" i="4"/>
  <c r="P185" i="4"/>
  <c r="Q185" i="4"/>
  <c r="P173" i="4"/>
  <c r="Q173" i="4"/>
  <c r="P161" i="4"/>
  <c r="Q161" i="4"/>
  <c r="P149" i="4"/>
  <c r="Q149" i="4"/>
  <c r="P137" i="4"/>
  <c r="Q137" i="4"/>
  <c r="P125" i="4"/>
  <c r="Q125" i="4"/>
  <c r="P113" i="4"/>
  <c r="Q113" i="4"/>
  <c r="P101" i="4"/>
  <c r="Q101" i="4"/>
  <c r="P89" i="4"/>
  <c r="Q89" i="4"/>
  <c r="P77" i="4"/>
  <c r="Q77" i="4"/>
  <c r="P65" i="4"/>
  <c r="Q65" i="4"/>
  <c r="P53" i="4"/>
  <c r="Q53" i="4"/>
  <c r="P41" i="4"/>
  <c r="Q41" i="4"/>
  <c r="P29" i="4"/>
  <c r="Q29" i="4"/>
  <c r="P17" i="4"/>
  <c r="Q17" i="4"/>
  <c r="P5" i="4"/>
  <c r="Q5" i="4"/>
  <c r="P244" i="4"/>
  <c r="Q244" i="4"/>
  <c r="P232" i="4"/>
  <c r="Q232" i="4"/>
  <c r="P220" i="4"/>
  <c r="Q220" i="4"/>
  <c r="P208" i="4"/>
  <c r="Q208" i="4"/>
  <c r="P196" i="4"/>
  <c r="Q196" i="4"/>
  <c r="P184" i="4"/>
  <c r="Q184" i="4"/>
  <c r="P172" i="4"/>
  <c r="Q172" i="4"/>
  <c r="P160" i="4"/>
  <c r="Q160" i="4"/>
  <c r="P148" i="4"/>
  <c r="Q148" i="4"/>
  <c r="P136" i="4"/>
  <c r="Q136" i="4"/>
  <c r="P124" i="4"/>
  <c r="Q124" i="4"/>
  <c r="P112" i="4"/>
  <c r="Q112" i="4"/>
  <c r="P100" i="4"/>
  <c r="Q100" i="4"/>
  <c r="P88" i="4"/>
  <c r="Q88" i="4"/>
  <c r="P76" i="4"/>
  <c r="Q76" i="4"/>
  <c r="P64" i="4"/>
  <c r="Q64" i="4"/>
  <c r="P52" i="4"/>
  <c r="Q52" i="4"/>
  <c r="P40" i="4"/>
  <c r="Q40" i="4"/>
  <c r="P28" i="4"/>
  <c r="Q28" i="4"/>
  <c r="P16" i="4"/>
  <c r="Q16" i="4"/>
  <c r="P4" i="4"/>
  <c r="Q4" i="4"/>
  <c r="P219" i="4"/>
  <c r="Q219" i="4"/>
  <c r="P207" i="4"/>
  <c r="Q207" i="4"/>
  <c r="P195" i="4"/>
  <c r="Q195" i="4"/>
  <c r="P183" i="4"/>
  <c r="Q183" i="4"/>
  <c r="P171" i="4"/>
  <c r="Q171" i="4"/>
  <c r="P159" i="4"/>
  <c r="Q159" i="4"/>
  <c r="P147" i="4"/>
  <c r="Q147" i="4"/>
  <c r="P135" i="4"/>
  <c r="Q135" i="4"/>
  <c r="P123" i="4"/>
  <c r="Q123" i="4"/>
  <c r="P111" i="4"/>
  <c r="Q111" i="4"/>
  <c r="P99" i="4"/>
  <c r="Q99" i="4"/>
  <c r="P87" i="4"/>
  <c r="Q87" i="4"/>
  <c r="P75" i="4"/>
  <c r="Q75" i="4"/>
  <c r="P63" i="4"/>
  <c r="Q63" i="4"/>
  <c r="P51" i="4"/>
  <c r="Q51" i="4"/>
  <c r="P39" i="4"/>
  <c r="Q39" i="4"/>
  <c r="P27" i="4"/>
  <c r="Q27" i="4"/>
  <c r="P15" i="4"/>
  <c r="Q15" i="4"/>
  <c r="P3" i="4"/>
  <c r="Q3" i="4"/>
  <c r="P38" i="4"/>
  <c r="Q38" i="4"/>
  <c r="P26" i="4"/>
  <c r="Q26" i="4"/>
  <c r="P14" i="4"/>
  <c r="Q14" i="4"/>
  <c r="P109" i="4"/>
  <c r="Q109" i="4"/>
  <c r="P97" i="4"/>
  <c r="Q97" i="4"/>
  <c r="P85" i="4"/>
  <c r="Q85" i="4"/>
  <c r="P73" i="4"/>
  <c r="Q73" i="4"/>
  <c r="P61" i="4"/>
  <c r="Q61" i="4"/>
  <c r="P49" i="4"/>
  <c r="Q49" i="4"/>
  <c r="P37" i="4"/>
  <c r="Q37" i="4"/>
  <c r="P25" i="4"/>
  <c r="Q25" i="4"/>
  <c r="P13" i="4"/>
  <c r="Q13" i="4"/>
  <c r="P408" i="4"/>
  <c r="Q408" i="4"/>
  <c r="P396" i="4"/>
  <c r="Q396" i="4"/>
  <c r="P384" i="4"/>
  <c r="Q384" i="4"/>
  <c r="P372" i="4"/>
  <c r="Q372" i="4"/>
  <c r="P360" i="4"/>
  <c r="Q360" i="4"/>
  <c r="P348" i="4"/>
  <c r="Q348" i="4"/>
  <c r="P336" i="4"/>
  <c r="Q336" i="4"/>
  <c r="P324" i="4"/>
  <c r="Q324" i="4"/>
  <c r="P312" i="4"/>
  <c r="Q312" i="4"/>
  <c r="P300" i="4"/>
  <c r="Q300" i="4"/>
  <c r="P288" i="4"/>
  <c r="Q288" i="4"/>
  <c r="P276" i="4"/>
  <c r="Q276" i="4"/>
  <c r="P264" i="4"/>
  <c r="Q264" i="4"/>
  <c r="P252" i="4"/>
  <c r="Q252" i="4"/>
  <c r="P240" i="4"/>
  <c r="Q240" i="4"/>
  <c r="P228" i="4"/>
  <c r="Q228" i="4"/>
  <c r="P216" i="4"/>
  <c r="Q216" i="4"/>
  <c r="P204" i="4"/>
  <c r="Q204" i="4"/>
  <c r="P192" i="4"/>
  <c r="Q192" i="4"/>
  <c r="P180" i="4"/>
  <c r="Q180" i="4"/>
  <c r="P168" i="4"/>
  <c r="Q168" i="4"/>
  <c r="P156" i="4"/>
  <c r="Q156" i="4"/>
  <c r="P144" i="4"/>
  <c r="Q144" i="4"/>
  <c r="P132" i="4"/>
  <c r="Q132" i="4"/>
  <c r="P120" i="4"/>
  <c r="Q120" i="4"/>
  <c r="P108" i="4"/>
  <c r="Q108" i="4"/>
  <c r="P96" i="4"/>
  <c r="Q96" i="4"/>
  <c r="P84" i="4"/>
  <c r="Q84" i="4"/>
  <c r="P72" i="4"/>
  <c r="Q72" i="4"/>
  <c r="P60" i="4"/>
  <c r="Q60" i="4"/>
  <c r="P48" i="4"/>
  <c r="Q48" i="4"/>
  <c r="P36" i="4"/>
  <c r="Q36" i="4"/>
  <c r="P24" i="4"/>
  <c r="Q24" i="4"/>
  <c r="P12" i="4"/>
  <c r="Q12" i="4"/>
  <c r="Q121" i="4"/>
  <c r="P407" i="4"/>
  <c r="Q407" i="4"/>
  <c r="P395" i="4"/>
  <c r="Q395" i="4"/>
  <c r="P383" i="4"/>
  <c r="Q383" i="4"/>
  <c r="P371" i="4"/>
  <c r="Q371" i="4"/>
  <c r="P359" i="4"/>
  <c r="Q359" i="4"/>
  <c r="P347" i="4"/>
  <c r="Q347" i="4"/>
  <c r="P335" i="4"/>
  <c r="Q335" i="4"/>
  <c r="P323" i="4"/>
  <c r="Q323" i="4"/>
  <c r="P311" i="4"/>
  <c r="Q311" i="4"/>
  <c r="P299" i="4"/>
  <c r="Q299" i="4"/>
  <c r="P287" i="4"/>
  <c r="Q287" i="4"/>
  <c r="P275" i="4"/>
  <c r="Q275" i="4"/>
  <c r="P263" i="4"/>
  <c r="Q263" i="4"/>
  <c r="P251" i="4"/>
  <c r="Q251" i="4"/>
  <c r="P239" i="4"/>
  <c r="Q239" i="4"/>
  <c r="P227" i="4"/>
  <c r="Q227" i="4"/>
  <c r="P215" i="4"/>
  <c r="Q215" i="4"/>
  <c r="P203" i="4"/>
  <c r="Q203" i="4"/>
  <c r="P191" i="4"/>
  <c r="Q191" i="4"/>
  <c r="P179" i="4"/>
  <c r="Q179" i="4"/>
  <c r="P167" i="4"/>
  <c r="Q167" i="4"/>
  <c r="P155" i="4"/>
  <c r="Q155" i="4"/>
  <c r="P143" i="4"/>
  <c r="Q143" i="4"/>
  <c r="P131" i="4"/>
  <c r="Q131" i="4"/>
  <c r="P119" i="4"/>
  <c r="Q119" i="4"/>
  <c r="P107" i="4"/>
  <c r="Q107" i="4"/>
  <c r="P95" i="4"/>
  <c r="Q95" i="4"/>
  <c r="P83" i="4"/>
  <c r="Q83" i="4"/>
  <c r="P71" i="4"/>
  <c r="Q71" i="4"/>
  <c r="P59" i="4"/>
  <c r="Q59" i="4"/>
  <c r="P47" i="4"/>
  <c r="Q47" i="4"/>
  <c r="P35" i="4"/>
  <c r="Q35" i="4"/>
  <c r="P23" i="4"/>
  <c r="Q23" i="4"/>
  <c r="P11" i="4"/>
  <c r="Q11" i="4"/>
  <c r="P46" i="4"/>
  <c r="Q46" i="4"/>
  <c r="P34" i="4"/>
  <c r="Q34" i="4"/>
  <c r="P22" i="4"/>
  <c r="Q22" i="4"/>
  <c r="P10" i="4"/>
  <c r="Q10" i="4"/>
  <c r="P225" i="4"/>
  <c r="Q225" i="4"/>
  <c r="P213" i="4"/>
  <c r="Q213" i="4"/>
  <c r="P201" i="4"/>
  <c r="Q201" i="4"/>
  <c r="P189" i="4"/>
  <c r="Q189" i="4"/>
  <c r="P177" i="4"/>
  <c r="Q177" i="4"/>
  <c r="P165" i="4"/>
  <c r="Q165" i="4"/>
  <c r="P153" i="4"/>
  <c r="Q153" i="4"/>
  <c r="P141" i="4"/>
  <c r="Q141" i="4"/>
  <c r="P129" i="4"/>
  <c r="Q129" i="4"/>
  <c r="P117" i="4"/>
  <c r="Q117" i="4"/>
  <c r="P105" i="4"/>
  <c r="Q105" i="4"/>
  <c r="P93" i="4"/>
  <c r="Q93" i="4"/>
  <c r="P81" i="4"/>
  <c r="Q81" i="4"/>
  <c r="P69" i="4"/>
  <c r="Q69" i="4"/>
  <c r="P57" i="4"/>
  <c r="Q57" i="4"/>
  <c r="P45" i="4"/>
  <c r="Q45" i="4"/>
  <c r="P33" i="4"/>
  <c r="Q33" i="4"/>
  <c r="P21" i="4"/>
  <c r="Q21" i="4"/>
  <c r="P9" i="4"/>
  <c r="Q9" i="4"/>
  <c r="P416" i="4"/>
  <c r="Q416" i="4"/>
  <c r="P404" i="4"/>
  <c r="Q404" i="4"/>
  <c r="P392" i="4"/>
  <c r="Q392" i="4"/>
  <c r="P380" i="4"/>
  <c r="Q380" i="4"/>
  <c r="P368" i="4"/>
  <c r="Q368" i="4"/>
  <c r="P356" i="4"/>
  <c r="Q356" i="4"/>
  <c r="P344" i="4"/>
  <c r="Q344" i="4"/>
  <c r="P332" i="4"/>
  <c r="Q332" i="4"/>
  <c r="P320" i="4"/>
  <c r="Q320" i="4"/>
  <c r="P308" i="4"/>
  <c r="Q308" i="4"/>
  <c r="P296" i="4"/>
  <c r="Q296" i="4"/>
  <c r="P284" i="4"/>
  <c r="Q284" i="4"/>
  <c r="P272" i="4"/>
  <c r="Q272" i="4"/>
  <c r="P260" i="4"/>
  <c r="Q260" i="4"/>
  <c r="P248" i="4"/>
  <c r="Q248" i="4"/>
  <c r="P236" i="4"/>
  <c r="Q236" i="4"/>
  <c r="P224" i="4"/>
  <c r="Q224" i="4"/>
  <c r="P212" i="4"/>
  <c r="Q212" i="4"/>
  <c r="P200" i="4"/>
  <c r="Q200" i="4"/>
  <c r="P188" i="4"/>
  <c r="Q188" i="4"/>
  <c r="P176" i="4"/>
  <c r="Q176" i="4"/>
  <c r="P164" i="4"/>
  <c r="Q164" i="4"/>
  <c r="P152" i="4"/>
  <c r="Q152" i="4"/>
  <c r="P140" i="4"/>
  <c r="Q140" i="4"/>
  <c r="P128" i="4"/>
  <c r="Q128" i="4"/>
  <c r="P116" i="4"/>
  <c r="Q116" i="4"/>
  <c r="P104" i="4"/>
  <c r="Q104" i="4"/>
  <c r="P92" i="4"/>
  <c r="Q92" i="4"/>
  <c r="P80" i="4"/>
  <c r="Q80" i="4"/>
  <c r="P68" i="4"/>
  <c r="Q68" i="4"/>
  <c r="P56" i="4"/>
  <c r="Q56" i="4"/>
  <c r="P44" i="4"/>
  <c r="Q44" i="4"/>
  <c r="P32" i="4"/>
  <c r="Q32" i="4"/>
  <c r="P20" i="4"/>
  <c r="Q20" i="4"/>
  <c r="P8" i="4"/>
  <c r="Q8" i="4"/>
  <c r="Q58" i="4"/>
  <c r="P415" i="4"/>
  <c r="Q415" i="4"/>
  <c r="P403" i="4"/>
  <c r="Q403" i="4"/>
  <c r="P391" i="4"/>
  <c r="Q391" i="4"/>
  <c r="P379" i="4"/>
  <c r="Q379" i="4"/>
  <c r="P367" i="4"/>
  <c r="Q367" i="4"/>
  <c r="P355" i="4"/>
  <c r="Q355" i="4"/>
  <c r="P343" i="4"/>
  <c r="Q343" i="4"/>
  <c r="P331" i="4"/>
  <c r="Q331" i="4"/>
  <c r="P319" i="4"/>
  <c r="Q319" i="4"/>
  <c r="P307" i="4"/>
  <c r="Q307" i="4"/>
  <c r="P295" i="4"/>
  <c r="Q295" i="4"/>
  <c r="P283" i="4"/>
  <c r="Q283" i="4"/>
  <c r="P271" i="4"/>
  <c r="Q271" i="4"/>
  <c r="P259" i="4"/>
  <c r="Q259" i="4"/>
  <c r="P247" i="4"/>
  <c r="Q247" i="4"/>
  <c r="P235" i="4"/>
  <c r="Q235" i="4"/>
  <c r="P223" i="4"/>
  <c r="Q223" i="4"/>
  <c r="P211" i="4"/>
  <c r="Q211" i="4"/>
  <c r="P199" i="4"/>
  <c r="Q199" i="4"/>
  <c r="P187" i="4"/>
  <c r="Q187" i="4"/>
  <c r="P175" i="4"/>
  <c r="Q175" i="4"/>
  <c r="P163" i="4"/>
  <c r="Q163" i="4"/>
  <c r="P151" i="4"/>
  <c r="Q151" i="4"/>
  <c r="P139" i="4"/>
  <c r="Q139" i="4"/>
  <c r="P127" i="4"/>
  <c r="Q127" i="4"/>
  <c r="P115" i="4"/>
  <c r="Q115" i="4"/>
  <c r="P103" i="4"/>
  <c r="Q103" i="4"/>
  <c r="P91" i="4"/>
  <c r="Q91" i="4"/>
  <c r="P79" i="4"/>
  <c r="Q79" i="4"/>
  <c r="P67" i="4"/>
  <c r="Q67" i="4"/>
  <c r="P55" i="4"/>
  <c r="Q55" i="4"/>
  <c r="P43" i="4"/>
  <c r="Q43" i="4"/>
  <c r="P31" i="4"/>
  <c r="Q31" i="4"/>
  <c r="P19" i="4"/>
  <c r="Q19" i="4"/>
  <c r="P7" i="4"/>
  <c r="Q7" i="4"/>
  <c r="Q50" i="4"/>
  <c r="D12" i="4"/>
  <c r="R2" i="4"/>
  <c r="Q2" i="4"/>
  <c r="O2068" i="4"/>
  <c r="P2068" i="4"/>
  <c r="O2020" i="4"/>
  <c r="P2020" i="4"/>
  <c r="O1972" i="4"/>
  <c r="P1972" i="4"/>
  <c r="O1924" i="4"/>
  <c r="P1924" i="4"/>
  <c r="O1876" i="4"/>
  <c r="P1876" i="4"/>
  <c r="O1828" i="4"/>
  <c r="P1828" i="4"/>
  <c r="O1780" i="4"/>
  <c r="P1780" i="4"/>
  <c r="O1732" i="4"/>
  <c r="P1732" i="4"/>
  <c r="O1587" i="4"/>
  <c r="P1587" i="4"/>
  <c r="O1251" i="4"/>
  <c r="P1251" i="4"/>
  <c r="O1502" i="4"/>
  <c r="P1502" i="4"/>
  <c r="O1765" i="4"/>
  <c r="P1765" i="4"/>
  <c r="O1717" i="4"/>
  <c r="P1717" i="4"/>
  <c r="O1137" i="4"/>
  <c r="P1137" i="4"/>
  <c r="O2300" i="4"/>
  <c r="P2300" i="4"/>
  <c r="O2228" i="4"/>
  <c r="P2228" i="4"/>
  <c r="O2156" i="4"/>
  <c r="P2156" i="4"/>
  <c r="O2084" i="4"/>
  <c r="P2084" i="4"/>
  <c r="O2036" i="4"/>
  <c r="P2036" i="4"/>
  <c r="O1988" i="4"/>
  <c r="P1988" i="4"/>
  <c r="O1940" i="4"/>
  <c r="P1940" i="4"/>
  <c r="O1892" i="4"/>
  <c r="P1892" i="4"/>
  <c r="O1844" i="4"/>
  <c r="P1844" i="4"/>
  <c r="O1640" i="4"/>
  <c r="P1640" i="4"/>
  <c r="O2286" i="4"/>
  <c r="P2286" i="4"/>
  <c r="O1098" i="4"/>
  <c r="P1098" i="4"/>
  <c r="P2" i="4"/>
  <c r="D804" i="4"/>
  <c r="O304" i="4"/>
  <c r="O2271" i="4"/>
  <c r="O2199" i="4"/>
  <c r="O2127" i="4"/>
  <c r="O1683" i="4"/>
  <c r="O1059" i="4"/>
  <c r="O519" i="4"/>
  <c r="O387" i="4"/>
  <c r="O3" i="4"/>
  <c r="O1442" i="4"/>
  <c r="O2329" i="4"/>
  <c r="O2257" i="4"/>
  <c r="O2185" i="4"/>
  <c r="O2113" i="4"/>
  <c r="O2053" i="4"/>
  <c r="O2005" i="4"/>
  <c r="O1957" i="4"/>
  <c r="O1909" i="4"/>
  <c r="O1861" i="4"/>
  <c r="O1813" i="4"/>
  <c r="O1405" i="4"/>
  <c r="O1369" i="4"/>
  <c r="O1213" i="4"/>
  <c r="O1177" i="4"/>
  <c r="O1021" i="4"/>
  <c r="O781" i="4"/>
  <c r="O325" i="4"/>
  <c r="O109" i="4"/>
  <c r="O72" i="4"/>
  <c r="O2314" i="4"/>
  <c r="O2242" i="4"/>
  <c r="O2170" i="4"/>
  <c r="O2098" i="4"/>
  <c r="O1558" i="4"/>
  <c r="O1329" i="4"/>
  <c r="O585" i="4"/>
  <c r="O249" i="4"/>
  <c r="O1796" i="4"/>
  <c r="O1748" i="4"/>
  <c r="O1700" i="4"/>
  <c r="O1664" i="4"/>
  <c r="O1616" i="4"/>
  <c r="O1472" i="4"/>
  <c r="O1531" i="4"/>
  <c r="O847" i="4"/>
  <c r="O715" i="4"/>
  <c r="O451" i="4"/>
  <c r="O2214" i="4"/>
  <c r="O2142" i="4"/>
  <c r="O1290" i="4"/>
  <c r="O966" i="4"/>
  <c r="O906" i="4"/>
  <c r="O654" i="4"/>
  <c r="O222" i="4"/>
  <c r="O2327" i="4"/>
  <c r="O2315" i="4"/>
  <c r="O2303" i="4"/>
  <c r="O2291" i="4"/>
  <c r="O2279" i="4"/>
  <c r="O2267" i="4"/>
  <c r="O2255" i="4"/>
  <c r="O2243" i="4"/>
  <c r="O2231" i="4"/>
  <c r="O2219" i="4"/>
  <c r="O2207" i="4"/>
  <c r="O2195" i="4"/>
  <c r="O2183" i="4"/>
  <c r="O2171" i="4"/>
  <c r="O2159" i="4"/>
  <c r="O2147" i="4"/>
  <c r="O2135" i="4"/>
  <c r="O2123" i="4"/>
  <c r="O2111" i="4"/>
  <c r="O2099" i="4"/>
  <c r="O2087" i="4"/>
  <c r="O2075" i="4"/>
  <c r="O2063" i="4"/>
  <c r="O2051" i="4"/>
  <c r="O2039" i="4"/>
  <c r="O2027" i="4"/>
  <c r="O2015" i="4"/>
  <c r="O2003" i="4"/>
  <c r="O1991" i="4"/>
  <c r="O1979" i="4"/>
  <c r="O1967" i="4"/>
  <c r="O1955" i="4"/>
  <c r="O1943" i="4"/>
  <c r="O1931" i="4"/>
  <c r="O1919" i="4"/>
  <c r="O1907" i="4"/>
  <c r="O1895" i="4"/>
  <c r="O1883" i="4"/>
  <c r="O1871" i="4"/>
  <c r="O1859" i="4"/>
  <c r="O1847" i="4"/>
  <c r="O1835" i="4"/>
  <c r="O1823" i="4"/>
  <c r="O1811" i="4"/>
  <c r="O1799" i="4"/>
  <c r="O1787" i="4"/>
  <c r="O1775" i="4"/>
  <c r="O1763" i="4"/>
  <c r="O1751" i="4"/>
  <c r="O1739" i="4"/>
  <c r="O1727" i="4"/>
  <c r="O1715" i="4"/>
  <c r="O1703" i="4"/>
  <c r="O1691" i="4"/>
  <c r="O1679" i="4"/>
  <c r="O1667" i="4"/>
  <c r="O1655" i="4"/>
  <c r="O1643" i="4"/>
  <c r="O1631" i="4"/>
  <c r="O1619" i="4"/>
  <c r="O1607" i="4"/>
  <c r="O1595" i="4"/>
  <c r="O1583" i="4"/>
  <c r="O1571" i="4"/>
  <c r="O1559" i="4"/>
  <c r="O1547" i="4"/>
  <c r="O1535" i="4"/>
  <c r="O1523" i="4"/>
  <c r="O1511" i="4"/>
  <c r="O1499" i="4"/>
  <c r="O1487" i="4"/>
  <c r="O1475" i="4"/>
  <c r="O1463" i="4"/>
  <c r="O1451" i="4"/>
  <c r="O1439" i="4"/>
  <c r="O1427" i="4"/>
  <c r="O1415" i="4"/>
  <c r="O1403" i="4"/>
  <c r="O1391" i="4"/>
  <c r="O1379" i="4"/>
  <c r="O1367" i="4"/>
  <c r="O1355" i="4"/>
  <c r="O1343" i="4"/>
  <c r="O1331" i="4"/>
  <c r="O1319" i="4"/>
  <c r="O1307" i="4"/>
  <c r="O1295" i="4"/>
  <c r="O1283" i="4"/>
  <c r="O1271" i="4"/>
  <c r="O1259" i="4"/>
  <c r="O1247" i="4"/>
  <c r="O1235" i="4"/>
  <c r="O1223" i="4"/>
  <c r="O1211" i="4"/>
  <c r="O1199" i="4"/>
  <c r="O1187" i="4"/>
  <c r="O1175" i="4"/>
  <c r="O1163" i="4"/>
  <c r="O1151" i="4"/>
  <c r="O1139" i="4"/>
  <c r="O1127" i="4"/>
  <c r="O1115" i="4"/>
  <c r="O1103" i="4"/>
  <c r="O1091" i="4"/>
  <c r="O1079" i="4"/>
  <c r="O1067" i="4"/>
  <c r="O1055" i="4"/>
  <c r="O1043" i="4"/>
  <c r="O1031" i="4"/>
  <c r="O1019" i="4"/>
  <c r="O1007" i="4"/>
  <c r="O995" i="4"/>
  <c r="O983" i="4"/>
  <c r="O971" i="4"/>
  <c r="O959" i="4"/>
  <c r="O947" i="4"/>
  <c r="O935" i="4"/>
  <c r="O923" i="4"/>
  <c r="O911" i="4"/>
  <c r="O899" i="4"/>
  <c r="O887" i="4"/>
  <c r="O875" i="4"/>
  <c r="O863" i="4"/>
  <c r="O851" i="4"/>
  <c r="O839" i="4"/>
  <c r="O827" i="4"/>
  <c r="O815" i="4"/>
  <c r="O803" i="4"/>
  <c r="O791" i="4"/>
  <c r="O779" i="4"/>
  <c r="O767" i="4"/>
  <c r="O755" i="4"/>
  <c r="O743" i="4"/>
  <c r="O731" i="4"/>
  <c r="O719" i="4"/>
  <c r="O707" i="4"/>
  <c r="O695" i="4"/>
  <c r="O683" i="4"/>
  <c r="O671" i="4"/>
  <c r="O659" i="4"/>
  <c r="O647" i="4"/>
  <c r="O635" i="4"/>
  <c r="O623" i="4"/>
  <c r="O611" i="4"/>
  <c r="O599" i="4"/>
  <c r="O587" i="4"/>
  <c r="O575" i="4"/>
  <c r="O563" i="4"/>
  <c r="O551" i="4"/>
  <c r="O539" i="4"/>
  <c r="O527" i="4"/>
  <c r="O515" i="4"/>
  <c r="O503" i="4"/>
  <c r="O491" i="4"/>
  <c r="O479" i="4"/>
  <c r="O467" i="4"/>
  <c r="O455" i="4"/>
  <c r="O443" i="4"/>
  <c r="O431" i="4"/>
  <c r="O419" i="4"/>
  <c r="O407" i="4"/>
  <c r="O395" i="4"/>
  <c r="O383" i="4"/>
  <c r="O371" i="4"/>
  <c r="O359" i="4"/>
  <c r="O2326" i="4"/>
  <c r="O2302" i="4"/>
  <c r="O2290" i="4"/>
  <c r="O2278" i="4"/>
  <c r="O2266" i="4"/>
  <c r="O2254" i="4"/>
  <c r="O2230" i="4"/>
  <c r="O2218" i="4"/>
  <c r="O2206" i="4"/>
  <c r="O2194" i="4"/>
  <c r="O2182" i="4"/>
  <c r="O2158" i="4"/>
  <c r="O2146" i="4"/>
  <c r="O2134" i="4"/>
  <c r="O2122" i="4"/>
  <c r="O2110" i="4"/>
  <c r="O2086" i="4"/>
  <c r="O2074" i="4"/>
  <c r="O2062" i="4"/>
  <c r="O2050" i="4"/>
  <c r="O2038" i="4"/>
  <c r="O2026" i="4"/>
  <c r="O2014" i="4"/>
  <c r="O2002" i="4"/>
  <c r="O1990" i="4"/>
  <c r="O1978" i="4"/>
  <c r="O1966" i="4"/>
  <c r="O1954" i="4"/>
  <c r="O1942" i="4"/>
  <c r="O1930" i="4"/>
  <c r="O1918" i="4"/>
  <c r="O1906" i="4"/>
  <c r="O1894" i="4"/>
  <c r="O1882" i="4"/>
  <c r="O1870" i="4"/>
  <c r="O1858" i="4"/>
  <c r="O1846" i="4"/>
  <c r="O1834" i="4"/>
  <c r="O1822" i="4"/>
  <c r="O1810" i="4"/>
  <c r="O1798" i="4"/>
  <c r="O1786" i="4"/>
  <c r="O1774" i="4"/>
  <c r="O1762" i="4"/>
  <c r="O1750" i="4"/>
  <c r="O1738" i="4"/>
  <c r="O1726" i="4"/>
  <c r="O1714" i="4"/>
  <c r="O1702" i="4"/>
  <c r="O1690" i="4"/>
  <c r="O1678" i="4"/>
  <c r="O1666" i="4"/>
  <c r="O1654" i="4"/>
  <c r="O1642" i="4"/>
  <c r="O1630" i="4"/>
  <c r="O1618" i="4"/>
  <c r="O1606" i="4"/>
  <c r="O1594" i="4"/>
  <c r="O1582" i="4"/>
  <c r="O1570" i="4"/>
  <c r="O1546" i="4"/>
  <c r="O1534" i="4"/>
  <c r="O1522" i="4"/>
  <c r="O1510" i="4"/>
  <c r="O1498" i="4"/>
  <c r="O1486" i="4"/>
  <c r="O1474" i="4"/>
  <c r="O1462" i="4"/>
  <c r="O1450" i="4"/>
  <c r="O1438" i="4"/>
  <c r="O1426" i="4"/>
  <c r="O1414" i="4"/>
  <c r="O1402" i="4"/>
  <c r="O1390" i="4"/>
  <c r="O1378" i="4"/>
  <c r="O1366" i="4"/>
  <c r="O1354" i="4"/>
  <c r="O1342" i="4"/>
  <c r="O1330" i="4"/>
  <c r="O1318" i="4"/>
  <c r="O1306" i="4"/>
  <c r="O1294" i="4"/>
  <c r="O1282" i="4"/>
  <c r="O1270" i="4"/>
  <c r="O1258" i="4"/>
  <c r="O1246" i="4"/>
  <c r="O1234" i="4"/>
  <c r="O1222" i="4"/>
  <c r="O1210" i="4"/>
  <c r="O1198" i="4"/>
  <c r="O1186" i="4"/>
  <c r="O1174" i="4"/>
  <c r="O1162" i="4"/>
  <c r="O1150" i="4"/>
  <c r="O1138" i="4"/>
  <c r="O1126" i="4"/>
  <c r="O1114" i="4"/>
  <c r="O1102" i="4"/>
  <c r="O1090" i="4"/>
  <c r="O1078" i="4"/>
  <c r="O1066" i="4"/>
  <c r="O1054" i="4"/>
  <c r="O1042" i="4"/>
  <c r="O1030" i="4"/>
  <c r="O1018" i="4"/>
  <c r="O1006" i="4"/>
  <c r="O994" i="4"/>
  <c r="O982" i="4"/>
  <c r="O970" i="4"/>
  <c r="O958" i="4"/>
  <c r="O946" i="4"/>
  <c r="O934" i="4"/>
  <c r="O922" i="4"/>
  <c r="O910" i="4"/>
  <c r="O898" i="4"/>
  <c r="O886" i="4"/>
  <c r="O874" i="4"/>
  <c r="O862" i="4"/>
  <c r="O850" i="4"/>
  <c r="O838" i="4"/>
  <c r="O826" i="4"/>
  <c r="O814" i="4"/>
  <c r="O802" i="4"/>
  <c r="O790" i="4"/>
  <c r="O778" i="4"/>
  <c r="O766" i="4"/>
  <c r="O754" i="4"/>
  <c r="O742" i="4"/>
  <c r="O730" i="4"/>
  <c r="O718" i="4"/>
  <c r="O706" i="4"/>
  <c r="O694" i="4"/>
  <c r="O682" i="4"/>
  <c r="O670" i="4"/>
  <c r="O658" i="4"/>
  <c r="O646" i="4"/>
  <c r="O634" i="4"/>
  <c r="O622" i="4"/>
  <c r="O610" i="4"/>
  <c r="O598" i="4"/>
  <c r="O586" i="4"/>
  <c r="O574" i="4"/>
  <c r="O562" i="4"/>
  <c r="O550" i="4"/>
  <c r="O538" i="4"/>
  <c r="O526" i="4"/>
  <c r="O514" i="4"/>
  <c r="O502" i="4"/>
  <c r="O490" i="4"/>
  <c r="O478" i="4"/>
  <c r="O466" i="4"/>
  <c r="O454" i="4"/>
  <c r="O442" i="4"/>
  <c r="O430" i="4"/>
  <c r="O418" i="4"/>
  <c r="O406" i="4"/>
  <c r="O394" i="4"/>
  <c r="O382" i="4"/>
  <c r="O370" i="4"/>
  <c r="O2325" i="4"/>
  <c r="O2313" i="4"/>
  <c r="O2301" i="4"/>
  <c r="O2289" i="4"/>
  <c r="O2277" i="4"/>
  <c r="O2265" i="4"/>
  <c r="O2253" i="4"/>
  <c r="O2241" i="4"/>
  <c r="O2229" i="4"/>
  <c r="O2217" i="4"/>
  <c r="O2205" i="4"/>
  <c r="O2193" i="4"/>
  <c r="O2181" i="4"/>
  <c r="O2169" i="4"/>
  <c r="O2157" i="4"/>
  <c r="O2145" i="4"/>
  <c r="O2133" i="4"/>
  <c r="O2121" i="4"/>
  <c r="O2109" i="4"/>
  <c r="O2097" i="4"/>
  <c r="O2085" i="4"/>
  <c r="O2073" i="4"/>
  <c r="O2061" i="4"/>
  <c r="O2049" i="4"/>
  <c r="O2037" i="4"/>
  <c r="O2025" i="4"/>
  <c r="O2013" i="4"/>
  <c r="O2001" i="4"/>
  <c r="O1989" i="4"/>
  <c r="O1977" i="4"/>
  <c r="O1965" i="4"/>
  <c r="O1953" i="4"/>
  <c r="O1941" i="4"/>
  <c r="O1929" i="4"/>
  <c r="O1917" i="4"/>
  <c r="O1905" i="4"/>
  <c r="O1893" i="4"/>
  <c r="O1881" i="4"/>
  <c r="O1869" i="4"/>
  <c r="O1857" i="4"/>
  <c r="O1845" i="4"/>
  <c r="O1833" i="4"/>
  <c r="O1821" i="4"/>
  <c r="O1809" i="4"/>
  <c r="O1797" i="4"/>
  <c r="O1785" i="4"/>
  <c r="O1773" i="4"/>
  <c r="O1761" i="4"/>
  <c r="O1749" i="4"/>
  <c r="O1737" i="4"/>
  <c r="O1725" i="4"/>
  <c r="O1713" i="4"/>
  <c r="O1701" i="4"/>
  <c r="O1689" i="4"/>
  <c r="O1677" i="4"/>
  <c r="O1665" i="4"/>
  <c r="O1653" i="4"/>
  <c r="O1641" i="4"/>
  <c r="O1629" i="4"/>
  <c r="O1617" i="4"/>
  <c r="O1605" i="4"/>
  <c r="O1593" i="4"/>
  <c r="O1581" i="4"/>
  <c r="O1569" i="4"/>
  <c r="O1557" i="4"/>
  <c r="O1545" i="4"/>
  <c r="O1533" i="4"/>
  <c r="O1521" i="4"/>
  <c r="O1509" i="4"/>
  <c r="O1497" i="4"/>
  <c r="O1485" i="4"/>
  <c r="O1473" i="4"/>
  <c r="O1461" i="4"/>
  <c r="O1449" i="4"/>
  <c r="O1437" i="4"/>
  <c r="O1425" i="4"/>
  <c r="O1413" i="4"/>
  <c r="O1401" i="4"/>
  <c r="O1389" i="4"/>
  <c r="O1377" i="4"/>
  <c r="O1365" i="4"/>
  <c r="O1353" i="4"/>
  <c r="O1341" i="4"/>
  <c r="O1317" i="4"/>
  <c r="O1305" i="4"/>
  <c r="O1293" i="4"/>
  <c r="O1281" i="4"/>
  <c r="O1269" i="4"/>
  <c r="O1257" i="4"/>
  <c r="O1245" i="4"/>
  <c r="O1233" i="4"/>
  <c r="O1221" i="4"/>
  <c r="O1209" i="4"/>
  <c r="O1197" i="4"/>
  <c r="O1185" i="4"/>
  <c r="O1173" i="4"/>
  <c r="O1161" i="4"/>
  <c r="O1149" i="4"/>
  <c r="O1125" i="4"/>
  <c r="O1113" i="4"/>
  <c r="O1101" i="4"/>
  <c r="O1089" i="4"/>
  <c r="O1077" i="4"/>
  <c r="O1065" i="4"/>
  <c r="O1053" i="4"/>
  <c r="O1041" i="4"/>
  <c r="O1029" i="4"/>
  <c r="O1017" i="4"/>
  <c r="O1005" i="4"/>
  <c r="O993" i="4"/>
  <c r="O981" i="4"/>
  <c r="O969" i="4"/>
  <c r="O957" i="4"/>
  <c r="O945" i="4"/>
  <c r="O933" i="4"/>
  <c r="O921" i="4"/>
  <c r="O909" i="4"/>
  <c r="O897" i="4"/>
  <c r="O885" i="4"/>
  <c r="O873" i="4"/>
  <c r="O861" i="4"/>
  <c r="O849" i="4"/>
  <c r="O837" i="4"/>
  <c r="O825" i="4"/>
  <c r="O813" i="4"/>
  <c r="O801" i="4"/>
  <c r="O789" i="4"/>
  <c r="O777" i="4"/>
  <c r="O765" i="4"/>
  <c r="O753" i="4"/>
  <c r="O741" i="4"/>
  <c r="O729" i="4"/>
  <c r="O717" i="4"/>
  <c r="O705" i="4"/>
  <c r="O693" i="4"/>
  <c r="O681" i="4"/>
  <c r="O669" i="4"/>
  <c r="O657" i="4"/>
  <c r="O645" i="4"/>
  <c r="O633" i="4"/>
  <c r="O621" i="4"/>
  <c r="O609" i="4"/>
  <c r="O597" i="4"/>
  <c r="O573" i="4"/>
  <c r="O561" i="4"/>
  <c r="O549" i="4"/>
  <c r="O537" i="4"/>
  <c r="O525" i="4"/>
  <c r="O513" i="4"/>
  <c r="O501" i="4"/>
  <c r="O489" i="4"/>
  <c r="O477" i="4"/>
  <c r="O465" i="4"/>
  <c r="O453" i="4"/>
  <c r="O441" i="4"/>
  <c r="O429" i="4"/>
  <c r="O417" i="4"/>
  <c r="O405" i="4"/>
  <c r="O393" i="4"/>
  <c r="O381" i="4"/>
  <c r="O369" i="4"/>
  <c r="O357" i="4"/>
  <c r="O345" i="4"/>
  <c r="O333" i="4"/>
  <c r="O321" i="4"/>
  <c r="O309" i="4"/>
  <c r="O297" i="4"/>
  <c r="O285" i="4"/>
  <c r="O273" i="4"/>
  <c r="O261" i="4"/>
  <c r="O2336" i="4"/>
  <c r="O2324" i="4"/>
  <c r="O2312" i="4"/>
  <c r="O2288" i="4"/>
  <c r="O2276" i="4"/>
  <c r="O2264" i="4"/>
  <c r="O2252" i="4"/>
  <c r="O2240" i="4"/>
  <c r="O2216" i="4"/>
  <c r="O2204" i="4"/>
  <c r="O2192" i="4"/>
  <c r="O2180" i="4"/>
  <c r="O2168" i="4"/>
  <c r="O2144" i="4"/>
  <c r="O2132" i="4"/>
  <c r="O2120" i="4"/>
  <c r="O2108" i="4"/>
  <c r="O2096" i="4"/>
  <c r="O2072" i="4"/>
  <c r="O2060" i="4"/>
  <c r="O2048" i="4"/>
  <c r="O2024" i="4"/>
  <c r="O2012" i="4"/>
  <c r="O2000" i="4"/>
  <c r="O1976" i="4"/>
  <c r="O1964" i="4"/>
  <c r="O1952" i="4"/>
  <c r="O1928" i="4"/>
  <c r="O1916" i="4"/>
  <c r="O1904" i="4"/>
  <c r="O1880" i="4"/>
  <c r="O1868" i="4"/>
  <c r="O1856" i="4"/>
  <c r="O1832" i="4"/>
  <c r="O1820" i="4"/>
  <c r="O1808" i="4"/>
  <c r="O1784" i="4"/>
  <c r="O1772" i="4"/>
  <c r="O1760" i="4"/>
  <c r="O1736" i="4"/>
  <c r="O1724" i="4"/>
  <c r="O1712" i="4"/>
  <c r="O1688" i="4"/>
  <c r="O1676" i="4"/>
  <c r="O1652" i="4"/>
  <c r="O1628" i="4"/>
  <c r="O1604" i="4"/>
  <c r="O1592" i="4"/>
  <c r="O1580" i="4"/>
  <c r="O1568" i="4"/>
  <c r="O1556" i="4"/>
  <c r="O1544" i="4"/>
  <c r="O1532" i="4"/>
  <c r="O1520" i="4"/>
  <c r="O1508" i="4"/>
  <c r="O1496" i="4"/>
  <c r="O1484" i="4"/>
  <c r="O1460" i="4"/>
  <c r="O1448" i="4"/>
  <c r="O1436" i="4"/>
  <c r="O1424" i="4"/>
  <c r="O1412" i="4"/>
  <c r="O1400" i="4"/>
  <c r="O1388" i="4"/>
  <c r="O1376" i="4"/>
  <c r="O1364" i="4"/>
  <c r="O1352" i="4"/>
  <c r="O1340" i="4"/>
  <c r="O1328" i="4"/>
  <c r="O1316" i="4"/>
  <c r="O1304" i="4"/>
  <c r="O1292" i="4"/>
  <c r="O1280" i="4"/>
  <c r="O1268" i="4"/>
  <c r="O1256" i="4"/>
  <c r="O1244" i="4"/>
  <c r="O1232" i="4"/>
  <c r="O1220" i="4"/>
  <c r="O1208" i="4"/>
  <c r="O1196" i="4"/>
  <c r="O1184" i="4"/>
  <c r="O1172" i="4"/>
  <c r="O1160" i="4"/>
  <c r="O1148" i="4"/>
  <c r="O1136" i="4"/>
  <c r="O1124" i="4"/>
  <c r="O1112" i="4"/>
  <c r="O1100" i="4"/>
  <c r="O1088" i="4"/>
  <c r="O1076" i="4"/>
  <c r="O1064" i="4"/>
  <c r="O1052" i="4"/>
  <c r="O1040" i="4"/>
  <c r="O1028" i="4"/>
  <c r="O1016" i="4"/>
  <c r="O1004" i="4"/>
  <c r="O992" i="4"/>
  <c r="O980" i="4"/>
  <c r="O968" i="4"/>
  <c r="O956" i="4"/>
  <c r="O944" i="4"/>
  <c r="O932" i="4"/>
  <c r="O920" i="4"/>
  <c r="O908" i="4"/>
  <c r="O896" i="4"/>
  <c r="O884" i="4"/>
  <c r="O872" i="4"/>
  <c r="O860" i="4"/>
  <c r="O848" i="4"/>
  <c r="O836" i="4"/>
  <c r="O824" i="4"/>
  <c r="O812" i="4"/>
  <c r="O800" i="4"/>
  <c r="O788" i="4"/>
  <c r="O776" i="4"/>
  <c r="O764" i="4"/>
  <c r="O752" i="4"/>
  <c r="O740" i="4"/>
  <c r="O2335" i="4"/>
  <c r="O2323" i="4"/>
  <c r="O2311" i="4"/>
  <c r="O2299" i="4"/>
  <c r="O2287" i="4"/>
  <c r="O2275" i="4"/>
  <c r="O2263" i="4"/>
  <c r="O2251" i="4"/>
  <c r="O2239" i="4"/>
  <c r="O2227" i="4"/>
  <c r="O2215" i="4"/>
  <c r="O2203" i="4"/>
  <c r="O2191" i="4"/>
  <c r="O2179" i="4"/>
  <c r="O2167" i="4"/>
  <c r="O2155" i="4"/>
  <c r="O2143" i="4"/>
  <c r="O2131" i="4"/>
  <c r="O2119" i="4"/>
  <c r="O2107" i="4"/>
  <c r="O2095" i="4"/>
  <c r="O2083" i="4"/>
  <c r="O2071" i="4"/>
  <c r="O2059" i="4"/>
  <c r="O2047" i="4"/>
  <c r="O2035" i="4"/>
  <c r="O2023" i="4"/>
  <c r="O2011" i="4"/>
  <c r="O1999" i="4"/>
  <c r="O1987" i="4"/>
  <c r="O1975" i="4"/>
  <c r="O1963" i="4"/>
  <c r="O1951" i="4"/>
  <c r="O1939" i="4"/>
  <c r="O1927" i="4"/>
  <c r="O1915" i="4"/>
  <c r="O1903" i="4"/>
  <c r="O1891" i="4"/>
  <c r="O1879" i="4"/>
  <c r="O1867" i="4"/>
  <c r="O1855" i="4"/>
  <c r="O1843" i="4"/>
  <c r="O1831" i="4"/>
  <c r="O1819" i="4"/>
  <c r="O1807" i="4"/>
  <c r="O1795" i="4"/>
  <c r="O1783" i="4"/>
  <c r="O1771" i="4"/>
  <c r="O1759" i="4"/>
  <c r="O1747" i="4"/>
  <c r="O1735" i="4"/>
  <c r="O1723" i="4"/>
  <c r="O1711" i="4"/>
  <c r="O1699" i="4"/>
  <c r="O1687" i="4"/>
  <c r="O1675" i="4"/>
  <c r="O1663" i="4"/>
  <c r="O1651" i="4"/>
  <c r="O1639" i="4"/>
  <c r="O1627" i="4"/>
  <c r="O1615" i="4"/>
  <c r="O1603" i="4"/>
  <c r="O1591" i="4"/>
  <c r="O1579" i="4"/>
  <c r="O1567" i="4"/>
  <c r="O1555" i="4"/>
  <c r="O1543" i="4"/>
  <c r="O1519" i="4"/>
  <c r="O1507" i="4"/>
  <c r="O1495" i="4"/>
  <c r="O1483" i="4"/>
  <c r="O1471" i="4"/>
  <c r="O1459" i="4"/>
  <c r="O1447" i="4"/>
  <c r="O1435" i="4"/>
  <c r="O1423" i="4"/>
  <c r="O1411" i="4"/>
  <c r="O1399" i="4"/>
  <c r="O1387" i="4"/>
  <c r="O1375" i="4"/>
  <c r="O1363" i="4"/>
  <c r="O1351" i="4"/>
  <c r="O1339" i="4"/>
  <c r="O1327" i="4"/>
  <c r="O1315" i="4"/>
  <c r="O1303" i="4"/>
  <c r="O1291" i="4"/>
  <c r="O1279" i="4"/>
  <c r="O1267" i="4"/>
  <c r="O1255" i="4"/>
  <c r="O1243" i="4"/>
  <c r="O1231" i="4"/>
  <c r="O1219" i="4"/>
  <c r="O1207" i="4"/>
  <c r="O1195" i="4"/>
  <c r="O1183" i="4"/>
  <c r="O1171" i="4"/>
  <c r="O1159" i="4"/>
  <c r="O1147" i="4"/>
  <c r="O1135" i="4"/>
  <c r="O1123" i="4"/>
  <c r="O1111" i="4"/>
  <c r="O1099" i="4"/>
  <c r="O1087" i="4"/>
  <c r="O1075" i="4"/>
  <c r="O1063" i="4"/>
  <c r="O1051" i="4"/>
  <c r="O1039" i="4"/>
  <c r="O1027" i="4"/>
  <c r="O1015" i="4"/>
  <c r="O1003" i="4"/>
  <c r="O991" i="4"/>
  <c r="O979" i="4"/>
  <c r="O967" i="4"/>
  <c r="O955" i="4"/>
  <c r="O943" i="4"/>
  <c r="O931" i="4"/>
  <c r="O919" i="4"/>
  <c r="O907" i="4"/>
  <c r="O895" i="4"/>
  <c r="O883" i="4"/>
  <c r="O871" i="4"/>
  <c r="O859" i="4"/>
  <c r="O835" i="4"/>
  <c r="O823" i="4"/>
  <c r="O811" i="4"/>
  <c r="O799" i="4"/>
  <c r="O787" i="4"/>
  <c r="O775" i="4"/>
  <c r="O763" i="4"/>
  <c r="O751" i="4"/>
  <c r="O739" i="4"/>
  <c r="O727" i="4"/>
  <c r="O703" i="4"/>
  <c r="O691" i="4"/>
  <c r="O679" i="4"/>
  <c r="O667" i="4"/>
  <c r="O655" i="4"/>
  <c r="O643" i="4"/>
  <c r="O631" i="4"/>
  <c r="O619" i="4"/>
  <c r="O607" i="4"/>
  <c r="O595" i="4"/>
  <c r="O583" i="4"/>
  <c r="O571" i="4"/>
  <c r="O559" i="4"/>
  <c r="O547" i="4"/>
  <c r="O535" i="4"/>
  <c r="O523" i="4"/>
  <c r="O511" i="4"/>
  <c r="O499" i="4"/>
  <c r="O487" i="4"/>
  <c r="O475" i="4"/>
  <c r="O463" i="4"/>
  <c r="O439" i="4"/>
  <c r="O427" i="4"/>
  <c r="O415" i="4"/>
  <c r="O403" i="4"/>
  <c r="O391" i="4"/>
  <c r="O379" i="4"/>
  <c r="O367" i="4"/>
  <c r="O355" i="4"/>
  <c r="O343" i="4"/>
  <c r="O331" i="4"/>
  <c r="O319" i="4"/>
  <c r="O307" i="4"/>
  <c r="O295" i="4"/>
  <c r="O283" i="4"/>
  <c r="O271" i="4"/>
  <c r="O259" i="4"/>
  <c r="O247" i="4"/>
  <c r="O235" i="4"/>
  <c r="O223" i="4"/>
  <c r="O211" i="4"/>
  <c r="O199" i="4"/>
  <c r="O187" i="4"/>
  <c r="O175" i="4"/>
  <c r="O163" i="4"/>
  <c r="O151" i="4"/>
  <c r="O139" i="4"/>
  <c r="O127" i="4"/>
  <c r="O115" i="4"/>
  <c r="O103" i="4"/>
  <c r="O91" i="4"/>
  <c r="O79" i="4"/>
  <c r="O67" i="4"/>
  <c r="O55" i="4"/>
  <c r="O43" i="4"/>
  <c r="O31" i="4"/>
  <c r="O19" i="4"/>
  <c r="O7" i="4"/>
  <c r="O2334" i="4"/>
  <c r="O2322" i="4"/>
  <c r="O2310" i="4"/>
  <c r="O2298" i="4"/>
  <c r="O2274" i="4"/>
  <c r="O2262" i="4"/>
  <c r="O2250" i="4"/>
  <c r="O2238" i="4"/>
  <c r="O2226" i="4"/>
  <c r="O2202" i="4"/>
  <c r="O2190" i="4"/>
  <c r="O2178" i="4"/>
  <c r="O2166" i="4"/>
  <c r="O2154" i="4"/>
  <c r="O2130" i="4"/>
  <c r="O2118" i="4"/>
  <c r="O2106" i="4"/>
  <c r="O2094" i="4"/>
  <c r="O2082" i="4"/>
  <c r="O2070" i="4"/>
  <c r="O2058" i="4"/>
  <c r="O2046" i="4"/>
  <c r="O2034" i="4"/>
  <c r="O2022" i="4"/>
  <c r="O2010" i="4"/>
  <c r="O1998" i="4"/>
  <c r="O1986" i="4"/>
  <c r="O1974" i="4"/>
  <c r="O1962" i="4"/>
  <c r="O1950" i="4"/>
  <c r="O1938" i="4"/>
  <c r="O1926" i="4"/>
  <c r="O1914" i="4"/>
  <c r="O1902" i="4"/>
  <c r="O1890" i="4"/>
  <c r="O1878" i="4"/>
  <c r="O1866" i="4"/>
  <c r="O1854" i="4"/>
  <c r="O1842" i="4"/>
  <c r="O1830" i="4"/>
  <c r="O1818" i="4"/>
  <c r="O1806" i="4"/>
  <c r="O1794" i="4"/>
  <c r="O1782" i="4"/>
  <c r="O1770" i="4"/>
  <c r="O1758" i="4"/>
  <c r="O1746" i="4"/>
  <c r="O1734" i="4"/>
  <c r="O1722" i="4"/>
  <c r="O1710" i="4"/>
  <c r="O1698" i="4"/>
  <c r="O1686" i="4"/>
  <c r="O1674" i="4"/>
  <c r="O1662" i="4"/>
  <c r="O1650" i="4"/>
  <c r="O1638" i="4"/>
  <c r="O1626" i="4"/>
  <c r="O1614" i="4"/>
  <c r="O1602" i="4"/>
  <c r="O1590" i="4"/>
  <c r="O1578" i="4"/>
  <c r="O1566" i="4"/>
  <c r="O1554" i="4"/>
  <c r="O1542" i="4"/>
  <c r="O1530" i="4"/>
  <c r="O1518" i="4"/>
  <c r="O1506" i="4"/>
  <c r="O1494" i="4"/>
  <c r="O1482" i="4"/>
  <c r="O1470" i="4"/>
  <c r="O1458" i="4"/>
  <c r="O1446" i="4"/>
  <c r="O1434" i="4"/>
  <c r="O1422" i="4"/>
  <c r="O1410" i="4"/>
  <c r="O1398" i="4"/>
  <c r="O1386" i="4"/>
  <c r="O1374" i="4"/>
  <c r="O1362" i="4"/>
  <c r="O1350" i="4"/>
  <c r="O1338" i="4"/>
  <c r="O1326" i="4"/>
  <c r="O1314" i="4"/>
  <c r="O1302" i="4"/>
  <c r="O1278" i="4"/>
  <c r="O1266" i="4"/>
  <c r="O1254" i="4"/>
  <c r="O1242" i="4"/>
  <c r="O1230" i="4"/>
  <c r="O1218" i="4"/>
  <c r="O1206" i="4"/>
  <c r="O1194" i="4"/>
  <c r="O1182" i="4"/>
  <c r="O1170" i="4"/>
  <c r="O1158" i="4"/>
  <c r="O1146" i="4"/>
  <c r="O1134" i="4"/>
  <c r="O1122" i="4"/>
  <c r="O1110" i="4"/>
  <c r="O1086" i="4"/>
  <c r="O1074" i="4"/>
  <c r="O1062" i="4"/>
  <c r="O1050" i="4"/>
  <c r="O1038" i="4"/>
  <c r="O1026" i="4"/>
  <c r="O1014" i="4"/>
  <c r="O1002" i="4"/>
  <c r="O990" i="4"/>
  <c r="O978" i="4"/>
  <c r="O954" i="4"/>
  <c r="O942" i="4"/>
  <c r="O930" i="4"/>
  <c r="O918" i="4"/>
  <c r="O894" i="4"/>
  <c r="O882" i="4"/>
  <c r="O870" i="4"/>
  <c r="O858" i="4"/>
  <c r="O846" i="4"/>
  <c r="O834" i="4"/>
  <c r="O822" i="4"/>
  <c r="O810" i="4"/>
  <c r="O798" i="4"/>
  <c r="O786" i="4"/>
  <c r="O774" i="4"/>
  <c r="O762" i="4"/>
  <c r="O750" i="4"/>
  <c r="O738" i="4"/>
  <c r="O726" i="4"/>
  <c r="O714" i="4"/>
  <c r="O702" i="4"/>
  <c r="O690" i="4"/>
  <c r="O678" i="4"/>
  <c r="O666" i="4"/>
  <c r="O642" i="4"/>
  <c r="O630" i="4"/>
  <c r="O618" i="4"/>
  <c r="O606" i="4"/>
  <c r="O594" i="4"/>
  <c r="O582" i="4"/>
  <c r="O570" i="4"/>
  <c r="O558" i="4"/>
  <c r="O546" i="4"/>
  <c r="O534" i="4"/>
  <c r="O522" i="4"/>
  <c r="O510" i="4"/>
  <c r="O498" i="4"/>
  <c r="O486" i="4"/>
  <c r="O474" i="4"/>
  <c r="O462" i="4"/>
  <c r="O450" i="4"/>
  <c r="O438" i="4"/>
  <c r="O426" i="4"/>
  <c r="O414" i="4"/>
  <c r="O402" i="4"/>
  <c r="O390" i="4"/>
  <c r="O378" i="4"/>
  <c r="O366" i="4"/>
  <c r="O354" i="4"/>
  <c r="O342" i="4"/>
  <c r="O330" i="4"/>
  <c r="O318" i="4"/>
  <c r="O306" i="4"/>
  <c r="O294" i="4"/>
  <c r="O282" i="4"/>
  <c r="O270" i="4"/>
  <c r="O258" i="4"/>
  <c r="O246" i="4"/>
  <c r="O234" i="4"/>
  <c r="O2333" i="4"/>
  <c r="O2321" i="4"/>
  <c r="O2309" i="4"/>
  <c r="O2297" i="4"/>
  <c r="O2285" i="4"/>
  <c r="O2273" i="4"/>
  <c r="O2261" i="4"/>
  <c r="O2249" i="4"/>
  <c r="O2237" i="4"/>
  <c r="O2225" i="4"/>
  <c r="O2213" i="4"/>
  <c r="O2201" i="4"/>
  <c r="O2189" i="4"/>
  <c r="O2177" i="4"/>
  <c r="O2165" i="4"/>
  <c r="O2153" i="4"/>
  <c r="O2141" i="4"/>
  <c r="O2129" i="4"/>
  <c r="O2117" i="4"/>
  <c r="O2105" i="4"/>
  <c r="O2093" i="4"/>
  <c r="O2081" i="4"/>
  <c r="O2069" i="4"/>
  <c r="O2057" i="4"/>
  <c r="O2045" i="4"/>
  <c r="O2033" i="4"/>
  <c r="O2021" i="4"/>
  <c r="O2009" i="4"/>
  <c r="O1997" i="4"/>
  <c r="O1985" i="4"/>
  <c r="O1973" i="4"/>
  <c r="O1961" i="4"/>
  <c r="O1949" i="4"/>
  <c r="O1937" i="4"/>
  <c r="O1925" i="4"/>
  <c r="O1913" i="4"/>
  <c r="O1901" i="4"/>
  <c r="O1889" i="4"/>
  <c r="O1877" i="4"/>
  <c r="O1865" i="4"/>
  <c r="O1853" i="4"/>
  <c r="O1841" i="4"/>
  <c r="O1829" i="4"/>
  <c r="O1817" i="4"/>
  <c r="O1805" i="4"/>
  <c r="O1793" i="4"/>
  <c r="O1781" i="4"/>
  <c r="O1769" i="4"/>
  <c r="O1757" i="4"/>
  <c r="O1745" i="4"/>
  <c r="O1733" i="4"/>
  <c r="O1721" i="4"/>
  <c r="O1709" i="4"/>
  <c r="O1697" i="4"/>
  <c r="O1685" i="4"/>
  <c r="O1673" i="4"/>
  <c r="O1661" i="4"/>
  <c r="O1649" i="4"/>
  <c r="O1637" i="4"/>
  <c r="O1625" i="4"/>
  <c r="O1613" i="4"/>
  <c r="O1601" i="4"/>
  <c r="O1589" i="4"/>
  <c r="O1577" i="4"/>
  <c r="O1565" i="4"/>
  <c r="O1553" i="4"/>
  <c r="O1541" i="4"/>
  <c r="O1529" i="4"/>
  <c r="O1517" i="4"/>
  <c r="O1505" i="4"/>
  <c r="O1493" i="4"/>
  <c r="O1481" i="4"/>
  <c r="O1469" i="4"/>
  <c r="O1457" i="4"/>
  <c r="O1445" i="4"/>
  <c r="O1433" i="4"/>
  <c r="O1421" i="4"/>
  <c r="O1409" i="4"/>
  <c r="O1397" i="4"/>
  <c r="O1385" i="4"/>
  <c r="O1373" i="4"/>
  <c r="O1361" i="4"/>
  <c r="O1349" i="4"/>
  <c r="O1337" i="4"/>
  <c r="O1325" i="4"/>
  <c r="O1313" i="4"/>
  <c r="O1301" i="4"/>
  <c r="O1289" i="4"/>
  <c r="O1277" i="4"/>
  <c r="O1265" i="4"/>
  <c r="O1253" i="4"/>
  <c r="O1241" i="4"/>
  <c r="O1229" i="4"/>
  <c r="O1217" i="4"/>
  <c r="O1205" i="4"/>
  <c r="O1193" i="4"/>
  <c r="O1181" i="4"/>
  <c r="O1169" i="4"/>
  <c r="O1157" i="4"/>
  <c r="O1145" i="4"/>
  <c r="O1133" i="4"/>
  <c r="O1121" i="4"/>
  <c r="O1109" i="4"/>
  <c r="O1097" i="4"/>
  <c r="O1085" i="4"/>
  <c r="O1073" i="4"/>
  <c r="O1061" i="4"/>
  <c r="O1049" i="4"/>
  <c r="O1037" i="4"/>
  <c r="O1025" i="4"/>
  <c r="O1013" i="4"/>
  <c r="O1001" i="4"/>
  <c r="O989" i="4"/>
  <c r="O977" i="4"/>
  <c r="O965" i="4"/>
  <c r="O953" i="4"/>
  <c r="O941" i="4"/>
  <c r="O929" i="4"/>
  <c r="O917" i="4"/>
  <c r="O905" i="4"/>
  <c r="O893" i="4"/>
  <c r="O881" i="4"/>
  <c r="O869" i="4"/>
  <c r="O857" i="4"/>
  <c r="O845" i="4"/>
  <c r="O833" i="4"/>
  <c r="O821" i="4"/>
  <c r="O809" i="4"/>
  <c r="O797" i="4"/>
  <c r="O785" i="4"/>
  <c r="O773" i="4"/>
  <c r="O761" i="4"/>
  <c r="O749" i="4"/>
  <c r="O737" i="4"/>
  <c r="O725" i="4"/>
  <c r="O713" i="4"/>
  <c r="O701" i="4"/>
  <c r="O689" i="4"/>
  <c r="O677" i="4"/>
  <c r="O665" i="4"/>
  <c r="O653" i="4"/>
  <c r="O641" i="4"/>
  <c r="O629" i="4"/>
  <c r="O617" i="4"/>
  <c r="O605" i="4"/>
  <c r="O593" i="4"/>
  <c r="O581" i="4"/>
  <c r="O569" i="4"/>
  <c r="O557" i="4"/>
  <c r="O545" i="4"/>
  <c r="O533" i="4"/>
  <c r="O521" i="4"/>
  <c r="O509" i="4"/>
  <c r="O497" i="4"/>
  <c r="O485" i="4"/>
  <c r="O473" i="4"/>
  <c r="O461" i="4"/>
  <c r="O449" i="4"/>
  <c r="O437" i="4"/>
  <c r="O425" i="4"/>
  <c r="O413" i="4"/>
  <c r="O401" i="4"/>
  <c r="O389" i="4"/>
  <c r="O377" i="4"/>
  <c r="O365" i="4"/>
  <c r="O353" i="4"/>
  <c r="O2332" i="4"/>
  <c r="O2320" i="4"/>
  <c r="O2308" i="4"/>
  <c r="O2296" i="4"/>
  <c r="O2284" i="4"/>
  <c r="O2272" i="4"/>
  <c r="O2260" i="4"/>
  <c r="O2248" i="4"/>
  <c r="O2236" i="4"/>
  <c r="O2224" i="4"/>
  <c r="O2212" i="4"/>
  <c r="O2200" i="4"/>
  <c r="O2188" i="4"/>
  <c r="O2176" i="4"/>
  <c r="O2164" i="4"/>
  <c r="O2152" i="4"/>
  <c r="O2140" i="4"/>
  <c r="O2128" i="4"/>
  <c r="O2116" i="4"/>
  <c r="O2104" i="4"/>
  <c r="O2092" i="4"/>
  <c r="O2080" i="4"/>
  <c r="O2056" i="4"/>
  <c r="O2044" i="4"/>
  <c r="O2032" i="4"/>
  <c r="O2008" i="4"/>
  <c r="O1996" i="4"/>
  <c r="O1984" i="4"/>
  <c r="O1960" i="4"/>
  <c r="O1948" i="4"/>
  <c r="O1936" i="4"/>
  <c r="O1912" i="4"/>
  <c r="O1900" i="4"/>
  <c r="O1888" i="4"/>
  <c r="O1864" i="4"/>
  <c r="O1852" i="4"/>
  <c r="O1840" i="4"/>
  <c r="O1816" i="4"/>
  <c r="O1804" i="4"/>
  <c r="O1792" i="4"/>
  <c r="O1768" i="4"/>
  <c r="O1756" i="4"/>
  <c r="O1744" i="4"/>
  <c r="O1720" i="4"/>
  <c r="O1708" i="4"/>
  <c r="O1696" i="4"/>
  <c r="O1684" i="4"/>
  <c r="O1672" i="4"/>
  <c r="O1660" i="4"/>
  <c r="O1648" i="4"/>
  <c r="O1636" i="4"/>
  <c r="O1624" i="4"/>
  <c r="O1612" i="4"/>
  <c r="O1600" i="4"/>
  <c r="O1588" i="4"/>
  <c r="O1576" i="4"/>
  <c r="O1564" i="4"/>
  <c r="O1552" i="4"/>
  <c r="O1540" i="4"/>
  <c r="O1528" i="4"/>
  <c r="O1516" i="4"/>
  <c r="O1504" i="4"/>
  <c r="O1492" i="4"/>
  <c r="O1480" i="4"/>
  <c r="O1468" i="4"/>
  <c r="O1456" i="4"/>
  <c r="O1444" i="4"/>
  <c r="O1432" i="4"/>
  <c r="O1420" i="4"/>
  <c r="O1408" i="4"/>
  <c r="O1396" i="4"/>
  <c r="O1384" i="4"/>
  <c r="O1372" i="4"/>
  <c r="O1360" i="4"/>
  <c r="O1348" i="4"/>
  <c r="O1336" i="4"/>
  <c r="O1324" i="4"/>
  <c r="O1312" i="4"/>
  <c r="O1300" i="4"/>
  <c r="O1288" i="4"/>
  <c r="O1276" i="4"/>
  <c r="O1264" i="4"/>
  <c r="O1252" i="4"/>
  <c r="O1240" i="4"/>
  <c r="O1228" i="4"/>
  <c r="O1216" i="4"/>
  <c r="O1204" i="4"/>
  <c r="O1192" i="4"/>
  <c r="O1180" i="4"/>
  <c r="O1168" i="4"/>
  <c r="O1156" i="4"/>
  <c r="O1144" i="4"/>
  <c r="O1132" i="4"/>
  <c r="O1120" i="4"/>
  <c r="O1108" i="4"/>
  <c r="O1096" i="4"/>
  <c r="O1084" i="4"/>
  <c r="O1072" i="4"/>
  <c r="O1060" i="4"/>
  <c r="O1048" i="4"/>
  <c r="O1036" i="4"/>
  <c r="O1024" i="4"/>
  <c r="O1012" i="4"/>
  <c r="O1000" i="4"/>
  <c r="O988" i="4"/>
  <c r="O976" i="4"/>
  <c r="O964" i="4"/>
  <c r="O952" i="4"/>
  <c r="O940" i="4"/>
  <c r="O928" i="4"/>
  <c r="O916" i="4"/>
  <c r="O904" i="4"/>
  <c r="O892" i="4"/>
  <c r="O880" i="4"/>
  <c r="O868" i="4"/>
  <c r="O856" i="4"/>
  <c r="O844" i="4"/>
  <c r="O832" i="4"/>
  <c r="O820" i="4"/>
  <c r="O808" i="4"/>
  <c r="O796" i="4"/>
  <c r="O784" i="4"/>
  <c r="O772" i="4"/>
  <c r="O760" i="4"/>
  <c r="O748" i="4"/>
  <c r="O736" i="4"/>
  <c r="O724" i="4"/>
  <c r="O712" i="4"/>
  <c r="O700" i="4"/>
  <c r="O688" i="4"/>
  <c r="O676" i="4"/>
  <c r="O664" i="4"/>
  <c r="O652" i="4"/>
  <c r="O640" i="4"/>
  <c r="O628" i="4"/>
  <c r="O616" i="4"/>
  <c r="O604" i="4"/>
  <c r="O592" i="4"/>
  <c r="O580" i="4"/>
  <c r="O568" i="4"/>
  <c r="O556" i="4"/>
  <c r="O544" i="4"/>
  <c r="O532" i="4"/>
  <c r="O520" i="4"/>
  <c r="O508" i="4"/>
  <c r="O496" i="4"/>
  <c r="O484" i="4"/>
  <c r="O472" i="4"/>
  <c r="O460" i="4"/>
  <c r="O448" i="4"/>
  <c r="O436" i="4"/>
  <c r="O424" i="4"/>
  <c r="O412" i="4"/>
  <c r="O400" i="4"/>
  <c r="O388" i="4"/>
  <c r="O376" i="4"/>
  <c r="O364" i="4"/>
  <c r="O352" i="4"/>
  <c r="O340" i="4"/>
  <c r="O328" i="4"/>
  <c r="O316" i="4"/>
  <c r="O2331" i="4"/>
  <c r="O2319" i="4"/>
  <c r="O2307" i="4"/>
  <c r="O2295" i="4"/>
  <c r="O2283" i="4"/>
  <c r="O2259" i="4"/>
  <c r="O2247" i="4"/>
  <c r="O2235" i="4"/>
  <c r="O2223" i="4"/>
  <c r="O2211" i="4"/>
  <c r="O2187" i="4"/>
  <c r="O2175" i="4"/>
  <c r="O2163" i="4"/>
  <c r="O2151" i="4"/>
  <c r="O2139" i="4"/>
  <c r="O2115" i="4"/>
  <c r="O2103" i="4"/>
  <c r="O2091" i="4"/>
  <c r="O2079" i="4"/>
  <c r="O2067" i="4"/>
  <c r="O2055" i="4"/>
  <c r="O2043" i="4"/>
  <c r="O2031" i="4"/>
  <c r="O2019" i="4"/>
  <c r="O2007" i="4"/>
  <c r="O1995" i="4"/>
  <c r="O1983" i="4"/>
  <c r="O1971" i="4"/>
  <c r="O1959" i="4"/>
  <c r="O1947" i="4"/>
  <c r="O1935" i="4"/>
  <c r="O1923" i="4"/>
  <c r="O1911" i="4"/>
  <c r="O1899" i="4"/>
  <c r="O1887" i="4"/>
  <c r="O1875" i="4"/>
  <c r="O1863" i="4"/>
  <c r="O1851" i="4"/>
  <c r="O1839" i="4"/>
  <c r="O1827" i="4"/>
  <c r="O1815" i="4"/>
  <c r="O1803" i="4"/>
  <c r="O1791" i="4"/>
  <c r="O1779" i="4"/>
  <c r="O1767" i="4"/>
  <c r="O1755" i="4"/>
  <c r="O1743" i="4"/>
  <c r="O1731" i="4"/>
  <c r="O1719" i="4"/>
  <c r="O1707" i="4"/>
  <c r="O1695" i="4"/>
  <c r="O1671" i="4"/>
  <c r="O1659" i="4"/>
  <c r="O1647" i="4"/>
  <c r="O1635" i="4"/>
  <c r="O1623" i="4"/>
  <c r="O1611" i="4"/>
  <c r="O1599" i="4"/>
  <c r="O1575" i="4"/>
  <c r="O1563" i="4"/>
  <c r="O1551" i="4"/>
  <c r="O1539" i="4"/>
  <c r="O1527" i="4"/>
  <c r="O1515" i="4"/>
  <c r="O1503" i="4"/>
  <c r="O1491" i="4"/>
  <c r="O1479" i="4"/>
  <c r="O1467" i="4"/>
  <c r="O1455" i="4"/>
  <c r="O1443" i="4"/>
  <c r="O1431" i="4"/>
  <c r="O1419" i="4"/>
  <c r="O1407" i="4"/>
  <c r="O1395" i="4"/>
  <c r="O1383" i="4"/>
  <c r="O1371" i="4"/>
  <c r="O1359" i="4"/>
  <c r="O1347" i="4"/>
  <c r="O1335" i="4"/>
  <c r="O1323" i="4"/>
  <c r="O1311" i="4"/>
  <c r="O1299" i="4"/>
  <c r="O1287" i="4"/>
  <c r="O1275" i="4"/>
  <c r="O1263" i="4"/>
  <c r="O1239" i="4"/>
  <c r="O1227" i="4"/>
  <c r="O1215" i="4"/>
  <c r="O1203" i="4"/>
  <c r="O1191" i="4"/>
  <c r="O1179" i="4"/>
  <c r="O1167" i="4"/>
  <c r="O1155" i="4"/>
  <c r="O1143" i="4"/>
  <c r="O1131" i="4"/>
  <c r="O1119" i="4"/>
  <c r="O1107" i="4"/>
  <c r="O1095" i="4"/>
  <c r="O1083" i="4"/>
  <c r="O1071" i="4"/>
  <c r="O1047" i="4"/>
  <c r="O1035" i="4"/>
  <c r="O1023" i="4"/>
  <c r="O1011" i="4"/>
  <c r="O999" i="4"/>
  <c r="O987" i="4"/>
  <c r="O975" i="4"/>
  <c r="O963" i="4"/>
  <c r="O951" i="4"/>
  <c r="O939" i="4"/>
  <c r="O927" i="4"/>
  <c r="O915" i="4"/>
  <c r="O903" i="4"/>
  <c r="O891" i="4"/>
  <c r="O879" i="4"/>
  <c r="O867" i="4"/>
  <c r="O855" i="4"/>
  <c r="O843" i="4"/>
  <c r="O831" i="4"/>
  <c r="O819" i="4"/>
  <c r="O807" i="4"/>
  <c r="O795" i="4"/>
  <c r="O783" i="4"/>
  <c r="O771" i="4"/>
  <c r="O759" i="4"/>
  <c r="O747" i="4"/>
  <c r="O735" i="4"/>
  <c r="O723" i="4"/>
  <c r="O711" i="4"/>
  <c r="O699" i="4"/>
  <c r="O687" i="4"/>
  <c r="O675" i="4"/>
  <c r="O663" i="4"/>
  <c r="O651" i="4"/>
  <c r="O639" i="4"/>
  <c r="O627" i="4"/>
  <c r="O615" i="4"/>
  <c r="O603" i="4"/>
  <c r="O591" i="4"/>
  <c r="O579" i="4"/>
  <c r="O567" i="4"/>
  <c r="O555" i="4"/>
  <c r="O543" i="4"/>
  <c r="O531" i="4"/>
  <c r="O507" i="4"/>
  <c r="O495" i="4"/>
  <c r="O483" i="4"/>
  <c r="O471" i="4"/>
  <c r="O459" i="4"/>
  <c r="O447" i="4"/>
  <c r="O435" i="4"/>
  <c r="O423" i="4"/>
  <c r="O411" i="4"/>
  <c r="O399" i="4"/>
  <c r="O375" i="4"/>
  <c r="O363" i="4"/>
  <c r="O351" i="4"/>
  <c r="O339" i="4"/>
  <c r="O327" i="4"/>
  <c r="O315" i="4"/>
  <c r="O303" i="4"/>
  <c r="O291" i="4"/>
  <c r="O279" i="4"/>
  <c r="O267" i="4"/>
  <c r="O255" i="4"/>
  <c r="O243" i="4"/>
  <c r="O231" i="4"/>
  <c r="O219" i="4"/>
  <c r="O207" i="4"/>
  <c r="O195" i="4"/>
  <c r="O183" i="4"/>
  <c r="O171" i="4"/>
  <c r="O159" i="4"/>
  <c r="O147" i="4"/>
  <c r="O135" i="4"/>
  <c r="O123" i="4"/>
  <c r="O111" i="4"/>
  <c r="O99" i="4"/>
  <c r="O87" i="4"/>
  <c r="O75" i="4"/>
  <c r="O63" i="4"/>
  <c r="O51" i="4"/>
  <c r="O39" i="4"/>
  <c r="O27" i="4"/>
  <c r="O15" i="4"/>
  <c r="O2330" i="4"/>
  <c r="O2318" i="4"/>
  <c r="O2306" i="4"/>
  <c r="O2294" i="4"/>
  <c r="O2282" i="4"/>
  <c r="O2270" i="4"/>
  <c r="O2258" i="4"/>
  <c r="O2246" i="4"/>
  <c r="O2234" i="4"/>
  <c r="O2222" i="4"/>
  <c r="O2210" i="4"/>
  <c r="O2198" i="4"/>
  <c r="O2186" i="4"/>
  <c r="O2174" i="4"/>
  <c r="O2162" i="4"/>
  <c r="O2150" i="4"/>
  <c r="O2138" i="4"/>
  <c r="O2126" i="4"/>
  <c r="O2114" i="4"/>
  <c r="O2102" i="4"/>
  <c r="O2090" i="4"/>
  <c r="O2078" i="4"/>
  <c r="O2066" i="4"/>
  <c r="O2054" i="4"/>
  <c r="O2042" i="4"/>
  <c r="O2030" i="4"/>
  <c r="O2018" i="4"/>
  <c r="O2006" i="4"/>
  <c r="O1994" i="4"/>
  <c r="O1982" i="4"/>
  <c r="O1970" i="4"/>
  <c r="O1958" i="4"/>
  <c r="O1946" i="4"/>
  <c r="O1934" i="4"/>
  <c r="O1922" i="4"/>
  <c r="O1910" i="4"/>
  <c r="O1898" i="4"/>
  <c r="O1886" i="4"/>
  <c r="O1874" i="4"/>
  <c r="O1862" i="4"/>
  <c r="O1850" i="4"/>
  <c r="O1838" i="4"/>
  <c r="O1826" i="4"/>
  <c r="O1814" i="4"/>
  <c r="O1802" i="4"/>
  <c r="O1790" i="4"/>
  <c r="O1778" i="4"/>
  <c r="O1766" i="4"/>
  <c r="O1754" i="4"/>
  <c r="O1742" i="4"/>
  <c r="O1730" i="4"/>
  <c r="O1718" i="4"/>
  <c r="O1706" i="4"/>
  <c r="O1694" i="4"/>
  <c r="O1682" i="4"/>
  <c r="O1670" i="4"/>
  <c r="O1658" i="4"/>
  <c r="O1646" i="4"/>
  <c r="O1634" i="4"/>
  <c r="O1622" i="4"/>
  <c r="O1610" i="4"/>
  <c r="O1598" i="4"/>
  <c r="O1586" i="4"/>
  <c r="O1574" i="4"/>
  <c r="O1562" i="4"/>
  <c r="O1550" i="4"/>
  <c r="O1538" i="4"/>
  <c r="O1526" i="4"/>
  <c r="O1514" i="4"/>
  <c r="O1490" i="4"/>
  <c r="O1478" i="4"/>
  <c r="O1466" i="4"/>
  <c r="O1454" i="4"/>
  <c r="O1430" i="4"/>
  <c r="O1418" i="4"/>
  <c r="O1406" i="4"/>
  <c r="O1394" i="4"/>
  <c r="O1382" i="4"/>
  <c r="O1370" i="4"/>
  <c r="O1358" i="4"/>
  <c r="O1346" i="4"/>
  <c r="O1334" i="4"/>
  <c r="O1322" i="4"/>
  <c r="O1310" i="4"/>
  <c r="O1298" i="4"/>
  <c r="O1286" i="4"/>
  <c r="O1274" i="4"/>
  <c r="O1262" i="4"/>
  <c r="O1250" i="4"/>
  <c r="O1238" i="4"/>
  <c r="O1226" i="4"/>
  <c r="O1214" i="4"/>
  <c r="O1202" i="4"/>
  <c r="O1190" i="4"/>
  <c r="O1178" i="4"/>
  <c r="O1166" i="4"/>
  <c r="O1154" i="4"/>
  <c r="O1142" i="4"/>
  <c r="O1130" i="4"/>
  <c r="O1118" i="4"/>
  <c r="O1106" i="4"/>
  <c r="O1094" i="4"/>
  <c r="O1082" i="4"/>
  <c r="O1070" i="4"/>
  <c r="O1058" i="4"/>
  <c r="O1046" i="4"/>
  <c r="O1034" i="4"/>
  <c r="O1022" i="4"/>
  <c r="O1010" i="4"/>
  <c r="O998" i="4"/>
  <c r="O986" i="4"/>
  <c r="O974" i="4"/>
  <c r="O962" i="4"/>
  <c r="O950" i="4"/>
  <c r="O938" i="4"/>
  <c r="O926" i="4"/>
  <c r="O914" i="4"/>
  <c r="O902" i="4"/>
  <c r="O890" i="4"/>
  <c r="O878" i="4"/>
  <c r="O866" i="4"/>
  <c r="O854" i="4"/>
  <c r="O842" i="4"/>
  <c r="O830" i="4"/>
  <c r="O818" i="4"/>
  <c r="O806" i="4"/>
  <c r="O794" i="4"/>
  <c r="O782" i="4"/>
  <c r="O770" i="4"/>
  <c r="O758" i="4"/>
  <c r="O746" i="4"/>
  <c r="O734" i="4"/>
  <c r="O722" i="4"/>
  <c r="O710" i="4"/>
  <c r="O698" i="4"/>
  <c r="O686" i="4"/>
  <c r="O674" i="4"/>
  <c r="O662" i="4"/>
  <c r="O650" i="4"/>
  <c r="O638" i="4"/>
  <c r="O626" i="4"/>
  <c r="O614" i="4"/>
  <c r="O602" i="4"/>
  <c r="O590" i="4"/>
  <c r="O578" i="4"/>
  <c r="O566" i="4"/>
  <c r="O554" i="4"/>
  <c r="O542" i="4"/>
  <c r="O530" i="4"/>
  <c r="O518" i="4"/>
  <c r="O506" i="4"/>
  <c r="O494" i="4"/>
  <c r="O482" i="4"/>
  <c r="O470" i="4"/>
  <c r="O458" i="4"/>
  <c r="O446" i="4"/>
  <c r="O434" i="4"/>
  <c r="O422" i="4"/>
  <c r="O410" i="4"/>
  <c r="O398" i="4"/>
  <c r="O386" i="4"/>
  <c r="O374" i="4"/>
  <c r="O362" i="4"/>
  <c r="O350" i="4"/>
  <c r="O338" i="4"/>
  <c r="O326" i="4"/>
  <c r="O314" i="4"/>
  <c r="O302" i="4"/>
  <c r="O290" i="4"/>
  <c r="O278" i="4"/>
  <c r="O266" i="4"/>
  <c r="O254" i="4"/>
  <c r="O242" i="4"/>
  <c r="O230" i="4"/>
  <c r="O218" i="4"/>
  <c r="O206" i="4"/>
  <c r="O194" i="4"/>
  <c r="O182" i="4"/>
  <c r="O170" i="4"/>
  <c r="O158" i="4"/>
  <c r="O146" i="4"/>
  <c r="O134" i="4"/>
  <c r="O122" i="4"/>
  <c r="O110" i="4"/>
  <c r="O98" i="4"/>
  <c r="O86" i="4"/>
  <c r="O74" i="4"/>
  <c r="O62" i="4"/>
  <c r="O50" i="4"/>
  <c r="O38" i="4"/>
  <c r="O26" i="4"/>
  <c r="O14" i="4"/>
  <c r="O2317" i="4"/>
  <c r="O2305" i="4"/>
  <c r="O2293" i="4"/>
  <c r="O2281" i="4"/>
  <c r="O2269" i="4"/>
  <c r="O2245" i="4"/>
  <c r="O2233" i="4"/>
  <c r="O2221" i="4"/>
  <c r="O2209" i="4"/>
  <c r="O2197" i="4"/>
  <c r="O2173" i="4"/>
  <c r="O2161" i="4"/>
  <c r="O2149" i="4"/>
  <c r="O2137" i="4"/>
  <c r="O2125" i="4"/>
  <c r="O2101" i="4"/>
  <c r="O2089" i="4"/>
  <c r="O2077" i="4"/>
  <c r="O2065" i="4"/>
  <c r="O2041" i="4"/>
  <c r="O2029" i="4"/>
  <c r="O2017" i="4"/>
  <c r="O1993" i="4"/>
  <c r="O1981" i="4"/>
  <c r="O1969" i="4"/>
  <c r="O1945" i="4"/>
  <c r="O1933" i="4"/>
  <c r="O1921" i="4"/>
  <c r="O1897" i="4"/>
  <c r="O1885" i="4"/>
  <c r="O1873" i="4"/>
  <c r="O1849" i="4"/>
  <c r="O1837" i="4"/>
  <c r="O1825" i="4"/>
  <c r="O1801" i="4"/>
  <c r="O1789" i="4"/>
  <c r="O1777" i="4"/>
  <c r="O1753" i="4"/>
  <c r="O1741" i="4"/>
  <c r="O1729" i="4"/>
  <c r="O1705" i="4"/>
  <c r="O1693" i="4"/>
  <c r="O1681" i="4"/>
  <c r="O1669" i="4"/>
  <c r="O1657" i="4"/>
  <c r="O1645" i="4"/>
  <c r="O1633" i="4"/>
  <c r="O1621" i="4"/>
  <c r="O1609" i="4"/>
  <c r="O1597" i="4"/>
  <c r="O1585" i="4"/>
  <c r="O1573" i="4"/>
  <c r="O1561" i="4"/>
  <c r="O1549" i="4"/>
  <c r="O1537" i="4"/>
  <c r="O1525" i="4"/>
  <c r="O1513" i="4"/>
  <c r="O1501" i="4"/>
  <c r="O1489" i="4"/>
  <c r="O1477" i="4"/>
  <c r="O1465" i="4"/>
  <c r="O1453" i="4"/>
  <c r="O1441" i="4"/>
  <c r="O1429" i="4"/>
  <c r="O1417" i="4"/>
  <c r="O1393" i="4"/>
  <c r="O1381" i="4"/>
  <c r="O1357" i="4"/>
  <c r="O1345" i="4"/>
  <c r="O1333" i="4"/>
  <c r="O1321" i="4"/>
  <c r="O1309" i="4"/>
  <c r="O1297" i="4"/>
  <c r="O1285" i="4"/>
  <c r="O1273" i="4"/>
  <c r="O1261" i="4"/>
  <c r="O1249" i="4"/>
  <c r="O1237" i="4"/>
  <c r="O1225" i="4"/>
  <c r="O1201" i="4"/>
  <c r="O1189" i="4"/>
  <c r="O1165" i="4"/>
  <c r="O1153" i="4"/>
  <c r="O1141" i="4"/>
  <c r="O1129" i="4"/>
  <c r="O1117" i="4"/>
  <c r="O1105" i="4"/>
  <c r="O1093" i="4"/>
  <c r="O1081" i="4"/>
  <c r="O1069" i="4"/>
  <c r="O1057" i="4"/>
  <c r="O1045" i="4"/>
  <c r="O1033" i="4"/>
  <c r="O1009" i="4"/>
  <c r="O997" i="4"/>
  <c r="O985" i="4"/>
  <c r="O973" i="4"/>
  <c r="O961" i="4"/>
  <c r="O949" i="4"/>
  <c r="O937" i="4"/>
  <c r="O925" i="4"/>
  <c r="O913" i="4"/>
  <c r="O901" i="4"/>
  <c r="O889" i="4"/>
  <c r="O877" i="4"/>
  <c r="O865" i="4"/>
  <c r="O853" i="4"/>
  <c r="O841" i="4"/>
  <c r="O829" i="4"/>
  <c r="O817" i="4"/>
  <c r="O805" i="4"/>
  <c r="O793" i="4"/>
  <c r="O769" i="4"/>
  <c r="O757" i="4"/>
  <c r="O745" i="4"/>
  <c r="O733" i="4"/>
  <c r="O721" i="4"/>
  <c r="O709" i="4"/>
  <c r="O697" i="4"/>
  <c r="O685" i="4"/>
  <c r="O673" i="4"/>
  <c r="O661" i="4"/>
  <c r="O649" i="4"/>
  <c r="O637" i="4"/>
  <c r="O625" i="4"/>
  <c r="O613" i="4"/>
  <c r="O601" i="4"/>
  <c r="O589" i="4"/>
  <c r="O577" i="4"/>
  <c r="O565" i="4"/>
  <c r="O553" i="4"/>
  <c r="O541" i="4"/>
  <c r="O529" i="4"/>
  <c r="O517" i="4"/>
  <c r="O505" i="4"/>
  <c r="O493" i="4"/>
  <c r="O481" i="4"/>
  <c r="O469" i="4"/>
  <c r="O457" i="4"/>
  <c r="O445" i="4"/>
  <c r="O433" i="4"/>
  <c r="O421" i="4"/>
  <c r="O409" i="4"/>
  <c r="O397" i="4"/>
  <c r="O385" i="4"/>
  <c r="O373" i="4"/>
  <c r="O361" i="4"/>
  <c r="O349" i="4"/>
  <c r="O337" i="4"/>
  <c r="O313" i="4"/>
  <c r="O301" i="4"/>
  <c r="O289" i="4"/>
  <c r="O277" i="4"/>
  <c r="O265" i="4"/>
  <c r="O253" i="4"/>
  <c r="O241" i="4"/>
  <c r="O229" i="4"/>
  <c r="O217" i="4"/>
  <c r="O205" i="4"/>
  <c r="O193" i="4"/>
  <c r="O181" i="4"/>
  <c r="O169" i="4"/>
  <c r="O157" i="4"/>
  <c r="O145" i="4"/>
  <c r="O133" i="4"/>
  <c r="O121" i="4"/>
  <c r="O2328" i="4"/>
  <c r="O2316" i="4"/>
  <c r="O2304" i="4"/>
  <c r="O2292" i="4"/>
  <c r="O2280" i="4"/>
  <c r="O2268" i="4"/>
  <c r="O2256" i="4"/>
  <c r="O2244" i="4"/>
  <c r="O2232" i="4"/>
  <c r="O2220" i="4"/>
  <c r="O2208" i="4"/>
  <c r="O2196" i="4"/>
  <c r="O2184" i="4"/>
  <c r="O2172" i="4"/>
  <c r="O2160" i="4"/>
  <c r="O2148" i="4"/>
  <c r="O2136" i="4"/>
  <c r="O2124" i="4"/>
  <c r="O2112" i="4"/>
  <c r="O2100" i="4"/>
  <c r="O2088" i="4"/>
  <c r="O2076" i="4"/>
  <c r="O2064" i="4"/>
  <c r="O2052" i="4"/>
  <c r="O2040" i="4"/>
  <c r="O2028" i="4"/>
  <c r="O2016" i="4"/>
  <c r="O2004" i="4"/>
  <c r="O1992" i="4"/>
  <c r="O1980" i="4"/>
  <c r="O1968" i="4"/>
  <c r="O1956" i="4"/>
  <c r="O1944" i="4"/>
  <c r="O1932" i="4"/>
  <c r="O1920" i="4"/>
  <c r="O1908" i="4"/>
  <c r="O1896" i="4"/>
  <c r="O1884" i="4"/>
  <c r="O1872" i="4"/>
  <c r="O1860" i="4"/>
  <c r="O1848" i="4"/>
  <c r="O1836" i="4"/>
  <c r="O1824" i="4"/>
  <c r="O1812" i="4"/>
  <c r="O1800" i="4"/>
  <c r="O1788" i="4"/>
  <c r="O1776" i="4"/>
  <c r="O1764" i="4"/>
  <c r="O1752" i="4"/>
  <c r="O1740" i="4"/>
  <c r="O1728" i="4"/>
  <c r="O1716" i="4"/>
  <c r="O1704" i="4"/>
  <c r="O1692" i="4"/>
  <c r="O1680" i="4"/>
  <c r="O1668" i="4"/>
  <c r="O1656" i="4"/>
  <c r="O1644" i="4"/>
  <c r="O1632" i="4"/>
  <c r="O1620" i="4"/>
  <c r="O1608" i="4"/>
  <c r="O1596" i="4"/>
  <c r="O1584" i="4"/>
  <c r="O1572" i="4"/>
  <c r="O1560" i="4"/>
  <c r="O1548" i="4"/>
  <c r="O1536" i="4"/>
  <c r="O1524" i="4"/>
  <c r="O1512" i="4"/>
  <c r="O1500" i="4"/>
  <c r="O1488" i="4"/>
  <c r="O1476" i="4"/>
  <c r="O1464" i="4"/>
  <c r="O1452" i="4"/>
  <c r="O1440" i="4"/>
  <c r="O1428" i="4"/>
  <c r="O1416" i="4"/>
  <c r="O1404" i="4"/>
  <c r="O1392" i="4"/>
  <c r="O1380" i="4"/>
  <c r="O1368" i="4"/>
  <c r="O1356" i="4"/>
  <c r="O1344" i="4"/>
  <c r="O1332" i="4"/>
  <c r="O1320" i="4"/>
  <c r="O1308" i="4"/>
  <c r="O1296" i="4"/>
  <c r="O1284" i="4"/>
  <c r="O1272" i="4"/>
  <c r="O1260" i="4"/>
  <c r="O1248" i="4"/>
  <c r="O1236" i="4"/>
  <c r="O1224" i="4"/>
  <c r="O1212" i="4"/>
  <c r="O1200" i="4"/>
  <c r="O1188" i="4"/>
  <c r="O1176" i="4"/>
  <c r="O1164" i="4"/>
  <c r="O1152" i="4"/>
  <c r="O1140" i="4"/>
  <c r="O1128" i="4"/>
  <c r="O1116" i="4"/>
  <c r="O1104" i="4"/>
  <c r="O1092" i="4"/>
  <c r="O1080" i="4"/>
  <c r="O1068" i="4"/>
  <c r="O1056" i="4"/>
  <c r="O1044" i="4"/>
  <c r="O1032" i="4"/>
  <c r="O1020" i="4"/>
  <c r="O1008" i="4"/>
  <c r="O996" i="4"/>
  <c r="O984" i="4"/>
  <c r="O972" i="4"/>
  <c r="O960" i="4"/>
  <c r="O948" i="4"/>
  <c r="O936" i="4"/>
  <c r="O924" i="4"/>
  <c r="O912" i="4"/>
  <c r="O900" i="4"/>
  <c r="O888" i="4"/>
  <c r="O876" i="4"/>
  <c r="O864" i="4"/>
  <c r="O852" i="4"/>
  <c r="O840" i="4"/>
  <c r="O828" i="4"/>
  <c r="O816" i="4"/>
  <c r="O804" i="4"/>
  <c r="O792" i="4"/>
  <c r="O780" i="4"/>
  <c r="O768" i="4"/>
  <c r="O756" i="4"/>
  <c r="O744" i="4"/>
  <c r="O732" i="4"/>
  <c r="O720" i="4"/>
  <c r="O708" i="4"/>
  <c r="O696" i="4"/>
  <c r="O684" i="4"/>
  <c r="O672" i="4"/>
  <c r="O660" i="4"/>
  <c r="O648" i="4"/>
  <c r="O636" i="4"/>
  <c r="O624" i="4"/>
  <c r="O612" i="4"/>
  <c r="O600" i="4"/>
  <c r="O588" i="4"/>
  <c r="O576" i="4"/>
  <c r="O564" i="4"/>
  <c r="O552" i="4"/>
  <c r="O540" i="4"/>
  <c r="O528" i="4"/>
  <c r="O516" i="4"/>
  <c r="O504" i="4"/>
  <c r="O492" i="4"/>
  <c r="O480" i="4"/>
  <c r="O468" i="4"/>
  <c r="O456" i="4"/>
  <c r="O444" i="4"/>
  <c r="O432" i="4"/>
  <c r="O420" i="4"/>
  <c r="O408" i="4"/>
  <c r="O396" i="4"/>
  <c r="O384" i="4"/>
  <c r="O372" i="4"/>
  <c r="O360" i="4"/>
  <c r="O348" i="4"/>
  <c r="O336" i="4"/>
  <c r="O324" i="4"/>
  <c r="O312" i="4"/>
  <c r="O300" i="4"/>
  <c r="O288" i="4"/>
  <c r="O276" i="4"/>
  <c r="O264" i="4"/>
  <c r="O252" i="4"/>
  <c r="O240" i="4"/>
  <c r="O228" i="4"/>
  <c r="O216" i="4"/>
  <c r="O204" i="4"/>
  <c r="O192" i="4"/>
  <c r="O180" i="4"/>
  <c r="O168" i="4"/>
  <c r="O156" i="4"/>
  <c r="O144" i="4"/>
  <c r="O132" i="4"/>
  <c r="O120" i="4"/>
  <c r="O108" i="4"/>
  <c r="O96" i="4"/>
  <c r="O84" i="4"/>
  <c r="O210" i="4"/>
  <c r="O198" i="4"/>
  <c r="O186" i="4"/>
  <c r="O174" i="4"/>
  <c r="O162" i="4"/>
  <c r="O150" i="4"/>
  <c r="O138" i="4"/>
  <c r="O126" i="4"/>
  <c r="O114" i="4"/>
  <c r="O102" i="4"/>
  <c r="O90" i="4"/>
  <c r="O78" i="4"/>
  <c r="O66" i="4"/>
  <c r="O54" i="4"/>
  <c r="O42" i="4"/>
  <c r="O30" i="4"/>
  <c r="O18" i="4"/>
  <c r="O6" i="4"/>
  <c r="O341" i="4"/>
  <c r="O329" i="4"/>
  <c r="O317" i="4"/>
  <c r="O305" i="4"/>
  <c r="O293" i="4"/>
  <c r="O281" i="4"/>
  <c r="O269" i="4"/>
  <c r="O257" i="4"/>
  <c r="O245" i="4"/>
  <c r="O233" i="4"/>
  <c r="O221" i="4"/>
  <c r="O209" i="4"/>
  <c r="O197" i="4"/>
  <c r="O185" i="4"/>
  <c r="O173" i="4"/>
  <c r="O161" i="4"/>
  <c r="O149" i="4"/>
  <c r="O137" i="4"/>
  <c r="O125" i="4"/>
  <c r="O113" i="4"/>
  <c r="O101" i="4"/>
  <c r="O89" i="4"/>
  <c r="O77" i="4"/>
  <c r="O65" i="4"/>
  <c r="O53" i="4"/>
  <c r="O41" i="4"/>
  <c r="O29" i="4"/>
  <c r="O292" i="4"/>
  <c r="O280" i="4"/>
  <c r="O268" i="4"/>
  <c r="O256" i="4"/>
  <c r="O244" i="4"/>
  <c r="O232" i="4"/>
  <c r="O220" i="4"/>
  <c r="O208" i="4"/>
  <c r="O196" i="4"/>
  <c r="O184" i="4"/>
  <c r="O172" i="4"/>
  <c r="O160" i="4"/>
  <c r="O148" i="4"/>
  <c r="O136" i="4"/>
  <c r="O124" i="4"/>
  <c r="O112" i="4"/>
  <c r="O100" i="4"/>
  <c r="O88" i="4"/>
  <c r="O76" i="4"/>
  <c r="O64" i="4"/>
  <c r="O52" i="4"/>
  <c r="O40" i="4"/>
  <c r="O28" i="4"/>
  <c r="O16" i="4"/>
  <c r="O4" i="4"/>
  <c r="O97" i="4"/>
  <c r="O85" i="4"/>
  <c r="O73" i="4"/>
  <c r="O61" i="4"/>
  <c r="O49" i="4"/>
  <c r="O37" i="4"/>
  <c r="O25" i="4"/>
  <c r="O13" i="4"/>
  <c r="O60" i="4"/>
  <c r="O48" i="4"/>
  <c r="O36" i="4"/>
  <c r="O24" i="4"/>
  <c r="O12" i="4"/>
  <c r="O347" i="4"/>
  <c r="O335" i="4"/>
  <c r="O323" i="4"/>
  <c r="O311" i="4"/>
  <c r="O299" i="4"/>
  <c r="O287" i="4"/>
  <c r="O275" i="4"/>
  <c r="O263" i="4"/>
  <c r="O251" i="4"/>
  <c r="O239" i="4"/>
  <c r="O227" i="4"/>
  <c r="O215" i="4"/>
  <c r="O203" i="4"/>
  <c r="O191" i="4"/>
  <c r="O179" i="4"/>
  <c r="O167" i="4"/>
  <c r="O155" i="4"/>
  <c r="O143" i="4"/>
  <c r="O131" i="4"/>
  <c r="O119" i="4"/>
  <c r="O107" i="4"/>
  <c r="O95" i="4"/>
  <c r="O83" i="4"/>
  <c r="O71" i="4"/>
  <c r="O59" i="4"/>
  <c r="O47" i="4"/>
  <c r="O35" i="4"/>
  <c r="O23" i="4"/>
  <c r="O11" i="4"/>
  <c r="O358" i="4"/>
  <c r="O346" i="4"/>
  <c r="O334" i="4"/>
  <c r="O322" i="4"/>
  <c r="O310" i="4"/>
  <c r="O298" i="4"/>
  <c r="O286" i="4"/>
  <c r="O274" i="4"/>
  <c r="O262" i="4"/>
  <c r="O250" i="4"/>
  <c r="O238" i="4"/>
  <c r="O226" i="4"/>
  <c r="O214" i="4"/>
  <c r="O202" i="4"/>
  <c r="O190" i="4"/>
  <c r="O178" i="4"/>
  <c r="O166" i="4"/>
  <c r="O154" i="4"/>
  <c r="O142" i="4"/>
  <c r="O130" i="4"/>
  <c r="O118" i="4"/>
  <c r="O106" i="4"/>
  <c r="O94" i="4"/>
  <c r="O82" i="4"/>
  <c r="O70" i="4"/>
  <c r="O58" i="4"/>
  <c r="O46" i="4"/>
  <c r="O34" i="4"/>
  <c r="O237" i="4"/>
  <c r="O225" i="4"/>
  <c r="O213" i="4"/>
  <c r="O201" i="4"/>
  <c r="O189" i="4"/>
  <c r="O177" i="4"/>
  <c r="O165" i="4"/>
  <c r="O153" i="4"/>
  <c r="O141" i="4"/>
  <c r="O129" i="4"/>
  <c r="O117" i="4"/>
  <c r="O105" i="4"/>
  <c r="O93" i="4"/>
  <c r="O81" i="4"/>
  <c r="O69" i="4"/>
  <c r="O57" i="4"/>
  <c r="O45" i="4"/>
  <c r="O33" i="4"/>
  <c r="O21" i="4"/>
  <c r="O9" i="4"/>
  <c r="O728" i="4"/>
  <c r="O716" i="4"/>
  <c r="O704" i="4"/>
  <c r="O692" i="4"/>
  <c r="O680" i="4"/>
  <c r="O668" i="4"/>
  <c r="O656" i="4"/>
  <c r="O644" i="4"/>
  <c r="O632" i="4"/>
  <c r="O620" i="4"/>
  <c r="O608" i="4"/>
  <c r="O596" i="4"/>
  <c r="O584" i="4"/>
  <c r="O572" i="4"/>
  <c r="O560" i="4"/>
  <c r="O548" i="4"/>
  <c r="O536" i="4"/>
  <c r="O524" i="4"/>
  <c r="O512" i="4"/>
  <c r="O500" i="4"/>
  <c r="O488" i="4"/>
  <c r="O476" i="4"/>
  <c r="O464" i="4"/>
  <c r="O452" i="4"/>
  <c r="O440" i="4"/>
  <c r="O428" i="4"/>
  <c r="O416" i="4"/>
  <c r="O404" i="4"/>
  <c r="O392" i="4"/>
  <c r="O380" i="4"/>
  <c r="O368" i="4"/>
  <c r="O356" i="4"/>
  <c r="O344" i="4"/>
  <c r="O332" i="4"/>
  <c r="O320" i="4"/>
  <c r="O308" i="4"/>
  <c r="O296" i="4"/>
  <c r="O284" i="4"/>
  <c r="O272" i="4"/>
  <c r="O260" i="4"/>
  <c r="O248" i="4"/>
  <c r="O236" i="4"/>
  <c r="O224" i="4"/>
  <c r="O212" i="4"/>
  <c r="O200" i="4"/>
  <c r="O188" i="4"/>
  <c r="O176" i="4"/>
  <c r="O164" i="4"/>
  <c r="O152" i="4"/>
  <c r="O140" i="4"/>
  <c r="O128" i="4"/>
  <c r="O116" i="4"/>
  <c r="O104" i="4"/>
  <c r="O92" i="4"/>
  <c r="O80" i="4"/>
  <c r="O68" i="4"/>
  <c r="O56" i="4"/>
  <c r="O44" i="4"/>
  <c r="O32" i="4"/>
  <c r="O20" i="4"/>
  <c r="O8" i="4"/>
  <c r="O22" i="4"/>
  <c r="O10" i="4"/>
  <c r="O17" i="4"/>
  <c r="O5" i="4"/>
  <c r="O2" i="4"/>
  <c r="N2326" i="4"/>
  <c r="N2314" i="4"/>
  <c r="N2302" i="4"/>
  <c r="N2290" i="4"/>
  <c r="N2278" i="4"/>
  <c r="N2266" i="4"/>
  <c r="N2254" i="4"/>
  <c r="N2242" i="4"/>
  <c r="N2334" i="4"/>
  <c r="N2322" i="4"/>
  <c r="N2310" i="4"/>
  <c r="N2298" i="4"/>
  <c r="N2286" i="4"/>
  <c r="N2274" i="4"/>
  <c r="N2262" i="4"/>
  <c r="N2250" i="4"/>
  <c r="N2238" i="4"/>
  <c r="N2226" i="4"/>
  <c r="N2214" i="4"/>
  <c r="N2202" i="4"/>
  <c r="N2190" i="4"/>
  <c r="N2178" i="4"/>
  <c r="N2166" i="4"/>
  <c r="N2154" i="4"/>
  <c r="N2142" i="4"/>
  <c r="N2130" i="4"/>
  <c r="N2118" i="4"/>
  <c r="N2106" i="4"/>
  <c r="N2094" i="4"/>
  <c r="N2082" i="4"/>
  <c r="N2070" i="4"/>
  <c r="N2058" i="4"/>
  <c r="N2046" i="4"/>
  <c r="N2034" i="4"/>
  <c r="N2022" i="4"/>
  <c r="N2010" i="4"/>
  <c r="N1998" i="4"/>
  <c r="N1986" i="4"/>
  <c r="N1974" i="4"/>
  <c r="N2332" i="4"/>
  <c r="N2320" i="4"/>
  <c r="N2308" i="4"/>
  <c r="N2296" i="4"/>
  <c r="N2284" i="4"/>
  <c r="N2272" i="4"/>
  <c r="N2260" i="4"/>
  <c r="N2248" i="4"/>
  <c r="N2236" i="4"/>
  <c r="N2224" i="4"/>
  <c r="N2212" i="4"/>
  <c r="N2330" i="4"/>
  <c r="N2318" i="4"/>
  <c r="N2306" i="4"/>
  <c r="N2294" i="4"/>
  <c r="N2282" i="4"/>
  <c r="N2270" i="4"/>
  <c r="N2258" i="4"/>
  <c r="N2246" i="4"/>
  <c r="N2234" i="4"/>
  <c r="N2222" i="4"/>
  <c r="N2210" i="4"/>
  <c r="N2198" i="4"/>
  <c r="N2186" i="4"/>
  <c r="N2174" i="4"/>
  <c r="N2162" i="4"/>
  <c r="N2150" i="4"/>
  <c r="N2138" i="4"/>
  <c r="N2126" i="4"/>
  <c r="N2114" i="4"/>
  <c r="N2102" i="4"/>
  <c r="N2090" i="4"/>
  <c r="N2078" i="4"/>
  <c r="N2066" i="4"/>
  <c r="N2054" i="4"/>
  <c r="N2042" i="4"/>
  <c r="N2030" i="4"/>
  <c r="N2018" i="4"/>
  <c r="N2006" i="4"/>
  <c r="N1994" i="4"/>
  <c r="N1982" i="4"/>
  <c r="N1970" i="4"/>
  <c r="N1958" i="4"/>
  <c r="N1946" i="4"/>
  <c r="N1934" i="4"/>
  <c r="N1922" i="4"/>
  <c r="N1910" i="4"/>
  <c r="N1898" i="4"/>
  <c r="N1886" i="4"/>
  <c r="N1874" i="4"/>
  <c r="N1862" i="4"/>
  <c r="N1850" i="4"/>
  <c r="N1838" i="4"/>
  <c r="N1826" i="4"/>
  <c r="N1814" i="4"/>
  <c r="N1802" i="4"/>
  <c r="N1790" i="4"/>
  <c r="N1778" i="4"/>
  <c r="N1766" i="4"/>
  <c r="N1754" i="4"/>
  <c r="N1742" i="4"/>
  <c r="N2329" i="4"/>
  <c r="N2317" i="4"/>
  <c r="N2305" i="4"/>
  <c r="N2293" i="4"/>
  <c r="N2281" i="4"/>
  <c r="N2269" i="4"/>
  <c r="N2257" i="4"/>
  <c r="N2245" i="4"/>
  <c r="N2233" i="4"/>
  <c r="N2221" i="4"/>
  <c r="N2209" i="4"/>
  <c r="N2197" i="4"/>
  <c r="N2185" i="4"/>
  <c r="N2173" i="4"/>
  <c r="N2161" i="4"/>
  <c r="N2149" i="4"/>
  <c r="N2137" i="4"/>
  <c r="N2125" i="4"/>
  <c r="N2113" i="4"/>
  <c r="N2101" i="4"/>
  <c r="N2089" i="4"/>
  <c r="N2077" i="4"/>
  <c r="N2065" i="4"/>
  <c r="N2053" i="4"/>
  <c r="N2041" i="4"/>
  <c r="N2029" i="4"/>
  <c r="N2017" i="4"/>
  <c r="N2005" i="4"/>
  <c r="N1993" i="4"/>
  <c r="N1981" i="4"/>
  <c r="N1969" i="4"/>
  <c r="N1957" i="4"/>
  <c r="N1945" i="4"/>
  <c r="N1933" i="4"/>
  <c r="N1921" i="4"/>
  <c r="N1909" i="4"/>
  <c r="N1897" i="4"/>
  <c r="N1885" i="4"/>
  <c r="N1873" i="4"/>
  <c r="N1861" i="4"/>
  <c r="N1849" i="4"/>
  <c r="N1837" i="4"/>
  <c r="N1825" i="4"/>
  <c r="N1813" i="4"/>
  <c r="N1801" i="4"/>
  <c r="N1789" i="4"/>
  <c r="N1777" i="4"/>
  <c r="N1765" i="4"/>
  <c r="N1753" i="4"/>
  <c r="N1741" i="4"/>
  <c r="N2328" i="4"/>
  <c r="N2316" i="4"/>
  <c r="N2304" i="4"/>
  <c r="N2292" i="4"/>
  <c r="N2280" i="4"/>
  <c r="N2268" i="4"/>
  <c r="N2256" i="4"/>
  <c r="N2244" i="4"/>
  <c r="N2232" i="4"/>
  <c r="N2220" i="4"/>
  <c r="N2208" i="4"/>
  <c r="N2196" i="4"/>
  <c r="N2184" i="4"/>
  <c r="N2172" i="4"/>
  <c r="N2160" i="4"/>
  <c r="N2148" i="4"/>
  <c r="N2136" i="4"/>
  <c r="N2124" i="4"/>
  <c r="N2112" i="4"/>
  <c r="N2100" i="4"/>
  <c r="N2088" i="4"/>
  <c r="N2076" i="4"/>
  <c r="N2064" i="4"/>
  <c r="N2052" i="4"/>
  <c r="N2040" i="4"/>
  <c r="N2028" i="4"/>
  <c r="N2016" i="4"/>
  <c r="N2004" i="4"/>
  <c r="N1992" i="4"/>
  <c r="N1980" i="4"/>
  <c r="N1968" i="4"/>
  <c r="N1956" i="4"/>
  <c r="N1944" i="4"/>
  <c r="N1932" i="4"/>
  <c r="N1920" i="4"/>
  <c r="N1908" i="4"/>
  <c r="N1896" i="4"/>
  <c r="N1884" i="4"/>
  <c r="N1872" i="4"/>
  <c r="N1860" i="4"/>
  <c r="N2327" i="4"/>
  <c r="N2315" i="4"/>
  <c r="N2303" i="4"/>
  <c r="N2291" i="4"/>
  <c r="N2279" i="4"/>
  <c r="N2267" i="4"/>
  <c r="N2255" i="4"/>
  <c r="N2243" i="4"/>
  <c r="N2231" i="4"/>
  <c r="N2219" i="4"/>
  <c r="N2207" i="4"/>
  <c r="N2195" i="4"/>
  <c r="N2183" i="4"/>
  <c r="N2171" i="4"/>
  <c r="N2159" i="4"/>
  <c r="N2147" i="4"/>
  <c r="N2135" i="4"/>
  <c r="N2123" i="4"/>
  <c r="N2111" i="4"/>
  <c r="N2099" i="4"/>
  <c r="N2087" i="4"/>
  <c r="N2075" i="4"/>
  <c r="N2063" i="4"/>
  <c r="N2051" i="4"/>
  <c r="N2039" i="4"/>
  <c r="N2027" i="4"/>
  <c r="N2015" i="4"/>
  <c r="N2003" i="4"/>
  <c r="N1991" i="4"/>
  <c r="N1979" i="4"/>
  <c r="N1967" i="4"/>
  <c r="N1955" i="4"/>
  <c r="N1943" i="4"/>
  <c r="N1931" i="4"/>
  <c r="N1919" i="4"/>
  <c r="N1907" i="4"/>
  <c r="N1895" i="4"/>
  <c r="N1883" i="4"/>
  <c r="N2230" i="4"/>
  <c r="N2218" i="4"/>
  <c r="N2206" i="4"/>
  <c r="N2194" i="4"/>
  <c r="N2182" i="4"/>
  <c r="N2170" i="4"/>
  <c r="N2158" i="4"/>
  <c r="N2146" i="4"/>
  <c r="N2134" i="4"/>
  <c r="N2122" i="4"/>
  <c r="N2110" i="4"/>
  <c r="N2098" i="4"/>
  <c r="N2086" i="4"/>
  <c r="N2074" i="4"/>
  <c r="N2062" i="4"/>
  <c r="N2050" i="4"/>
  <c r="N2038" i="4"/>
  <c r="N2026" i="4"/>
  <c r="N2014" i="4"/>
  <c r="N2002" i="4"/>
  <c r="N1990" i="4"/>
  <c r="N1978" i="4"/>
  <c r="N1966" i="4"/>
  <c r="N1954" i="4"/>
  <c r="N1942" i="4"/>
  <c r="N1930" i="4"/>
  <c r="N1918" i="4"/>
  <c r="N1906" i="4"/>
  <c r="N1894" i="4"/>
  <c r="N1882" i="4"/>
  <c r="N1870" i="4"/>
  <c r="N1858" i="4"/>
  <c r="N1846" i="4"/>
  <c r="N1834" i="4"/>
  <c r="N1822" i="4"/>
  <c r="N1810" i="4"/>
  <c r="N1798" i="4"/>
  <c r="N1786" i="4"/>
  <c r="N1774" i="4"/>
  <c r="N1762" i="4"/>
  <c r="N1750" i="4"/>
  <c r="N1738" i="4"/>
  <c r="N1726" i="4"/>
  <c r="N1714" i="4"/>
  <c r="N1702" i="4"/>
  <c r="N1690" i="4"/>
  <c r="N1678" i="4"/>
  <c r="N1666" i="4"/>
  <c r="N1654" i="4"/>
  <c r="N1642" i="4"/>
  <c r="N1630" i="4"/>
  <c r="N1618" i="4"/>
  <c r="N1606" i="4"/>
  <c r="N1594" i="4"/>
  <c r="N1582" i="4"/>
  <c r="N1570" i="4"/>
  <c r="N1558" i="4"/>
  <c r="N1546" i="4"/>
  <c r="N1534" i="4"/>
  <c r="N1522" i="4"/>
  <c r="N1510" i="4"/>
  <c r="N1498" i="4"/>
  <c r="N1486" i="4"/>
  <c r="N1474" i="4"/>
  <c r="N1462" i="4"/>
  <c r="N1450" i="4"/>
  <c r="N1438" i="4"/>
  <c r="N1426" i="4"/>
  <c r="N1414" i="4"/>
  <c r="N1402" i="4"/>
  <c r="N1390" i="4"/>
  <c r="N1378" i="4"/>
  <c r="N1366" i="4"/>
  <c r="N1354" i="4"/>
  <c r="N1342" i="4"/>
  <c r="N1330" i="4"/>
  <c r="N1318" i="4"/>
  <c r="N1306" i="4"/>
  <c r="N1294" i="4"/>
  <c r="N1282" i="4"/>
  <c r="N1270" i="4"/>
  <c r="N1258" i="4"/>
  <c r="N2325" i="4"/>
  <c r="N2313" i="4"/>
  <c r="N2301" i="4"/>
  <c r="N2289" i="4"/>
  <c r="N2277" i="4"/>
  <c r="N2265" i="4"/>
  <c r="N2253" i="4"/>
  <c r="N2241" i="4"/>
  <c r="N2229" i="4"/>
  <c r="N2217" i="4"/>
  <c r="N2205" i="4"/>
  <c r="N2193" i="4"/>
  <c r="N2181" i="4"/>
  <c r="N2169" i="4"/>
  <c r="N2157" i="4"/>
  <c r="N2145" i="4"/>
  <c r="N2133" i="4"/>
  <c r="N2121" i="4"/>
  <c r="N2109" i="4"/>
  <c r="N2097" i="4"/>
  <c r="N2085" i="4"/>
  <c r="N2073" i="4"/>
  <c r="N2061" i="4"/>
  <c r="N2049" i="4"/>
  <c r="N2037" i="4"/>
  <c r="N2025" i="4"/>
  <c r="N2013" i="4"/>
  <c r="N2001" i="4"/>
  <c r="N1989" i="4"/>
  <c r="N1977" i="4"/>
  <c r="N1965" i="4"/>
  <c r="N1953" i="4"/>
  <c r="N1941" i="4"/>
  <c r="N1929" i="4"/>
  <c r="N1917" i="4"/>
  <c r="N1905" i="4"/>
  <c r="N1893" i="4"/>
  <c r="N1881" i="4"/>
  <c r="N1869" i="4"/>
  <c r="N1857" i="4"/>
  <c r="N1845" i="4"/>
  <c r="N1833" i="4"/>
  <c r="N1821" i="4"/>
  <c r="N1809" i="4"/>
  <c r="N1797" i="4"/>
  <c r="N1785" i="4"/>
  <c r="N1773" i="4"/>
  <c r="N1761" i="4"/>
  <c r="N1749" i="4"/>
  <c r="N1737" i="4"/>
  <c r="N1725" i="4"/>
  <c r="N1713" i="4"/>
  <c r="N1701" i="4"/>
  <c r="N1689" i="4"/>
  <c r="N1677" i="4"/>
  <c r="N1665" i="4"/>
  <c r="N1653" i="4"/>
  <c r="N1641" i="4"/>
  <c r="N1629" i="4"/>
  <c r="N2336" i="4"/>
  <c r="N2324" i="4"/>
  <c r="N2312" i="4"/>
  <c r="N2300" i="4"/>
  <c r="N2288" i="4"/>
  <c r="N2276" i="4"/>
  <c r="N2264" i="4"/>
  <c r="N2252" i="4"/>
  <c r="N2240" i="4"/>
  <c r="N2228" i="4"/>
  <c r="N2216" i="4"/>
  <c r="N2204" i="4"/>
  <c r="N2192" i="4"/>
  <c r="N2180" i="4"/>
  <c r="N2168" i="4"/>
  <c r="N2156" i="4"/>
  <c r="N2144" i="4"/>
  <c r="N2132" i="4"/>
  <c r="N2120" i="4"/>
  <c r="N2108" i="4"/>
  <c r="N2096" i="4"/>
  <c r="N2084" i="4"/>
  <c r="N2072" i="4"/>
  <c r="N2060" i="4"/>
  <c r="N2048" i="4"/>
  <c r="N2036" i="4"/>
  <c r="N2024" i="4"/>
  <c r="N2012" i="4"/>
  <c r="N2000" i="4"/>
  <c r="N1988" i="4"/>
  <c r="N1976" i="4"/>
  <c r="N1964" i="4"/>
  <c r="N1952" i="4"/>
  <c r="N1940" i="4"/>
  <c r="N1928" i="4"/>
  <c r="N1916" i="4"/>
  <c r="N1904" i="4"/>
  <c r="N1892" i="4"/>
  <c r="N2335" i="4"/>
  <c r="N2323" i="4"/>
  <c r="N2311" i="4"/>
  <c r="N2299" i="4"/>
  <c r="N2287" i="4"/>
  <c r="N2275" i="4"/>
  <c r="N2263" i="4"/>
  <c r="N2251" i="4"/>
  <c r="N2239" i="4"/>
  <c r="N2227" i="4"/>
  <c r="N2215" i="4"/>
  <c r="N2203" i="4"/>
  <c r="N2191" i="4"/>
  <c r="N2179" i="4"/>
  <c r="N2167" i="4"/>
  <c r="N2155" i="4"/>
  <c r="N2143" i="4"/>
  <c r="N2131" i="4"/>
  <c r="N2119" i="4"/>
  <c r="N2107" i="4"/>
  <c r="N2095" i="4"/>
  <c r="N2083" i="4"/>
  <c r="N2071" i="4"/>
  <c r="N2059" i="4"/>
  <c r="N2047" i="4"/>
  <c r="N2035" i="4"/>
  <c r="N2023" i="4"/>
  <c r="N2011" i="4"/>
  <c r="N1999" i="4"/>
  <c r="N1987" i="4"/>
  <c r="N1975" i="4"/>
  <c r="N1963" i="4"/>
  <c r="N1951" i="4"/>
  <c r="N1939" i="4"/>
  <c r="N1927" i="4"/>
  <c r="N1962" i="4"/>
  <c r="N1950" i="4"/>
  <c r="N1938" i="4"/>
  <c r="N1926" i="4"/>
  <c r="N1914" i="4"/>
  <c r="N1902" i="4"/>
  <c r="N1890" i="4"/>
  <c r="N1878" i="4"/>
  <c r="N1866" i="4"/>
  <c r="N1854" i="4"/>
  <c r="N1842" i="4"/>
  <c r="N1830" i="4"/>
  <c r="N1818" i="4"/>
  <c r="N1806" i="4"/>
  <c r="N1794" i="4"/>
  <c r="N1782" i="4"/>
  <c r="N1770" i="4"/>
  <c r="N1758" i="4"/>
  <c r="N1746" i="4"/>
  <c r="N1734" i="4"/>
  <c r="N1722" i="4"/>
  <c r="N1710" i="4"/>
  <c r="N1698" i="4"/>
  <c r="N1686" i="4"/>
  <c r="N1674" i="4"/>
  <c r="N1662" i="4"/>
  <c r="N1650" i="4"/>
  <c r="N1638" i="4"/>
  <c r="N1626" i="4"/>
  <c r="N1614" i="4"/>
  <c r="N1602" i="4"/>
  <c r="N1590" i="4"/>
  <c r="N1578" i="4"/>
  <c r="N1566" i="4"/>
  <c r="N1554" i="4"/>
  <c r="N1542" i="4"/>
  <c r="N1530" i="4"/>
  <c r="N1518" i="4"/>
  <c r="N1506" i="4"/>
  <c r="N1494" i="4"/>
  <c r="N1482" i="4"/>
  <c r="N1470" i="4"/>
  <c r="N1458" i="4"/>
  <c r="N1446" i="4"/>
  <c r="N1434" i="4"/>
  <c r="N1422" i="4"/>
  <c r="N1410" i="4"/>
  <c r="N1398" i="4"/>
  <c r="N1386" i="4"/>
  <c r="N1374" i="4"/>
  <c r="N1362" i="4"/>
  <c r="N1350" i="4"/>
  <c r="N1338" i="4"/>
  <c r="N1326" i="4"/>
  <c r="N1314" i="4"/>
  <c r="N1302" i="4"/>
  <c r="N1290" i="4"/>
  <c r="N1278" i="4"/>
  <c r="N1266" i="4"/>
  <c r="N1254" i="4"/>
  <c r="N1242" i="4"/>
  <c r="N1230" i="4"/>
  <c r="N1218" i="4"/>
  <c r="N1206" i="4"/>
  <c r="N1194" i="4"/>
  <c r="N1182" i="4"/>
  <c r="N1170" i="4"/>
  <c r="N1158" i="4"/>
  <c r="N2333" i="4"/>
  <c r="N2321" i="4"/>
  <c r="N2309" i="4"/>
  <c r="N2297" i="4"/>
  <c r="N2285" i="4"/>
  <c r="N2273" i="4"/>
  <c r="N2261" i="4"/>
  <c r="N2249" i="4"/>
  <c r="N2237" i="4"/>
  <c r="N2225" i="4"/>
  <c r="N2213" i="4"/>
  <c r="N2201" i="4"/>
  <c r="N2189" i="4"/>
  <c r="N2177" i="4"/>
  <c r="N2165" i="4"/>
  <c r="N2153" i="4"/>
  <c r="N2141" i="4"/>
  <c r="N2129" i="4"/>
  <c r="N2117" i="4"/>
  <c r="N2105" i="4"/>
  <c r="N2093" i="4"/>
  <c r="N2081" i="4"/>
  <c r="N2069" i="4"/>
  <c r="N2057" i="4"/>
  <c r="N2045" i="4"/>
  <c r="N2033" i="4"/>
  <c r="N2021" i="4"/>
  <c r="N2009" i="4"/>
  <c r="N1997" i="4"/>
  <c r="N1985" i="4"/>
  <c r="N1973" i="4"/>
  <c r="N1961" i="4"/>
  <c r="N1949" i="4"/>
  <c r="N1937" i="4"/>
  <c r="N1925" i="4"/>
  <c r="N1913" i="4"/>
  <c r="N1901" i="4"/>
  <c r="N1889" i="4"/>
  <c r="N1877" i="4"/>
  <c r="N1865" i="4"/>
  <c r="N1853" i="4"/>
  <c r="N2200" i="4"/>
  <c r="N2188" i="4"/>
  <c r="N2176" i="4"/>
  <c r="N2164" i="4"/>
  <c r="N2152" i="4"/>
  <c r="N2140" i="4"/>
  <c r="N2128" i="4"/>
  <c r="N2116" i="4"/>
  <c r="N2104" i="4"/>
  <c r="N2092" i="4"/>
  <c r="N2080" i="4"/>
  <c r="N2068" i="4"/>
  <c r="N2056" i="4"/>
  <c r="N2044" i="4"/>
  <c r="N2032" i="4"/>
  <c r="N2020" i="4"/>
  <c r="N2008" i="4"/>
  <c r="N1996" i="4"/>
  <c r="N1984" i="4"/>
  <c r="N1972" i="4"/>
  <c r="N1960" i="4"/>
  <c r="N1948" i="4"/>
  <c r="N1936" i="4"/>
  <c r="N1924" i="4"/>
  <c r="N1912" i="4"/>
  <c r="N1900" i="4"/>
  <c r="N1888" i="4"/>
  <c r="N1876" i="4"/>
  <c r="N1864" i="4"/>
  <c r="N1852" i="4"/>
  <c r="N1840" i="4"/>
  <c r="N1828" i="4"/>
  <c r="N1816" i="4"/>
  <c r="N1804" i="4"/>
  <c r="N1792" i="4"/>
  <c r="N1780" i="4"/>
  <c r="N1768" i="4"/>
  <c r="N1756" i="4"/>
  <c r="N1744" i="4"/>
  <c r="N1732" i="4"/>
  <c r="N1720" i="4"/>
  <c r="N1708" i="4"/>
  <c r="N1696" i="4"/>
  <c r="N1684" i="4"/>
  <c r="N1672" i="4"/>
  <c r="N1660" i="4"/>
  <c r="N1648" i="4"/>
  <c r="N1636" i="4"/>
  <c r="N1624" i="4"/>
  <c r="N1612" i="4"/>
  <c r="N1600" i="4"/>
  <c r="N1588" i="4"/>
  <c r="N1576" i="4"/>
  <c r="N1564" i="4"/>
  <c r="N1552" i="4"/>
  <c r="N1540" i="4"/>
  <c r="N1528" i="4"/>
  <c r="N1516" i="4"/>
  <c r="N1504" i="4"/>
  <c r="N1492" i="4"/>
  <c r="N1480" i="4"/>
  <c r="N1468" i="4"/>
  <c r="N1456" i="4"/>
  <c r="N1444" i="4"/>
  <c r="N1432" i="4"/>
  <c r="N1420" i="4"/>
  <c r="N1408" i="4"/>
  <c r="N1396" i="4"/>
  <c r="N1384" i="4"/>
  <c r="N1372" i="4"/>
  <c r="N1360" i="4"/>
  <c r="N1348" i="4"/>
  <c r="N1336" i="4"/>
  <c r="N1324" i="4"/>
  <c r="N1312" i="4"/>
  <c r="N1300" i="4"/>
  <c r="N1288" i="4"/>
  <c r="N1276" i="4"/>
  <c r="N1264" i="4"/>
  <c r="N1252" i="4"/>
  <c r="N1240" i="4"/>
  <c r="N1228" i="4"/>
  <c r="N1216" i="4"/>
  <c r="N1204" i="4"/>
  <c r="N1192" i="4"/>
  <c r="N2331" i="4"/>
  <c r="N2319" i="4"/>
  <c r="N2307" i="4"/>
  <c r="N2295" i="4"/>
  <c r="N2283" i="4"/>
  <c r="N2271" i="4"/>
  <c r="N2259" i="4"/>
  <c r="N2247" i="4"/>
  <c r="N2235" i="4"/>
  <c r="N2223" i="4"/>
  <c r="N2211" i="4"/>
  <c r="N2199" i="4"/>
  <c r="N2187" i="4"/>
  <c r="N2175" i="4"/>
  <c r="N2163" i="4"/>
  <c r="N2151" i="4"/>
  <c r="N2139" i="4"/>
  <c r="N2127" i="4"/>
  <c r="N2115" i="4"/>
  <c r="N2103" i="4"/>
  <c r="N2091" i="4"/>
  <c r="N2079" i="4"/>
  <c r="N2067" i="4"/>
  <c r="N2055" i="4"/>
  <c r="N2043" i="4"/>
  <c r="N2031" i="4"/>
  <c r="N2019" i="4"/>
  <c r="N2007" i="4"/>
  <c r="N1995" i="4"/>
  <c r="N1983" i="4"/>
  <c r="N1971" i="4"/>
  <c r="N1959" i="4"/>
  <c r="N1947" i="4"/>
  <c r="N1935" i="4"/>
  <c r="N1923" i="4"/>
  <c r="N1911" i="4"/>
  <c r="N1899" i="4"/>
  <c r="N1887" i="4"/>
  <c r="N1875" i="4"/>
  <c r="N1863" i="4"/>
  <c r="N1851" i="4"/>
  <c r="N1839" i="4"/>
  <c r="N1827" i="4"/>
  <c r="N1815" i="4"/>
  <c r="N1803" i="4"/>
  <c r="N1791" i="4"/>
  <c r="N1779" i="4"/>
  <c r="N1767" i="4"/>
  <c r="N1755" i="4"/>
  <c r="N1743" i="4"/>
  <c r="N1731" i="4"/>
  <c r="N1719" i="4"/>
  <c r="N1730" i="4"/>
  <c r="N1718" i="4"/>
  <c r="N1706" i="4"/>
  <c r="N1694" i="4"/>
  <c r="N1682" i="4"/>
  <c r="N1670" i="4"/>
  <c r="N1658" i="4"/>
  <c r="N1646" i="4"/>
  <c r="N1634" i="4"/>
  <c r="N1622" i="4"/>
  <c r="N1610" i="4"/>
  <c r="N1598" i="4"/>
  <c r="N1586" i="4"/>
  <c r="N1574" i="4"/>
  <c r="N1562" i="4"/>
  <c r="N1550" i="4"/>
  <c r="N1538" i="4"/>
  <c r="N1526" i="4"/>
  <c r="N1514" i="4"/>
  <c r="N1502" i="4"/>
  <c r="N1490" i="4"/>
  <c r="N1478" i="4"/>
  <c r="N1466" i="4"/>
  <c r="N1454" i="4"/>
  <c r="N1442" i="4"/>
  <c r="N1430" i="4"/>
  <c r="N1418" i="4"/>
  <c r="N1406" i="4"/>
  <c r="N1394" i="4"/>
  <c r="N1382" i="4"/>
  <c r="N1370" i="4"/>
  <c r="N1358" i="4"/>
  <c r="N1346" i="4"/>
  <c r="N1334" i="4"/>
  <c r="N1322" i="4"/>
  <c r="N1310" i="4"/>
  <c r="N1298" i="4"/>
  <c r="N1286" i="4"/>
  <c r="N1274" i="4"/>
  <c r="N1262" i="4"/>
  <c r="N1250" i="4"/>
  <c r="N1238" i="4"/>
  <c r="N1226" i="4"/>
  <c r="N1214" i="4"/>
  <c r="N1202" i="4"/>
  <c r="N1190" i="4"/>
  <c r="N1178" i="4"/>
  <c r="N1166" i="4"/>
  <c r="N1154" i="4"/>
  <c r="N1142" i="4"/>
  <c r="N1130" i="4"/>
  <c r="N1118" i="4"/>
  <c r="N1106" i="4"/>
  <c r="N1094" i="4"/>
  <c r="N1082" i="4"/>
  <c r="N1070" i="4"/>
  <c r="N1058" i="4"/>
  <c r="N938" i="4"/>
  <c r="N578" i="4"/>
  <c r="N386" i="4"/>
  <c r="N194" i="4"/>
  <c r="N1729" i="4"/>
  <c r="N1717" i="4"/>
  <c r="N1705" i="4"/>
  <c r="N1693" i="4"/>
  <c r="N1681" i="4"/>
  <c r="N1669" i="4"/>
  <c r="N1657" i="4"/>
  <c r="N1645" i="4"/>
  <c r="N1633" i="4"/>
  <c r="N1621" i="4"/>
  <c r="N1609" i="4"/>
  <c r="N1597" i="4"/>
  <c r="N1585" i="4"/>
  <c r="N1573" i="4"/>
  <c r="N1561" i="4"/>
  <c r="N1549" i="4"/>
  <c r="N1537" i="4"/>
  <c r="N1525" i="4"/>
  <c r="N1513" i="4"/>
  <c r="N1501" i="4"/>
  <c r="N1489" i="4"/>
  <c r="N1477" i="4"/>
  <c r="N1465" i="4"/>
  <c r="N1453" i="4"/>
  <c r="N1441" i="4"/>
  <c r="N1429" i="4"/>
  <c r="N1417" i="4"/>
  <c r="N1405" i="4"/>
  <c r="N1393" i="4"/>
  <c r="N1381" i="4"/>
  <c r="N1369" i="4"/>
  <c r="N1357" i="4"/>
  <c r="N1345" i="4"/>
  <c r="N1333" i="4"/>
  <c r="N1321" i="4"/>
  <c r="N1309" i="4"/>
  <c r="N1297" i="4"/>
  <c r="N1285" i="4"/>
  <c r="N1273" i="4"/>
  <c r="N1261" i="4"/>
  <c r="N1249" i="4"/>
  <c r="N1237" i="4"/>
  <c r="N1225" i="4"/>
  <c r="N1213" i="4"/>
  <c r="N1201" i="4"/>
  <c r="N1189" i="4"/>
  <c r="N1177" i="4"/>
  <c r="N1165" i="4"/>
  <c r="N1153" i="4"/>
  <c r="N1141" i="4"/>
  <c r="N1129" i="4"/>
  <c r="N1117" i="4"/>
  <c r="N1105" i="4"/>
  <c r="N1093" i="4"/>
  <c r="N1081" i="4"/>
  <c r="N1069" i="4"/>
  <c r="N1057" i="4"/>
  <c r="N1045" i="4"/>
  <c r="N1033" i="4"/>
  <c r="N1021" i="4"/>
  <c r="N1009" i="4"/>
  <c r="N997" i="4"/>
  <c r="N985" i="4"/>
  <c r="N973" i="4"/>
  <c r="N961" i="4"/>
  <c r="N949" i="4"/>
  <c r="N937" i="4"/>
  <c r="N925" i="4"/>
  <c r="N913" i="4"/>
  <c r="N901" i="4"/>
  <c r="N889" i="4"/>
  <c r="N877" i="4"/>
  <c r="N865" i="4"/>
  <c r="N853" i="4"/>
  <c r="N841" i="4"/>
  <c r="N829" i="4"/>
  <c r="N817" i="4"/>
  <c r="N805" i="4"/>
  <c r="N793" i="4"/>
  <c r="N781" i="4"/>
  <c r="N769" i="4"/>
  <c r="N757" i="4"/>
  <c r="N745" i="4"/>
  <c r="N733" i="4"/>
  <c r="N721" i="4"/>
  <c r="N1848" i="4"/>
  <c r="N1836" i="4"/>
  <c r="N1824" i="4"/>
  <c r="N1812" i="4"/>
  <c r="N1800" i="4"/>
  <c r="N1788" i="4"/>
  <c r="N1776" i="4"/>
  <c r="N1764" i="4"/>
  <c r="N1752" i="4"/>
  <c r="N1740" i="4"/>
  <c r="N1728" i="4"/>
  <c r="N1716" i="4"/>
  <c r="N1704" i="4"/>
  <c r="N1692" i="4"/>
  <c r="N1680" i="4"/>
  <c r="N1668" i="4"/>
  <c r="N1656" i="4"/>
  <c r="N1644" i="4"/>
  <c r="N1632" i="4"/>
  <c r="N1620" i="4"/>
  <c r="N1608" i="4"/>
  <c r="N1596" i="4"/>
  <c r="N1584" i="4"/>
  <c r="N1572" i="4"/>
  <c r="N1560" i="4"/>
  <c r="N1548" i="4"/>
  <c r="N1536" i="4"/>
  <c r="N1524" i="4"/>
  <c r="N1512" i="4"/>
  <c r="N1500" i="4"/>
  <c r="N1488" i="4"/>
  <c r="N1476" i="4"/>
  <c r="N1464" i="4"/>
  <c r="N1452" i="4"/>
  <c r="N1440" i="4"/>
  <c r="N1428" i="4"/>
  <c r="N1416" i="4"/>
  <c r="N1404" i="4"/>
  <c r="N1392" i="4"/>
  <c r="N1380" i="4"/>
  <c r="N1368" i="4"/>
  <c r="N1356" i="4"/>
  <c r="N1344" i="4"/>
  <c r="N1332" i="4"/>
  <c r="N1320" i="4"/>
  <c r="N1308" i="4"/>
  <c r="N1296" i="4"/>
  <c r="N1284" i="4"/>
  <c r="N1272" i="4"/>
  <c r="N1260" i="4"/>
  <c r="N1248" i="4"/>
  <c r="N1236" i="4"/>
  <c r="N1224" i="4"/>
  <c r="N1212" i="4"/>
  <c r="N1200" i="4"/>
  <c r="N1188" i="4"/>
  <c r="N1176" i="4"/>
  <c r="N1164" i="4"/>
  <c r="N1152" i="4"/>
  <c r="N1140" i="4"/>
  <c r="N1128" i="4"/>
  <c r="N1116" i="4"/>
  <c r="N1104" i="4"/>
  <c r="N1092" i="4"/>
  <c r="N1080" i="4"/>
  <c r="N1068" i="4"/>
  <c r="N1056" i="4"/>
  <c r="N1044" i="4"/>
  <c r="N1032" i="4"/>
  <c r="N1020" i="4"/>
  <c r="N1008" i="4"/>
  <c r="N996" i="4"/>
  <c r="N984" i="4"/>
  <c r="N768" i="4"/>
  <c r="N1871" i="4"/>
  <c r="N1859" i="4"/>
  <c r="N1847" i="4"/>
  <c r="N1835" i="4"/>
  <c r="N1823" i="4"/>
  <c r="N1811" i="4"/>
  <c r="N1799" i="4"/>
  <c r="N1787" i="4"/>
  <c r="N1775" i="4"/>
  <c r="N1763" i="4"/>
  <c r="N1751" i="4"/>
  <c r="N1739" i="4"/>
  <c r="N1727" i="4"/>
  <c r="N1715" i="4"/>
  <c r="N1703" i="4"/>
  <c r="N1691" i="4"/>
  <c r="N1679" i="4"/>
  <c r="N1667" i="4"/>
  <c r="N1655" i="4"/>
  <c r="N1643" i="4"/>
  <c r="N1631" i="4"/>
  <c r="N1619" i="4"/>
  <c r="N1607" i="4"/>
  <c r="N1595" i="4"/>
  <c r="N1583" i="4"/>
  <c r="N1571" i="4"/>
  <c r="N1559" i="4"/>
  <c r="N1547" i="4"/>
  <c r="N1535" i="4"/>
  <c r="N1523" i="4"/>
  <c r="N1511" i="4"/>
  <c r="N1499" i="4"/>
  <c r="N1487" i="4"/>
  <c r="N1475" i="4"/>
  <c r="N1463" i="4"/>
  <c r="N1451" i="4"/>
  <c r="N1439" i="4"/>
  <c r="N1427" i="4"/>
  <c r="N1415" i="4"/>
  <c r="N1403" i="4"/>
  <c r="N1391" i="4"/>
  <c r="N1379" i="4"/>
  <c r="N1367" i="4"/>
  <c r="N1355" i="4"/>
  <c r="N1343" i="4"/>
  <c r="N1331" i="4"/>
  <c r="N1319" i="4"/>
  <c r="N1307" i="4"/>
  <c r="N1295" i="4"/>
  <c r="N1283" i="4"/>
  <c r="N1271" i="4"/>
  <c r="N1259" i="4"/>
  <c r="N1247" i="4"/>
  <c r="N1235" i="4"/>
  <c r="N1223" i="4"/>
  <c r="N1211" i="4"/>
  <c r="N1199" i="4"/>
  <c r="N1187" i="4"/>
  <c r="N1175" i="4"/>
  <c r="N1163" i="4"/>
  <c r="N1151" i="4"/>
  <c r="N1139" i="4"/>
  <c r="N1127" i="4"/>
  <c r="N1115" i="4"/>
  <c r="N1103" i="4"/>
  <c r="N1091" i="4"/>
  <c r="N1079" i="4"/>
  <c r="N1067" i="4"/>
  <c r="N1055" i="4"/>
  <c r="N1043" i="4"/>
  <c r="N1031" i="4"/>
  <c r="N1019" i="4"/>
  <c r="N1007" i="4"/>
  <c r="N1246" i="4"/>
  <c r="N1234" i="4"/>
  <c r="N1222" i="4"/>
  <c r="N1210" i="4"/>
  <c r="N1198" i="4"/>
  <c r="N1186" i="4"/>
  <c r="N1174" i="4"/>
  <c r="N1162" i="4"/>
  <c r="N1150" i="4"/>
  <c r="N1138" i="4"/>
  <c r="N1126" i="4"/>
  <c r="N1114" i="4"/>
  <c r="N1102" i="4"/>
  <c r="N1090" i="4"/>
  <c r="N1078" i="4"/>
  <c r="N1066" i="4"/>
  <c r="N1054" i="4"/>
  <c r="N1042" i="4"/>
  <c r="N1030" i="4"/>
  <c r="N1018" i="4"/>
  <c r="N1006" i="4"/>
  <c r="N994" i="4"/>
  <c r="N982" i="4"/>
  <c r="N970" i="4"/>
  <c r="N958" i="4"/>
  <c r="N946" i="4"/>
  <c r="N934" i="4"/>
  <c r="N922" i="4"/>
  <c r="N910" i="4"/>
  <c r="N898" i="4"/>
  <c r="N886" i="4"/>
  <c r="N874" i="4"/>
  <c r="N862" i="4"/>
  <c r="N850" i="4"/>
  <c r="N838" i="4"/>
  <c r="N826" i="4"/>
  <c r="N814" i="4"/>
  <c r="N802" i="4"/>
  <c r="N790" i="4"/>
  <c r="N778" i="4"/>
  <c r="N766" i="4"/>
  <c r="N754" i="4"/>
  <c r="N742" i="4"/>
  <c r="N730" i="4"/>
  <c r="N718" i="4"/>
  <c r="N706" i="4"/>
  <c r="N694" i="4"/>
  <c r="N682" i="4"/>
  <c r="N670" i="4"/>
  <c r="N658" i="4"/>
  <c r="N646" i="4"/>
  <c r="N634" i="4"/>
  <c r="N622" i="4"/>
  <c r="N610" i="4"/>
  <c r="N598" i="4"/>
  <c r="N586" i="4"/>
  <c r="N574" i="4"/>
  <c r="N562" i="4"/>
  <c r="N550" i="4"/>
  <c r="N538" i="4"/>
  <c r="N526" i="4"/>
  <c r="N514" i="4"/>
  <c r="N502" i="4"/>
  <c r="N490" i="4"/>
  <c r="N478" i="4"/>
  <c r="N466" i="4"/>
  <c r="N454" i="4"/>
  <c r="N442" i="4"/>
  <c r="N430" i="4"/>
  <c r="N418" i="4"/>
  <c r="N406" i="4"/>
  <c r="N394" i="4"/>
  <c r="N382" i="4"/>
  <c r="N370" i="4"/>
  <c r="N358" i="4"/>
  <c r="N346" i="4"/>
  <c r="N334" i="4"/>
  <c r="N322" i="4"/>
  <c r="N310" i="4"/>
  <c r="N298" i="4"/>
  <c r="N286" i="4"/>
  <c r="N274" i="4"/>
  <c r="N262" i="4"/>
  <c r="N250" i="4"/>
  <c r="N238" i="4"/>
  <c r="N226" i="4"/>
  <c r="N214" i="4"/>
  <c r="N1617" i="4"/>
  <c r="N1605" i="4"/>
  <c r="N1593" i="4"/>
  <c r="N1581" i="4"/>
  <c r="N1569" i="4"/>
  <c r="N1557" i="4"/>
  <c r="N1545" i="4"/>
  <c r="N1533" i="4"/>
  <c r="N1521" i="4"/>
  <c r="N1509" i="4"/>
  <c r="N1497" i="4"/>
  <c r="N1485" i="4"/>
  <c r="N1473" i="4"/>
  <c r="N1461" i="4"/>
  <c r="N1449" i="4"/>
  <c r="N1437" i="4"/>
  <c r="N1425" i="4"/>
  <c r="N1413" i="4"/>
  <c r="N1401" i="4"/>
  <c r="N1389" i="4"/>
  <c r="N1377" i="4"/>
  <c r="N1365" i="4"/>
  <c r="N1353" i="4"/>
  <c r="N1341" i="4"/>
  <c r="N1329" i="4"/>
  <c r="N1317" i="4"/>
  <c r="N1305" i="4"/>
  <c r="N1293" i="4"/>
  <c r="N1281" i="4"/>
  <c r="N1269" i="4"/>
  <c r="N1257" i="4"/>
  <c r="N1245" i="4"/>
  <c r="N1233" i="4"/>
  <c r="N1221" i="4"/>
  <c r="N1209" i="4"/>
  <c r="N1197" i="4"/>
  <c r="N1185" i="4"/>
  <c r="N1173" i="4"/>
  <c r="N1161" i="4"/>
  <c r="N1149" i="4"/>
  <c r="N1137" i="4"/>
  <c r="N1125" i="4"/>
  <c r="N1113" i="4"/>
  <c r="N1101" i="4"/>
  <c r="N1089" i="4"/>
  <c r="N1077" i="4"/>
  <c r="N1065" i="4"/>
  <c r="N1053" i="4"/>
  <c r="N1041" i="4"/>
  <c r="N1029" i="4"/>
  <c r="N1017" i="4"/>
  <c r="N1005" i="4"/>
  <c r="N993" i="4"/>
  <c r="N981" i="4"/>
  <c r="N969" i="4"/>
  <c r="N957" i="4"/>
  <c r="N945" i="4"/>
  <c r="N933" i="4"/>
  <c r="N921" i="4"/>
  <c r="N909" i="4"/>
  <c r="N897" i="4"/>
  <c r="N885" i="4"/>
  <c r="N873" i="4"/>
  <c r="N861" i="4"/>
  <c r="N849" i="4"/>
  <c r="N837" i="4"/>
  <c r="N825" i="4"/>
  <c r="N813" i="4"/>
  <c r="N801" i="4"/>
  <c r="N789" i="4"/>
  <c r="N777" i="4"/>
  <c r="N765" i="4"/>
  <c r="N753" i="4"/>
  <c r="N741" i="4"/>
  <c r="N729" i="4"/>
  <c r="N717" i="4"/>
  <c r="N705" i="4"/>
  <c r="N693" i="4"/>
  <c r="N681" i="4"/>
  <c r="N669" i="4"/>
  <c r="N657" i="4"/>
  <c r="N645" i="4"/>
  <c r="N633" i="4"/>
  <c r="N621" i="4"/>
  <c r="N609" i="4"/>
  <c r="N1880" i="4"/>
  <c r="N1868" i="4"/>
  <c r="N1856" i="4"/>
  <c r="N1844" i="4"/>
  <c r="N1832" i="4"/>
  <c r="N1820" i="4"/>
  <c r="N1808" i="4"/>
  <c r="N1796" i="4"/>
  <c r="N1784" i="4"/>
  <c r="N1772" i="4"/>
  <c r="N1760" i="4"/>
  <c r="N1748" i="4"/>
  <c r="N1736" i="4"/>
  <c r="N1724" i="4"/>
  <c r="N1712" i="4"/>
  <c r="N1700" i="4"/>
  <c r="N1688" i="4"/>
  <c r="N1676" i="4"/>
  <c r="N1664" i="4"/>
  <c r="N1652" i="4"/>
  <c r="N1640" i="4"/>
  <c r="N1628" i="4"/>
  <c r="N1616" i="4"/>
  <c r="N1604" i="4"/>
  <c r="N1592" i="4"/>
  <c r="N1580" i="4"/>
  <c r="N1568" i="4"/>
  <c r="N1556" i="4"/>
  <c r="N1544" i="4"/>
  <c r="N1532" i="4"/>
  <c r="N1520" i="4"/>
  <c r="N1508" i="4"/>
  <c r="N1496" i="4"/>
  <c r="N1484" i="4"/>
  <c r="N1472" i="4"/>
  <c r="N1460" i="4"/>
  <c r="N1448" i="4"/>
  <c r="N1436" i="4"/>
  <c r="N1424" i="4"/>
  <c r="N1412" i="4"/>
  <c r="N1400" i="4"/>
  <c r="N1388" i="4"/>
  <c r="N1376" i="4"/>
  <c r="N1364" i="4"/>
  <c r="N1352" i="4"/>
  <c r="N1340" i="4"/>
  <c r="N1328" i="4"/>
  <c r="N1316" i="4"/>
  <c r="N1304" i="4"/>
  <c r="N1292" i="4"/>
  <c r="N1280" i="4"/>
  <c r="N1268" i="4"/>
  <c r="N1256" i="4"/>
  <c r="N1244" i="4"/>
  <c r="N1232" i="4"/>
  <c r="N1220" i="4"/>
  <c r="N1208" i="4"/>
  <c r="N1196" i="4"/>
  <c r="N1184" i="4"/>
  <c r="N1172" i="4"/>
  <c r="N1160" i="4"/>
  <c r="N1148" i="4"/>
  <c r="N1136" i="4"/>
  <c r="N1124" i="4"/>
  <c r="N1112" i="4"/>
  <c r="N1100" i="4"/>
  <c r="N1088" i="4"/>
  <c r="N1076" i="4"/>
  <c r="N1064" i="4"/>
  <c r="N1052" i="4"/>
  <c r="N1040" i="4"/>
  <c r="N1028" i="4"/>
  <c r="N1016" i="4"/>
  <c r="N1004" i="4"/>
  <c r="N992" i="4"/>
  <c r="N980" i="4"/>
  <c r="N968" i="4"/>
  <c r="N956" i="4"/>
  <c r="N944" i="4"/>
  <c r="N932" i="4"/>
  <c r="N920" i="4"/>
  <c r="N908" i="4"/>
  <c r="N896" i="4"/>
  <c r="N884" i="4"/>
  <c r="N872" i="4"/>
  <c r="N860" i="4"/>
  <c r="N1915" i="4"/>
  <c r="N1903" i="4"/>
  <c r="N1891" i="4"/>
  <c r="N1879" i="4"/>
  <c r="N1867" i="4"/>
  <c r="N1855" i="4"/>
  <c r="N1843" i="4"/>
  <c r="N1831" i="4"/>
  <c r="N1819" i="4"/>
  <c r="N1807" i="4"/>
  <c r="N1795" i="4"/>
  <c r="N1783" i="4"/>
  <c r="N1771" i="4"/>
  <c r="N1759" i="4"/>
  <c r="N1747" i="4"/>
  <c r="N1735" i="4"/>
  <c r="N1723" i="4"/>
  <c r="N1711" i="4"/>
  <c r="N1699" i="4"/>
  <c r="N1687" i="4"/>
  <c r="N1675" i="4"/>
  <c r="N1663" i="4"/>
  <c r="N1651" i="4"/>
  <c r="N1639" i="4"/>
  <c r="N1627" i="4"/>
  <c r="N1615" i="4"/>
  <c r="N1603" i="4"/>
  <c r="N1591" i="4"/>
  <c r="N1579" i="4"/>
  <c r="N1567" i="4"/>
  <c r="N1555" i="4"/>
  <c r="N1543" i="4"/>
  <c r="N1531" i="4"/>
  <c r="N1519" i="4"/>
  <c r="N1507" i="4"/>
  <c r="N1495" i="4"/>
  <c r="N1483" i="4"/>
  <c r="N1471" i="4"/>
  <c r="N1459" i="4"/>
  <c r="N1447" i="4"/>
  <c r="N1435" i="4"/>
  <c r="N1423" i="4"/>
  <c r="N1411" i="4"/>
  <c r="N1399" i="4"/>
  <c r="N1387" i="4"/>
  <c r="N1375" i="4"/>
  <c r="N1363" i="4"/>
  <c r="N1351" i="4"/>
  <c r="N1339" i="4"/>
  <c r="N1327" i="4"/>
  <c r="N1315" i="4"/>
  <c r="N1303" i="4"/>
  <c r="N1291" i="4"/>
  <c r="N1279" i="4"/>
  <c r="N1267" i="4"/>
  <c r="N1255" i="4"/>
  <c r="N1243" i="4"/>
  <c r="N1231" i="4"/>
  <c r="N1219" i="4"/>
  <c r="N1207" i="4"/>
  <c r="N1195" i="4"/>
  <c r="N1183" i="4"/>
  <c r="N1171" i="4"/>
  <c r="N1159" i="4"/>
  <c r="N1147" i="4"/>
  <c r="N1135" i="4"/>
  <c r="N1123" i="4"/>
  <c r="N1111" i="4"/>
  <c r="N1099" i="4"/>
  <c r="N1087" i="4"/>
  <c r="N1075" i="4"/>
  <c r="N1063" i="4"/>
  <c r="N1051" i="4"/>
  <c r="N1039" i="4"/>
  <c r="N1027" i="4"/>
  <c r="N1146" i="4"/>
  <c r="N1134" i="4"/>
  <c r="N1122" i="4"/>
  <c r="N1110" i="4"/>
  <c r="N1098" i="4"/>
  <c r="N1086" i="4"/>
  <c r="N1074" i="4"/>
  <c r="N1062" i="4"/>
  <c r="N1050" i="4"/>
  <c r="N1038" i="4"/>
  <c r="N1026" i="4"/>
  <c r="N1014" i="4"/>
  <c r="N1002" i="4"/>
  <c r="N990" i="4"/>
  <c r="N978" i="4"/>
  <c r="N966" i="4"/>
  <c r="N954" i="4"/>
  <c r="N942" i="4"/>
  <c r="N930" i="4"/>
  <c r="N918" i="4"/>
  <c r="N906" i="4"/>
  <c r="N894" i="4"/>
  <c r="N882" i="4"/>
  <c r="N870" i="4"/>
  <c r="N858" i="4"/>
  <c r="N846" i="4"/>
  <c r="N834" i="4"/>
  <c r="N822" i="4"/>
  <c r="N810" i="4"/>
  <c r="N798" i="4"/>
  <c r="N786" i="4"/>
  <c r="N774" i="4"/>
  <c r="N762" i="4"/>
  <c r="N750" i="4"/>
  <c r="N738" i="4"/>
  <c r="N726" i="4"/>
  <c r="N714" i="4"/>
  <c r="N702" i="4"/>
  <c r="N690" i="4"/>
  <c r="N678" i="4"/>
  <c r="N666" i="4"/>
  <c r="N654" i="4"/>
  <c r="N642" i="4"/>
  <c r="N630" i="4"/>
  <c r="N618" i="4"/>
  <c r="N606" i="4"/>
  <c r="N594" i="4"/>
  <c r="N582" i="4"/>
  <c r="N570" i="4"/>
  <c r="N558" i="4"/>
  <c r="N546" i="4"/>
  <c r="N534" i="4"/>
  <c r="N522" i="4"/>
  <c r="N510" i="4"/>
  <c r="N498" i="4"/>
  <c r="N486" i="4"/>
  <c r="N474" i="4"/>
  <c r="N462" i="4"/>
  <c r="N450" i="4"/>
  <c r="N438" i="4"/>
  <c r="N426" i="4"/>
  <c r="N414" i="4"/>
  <c r="N402" i="4"/>
  <c r="N390" i="4"/>
  <c r="N378" i="4"/>
  <c r="N366" i="4"/>
  <c r="N354" i="4"/>
  <c r="N342" i="4"/>
  <c r="N330" i="4"/>
  <c r="N318" i="4"/>
  <c r="N306" i="4"/>
  <c r="N294" i="4"/>
  <c r="N282" i="4"/>
  <c r="N270" i="4"/>
  <c r="N258" i="4"/>
  <c r="N246" i="4"/>
  <c r="N1841" i="4"/>
  <c r="N1829" i="4"/>
  <c r="N1817" i="4"/>
  <c r="N1805" i="4"/>
  <c r="N1793" i="4"/>
  <c r="N1781" i="4"/>
  <c r="N1769" i="4"/>
  <c r="N1757" i="4"/>
  <c r="N1745" i="4"/>
  <c r="N1733" i="4"/>
  <c r="N1721" i="4"/>
  <c r="N1709" i="4"/>
  <c r="N1697" i="4"/>
  <c r="N1685" i="4"/>
  <c r="N1673" i="4"/>
  <c r="N1661" i="4"/>
  <c r="N1649" i="4"/>
  <c r="N1637" i="4"/>
  <c r="N1625" i="4"/>
  <c r="N1613" i="4"/>
  <c r="N1601" i="4"/>
  <c r="N1589" i="4"/>
  <c r="N1577" i="4"/>
  <c r="N1565" i="4"/>
  <c r="N1553" i="4"/>
  <c r="N1541" i="4"/>
  <c r="N1529" i="4"/>
  <c r="N1517" i="4"/>
  <c r="N1505" i="4"/>
  <c r="N1493" i="4"/>
  <c r="N1481" i="4"/>
  <c r="N1469" i="4"/>
  <c r="N1457" i="4"/>
  <c r="N1445" i="4"/>
  <c r="N1433" i="4"/>
  <c r="N1421" i="4"/>
  <c r="N1409" i="4"/>
  <c r="N1397" i="4"/>
  <c r="N1385" i="4"/>
  <c r="N1373" i="4"/>
  <c r="N1361" i="4"/>
  <c r="N1349" i="4"/>
  <c r="N1337" i="4"/>
  <c r="N1325" i="4"/>
  <c r="N1313" i="4"/>
  <c r="N1301" i="4"/>
  <c r="N1289" i="4"/>
  <c r="N1277" i="4"/>
  <c r="N1265" i="4"/>
  <c r="N1253" i="4"/>
  <c r="N1241" i="4"/>
  <c r="N1229" i="4"/>
  <c r="N1217" i="4"/>
  <c r="N1205" i="4"/>
  <c r="N1193" i="4"/>
  <c r="N1181" i="4"/>
  <c r="N1169" i="4"/>
  <c r="N1157" i="4"/>
  <c r="N1145" i="4"/>
  <c r="N1133" i="4"/>
  <c r="N1121" i="4"/>
  <c r="N1109" i="4"/>
  <c r="N1097" i="4"/>
  <c r="N1085" i="4"/>
  <c r="N1073" i="4"/>
  <c r="N1061" i="4"/>
  <c r="N1049" i="4"/>
  <c r="N1037" i="4"/>
  <c r="N1025" i="4"/>
  <c r="N1013" i="4"/>
  <c r="N1001" i="4"/>
  <c r="N989" i="4"/>
  <c r="N977" i="4"/>
  <c r="N1180" i="4"/>
  <c r="N1168" i="4"/>
  <c r="N1156" i="4"/>
  <c r="N1144" i="4"/>
  <c r="N1132" i="4"/>
  <c r="N1120" i="4"/>
  <c r="N1108" i="4"/>
  <c r="N1096" i="4"/>
  <c r="N1084" i="4"/>
  <c r="N1072" i="4"/>
  <c r="N1060" i="4"/>
  <c r="N1048" i="4"/>
  <c r="N1036" i="4"/>
  <c r="N1024" i="4"/>
  <c r="N1012" i="4"/>
  <c r="N1000" i="4"/>
  <c r="N988" i="4"/>
  <c r="N976" i="4"/>
  <c r="N964" i="4"/>
  <c r="N952" i="4"/>
  <c r="N940" i="4"/>
  <c r="N928" i="4"/>
  <c r="N916" i="4"/>
  <c r="N904" i="4"/>
  <c r="N892" i="4"/>
  <c r="N880" i="4"/>
  <c r="N868" i="4"/>
  <c r="N856" i="4"/>
  <c r="N844" i="4"/>
  <c r="N832" i="4"/>
  <c r="N820" i="4"/>
  <c r="N808" i="4"/>
  <c r="N796" i="4"/>
  <c r="N784" i="4"/>
  <c r="N772" i="4"/>
  <c r="N760" i="4"/>
  <c r="N748" i="4"/>
  <c r="N736" i="4"/>
  <c r="N724" i="4"/>
  <c r="N712" i="4"/>
  <c r="N700" i="4"/>
  <c r="N688" i="4"/>
  <c r="N676" i="4"/>
  <c r="N664" i="4"/>
  <c r="N652" i="4"/>
  <c r="N640" i="4"/>
  <c r="N628" i="4"/>
  <c r="N616" i="4"/>
  <c r="N604" i="4"/>
  <c r="N592" i="4"/>
  <c r="N580" i="4"/>
  <c r="N568" i="4"/>
  <c r="N556" i="4"/>
  <c r="N544" i="4"/>
  <c r="N532" i="4"/>
  <c r="N520" i="4"/>
  <c r="N508" i="4"/>
  <c r="N496" i="4"/>
  <c r="N484" i="4"/>
  <c r="N472" i="4"/>
  <c r="N460" i="4"/>
  <c r="N448" i="4"/>
  <c r="N436" i="4"/>
  <c r="N424" i="4"/>
  <c r="N412" i="4"/>
  <c r="N400" i="4"/>
  <c r="N388" i="4"/>
  <c r="N376" i="4"/>
  <c r="N364" i="4"/>
  <c r="N352" i="4"/>
  <c r="N340" i="4"/>
  <c r="N328" i="4"/>
  <c r="N316" i="4"/>
  <c r="N304" i="4"/>
  <c r="N292" i="4"/>
  <c r="N280" i="4"/>
  <c r="N268" i="4"/>
  <c r="N256" i="4"/>
  <c r="N244" i="4"/>
  <c r="N232" i="4"/>
  <c r="N1707" i="4"/>
  <c r="N1695" i="4"/>
  <c r="N1683" i="4"/>
  <c r="N1671" i="4"/>
  <c r="N1659" i="4"/>
  <c r="N1647" i="4"/>
  <c r="N1635" i="4"/>
  <c r="N1623" i="4"/>
  <c r="N1611" i="4"/>
  <c r="N1599" i="4"/>
  <c r="N1587" i="4"/>
  <c r="N1575" i="4"/>
  <c r="N1563" i="4"/>
  <c r="N1551" i="4"/>
  <c r="N1539" i="4"/>
  <c r="N1527" i="4"/>
  <c r="N1515" i="4"/>
  <c r="N1503" i="4"/>
  <c r="N1491" i="4"/>
  <c r="N1479" i="4"/>
  <c r="N1467" i="4"/>
  <c r="N1455" i="4"/>
  <c r="N1443" i="4"/>
  <c r="N1431" i="4"/>
  <c r="N1419" i="4"/>
  <c r="N1407" i="4"/>
  <c r="N1395" i="4"/>
  <c r="N1383" i="4"/>
  <c r="N1371" i="4"/>
  <c r="N1359" i="4"/>
  <c r="N1347" i="4"/>
  <c r="N1335" i="4"/>
  <c r="N1323" i="4"/>
  <c r="N1311" i="4"/>
  <c r="N1299" i="4"/>
  <c r="N1287" i="4"/>
  <c r="N1275" i="4"/>
  <c r="N1263" i="4"/>
  <c r="N1251" i="4"/>
  <c r="N1239" i="4"/>
  <c r="N1227" i="4"/>
  <c r="N1215" i="4"/>
  <c r="N1203" i="4"/>
  <c r="N1191" i="4"/>
  <c r="N1179" i="4"/>
  <c r="N1167" i="4"/>
  <c r="N1155" i="4"/>
  <c r="N1143" i="4"/>
  <c r="N1131" i="4"/>
  <c r="N1119" i="4"/>
  <c r="N1107" i="4"/>
  <c r="N1095" i="4"/>
  <c r="N1083" i="4"/>
  <c r="N1071" i="4"/>
  <c r="N1059" i="4"/>
  <c r="N1047" i="4"/>
  <c r="N1035" i="4"/>
  <c r="N1023" i="4"/>
  <c r="N1011" i="4"/>
  <c r="N999" i="4"/>
  <c r="N987" i="4"/>
  <c r="N975" i="4"/>
  <c r="N963" i="4"/>
  <c r="N951" i="4"/>
  <c r="N939" i="4"/>
  <c r="N927" i="4"/>
  <c r="N915" i="4"/>
  <c r="N903" i="4"/>
  <c r="N891" i="4"/>
  <c r="N879" i="4"/>
  <c r="N867" i="4"/>
  <c r="N855" i="4"/>
  <c r="N843" i="4"/>
  <c r="N831" i="4"/>
  <c r="N819" i="4"/>
  <c r="N807" i="4"/>
  <c r="N795" i="4"/>
  <c r="N783" i="4"/>
  <c r="N771" i="4"/>
  <c r="N759" i="4"/>
  <c r="N747" i="4"/>
  <c r="N735" i="4"/>
  <c r="N723" i="4"/>
  <c r="N711" i="4"/>
  <c r="N699" i="4"/>
  <c r="N687" i="4"/>
  <c r="N675" i="4"/>
  <c r="N663" i="4"/>
  <c r="N651" i="4"/>
  <c r="N234" i="4"/>
  <c r="N222" i="4"/>
  <c r="N210" i="4"/>
  <c r="N198" i="4"/>
  <c r="N186" i="4"/>
  <c r="N174" i="4"/>
  <c r="N162" i="4"/>
  <c r="N150" i="4"/>
  <c r="N138" i="4"/>
  <c r="N126" i="4"/>
  <c r="N114" i="4"/>
  <c r="N102" i="4"/>
  <c r="N90" i="4"/>
  <c r="N78" i="4"/>
  <c r="N66" i="4"/>
  <c r="N54" i="4"/>
  <c r="N965" i="4"/>
  <c r="N953" i="4"/>
  <c r="N941" i="4"/>
  <c r="N929" i="4"/>
  <c r="N917" i="4"/>
  <c r="N905" i="4"/>
  <c r="N893" i="4"/>
  <c r="N881" i="4"/>
  <c r="N869" i="4"/>
  <c r="N857" i="4"/>
  <c r="N845" i="4"/>
  <c r="N833" i="4"/>
  <c r="N821" i="4"/>
  <c r="N809" i="4"/>
  <c r="N797" i="4"/>
  <c r="N785" i="4"/>
  <c r="N773" i="4"/>
  <c r="N761" i="4"/>
  <c r="N749" i="4"/>
  <c r="N737" i="4"/>
  <c r="N725" i="4"/>
  <c r="N713" i="4"/>
  <c r="N701" i="4"/>
  <c r="N689" i="4"/>
  <c r="N677" i="4"/>
  <c r="N665" i="4"/>
  <c r="N653" i="4"/>
  <c r="N641" i="4"/>
  <c r="N629" i="4"/>
  <c r="N617" i="4"/>
  <c r="N605" i="4"/>
  <c r="N593" i="4"/>
  <c r="N581" i="4"/>
  <c r="N569" i="4"/>
  <c r="N557" i="4"/>
  <c r="N545" i="4"/>
  <c r="N533" i="4"/>
  <c r="N521" i="4"/>
  <c r="N509" i="4"/>
  <c r="N497" i="4"/>
  <c r="N485" i="4"/>
  <c r="N473" i="4"/>
  <c r="N461" i="4"/>
  <c r="N449" i="4"/>
  <c r="N437" i="4"/>
  <c r="N425" i="4"/>
  <c r="N413" i="4"/>
  <c r="N401" i="4"/>
  <c r="N389" i="4"/>
  <c r="N377" i="4"/>
  <c r="N365" i="4"/>
  <c r="N353" i="4"/>
  <c r="N341" i="4"/>
  <c r="N329" i="4"/>
  <c r="N317" i="4"/>
  <c r="N305" i="4"/>
  <c r="N293" i="4"/>
  <c r="N281" i="4"/>
  <c r="N269" i="4"/>
  <c r="N257" i="4"/>
  <c r="N245" i="4"/>
  <c r="N233" i="4"/>
  <c r="N221" i="4"/>
  <c r="N209" i="4"/>
  <c r="N197" i="4"/>
  <c r="N185" i="4"/>
  <c r="N173" i="4"/>
  <c r="N161" i="4"/>
  <c r="N149" i="4"/>
  <c r="N137" i="4"/>
  <c r="N125" i="4"/>
  <c r="N113" i="4"/>
  <c r="N101" i="4"/>
  <c r="N89" i="4"/>
  <c r="N77" i="4"/>
  <c r="N65" i="4"/>
  <c r="N53" i="4"/>
  <c r="N220" i="4"/>
  <c r="N208" i="4"/>
  <c r="N196" i="4"/>
  <c r="N184" i="4"/>
  <c r="N172" i="4"/>
  <c r="N160" i="4"/>
  <c r="N148" i="4"/>
  <c r="N136" i="4"/>
  <c r="N124" i="4"/>
  <c r="N112" i="4"/>
  <c r="N100" i="4"/>
  <c r="N88" i="4"/>
  <c r="N76" i="4"/>
  <c r="N64" i="4"/>
  <c r="N52" i="4"/>
  <c r="N639" i="4"/>
  <c r="N627" i="4"/>
  <c r="N615" i="4"/>
  <c r="N603" i="4"/>
  <c r="N591" i="4"/>
  <c r="N579" i="4"/>
  <c r="N567" i="4"/>
  <c r="N555" i="4"/>
  <c r="N543" i="4"/>
  <c r="N531" i="4"/>
  <c r="N519" i="4"/>
  <c r="N507" i="4"/>
  <c r="N495" i="4"/>
  <c r="N483" i="4"/>
  <c r="N471" i="4"/>
  <c r="N459" i="4"/>
  <c r="N447" i="4"/>
  <c r="N435" i="4"/>
  <c r="N423" i="4"/>
  <c r="N411" i="4"/>
  <c r="N399" i="4"/>
  <c r="N387" i="4"/>
  <c r="N375" i="4"/>
  <c r="N363" i="4"/>
  <c r="N351" i="4"/>
  <c r="N339" i="4"/>
  <c r="N327" i="4"/>
  <c r="N315" i="4"/>
  <c r="N303" i="4"/>
  <c r="N291" i="4"/>
  <c r="N279" i="4"/>
  <c r="N267" i="4"/>
  <c r="N255" i="4"/>
  <c r="N243" i="4"/>
  <c r="N231" i="4"/>
  <c r="N219" i="4"/>
  <c r="N207" i="4"/>
  <c r="N195" i="4"/>
  <c r="N183" i="4"/>
  <c r="N171" i="4"/>
  <c r="N159" i="4"/>
  <c r="N147" i="4"/>
  <c r="N135" i="4"/>
  <c r="N123" i="4"/>
  <c r="N111" i="4"/>
  <c r="N99" i="4"/>
  <c r="N87" i="4"/>
  <c r="N75" i="4"/>
  <c r="N63" i="4"/>
  <c r="N51" i="4"/>
  <c r="N1046" i="4"/>
  <c r="N1034" i="4"/>
  <c r="N1022" i="4"/>
  <c r="N1010" i="4"/>
  <c r="N998" i="4"/>
  <c r="N986" i="4"/>
  <c r="N974" i="4"/>
  <c r="N962" i="4"/>
  <c r="N950" i="4"/>
  <c r="N926" i="4"/>
  <c r="N914" i="4"/>
  <c r="N902" i="4"/>
  <c r="N890" i="4"/>
  <c r="N878" i="4"/>
  <c r="N866" i="4"/>
  <c r="N854" i="4"/>
  <c r="N842" i="4"/>
  <c r="N830" i="4"/>
  <c r="N818" i="4"/>
  <c r="N806" i="4"/>
  <c r="N794" i="4"/>
  <c r="N782" i="4"/>
  <c r="N770" i="4"/>
  <c r="N758" i="4"/>
  <c r="N746" i="4"/>
  <c r="N734" i="4"/>
  <c r="N722" i="4"/>
  <c r="N710" i="4"/>
  <c r="N698" i="4"/>
  <c r="N686" i="4"/>
  <c r="N674" i="4"/>
  <c r="N662" i="4"/>
  <c r="N650" i="4"/>
  <c r="N638" i="4"/>
  <c r="N626" i="4"/>
  <c r="N614" i="4"/>
  <c r="N602" i="4"/>
  <c r="N590" i="4"/>
  <c r="N566" i="4"/>
  <c r="N554" i="4"/>
  <c r="N542" i="4"/>
  <c r="N530" i="4"/>
  <c r="N518" i="4"/>
  <c r="N506" i="4"/>
  <c r="N494" i="4"/>
  <c r="N482" i="4"/>
  <c r="N470" i="4"/>
  <c r="N458" i="4"/>
  <c r="N446" i="4"/>
  <c r="N434" i="4"/>
  <c r="N422" i="4"/>
  <c r="N410" i="4"/>
  <c r="N398" i="4"/>
  <c r="N374" i="4"/>
  <c r="N362" i="4"/>
  <c r="N350" i="4"/>
  <c r="N338" i="4"/>
  <c r="N326" i="4"/>
  <c r="N314" i="4"/>
  <c r="N302" i="4"/>
  <c r="N290" i="4"/>
  <c r="N278" i="4"/>
  <c r="N266" i="4"/>
  <c r="N254" i="4"/>
  <c r="N242" i="4"/>
  <c r="N230" i="4"/>
  <c r="N218" i="4"/>
  <c r="N206" i="4"/>
  <c r="N182" i="4"/>
  <c r="N170" i="4"/>
  <c r="N158" i="4"/>
  <c r="N146" i="4"/>
  <c r="N134" i="4"/>
  <c r="N122" i="4"/>
  <c r="N110" i="4"/>
  <c r="N98" i="4"/>
  <c r="N86" i="4"/>
  <c r="N50" i="4"/>
  <c r="N709" i="4"/>
  <c r="N697" i="4"/>
  <c r="N685" i="4"/>
  <c r="N673" i="4"/>
  <c r="N661" i="4"/>
  <c r="N649" i="4"/>
  <c r="N637" i="4"/>
  <c r="N625" i="4"/>
  <c r="N613" i="4"/>
  <c r="N601" i="4"/>
  <c r="N589" i="4"/>
  <c r="N577" i="4"/>
  <c r="N565" i="4"/>
  <c r="N553" i="4"/>
  <c r="N541" i="4"/>
  <c r="N529" i="4"/>
  <c r="N517" i="4"/>
  <c r="N505" i="4"/>
  <c r="N493" i="4"/>
  <c r="N481" i="4"/>
  <c r="N469" i="4"/>
  <c r="N457" i="4"/>
  <c r="N445" i="4"/>
  <c r="N433" i="4"/>
  <c r="N421" i="4"/>
  <c r="N409" i="4"/>
  <c r="N397" i="4"/>
  <c r="N385" i="4"/>
  <c r="N373" i="4"/>
  <c r="N361" i="4"/>
  <c r="N349" i="4"/>
  <c r="N337" i="4"/>
  <c r="N325" i="4"/>
  <c r="N313" i="4"/>
  <c r="N301" i="4"/>
  <c r="N289" i="4"/>
  <c r="N277" i="4"/>
  <c r="N265" i="4"/>
  <c r="N253" i="4"/>
  <c r="N241" i="4"/>
  <c r="N229" i="4"/>
  <c r="N217" i="4"/>
  <c r="N205" i="4"/>
  <c r="N193" i="4"/>
  <c r="N181" i="4"/>
  <c r="N169" i="4"/>
  <c r="N157" i="4"/>
  <c r="N145" i="4"/>
  <c r="N133" i="4"/>
  <c r="N121" i="4"/>
  <c r="N109" i="4"/>
  <c r="N97" i="4"/>
  <c r="N85" i="4"/>
  <c r="N73" i="4"/>
  <c r="N49" i="4"/>
  <c r="N972" i="4"/>
  <c r="N960" i="4"/>
  <c r="N948" i="4"/>
  <c r="N936" i="4"/>
  <c r="N924" i="4"/>
  <c r="N912" i="4"/>
  <c r="N900" i="4"/>
  <c r="N888" i="4"/>
  <c r="N876" i="4"/>
  <c r="N864" i="4"/>
  <c r="N852" i="4"/>
  <c r="N840" i="4"/>
  <c r="N828" i="4"/>
  <c r="N816" i="4"/>
  <c r="N804" i="4"/>
  <c r="N792" i="4"/>
  <c r="N780" i="4"/>
  <c r="N756" i="4"/>
  <c r="N744" i="4"/>
  <c r="N732" i="4"/>
  <c r="N720" i="4"/>
  <c r="N708" i="4"/>
  <c r="N696" i="4"/>
  <c r="N684" i="4"/>
  <c r="N672" i="4"/>
  <c r="N660" i="4"/>
  <c r="N648" i="4"/>
  <c r="N636" i="4"/>
  <c r="N624" i="4"/>
  <c r="N612" i="4"/>
  <c r="N600" i="4"/>
  <c r="N588" i="4"/>
  <c r="N576" i="4"/>
  <c r="N564" i="4"/>
  <c r="N552" i="4"/>
  <c r="N540" i="4"/>
  <c r="N528" i="4"/>
  <c r="N516" i="4"/>
  <c r="N504" i="4"/>
  <c r="N492" i="4"/>
  <c r="N480" i="4"/>
  <c r="N468" i="4"/>
  <c r="N456" i="4"/>
  <c r="N444" i="4"/>
  <c r="N432" i="4"/>
  <c r="N420" i="4"/>
  <c r="N408" i="4"/>
  <c r="N396" i="4"/>
  <c r="N384" i="4"/>
  <c r="N372" i="4"/>
  <c r="N360" i="4"/>
  <c r="N348" i="4"/>
  <c r="N336" i="4"/>
  <c r="N324" i="4"/>
  <c r="N312" i="4"/>
  <c r="N300" i="4"/>
  <c r="N288" i="4"/>
  <c r="N276" i="4"/>
  <c r="N264" i="4"/>
  <c r="N252" i="4"/>
  <c r="N240" i="4"/>
  <c r="N228" i="4"/>
  <c r="N216" i="4"/>
  <c r="N204" i="4"/>
  <c r="N192" i="4"/>
  <c r="N180" i="4"/>
  <c r="N168" i="4"/>
  <c r="N156" i="4"/>
  <c r="N144" i="4"/>
  <c r="N132" i="4"/>
  <c r="N120" i="4"/>
  <c r="N108" i="4"/>
  <c r="N96" i="4"/>
  <c r="N84" i="4"/>
  <c r="N72" i="4"/>
  <c r="N48" i="4"/>
  <c r="N995" i="4"/>
  <c r="N983" i="4"/>
  <c r="N971" i="4"/>
  <c r="N959" i="4"/>
  <c r="N947" i="4"/>
  <c r="N935" i="4"/>
  <c r="N923" i="4"/>
  <c r="N911" i="4"/>
  <c r="N899" i="4"/>
  <c r="N887" i="4"/>
  <c r="N875" i="4"/>
  <c r="N863" i="4"/>
  <c r="N851" i="4"/>
  <c r="N839" i="4"/>
  <c r="N827" i="4"/>
  <c r="N815" i="4"/>
  <c r="N803" i="4"/>
  <c r="N791" i="4"/>
  <c r="N779" i="4"/>
  <c r="N767" i="4"/>
  <c r="N755" i="4"/>
  <c r="N743" i="4"/>
  <c r="N731" i="4"/>
  <c r="N719" i="4"/>
  <c r="N707" i="4"/>
  <c r="N695" i="4"/>
  <c r="N683" i="4"/>
  <c r="N671" i="4"/>
  <c r="N659" i="4"/>
  <c r="N647" i="4"/>
  <c r="N635" i="4"/>
  <c r="N623" i="4"/>
  <c r="N611" i="4"/>
  <c r="N599" i="4"/>
  <c r="N587" i="4"/>
  <c r="N575" i="4"/>
  <c r="N563" i="4"/>
  <c r="N551" i="4"/>
  <c r="N539" i="4"/>
  <c r="N527" i="4"/>
  <c r="N515" i="4"/>
  <c r="N503" i="4"/>
  <c r="N491" i="4"/>
  <c r="N479" i="4"/>
  <c r="N467" i="4"/>
  <c r="N455" i="4"/>
  <c r="N443" i="4"/>
  <c r="N431" i="4"/>
  <c r="N419" i="4"/>
  <c r="N407" i="4"/>
  <c r="N395" i="4"/>
  <c r="N383" i="4"/>
  <c r="N371" i="4"/>
  <c r="N359" i="4"/>
  <c r="N347" i="4"/>
  <c r="N335" i="4"/>
  <c r="N323" i="4"/>
  <c r="N311" i="4"/>
  <c r="N299" i="4"/>
  <c r="N287" i="4"/>
  <c r="N275" i="4"/>
  <c r="N263" i="4"/>
  <c r="N251" i="4"/>
  <c r="N239" i="4"/>
  <c r="N227" i="4"/>
  <c r="N215" i="4"/>
  <c r="N203" i="4"/>
  <c r="N191" i="4"/>
  <c r="N179" i="4"/>
  <c r="N167" i="4"/>
  <c r="N155" i="4"/>
  <c r="N143" i="4"/>
  <c r="N131" i="4"/>
  <c r="N119" i="4"/>
  <c r="N107" i="4"/>
  <c r="N95" i="4"/>
  <c r="N83" i="4"/>
  <c r="N71" i="4"/>
  <c r="N59" i="4"/>
  <c r="N202" i="4"/>
  <c r="N190" i="4"/>
  <c r="N178" i="4"/>
  <c r="N166" i="4"/>
  <c r="N154" i="4"/>
  <c r="N142" i="4"/>
  <c r="N130" i="4"/>
  <c r="N118" i="4"/>
  <c r="N106" i="4"/>
  <c r="N94" i="4"/>
  <c r="N82" i="4"/>
  <c r="N70" i="4"/>
  <c r="N597" i="4"/>
  <c r="N585" i="4"/>
  <c r="N573" i="4"/>
  <c r="N561" i="4"/>
  <c r="N549" i="4"/>
  <c r="N537" i="4"/>
  <c r="N525" i="4"/>
  <c r="N513" i="4"/>
  <c r="N501" i="4"/>
  <c r="N489" i="4"/>
  <c r="N477" i="4"/>
  <c r="N465" i="4"/>
  <c r="N453" i="4"/>
  <c r="N441" i="4"/>
  <c r="N429" i="4"/>
  <c r="N417" i="4"/>
  <c r="N405" i="4"/>
  <c r="N393" i="4"/>
  <c r="N381" i="4"/>
  <c r="N369" i="4"/>
  <c r="N357" i="4"/>
  <c r="N345" i="4"/>
  <c r="N333" i="4"/>
  <c r="N321" i="4"/>
  <c r="N309" i="4"/>
  <c r="N297" i="4"/>
  <c r="N285" i="4"/>
  <c r="N273" i="4"/>
  <c r="N261" i="4"/>
  <c r="N249" i="4"/>
  <c r="N237" i="4"/>
  <c r="N225" i="4"/>
  <c r="N213" i="4"/>
  <c r="N201" i="4"/>
  <c r="N189" i="4"/>
  <c r="N177" i="4"/>
  <c r="N165" i="4"/>
  <c r="N153" i="4"/>
  <c r="N141" i="4"/>
  <c r="N129" i="4"/>
  <c r="N117" i="4"/>
  <c r="N105" i="4"/>
  <c r="N93" i="4"/>
  <c r="N81" i="4"/>
  <c r="N69" i="4"/>
  <c r="N57" i="4"/>
  <c r="N45" i="4"/>
  <c r="N33" i="4"/>
  <c r="N21" i="4"/>
  <c r="N9" i="4"/>
  <c r="N848" i="4"/>
  <c r="N836" i="4"/>
  <c r="N824" i="4"/>
  <c r="N812" i="4"/>
  <c r="N800" i="4"/>
  <c r="N788" i="4"/>
  <c r="N776" i="4"/>
  <c r="N764" i="4"/>
  <c r="N752" i="4"/>
  <c r="N740" i="4"/>
  <c r="N728" i="4"/>
  <c r="N716" i="4"/>
  <c r="N704" i="4"/>
  <c r="N692" i="4"/>
  <c r="N680" i="4"/>
  <c r="N668" i="4"/>
  <c r="N656" i="4"/>
  <c r="N644" i="4"/>
  <c r="N632" i="4"/>
  <c r="N620" i="4"/>
  <c r="N608" i="4"/>
  <c r="N596" i="4"/>
  <c r="N584" i="4"/>
  <c r="N572" i="4"/>
  <c r="N560" i="4"/>
  <c r="N548" i="4"/>
  <c r="N536" i="4"/>
  <c r="N524" i="4"/>
  <c r="N512" i="4"/>
  <c r="N500" i="4"/>
  <c r="N488" i="4"/>
  <c r="N476" i="4"/>
  <c r="N464" i="4"/>
  <c r="N452" i="4"/>
  <c r="N440" i="4"/>
  <c r="N428" i="4"/>
  <c r="N416" i="4"/>
  <c r="N404" i="4"/>
  <c r="N392" i="4"/>
  <c r="N380" i="4"/>
  <c r="N368" i="4"/>
  <c r="N356" i="4"/>
  <c r="N344" i="4"/>
  <c r="N332" i="4"/>
  <c r="N320" i="4"/>
  <c r="N308" i="4"/>
  <c r="N296" i="4"/>
  <c r="N284" i="4"/>
  <c r="N272" i="4"/>
  <c r="N260" i="4"/>
  <c r="N248" i="4"/>
  <c r="N236" i="4"/>
  <c r="N224" i="4"/>
  <c r="N212" i="4"/>
  <c r="N200" i="4"/>
  <c r="N188" i="4"/>
  <c r="N176" i="4"/>
  <c r="N164" i="4"/>
  <c r="N152" i="4"/>
  <c r="N140" i="4"/>
  <c r="N128" i="4"/>
  <c r="N116" i="4"/>
  <c r="N104" i="4"/>
  <c r="N92" i="4"/>
  <c r="N80" i="4"/>
  <c r="N68" i="4"/>
  <c r="N56" i="4"/>
  <c r="N1015" i="4"/>
  <c r="N1003" i="4"/>
  <c r="N991" i="4"/>
  <c r="N979" i="4"/>
  <c r="N967" i="4"/>
  <c r="N955" i="4"/>
  <c r="N943" i="4"/>
  <c r="N931" i="4"/>
  <c r="N919" i="4"/>
  <c r="N907" i="4"/>
  <c r="N895" i="4"/>
  <c r="N883" i="4"/>
  <c r="N871" i="4"/>
  <c r="N859" i="4"/>
  <c r="N847" i="4"/>
  <c r="N835" i="4"/>
  <c r="N823" i="4"/>
  <c r="N811" i="4"/>
  <c r="N799" i="4"/>
  <c r="N787" i="4"/>
  <c r="N775" i="4"/>
  <c r="N763" i="4"/>
  <c r="N751" i="4"/>
  <c r="N739" i="4"/>
  <c r="N727" i="4"/>
  <c r="N715" i="4"/>
  <c r="N703" i="4"/>
  <c r="N691" i="4"/>
  <c r="N679" i="4"/>
  <c r="N667" i="4"/>
  <c r="N655" i="4"/>
  <c r="N643" i="4"/>
  <c r="N631" i="4"/>
  <c r="N619" i="4"/>
  <c r="N607" i="4"/>
  <c r="N595" i="4"/>
  <c r="N583" i="4"/>
  <c r="N571" i="4"/>
  <c r="N559" i="4"/>
  <c r="N547" i="4"/>
  <c r="N535" i="4"/>
  <c r="N523" i="4"/>
  <c r="N511" i="4"/>
  <c r="N499" i="4"/>
  <c r="N487" i="4"/>
  <c r="N475" i="4"/>
  <c r="N463" i="4"/>
  <c r="N451" i="4"/>
  <c r="N439" i="4"/>
  <c r="N427" i="4"/>
  <c r="N415" i="4"/>
  <c r="N403" i="4"/>
  <c r="N391" i="4"/>
  <c r="N379" i="4"/>
  <c r="N367" i="4"/>
  <c r="N355" i="4"/>
  <c r="N343" i="4"/>
  <c r="N331" i="4"/>
  <c r="N319" i="4"/>
  <c r="N307" i="4"/>
  <c r="N295" i="4"/>
  <c r="N283" i="4"/>
  <c r="N271" i="4"/>
  <c r="N259" i="4"/>
  <c r="N247" i="4"/>
  <c r="N235" i="4"/>
  <c r="N223" i="4"/>
  <c r="N211" i="4"/>
  <c r="N199" i="4"/>
  <c r="N187" i="4"/>
  <c r="N175" i="4"/>
  <c r="N163" i="4"/>
  <c r="N151" i="4"/>
  <c r="N139" i="4"/>
  <c r="N127" i="4"/>
  <c r="N115" i="4"/>
  <c r="N103" i="4"/>
  <c r="N91" i="4"/>
  <c r="N79" i="4"/>
  <c r="N67" i="4"/>
  <c r="N55" i="4"/>
  <c r="N43" i="4"/>
  <c r="N31" i="4"/>
  <c r="N19" i="4"/>
  <c r="N44" i="4"/>
  <c r="N32" i="4"/>
  <c r="N20" i="4"/>
  <c r="N8" i="4"/>
  <c r="N7" i="4"/>
  <c r="N42" i="4"/>
  <c r="N30" i="4"/>
  <c r="N18" i="4"/>
  <c r="N6" i="4"/>
  <c r="N41" i="4"/>
  <c r="N29" i="4"/>
  <c r="N17" i="4"/>
  <c r="N5" i="4"/>
  <c r="N40" i="4"/>
  <c r="N28" i="4"/>
  <c r="N16" i="4"/>
  <c r="N4" i="4"/>
  <c r="N39" i="4"/>
  <c r="N27" i="4"/>
  <c r="N15" i="4"/>
  <c r="N3" i="4"/>
  <c r="N74" i="4"/>
  <c r="N62" i="4"/>
  <c r="N38" i="4"/>
  <c r="N26" i="4"/>
  <c r="N14" i="4"/>
  <c r="N61" i="4"/>
  <c r="N37" i="4"/>
  <c r="N25" i="4"/>
  <c r="N13" i="4"/>
  <c r="N60" i="4"/>
  <c r="N36" i="4"/>
  <c r="N24" i="4"/>
  <c r="N12" i="4"/>
  <c r="N47" i="4"/>
  <c r="N35" i="4"/>
  <c r="N23" i="4"/>
  <c r="N11" i="4"/>
  <c r="N58" i="4"/>
  <c r="N46" i="4"/>
  <c r="N34" i="4"/>
  <c r="N22" i="4"/>
  <c r="N10" i="4"/>
  <c r="N2" i="4"/>
  <c r="E2" i="4"/>
  <c r="M2" i="4"/>
  <c r="D14" i="4"/>
  <c r="M2330" i="4"/>
  <c r="M2318" i="4"/>
  <c r="M2306" i="4"/>
  <c r="M2294" i="4"/>
  <c r="M2282" i="4"/>
  <c r="M2327" i="4"/>
  <c r="M2315" i="4"/>
  <c r="M2303" i="4"/>
  <c r="M2291" i="4"/>
  <c r="M2279" i="4"/>
  <c r="M2267" i="4"/>
  <c r="M2255" i="4"/>
  <c r="M2243" i="4"/>
  <c r="M2231" i="4"/>
  <c r="M2219" i="4"/>
  <c r="M2207" i="4"/>
  <c r="M2195" i="4"/>
  <c r="M2183" i="4"/>
  <c r="M2171" i="4"/>
  <c r="M2159" i="4"/>
  <c r="M2147" i="4"/>
  <c r="M2332" i="4"/>
  <c r="M2270" i="4"/>
  <c r="M2258" i="4"/>
  <c r="M2246" i="4"/>
  <c r="M2234" i="4"/>
  <c r="M2222" i="4"/>
  <c r="M2210" i="4"/>
  <c r="M2198" i="4"/>
  <c r="M2186" i="4"/>
  <c r="M2174" i="4"/>
  <c r="M2162" i="4"/>
  <c r="M2150" i="4"/>
  <c r="M2138" i="4"/>
  <c r="M2126" i="4"/>
  <c r="M2114" i="4"/>
  <c r="M2102" i="4"/>
  <c r="M2090" i="4"/>
  <c r="M2078" i="4"/>
  <c r="M2066" i="4"/>
  <c r="M2054" i="4"/>
  <c r="M2042" i="4"/>
  <c r="M2030" i="4"/>
  <c r="M2018" i="4"/>
  <c r="M2006" i="4"/>
  <c r="M1994" i="4"/>
  <c r="M1982" i="4"/>
  <c r="M1970" i="4"/>
  <c r="M1958" i="4"/>
  <c r="M1946" i="4"/>
  <c r="M1934" i="4"/>
  <c r="M1922" i="4"/>
  <c r="M1910" i="4"/>
  <c r="M1898" i="4"/>
  <c r="M1886" i="4"/>
  <c r="M1874" i="4"/>
  <c r="M1862" i="4"/>
  <c r="M1850" i="4"/>
  <c r="M1838" i="4"/>
  <c r="M1826" i="4"/>
  <c r="M1814" i="4"/>
  <c r="M1802" i="4"/>
  <c r="M1790" i="4"/>
  <c r="M1778" i="4"/>
  <c r="M1766" i="4"/>
  <c r="M1754" i="4"/>
  <c r="M1742" i="4"/>
  <c r="M1730" i="4"/>
  <c r="M1718" i="4"/>
  <c r="M1706" i="4"/>
  <c r="M1694" i="4"/>
  <c r="M1682" i="4"/>
  <c r="M1670" i="4"/>
  <c r="M1658" i="4"/>
  <c r="M1646" i="4"/>
  <c r="M1634" i="4"/>
  <c r="M1622" i="4"/>
  <c r="M1610" i="4"/>
  <c r="M1598" i="4"/>
  <c r="M1586" i="4"/>
  <c r="M1574" i="4"/>
  <c r="M1562" i="4"/>
  <c r="M1550" i="4"/>
  <c r="M1538" i="4"/>
  <c r="M1526" i="4"/>
  <c r="M1514" i="4"/>
  <c r="M1502" i="4"/>
  <c r="M1490" i="4"/>
  <c r="M1478" i="4"/>
  <c r="M1466" i="4"/>
  <c r="M1454" i="4"/>
  <c r="M1442" i="4"/>
  <c r="M1430" i="4"/>
  <c r="M1418" i="4"/>
  <c r="M1406" i="4"/>
  <c r="M1394" i="4"/>
  <c r="M1382" i="4"/>
  <c r="M1370" i="4"/>
  <c r="M1358" i="4"/>
  <c r="M1346" i="4"/>
  <c r="M1334" i="4"/>
  <c r="M1322" i="4"/>
  <c r="M1310" i="4"/>
  <c r="M1298" i="4"/>
  <c r="M1286" i="4"/>
  <c r="M1274" i="4"/>
  <c r="M1262" i="4"/>
  <c r="M2329" i="4"/>
  <c r="M2317" i="4"/>
  <c r="M2305" i="4"/>
  <c r="M2293" i="4"/>
  <c r="M2281" i="4"/>
  <c r="M2269" i="4"/>
  <c r="M2257" i="4"/>
  <c r="M2245" i="4"/>
  <c r="M2233" i="4"/>
  <c r="M2221" i="4"/>
  <c r="M2209" i="4"/>
  <c r="M2197" i="4"/>
  <c r="M2185" i="4"/>
  <c r="M2173" i="4"/>
  <c r="M2161" i="4"/>
  <c r="M2149" i="4"/>
  <c r="M2137" i="4"/>
  <c r="M2125" i="4"/>
  <c r="M2113" i="4"/>
  <c r="M2101" i="4"/>
  <c r="M2089" i="4"/>
  <c r="M2077" i="4"/>
  <c r="M2065" i="4"/>
  <c r="M2053" i="4"/>
  <c r="M2041" i="4"/>
  <c r="M2029" i="4"/>
  <c r="M2017" i="4"/>
  <c r="M2005" i="4"/>
  <c r="M1993" i="4"/>
  <c r="M1981" i="4"/>
  <c r="M1969" i="4"/>
  <c r="M1957" i="4"/>
  <c r="M1945" i="4"/>
  <c r="M1933" i="4"/>
  <c r="M1921" i="4"/>
  <c r="M1909" i="4"/>
  <c r="M1897" i="4"/>
  <c r="M1885" i="4"/>
  <c r="M1873" i="4"/>
  <c r="M1861" i="4"/>
  <c r="M1849" i="4"/>
  <c r="M1837" i="4"/>
  <c r="M1825" i="4"/>
  <c r="M1813" i="4"/>
  <c r="M1801" i="4"/>
  <c r="M1789" i="4"/>
  <c r="M1777" i="4"/>
  <c r="M1765" i="4"/>
  <c r="M1753" i="4"/>
  <c r="M1741" i="4"/>
  <c r="M1729" i="4"/>
  <c r="M1717" i="4"/>
  <c r="M1705" i="4"/>
  <c r="M1693" i="4"/>
  <c r="M1681" i="4"/>
  <c r="M1669" i="4"/>
  <c r="M1657" i="4"/>
  <c r="M1645" i="4"/>
  <c r="M1633" i="4"/>
  <c r="M1621" i="4"/>
  <c r="M1609" i="4"/>
  <c r="M1597" i="4"/>
  <c r="M1585" i="4"/>
  <c r="M1573" i="4"/>
  <c r="M1561" i="4"/>
  <c r="M1549" i="4"/>
  <c r="M1537" i="4"/>
  <c r="M1525" i="4"/>
  <c r="M1513" i="4"/>
  <c r="M1501" i="4"/>
  <c r="M1489" i="4"/>
  <c r="M1477" i="4"/>
  <c r="M1465" i="4"/>
  <c r="M1453" i="4"/>
  <c r="M1441" i="4"/>
  <c r="M1429" i="4"/>
  <c r="M1417" i="4"/>
  <c r="M1405" i="4"/>
  <c r="M1393" i="4"/>
  <c r="M1381" i="4"/>
  <c r="M1369" i="4"/>
  <c r="M1357" i="4"/>
  <c r="M1345" i="4"/>
  <c r="M1333" i="4"/>
  <c r="M1321" i="4"/>
  <c r="M1309" i="4"/>
  <c r="M1297" i="4"/>
  <c r="M1285" i="4"/>
  <c r="M1273" i="4"/>
  <c r="M1261" i="4"/>
  <c r="M1249" i="4"/>
  <c r="M1237" i="4"/>
  <c r="M1225" i="4"/>
  <c r="M1213" i="4"/>
  <c r="M1201" i="4"/>
  <c r="M1189" i="4"/>
  <c r="M2328" i="4"/>
  <c r="M2316" i="4"/>
  <c r="M2304" i="4"/>
  <c r="M2292" i="4"/>
  <c r="M2280" i="4"/>
  <c r="M2268" i="4"/>
  <c r="M2256" i="4"/>
  <c r="M2244" i="4"/>
  <c r="M2232" i="4"/>
  <c r="M2220" i="4"/>
  <c r="M2208" i="4"/>
  <c r="M2196" i="4"/>
  <c r="M2184" i="4"/>
  <c r="M2172" i="4"/>
  <c r="M2160" i="4"/>
  <c r="M2148" i="4"/>
  <c r="M2136" i="4"/>
  <c r="M2124" i="4"/>
  <c r="M2112" i="4"/>
  <c r="M2100" i="4"/>
  <c r="M2088" i="4"/>
  <c r="M2076" i="4"/>
  <c r="M2064" i="4"/>
  <c r="M2052" i="4"/>
  <c r="M2040" i="4"/>
  <c r="M2028" i="4"/>
  <c r="M2016" i="4"/>
  <c r="M2004" i="4"/>
  <c r="M1992" i="4"/>
  <c r="M1980" i="4"/>
  <c r="M1968" i="4"/>
  <c r="M1956" i="4"/>
  <c r="M1944" i="4"/>
  <c r="M1932" i="4"/>
  <c r="M1920" i="4"/>
  <c r="M1908" i="4"/>
  <c r="M1896" i="4"/>
  <c r="M1884" i="4"/>
  <c r="M1872" i="4"/>
  <c r="M1860" i="4"/>
  <c r="M1848" i="4"/>
  <c r="M1836" i="4"/>
  <c r="M1824" i="4"/>
  <c r="M1812" i="4"/>
  <c r="M1800" i="4"/>
  <c r="M1788" i="4"/>
  <c r="M1776" i="4"/>
  <c r="M1764" i="4"/>
  <c r="M1752" i="4"/>
  <c r="M1740" i="4"/>
  <c r="M1728" i="4"/>
  <c r="M1716" i="4"/>
  <c r="M1704" i="4"/>
  <c r="M1692" i="4"/>
  <c r="M1680" i="4"/>
  <c r="M1668" i="4"/>
  <c r="M1656" i="4"/>
  <c r="M1644" i="4"/>
  <c r="M1632" i="4"/>
  <c r="M1620" i="4"/>
  <c r="M1608" i="4"/>
  <c r="M1596" i="4"/>
  <c r="M1584" i="4"/>
  <c r="M1572" i="4"/>
  <c r="M1560" i="4"/>
  <c r="M1548" i="4"/>
  <c r="M1536" i="4"/>
  <c r="M1524" i="4"/>
  <c r="M1512" i="4"/>
  <c r="M1500" i="4"/>
  <c r="M1488" i="4"/>
  <c r="M1476" i="4"/>
  <c r="M1464" i="4"/>
  <c r="M1452" i="4"/>
  <c r="M1440" i="4"/>
  <c r="M1428" i="4"/>
  <c r="M1416" i="4"/>
  <c r="M1404" i="4"/>
  <c r="M1392" i="4"/>
  <c r="M1380" i="4"/>
  <c r="M1368" i="4"/>
  <c r="M1356" i="4"/>
  <c r="M1344" i="4"/>
  <c r="M1332" i="4"/>
  <c r="M1320" i="4"/>
  <c r="M1308" i="4"/>
  <c r="M1296" i="4"/>
  <c r="M1284" i="4"/>
  <c r="M2135" i="4"/>
  <c r="M2123" i="4"/>
  <c r="M2111" i="4"/>
  <c r="M2099" i="4"/>
  <c r="M2087" i="4"/>
  <c r="M2075" i="4"/>
  <c r="M2063" i="4"/>
  <c r="M2051" i="4"/>
  <c r="M2039" i="4"/>
  <c r="M2027" i="4"/>
  <c r="M2015" i="4"/>
  <c r="M2003" i="4"/>
  <c r="M1991" i="4"/>
  <c r="M1979" i="4"/>
  <c r="M1967" i="4"/>
  <c r="M1955" i="4"/>
  <c r="M1943" i="4"/>
  <c r="M1931" i="4"/>
  <c r="M1919" i="4"/>
  <c r="M1907" i="4"/>
  <c r="M1895" i="4"/>
  <c r="M1883" i="4"/>
  <c r="M1871" i="4"/>
  <c r="M1859" i="4"/>
  <c r="M1847" i="4"/>
  <c r="M1835" i="4"/>
  <c r="M1823" i="4"/>
  <c r="M1811" i="4"/>
  <c r="M1799" i="4"/>
  <c r="M1787" i="4"/>
  <c r="M1775" i="4"/>
  <c r="M1763" i="4"/>
  <c r="M1751" i="4"/>
  <c r="M1739" i="4"/>
  <c r="M1727" i="4"/>
  <c r="M1715" i="4"/>
  <c r="M1703" i="4"/>
  <c r="M1691" i="4"/>
  <c r="M1679" i="4"/>
  <c r="M1667" i="4"/>
  <c r="M1655" i="4"/>
  <c r="M1643" i="4"/>
  <c r="M1631" i="4"/>
  <c r="M1619" i="4"/>
  <c r="M1607" i="4"/>
  <c r="M1595" i="4"/>
  <c r="M1583" i="4"/>
  <c r="M1571" i="4"/>
  <c r="M1559" i="4"/>
  <c r="M1547" i="4"/>
  <c r="M1535" i="4"/>
  <c r="M1523" i="4"/>
  <c r="M1511" i="4"/>
  <c r="M1499" i="4"/>
  <c r="M1487" i="4"/>
  <c r="M1475" i="4"/>
  <c r="M1463" i="4"/>
  <c r="M1451" i="4"/>
  <c r="M1439" i="4"/>
  <c r="M1427" i="4"/>
  <c r="M1415" i="4"/>
  <c r="M1403" i="4"/>
  <c r="M1391" i="4"/>
  <c r="M1379" i="4"/>
  <c r="M1367" i="4"/>
  <c r="M1355" i="4"/>
  <c r="M1343" i="4"/>
  <c r="M1331" i="4"/>
  <c r="M1319" i="4"/>
  <c r="M1307" i="4"/>
  <c r="M1295" i="4"/>
  <c r="M1283" i="4"/>
  <c r="M1271" i="4"/>
  <c r="M1259" i="4"/>
  <c r="M1247" i="4"/>
  <c r="M1235" i="4"/>
  <c r="M1223" i="4"/>
  <c r="M1211" i="4"/>
  <c r="M1199" i="4"/>
  <c r="M1187" i="4"/>
  <c r="M1175" i="4"/>
  <c r="M1163" i="4"/>
  <c r="M1151" i="4"/>
  <c r="M1139" i="4"/>
  <c r="M1127" i="4"/>
  <c r="M1115" i="4"/>
  <c r="M1103" i="4"/>
  <c r="M1091" i="4"/>
  <c r="M1079" i="4"/>
  <c r="M1067" i="4"/>
  <c r="M1055" i="4"/>
  <c r="M1043" i="4"/>
  <c r="M1031" i="4"/>
  <c r="M1019" i="4"/>
  <c r="M1007" i="4"/>
  <c r="M995" i="4"/>
  <c r="M983" i="4"/>
  <c r="M971" i="4"/>
  <c r="M2326" i="4"/>
  <c r="M2314" i="4"/>
  <c r="M2302" i="4"/>
  <c r="M2290" i="4"/>
  <c r="M2278" i="4"/>
  <c r="M2266" i="4"/>
  <c r="M2254" i="4"/>
  <c r="M2242" i="4"/>
  <c r="M2230" i="4"/>
  <c r="M2218" i="4"/>
  <c r="M2206" i="4"/>
  <c r="M2194" i="4"/>
  <c r="M2182" i="4"/>
  <c r="M2170" i="4"/>
  <c r="M2158" i="4"/>
  <c r="M2146" i="4"/>
  <c r="M2134" i="4"/>
  <c r="M2122" i="4"/>
  <c r="M2110" i="4"/>
  <c r="M2098" i="4"/>
  <c r="M2086" i="4"/>
  <c r="M2074" i="4"/>
  <c r="M2062" i="4"/>
  <c r="M2050" i="4"/>
  <c r="M2038" i="4"/>
  <c r="M2026" i="4"/>
  <c r="M2014" i="4"/>
  <c r="M2002" i="4"/>
  <c r="M1990" i="4"/>
  <c r="M1978" i="4"/>
  <c r="M1966" i="4"/>
  <c r="M1954" i="4"/>
  <c r="M1942" i="4"/>
  <c r="M1930" i="4"/>
  <c r="M1918" i="4"/>
  <c r="M1906" i="4"/>
  <c r="M1894" i="4"/>
  <c r="M1882" i="4"/>
  <c r="M1870" i="4"/>
  <c r="M1858" i="4"/>
  <c r="M1846" i="4"/>
  <c r="M1834" i="4"/>
  <c r="M1822" i="4"/>
  <c r="M1810" i="4"/>
  <c r="M1798" i="4"/>
  <c r="M1786" i="4"/>
  <c r="M1774" i="4"/>
  <c r="M1762" i="4"/>
  <c r="M1750" i="4"/>
  <c r="M1738" i="4"/>
  <c r="M1726" i="4"/>
  <c r="M1714" i="4"/>
  <c r="M1702" i="4"/>
  <c r="M1690" i="4"/>
  <c r="M1678" i="4"/>
  <c r="M1666" i="4"/>
  <c r="M1654" i="4"/>
  <c r="M1642" i="4"/>
  <c r="M1630" i="4"/>
  <c r="M1618" i="4"/>
  <c r="M1606" i="4"/>
  <c r="M1594" i="4"/>
  <c r="M1582" i="4"/>
  <c r="M1570" i="4"/>
  <c r="M1558" i="4"/>
  <c r="M1546" i="4"/>
  <c r="M1534" i="4"/>
  <c r="M1522" i="4"/>
  <c r="M1510" i="4"/>
  <c r="M1498" i="4"/>
  <c r="M1486" i="4"/>
  <c r="M1474" i="4"/>
  <c r="M1462" i="4"/>
  <c r="M1450" i="4"/>
  <c r="M1438" i="4"/>
  <c r="M1426" i="4"/>
  <c r="M1414" i="4"/>
  <c r="M1402" i="4"/>
  <c r="M1390" i="4"/>
  <c r="M1378" i="4"/>
  <c r="M1366" i="4"/>
  <c r="M1354" i="4"/>
  <c r="M1342" i="4"/>
  <c r="M1330" i="4"/>
  <c r="M1318" i="4"/>
  <c r="M1306" i="4"/>
  <c r="M1294" i="4"/>
  <c r="M1282" i="4"/>
  <c r="M2325" i="4"/>
  <c r="M2313" i="4"/>
  <c r="M2301" i="4"/>
  <c r="M2289" i="4"/>
  <c r="M2277" i="4"/>
  <c r="M2265" i="4"/>
  <c r="M2253" i="4"/>
  <c r="M2241" i="4"/>
  <c r="M2229" i="4"/>
  <c r="M2217" i="4"/>
  <c r="M2205" i="4"/>
  <c r="M2193" i="4"/>
  <c r="M2181" i="4"/>
  <c r="M2169" i="4"/>
  <c r="M2157" i="4"/>
  <c r="M2145" i="4"/>
  <c r="M2133" i="4"/>
  <c r="M2121" i="4"/>
  <c r="M2109" i="4"/>
  <c r="M2097" i="4"/>
  <c r="M2085" i="4"/>
  <c r="M2073" i="4"/>
  <c r="M2061" i="4"/>
  <c r="M2049" i="4"/>
  <c r="M2037" i="4"/>
  <c r="M2025" i="4"/>
  <c r="M2013" i="4"/>
  <c r="M2001" i="4"/>
  <c r="M1989" i="4"/>
  <c r="M1977" i="4"/>
  <c r="M1965" i="4"/>
  <c r="M1953" i="4"/>
  <c r="M1941" i="4"/>
  <c r="M1929" i="4"/>
  <c r="M1917" i="4"/>
  <c r="M1905" i="4"/>
  <c r="M1893" i="4"/>
  <c r="M1881" i="4"/>
  <c r="M1869" i="4"/>
  <c r="M1857" i="4"/>
  <c r="M1845" i="4"/>
  <c r="M1833" i="4"/>
  <c r="M1821" i="4"/>
  <c r="M1809" i="4"/>
  <c r="M1797" i="4"/>
  <c r="M1785" i="4"/>
  <c r="M1773" i="4"/>
  <c r="M1761" i="4"/>
  <c r="M1749" i="4"/>
  <c r="M1737" i="4"/>
  <c r="M1725" i="4"/>
  <c r="M1713" i="4"/>
  <c r="M1701" i="4"/>
  <c r="M1689" i="4"/>
  <c r="M1677" i="4"/>
  <c r="M1665" i="4"/>
  <c r="M1653" i="4"/>
  <c r="M1641" i="4"/>
  <c r="M1629" i="4"/>
  <c r="M1617" i="4"/>
  <c r="M1605" i="4"/>
  <c r="M1593" i="4"/>
  <c r="M1581" i="4"/>
  <c r="M1569" i="4"/>
  <c r="M1557" i="4"/>
  <c r="M1545" i="4"/>
  <c r="M1533" i="4"/>
  <c r="M1521" i="4"/>
  <c r="M1509" i="4"/>
  <c r="M1497" i="4"/>
  <c r="M1485" i="4"/>
  <c r="M1473" i="4"/>
  <c r="M1461" i="4"/>
  <c r="M1449" i="4"/>
  <c r="M1437" i="4"/>
  <c r="M1425" i="4"/>
  <c r="M1413" i="4"/>
  <c r="M1401" i="4"/>
  <c r="M1389" i="4"/>
  <c r="M1377" i="4"/>
  <c r="M1365" i="4"/>
  <c r="M1353" i="4"/>
  <c r="M1341" i="4"/>
  <c r="M1329" i="4"/>
  <c r="M1317" i="4"/>
  <c r="M1305" i="4"/>
  <c r="M1293" i="4"/>
  <c r="M1281" i="4"/>
  <c r="M1269" i="4"/>
  <c r="M1257" i="4"/>
  <c r="M1245" i="4"/>
  <c r="M1233" i="4"/>
  <c r="M1221" i="4"/>
  <c r="M1209" i="4"/>
  <c r="M1197" i="4"/>
  <c r="M1185" i="4"/>
  <c r="M1173" i="4"/>
  <c r="M1161" i="4"/>
  <c r="M1149" i="4"/>
  <c r="M1137" i="4"/>
  <c r="M1125" i="4"/>
  <c r="M1113" i="4"/>
  <c r="M1101" i="4"/>
  <c r="M1089" i="4"/>
  <c r="M1077" i="4"/>
  <c r="M1065" i="4"/>
  <c r="M1053" i="4"/>
  <c r="M1041" i="4"/>
  <c r="M1029" i="4"/>
  <c r="M1017" i="4"/>
  <c r="M1005" i="4"/>
  <c r="M993" i="4"/>
  <c r="M981" i="4"/>
  <c r="M969" i="4"/>
  <c r="M957" i="4"/>
  <c r="M945" i="4"/>
  <c r="M933" i="4"/>
  <c r="M921" i="4"/>
  <c r="M909" i="4"/>
  <c r="M897" i="4"/>
  <c r="M885" i="4"/>
  <c r="M873" i="4"/>
  <c r="M861" i="4"/>
  <c r="M849" i="4"/>
  <c r="M837" i="4"/>
  <c r="M825" i="4"/>
  <c r="M813" i="4"/>
  <c r="M801" i="4"/>
  <c r="M789" i="4"/>
  <c r="M777" i="4"/>
  <c r="M765" i="4"/>
  <c r="M753" i="4"/>
  <c r="M741" i="4"/>
  <c r="M729" i="4"/>
  <c r="M717" i="4"/>
  <c r="M705" i="4"/>
  <c r="M693" i="4"/>
  <c r="M681" i="4"/>
  <c r="M669" i="4"/>
  <c r="M657" i="4"/>
  <c r="M645" i="4"/>
  <c r="M633" i="4"/>
  <c r="M621" i="4"/>
  <c r="M609" i="4"/>
  <c r="M597" i="4"/>
  <c r="M585" i="4"/>
  <c r="M573" i="4"/>
  <c r="M561" i="4"/>
  <c r="M549" i="4"/>
  <c r="M537" i="4"/>
  <c r="M525" i="4"/>
  <c r="M2336" i="4"/>
  <c r="M2324" i="4"/>
  <c r="M2312" i="4"/>
  <c r="M2300" i="4"/>
  <c r="M2288" i="4"/>
  <c r="M2276" i="4"/>
  <c r="M2264" i="4"/>
  <c r="M2252" i="4"/>
  <c r="M2240" i="4"/>
  <c r="M2228" i="4"/>
  <c r="M2216" i="4"/>
  <c r="M2204" i="4"/>
  <c r="M2192" i="4"/>
  <c r="M2180" i="4"/>
  <c r="M2168" i="4"/>
  <c r="M2156" i="4"/>
  <c r="M2144" i="4"/>
  <c r="M2132" i="4"/>
  <c r="M2120" i="4"/>
  <c r="M2108" i="4"/>
  <c r="M2096" i="4"/>
  <c r="M2084" i="4"/>
  <c r="M2072" i="4"/>
  <c r="M2060" i="4"/>
  <c r="M2048" i="4"/>
  <c r="M2036" i="4"/>
  <c r="M2024" i="4"/>
  <c r="M2012" i="4"/>
  <c r="M2000" i="4"/>
  <c r="M1988" i="4"/>
  <c r="M1976" i="4"/>
  <c r="M1964" i="4"/>
  <c r="M1952" i="4"/>
  <c r="M1940" i="4"/>
  <c r="M1928" i="4"/>
  <c r="M1916" i="4"/>
  <c r="M1904" i="4"/>
  <c r="M1892" i="4"/>
  <c r="M1880" i="4"/>
  <c r="M1868" i="4"/>
  <c r="M1856" i="4"/>
  <c r="M1844" i="4"/>
  <c r="M1832" i="4"/>
  <c r="M1820" i="4"/>
  <c r="M1808" i="4"/>
  <c r="M1796" i="4"/>
  <c r="M1784" i="4"/>
  <c r="M1772" i="4"/>
  <c r="M1760" i="4"/>
  <c r="M1748" i="4"/>
  <c r="M1736" i="4"/>
  <c r="M1724" i="4"/>
  <c r="M1712" i="4"/>
  <c r="M1700" i="4"/>
  <c r="M1688" i="4"/>
  <c r="M1676" i="4"/>
  <c r="M1664" i="4"/>
  <c r="M1652" i="4"/>
  <c r="M1640" i="4"/>
  <c r="M1628" i="4"/>
  <c r="M1616" i="4"/>
  <c r="M1604" i="4"/>
  <c r="M1592" i="4"/>
  <c r="M1580" i="4"/>
  <c r="M1568" i="4"/>
  <c r="M1556" i="4"/>
  <c r="M1544" i="4"/>
  <c r="M1532" i="4"/>
  <c r="M1520" i="4"/>
  <c r="M1508" i="4"/>
  <c r="M1496" i="4"/>
  <c r="M1484" i="4"/>
  <c r="M1472" i="4"/>
  <c r="M1460" i="4"/>
  <c r="M1448" i="4"/>
  <c r="M1436" i="4"/>
  <c r="M1424" i="4"/>
  <c r="M1412" i="4"/>
  <c r="M1400" i="4"/>
  <c r="M1388" i="4"/>
  <c r="M1376" i="4"/>
  <c r="M1364" i="4"/>
  <c r="M1352" i="4"/>
  <c r="M1340" i="4"/>
  <c r="M1328" i="4"/>
  <c r="M1316" i="4"/>
  <c r="M1304" i="4"/>
  <c r="M824" i="4"/>
  <c r="M632" i="4"/>
  <c r="M2335" i="4"/>
  <c r="M2323" i="4"/>
  <c r="M2311" i="4"/>
  <c r="M2299" i="4"/>
  <c r="M2287" i="4"/>
  <c r="M2275" i="4"/>
  <c r="M2263" i="4"/>
  <c r="M2251" i="4"/>
  <c r="M2239" i="4"/>
  <c r="M2227" i="4"/>
  <c r="M2215" i="4"/>
  <c r="M2203" i="4"/>
  <c r="M2191" i="4"/>
  <c r="M2179" i="4"/>
  <c r="M2167" i="4"/>
  <c r="M2155" i="4"/>
  <c r="M2143" i="4"/>
  <c r="M2131" i="4"/>
  <c r="M2119" i="4"/>
  <c r="M2107" i="4"/>
  <c r="M2095" i="4"/>
  <c r="M2083" i="4"/>
  <c r="M2071" i="4"/>
  <c r="M2059" i="4"/>
  <c r="M2047" i="4"/>
  <c r="M2035" i="4"/>
  <c r="M2023" i="4"/>
  <c r="M2011" i="4"/>
  <c r="M1999" i="4"/>
  <c r="M1987" i="4"/>
  <c r="M1975" i="4"/>
  <c r="M1963" i="4"/>
  <c r="M1951" i="4"/>
  <c r="M1939" i="4"/>
  <c r="M1927" i="4"/>
  <c r="M1915" i="4"/>
  <c r="M1903" i="4"/>
  <c r="M1891" i="4"/>
  <c r="M1879" i="4"/>
  <c r="M1867" i="4"/>
  <c r="M1855" i="4"/>
  <c r="M1843" i="4"/>
  <c r="M1831" i="4"/>
  <c r="M1819" i="4"/>
  <c r="M1807" i="4"/>
  <c r="M1795" i="4"/>
  <c r="M1783" i="4"/>
  <c r="M1771" i="4"/>
  <c r="M1759" i="4"/>
  <c r="M1747" i="4"/>
  <c r="M1735" i="4"/>
  <c r="M1723" i="4"/>
  <c r="M1711" i="4"/>
  <c r="M1699" i="4"/>
  <c r="M1687" i="4"/>
  <c r="M1675" i="4"/>
  <c r="M1663" i="4"/>
  <c r="M1651" i="4"/>
  <c r="M1639" i="4"/>
  <c r="M1627" i="4"/>
  <c r="M1615" i="4"/>
  <c r="M1603" i="4"/>
  <c r="M1591" i="4"/>
  <c r="M1579" i="4"/>
  <c r="M1567" i="4"/>
  <c r="M1555" i="4"/>
  <c r="M1543" i="4"/>
  <c r="M1531" i="4"/>
  <c r="M1519" i="4"/>
  <c r="M1507" i="4"/>
  <c r="M1495" i="4"/>
  <c r="M1483" i="4"/>
  <c r="M1471" i="4"/>
  <c r="M1459" i="4"/>
  <c r="M1447" i="4"/>
  <c r="M1435" i="4"/>
  <c r="M1423" i="4"/>
  <c r="M1411" i="4"/>
  <c r="M1399" i="4"/>
  <c r="M1387" i="4"/>
  <c r="M1375" i="4"/>
  <c r="M1363" i="4"/>
  <c r="M1351" i="4"/>
  <c r="M1339" i="4"/>
  <c r="M1327" i="4"/>
  <c r="M1315" i="4"/>
  <c r="M1303" i="4"/>
  <c r="M1291" i="4"/>
  <c r="M1279" i="4"/>
  <c r="M1267" i="4"/>
  <c r="M1255" i="4"/>
  <c r="M1243" i="4"/>
  <c r="M1231" i="4"/>
  <c r="M1219" i="4"/>
  <c r="M1207" i="4"/>
  <c r="M1195" i="4"/>
  <c r="M2334" i="4"/>
  <c r="M2322" i="4"/>
  <c r="M2310" i="4"/>
  <c r="M2298" i="4"/>
  <c r="M2286" i="4"/>
  <c r="M2274" i="4"/>
  <c r="M2262" i="4"/>
  <c r="M2250" i="4"/>
  <c r="M2238" i="4"/>
  <c r="M2226" i="4"/>
  <c r="M2214" i="4"/>
  <c r="M2202" i="4"/>
  <c r="M2190" i="4"/>
  <c r="M2178" i="4"/>
  <c r="M2166" i="4"/>
  <c r="M2154" i="4"/>
  <c r="M2142" i="4"/>
  <c r="M2130" i="4"/>
  <c r="M2118" i="4"/>
  <c r="M2106" i="4"/>
  <c r="M2094" i="4"/>
  <c r="M2082" i="4"/>
  <c r="M2070" i="4"/>
  <c r="M2058" i="4"/>
  <c r="M2046" i="4"/>
  <c r="M2034" i="4"/>
  <c r="M2022" i="4"/>
  <c r="M2010" i="4"/>
  <c r="M1998" i="4"/>
  <c r="M1986" i="4"/>
  <c r="M1974" i="4"/>
  <c r="M1962" i="4"/>
  <c r="M1950" i="4"/>
  <c r="M1938" i="4"/>
  <c r="M1926" i="4"/>
  <c r="M1914" i="4"/>
  <c r="M1902" i="4"/>
  <c r="M1890" i="4"/>
  <c r="M1878" i="4"/>
  <c r="M1866" i="4"/>
  <c r="M1854" i="4"/>
  <c r="M1842" i="4"/>
  <c r="M1830" i="4"/>
  <c r="M1818" i="4"/>
  <c r="M1806" i="4"/>
  <c r="M1794" i="4"/>
  <c r="M1782" i="4"/>
  <c r="M1770" i="4"/>
  <c r="M1758" i="4"/>
  <c r="M1746" i="4"/>
  <c r="M1734" i="4"/>
  <c r="M1722" i="4"/>
  <c r="M1710" i="4"/>
  <c r="M1698" i="4"/>
  <c r="M1686" i="4"/>
  <c r="M1674" i="4"/>
  <c r="M1662" i="4"/>
  <c r="M1650" i="4"/>
  <c r="M1638" i="4"/>
  <c r="M1626" i="4"/>
  <c r="M1614" i="4"/>
  <c r="M1602" i="4"/>
  <c r="M1590" i="4"/>
  <c r="M1578" i="4"/>
  <c r="M1566" i="4"/>
  <c r="M1554" i="4"/>
  <c r="M1542" i="4"/>
  <c r="M1530" i="4"/>
  <c r="M1518" i="4"/>
  <c r="M1506" i="4"/>
  <c r="M1494" i="4"/>
  <c r="M1482" i="4"/>
  <c r="M1470" i="4"/>
  <c r="M1458" i="4"/>
  <c r="M1446" i="4"/>
  <c r="M1434" i="4"/>
  <c r="M1422" i="4"/>
  <c r="M1410" i="4"/>
  <c r="M1398" i="4"/>
  <c r="M1386" i="4"/>
  <c r="M1374" i="4"/>
  <c r="M1362" i="4"/>
  <c r="M1350" i="4"/>
  <c r="M1338" i="4"/>
  <c r="M1326" i="4"/>
  <c r="M1314" i="4"/>
  <c r="M1302" i="4"/>
  <c r="M1290" i="4"/>
  <c r="M1278" i="4"/>
  <c r="M1266" i="4"/>
  <c r="M1254" i="4"/>
  <c r="M1242" i="4"/>
  <c r="M1230" i="4"/>
  <c r="M1218" i="4"/>
  <c r="M1206" i="4"/>
  <c r="M1194" i="4"/>
  <c r="M1182" i="4"/>
  <c r="M1170" i="4"/>
  <c r="M1158" i="4"/>
  <c r="M1146" i="4"/>
  <c r="M1134" i="4"/>
  <c r="M1122" i="4"/>
  <c r="M1110" i="4"/>
  <c r="M1098" i="4"/>
  <c r="M1086" i="4"/>
  <c r="M1074" i="4"/>
  <c r="M1062" i="4"/>
  <c r="M1050" i="4"/>
  <c r="M1038" i="4"/>
  <c r="M1026" i="4"/>
  <c r="M1014" i="4"/>
  <c r="M1002" i="4"/>
  <c r="M990" i="4"/>
  <c r="M978" i="4"/>
  <c r="M966" i="4"/>
  <c r="M954" i="4"/>
  <c r="M942" i="4"/>
  <c r="M930" i="4"/>
  <c r="M918" i="4"/>
  <c r="M906" i="4"/>
  <c r="M894" i="4"/>
  <c r="M882" i="4"/>
  <c r="M870" i="4"/>
  <c r="M858" i="4"/>
  <c r="M846" i="4"/>
  <c r="M834" i="4"/>
  <c r="M822" i="4"/>
  <c r="M810" i="4"/>
  <c r="M798" i="4"/>
  <c r="M786" i="4"/>
  <c r="M774" i="4"/>
  <c r="M762" i="4"/>
  <c r="M750" i="4"/>
  <c r="M738" i="4"/>
  <c r="M726" i="4"/>
  <c r="M714" i="4"/>
  <c r="M702" i="4"/>
  <c r="M690" i="4"/>
  <c r="M678" i="4"/>
  <c r="M666" i="4"/>
  <c r="M654" i="4"/>
  <c r="M642" i="4"/>
  <c r="M630" i="4"/>
  <c r="M618" i="4"/>
  <c r="M606" i="4"/>
  <c r="M594" i="4"/>
  <c r="M582" i="4"/>
  <c r="M570" i="4"/>
  <c r="M558" i="4"/>
  <c r="M546" i="4"/>
  <c r="M534" i="4"/>
  <c r="M2333" i="4"/>
  <c r="M2321" i="4"/>
  <c r="M2309" i="4"/>
  <c r="M2297" i="4"/>
  <c r="M2285" i="4"/>
  <c r="M2273" i="4"/>
  <c r="M2261" i="4"/>
  <c r="M2249" i="4"/>
  <c r="M2237" i="4"/>
  <c r="M2225" i="4"/>
  <c r="M2213" i="4"/>
  <c r="M2201" i="4"/>
  <c r="M2189" i="4"/>
  <c r="M2177" i="4"/>
  <c r="M2165" i="4"/>
  <c r="M2153" i="4"/>
  <c r="M2141" i="4"/>
  <c r="M2129" i="4"/>
  <c r="M2117" i="4"/>
  <c r="M2105" i="4"/>
  <c r="M2093" i="4"/>
  <c r="M2081" i="4"/>
  <c r="M2069" i="4"/>
  <c r="M2057" i="4"/>
  <c r="M2045" i="4"/>
  <c r="M2033" i="4"/>
  <c r="M2021" i="4"/>
  <c r="M2009" i="4"/>
  <c r="M1997" i="4"/>
  <c r="M1985" i="4"/>
  <c r="M1973" i="4"/>
  <c r="M1961" i="4"/>
  <c r="M1949" i="4"/>
  <c r="M1937" i="4"/>
  <c r="M1925" i="4"/>
  <c r="M1913" i="4"/>
  <c r="M1901" i="4"/>
  <c r="M1889" i="4"/>
  <c r="M1877" i="4"/>
  <c r="M1865" i="4"/>
  <c r="M1853" i="4"/>
  <c r="M1841" i="4"/>
  <c r="M1829" i="4"/>
  <c r="M1817" i="4"/>
  <c r="M1805" i="4"/>
  <c r="M1793" i="4"/>
  <c r="M1781" i="4"/>
  <c r="M1769" i="4"/>
  <c r="M1757" i="4"/>
  <c r="M1745" i="4"/>
  <c r="M1733" i="4"/>
  <c r="M1721" i="4"/>
  <c r="M1709" i="4"/>
  <c r="M1697" i="4"/>
  <c r="M1685" i="4"/>
  <c r="M1673" i="4"/>
  <c r="M1661" i="4"/>
  <c r="M1649" i="4"/>
  <c r="M1637" i="4"/>
  <c r="M1625" i="4"/>
  <c r="M1613" i="4"/>
  <c r="M1601" i="4"/>
  <c r="M1589" i="4"/>
  <c r="M1577" i="4"/>
  <c r="M1565" i="4"/>
  <c r="M1553" i="4"/>
  <c r="M1541" i="4"/>
  <c r="M1529" i="4"/>
  <c r="M1517" i="4"/>
  <c r="M1505" i="4"/>
  <c r="M1493" i="4"/>
  <c r="M1481" i="4"/>
  <c r="M1469" i="4"/>
  <c r="M1457" i="4"/>
  <c r="M1445" i="4"/>
  <c r="M1433" i="4"/>
  <c r="M1421" i="4"/>
  <c r="M1409" i="4"/>
  <c r="M1397" i="4"/>
  <c r="M1385" i="4"/>
  <c r="M1373" i="4"/>
  <c r="M1361" i="4"/>
  <c r="M1349" i="4"/>
  <c r="M1337" i="4"/>
  <c r="M1325" i="4"/>
  <c r="M1313" i="4"/>
  <c r="M2320" i="4"/>
  <c r="M2308" i="4"/>
  <c r="M2296" i="4"/>
  <c r="M2284" i="4"/>
  <c r="M2272" i="4"/>
  <c r="M2260" i="4"/>
  <c r="M2248" i="4"/>
  <c r="M2236" i="4"/>
  <c r="M2224" i="4"/>
  <c r="M2212" i="4"/>
  <c r="M2200" i="4"/>
  <c r="M2188" i="4"/>
  <c r="M2176" i="4"/>
  <c r="M2164" i="4"/>
  <c r="M2152" i="4"/>
  <c r="M2140" i="4"/>
  <c r="M2128" i="4"/>
  <c r="M2116" i="4"/>
  <c r="M2104" i="4"/>
  <c r="M2092" i="4"/>
  <c r="M2080" i="4"/>
  <c r="M2068" i="4"/>
  <c r="M2056" i="4"/>
  <c r="M2044" i="4"/>
  <c r="M2032" i="4"/>
  <c r="M2020" i="4"/>
  <c r="M2008" i="4"/>
  <c r="M1996" i="4"/>
  <c r="M1984" i="4"/>
  <c r="M1972" i="4"/>
  <c r="M1960" i="4"/>
  <c r="M1948" i="4"/>
  <c r="M1936" i="4"/>
  <c r="M1924" i="4"/>
  <c r="M1912" i="4"/>
  <c r="M1900" i="4"/>
  <c r="M1888" i="4"/>
  <c r="M1876" i="4"/>
  <c r="M1864" i="4"/>
  <c r="M1852" i="4"/>
  <c r="M1840" i="4"/>
  <c r="M1828" i="4"/>
  <c r="M1816" i="4"/>
  <c r="M1804" i="4"/>
  <c r="M1792" i="4"/>
  <c r="M1780" i="4"/>
  <c r="M1768" i="4"/>
  <c r="M1756" i="4"/>
  <c r="M1744" i="4"/>
  <c r="M1732" i="4"/>
  <c r="M1720" i="4"/>
  <c r="M1708" i="4"/>
  <c r="M1696" i="4"/>
  <c r="M1684" i="4"/>
  <c r="M1672" i="4"/>
  <c r="M1660" i="4"/>
  <c r="M1648" i="4"/>
  <c r="M1636" i="4"/>
  <c r="M1624" i="4"/>
  <c r="M1612" i="4"/>
  <c r="M1600" i="4"/>
  <c r="M1588" i="4"/>
  <c r="M1576" i="4"/>
  <c r="M1564" i="4"/>
  <c r="M1552" i="4"/>
  <c r="M1540" i="4"/>
  <c r="M1528" i="4"/>
  <c r="M1516" i="4"/>
  <c r="M1504" i="4"/>
  <c r="M1492" i="4"/>
  <c r="M1480" i="4"/>
  <c r="M1468" i="4"/>
  <c r="M1456" i="4"/>
  <c r="M1444" i="4"/>
  <c r="M1432" i="4"/>
  <c r="M1420" i="4"/>
  <c r="M1408" i="4"/>
  <c r="M1396" i="4"/>
  <c r="M1384" i="4"/>
  <c r="M1372" i="4"/>
  <c r="M1360" i="4"/>
  <c r="M1348" i="4"/>
  <c r="M1336" i="4"/>
  <c r="M1324" i="4"/>
  <c r="M1312" i="4"/>
  <c r="M1288" i="4"/>
  <c r="M1240" i="4"/>
  <c r="M1192" i="4"/>
  <c r="M1144" i="4"/>
  <c r="M1096" i="4"/>
  <c r="M1048" i="4"/>
  <c r="M2331" i="4"/>
  <c r="M2319" i="4"/>
  <c r="M2307" i="4"/>
  <c r="M2295" i="4"/>
  <c r="M2283" i="4"/>
  <c r="M2271" i="4"/>
  <c r="M2259" i="4"/>
  <c r="M2247" i="4"/>
  <c r="M2235" i="4"/>
  <c r="M2223" i="4"/>
  <c r="M2211" i="4"/>
  <c r="M2199" i="4"/>
  <c r="M2187" i="4"/>
  <c r="M2175" i="4"/>
  <c r="M2163" i="4"/>
  <c r="M2151" i="4"/>
  <c r="M2139" i="4"/>
  <c r="M2127" i="4"/>
  <c r="M2115" i="4"/>
  <c r="M2103" i="4"/>
  <c r="M2091" i="4"/>
  <c r="M2079" i="4"/>
  <c r="M2067" i="4"/>
  <c r="M2055" i="4"/>
  <c r="M2043" i="4"/>
  <c r="M2031" i="4"/>
  <c r="M2019" i="4"/>
  <c r="M2007" i="4"/>
  <c r="M1995" i="4"/>
  <c r="M1983" i="4"/>
  <c r="M1971" i="4"/>
  <c r="M1959" i="4"/>
  <c r="M1947" i="4"/>
  <c r="M1935" i="4"/>
  <c r="M1923" i="4"/>
  <c r="M1911" i="4"/>
  <c r="M1899" i="4"/>
  <c r="M1887" i="4"/>
  <c r="M1875" i="4"/>
  <c r="M1863" i="4"/>
  <c r="M1851" i="4"/>
  <c r="M1839" i="4"/>
  <c r="M1827" i="4"/>
  <c r="M1815" i="4"/>
  <c r="M1803" i="4"/>
  <c r="M1791" i="4"/>
  <c r="M1779" i="4"/>
  <c r="M1767" i="4"/>
  <c r="M1755" i="4"/>
  <c r="M1743" i="4"/>
  <c r="M1731" i="4"/>
  <c r="M1719" i="4"/>
  <c r="M1707" i="4"/>
  <c r="M1695" i="4"/>
  <c r="M1683" i="4"/>
  <c r="M1671" i="4"/>
  <c r="M1659" i="4"/>
  <c r="M1647" i="4"/>
  <c r="M1635" i="4"/>
  <c r="M1623" i="4"/>
  <c r="M1611" i="4"/>
  <c r="M1599" i="4"/>
  <c r="M1587" i="4"/>
  <c r="M1575" i="4"/>
  <c r="M1563" i="4"/>
  <c r="M1551" i="4"/>
  <c r="M1539" i="4"/>
  <c r="M1527" i="4"/>
  <c r="M1515" i="4"/>
  <c r="M1503" i="4"/>
  <c r="M1491" i="4"/>
  <c r="M1479" i="4"/>
  <c r="M1467" i="4"/>
  <c r="M1455" i="4"/>
  <c r="M1443" i="4"/>
  <c r="M1431" i="4"/>
  <c r="M1419" i="4"/>
  <c r="M1407" i="4"/>
  <c r="M1395" i="4"/>
  <c r="M1383" i="4"/>
  <c r="M1371" i="4"/>
  <c r="M1359" i="4"/>
  <c r="M1347" i="4"/>
  <c r="M1335" i="4"/>
  <c r="M1323" i="4"/>
  <c r="M1311" i="4"/>
  <c r="M1299" i="4"/>
  <c r="M1287" i="4"/>
  <c r="M1275" i="4"/>
  <c r="M513" i="4"/>
  <c r="M501" i="4"/>
  <c r="M489" i="4"/>
  <c r="M477" i="4"/>
  <c r="M465" i="4"/>
  <c r="M453" i="4"/>
  <c r="M441" i="4"/>
  <c r="M429" i="4"/>
  <c r="M417" i="4"/>
  <c r="M405" i="4"/>
  <c r="M393" i="4"/>
  <c r="M381" i="4"/>
  <c r="M369" i="4"/>
  <c r="M357" i="4"/>
  <c r="M345" i="4"/>
  <c r="M333" i="4"/>
  <c r="M321" i="4"/>
  <c r="M309" i="4"/>
  <c r="M297" i="4"/>
  <c r="M285" i="4"/>
  <c r="M273" i="4"/>
  <c r="M261" i="4"/>
  <c r="M249" i="4"/>
  <c r="M237" i="4"/>
  <c r="M225" i="4"/>
  <c r="M213" i="4"/>
  <c r="M201" i="4"/>
  <c r="M189" i="4"/>
  <c r="M177" i="4"/>
  <c r="M165" i="4"/>
  <c r="M153" i="4"/>
  <c r="M141" i="4"/>
  <c r="M129" i="4"/>
  <c r="M117" i="4"/>
  <c r="M105" i="4"/>
  <c r="M93" i="4"/>
  <c r="M81" i="4"/>
  <c r="M69" i="4"/>
  <c r="M57" i="4"/>
  <c r="M45" i="4"/>
  <c r="M33" i="4"/>
  <c r="M21" i="4"/>
  <c r="M9" i="4"/>
  <c r="M1292" i="4"/>
  <c r="M1280" i="4"/>
  <c r="M1268" i="4"/>
  <c r="M1256" i="4"/>
  <c r="M1244" i="4"/>
  <c r="M1232" i="4"/>
  <c r="M1220" i="4"/>
  <c r="M1208" i="4"/>
  <c r="M1196" i="4"/>
  <c r="M1184" i="4"/>
  <c r="M1172" i="4"/>
  <c r="M1160" i="4"/>
  <c r="M1148" i="4"/>
  <c r="M1136" i="4"/>
  <c r="M1124" i="4"/>
  <c r="M1112" i="4"/>
  <c r="M1100" i="4"/>
  <c r="M1088" i="4"/>
  <c r="M1076" i="4"/>
  <c r="M1064" i="4"/>
  <c r="M1052" i="4"/>
  <c r="M1040" i="4"/>
  <c r="M1028" i="4"/>
  <c r="M1016" i="4"/>
  <c r="M1004" i="4"/>
  <c r="M992" i="4"/>
  <c r="M980" i="4"/>
  <c r="M968" i="4"/>
  <c r="M956" i="4"/>
  <c r="M944" i="4"/>
  <c r="M932" i="4"/>
  <c r="M920" i="4"/>
  <c r="M908" i="4"/>
  <c r="M896" i="4"/>
  <c r="M884" i="4"/>
  <c r="M872" i="4"/>
  <c r="M860" i="4"/>
  <c r="M848" i="4"/>
  <c r="M836" i="4"/>
  <c r="M812" i="4"/>
  <c r="M800" i="4"/>
  <c r="M788" i="4"/>
  <c r="M776" i="4"/>
  <c r="M764" i="4"/>
  <c r="M752" i="4"/>
  <c r="M740" i="4"/>
  <c r="M728" i="4"/>
  <c r="M716" i="4"/>
  <c r="M704" i="4"/>
  <c r="M692" i="4"/>
  <c r="M680" i="4"/>
  <c r="M668" i="4"/>
  <c r="M656" i="4"/>
  <c r="M644" i="4"/>
  <c r="M620" i="4"/>
  <c r="M608" i="4"/>
  <c r="M596" i="4"/>
  <c r="M584" i="4"/>
  <c r="M572" i="4"/>
  <c r="M560" i="4"/>
  <c r="M548" i="4"/>
  <c r="M536" i="4"/>
  <c r="M524" i="4"/>
  <c r="M512" i="4"/>
  <c r="M500" i="4"/>
  <c r="M488" i="4"/>
  <c r="M476" i="4"/>
  <c r="M464" i="4"/>
  <c r="M452" i="4"/>
  <c r="M440" i="4"/>
  <c r="M428" i="4"/>
  <c r="M416" i="4"/>
  <c r="M404" i="4"/>
  <c r="M392" i="4"/>
  <c r="M380" i="4"/>
  <c r="M368" i="4"/>
  <c r="M356" i="4"/>
  <c r="M344" i="4"/>
  <c r="M332" i="4"/>
  <c r="M320" i="4"/>
  <c r="M308" i="4"/>
  <c r="M296" i="4"/>
  <c r="M284" i="4"/>
  <c r="M272" i="4"/>
  <c r="M260" i="4"/>
  <c r="M248" i="4"/>
  <c r="M1183" i="4"/>
  <c r="M1171" i="4"/>
  <c r="M1159" i="4"/>
  <c r="M1147" i="4"/>
  <c r="M1135" i="4"/>
  <c r="M1123" i="4"/>
  <c r="M1111" i="4"/>
  <c r="M1099" i="4"/>
  <c r="M1087" i="4"/>
  <c r="M1075" i="4"/>
  <c r="M1063" i="4"/>
  <c r="M1051" i="4"/>
  <c r="M1039" i="4"/>
  <c r="M1027" i="4"/>
  <c r="M1015" i="4"/>
  <c r="M1003" i="4"/>
  <c r="M991" i="4"/>
  <c r="M979" i="4"/>
  <c r="M967" i="4"/>
  <c r="M955" i="4"/>
  <c r="M943" i="4"/>
  <c r="M931" i="4"/>
  <c r="M919" i="4"/>
  <c r="M907" i="4"/>
  <c r="M895" i="4"/>
  <c r="M883" i="4"/>
  <c r="M871" i="4"/>
  <c r="M859" i="4"/>
  <c r="M847" i="4"/>
  <c r="M835" i="4"/>
  <c r="M823" i="4"/>
  <c r="M811" i="4"/>
  <c r="M799" i="4"/>
  <c r="M787" i="4"/>
  <c r="M775" i="4"/>
  <c r="M763" i="4"/>
  <c r="M751" i="4"/>
  <c r="M739" i="4"/>
  <c r="M727" i="4"/>
  <c r="M715" i="4"/>
  <c r="M703" i="4"/>
  <c r="M691" i="4"/>
  <c r="M679" i="4"/>
  <c r="M667" i="4"/>
  <c r="M655" i="4"/>
  <c r="M643" i="4"/>
  <c r="M631" i="4"/>
  <c r="M619" i="4"/>
  <c r="M607" i="4"/>
  <c r="M595" i="4"/>
  <c r="M583" i="4"/>
  <c r="M571" i="4"/>
  <c r="M559" i="4"/>
  <c r="M547" i="4"/>
  <c r="M535" i="4"/>
  <c r="M523" i="4"/>
  <c r="M511" i="4"/>
  <c r="M499" i="4"/>
  <c r="M487" i="4"/>
  <c r="M475" i="4"/>
  <c r="M463" i="4"/>
  <c r="M451" i="4"/>
  <c r="M439" i="4"/>
  <c r="M427" i="4"/>
  <c r="M415" i="4"/>
  <c r="M403" i="4"/>
  <c r="M391" i="4"/>
  <c r="M379" i="4"/>
  <c r="M367" i="4"/>
  <c r="M355" i="4"/>
  <c r="M343" i="4"/>
  <c r="M331" i="4"/>
  <c r="M319" i="4"/>
  <c r="M307" i="4"/>
  <c r="M295" i="4"/>
  <c r="M283" i="4"/>
  <c r="M271" i="4"/>
  <c r="M259" i="4"/>
  <c r="M247" i="4"/>
  <c r="M235" i="4"/>
  <c r="M522" i="4"/>
  <c r="M510" i="4"/>
  <c r="M498" i="4"/>
  <c r="M486" i="4"/>
  <c r="M474" i="4"/>
  <c r="M462" i="4"/>
  <c r="M450" i="4"/>
  <c r="M438" i="4"/>
  <c r="M426" i="4"/>
  <c r="M414" i="4"/>
  <c r="M402" i="4"/>
  <c r="M390" i="4"/>
  <c r="M378" i="4"/>
  <c r="M366" i="4"/>
  <c r="M354" i="4"/>
  <c r="M342" i="4"/>
  <c r="M330" i="4"/>
  <c r="M318" i="4"/>
  <c r="M306" i="4"/>
  <c r="M294" i="4"/>
  <c r="M282" i="4"/>
  <c r="M270" i="4"/>
  <c r="M258" i="4"/>
  <c r="M1301" i="4"/>
  <c r="M1289" i="4"/>
  <c r="M1277" i="4"/>
  <c r="M1265" i="4"/>
  <c r="M1253" i="4"/>
  <c r="M1241" i="4"/>
  <c r="M1229" i="4"/>
  <c r="M1217" i="4"/>
  <c r="M1205" i="4"/>
  <c r="M1193" i="4"/>
  <c r="M1181" i="4"/>
  <c r="M1169" i="4"/>
  <c r="M1157" i="4"/>
  <c r="M1145" i="4"/>
  <c r="M1133" i="4"/>
  <c r="M1121" i="4"/>
  <c r="M1109" i="4"/>
  <c r="M1097" i="4"/>
  <c r="M1085" i="4"/>
  <c r="M1073" i="4"/>
  <c r="M1061" i="4"/>
  <c r="M1049" i="4"/>
  <c r="M1037" i="4"/>
  <c r="M1025" i="4"/>
  <c r="M1013" i="4"/>
  <c r="M1001" i="4"/>
  <c r="M989" i="4"/>
  <c r="M977" i="4"/>
  <c r="M965" i="4"/>
  <c r="M953" i="4"/>
  <c r="M941" i="4"/>
  <c r="M929" i="4"/>
  <c r="M917" i="4"/>
  <c r="M905" i="4"/>
  <c r="M893" i="4"/>
  <c r="M881" i="4"/>
  <c r="M869" i="4"/>
  <c r="M857" i="4"/>
  <c r="M845" i="4"/>
  <c r="M833" i="4"/>
  <c r="M821" i="4"/>
  <c r="M809" i="4"/>
  <c r="M797" i="4"/>
  <c r="M785" i="4"/>
  <c r="M773" i="4"/>
  <c r="M761" i="4"/>
  <c r="M749" i="4"/>
  <c r="M737" i="4"/>
  <c r="M725" i="4"/>
  <c r="M713" i="4"/>
  <c r="M701" i="4"/>
  <c r="M689" i="4"/>
  <c r="M677" i="4"/>
  <c r="M665" i="4"/>
  <c r="M653" i="4"/>
  <c r="M641" i="4"/>
  <c r="M629" i="4"/>
  <c r="M617" i="4"/>
  <c r="M605" i="4"/>
  <c r="M593" i="4"/>
  <c r="M581" i="4"/>
  <c r="M569" i="4"/>
  <c r="M557" i="4"/>
  <c r="M545" i="4"/>
  <c r="M533" i="4"/>
  <c r="M521" i="4"/>
  <c r="M509" i="4"/>
  <c r="M497" i="4"/>
  <c r="M485" i="4"/>
  <c r="M473" i="4"/>
  <c r="M461" i="4"/>
  <c r="M449" i="4"/>
  <c r="M437" i="4"/>
  <c r="M425" i="4"/>
  <c r="M413" i="4"/>
  <c r="M401" i="4"/>
  <c r="M389" i="4"/>
  <c r="M377" i="4"/>
  <c r="M365" i="4"/>
  <c r="M353" i="4"/>
  <c r="M341" i="4"/>
  <c r="M329" i="4"/>
  <c r="M317" i="4"/>
  <c r="M305" i="4"/>
  <c r="M293" i="4"/>
  <c r="M281" i="4"/>
  <c r="M269" i="4"/>
  <c r="M257" i="4"/>
  <c r="M245" i="4"/>
  <c r="M1300" i="4"/>
  <c r="M1276" i="4"/>
  <c r="M1264" i="4"/>
  <c r="M1252" i="4"/>
  <c r="M1228" i="4"/>
  <c r="M1216" i="4"/>
  <c r="M1204" i="4"/>
  <c r="M1180" i="4"/>
  <c r="M1168" i="4"/>
  <c r="M1156" i="4"/>
  <c r="M1132" i="4"/>
  <c r="M1120" i="4"/>
  <c r="M1108" i="4"/>
  <c r="M1084" i="4"/>
  <c r="M1072" i="4"/>
  <c r="M1060" i="4"/>
  <c r="M1036" i="4"/>
  <c r="M1024" i="4"/>
  <c r="M1012" i="4"/>
  <c r="M1000" i="4"/>
  <c r="M988" i="4"/>
  <c r="M976" i="4"/>
  <c r="M964" i="4"/>
  <c r="M952" i="4"/>
  <c r="M940" i="4"/>
  <c r="M928" i="4"/>
  <c r="M916" i="4"/>
  <c r="M904" i="4"/>
  <c r="M892" i="4"/>
  <c r="M880" i="4"/>
  <c r="M868" i="4"/>
  <c r="M856" i="4"/>
  <c r="M844" i="4"/>
  <c r="M832" i="4"/>
  <c r="M820" i="4"/>
  <c r="M808" i="4"/>
  <c r="M796" i="4"/>
  <c r="M784" i="4"/>
  <c r="M772" i="4"/>
  <c r="M760" i="4"/>
  <c r="M748" i="4"/>
  <c r="M736" i="4"/>
  <c r="M724" i="4"/>
  <c r="M712" i="4"/>
  <c r="M700" i="4"/>
  <c r="M688" i="4"/>
  <c r="M676" i="4"/>
  <c r="M664" i="4"/>
  <c r="M652" i="4"/>
  <c r="M640" i="4"/>
  <c r="M628" i="4"/>
  <c r="M616" i="4"/>
  <c r="M604" i="4"/>
  <c r="M592" i="4"/>
  <c r="M580" i="4"/>
  <c r="M568" i="4"/>
  <c r="M556" i="4"/>
  <c r="M544" i="4"/>
  <c r="M532" i="4"/>
  <c r="M520" i="4"/>
  <c r="M508" i="4"/>
  <c r="M496" i="4"/>
  <c r="M484" i="4"/>
  <c r="M472" i="4"/>
  <c r="M460" i="4"/>
  <c r="M448" i="4"/>
  <c r="M436" i="4"/>
  <c r="M424" i="4"/>
  <c r="M412" i="4"/>
  <c r="M400" i="4"/>
  <c r="M388" i="4"/>
  <c r="M376" i="4"/>
  <c r="M364" i="4"/>
  <c r="M352" i="4"/>
  <c r="M340" i="4"/>
  <c r="M328" i="4"/>
  <c r="M316" i="4"/>
  <c r="M304" i="4"/>
  <c r="M292" i="4"/>
  <c r="M280" i="4"/>
  <c r="M268" i="4"/>
  <c r="M256" i="4"/>
  <c r="M244" i="4"/>
  <c r="M1263" i="4"/>
  <c r="M1251" i="4"/>
  <c r="M1239" i="4"/>
  <c r="M1227" i="4"/>
  <c r="M1215" i="4"/>
  <c r="M1203" i="4"/>
  <c r="M1191" i="4"/>
  <c r="M1179" i="4"/>
  <c r="M1167" i="4"/>
  <c r="M1155" i="4"/>
  <c r="M1143" i="4"/>
  <c r="M1131" i="4"/>
  <c r="M1119" i="4"/>
  <c r="M1107" i="4"/>
  <c r="M1095" i="4"/>
  <c r="M1083" i="4"/>
  <c r="M1071" i="4"/>
  <c r="M1059" i="4"/>
  <c r="M1047" i="4"/>
  <c r="M1035" i="4"/>
  <c r="M1023" i="4"/>
  <c r="M1011" i="4"/>
  <c r="M999" i="4"/>
  <c r="M987" i="4"/>
  <c r="M975" i="4"/>
  <c r="M963" i="4"/>
  <c r="M951" i="4"/>
  <c r="M939" i="4"/>
  <c r="M927" i="4"/>
  <c r="M915" i="4"/>
  <c r="M903" i="4"/>
  <c r="M891" i="4"/>
  <c r="M879" i="4"/>
  <c r="M867" i="4"/>
  <c r="M855" i="4"/>
  <c r="M843" i="4"/>
  <c r="M831" i="4"/>
  <c r="M819" i="4"/>
  <c r="M807" i="4"/>
  <c r="M795" i="4"/>
  <c r="M783" i="4"/>
  <c r="M771" i="4"/>
  <c r="M759" i="4"/>
  <c r="M747" i="4"/>
  <c r="M735" i="4"/>
  <c r="M723" i="4"/>
  <c r="M711" i="4"/>
  <c r="M699" i="4"/>
  <c r="M687" i="4"/>
  <c r="M675" i="4"/>
  <c r="M663" i="4"/>
  <c r="M651" i="4"/>
  <c r="M639" i="4"/>
  <c r="M627" i="4"/>
  <c r="M615" i="4"/>
  <c r="M603" i="4"/>
  <c r="M591" i="4"/>
  <c r="M579" i="4"/>
  <c r="M567" i="4"/>
  <c r="M555" i="4"/>
  <c r="M543" i="4"/>
  <c r="M531" i="4"/>
  <c r="M519" i="4"/>
  <c r="M507" i="4"/>
  <c r="M495" i="4"/>
  <c r="M483" i="4"/>
  <c r="M471" i="4"/>
  <c r="M459" i="4"/>
  <c r="M447" i="4"/>
  <c r="M435" i="4"/>
  <c r="M423" i="4"/>
  <c r="M411" i="4"/>
  <c r="M399" i="4"/>
  <c r="M387" i="4"/>
  <c r="M375" i="4"/>
  <c r="M363" i="4"/>
  <c r="M351" i="4"/>
  <c r="M339" i="4"/>
  <c r="M327" i="4"/>
  <c r="M315" i="4"/>
  <c r="M303" i="4"/>
  <c r="M291" i="4"/>
  <c r="M279" i="4"/>
  <c r="M267" i="4"/>
  <c r="M255" i="4"/>
  <c r="M243" i="4"/>
  <c r="M1250" i="4"/>
  <c r="M1238" i="4"/>
  <c r="M1226" i="4"/>
  <c r="M1214" i="4"/>
  <c r="M1202" i="4"/>
  <c r="M1190" i="4"/>
  <c r="M1178" i="4"/>
  <c r="M1166" i="4"/>
  <c r="M1154" i="4"/>
  <c r="M1142" i="4"/>
  <c r="M1130" i="4"/>
  <c r="M1118" i="4"/>
  <c r="M1106" i="4"/>
  <c r="M1094" i="4"/>
  <c r="M1082" i="4"/>
  <c r="M1070" i="4"/>
  <c r="M1058" i="4"/>
  <c r="M1046" i="4"/>
  <c r="M1034" i="4"/>
  <c r="M1022" i="4"/>
  <c r="M1010" i="4"/>
  <c r="M998" i="4"/>
  <c r="M986" i="4"/>
  <c r="M974" i="4"/>
  <c r="M962" i="4"/>
  <c r="M950" i="4"/>
  <c r="M938" i="4"/>
  <c r="M926" i="4"/>
  <c r="M914" i="4"/>
  <c r="M902" i="4"/>
  <c r="M890" i="4"/>
  <c r="M878" i="4"/>
  <c r="M866" i="4"/>
  <c r="M854" i="4"/>
  <c r="M842" i="4"/>
  <c r="M830" i="4"/>
  <c r="M818" i="4"/>
  <c r="M806" i="4"/>
  <c r="M794" i="4"/>
  <c r="M782" i="4"/>
  <c r="M770" i="4"/>
  <c r="M758" i="4"/>
  <c r="M746" i="4"/>
  <c r="M734" i="4"/>
  <c r="M722" i="4"/>
  <c r="M710" i="4"/>
  <c r="M698" i="4"/>
  <c r="M686" i="4"/>
  <c r="M674" i="4"/>
  <c r="M662" i="4"/>
  <c r="M650" i="4"/>
  <c r="M638" i="4"/>
  <c r="M626" i="4"/>
  <c r="M614" i="4"/>
  <c r="M602" i="4"/>
  <c r="M590" i="4"/>
  <c r="M578" i="4"/>
  <c r="M566" i="4"/>
  <c r="M554" i="4"/>
  <c r="M542" i="4"/>
  <c r="M530" i="4"/>
  <c r="M518" i="4"/>
  <c r="M506" i="4"/>
  <c r="M494" i="4"/>
  <c r="M482" i="4"/>
  <c r="M470" i="4"/>
  <c r="M458" i="4"/>
  <c r="M446" i="4"/>
  <c r="M434" i="4"/>
  <c r="M422" i="4"/>
  <c r="M410" i="4"/>
  <c r="M398" i="4"/>
  <c r="M386" i="4"/>
  <c r="M374" i="4"/>
  <c r="M362" i="4"/>
  <c r="M350" i="4"/>
  <c r="M338" i="4"/>
  <c r="M326" i="4"/>
  <c r="M314" i="4"/>
  <c r="M302" i="4"/>
  <c r="M290" i="4"/>
  <c r="M278" i="4"/>
  <c r="M266" i="4"/>
  <c r="M254" i="4"/>
  <c r="M1177" i="4"/>
  <c r="M1165" i="4"/>
  <c r="M1153" i="4"/>
  <c r="M1141" i="4"/>
  <c r="M1129" i="4"/>
  <c r="M1117" i="4"/>
  <c r="M1105" i="4"/>
  <c r="M1093" i="4"/>
  <c r="M1081" i="4"/>
  <c r="M1069" i="4"/>
  <c r="M1057" i="4"/>
  <c r="M1045" i="4"/>
  <c r="M1033" i="4"/>
  <c r="M1021" i="4"/>
  <c r="M1009" i="4"/>
  <c r="M997" i="4"/>
  <c r="M985" i="4"/>
  <c r="M973" i="4"/>
  <c r="M961" i="4"/>
  <c r="M949" i="4"/>
  <c r="M937" i="4"/>
  <c r="M925" i="4"/>
  <c r="M913" i="4"/>
  <c r="M901" i="4"/>
  <c r="M889" i="4"/>
  <c r="M877" i="4"/>
  <c r="M865" i="4"/>
  <c r="M853" i="4"/>
  <c r="M841" i="4"/>
  <c r="M829" i="4"/>
  <c r="M817" i="4"/>
  <c r="M805" i="4"/>
  <c r="M793" i="4"/>
  <c r="M781" i="4"/>
  <c r="M769" i="4"/>
  <c r="M757" i="4"/>
  <c r="M745" i="4"/>
  <c r="M733" i="4"/>
  <c r="M721" i="4"/>
  <c r="M709" i="4"/>
  <c r="M697" i="4"/>
  <c r="M685" i="4"/>
  <c r="M673" i="4"/>
  <c r="M661" i="4"/>
  <c r="M649" i="4"/>
  <c r="M637" i="4"/>
  <c r="M625" i="4"/>
  <c r="M613" i="4"/>
  <c r="M601" i="4"/>
  <c r="M589" i="4"/>
  <c r="M577" i="4"/>
  <c r="M565" i="4"/>
  <c r="M553" i="4"/>
  <c r="M541" i="4"/>
  <c r="M529" i="4"/>
  <c r="M517" i="4"/>
  <c r="M505" i="4"/>
  <c r="M493" i="4"/>
  <c r="M481" i="4"/>
  <c r="M469" i="4"/>
  <c r="M457" i="4"/>
  <c r="M445" i="4"/>
  <c r="M433" i="4"/>
  <c r="M421" i="4"/>
  <c r="M409" i="4"/>
  <c r="M397" i="4"/>
  <c r="M385" i="4"/>
  <c r="M373" i="4"/>
  <c r="M361" i="4"/>
  <c r="M349" i="4"/>
  <c r="M337" i="4"/>
  <c r="M325" i="4"/>
  <c r="M313" i="4"/>
  <c r="M301" i="4"/>
  <c r="M289" i="4"/>
  <c r="M277" i="4"/>
  <c r="M265" i="4"/>
  <c r="M253" i="4"/>
  <c r="M241" i="4"/>
  <c r="M1272" i="4"/>
  <c r="M1260" i="4"/>
  <c r="M1248" i="4"/>
  <c r="M1236" i="4"/>
  <c r="M1224" i="4"/>
  <c r="M1212" i="4"/>
  <c r="M1200" i="4"/>
  <c r="M1188" i="4"/>
  <c r="M1176" i="4"/>
  <c r="M1164" i="4"/>
  <c r="M1152" i="4"/>
  <c r="M1140" i="4"/>
  <c r="M1128" i="4"/>
  <c r="M1116" i="4"/>
  <c r="M1104" i="4"/>
  <c r="M1092" i="4"/>
  <c r="M1080" i="4"/>
  <c r="M1068" i="4"/>
  <c r="M1056" i="4"/>
  <c r="M1044" i="4"/>
  <c r="M1032" i="4"/>
  <c r="M1020" i="4"/>
  <c r="M1008" i="4"/>
  <c r="M996" i="4"/>
  <c r="M984" i="4"/>
  <c r="M972" i="4"/>
  <c r="M960" i="4"/>
  <c r="M948" i="4"/>
  <c r="M936" i="4"/>
  <c r="M924" i="4"/>
  <c r="M912" i="4"/>
  <c r="M900" i="4"/>
  <c r="M888" i="4"/>
  <c r="M876" i="4"/>
  <c r="M864" i="4"/>
  <c r="M852" i="4"/>
  <c r="M840" i="4"/>
  <c r="M828" i="4"/>
  <c r="M816" i="4"/>
  <c r="M804" i="4"/>
  <c r="M792" i="4"/>
  <c r="M780" i="4"/>
  <c r="M768" i="4"/>
  <c r="M756" i="4"/>
  <c r="M744" i="4"/>
  <c r="M732" i="4"/>
  <c r="M720" i="4"/>
  <c r="M708" i="4"/>
  <c r="M696" i="4"/>
  <c r="M684" i="4"/>
  <c r="M672" i="4"/>
  <c r="M660" i="4"/>
  <c r="M648" i="4"/>
  <c r="M636" i="4"/>
  <c r="M624" i="4"/>
  <c r="M612" i="4"/>
  <c r="M600" i="4"/>
  <c r="M588" i="4"/>
  <c r="M576" i="4"/>
  <c r="M564" i="4"/>
  <c r="M552" i="4"/>
  <c r="M540" i="4"/>
  <c r="M528" i="4"/>
  <c r="M516" i="4"/>
  <c r="M504" i="4"/>
  <c r="M492" i="4"/>
  <c r="M480" i="4"/>
  <c r="M468" i="4"/>
  <c r="M456" i="4"/>
  <c r="M444" i="4"/>
  <c r="M432" i="4"/>
  <c r="M420" i="4"/>
  <c r="M408" i="4"/>
  <c r="M396" i="4"/>
  <c r="M384" i="4"/>
  <c r="M372" i="4"/>
  <c r="M360" i="4"/>
  <c r="M348" i="4"/>
  <c r="M336" i="4"/>
  <c r="M324" i="4"/>
  <c r="M312" i="4"/>
  <c r="M300" i="4"/>
  <c r="M288" i="4"/>
  <c r="M276" i="4"/>
  <c r="M264" i="4"/>
  <c r="M144" i="4"/>
  <c r="M959" i="4"/>
  <c r="M947" i="4"/>
  <c r="M935" i="4"/>
  <c r="M923" i="4"/>
  <c r="M911" i="4"/>
  <c r="M899" i="4"/>
  <c r="M887" i="4"/>
  <c r="M875" i="4"/>
  <c r="M863" i="4"/>
  <c r="M851" i="4"/>
  <c r="M839" i="4"/>
  <c r="M827" i="4"/>
  <c r="M815" i="4"/>
  <c r="M803" i="4"/>
  <c r="M791" i="4"/>
  <c r="M779" i="4"/>
  <c r="M767" i="4"/>
  <c r="M755" i="4"/>
  <c r="M743" i="4"/>
  <c r="M731" i="4"/>
  <c r="M719" i="4"/>
  <c r="M707" i="4"/>
  <c r="M695" i="4"/>
  <c r="M683" i="4"/>
  <c r="M671" i="4"/>
  <c r="M659" i="4"/>
  <c r="M647" i="4"/>
  <c r="M635" i="4"/>
  <c r="M623" i="4"/>
  <c r="M611" i="4"/>
  <c r="M599" i="4"/>
  <c r="M587" i="4"/>
  <c r="M575" i="4"/>
  <c r="M563" i="4"/>
  <c r="M551" i="4"/>
  <c r="M539" i="4"/>
  <c r="M527" i="4"/>
  <c r="M515" i="4"/>
  <c r="M503" i="4"/>
  <c r="M491" i="4"/>
  <c r="M479" i="4"/>
  <c r="M467" i="4"/>
  <c r="M455" i="4"/>
  <c r="M443" i="4"/>
  <c r="M431" i="4"/>
  <c r="M419" i="4"/>
  <c r="M407" i="4"/>
  <c r="M395" i="4"/>
  <c r="M383" i="4"/>
  <c r="M371" i="4"/>
  <c r="M359" i="4"/>
  <c r="M347" i="4"/>
  <c r="M335" i="4"/>
  <c r="M323" i="4"/>
  <c r="M311" i="4"/>
  <c r="M299" i="4"/>
  <c r="M287" i="4"/>
  <c r="M275" i="4"/>
  <c r="M263" i="4"/>
  <c r="M251" i="4"/>
  <c r="M1270" i="4"/>
  <c r="M1258" i="4"/>
  <c r="M1246" i="4"/>
  <c r="M1234" i="4"/>
  <c r="M1222" i="4"/>
  <c r="M1210" i="4"/>
  <c r="M1198" i="4"/>
  <c r="M1186" i="4"/>
  <c r="M1174" i="4"/>
  <c r="M1162" i="4"/>
  <c r="M1150" i="4"/>
  <c r="M1138" i="4"/>
  <c r="M1126" i="4"/>
  <c r="M1114" i="4"/>
  <c r="M1102" i="4"/>
  <c r="M1090" i="4"/>
  <c r="M1078" i="4"/>
  <c r="M1066" i="4"/>
  <c r="M1054" i="4"/>
  <c r="M1042" i="4"/>
  <c r="M1030" i="4"/>
  <c r="M1018" i="4"/>
  <c r="M1006" i="4"/>
  <c r="M994" i="4"/>
  <c r="M982" i="4"/>
  <c r="M970" i="4"/>
  <c r="M958" i="4"/>
  <c r="M946" i="4"/>
  <c r="M934" i="4"/>
  <c r="M922" i="4"/>
  <c r="M910" i="4"/>
  <c r="M898" i="4"/>
  <c r="M886" i="4"/>
  <c r="M874" i="4"/>
  <c r="M862" i="4"/>
  <c r="M850" i="4"/>
  <c r="M838" i="4"/>
  <c r="M826" i="4"/>
  <c r="M814" i="4"/>
  <c r="M802" i="4"/>
  <c r="M790" i="4"/>
  <c r="M778" i="4"/>
  <c r="M766" i="4"/>
  <c r="M754" i="4"/>
  <c r="M742" i="4"/>
  <c r="M730" i="4"/>
  <c r="M718" i="4"/>
  <c r="M706" i="4"/>
  <c r="M694" i="4"/>
  <c r="M682" i="4"/>
  <c r="M670" i="4"/>
  <c r="M658" i="4"/>
  <c r="M646" i="4"/>
  <c r="M634" i="4"/>
  <c r="M622" i="4"/>
  <c r="M610" i="4"/>
  <c r="M598" i="4"/>
  <c r="M586" i="4"/>
  <c r="M574" i="4"/>
  <c r="M562" i="4"/>
  <c r="M550" i="4"/>
  <c r="M538" i="4"/>
  <c r="M526" i="4"/>
  <c r="M514" i="4"/>
  <c r="M502" i="4"/>
  <c r="M490" i="4"/>
  <c r="M478" i="4"/>
  <c r="M466" i="4"/>
  <c r="M454" i="4"/>
  <c r="M442" i="4"/>
  <c r="M430" i="4"/>
  <c r="M418" i="4"/>
  <c r="M406" i="4"/>
  <c r="M394" i="4"/>
  <c r="M382" i="4"/>
  <c r="M370" i="4"/>
  <c r="M358" i="4"/>
  <c r="M346" i="4"/>
  <c r="M334" i="4"/>
  <c r="M322" i="4"/>
  <c r="M310" i="4"/>
  <c r="M298" i="4"/>
  <c r="M286" i="4"/>
  <c r="M274" i="4"/>
  <c r="M262" i="4"/>
  <c r="M250" i="4"/>
  <c r="M236" i="4"/>
  <c r="M224" i="4"/>
  <c r="M212" i="4"/>
  <c r="M200" i="4"/>
  <c r="M188" i="4"/>
  <c r="M176" i="4"/>
  <c r="M164" i="4"/>
  <c r="M152" i="4"/>
  <c r="M140" i="4"/>
  <c r="M128" i="4"/>
  <c r="M116" i="4"/>
  <c r="M104" i="4"/>
  <c r="M92" i="4"/>
  <c r="M80" i="4"/>
  <c r="M68" i="4"/>
  <c r="M56" i="4"/>
  <c r="M44" i="4"/>
  <c r="M32" i="4"/>
  <c r="M20" i="4"/>
  <c r="M8" i="4"/>
  <c r="M223" i="4"/>
  <c r="M211" i="4"/>
  <c r="M199" i="4"/>
  <c r="M187" i="4"/>
  <c r="M175" i="4"/>
  <c r="M163" i="4"/>
  <c r="M151" i="4"/>
  <c r="M139" i="4"/>
  <c r="M127" i="4"/>
  <c r="M115" i="4"/>
  <c r="M103" i="4"/>
  <c r="M91" i="4"/>
  <c r="M79" i="4"/>
  <c r="M67" i="4"/>
  <c r="M55" i="4"/>
  <c r="M43" i="4"/>
  <c r="M31" i="4"/>
  <c r="M19" i="4"/>
  <c r="M7" i="4"/>
  <c r="M246" i="4"/>
  <c r="M234" i="4"/>
  <c r="M222" i="4"/>
  <c r="M210" i="4"/>
  <c r="M198" i="4"/>
  <c r="M186" i="4"/>
  <c r="M174" i="4"/>
  <c r="M162" i="4"/>
  <c r="M150" i="4"/>
  <c r="M138" i="4"/>
  <c r="M126" i="4"/>
  <c r="M114" i="4"/>
  <c r="M102" i="4"/>
  <c r="M90" i="4"/>
  <c r="M78" i="4"/>
  <c r="M66" i="4"/>
  <c r="M54" i="4"/>
  <c r="M42" i="4"/>
  <c r="M30" i="4"/>
  <c r="M18" i="4"/>
  <c r="M6" i="4"/>
  <c r="M233" i="4"/>
  <c r="M221" i="4"/>
  <c r="M209" i="4"/>
  <c r="M197" i="4"/>
  <c r="M185" i="4"/>
  <c r="M173" i="4"/>
  <c r="M161" i="4"/>
  <c r="M149" i="4"/>
  <c r="M137" i="4"/>
  <c r="M125" i="4"/>
  <c r="M113" i="4"/>
  <c r="M101" i="4"/>
  <c r="M89" i="4"/>
  <c r="M77" i="4"/>
  <c r="M65" i="4"/>
  <c r="M53" i="4"/>
  <c r="M41" i="4"/>
  <c r="M29" i="4"/>
  <c r="M17" i="4"/>
  <c r="M5" i="4"/>
  <c r="M232" i="4"/>
  <c r="M220" i="4"/>
  <c r="M208" i="4"/>
  <c r="M196" i="4"/>
  <c r="M184" i="4"/>
  <c r="M172" i="4"/>
  <c r="M160" i="4"/>
  <c r="M148" i="4"/>
  <c r="M136" i="4"/>
  <c r="M124" i="4"/>
  <c r="M112" i="4"/>
  <c r="M100" i="4"/>
  <c r="M88" i="4"/>
  <c r="M76" i="4"/>
  <c r="M64" i="4"/>
  <c r="M52" i="4"/>
  <c r="M40" i="4"/>
  <c r="M28" i="4"/>
  <c r="M16" i="4"/>
  <c r="M4" i="4"/>
  <c r="M231" i="4"/>
  <c r="M219" i="4"/>
  <c r="M207" i="4"/>
  <c r="M195" i="4"/>
  <c r="M183" i="4"/>
  <c r="M171" i="4"/>
  <c r="M159" i="4"/>
  <c r="M147" i="4"/>
  <c r="M135" i="4"/>
  <c r="M123" i="4"/>
  <c r="M111" i="4"/>
  <c r="M99" i="4"/>
  <c r="M87" i="4"/>
  <c r="M75" i="4"/>
  <c r="M63" i="4"/>
  <c r="M51" i="4"/>
  <c r="M39" i="4"/>
  <c r="M27" i="4"/>
  <c r="M15" i="4"/>
  <c r="M3" i="4"/>
  <c r="M242" i="4"/>
  <c r="M230" i="4"/>
  <c r="M218" i="4"/>
  <c r="M206" i="4"/>
  <c r="M194" i="4"/>
  <c r="M182" i="4"/>
  <c r="M170" i="4"/>
  <c r="M158" i="4"/>
  <c r="M146" i="4"/>
  <c r="M134" i="4"/>
  <c r="M122" i="4"/>
  <c r="M110" i="4"/>
  <c r="M98" i="4"/>
  <c r="M86" i="4"/>
  <c r="M74" i="4"/>
  <c r="M62" i="4"/>
  <c r="M50" i="4"/>
  <c r="M38" i="4"/>
  <c r="M26" i="4"/>
  <c r="M14" i="4"/>
  <c r="M229" i="4"/>
  <c r="M217" i="4"/>
  <c r="M205" i="4"/>
  <c r="M193" i="4"/>
  <c r="M181" i="4"/>
  <c r="M169" i="4"/>
  <c r="M157" i="4"/>
  <c r="M145" i="4"/>
  <c r="M133" i="4"/>
  <c r="M121" i="4"/>
  <c r="M109" i="4"/>
  <c r="M97" i="4"/>
  <c r="M85" i="4"/>
  <c r="M73" i="4"/>
  <c r="M61" i="4"/>
  <c r="M49" i="4"/>
  <c r="M37" i="4"/>
  <c r="M25" i="4"/>
  <c r="M13" i="4"/>
  <c r="M252" i="4"/>
  <c r="M240" i="4"/>
  <c r="M228" i="4"/>
  <c r="M216" i="4"/>
  <c r="M204" i="4"/>
  <c r="M192" i="4"/>
  <c r="M180" i="4"/>
  <c r="M168" i="4"/>
  <c r="M156" i="4"/>
  <c r="M132" i="4"/>
  <c r="M120" i="4"/>
  <c r="M108" i="4"/>
  <c r="M96" i="4"/>
  <c r="M84" i="4"/>
  <c r="M72" i="4"/>
  <c r="M60" i="4"/>
  <c r="M48" i="4"/>
  <c r="M36" i="4"/>
  <c r="M24" i="4"/>
  <c r="M12" i="4"/>
  <c r="M239" i="4"/>
  <c r="M227" i="4"/>
  <c r="M215" i="4"/>
  <c r="M203" i="4"/>
  <c r="M191" i="4"/>
  <c r="M179" i="4"/>
  <c r="M167" i="4"/>
  <c r="M155" i="4"/>
  <c r="M143" i="4"/>
  <c r="M131" i="4"/>
  <c r="M119" i="4"/>
  <c r="M107" i="4"/>
  <c r="M95" i="4"/>
  <c r="M83" i="4"/>
  <c r="M71" i="4"/>
  <c r="M59" i="4"/>
  <c r="M47" i="4"/>
  <c r="M35" i="4"/>
  <c r="M23" i="4"/>
  <c r="M11" i="4"/>
  <c r="M238" i="4"/>
  <c r="M226" i="4"/>
  <c r="M214" i="4"/>
  <c r="M202" i="4"/>
  <c r="M190" i="4"/>
  <c r="M178" i="4"/>
  <c r="M166" i="4"/>
  <c r="M154" i="4"/>
  <c r="M142" i="4"/>
  <c r="M130" i="4"/>
  <c r="M118" i="4"/>
  <c r="M106" i="4"/>
  <c r="M94" i="4"/>
  <c r="M82" i="4"/>
  <c r="M70" i="4"/>
  <c r="M58" i="4"/>
  <c r="M46" i="4"/>
  <c r="M34" i="4"/>
  <c r="M22" i="4"/>
  <c r="M10" i="4"/>
  <c r="L2330" i="4"/>
  <c r="L2318" i="4"/>
  <c r="L2306" i="4"/>
  <c r="L2294" i="4"/>
  <c r="L2282" i="4"/>
  <c r="L2270" i="4"/>
  <c r="L2258" i="4"/>
  <c r="L2246" i="4"/>
  <c r="L2234" i="4"/>
  <c r="L2222" i="4"/>
  <c r="L2210" i="4"/>
  <c r="L2198" i="4"/>
  <c r="L2186" i="4"/>
  <c r="L2174" i="4"/>
  <c r="L2162" i="4"/>
  <c r="L2150" i="4"/>
  <c r="L2138" i="4"/>
  <c r="L2126" i="4"/>
  <c r="L2114" i="4"/>
  <c r="L2102" i="4"/>
  <c r="L2090" i="4"/>
  <c r="L2078" i="4"/>
  <c r="L2066" i="4"/>
  <c r="L2054" i="4"/>
  <c r="L2042" i="4"/>
  <c r="L2030" i="4"/>
  <c r="L2018" i="4"/>
  <c r="L2006" i="4"/>
  <c r="L1994" i="4"/>
  <c r="L1982" i="4"/>
  <c r="L1970" i="4"/>
  <c r="L1958" i="4"/>
  <c r="L1946" i="4"/>
  <c r="L1934" i="4"/>
  <c r="L1922" i="4"/>
  <c r="L1910" i="4"/>
  <c r="L1898" i="4"/>
  <c r="L1886" i="4"/>
  <c r="L1874" i="4"/>
  <c r="L1862" i="4"/>
  <c r="L1850" i="4"/>
  <c r="L1838" i="4"/>
  <c r="L1826" i="4"/>
  <c r="L1814" i="4"/>
  <c r="L1802" i="4"/>
  <c r="L1790" i="4"/>
  <c r="L1778" i="4"/>
  <c r="L1766" i="4"/>
  <c r="L1754" i="4"/>
  <c r="L1742" i="4"/>
  <c r="L1730" i="4"/>
  <c r="L1718" i="4"/>
  <c r="L1706" i="4"/>
  <c r="L1694" i="4"/>
  <c r="L1682" i="4"/>
  <c r="L1670" i="4"/>
  <c r="L1658" i="4"/>
  <c r="L1646" i="4"/>
  <c r="L1634" i="4"/>
  <c r="L1622" i="4"/>
  <c r="L1610" i="4"/>
  <c r="L1598" i="4"/>
  <c r="L1586" i="4"/>
  <c r="L1574" i="4"/>
  <c r="L1562" i="4"/>
  <c r="L1550" i="4"/>
  <c r="L1538" i="4"/>
  <c r="L1526" i="4"/>
  <c r="L1514" i="4"/>
  <c r="L1502" i="4"/>
  <c r="L1490" i="4"/>
  <c r="L1478" i="4"/>
  <c r="L1466" i="4"/>
  <c r="L1454" i="4"/>
  <c r="L1442" i="4"/>
  <c r="L1430" i="4"/>
  <c r="L1418" i="4"/>
  <c r="L1406" i="4"/>
  <c r="L1394" i="4"/>
  <c r="L1382" i="4"/>
  <c r="L1370" i="4"/>
  <c r="L1358" i="4"/>
  <c r="L2329" i="4"/>
  <c r="L2317" i="4"/>
  <c r="L2305" i="4"/>
  <c r="L2293" i="4"/>
  <c r="L2281" i="4"/>
  <c r="L2269" i="4"/>
  <c r="L2257" i="4"/>
  <c r="L2245" i="4"/>
  <c r="L2233" i="4"/>
  <c r="L2221" i="4"/>
  <c r="L2209" i="4"/>
  <c r="L2197" i="4"/>
  <c r="L2185" i="4"/>
  <c r="L2173" i="4"/>
  <c r="L2161" i="4"/>
  <c r="L2149" i="4"/>
  <c r="L2137" i="4"/>
  <c r="L2125" i="4"/>
  <c r="L2113" i="4"/>
  <c r="L2101" i="4"/>
  <c r="L2089" i="4"/>
  <c r="L2077" i="4"/>
  <c r="L2065" i="4"/>
  <c r="L2053" i="4"/>
  <c r="L2041" i="4"/>
  <c r="L2029" i="4"/>
  <c r="L2017" i="4"/>
  <c r="L2005" i="4"/>
  <c r="L1993" i="4"/>
  <c r="L1981" i="4"/>
  <c r="L1969" i="4"/>
  <c r="L1957" i="4"/>
  <c r="L1945" i="4"/>
  <c r="L1933" i="4"/>
  <c r="L1921" i="4"/>
  <c r="L1909" i="4"/>
  <c r="L1897" i="4"/>
  <c r="L1885" i="4"/>
  <c r="L1873" i="4"/>
  <c r="L1861" i="4"/>
  <c r="L1849" i="4"/>
  <c r="L1837" i="4"/>
  <c r="L1825" i="4"/>
  <c r="L2328" i="4"/>
  <c r="L2316" i="4"/>
  <c r="L2304" i="4"/>
  <c r="L2292" i="4"/>
  <c r="L2280" i="4"/>
  <c r="L2268" i="4"/>
  <c r="L2256" i="4"/>
  <c r="L2244" i="4"/>
  <c r="L2232" i="4"/>
  <c r="L2220" i="4"/>
  <c r="L2208" i="4"/>
  <c r="L2196" i="4"/>
  <c r="L2184" i="4"/>
  <c r="L2172" i="4"/>
  <c r="L2160" i="4"/>
  <c r="L2148" i="4"/>
  <c r="L2136" i="4"/>
  <c r="L2124" i="4"/>
  <c r="L2112" i="4"/>
  <c r="L2100" i="4"/>
  <c r="L2088" i="4"/>
  <c r="L2076" i="4"/>
  <c r="L2064" i="4"/>
  <c r="L2052" i="4"/>
  <c r="L2040" i="4"/>
  <c r="L2028" i="4"/>
  <c r="L2016" i="4"/>
  <c r="L2004" i="4"/>
  <c r="L1992" i="4"/>
  <c r="L1980" i="4"/>
  <c r="L1968" i="4"/>
  <c r="L1956" i="4"/>
  <c r="L1944" i="4"/>
  <c r="L1932" i="4"/>
  <c r="L2327" i="4"/>
  <c r="L2315" i="4"/>
  <c r="L2303" i="4"/>
  <c r="L2291" i="4"/>
  <c r="L2279" i="4"/>
  <c r="L2267" i="4"/>
  <c r="L2255" i="4"/>
  <c r="L2243" i="4"/>
  <c r="L2231" i="4"/>
  <c r="L2219" i="4"/>
  <c r="L2207" i="4"/>
  <c r="L2195" i="4"/>
  <c r="L2183" i="4"/>
  <c r="L2171" i="4"/>
  <c r="L2159" i="4"/>
  <c r="L2147" i="4"/>
  <c r="L2135" i="4"/>
  <c r="L2123" i="4"/>
  <c r="L2111" i="4"/>
  <c r="L2099" i="4"/>
  <c r="L2087" i="4"/>
  <c r="L2075" i="4"/>
  <c r="L2063" i="4"/>
  <c r="L2051" i="4"/>
  <c r="L2039" i="4"/>
  <c r="L2027" i="4"/>
  <c r="L2015" i="4"/>
  <c r="L2003" i="4"/>
  <c r="L1991" i="4"/>
  <c r="L1979" i="4"/>
  <c r="L1967" i="4"/>
  <c r="L1955" i="4"/>
  <c r="L1943" i="4"/>
  <c r="L1931" i="4"/>
  <c r="L2326" i="4"/>
  <c r="L2314" i="4"/>
  <c r="L2302" i="4"/>
  <c r="L2290" i="4"/>
  <c r="L2278" i="4"/>
  <c r="L2266" i="4"/>
  <c r="L2254" i="4"/>
  <c r="L2242" i="4"/>
  <c r="L2230" i="4"/>
  <c r="L2218" i="4"/>
  <c r="L2206" i="4"/>
  <c r="L2194" i="4"/>
  <c r="L2182" i="4"/>
  <c r="L2170" i="4"/>
  <c r="L2158" i="4"/>
  <c r="L2146" i="4"/>
  <c r="L2134" i="4"/>
  <c r="L2122" i="4"/>
  <c r="L2110" i="4"/>
  <c r="L2098" i="4"/>
  <c r="L2086" i="4"/>
  <c r="L2074" i="4"/>
  <c r="L2062" i="4"/>
  <c r="L2050" i="4"/>
  <c r="L2038" i="4"/>
  <c r="L2026" i="4"/>
  <c r="L2014" i="4"/>
  <c r="L2002" i="4"/>
  <c r="L1990" i="4"/>
  <c r="L2325" i="4"/>
  <c r="L2313" i="4"/>
  <c r="L2301" i="4"/>
  <c r="L2289" i="4"/>
  <c r="L2277" i="4"/>
  <c r="L2265" i="4"/>
  <c r="L2253" i="4"/>
  <c r="L2241" i="4"/>
  <c r="L2229" i="4"/>
  <c r="L2217" i="4"/>
  <c r="L2205" i="4"/>
  <c r="L2193" i="4"/>
  <c r="L2181" i="4"/>
  <c r="L2169" i="4"/>
  <c r="L2157" i="4"/>
  <c r="L2145" i="4"/>
  <c r="L2133" i="4"/>
  <c r="L2121" i="4"/>
  <c r="L2109" i="4"/>
  <c r="L2097" i="4"/>
  <c r="L2085" i="4"/>
  <c r="L2073" i="4"/>
  <c r="L2061" i="4"/>
  <c r="L2049" i="4"/>
  <c r="L2037" i="4"/>
  <c r="L2025" i="4"/>
  <c r="L2013" i="4"/>
  <c r="L2001" i="4"/>
  <c r="L1989" i="4"/>
  <c r="L1977" i="4"/>
  <c r="L1965" i="4"/>
  <c r="L1953" i="4"/>
  <c r="L1941" i="4"/>
  <c r="L2336" i="4"/>
  <c r="L2324" i="4"/>
  <c r="L2312" i="4"/>
  <c r="L2300" i="4"/>
  <c r="L2288" i="4"/>
  <c r="L2276" i="4"/>
  <c r="L2264" i="4"/>
  <c r="L2252" i="4"/>
  <c r="L2240" i="4"/>
  <c r="L2228" i="4"/>
  <c r="L2216" i="4"/>
  <c r="L2204" i="4"/>
  <c r="L2192" i="4"/>
  <c r="L2180" i="4"/>
  <c r="L2168" i="4"/>
  <c r="L2156" i="4"/>
  <c r="L2144" i="4"/>
  <c r="L2132" i="4"/>
  <c r="L2120" i="4"/>
  <c r="L2108" i="4"/>
  <c r="L2096" i="4"/>
  <c r="L2084" i="4"/>
  <c r="L2072" i="4"/>
  <c r="L2060" i="4"/>
  <c r="L2048" i="4"/>
  <c r="L2036" i="4"/>
  <c r="L2024" i="4"/>
  <c r="L2012" i="4"/>
  <c r="L2000" i="4"/>
  <c r="L1988" i="4"/>
  <c r="L1976" i="4"/>
  <c r="L1964" i="4"/>
  <c r="L1952" i="4"/>
  <c r="L1940" i="4"/>
  <c r="L1928" i="4"/>
  <c r="L1916" i="4"/>
  <c r="L1904" i="4"/>
  <c r="L1892" i="4"/>
  <c r="L1880" i="4"/>
  <c r="L1868" i="4"/>
  <c r="L1856" i="4"/>
  <c r="L1844" i="4"/>
  <c r="L1832" i="4"/>
  <c r="L1820" i="4"/>
  <c r="L2335" i="4"/>
  <c r="L2323" i="4"/>
  <c r="L2311" i="4"/>
  <c r="L2299" i="4"/>
  <c r="L2287" i="4"/>
  <c r="L2275" i="4"/>
  <c r="L2263" i="4"/>
  <c r="L2251" i="4"/>
  <c r="L2239" i="4"/>
  <c r="L2227" i="4"/>
  <c r="L2215" i="4"/>
  <c r="L2203" i="4"/>
  <c r="L2191" i="4"/>
  <c r="L2179" i="4"/>
  <c r="L2167" i="4"/>
  <c r="L2155" i="4"/>
  <c r="L2143" i="4"/>
  <c r="L2131" i="4"/>
  <c r="L2119" i="4"/>
  <c r="L2107" i="4"/>
  <c r="L2095" i="4"/>
  <c r="L2083" i="4"/>
  <c r="L2071" i="4"/>
  <c r="L2059" i="4"/>
  <c r="L2047" i="4"/>
  <c r="L2035" i="4"/>
  <c r="L2023" i="4"/>
  <c r="L2011" i="4"/>
  <c r="L1999" i="4"/>
  <c r="L1987" i="4"/>
  <c r="L1975" i="4"/>
  <c r="L1963" i="4"/>
  <c r="L1951" i="4"/>
  <c r="L1939" i="4"/>
  <c r="L1927" i="4"/>
  <c r="L2334" i="4"/>
  <c r="L2322" i="4"/>
  <c r="L2310" i="4"/>
  <c r="L2298" i="4"/>
  <c r="L2286" i="4"/>
  <c r="L2274" i="4"/>
  <c r="L2262" i="4"/>
  <c r="L2250" i="4"/>
  <c r="L2238" i="4"/>
  <c r="L2226" i="4"/>
  <c r="L2214" i="4"/>
  <c r="L2202" i="4"/>
  <c r="L2190" i="4"/>
  <c r="L2178" i="4"/>
  <c r="L2166" i="4"/>
  <c r="L2154" i="4"/>
  <c r="L2142" i="4"/>
  <c r="L2130" i="4"/>
  <c r="L2118" i="4"/>
  <c r="L2106" i="4"/>
  <c r="L2094" i="4"/>
  <c r="L2082" i="4"/>
  <c r="L2070" i="4"/>
  <c r="L2058" i="4"/>
  <c r="L2046" i="4"/>
  <c r="L2034" i="4"/>
  <c r="L2022" i="4"/>
  <c r="L2010" i="4"/>
  <c r="L2333" i="4"/>
  <c r="L2321" i="4"/>
  <c r="L2309" i="4"/>
  <c r="L2297" i="4"/>
  <c r="L2285" i="4"/>
  <c r="L2273" i="4"/>
  <c r="L2261" i="4"/>
  <c r="L2249" i="4"/>
  <c r="L2237" i="4"/>
  <c r="L2225" i="4"/>
  <c r="L2213" i="4"/>
  <c r="L2201" i="4"/>
  <c r="L2189" i="4"/>
  <c r="L2177" i="4"/>
  <c r="L2165" i="4"/>
  <c r="L2153" i="4"/>
  <c r="L2141" i="4"/>
  <c r="L2129" i="4"/>
  <c r="L2117" i="4"/>
  <c r="L2105" i="4"/>
  <c r="L2093" i="4"/>
  <c r="L2081" i="4"/>
  <c r="L2069" i="4"/>
  <c r="L2057" i="4"/>
  <c r="L2045" i="4"/>
  <c r="L2033" i="4"/>
  <c r="L2021" i="4"/>
  <c r="L2009" i="4"/>
  <c r="L1997" i="4"/>
  <c r="L1985" i="4"/>
  <c r="L1973" i="4"/>
  <c r="L1961" i="4"/>
  <c r="L1949" i="4"/>
  <c r="L1937" i="4"/>
  <c r="L1925" i="4"/>
  <c r="L2332" i="4"/>
  <c r="L2320" i="4"/>
  <c r="L2308" i="4"/>
  <c r="L2296" i="4"/>
  <c r="L2284" i="4"/>
  <c r="L2272" i="4"/>
  <c r="L2260" i="4"/>
  <c r="L2248" i="4"/>
  <c r="L2236" i="4"/>
  <c r="L2224" i="4"/>
  <c r="L2212" i="4"/>
  <c r="L2200" i="4"/>
  <c r="L2188" i="4"/>
  <c r="L2176" i="4"/>
  <c r="L2164" i="4"/>
  <c r="L2152" i="4"/>
  <c r="L2140" i="4"/>
  <c r="L2128" i="4"/>
  <c r="L2116" i="4"/>
  <c r="L2104" i="4"/>
  <c r="L2092" i="4"/>
  <c r="L2080" i="4"/>
  <c r="L2068" i="4"/>
  <c r="L2056" i="4"/>
  <c r="L2044" i="4"/>
  <c r="L2032" i="4"/>
  <c r="L2020" i="4"/>
  <c r="L2008" i="4"/>
  <c r="L1996" i="4"/>
  <c r="L1984" i="4"/>
  <c r="L1972" i="4"/>
  <c r="L1960" i="4"/>
  <c r="L1948" i="4"/>
  <c r="L1936" i="4"/>
  <c r="L1924" i="4"/>
  <c r="L2331" i="4"/>
  <c r="L2319" i="4"/>
  <c r="L2307" i="4"/>
  <c r="L2295" i="4"/>
  <c r="L2283" i="4"/>
  <c r="L2271" i="4"/>
  <c r="L2259" i="4"/>
  <c r="L2247" i="4"/>
  <c r="L2235" i="4"/>
  <c r="L2223" i="4"/>
  <c r="L2211" i="4"/>
  <c r="L2199" i="4"/>
  <c r="L2187" i="4"/>
  <c r="L2175" i="4"/>
  <c r="L2163" i="4"/>
  <c r="L2151" i="4"/>
  <c r="L2139" i="4"/>
  <c r="L2127" i="4"/>
  <c r="L2115" i="4"/>
  <c r="L2103" i="4"/>
  <c r="L2091" i="4"/>
  <c r="L2079" i="4"/>
  <c r="L2067" i="4"/>
  <c r="L2055" i="4"/>
  <c r="L2043" i="4"/>
  <c r="L2031" i="4"/>
  <c r="L2019" i="4"/>
  <c r="L2007" i="4"/>
  <c r="L1346" i="4"/>
  <c r="L1334" i="4"/>
  <c r="L1322" i="4"/>
  <c r="L1310" i="4"/>
  <c r="L1298" i="4"/>
  <c r="L1286" i="4"/>
  <c r="L1274" i="4"/>
  <c r="L1262" i="4"/>
  <c r="L1250" i="4"/>
  <c r="L1238" i="4"/>
  <c r="L1226" i="4"/>
  <c r="L1214" i="4"/>
  <c r="L1202" i="4"/>
  <c r="L1190" i="4"/>
  <c r="L1178" i="4"/>
  <c r="L1166" i="4"/>
  <c r="L1154" i="4"/>
  <c r="L1142" i="4"/>
  <c r="L1130" i="4"/>
  <c r="L1118" i="4"/>
  <c r="L1106" i="4"/>
  <c r="L1094" i="4"/>
  <c r="L1082" i="4"/>
  <c r="L1070" i="4"/>
  <c r="L1058" i="4"/>
  <c r="L1046" i="4"/>
  <c r="L1034" i="4"/>
  <c r="L938" i="4"/>
  <c r="L818" i="4"/>
  <c r="L710" i="4"/>
  <c r="L602" i="4"/>
  <c r="L1813" i="4"/>
  <c r="L1801" i="4"/>
  <c r="L1789" i="4"/>
  <c r="L1777" i="4"/>
  <c r="L1765" i="4"/>
  <c r="L1753" i="4"/>
  <c r="L1741" i="4"/>
  <c r="L1729" i="4"/>
  <c r="L1717" i="4"/>
  <c r="L1705" i="4"/>
  <c r="L1693" i="4"/>
  <c r="L1681" i="4"/>
  <c r="L1669" i="4"/>
  <c r="L1657" i="4"/>
  <c r="L1645" i="4"/>
  <c r="L1633" i="4"/>
  <c r="L1621" i="4"/>
  <c r="L1609" i="4"/>
  <c r="L1597" i="4"/>
  <c r="L1585" i="4"/>
  <c r="L1573" i="4"/>
  <c r="L1561" i="4"/>
  <c r="L1549" i="4"/>
  <c r="L1537" i="4"/>
  <c r="L1525" i="4"/>
  <c r="L1513" i="4"/>
  <c r="L1501" i="4"/>
  <c r="L1489" i="4"/>
  <c r="L1477" i="4"/>
  <c r="L1465" i="4"/>
  <c r="L1453" i="4"/>
  <c r="L1441" i="4"/>
  <c r="L1429" i="4"/>
  <c r="L1417" i="4"/>
  <c r="L1405" i="4"/>
  <c r="L1393" i="4"/>
  <c r="L1381" i="4"/>
  <c r="L1369" i="4"/>
  <c r="L1357" i="4"/>
  <c r="L1345" i="4"/>
  <c r="L1333" i="4"/>
  <c r="L1321" i="4"/>
  <c r="L1309" i="4"/>
  <c r="L1297" i="4"/>
  <c r="L1285" i="4"/>
  <c r="L1273" i="4"/>
  <c r="L1261" i="4"/>
  <c r="L1249" i="4"/>
  <c r="L1237" i="4"/>
  <c r="L1225" i="4"/>
  <c r="L1213" i="4"/>
  <c r="L1201" i="4"/>
  <c r="L1189" i="4"/>
  <c r="L1177" i="4"/>
  <c r="L1165" i="4"/>
  <c r="L1153" i="4"/>
  <c r="L1141" i="4"/>
  <c r="L1129" i="4"/>
  <c r="L1117" i="4"/>
  <c r="L1105" i="4"/>
  <c r="L1093" i="4"/>
  <c r="L1081" i="4"/>
  <c r="L1069" i="4"/>
  <c r="L1021" i="4"/>
  <c r="L985" i="4"/>
  <c r="L349" i="4"/>
  <c r="L1920" i="4"/>
  <c r="L1908" i="4"/>
  <c r="L1896" i="4"/>
  <c r="L1884" i="4"/>
  <c r="L1872" i="4"/>
  <c r="L1860" i="4"/>
  <c r="L1848" i="4"/>
  <c r="L1836" i="4"/>
  <c r="L1824" i="4"/>
  <c r="L1812" i="4"/>
  <c r="L1800" i="4"/>
  <c r="L1788" i="4"/>
  <c r="L1776" i="4"/>
  <c r="L1764" i="4"/>
  <c r="L1752" i="4"/>
  <c r="L1740" i="4"/>
  <c r="L1728" i="4"/>
  <c r="L1716" i="4"/>
  <c r="L1704" i="4"/>
  <c r="L1692" i="4"/>
  <c r="L1680" i="4"/>
  <c r="L1668" i="4"/>
  <c r="L1656" i="4"/>
  <c r="L1644" i="4"/>
  <c r="L1632" i="4"/>
  <c r="L1620" i="4"/>
  <c r="L1608" i="4"/>
  <c r="L1596" i="4"/>
  <c r="L1584" i="4"/>
  <c r="L1572" i="4"/>
  <c r="L1560" i="4"/>
  <c r="L1548" i="4"/>
  <c r="L1536" i="4"/>
  <c r="L1524" i="4"/>
  <c r="L1512" i="4"/>
  <c r="L1500" i="4"/>
  <c r="L1488" i="4"/>
  <c r="L1476" i="4"/>
  <c r="L1464" i="4"/>
  <c r="L1452" i="4"/>
  <c r="L1440" i="4"/>
  <c r="L1428" i="4"/>
  <c r="L1416" i="4"/>
  <c r="L1404" i="4"/>
  <c r="L1392" i="4"/>
  <c r="L1380" i="4"/>
  <c r="L1368" i="4"/>
  <c r="L1356" i="4"/>
  <c r="L1344" i="4"/>
  <c r="L1332" i="4"/>
  <c r="L1320" i="4"/>
  <c r="L1308" i="4"/>
  <c r="L1296" i="4"/>
  <c r="L1284" i="4"/>
  <c r="L1272" i="4"/>
  <c r="L1260" i="4"/>
  <c r="L1248" i="4"/>
  <c r="L1236" i="4"/>
  <c r="L1224" i="4"/>
  <c r="L1212" i="4"/>
  <c r="L1200" i="4"/>
  <c r="L1188" i="4"/>
  <c r="L1176" i="4"/>
  <c r="L1164" i="4"/>
  <c r="L1152" i="4"/>
  <c r="L1140" i="4"/>
  <c r="L1128" i="4"/>
  <c r="L1116" i="4"/>
  <c r="L1104" i="4"/>
  <c r="L1092" i="4"/>
  <c r="L1080" i="4"/>
  <c r="L1068" i="4"/>
  <c r="L816" i="4"/>
  <c r="L768" i="4"/>
  <c r="L348" i="4"/>
  <c r="L1919" i="4"/>
  <c r="L1907" i="4"/>
  <c r="L1895" i="4"/>
  <c r="L1883" i="4"/>
  <c r="L1871" i="4"/>
  <c r="L1859" i="4"/>
  <c r="L1847" i="4"/>
  <c r="L1835" i="4"/>
  <c r="L1823" i="4"/>
  <c r="L1811" i="4"/>
  <c r="L1799" i="4"/>
  <c r="L1787" i="4"/>
  <c r="L1775" i="4"/>
  <c r="L1763" i="4"/>
  <c r="L1751" i="4"/>
  <c r="L1739" i="4"/>
  <c r="L1727" i="4"/>
  <c r="L1715" i="4"/>
  <c r="L1703" i="4"/>
  <c r="L1691" i="4"/>
  <c r="L1679" i="4"/>
  <c r="L1667" i="4"/>
  <c r="L1655" i="4"/>
  <c r="L1643" i="4"/>
  <c r="L1631" i="4"/>
  <c r="L1619" i="4"/>
  <c r="L1607" i="4"/>
  <c r="L1595" i="4"/>
  <c r="L1583" i="4"/>
  <c r="L1571" i="4"/>
  <c r="L1559" i="4"/>
  <c r="L1547" i="4"/>
  <c r="L1535" i="4"/>
  <c r="L1523" i="4"/>
  <c r="L1511" i="4"/>
  <c r="L1499" i="4"/>
  <c r="L1487" i="4"/>
  <c r="L1475" i="4"/>
  <c r="L1463" i="4"/>
  <c r="L1451" i="4"/>
  <c r="L1439" i="4"/>
  <c r="L1427" i="4"/>
  <c r="L1415" i="4"/>
  <c r="L1403" i="4"/>
  <c r="L1391" i="4"/>
  <c r="L1379" i="4"/>
  <c r="L1367" i="4"/>
  <c r="L1355" i="4"/>
  <c r="L1343" i="4"/>
  <c r="L1331" i="4"/>
  <c r="L1319" i="4"/>
  <c r="L1307" i="4"/>
  <c r="L1295" i="4"/>
  <c r="L1283" i="4"/>
  <c r="L1271" i="4"/>
  <c r="L1259" i="4"/>
  <c r="L1247" i="4"/>
  <c r="L1235" i="4"/>
  <c r="L1223" i="4"/>
  <c r="L1211" i="4"/>
  <c r="L1199" i="4"/>
  <c r="L1187" i="4"/>
  <c r="L1175" i="4"/>
  <c r="L1163" i="4"/>
  <c r="L1151" i="4"/>
  <c r="L1139" i="4"/>
  <c r="L1127" i="4"/>
  <c r="L1115" i="4"/>
  <c r="L1103" i="4"/>
  <c r="L1091" i="4"/>
  <c r="L1079" i="4"/>
  <c r="L1067" i="4"/>
  <c r="L1978" i="4"/>
  <c r="L1966" i="4"/>
  <c r="L1954" i="4"/>
  <c r="L1942" i="4"/>
  <c r="L1930" i="4"/>
  <c r="L1918" i="4"/>
  <c r="L1906" i="4"/>
  <c r="L1894" i="4"/>
  <c r="L1882" i="4"/>
  <c r="L1870" i="4"/>
  <c r="L1858" i="4"/>
  <c r="L1846" i="4"/>
  <c r="L1834" i="4"/>
  <c r="L1822" i="4"/>
  <c r="L1810" i="4"/>
  <c r="L1798" i="4"/>
  <c r="L1786" i="4"/>
  <c r="L1774" i="4"/>
  <c r="L1762" i="4"/>
  <c r="L1750" i="4"/>
  <c r="L1738" i="4"/>
  <c r="L1726" i="4"/>
  <c r="L1714" i="4"/>
  <c r="L1702" i="4"/>
  <c r="L1690" i="4"/>
  <c r="L1678" i="4"/>
  <c r="L1666" i="4"/>
  <c r="L1654" i="4"/>
  <c r="L1642" i="4"/>
  <c r="L1630" i="4"/>
  <c r="L1618" i="4"/>
  <c r="L1606" i="4"/>
  <c r="L1594" i="4"/>
  <c r="L1582" i="4"/>
  <c r="L1570" i="4"/>
  <c r="L1558" i="4"/>
  <c r="L1546" i="4"/>
  <c r="L1534" i="4"/>
  <c r="L1522" i="4"/>
  <c r="L1510" i="4"/>
  <c r="L1498" i="4"/>
  <c r="L1486" i="4"/>
  <c r="L1474" i="4"/>
  <c r="L1462" i="4"/>
  <c r="L1450" i="4"/>
  <c r="L1438" i="4"/>
  <c r="L1426" i="4"/>
  <c r="L1414" i="4"/>
  <c r="L1402" i="4"/>
  <c r="L1390" i="4"/>
  <c r="L1378" i="4"/>
  <c r="L1366" i="4"/>
  <c r="L1354" i="4"/>
  <c r="L1342" i="4"/>
  <c r="L1330" i="4"/>
  <c r="L1318" i="4"/>
  <c r="L1306" i="4"/>
  <c r="L1294" i="4"/>
  <c r="L1282" i="4"/>
  <c r="L1270" i="4"/>
  <c r="L1258" i="4"/>
  <c r="L1246" i="4"/>
  <c r="L1234" i="4"/>
  <c r="L1222" i="4"/>
  <c r="L1210" i="4"/>
  <c r="L1198" i="4"/>
  <c r="L1186" i="4"/>
  <c r="L1174" i="4"/>
  <c r="L1162" i="4"/>
  <c r="L1150" i="4"/>
  <c r="L1138" i="4"/>
  <c r="L1126" i="4"/>
  <c r="L1114" i="4"/>
  <c r="L1102" i="4"/>
  <c r="L1090" i="4"/>
  <c r="L1078" i="4"/>
  <c r="L1066" i="4"/>
  <c r="L1054" i="4"/>
  <c r="L1042" i="4"/>
  <c r="L1030" i="4"/>
  <c r="L1018" i="4"/>
  <c r="L1006" i="4"/>
  <c r="L994" i="4"/>
  <c r="L982" i="4"/>
  <c r="L970" i="4"/>
  <c r="L1929" i="4"/>
  <c r="L1917" i="4"/>
  <c r="L1905" i="4"/>
  <c r="L1893" i="4"/>
  <c r="L1881" i="4"/>
  <c r="L1869" i="4"/>
  <c r="L1857" i="4"/>
  <c r="L1845" i="4"/>
  <c r="L1833" i="4"/>
  <c r="L1821" i="4"/>
  <c r="L1809" i="4"/>
  <c r="L1797" i="4"/>
  <c r="L1785" i="4"/>
  <c r="L1773" i="4"/>
  <c r="L1761" i="4"/>
  <c r="L1749" i="4"/>
  <c r="L1737" i="4"/>
  <c r="L1725" i="4"/>
  <c r="L1713" i="4"/>
  <c r="L1701" i="4"/>
  <c r="L1689" i="4"/>
  <c r="L1677" i="4"/>
  <c r="L1665" i="4"/>
  <c r="L1653" i="4"/>
  <c r="L1641" i="4"/>
  <c r="L1629" i="4"/>
  <c r="L1617" i="4"/>
  <c r="L1605" i="4"/>
  <c r="L1593" i="4"/>
  <c r="L1581" i="4"/>
  <c r="L1569" i="4"/>
  <c r="L1557" i="4"/>
  <c r="L1545" i="4"/>
  <c r="L1533" i="4"/>
  <c r="L1521" i="4"/>
  <c r="L1509" i="4"/>
  <c r="L1497" i="4"/>
  <c r="L1485" i="4"/>
  <c r="L1473" i="4"/>
  <c r="L1461" i="4"/>
  <c r="L1449" i="4"/>
  <c r="L1437" i="4"/>
  <c r="L1425" i="4"/>
  <c r="L1413" i="4"/>
  <c r="L1401" i="4"/>
  <c r="L1389" i="4"/>
  <c r="L1377" i="4"/>
  <c r="L1365" i="4"/>
  <c r="L1353" i="4"/>
  <c r="L1341" i="4"/>
  <c r="L1329" i="4"/>
  <c r="L1317" i="4"/>
  <c r="L1305" i="4"/>
  <c r="L1293" i="4"/>
  <c r="L1281" i="4"/>
  <c r="L1269" i="4"/>
  <c r="L1257" i="4"/>
  <c r="L1245" i="4"/>
  <c r="L1233" i="4"/>
  <c r="L1221" i="4"/>
  <c r="L1209" i="4"/>
  <c r="L1197" i="4"/>
  <c r="L1185" i="4"/>
  <c r="L1173" i="4"/>
  <c r="L1161" i="4"/>
  <c r="L1149" i="4"/>
  <c r="L1137" i="4"/>
  <c r="L1125" i="4"/>
  <c r="L1113" i="4"/>
  <c r="L1101" i="4"/>
  <c r="L1089" i="4"/>
  <c r="L1077" i="4"/>
  <c r="L1053" i="4"/>
  <c r="L765" i="4"/>
  <c r="L1808" i="4"/>
  <c r="L1796" i="4"/>
  <c r="L1784" i="4"/>
  <c r="L1772" i="4"/>
  <c r="L1760" i="4"/>
  <c r="L1748" i="4"/>
  <c r="L1736" i="4"/>
  <c r="L1724" i="4"/>
  <c r="L1712" i="4"/>
  <c r="L1700" i="4"/>
  <c r="L1688" i="4"/>
  <c r="L1676" i="4"/>
  <c r="L1664" i="4"/>
  <c r="L1652" i="4"/>
  <c r="L1640" i="4"/>
  <c r="L1628" i="4"/>
  <c r="L1616" i="4"/>
  <c r="L1604" i="4"/>
  <c r="L1592" i="4"/>
  <c r="L1580" i="4"/>
  <c r="L1568" i="4"/>
  <c r="L1556" i="4"/>
  <c r="L1544" i="4"/>
  <c r="L1532" i="4"/>
  <c r="L1520" i="4"/>
  <c r="L1508" i="4"/>
  <c r="L1496" i="4"/>
  <c r="L1484" i="4"/>
  <c r="L1472" i="4"/>
  <c r="L1460" i="4"/>
  <c r="L1448" i="4"/>
  <c r="L1436" i="4"/>
  <c r="L1424" i="4"/>
  <c r="L1412" i="4"/>
  <c r="L1400" i="4"/>
  <c r="L1388" i="4"/>
  <c r="L1376" i="4"/>
  <c r="L1364" i="4"/>
  <c r="L1352" i="4"/>
  <c r="L1340" i="4"/>
  <c r="L1328" i="4"/>
  <c r="L1316" i="4"/>
  <c r="L1304" i="4"/>
  <c r="L1292" i="4"/>
  <c r="L1280" i="4"/>
  <c r="L1268" i="4"/>
  <c r="L1256" i="4"/>
  <c r="L1244" i="4"/>
  <c r="L1232" i="4"/>
  <c r="L1220" i="4"/>
  <c r="L1208" i="4"/>
  <c r="L1196" i="4"/>
  <c r="L1184" i="4"/>
  <c r="L1172" i="4"/>
  <c r="L1160" i="4"/>
  <c r="L1148" i="4"/>
  <c r="L1136" i="4"/>
  <c r="L1124" i="4"/>
  <c r="L1112" i="4"/>
  <c r="L1100" i="4"/>
  <c r="L1088" i="4"/>
  <c r="L1076" i="4"/>
  <c r="L1064" i="4"/>
  <c r="L1052" i="4"/>
  <c r="L1040" i="4"/>
  <c r="L1028" i="4"/>
  <c r="L1016" i="4"/>
  <c r="L1004" i="4"/>
  <c r="L992" i="4"/>
  <c r="L980" i="4"/>
  <c r="L968" i="4"/>
  <c r="L956" i="4"/>
  <c r="L944" i="4"/>
  <c r="L932" i="4"/>
  <c r="L920" i="4"/>
  <c r="L908" i="4"/>
  <c r="L896" i="4"/>
  <c r="L884" i="4"/>
  <c r="L872" i="4"/>
  <c r="L860" i="4"/>
  <c r="L848" i="4"/>
  <c r="L836" i="4"/>
  <c r="L824" i="4"/>
  <c r="L812" i="4"/>
  <c r="L800" i="4"/>
  <c r="L788" i="4"/>
  <c r="L776" i="4"/>
  <c r="L764" i="4"/>
  <c r="L752" i="4"/>
  <c r="L740" i="4"/>
  <c r="L728" i="4"/>
  <c r="L716" i="4"/>
  <c r="L704" i="4"/>
  <c r="L692" i="4"/>
  <c r="L680" i="4"/>
  <c r="L668" i="4"/>
  <c r="L656" i="4"/>
  <c r="L644" i="4"/>
  <c r="L632" i="4"/>
  <c r="L620" i="4"/>
  <c r="L608" i="4"/>
  <c r="L596" i="4"/>
  <c r="L584" i="4"/>
  <c r="L572" i="4"/>
  <c r="L560" i="4"/>
  <c r="L548" i="4"/>
  <c r="L536" i="4"/>
  <c r="L524" i="4"/>
  <c r="L512" i="4"/>
  <c r="L500" i="4"/>
  <c r="L488" i="4"/>
  <c r="L476" i="4"/>
  <c r="L464" i="4"/>
  <c r="L452" i="4"/>
  <c r="L440" i="4"/>
  <c r="L428" i="4"/>
  <c r="L416" i="4"/>
  <c r="L404" i="4"/>
  <c r="L392" i="4"/>
  <c r="L1915" i="4"/>
  <c r="L1903" i="4"/>
  <c r="L1891" i="4"/>
  <c r="L1879" i="4"/>
  <c r="L1867" i="4"/>
  <c r="L1855" i="4"/>
  <c r="L1843" i="4"/>
  <c r="L1831" i="4"/>
  <c r="L1819" i="4"/>
  <c r="L1807" i="4"/>
  <c r="L1795" i="4"/>
  <c r="L1783" i="4"/>
  <c r="L1771" i="4"/>
  <c r="L1759" i="4"/>
  <c r="L1747" i="4"/>
  <c r="L1735" i="4"/>
  <c r="L1723" i="4"/>
  <c r="L1711" i="4"/>
  <c r="L1699" i="4"/>
  <c r="L1687" i="4"/>
  <c r="L1675" i="4"/>
  <c r="L1663" i="4"/>
  <c r="L1651" i="4"/>
  <c r="L1639" i="4"/>
  <c r="L1627" i="4"/>
  <c r="L1615" i="4"/>
  <c r="L1603" i="4"/>
  <c r="L1591" i="4"/>
  <c r="L1579" i="4"/>
  <c r="L1567" i="4"/>
  <c r="L1555" i="4"/>
  <c r="L1543" i="4"/>
  <c r="L1531" i="4"/>
  <c r="L1519" i="4"/>
  <c r="L1507" i="4"/>
  <c r="L1495" i="4"/>
  <c r="L1483" i="4"/>
  <c r="L1471" i="4"/>
  <c r="L1459" i="4"/>
  <c r="L1447" i="4"/>
  <c r="L1435" i="4"/>
  <c r="L1423" i="4"/>
  <c r="L1411" i="4"/>
  <c r="L1399" i="4"/>
  <c r="L1387" i="4"/>
  <c r="L1375" i="4"/>
  <c r="L1363" i="4"/>
  <c r="L1351" i="4"/>
  <c r="L1339" i="4"/>
  <c r="L1327" i="4"/>
  <c r="L1315" i="4"/>
  <c r="L1303" i="4"/>
  <c r="L1291" i="4"/>
  <c r="L1279" i="4"/>
  <c r="L1267" i="4"/>
  <c r="L1255" i="4"/>
  <c r="L1243" i="4"/>
  <c r="L1231" i="4"/>
  <c r="L1219" i="4"/>
  <c r="L1207" i="4"/>
  <c r="L1195" i="4"/>
  <c r="L1183" i="4"/>
  <c r="L1171" i="4"/>
  <c r="L1159" i="4"/>
  <c r="L1147" i="4"/>
  <c r="L1135" i="4"/>
  <c r="L1123" i="4"/>
  <c r="L1111" i="4"/>
  <c r="L1099" i="4"/>
  <c r="L1087" i="4"/>
  <c r="L1075" i="4"/>
  <c r="L1063" i="4"/>
  <c r="L1051" i="4"/>
  <c r="L1039" i="4"/>
  <c r="L1027" i="4"/>
  <c r="L1015" i="4"/>
  <c r="L1003" i="4"/>
  <c r="L991" i="4"/>
  <c r="L979" i="4"/>
  <c r="L967" i="4"/>
  <c r="L955" i="4"/>
  <c r="L943" i="4"/>
  <c r="L931" i="4"/>
  <c r="L919" i="4"/>
  <c r="L907" i="4"/>
  <c r="L895" i="4"/>
  <c r="L883" i="4"/>
  <c r="L1998" i="4"/>
  <c r="L1986" i="4"/>
  <c r="L1974" i="4"/>
  <c r="L1962" i="4"/>
  <c r="L1950" i="4"/>
  <c r="L1938" i="4"/>
  <c r="L1926" i="4"/>
  <c r="L1914" i="4"/>
  <c r="L1902" i="4"/>
  <c r="L1890" i="4"/>
  <c r="L1878" i="4"/>
  <c r="L1866" i="4"/>
  <c r="L1854" i="4"/>
  <c r="L1842" i="4"/>
  <c r="L1830" i="4"/>
  <c r="L1818" i="4"/>
  <c r="L1806" i="4"/>
  <c r="L1794" i="4"/>
  <c r="L1782" i="4"/>
  <c r="L1770" i="4"/>
  <c r="L1758" i="4"/>
  <c r="L1746" i="4"/>
  <c r="L1734" i="4"/>
  <c r="L1722" i="4"/>
  <c r="L1710" i="4"/>
  <c r="L1698" i="4"/>
  <c r="L1686" i="4"/>
  <c r="L1674" i="4"/>
  <c r="L1662" i="4"/>
  <c r="L1650" i="4"/>
  <c r="L1638" i="4"/>
  <c r="L1626" i="4"/>
  <c r="L1614" i="4"/>
  <c r="L1602" i="4"/>
  <c r="L1590" i="4"/>
  <c r="L1578" i="4"/>
  <c r="L1566" i="4"/>
  <c r="L1554" i="4"/>
  <c r="L1542" i="4"/>
  <c r="L1530" i="4"/>
  <c r="L1518" i="4"/>
  <c r="L1506" i="4"/>
  <c r="L1494" i="4"/>
  <c r="L1482" i="4"/>
  <c r="L1470" i="4"/>
  <c r="L1458" i="4"/>
  <c r="L1446" i="4"/>
  <c r="L1434" i="4"/>
  <c r="L1422" i="4"/>
  <c r="L1410" i="4"/>
  <c r="L1398" i="4"/>
  <c r="L1386" i="4"/>
  <c r="L1374" i="4"/>
  <c r="L1362" i="4"/>
  <c r="L1350" i="4"/>
  <c r="L1338" i="4"/>
  <c r="L1326" i="4"/>
  <c r="L1314" i="4"/>
  <c r="L1302" i="4"/>
  <c r="L1290" i="4"/>
  <c r="L1278" i="4"/>
  <c r="L1266" i="4"/>
  <c r="L1254" i="4"/>
  <c r="L1242" i="4"/>
  <c r="L1230" i="4"/>
  <c r="L1218" i="4"/>
  <c r="L1206" i="4"/>
  <c r="L1194" i="4"/>
  <c r="L1182" i="4"/>
  <c r="L1170" i="4"/>
  <c r="L1158" i="4"/>
  <c r="L1146" i="4"/>
  <c r="L1134" i="4"/>
  <c r="L1122" i="4"/>
  <c r="L1110" i="4"/>
  <c r="L1098" i="4"/>
  <c r="L1086" i="4"/>
  <c r="L1074" i="4"/>
  <c r="L1062" i="4"/>
  <c r="L1050" i="4"/>
  <c r="L1038" i="4"/>
  <c r="L1026" i="4"/>
  <c r="L1014" i="4"/>
  <c r="L1002" i="4"/>
  <c r="L990" i="4"/>
  <c r="L978" i="4"/>
  <c r="L1913" i="4"/>
  <c r="L1901" i="4"/>
  <c r="L1889" i="4"/>
  <c r="L1877" i="4"/>
  <c r="L1865" i="4"/>
  <c r="L1853" i="4"/>
  <c r="L1841" i="4"/>
  <c r="L1829" i="4"/>
  <c r="L1817" i="4"/>
  <c r="L1805" i="4"/>
  <c r="L1793" i="4"/>
  <c r="L1781" i="4"/>
  <c r="L1769" i="4"/>
  <c r="L1757" i="4"/>
  <c r="L1745" i="4"/>
  <c r="L1733" i="4"/>
  <c r="L1721" i="4"/>
  <c r="L1709" i="4"/>
  <c r="L1697" i="4"/>
  <c r="L1685" i="4"/>
  <c r="L1673" i="4"/>
  <c r="L1661" i="4"/>
  <c r="L1649" i="4"/>
  <c r="L1637" i="4"/>
  <c r="L1625" i="4"/>
  <c r="L1613" i="4"/>
  <c r="L1601" i="4"/>
  <c r="L1589" i="4"/>
  <c r="L1577" i="4"/>
  <c r="L1565" i="4"/>
  <c r="L1553" i="4"/>
  <c r="L1541" i="4"/>
  <c r="L1529" i="4"/>
  <c r="L1517" i="4"/>
  <c r="L1505" i="4"/>
  <c r="L1493" i="4"/>
  <c r="L1481" i="4"/>
  <c r="L1469" i="4"/>
  <c r="L1457" i="4"/>
  <c r="L1445" i="4"/>
  <c r="L1433" i="4"/>
  <c r="L1421" i="4"/>
  <c r="L1409" i="4"/>
  <c r="L1397" i="4"/>
  <c r="L1385" i="4"/>
  <c r="L1373" i="4"/>
  <c r="L1361" i="4"/>
  <c r="L1349" i="4"/>
  <c r="L1337" i="4"/>
  <c r="L1325" i="4"/>
  <c r="L1313" i="4"/>
  <c r="L1301" i="4"/>
  <c r="L1289" i="4"/>
  <c r="L1277" i="4"/>
  <c r="L1265" i="4"/>
  <c r="L1253" i="4"/>
  <c r="L1241" i="4"/>
  <c r="L1229" i="4"/>
  <c r="L1217" i="4"/>
  <c r="L1205" i="4"/>
  <c r="L1193" i="4"/>
  <c r="L1181" i="4"/>
  <c r="L1169" i="4"/>
  <c r="L1157" i="4"/>
  <c r="L1145" i="4"/>
  <c r="L1133" i="4"/>
  <c r="L1121" i="4"/>
  <c r="L1109" i="4"/>
  <c r="L1097" i="4"/>
  <c r="L1085" i="4"/>
  <c r="L1073" i="4"/>
  <c r="L1061" i="4"/>
  <c r="L1049" i="4"/>
  <c r="L1037" i="4"/>
  <c r="L1025" i="4"/>
  <c r="L1013" i="4"/>
  <c r="L1001" i="4"/>
  <c r="L989" i="4"/>
  <c r="L977" i="4"/>
  <c r="L965" i="4"/>
  <c r="L953" i="4"/>
  <c r="L941" i="4"/>
  <c r="L929" i="4"/>
  <c r="L917" i="4"/>
  <c r="L905" i="4"/>
  <c r="L893" i="4"/>
  <c r="L881" i="4"/>
  <c r="L857" i="4"/>
  <c r="L1912" i="4"/>
  <c r="L1900" i="4"/>
  <c r="L1888" i="4"/>
  <c r="L1876" i="4"/>
  <c r="L1864" i="4"/>
  <c r="L1852" i="4"/>
  <c r="L1840" i="4"/>
  <c r="L1828" i="4"/>
  <c r="L1816" i="4"/>
  <c r="L1804" i="4"/>
  <c r="L1792" i="4"/>
  <c r="L1780" i="4"/>
  <c r="L1768" i="4"/>
  <c r="L1756" i="4"/>
  <c r="L1744" i="4"/>
  <c r="L1732" i="4"/>
  <c r="L1720" i="4"/>
  <c r="L1708" i="4"/>
  <c r="L1696" i="4"/>
  <c r="L1684" i="4"/>
  <c r="L1672" i="4"/>
  <c r="L1660" i="4"/>
  <c r="L1648" i="4"/>
  <c r="L1636" i="4"/>
  <c r="L1624" i="4"/>
  <c r="L1612" i="4"/>
  <c r="L1600" i="4"/>
  <c r="L1588" i="4"/>
  <c r="L1576" i="4"/>
  <c r="L1564" i="4"/>
  <c r="L1552" i="4"/>
  <c r="L1540" i="4"/>
  <c r="L1528" i="4"/>
  <c r="L1516" i="4"/>
  <c r="L1504" i="4"/>
  <c r="L1492" i="4"/>
  <c r="L1480" i="4"/>
  <c r="L1468" i="4"/>
  <c r="L1456" i="4"/>
  <c r="L1444" i="4"/>
  <c r="L1432" i="4"/>
  <c r="L1420" i="4"/>
  <c r="L1408" i="4"/>
  <c r="L1396" i="4"/>
  <c r="L1384" i="4"/>
  <c r="L1372" i="4"/>
  <c r="L1360" i="4"/>
  <c r="L1348" i="4"/>
  <c r="L1336" i="4"/>
  <c r="L1324" i="4"/>
  <c r="L1312" i="4"/>
  <c r="L1300" i="4"/>
  <c r="L1288" i="4"/>
  <c r="L1276" i="4"/>
  <c r="L1264" i="4"/>
  <c r="L1252" i="4"/>
  <c r="L1240" i="4"/>
  <c r="L1228" i="4"/>
  <c r="L1216" i="4"/>
  <c r="L1204" i="4"/>
  <c r="L1192" i="4"/>
  <c r="L1180" i="4"/>
  <c r="L1168" i="4"/>
  <c r="L1156" i="4"/>
  <c r="L1144" i="4"/>
  <c r="L1132" i="4"/>
  <c r="L1120" i="4"/>
  <c r="L1108" i="4"/>
  <c r="L1096" i="4"/>
  <c r="L1084" i="4"/>
  <c r="L1072" i="4"/>
  <c r="L1060" i="4"/>
  <c r="L892" i="4"/>
  <c r="L712" i="4"/>
  <c r="L604" i="4"/>
  <c r="L1995" i="4"/>
  <c r="L1983" i="4"/>
  <c r="L1971" i="4"/>
  <c r="L1959" i="4"/>
  <c r="L1947" i="4"/>
  <c r="L1935" i="4"/>
  <c r="L1923" i="4"/>
  <c r="L1911" i="4"/>
  <c r="L1899" i="4"/>
  <c r="L1887" i="4"/>
  <c r="L1875" i="4"/>
  <c r="L1863" i="4"/>
  <c r="L1851" i="4"/>
  <c r="L1839" i="4"/>
  <c r="L1827" i="4"/>
  <c r="L1815" i="4"/>
  <c r="L1803" i="4"/>
  <c r="L1791" i="4"/>
  <c r="L1779" i="4"/>
  <c r="L1767" i="4"/>
  <c r="L1755" i="4"/>
  <c r="L1743" i="4"/>
  <c r="L1731" i="4"/>
  <c r="L1719" i="4"/>
  <c r="L1707" i="4"/>
  <c r="L1695" i="4"/>
  <c r="L1683" i="4"/>
  <c r="L1671" i="4"/>
  <c r="L1659" i="4"/>
  <c r="L1647" i="4"/>
  <c r="L1635" i="4"/>
  <c r="L1623" i="4"/>
  <c r="L1611" i="4"/>
  <c r="L1599" i="4"/>
  <c r="L1587" i="4"/>
  <c r="L1575" i="4"/>
  <c r="L1563" i="4"/>
  <c r="L1551" i="4"/>
  <c r="L1539" i="4"/>
  <c r="L1527" i="4"/>
  <c r="L1515" i="4"/>
  <c r="L1503" i="4"/>
  <c r="L1491" i="4"/>
  <c r="L1479" i="4"/>
  <c r="L1467" i="4"/>
  <c r="L1455" i="4"/>
  <c r="L1443" i="4"/>
  <c r="L1431" i="4"/>
  <c r="L1419" i="4"/>
  <c r="L1407" i="4"/>
  <c r="L1395" i="4"/>
  <c r="L1383" i="4"/>
  <c r="L1371" i="4"/>
  <c r="L1359" i="4"/>
  <c r="L1347" i="4"/>
  <c r="L1335" i="4"/>
  <c r="L1323" i="4"/>
  <c r="L1311" i="4"/>
  <c r="L1299" i="4"/>
  <c r="L1287" i="4"/>
  <c r="L1275" i="4"/>
  <c r="L1263" i="4"/>
  <c r="L1251" i="4"/>
  <c r="L1239" i="4"/>
  <c r="L1227" i="4"/>
  <c r="L1215" i="4"/>
  <c r="L1203" i="4"/>
  <c r="L1191" i="4"/>
  <c r="L1179" i="4"/>
  <c r="L1167" i="4"/>
  <c r="L1155" i="4"/>
  <c r="L1143" i="4"/>
  <c r="L1131" i="4"/>
  <c r="L1119" i="4"/>
  <c r="L1107" i="4"/>
  <c r="L1095" i="4"/>
  <c r="L1083" i="4"/>
  <c r="L939" i="4"/>
  <c r="L903" i="4"/>
  <c r="L380" i="4"/>
  <c r="L368" i="4"/>
  <c r="L356" i="4"/>
  <c r="L344" i="4"/>
  <c r="L332" i="4"/>
  <c r="L320" i="4"/>
  <c r="L308" i="4"/>
  <c r="L296" i="4"/>
  <c r="L284" i="4"/>
  <c r="L272" i="4"/>
  <c r="L260" i="4"/>
  <c r="L248" i="4"/>
  <c r="L236" i="4"/>
  <c r="L224" i="4"/>
  <c r="L212" i="4"/>
  <c r="L200" i="4"/>
  <c r="L188" i="4"/>
  <c r="L871" i="4"/>
  <c r="L859" i="4"/>
  <c r="L847" i="4"/>
  <c r="L835" i="4"/>
  <c r="L823" i="4"/>
  <c r="L811" i="4"/>
  <c r="L799" i="4"/>
  <c r="L787" i="4"/>
  <c r="L775" i="4"/>
  <c r="L763" i="4"/>
  <c r="L751" i="4"/>
  <c r="L739" i="4"/>
  <c r="L727" i="4"/>
  <c r="L715" i="4"/>
  <c r="L703" i="4"/>
  <c r="L691" i="4"/>
  <c r="L679" i="4"/>
  <c r="L667" i="4"/>
  <c r="L655" i="4"/>
  <c r="L643" i="4"/>
  <c r="L631" i="4"/>
  <c r="L619" i="4"/>
  <c r="L607" i="4"/>
  <c r="L595" i="4"/>
  <c r="L583" i="4"/>
  <c r="L571" i="4"/>
  <c r="L559" i="4"/>
  <c r="L547" i="4"/>
  <c r="L535" i="4"/>
  <c r="L523" i="4"/>
  <c r="L511" i="4"/>
  <c r="L499" i="4"/>
  <c r="L487" i="4"/>
  <c r="L475" i="4"/>
  <c r="L463" i="4"/>
  <c r="L451" i="4"/>
  <c r="L439" i="4"/>
  <c r="L427" i="4"/>
  <c r="L415" i="4"/>
  <c r="L403" i="4"/>
  <c r="L391" i="4"/>
  <c r="L379" i="4"/>
  <c r="L367" i="4"/>
  <c r="L355" i="4"/>
  <c r="L343" i="4"/>
  <c r="L331" i="4"/>
  <c r="L319" i="4"/>
  <c r="L307" i="4"/>
  <c r="L295" i="4"/>
  <c r="L283" i="4"/>
  <c r="L271" i="4"/>
  <c r="L259" i="4"/>
  <c r="L247" i="4"/>
  <c r="L235" i="4"/>
  <c r="L223" i="4"/>
  <c r="L211" i="4"/>
  <c r="L199" i="4"/>
  <c r="L187" i="4"/>
  <c r="L175" i="4"/>
  <c r="L163" i="4"/>
  <c r="L151" i="4"/>
  <c r="L139" i="4"/>
  <c r="L127" i="4"/>
  <c r="L115" i="4"/>
  <c r="L103" i="4"/>
  <c r="L91" i="4"/>
  <c r="L79" i="4"/>
  <c r="L67" i="4"/>
  <c r="L55" i="4"/>
  <c r="L43" i="4"/>
  <c r="L31" i="4"/>
  <c r="L19" i="4"/>
  <c r="L7" i="4"/>
  <c r="L966" i="4"/>
  <c r="L954" i="4"/>
  <c r="L942" i="4"/>
  <c r="L930" i="4"/>
  <c r="L918" i="4"/>
  <c r="L906" i="4"/>
  <c r="L894" i="4"/>
  <c r="L882" i="4"/>
  <c r="L870" i="4"/>
  <c r="L858" i="4"/>
  <c r="L846" i="4"/>
  <c r="L834" i="4"/>
  <c r="L822" i="4"/>
  <c r="L810" i="4"/>
  <c r="L798" i="4"/>
  <c r="L786" i="4"/>
  <c r="L774" i="4"/>
  <c r="L762" i="4"/>
  <c r="L750" i="4"/>
  <c r="L738" i="4"/>
  <c r="L726" i="4"/>
  <c r="L714" i="4"/>
  <c r="L702" i="4"/>
  <c r="L690" i="4"/>
  <c r="L678" i="4"/>
  <c r="L666" i="4"/>
  <c r="L654" i="4"/>
  <c r="L642" i="4"/>
  <c r="L630" i="4"/>
  <c r="L618" i="4"/>
  <c r="L606" i="4"/>
  <c r="L594" i="4"/>
  <c r="L582" i="4"/>
  <c r="L570" i="4"/>
  <c r="L558" i="4"/>
  <c r="L546" i="4"/>
  <c r="L534" i="4"/>
  <c r="L522" i="4"/>
  <c r="L510" i="4"/>
  <c r="L498" i="4"/>
  <c r="L486" i="4"/>
  <c r="L474" i="4"/>
  <c r="L462" i="4"/>
  <c r="L450" i="4"/>
  <c r="L438" i="4"/>
  <c r="L426" i="4"/>
  <c r="L414" i="4"/>
  <c r="L402" i="4"/>
  <c r="L390" i="4"/>
  <c r="L378" i="4"/>
  <c r="L366" i="4"/>
  <c r="L354" i="4"/>
  <c r="L342" i="4"/>
  <c r="L330" i="4"/>
  <c r="L318" i="4"/>
  <c r="L306" i="4"/>
  <c r="L294" i="4"/>
  <c r="L282" i="4"/>
  <c r="L270" i="4"/>
  <c r="L258" i="4"/>
  <c r="L246" i="4"/>
  <c r="L234" i="4"/>
  <c r="L222" i="4"/>
  <c r="L210" i="4"/>
  <c r="L198" i="4"/>
  <c r="L186" i="4"/>
  <c r="L174" i="4"/>
  <c r="L162" i="4"/>
  <c r="L150" i="4"/>
  <c r="L138" i="4"/>
  <c r="L126" i="4"/>
  <c r="L114" i="4"/>
  <c r="L102" i="4"/>
  <c r="L90" i="4"/>
  <c r="L78" i="4"/>
  <c r="L66" i="4"/>
  <c r="L54" i="4"/>
  <c r="L42" i="4"/>
  <c r="L30" i="4"/>
  <c r="L18" i="4"/>
  <c r="L6" i="4"/>
  <c r="L869" i="4"/>
  <c r="L845" i="4"/>
  <c r="L833" i="4"/>
  <c r="L821" i="4"/>
  <c r="L809" i="4"/>
  <c r="L797" i="4"/>
  <c r="L785" i="4"/>
  <c r="L773" i="4"/>
  <c r="L761" i="4"/>
  <c r="L749" i="4"/>
  <c r="L737" i="4"/>
  <c r="L725" i="4"/>
  <c r="L713" i="4"/>
  <c r="L701" i="4"/>
  <c r="L689" i="4"/>
  <c r="L677" i="4"/>
  <c r="L665" i="4"/>
  <c r="L653" i="4"/>
  <c r="L641" i="4"/>
  <c r="L629" i="4"/>
  <c r="L617" i="4"/>
  <c r="L605" i="4"/>
  <c r="L593" i="4"/>
  <c r="L581" i="4"/>
  <c r="L569" i="4"/>
  <c r="L557" i="4"/>
  <c r="L545" i="4"/>
  <c r="L533" i="4"/>
  <c r="L521" i="4"/>
  <c r="L509" i="4"/>
  <c r="L497" i="4"/>
  <c r="L485" i="4"/>
  <c r="L473" i="4"/>
  <c r="L461" i="4"/>
  <c r="L449" i="4"/>
  <c r="L437" i="4"/>
  <c r="L425" i="4"/>
  <c r="L413" i="4"/>
  <c r="L401" i="4"/>
  <c r="L389" i="4"/>
  <c r="L377" i="4"/>
  <c r="L365" i="4"/>
  <c r="L353" i="4"/>
  <c r="L341" i="4"/>
  <c r="L329" i="4"/>
  <c r="L317" i="4"/>
  <c r="L305" i="4"/>
  <c r="L293" i="4"/>
  <c r="L281" i="4"/>
  <c r="L269" i="4"/>
  <c r="L257" i="4"/>
  <c r="L245" i="4"/>
  <c r="L233" i="4"/>
  <c r="L221" i="4"/>
  <c r="L209" i="4"/>
  <c r="L197" i="4"/>
  <c r="L185" i="4"/>
  <c r="L173" i="4"/>
  <c r="L161" i="4"/>
  <c r="L149" i="4"/>
  <c r="L1048" i="4"/>
  <c r="L1036" i="4"/>
  <c r="L1024" i="4"/>
  <c r="L1012" i="4"/>
  <c r="L1000" i="4"/>
  <c r="L988" i="4"/>
  <c r="L976" i="4"/>
  <c r="L964" i="4"/>
  <c r="L952" i="4"/>
  <c r="L940" i="4"/>
  <c r="L928" i="4"/>
  <c r="L916" i="4"/>
  <c r="L904" i="4"/>
  <c r="L880" i="4"/>
  <c r="L868" i="4"/>
  <c r="L856" i="4"/>
  <c r="L844" i="4"/>
  <c r="L832" i="4"/>
  <c r="L820" i="4"/>
  <c r="L808" i="4"/>
  <c r="L796" i="4"/>
  <c r="L784" i="4"/>
  <c r="L772" i="4"/>
  <c r="L760" i="4"/>
  <c r="L748" i="4"/>
  <c r="L736" i="4"/>
  <c r="L724" i="4"/>
  <c r="L700" i="4"/>
  <c r="L688" i="4"/>
  <c r="L676" i="4"/>
  <c r="L664" i="4"/>
  <c r="L652" i="4"/>
  <c r="L640" i="4"/>
  <c r="L628" i="4"/>
  <c r="L616" i="4"/>
  <c r="L592" i="4"/>
  <c r="L580" i="4"/>
  <c r="L568" i="4"/>
  <c r="L556" i="4"/>
  <c r="L544" i="4"/>
  <c r="L532" i="4"/>
  <c r="L520" i="4"/>
  <c r="L508" i="4"/>
  <c r="L496" i="4"/>
  <c r="L484" i="4"/>
  <c r="L472" i="4"/>
  <c r="L460" i="4"/>
  <c r="L448" i="4"/>
  <c r="L436" i="4"/>
  <c r="L424" i="4"/>
  <c r="L412" i="4"/>
  <c r="L400" i="4"/>
  <c r="L388" i="4"/>
  <c r="L376" i="4"/>
  <c r="L364" i="4"/>
  <c r="L352" i="4"/>
  <c r="L340" i="4"/>
  <c r="L328" i="4"/>
  <c r="L316" i="4"/>
  <c r="L304" i="4"/>
  <c r="L292" i="4"/>
  <c r="L280" i="4"/>
  <c r="L268" i="4"/>
  <c r="L256" i="4"/>
  <c r="L244" i="4"/>
  <c r="L232" i="4"/>
  <c r="L220" i="4"/>
  <c r="L208" i="4"/>
  <c r="L196" i="4"/>
  <c r="L172" i="4"/>
  <c r="L1071" i="4"/>
  <c r="L1059" i="4"/>
  <c r="L1047" i="4"/>
  <c r="L1035" i="4"/>
  <c r="L1023" i="4"/>
  <c r="L1011" i="4"/>
  <c r="L999" i="4"/>
  <c r="L987" i="4"/>
  <c r="L975" i="4"/>
  <c r="L963" i="4"/>
  <c r="L951" i="4"/>
  <c r="L927" i="4"/>
  <c r="L915" i="4"/>
  <c r="L891" i="4"/>
  <c r="L879" i="4"/>
  <c r="L867" i="4"/>
  <c r="L855" i="4"/>
  <c r="L843" i="4"/>
  <c r="L831" i="4"/>
  <c r="L819" i="4"/>
  <c r="L807" i="4"/>
  <c r="L795" i="4"/>
  <c r="L783" i="4"/>
  <c r="L771" i="4"/>
  <c r="L759" i="4"/>
  <c r="L747" i="4"/>
  <c r="L735" i="4"/>
  <c r="L723" i="4"/>
  <c r="L711" i="4"/>
  <c r="L699" i="4"/>
  <c r="L687" i="4"/>
  <c r="L675" i="4"/>
  <c r="L663" i="4"/>
  <c r="L651" i="4"/>
  <c r="L639" i="4"/>
  <c r="L627" i="4"/>
  <c r="L615" i="4"/>
  <c r="L603" i="4"/>
  <c r="L591" i="4"/>
  <c r="L579" i="4"/>
  <c r="L567" i="4"/>
  <c r="L555" i="4"/>
  <c r="L543" i="4"/>
  <c r="L531" i="4"/>
  <c r="L519" i="4"/>
  <c r="L507" i="4"/>
  <c r="L495" i="4"/>
  <c r="L483" i="4"/>
  <c r="L471" i="4"/>
  <c r="L459" i="4"/>
  <c r="L447" i="4"/>
  <c r="L435" i="4"/>
  <c r="L423" i="4"/>
  <c r="L411" i="4"/>
  <c r="L399" i="4"/>
  <c r="L387" i="4"/>
  <c r="L375" i="4"/>
  <c r="L363" i="4"/>
  <c r="L351" i="4"/>
  <c r="L339" i="4"/>
  <c r="L327" i="4"/>
  <c r="L315" i="4"/>
  <c r="L303" i="4"/>
  <c r="L291" i="4"/>
  <c r="L279" i="4"/>
  <c r="L267" i="4"/>
  <c r="L255" i="4"/>
  <c r="L243" i="4"/>
  <c r="L231" i="4"/>
  <c r="L219" i="4"/>
  <c r="L207" i="4"/>
  <c r="L195" i="4"/>
  <c r="L183" i="4"/>
  <c r="L171" i="4"/>
  <c r="L159" i="4"/>
  <c r="L147" i="4"/>
  <c r="L135" i="4"/>
  <c r="L123" i="4"/>
  <c r="L111" i="4"/>
  <c r="L1022" i="4"/>
  <c r="L1010" i="4"/>
  <c r="L998" i="4"/>
  <c r="L986" i="4"/>
  <c r="L974" i="4"/>
  <c r="L962" i="4"/>
  <c r="L950" i="4"/>
  <c r="L926" i="4"/>
  <c r="L914" i="4"/>
  <c r="L902" i="4"/>
  <c r="L890" i="4"/>
  <c r="L878" i="4"/>
  <c r="L866" i="4"/>
  <c r="L854" i="4"/>
  <c r="L842" i="4"/>
  <c r="L830" i="4"/>
  <c r="L806" i="4"/>
  <c r="L794" i="4"/>
  <c r="L782" i="4"/>
  <c r="L770" i="4"/>
  <c r="L758" i="4"/>
  <c r="L746" i="4"/>
  <c r="L734" i="4"/>
  <c r="L722" i="4"/>
  <c r="L698" i="4"/>
  <c r="L686" i="4"/>
  <c r="L674" i="4"/>
  <c r="L662" i="4"/>
  <c r="L650" i="4"/>
  <c r="L638" i="4"/>
  <c r="L626" i="4"/>
  <c r="L614" i="4"/>
  <c r="L590" i="4"/>
  <c r="L578" i="4"/>
  <c r="L566" i="4"/>
  <c r="L554" i="4"/>
  <c r="L542" i="4"/>
  <c r="L530" i="4"/>
  <c r="L518" i="4"/>
  <c r="L506" i="4"/>
  <c r="L494" i="4"/>
  <c r="L482" i="4"/>
  <c r="L470" i="4"/>
  <c r="L458" i="4"/>
  <c r="L446" i="4"/>
  <c r="L434" i="4"/>
  <c r="L422" i="4"/>
  <c r="L410" i="4"/>
  <c r="L398" i="4"/>
  <c r="L386" i="4"/>
  <c r="L374" i="4"/>
  <c r="L362" i="4"/>
  <c r="L350" i="4"/>
  <c r="L338" i="4"/>
  <c r="L326" i="4"/>
  <c r="L314" i="4"/>
  <c r="L302" i="4"/>
  <c r="L290" i="4"/>
  <c r="L278" i="4"/>
  <c r="L266" i="4"/>
  <c r="L254" i="4"/>
  <c r="L242" i="4"/>
  <c r="L230" i="4"/>
  <c r="L218" i="4"/>
  <c r="L206" i="4"/>
  <c r="L194" i="4"/>
  <c r="L182" i="4"/>
  <c r="L170" i="4"/>
  <c r="L158" i="4"/>
  <c r="L146" i="4"/>
  <c r="L134" i="4"/>
  <c r="L122" i="4"/>
  <c r="L110" i="4"/>
  <c r="L1057" i="4"/>
  <c r="L1045" i="4"/>
  <c r="L1033" i="4"/>
  <c r="L1009" i="4"/>
  <c r="L997" i="4"/>
  <c r="L973" i="4"/>
  <c r="L961" i="4"/>
  <c r="L949" i="4"/>
  <c r="L937" i="4"/>
  <c r="L925" i="4"/>
  <c r="L913" i="4"/>
  <c r="L901" i="4"/>
  <c r="L889" i="4"/>
  <c r="L877" i="4"/>
  <c r="L865" i="4"/>
  <c r="L853" i="4"/>
  <c r="L841" i="4"/>
  <c r="L829" i="4"/>
  <c r="L817" i="4"/>
  <c r="L805" i="4"/>
  <c r="L793" i="4"/>
  <c r="L781" i="4"/>
  <c r="L769" i="4"/>
  <c r="L757" i="4"/>
  <c r="L745" i="4"/>
  <c r="L733" i="4"/>
  <c r="L721" i="4"/>
  <c r="L709" i="4"/>
  <c r="L697" i="4"/>
  <c r="L685" i="4"/>
  <c r="L673" i="4"/>
  <c r="L661" i="4"/>
  <c r="L649" i="4"/>
  <c r="L637" i="4"/>
  <c r="L625" i="4"/>
  <c r="L613" i="4"/>
  <c r="L601" i="4"/>
  <c r="L589" i="4"/>
  <c r="L577" i="4"/>
  <c r="L565" i="4"/>
  <c r="L553" i="4"/>
  <c r="L541" i="4"/>
  <c r="L529" i="4"/>
  <c r="L517" i="4"/>
  <c r="L505" i="4"/>
  <c r="L493" i="4"/>
  <c r="L481" i="4"/>
  <c r="L469" i="4"/>
  <c r="L457" i="4"/>
  <c r="L445" i="4"/>
  <c r="L433" i="4"/>
  <c r="L421" i="4"/>
  <c r="L409" i="4"/>
  <c r="L397" i="4"/>
  <c r="L385" i="4"/>
  <c r="L373" i="4"/>
  <c r="L361" i="4"/>
  <c r="L337" i="4"/>
  <c r="L325" i="4"/>
  <c r="L313" i="4"/>
  <c r="L301" i="4"/>
  <c r="L289" i="4"/>
  <c r="L277" i="4"/>
  <c r="L265" i="4"/>
  <c r="L253" i="4"/>
  <c r="L241" i="4"/>
  <c r="L229" i="4"/>
  <c r="L217" i="4"/>
  <c r="L205" i="4"/>
  <c r="L193" i="4"/>
  <c r="L181" i="4"/>
  <c r="L169" i="4"/>
  <c r="L157" i="4"/>
  <c r="L145" i="4"/>
  <c r="L133" i="4"/>
  <c r="L121" i="4"/>
  <c r="L61" i="4"/>
  <c r="L1056" i="4"/>
  <c r="L1044" i="4"/>
  <c r="L1032" i="4"/>
  <c r="L1020" i="4"/>
  <c r="L1008" i="4"/>
  <c r="L996" i="4"/>
  <c r="L984" i="4"/>
  <c r="L972" i="4"/>
  <c r="L960" i="4"/>
  <c r="L948" i="4"/>
  <c r="L936" i="4"/>
  <c r="L924" i="4"/>
  <c r="L912" i="4"/>
  <c r="L900" i="4"/>
  <c r="L888" i="4"/>
  <c r="L876" i="4"/>
  <c r="L864" i="4"/>
  <c r="L852" i="4"/>
  <c r="L840" i="4"/>
  <c r="L828" i="4"/>
  <c r="L804" i="4"/>
  <c r="L792" i="4"/>
  <c r="L780" i="4"/>
  <c r="L756" i="4"/>
  <c r="L744" i="4"/>
  <c r="L732" i="4"/>
  <c r="L720" i="4"/>
  <c r="L708" i="4"/>
  <c r="L696" i="4"/>
  <c r="L684" i="4"/>
  <c r="L672" i="4"/>
  <c r="L660" i="4"/>
  <c r="L648" i="4"/>
  <c r="L636" i="4"/>
  <c r="L624" i="4"/>
  <c r="L612" i="4"/>
  <c r="L600" i="4"/>
  <c r="L588" i="4"/>
  <c r="L576" i="4"/>
  <c r="L564" i="4"/>
  <c r="L552" i="4"/>
  <c r="L540" i="4"/>
  <c r="L528" i="4"/>
  <c r="L516" i="4"/>
  <c r="L504" i="4"/>
  <c r="L492" i="4"/>
  <c r="L480" i="4"/>
  <c r="L468" i="4"/>
  <c r="L456" i="4"/>
  <c r="L444" i="4"/>
  <c r="L432" i="4"/>
  <c r="L420" i="4"/>
  <c r="L408" i="4"/>
  <c r="L396" i="4"/>
  <c r="L384" i="4"/>
  <c r="L372" i="4"/>
  <c r="L360" i="4"/>
  <c r="L336" i="4"/>
  <c r="L324" i="4"/>
  <c r="L312" i="4"/>
  <c r="L300" i="4"/>
  <c r="L288" i="4"/>
  <c r="L276" i="4"/>
  <c r="L264" i="4"/>
  <c r="L252" i="4"/>
  <c r="L240" i="4"/>
  <c r="L228" i="4"/>
  <c r="L216" i="4"/>
  <c r="L204" i="4"/>
  <c r="L120" i="4"/>
  <c r="L60" i="4"/>
  <c r="L1055" i="4"/>
  <c r="L1043" i="4"/>
  <c r="L1031" i="4"/>
  <c r="L1019" i="4"/>
  <c r="L1007" i="4"/>
  <c r="L995" i="4"/>
  <c r="L983" i="4"/>
  <c r="L971" i="4"/>
  <c r="L959" i="4"/>
  <c r="L947" i="4"/>
  <c r="L935" i="4"/>
  <c r="L923" i="4"/>
  <c r="L911" i="4"/>
  <c r="L899" i="4"/>
  <c r="L887" i="4"/>
  <c r="L875" i="4"/>
  <c r="L863" i="4"/>
  <c r="L851" i="4"/>
  <c r="L839" i="4"/>
  <c r="L827" i="4"/>
  <c r="L815" i="4"/>
  <c r="L803" i="4"/>
  <c r="L791" i="4"/>
  <c r="L779" i="4"/>
  <c r="L767" i="4"/>
  <c r="L755" i="4"/>
  <c r="L743" i="4"/>
  <c r="L731" i="4"/>
  <c r="L719" i="4"/>
  <c r="L707" i="4"/>
  <c r="L695" i="4"/>
  <c r="L683" i="4"/>
  <c r="L671" i="4"/>
  <c r="L659" i="4"/>
  <c r="L647" i="4"/>
  <c r="L635" i="4"/>
  <c r="L623" i="4"/>
  <c r="L611" i="4"/>
  <c r="L599" i="4"/>
  <c r="L587" i="4"/>
  <c r="L575" i="4"/>
  <c r="L563" i="4"/>
  <c r="L551" i="4"/>
  <c r="L539" i="4"/>
  <c r="L527" i="4"/>
  <c r="L515" i="4"/>
  <c r="L503" i="4"/>
  <c r="L491" i="4"/>
  <c r="L479" i="4"/>
  <c r="L467" i="4"/>
  <c r="L455" i="4"/>
  <c r="L443" i="4"/>
  <c r="L431" i="4"/>
  <c r="L419" i="4"/>
  <c r="L407" i="4"/>
  <c r="L395" i="4"/>
  <c r="L383" i="4"/>
  <c r="L371" i="4"/>
  <c r="L359" i="4"/>
  <c r="L347" i="4"/>
  <c r="L335" i="4"/>
  <c r="L323" i="4"/>
  <c r="L311" i="4"/>
  <c r="L299" i="4"/>
  <c r="L287" i="4"/>
  <c r="L275" i="4"/>
  <c r="L263" i="4"/>
  <c r="L251" i="4"/>
  <c r="L239" i="4"/>
  <c r="L227" i="4"/>
  <c r="L215" i="4"/>
  <c r="L203" i="4"/>
  <c r="L191" i="4"/>
  <c r="L958" i="4"/>
  <c r="L946" i="4"/>
  <c r="L934" i="4"/>
  <c r="L922" i="4"/>
  <c r="L910" i="4"/>
  <c r="L898" i="4"/>
  <c r="L886" i="4"/>
  <c r="L874" i="4"/>
  <c r="L862" i="4"/>
  <c r="L850" i="4"/>
  <c r="L838" i="4"/>
  <c r="L826" i="4"/>
  <c r="L814" i="4"/>
  <c r="L802" i="4"/>
  <c r="L790" i="4"/>
  <c r="L778" i="4"/>
  <c r="L766" i="4"/>
  <c r="L754" i="4"/>
  <c r="L742" i="4"/>
  <c r="L730" i="4"/>
  <c r="L718" i="4"/>
  <c r="L706" i="4"/>
  <c r="L694" i="4"/>
  <c r="L682" i="4"/>
  <c r="L670" i="4"/>
  <c r="L658" i="4"/>
  <c r="L646" i="4"/>
  <c r="L634" i="4"/>
  <c r="L622" i="4"/>
  <c r="L610" i="4"/>
  <c r="L598" i="4"/>
  <c r="L586" i="4"/>
  <c r="L574" i="4"/>
  <c r="L562" i="4"/>
  <c r="L550" i="4"/>
  <c r="L538" i="4"/>
  <c r="L526" i="4"/>
  <c r="L514" i="4"/>
  <c r="L502" i="4"/>
  <c r="L490" i="4"/>
  <c r="L478" i="4"/>
  <c r="L466" i="4"/>
  <c r="L454" i="4"/>
  <c r="L442" i="4"/>
  <c r="L430" i="4"/>
  <c r="L418" i="4"/>
  <c r="L406" i="4"/>
  <c r="L394" i="4"/>
  <c r="L382" i="4"/>
  <c r="L370" i="4"/>
  <c r="L358" i="4"/>
  <c r="L346" i="4"/>
  <c r="L334" i="4"/>
  <c r="L322" i="4"/>
  <c r="L310" i="4"/>
  <c r="L298" i="4"/>
  <c r="L286" i="4"/>
  <c r="L274" i="4"/>
  <c r="L262" i="4"/>
  <c r="L250" i="4"/>
  <c r="L238" i="4"/>
  <c r="L226" i="4"/>
  <c r="L214" i="4"/>
  <c r="L202" i="4"/>
  <c r="L190" i="4"/>
  <c r="L178" i="4"/>
  <c r="L166" i="4"/>
  <c r="L154" i="4"/>
  <c r="L142" i="4"/>
  <c r="L130" i="4"/>
  <c r="L118" i="4"/>
  <c r="L106" i="4"/>
  <c r="L1065" i="4"/>
  <c r="L1041" i="4"/>
  <c r="L1029" i="4"/>
  <c r="L1017" i="4"/>
  <c r="L1005" i="4"/>
  <c r="L993" i="4"/>
  <c r="L981" i="4"/>
  <c r="L969" i="4"/>
  <c r="L957" i="4"/>
  <c r="L945" i="4"/>
  <c r="L933" i="4"/>
  <c r="L921" i="4"/>
  <c r="L909" i="4"/>
  <c r="L897" i="4"/>
  <c r="L885" i="4"/>
  <c r="L873" i="4"/>
  <c r="L861" i="4"/>
  <c r="L849" i="4"/>
  <c r="L837" i="4"/>
  <c r="L825" i="4"/>
  <c r="L813" i="4"/>
  <c r="L801" i="4"/>
  <c r="L789" i="4"/>
  <c r="L777" i="4"/>
  <c r="L753" i="4"/>
  <c r="L741" i="4"/>
  <c r="L729" i="4"/>
  <c r="L717" i="4"/>
  <c r="L705" i="4"/>
  <c r="L693" i="4"/>
  <c r="L681" i="4"/>
  <c r="L669" i="4"/>
  <c r="L657" i="4"/>
  <c r="L645" i="4"/>
  <c r="L633" i="4"/>
  <c r="L621" i="4"/>
  <c r="L609" i="4"/>
  <c r="L597" i="4"/>
  <c r="L585" i="4"/>
  <c r="L573" i="4"/>
  <c r="L561" i="4"/>
  <c r="L549" i="4"/>
  <c r="L537" i="4"/>
  <c r="L525" i="4"/>
  <c r="L513" i="4"/>
  <c r="L501" i="4"/>
  <c r="L489" i="4"/>
  <c r="L477" i="4"/>
  <c r="L465" i="4"/>
  <c r="L453" i="4"/>
  <c r="L441" i="4"/>
  <c r="L429" i="4"/>
  <c r="L417" i="4"/>
  <c r="L405" i="4"/>
  <c r="L393" i="4"/>
  <c r="L381" i="4"/>
  <c r="L369" i="4"/>
  <c r="L357" i="4"/>
  <c r="L345" i="4"/>
  <c r="L333" i="4"/>
  <c r="L321" i="4"/>
  <c r="L309" i="4"/>
  <c r="L297" i="4"/>
  <c r="L285" i="4"/>
  <c r="L273" i="4"/>
  <c r="L261" i="4"/>
  <c r="L249" i="4"/>
  <c r="L237" i="4"/>
  <c r="L225" i="4"/>
  <c r="L213" i="4"/>
  <c r="L201" i="4"/>
  <c r="L189" i="4"/>
  <c r="L177" i="4"/>
  <c r="L165" i="4"/>
  <c r="L153" i="4"/>
  <c r="L141" i="4"/>
  <c r="L129" i="4"/>
  <c r="L117" i="4"/>
  <c r="L105" i="4"/>
  <c r="L137" i="4"/>
  <c r="L125" i="4"/>
  <c r="L113" i="4"/>
  <c r="L101" i="4"/>
  <c r="L89" i="4"/>
  <c r="L77" i="4"/>
  <c r="L65" i="4"/>
  <c r="L53" i="4"/>
  <c r="L41" i="4"/>
  <c r="L29" i="4"/>
  <c r="L17" i="4"/>
  <c r="L5" i="4"/>
  <c r="L184" i="4"/>
  <c r="L160" i="4"/>
  <c r="L148" i="4"/>
  <c r="L136" i="4"/>
  <c r="L124" i="4"/>
  <c r="L112" i="4"/>
  <c r="L100" i="4"/>
  <c r="L88" i="4"/>
  <c r="L76" i="4"/>
  <c r="L64" i="4"/>
  <c r="L52" i="4"/>
  <c r="L40" i="4"/>
  <c r="L28" i="4"/>
  <c r="L16" i="4"/>
  <c r="L4" i="4"/>
  <c r="L99" i="4"/>
  <c r="L87" i="4"/>
  <c r="L75" i="4"/>
  <c r="L63" i="4"/>
  <c r="L51" i="4"/>
  <c r="L39" i="4"/>
  <c r="L27" i="4"/>
  <c r="L15" i="4"/>
  <c r="L3" i="4"/>
  <c r="L98" i="4"/>
  <c r="L86" i="4"/>
  <c r="L74" i="4"/>
  <c r="L62" i="4"/>
  <c r="L50" i="4"/>
  <c r="L38" i="4"/>
  <c r="L26" i="4"/>
  <c r="L14" i="4"/>
  <c r="L109" i="4"/>
  <c r="L97" i="4"/>
  <c r="L85" i="4"/>
  <c r="L73" i="4"/>
  <c r="L49" i="4"/>
  <c r="L37" i="4"/>
  <c r="L25" i="4"/>
  <c r="L13" i="4"/>
  <c r="L192" i="4"/>
  <c r="L180" i="4"/>
  <c r="L168" i="4"/>
  <c r="L156" i="4"/>
  <c r="L144" i="4"/>
  <c r="L132" i="4"/>
  <c r="L108" i="4"/>
  <c r="L96" i="4"/>
  <c r="L84" i="4"/>
  <c r="L72" i="4"/>
  <c r="L48" i="4"/>
  <c r="L36" i="4"/>
  <c r="L24" i="4"/>
  <c r="L12" i="4"/>
  <c r="L179" i="4"/>
  <c r="L167" i="4"/>
  <c r="L155" i="4"/>
  <c r="L143" i="4"/>
  <c r="L131" i="4"/>
  <c r="L119" i="4"/>
  <c r="L107" i="4"/>
  <c r="L95" i="4"/>
  <c r="L83" i="4"/>
  <c r="L71" i="4"/>
  <c r="L59" i="4"/>
  <c r="L47" i="4"/>
  <c r="L35" i="4"/>
  <c r="L23" i="4"/>
  <c r="L11" i="4"/>
  <c r="L94" i="4"/>
  <c r="L82" i="4"/>
  <c r="L70" i="4"/>
  <c r="L58" i="4"/>
  <c r="L46" i="4"/>
  <c r="L34" i="4"/>
  <c r="L22" i="4"/>
  <c r="L10" i="4"/>
  <c r="L93" i="4"/>
  <c r="L81" i="4"/>
  <c r="L69" i="4"/>
  <c r="L57" i="4"/>
  <c r="L45" i="4"/>
  <c r="L33" i="4"/>
  <c r="L21" i="4"/>
  <c r="L9" i="4"/>
  <c r="L176" i="4"/>
  <c r="L164" i="4"/>
  <c r="L152" i="4"/>
  <c r="L140" i="4"/>
  <c r="L128" i="4"/>
  <c r="L116" i="4"/>
  <c r="L104" i="4"/>
  <c r="L92" i="4"/>
  <c r="L80" i="4"/>
  <c r="L68" i="4"/>
  <c r="L56" i="4"/>
  <c r="L44" i="4"/>
  <c r="L32" i="4"/>
  <c r="L20" i="4"/>
  <c r="L8" i="4"/>
  <c r="K2330" i="4"/>
  <c r="K2318" i="4"/>
  <c r="K2306" i="4"/>
  <c r="K2294" i="4"/>
  <c r="K2282" i="4"/>
  <c r="K2270" i="4"/>
  <c r="K2258" i="4"/>
  <c r="K2246" i="4"/>
  <c r="K2234" i="4"/>
  <c r="K2222" i="4"/>
  <c r="K2210" i="4"/>
  <c r="K2198" i="4"/>
  <c r="K2186" i="4"/>
  <c r="K2174" i="4"/>
  <c r="K2162" i="4"/>
  <c r="K2150" i="4"/>
  <c r="K2138" i="4"/>
  <c r="K2126" i="4"/>
  <c r="K2114" i="4"/>
  <c r="K2102" i="4"/>
  <c r="K2090" i="4"/>
  <c r="K2078" i="4"/>
  <c r="K2066" i="4"/>
  <c r="K2054" i="4"/>
  <c r="K2042" i="4"/>
  <c r="K2030" i="4"/>
  <c r="K2018" i="4"/>
  <c r="K2006" i="4"/>
  <c r="K1994" i="4"/>
  <c r="K1982" i="4"/>
  <c r="K1970" i="4"/>
  <c r="K1958" i="4"/>
  <c r="K1946" i="4"/>
  <c r="K1934" i="4"/>
  <c r="K1922" i="4"/>
  <c r="K1910" i="4"/>
  <c r="K1898" i="4"/>
  <c r="K1886" i="4"/>
  <c r="K1874" i="4"/>
  <c r="K1862" i="4"/>
  <c r="K1850" i="4"/>
  <c r="K1838" i="4"/>
  <c r="K1826" i="4"/>
  <c r="K1814" i="4"/>
  <c r="K1802" i="4"/>
  <c r="K1790" i="4"/>
  <c r="K1778" i="4"/>
  <c r="K1766" i="4"/>
  <c r="K1754" i="4"/>
  <c r="K1742" i="4"/>
  <c r="K1730" i="4"/>
  <c r="K1718" i="4"/>
  <c r="K1706" i="4"/>
  <c r="K1694" i="4"/>
  <c r="K1682" i="4"/>
  <c r="K1670" i="4"/>
  <c r="K1658" i="4"/>
  <c r="K1646" i="4"/>
  <c r="K1634" i="4"/>
  <c r="K1622" i="4"/>
  <c r="K1610" i="4"/>
  <c r="K1598" i="4"/>
  <c r="K1586" i="4"/>
  <c r="K1574" i="4"/>
  <c r="K1562" i="4"/>
  <c r="K1550" i="4"/>
  <c r="K1538" i="4"/>
  <c r="K1526" i="4"/>
  <c r="K1514" i="4"/>
  <c r="K1502" i="4"/>
  <c r="K1490" i="4"/>
  <c r="K1478" i="4"/>
  <c r="K1466" i="4"/>
  <c r="K1454" i="4"/>
  <c r="K1442" i="4"/>
  <c r="K1430" i="4"/>
  <c r="K1418" i="4"/>
  <c r="K1406" i="4"/>
  <c r="K1394" i="4"/>
  <c r="K1382" i="4"/>
  <c r="K1370" i="4"/>
  <c r="K1358" i="4"/>
  <c r="K1346" i="4"/>
  <c r="K1334" i="4"/>
  <c r="K1322" i="4"/>
  <c r="K1310" i="4"/>
  <c r="K1298" i="4"/>
  <c r="K1286" i="4"/>
  <c r="K1274" i="4"/>
  <c r="K1262" i="4"/>
  <c r="K1250" i="4"/>
  <c r="K1238" i="4"/>
  <c r="K1226" i="4"/>
  <c r="K1214" i="4"/>
  <c r="K1202" i="4"/>
  <c r="K1190" i="4"/>
  <c r="K1178" i="4"/>
  <c r="K1166" i="4"/>
  <c r="K1154" i="4"/>
  <c r="K1142" i="4"/>
  <c r="K1130" i="4"/>
  <c r="K1118" i="4"/>
  <c r="K1106" i="4"/>
  <c r="K1094" i="4"/>
  <c r="K1082" i="4"/>
  <c r="K2329" i="4"/>
  <c r="K2317" i="4"/>
  <c r="K2305" i="4"/>
  <c r="K2293" i="4"/>
  <c r="K2281" i="4"/>
  <c r="K2269" i="4"/>
  <c r="K2257" i="4"/>
  <c r="K2245" i="4"/>
  <c r="K2233" i="4"/>
  <c r="K2221" i="4"/>
  <c r="K2209" i="4"/>
  <c r="K2197" i="4"/>
  <c r="K2185" i="4"/>
  <c r="K2173" i="4"/>
  <c r="K2161" i="4"/>
  <c r="K2149" i="4"/>
  <c r="K2137" i="4"/>
  <c r="K2328" i="4"/>
  <c r="K2316" i="4"/>
  <c r="K2304" i="4"/>
  <c r="K2292" i="4"/>
  <c r="K2280" i="4"/>
  <c r="K2268" i="4"/>
  <c r="K2256" i="4"/>
  <c r="K2244" i="4"/>
  <c r="K2232" i="4"/>
  <c r="K2220" i="4"/>
  <c r="K2208" i="4"/>
  <c r="K2196" i="4"/>
  <c r="K2184" i="4"/>
  <c r="K2172" i="4"/>
  <c r="K2160" i="4"/>
  <c r="K2148" i="4"/>
  <c r="K2136" i="4"/>
  <c r="K2124" i="4"/>
  <c r="K2112" i="4"/>
  <c r="K2100" i="4"/>
  <c r="K2088" i="4"/>
  <c r="K2076" i="4"/>
  <c r="K2064" i="4"/>
  <c r="K2052" i="4"/>
  <c r="K2040" i="4"/>
  <c r="K2028" i="4"/>
  <c r="K2016" i="4"/>
  <c r="K2004" i="4"/>
  <c r="K1992" i="4"/>
  <c r="K1980" i="4"/>
  <c r="K2327" i="4"/>
  <c r="K2315" i="4"/>
  <c r="K2303" i="4"/>
  <c r="K2291" i="4"/>
  <c r="K2279" i="4"/>
  <c r="K2267" i="4"/>
  <c r="K2255" i="4"/>
  <c r="K2243" i="4"/>
  <c r="K2231" i="4"/>
  <c r="K2219" i="4"/>
  <c r="K2207" i="4"/>
  <c r="K2195" i="4"/>
  <c r="K2183" i="4"/>
  <c r="K2171" i="4"/>
  <c r="K2326" i="4"/>
  <c r="K2314" i="4"/>
  <c r="K2302" i="4"/>
  <c r="K2290" i="4"/>
  <c r="K2278" i="4"/>
  <c r="K2266" i="4"/>
  <c r="K2254" i="4"/>
  <c r="K2242" i="4"/>
  <c r="K2230" i="4"/>
  <c r="K2218" i="4"/>
  <c r="K2206" i="4"/>
  <c r="K2194" i="4"/>
  <c r="K2182" i="4"/>
  <c r="K2170" i="4"/>
  <c r="K2158" i="4"/>
  <c r="K2146" i="4"/>
  <c r="K2134" i="4"/>
  <c r="K2122" i="4"/>
  <c r="K2110" i="4"/>
  <c r="K2098" i="4"/>
  <c r="K2325" i="4"/>
  <c r="K2313" i="4"/>
  <c r="K2301" i="4"/>
  <c r="K2289" i="4"/>
  <c r="K2277" i="4"/>
  <c r="K2265" i="4"/>
  <c r="K2253" i="4"/>
  <c r="K2241" i="4"/>
  <c r="K2229" i="4"/>
  <c r="K2217" i="4"/>
  <c r="K2205" i="4"/>
  <c r="K2193" i="4"/>
  <c r="K2181" i="4"/>
  <c r="K2169" i="4"/>
  <c r="K2157" i="4"/>
  <c r="K2145" i="4"/>
  <c r="K2133" i="4"/>
  <c r="K2121" i="4"/>
  <c r="K2109" i="4"/>
  <c r="K2097" i="4"/>
  <c r="K2085" i="4"/>
  <c r="K2073" i="4"/>
  <c r="K2061" i="4"/>
  <c r="K2049" i="4"/>
  <c r="K2037" i="4"/>
  <c r="K2025" i="4"/>
  <c r="K2013" i="4"/>
  <c r="K2001" i="4"/>
  <c r="K1989" i="4"/>
  <c r="K1977" i="4"/>
  <c r="K1965" i="4"/>
  <c r="K1953" i="4"/>
  <c r="K1941" i="4"/>
  <c r="K1929" i="4"/>
  <c r="K1917" i="4"/>
  <c r="K1905" i="4"/>
  <c r="K2336" i="4"/>
  <c r="K2324" i="4"/>
  <c r="K2312" i="4"/>
  <c r="K2300" i="4"/>
  <c r="K2288" i="4"/>
  <c r="K2276" i="4"/>
  <c r="K2264" i="4"/>
  <c r="K2252" i="4"/>
  <c r="K2240" i="4"/>
  <c r="K2228" i="4"/>
  <c r="K2216" i="4"/>
  <c r="K2204" i="4"/>
  <c r="K2192" i="4"/>
  <c r="K2180" i="4"/>
  <c r="K2168" i="4"/>
  <c r="K2156" i="4"/>
  <c r="K2144" i="4"/>
  <c r="K2335" i="4"/>
  <c r="K2323" i="4"/>
  <c r="K2311" i="4"/>
  <c r="K2299" i="4"/>
  <c r="K2287" i="4"/>
  <c r="K2275" i="4"/>
  <c r="K2263" i="4"/>
  <c r="K2251" i="4"/>
  <c r="K2239" i="4"/>
  <c r="K2227" i="4"/>
  <c r="K2215" i="4"/>
  <c r="K2203" i="4"/>
  <c r="K2191" i="4"/>
  <c r="K2179" i="4"/>
  <c r="K2167" i="4"/>
  <c r="K2155" i="4"/>
  <c r="K2143" i="4"/>
  <c r="K2334" i="4"/>
  <c r="K2322" i="4"/>
  <c r="K2310" i="4"/>
  <c r="K2298" i="4"/>
  <c r="K2286" i="4"/>
  <c r="K2274" i="4"/>
  <c r="K2262" i="4"/>
  <c r="K2250" i="4"/>
  <c r="K2238" i="4"/>
  <c r="K2226" i="4"/>
  <c r="K2214" i="4"/>
  <c r="K2202" i="4"/>
  <c r="K2190" i="4"/>
  <c r="K2178" i="4"/>
  <c r="K2166" i="4"/>
  <c r="K2154" i="4"/>
  <c r="K2142" i="4"/>
  <c r="K2333" i="4"/>
  <c r="K2321" i="4"/>
  <c r="K2309" i="4"/>
  <c r="K2297" i="4"/>
  <c r="K2285" i="4"/>
  <c r="K2273" i="4"/>
  <c r="K2261" i="4"/>
  <c r="K2249" i="4"/>
  <c r="K2237" i="4"/>
  <c r="K2225" i="4"/>
  <c r="K2213" i="4"/>
  <c r="K2201" i="4"/>
  <c r="K2189" i="4"/>
  <c r="K2177" i="4"/>
  <c r="K2165" i="4"/>
  <c r="K2153" i="4"/>
  <c r="K2141" i="4"/>
  <c r="K2332" i="4"/>
  <c r="K2320" i="4"/>
  <c r="K2308" i="4"/>
  <c r="K2296" i="4"/>
  <c r="K2284" i="4"/>
  <c r="K2272" i="4"/>
  <c r="K2260" i="4"/>
  <c r="K2248" i="4"/>
  <c r="K2236" i="4"/>
  <c r="K2224" i="4"/>
  <c r="K2212" i="4"/>
  <c r="K2200" i="4"/>
  <c r="K2188" i="4"/>
  <c r="K2176" i="4"/>
  <c r="K2164" i="4"/>
  <c r="K2152" i="4"/>
  <c r="K2140" i="4"/>
  <c r="K2331" i="4"/>
  <c r="K2319" i="4"/>
  <c r="K2307" i="4"/>
  <c r="K2295" i="4"/>
  <c r="K2283" i="4"/>
  <c r="K2271" i="4"/>
  <c r="K2259" i="4"/>
  <c r="K2247" i="4"/>
  <c r="K2235" i="4"/>
  <c r="K2223" i="4"/>
  <c r="K2211" i="4"/>
  <c r="K2199" i="4"/>
  <c r="K2187" i="4"/>
  <c r="K2175" i="4"/>
  <c r="K2163" i="4"/>
  <c r="K2151" i="4"/>
  <c r="K2139" i="4"/>
  <c r="K1070" i="4"/>
  <c r="K1058" i="4"/>
  <c r="K1046" i="4"/>
  <c r="K1034" i="4"/>
  <c r="K1022" i="4"/>
  <c r="K1010" i="4"/>
  <c r="K998" i="4"/>
  <c r="K986" i="4"/>
  <c r="K974" i="4"/>
  <c r="K962" i="4"/>
  <c r="K950" i="4"/>
  <c r="K938" i="4"/>
  <c r="K926" i="4"/>
  <c r="K914" i="4"/>
  <c r="K902" i="4"/>
  <c r="K890" i="4"/>
  <c r="K878" i="4"/>
  <c r="K866" i="4"/>
  <c r="K854" i="4"/>
  <c r="K842" i="4"/>
  <c r="K830" i="4"/>
  <c r="K818" i="4"/>
  <c r="K806" i="4"/>
  <c r="K794" i="4"/>
  <c r="K782" i="4"/>
  <c r="K770" i="4"/>
  <c r="K758" i="4"/>
  <c r="K746" i="4"/>
  <c r="K734" i="4"/>
  <c r="K722" i="4"/>
  <c r="K710" i="4"/>
  <c r="K698" i="4"/>
  <c r="K686" i="4"/>
  <c r="K674" i="4"/>
  <c r="K662" i="4"/>
  <c r="K650" i="4"/>
  <c r="K638" i="4"/>
  <c r="K626" i="4"/>
  <c r="K614" i="4"/>
  <c r="K602" i="4"/>
  <c r="K590" i="4"/>
  <c r="K578" i="4"/>
  <c r="K566" i="4"/>
  <c r="K554" i="4"/>
  <c r="K542" i="4"/>
  <c r="K530" i="4"/>
  <c r="K518" i="4"/>
  <c r="K506" i="4"/>
  <c r="K494" i="4"/>
  <c r="K482" i="4"/>
  <c r="K470" i="4"/>
  <c r="K434" i="4"/>
  <c r="K422" i="4"/>
  <c r="K2125" i="4"/>
  <c r="K2113" i="4"/>
  <c r="K2101" i="4"/>
  <c r="K2089" i="4"/>
  <c r="K2077" i="4"/>
  <c r="K2065" i="4"/>
  <c r="K2053" i="4"/>
  <c r="K2041" i="4"/>
  <c r="K2029" i="4"/>
  <c r="K2017" i="4"/>
  <c r="K2005" i="4"/>
  <c r="K1993" i="4"/>
  <c r="K1981" i="4"/>
  <c r="K1969" i="4"/>
  <c r="K1957" i="4"/>
  <c r="K1945" i="4"/>
  <c r="K1933" i="4"/>
  <c r="K1921" i="4"/>
  <c r="K1909" i="4"/>
  <c r="K1897" i="4"/>
  <c r="K1885" i="4"/>
  <c r="K1873" i="4"/>
  <c r="K1861" i="4"/>
  <c r="K1849" i="4"/>
  <c r="K1837" i="4"/>
  <c r="K1825" i="4"/>
  <c r="K1813" i="4"/>
  <c r="K1801" i="4"/>
  <c r="K1789" i="4"/>
  <c r="K1777" i="4"/>
  <c r="K1765" i="4"/>
  <c r="K1753" i="4"/>
  <c r="K1741" i="4"/>
  <c r="K1729" i="4"/>
  <c r="K1717" i="4"/>
  <c r="K1705" i="4"/>
  <c r="K1693" i="4"/>
  <c r="K1681" i="4"/>
  <c r="K1669" i="4"/>
  <c r="K1657" i="4"/>
  <c r="K1645" i="4"/>
  <c r="K1633" i="4"/>
  <c r="K1621" i="4"/>
  <c r="K1609" i="4"/>
  <c r="K1597" i="4"/>
  <c r="K1585" i="4"/>
  <c r="K1573" i="4"/>
  <c r="K1561" i="4"/>
  <c r="K1549" i="4"/>
  <c r="K1537" i="4"/>
  <c r="K1525" i="4"/>
  <c r="K1513" i="4"/>
  <c r="K1501" i="4"/>
  <c r="K1489" i="4"/>
  <c r="K1477" i="4"/>
  <c r="K1465" i="4"/>
  <c r="K1453" i="4"/>
  <c r="K1441" i="4"/>
  <c r="K1429" i="4"/>
  <c r="K1417" i="4"/>
  <c r="K1405" i="4"/>
  <c r="K1393" i="4"/>
  <c r="K1381" i="4"/>
  <c r="K1369" i="4"/>
  <c r="K1357" i="4"/>
  <c r="K1345" i="4"/>
  <c r="K1333" i="4"/>
  <c r="K1321" i="4"/>
  <c r="K1309" i="4"/>
  <c r="K1297" i="4"/>
  <c r="K1285" i="4"/>
  <c r="K1273" i="4"/>
  <c r="K1261" i="4"/>
  <c r="K1249" i="4"/>
  <c r="K1237" i="4"/>
  <c r="K1225" i="4"/>
  <c r="K1213" i="4"/>
  <c r="K1201" i="4"/>
  <c r="K1189" i="4"/>
  <c r="K1177" i="4"/>
  <c r="K1165" i="4"/>
  <c r="K1153" i="4"/>
  <c r="K1141" i="4"/>
  <c r="K1968" i="4"/>
  <c r="K1956" i="4"/>
  <c r="K1944" i="4"/>
  <c r="K1932" i="4"/>
  <c r="K1920" i="4"/>
  <c r="K1908" i="4"/>
  <c r="K1896" i="4"/>
  <c r="K1884" i="4"/>
  <c r="K1872" i="4"/>
  <c r="K1860" i="4"/>
  <c r="K1848" i="4"/>
  <c r="K1836" i="4"/>
  <c r="K1824" i="4"/>
  <c r="K1812" i="4"/>
  <c r="K1800" i="4"/>
  <c r="K1788" i="4"/>
  <c r="K1776" i="4"/>
  <c r="K1764" i="4"/>
  <c r="K1752" i="4"/>
  <c r="K1740" i="4"/>
  <c r="K1728" i="4"/>
  <c r="K1716" i="4"/>
  <c r="K1704" i="4"/>
  <c r="K1692" i="4"/>
  <c r="K1680" i="4"/>
  <c r="K1668" i="4"/>
  <c r="K1656" i="4"/>
  <c r="K1644" i="4"/>
  <c r="K1632" i="4"/>
  <c r="K1620" i="4"/>
  <c r="K1608" i="4"/>
  <c r="K1596" i="4"/>
  <c r="K1584" i="4"/>
  <c r="K1572" i="4"/>
  <c r="K1560" i="4"/>
  <c r="K1548" i="4"/>
  <c r="K1536" i="4"/>
  <c r="K1524" i="4"/>
  <c r="K1512" i="4"/>
  <c r="K1500" i="4"/>
  <c r="K1488" i="4"/>
  <c r="K1476" i="4"/>
  <c r="K1464" i="4"/>
  <c r="K1452" i="4"/>
  <c r="K1440" i="4"/>
  <c r="K1428" i="4"/>
  <c r="K1416" i="4"/>
  <c r="K1404" i="4"/>
  <c r="K1392" i="4"/>
  <c r="K1380" i="4"/>
  <c r="K1368" i="4"/>
  <c r="K1356" i="4"/>
  <c r="K1344" i="4"/>
  <c r="K1332" i="4"/>
  <c r="K1320" i="4"/>
  <c r="K1308" i="4"/>
  <c r="K1296" i="4"/>
  <c r="K1284" i="4"/>
  <c r="K1272" i="4"/>
  <c r="K1260" i="4"/>
  <c r="K1248" i="4"/>
  <c r="K1236" i="4"/>
  <c r="K1224" i="4"/>
  <c r="K1212" i="4"/>
  <c r="K1200" i="4"/>
  <c r="K1188" i="4"/>
  <c r="K1176" i="4"/>
  <c r="K1164" i="4"/>
  <c r="K1152" i="4"/>
  <c r="K1140" i="4"/>
  <c r="K1128" i="4"/>
  <c r="K1116" i="4"/>
  <c r="K1104" i="4"/>
  <c r="K1092" i="4"/>
  <c r="K1080" i="4"/>
  <c r="K1068" i="4"/>
  <c r="K1056" i="4"/>
  <c r="K1044" i="4"/>
  <c r="K1032" i="4"/>
  <c r="K1020" i="4"/>
  <c r="K1008" i="4"/>
  <c r="K996" i="4"/>
  <c r="K984" i="4"/>
  <c r="K972" i="4"/>
  <c r="K828" i="4"/>
  <c r="K2159" i="4"/>
  <c r="K2147" i="4"/>
  <c r="K2135" i="4"/>
  <c r="K2123" i="4"/>
  <c r="K2111" i="4"/>
  <c r="K2099" i="4"/>
  <c r="K2087" i="4"/>
  <c r="K2075" i="4"/>
  <c r="K2063" i="4"/>
  <c r="K2051" i="4"/>
  <c r="K2039" i="4"/>
  <c r="K2027" i="4"/>
  <c r="K2015" i="4"/>
  <c r="K2003" i="4"/>
  <c r="K1991" i="4"/>
  <c r="K1979" i="4"/>
  <c r="K1967" i="4"/>
  <c r="K1955" i="4"/>
  <c r="K1943" i="4"/>
  <c r="K1931" i="4"/>
  <c r="K1919" i="4"/>
  <c r="K1907" i="4"/>
  <c r="K1895" i="4"/>
  <c r="K1883" i="4"/>
  <c r="K1871" i="4"/>
  <c r="K1859" i="4"/>
  <c r="K1847" i="4"/>
  <c r="K1835" i="4"/>
  <c r="K1823" i="4"/>
  <c r="K1811" i="4"/>
  <c r="K1799" i="4"/>
  <c r="K1787" i="4"/>
  <c r="K1775" i="4"/>
  <c r="K1763" i="4"/>
  <c r="K1751" i="4"/>
  <c r="K1739" i="4"/>
  <c r="K1727" i="4"/>
  <c r="K1715" i="4"/>
  <c r="K1703" i="4"/>
  <c r="K1691" i="4"/>
  <c r="K1679" i="4"/>
  <c r="K1667" i="4"/>
  <c r="K1655" i="4"/>
  <c r="K1643" i="4"/>
  <c r="K1631" i="4"/>
  <c r="K1619" i="4"/>
  <c r="K1607" i="4"/>
  <c r="K1595" i="4"/>
  <c r="K1583" i="4"/>
  <c r="K1571" i="4"/>
  <c r="K1559" i="4"/>
  <c r="K1547" i="4"/>
  <c r="K1535" i="4"/>
  <c r="K1523" i="4"/>
  <c r="K1511" i="4"/>
  <c r="K1499" i="4"/>
  <c r="K1487" i="4"/>
  <c r="K1475" i="4"/>
  <c r="K1463" i="4"/>
  <c r="K1451" i="4"/>
  <c r="K1439" i="4"/>
  <c r="K1427" i="4"/>
  <c r="K1415" i="4"/>
  <c r="K1403" i="4"/>
  <c r="K1391" i="4"/>
  <c r="K1379" i="4"/>
  <c r="K1367" i="4"/>
  <c r="K1355" i="4"/>
  <c r="K1343" i="4"/>
  <c r="K1331" i="4"/>
  <c r="K1319" i="4"/>
  <c r="K1307" i="4"/>
  <c r="K1295" i="4"/>
  <c r="K1283" i="4"/>
  <c r="K1271" i="4"/>
  <c r="K1259" i="4"/>
  <c r="K1247" i="4"/>
  <c r="K1235" i="4"/>
  <c r="K1223" i="4"/>
  <c r="K1211" i="4"/>
  <c r="K1199" i="4"/>
  <c r="K1187" i="4"/>
  <c r="K1163" i="4"/>
  <c r="K1127" i="4"/>
  <c r="K1091" i="4"/>
  <c r="K2086" i="4"/>
  <c r="K2074" i="4"/>
  <c r="K2062" i="4"/>
  <c r="K2050" i="4"/>
  <c r="K2038" i="4"/>
  <c r="K2026" i="4"/>
  <c r="K2014" i="4"/>
  <c r="K2002" i="4"/>
  <c r="K1990" i="4"/>
  <c r="K1978" i="4"/>
  <c r="K1966" i="4"/>
  <c r="K1954" i="4"/>
  <c r="K1942" i="4"/>
  <c r="K1930" i="4"/>
  <c r="K1918" i="4"/>
  <c r="K1906" i="4"/>
  <c r="K1894" i="4"/>
  <c r="K1882" i="4"/>
  <c r="K1870" i="4"/>
  <c r="K1858" i="4"/>
  <c r="K1846" i="4"/>
  <c r="K1834" i="4"/>
  <c r="K1822" i="4"/>
  <c r="K1810" i="4"/>
  <c r="K1798" i="4"/>
  <c r="K1786" i="4"/>
  <c r="K1774" i="4"/>
  <c r="K1762" i="4"/>
  <c r="K1750" i="4"/>
  <c r="K1738" i="4"/>
  <c r="K1726" i="4"/>
  <c r="K1714" i="4"/>
  <c r="K1702" i="4"/>
  <c r="K1690" i="4"/>
  <c r="K1678" i="4"/>
  <c r="K1666" i="4"/>
  <c r="K1654" i="4"/>
  <c r="K1642" i="4"/>
  <c r="K1630" i="4"/>
  <c r="K1618" i="4"/>
  <c r="K1606" i="4"/>
  <c r="K1594" i="4"/>
  <c r="K1582" i="4"/>
  <c r="K1570" i="4"/>
  <c r="K1558" i="4"/>
  <c r="K1546" i="4"/>
  <c r="K1534" i="4"/>
  <c r="K1522" i="4"/>
  <c r="K1510" i="4"/>
  <c r="K1498" i="4"/>
  <c r="K1486" i="4"/>
  <c r="K1474" i="4"/>
  <c r="K1462" i="4"/>
  <c r="K1450" i="4"/>
  <c r="K1438" i="4"/>
  <c r="K1426" i="4"/>
  <c r="K1414" i="4"/>
  <c r="K1402" i="4"/>
  <c r="K1390" i="4"/>
  <c r="K1378" i="4"/>
  <c r="K1366" i="4"/>
  <c r="K1354" i="4"/>
  <c r="K1342" i="4"/>
  <c r="K1330" i="4"/>
  <c r="K1318" i="4"/>
  <c r="K1306" i="4"/>
  <c r="K1294" i="4"/>
  <c r="K1282" i="4"/>
  <c r="K1270" i="4"/>
  <c r="K1258" i="4"/>
  <c r="K1246" i="4"/>
  <c r="K1234" i="4"/>
  <c r="K1222" i="4"/>
  <c r="K1210" i="4"/>
  <c r="K1198" i="4"/>
  <c r="K1186" i="4"/>
  <c r="K1174" i="4"/>
  <c r="K1162" i="4"/>
  <c r="K1150" i="4"/>
  <c r="K1138" i="4"/>
  <c r="K1893" i="4"/>
  <c r="K1881" i="4"/>
  <c r="K1869" i="4"/>
  <c r="K1857" i="4"/>
  <c r="K1845" i="4"/>
  <c r="K1833" i="4"/>
  <c r="K1821" i="4"/>
  <c r="K1809" i="4"/>
  <c r="K1797" i="4"/>
  <c r="K1785" i="4"/>
  <c r="K1773" i="4"/>
  <c r="K1761" i="4"/>
  <c r="K1749" i="4"/>
  <c r="K1737" i="4"/>
  <c r="K1725" i="4"/>
  <c r="K1713" i="4"/>
  <c r="K1701" i="4"/>
  <c r="K1689" i="4"/>
  <c r="K1677" i="4"/>
  <c r="K1665" i="4"/>
  <c r="K1653" i="4"/>
  <c r="K1641" i="4"/>
  <c r="K1629" i="4"/>
  <c r="K1617" i="4"/>
  <c r="K1605" i="4"/>
  <c r="K1593" i="4"/>
  <c r="K1581" i="4"/>
  <c r="K1569" i="4"/>
  <c r="K1557" i="4"/>
  <c r="K1545" i="4"/>
  <c r="K1533" i="4"/>
  <c r="K1521" i="4"/>
  <c r="K1509" i="4"/>
  <c r="K1497" i="4"/>
  <c r="K1485" i="4"/>
  <c r="K1473" i="4"/>
  <c r="K1461" i="4"/>
  <c r="K1449" i="4"/>
  <c r="K1437" i="4"/>
  <c r="K1425" i="4"/>
  <c r="K1413" i="4"/>
  <c r="K1401" i="4"/>
  <c r="K1389" i="4"/>
  <c r="K1377" i="4"/>
  <c r="K1365" i="4"/>
  <c r="K1353" i="4"/>
  <c r="K1341" i="4"/>
  <c r="K1329" i="4"/>
  <c r="K1317" i="4"/>
  <c r="K1305" i="4"/>
  <c r="K1293" i="4"/>
  <c r="K1281" i="4"/>
  <c r="K1269" i="4"/>
  <c r="K1257" i="4"/>
  <c r="K1245" i="4"/>
  <c r="K1233" i="4"/>
  <c r="K1221" i="4"/>
  <c r="K1209" i="4"/>
  <c r="K1197" i="4"/>
  <c r="K1185" i="4"/>
  <c r="K1173" i="4"/>
  <c r="K1161" i="4"/>
  <c r="K1149" i="4"/>
  <c r="K1137" i="4"/>
  <c r="K1125" i="4"/>
  <c r="K1113" i="4"/>
  <c r="K1101" i="4"/>
  <c r="K1089" i="4"/>
  <c r="K1077" i="4"/>
  <c r="K1065" i="4"/>
  <c r="K1053" i="4"/>
  <c r="K1041" i="4"/>
  <c r="K1029" i="4"/>
  <c r="K1017" i="4"/>
  <c r="K1005" i="4"/>
  <c r="K993" i="4"/>
  <c r="K981" i="4"/>
  <c r="K969" i="4"/>
  <c r="K957" i="4"/>
  <c r="K945" i="4"/>
  <c r="K933" i="4"/>
  <c r="K921" i="4"/>
  <c r="K909" i="4"/>
  <c r="K897" i="4"/>
  <c r="K885" i="4"/>
  <c r="K873" i="4"/>
  <c r="K2132" i="4"/>
  <c r="K2120" i="4"/>
  <c r="K2108" i="4"/>
  <c r="K2096" i="4"/>
  <c r="K2084" i="4"/>
  <c r="K2072" i="4"/>
  <c r="K2060" i="4"/>
  <c r="K2048" i="4"/>
  <c r="K2036" i="4"/>
  <c r="K2024" i="4"/>
  <c r="K2012" i="4"/>
  <c r="K2000" i="4"/>
  <c r="K1988" i="4"/>
  <c r="K1976" i="4"/>
  <c r="K1964" i="4"/>
  <c r="K1952" i="4"/>
  <c r="K1940" i="4"/>
  <c r="K1928" i="4"/>
  <c r="K1916" i="4"/>
  <c r="K1904" i="4"/>
  <c r="K1892" i="4"/>
  <c r="K1880" i="4"/>
  <c r="K1868" i="4"/>
  <c r="K1856" i="4"/>
  <c r="K1844" i="4"/>
  <c r="K1832" i="4"/>
  <c r="K1820" i="4"/>
  <c r="K1808" i="4"/>
  <c r="K1796" i="4"/>
  <c r="K1784" i="4"/>
  <c r="K1772" i="4"/>
  <c r="K1760" i="4"/>
  <c r="K1748" i="4"/>
  <c r="K1736" i="4"/>
  <c r="K1724" i="4"/>
  <c r="K1712" i="4"/>
  <c r="K1700" i="4"/>
  <c r="K1688" i="4"/>
  <c r="K1676" i="4"/>
  <c r="K1664" i="4"/>
  <c r="K1652" i="4"/>
  <c r="K1640" i="4"/>
  <c r="K1628" i="4"/>
  <c r="K1616" i="4"/>
  <c r="K1604" i="4"/>
  <c r="K1592" i="4"/>
  <c r="K1580" i="4"/>
  <c r="K1568" i="4"/>
  <c r="K1556" i="4"/>
  <c r="K1544" i="4"/>
  <c r="K1532" i="4"/>
  <c r="K1520" i="4"/>
  <c r="K1508" i="4"/>
  <c r="K1496" i="4"/>
  <c r="K1484" i="4"/>
  <c r="K1472" i="4"/>
  <c r="K1460" i="4"/>
  <c r="K1448" i="4"/>
  <c r="K1436" i="4"/>
  <c r="K1424" i="4"/>
  <c r="K1412" i="4"/>
  <c r="K1400" i="4"/>
  <c r="K1388" i="4"/>
  <c r="K1376" i="4"/>
  <c r="K1364" i="4"/>
  <c r="K1352" i="4"/>
  <c r="K1340" i="4"/>
  <c r="K1328" i="4"/>
  <c r="K1316" i="4"/>
  <c r="K1304" i="4"/>
  <c r="K1292" i="4"/>
  <c r="K1280" i="4"/>
  <c r="K1268" i="4"/>
  <c r="K1256" i="4"/>
  <c r="K1244" i="4"/>
  <c r="K1232" i="4"/>
  <c r="K1220" i="4"/>
  <c r="K1208" i="4"/>
  <c r="K1196" i="4"/>
  <c r="K1184" i="4"/>
  <c r="K1160" i="4"/>
  <c r="K1124" i="4"/>
  <c r="K1088" i="4"/>
  <c r="K2131" i="4"/>
  <c r="K2119" i="4"/>
  <c r="K2107" i="4"/>
  <c r="K2095" i="4"/>
  <c r="K2083" i="4"/>
  <c r="K2071" i="4"/>
  <c r="K2059" i="4"/>
  <c r="K2047" i="4"/>
  <c r="K2035" i="4"/>
  <c r="K2023" i="4"/>
  <c r="K2011" i="4"/>
  <c r="K1999" i="4"/>
  <c r="K1987" i="4"/>
  <c r="K1975" i="4"/>
  <c r="K1963" i="4"/>
  <c r="K1951" i="4"/>
  <c r="K1939" i="4"/>
  <c r="K1927" i="4"/>
  <c r="K1915" i="4"/>
  <c r="K1903" i="4"/>
  <c r="K1891" i="4"/>
  <c r="K1879" i="4"/>
  <c r="K1867" i="4"/>
  <c r="K1855" i="4"/>
  <c r="K1843" i="4"/>
  <c r="K1831" i="4"/>
  <c r="K1819" i="4"/>
  <c r="K1807" i="4"/>
  <c r="K1795" i="4"/>
  <c r="K1783" i="4"/>
  <c r="K1771" i="4"/>
  <c r="K1759" i="4"/>
  <c r="K1747" i="4"/>
  <c r="K1735" i="4"/>
  <c r="K1723" i="4"/>
  <c r="K1711" i="4"/>
  <c r="K1699" i="4"/>
  <c r="K1687" i="4"/>
  <c r="K1675" i="4"/>
  <c r="K1663" i="4"/>
  <c r="K1651" i="4"/>
  <c r="K1639" i="4"/>
  <c r="K1627" i="4"/>
  <c r="K1615" i="4"/>
  <c r="K1603" i="4"/>
  <c r="K1591" i="4"/>
  <c r="K1579" i="4"/>
  <c r="K1567" i="4"/>
  <c r="K1555" i="4"/>
  <c r="K1543" i="4"/>
  <c r="K1531" i="4"/>
  <c r="K1519" i="4"/>
  <c r="K1507" i="4"/>
  <c r="K1495" i="4"/>
  <c r="K1483" i="4"/>
  <c r="K1471" i="4"/>
  <c r="K1459" i="4"/>
  <c r="K1447" i="4"/>
  <c r="K1435" i="4"/>
  <c r="K1423" i="4"/>
  <c r="K1411" i="4"/>
  <c r="K1399" i="4"/>
  <c r="K1387" i="4"/>
  <c r="K1375" i="4"/>
  <c r="K1363" i="4"/>
  <c r="K1351" i="4"/>
  <c r="K1339" i="4"/>
  <c r="K1327" i="4"/>
  <c r="K1315" i="4"/>
  <c r="K1303" i="4"/>
  <c r="K1291" i="4"/>
  <c r="K1279" i="4"/>
  <c r="K1267" i="4"/>
  <c r="K1255" i="4"/>
  <c r="K1243" i="4"/>
  <c r="K1231" i="4"/>
  <c r="K1219" i="4"/>
  <c r="K1207" i="4"/>
  <c r="K1195" i="4"/>
  <c r="K1183" i="4"/>
  <c r="K1171" i="4"/>
  <c r="K1159" i="4"/>
  <c r="K1147" i="4"/>
  <c r="K1135" i="4"/>
  <c r="K1123" i="4"/>
  <c r="K1111" i="4"/>
  <c r="K1099" i="4"/>
  <c r="K1087" i="4"/>
  <c r="K1027" i="4"/>
  <c r="K2130" i="4"/>
  <c r="K2118" i="4"/>
  <c r="K2106" i="4"/>
  <c r="K2094" i="4"/>
  <c r="K2082" i="4"/>
  <c r="K2070" i="4"/>
  <c r="K2058" i="4"/>
  <c r="K2046" i="4"/>
  <c r="K2034" i="4"/>
  <c r="K2022" i="4"/>
  <c r="K2010" i="4"/>
  <c r="K1998" i="4"/>
  <c r="K1986" i="4"/>
  <c r="K1974" i="4"/>
  <c r="K1962" i="4"/>
  <c r="K1950" i="4"/>
  <c r="K1938" i="4"/>
  <c r="K1926" i="4"/>
  <c r="K1914" i="4"/>
  <c r="K1902" i="4"/>
  <c r="K1890" i="4"/>
  <c r="K1878" i="4"/>
  <c r="K1866" i="4"/>
  <c r="K1854" i="4"/>
  <c r="K1842" i="4"/>
  <c r="K1830" i="4"/>
  <c r="K1818" i="4"/>
  <c r="K1806" i="4"/>
  <c r="K1794" i="4"/>
  <c r="K1782" i="4"/>
  <c r="K1770" i="4"/>
  <c r="K1758" i="4"/>
  <c r="K1746" i="4"/>
  <c r="K1734" i="4"/>
  <c r="K1722" i="4"/>
  <c r="K1710" i="4"/>
  <c r="K1698" i="4"/>
  <c r="K1686" i="4"/>
  <c r="K1674" i="4"/>
  <c r="K1662" i="4"/>
  <c r="K1650" i="4"/>
  <c r="K1638" i="4"/>
  <c r="K1626" i="4"/>
  <c r="K1614" i="4"/>
  <c r="K1602" i="4"/>
  <c r="K1590" i="4"/>
  <c r="K1578" i="4"/>
  <c r="K1566" i="4"/>
  <c r="K1554" i="4"/>
  <c r="K1542" i="4"/>
  <c r="K1530" i="4"/>
  <c r="K1518" i="4"/>
  <c r="K1506" i="4"/>
  <c r="K1494" i="4"/>
  <c r="K1482" i="4"/>
  <c r="K1470" i="4"/>
  <c r="K1458" i="4"/>
  <c r="K1446" i="4"/>
  <c r="K1434" i="4"/>
  <c r="K1422" i="4"/>
  <c r="K1410" i="4"/>
  <c r="K1398" i="4"/>
  <c r="K1386" i="4"/>
  <c r="K1374" i="4"/>
  <c r="K1362" i="4"/>
  <c r="K1350" i="4"/>
  <c r="K1338" i="4"/>
  <c r="K1326" i="4"/>
  <c r="K1314" i="4"/>
  <c r="K1302" i="4"/>
  <c r="K1290" i="4"/>
  <c r="K1278" i="4"/>
  <c r="K1266" i="4"/>
  <c r="K1254" i="4"/>
  <c r="K1242" i="4"/>
  <c r="K1230" i="4"/>
  <c r="K1218" i="4"/>
  <c r="K1206" i="4"/>
  <c r="K1194" i="4"/>
  <c r="K1182" i="4"/>
  <c r="K1170" i="4"/>
  <c r="K1158" i="4"/>
  <c r="K1146" i="4"/>
  <c r="K1134" i="4"/>
  <c r="K1122" i="4"/>
  <c r="K1110" i="4"/>
  <c r="K1098" i="4"/>
  <c r="K1086" i="4"/>
  <c r="K2129" i="4"/>
  <c r="K2117" i="4"/>
  <c r="K2105" i="4"/>
  <c r="K2093" i="4"/>
  <c r="K2081" i="4"/>
  <c r="K2069" i="4"/>
  <c r="K2057" i="4"/>
  <c r="K2045" i="4"/>
  <c r="K2033" i="4"/>
  <c r="K2021" i="4"/>
  <c r="K2009" i="4"/>
  <c r="K1997" i="4"/>
  <c r="K1985" i="4"/>
  <c r="K1973" i="4"/>
  <c r="K1961" i="4"/>
  <c r="K1949" i="4"/>
  <c r="K1937" i="4"/>
  <c r="K1925" i="4"/>
  <c r="K1913" i="4"/>
  <c r="K1901" i="4"/>
  <c r="K1889" i="4"/>
  <c r="K1877" i="4"/>
  <c r="K1865" i="4"/>
  <c r="K1853" i="4"/>
  <c r="K1841" i="4"/>
  <c r="K1829" i="4"/>
  <c r="K1817" i="4"/>
  <c r="K1805" i="4"/>
  <c r="K1793" i="4"/>
  <c r="K1781" i="4"/>
  <c r="K1769" i="4"/>
  <c r="K1757" i="4"/>
  <c r="K1745" i="4"/>
  <c r="K1733" i="4"/>
  <c r="K1721" i="4"/>
  <c r="K1709" i="4"/>
  <c r="K1697" i="4"/>
  <c r="K1685" i="4"/>
  <c r="K1673" i="4"/>
  <c r="K1661" i="4"/>
  <c r="K1649" i="4"/>
  <c r="K1637" i="4"/>
  <c r="K1625" i="4"/>
  <c r="K1613" i="4"/>
  <c r="K1601" i="4"/>
  <c r="K1589" i="4"/>
  <c r="K1577" i="4"/>
  <c r="K1565" i="4"/>
  <c r="K1553" i="4"/>
  <c r="K1541" i="4"/>
  <c r="K1529" i="4"/>
  <c r="K1517" i="4"/>
  <c r="K1505" i="4"/>
  <c r="K1493" i="4"/>
  <c r="K1481" i="4"/>
  <c r="K1469" i="4"/>
  <c r="K1457" i="4"/>
  <c r="K1445" i="4"/>
  <c r="K1433" i="4"/>
  <c r="K1421" i="4"/>
  <c r="K1409" i="4"/>
  <c r="K1397" i="4"/>
  <c r="K1385" i="4"/>
  <c r="K1373" i="4"/>
  <c r="K1361" i="4"/>
  <c r="K1349" i="4"/>
  <c r="K1337" i="4"/>
  <c r="K1325" i="4"/>
  <c r="K1313" i="4"/>
  <c r="K1301" i="4"/>
  <c r="K1289" i="4"/>
  <c r="K1277" i="4"/>
  <c r="K1265" i="4"/>
  <c r="K1253" i="4"/>
  <c r="K1241" i="4"/>
  <c r="K1229" i="4"/>
  <c r="K1217" i="4"/>
  <c r="K1205" i="4"/>
  <c r="K1193" i="4"/>
  <c r="K1181" i="4"/>
  <c r="K1169" i="4"/>
  <c r="K1157" i="4"/>
  <c r="K1145" i="4"/>
  <c r="K1133" i="4"/>
  <c r="K1121" i="4"/>
  <c r="K1109" i="4"/>
  <c r="K1097" i="4"/>
  <c r="K1085" i="4"/>
  <c r="K1025" i="4"/>
  <c r="K2128" i="4"/>
  <c r="K2116" i="4"/>
  <c r="K2104" i="4"/>
  <c r="K2092" i="4"/>
  <c r="K2080" i="4"/>
  <c r="K2068" i="4"/>
  <c r="K2056" i="4"/>
  <c r="K2044" i="4"/>
  <c r="K2032" i="4"/>
  <c r="K2020" i="4"/>
  <c r="K2008" i="4"/>
  <c r="K1996" i="4"/>
  <c r="K1984" i="4"/>
  <c r="K1972" i="4"/>
  <c r="K1960" i="4"/>
  <c r="K1948" i="4"/>
  <c r="K1936" i="4"/>
  <c r="K1924" i="4"/>
  <c r="K1912" i="4"/>
  <c r="K1900" i="4"/>
  <c r="K1888" i="4"/>
  <c r="K1876" i="4"/>
  <c r="K1864" i="4"/>
  <c r="K1852" i="4"/>
  <c r="K1840" i="4"/>
  <c r="K1828" i="4"/>
  <c r="K1816" i="4"/>
  <c r="K1804" i="4"/>
  <c r="K1792" i="4"/>
  <c r="K1780" i="4"/>
  <c r="K1768" i="4"/>
  <c r="K1756" i="4"/>
  <c r="K1744" i="4"/>
  <c r="K1732" i="4"/>
  <c r="K1720" i="4"/>
  <c r="K1708" i="4"/>
  <c r="K1696" i="4"/>
  <c r="K1684" i="4"/>
  <c r="K1672" i="4"/>
  <c r="K1660" i="4"/>
  <c r="K1648" i="4"/>
  <c r="K1636" i="4"/>
  <c r="K1624" i="4"/>
  <c r="K1612" i="4"/>
  <c r="K1600" i="4"/>
  <c r="K1588" i="4"/>
  <c r="K1576" i="4"/>
  <c r="K1564" i="4"/>
  <c r="K1552" i="4"/>
  <c r="K1540" i="4"/>
  <c r="K1528" i="4"/>
  <c r="K1516" i="4"/>
  <c r="K1504" i="4"/>
  <c r="K1492" i="4"/>
  <c r="K1480" i="4"/>
  <c r="K1468" i="4"/>
  <c r="K1456" i="4"/>
  <c r="K1444" i="4"/>
  <c r="K1432" i="4"/>
  <c r="K1420" i="4"/>
  <c r="K1408" i="4"/>
  <c r="K1396" i="4"/>
  <c r="K1384" i="4"/>
  <c r="K1372" i="4"/>
  <c r="K1360" i="4"/>
  <c r="K1348" i="4"/>
  <c r="K1336" i="4"/>
  <c r="K1324" i="4"/>
  <c r="K1312" i="4"/>
  <c r="K1300" i="4"/>
  <c r="K1288" i="4"/>
  <c r="K1276" i="4"/>
  <c r="K1264" i="4"/>
  <c r="K1252" i="4"/>
  <c r="K1240" i="4"/>
  <c r="K1228" i="4"/>
  <c r="K1216" i="4"/>
  <c r="K1204" i="4"/>
  <c r="K1192" i="4"/>
  <c r="K1180" i="4"/>
  <c r="K1168" i="4"/>
  <c r="K1156" i="4"/>
  <c r="K1144" i="4"/>
  <c r="K1132" i="4"/>
  <c r="K1120" i="4"/>
  <c r="K1108" i="4"/>
  <c r="K820" i="4"/>
  <c r="K2127" i="4"/>
  <c r="K2115" i="4"/>
  <c r="K2103" i="4"/>
  <c r="K2091" i="4"/>
  <c r="K2079" i="4"/>
  <c r="K2067" i="4"/>
  <c r="K2055" i="4"/>
  <c r="K2043" i="4"/>
  <c r="K2031" i="4"/>
  <c r="K2019" i="4"/>
  <c r="K2007" i="4"/>
  <c r="K1995" i="4"/>
  <c r="K1983" i="4"/>
  <c r="K1971" i="4"/>
  <c r="K1959" i="4"/>
  <c r="K1947" i="4"/>
  <c r="K1935" i="4"/>
  <c r="K1923" i="4"/>
  <c r="K1911" i="4"/>
  <c r="K1899" i="4"/>
  <c r="K1887" i="4"/>
  <c r="K1875" i="4"/>
  <c r="K1863" i="4"/>
  <c r="K1851" i="4"/>
  <c r="K1839" i="4"/>
  <c r="K1827" i="4"/>
  <c r="K1815" i="4"/>
  <c r="K1803" i="4"/>
  <c r="K1791" i="4"/>
  <c r="K1779" i="4"/>
  <c r="K1767" i="4"/>
  <c r="K1755" i="4"/>
  <c r="K1743" i="4"/>
  <c r="K1731" i="4"/>
  <c r="K1719" i="4"/>
  <c r="K1707" i="4"/>
  <c r="K1695" i="4"/>
  <c r="K1683" i="4"/>
  <c r="K1671" i="4"/>
  <c r="K1659" i="4"/>
  <c r="K1647" i="4"/>
  <c r="K1635" i="4"/>
  <c r="K1623" i="4"/>
  <c r="K1611" i="4"/>
  <c r="K1599" i="4"/>
  <c r="K1587" i="4"/>
  <c r="K1575" i="4"/>
  <c r="K1563" i="4"/>
  <c r="K1551" i="4"/>
  <c r="K1539" i="4"/>
  <c r="K1527" i="4"/>
  <c r="K1515" i="4"/>
  <c r="K1503" i="4"/>
  <c r="K1491" i="4"/>
  <c r="K1479" i="4"/>
  <c r="K1467" i="4"/>
  <c r="K1455" i="4"/>
  <c r="K1443" i="4"/>
  <c r="K1431" i="4"/>
  <c r="K1419" i="4"/>
  <c r="K1407" i="4"/>
  <c r="K1395" i="4"/>
  <c r="K1383" i="4"/>
  <c r="K1371" i="4"/>
  <c r="K1359" i="4"/>
  <c r="K1347" i="4"/>
  <c r="K1335" i="4"/>
  <c r="K1323" i="4"/>
  <c r="K1311" i="4"/>
  <c r="K1299" i="4"/>
  <c r="K1287" i="4"/>
  <c r="K1275" i="4"/>
  <c r="K1263" i="4"/>
  <c r="K1251" i="4"/>
  <c r="K1239" i="4"/>
  <c r="K1227" i="4"/>
  <c r="K1215" i="4"/>
  <c r="K1203" i="4"/>
  <c r="K1191" i="4"/>
  <c r="K1179" i="4"/>
  <c r="K1167" i="4"/>
  <c r="K1155" i="4"/>
  <c r="K1143" i="4"/>
  <c r="K1131" i="4"/>
  <c r="K1119" i="4"/>
  <c r="K1107" i="4"/>
  <c r="K1095" i="4"/>
  <c r="K1083" i="4"/>
  <c r="K458" i="4"/>
  <c r="K446" i="4"/>
  <c r="K410" i="4"/>
  <c r="K398" i="4"/>
  <c r="K386" i="4"/>
  <c r="K374" i="4"/>
  <c r="K362" i="4"/>
  <c r="K350" i="4"/>
  <c r="K338" i="4"/>
  <c r="K326" i="4"/>
  <c r="K314" i="4"/>
  <c r="K302" i="4"/>
  <c r="K290" i="4"/>
  <c r="K278" i="4"/>
  <c r="K218" i="4"/>
  <c r="K206" i="4"/>
  <c r="K146" i="4"/>
  <c r="K134" i="4"/>
  <c r="K74" i="4"/>
  <c r="K62" i="4"/>
  <c r="K1129" i="4"/>
  <c r="K1117" i="4"/>
  <c r="K1105" i="4"/>
  <c r="K1093" i="4"/>
  <c r="K1081" i="4"/>
  <c r="K1069" i="4"/>
  <c r="K1057" i="4"/>
  <c r="K1045" i="4"/>
  <c r="K1033" i="4"/>
  <c r="K1021" i="4"/>
  <c r="K1009" i="4"/>
  <c r="K997" i="4"/>
  <c r="K985" i="4"/>
  <c r="K973" i="4"/>
  <c r="K961" i="4"/>
  <c r="K949" i="4"/>
  <c r="K937" i="4"/>
  <c r="K925" i="4"/>
  <c r="K913" i="4"/>
  <c r="K901" i="4"/>
  <c r="K889" i="4"/>
  <c r="K877" i="4"/>
  <c r="K865" i="4"/>
  <c r="K853" i="4"/>
  <c r="K841" i="4"/>
  <c r="K829" i="4"/>
  <c r="K817" i="4"/>
  <c r="K805" i="4"/>
  <c r="K793" i="4"/>
  <c r="K781" i="4"/>
  <c r="K769" i="4"/>
  <c r="K757" i="4"/>
  <c r="K745" i="4"/>
  <c r="K733" i="4"/>
  <c r="K721" i="4"/>
  <c r="K709" i="4"/>
  <c r="K697" i="4"/>
  <c r="K685" i="4"/>
  <c r="K673" i="4"/>
  <c r="K661" i="4"/>
  <c r="K649" i="4"/>
  <c r="K637" i="4"/>
  <c r="K625" i="4"/>
  <c r="K613" i="4"/>
  <c r="K601" i="4"/>
  <c r="K589" i="4"/>
  <c r="K577" i="4"/>
  <c r="K565" i="4"/>
  <c r="K553" i="4"/>
  <c r="K541" i="4"/>
  <c r="K529" i="4"/>
  <c r="K517" i="4"/>
  <c r="K505" i="4"/>
  <c r="K493" i="4"/>
  <c r="K481" i="4"/>
  <c r="K469" i="4"/>
  <c r="K457" i="4"/>
  <c r="K445" i="4"/>
  <c r="K433" i="4"/>
  <c r="K421" i="4"/>
  <c r="K409" i="4"/>
  <c r="K397" i="4"/>
  <c r="K385" i="4"/>
  <c r="K373" i="4"/>
  <c r="K361" i="4"/>
  <c r="K349" i="4"/>
  <c r="K337" i="4"/>
  <c r="K325" i="4"/>
  <c r="K313" i="4"/>
  <c r="K301" i="4"/>
  <c r="K289" i="4"/>
  <c r="K277" i="4"/>
  <c r="K265" i="4"/>
  <c r="K253" i="4"/>
  <c r="K960" i="4"/>
  <c r="K948" i="4"/>
  <c r="K936" i="4"/>
  <c r="K924" i="4"/>
  <c r="K912" i="4"/>
  <c r="K900" i="4"/>
  <c r="K888" i="4"/>
  <c r="K876" i="4"/>
  <c r="K864" i="4"/>
  <c r="K852" i="4"/>
  <c r="K840" i="4"/>
  <c r="K816" i="4"/>
  <c r="K804" i="4"/>
  <c r="K792" i="4"/>
  <c r="K780" i="4"/>
  <c r="K768" i="4"/>
  <c r="K756" i="4"/>
  <c r="K744" i="4"/>
  <c r="K732" i="4"/>
  <c r="K720" i="4"/>
  <c r="K708" i="4"/>
  <c r="K696" i="4"/>
  <c r="K684" i="4"/>
  <c r="K672" i="4"/>
  <c r="K660" i="4"/>
  <c r="K648" i="4"/>
  <c r="K636" i="4"/>
  <c r="K624" i="4"/>
  <c r="K612" i="4"/>
  <c r="K600" i="4"/>
  <c r="K588" i="4"/>
  <c r="K576" i="4"/>
  <c r="K564" i="4"/>
  <c r="K552" i="4"/>
  <c r="K540" i="4"/>
  <c r="K528" i="4"/>
  <c r="K516" i="4"/>
  <c r="K504" i="4"/>
  <c r="K492" i="4"/>
  <c r="K480" i="4"/>
  <c r="K468" i="4"/>
  <c r="K456" i="4"/>
  <c r="K444" i="4"/>
  <c r="K432" i="4"/>
  <c r="K420" i="4"/>
  <c r="K408" i="4"/>
  <c r="K396" i="4"/>
  <c r="K384" i="4"/>
  <c r="K372" i="4"/>
  <c r="K360" i="4"/>
  <c r="K348" i="4"/>
  <c r="K336" i="4"/>
  <c r="K324" i="4"/>
  <c r="K312" i="4"/>
  <c r="K300" i="4"/>
  <c r="K288" i="4"/>
  <c r="K276" i="4"/>
  <c r="K264" i="4"/>
  <c r="K252" i="4"/>
  <c r="K1175" i="4"/>
  <c r="K1151" i="4"/>
  <c r="K1139" i="4"/>
  <c r="K1115" i="4"/>
  <c r="K1103" i="4"/>
  <c r="K1079" i="4"/>
  <c r="K1067" i="4"/>
  <c r="K1055" i="4"/>
  <c r="K1043" i="4"/>
  <c r="K1031" i="4"/>
  <c r="K1019" i="4"/>
  <c r="K1007" i="4"/>
  <c r="K995" i="4"/>
  <c r="K983" i="4"/>
  <c r="K971" i="4"/>
  <c r="K959" i="4"/>
  <c r="K947" i="4"/>
  <c r="K935" i="4"/>
  <c r="K923" i="4"/>
  <c r="K911" i="4"/>
  <c r="K899" i="4"/>
  <c r="K887" i="4"/>
  <c r="K875" i="4"/>
  <c r="K863" i="4"/>
  <c r="K851" i="4"/>
  <c r="K839" i="4"/>
  <c r="K827" i="4"/>
  <c r="K815" i="4"/>
  <c r="K803" i="4"/>
  <c r="K791" i="4"/>
  <c r="K779" i="4"/>
  <c r="K767" i="4"/>
  <c r="K755" i="4"/>
  <c r="K743" i="4"/>
  <c r="K731" i="4"/>
  <c r="K719" i="4"/>
  <c r="K707" i="4"/>
  <c r="K695" i="4"/>
  <c r="K683" i="4"/>
  <c r="K671" i="4"/>
  <c r="K659" i="4"/>
  <c r="K647" i="4"/>
  <c r="K635" i="4"/>
  <c r="K623" i="4"/>
  <c r="K611" i="4"/>
  <c r="K599" i="4"/>
  <c r="K587" i="4"/>
  <c r="K575" i="4"/>
  <c r="K563" i="4"/>
  <c r="K551" i="4"/>
  <c r="K539" i="4"/>
  <c r="K527" i="4"/>
  <c r="K515" i="4"/>
  <c r="K503" i="4"/>
  <c r="K491" i="4"/>
  <c r="K479" i="4"/>
  <c r="K467" i="4"/>
  <c r="K455" i="4"/>
  <c r="K443" i="4"/>
  <c r="K431" i="4"/>
  <c r="K419" i="4"/>
  <c r="K407" i="4"/>
  <c r="K395" i="4"/>
  <c r="K383" i="4"/>
  <c r="K371" i="4"/>
  <c r="K359" i="4"/>
  <c r="K347" i="4"/>
  <c r="K335" i="4"/>
  <c r="K323" i="4"/>
  <c r="K311" i="4"/>
  <c r="K299" i="4"/>
  <c r="K287" i="4"/>
  <c r="K275" i="4"/>
  <c r="K263" i="4"/>
  <c r="K251" i="4"/>
  <c r="K239" i="4"/>
  <c r="K1126" i="4"/>
  <c r="K1114" i="4"/>
  <c r="K1102" i="4"/>
  <c r="K1090" i="4"/>
  <c r="K1078" i="4"/>
  <c r="K1066" i="4"/>
  <c r="K1054" i="4"/>
  <c r="K1042" i="4"/>
  <c r="K1030" i="4"/>
  <c r="K1018" i="4"/>
  <c r="K1006" i="4"/>
  <c r="K994" i="4"/>
  <c r="K982" i="4"/>
  <c r="K970" i="4"/>
  <c r="K958" i="4"/>
  <c r="K946" i="4"/>
  <c r="K934" i="4"/>
  <c r="K922" i="4"/>
  <c r="K910" i="4"/>
  <c r="K898" i="4"/>
  <c r="K886" i="4"/>
  <c r="K874" i="4"/>
  <c r="K862" i="4"/>
  <c r="K850" i="4"/>
  <c r="K838" i="4"/>
  <c r="K826" i="4"/>
  <c r="K814" i="4"/>
  <c r="K802" i="4"/>
  <c r="K790" i="4"/>
  <c r="K778" i="4"/>
  <c r="K766" i="4"/>
  <c r="K754" i="4"/>
  <c r="K742" i="4"/>
  <c r="K730" i="4"/>
  <c r="K718" i="4"/>
  <c r="K706" i="4"/>
  <c r="K694" i="4"/>
  <c r="K682" i="4"/>
  <c r="K670" i="4"/>
  <c r="K658" i="4"/>
  <c r="K646" i="4"/>
  <c r="K634" i="4"/>
  <c r="K622" i="4"/>
  <c r="K610" i="4"/>
  <c r="K598" i="4"/>
  <c r="K586" i="4"/>
  <c r="K574" i="4"/>
  <c r="K562" i="4"/>
  <c r="K550" i="4"/>
  <c r="K538" i="4"/>
  <c r="K526" i="4"/>
  <c r="K514" i="4"/>
  <c r="K502" i="4"/>
  <c r="K490" i="4"/>
  <c r="K478" i="4"/>
  <c r="K466" i="4"/>
  <c r="K454" i="4"/>
  <c r="K442" i="4"/>
  <c r="K430" i="4"/>
  <c r="K418" i="4"/>
  <c r="K406" i="4"/>
  <c r="K394" i="4"/>
  <c r="K382" i="4"/>
  <c r="K370" i="4"/>
  <c r="K358" i="4"/>
  <c r="K346" i="4"/>
  <c r="K334" i="4"/>
  <c r="K322" i="4"/>
  <c r="K310" i="4"/>
  <c r="K298" i="4"/>
  <c r="K286" i="4"/>
  <c r="K274" i="4"/>
  <c r="K262" i="4"/>
  <c r="K250" i="4"/>
  <c r="K238" i="4"/>
  <c r="K861" i="4"/>
  <c r="K849" i="4"/>
  <c r="K837" i="4"/>
  <c r="K825" i="4"/>
  <c r="K813" i="4"/>
  <c r="K801" i="4"/>
  <c r="K789" i="4"/>
  <c r="K777" i="4"/>
  <c r="K765" i="4"/>
  <c r="K753" i="4"/>
  <c r="K741" i="4"/>
  <c r="K729" i="4"/>
  <c r="K717" i="4"/>
  <c r="K705" i="4"/>
  <c r="K693" i="4"/>
  <c r="K681" i="4"/>
  <c r="K669" i="4"/>
  <c r="K657" i="4"/>
  <c r="K645" i="4"/>
  <c r="K633" i="4"/>
  <c r="K621" i="4"/>
  <c r="K609" i="4"/>
  <c r="K597" i="4"/>
  <c r="K585" i="4"/>
  <c r="K573" i="4"/>
  <c r="K561" i="4"/>
  <c r="K549" i="4"/>
  <c r="K537" i="4"/>
  <c r="K525" i="4"/>
  <c r="K513" i="4"/>
  <c r="K501" i="4"/>
  <c r="K489" i="4"/>
  <c r="K477" i="4"/>
  <c r="K465" i="4"/>
  <c r="K453" i="4"/>
  <c r="K441" i="4"/>
  <c r="K429" i="4"/>
  <c r="K417" i="4"/>
  <c r="K405" i="4"/>
  <c r="K393" i="4"/>
  <c r="K381" i="4"/>
  <c r="K369" i="4"/>
  <c r="K357" i="4"/>
  <c r="K345" i="4"/>
  <c r="K333" i="4"/>
  <c r="K321" i="4"/>
  <c r="K309" i="4"/>
  <c r="K297" i="4"/>
  <c r="K285" i="4"/>
  <c r="K273" i="4"/>
  <c r="K261" i="4"/>
  <c r="K249" i="4"/>
  <c r="K1172" i="4"/>
  <c r="K1148" i="4"/>
  <c r="K1136" i="4"/>
  <c r="K1112" i="4"/>
  <c r="K1100" i="4"/>
  <c r="K1076" i="4"/>
  <c r="K1064" i="4"/>
  <c r="K1052" i="4"/>
  <c r="K1040" i="4"/>
  <c r="K1028" i="4"/>
  <c r="K1016" i="4"/>
  <c r="K1004" i="4"/>
  <c r="K992" i="4"/>
  <c r="K980" i="4"/>
  <c r="K968" i="4"/>
  <c r="K956" i="4"/>
  <c r="K944" i="4"/>
  <c r="K932" i="4"/>
  <c r="K920" i="4"/>
  <c r="K908" i="4"/>
  <c r="K896" i="4"/>
  <c r="K884" i="4"/>
  <c r="K872" i="4"/>
  <c r="K860" i="4"/>
  <c r="K848" i="4"/>
  <c r="K836" i="4"/>
  <c r="K824" i="4"/>
  <c r="K812" i="4"/>
  <c r="K800" i="4"/>
  <c r="K788" i="4"/>
  <c r="K776" i="4"/>
  <c r="K764" i="4"/>
  <c r="K752" i="4"/>
  <c r="K740" i="4"/>
  <c r="K728" i="4"/>
  <c r="K716" i="4"/>
  <c r="K704" i="4"/>
  <c r="K692" i="4"/>
  <c r="K680" i="4"/>
  <c r="K668" i="4"/>
  <c r="K656" i="4"/>
  <c r="K644" i="4"/>
  <c r="K632" i="4"/>
  <c r="K620" i="4"/>
  <c r="K608" i="4"/>
  <c r="K596" i="4"/>
  <c r="K584" i="4"/>
  <c r="K572" i="4"/>
  <c r="K560" i="4"/>
  <c r="K548" i="4"/>
  <c r="K536" i="4"/>
  <c r="K524" i="4"/>
  <c r="K512" i="4"/>
  <c r="K500" i="4"/>
  <c r="K488" i="4"/>
  <c r="K476" i="4"/>
  <c r="K464" i="4"/>
  <c r="K452" i="4"/>
  <c r="K440" i="4"/>
  <c r="K428" i="4"/>
  <c r="K416" i="4"/>
  <c r="K404" i="4"/>
  <c r="K392" i="4"/>
  <c r="K380" i="4"/>
  <c r="K368" i="4"/>
  <c r="K356" i="4"/>
  <c r="K344" i="4"/>
  <c r="K332" i="4"/>
  <c r="K320" i="4"/>
  <c r="K308" i="4"/>
  <c r="K296" i="4"/>
  <c r="K284" i="4"/>
  <c r="K272" i="4"/>
  <c r="K260" i="4"/>
  <c r="K248" i="4"/>
  <c r="K1075" i="4"/>
  <c r="K1063" i="4"/>
  <c r="K1051" i="4"/>
  <c r="K1039" i="4"/>
  <c r="K1015" i="4"/>
  <c r="K1003" i="4"/>
  <c r="K991" i="4"/>
  <c r="K979" i="4"/>
  <c r="K967" i="4"/>
  <c r="K955" i="4"/>
  <c r="K943" i="4"/>
  <c r="K931" i="4"/>
  <c r="K919" i="4"/>
  <c r="K907" i="4"/>
  <c r="K895" i="4"/>
  <c r="K883" i="4"/>
  <c r="K871" i="4"/>
  <c r="K859" i="4"/>
  <c r="K847" i="4"/>
  <c r="K835" i="4"/>
  <c r="K823" i="4"/>
  <c r="K811" i="4"/>
  <c r="K799" i="4"/>
  <c r="K787" i="4"/>
  <c r="K775" i="4"/>
  <c r="K763" i="4"/>
  <c r="K751" i="4"/>
  <c r="K739" i="4"/>
  <c r="K727" i="4"/>
  <c r="K715" i="4"/>
  <c r="K703" i="4"/>
  <c r="K691" i="4"/>
  <c r="K679" i="4"/>
  <c r="K667" i="4"/>
  <c r="K655" i="4"/>
  <c r="K643" i="4"/>
  <c r="K631" i="4"/>
  <c r="K619" i="4"/>
  <c r="K607" i="4"/>
  <c r="K595" i="4"/>
  <c r="K583" i="4"/>
  <c r="K571" i="4"/>
  <c r="K559" i="4"/>
  <c r="K547" i="4"/>
  <c r="K535" i="4"/>
  <c r="K523" i="4"/>
  <c r="K511" i="4"/>
  <c r="K499" i="4"/>
  <c r="K487" i="4"/>
  <c r="K475" i="4"/>
  <c r="K463" i="4"/>
  <c r="K451" i="4"/>
  <c r="K439" i="4"/>
  <c r="K427" i="4"/>
  <c r="K415" i="4"/>
  <c r="K403" i="4"/>
  <c r="K391" i="4"/>
  <c r="K379" i="4"/>
  <c r="K367" i="4"/>
  <c r="K355" i="4"/>
  <c r="K343" i="4"/>
  <c r="K331" i="4"/>
  <c r="K319" i="4"/>
  <c r="K307" i="4"/>
  <c r="K295" i="4"/>
  <c r="K283" i="4"/>
  <c r="K271" i="4"/>
  <c r="K259" i="4"/>
  <c r="K247" i="4"/>
  <c r="K235" i="4"/>
  <c r="K223" i="4"/>
  <c r="K211" i="4"/>
  <c r="K199" i="4"/>
  <c r="K187" i="4"/>
  <c r="K175" i="4"/>
  <c r="K163" i="4"/>
  <c r="K151" i="4"/>
  <c r="K139" i="4"/>
  <c r="K127" i="4"/>
  <c r="K115" i="4"/>
  <c r="K103" i="4"/>
  <c r="K91" i="4"/>
  <c r="K79" i="4"/>
  <c r="K67" i="4"/>
  <c r="K55" i="4"/>
  <c r="K43" i="4"/>
  <c r="K31" i="4"/>
  <c r="K19" i="4"/>
  <c r="K7" i="4"/>
  <c r="K1074" i="4"/>
  <c r="K1062" i="4"/>
  <c r="K1050" i="4"/>
  <c r="K1038" i="4"/>
  <c r="K1026" i="4"/>
  <c r="K1014" i="4"/>
  <c r="K1002" i="4"/>
  <c r="K990" i="4"/>
  <c r="K978" i="4"/>
  <c r="K966" i="4"/>
  <c r="K954" i="4"/>
  <c r="K942" i="4"/>
  <c r="K930" i="4"/>
  <c r="K918" i="4"/>
  <c r="K906" i="4"/>
  <c r="K894" i="4"/>
  <c r="K882" i="4"/>
  <c r="K870" i="4"/>
  <c r="K858" i="4"/>
  <c r="K846" i="4"/>
  <c r="K834" i="4"/>
  <c r="K822" i="4"/>
  <c r="K810" i="4"/>
  <c r="K798" i="4"/>
  <c r="K786" i="4"/>
  <c r="K774" i="4"/>
  <c r="K762" i="4"/>
  <c r="K750" i="4"/>
  <c r="K738" i="4"/>
  <c r="K726" i="4"/>
  <c r="K714" i="4"/>
  <c r="K702" i="4"/>
  <c r="K690" i="4"/>
  <c r="K678" i="4"/>
  <c r="K666" i="4"/>
  <c r="K654" i="4"/>
  <c r="K642" i="4"/>
  <c r="K630" i="4"/>
  <c r="K618" i="4"/>
  <c r="K606" i="4"/>
  <c r="K594" i="4"/>
  <c r="K582" i="4"/>
  <c r="K570" i="4"/>
  <c r="K558" i="4"/>
  <c r="K546" i="4"/>
  <c r="K534" i="4"/>
  <c r="K522" i="4"/>
  <c r="K510" i="4"/>
  <c r="K498" i="4"/>
  <c r="K486" i="4"/>
  <c r="K474" i="4"/>
  <c r="K462" i="4"/>
  <c r="K450" i="4"/>
  <c r="K438" i="4"/>
  <c r="K426" i="4"/>
  <c r="K414" i="4"/>
  <c r="K402" i="4"/>
  <c r="K390" i="4"/>
  <c r="K378" i="4"/>
  <c r="K366" i="4"/>
  <c r="K354" i="4"/>
  <c r="K342" i="4"/>
  <c r="K330" i="4"/>
  <c r="K318" i="4"/>
  <c r="K306" i="4"/>
  <c r="K294" i="4"/>
  <c r="K282" i="4"/>
  <c r="K270" i="4"/>
  <c r="K258" i="4"/>
  <c r="K246" i="4"/>
  <c r="K234" i="4"/>
  <c r="K222" i="4"/>
  <c r="K210" i="4"/>
  <c r="K198" i="4"/>
  <c r="K186" i="4"/>
  <c r="K174" i="4"/>
  <c r="K162" i="4"/>
  <c r="K150" i="4"/>
  <c r="K138" i="4"/>
  <c r="K126" i="4"/>
  <c r="K114" i="4"/>
  <c r="K102" i="4"/>
  <c r="K90" i="4"/>
  <c r="K78" i="4"/>
  <c r="K66" i="4"/>
  <c r="K54" i="4"/>
  <c r="K42" i="4"/>
  <c r="K30" i="4"/>
  <c r="K18" i="4"/>
  <c r="K6" i="4"/>
  <c r="K1073" i="4"/>
  <c r="K1061" i="4"/>
  <c r="K1049" i="4"/>
  <c r="K1037" i="4"/>
  <c r="K1013" i="4"/>
  <c r="K1001" i="4"/>
  <c r="K989" i="4"/>
  <c r="K977" i="4"/>
  <c r="K965" i="4"/>
  <c r="K953" i="4"/>
  <c r="K941" i="4"/>
  <c r="K929" i="4"/>
  <c r="K917" i="4"/>
  <c r="K905" i="4"/>
  <c r="K893" i="4"/>
  <c r="K881" i="4"/>
  <c r="K869" i="4"/>
  <c r="K857" i="4"/>
  <c r="K845" i="4"/>
  <c r="K833" i="4"/>
  <c r="K821" i="4"/>
  <c r="K809" i="4"/>
  <c r="K797" i="4"/>
  <c r="K785" i="4"/>
  <c r="K773" i="4"/>
  <c r="K761" i="4"/>
  <c r="K749" i="4"/>
  <c r="K737" i="4"/>
  <c r="K725" i="4"/>
  <c r="K713" i="4"/>
  <c r="K701" i="4"/>
  <c r="K689" i="4"/>
  <c r="K677" i="4"/>
  <c r="K665" i="4"/>
  <c r="K653" i="4"/>
  <c r="K641" i="4"/>
  <c r="K629" i="4"/>
  <c r="K617" i="4"/>
  <c r="K605" i="4"/>
  <c r="K593" i="4"/>
  <c r="K581" i="4"/>
  <c r="K569" i="4"/>
  <c r="K557" i="4"/>
  <c r="K545" i="4"/>
  <c r="K533" i="4"/>
  <c r="K521" i="4"/>
  <c r="K509" i="4"/>
  <c r="K497" i="4"/>
  <c r="K485" i="4"/>
  <c r="K473" i="4"/>
  <c r="K461" i="4"/>
  <c r="K449" i="4"/>
  <c r="K437" i="4"/>
  <c r="K425" i="4"/>
  <c r="K413" i="4"/>
  <c r="K401" i="4"/>
  <c r="K389" i="4"/>
  <c r="K377" i="4"/>
  <c r="K365" i="4"/>
  <c r="K353" i="4"/>
  <c r="K341" i="4"/>
  <c r="K329" i="4"/>
  <c r="K317" i="4"/>
  <c r="K305" i="4"/>
  <c r="K293" i="4"/>
  <c r="K281" i="4"/>
  <c r="K269" i="4"/>
  <c r="K257" i="4"/>
  <c r="K245" i="4"/>
  <c r="K233" i="4"/>
  <c r="K221" i="4"/>
  <c r="K209" i="4"/>
  <c r="K197" i="4"/>
  <c r="K1096" i="4"/>
  <c r="K1084" i="4"/>
  <c r="K1072" i="4"/>
  <c r="K1060" i="4"/>
  <c r="K1048" i="4"/>
  <c r="K1036" i="4"/>
  <c r="K1024" i="4"/>
  <c r="K1012" i="4"/>
  <c r="K1000" i="4"/>
  <c r="K988" i="4"/>
  <c r="K976" i="4"/>
  <c r="K964" i="4"/>
  <c r="K952" i="4"/>
  <c r="K940" i="4"/>
  <c r="K928" i="4"/>
  <c r="K916" i="4"/>
  <c r="K904" i="4"/>
  <c r="K892" i="4"/>
  <c r="K880" i="4"/>
  <c r="K868" i="4"/>
  <c r="K856" i="4"/>
  <c r="K844" i="4"/>
  <c r="K832" i="4"/>
  <c r="K808" i="4"/>
  <c r="K796" i="4"/>
  <c r="K784" i="4"/>
  <c r="K772" i="4"/>
  <c r="K760" i="4"/>
  <c r="K748" i="4"/>
  <c r="K736" i="4"/>
  <c r="K724" i="4"/>
  <c r="K712" i="4"/>
  <c r="K700" i="4"/>
  <c r="K688" i="4"/>
  <c r="K676" i="4"/>
  <c r="K664" i="4"/>
  <c r="K652" i="4"/>
  <c r="K640" i="4"/>
  <c r="K628" i="4"/>
  <c r="K616" i="4"/>
  <c r="K604" i="4"/>
  <c r="K592" i="4"/>
  <c r="K580" i="4"/>
  <c r="K568" i="4"/>
  <c r="K556" i="4"/>
  <c r="K544" i="4"/>
  <c r="K532" i="4"/>
  <c r="K520" i="4"/>
  <c r="K508" i="4"/>
  <c r="K496" i="4"/>
  <c r="K484" i="4"/>
  <c r="K472" i="4"/>
  <c r="K460" i="4"/>
  <c r="K448" i="4"/>
  <c r="K436" i="4"/>
  <c r="K424" i="4"/>
  <c r="K412" i="4"/>
  <c r="K400" i="4"/>
  <c r="K388" i="4"/>
  <c r="K376" i="4"/>
  <c r="K364" i="4"/>
  <c r="K352" i="4"/>
  <c r="K340" i="4"/>
  <c r="K328" i="4"/>
  <c r="K316" i="4"/>
  <c r="K304" i="4"/>
  <c r="K292" i="4"/>
  <c r="K280" i="4"/>
  <c r="K268" i="4"/>
  <c r="K256" i="4"/>
  <c r="K244" i="4"/>
  <c r="K232" i="4"/>
  <c r="K1071" i="4"/>
  <c r="K1059" i="4"/>
  <c r="K1047" i="4"/>
  <c r="K1035" i="4"/>
  <c r="K1023" i="4"/>
  <c r="K1011" i="4"/>
  <c r="K999" i="4"/>
  <c r="K987" i="4"/>
  <c r="K975" i="4"/>
  <c r="K963" i="4"/>
  <c r="K951" i="4"/>
  <c r="K939" i="4"/>
  <c r="K927" i="4"/>
  <c r="K915" i="4"/>
  <c r="K903" i="4"/>
  <c r="K891" i="4"/>
  <c r="K879" i="4"/>
  <c r="K867" i="4"/>
  <c r="K855" i="4"/>
  <c r="K843" i="4"/>
  <c r="K831" i="4"/>
  <c r="K819" i="4"/>
  <c r="K807" i="4"/>
  <c r="K795" i="4"/>
  <c r="K783" i="4"/>
  <c r="K771" i="4"/>
  <c r="K759" i="4"/>
  <c r="K747" i="4"/>
  <c r="K735" i="4"/>
  <c r="K723" i="4"/>
  <c r="K711" i="4"/>
  <c r="K699" i="4"/>
  <c r="K687" i="4"/>
  <c r="K675" i="4"/>
  <c r="K663" i="4"/>
  <c r="K651" i="4"/>
  <c r="K639" i="4"/>
  <c r="K627" i="4"/>
  <c r="K615" i="4"/>
  <c r="K603" i="4"/>
  <c r="K591" i="4"/>
  <c r="K579" i="4"/>
  <c r="K567" i="4"/>
  <c r="K555" i="4"/>
  <c r="K543" i="4"/>
  <c r="K531" i="4"/>
  <c r="K519" i="4"/>
  <c r="K507" i="4"/>
  <c r="K495" i="4"/>
  <c r="K483" i="4"/>
  <c r="K471" i="4"/>
  <c r="K459" i="4"/>
  <c r="K447" i="4"/>
  <c r="K435" i="4"/>
  <c r="K423" i="4"/>
  <c r="K411" i="4"/>
  <c r="K399" i="4"/>
  <c r="K387" i="4"/>
  <c r="K375" i="4"/>
  <c r="K363" i="4"/>
  <c r="K351" i="4"/>
  <c r="K339" i="4"/>
  <c r="K327" i="4"/>
  <c r="K315" i="4"/>
  <c r="K303" i="4"/>
  <c r="K291" i="4"/>
  <c r="K279" i="4"/>
  <c r="K267" i="4"/>
  <c r="K255" i="4"/>
  <c r="K243" i="4"/>
  <c r="K231" i="4"/>
  <c r="K185" i="4"/>
  <c r="K173" i="4"/>
  <c r="K161" i="4"/>
  <c r="K149" i="4"/>
  <c r="K137" i="4"/>
  <c r="K125" i="4"/>
  <c r="K113" i="4"/>
  <c r="K101" i="4"/>
  <c r="K89" i="4"/>
  <c r="K77" i="4"/>
  <c r="K65" i="4"/>
  <c r="K53" i="4"/>
  <c r="K41" i="4"/>
  <c r="K29" i="4"/>
  <c r="K17" i="4"/>
  <c r="K5" i="4"/>
  <c r="K220" i="4"/>
  <c r="K208" i="4"/>
  <c r="K196" i="4"/>
  <c r="K184" i="4"/>
  <c r="K172" i="4"/>
  <c r="K160" i="4"/>
  <c r="K148" i="4"/>
  <c r="K136" i="4"/>
  <c r="K124" i="4"/>
  <c r="K112" i="4"/>
  <c r="K100" i="4"/>
  <c r="K88" i="4"/>
  <c r="K76" i="4"/>
  <c r="K64" i="4"/>
  <c r="K52" i="4"/>
  <c r="K40" i="4"/>
  <c r="K28" i="4"/>
  <c r="K16" i="4"/>
  <c r="K4" i="4"/>
  <c r="K219" i="4"/>
  <c r="K207" i="4"/>
  <c r="K195" i="4"/>
  <c r="K183" i="4"/>
  <c r="K171" i="4"/>
  <c r="K159" i="4"/>
  <c r="K147" i="4"/>
  <c r="K135" i="4"/>
  <c r="K123" i="4"/>
  <c r="K111" i="4"/>
  <c r="K99" i="4"/>
  <c r="K87" i="4"/>
  <c r="K75" i="4"/>
  <c r="K63" i="4"/>
  <c r="K51" i="4"/>
  <c r="K39" i="4"/>
  <c r="K27" i="4"/>
  <c r="K15" i="4"/>
  <c r="K3" i="4"/>
  <c r="K266" i="4"/>
  <c r="K254" i="4"/>
  <c r="K242" i="4"/>
  <c r="K230" i="4"/>
  <c r="K194" i="4"/>
  <c r="K182" i="4"/>
  <c r="K170" i="4"/>
  <c r="K158" i="4"/>
  <c r="K122" i="4"/>
  <c r="K110" i="4"/>
  <c r="K98" i="4"/>
  <c r="K86" i="4"/>
  <c r="K50" i="4"/>
  <c r="K38" i="4"/>
  <c r="K26" i="4"/>
  <c r="K14" i="4"/>
  <c r="K241" i="4"/>
  <c r="K229" i="4"/>
  <c r="K217" i="4"/>
  <c r="K205" i="4"/>
  <c r="K193" i="4"/>
  <c r="K181" i="4"/>
  <c r="K169" i="4"/>
  <c r="K157" i="4"/>
  <c r="K145" i="4"/>
  <c r="K133" i="4"/>
  <c r="K121" i="4"/>
  <c r="K109" i="4"/>
  <c r="K97" i="4"/>
  <c r="K85" i="4"/>
  <c r="K73" i="4"/>
  <c r="K61" i="4"/>
  <c r="K49" i="4"/>
  <c r="K37" i="4"/>
  <c r="K25" i="4"/>
  <c r="K13" i="4"/>
  <c r="K240" i="4"/>
  <c r="K228" i="4"/>
  <c r="K216" i="4"/>
  <c r="K204" i="4"/>
  <c r="K192" i="4"/>
  <c r="K180" i="4"/>
  <c r="K168" i="4"/>
  <c r="K156" i="4"/>
  <c r="K144" i="4"/>
  <c r="K132" i="4"/>
  <c r="K120" i="4"/>
  <c r="K108" i="4"/>
  <c r="K96" i="4"/>
  <c r="K84" i="4"/>
  <c r="K72" i="4"/>
  <c r="K60" i="4"/>
  <c r="K48" i="4"/>
  <c r="K36" i="4"/>
  <c r="K24" i="4"/>
  <c r="K12" i="4"/>
  <c r="K227" i="4"/>
  <c r="K215" i="4"/>
  <c r="K203" i="4"/>
  <c r="K191" i="4"/>
  <c r="K179" i="4"/>
  <c r="K167" i="4"/>
  <c r="K155" i="4"/>
  <c r="K143" i="4"/>
  <c r="K131" i="4"/>
  <c r="K119" i="4"/>
  <c r="K107" i="4"/>
  <c r="K95" i="4"/>
  <c r="K83" i="4"/>
  <c r="K71" i="4"/>
  <c r="K59" i="4"/>
  <c r="K47" i="4"/>
  <c r="K35" i="4"/>
  <c r="K23" i="4"/>
  <c r="K11" i="4"/>
  <c r="K226" i="4"/>
  <c r="K214" i="4"/>
  <c r="K202" i="4"/>
  <c r="K190" i="4"/>
  <c r="K178" i="4"/>
  <c r="K166" i="4"/>
  <c r="K154" i="4"/>
  <c r="K142" i="4"/>
  <c r="K130" i="4"/>
  <c r="K118" i="4"/>
  <c r="K106" i="4"/>
  <c r="K94" i="4"/>
  <c r="K82" i="4"/>
  <c r="K70" i="4"/>
  <c r="K58" i="4"/>
  <c r="K46" i="4"/>
  <c r="K34" i="4"/>
  <c r="K22" i="4"/>
  <c r="K10" i="4"/>
  <c r="K237" i="4"/>
  <c r="K225" i="4"/>
  <c r="K213" i="4"/>
  <c r="K201" i="4"/>
  <c r="K189" i="4"/>
  <c r="K177" i="4"/>
  <c r="K165" i="4"/>
  <c r="K153" i="4"/>
  <c r="K141" i="4"/>
  <c r="K129" i="4"/>
  <c r="K117" i="4"/>
  <c r="K105" i="4"/>
  <c r="K93" i="4"/>
  <c r="K81" i="4"/>
  <c r="K69" i="4"/>
  <c r="K57" i="4"/>
  <c r="K45" i="4"/>
  <c r="K33" i="4"/>
  <c r="K21" i="4"/>
  <c r="K9" i="4"/>
  <c r="K236" i="4"/>
  <c r="K224" i="4"/>
  <c r="K212" i="4"/>
  <c r="K200" i="4"/>
  <c r="K188" i="4"/>
  <c r="K176" i="4"/>
  <c r="K164" i="4"/>
  <c r="K152" i="4"/>
  <c r="K140" i="4"/>
  <c r="K128" i="4"/>
  <c r="K116" i="4"/>
  <c r="K104" i="4"/>
  <c r="K92" i="4"/>
  <c r="K80" i="4"/>
  <c r="K68" i="4"/>
  <c r="K56" i="4"/>
  <c r="K44" i="4"/>
  <c r="K32" i="4"/>
  <c r="K20" i="4"/>
  <c r="K8" i="4"/>
  <c r="H2330" i="4"/>
  <c r="J2330" i="4"/>
  <c r="H2318" i="4"/>
  <c r="J2318" i="4"/>
  <c r="H2306" i="4"/>
  <c r="J2306" i="4"/>
  <c r="H2294" i="4"/>
  <c r="J2294" i="4"/>
  <c r="H2282" i="4"/>
  <c r="J2282" i="4"/>
  <c r="H2270" i="4"/>
  <c r="J2270" i="4"/>
  <c r="H2258" i="4"/>
  <c r="J2258" i="4"/>
  <c r="H2246" i="4"/>
  <c r="J2246" i="4"/>
  <c r="H2234" i="4"/>
  <c r="J2234" i="4"/>
  <c r="H2222" i="4"/>
  <c r="J2222" i="4"/>
  <c r="H2210" i="4"/>
  <c r="J2210" i="4"/>
  <c r="H2198" i="4"/>
  <c r="J2198" i="4"/>
  <c r="H2186" i="4"/>
  <c r="J2186" i="4"/>
  <c r="H2174" i="4"/>
  <c r="J2174" i="4"/>
  <c r="H2162" i="4"/>
  <c r="J2162" i="4"/>
  <c r="H2150" i="4"/>
  <c r="J2150" i="4"/>
  <c r="H2138" i="4"/>
  <c r="J2138" i="4"/>
  <c r="H2126" i="4"/>
  <c r="J2126" i="4"/>
  <c r="H2114" i="4"/>
  <c r="J2114" i="4"/>
  <c r="H2102" i="4"/>
  <c r="J2102" i="4"/>
  <c r="H2090" i="4"/>
  <c r="J2090" i="4"/>
  <c r="H2078" i="4"/>
  <c r="J2078" i="4"/>
  <c r="H2066" i="4"/>
  <c r="J2066" i="4"/>
  <c r="H2054" i="4"/>
  <c r="J2054" i="4"/>
  <c r="J2329" i="4"/>
  <c r="J2317" i="4"/>
  <c r="J2305" i="4"/>
  <c r="J2293" i="4"/>
  <c r="J2281" i="4"/>
  <c r="J2269" i="4"/>
  <c r="J2257" i="4"/>
  <c r="J2245" i="4"/>
  <c r="J2233" i="4"/>
  <c r="J2221" i="4"/>
  <c r="J2209" i="4"/>
  <c r="J2197" i="4"/>
  <c r="J2185" i="4"/>
  <c r="J2173" i="4"/>
  <c r="J2161" i="4"/>
  <c r="J2149" i="4"/>
  <c r="J2137" i="4"/>
  <c r="J2125" i="4"/>
  <c r="J2113" i="4"/>
  <c r="J2101" i="4"/>
  <c r="J2089" i="4"/>
  <c r="J2077" i="4"/>
  <c r="J2065" i="4"/>
  <c r="J2053" i="4"/>
  <c r="J2041" i="4"/>
  <c r="J2029" i="4"/>
  <c r="J2017" i="4"/>
  <c r="J2328" i="4"/>
  <c r="J2316" i="4"/>
  <c r="J2304" i="4"/>
  <c r="J2292" i="4"/>
  <c r="J2280" i="4"/>
  <c r="J2268" i="4"/>
  <c r="J2256" i="4"/>
  <c r="J2244" i="4"/>
  <c r="J2232" i="4"/>
  <c r="J2220" i="4"/>
  <c r="J2208" i="4"/>
  <c r="J2196" i="4"/>
  <c r="J2184" i="4"/>
  <c r="J2172" i="4"/>
  <c r="J2160" i="4"/>
  <c r="J2148" i="4"/>
  <c r="J2136" i="4"/>
  <c r="J2124" i="4"/>
  <c r="J2112" i="4"/>
  <c r="J2100" i="4"/>
  <c r="J2088" i="4"/>
  <c r="J2076" i="4"/>
  <c r="J2064" i="4"/>
  <c r="J2052" i="4"/>
  <c r="J2040" i="4"/>
  <c r="J2028" i="4"/>
  <c r="J2016" i="4"/>
  <c r="J2004" i="4"/>
  <c r="J1992" i="4"/>
  <c r="J1980" i="4"/>
  <c r="J1968" i="4"/>
  <c r="J1956" i="4"/>
  <c r="J1944" i="4"/>
  <c r="J2327" i="4"/>
  <c r="J2315" i="4"/>
  <c r="J2303" i="4"/>
  <c r="J2291" i="4"/>
  <c r="J2279" i="4"/>
  <c r="J2267" i="4"/>
  <c r="J2255" i="4"/>
  <c r="J2243" i="4"/>
  <c r="J2231" i="4"/>
  <c r="J2219" i="4"/>
  <c r="J2207" i="4"/>
  <c r="J2195" i="4"/>
  <c r="J2183" i="4"/>
  <c r="J2171" i="4"/>
  <c r="J2159" i="4"/>
  <c r="J2147" i="4"/>
  <c r="J2135" i="4"/>
  <c r="J2123" i="4"/>
  <c r="J2111" i="4"/>
  <c r="J2099" i="4"/>
  <c r="J2087" i="4"/>
  <c r="J2075" i="4"/>
  <c r="J2063" i="4"/>
  <c r="J2051" i="4"/>
  <c r="J2039" i="4"/>
  <c r="J2027" i="4"/>
  <c r="J2015" i="4"/>
  <c r="J2003" i="4"/>
  <c r="J1991" i="4"/>
  <c r="J1979" i="4"/>
  <c r="J1967" i="4"/>
  <c r="J1955" i="4"/>
  <c r="J1943" i="4"/>
  <c r="J1931" i="4"/>
  <c r="J1919" i="4"/>
  <c r="J1907" i="4"/>
  <c r="J1895" i="4"/>
  <c r="J1883" i="4"/>
  <c r="J1871" i="4"/>
  <c r="J1859" i="4"/>
  <c r="J1847" i="4"/>
  <c r="J1835" i="4"/>
  <c r="J1823" i="4"/>
  <c r="J1811" i="4"/>
  <c r="J1799" i="4"/>
  <c r="J1787" i="4"/>
  <c r="J1775" i="4"/>
  <c r="J1763" i="4"/>
  <c r="J1751" i="4"/>
  <c r="J2326" i="4"/>
  <c r="J2314" i="4"/>
  <c r="J2302" i="4"/>
  <c r="J2290" i="4"/>
  <c r="J2278" i="4"/>
  <c r="J2266" i="4"/>
  <c r="J2254" i="4"/>
  <c r="J2242" i="4"/>
  <c r="J2230" i="4"/>
  <c r="J2218" i="4"/>
  <c r="J2206" i="4"/>
  <c r="J2194" i="4"/>
  <c r="J2182" i="4"/>
  <c r="J2170" i="4"/>
  <c r="J2158" i="4"/>
  <c r="J2146" i="4"/>
  <c r="J2134" i="4"/>
  <c r="J2122" i="4"/>
  <c r="J2110" i="4"/>
  <c r="J2098" i="4"/>
  <c r="J2086" i="4"/>
  <c r="J2074" i="4"/>
  <c r="J2062" i="4"/>
  <c r="J2050" i="4"/>
  <c r="J2038" i="4"/>
  <c r="J2026" i="4"/>
  <c r="J2325" i="4"/>
  <c r="J2313" i="4"/>
  <c r="J2301" i="4"/>
  <c r="J2289" i="4"/>
  <c r="J2277" i="4"/>
  <c r="J2265" i="4"/>
  <c r="J2253" i="4"/>
  <c r="J2241" i="4"/>
  <c r="J2229" i="4"/>
  <c r="J2217" i="4"/>
  <c r="J2205" i="4"/>
  <c r="J2193" i="4"/>
  <c r="J2181" i="4"/>
  <c r="J2169" i="4"/>
  <c r="J2157" i="4"/>
  <c r="J2145" i="4"/>
  <c r="J2133" i="4"/>
  <c r="J2121" i="4"/>
  <c r="J2109" i="4"/>
  <c r="J2097" i="4"/>
  <c r="J2085" i="4"/>
  <c r="J2073" i="4"/>
  <c r="J2061" i="4"/>
  <c r="J2049" i="4"/>
  <c r="J2037" i="4"/>
  <c r="J2025" i="4"/>
  <c r="J2336" i="4"/>
  <c r="J2324" i="4"/>
  <c r="J2312" i="4"/>
  <c r="J2300" i="4"/>
  <c r="J2288" i="4"/>
  <c r="J2276" i="4"/>
  <c r="J2264" i="4"/>
  <c r="J2252" i="4"/>
  <c r="J2240" i="4"/>
  <c r="J2228" i="4"/>
  <c r="J2216" i="4"/>
  <c r="J2204" i="4"/>
  <c r="J2192" i="4"/>
  <c r="J2180" i="4"/>
  <c r="J2168" i="4"/>
  <c r="J2156" i="4"/>
  <c r="J2144" i="4"/>
  <c r="J2132" i="4"/>
  <c r="J2120" i="4"/>
  <c r="J2108" i="4"/>
  <c r="J2096" i="4"/>
  <c r="J2084" i="4"/>
  <c r="J2072" i="4"/>
  <c r="J2060" i="4"/>
  <c r="J2048" i="4"/>
  <c r="J2036" i="4"/>
  <c r="J2024" i="4"/>
  <c r="J2012" i="4"/>
  <c r="J2000" i="4"/>
  <c r="J1988" i="4"/>
  <c r="J1976" i="4"/>
  <c r="J1964" i="4"/>
  <c r="J1952" i="4"/>
  <c r="J1940" i="4"/>
  <c r="J2335" i="4"/>
  <c r="J2323" i="4"/>
  <c r="J2311" i="4"/>
  <c r="J2299" i="4"/>
  <c r="J2287" i="4"/>
  <c r="J2275" i="4"/>
  <c r="J2263" i="4"/>
  <c r="J2251" i="4"/>
  <c r="J2239" i="4"/>
  <c r="J2227" i="4"/>
  <c r="J2215" i="4"/>
  <c r="J2203" i="4"/>
  <c r="J2191" i="4"/>
  <c r="J2179" i="4"/>
  <c r="J2167" i="4"/>
  <c r="J2155" i="4"/>
  <c r="J2143" i="4"/>
  <c r="J2131" i="4"/>
  <c r="J2119" i="4"/>
  <c r="J2107" i="4"/>
  <c r="J2095" i="4"/>
  <c r="J2083" i="4"/>
  <c r="J2071" i="4"/>
  <c r="J2059" i="4"/>
  <c r="J2047" i="4"/>
  <c r="J2035" i="4"/>
  <c r="J2023" i="4"/>
  <c r="J2011" i="4"/>
  <c r="J1999" i="4"/>
  <c r="J1987" i="4"/>
  <c r="J1975" i="4"/>
  <c r="J1963" i="4"/>
  <c r="J1951" i="4"/>
  <c r="J1939" i="4"/>
  <c r="J1927" i="4"/>
  <c r="J2334" i="4"/>
  <c r="J2322" i="4"/>
  <c r="J2310" i="4"/>
  <c r="J2298" i="4"/>
  <c r="J2286" i="4"/>
  <c r="J2274" i="4"/>
  <c r="J2262" i="4"/>
  <c r="J2250" i="4"/>
  <c r="J2238" i="4"/>
  <c r="J2226" i="4"/>
  <c r="J2214" i="4"/>
  <c r="J2202" i="4"/>
  <c r="J2190" i="4"/>
  <c r="J2178" i="4"/>
  <c r="J2166" i="4"/>
  <c r="J2154" i="4"/>
  <c r="J2142" i="4"/>
  <c r="J2130" i="4"/>
  <c r="J2118" i="4"/>
  <c r="J2106" i="4"/>
  <c r="J2094" i="4"/>
  <c r="J2082" i="4"/>
  <c r="J2070" i="4"/>
  <c r="J2058" i="4"/>
  <c r="J2046" i="4"/>
  <c r="J2034" i="4"/>
  <c r="J2022" i="4"/>
  <c r="J2010" i="4"/>
  <c r="J1998" i="4"/>
  <c r="J1986" i="4"/>
  <c r="J1974" i="4"/>
  <c r="J1962" i="4"/>
  <c r="J1950" i="4"/>
  <c r="J1938" i="4"/>
  <c r="J1926" i="4"/>
  <c r="J1914" i="4"/>
  <c r="J1902" i="4"/>
  <c r="J1890" i="4"/>
  <c r="J1878" i="4"/>
  <c r="J1866" i="4"/>
  <c r="J1854" i="4"/>
  <c r="J1842" i="4"/>
  <c r="J1830" i="4"/>
  <c r="J1818" i="4"/>
  <c r="J2333" i="4"/>
  <c r="J2321" i="4"/>
  <c r="J2309" i="4"/>
  <c r="J2297" i="4"/>
  <c r="J2285" i="4"/>
  <c r="J2273" i="4"/>
  <c r="J2261" i="4"/>
  <c r="J2249" i="4"/>
  <c r="J2237" i="4"/>
  <c r="J2225" i="4"/>
  <c r="J2213" i="4"/>
  <c r="J2201" i="4"/>
  <c r="J2189" i="4"/>
  <c r="J2177" i="4"/>
  <c r="J2165" i="4"/>
  <c r="J2153" i="4"/>
  <c r="J2141" i="4"/>
  <c r="J2129" i="4"/>
  <c r="J2117" i="4"/>
  <c r="J2105" i="4"/>
  <c r="J2093" i="4"/>
  <c r="J2081" i="4"/>
  <c r="J2069" i="4"/>
  <c r="J2057" i="4"/>
  <c r="J2045" i="4"/>
  <c r="J2033" i="4"/>
  <c r="J2021" i="4"/>
  <c r="J2009" i="4"/>
  <c r="J2332" i="4"/>
  <c r="J2320" i="4"/>
  <c r="J2308" i="4"/>
  <c r="J2296" i="4"/>
  <c r="J2284" i="4"/>
  <c r="J2272" i="4"/>
  <c r="J2260" i="4"/>
  <c r="J2248" i="4"/>
  <c r="J2236" i="4"/>
  <c r="J2224" i="4"/>
  <c r="J2212" i="4"/>
  <c r="J2200" i="4"/>
  <c r="J2188" i="4"/>
  <c r="J2176" i="4"/>
  <c r="J2164" i="4"/>
  <c r="J2152" i="4"/>
  <c r="J2140" i="4"/>
  <c r="J2128" i="4"/>
  <c r="J2116" i="4"/>
  <c r="J2104" i="4"/>
  <c r="J2092" i="4"/>
  <c r="J2080" i="4"/>
  <c r="J2068" i="4"/>
  <c r="J2056" i="4"/>
  <c r="J2044" i="4"/>
  <c r="J2032" i="4"/>
  <c r="J2020" i="4"/>
  <c r="J2008" i="4"/>
  <c r="J1996" i="4"/>
  <c r="J1984" i="4"/>
  <c r="J1972" i="4"/>
  <c r="J1960" i="4"/>
  <c r="J2331" i="4"/>
  <c r="J2319" i="4"/>
  <c r="J2307" i="4"/>
  <c r="J2295" i="4"/>
  <c r="J2283" i="4"/>
  <c r="J2271" i="4"/>
  <c r="J2259" i="4"/>
  <c r="J2247" i="4"/>
  <c r="J2235" i="4"/>
  <c r="J2223" i="4"/>
  <c r="J2211" i="4"/>
  <c r="J2199" i="4"/>
  <c r="J2187" i="4"/>
  <c r="J2175" i="4"/>
  <c r="J2163" i="4"/>
  <c r="J2151" i="4"/>
  <c r="J2139" i="4"/>
  <c r="J2127" i="4"/>
  <c r="J2115" i="4"/>
  <c r="J2103" i="4"/>
  <c r="J2091" i="4"/>
  <c r="J2079" i="4"/>
  <c r="J2067" i="4"/>
  <c r="J2055" i="4"/>
  <c r="J2043" i="4"/>
  <c r="J2031" i="4"/>
  <c r="J2019" i="4"/>
  <c r="J2007" i="4"/>
  <c r="J1995" i="4"/>
  <c r="J1983" i="4"/>
  <c r="J1971" i="4"/>
  <c r="J1959" i="4"/>
  <c r="H2042" i="4"/>
  <c r="J2042" i="4"/>
  <c r="H2030" i="4"/>
  <c r="J2030" i="4"/>
  <c r="H2018" i="4"/>
  <c r="J2018" i="4"/>
  <c r="H2006" i="4"/>
  <c r="J2006" i="4"/>
  <c r="H1994" i="4"/>
  <c r="J1994" i="4"/>
  <c r="H1982" i="4"/>
  <c r="J1982" i="4"/>
  <c r="H1970" i="4"/>
  <c r="J1970" i="4"/>
  <c r="H1958" i="4"/>
  <c r="J1958" i="4"/>
  <c r="H1946" i="4"/>
  <c r="J1946" i="4"/>
  <c r="H1934" i="4"/>
  <c r="J1934" i="4"/>
  <c r="H1922" i="4"/>
  <c r="J1922" i="4"/>
  <c r="H1910" i="4"/>
  <c r="J1910" i="4"/>
  <c r="H1898" i="4"/>
  <c r="J1898" i="4"/>
  <c r="H1886" i="4"/>
  <c r="J1886" i="4"/>
  <c r="H1874" i="4"/>
  <c r="J1874" i="4"/>
  <c r="H1862" i="4"/>
  <c r="J1862" i="4"/>
  <c r="H1850" i="4"/>
  <c r="J1850" i="4"/>
  <c r="H1838" i="4"/>
  <c r="J1838" i="4"/>
  <c r="H1826" i="4"/>
  <c r="J1826" i="4"/>
  <c r="H1814" i="4"/>
  <c r="J1814" i="4"/>
  <c r="H1802" i="4"/>
  <c r="J1802" i="4"/>
  <c r="I1802" i="4"/>
  <c r="H1790" i="4"/>
  <c r="J1790" i="4"/>
  <c r="H1778" i="4"/>
  <c r="J1778" i="4"/>
  <c r="H1766" i="4"/>
  <c r="J1766" i="4"/>
  <c r="H1754" i="4"/>
  <c r="J1754" i="4"/>
  <c r="H1742" i="4"/>
  <c r="J1742" i="4"/>
  <c r="H1730" i="4"/>
  <c r="J1730" i="4"/>
  <c r="H1718" i="4"/>
  <c r="J1718" i="4"/>
  <c r="H1706" i="4"/>
  <c r="J1706" i="4"/>
  <c r="H1694" i="4"/>
  <c r="J1694" i="4"/>
  <c r="H1682" i="4"/>
  <c r="J1682" i="4"/>
  <c r="J1670" i="4"/>
  <c r="J1658" i="4"/>
  <c r="J1646" i="4"/>
  <c r="J1634" i="4"/>
  <c r="J1622" i="4"/>
  <c r="J1610" i="4"/>
  <c r="J1598" i="4"/>
  <c r="J1586" i="4"/>
  <c r="J1574" i="4"/>
  <c r="J1562" i="4"/>
  <c r="J1550" i="4"/>
  <c r="J1538" i="4"/>
  <c r="J1526" i="4"/>
  <c r="J1514" i="4"/>
  <c r="J1502" i="4"/>
  <c r="J1490" i="4"/>
  <c r="J1478" i="4"/>
  <c r="J1466" i="4"/>
  <c r="J1454" i="4"/>
  <c r="J1442" i="4"/>
  <c r="J1430" i="4"/>
  <c r="J1418" i="4"/>
  <c r="J1406" i="4"/>
  <c r="J1394" i="4"/>
  <c r="J1382" i="4"/>
  <c r="J1370" i="4"/>
  <c r="J2005" i="4"/>
  <c r="J1993" i="4"/>
  <c r="J1981" i="4"/>
  <c r="J1969" i="4"/>
  <c r="J1957" i="4"/>
  <c r="J1945" i="4"/>
  <c r="J1933" i="4"/>
  <c r="J1921" i="4"/>
  <c r="J1909" i="4"/>
  <c r="J1897" i="4"/>
  <c r="J1885" i="4"/>
  <c r="J1873" i="4"/>
  <c r="J1861" i="4"/>
  <c r="J1849" i="4"/>
  <c r="J1837" i="4"/>
  <c r="J1825" i="4"/>
  <c r="J1813" i="4"/>
  <c r="J1801" i="4"/>
  <c r="J1789" i="4"/>
  <c r="J1777" i="4"/>
  <c r="J1765" i="4"/>
  <c r="J1753" i="4"/>
  <c r="J1741" i="4"/>
  <c r="J1729" i="4"/>
  <c r="J1717" i="4"/>
  <c r="J1705" i="4"/>
  <c r="J1693" i="4"/>
  <c r="J1681" i="4"/>
  <c r="H1669" i="4"/>
  <c r="J1669" i="4"/>
  <c r="J1657" i="4"/>
  <c r="J1645" i="4"/>
  <c r="J1633" i="4"/>
  <c r="J1621" i="4"/>
  <c r="H1609" i="4"/>
  <c r="J1609" i="4"/>
  <c r="J1597" i="4"/>
  <c r="J1585" i="4"/>
  <c r="J1573" i="4"/>
  <c r="J1561" i="4"/>
  <c r="J1549" i="4"/>
  <c r="J1537" i="4"/>
  <c r="J1525" i="4"/>
  <c r="J1513" i="4"/>
  <c r="J1501" i="4"/>
  <c r="J1489" i="4"/>
  <c r="J1477" i="4"/>
  <c r="J1465" i="4"/>
  <c r="J1453" i="4"/>
  <c r="J1441" i="4"/>
  <c r="J1429" i="4"/>
  <c r="J1417" i="4"/>
  <c r="J1405" i="4"/>
  <c r="J1393" i="4"/>
  <c r="J1381" i="4"/>
  <c r="J1369" i="4"/>
  <c r="J1357" i="4"/>
  <c r="J1345" i="4"/>
  <c r="J1333" i="4"/>
  <c r="J1321" i="4"/>
  <c r="J1309" i="4"/>
  <c r="J1297" i="4"/>
  <c r="J1932" i="4"/>
  <c r="J1920" i="4"/>
  <c r="J1908" i="4"/>
  <c r="J1896" i="4"/>
  <c r="J1884" i="4"/>
  <c r="J1872" i="4"/>
  <c r="J1860" i="4"/>
  <c r="J1848" i="4"/>
  <c r="J1836" i="4"/>
  <c r="J1824" i="4"/>
  <c r="J1812" i="4"/>
  <c r="J1800" i="4"/>
  <c r="J1788" i="4"/>
  <c r="J1776" i="4"/>
  <c r="J1764" i="4"/>
  <c r="J1752" i="4"/>
  <c r="J1740" i="4"/>
  <c r="J1728" i="4"/>
  <c r="J1716" i="4"/>
  <c r="J1704" i="4"/>
  <c r="J1692" i="4"/>
  <c r="J1680" i="4"/>
  <c r="J1668" i="4"/>
  <c r="J1656" i="4"/>
  <c r="J1644" i="4"/>
  <c r="J1632" i="4"/>
  <c r="J1620" i="4"/>
  <c r="J1608" i="4"/>
  <c r="J1596" i="4"/>
  <c r="J1584" i="4"/>
  <c r="J1572" i="4"/>
  <c r="J1560" i="4"/>
  <c r="J1548" i="4"/>
  <c r="J1536" i="4"/>
  <c r="J1524" i="4"/>
  <c r="J1512" i="4"/>
  <c r="J1500" i="4"/>
  <c r="J1488" i="4"/>
  <c r="J1476" i="4"/>
  <c r="J1464" i="4"/>
  <c r="J1452" i="4"/>
  <c r="J1440" i="4"/>
  <c r="J1428" i="4"/>
  <c r="J1416" i="4"/>
  <c r="J1404" i="4"/>
  <c r="J1392" i="4"/>
  <c r="J1380" i="4"/>
  <c r="J1368" i="4"/>
  <c r="J1356" i="4"/>
  <c r="J1344" i="4"/>
  <c r="J1332" i="4"/>
  <c r="J1320" i="4"/>
  <c r="J1308" i="4"/>
  <c r="J1296" i="4"/>
  <c r="J1739" i="4"/>
  <c r="J1727" i="4"/>
  <c r="J1715" i="4"/>
  <c r="J1703" i="4"/>
  <c r="J1691" i="4"/>
  <c r="J1679" i="4"/>
  <c r="J1667" i="4"/>
  <c r="J1655" i="4"/>
  <c r="J1643" i="4"/>
  <c r="J1631" i="4"/>
  <c r="J1619" i="4"/>
  <c r="J1607" i="4"/>
  <c r="J1595" i="4"/>
  <c r="J1583" i="4"/>
  <c r="J1571" i="4"/>
  <c r="J1559" i="4"/>
  <c r="J1547" i="4"/>
  <c r="J1535" i="4"/>
  <c r="J1523" i="4"/>
  <c r="J1511" i="4"/>
  <c r="J1499" i="4"/>
  <c r="J1487" i="4"/>
  <c r="J1475" i="4"/>
  <c r="J1463" i="4"/>
  <c r="J1451" i="4"/>
  <c r="J1439" i="4"/>
  <c r="J1427" i="4"/>
  <c r="J1415" i="4"/>
  <c r="J1403" i="4"/>
  <c r="J1391" i="4"/>
  <c r="J1379" i="4"/>
  <c r="J1367" i="4"/>
  <c r="J1355" i="4"/>
  <c r="J1343" i="4"/>
  <c r="J1331" i="4"/>
  <c r="J1319" i="4"/>
  <c r="J1307" i="4"/>
  <c r="J1295" i="4"/>
  <c r="J2014" i="4"/>
  <c r="J2002" i="4"/>
  <c r="J1990" i="4"/>
  <c r="J1978" i="4"/>
  <c r="J1966" i="4"/>
  <c r="J1954" i="4"/>
  <c r="J1942" i="4"/>
  <c r="J1930" i="4"/>
  <c r="J1918" i="4"/>
  <c r="J1906" i="4"/>
  <c r="J1894" i="4"/>
  <c r="J1882" i="4"/>
  <c r="J1870" i="4"/>
  <c r="J1858" i="4"/>
  <c r="J1846" i="4"/>
  <c r="J1834" i="4"/>
  <c r="J1822" i="4"/>
  <c r="J1810" i="4"/>
  <c r="J1798" i="4"/>
  <c r="J1786" i="4"/>
  <c r="J1774" i="4"/>
  <c r="J1762" i="4"/>
  <c r="J1750" i="4"/>
  <c r="J1738" i="4"/>
  <c r="J1726" i="4"/>
  <c r="J1714" i="4"/>
  <c r="J1702" i="4"/>
  <c r="J1690" i="4"/>
  <c r="J1678" i="4"/>
  <c r="J1666" i="4"/>
  <c r="J1654" i="4"/>
  <c r="J1642" i="4"/>
  <c r="J1630" i="4"/>
  <c r="J1618" i="4"/>
  <c r="J1606" i="4"/>
  <c r="J1594" i="4"/>
  <c r="J1582" i="4"/>
  <c r="J1570" i="4"/>
  <c r="J1558" i="4"/>
  <c r="J1546" i="4"/>
  <c r="J1534" i="4"/>
  <c r="J1522" i="4"/>
  <c r="J1510" i="4"/>
  <c r="J1498" i="4"/>
  <c r="J1486" i="4"/>
  <c r="J1474" i="4"/>
  <c r="J1462" i="4"/>
  <c r="J1450" i="4"/>
  <c r="J1438" i="4"/>
  <c r="J1426" i="4"/>
  <c r="J1414" i="4"/>
  <c r="J1402" i="4"/>
  <c r="J1390" i="4"/>
  <c r="J1378" i="4"/>
  <c r="J1366" i="4"/>
  <c r="J1354" i="4"/>
  <c r="J1342" i="4"/>
  <c r="J1330" i="4"/>
  <c r="J1318" i="4"/>
  <c r="J1306" i="4"/>
  <c r="J2013" i="4"/>
  <c r="J2001" i="4"/>
  <c r="J1989" i="4"/>
  <c r="J1977" i="4"/>
  <c r="J1965" i="4"/>
  <c r="J1953" i="4"/>
  <c r="J1941" i="4"/>
  <c r="J1929" i="4"/>
  <c r="J1917" i="4"/>
  <c r="J1905" i="4"/>
  <c r="J1893" i="4"/>
  <c r="J1881" i="4"/>
  <c r="J1869" i="4"/>
  <c r="J1857" i="4"/>
  <c r="J1845" i="4"/>
  <c r="J1833" i="4"/>
  <c r="J1821" i="4"/>
  <c r="J1809" i="4"/>
  <c r="J1797" i="4"/>
  <c r="J1785" i="4"/>
  <c r="J1773" i="4"/>
  <c r="J1761" i="4"/>
  <c r="J1749" i="4"/>
  <c r="J1737" i="4"/>
  <c r="J1725" i="4"/>
  <c r="J1713" i="4"/>
  <c r="J1701" i="4"/>
  <c r="J1689" i="4"/>
  <c r="J1677" i="4"/>
  <c r="J1665" i="4"/>
  <c r="J1653" i="4"/>
  <c r="J1641" i="4"/>
  <c r="H1629" i="4"/>
  <c r="J1629" i="4"/>
  <c r="J1617" i="4"/>
  <c r="J1605" i="4"/>
  <c r="J1593" i="4"/>
  <c r="J1581" i="4"/>
  <c r="J1569" i="4"/>
  <c r="J1557" i="4"/>
  <c r="J1545" i="4"/>
  <c r="J1533" i="4"/>
  <c r="J1521" i="4"/>
  <c r="H1509" i="4"/>
  <c r="J1509" i="4"/>
  <c r="J1497" i="4"/>
  <c r="J1485" i="4"/>
  <c r="J1473" i="4"/>
  <c r="H1461" i="4"/>
  <c r="J1461" i="4"/>
  <c r="J1449" i="4"/>
  <c r="J1437" i="4"/>
  <c r="J1425" i="4"/>
  <c r="H1413" i="4"/>
  <c r="J1413" i="4"/>
  <c r="J1401" i="4"/>
  <c r="J1389" i="4"/>
  <c r="J1377" i="4"/>
  <c r="H1365" i="4"/>
  <c r="J1365" i="4"/>
  <c r="J1353" i="4"/>
  <c r="J1928" i="4"/>
  <c r="J1916" i="4"/>
  <c r="J1904" i="4"/>
  <c r="J1892" i="4"/>
  <c r="J1880" i="4"/>
  <c r="J1868" i="4"/>
  <c r="J1856" i="4"/>
  <c r="J1844" i="4"/>
  <c r="J1832" i="4"/>
  <c r="J1820" i="4"/>
  <c r="J1808" i="4"/>
  <c r="J1796" i="4"/>
  <c r="J1784" i="4"/>
  <c r="J1772" i="4"/>
  <c r="J1760" i="4"/>
  <c r="J1748" i="4"/>
  <c r="J1736" i="4"/>
  <c r="J1724" i="4"/>
  <c r="J1712" i="4"/>
  <c r="J1700" i="4"/>
  <c r="J1688" i="4"/>
  <c r="J1676" i="4"/>
  <c r="J1664" i="4"/>
  <c r="J1652" i="4"/>
  <c r="J1640" i="4"/>
  <c r="J1628" i="4"/>
  <c r="J1616" i="4"/>
  <c r="J1604" i="4"/>
  <c r="J1592" i="4"/>
  <c r="J1580" i="4"/>
  <c r="H1568" i="4"/>
  <c r="J1568" i="4"/>
  <c r="J1556" i="4"/>
  <c r="J1544" i="4"/>
  <c r="J1532" i="4"/>
  <c r="J1520" i="4"/>
  <c r="J1508" i="4"/>
  <c r="J1496" i="4"/>
  <c r="J1484" i="4"/>
  <c r="J1472" i="4"/>
  <c r="J1460" i="4"/>
  <c r="J1448" i="4"/>
  <c r="J1436" i="4"/>
  <c r="J1424" i="4"/>
  <c r="J1412" i="4"/>
  <c r="J1400" i="4"/>
  <c r="J1388" i="4"/>
  <c r="J1376" i="4"/>
  <c r="J1364" i="4"/>
  <c r="J1352" i="4"/>
  <c r="J1340" i="4"/>
  <c r="J1328" i="4"/>
  <c r="J1316" i="4"/>
  <c r="J1915" i="4"/>
  <c r="J1903" i="4"/>
  <c r="J1891" i="4"/>
  <c r="J1879" i="4"/>
  <c r="J1867" i="4"/>
  <c r="J1855" i="4"/>
  <c r="J1843" i="4"/>
  <c r="J1831" i="4"/>
  <c r="J1819" i="4"/>
  <c r="J1807" i="4"/>
  <c r="J1795" i="4"/>
  <c r="J1783" i="4"/>
  <c r="J1771" i="4"/>
  <c r="J1759" i="4"/>
  <c r="J1747" i="4"/>
  <c r="J1735" i="4"/>
  <c r="J1723" i="4"/>
  <c r="J1711" i="4"/>
  <c r="J1699" i="4"/>
  <c r="J1687" i="4"/>
  <c r="J1675" i="4"/>
  <c r="J1663" i="4"/>
  <c r="H1651" i="4"/>
  <c r="J1651" i="4"/>
  <c r="I1651" i="4"/>
  <c r="J1639" i="4"/>
  <c r="J1627" i="4"/>
  <c r="J1615" i="4"/>
  <c r="J1603" i="4"/>
  <c r="J1591" i="4"/>
  <c r="J1579" i="4"/>
  <c r="J1567" i="4"/>
  <c r="J1555" i="4"/>
  <c r="J1543" i="4"/>
  <c r="J1531" i="4"/>
  <c r="J1519" i="4"/>
  <c r="J1507" i="4"/>
  <c r="J1495" i="4"/>
  <c r="J1483" i="4"/>
  <c r="J1471" i="4"/>
  <c r="J1459" i="4"/>
  <c r="J1447" i="4"/>
  <c r="J1435" i="4"/>
  <c r="J1423" i="4"/>
  <c r="J1411" i="4"/>
  <c r="J1399" i="4"/>
  <c r="J1387" i="4"/>
  <c r="J1375" i="4"/>
  <c r="J1363" i="4"/>
  <c r="J1351" i="4"/>
  <c r="J1339" i="4"/>
  <c r="J1327" i="4"/>
  <c r="J1315" i="4"/>
  <c r="J1806" i="4"/>
  <c r="J1794" i="4"/>
  <c r="J1782" i="4"/>
  <c r="J1770" i="4"/>
  <c r="J1758" i="4"/>
  <c r="J1746" i="4"/>
  <c r="J1734" i="4"/>
  <c r="J1722" i="4"/>
  <c r="J1710" i="4"/>
  <c r="J1698" i="4"/>
  <c r="J1686" i="4"/>
  <c r="J1674" i="4"/>
  <c r="J1662" i="4"/>
  <c r="J1650" i="4"/>
  <c r="J1638" i="4"/>
  <c r="J1626" i="4"/>
  <c r="J1614" i="4"/>
  <c r="J1602" i="4"/>
  <c r="H1590" i="4"/>
  <c r="J1590" i="4"/>
  <c r="J1578" i="4"/>
  <c r="J1566" i="4"/>
  <c r="J1554" i="4"/>
  <c r="H1542" i="4"/>
  <c r="J1542" i="4"/>
  <c r="J1530" i="4"/>
  <c r="J1518" i="4"/>
  <c r="J1506" i="4"/>
  <c r="J1494" i="4"/>
  <c r="J1482" i="4"/>
  <c r="J1470" i="4"/>
  <c r="J1458" i="4"/>
  <c r="J1446" i="4"/>
  <c r="J1434" i="4"/>
  <c r="J1422" i="4"/>
  <c r="J1410" i="4"/>
  <c r="J1398" i="4"/>
  <c r="J1386" i="4"/>
  <c r="J1374" i="4"/>
  <c r="J1362" i="4"/>
  <c r="J1350" i="4"/>
  <c r="J1338" i="4"/>
  <c r="J1326" i="4"/>
  <c r="J1314" i="4"/>
  <c r="J1302" i="4"/>
  <c r="J1290" i="4"/>
  <c r="J1278" i="4"/>
  <c r="J1266" i="4"/>
  <c r="J1254" i="4"/>
  <c r="J1242" i="4"/>
  <c r="J1230" i="4"/>
  <c r="J1218" i="4"/>
  <c r="J1206" i="4"/>
  <c r="J1194" i="4"/>
  <c r="J1182" i="4"/>
  <c r="J1170" i="4"/>
  <c r="J1158" i="4"/>
  <c r="J1146" i="4"/>
  <c r="J1134" i="4"/>
  <c r="J1122" i="4"/>
  <c r="J1110" i="4"/>
  <c r="J1098" i="4"/>
  <c r="J1086" i="4"/>
  <c r="J1074" i="4"/>
  <c r="J1062" i="4"/>
  <c r="J1050" i="4"/>
  <c r="J1038" i="4"/>
  <c r="J1026" i="4"/>
  <c r="J1014" i="4"/>
  <c r="J1002" i="4"/>
  <c r="J990" i="4"/>
  <c r="J978" i="4"/>
  <c r="J966" i="4"/>
  <c r="J954" i="4"/>
  <c r="J942" i="4"/>
  <c r="J930" i="4"/>
  <c r="J918" i="4"/>
  <c r="J906" i="4"/>
  <c r="J894" i="4"/>
  <c r="J882" i="4"/>
  <c r="J870" i="4"/>
  <c r="J858" i="4"/>
  <c r="J846" i="4"/>
  <c r="J834" i="4"/>
  <c r="J822" i="4"/>
  <c r="J810" i="4"/>
  <c r="J798" i="4"/>
  <c r="J786" i="4"/>
  <c r="J1997" i="4"/>
  <c r="J1985" i="4"/>
  <c r="J1973" i="4"/>
  <c r="J1961" i="4"/>
  <c r="J1949" i="4"/>
  <c r="J1937" i="4"/>
  <c r="J1925" i="4"/>
  <c r="J1913" i="4"/>
  <c r="J1901" i="4"/>
  <c r="J1889" i="4"/>
  <c r="J1877" i="4"/>
  <c r="J1865" i="4"/>
  <c r="J1853" i="4"/>
  <c r="J1841" i="4"/>
  <c r="J1829" i="4"/>
  <c r="J1817" i="4"/>
  <c r="J1805" i="4"/>
  <c r="J1793" i="4"/>
  <c r="J1781" i="4"/>
  <c r="J1769" i="4"/>
  <c r="J1757" i="4"/>
  <c r="J1745" i="4"/>
  <c r="J1733" i="4"/>
  <c r="J1721" i="4"/>
  <c r="J1709" i="4"/>
  <c r="J1697" i="4"/>
  <c r="J1685" i="4"/>
  <c r="J1673" i="4"/>
  <c r="J1661" i="4"/>
  <c r="J1649" i="4"/>
  <c r="J1637" i="4"/>
  <c r="J1625" i="4"/>
  <c r="J1613" i="4"/>
  <c r="J1601" i="4"/>
  <c r="J1589" i="4"/>
  <c r="J1577" i="4"/>
  <c r="J1565" i="4"/>
  <c r="J1553" i="4"/>
  <c r="J1541" i="4"/>
  <c r="J1529" i="4"/>
  <c r="J1517" i="4"/>
  <c r="J1505" i="4"/>
  <c r="J1493" i="4"/>
  <c r="J1481" i="4"/>
  <c r="J1469" i="4"/>
  <c r="J1457" i="4"/>
  <c r="J1445" i="4"/>
  <c r="J1433" i="4"/>
  <c r="J1421" i="4"/>
  <c r="J1409" i="4"/>
  <c r="J1397" i="4"/>
  <c r="J1385" i="4"/>
  <c r="J1373" i="4"/>
  <c r="J1361" i="4"/>
  <c r="J1948" i="4"/>
  <c r="J1936" i="4"/>
  <c r="J1924" i="4"/>
  <c r="J1912" i="4"/>
  <c r="J1900" i="4"/>
  <c r="J1888" i="4"/>
  <c r="J1876" i="4"/>
  <c r="J1864" i="4"/>
  <c r="J1852" i="4"/>
  <c r="J1840" i="4"/>
  <c r="J1828" i="4"/>
  <c r="J1816" i="4"/>
  <c r="J1804" i="4"/>
  <c r="J1792" i="4"/>
  <c r="J1780" i="4"/>
  <c r="J1768" i="4"/>
  <c r="J1756" i="4"/>
  <c r="J1744" i="4"/>
  <c r="J1732" i="4"/>
  <c r="J1720" i="4"/>
  <c r="J1708" i="4"/>
  <c r="J1696" i="4"/>
  <c r="J1684" i="4"/>
  <c r="J1672" i="4"/>
  <c r="J1660" i="4"/>
  <c r="J1648" i="4"/>
  <c r="J1636" i="4"/>
  <c r="J1624" i="4"/>
  <c r="J1612" i="4"/>
  <c r="J1600" i="4"/>
  <c r="J1588" i="4"/>
  <c r="J1576" i="4"/>
  <c r="J1564" i="4"/>
  <c r="J1552" i="4"/>
  <c r="J1540" i="4"/>
  <c r="J1528" i="4"/>
  <c r="J1516" i="4"/>
  <c r="J1504" i="4"/>
  <c r="J1492" i="4"/>
  <c r="J1480" i="4"/>
  <c r="J1468" i="4"/>
  <c r="J1456" i="4"/>
  <c r="J1444" i="4"/>
  <c r="J1432" i="4"/>
  <c r="J1420" i="4"/>
  <c r="J1408" i="4"/>
  <c r="J1396" i="4"/>
  <c r="J1384" i="4"/>
  <c r="J1372" i="4"/>
  <c r="J1360" i="4"/>
  <c r="J1348" i="4"/>
  <c r="J1336" i="4"/>
  <c r="J1324" i="4"/>
  <c r="J1312" i="4"/>
  <c r="J1216" i="4"/>
  <c r="J1947" i="4"/>
  <c r="J1935" i="4"/>
  <c r="J1923" i="4"/>
  <c r="J1911" i="4"/>
  <c r="J1899" i="4"/>
  <c r="J1887" i="4"/>
  <c r="J1875" i="4"/>
  <c r="J1863" i="4"/>
  <c r="J1851" i="4"/>
  <c r="J1839" i="4"/>
  <c r="J1827" i="4"/>
  <c r="J1815" i="4"/>
  <c r="J1803" i="4"/>
  <c r="J1791" i="4"/>
  <c r="J1779" i="4"/>
  <c r="J1767" i="4"/>
  <c r="J1755" i="4"/>
  <c r="J1743" i="4"/>
  <c r="J1731" i="4"/>
  <c r="J1719" i="4"/>
  <c r="J1707" i="4"/>
  <c r="J1695" i="4"/>
  <c r="J1683" i="4"/>
  <c r="J1671" i="4"/>
  <c r="J1659" i="4"/>
  <c r="J1647" i="4"/>
  <c r="J1635" i="4"/>
  <c r="J1623" i="4"/>
  <c r="J1611" i="4"/>
  <c r="J1599" i="4"/>
  <c r="J1587" i="4"/>
  <c r="J1575" i="4"/>
  <c r="J1563" i="4"/>
  <c r="J1551" i="4"/>
  <c r="J1539" i="4"/>
  <c r="J1527" i="4"/>
  <c r="J1515" i="4"/>
  <c r="J1503" i="4"/>
  <c r="J1491" i="4"/>
  <c r="J1479" i="4"/>
  <c r="J1467" i="4"/>
  <c r="J1455" i="4"/>
  <c r="J1443" i="4"/>
  <c r="J1431" i="4"/>
  <c r="J1419" i="4"/>
  <c r="J1407" i="4"/>
  <c r="J1395" i="4"/>
  <c r="J1383" i="4"/>
  <c r="J1371" i="4"/>
  <c r="J1359" i="4"/>
  <c r="J1347" i="4"/>
  <c r="J1335" i="4"/>
  <c r="J1323" i="4"/>
  <c r="J1311" i="4"/>
  <c r="J1299" i="4"/>
  <c r="J1287" i="4"/>
  <c r="J1275" i="4"/>
  <c r="J1263" i="4"/>
  <c r="J1251" i="4"/>
  <c r="J1239" i="4"/>
  <c r="J1227" i="4"/>
  <c r="J1215" i="4"/>
  <c r="J1203" i="4"/>
  <c r="J1191" i="4"/>
  <c r="J1179" i="4"/>
  <c r="J1167" i="4"/>
  <c r="J1155" i="4"/>
  <c r="J1143" i="4"/>
  <c r="J1131" i="4"/>
  <c r="J1119" i="4"/>
  <c r="J1107" i="4"/>
  <c r="J1095" i="4"/>
  <c r="J1083" i="4"/>
  <c r="J1071" i="4"/>
  <c r="J1059" i="4"/>
  <c r="J1047" i="4"/>
  <c r="J1035" i="4"/>
  <c r="J1023" i="4"/>
  <c r="J1011" i="4"/>
  <c r="J774" i="4"/>
  <c r="J762" i="4"/>
  <c r="J750" i="4"/>
  <c r="J738" i="4"/>
  <c r="J726" i="4"/>
  <c r="J714" i="4"/>
  <c r="J702" i="4"/>
  <c r="J690" i="4"/>
  <c r="J678" i="4"/>
  <c r="J666" i="4"/>
  <c r="J654" i="4"/>
  <c r="J642" i="4"/>
  <c r="J630" i="4"/>
  <c r="J618" i="4"/>
  <c r="J606" i="4"/>
  <c r="J594" i="4"/>
  <c r="J1349" i="4"/>
  <c r="J1337" i="4"/>
  <c r="J1325" i="4"/>
  <c r="J1313" i="4"/>
  <c r="J1301" i="4"/>
  <c r="J1289" i="4"/>
  <c r="J1277" i="4"/>
  <c r="J1265" i="4"/>
  <c r="J1253" i="4"/>
  <c r="J1241" i="4"/>
  <c r="J1229" i="4"/>
  <c r="J1217" i="4"/>
  <c r="J1205" i="4"/>
  <c r="J1193" i="4"/>
  <c r="J1181" i="4"/>
  <c r="J1169" i="4"/>
  <c r="J1157" i="4"/>
  <c r="J1145" i="4"/>
  <c r="J1133" i="4"/>
  <c r="J1121" i="4"/>
  <c r="J1109" i="4"/>
  <c r="J1097" i="4"/>
  <c r="J1085" i="4"/>
  <c r="J1073" i="4"/>
  <c r="J1061" i="4"/>
  <c r="J1049" i="4"/>
  <c r="J1037" i="4"/>
  <c r="J1025" i="4"/>
  <c r="J1013" i="4"/>
  <c r="J1001" i="4"/>
  <c r="J989" i="4"/>
  <c r="J977" i="4"/>
  <c r="J965" i="4"/>
  <c r="J953" i="4"/>
  <c r="J941" i="4"/>
  <c r="J929" i="4"/>
  <c r="J917" i="4"/>
  <c r="J905" i="4"/>
  <c r="J893" i="4"/>
  <c r="J881" i="4"/>
  <c r="J869" i="4"/>
  <c r="J857" i="4"/>
  <c r="J845" i="4"/>
  <c r="J833" i="4"/>
  <c r="J821" i="4"/>
  <c r="J809" i="4"/>
  <c r="J797" i="4"/>
  <c r="J785" i="4"/>
  <c r="J773" i="4"/>
  <c r="J761" i="4"/>
  <c r="J749" i="4"/>
  <c r="J737" i="4"/>
  <c r="J725" i="4"/>
  <c r="J713" i="4"/>
  <c r="J701" i="4"/>
  <c r="J689" i="4"/>
  <c r="J677" i="4"/>
  <c r="J665" i="4"/>
  <c r="J653" i="4"/>
  <c r="J641" i="4"/>
  <c r="J629" i="4"/>
  <c r="J617" i="4"/>
  <c r="J605" i="4"/>
  <c r="J593" i="4"/>
  <c r="J1300" i="4"/>
  <c r="J1288" i="4"/>
  <c r="J1276" i="4"/>
  <c r="J1264" i="4"/>
  <c r="J1252" i="4"/>
  <c r="J1240" i="4"/>
  <c r="J1228" i="4"/>
  <c r="J1204" i="4"/>
  <c r="J1192" i="4"/>
  <c r="J1180" i="4"/>
  <c r="J1168" i="4"/>
  <c r="J1156" i="4"/>
  <c r="J1144" i="4"/>
  <c r="J1132" i="4"/>
  <c r="J1120" i="4"/>
  <c r="J1108" i="4"/>
  <c r="J1096" i="4"/>
  <c r="J1084" i="4"/>
  <c r="J1072" i="4"/>
  <c r="J1060" i="4"/>
  <c r="J1048" i="4"/>
  <c r="J1036" i="4"/>
  <c r="J1024" i="4"/>
  <c r="J1012" i="4"/>
  <c r="J1000" i="4"/>
  <c r="J988" i="4"/>
  <c r="J976" i="4"/>
  <c r="J964" i="4"/>
  <c r="J952" i="4"/>
  <c r="J940" i="4"/>
  <c r="J928" i="4"/>
  <c r="J916" i="4"/>
  <c r="J904" i="4"/>
  <c r="J892" i="4"/>
  <c r="J880" i="4"/>
  <c r="J868" i="4"/>
  <c r="J856" i="4"/>
  <c r="J844" i="4"/>
  <c r="J832" i="4"/>
  <c r="J820" i="4"/>
  <c r="J808" i="4"/>
  <c r="J796" i="4"/>
  <c r="J784" i="4"/>
  <c r="J772" i="4"/>
  <c r="J760" i="4"/>
  <c r="J748" i="4"/>
  <c r="J736" i="4"/>
  <c r="J724" i="4"/>
  <c r="J712" i="4"/>
  <c r="J700" i="4"/>
  <c r="J688" i="4"/>
  <c r="J676" i="4"/>
  <c r="J664" i="4"/>
  <c r="J652" i="4"/>
  <c r="J640" i="4"/>
  <c r="J628" i="4"/>
  <c r="J616" i="4"/>
  <c r="J604" i="4"/>
  <c r="J592" i="4"/>
  <c r="J999" i="4"/>
  <c r="J987" i="4"/>
  <c r="J975" i="4"/>
  <c r="J963" i="4"/>
  <c r="H951" i="4"/>
  <c r="J951" i="4"/>
  <c r="J939" i="4"/>
  <c r="J927" i="4"/>
  <c r="J915" i="4"/>
  <c r="J903" i="4"/>
  <c r="J891" i="4"/>
  <c r="J879" i="4"/>
  <c r="J867" i="4"/>
  <c r="J855" i="4"/>
  <c r="J843" i="4"/>
  <c r="J831" i="4"/>
  <c r="J819" i="4"/>
  <c r="J807" i="4"/>
  <c r="J795" i="4"/>
  <c r="J783" i="4"/>
  <c r="J771" i="4"/>
  <c r="J759" i="4"/>
  <c r="J747" i="4"/>
  <c r="J735" i="4"/>
  <c r="J723" i="4"/>
  <c r="J711" i="4"/>
  <c r="J699" i="4"/>
  <c r="J687" i="4"/>
  <c r="J675" i="4"/>
  <c r="J663" i="4"/>
  <c r="J651" i="4"/>
  <c r="J639" i="4"/>
  <c r="J627" i="4"/>
  <c r="J615" i="4"/>
  <c r="J603" i="4"/>
  <c r="J591" i="4"/>
  <c r="J579" i="4"/>
  <c r="J567" i="4"/>
  <c r="J555" i="4"/>
  <c r="J543" i="4"/>
  <c r="J531" i="4"/>
  <c r="J519" i="4"/>
  <c r="J507" i="4"/>
  <c r="J495" i="4"/>
  <c r="J483" i="4"/>
  <c r="J471" i="4"/>
  <c r="J459" i="4"/>
  <c r="J447" i="4"/>
  <c r="J435" i="4"/>
  <c r="J423" i="4"/>
  <c r="J411" i="4"/>
  <c r="J399" i="4"/>
  <c r="J387" i="4"/>
  <c r="J375" i="4"/>
  <c r="J363" i="4"/>
  <c r="J351" i="4"/>
  <c r="J339" i="4"/>
  <c r="J327" i="4"/>
  <c r="J315" i="4"/>
  <c r="J303" i="4"/>
  <c r="J291" i="4"/>
  <c r="J279" i="4"/>
  <c r="J267" i="4"/>
  <c r="J255" i="4"/>
  <c r="J243" i="4"/>
  <c r="J231" i="4"/>
  <c r="J219" i="4"/>
  <c r="J207" i="4"/>
  <c r="J195" i="4"/>
  <c r="J183" i="4"/>
  <c r="J171" i="4"/>
  <c r="J159" i="4"/>
  <c r="J147" i="4"/>
  <c r="J135" i="4"/>
  <c r="J123" i="4"/>
  <c r="J111" i="4"/>
  <c r="J99" i="4"/>
  <c r="J87" i="4"/>
  <c r="J75" i="4"/>
  <c r="J63" i="4"/>
  <c r="J51" i="4"/>
  <c r="J39" i="4"/>
  <c r="J27" i="4"/>
  <c r="J15" i="4"/>
  <c r="J3" i="4"/>
  <c r="J1358" i="4"/>
  <c r="J1346" i="4"/>
  <c r="J1334" i="4"/>
  <c r="J1322" i="4"/>
  <c r="J1310" i="4"/>
  <c r="J1298" i="4"/>
  <c r="J1286" i="4"/>
  <c r="J1274" i="4"/>
  <c r="J1262" i="4"/>
  <c r="J1250" i="4"/>
  <c r="J1238" i="4"/>
  <c r="J1226" i="4"/>
  <c r="J1214" i="4"/>
  <c r="J1202" i="4"/>
  <c r="J1190" i="4"/>
  <c r="J1178" i="4"/>
  <c r="J1166" i="4"/>
  <c r="J1154" i="4"/>
  <c r="J1142" i="4"/>
  <c r="J1130" i="4"/>
  <c r="J1118" i="4"/>
  <c r="J1106" i="4"/>
  <c r="J1094" i="4"/>
  <c r="J1082" i="4"/>
  <c r="J1070" i="4"/>
  <c r="J1058" i="4"/>
  <c r="J1046" i="4"/>
  <c r="J1034" i="4"/>
  <c r="J1022" i="4"/>
  <c r="J1010" i="4"/>
  <c r="J998" i="4"/>
  <c r="J986" i="4"/>
  <c r="J974" i="4"/>
  <c r="J962" i="4"/>
  <c r="J950" i="4"/>
  <c r="J938" i="4"/>
  <c r="J926" i="4"/>
  <c r="J914" i="4"/>
  <c r="J902" i="4"/>
  <c r="J890" i="4"/>
  <c r="J878" i="4"/>
  <c r="J866" i="4"/>
  <c r="J854" i="4"/>
  <c r="J842" i="4"/>
  <c r="J830" i="4"/>
  <c r="J818" i="4"/>
  <c r="J806" i="4"/>
  <c r="J794" i="4"/>
  <c r="J782" i="4"/>
  <c r="J770" i="4"/>
  <c r="J758" i="4"/>
  <c r="J746" i="4"/>
  <c r="J734" i="4"/>
  <c r="J722" i="4"/>
  <c r="J710" i="4"/>
  <c r="J698" i="4"/>
  <c r="J686" i="4"/>
  <c r="J674" i="4"/>
  <c r="J662" i="4"/>
  <c r="J1285" i="4"/>
  <c r="J1273" i="4"/>
  <c r="J1261" i="4"/>
  <c r="J1249" i="4"/>
  <c r="J1237" i="4"/>
  <c r="J1225" i="4"/>
  <c r="J1213" i="4"/>
  <c r="J1201" i="4"/>
  <c r="J1189" i="4"/>
  <c r="J1177" i="4"/>
  <c r="J1165" i="4"/>
  <c r="J1153" i="4"/>
  <c r="J1141" i="4"/>
  <c r="J1129" i="4"/>
  <c r="J1117" i="4"/>
  <c r="J1105" i="4"/>
  <c r="J1093" i="4"/>
  <c r="J1081" i="4"/>
  <c r="J1069" i="4"/>
  <c r="J1057" i="4"/>
  <c r="J1045" i="4"/>
  <c r="J1033" i="4"/>
  <c r="J1021" i="4"/>
  <c r="J1009" i="4"/>
  <c r="J997" i="4"/>
  <c r="J985" i="4"/>
  <c r="J973" i="4"/>
  <c r="J961" i="4"/>
  <c r="J949" i="4"/>
  <c r="J937" i="4"/>
  <c r="J925" i="4"/>
  <c r="J913" i="4"/>
  <c r="J901" i="4"/>
  <c r="J889" i="4"/>
  <c r="J877" i="4"/>
  <c r="J865" i="4"/>
  <c r="J853" i="4"/>
  <c r="J841" i="4"/>
  <c r="J829" i="4"/>
  <c r="J817" i="4"/>
  <c r="J805" i="4"/>
  <c r="J793" i="4"/>
  <c r="J781" i="4"/>
  <c r="J769" i="4"/>
  <c r="J757" i="4"/>
  <c r="J745" i="4"/>
  <c r="J733" i="4"/>
  <c r="J721" i="4"/>
  <c r="J709" i="4"/>
  <c r="J697" i="4"/>
  <c r="J685" i="4"/>
  <c r="J673" i="4"/>
  <c r="J661" i="4"/>
  <c r="J649" i="4"/>
  <c r="J637" i="4"/>
  <c r="J625" i="4"/>
  <c r="J613" i="4"/>
  <c r="J601" i="4"/>
  <c r="J589" i="4"/>
  <c r="J1284" i="4"/>
  <c r="J1272" i="4"/>
  <c r="J1260" i="4"/>
  <c r="J1248" i="4"/>
  <c r="J1236" i="4"/>
  <c r="J1224" i="4"/>
  <c r="J1212" i="4"/>
  <c r="J1200" i="4"/>
  <c r="J1188" i="4"/>
  <c r="J1176" i="4"/>
  <c r="J1164" i="4"/>
  <c r="J1152" i="4"/>
  <c r="J1140" i="4"/>
  <c r="J1128" i="4"/>
  <c r="J1116" i="4"/>
  <c r="J1104" i="4"/>
  <c r="J1092" i="4"/>
  <c r="J1080" i="4"/>
  <c r="J1068" i="4"/>
  <c r="J1056" i="4"/>
  <c r="J1044" i="4"/>
  <c r="J1032" i="4"/>
  <c r="J1020" i="4"/>
  <c r="J1008" i="4"/>
  <c r="J996" i="4"/>
  <c r="J984" i="4"/>
  <c r="J972" i="4"/>
  <c r="J960" i="4"/>
  <c r="J948" i="4"/>
  <c r="J936" i="4"/>
  <c r="J924" i="4"/>
  <c r="J912" i="4"/>
  <c r="J900" i="4"/>
  <c r="J888" i="4"/>
  <c r="J876" i="4"/>
  <c r="J864" i="4"/>
  <c r="J852" i="4"/>
  <c r="J840" i="4"/>
  <c r="J828" i="4"/>
  <c r="J816" i="4"/>
  <c r="J804" i="4"/>
  <c r="J792" i="4"/>
  <c r="J780" i="4"/>
  <c r="J768" i="4"/>
  <c r="H756" i="4"/>
  <c r="J756" i="4"/>
  <c r="J744" i="4"/>
  <c r="J732" i="4"/>
  <c r="J720" i="4"/>
  <c r="J708" i="4"/>
  <c r="J696" i="4"/>
  <c r="J684" i="4"/>
  <c r="J672" i="4"/>
  <c r="J660" i="4"/>
  <c r="J648" i="4"/>
  <c r="J636" i="4"/>
  <c r="J624" i="4"/>
  <c r="J612" i="4"/>
  <c r="J600" i="4"/>
  <c r="J588" i="4"/>
  <c r="J1283" i="4"/>
  <c r="J1271" i="4"/>
  <c r="J1259" i="4"/>
  <c r="J1247" i="4"/>
  <c r="J1235" i="4"/>
  <c r="J1223" i="4"/>
  <c r="J1211" i="4"/>
  <c r="J1199" i="4"/>
  <c r="J1187" i="4"/>
  <c r="J1175" i="4"/>
  <c r="J1163" i="4"/>
  <c r="J1151" i="4"/>
  <c r="J1139" i="4"/>
  <c r="J1127" i="4"/>
  <c r="J1115" i="4"/>
  <c r="J1103" i="4"/>
  <c r="J1091" i="4"/>
  <c r="J1079" i="4"/>
  <c r="J1067" i="4"/>
  <c r="J1055" i="4"/>
  <c r="J1043" i="4"/>
  <c r="J1031" i="4"/>
  <c r="J1019" i="4"/>
  <c r="J1007" i="4"/>
  <c r="J995" i="4"/>
  <c r="J983" i="4"/>
  <c r="J971" i="4"/>
  <c r="J959" i="4"/>
  <c r="J947" i="4"/>
  <c r="J935" i="4"/>
  <c r="J923" i="4"/>
  <c r="J911" i="4"/>
  <c r="J899" i="4"/>
  <c r="J887" i="4"/>
  <c r="J875" i="4"/>
  <c r="J863" i="4"/>
  <c r="J851" i="4"/>
  <c r="J839" i="4"/>
  <c r="J827" i="4"/>
  <c r="J815" i="4"/>
  <c r="J803" i="4"/>
  <c r="J791" i="4"/>
  <c r="J779" i="4"/>
  <c r="J767" i="4"/>
  <c r="J755" i="4"/>
  <c r="J743" i="4"/>
  <c r="J731" i="4"/>
  <c r="J719" i="4"/>
  <c r="J707" i="4"/>
  <c r="J695" i="4"/>
  <c r="J683" i="4"/>
  <c r="J671" i="4"/>
  <c r="J659" i="4"/>
  <c r="J647" i="4"/>
  <c r="J635" i="4"/>
  <c r="J1294" i="4"/>
  <c r="J1282" i="4"/>
  <c r="J1270" i="4"/>
  <c r="J1258" i="4"/>
  <c r="J1246" i="4"/>
  <c r="J1234" i="4"/>
  <c r="J1222" i="4"/>
  <c r="J1210" i="4"/>
  <c r="J1198" i="4"/>
  <c r="J1186" i="4"/>
  <c r="J1174" i="4"/>
  <c r="J1162" i="4"/>
  <c r="J1150" i="4"/>
  <c r="J1138" i="4"/>
  <c r="J1126" i="4"/>
  <c r="J1114" i="4"/>
  <c r="J1102" i="4"/>
  <c r="J1090" i="4"/>
  <c r="J1078" i="4"/>
  <c r="J1066" i="4"/>
  <c r="J1054" i="4"/>
  <c r="J1042" i="4"/>
  <c r="J1030" i="4"/>
  <c r="J1018" i="4"/>
  <c r="J1006" i="4"/>
  <c r="J994" i="4"/>
  <c r="J982" i="4"/>
  <c r="J970" i="4"/>
  <c r="J958" i="4"/>
  <c r="J946" i="4"/>
  <c r="J934" i="4"/>
  <c r="J922" i="4"/>
  <c r="J910" i="4"/>
  <c r="J898" i="4"/>
  <c r="J886" i="4"/>
  <c r="J874" i="4"/>
  <c r="J862" i="4"/>
  <c r="J850" i="4"/>
  <c r="J838" i="4"/>
  <c r="J826" i="4"/>
  <c r="J814" i="4"/>
  <c r="J802" i="4"/>
  <c r="J790" i="4"/>
  <c r="J778" i="4"/>
  <c r="J766" i="4"/>
  <c r="J754" i="4"/>
  <c r="J742" i="4"/>
  <c r="J730" i="4"/>
  <c r="J718" i="4"/>
  <c r="J706" i="4"/>
  <c r="J694" i="4"/>
  <c r="J682" i="4"/>
  <c r="J670" i="4"/>
  <c r="J658" i="4"/>
  <c r="J646" i="4"/>
  <c r="J634" i="4"/>
  <c r="J622" i="4"/>
  <c r="J610" i="4"/>
  <c r="J598" i="4"/>
  <c r="J586" i="4"/>
  <c r="J1341" i="4"/>
  <c r="J1329" i="4"/>
  <c r="H1317" i="4"/>
  <c r="J1317" i="4"/>
  <c r="J1305" i="4"/>
  <c r="J1293" i="4"/>
  <c r="J1281" i="4"/>
  <c r="H1269" i="4"/>
  <c r="J1269" i="4"/>
  <c r="J1257" i="4"/>
  <c r="J1245" i="4"/>
  <c r="J1233" i="4"/>
  <c r="H1221" i="4"/>
  <c r="J1221" i="4"/>
  <c r="I1221" i="4"/>
  <c r="J1209" i="4"/>
  <c r="J1197" i="4"/>
  <c r="J1185" i="4"/>
  <c r="H1173" i="4"/>
  <c r="J1173" i="4"/>
  <c r="J1161" i="4"/>
  <c r="J1149" i="4"/>
  <c r="J1137" i="4"/>
  <c r="H1125" i="4"/>
  <c r="J1125" i="4"/>
  <c r="J1113" i="4"/>
  <c r="J1101" i="4"/>
  <c r="J1089" i="4"/>
  <c r="H1077" i="4"/>
  <c r="J1077" i="4"/>
  <c r="J1065" i="4"/>
  <c r="J1053" i="4"/>
  <c r="J1041" i="4"/>
  <c r="H1029" i="4"/>
  <c r="J1029" i="4"/>
  <c r="J1017" i="4"/>
  <c r="J1005" i="4"/>
  <c r="J993" i="4"/>
  <c r="J981" i="4"/>
  <c r="J969" i="4"/>
  <c r="J957" i="4"/>
  <c r="J945" i="4"/>
  <c r="J933" i="4"/>
  <c r="J921" i="4"/>
  <c r="J909" i="4"/>
  <c r="J897" i="4"/>
  <c r="J885" i="4"/>
  <c r="J873" i="4"/>
  <c r="H861" i="4"/>
  <c r="J861" i="4"/>
  <c r="J849" i="4"/>
  <c r="J837" i="4"/>
  <c r="J825" i="4"/>
  <c r="J813" i="4"/>
  <c r="J801" i="4"/>
  <c r="J789" i="4"/>
  <c r="J777" i="4"/>
  <c r="J765" i="4"/>
  <c r="J753" i="4"/>
  <c r="J741" i="4"/>
  <c r="J729" i="4"/>
  <c r="J717" i="4"/>
  <c r="J705" i="4"/>
  <c r="J693" i="4"/>
  <c r="J681" i="4"/>
  <c r="J669" i="4"/>
  <c r="J657" i="4"/>
  <c r="J645" i="4"/>
  <c r="J633" i="4"/>
  <c r="J1304" i="4"/>
  <c r="J1292" i="4"/>
  <c r="J1280" i="4"/>
  <c r="J1268" i="4"/>
  <c r="J1256" i="4"/>
  <c r="J1244" i="4"/>
  <c r="J1232" i="4"/>
  <c r="J1220" i="4"/>
  <c r="J1208" i="4"/>
  <c r="J1196" i="4"/>
  <c r="J1184" i="4"/>
  <c r="J1172" i="4"/>
  <c r="J1160" i="4"/>
  <c r="J1148" i="4"/>
  <c r="J1136" i="4"/>
  <c r="J1124" i="4"/>
  <c r="J1112" i="4"/>
  <c r="J1100" i="4"/>
  <c r="J1088" i="4"/>
  <c r="J1076" i="4"/>
  <c r="J1064" i="4"/>
  <c r="J1052" i="4"/>
  <c r="J1040" i="4"/>
  <c r="J1028" i="4"/>
  <c r="J1016" i="4"/>
  <c r="J1004" i="4"/>
  <c r="J992" i="4"/>
  <c r="J980" i="4"/>
  <c r="J968" i="4"/>
  <c r="J956" i="4"/>
  <c r="J944" i="4"/>
  <c r="J932" i="4"/>
  <c r="J920" i="4"/>
  <c r="J908" i="4"/>
  <c r="J896" i="4"/>
  <c r="J884" i="4"/>
  <c r="J872" i="4"/>
  <c r="J860" i="4"/>
  <c r="J848" i="4"/>
  <c r="J836" i="4"/>
  <c r="J824" i="4"/>
  <c r="J812" i="4"/>
  <c r="J800" i="4"/>
  <c r="J788" i="4"/>
  <c r="J776" i="4"/>
  <c r="J764" i="4"/>
  <c r="J752" i="4"/>
  <c r="J740" i="4"/>
  <c r="J728" i="4"/>
  <c r="J716" i="4"/>
  <c r="J704" i="4"/>
  <c r="J692" i="4"/>
  <c r="J680" i="4"/>
  <c r="J668" i="4"/>
  <c r="J656" i="4"/>
  <c r="J644" i="4"/>
  <c r="J632" i="4"/>
  <c r="J1303" i="4"/>
  <c r="J1291" i="4"/>
  <c r="J1279" i="4"/>
  <c r="J1267" i="4"/>
  <c r="J1255" i="4"/>
  <c r="J1243" i="4"/>
  <c r="J1231" i="4"/>
  <c r="J1219" i="4"/>
  <c r="J1207" i="4"/>
  <c r="J1195" i="4"/>
  <c r="J1183" i="4"/>
  <c r="J1171" i="4"/>
  <c r="J1159" i="4"/>
  <c r="J1147" i="4"/>
  <c r="J1135" i="4"/>
  <c r="J1123" i="4"/>
  <c r="J1111" i="4"/>
  <c r="J1099" i="4"/>
  <c r="J1087" i="4"/>
  <c r="J1075" i="4"/>
  <c r="J1063" i="4"/>
  <c r="J1051" i="4"/>
  <c r="J1039" i="4"/>
  <c r="J1027" i="4"/>
  <c r="J1015" i="4"/>
  <c r="J1003" i="4"/>
  <c r="J991" i="4"/>
  <c r="J979" i="4"/>
  <c r="J967" i="4"/>
  <c r="J955" i="4"/>
  <c r="J943" i="4"/>
  <c r="J931" i="4"/>
  <c r="J919" i="4"/>
  <c r="J907" i="4"/>
  <c r="J895" i="4"/>
  <c r="J883" i="4"/>
  <c r="J871" i="4"/>
  <c r="J859" i="4"/>
  <c r="J847" i="4"/>
  <c r="J835" i="4"/>
  <c r="J823" i="4"/>
  <c r="J811" i="4"/>
  <c r="J799" i="4"/>
  <c r="J787" i="4"/>
  <c r="J775" i="4"/>
  <c r="J763" i="4"/>
  <c r="J751" i="4"/>
  <c r="J739" i="4"/>
  <c r="J727" i="4"/>
  <c r="J715" i="4"/>
  <c r="J703" i="4"/>
  <c r="J691" i="4"/>
  <c r="J679" i="4"/>
  <c r="J667" i="4"/>
  <c r="J655" i="4"/>
  <c r="J643" i="4"/>
  <c r="J631" i="4"/>
  <c r="J619" i="4"/>
  <c r="J607" i="4"/>
  <c r="J595" i="4"/>
  <c r="J650" i="4"/>
  <c r="H638" i="4"/>
  <c r="J638" i="4"/>
  <c r="J626" i="4"/>
  <c r="J614" i="4"/>
  <c r="J602" i="4"/>
  <c r="J590" i="4"/>
  <c r="J578" i="4"/>
  <c r="J566" i="4"/>
  <c r="J554" i="4"/>
  <c r="J542" i="4"/>
  <c r="J530" i="4"/>
  <c r="J518" i="4"/>
  <c r="J506" i="4"/>
  <c r="J494" i="4"/>
  <c r="J482" i="4"/>
  <c r="J470" i="4"/>
  <c r="J458" i="4"/>
  <c r="J446" i="4"/>
  <c r="J434" i="4"/>
  <c r="J422" i="4"/>
  <c r="J410" i="4"/>
  <c r="J398" i="4"/>
  <c r="H386" i="4"/>
  <c r="J386" i="4"/>
  <c r="J374" i="4"/>
  <c r="J362" i="4"/>
  <c r="J350" i="4"/>
  <c r="J338" i="4"/>
  <c r="J326" i="4"/>
  <c r="J314" i="4"/>
  <c r="J302" i="4"/>
  <c r="J290" i="4"/>
  <c r="J278" i="4"/>
  <c r="J266" i="4"/>
  <c r="J254" i="4"/>
  <c r="J242" i="4"/>
  <c r="J230" i="4"/>
  <c r="J218" i="4"/>
  <c r="J206" i="4"/>
  <c r="H194" i="4"/>
  <c r="J194" i="4"/>
  <c r="I194" i="4"/>
  <c r="J182" i="4"/>
  <c r="J170" i="4"/>
  <c r="J158" i="4"/>
  <c r="J146" i="4"/>
  <c r="J134" i="4"/>
  <c r="J122" i="4"/>
  <c r="J110" i="4"/>
  <c r="J98" i="4"/>
  <c r="J86" i="4"/>
  <c r="J74" i="4"/>
  <c r="J62" i="4"/>
  <c r="J50" i="4"/>
  <c r="H38" i="4"/>
  <c r="J38" i="4"/>
  <c r="J26" i="4"/>
  <c r="J577" i="4"/>
  <c r="J565" i="4"/>
  <c r="J553" i="4"/>
  <c r="J541" i="4"/>
  <c r="J529" i="4"/>
  <c r="J517" i="4"/>
  <c r="J505" i="4"/>
  <c r="J493" i="4"/>
  <c r="J481" i="4"/>
  <c r="J469" i="4"/>
  <c r="J457" i="4"/>
  <c r="J445" i="4"/>
  <c r="J433" i="4"/>
  <c r="J421" i="4"/>
  <c r="J409" i="4"/>
  <c r="J397" i="4"/>
  <c r="J385" i="4"/>
  <c r="J373" i="4"/>
  <c r="J361" i="4"/>
  <c r="J349" i="4"/>
  <c r="J337" i="4"/>
  <c r="J325" i="4"/>
  <c r="J313" i="4"/>
  <c r="J301" i="4"/>
  <c r="J289" i="4"/>
  <c r="J277" i="4"/>
  <c r="J265" i="4"/>
  <c r="J253" i="4"/>
  <c r="J241" i="4"/>
  <c r="J229" i="4"/>
  <c r="J217" i="4"/>
  <c r="J205" i="4"/>
  <c r="J193" i="4"/>
  <c r="J181" i="4"/>
  <c r="J169" i="4"/>
  <c r="J157" i="4"/>
  <c r="J145" i="4"/>
  <c r="J133" i="4"/>
  <c r="J121" i="4"/>
  <c r="J109" i="4"/>
  <c r="J97" i="4"/>
  <c r="J85" i="4"/>
  <c r="J73" i="4"/>
  <c r="J61" i="4"/>
  <c r="J49" i="4"/>
  <c r="J37" i="4"/>
  <c r="J25" i="4"/>
  <c r="J13" i="4"/>
  <c r="J576" i="4"/>
  <c r="J564" i="4"/>
  <c r="J552" i="4"/>
  <c r="J540" i="4"/>
  <c r="J528" i="4"/>
  <c r="J516" i="4"/>
  <c r="J504" i="4"/>
  <c r="J492" i="4"/>
  <c r="J480" i="4"/>
  <c r="J468" i="4"/>
  <c r="J456" i="4"/>
  <c r="J444" i="4"/>
  <c r="J432" i="4"/>
  <c r="J420" i="4"/>
  <c r="J408" i="4"/>
  <c r="J396" i="4"/>
  <c r="J384" i="4"/>
  <c r="J372" i="4"/>
  <c r="J360" i="4"/>
  <c r="J348" i="4"/>
  <c r="J336" i="4"/>
  <c r="J324" i="4"/>
  <c r="J312" i="4"/>
  <c r="J300" i="4"/>
  <c r="J288" i="4"/>
  <c r="J276" i="4"/>
  <c r="J264" i="4"/>
  <c r="J252" i="4"/>
  <c r="J240" i="4"/>
  <c r="J228" i="4"/>
  <c r="J216" i="4"/>
  <c r="J204" i="4"/>
  <c r="J192" i="4"/>
  <c r="J180" i="4"/>
  <c r="J168" i="4"/>
  <c r="J156" i="4"/>
  <c r="J144" i="4"/>
  <c r="J132" i="4"/>
  <c r="J120" i="4"/>
  <c r="J108" i="4"/>
  <c r="J96" i="4"/>
  <c r="J84" i="4"/>
  <c r="J72" i="4"/>
  <c r="J60" i="4"/>
  <c r="J48" i="4"/>
  <c r="J36" i="4"/>
  <c r="J24" i="4"/>
  <c r="J12" i="4"/>
  <c r="J623" i="4"/>
  <c r="J611" i="4"/>
  <c r="J599" i="4"/>
  <c r="J587" i="4"/>
  <c r="J575" i="4"/>
  <c r="J563" i="4"/>
  <c r="J551" i="4"/>
  <c r="J539" i="4"/>
  <c r="J527" i="4"/>
  <c r="J515" i="4"/>
  <c r="J503" i="4"/>
  <c r="J491" i="4"/>
  <c r="J479" i="4"/>
  <c r="J467" i="4"/>
  <c r="J455" i="4"/>
  <c r="J443" i="4"/>
  <c r="J431" i="4"/>
  <c r="J419" i="4"/>
  <c r="J407" i="4"/>
  <c r="J395" i="4"/>
  <c r="J383" i="4"/>
  <c r="J371" i="4"/>
  <c r="J359" i="4"/>
  <c r="J347" i="4"/>
  <c r="J335" i="4"/>
  <c r="J323" i="4"/>
  <c r="J311" i="4"/>
  <c r="J299" i="4"/>
  <c r="J287" i="4"/>
  <c r="J275" i="4"/>
  <c r="J263" i="4"/>
  <c r="J251" i="4"/>
  <c r="J239" i="4"/>
  <c r="J227" i="4"/>
  <c r="J215" i="4"/>
  <c r="J203" i="4"/>
  <c r="J191" i="4"/>
  <c r="J179" i="4"/>
  <c r="J167" i="4"/>
  <c r="J155" i="4"/>
  <c r="J143" i="4"/>
  <c r="J131" i="4"/>
  <c r="J119" i="4"/>
  <c r="J107" i="4"/>
  <c r="J95" i="4"/>
  <c r="J83" i="4"/>
  <c r="J71" i="4"/>
  <c r="J59" i="4"/>
  <c r="J47" i="4"/>
  <c r="J35" i="4"/>
  <c r="J23" i="4"/>
  <c r="J574" i="4"/>
  <c r="J562" i="4"/>
  <c r="J550" i="4"/>
  <c r="J538" i="4"/>
  <c r="J526" i="4"/>
  <c r="J514" i="4"/>
  <c r="J502" i="4"/>
  <c r="J490" i="4"/>
  <c r="J478" i="4"/>
  <c r="J466" i="4"/>
  <c r="J454" i="4"/>
  <c r="J442" i="4"/>
  <c r="J430" i="4"/>
  <c r="J418" i="4"/>
  <c r="J406" i="4"/>
  <c r="J394" i="4"/>
  <c r="J382" i="4"/>
  <c r="J370" i="4"/>
  <c r="J358" i="4"/>
  <c r="J346" i="4"/>
  <c r="J334" i="4"/>
  <c r="J322" i="4"/>
  <c r="J310" i="4"/>
  <c r="J298" i="4"/>
  <c r="J286" i="4"/>
  <c r="J274" i="4"/>
  <c r="J262" i="4"/>
  <c r="J250" i="4"/>
  <c r="J238" i="4"/>
  <c r="J226" i="4"/>
  <c r="J214" i="4"/>
  <c r="J202" i="4"/>
  <c r="J190" i="4"/>
  <c r="J178" i="4"/>
  <c r="J166" i="4"/>
  <c r="J154" i="4"/>
  <c r="J142" i="4"/>
  <c r="J130" i="4"/>
  <c r="J118" i="4"/>
  <c r="J106" i="4"/>
  <c r="J94" i="4"/>
  <c r="J82" i="4"/>
  <c r="J70" i="4"/>
  <c r="J58" i="4"/>
  <c r="J46" i="4"/>
  <c r="J34" i="4"/>
  <c r="J22" i="4"/>
  <c r="J10" i="4"/>
  <c r="J621" i="4"/>
  <c r="J609" i="4"/>
  <c r="J597" i="4"/>
  <c r="J585" i="4"/>
  <c r="J573" i="4"/>
  <c r="J561" i="4"/>
  <c r="J549" i="4"/>
  <c r="J537" i="4"/>
  <c r="H525" i="4"/>
  <c r="J525" i="4"/>
  <c r="J513" i="4"/>
  <c r="J501" i="4"/>
  <c r="J489" i="4"/>
  <c r="J477" i="4"/>
  <c r="J465" i="4"/>
  <c r="J453" i="4"/>
  <c r="J441" i="4"/>
  <c r="J429" i="4"/>
  <c r="J417" i="4"/>
  <c r="J405" i="4"/>
  <c r="J393" i="4"/>
  <c r="J381" i="4"/>
  <c r="J369" i="4"/>
  <c r="J357" i="4"/>
  <c r="J345" i="4"/>
  <c r="J333" i="4"/>
  <c r="J321" i="4"/>
  <c r="J309" i="4"/>
  <c r="J297" i="4"/>
  <c r="J285" i="4"/>
  <c r="J273" i="4"/>
  <c r="J261" i="4"/>
  <c r="J249" i="4"/>
  <c r="J237" i="4"/>
  <c r="J225" i="4"/>
  <c r="J213" i="4"/>
  <c r="J201" i="4"/>
  <c r="J189" i="4"/>
  <c r="J177" i="4"/>
  <c r="J165" i="4"/>
  <c r="J153" i="4"/>
  <c r="J141" i="4"/>
  <c r="J129" i="4"/>
  <c r="J117" i="4"/>
  <c r="J105" i="4"/>
  <c r="J93" i="4"/>
  <c r="J81" i="4"/>
  <c r="J69" i="4"/>
  <c r="J57" i="4"/>
  <c r="J45" i="4"/>
  <c r="J33" i="4"/>
  <c r="H21" i="4"/>
  <c r="J21" i="4"/>
  <c r="J9" i="4"/>
  <c r="J620" i="4"/>
  <c r="J608" i="4"/>
  <c r="J596" i="4"/>
  <c r="J584" i="4"/>
  <c r="J572" i="4"/>
  <c r="J560" i="4"/>
  <c r="J548" i="4"/>
  <c r="J536" i="4"/>
  <c r="J524" i="4"/>
  <c r="J512" i="4"/>
  <c r="J500" i="4"/>
  <c r="J488" i="4"/>
  <c r="J476" i="4"/>
  <c r="J464" i="4"/>
  <c r="J452" i="4"/>
  <c r="J440" i="4"/>
  <c r="J428" i="4"/>
  <c r="J416" i="4"/>
  <c r="J404" i="4"/>
  <c r="J392" i="4"/>
  <c r="J380" i="4"/>
  <c r="J368" i="4"/>
  <c r="J356" i="4"/>
  <c r="J344" i="4"/>
  <c r="J332" i="4"/>
  <c r="J320" i="4"/>
  <c r="J308" i="4"/>
  <c r="J296" i="4"/>
  <c r="J284" i="4"/>
  <c r="J272" i="4"/>
  <c r="J260" i="4"/>
  <c r="J248" i="4"/>
  <c r="J236" i="4"/>
  <c r="J224" i="4"/>
  <c r="J212" i="4"/>
  <c r="J200" i="4"/>
  <c r="J188" i="4"/>
  <c r="J176" i="4"/>
  <c r="J164" i="4"/>
  <c r="J152" i="4"/>
  <c r="J140" i="4"/>
  <c r="J128" i="4"/>
  <c r="J116" i="4"/>
  <c r="J104" i="4"/>
  <c r="J92" i="4"/>
  <c r="J80" i="4"/>
  <c r="J68" i="4"/>
  <c r="J56" i="4"/>
  <c r="J44" i="4"/>
  <c r="J32" i="4"/>
  <c r="J20" i="4"/>
  <c r="J8" i="4"/>
  <c r="J583" i="4"/>
  <c r="J571" i="4"/>
  <c r="J559" i="4"/>
  <c r="J547" i="4"/>
  <c r="J535" i="4"/>
  <c r="J523" i="4"/>
  <c r="J511" i="4"/>
  <c r="J499" i="4"/>
  <c r="J487" i="4"/>
  <c r="J475" i="4"/>
  <c r="J463" i="4"/>
  <c r="J451" i="4"/>
  <c r="J439" i="4"/>
  <c r="J427" i="4"/>
  <c r="J415" i="4"/>
  <c r="J403" i="4"/>
  <c r="J391" i="4"/>
  <c r="J379" i="4"/>
  <c r="J367" i="4"/>
  <c r="J355" i="4"/>
  <c r="J343" i="4"/>
  <c r="J331" i="4"/>
  <c r="J319" i="4"/>
  <c r="J307" i="4"/>
  <c r="J295" i="4"/>
  <c r="J283" i="4"/>
  <c r="J271" i="4"/>
  <c r="J259" i="4"/>
  <c r="J247" i="4"/>
  <c r="J235" i="4"/>
  <c r="J223" i="4"/>
  <c r="J211" i="4"/>
  <c r="J199" i="4"/>
  <c r="J187" i="4"/>
  <c r="J175" i="4"/>
  <c r="J163" i="4"/>
  <c r="J151" i="4"/>
  <c r="J139" i="4"/>
  <c r="J127" i="4"/>
  <c r="J115" i="4"/>
  <c r="J103" i="4"/>
  <c r="J91" i="4"/>
  <c r="J79" i="4"/>
  <c r="J67" i="4"/>
  <c r="J55" i="4"/>
  <c r="J43" i="4"/>
  <c r="J31" i="4"/>
  <c r="J19" i="4"/>
  <c r="J7" i="4"/>
  <c r="J582" i="4"/>
  <c r="J570" i="4"/>
  <c r="J558" i="4"/>
  <c r="J546" i="4"/>
  <c r="J534" i="4"/>
  <c r="J522" i="4"/>
  <c r="J510" i="4"/>
  <c r="J498" i="4"/>
  <c r="J486" i="4"/>
  <c r="J474" i="4"/>
  <c r="J462" i="4"/>
  <c r="J450" i="4"/>
  <c r="J438" i="4"/>
  <c r="J426" i="4"/>
  <c r="J414" i="4"/>
  <c r="J402" i="4"/>
  <c r="J390" i="4"/>
  <c r="J378" i="4"/>
  <c r="J366" i="4"/>
  <c r="J354" i="4"/>
  <c r="J342" i="4"/>
  <c r="J330" i="4"/>
  <c r="J318" i="4"/>
  <c r="J306" i="4"/>
  <c r="J294" i="4"/>
  <c r="J282" i="4"/>
  <c r="J270" i="4"/>
  <c r="J258" i="4"/>
  <c r="J246" i="4"/>
  <c r="J234" i="4"/>
  <c r="J222" i="4"/>
  <c r="J210" i="4"/>
  <c r="J198" i="4"/>
  <c r="J186" i="4"/>
  <c r="J174" i="4"/>
  <c r="J162" i="4"/>
  <c r="J150" i="4"/>
  <c r="J138" i="4"/>
  <c r="J126" i="4"/>
  <c r="J114" i="4"/>
  <c r="J102" i="4"/>
  <c r="J90" i="4"/>
  <c r="J78" i="4"/>
  <c r="J66" i="4"/>
  <c r="J54" i="4"/>
  <c r="J42" i="4"/>
  <c r="J30" i="4"/>
  <c r="J18" i="4"/>
  <c r="J6" i="4"/>
  <c r="J581" i="4"/>
  <c r="J569" i="4"/>
  <c r="J557" i="4"/>
  <c r="J545" i="4"/>
  <c r="J533" i="4"/>
  <c r="J521" i="4"/>
  <c r="J509" i="4"/>
  <c r="J497" i="4"/>
  <c r="J485" i="4"/>
  <c r="J473" i="4"/>
  <c r="J461" i="4"/>
  <c r="J449" i="4"/>
  <c r="J437" i="4"/>
  <c r="J425" i="4"/>
  <c r="J413" i="4"/>
  <c r="J401" i="4"/>
  <c r="J389" i="4"/>
  <c r="J377" i="4"/>
  <c r="J365" i="4"/>
  <c r="J353" i="4"/>
  <c r="J341" i="4"/>
  <c r="J329" i="4"/>
  <c r="J317" i="4"/>
  <c r="J305" i="4"/>
  <c r="J293" i="4"/>
  <c r="J281" i="4"/>
  <c r="J269" i="4"/>
  <c r="J257" i="4"/>
  <c r="J245" i="4"/>
  <c r="J233" i="4"/>
  <c r="J221" i="4"/>
  <c r="J209" i="4"/>
  <c r="J197" i="4"/>
  <c r="J185" i="4"/>
  <c r="J173" i="4"/>
  <c r="J161" i="4"/>
  <c r="J149" i="4"/>
  <c r="J137" i="4"/>
  <c r="J125" i="4"/>
  <c r="J113" i="4"/>
  <c r="J101" i="4"/>
  <c r="J89" i="4"/>
  <c r="J77" i="4"/>
  <c r="J65" i="4"/>
  <c r="J53" i="4"/>
  <c r="J41" i="4"/>
  <c r="J29" i="4"/>
  <c r="J17" i="4"/>
  <c r="J580" i="4"/>
  <c r="J568" i="4"/>
  <c r="J556" i="4"/>
  <c r="J544" i="4"/>
  <c r="J532" i="4"/>
  <c r="J520" i="4"/>
  <c r="J508" i="4"/>
  <c r="J496" i="4"/>
  <c r="J484" i="4"/>
  <c r="J472" i="4"/>
  <c r="J460" i="4"/>
  <c r="J448" i="4"/>
  <c r="J436" i="4"/>
  <c r="J424" i="4"/>
  <c r="J412" i="4"/>
  <c r="J400" i="4"/>
  <c r="J388" i="4"/>
  <c r="J376" i="4"/>
  <c r="J364" i="4"/>
  <c r="J352" i="4"/>
  <c r="J340" i="4"/>
  <c r="J328" i="4"/>
  <c r="J316" i="4"/>
  <c r="J304" i="4"/>
  <c r="J292" i="4"/>
  <c r="J280" i="4"/>
  <c r="J268" i="4"/>
  <c r="J256" i="4"/>
  <c r="J244" i="4"/>
  <c r="J232" i="4"/>
  <c r="J220" i="4"/>
  <c r="J208" i="4"/>
  <c r="J196" i="4"/>
  <c r="J184" i="4"/>
  <c r="J172" i="4"/>
  <c r="J160" i="4"/>
  <c r="J148" i="4"/>
  <c r="J136" i="4"/>
  <c r="J124" i="4"/>
  <c r="J112" i="4"/>
  <c r="J100" i="4"/>
  <c r="J88" i="4"/>
  <c r="J76" i="4"/>
  <c r="J64" i="4"/>
  <c r="J52" i="4"/>
  <c r="J40" i="4"/>
  <c r="J28" i="4"/>
  <c r="J16" i="4"/>
  <c r="J4" i="4"/>
  <c r="J14" i="4"/>
  <c r="J11" i="4"/>
  <c r="J5" i="4"/>
  <c r="H2334" i="4"/>
  <c r="I2334" i="4"/>
  <c r="H2322" i="4"/>
  <c r="I2322" i="4"/>
  <c r="H2310" i="4"/>
  <c r="I2310" i="4"/>
  <c r="H2298" i="4"/>
  <c r="I2298" i="4"/>
  <c r="H2286" i="4"/>
  <c r="I2286" i="4"/>
  <c r="H2274" i="4"/>
  <c r="I2274" i="4"/>
  <c r="H2262" i="4"/>
  <c r="I2262" i="4"/>
  <c r="H2250" i="4"/>
  <c r="I2250" i="4"/>
  <c r="H2238" i="4"/>
  <c r="I2238" i="4"/>
  <c r="H2226" i="4"/>
  <c r="I2226" i="4"/>
  <c r="H2214" i="4"/>
  <c r="I2214" i="4"/>
  <c r="H2202" i="4"/>
  <c r="I2202" i="4"/>
  <c r="H2190" i="4"/>
  <c r="I2190" i="4"/>
  <c r="H2178" i="4"/>
  <c r="I2178" i="4"/>
  <c r="H2166" i="4"/>
  <c r="I2166" i="4"/>
  <c r="H2154" i="4"/>
  <c r="I2154" i="4"/>
  <c r="H2142" i="4"/>
  <c r="I2142" i="4"/>
  <c r="H2130" i="4"/>
  <c r="I2130" i="4"/>
  <c r="H2118" i="4"/>
  <c r="I2118" i="4"/>
  <c r="H2106" i="4"/>
  <c r="I2106" i="4"/>
  <c r="H2094" i="4"/>
  <c r="I2094" i="4"/>
  <c r="H2082" i="4"/>
  <c r="I2082" i="4"/>
  <c r="H2070" i="4"/>
  <c r="I2070" i="4"/>
  <c r="H2058" i="4"/>
  <c r="I2058" i="4"/>
  <c r="H2046" i="4"/>
  <c r="I2046" i="4"/>
  <c r="H2034" i="4"/>
  <c r="I2034" i="4"/>
  <c r="H2022" i="4"/>
  <c r="I2022" i="4"/>
  <c r="H2010" i="4"/>
  <c r="I2010" i="4"/>
  <c r="H1998" i="4"/>
  <c r="I1998" i="4"/>
  <c r="H1986" i="4"/>
  <c r="I1986" i="4"/>
  <c r="H1974" i="4"/>
  <c r="I1974" i="4"/>
  <c r="H1962" i="4"/>
  <c r="I1962" i="4"/>
  <c r="H1950" i="4"/>
  <c r="I1950" i="4"/>
  <c r="H1938" i="4"/>
  <c r="I1938" i="4"/>
  <c r="H1926" i="4"/>
  <c r="I1926" i="4"/>
  <c r="H1914" i="4"/>
  <c r="I1914" i="4"/>
  <c r="H1902" i="4"/>
  <c r="I1902" i="4"/>
  <c r="H1890" i="4"/>
  <c r="I1890" i="4"/>
  <c r="H1878" i="4"/>
  <c r="I1878" i="4"/>
  <c r="H1866" i="4"/>
  <c r="I1866" i="4"/>
  <c r="H1854" i="4"/>
  <c r="I1854" i="4"/>
  <c r="H1842" i="4"/>
  <c r="I1842" i="4"/>
  <c r="H1830" i="4"/>
  <c r="I1830" i="4"/>
  <c r="H1818" i="4"/>
  <c r="I1818" i="4"/>
  <c r="H1806" i="4"/>
  <c r="I1806" i="4"/>
  <c r="H1794" i="4"/>
  <c r="I1794" i="4"/>
  <c r="H1782" i="4"/>
  <c r="I1782" i="4"/>
  <c r="H1770" i="4"/>
  <c r="I1770" i="4"/>
  <c r="H1758" i="4"/>
  <c r="I1758" i="4"/>
  <c r="H1746" i="4"/>
  <c r="I1746" i="4"/>
  <c r="H1734" i="4"/>
  <c r="I1734" i="4"/>
  <c r="H1722" i="4"/>
  <c r="I1722" i="4"/>
  <c r="H1710" i="4"/>
  <c r="I1710" i="4"/>
  <c r="H1698" i="4"/>
  <c r="I1698" i="4"/>
  <c r="H1686" i="4"/>
  <c r="I1686" i="4"/>
  <c r="H1674" i="4"/>
  <c r="I1674" i="4"/>
  <c r="H1662" i="4"/>
  <c r="I1662" i="4"/>
  <c r="H1650" i="4"/>
  <c r="I1650" i="4"/>
  <c r="H1638" i="4"/>
  <c r="I1638" i="4"/>
  <c r="H1626" i="4"/>
  <c r="I1626" i="4"/>
  <c r="H1614" i="4"/>
  <c r="I1614" i="4"/>
  <c r="H1602" i="4"/>
  <c r="I1602" i="4"/>
  <c r="H1578" i="4"/>
  <c r="I1578" i="4"/>
  <c r="H1566" i="4"/>
  <c r="I1566" i="4"/>
  <c r="H1554" i="4"/>
  <c r="I1554" i="4"/>
  <c r="H1530" i="4"/>
  <c r="I1530" i="4"/>
  <c r="H1518" i="4"/>
  <c r="I1518" i="4"/>
  <c r="H1506" i="4"/>
  <c r="I1506" i="4"/>
  <c r="H1494" i="4"/>
  <c r="I1494" i="4"/>
  <c r="H1482" i="4"/>
  <c r="I1482" i="4"/>
  <c r="H1470" i="4"/>
  <c r="I1470" i="4"/>
  <c r="H1458" i="4"/>
  <c r="I1458" i="4"/>
  <c r="H1446" i="4"/>
  <c r="I1446" i="4"/>
  <c r="H1434" i="4"/>
  <c r="I1434" i="4"/>
  <c r="H1422" i="4"/>
  <c r="I1422" i="4"/>
  <c r="H1410" i="4"/>
  <c r="I1410" i="4"/>
  <c r="H1398" i="4"/>
  <c r="I1398" i="4"/>
  <c r="H1386" i="4"/>
  <c r="I1386" i="4"/>
  <c r="H1374" i="4"/>
  <c r="I1374" i="4"/>
  <c r="H1362" i="4"/>
  <c r="I1362" i="4"/>
  <c r="H1350" i="4"/>
  <c r="I1350" i="4"/>
  <c r="H1338" i="4"/>
  <c r="I1338" i="4"/>
  <c r="H1326" i="4"/>
  <c r="I1326" i="4"/>
  <c r="H1314" i="4"/>
  <c r="I1314" i="4"/>
  <c r="H1302" i="4"/>
  <c r="I1302" i="4"/>
  <c r="H1290" i="4"/>
  <c r="I1290" i="4"/>
  <c r="H1278" i="4"/>
  <c r="I1278" i="4"/>
  <c r="H1266" i="4"/>
  <c r="I1266" i="4"/>
  <c r="H1254" i="4"/>
  <c r="I1254" i="4"/>
  <c r="H1242" i="4"/>
  <c r="I1242" i="4"/>
  <c r="H1230" i="4"/>
  <c r="I1230" i="4"/>
  <c r="H1218" i="4"/>
  <c r="I1218" i="4"/>
  <c r="H1206" i="4"/>
  <c r="I1206" i="4"/>
  <c r="H1194" i="4"/>
  <c r="I1194" i="4"/>
  <c r="H1182" i="4"/>
  <c r="I1182" i="4"/>
  <c r="H1170" i="4"/>
  <c r="I1170" i="4"/>
  <c r="H1158" i="4"/>
  <c r="I1158" i="4"/>
  <c r="H1146" i="4"/>
  <c r="I1146" i="4"/>
  <c r="H1134" i="4"/>
  <c r="I1134" i="4"/>
  <c r="H1122" i="4"/>
  <c r="I1122" i="4"/>
  <c r="H1110" i="4"/>
  <c r="I1110" i="4"/>
  <c r="H1098" i="4"/>
  <c r="I1098" i="4"/>
  <c r="H1086" i="4"/>
  <c r="I1086" i="4"/>
  <c r="H1074" i="4"/>
  <c r="I1074" i="4"/>
  <c r="H1062" i="4"/>
  <c r="I1062" i="4"/>
  <c r="H1050" i="4"/>
  <c r="I1050" i="4"/>
  <c r="H1038" i="4"/>
  <c r="I1038" i="4"/>
  <c r="H1026" i="4"/>
  <c r="I1026" i="4"/>
  <c r="H1014" i="4"/>
  <c r="I1014" i="4"/>
  <c r="H1002" i="4"/>
  <c r="I1002" i="4"/>
  <c r="H990" i="4"/>
  <c r="I990" i="4"/>
  <c r="H978" i="4"/>
  <c r="I978" i="4"/>
  <c r="H966" i="4"/>
  <c r="I966" i="4"/>
  <c r="H954" i="4"/>
  <c r="I954" i="4"/>
  <c r="H942" i="4"/>
  <c r="I942" i="4"/>
  <c r="H930" i="4"/>
  <c r="I930" i="4"/>
  <c r="H918" i="4"/>
  <c r="I918" i="4"/>
  <c r="H906" i="4"/>
  <c r="I906" i="4"/>
  <c r="H894" i="4"/>
  <c r="I894" i="4"/>
  <c r="H882" i="4"/>
  <c r="I882" i="4"/>
  <c r="H870" i="4"/>
  <c r="I870" i="4"/>
  <c r="H858" i="4"/>
  <c r="I858" i="4"/>
  <c r="H846" i="4"/>
  <c r="I846" i="4"/>
  <c r="H834" i="4"/>
  <c r="I834" i="4"/>
  <c r="H822" i="4"/>
  <c r="I822" i="4"/>
  <c r="H810" i="4"/>
  <c r="I810" i="4"/>
  <c r="H798" i="4"/>
  <c r="I798" i="4"/>
  <c r="H786" i="4"/>
  <c r="I786" i="4"/>
  <c r="H774" i="4"/>
  <c r="I774" i="4"/>
  <c r="H762" i="4"/>
  <c r="I762" i="4"/>
  <c r="H750" i="4"/>
  <c r="I750" i="4"/>
  <c r="H738" i="4"/>
  <c r="I738" i="4"/>
  <c r="H726" i="4"/>
  <c r="I726" i="4"/>
  <c r="H714" i="4"/>
  <c r="I714" i="4"/>
  <c r="H702" i="4"/>
  <c r="I702" i="4"/>
  <c r="H690" i="4"/>
  <c r="I690" i="4"/>
  <c r="H678" i="4"/>
  <c r="I678" i="4"/>
  <c r="H666" i="4"/>
  <c r="I666" i="4"/>
  <c r="H654" i="4"/>
  <c r="I654" i="4"/>
  <c r="H642" i="4"/>
  <c r="I642" i="4"/>
  <c r="H630" i="4"/>
  <c r="I630" i="4"/>
  <c r="H618" i="4"/>
  <c r="I618" i="4"/>
  <c r="H606" i="4"/>
  <c r="I606" i="4"/>
  <c r="H594" i="4"/>
  <c r="I594" i="4"/>
  <c r="H582" i="4"/>
  <c r="I582" i="4"/>
  <c r="H570" i="4"/>
  <c r="I570" i="4"/>
  <c r="H558" i="4"/>
  <c r="I558" i="4"/>
  <c r="H546" i="4"/>
  <c r="I546" i="4"/>
  <c r="H534" i="4"/>
  <c r="I534" i="4"/>
  <c r="H522" i="4"/>
  <c r="I522" i="4"/>
  <c r="H510" i="4"/>
  <c r="I510" i="4"/>
  <c r="H498" i="4"/>
  <c r="I498" i="4"/>
  <c r="H486" i="4"/>
  <c r="I486" i="4"/>
  <c r="H474" i="4"/>
  <c r="I474" i="4"/>
  <c r="H462" i="4"/>
  <c r="I462" i="4"/>
  <c r="H450" i="4"/>
  <c r="I450" i="4"/>
  <c r="H438" i="4"/>
  <c r="I438" i="4"/>
  <c r="H426" i="4"/>
  <c r="I426" i="4"/>
  <c r="H414" i="4"/>
  <c r="I414" i="4"/>
  <c r="H402" i="4"/>
  <c r="I402" i="4"/>
  <c r="H390" i="4"/>
  <c r="I390" i="4"/>
  <c r="H378" i="4"/>
  <c r="I378" i="4"/>
  <c r="H366" i="4"/>
  <c r="I366" i="4"/>
  <c r="H354" i="4"/>
  <c r="I354" i="4"/>
  <c r="H342" i="4"/>
  <c r="I342" i="4"/>
  <c r="H330" i="4"/>
  <c r="I330" i="4"/>
  <c r="H318" i="4"/>
  <c r="I318" i="4"/>
  <c r="H306" i="4"/>
  <c r="I306" i="4"/>
  <c r="H294" i="4"/>
  <c r="I294" i="4"/>
  <c r="H282" i="4"/>
  <c r="I282" i="4"/>
  <c r="H270" i="4"/>
  <c r="I270" i="4"/>
  <c r="H258" i="4"/>
  <c r="I258" i="4"/>
  <c r="H246" i="4"/>
  <c r="I246" i="4"/>
  <c r="H234" i="4"/>
  <c r="I234" i="4"/>
  <c r="H222" i="4"/>
  <c r="I222" i="4"/>
  <c r="H210" i="4"/>
  <c r="I210" i="4"/>
  <c r="H198" i="4"/>
  <c r="I198" i="4"/>
  <c r="H186" i="4"/>
  <c r="I186" i="4"/>
  <c r="H174" i="4"/>
  <c r="I174" i="4"/>
  <c r="H162" i="4"/>
  <c r="I162" i="4"/>
  <c r="H150" i="4"/>
  <c r="I150" i="4"/>
  <c r="H138" i="4"/>
  <c r="I138" i="4"/>
  <c r="H126" i="4"/>
  <c r="I126" i="4"/>
  <c r="H114" i="4"/>
  <c r="I114" i="4"/>
  <c r="H102" i="4"/>
  <c r="I102" i="4"/>
  <c r="H90" i="4"/>
  <c r="I90" i="4"/>
  <c r="H78" i="4"/>
  <c r="I78" i="4"/>
  <c r="H66" i="4"/>
  <c r="I66" i="4"/>
  <c r="I2234" i="4"/>
  <c r="I2090" i="4"/>
  <c r="I1946" i="4"/>
  <c r="H2333" i="4"/>
  <c r="I2333" i="4"/>
  <c r="H2321" i="4"/>
  <c r="I2321" i="4"/>
  <c r="H2309" i="4"/>
  <c r="I2309" i="4"/>
  <c r="H2297" i="4"/>
  <c r="I2297" i="4"/>
  <c r="H2285" i="4"/>
  <c r="I2285" i="4"/>
  <c r="H2273" i="4"/>
  <c r="I2273" i="4"/>
  <c r="H2261" i="4"/>
  <c r="I2261" i="4"/>
  <c r="H2249" i="4"/>
  <c r="I2249" i="4"/>
  <c r="H2237" i="4"/>
  <c r="I2237" i="4"/>
  <c r="H2225" i="4"/>
  <c r="I2225" i="4"/>
  <c r="H2213" i="4"/>
  <c r="I2213" i="4"/>
  <c r="H2201" i="4"/>
  <c r="I2201" i="4"/>
  <c r="H2189" i="4"/>
  <c r="I2189" i="4"/>
  <c r="H2177" i="4"/>
  <c r="I2177" i="4"/>
  <c r="H2165" i="4"/>
  <c r="I2165" i="4"/>
  <c r="H2153" i="4"/>
  <c r="I2153" i="4"/>
  <c r="H2141" i="4"/>
  <c r="I2141" i="4"/>
  <c r="H2129" i="4"/>
  <c r="I2129" i="4"/>
  <c r="H2117" i="4"/>
  <c r="I2117" i="4"/>
  <c r="H2105" i="4"/>
  <c r="I2105" i="4"/>
  <c r="H2093" i="4"/>
  <c r="I2093" i="4"/>
  <c r="H2081" i="4"/>
  <c r="I2081" i="4"/>
  <c r="H2069" i="4"/>
  <c r="I2069" i="4"/>
  <c r="H2057" i="4"/>
  <c r="I2057" i="4"/>
  <c r="H2045" i="4"/>
  <c r="I2045" i="4"/>
  <c r="H2033" i="4"/>
  <c r="I2033" i="4"/>
  <c r="H2021" i="4"/>
  <c r="I2021" i="4"/>
  <c r="H2009" i="4"/>
  <c r="I2009" i="4"/>
  <c r="H1997" i="4"/>
  <c r="I1997" i="4"/>
  <c r="H1985" i="4"/>
  <c r="I1985" i="4"/>
  <c r="H1973" i="4"/>
  <c r="I1973" i="4"/>
  <c r="H1961" i="4"/>
  <c r="I1961" i="4"/>
  <c r="H1949" i="4"/>
  <c r="I1949" i="4"/>
  <c r="H1937" i="4"/>
  <c r="I1937" i="4"/>
  <c r="H1925" i="4"/>
  <c r="I1925" i="4"/>
  <c r="H1913" i="4"/>
  <c r="I1913" i="4"/>
  <c r="H1901" i="4"/>
  <c r="I1901" i="4"/>
  <c r="H1889" i="4"/>
  <c r="I1889" i="4"/>
  <c r="H1877" i="4"/>
  <c r="I1877" i="4"/>
  <c r="H1865" i="4"/>
  <c r="I1865" i="4"/>
  <c r="H1853" i="4"/>
  <c r="I1853" i="4"/>
  <c r="H1841" i="4"/>
  <c r="I1841" i="4"/>
  <c r="H1829" i="4"/>
  <c r="I1829" i="4"/>
  <c r="H1817" i="4"/>
  <c r="I1817" i="4"/>
  <c r="H1805" i="4"/>
  <c r="I1805" i="4"/>
  <c r="H1793" i="4"/>
  <c r="I1793" i="4"/>
  <c r="H1781" i="4"/>
  <c r="I1781" i="4"/>
  <c r="H1769" i="4"/>
  <c r="I1769" i="4"/>
  <c r="H1757" i="4"/>
  <c r="I1757" i="4"/>
  <c r="H1745" i="4"/>
  <c r="I1745" i="4"/>
  <c r="H1733" i="4"/>
  <c r="I1733" i="4"/>
  <c r="H1721" i="4"/>
  <c r="I1721" i="4"/>
  <c r="H1709" i="4"/>
  <c r="I1709" i="4"/>
  <c r="H1697" i="4"/>
  <c r="I1697" i="4"/>
  <c r="H1685" i="4"/>
  <c r="I1685" i="4"/>
  <c r="H1673" i="4"/>
  <c r="I1673" i="4"/>
  <c r="H1661" i="4"/>
  <c r="I1661" i="4"/>
  <c r="H1649" i="4"/>
  <c r="I1649" i="4"/>
  <c r="H1637" i="4"/>
  <c r="I1637" i="4"/>
  <c r="H1625" i="4"/>
  <c r="I1625" i="4"/>
  <c r="H1613" i="4"/>
  <c r="I1613" i="4"/>
  <c r="H1601" i="4"/>
  <c r="I1601" i="4"/>
  <c r="H1589" i="4"/>
  <c r="I1589" i="4"/>
  <c r="H1577" i="4"/>
  <c r="I1577" i="4"/>
  <c r="H1565" i="4"/>
  <c r="I1565" i="4"/>
  <c r="H1553" i="4"/>
  <c r="I1553" i="4"/>
  <c r="H1541" i="4"/>
  <c r="I1541" i="4"/>
  <c r="H1529" i="4"/>
  <c r="I1529" i="4"/>
  <c r="H1517" i="4"/>
  <c r="I1517" i="4"/>
  <c r="H1505" i="4"/>
  <c r="I1505" i="4"/>
  <c r="H1493" i="4"/>
  <c r="I1493" i="4"/>
  <c r="H1481" i="4"/>
  <c r="I1481" i="4"/>
  <c r="H1469" i="4"/>
  <c r="I1469" i="4"/>
  <c r="H1457" i="4"/>
  <c r="I1457" i="4"/>
  <c r="H1445" i="4"/>
  <c r="I1445" i="4"/>
  <c r="H1433" i="4"/>
  <c r="I1433" i="4"/>
  <c r="H1421" i="4"/>
  <c r="I1421" i="4"/>
  <c r="H1409" i="4"/>
  <c r="I1409" i="4"/>
  <c r="H1397" i="4"/>
  <c r="I1397" i="4"/>
  <c r="H1385" i="4"/>
  <c r="I1385" i="4"/>
  <c r="H1373" i="4"/>
  <c r="I1373" i="4"/>
  <c r="H1361" i="4"/>
  <c r="I1361" i="4"/>
  <c r="H1349" i="4"/>
  <c r="I1349" i="4"/>
  <c r="H1337" i="4"/>
  <c r="I1337" i="4"/>
  <c r="H1325" i="4"/>
  <c r="I1325" i="4"/>
  <c r="H1313" i="4"/>
  <c r="I1313" i="4"/>
  <c r="H1301" i="4"/>
  <c r="I1301" i="4"/>
  <c r="H1289" i="4"/>
  <c r="I1289" i="4"/>
  <c r="H1277" i="4"/>
  <c r="I1277" i="4"/>
  <c r="H1265" i="4"/>
  <c r="I1265" i="4"/>
  <c r="H1253" i="4"/>
  <c r="I1253" i="4"/>
  <c r="H1241" i="4"/>
  <c r="I1241" i="4"/>
  <c r="H1229" i="4"/>
  <c r="I1229" i="4"/>
  <c r="H1217" i="4"/>
  <c r="I1217" i="4"/>
  <c r="H1205" i="4"/>
  <c r="I1205" i="4"/>
  <c r="H1193" i="4"/>
  <c r="I1193" i="4"/>
  <c r="H1181" i="4"/>
  <c r="I1181" i="4"/>
  <c r="H1169" i="4"/>
  <c r="I1169" i="4"/>
  <c r="H1157" i="4"/>
  <c r="I1157" i="4"/>
  <c r="H1145" i="4"/>
  <c r="I1145" i="4"/>
  <c r="H1133" i="4"/>
  <c r="I1133" i="4"/>
  <c r="H1121" i="4"/>
  <c r="I1121" i="4"/>
  <c r="H1109" i="4"/>
  <c r="I1109" i="4"/>
  <c r="H1097" i="4"/>
  <c r="I1097" i="4"/>
  <c r="H1085" i="4"/>
  <c r="I1085" i="4"/>
  <c r="H1073" i="4"/>
  <c r="I1073" i="4"/>
  <c r="H1061" i="4"/>
  <c r="I1061" i="4"/>
  <c r="H1049" i="4"/>
  <c r="I1049" i="4"/>
  <c r="H1037" i="4"/>
  <c r="I1037" i="4"/>
  <c r="H1025" i="4"/>
  <c r="I1025" i="4"/>
  <c r="H1013" i="4"/>
  <c r="I1013" i="4"/>
  <c r="H1001" i="4"/>
  <c r="I1001" i="4"/>
  <c r="H989" i="4"/>
  <c r="I989" i="4"/>
  <c r="H977" i="4"/>
  <c r="I977" i="4"/>
  <c r="H965" i="4"/>
  <c r="I965" i="4"/>
  <c r="H953" i="4"/>
  <c r="I953" i="4"/>
  <c r="H941" i="4"/>
  <c r="I941" i="4"/>
  <c r="H929" i="4"/>
  <c r="I929" i="4"/>
  <c r="H917" i="4"/>
  <c r="I917" i="4"/>
  <c r="H905" i="4"/>
  <c r="I905" i="4"/>
  <c r="H893" i="4"/>
  <c r="I893" i="4"/>
  <c r="H881" i="4"/>
  <c r="I881" i="4"/>
  <c r="H869" i="4"/>
  <c r="I869" i="4"/>
  <c r="H857" i="4"/>
  <c r="I857" i="4"/>
  <c r="H845" i="4"/>
  <c r="I845" i="4"/>
  <c r="H833" i="4"/>
  <c r="I833" i="4"/>
  <c r="H821" i="4"/>
  <c r="I821" i="4"/>
  <c r="H809" i="4"/>
  <c r="I809" i="4"/>
  <c r="H797" i="4"/>
  <c r="I797" i="4"/>
  <c r="H785" i="4"/>
  <c r="I785" i="4"/>
  <c r="H773" i="4"/>
  <c r="I773" i="4"/>
  <c r="H761" i="4"/>
  <c r="I761" i="4"/>
  <c r="H749" i="4"/>
  <c r="I749" i="4"/>
  <c r="H737" i="4"/>
  <c r="I737" i="4"/>
  <c r="H725" i="4"/>
  <c r="I725" i="4"/>
  <c r="H713" i="4"/>
  <c r="I713" i="4"/>
  <c r="H701" i="4"/>
  <c r="I701" i="4"/>
  <c r="H689" i="4"/>
  <c r="I689" i="4"/>
  <c r="H677" i="4"/>
  <c r="I677" i="4"/>
  <c r="H665" i="4"/>
  <c r="I665" i="4"/>
  <c r="H653" i="4"/>
  <c r="I653" i="4"/>
  <c r="H641" i="4"/>
  <c r="I641" i="4"/>
  <c r="H629" i="4"/>
  <c r="I629" i="4"/>
  <c r="H617" i="4"/>
  <c r="I617" i="4"/>
  <c r="H605" i="4"/>
  <c r="I605" i="4"/>
  <c r="H593" i="4"/>
  <c r="I593" i="4"/>
  <c r="H581" i="4"/>
  <c r="I581" i="4"/>
  <c r="H569" i="4"/>
  <c r="I569" i="4"/>
  <c r="H557" i="4"/>
  <c r="I557" i="4"/>
  <c r="H545" i="4"/>
  <c r="I545" i="4"/>
  <c r="H533" i="4"/>
  <c r="I533" i="4"/>
  <c r="H521" i="4"/>
  <c r="I521" i="4"/>
  <c r="H509" i="4"/>
  <c r="I509" i="4"/>
  <c r="H497" i="4"/>
  <c r="I497" i="4"/>
  <c r="H485" i="4"/>
  <c r="I485" i="4"/>
  <c r="H473" i="4"/>
  <c r="I473" i="4"/>
  <c r="H461" i="4"/>
  <c r="I461" i="4"/>
  <c r="H449" i="4"/>
  <c r="I449" i="4"/>
  <c r="H437" i="4"/>
  <c r="I437" i="4"/>
  <c r="H425" i="4"/>
  <c r="I425" i="4"/>
  <c r="H413" i="4"/>
  <c r="I413" i="4"/>
  <c r="H401" i="4"/>
  <c r="I401" i="4"/>
  <c r="H389" i="4"/>
  <c r="I389" i="4"/>
  <c r="H377" i="4"/>
  <c r="I377" i="4"/>
  <c r="H365" i="4"/>
  <c r="I365" i="4"/>
  <c r="H353" i="4"/>
  <c r="I353" i="4"/>
  <c r="H341" i="4"/>
  <c r="I341" i="4"/>
  <c r="H329" i="4"/>
  <c r="I329" i="4"/>
  <c r="H317" i="4"/>
  <c r="I317" i="4"/>
  <c r="H305" i="4"/>
  <c r="I305" i="4"/>
  <c r="H293" i="4"/>
  <c r="I293" i="4"/>
  <c r="H281" i="4"/>
  <c r="I281" i="4"/>
  <c r="H269" i="4"/>
  <c r="I269" i="4"/>
  <c r="H257" i="4"/>
  <c r="I257" i="4"/>
  <c r="H245" i="4"/>
  <c r="I245" i="4"/>
  <c r="H233" i="4"/>
  <c r="I233" i="4"/>
  <c r="H221" i="4"/>
  <c r="I221" i="4"/>
  <c r="H209" i="4"/>
  <c r="I209" i="4"/>
  <c r="H197" i="4"/>
  <c r="I197" i="4"/>
  <c r="H185" i="4"/>
  <c r="I185" i="4"/>
  <c r="H173" i="4"/>
  <c r="I173" i="4"/>
  <c r="I2222" i="4"/>
  <c r="I2078" i="4"/>
  <c r="I1934" i="4"/>
  <c r="I1790" i="4"/>
  <c r="I1629" i="4"/>
  <c r="I1173" i="4"/>
  <c r="H2332" i="4"/>
  <c r="I2332" i="4"/>
  <c r="H2320" i="4"/>
  <c r="I2320" i="4"/>
  <c r="H2308" i="4"/>
  <c r="I2308" i="4"/>
  <c r="H2296" i="4"/>
  <c r="I2296" i="4"/>
  <c r="H2284" i="4"/>
  <c r="I2284" i="4"/>
  <c r="H2272" i="4"/>
  <c r="I2272" i="4"/>
  <c r="H2260" i="4"/>
  <c r="I2260" i="4"/>
  <c r="H2248" i="4"/>
  <c r="I2248" i="4"/>
  <c r="H2236" i="4"/>
  <c r="I2236" i="4"/>
  <c r="H2224" i="4"/>
  <c r="I2224" i="4"/>
  <c r="H2212" i="4"/>
  <c r="I2212" i="4"/>
  <c r="H2200" i="4"/>
  <c r="I2200" i="4"/>
  <c r="H2188" i="4"/>
  <c r="I2188" i="4"/>
  <c r="H2176" i="4"/>
  <c r="I2176" i="4"/>
  <c r="H2164" i="4"/>
  <c r="I2164" i="4"/>
  <c r="H2152" i="4"/>
  <c r="I2152" i="4"/>
  <c r="H2140" i="4"/>
  <c r="I2140" i="4"/>
  <c r="H2128" i="4"/>
  <c r="I2128" i="4"/>
  <c r="H2116" i="4"/>
  <c r="I2116" i="4"/>
  <c r="H2104" i="4"/>
  <c r="I2104" i="4"/>
  <c r="H2092" i="4"/>
  <c r="I2092" i="4"/>
  <c r="H2080" i="4"/>
  <c r="I2080" i="4"/>
  <c r="H2068" i="4"/>
  <c r="I2068" i="4"/>
  <c r="H2056" i="4"/>
  <c r="I2056" i="4"/>
  <c r="H2044" i="4"/>
  <c r="I2044" i="4"/>
  <c r="H2032" i="4"/>
  <c r="I2032" i="4"/>
  <c r="H2020" i="4"/>
  <c r="I2020" i="4"/>
  <c r="H2008" i="4"/>
  <c r="I2008" i="4"/>
  <c r="H1996" i="4"/>
  <c r="I1996" i="4"/>
  <c r="H1984" i="4"/>
  <c r="I1984" i="4"/>
  <c r="H1972" i="4"/>
  <c r="I1972" i="4"/>
  <c r="H1960" i="4"/>
  <c r="I1960" i="4"/>
  <c r="H1948" i="4"/>
  <c r="I1948" i="4"/>
  <c r="H1936" i="4"/>
  <c r="I1936" i="4"/>
  <c r="H1924" i="4"/>
  <c r="I1924" i="4"/>
  <c r="H1912" i="4"/>
  <c r="I1912" i="4"/>
  <c r="H1900" i="4"/>
  <c r="I1900" i="4"/>
  <c r="H1888" i="4"/>
  <c r="I1888" i="4"/>
  <c r="H1876" i="4"/>
  <c r="I1876" i="4"/>
  <c r="H1864" i="4"/>
  <c r="I1864" i="4"/>
  <c r="H1852" i="4"/>
  <c r="I1852" i="4"/>
  <c r="H1840" i="4"/>
  <c r="I1840" i="4"/>
  <c r="H1828" i="4"/>
  <c r="I1828" i="4"/>
  <c r="H1816" i="4"/>
  <c r="I1816" i="4"/>
  <c r="H1804" i="4"/>
  <c r="I1804" i="4"/>
  <c r="H1792" i="4"/>
  <c r="I1792" i="4"/>
  <c r="H1780" i="4"/>
  <c r="I1780" i="4"/>
  <c r="H1768" i="4"/>
  <c r="I1768" i="4"/>
  <c r="H1756" i="4"/>
  <c r="I1756" i="4"/>
  <c r="H1744" i="4"/>
  <c r="I1744" i="4"/>
  <c r="H1732" i="4"/>
  <c r="I1732" i="4"/>
  <c r="H1720" i="4"/>
  <c r="I1720" i="4"/>
  <c r="H1708" i="4"/>
  <c r="I1708" i="4"/>
  <c r="H1696" i="4"/>
  <c r="I1696" i="4"/>
  <c r="H1684" i="4"/>
  <c r="I1684" i="4"/>
  <c r="H1672" i="4"/>
  <c r="I1672" i="4"/>
  <c r="H1660" i="4"/>
  <c r="I1660" i="4"/>
  <c r="H1648" i="4"/>
  <c r="I1648" i="4"/>
  <c r="H1636" i="4"/>
  <c r="I1636" i="4"/>
  <c r="H1624" i="4"/>
  <c r="I1624" i="4"/>
  <c r="H1612" i="4"/>
  <c r="I1612" i="4"/>
  <c r="H1600" i="4"/>
  <c r="I1600" i="4"/>
  <c r="H1588" i="4"/>
  <c r="I1588" i="4"/>
  <c r="H1576" i="4"/>
  <c r="I1576" i="4"/>
  <c r="H1564" i="4"/>
  <c r="I1564" i="4"/>
  <c r="H1552" i="4"/>
  <c r="I1552" i="4"/>
  <c r="H1540" i="4"/>
  <c r="I1540" i="4"/>
  <c r="H1528" i="4"/>
  <c r="I1528" i="4"/>
  <c r="H1516" i="4"/>
  <c r="I1516" i="4"/>
  <c r="H1504" i="4"/>
  <c r="I1504" i="4"/>
  <c r="H1492" i="4"/>
  <c r="I1492" i="4"/>
  <c r="H1480" i="4"/>
  <c r="I1480" i="4"/>
  <c r="H1468" i="4"/>
  <c r="I1468" i="4"/>
  <c r="H1456" i="4"/>
  <c r="I1456" i="4"/>
  <c r="H1444" i="4"/>
  <c r="I1444" i="4"/>
  <c r="H1432" i="4"/>
  <c r="I1432" i="4"/>
  <c r="H1420" i="4"/>
  <c r="I1420" i="4"/>
  <c r="H1408" i="4"/>
  <c r="I1408" i="4"/>
  <c r="H1396" i="4"/>
  <c r="I1396" i="4"/>
  <c r="H1384" i="4"/>
  <c r="I1384" i="4"/>
  <c r="H1372" i="4"/>
  <c r="I1372" i="4"/>
  <c r="H1360" i="4"/>
  <c r="I1360" i="4"/>
  <c r="H1348" i="4"/>
  <c r="I1348" i="4"/>
  <c r="H1336" i="4"/>
  <c r="I1336" i="4"/>
  <c r="H1324" i="4"/>
  <c r="I1324" i="4"/>
  <c r="H1312" i="4"/>
  <c r="I1312" i="4"/>
  <c r="H1300" i="4"/>
  <c r="I1300" i="4"/>
  <c r="H1288" i="4"/>
  <c r="I1288" i="4"/>
  <c r="H1276" i="4"/>
  <c r="I1276" i="4"/>
  <c r="H1264" i="4"/>
  <c r="I1264" i="4"/>
  <c r="H1252" i="4"/>
  <c r="I1252" i="4"/>
  <c r="H1240" i="4"/>
  <c r="I1240" i="4"/>
  <c r="H1228" i="4"/>
  <c r="I1228" i="4"/>
  <c r="H1216" i="4"/>
  <c r="I1216" i="4"/>
  <c r="H1204" i="4"/>
  <c r="I1204" i="4"/>
  <c r="H1192" i="4"/>
  <c r="I1192" i="4"/>
  <c r="H1180" i="4"/>
  <c r="I1180" i="4"/>
  <c r="H1168" i="4"/>
  <c r="I1168" i="4"/>
  <c r="H1156" i="4"/>
  <c r="I1156" i="4"/>
  <c r="H1144" i="4"/>
  <c r="I1144" i="4"/>
  <c r="H1132" i="4"/>
  <c r="I1132" i="4"/>
  <c r="H1120" i="4"/>
  <c r="I1120" i="4"/>
  <c r="H1108" i="4"/>
  <c r="I1108" i="4"/>
  <c r="H1096" i="4"/>
  <c r="I1096" i="4"/>
  <c r="H1084" i="4"/>
  <c r="I1084" i="4"/>
  <c r="H1072" i="4"/>
  <c r="I1072" i="4"/>
  <c r="H1060" i="4"/>
  <c r="I1060" i="4"/>
  <c r="H1048" i="4"/>
  <c r="I1048" i="4"/>
  <c r="H1036" i="4"/>
  <c r="I1036" i="4"/>
  <c r="H1024" i="4"/>
  <c r="I1024" i="4"/>
  <c r="H1012" i="4"/>
  <c r="I1012" i="4"/>
  <c r="H1000" i="4"/>
  <c r="I1000" i="4"/>
  <c r="H988" i="4"/>
  <c r="I988" i="4"/>
  <c r="H976" i="4"/>
  <c r="I976" i="4"/>
  <c r="H964" i="4"/>
  <c r="I964" i="4"/>
  <c r="H952" i="4"/>
  <c r="I952" i="4"/>
  <c r="H940" i="4"/>
  <c r="I940" i="4"/>
  <c r="H928" i="4"/>
  <c r="I928" i="4"/>
  <c r="H916" i="4"/>
  <c r="I916" i="4"/>
  <c r="H904" i="4"/>
  <c r="I904" i="4"/>
  <c r="H892" i="4"/>
  <c r="I892" i="4"/>
  <c r="H880" i="4"/>
  <c r="I880" i="4"/>
  <c r="H868" i="4"/>
  <c r="I868" i="4"/>
  <c r="H856" i="4"/>
  <c r="I856" i="4"/>
  <c r="H844" i="4"/>
  <c r="I844" i="4"/>
  <c r="H832" i="4"/>
  <c r="I832" i="4"/>
  <c r="H820" i="4"/>
  <c r="I820" i="4"/>
  <c r="H808" i="4"/>
  <c r="I808" i="4"/>
  <c r="H796" i="4"/>
  <c r="I796" i="4"/>
  <c r="H784" i="4"/>
  <c r="I784" i="4"/>
  <c r="H772" i="4"/>
  <c r="I772" i="4"/>
  <c r="H760" i="4"/>
  <c r="I760" i="4"/>
  <c r="H748" i="4"/>
  <c r="I748" i="4"/>
  <c r="H736" i="4"/>
  <c r="I736" i="4"/>
  <c r="H724" i="4"/>
  <c r="I724" i="4"/>
  <c r="H712" i="4"/>
  <c r="I712" i="4"/>
  <c r="H700" i="4"/>
  <c r="I700" i="4"/>
  <c r="H688" i="4"/>
  <c r="I688" i="4"/>
  <c r="H676" i="4"/>
  <c r="I676" i="4"/>
  <c r="H664" i="4"/>
  <c r="I664" i="4"/>
  <c r="H652" i="4"/>
  <c r="I652" i="4"/>
  <c r="H640" i="4"/>
  <c r="I640" i="4"/>
  <c r="H628" i="4"/>
  <c r="I628" i="4"/>
  <c r="H616" i="4"/>
  <c r="I616" i="4"/>
  <c r="H604" i="4"/>
  <c r="I604" i="4"/>
  <c r="H592" i="4"/>
  <c r="I592" i="4"/>
  <c r="H580" i="4"/>
  <c r="I580" i="4"/>
  <c r="H568" i="4"/>
  <c r="I568" i="4"/>
  <c r="H556" i="4"/>
  <c r="I556" i="4"/>
  <c r="H544" i="4"/>
  <c r="I544" i="4"/>
  <c r="H532" i="4"/>
  <c r="I532" i="4"/>
  <c r="H520" i="4"/>
  <c r="I520" i="4"/>
  <c r="H508" i="4"/>
  <c r="I508" i="4"/>
  <c r="H496" i="4"/>
  <c r="I496" i="4"/>
  <c r="H484" i="4"/>
  <c r="I484" i="4"/>
  <c r="H472" i="4"/>
  <c r="I472" i="4"/>
  <c r="H460" i="4"/>
  <c r="I460" i="4"/>
  <c r="H448" i="4"/>
  <c r="I448" i="4"/>
  <c r="H436" i="4"/>
  <c r="I436" i="4"/>
  <c r="H424" i="4"/>
  <c r="I424" i="4"/>
  <c r="H412" i="4"/>
  <c r="I412" i="4"/>
  <c r="H400" i="4"/>
  <c r="I400" i="4"/>
  <c r="H388" i="4"/>
  <c r="I388" i="4"/>
  <c r="H376" i="4"/>
  <c r="I376" i="4"/>
  <c r="H364" i="4"/>
  <c r="I364" i="4"/>
  <c r="H352" i="4"/>
  <c r="I352" i="4"/>
  <c r="H340" i="4"/>
  <c r="I340" i="4"/>
  <c r="H328" i="4"/>
  <c r="I328" i="4"/>
  <c r="H316" i="4"/>
  <c r="I316" i="4"/>
  <c r="H304" i="4"/>
  <c r="I304" i="4"/>
  <c r="H292" i="4"/>
  <c r="I292" i="4"/>
  <c r="H280" i="4"/>
  <c r="I280" i="4"/>
  <c r="H268" i="4"/>
  <c r="I268" i="4"/>
  <c r="H256" i="4"/>
  <c r="I256" i="4"/>
  <c r="H244" i="4"/>
  <c r="I244" i="4"/>
  <c r="H232" i="4"/>
  <c r="I232" i="4"/>
  <c r="H220" i="4"/>
  <c r="I220" i="4"/>
  <c r="H208" i="4"/>
  <c r="I208" i="4"/>
  <c r="H196" i="4"/>
  <c r="I196" i="4"/>
  <c r="H184" i="4"/>
  <c r="I184" i="4"/>
  <c r="I2210" i="4"/>
  <c r="I2066" i="4"/>
  <c r="I1922" i="4"/>
  <c r="I1778" i="4"/>
  <c r="I1609" i="4"/>
  <c r="I1125" i="4"/>
  <c r="H2331" i="4"/>
  <c r="I2331" i="4"/>
  <c r="H2319" i="4"/>
  <c r="I2319" i="4"/>
  <c r="H2307" i="4"/>
  <c r="I2307" i="4"/>
  <c r="H2295" i="4"/>
  <c r="I2295" i="4"/>
  <c r="H2283" i="4"/>
  <c r="I2283" i="4"/>
  <c r="H2271" i="4"/>
  <c r="I2271" i="4"/>
  <c r="H2259" i="4"/>
  <c r="I2259" i="4"/>
  <c r="H2247" i="4"/>
  <c r="I2247" i="4"/>
  <c r="H2235" i="4"/>
  <c r="I2235" i="4"/>
  <c r="H2223" i="4"/>
  <c r="I2223" i="4"/>
  <c r="H2211" i="4"/>
  <c r="I2211" i="4"/>
  <c r="H2199" i="4"/>
  <c r="I2199" i="4"/>
  <c r="H2187" i="4"/>
  <c r="I2187" i="4"/>
  <c r="H2175" i="4"/>
  <c r="I2175" i="4"/>
  <c r="H2163" i="4"/>
  <c r="I2163" i="4"/>
  <c r="H2151" i="4"/>
  <c r="I2151" i="4"/>
  <c r="H2139" i="4"/>
  <c r="I2139" i="4"/>
  <c r="H2127" i="4"/>
  <c r="I2127" i="4"/>
  <c r="H2115" i="4"/>
  <c r="I2115" i="4"/>
  <c r="H2103" i="4"/>
  <c r="I2103" i="4"/>
  <c r="H2091" i="4"/>
  <c r="I2091" i="4"/>
  <c r="H2079" i="4"/>
  <c r="I2079" i="4"/>
  <c r="H2067" i="4"/>
  <c r="I2067" i="4"/>
  <c r="H2055" i="4"/>
  <c r="I2055" i="4"/>
  <c r="H2043" i="4"/>
  <c r="I2043" i="4"/>
  <c r="H2031" i="4"/>
  <c r="I2031" i="4"/>
  <c r="H2019" i="4"/>
  <c r="I2019" i="4"/>
  <c r="H2007" i="4"/>
  <c r="I2007" i="4"/>
  <c r="H1995" i="4"/>
  <c r="I1995" i="4"/>
  <c r="H1983" i="4"/>
  <c r="I1983" i="4"/>
  <c r="H1971" i="4"/>
  <c r="I1971" i="4"/>
  <c r="H1959" i="4"/>
  <c r="I1959" i="4"/>
  <c r="H1947" i="4"/>
  <c r="I1947" i="4"/>
  <c r="H1935" i="4"/>
  <c r="I1935" i="4"/>
  <c r="H1923" i="4"/>
  <c r="I1923" i="4"/>
  <c r="H1911" i="4"/>
  <c r="I1911" i="4"/>
  <c r="H1899" i="4"/>
  <c r="I1899" i="4"/>
  <c r="H1887" i="4"/>
  <c r="I1887" i="4"/>
  <c r="H1875" i="4"/>
  <c r="I1875" i="4"/>
  <c r="H1863" i="4"/>
  <c r="I1863" i="4"/>
  <c r="H1851" i="4"/>
  <c r="I1851" i="4"/>
  <c r="H1839" i="4"/>
  <c r="I1839" i="4"/>
  <c r="H1827" i="4"/>
  <c r="I1827" i="4"/>
  <c r="H1815" i="4"/>
  <c r="I1815" i="4"/>
  <c r="H1803" i="4"/>
  <c r="I1803" i="4"/>
  <c r="H1791" i="4"/>
  <c r="I1791" i="4"/>
  <c r="H1779" i="4"/>
  <c r="I1779" i="4"/>
  <c r="H1767" i="4"/>
  <c r="I1767" i="4"/>
  <c r="H1755" i="4"/>
  <c r="I1755" i="4"/>
  <c r="H1743" i="4"/>
  <c r="I1743" i="4"/>
  <c r="H1731" i="4"/>
  <c r="I1731" i="4"/>
  <c r="H1719" i="4"/>
  <c r="I1719" i="4"/>
  <c r="H1707" i="4"/>
  <c r="I1707" i="4"/>
  <c r="H1695" i="4"/>
  <c r="I1695" i="4"/>
  <c r="H1683" i="4"/>
  <c r="I1683" i="4"/>
  <c r="H1671" i="4"/>
  <c r="I1671" i="4"/>
  <c r="H1659" i="4"/>
  <c r="I1659" i="4"/>
  <c r="H1647" i="4"/>
  <c r="I1647" i="4"/>
  <c r="H1635" i="4"/>
  <c r="I1635" i="4"/>
  <c r="H1623" i="4"/>
  <c r="I1623" i="4"/>
  <c r="H1611" i="4"/>
  <c r="I1611" i="4"/>
  <c r="H1599" i="4"/>
  <c r="I1599" i="4"/>
  <c r="H1587" i="4"/>
  <c r="I1587" i="4"/>
  <c r="H1575" i="4"/>
  <c r="I1575" i="4"/>
  <c r="H1563" i="4"/>
  <c r="I1563" i="4"/>
  <c r="H1551" i="4"/>
  <c r="I1551" i="4"/>
  <c r="H1539" i="4"/>
  <c r="I1539" i="4"/>
  <c r="H1527" i="4"/>
  <c r="I1527" i="4"/>
  <c r="H1515" i="4"/>
  <c r="I1515" i="4"/>
  <c r="H1503" i="4"/>
  <c r="I1503" i="4"/>
  <c r="H1491" i="4"/>
  <c r="I1491" i="4"/>
  <c r="H1479" i="4"/>
  <c r="I1479" i="4"/>
  <c r="H1467" i="4"/>
  <c r="I1467" i="4"/>
  <c r="H1455" i="4"/>
  <c r="I1455" i="4"/>
  <c r="H1443" i="4"/>
  <c r="I1443" i="4"/>
  <c r="H1431" i="4"/>
  <c r="I1431" i="4"/>
  <c r="H1419" i="4"/>
  <c r="I1419" i="4"/>
  <c r="H1407" i="4"/>
  <c r="I1407" i="4"/>
  <c r="H1395" i="4"/>
  <c r="I1395" i="4"/>
  <c r="H1383" i="4"/>
  <c r="I1383" i="4"/>
  <c r="H1371" i="4"/>
  <c r="I1371" i="4"/>
  <c r="H1359" i="4"/>
  <c r="I1359" i="4"/>
  <c r="H1347" i="4"/>
  <c r="I1347" i="4"/>
  <c r="H1335" i="4"/>
  <c r="I1335" i="4"/>
  <c r="H1323" i="4"/>
  <c r="I1323" i="4"/>
  <c r="H1311" i="4"/>
  <c r="I1311" i="4"/>
  <c r="H1299" i="4"/>
  <c r="I1299" i="4"/>
  <c r="H1287" i="4"/>
  <c r="I1287" i="4"/>
  <c r="H1275" i="4"/>
  <c r="I1275" i="4"/>
  <c r="H1263" i="4"/>
  <c r="I1263" i="4"/>
  <c r="H1251" i="4"/>
  <c r="I1251" i="4"/>
  <c r="H1239" i="4"/>
  <c r="I1239" i="4"/>
  <c r="H1227" i="4"/>
  <c r="I1227" i="4"/>
  <c r="H1215" i="4"/>
  <c r="I1215" i="4"/>
  <c r="H1203" i="4"/>
  <c r="I1203" i="4"/>
  <c r="H1191" i="4"/>
  <c r="I1191" i="4"/>
  <c r="H1179" i="4"/>
  <c r="I1179" i="4"/>
  <c r="H1167" i="4"/>
  <c r="I1167" i="4"/>
  <c r="H1155" i="4"/>
  <c r="I1155" i="4"/>
  <c r="H1143" i="4"/>
  <c r="I1143" i="4"/>
  <c r="H1131" i="4"/>
  <c r="I1131" i="4"/>
  <c r="H1119" i="4"/>
  <c r="I1119" i="4"/>
  <c r="H1107" i="4"/>
  <c r="I1107" i="4"/>
  <c r="H1095" i="4"/>
  <c r="I1095" i="4"/>
  <c r="H1083" i="4"/>
  <c r="I1083" i="4"/>
  <c r="H1071" i="4"/>
  <c r="I1071" i="4"/>
  <c r="H1059" i="4"/>
  <c r="I1059" i="4"/>
  <c r="H1047" i="4"/>
  <c r="I1047" i="4"/>
  <c r="H1035" i="4"/>
  <c r="I1035" i="4"/>
  <c r="H1023" i="4"/>
  <c r="I1023" i="4"/>
  <c r="H1011" i="4"/>
  <c r="I1011" i="4"/>
  <c r="H999" i="4"/>
  <c r="I999" i="4"/>
  <c r="H987" i="4"/>
  <c r="I987" i="4"/>
  <c r="H975" i="4"/>
  <c r="I975" i="4"/>
  <c r="H963" i="4"/>
  <c r="I963" i="4"/>
  <c r="H939" i="4"/>
  <c r="I939" i="4"/>
  <c r="H927" i="4"/>
  <c r="I927" i="4"/>
  <c r="H915" i="4"/>
  <c r="I915" i="4"/>
  <c r="H903" i="4"/>
  <c r="I903" i="4"/>
  <c r="H891" i="4"/>
  <c r="I891" i="4"/>
  <c r="H879" i="4"/>
  <c r="I879" i="4"/>
  <c r="H867" i="4"/>
  <c r="I867" i="4"/>
  <c r="H855" i="4"/>
  <c r="I855" i="4"/>
  <c r="H843" i="4"/>
  <c r="I843" i="4"/>
  <c r="H831" i="4"/>
  <c r="I831" i="4"/>
  <c r="H819" i="4"/>
  <c r="I819" i="4"/>
  <c r="H807" i="4"/>
  <c r="I807" i="4"/>
  <c r="H795" i="4"/>
  <c r="I795" i="4"/>
  <c r="H783" i="4"/>
  <c r="I783" i="4"/>
  <c r="H771" i="4"/>
  <c r="I771" i="4"/>
  <c r="H759" i="4"/>
  <c r="I759" i="4"/>
  <c r="H747" i="4"/>
  <c r="I747" i="4"/>
  <c r="H735" i="4"/>
  <c r="I735" i="4"/>
  <c r="H723" i="4"/>
  <c r="I723" i="4"/>
  <c r="H711" i="4"/>
  <c r="I711" i="4"/>
  <c r="H699" i="4"/>
  <c r="I699" i="4"/>
  <c r="H687" i="4"/>
  <c r="I687" i="4"/>
  <c r="H675" i="4"/>
  <c r="I675" i="4"/>
  <c r="H663" i="4"/>
  <c r="I663" i="4"/>
  <c r="H651" i="4"/>
  <c r="I651" i="4"/>
  <c r="H639" i="4"/>
  <c r="I639" i="4"/>
  <c r="H627" i="4"/>
  <c r="I627" i="4"/>
  <c r="H615" i="4"/>
  <c r="I615" i="4"/>
  <c r="H603" i="4"/>
  <c r="I603" i="4"/>
  <c r="H591" i="4"/>
  <c r="I591" i="4"/>
  <c r="H579" i="4"/>
  <c r="I579" i="4"/>
  <c r="H567" i="4"/>
  <c r="I567" i="4"/>
  <c r="H555" i="4"/>
  <c r="I555" i="4"/>
  <c r="H543" i="4"/>
  <c r="I543" i="4"/>
  <c r="H531" i="4"/>
  <c r="I531" i="4"/>
  <c r="H519" i="4"/>
  <c r="I519" i="4"/>
  <c r="H507" i="4"/>
  <c r="I507" i="4"/>
  <c r="H495" i="4"/>
  <c r="I495" i="4"/>
  <c r="H483" i="4"/>
  <c r="I483" i="4"/>
  <c r="H471" i="4"/>
  <c r="I471" i="4"/>
  <c r="H459" i="4"/>
  <c r="I459" i="4"/>
  <c r="H447" i="4"/>
  <c r="I447" i="4"/>
  <c r="H435" i="4"/>
  <c r="I435" i="4"/>
  <c r="H423" i="4"/>
  <c r="I423" i="4"/>
  <c r="H411" i="4"/>
  <c r="I411" i="4"/>
  <c r="H399" i="4"/>
  <c r="I399" i="4"/>
  <c r="H387" i="4"/>
  <c r="I387" i="4"/>
  <c r="H375" i="4"/>
  <c r="I375" i="4"/>
  <c r="H363" i="4"/>
  <c r="I363" i="4"/>
  <c r="H351" i="4"/>
  <c r="I351" i="4"/>
  <c r="H339" i="4"/>
  <c r="I339" i="4"/>
  <c r="H327" i="4"/>
  <c r="I327" i="4"/>
  <c r="H315" i="4"/>
  <c r="I315" i="4"/>
  <c r="H303" i="4"/>
  <c r="I303" i="4"/>
  <c r="H291" i="4"/>
  <c r="I291" i="4"/>
  <c r="H279" i="4"/>
  <c r="I279" i="4"/>
  <c r="H267" i="4"/>
  <c r="I267" i="4"/>
  <c r="H255" i="4"/>
  <c r="I255" i="4"/>
  <c r="H243" i="4"/>
  <c r="I243" i="4"/>
  <c r="H231" i="4"/>
  <c r="I231" i="4"/>
  <c r="H219" i="4"/>
  <c r="I219" i="4"/>
  <c r="H207" i="4"/>
  <c r="I207" i="4"/>
  <c r="H195" i="4"/>
  <c r="I195" i="4"/>
  <c r="H183" i="4"/>
  <c r="I183" i="4"/>
  <c r="I2198" i="4"/>
  <c r="I2054" i="4"/>
  <c r="I1910" i="4"/>
  <c r="I1766" i="4"/>
  <c r="I1590" i="4"/>
  <c r="I1077" i="4"/>
  <c r="H1670" i="4"/>
  <c r="I1670" i="4"/>
  <c r="H1658" i="4"/>
  <c r="I1658" i="4"/>
  <c r="H1646" i="4"/>
  <c r="I1646" i="4"/>
  <c r="H1634" i="4"/>
  <c r="I1634" i="4"/>
  <c r="H1622" i="4"/>
  <c r="I1622" i="4"/>
  <c r="H1610" i="4"/>
  <c r="I1610" i="4"/>
  <c r="H1598" i="4"/>
  <c r="I1598" i="4"/>
  <c r="H1586" i="4"/>
  <c r="I1586" i="4"/>
  <c r="H1574" i="4"/>
  <c r="I1574" i="4"/>
  <c r="H1562" i="4"/>
  <c r="I1562" i="4"/>
  <c r="H1550" i="4"/>
  <c r="I1550" i="4"/>
  <c r="H1538" i="4"/>
  <c r="I1538" i="4"/>
  <c r="H1526" i="4"/>
  <c r="I1526" i="4"/>
  <c r="H1514" i="4"/>
  <c r="I1514" i="4"/>
  <c r="H1502" i="4"/>
  <c r="I1502" i="4"/>
  <c r="H1490" i="4"/>
  <c r="I1490" i="4"/>
  <c r="H1478" i="4"/>
  <c r="I1478" i="4"/>
  <c r="H1466" i="4"/>
  <c r="I1466" i="4"/>
  <c r="H1454" i="4"/>
  <c r="I1454" i="4"/>
  <c r="H1442" i="4"/>
  <c r="I1442" i="4"/>
  <c r="H1430" i="4"/>
  <c r="I1430" i="4"/>
  <c r="H1418" i="4"/>
  <c r="I1418" i="4"/>
  <c r="H1406" i="4"/>
  <c r="I1406" i="4"/>
  <c r="H1394" i="4"/>
  <c r="I1394" i="4"/>
  <c r="H1382" i="4"/>
  <c r="I1382" i="4"/>
  <c r="H1370" i="4"/>
  <c r="I1370" i="4"/>
  <c r="H1358" i="4"/>
  <c r="I1358" i="4"/>
  <c r="H1346" i="4"/>
  <c r="I1346" i="4"/>
  <c r="H1334" i="4"/>
  <c r="I1334" i="4"/>
  <c r="H1322" i="4"/>
  <c r="I1322" i="4"/>
  <c r="H1310" i="4"/>
  <c r="I1310" i="4"/>
  <c r="H1298" i="4"/>
  <c r="I1298" i="4"/>
  <c r="H1286" i="4"/>
  <c r="I1286" i="4"/>
  <c r="H1274" i="4"/>
  <c r="I1274" i="4"/>
  <c r="H1262" i="4"/>
  <c r="I1262" i="4"/>
  <c r="H1250" i="4"/>
  <c r="I1250" i="4"/>
  <c r="H1238" i="4"/>
  <c r="I1238" i="4"/>
  <c r="H1226" i="4"/>
  <c r="I1226" i="4"/>
  <c r="H1214" i="4"/>
  <c r="I1214" i="4"/>
  <c r="H1202" i="4"/>
  <c r="I1202" i="4"/>
  <c r="H1190" i="4"/>
  <c r="I1190" i="4"/>
  <c r="H1178" i="4"/>
  <c r="I1178" i="4"/>
  <c r="H1166" i="4"/>
  <c r="I1166" i="4"/>
  <c r="H1154" i="4"/>
  <c r="I1154" i="4"/>
  <c r="H1142" i="4"/>
  <c r="I1142" i="4"/>
  <c r="H1130" i="4"/>
  <c r="I1130" i="4"/>
  <c r="H1118" i="4"/>
  <c r="I1118" i="4"/>
  <c r="H1106" i="4"/>
  <c r="I1106" i="4"/>
  <c r="H1094" i="4"/>
  <c r="I1094" i="4"/>
  <c r="H1082" i="4"/>
  <c r="I1082" i="4"/>
  <c r="H1070" i="4"/>
  <c r="I1070" i="4"/>
  <c r="H1058" i="4"/>
  <c r="I1058" i="4"/>
  <c r="H1046" i="4"/>
  <c r="I1046" i="4"/>
  <c r="H1034" i="4"/>
  <c r="I1034" i="4"/>
  <c r="H1022" i="4"/>
  <c r="I1022" i="4"/>
  <c r="H1010" i="4"/>
  <c r="I1010" i="4"/>
  <c r="H998" i="4"/>
  <c r="I998" i="4"/>
  <c r="H986" i="4"/>
  <c r="I986" i="4"/>
  <c r="H974" i="4"/>
  <c r="I974" i="4"/>
  <c r="H962" i="4"/>
  <c r="I962" i="4"/>
  <c r="H950" i="4"/>
  <c r="I950" i="4"/>
  <c r="H938" i="4"/>
  <c r="I938" i="4"/>
  <c r="H926" i="4"/>
  <c r="I926" i="4"/>
  <c r="H914" i="4"/>
  <c r="I914" i="4"/>
  <c r="H902" i="4"/>
  <c r="I902" i="4"/>
  <c r="H890" i="4"/>
  <c r="I890" i="4"/>
  <c r="H878" i="4"/>
  <c r="I878" i="4"/>
  <c r="H866" i="4"/>
  <c r="I866" i="4"/>
  <c r="H854" i="4"/>
  <c r="I854" i="4"/>
  <c r="H842" i="4"/>
  <c r="I842" i="4"/>
  <c r="H830" i="4"/>
  <c r="I830" i="4"/>
  <c r="H818" i="4"/>
  <c r="I818" i="4"/>
  <c r="H806" i="4"/>
  <c r="I806" i="4"/>
  <c r="H794" i="4"/>
  <c r="I794" i="4"/>
  <c r="H782" i="4"/>
  <c r="I782" i="4"/>
  <c r="H770" i="4"/>
  <c r="I770" i="4"/>
  <c r="H758" i="4"/>
  <c r="I758" i="4"/>
  <c r="H746" i="4"/>
  <c r="I746" i="4"/>
  <c r="H734" i="4"/>
  <c r="I734" i="4"/>
  <c r="H722" i="4"/>
  <c r="I722" i="4"/>
  <c r="H710" i="4"/>
  <c r="I710" i="4"/>
  <c r="H698" i="4"/>
  <c r="I698" i="4"/>
  <c r="H686" i="4"/>
  <c r="I686" i="4"/>
  <c r="H674" i="4"/>
  <c r="I674" i="4"/>
  <c r="H662" i="4"/>
  <c r="I662" i="4"/>
  <c r="H650" i="4"/>
  <c r="I650" i="4"/>
  <c r="H626" i="4"/>
  <c r="I626" i="4"/>
  <c r="H614" i="4"/>
  <c r="I614" i="4"/>
  <c r="H602" i="4"/>
  <c r="I602" i="4"/>
  <c r="H590" i="4"/>
  <c r="I590" i="4"/>
  <c r="H578" i="4"/>
  <c r="I578" i="4"/>
  <c r="H566" i="4"/>
  <c r="I566" i="4"/>
  <c r="H554" i="4"/>
  <c r="I554" i="4"/>
  <c r="H542" i="4"/>
  <c r="I542" i="4"/>
  <c r="H530" i="4"/>
  <c r="I530" i="4"/>
  <c r="H518" i="4"/>
  <c r="I518" i="4"/>
  <c r="H506" i="4"/>
  <c r="I506" i="4"/>
  <c r="H494" i="4"/>
  <c r="I494" i="4"/>
  <c r="H482" i="4"/>
  <c r="I482" i="4"/>
  <c r="H470" i="4"/>
  <c r="I470" i="4"/>
  <c r="H458" i="4"/>
  <c r="I458" i="4"/>
  <c r="H446" i="4"/>
  <c r="I446" i="4"/>
  <c r="H434" i="4"/>
  <c r="I434" i="4"/>
  <c r="H422" i="4"/>
  <c r="I422" i="4"/>
  <c r="H410" i="4"/>
  <c r="I410" i="4"/>
  <c r="H398" i="4"/>
  <c r="I398" i="4"/>
  <c r="H374" i="4"/>
  <c r="I374" i="4"/>
  <c r="H362" i="4"/>
  <c r="I362" i="4"/>
  <c r="H350" i="4"/>
  <c r="I350" i="4"/>
  <c r="H338" i="4"/>
  <c r="I338" i="4"/>
  <c r="H326" i="4"/>
  <c r="I326" i="4"/>
  <c r="H314" i="4"/>
  <c r="I314" i="4"/>
  <c r="H302" i="4"/>
  <c r="I302" i="4"/>
  <c r="H290" i="4"/>
  <c r="I290" i="4"/>
  <c r="H278" i="4"/>
  <c r="I278" i="4"/>
  <c r="H266" i="4"/>
  <c r="I266" i="4"/>
  <c r="H254" i="4"/>
  <c r="I254" i="4"/>
  <c r="H242" i="4"/>
  <c r="I242" i="4"/>
  <c r="H230" i="4"/>
  <c r="I230" i="4"/>
  <c r="H218" i="4"/>
  <c r="I218" i="4"/>
  <c r="H206" i="4"/>
  <c r="I206" i="4"/>
  <c r="H182" i="4"/>
  <c r="I182" i="4"/>
  <c r="H170" i="4"/>
  <c r="I170" i="4"/>
  <c r="H158" i="4"/>
  <c r="I158" i="4"/>
  <c r="H146" i="4"/>
  <c r="I146" i="4"/>
  <c r="H134" i="4"/>
  <c r="I134" i="4"/>
  <c r="H122" i="4"/>
  <c r="I122" i="4"/>
  <c r="H110" i="4"/>
  <c r="I110" i="4"/>
  <c r="H98" i="4"/>
  <c r="I98" i="4"/>
  <c r="H86" i="4"/>
  <c r="I86" i="4"/>
  <c r="H74" i="4"/>
  <c r="I74" i="4"/>
  <c r="H62" i="4"/>
  <c r="I62" i="4"/>
  <c r="H50" i="4"/>
  <c r="I50" i="4"/>
  <c r="I2330" i="4"/>
  <c r="I2186" i="4"/>
  <c r="I2042" i="4"/>
  <c r="I1898" i="4"/>
  <c r="I1754" i="4"/>
  <c r="I1568" i="4"/>
  <c r="I1029" i="4"/>
  <c r="H2329" i="4"/>
  <c r="I2329" i="4"/>
  <c r="H2317" i="4"/>
  <c r="I2317" i="4"/>
  <c r="H2305" i="4"/>
  <c r="I2305" i="4"/>
  <c r="H2293" i="4"/>
  <c r="I2293" i="4"/>
  <c r="H2281" i="4"/>
  <c r="I2281" i="4"/>
  <c r="H2269" i="4"/>
  <c r="I2269" i="4"/>
  <c r="H2257" i="4"/>
  <c r="I2257" i="4"/>
  <c r="H2245" i="4"/>
  <c r="I2245" i="4"/>
  <c r="H2233" i="4"/>
  <c r="I2233" i="4"/>
  <c r="H2221" i="4"/>
  <c r="I2221" i="4"/>
  <c r="H2209" i="4"/>
  <c r="I2209" i="4"/>
  <c r="H2197" i="4"/>
  <c r="I2197" i="4"/>
  <c r="H2185" i="4"/>
  <c r="I2185" i="4"/>
  <c r="H2173" i="4"/>
  <c r="I2173" i="4"/>
  <c r="H2161" i="4"/>
  <c r="I2161" i="4"/>
  <c r="H2149" i="4"/>
  <c r="I2149" i="4"/>
  <c r="H2137" i="4"/>
  <c r="I2137" i="4"/>
  <c r="H2125" i="4"/>
  <c r="I2125" i="4"/>
  <c r="H2113" i="4"/>
  <c r="I2113" i="4"/>
  <c r="H2101" i="4"/>
  <c r="I2101" i="4"/>
  <c r="H2089" i="4"/>
  <c r="I2089" i="4"/>
  <c r="H2077" i="4"/>
  <c r="I2077" i="4"/>
  <c r="H2065" i="4"/>
  <c r="I2065" i="4"/>
  <c r="H2053" i="4"/>
  <c r="I2053" i="4"/>
  <c r="H2041" i="4"/>
  <c r="I2041" i="4"/>
  <c r="H2029" i="4"/>
  <c r="I2029" i="4"/>
  <c r="H2017" i="4"/>
  <c r="I2017" i="4"/>
  <c r="H2005" i="4"/>
  <c r="I2005" i="4"/>
  <c r="H1993" i="4"/>
  <c r="I1993" i="4"/>
  <c r="H1981" i="4"/>
  <c r="I1981" i="4"/>
  <c r="H1969" i="4"/>
  <c r="I1969" i="4"/>
  <c r="H1957" i="4"/>
  <c r="I1957" i="4"/>
  <c r="H1945" i="4"/>
  <c r="I1945" i="4"/>
  <c r="H1933" i="4"/>
  <c r="I1933" i="4"/>
  <c r="H1921" i="4"/>
  <c r="I1921" i="4"/>
  <c r="H1909" i="4"/>
  <c r="I1909" i="4"/>
  <c r="H1897" i="4"/>
  <c r="I1897" i="4"/>
  <c r="H1885" i="4"/>
  <c r="I1885" i="4"/>
  <c r="H1873" i="4"/>
  <c r="I1873" i="4"/>
  <c r="H1861" i="4"/>
  <c r="I1861" i="4"/>
  <c r="H1849" i="4"/>
  <c r="I1849" i="4"/>
  <c r="H1837" i="4"/>
  <c r="I1837" i="4"/>
  <c r="H1825" i="4"/>
  <c r="I1825" i="4"/>
  <c r="H1813" i="4"/>
  <c r="I1813" i="4"/>
  <c r="H1801" i="4"/>
  <c r="I1801" i="4"/>
  <c r="H1789" i="4"/>
  <c r="I1789" i="4"/>
  <c r="H1777" i="4"/>
  <c r="I1777" i="4"/>
  <c r="H1765" i="4"/>
  <c r="I1765" i="4"/>
  <c r="H1753" i="4"/>
  <c r="I1753" i="4"/>
  <c r="H1741" i="4"/>
  <c r="I1741" i="4"/>
  <c r="H1729" i="4"/>
  <c r="I1729" i="4"/>
  <c r="H1717" i="4"/>
  <c r="I1717" i="4"/>
  <c r="H1705" i="4"/>
  <c r="I1705" i="4"/>
  <c r="H1693" i="4"/>
  <c r="I1693" i="4"/>
  <c r="H1681" i="4"/>
  <c r="I1681" i="4"/>
  <c r="H1657" i="4"/>
  <c r="I1657" i="4"/>
  <c r="H1645" i="4"/>
  <c r="I1645" i="4"/>
  <c r="H1633" i="4"/>
  <c r="I1633" i="4"/>
  <c r="H1621" i="4"/>
  <c r="I1621" i="4"/>
  <c r="H1597" i="4"/>
  <c r="I1597" i="4"/>
  <c r="H1585" i="4"/>
  <c r="I1585" i="4"/>
  <c r="H1573" i="4"/>
  <c r="I1573" i="4"/>
  <c r="H1561" i="4"/>
  <c r="I1561" i="4"/>
  <c r="H1549" i="4"/>
  <c r="I1549" i="4"/>
  <c r="H1537" i="4"/>
  <c r="I1537" i="4"/>
  <c r="H1525" i="4"/>
  <c r="I1525" i="4"/>
  <c r="H1513" i="4"/>
  <c r="I1513" i="4"/>
  <c r="H1501" i="4"/>
  <c r="I1501" i="4"/>
  <c r="H1489" i="4"/>
  <c r="I1489" i="4"/>
  <c r="H1477" i="4"/>
  <c r="I1477" i="4"/>
  <c r="H1465" i="4"/>
  <c r="I1465" i="4"/>
  <c r="H1453" i="4"/>
  <c r="I1453" i="4"/>
  <c r="H1441" i="4"/>
  <c r="I1441" i="4"/>
  <c r="H1429" i="4"/>
  <c r="I1429" i="4"/>
  <c r="H1417" i="4"/>
  <c r="I1417" i="4"/>
  <c r="H1405" i="4"/>
  <c r="I1405" i="4"/>
  <c r="H1393" i="4"/>
  <c r="I1393" i="4"/>
  <c r="H1381" i="4"/>
  <c r="I1381" i="4"/>
  <c r="H1369" i="4"/>
  <c r="I1369" i="4"/>
  <c r="H1357" i="4"/>
  <c r="I1357" i="4"/>
  <c r="H1345" i="4"/>
  <c r="I1345" i="4"/>
  <c r="H1333" i="4"/>
  <c r="I1333" i="4"/>
  <c r="H1321" i="4"/>
  <c r="I1321" i="4"/>
  <c r="H1309" i="4"/>
  <c r="I1309" i="4"/>
  <c r="H1297" i="4"/>
  <c r="I1297" i="4"/>
  <c r="H1285" i="4"/>
  <c r="I1285" i="4"/>
  <c r="H1273" i="4"/>
  <c r="I1273" i="4"/>
  <c r="H1261" i="4"/>
  <c r="I1261" i="4"/>
  <c r="H1249" i="4"/>
  <c r="I1249" i="4"/>
  <c r="H1237" i="4"/>
  <c r="I1237" i="4"/>
  <c r="H1225" i="4"/>
  <c r="I1225" i="4"/>
  <c r="H1213" i="4"/>
  <c r="I1213" i="4"/>
  <c r="H1201" i="4"/>
  <c r="I1201" i="4"/>
  <c r="H1189" i="4"/>
  <c r="I1189" i="4"/>
  <c r="H1177" i="4"/>
  <c r="I1177" i="4"/>
  <c r="H1165" i="4"/>
  <c r="I1165" i="4"/>
  <c r="H1153" i="4"/>
  <c r="I1153" i="4"/>
  <c r="H1141" i="4"/>
  <c r="I1141" i="4"/>
  <c r="H1129" i="4"/>
  <c r="I1129" i="4"/>
  <c r="H1117" i="4"/>
  <c r="I1117" i="4"/>
  <c r="H1105" i="4"/>
  <c r="I1105" i="4"/>
  <c r="H1093" i="4"/>
  <c r="I1093" i="4"/>
  <c r="H1081" i="4"/>
  <c r="I1081" i="4"/>
  <c r="H1069" i="4"/>
  <c r="I1069" i="4"/>
  <c r="H1057" i="4"/>
  <c r="I1057" i="4"/>
  <c r="H1045" i="4"/>
  <c r="I1045" i="4"/>
  <c r="H1033" i="4"/>
  <c r="I1033" i="4"/>
  <c r="H1021" i="4"/>
  <c r="I1021" i="4"/>
  <c r="H1009" i="4"/>
  <c r="I1009" i="4"/>
  <c r="H997" i="4"/>
  <c r="I997" i="4"/>
  <c r="H985" i="4"/>
  <c r="I985" i="4"/>
  <c r="H973" i="4"/>
  <c r="I973" i="4"/>
  <c r="H961" i="4"/>
  <c r="I961" i="4"/>
  <c r="H949" i="4"/>
  <c r="I949" i="4"/>
  <c r="H937" i="4"/>
  <c r="I937" i="4"/>
  <c r="H925" i="4"/>
  <c r="I925" i="4"/>
  <c r="H913" i="4"/>
  <c r="I913" i="4"/>
  <c r="H901" i="4"/>
  <c r="I901" i="4"/>
  <c r="H889" i="4"/>
  <c r="I889" i="4"/>
  <c r="H877" i="4"/>
  <c r="I877" i="4"/>
  <c r="H865" i="4"/>
  <c r="I865" i="4"/>
  <c r="H853" i="4"/>
  <c r="I853" i="4"/>
  <c r="H841" i="4"/>
  <c r="I841" i="4"/>
  <c r="H829" i="4"/>
  <c r="I829" i="4"/>
  <c r="H817" i="4"/>
  <c r="I817" i="4"/>
  <c r="H805" i="4"/>
  <c r="I805" i="4"/>
  <c r="H793" i="4"/>
  <c r="I793" i="4"/>
  <c r="H781" i="4"/>
  <c r="I781" i="4"/>
  <c r="H769" i="4"/>
  <c r="I769" i="4"/>
  <c r="H757" i="4"/>
  <c r="I757" i="4"/>
  <c r="H745" i="4"/>
  <c r="I745" i="4"/>
  <c r="H733" i="4"/>
  <c r="I733" i="4"/>
  <c r="H721" i="4"/>
  <c r="I721" i="4"/>
  <c r="H709" i="4"/>
  <c r="I709" i="4"/>
  <c r="H697" i="4"/>
  <c r="I697" i="4"/>
  <c r="H685" i="4"/>
  <c r="I685" i="4"/>
  <c r="H673" i="4"/>
  <c r="I673" i="4"/>
  <c r="H661" i="4"/>
  <c r="I661" i="4"/>
  <c r="H649" i="4"/>
  <c r="I649" i="4"/>
  <c r="H637" i="4"/>
  <c r="I637" i="4"/>
  <c r="H625" i="4"/>
  <c r="I625" i="4"/>
  <c r="H613" i="4"/>
  <c r="I613" i="4"/>
  <c r="H601" i="4"/>
  <c r="I601" i="4"/>
  <c r="H589" i="4"/>
  <c r="I589" i="4"/>
  <c r="H577" i="4"/>
  <c r="I577" i="4"/>
  <c r="H565" i="4"/>
  <c r="I565" i="4"/>
  <c r="H553" i="4"/>
  <c r="I553" i="4"/>
  <c r="H541" i="4"/>
  <c r="I541" i="4"/>
  <c r="H529" i="4"/>
  <c r="I529" i="4"/>
  <c r="H517" i="4"/>
  <c r="I517" i="4"/>
  <c r="H505" i="4"/>
  <c r="I505" i="4"/>
  <c r="H493" i="4"/>
  <c r="I493" i="4"/>
  <c r="H481" i="4"/>
  <c r="I481" i="4"/>
  <c r="H469" i="4"/>
  <c r="I469" i="4"/>
  <c r="H457" i="4"/>
  <c r="I457" i="4"/>
  <c r="H445" i="4"/>
  <c r="I445" i="4"/>
  <c r="H433" i="4"/>
  <c r="I433" i="4"/>
  <c r="H421" i="4"/>
  <c r="I421" i="4"/>
  <c r="H409" i="4"/>
  <c r="I409" i="4"/>
  <c r="H397" i="4"/>
  <c r="I397" i="4"/>
  <c r="H385" i="4"/>
  <c r="I385" i="4"/>
  <c r="H373" i="4"/>
  <c r="I373" i="4"/>
  <c r="H361" i="4"/>
  <c r="I361" i="4"/>
  <c r="H349" i="4"/>
  <c r="I349" i="4"/>
  <c r="H337" i="4"/>
  <c r="I337" i="4"/>
  <c r="H325" i="4"/>
  <c r="I325" i="4"/>
  <c r="H313" i="4"/>
  <c r="I313" i="4"/>
  <c r="H301" i="4"/>
  <c r="I301" i="4"/>
  <c r="H289" i="4"/>
  <c r="I289" i="4"/>
  <c r="H277" i="4"/>
  <c r="I277" i="4"/>
  <c r="H265" i="4"/>
  <c r="I265" i="4"/>
  <c r="H253" i="4"/>
  <c r="I253" i="4"/>
  <c r="H241" i="4"/>
  <c r="I241" i="4"/>
  <c r="H229" i="4"/>
  <c r="I229" i="4"/>
  <c r="H217" i="4"/>
  <c r="I217" i="4"/>
  <c r="H205" i="4"/>
  <c r="I205" i="4"/>
  <c r="H193" i="4"/>
  <c r="I193" i="4"/>
  <c r="H181" i="4"/>
  <c r="I181" i="4"/>
  <c r="H169" i="4"/>
  <c r="I169" i="4"/>
  <c r="H157" i="4"/>
  <c r="I157" i="4"/>
  <c r="H145" i="4"/>
  <c r="I145" i="4"/>
  <c r="H133" i="4"/>
  <c r="I133" i="4"/>
  <c r="H121" i="4"/>
  <c r="I121" i="4"/>
  <c r="H109" i="4"/>
  <c r="I109" i="4"/>
  <c r="H97" i="4"/>
  <c r="I97" i="4"/>
  <c r="H85" i="4"/>
  <c r="I85" i="4"/>
  <c r="H73" i="4"/>
  <c r="I73" i="4"/>
  <c r="I2318" i="4"/>
  <c r="I2174" i="4"/>
  <c r="I2030" i="4"/>
  <c r="I1886" i="4"/>
  <c r="I1742" i="4"/>
  <c r="I1542" i="4"/>
  <c r="I951" i="4"/>
  <c r="H2328" i="4"/>
  <c r="I2328" i="4"/>
  <c r="H2316" i="4"/>
  <c r="I2316" i="4"/>
  <c r="H2304" i="4"/>
  <c r="I2304" i="4"/>
  <c r="H2292" i="4"/>
  <c r="I2292" i="4"/>
  <c r="H2280" i="4"/>
  <c r="I2280" i="4"/>
  <c r="H2268" i="4"/>
  <c r="I2268" i="4"/>
  <c r="H2256" i="4"/>
  <c r="I2256" i="4"/>
  <c r="H2244" i="4"/>
  <c r="I2244" i="4"/>
  <c r="H2232" i="4"/>
  <c r="I2232" i="4"/>
  <c r="H2220" i="4"/>
  <c r="I2220" i="4"/>
  <c r="H2208" i="4"/>
  <c r="I2208" i="4"/>
  <c r="H2196" i="4"/>
  <c r="I2196" i="4"/>
  <c r="H2184" i="4"/>
  <c r="I2184" i="4"/>
  <c r="H2172" i="4"/>
  <c r="I2172" i="4"/>
  <c r="H2160" i="4"/>
  <c r="I2160" i="4"/>
  <c r="H2148" i="4"/>
  <c r="I2148" i="4"/>
  <c r="H2136" i="4"/>
  <c r="I2136" i="4"/>
  <c r="H2124" i="4"/>
  <c r="I2124" i="4"/>
  <c r="H2112" i="4"/>
  <c r="I2112" i="4"/>
  <c r="H2100" i="4"/>
  <c r="I2100" i="4"/>
  <c r="H2088" i="4"/>
  <c r="I2088" i="4"/>
  <c r="H2076" i="4"/>
  <c r="I2076" i="4"/>
  <c r="H2064" i="4"/>
  <c r="I2064" i="4"/>
  <c r="H2052" i="4"/>
  <c r="I2052" i="4"/>
  <c r="H2040" i="4"/>
  <c r="I2040" i="4"/>
  <c r="H2028" i="4"/>
  <c r="I2028" i="4"/>
  <c r="H2016" i="4"/>
  <c r="I2016" i="4"/>
  <c r="H2004" i="4"/>
  <c r="I2004" i="4"/>
  <c r="H1992" i="4"/>
  <c r="I1992" i="4"/>
  <c r="H1980" i="4"/>
  <c r="I1980" i="4"/>
  <c r="H1968" i="4"/>
  <c r="I1968" i="4"/>
  <c r="H1956" i="4"/>
  <c r="I1956" i="4"/>
  <c r="H1944" i="4"/>
  <c r="I1944" i="4"/>
  <c r="H1932" i="4"/>
  <c r="I1932" i="4"/>
  <c r="H1920" i="4"/>
  <c r="I1920" i="4"/>
  <c r="H1908" i="4"/>
  <c r="I1908" i="4"/>
  <c r="H1896" i="4"/>
  <c r="I1896" i="4"/>
  <c r="H1884" i="4"/>
  <c r="I1884" i="4"/>
  <c r="H1872" i="4"/>
  <c r="I1872" i="4"/>
  <c r="H1860" i="4"/>
  <c r="I1860" i="4"/>
  <c r="H1848" i="4"/>
  <c r="I1848" i="4"/>
  <c r="H1836" i="4"/>
  <c r="I1836" i="4"/>
  <c r="H1824" i="4"/>
  <c r="I1824" i="4"/>
  <c r="H1812" i="4"/>
  <c r="I1812" i="4"/>
  <c r="H1800" i="4"/>
  <c r="I1800" i="4"/>
  <c r="H1788" i="4"/>
  <c r="I1788" i="4"/>
  <c r="H1776" i="4"/>
  <c r="I1776" i="4"/>
  <c r="H1764" i="4"/>
  <c r="I1764" i="4"/>
  <c r="H1752" i="4"/>
  <c r="I1752" i="4"/>
  <c r="H1740" i="4"/>
  <c r="I1740" i="4"/>
  <c r="H1728" i="4"/>
  <c r="I1728" i="4"/>
  <c r="H1716" i="4"/>
  <c r="I1716" i="4"/>
  <c r="H1704" i="4"/>
  <c r="I1704" i="4"/>
  <c r="H1692" i="4"/>
  <c r="I1692" i="4"/>
  <c r="H1680" i="4"/>
  <c r="I1680" i="4"/>
  <c r="H1668" i="4"/>
  <c r="I1668" i="4"/>
  <c r="H1656" i="4"/>
  <c r="I1656" i="4"/>
  <c r="H1644" i="4"/>
  <c r="I1644" i="4"/>
  <c r="H1632" i="4"/>
  <c r="I1632" i="4"/>
  <c r="H1620" i="4"/>
  <c r="I1620" i="4"/>
  <c r="H1608" i="4"/>
  <c r="I1608" i="4"/>
  <c r="H1596" i="4"/>
  <c r="I1596" i="4"/>
  <c r="H1584" i="4"/>
  <c r="I1584" i="4"/>
  <c r="H1572" i="4"/>
  <c r="I1572" i="4"/>
  <c r="H1560" i="4"/>
  <c r="I1560" i="4"/>
  <c r="H1548" i="4"/>
  <c r="I1548" i="4"/>
  <c r="H1536" i="4"/>
  <c r="I1536" i="4"/>
  <c r="H1524" i="4"/>
  <c r="I1524" i="4"/>
  <c r="H1512" i="4"/>
  <c r="I1512" i="4"/>
  <c r="H1500" i="4"/>
  <c r="I1500" i="4"/>
  <c r="H1488" i="4"/>
  <c r="I1488" i="4"/>
  <c r="H1476" i="4"/>
  <c r="I1476" i="4"/>
  <c r="H1464" i="4"/>
  <c r="I1464" i="4"/>
  <c r="H1452" i="4"/>
  <c r="I1452" i="4"/>
  <c r="H1440" i="4"/>
  <c r="I1440" i="4"/>
  <c r="H1428" i="4"/>
  <c r="I1428" i="4"/>
  <c r="H1416" i="4"/>
  <c r="I1416" i="4"/>
  <c r="H1404" i="4"/>
  <c r="I1404" i="4"/>
  <c r="H1392" i="4"/>
  <c r="I1392" i="4"/>
  <c r="H1380" i="4"/>
  <c r="I1380" i="4"/>
  <c r="H1368" i="4"/>
  <c r="I1368" i="4"/>
  <c r="H1356" i="4"/>
  <c r="I1356" i="4"/>
  <c r="H1344" i="4"/>
  <c r="I1344" i="4"/>
  <c r="H1332" i="4"/>
  <c r="I1332" i="4"/>
  <c r="H1320" i="4"/>
  <c r="I1320" i="4"/>
  <c r="H1308" i="4"/>
  <c r="I1308" i="4"/>
  <c r="H1296" i="4"/>
  <c r="I1296" i="4"/>
  <c r="H1284" i="4"/>
  <c r="I1284" i="4"/>
  <c r="H1272" i="4"/>
  <c r="I1272" i="4"/>
  <c r="H1260" i="4"/>
  <c r="I1260" i="4"/>
  <c r="H1248" i="4"/>
  <c r="I1248" i="4"/>
  <c r="H1236" i="4"/>
  <c r="I1236" i="4"/>
  <c r="H1224" i="4"/>
  <c r="I1224" i="4"/>
  <c r="H1212" i="4"/>
  <c r="I1212" i="4"/>
  <c r="H1200" i="4"/>
  <c r="I1200" i="4"/>
  <c r="H1188" i="4"/>
  <c r="I1188" i="4"/>
  <c r="H1176" i="4"/>
  <c r="I1176" i="4"/>
  <c r="H1164" i="4"/>
  <c r="I1164" i="4"/>
  <c r="H1152" i="4"/>
  <c r="I1152" i="4"/>
  <c r="H1140" i="4"/>
  <c r="I1140" i="4"/>
  <c r="H1128" i="4"/>
  <c r="I1128" i="4"/>
  <c r="H1116" i="4"/>
  <c r="I1116" i="4"/>
  <c r="H1104" i="4"/>
  <c r="I1104" i="4"/>
  <c r="H1092" i="4"/>
  <c r="I1092" i="4"/>
  <c r="H1080" i="4"/>
  <c r="I1080" i="4"/>
  <c r="H1068" i="4"/>
  <c r="I1068" i="4"/>
  <c r="H1056" i="4"/>
  <c r="I1056" i="4"/>
  <c r="H1044" i="4"/>
  <c r="I1044" i="4"/>
  <c r="H1032" i="4"/>
  <c r="I1032" i="4"/>
  <c r="H1020" i="4"/>
  <c r="I1020" i="4"/>
  <c r="H1008" i="4"/>
  <c r="I1008" i="4"/>
  <c r="H996" i="4"/>
  <c r="I996" i="4"/>
  <c r="H984" i="4"/>
  <c r="I984" i="4"/>
  <c r="H972" i="4"/>
  <c r="I972" i="4"/>
  <c r="H960" i="4"/>
  <c r="I960" i="4"/>
  <c r="H948" i="4"/>
  <c r="I948" i="4"/>
  <c r="H936" i="4"/>
  <c r="I936" i="4"/>
  <c r="H924" i="4"/>
  <c r="I924" i="4"/>
  <c r="H912" i="4"/>
  <c r="I912" i="4"/>
  <c r="H900" i="4"/>
  <c r="I900" i="4"/>
  <c r="H888" i="4"/>
  <c r="I888" i="4"/>
  <c r="H876" i="4"/>
  <c r="I876" i="4"/>
  <c r="H864" i="4"/>
  <c r="I864" i="4"/>
  <c r="H852" i="4"/>
  <c r="I852" i="4"/>
  <c r="H840" i="4"/>
  <c r="I840" i="4"/>
  <c r="H828" i="4"/>
  <c r="I828" i="4"/>
  <c r="H816" i="4"/>
  <c r="I816" i="4"/>
  <c r="H804" i="4"/>
  <c r="I804" i="4"/>
  <c r="H792" i="4"/>
  <c r="I792" i="4"/>
  <c r="H780" i="4"/>
  <c r="I780" i="4"/>
  <c r="H768" i="4"/>
  <c r="I768" i="4"/>
  <c r="H744" i="4"/>
  <c r="I744" i="4"/>
  <c r="H732" i="4"/>
  <c r="I732" i="4"/>
  <c r="H720" i="4"/>
  <c r="I720" i="4"/>
  <c r="H708" i="4"/>
  <c r="I708" i="4"/>
  <c r="H696" i="4"/>
  <c r="I696" i="4"/>
  <c r="H684" i="4"/>
  <c r="I684" i="4"/>
  <c r="H672" i="4"/>
  <c r="I672" i="4"/>
  <c r="H660" i="4"/>
  <c r="I660" i="4"/>
  <c r="H648" i="4"/>
  <c r="I648" i="4"/>
  <c r="H636" i="4"/>
  <c r="I636" i="4"/>
  <c r="H624" i="4"/>
  <c r="I624" i="4"/>
  <c r="H612" i="4"/>
  <c r="I612" i="4"/>
  <c r="H600" i="4"/>
  <c r="I600" i="4"/>
  <c r="H588" i="4"/>
  <c r="I588" i="4"/>
  <c r="H576" i="4"/>
  <c r="I576" i="4"/>
  <c r="H564" i="4"/>
  <c r="I564" i="4"/>
  <c r="H552" i="4"/>
  <c r="I552" i="4"/>
  <c r="H540" i="4"/>
  <c r="I540" i="4"/>
  <c r="H528" i="4"/>
  <c r="I528" i="4"/>
  <c r="H516" i="4"/>
  <c r="I516" i="4"/>
  <c r="H504" i="4"/>
  <c r="I504" i="4"/>
  <c r="H492" i="4"/>
  <c r="I492" i="4"/>
  <c r="H480" i="4"/>
  <c r="I480" i="4"/>
  <c r="H468" i="4"/>
  <c r="I468" i="4"/>
  <c r="H456" i="4"/>
  <c r="I456" i="4"/>
  <c r="H444" i="4"/>
  <c r="I444" i="4"/>
  <c r="H432" i="4"/>
  <c r="I432" i="4"/>
  <c r="H420" i="4"/>
  <c r="I420" i="4"/>
  <c r="H408" i="4"/>
  <c r="I408" i="4"/>
  <c r="H396" i="4"/>
  <c r="I396" i="4"/>
  <c r="H384" i="4"/>
  <c r="I384" i="4"/>
  <c r="H372" i="4"/>
  <c r="I372" i="4"/>
  <c r="H360" i="4"/>
  <c r="I360" i="4"/>
  <c r="H348" i="4"/>
  <c r="I348" i="4"/>
  <c r="H336" i="4"/>
  <c r="I336" i="4"/>
  <c r="H324" i="4"/>
  <c r="I324" i="4"/>
  <c r="H312" i="4"/>
  <c r="I312" i="4"/>
  <c r="H300" i="4"/>
  <c r="I300" i="4"/>
  <c r="H288" i="4"/>
  <c r="I288" i="4"/>
  <c r="H276" i="4"/>
  <c r="I276" i="4"/>
  <c r="H264" i="4"/>
  <c r="I264" i="4"/>
  <c r="H252" i="4"/>
  <c r="I252" i="4"/>
  <c r="H240" i="4"/>
  <c r="I240" i="4"/>
  <c r="H228" i="4"/>
  <c r="I228" i="4"/>
  <c r="H216" i="4"/>
  <c r="I216" i="4"/>
  <c r="H204" i="4"/>
  <c r="I204" i="4"/>
  <c r="H192" i="4"/>
  <c r="I192" i="4"/>
  <c r="H180" i="4"/>
  <c r="I180" i="4"/>
  <c r="H168" i="4"/>
  <c r="I168" i="4"/>
  <c r="H156" i="4"/>
  <c r="I156" i="4"/>
  <c r="H144" i="4"/>
  <c r="I144" i="4"/>
  <c r="H132" i="4"/>
  <c r="I132" i="4"/>
  <c r="H120" i="4"/>
  <c r="I120" i="4"/>
  <c r="H108" i="4"/>
  <c r="I108" i="4"/>
  <c r="H96" i="4"/>
  <c r="I96" i="4"/>
  <c r="H84" i="4"/>
  <c r="I84" i="4"/>
  <c r="I2306" i="4"/>
  <c r="I2162" i="4"/>
  <c r="I2018" i="4"/>
  <c r="I1874" i="4"/>
  <c r="I1730" i="4"/>
  <c r="I1509" i="4"/>
  <c r="I861" i="4"/>
  <c r="H2327" i="4"/>
  <c r="I2327" i="4"/>
  <c r="H2315" i="4"/>
  <c r="I2315" i="4"/>
  <c r="H2303" i="4"/>
  <c r="I2303" i="4"/>
  <c r="H2291" i="4"/>
  <c r="I2291" i="4"/>
  <c r="H2279" i="4"/>
  <c r="I2279" i="4"/>
  <c r="H2267" i="4"/>
  <c r="I2267" i="4"/>
  <c r="H2255" i="4"/>
  <c r="I2255" i="4"/>
  <c r="H2243" i="4"/>
  <c r="I2243" i="4"/>
  <c r="H2231" i="4"/>
  <c r="I2231" i="4"/>
  <c r="H2219" i="4"/>
  <c r="I2219" i="4"/>
  <c r="H2207" i="4"/>
  <c r="I2207" i="4"/>
  <c r="H2195" i="4"/>
  <c r="I2195" i="4"/>
  <c r="H2183" i="4"/>
  <c r="I2183" i="4"/>
  <c r="H2171" i="4"/>
  <c r="I2171" i="4"/>
  <c r="H2159" i="4"/>
  <c r="I2159" i="4"/>
  <c r="H2147" i="4"/>
  <c r="I2147" i="4"/>
  <c r="H2135" i="4"/>
  <c r="I2135" i="4"/>
  <c r="H2123" i="4"/>
  <c r="I2123" i="4"/>
  <c r="H2111" i="4"/>
  <c r="I2111" i="4"/>
  <c r="H2099" i="4"/>
  <c r="I2099" i="4"/>
  <c r="H2087" i="4"/>
  <c r="I2087" i="4"/>
  <c r="H2075" i="4"/>
  <c r="I2075" i="4"/>
  <c r="H2063" i="4"/>
  <c r="I2063" i="4"/>
  <c r="H2051" i="4"/>
  <c r="I2051" i="4"/>
  <c r="H2039" i="4"/>
  <c r="I2039" i="4"/>
  <c r="H2027" i="4"/>
  <c r="I2027" i="4"/>
  <c r="H2015" i="4"/>
  <c r="I2015" i="4"/>
  <c r="H2003" i="4"/>
  <c r="I2003" i="4"/>
  <c r="H1991" i="4"/>
  <c r="I1991" i="4"/>
  <c r="H1979" i="4"/>
  <c r="I1979" i="4"/>
  <c r="H1967" i="4"/>
  <c r="I1967" i="4"/>
  <c r="H1955" i="4"/>
  <c r="I1955" i="4"/>
  <c r="H1943" i="4"/>
  <c r="I1943" i="4"/>
  <c r="H1931" i="4"/>
  <c r="I1931" i="4"/>
  <c r="H1919" i="4"/>
  <c r="I1919" i="4"/>
  <c r="H1907" i="4"/>
  <c r="I1907" i="4"/>
  <c r="H1895" i="4"/>
  <c r="I1895" i="4"/>
  <c r="H1883" i="4"/>
  <c r="I1883" i="4"/>
  <c r="H1871" i="4"/>
  <c r="I1871" i="4"/>
  <c r="H1859" i="4"/>
  <c r="I1859" i="4"/>
  <c r="H1847" i="4"/>
  <c r="I1847" i="4"/>
  <c r="H1835" i="4"/>
  <c r="I1835" i="4"/>
  <c r="H1823" i="4"/>
  <c r="I1823" i="4"/>
  <c r="H1811" i="4"/>
  <c r="I1811" i="4"/>
  <c r="H1799" i="4"/>
  <c r="I1799" i="4"/>
  <c r="H1787" i="4"/>
  <c r="I1787" i="4"/>
  <c r="H1775" i="4"/>
  <c r="I1775" i="4"/>
  <c r="H1763" i="4"/>
  <c r="I1763" i="4"/>
  <c r="H1751" i="4"/>
  <c r="I1751" i="4"/>
  <c r="H1739" i="4"/>
  <c r="I1739" i="4"/>
  <c r="H1727" i="4"/>
  <c r="I1727" i="4"/>
  <c r="H1715" i="4"/>
  <c r="I1715" i="4"/>
  <c r="H1703" i="4"/>
  <c r="I1703" i="4"/>
  <c r="H1691" i="4"/>
  <c r="I1691" i="4"/>
  <c r="H1679" i="4"/>
  <c r="I1679" i="4"/>
  <c r="H1667" i="4"/>
  <c r="I1667" i="4"/>
  <c r="H1655" i="4"/>
  <c r="I1655" i="4"/>
  <c r="H1643" i="4"/>
  <c r="I1643" i="4"/>
  <c r="H1631" i="4"/>
  <c r="I1631" i="4"/>
  <c r="H1619" i="4"/>
  <c r="I1619" i="4"/>
  <c r="H1607" i="4"/>
  <c r="I1607" i="4"/>
  <c r="H1595" i="4"/>
  <c r="I1595" i="4"/>
  <c r="H1583" i="4"/>
  <c r="I1583" i="4"/>
  <c r="H1571" i="4"/>
  <c r="I1571" i="4"/>
  <c r="H1559" i="4"/>
  <c r="I1559" i="4"/>
  <c r="H1547" i="4"/>
  <c r="I1547" i="4"/>
  <c r="H1535" i="4"/>
  <c r="I1535" i="4"/>
  <c r="H1523" i="4"/>
  <c r="I1523" i="4"/>
  <c r="H1511" i="4"/>
  <c r="I1511" i="4"/>
  <c r="H1499" i="4"/>
  <c r="I1499" i="4"/>
  <c r="H1487" i="4"/>
  <c r="I1487" i="4"/>
  <c r="H1475" i="4"/>
  <c r="I1475" i="4"/>
  <c r="H1463" i="4"/>
  <c r="I1463" i="4"/>
  <c r="H1451" i="4"/>
  <c r="I1451" i="4"/>
  <c r="H1439" i="4"/>
  <c r="I1439" i="4"/>
  <c r="H1427" i="4"/>
  <c r="I1427" i="4"/>
  <c r="H1415" i="4"/>
  <c r="I1415" i="4"/>
  <c r="H1403" i="4"/>
  <c r="I1403" i="4"/>
  <c r="H1391" i="4"/>
  <c r="I1391" i="4"/>
  <c r="H1379" i="4"/>
  <c r="I1379" i="4"/>
  <c r="H1367" i="4"/>
  <c r="I1367" i="4"/>
  <c r="H1355" i="4"/>
  <c r="I1355" i="4"/>
  <c r="H1343" i="4"/>
  <c r="I1343" i="4"/>
  <c r="H1331" i="4"/>
  <c r="I1331" i="4"/>
  <c r="H1319" i="4"/>
  <c r="I1319" i="4"/>
  <c r="H1307" i="4"/>
  <c r="I1307" i="4"/>
  <c r="H1295" i="4"/>
  <c r="I1295" i="4"/>
  <c r="H1283" i="4"/>
  <c r="I1283" i="4"/>
  <c r="H1271" i="4"/>
  <c r="I1271" i="4"/>
  <c r="H1259" i="4"/>
  <c r="I1259" i="4"/>
  <c r="H1247" i="4"/>
  <c r="I1247" i="4"/>
  <c r="H1235" i="4"/>
  <c r="I1235" i="4"/>
  <c r="H1223" i="4"/>
  <c r="I1223" i="4"/>
  <c r="H1211" i="4"/>
  <c r="I1211" i="4"/>
  <c r="H1199" i="4"/>
  <c r="I1199" i="4"/>
  <c r="H1187" i="4"/>
  <c r="I1187" i="4"/>
  <c r="H1175" i="4"/>
  <c r="I1175" i="4"/>
  <c r="H1163" i="4"/>
  <c r="I1163" i="4"/>
  <c r="H1151" i="4"/>
  <c r="I1151" i="4"/>
  <c r="H1139" i="4"/>
  <c r="I1139" i="4"/>
  <c r="H1127" i="4"/>
  <c r="I1127" i="4"/>
  <c r="H1115" i="4"/>
  <c r="I1115" i="4"/>
  <c r="H1103" i="4"/>
  <c r="I1103" i="4"/>
  <c r="H1091" i="4"/>
  <c r="I1091" i="4"/>
  <c r="H1079" i="4"/>
  <c r="I1079" i="4"/>
  <c r="H1067" i="4"/>
  <c r="I1067" i="4"/>
  <c r="H1055" i="4"/>
  <c r="I1055" i="4"/>
  <c r="H1043" i="4"/>
  <c r="I1043" i="4"/>
  <c r="H1031" i="4"/>
  <c r="I1031" i="4"/>
  <c r="H1019" i="4"/>
  <c r="I1019" i="4"/>
  <c r="H1007" i="4"/>
  <c r="I1007" i="4"/>
  <c r="H995" i="4"/>
  <c r="I995" i="4"/>
  <c r="H983" i="4"/>
  <c r="I983" i="4"/>
  <c r="H971" i="4"/>
  <c r="I971" i="4"/>
  <c r="H959" i="4"/>
  <c r="I959" i="4"/>
  <c r="H947" i="4"/>
  <c r="I947" i="4"/>
  <c r="H935" i="4"/>
  <c r="I935" i="4"/>
  <c r="H923" i="4"/>
  <c r="I923" i="4"/>
  <c r="H911" i="4"/>
  <c r="I911" i="4"/>
  <c r="H899" i="4"/>
  <c r="I899" i="4"/>
  <c r="H887" i="4"/>
  <c r="I887" i="4"/>
  <c r="H875" i="4"/>
  <c r="I875" i="4"/>
  <c r="H863" i="4"/>
  <c r="I863" i="4"/>
  <c r="H851" i="4"/>
  <c r="I851" i="4"/>
  <c r="H839" i="4"/>
  <c r="I839" i="4"/>
  <c r="H827" i="4"/>
  <c r="I827" i="4"/>
  <c r="H815" i="4"/>
  <c r="I815" i="4"/>
  <c r="H803" i="4"/>
  <c r="I803" i="4"/>
  <c r="H791" i="4"/>
  <c r="I791" i="4"/>
  <c r="H779" i="4"/>
  <c r="I779" i="4"/>
  <c r="H767" i="4"/>
  <c r="I767" i="4"/>
  <c r="H755" i="4"/>
  <c r="I755" i="4"/>
  <c r="H743" i="4"/>
  <c r="I743" i="4"/>
  <c r="H731" i="4"/>
  <c r="I731" i="4"/>
  <c r="H719" i="4"/>
  <c r="I719" i="4"/>
  <c r="H707" i="4"/>
  <c r="I707" i="4"/>
  <c r="H695" i="4"/>
  <c r="I695" i="4"/>
  <c r="H683" i="4"/>
  <c r="I683" i="4"/>
  <c r="H671" i="4"/>
  <c r="I671" i="4"/>
  <c r="H659" i="4"/>
  <c r="I659" i="4"/>
  <c r="H647" i="4"/>
  <c r="I647" i="4"/>
  <c r="H635" i="4"/>
  <c r="I635" i="4"/>
  <c r="H623" i="4"/>
  <c r="I623" i="4"/>
  <c r="H611" i="4"/>
  <c r="I611" i="4"/>
  <c r="H599" i="4"/>
  <c r="I599" i="4"/>
  <c r="H587" i="4"/>
  <c r="I587" i="4"/>
  <c r="H575" i="4"/>
  <c r="I575" i="4"/>
  <c r="H563" i="4"/>
  <c r="I563" i="4"/>
  <c r="H551" i="4"/>
  <c r="I551" i="4"/>
  <c r="H539" i="4"/>
  <c r="I539" i="4"/>
  <c r="H527" i="4"/>
  <c r="I527" i="4"/>
  <c r="H515" i="4"/>
  <c r="I515" i="4"/>
  <c r="H503" i="4"/>
  <c r="I503" i="4"/>
  <c r="H491" i="4"/>
  <c r="I491" i="4"/>
  <c r="H479" i="4"/>
  <c r="I479" i="4"/>
  <c r="H467" i="4"/>
  <c r="I467" i="4"/>
  <c r="H455" i="4"/>
  <c r="I455" i="4"/>
  <c r="H443" i="4"/>
  <c r="I443" i="4"/>
  <c r="H431" i="4"/>
  <c r="I431" i="4"/>
  <c r="H419" i="4"/>
  <c r="I419" i="4"/>
  <c r="H407" i="4"/>
  <c r="I407" i="4"/>
  <c r="H395" i="4"/>
  <c r="I395" i="4"/>
  <c r="H383" i="4"/>
  <c r="I383" i="4"/>
  <c r="H371" i="4"/>
  <c r="I371" i="4"/>
  <c r="H359" i="4"/>
  <c r="I359" i="4"/>
  <c r="H347" i="4"/>
  <c r="I347" i="4"/>
  <c r="H335" i="4"/>
  <c r="I335" i="4"/>
  <c r="H323" i="4"/>
  <c r="I323" i="4"/>
  <c r="H311" i="4"/>
  <c r="I311" i="4"/>
  <c r="H299" i="4"/>
  <c r="I299" i="4"/>
  <c r="H287" i="4"/>
  <c r="I287" i="4"/>
  <c r="H275" i="4"/>
  <c r="I275" i="4"/>
  <c r="H263" i="4"/>
  <c r="I263" i="4"/>
  <c r="H251" i="4"/>
  <c r="I251" i="4"/>
  <c r="H239" i="4"/>
  <c r="I239" i="4"/>
  <c r="H227" i="4"/>
  <c r="I227" i="4"/>
  <c r="H215" i="4"/>
  <c r="I215" i="4"/>
  <c r="H203" i="4"/>
  <c r="I203" i="4"/>
  <c r="H191" i="4"/>
  <c r="I191" i="4"/>
  <c r="H179" i="4"/>
  <c r="I179" i="4"/>
  <c r="H167" i="4"/>
  <c r="I167" i="4"/>
  <c r="H155" i="4"/>
  <c r="I155" i="4"/>
  <c r="H143" i="4"/>
  <c r="I143" i="4"/>
  <c r="H131" i="4"/>
  <c r="I131" i="4"/>
  <c r="H119" i="4"/>
  <c r="I119" i="4"/>
  <c r="H107" i="4"/>
  <c r="I107" i="4"/>
  <c r="H95" i="4"/>
  <c r="I95" i="4"/>
  <c r="H83" i="4"/>
  <c r="I83" i="4"/>
  <c r="H71" i="4"/>
  <c r="I71" i="4"/>
  <c r="H59" i="4"/>
  <c r="I59" i="4"/>
  <c r="I2294" i="4"/>
  <c r="I2150" i="4"/>
  <c r="I2006" i="4"/>
  <c r="I1862" i="4"/>
  <c r="I1718" i="4"/>
  <c r="I1461" i="4"/>
  <c r="I756" i="4"/>
  <c r="H2326" i="4"/>
  <c r="I2326" i="4"/>
  <c r="H2314" i="4"/>
  <c r="I2314" i="4"/>
  <c r="H2302" i="4"/>
  <c r="I2302" i="4"/>
  <c r="H2290" i="4"/>
  <c r="I2290" i="4"/>
  <c r="H2278" i="4"/>
  <c r="I2278" i="4"/>
  <c r="H2266" i="4"/>
  <c r="I2266" i="4"/>
  <c r="H2254" i="4"/>
  <c r="I2254" i="4"/>
  <c r="H2242" i="4"/>
  <c r="I2242" i="4"/>
  <c r="H2230" i="4"/>
  <c r="I2230" i="4"/>
  <c r="H2218" i="4"/>
  <c r="I2218" i="4"/>
  <c r="H2206" i="4"/>
  <c r="I2206" i="4"/>
  <c r="H2194" i="4"/>
  <c r="I2194" i="4"/>
  <c r="H2182" i="4"/>
  <c r="I2182" i="4"/>
  <c r="H2170" i="4"/>
  <c r="I2170" i="4"/>
  <c r="H2158" i="4"/>
  <c r="I2158" i="4"/>
  <c r="H2146" i="4"/>
  <c r="I2146" i="4"/>
  <c r="H2134" i="4"/>
  <c r="I2134" i="4"/>
  <c r="H2122" i="4"/>
  <c r="I2122" i="4"/>
  <c r="H2110" i="4"/>
  <c r="I2110" i="4"/>
  <c r="H2098" i="4"/>
  <c r="I2098" i="4"/>
  <c r="H2086" i="4"/>
  <c r="I2086" i="4"/>
  <c r="H2074" i="4"/>
  <c r="I2074" i="4"/>
  <c r="H2062" i="4"/>
  <c r="I2062" i="4"/>
  <c r="H2050" i="4"/>
  <c r="I2050" i="4"/>
  <c r="H2038" i="4"/>
  <c r="I2038" i="4"/>
  <c r="H2026" i="4"/>
  <c r="I2026" i="4"/>
  <c r="H2014" i="4"/>
  <c r="I2014" i="4"/>
  <c r="H2002" i="4"/>
  <c r="I2002" i="4"/>
  <c r="H1990" i="4"/>
  <c r="I1990" i="4"/>
  <c r="H1978" i="4"/>
  <c r="I1978" i="4"/>
  <c r="H1966" i="4"/>
  <c r="I1966" i="4"/>
  <c r="H1954" i="4"/>
  <c r="I1954" i="4"/>
  <c r="H1942" i="4"/>
  <c r="I1942" i="4"/>
  <c r="H1930" i="4"/>
  <c r="I1930" i="4"/>
  <c r="H1918" i="4"/>
  <c r="I1918" i="4"/>
  <c r="H1906" i="4"/>
  <c r="I1906" i="4"/>
  <c r="H1894" i="4"/>
  <c r="I1894" i="4"/>
  <c r="H1882" i="4"/>
  <c r="I1882" i="4"/>
  <c r="H1870" i="4"/>
  <c r="I1870" i="4"/>
  <c r="H1858" i="4"/>
  <c r="I1858" i="4"/>
  <c r="H1846" i="4"/>
  <c r="I1846" i="4"/>
  <c r="H1834" i="4"/>
  <c r="I1834" i="4"/>
  <c r="H1822" i="4"/>
  <c r="I1822" i="4"/>
  <c r="H1810" i="4"/>
  <c r="I1810" i="4"/>
  <c r="H1798" i="4"/>
  <c r="I1798" i="4"/>
  <c r="H1786" i="4"/>
  <c r="I1786" i="4"/>
  <c r="H1774" i="4"/>
  <c r="I1774" i="4"/>
  <c r="H1762" i="4"/>
  <c r="I1762" i="4"/>
  <c r="H1750" i="4"/>
  <c r="I1750" i="4"/>
  <c r="H1738" i="4"/>
  <c r="I1738" i="4"/>
  <c r="H1726" i="4"/>
  <c r="I1726" i="4"/>
  <c r="H1714" i="4"/>
  <c r="I1714" i="4"/>
  <c r="H1702" i="4"/>
  <c r="I1702" i="4"/>
  <c r="H1690" i="4"/>
  <c r="I1690" i="4"/>
  <c r="H1678" i="4"/>
  <c r="I1678" i="4"/>
  <c r="H1666" i="4"/>
  <c r="I1666" i="4"/>
  <c r="H1654" i="4"/>
  <c r="I1654" i="4"/>
  <c r="H1642" i="4"/>
  <c r="I1642" i="4"/>
  <c r="H1630" i="4"/>
  <c r="I1630" i="4"/>
  <c r="H1618" i="4"/>
  <c r="I1618" i="4"/>
  <c r="H1606" i="4"/>
  <c r="I1606" i="4"/>
  <c r="H1594" i="4"/>
  <c r="I1594" i="4"/>
  <c r="H1582" i="4"/>
  <c r="I1582" i="4"/>
  <c r="H1570" i="4"/>
  <c r="I1570" i="4"/>
  <c r="H1558" i="4"/>
  <c r="I1558" i="4"/>
  <c r="H1546" i="4"/>
  <c r="I1546" i="4"/>
  <c r="H1534" i="4"/>
  <c r="I1534" i="4"/>
  <c r="H1522" i="4"/>
  <c r="I1522" i="4"/>
  <c r="H1510" i="4"/>
  <c r="I1510" i="4"/>
  <c r="H1498" i="4"/>
  <c r="I1498" i="4"/>
  <c r="H1486" i="4"/>
  <c r="I1486" i="4"/>
  <c r="H1474" i="4"/>
  <c r="I1474" i="4"/>
  <c r="H1462" i="4"/>
  <c r="I1462" i="4"/>
  <c r="H1450" i="4"/>
  <c r="I1450" i="4"/>
  <c r="H1438" i="4"/>
  <c r="I1438" i="4"/>
  <c r="H1426" i="4"/>
  <c r="I1426" i="4"/>
  <c r="H1414" i="4"/>
  <c r="I1414" i="4"/>
  <c r="H1402" i="4"/>
  <c r="I1402" i="4"/>
  <c r="H1390" i="4"/>
  <c r="I1390" i="4"/>
  <c r="H1378" i="4"/>
  <c r="I1378" i="4"/>
  <c r="H1366" i="4"/>
  <c r="I1366" i="4"/>
  <c r="H1354" i="4"/>
  <c r="I1354" i="4"/>
  <c r="H1342" i="4"/>
  <c r="I1342" i="4"/>
  <c r="H1330" i="4"/>
  <c r="I1330" i="4"/>
  <c r="H1318" i="4"/>
  <c r="I1318" i="4"/>
  <c r="H1306" i="4"/>
  <c r="I1306" i="4"/>
  <c r="H1294" i="4"/>
  <c r="I1294" i="4"/>
  <c r="H1282" i="4"/>
  <c r="I1282" i="4"/>
  <c r="H1270" i="4"/>
  <c r="I1270" i="4"/>
  <c r="H1258" i="4"/>
  <c r="I1258" i="4"/>
  <c r="H1246" i="4"/>
  <c r="I1246" i="4"/>
  <c r="H1234" i="4"/>
  <c r="I1234" i="4"/>
  <c r="H1222" i="4"/>
  <c r="I1222" i="4"/>
  <c r="H1210" i="4"/>
  <c r="I1210" i="4"/>
  <c r="H1198" i="4"/>
  <c r="I1198" i="4"/>
  <c r="H1186" i="4"/>
  <c r="I1186" i="4"/>
  <c r="H1174" i="4"/>
  <c r="I1174" i="4"/>
  <c r="H1162" i="4"/>
  <c r="I1162" i="4"/>
  <c r="H1150" i="4"/>
  <c r="I1150" i="4"/>
  <c r="H1138" i="4"/>
  <c r="I1138" i="4"/>
  <c r="H1126" i="4"/>
  <c r="I1126" i="4"/>
  <c r="H1114" i="4"/>
  <c r="I1114" i="4"/>
  <c r="H1102" i="4"/>
  <c r="I1102" i="4"/>
  <c r="H1090" i="4"/>
  <c r="I1090" i="4"/>
  <c r="H1078" i="4"/>
  <c r="I1078" i="4"/>
  <c r="H1066" i="4"/>
  <c r="I1066" i="4"/>
  <c r="H1054" i="4"/>
  <c r="I1054" i="4"/>
  <c r="H1042" i="4"/>
  <c r="I1042" i="4"/>
  <c r="H1030" i="4"/>
  <c r="I1030" i="4"/>
  <c r="H1018" i="4"/>
  <c r="I1018" i="4"/>
  <c r="H1006" i="4"/>
  <c r="I1006" i="4"/>
  <c r="H994" i="4"/>
  <c r="I994" i="4"/>
  <c r="H982" i="4"/>
  <c r="I982" i="4"/>
  <c r="H970" i="4"/>
  <c r="I970" i="4"/>
  <c r="H958" i="4"/>
  <c r="I958" i="4"/>
  <c r="H946" i="4"/>
  <c r="I946" i="4"/>
  <c r="H934" i="4"/>
  <c r="I934" i="4"/>
  <c r="H922" i="4"/>
  <c r="I922" i="4"/>
  <c r="H910" i="4"/>
  <c r="I910" i="4"/>
  <c r="H898" i="4"/>
  <c r="I898" i="4"/>
  <c r="H886" i="4"/>
  <c r="I886" i="4"/>
  <c r="H874" i="4"/>
  <c r="I874" i="4"/>
  <c r="H862" i="4"/>
  <c r="I862" i="4"/>
  <c r="H850" i="4"/>
  <c r="I850" i="4"/>
  <c r="H838" i="4"/>
  <c r="I838" i="4"/>
  <c r="H826" i="4"/>
  <c r="I826" i="4"/>
  <c r="H814" i="4"/>
  <c r="I814" i="4"/>
  <c r="H802" i="4"/>
  <c r="I802" i="4"/>
  <c r="H790" i="4"/>
  <c r="I790" i="4"/>
  <c r="H778" i="4"/>
  <c r="I778" i="4"/>
  <c r="H766" i="4"/>
  <c r="I766" i="4"/>
  <c r="H754" i="4"/>
  <c r="I754" i="4"/>
  <c r="H742" i="4"/>
  <c r="I742" i="4"/>
  <c r="H730" i="4"/>
  <c r="I730" i="4"/>
  <c r="H718" i="4"/>
  <c r="I718" i="4"/>
  <c r="H706" i="4"/>
  <c r="I706" i="4"/>
  <c r="H694" i="4"/>
  <c r="I694" i="4"/>
  <c r="H682" i="4"/>
  <c r="I682" i="4"/>
  <c r="H670" i="4"/>
  <c r="I670" i="4"/>
  <c r="H658" i="4"/>
  <c r="I658" i="4"/>
  <c r="H646" i="4"/>
  <c r="I646" i="4"/>
  <c r="H634" i="4"/>
  <c r="I634" i="4"/>
  <c r="H622" i="4"/>
  <c r="I622" i="4"/>
  <c r="H610" i="4"/>
  <c r="I610" i="4"/>
  <c r="H598" i="4"/>
  <c r="I598" i="4"/>
  <c r="H586" i="4"/>
  <c r="I586" i="4"/>
  <c r="H574" i="4"/>
  <c r="I574" i="4"/>
  <c r="H562" i="4"/>
  <c r="I562" i="4"/>
  <c r="H550" i="4"/>
  <c r="I550" i="4"/>
  <c r="H538" i="4"/>
  <c r="I538" i="4"/>
  <c r="H526" i="4"/>
  <c r="I526" i="4"/>
  <c r="H514" i="4"/>
  <c r="I514" i="4"/>
  <c r="H502" i="4"/>
  <c r="I502" i="4"/>
  <c r="H490" i="4"/>
  <c r="I490" i="4"/>
  <c r="H478" i="4"/>
  <c r="I478" i="4"/>
  <c r="H466" i="4"/>
  <c r="I466" i="4"/>
  <c r="H454" i="4"/>
  <c r="I454" i="4"/>
  <c r="H442" i="4"/>
  <c r="I442" i="4"/>
  <c r="H430" i="4"/>
  <c r="I430" i="4"/>
  <c r="H418" i="4"/>
  <c r="I418" i="4"/>
  <c r="H406" i="4"/>
  <c r="I406" i="4"/>
  <c r="H394" i="4"/>
  <c r="I394" i="4"/>
  <c r="H382" i="4"/>
  <c r="I382" i="4"/>
  <c r="H370" i="4"/>
  <c r="I370" i="4"/>
  <c r="H358" i="4"/>
  <c r="I358" i="4"/>
  <c r="H346" i="4"/>
  <c r="I346" i="4"/>
  <c r="H334" i="4"/>
  <c r="I334" i="4"/>
  <c r="H322" i="4"/>
  <c r="I322" i="4"/>
  <c r="H310" i="4"/>
  <c r="I310" i="4"/>
  <c r="H298" i="4"/>
  <c r="I298" i="4"/>
  <c r="H286" i="4"/>
  <c r="I286" i="4"/>
  <c r="H274" i="4"/>
  <c r="I274" i="4"/>
  <c r="H262" i="4"/>
  <c r="I262" i="4"/>
  <c r="H250" i="4"/>
  <c r="I250" i="4"/>
  <c r="H238" i="4"/>
  <c r="I238" i="4"/>
  <c r="H226" i="4"/>
  <c r="I226" i="4"/>
  <c r="H214" i="4"/>
  <c r="I214" i="4"/>
  <c r="H202" i="4"/>
  <c r="I202" i="4"/>
  <c r="H190" i="4"/>
  <c r="I190" i="4"/>
  <c r="H178" i="4"/>
  <c r="I178" i="4"/>
  <c r="I2282" i="4"/>
  <c r="I2138" i="4"/>
  <c r="I1994" i="4"/>
  <c r="I1850" i="4"/>
  <c r="I1706" i="4"/>
  <c r="I1413" i="4"/>
  <c r="I638" i="4"/>
  <c r="H2325" i="4"/>
  <c r="I2325" i="4"/>
  <c r="H2313" i="4"/>
  <c r="I2313" i="4"/>
  <c r="H2301" i="4"/>
  <c r="I2301" i="4"/>
  <c r="H2289" i="4"/>
  <c r="I2289" i="4"/>
  <c r="H2277" i="4"/>
  <c r="I2277" i="4"/>
  <c r="H2265" i="4"/>
  <c r="I2265" i="4"/>
  <c r="H2253" i="4"/>
  <c r="I2253" i="4"/>
  <c r="H2241" i="4"/>
  <c r="I2241" i="4"/>
  <c r="H2229" i="4"/>
  <c r="I2229" i="4"/>
  <c r="H2217" i="4"/>
  <c r="I2217" i="4"/>
  <c r="H2205" i="4"/>
  <c r="I2205" i="4"/>
  <c r="H2193" i="4"/>
  <c r="I2193" i="4"/>
  <c r="H2181" i="4"/>
  <c r="I2181" i="4"/>
  <c r="H2169" i="4"/>
  <c r="I2169" i="4"/>
  <c r="H2157" i="4"/>
  <c r="I2157" i="4"/>
  <c r="H2145" i="4"/>
  <c r="I2145" i="4"/>
  <c r="H2133" i="4"/>
  <c r="I2133" i="4"/>
  <c r="H2121" i="4"/>
  <c r="I2121" i="4"/>
  <c r="H2109" i="4"/>
  <c r="I2109" i="4"/>
  <c r="H2097" i="4"/>
  <c r="I2097" i="4"/>
  <c r="H2085" i="4"/>
  <c r="I2085" i="4"/>
  <c r="H2073" i="4"/>
  <c r="I2073" i="4"/>
  <c r="H2061" i="4"/>
  <c r="I2061" i="4"/>
  <c r="H2049" i="4"/>
  <c r="I2049" i="4"/>
  <c r="H2037" i="4"/>
  <c r="I2037" i="4"/>
  <c r="H2025" i="4"/>
  <c r="I2025" i="4"/>
  <c r="H2013" i="4"/>
  <c r="I2013" i="4"/>
  <c r="H2001" i="4"/>
  <c r="I2001" i="4"/>
  <c r="H1989" i="4"/>
  <c r="I1989" i="4"/>
  <c r="H1977" i="4"/>
  <c r="I1977" i="4"/>
  <c r="H1965" i="4"/>
  <c r="I1965" i="4"/>
  <c r="H1953" i="4"/>
  <c r="I1953" i="4"/>
  <c r="H1941" i="4"/>
  <c r="I1941" i="4"/>
  <c r="H1929" i="4"/>
  <c r="I1929" i="4"/>
  <c r="H1917" i="4"/>
  <c r="I1917" i="4"/>
  <c r="H1905" i="4"/>
  <c r="I1905" i="4"/>
  <c r="H1893" i="4"/>
  <c r="I1893" i="4"/>
  <c r="H1881" i="4"/>
  <c r="I1881" i="4"/>
  <c r="H1869" i="4"/>
  <c r="I1869" i="4"/>
  <c r="H1857" i="4"/>
  <c r="I1857" i="4"/>
  <c r="H1845" i="4"/>
  <c r="I1845" i="4"/>
  <c r="H1833" i="4"/>
  <c r="I1833" i="4"/>
  <c r="H1821" i="4"/>
  <c r="I1821" i="4"/>
  <c r="H1809" i="4"/>
  <c r="I1809" i="4"/>
  <c r="H1797" i="4"/>
  <c r="I1797" i="4"/>
  <c r="H1785" i="4"/>
  <c r="I1785" i="4"/>
  <c r="H1773" i="4"/>
  <c r="I1773" i="4"/>
  <c r="H1761" i="4"/>
  <c r="I1761" i="4"/>
  <c r="H1749" i="4"/>
  <c r="I1749" i="4"/>
  <c r="H1737" i="4"/>
  <c r="I1737" i="4"/>
  <c r="H1725" i="4"/>
  <c r="I1725" i="4"/>
  <c r="H1713" i="4"/>
  <c r="I1713" i="4"/>
  <c r="H1701" i="4"/>
  <c r="I1701" i="4"/>
  <c r="H1689" i="4"/>
  <c r="I1689" i="4"/>
  <c r="H1677" i="4"/>
  <c r="I1677" i="4"/>
  <c r="H1665" i="4"/>
  <c r="I1665" i="4"/>
  <c r="H1653" i="4"/>
  <c r="I1653" i="4"/>
  <c r="H1641" i="4"/>
  <c r="I1641" i="4"/>
  <c r="H1617" i="4"/>
  <c r="I1617" i="4"/>
  <c r="H1605" i="4"/>
  <c r="I1605" i="4"/>
  <c r="H1593" i="4"/>
  <c r="I1593" i="4"/>
  <c r="H1581" i="4"/>
  <c r="I1581" i="4"/>
  <c r="H1569" i="4"/>
  <c r="I1569" i="4"/>
  <c r="H1557" i="4"/>
  <c r="I1557" i="4"/>
  <c r="H1545" i="4"/>
  <c r="I1545" i="4"/>
  <c r="H1533" i="4"/>
  <c r="I1533" i="4"/>
  <c r="H1521" i="4"/>
  <c r="I1521" i="4"/>
  <c r="H1497" i="4"/>
  <c r="I1497" i="4"/>
  <c r="H1485" i="4"/>
  <c r="I1485" i="4"/>
  <c r="H1473" i="4"/>
  <c r="I1473" i="4"/>
  <c r="H1449" i="4"/>
  <c r="I1449" i="4"/>
  <c r="H1437" i="4"/>
  <c r="I1437" i="4"/>
  <c r="H1425" i="4"/>
  <c r="I1425" i="4"/>
  <c r="H1401" i="4"/>
  <c r="I1401" i="4"/>
  <c r="H1389" i="4"/>
  <c r="I1389" i="4"/>
  <c r="H1377" i="4"/>
  <c r="I1377" i="4"/>
  <c r="H1353" i="4"/>
  <c r="I1353" i="4"/>
  <c r="H1341" i="4"/>
  <c r="I1341" i="4"/>
  <c r="H1329" i="4"/>
  <c r="I1329" i="4"/>
  <c r="H1305" i="4"/>
  <c r="I1305" i="4"/>
  <c r="H1293" i="4"/>
  <c r="I1293" i="4"/>
  <c r="H1281" i="4"/>
  <c r="I1281" i="4"/>
  <c r="H1257" i="4"/>
  <c r="I1257" i="4"/>
  <c r="H1245" i="4"/>
  <c r="I1245" i="4"/>
  <c r="H1233" i="4"/>
  <c r="I1233" i="4"/>
  <c r="H1209" i="4"/>
  <c r="I1209" i="4"/>
  <c r="H1197" i="4"/>
  <c r="I1197" i="4"/>
  <c r="H1185" i="4"/>
  <c r="I1185" i="4"/>
  <c r="H1161" i="4"/>
  <c r="I1161" i="4"/>
  <c r="H1149" i="4"/>
  <c r="I1149" i="4"/>
  <c r="H1137" i="4"/>
  <c r="I1137" i="4"/>
  <c r="H1113" i="4"/>
  <c r="I1113" i="4"/>
  <c r="H1101" i="4"/>
  <c r="I1101" i="4"/>
  <c r="H1089" i="4"/>
  <c r="I1089" i="4"/>
  <c r="H1065" i="4"/>
  <c r="I1065" i="4"/>
  <c r="H1053" i="4"/>
  <c r="I1053" i="4"/>
  <c r="H1041" i="4"/>
  <c r="I1041" i="4"/>
  <c r="H1017" i="4"/>
  <c r="I1017" i="4"/>
  <c r="H1005" i="4"/>
  <c r="I1005" i="4"/>
  <c r="H993" i="4"/>
  <c r="I993" i="4"/>
  <c r="H981" i="4"/>
  <c r="I981" i="4"/>
  <c r="H969" i="4"/>
  <c r="I969" i="4"/>
  <c r="H957" i="4"/>
  <c r="I957" i="4"/>
  <c r="H945" i="4"/>
  <c r="I945" i="4"/>
  <c r="H933" i="4"/>
  <c r="I933" i="4"/>
  <c r="H921" i="4"/>
  <c r="I921" i="4"/>
  <c r="H909" i="4"/>
  <c r="I909" i="4"/>
  <c r="H897" i="4"/>
  <c r="I897" i="4"/>
  <c r="H885" i="4"/>
  <c r="I885" i="4"/>
  <c r="H873" i="4"/>
  <c r="I873" i="4"/>
  <c r="H849" i="4"/>
  <c r="I849" i="4"/>
  <c r="H837" i="4"/>
  <c r="I837" i="4"/>
  <c r="H825" i="4"/>
  <c r="I825" i="4"/>
  <c r="H813" i="4"/>
  <c r="I813" i="4"/>
  <c r="H801" i="4"/>
  <c r="I801" i="4"/>
  <c r="H789" i="4"/>
  <c r="I789" i="4"/>
  <c r="H777" i="4"/>
  <c r="I777" i="4"/>
  <c r="H765" i="4"/>
  <c r="I765" i="4"/>
  <c r="H753" i="4"/>
  <c r="I753" i="4"/>
  <c r="H741" i="4"/>
  <c r="I741" i="4"/>
  <c r="H729" i="4"/>
  <c r="I729" i="4"/>
  <c r="H717" i="4"/>
  <c r="I717" i="4"/>
  <c r="H705" i="4"/>
  <c r="I705" i="4"/>
  <c r="H693" i="4"/>
  <c r="I693" i="4"/>
  <c r="H681" i="4"/>
  <c r="I681" i="4"/>
  <c r="H669" i="4"/>
  <c r="I669" i="4"/>
  <c r="H657" i="4"/>
  <c r="I657" i="4"/>
  <c r="H645" i="4"/>
  <c r="I645" i="4"/>
  <c r="H633" i="4"/>
  <c r="I633" i="4"/>
  <c r="H621" i="4"/>
  <c r="I621" i="4"/>
  <c r="H609" i="4"/>
  <c r="I609" i="4"/>
  <c r="H597" i="4"/>
  <c r="I597" i="4"/>
  <c r="H585" i="4"/>
  <c r="I585" i="4"/>
  <c r="H573" i="4"/>
  <c r="I573" i="4"/>
  <c r="H561" i="4"/>
  <c r="I561" i="4"/>
  <c r="H549" i="4"/>
  <c r="I549" i="4"/>
  <c r="H537" i="4"/>
  <c r="I537" i="4"/>
  <c r="H513" i="4"/>
  <c r="I513" i="4"/>
  <c r="H501" i="4"/>
  <c r="I501" i="4"/>
  <c r="H489" i="4"/>
  <c r="I489" i="4"/>
  <c r="H477" i="4"/>
  <c r="I477" i="4"/>
  <c r="H465" i="4"/>
  <c r="I465" i="4"/>
  <c r="H453" i="4"/>
  <c r="I453" i="4"/>
  <c r="H441" i="4"/>
  <c r="I441" i="4"/>
  <c r="H429" i="4"/>
  <c r="I429" i="4"/>
  <c r="H417" i="4"/>
  <c r="I417" i="4"/>
  <c r="H405" i="4"/>
  <c r="I405" i="4"/>
  <c r="H393" i="4"/>
  <c r="I393" i="4"/>
  <c r="H381" i="4"/>
  <c r="I381" i="4"/>
  <c r="H369" i="4"/>
  <c r="I369" i="4"/>
  <c r="H357" i="4"/>
  <c r="I357" i="4"/>
  <c r="H345" i="4"/>
  <c r="I345" i="4"/>
  <c r="H333" i="4"/>
  <c r="I333" i="4"/>
  <c r="H321" i="4"/>
  <c r="I321" i="4"/>
  <c r="H309" i="4"/>
  <c r="I309" i="4"/>
  <c r="H297" i="4"/>
  <c r="I297" i="4"/>
  <c r="H285" i="4"/>
  <c r="I285" i="4"/>
  <c r="H273" i="4"/>
  <c r="I273" i="4"/>
  <c r="H261" i="4"/>
  <c r="I261" i="4"/>
  <c r="H249" i="4"/>
  <c r="I249" i="4"/>
  <c r="H237" i="4"/>
  <c r="I237" i="4"/>
  <c r="H225" i="4"/>
  <c r="I225" i="4"/>
  <c r="H213" i="4"/>
  <c r="I213" i="4"/>
  <c r="H201" i="4"/>
  <c r="I201" i="4"/>
  <c r="H189" i="4"/>
  <c r="I189" i="4"/>
  <c r="H177" i="4"/>
  <c r="I177" i="4"/>
  <c r="H165" i="4"/>
  <c r="I165" i="4"/>
  <c r="H153" i="4"/>
  <c r="I153" i="4"/>
  <c r="H141" i="4"/>
  <c r="I141" i="4"/>
  <c r="H129" i="4"/>
  <c r="I129" i="4"/>
  <c r="H117" i="4"/>
  <c r="I117" i="4"/>
  <c r="H105" i="4"/>
  <c r="I105" i="4"/>
  <c r="H93" i="4"/>
  <c r="I93" i="4"/>
  <c r="H81" i="4"/>
  <c r="I81" i="4"/>
  <c r="H69" i="4"/>
  <c r="I69" i="4"/>
  <c r="H57" i="4"/>
  <c r="I57" i="4"/>
  <c r="H45" i="4"/>
  <c r="I45" i="4"/>
  <c r="H33" i="4"/>
  <c r="I33" i="4"/>
  <c r="I2270" i="4"/>
  <c r="I2126" i="4"/>
  <c r="I1982" i="4"/>
  <c r="I1838" i="4"/>
  <c r="I1694" i="4"/>
  <c r="I1365" i="4"/>
  <c r="I525" i="4"/>
  <c r="H2336" i="4"/>
  <c r="I2336" i="4"/>
  <c r="H2324" i="4"/>
  <c r="I2324" i="4"/>
  <c r="H2312" i="4"/>
  <c r="I2312" i="4"/>
  <c r="H2300" i="4"/>
  <c r="I2300" i="4"/>
  <c r="H2288" i="4"/>
  <c r="I2288" i="4"/>
  <c r="H2276" i="4"/>
  <c r="I2276" i="4"/>
  <c r="H2264" i="4"/>
  <c r="I2264" i="4"/>
  <c r="H2252" i="4"/>
  <c r="I2252" i="4"/>
  <c r="H2240" i="4"/>
  <c r="I2240" i="4"/>
  <c r="H2228" i="4"/>
  <c r="I2228" i="4"/>
  <c r="H2216" i="4"/>
  <c r="I2216" i="4"/>
  <c r="H2204" i="4"/>
  <c r="I2204" i="4"/>
  <c r="H2192" i="4"/>
  <c r="I2192" i="4"/>
  <c r="H2180" i="4"/>
  <c r="I2180" i="4"/>
  <c r="H2168" i="4"/>
  <c r="I2168" i="4"/>
  <c r="H2156" i="4"/>
  <c r="I2156" i="4"/>
  <c r="H2144" i="4"/>
  <c r="I2144" i="4"/>
  <c r="H2132" i="4"/>
  <c r="I2132" i="4"/>
  <c r="H2120" i="4"/>
  <c r="I2120" i="4"/>
  <c r="H2108" i="4"/>
  <c r="I2108" i="4"/>
  <c r="H2096" i="4"/>
  <c r="I2096" i="4"/>
  <c r="H2084" i="4"/>
  <c r="I2084" i="4"/>
  <c r="H2072" i="4"/>
  <c r="I2072" i="4"/>
  <c r="H2060" i="4"/>
  <c r="I2060" i="4"/>
  <c r="H2048" i="4"/>
  <c r="I2048" i="4"/>
  <c r="H2036" i="4"/>
  <c r="I2036" i="4"/>
  <c r="H2024" i="4"/>
  <c r="I2024" i="4"/>
  <c r="H2012" i="4"/>
  <c r="I2012" i="4"/>
  <c r="H2000" i="4"/>
  <c r="I2000" i="4"/>
  <c r="H1988" i="4"/>
  <c r="I1988" i="4"/>
  <c r="H1976" i="4"/>
  <c r="I1976" i="4"/>
  <c r="H1964" i="4"/>
  <c r="I1964" i="4"/>
  <c r="H1952" i="4"/>
  <c r="I1952" i="4"/>
  <c r="H1940" i="4"/>
  <c r="I1940" i="4"/>
  <c r="H1928" i="4"/>
  <c r="I1928" i="4"/>
  <c r="H1916" i="4"/>
  <c r="I1916" i="4"/>
  <c r="H1904" i="4"/>
  <c r="I1904" i="4"/>
  <c r="H1892" i="4"/>
  <c r="I1892" i="4"/>
  <c r="H1880" i="4"/>
  <c r="I1880" i="4"/>
  <c r="H1868" i="4"/>
  <c r="I1868" i="4"/>
  <c r="H1856" i="4"/>
  <c r="I1856" i="4"/>
  <c r="H1844" i="4"/>
  <c r="I1844" i="4"/>
  <c r="H1832" i="4"/>
  <c r="I1832" i="4"/>
  <c r="H1820" i="4"/>
  <c r="I1820" i="4"/>
  <c r="H1808" i="4"/>
  <c r="I1808" i="4"/>
  <c r="H1796" i="4"/>
  <c r="I1796" i="4"/>
  <c r="H1784" i="4"/>
  <c r="I1784" i="4"/>
  <c r="H1772" i="4"/>
  <c r="I1772" i="4"/>
  <c r="H1760" i="4"/>
  <c r="I1760" i="4"/>
  <c r="H1748" i="4"/>
  <c r="I1748" i="4"/>
  <c r="H1736" i="4"/>
  <c r="I1736" i="4"/>
  <c r="H1724" i="4"/>
  <c r="I1724" i="4"/>
  <c r="H1712" i="4"/>
  <c r="I1712" i="4"/>
  <c r="H1700" i="4"/>
  <c r="I1700" i="4"/>
  <c r="H1688" i="4"/>
  <c r="I1688" i="4"/>
  <c r="H1676" i="4"/>
  <c r="I1676" i="4"/>
  <c r="H1664" i="4"/>
  <c r="I1664" i="4"/>
  <c r="H1652" i="4"/>
  <c r="I1652" i="4"/>
  <c r="H1640" i="4"/>
  <c r="I1640" i="4"/>
  <c r="H1628" i="4"/>
  <c r="I1628" i="4"/>
  <c r="H1616" i="4"/>
  <c r="I1616" i="4"/>
  <c r="H1604" i="4"/>
  <c r="I1604" i="4"/>
  <c r="H1592" i="4"/>
  <c r="I1592" i="4"/>
  <c r="H1580" i="4"/>
  <c r="I1580" i="4"/>
  <c r="H1556" i="4"/>
  <c r="I1556" i="4"/>
  <c r="H1544" i="4"/>
  <c r="I1544" i="4"/>
  <c r="H1532" i="4"/>
  <c r="I1532" i="4"/>
  <c r="H1520" i="4"/>
  <c r="I1520" i="4"/>
  <c r="H1508" i="4"/>
  <c r="I1508" i="4"/>
  <c r="H1496" i="4"/>
  <c r="I1496" i="4"/>
  <c r="H1484" i="4"/>
  <c r="I1484" i="4"/>
  <c r="H1472" i="4"/>
  <c r="I1472" i="4"/>
  <c r="H1460" i="4"/>
  <c r="I1460" i="4"/>
  <c r="H1448" i="4"/>
  <c r="I1448" i="4"/>
  <c r="H1436" i="4"/>
  <c r="I1436" i="4"/>
  <c r="H1424" i="4"/>
  <c r="I1424" i="4"/>
  <c r="H1412" i="4"/>
  <c r="I1412" i="4"/>
  <c r="H1400" i="4"/>
  <c r="I1400" i="4"/>
  <c r="H1388" i="4"/>
  <c r="I1388" i="4"/>
  <c r="H1376" i="4"/>
  <c r="I1376" i="4"/>
  <c r="H1364" i="4"/>
  <c r="I1364" i="4"/>
  <c r="H1352" i="4"/>
  <c r="I1352" i="4"/>
  <c r="H1340" i="4"/>
  <c r="I1340" i="4"/>
  <c r="H1328" i="4"/>
  <c r="I1328" i="4"/>
  <c r="H1316" i="4"/>
  <c r="I1316" i="4"/>
  <c r="H1304" i="4"/>
  <c r="I1304" i="4"/>
  <c r="H1292" i="4"/>
  <c r="I1292" i="4"/>
  <c r="H1280" i="4"/>
  <c r="I1280" i="4"/>
  <c r="H1268" i="4"/>
  <c r="I1268" i="4"/>
  <c r="H1256" i="4"/>
  <c r="I1256" i="4"/>
  <c r="H1244" i="4"/>
  <c r="I1244" i="4"/>
  <c r="H1232" i="4"/>
  <c r="I1232" i="4"/>
  <c r="H1220" i="4"/>
  <c r="I1220" i="4"/>
  <c r="H1208" i="4"/>
  <c r="I1208" i="4"/>
  <c r="H1196" i="4"/>
  <c r="I1196" i="4"/>
  <c r="H1184" i="4"/>
  <c r="I1184" i="4"/>
  <c r="H1172" i="4"/>
  <c r="I1172" i="4"/>
  <c r="H1160" i="4"/>
  <c r="I1160" i="4"/>
  <c r="H1148" i="4"/>
  <c r="I1148" i="4"/>
  <c r="H1136" i="4"/>
  <c r="I1136" i="4"/>
  <c r="H1124" i="4"/>
  <c r="I1124" i="4"/>
  <c r="H1112" i="4"/>
  <c r="I1112" i="4"/>
  <c r="H1100" i="4"/>
  <c r="I1100" i="4"/>
  <c r="H1088" i="4"/>
  <c r="I1088" i="4"/>
  <c r="H1076" i="4"/>
  <c r="I1076" i="4"/>
  <c r="H1064" i="4"/>
  <c r="I1064" i="4"/>
  <c r="H1052" i="4"/>
  <c r="I1052" i="4"/>
  <c r="H1040" i="4"/>
  <c r="I1040" i="4"/>
  <c r="H1028" i="4"/>
  <c r="I1028" i="4"/>
  <c r="H1016" i="4"/>
  <c r="I1016" i="4"/>
  <c r="H1004" i="4"/>
  <c r="I1004" i="4"/>
  <c r="H992" i="4"/>
  <c r="I992" i="4"/>
  <c r="H980" i="4"/>
  <c r="I980" i="4"/>
  <c r="H968" i="4"/>
  <c r="I968" i="4"/>
  <c r="H956" i="4"/>
  <c r="I956" i="4"/>
  <c r="H944" i="4"/>
  <c r="I944" i="4"/>
  <c r="H932" i="4"/>
  <c r="I932" i="4"/>
  <c r="H920" i="4"/>
  <c r="I920" i="4"/>
  <c r="H908" i="4"/>
  <c r="I908" i="4"/>
  <c r="H896" i="4"/>
  <c r="I896" i="4"/>
  <c r="H884" i="4"/>
  <c r="I884" i="4"/>
  <c r="H872" i="4"/>
  <c r="I872" i="4"/>
  <c r="H860" i="4"/>
  <c r="I860" i="4"/>
  <c r="H848" i="4"/>
  <c r="I848" i="4"/>
  <c r="H836" i="4"/>
  <c r="I836" i="4"/>
  <c r="H824" i="4"/>
  <c r="I824" i="4"/>
  <c r="H812" i="4"/>
  <c r="I812" i="4"/>
  <c r="H800" i="4"/>
  <c r="I800" i="4"/>
  <c r="H788" i="4"/>
  <c r="I788" i="4"/>
  <c r="H776" i="4"/>
  <c r="I776" i="4"/>
  <c r="H764" i="4"/>
  <c r="I764" i="4"/>
  <c r="H752" i="4"/>
  <c r="I752" i="4"/>
  <c r="H740" i="4"/>
  <c r="I740" i="4"/>
  <c r="H728" i="4"/>
  <c r="I728" i="4"/>
  <c r="H716" i="4"/>
  <c r="I716" i="4"/>
  <c r="H704" i="4"/>
  <c r="I704" i="4"/>
  <c r="H692" i="4"/>
  <c r="I692" i="4"/>
  <c r="H680" i="4"/>
  <c r="I680" i="4"/>
  <c r="H668" i="4"/>
  <c r="I668" i="4"/>
  <c r="H656" i="4"/>
  <c r="I656" i="4"/>
  <c r="H644" i="4"/>
  <c r="I644" i="4"/>
  <c r="H632" i="4"/>
  <c r="I632" i="4"/>
  <c r="H620" i="4"/>
  <c r="I620" i="4"/>
  <c r="H608" i="4"/>
  <c r="I608" i="4"/>
  <c r="H596" i="4"/>
  <c r="I596" i="4"/>
  <c r="H584" i="4"/>
  <c r="I584" i="4"/>
  <c r="H572" i="4"/>
  <c r="I572" i="4"/>
  <c r="H560" i="4"/>
  <c r="I560" i="4"/>
  <c r="H548" i="4"/>
  <c r="I548" i="4"/>
  <c r="H536" i="4"/>
  <c r="I536" i="4"/>
  <c r="H524" i="4"/>
  <c r="I524" i="4"/>
  <c r="H512" i="4"/>
  <c r="I512" i="4"/>
  <c r="H500" i="4"/>
  <c r="I500" i="4"/>
  <c r="H488" i="4"/>
  <c r="I488" i="4"/>
  <c r="H476" i="4"/>
  <c r="I476" i="4"/>
  <c r="H464" i="4"/>
  <c r="I464" i="4"/>
  <c r="H452" i="4"/>
  <c r="I452" i="4"/>
  <c r="H440" i="4"/>
  <c r="I440" i="4"/>
  <c r="H428" i="4"/>
  <c r="I428" i="4"/>
  <c r="H416" i="4"/>
  <c r="I416" i="4"/>
  <c r="H404" i="4"/>
  <c r="I404" i="4"/>
  <c r="H392" i="4"/>
  <c r="I392" i="4"/>
  <c r="H380" i="4"/>
  <c r="I380" i="4"/>
  <c r="H368" i="4"/>
  <c r="I368" i="4"/>
  <c r="H356" i="4"/>
  <c r="I356" i="4"/>
  <c r="H344" i="4"/>
  <c r="I344" i="4"/>
  <c r="H332" i="4"/>
  <c r="I332" i="4"/>
  <c r="H320" i="4"/>
  <c r="I320" i="4"/>
  <c r="H308" i="4"/>
  <c r="I308" i="4"/>
  <c r="H296" i="4"/>
  <c r="I296" i="4"/>
  <c r="H284" i="4"/>
  <c r="I284" i="4"/>
  <c r="H272" i="4"/>
  <c r="I272" i="4"/>
  <c r="H260" i="4"/>
  <c r="I260" i="4"/>
  <c r="H248" i="4"/>
  <c r="I248" i="4"/>
  <c r="H236" i="4"/>
  <c r="I236" i="4"/>
  <c r="H224" i="4"/>
  <c r="I224" i="4"/>
  <c r="H212" i="4"/>
  <c r="I212" i="4"/>
  <c r="H200" i="4"/>
  <c r="I200" i="4"/>
  <c r="H188" i="4"/>
  <c r="I188" i="4"/>
  <c r="H176" i="4"/>
  <c r="I176" i="4"/>
  <c r="H164" i="4"/>
  <c r="I164" i="4"/>
  <c r="H152" i="4"/>
  <c r="I152" i="4"/>
  <c r="H140" i="4"/>
  <c r="I140" i="4"/>
  <c r="H128" i="4"/>
  <c r="I128" i="4"/>
  <c r="H116" i="4"/>
  <c r="I116" i="4"/>
  <c r="H104" i="4"/>
  <c r="I104" i="4"/>
  <c r="H92" i="4"/>
  <c r="I92" i="4"/>
  <c r="H80" i="4"/>
  <c r="I80" i="4"/>
  <c r="H68" i="4"/>
  <c r="I68" i="4"/>
  <c r="H56" i="4"/>
  <c r="I56" i="4"/>
  <c r="H44" i="4"/>
  <c r="I44" i="4"/>
  <c r="H32" i="4"/>
  <c r="I32" i="4"/>
  <c r="H20" i="4"/>
  <c r="I20" i="4"/>
  <c r="H8" i="4"/>
  <c r="I8" i="4"/>
  <c r="I2258" i="4"/>
  <c r="I2114" i="4"/>
  <c r="I1970" i="4"/>
  <c r="I1826" i="4"/>
  <c r="I1682" i="4"/>
  <c r="I1317" i="4"/>
  <c r="I386" i="4"/>
  <c r="H2335" i="4"/>
  <c r="I2335" i="4"/>
  <c r="H2323" i="4"/>
  <c r="I2323" i="4"/>
  <c r="H2311" i="4"/>
  <c r="I2311" i="4"/>
  <c r="H2299" i="4"/>
  <c r="I2299" i="4"/>
  <c r="H2287" i="4"/>
  <c r="I2287" i="4"/>
  <c r="H2275" i="4"/>
  <c r="I2275" i="4"/>
  <c r="H2263" i="4"/>
  <c r="I2263" i="4"/>
  <c r="H2251" i="4"/>
  <c r="I2251" i="4"/>
  <c r="H2239" i="4"/>
  <c r="I2239" i="4"/>
  <c r="H2227" i="4"/>
  <c r="I2227" i="4"/>
  <c r="H2215" i="4"/>
  <c r="I2215" i="4"/>
  <c r="H2203" i="4"/>
  <c r="I2203" i="4"/>
  <c r="H2191" i="4"/>
  <c r="I2191" i="4"/>
  <c r="H2179" i="4"/>
  <c r="I2179" i="4"/>
  <c r="H2167" i="4"/>
  <c r="I2167" i="4"/>
  <c r="H2155" i="4"/>
  <c r="I2155" i="4"/>
  <c r="H2143" i="4"/>
  <c r="I2143" i="4"/>
  <c r="H2131" i="4"/>
  <c r="I2131" i="4"/>
  <c r="H2119" i="4"/>
  <c r="I2119" i="4"/>
  <c r="H2107" i="4"/>
  <c r="I2107" i="4"/>
  <c r="H2095" i="4"/>
  <c r="I2095" i="4"/>
  <c r="H2083" i="4"/>
  <c r="I2083" i="4"/>
  <c r="H2071" i="4"/>
  <c r="I2071" i="4"/>
  <c r="H2059" i="4"/>
  <c r="I2059" i="4"/>
  <c r="H2047" i="4"/>
  <c r="I2047" i="4"/>
  <c r="H2035" i="4"/>
  <c r="I2035" i="4"/>
  <c r="H2023" i="4"/>
  <c r="I2023" i="4"/>
  <c r="H2011" i="4"/>
  <c r="I2011" i="4"/>
  <c r="H1999" i="4"/>
  <c r="I1999" i="4"/>
  <c r="H1987" i="4"/>
  <c r="I1987" i="4"/>
  <c r="H1975" i="4"/>
  <c r="I1975" i="4"/>
  <c r="H1963" i="4"/>
  <c r="I1963" i="4"/>
  <c r="H1951" i="4"/>
  <c r="I1951" i="4"/>
  <c r="H1939" i="4"/>
  <c r="I1939" i="4"/>
  <c r="H1927" i="4"/>
  <c r="I1927" i="4"/>
  <c r="H1915" i="4"/>
  <c r="I1915" i="4"/>
  <c r="H1903" i="4"/>
  <c r="I1903" i="4"/>
  <c r="H1891" i="4"/>
  <c r="I1891" i="4"/>
  <c r="H1879" i="4"/>
  <c r="I1879" i="4"/>
  <c r="H1867" i="4"/>
  <c r="I1867" i="4"/>
  <c r="H1855" i="4"/>
  <c r="I1855" i="4"/>
  <c r="H1843" i="4"/>
  <c r="I1843" i="4"/>
  <c r="H1831" i="4"/>
  <c r="I1831" i="4"/>
  <c r="H1819" i="4"/>
  <c r="I1819" i="4"/>
  <c r="H1807" i="4"/>
  <c r="I1807" i="4"/>
  <c r="H1795" i="4"/>
  <c r="I1795" i="4"/>
  <c r="H1783" i="4"/>
  <c r="I1783" i="4"/>
  <c r="H1771" i="4"/>
  <c r="I1771" i="4"/>
  <c r="H1759" i="4"/>
  <c r="I1759" i="4"/>
  <c r="H1747" i="4"/>
  <c r="I1747" i="4"/>
  <c r="H1735" i="4"/>
  <c r="I1735" i="4"/>
  <c r="H1723" i="4"/>
  <c r="I1723" i="4"/>
  <c r="H1711" i="4"/>
  <c r="I1711" i="4"/>
  <c r="H1699" i="4"/>
  <c r="I1699" i="4"/>
  <c r="H1687" i="4"/>
  <c r="I1687" i="4"/>
  <c r="H1675" i="4"/>
  <c r="I1675" i="4"/>
  <c r="H1663" i="4"/>
  <c r="I1663" i="4"/>
  <c r="H1639" i="4"/>
  <c r="I1639" i="4"/>
  <c r="H1627" i="4"/>
  <c r="I1627" i="4"/>
  <c r="H1615" i="4"/>
  <c r="I1615" i="4"/>
  <c r="H1603" i="4"/>
  <c r="I1603" i="4"/>
  <c r="H1591" i="4"/>
  <c r="I1591" i="4"/>
  <c r="H1579" i="4"/>
  <c r="I1579" i="4"/>
  <c r="H1567" i="4"/>
  <c r="I1567" i="4"/>
  <c r="H1555" i="4"/>
  <c r="I1555" i="4"/>
  <c r="H1543" i="4"/>
  <c r="I1543" i="4"/>
  <c r="H1531" i="4"/>
  <c r="I1531" i="4"/>
  <c r="H1519" i="4"/>
  <c r="I1519" i="4"/>
  <c r="H1507" i="4"/>
  <c r="I1507" i="4"/>
  <c r="H1495" i="4"/>
  <c r="I1495" i="4"/>
  <c r="H1483" i="4"/>
  <c r="I1483" i="4"/>
  <c r="H1471" i="4"/>
  <c r="I1471" i="4"/>
  <c r="H1459" i="4"/>
  <c r="I1459" i="4"/>
  <c r="H1447" i="4"/>
  <c r="I1447" i="4"/>
  <c r="H1435" i="4"/>
  <c r="I1435" i="4"/>
  <c r="H1423" i="4"/>
  <c r="I1423" i="4"/>
  <c r="H1411" i="4"/>
  <c r="I1411" i="4"/>
  <c r="H1399" i="4"/>
  <c r="I1399" i="4"/>
  <c r="H1387" i="4"/>
  <c r="I1387" i="4"/>
  <c r="H1375" i="4"/>
  <c r="I1375" i="4"/>
  <c r="H1363" i="4"/>
  <c r="I1363" i="4"/>
  <c r="H1351" i="4"/>
  <c r="I1351" i="4"/>
  <c r="H1339" i="4"/>
  <c r="I1339" i="4"/>
  <c r="H1327" i="4"/>
  <c r="I1327" i="4"/>
  <c r="H1315" i="4"/>
  <c r="I1315" i="4"/>
  <c r="H1303" i="4"/>
  <c r="I1303" i="4"/>
  <c r="H1291" i="4"/>
  <c r="I1291" i="4"/>
  <c r="H1279" i="4"/>
  <c r="I1279" i="4"/>
  <c r="H1267" i="4"/>
  <c r="I1267" i="4"/>
  <c r="H1255" i="4"/>
  <c r="I1255" i="4"/>
  <c r="H1243" i="4"/>
  <c r="I1243" i="4"/>
  <c r="H1231" i="4"/>
  <c r="I1231" i="4"/>
  <c r="H1219" i="4"/>
  <c r="I1219" i="4"/>
  <c r="H1207" i="4"/>
  <c r="I1207" i="4"/>
  <c r="H1195" i="4"/>
  <c r="I1195" i="4"/>
  <c r="H1183" i="4"/>
  <c r="I1183" i="4"/>
  <c r="H1171" i="4"/>
  <c r="I1171" i="4"/>
  <c r="H1159" i="4"/>
  <c r="I1159" i="4"/>
  <c r="H1147" i="4"/>
  <c r="I1147" i="4"/>
  <c r="H1135" i="4"/>
  <c r="I1135" i="4"/>
  <c r="H1123" i="4"/>
  <c r="I1123" i="4"/>
  <c r="H1111" i="4"/>
  <c r="I1111" i="4"/>
  <c r="H1099" i="4"/>
  <c r="I1099" i="4"/>
  <c r="H1087" i="4"/>
  <c r="I1087" i="4"/>
  <c r="H1075" i="4"/>
  <c r="I1075" i="4"/>
  <c r="H1063" i="4"/>
  <c r="I1063" i="4"/>
  <c r="H1051" i="4"/>
  <c r="I1051" i="4"/>
  <c r="H1039" i="4"/>
  <c r="I1039" i="4"/>
  <c r="H1027" i="4"/>
  <c r="I1027" i="4"/>
  <c r="H1015" i="4"/>
  <c r="I1015" i="4"/>
  <c r="H1003" i="4"/>
  <c r="I1003" i="4"/>
  <c r="H991" i="4"/>
  <c r="I991" i="4"/>
  <c r="H979" i="4"/>
  <c r="I979" i="4"/>
  <c r="H967" i="4"/>
  <c r="I967" i="4"/>
  <c r="H955" i="4"/>
  <c r="I955" i="4"/>
  <c r="H943" i="4"/>
  <c r="I943" i="4"/>
  <c r="H931" i="4"/>
  <c r="I931" i="4"/>
  <c r="H919" i="4"/>
  <c r="I919" i="4"/>
  <c r="H907" i="4"/>
  <c r="I907" i="4"/>
  <c r="H895" i="4"/>
  <c r="I895" i="4"/>
  <c r="H883" i="4"/>
  <c r="I883" i="4"/>
  <c r="H871" i="4"/>
  <c r="I871" i="4"/>
  <c r="H859" i="4"/>
  <c r="I859" i="4"/>
  <c r="H847" i="4"/>
  <c r="I847" i="4"/>
  <c r="H835" i="4"/>
  <c r="I835" i="4"/>
  <c r="H823" i="4"/>
  <c r="I823" i="4"/>
  <c r="H811" i="4"/>
  <c r="I811" i="4"/>
  <c r="H799" i="4"/>
  <c r="I799" i="4"/>
  <c r="H787" i="4"/>
  <c r="I787" i="4"/>
  <c r="H775" i="4"/>
  <c r="I775" i="4"/>
  <c r="H763" i="4"/>
  <c r="I763" i="4"/>
  <c r="H751" i="4"/>
  <c r="I751" i="4"/>
  <c r="H739" i="4"/>
  <c r="I739" i="4"/>
  <c r="H727" i="4"/>
  <c r="I727" i="4"/>
  <c r="H715" i="4"/>
  <c r="I715" i="4"/>
  <c r="H703" i="4"/>
  <c r="I703" i="4"/>
  <c r="H691" i="4"/>
  <c r="I691" i="4"/>
  <c r="H679" i="4"/>
  <c r="I679" i="4"/>
  <c r="H667" i="4"/>
  <c r="I667" i="4"/>
  <c r="H655" i="4"/>
  <c r="I655" i="4"/>
  <c r="H643" i="4"/>
  <c r="I643" i="4"/>
  <c r="H631" i="4"/>
  <c r="I631" i="4"/>
  <c r="H619" i="4"/>
  <c r="I619" i="4"/>
  <c r="H607" i="4"/>
  <c r="I607" i="4"/>
  <c r="H595" i="4"/>
  <c r="I595" i="4"/>
  <c r="H583" i="4"/>
  <c r="I583" i="4"/>
  <c r="H571" i="4"/>
  <c r="I571" i="4"/>
  <c r="H559" i="4"/>
  <c r="I559" i="4"/>
  <c r="H547" i="4"/>
  <c r="I547" i="4"/>
  <c r="H535" i="4"/>
  <c r="I535" i="4"/>
  <c r="H523" i="4"/>
  <c r="I523" i="4"/>
  <c r="H511" i="4"/>
  <c r="I511" i="4"/>
  <c r="H499" i="4"/>
  <c r="I499" i="4"/>
  <c r="H487" i="4"/>
  <c r="I487" i="4"/>
  <c r="H475" i="4"/>
  <c r="I475" i="4"/>
  <c r="H463" i="4"/>
  <c r="I463" i="4"/>
  <c r="H451" i="4"/>
  <c r="I451" i="4"/>
  <c r="H439" i="4"/>
  <c r="I439" i="4"/>
  <c r="H427" i="4"/>
  <c r="I427" i="4"/>
  <c r="H415" i="4"/>
  <c r="I415" i="4"/>
  <c r="H403" i="4"/>
  <c r="I403" i="4"/>
  <c r="H391" i="4"/>
  <c r="I391" i="4"/>
  <c r="H379" i="4"/>
  <c r="I379" i="4"/>
  <c r="H367" i="4"/>
  <c r="I367" i="4"/>
  <c r="H355" i="4"/>
  <c r="I355" i="4"/>
  <c r="H343" i="4"/>
  <c r="I343" i="4"/>
  <c r="H331" i="4"/>
  <c r="I331" i="4"/>
  <c r="H319" i="4"/>
  <c r="I319" i="4"/>
  <c r="H307" i="4"/>
  <c r="I307" i="4"/>
  <c r="H295" i="4"/>
  <c r="I295" i="4"/>
  <c r="H283" i="4"/>
  <c r="I283" i="4"/>
  <c r="H271" i="4"/>
  <c r="I271" i="4"/>
  <c r="H259" i="4"/>
  <c r="I259" i="4"/>
  <c r="H247" i="4"/>
  <c r="I247" i="4"/>
  <c r="H235" i="4"/>
  <c r="I235" i="4"/>
  <c r="H223" i="4"/>
  <c r="I223" i="4"/>
  <c r="H211" i="4"/>
  <c r="I211" i="4"/>
  <c r="H199" i="4"/>
  <c r="I199" i="4"/>
  <c r="H187" i="4"/>
  <c r="I187" i="4"/>
  <c r="H175" i="4"/>
  <c r="I175" i="4"/>
  <c r="I2246" i="4"/>
  <c r="I2102" i="4"/>
  <c r="I1958" i="4"/>
  <c r="I1814" i="4"/>
  <c r="I1669" i="4"/>
  <c r="I1269" i="4"/>
  <c r="H163" i="4"/>
  <c r="I163" i="4"/>
  <c r="H151" i="4"/>
  <c r="I151" i="4"/>
  <c r="H139" i="4"/>
  <c r="I139" i="4"/>
  <c r="H127" i="4"/>
  <c r="I127" i="4"/>
  <c r="H115" i="4"/>
  <c r="I115" i="4"/>
  <c r="H103" i="4"/>
  <c r="I103" i="4"/>
  <c r="H91" i="4"/>
  <c r="I91" i="4"/>
  <c r="H79" i="4"/>
  <c r="I79" i="4"/>
  <c r="H67" i="4"/>
  <c r="I67" i="4"/>
  <c r="H55" i="4"/>
  <c r="I55" i="4"/>
  <c r="H43" i="4"/>
  <c r="I43" i="4"/>
  <c r="H31" i="4"/>
  <c r="I31" i="4"/>
  <c r="H19" i="4"/>
  <c r="I19" i="4"/>
  <c r="H7" i="4"/>
  <c r="I7" i="4"/>
  <c r="H54" i="4"/>
  <c r="I54" i="4"/>
  <c r="H42" i="4"/>
  <c r="I42" i="4"/>
  <c r="H30" i="4"/>
  <c r="I30" i="4"/>
  <c r="H18" i="4"/>
  <c r="I18" i="4"/>
  <c r="H6" i="4"/>
  <c r="I6" i="4"/>
  <c r="H161" i="4"/>
  <c r="I161" i="4"/>
  <c r="H149" i="4"/>
  <c r="I149" i="4"/>
  <c r="H137" i="4"/>
  <c r="I137" i="4"/>
  <c r="H125" i="4"/>
  <c r="I125" i="4"/>
  <c r="H113" i="4"/>
  <c r="I113" i="4"/>
  <c r="H101" i="4"/>
  <c r="I101" i="4"/>
  <c r="H89" i="4"/>
  <c r="I89" i="4"/>
  <c r="H77" i="4"/>
  <c r="I77" i="4"/>
  <c r="H65" i="4"/>
  <c r="I65" i="4"/>
  <c r="H53" i="4"/>
  <c r="I53" i="4"/>
  <c r="H41" i="4"/>
  <c r="I41" i="4"/>
  <c r="H29" i="4"/>
  <c r="I29" i="4"/>
  <c r="H17" i="4"/>
  <c r="I17" i="4"/>
  <c r="H5" i="4"/>
  <c r="I5" i="4"/>
  <c r="H172" i="4"/>
  <c r="I172" i="4"/>
  <c r="H160" i="4"/>
  <c r="I160" i="4"/>
  <c r="H148" i="4"/>
  <c r="I148" i="4"/>
  <c r="H136" i="4"/>
  <c r="I136" i="4"/>
  <c r="H124" i="4"/>
  <c r="I124" i="4"/>
  <c r="H112" i="4"/>
  <c r="I112" i="4"/>
  <c r="H100" i="4"/>
  <c r="I100" i="4"/>
  <c r="H88" i="4"/>
  <c r="I88" i="4"/>
  <c r="H76" i="4"/>
  <c r="I76" i="4"/>
  <c r="H64" i="4"/>
  <c r="I64" i="4"/>
  <c r="H52" i="4"/>
  <c r="I52" i="4"/>
  <c r="H40" i="4"/>
  <c r="I40" i="4"/>
  <c r="H28" i="4"/>
  <c r="I28" i="4"/>
  <c r="H16" i="4"/>
  <c r="I16" i="4"/>
  <c r="H4" i="4"/>
  <c r="I4" i="4"/>
  <c r="H171" i="4"/>
  <c r="I171" i="4"/>
  <c r="H159" i="4"/>
  <c r="I159" i="4"/>
  <c r="H147" i="4"/>
  <c r="I147" i="4"/>
  <c r="H135" i="4"/>
  <c r="I135" i="4"/>
  <c r="H123" i="4"/>
  <c r="I123" i="4"/>
  <c r="H111" i="4"/>
  <c r="I111" i="4"/>
  <c r="H99" i="4"/>
  <c r="I99" i="4"/>
  <c r="H87" i="4"/>
  <c r="I87" i="4"/>
  <c r="H75" i="4"/>
  <c r="I75" i="4"/>
  <c r="H63" i="4"/>
  <c r="I63" i="4"/>
  <c r="H51" i="4"/>
  <c r="I51" i="4"/>
  <c r="H39" i="4"/>
  <c r="I39" i="4"/>
  <c r="H27" i="4"/>
  <c r="I27" i="4"/>
  <c r="H15" i="4"/>
  <c r="I15" i="4"/>
  <c r="H3" i="4"/>
  <c r="I3" i="4"/>
  <c r="H26" i="4"/>
  <c r="I26" i="4"/>
  <c r="H14" i="4"/>
  <c r="I14" i="4"/>
  <c r="H61" i="4"/>
  <c r="I61" i="4"/>
  <c r="H49" i="4"/>
  <c r="I49" i="4"/>
  <c r="H37" i="4"/>
  <c r="I37" i="4"/>
  <c r="H25" i="4"/>
  <c r="I25" i="4"/>
  <c r="H13" i="4"/>
  <c r="I13" i="4"/>
  <c r="H72" i="4"/>
  <c r="I72" i="4"/>
  <c r="H60" i="4"/>
  <c r="I60" i="4"/>
  <c r="H48" i="4"/>
  <c r="I48" i="4"/>
  <c r="H36" i="4"/>
  <c r="I36" i="4"/>
  <c r="H24" i="4"/>
  <c r="I24" i="4"/>
  <c r="H12" i="4"/>
  <c r="I12" i="4"/>
  <c r="H47" i="4"/>
  <c r="I47" i="4"/>
  <c r="H35" i="4"/>
  <c r="I35" i="4"/>
  <c r="H23" i="4"/>
  <c r="I23" i="4"/>
  <c r="H11" i="4"/>
  <c r="I11" i="4"/>
  <c r="H166" i="4"/>
  <c r="I166" i="4"/>
  <c r="H154" i="4"/>
  <c r="I154" i="4"/>
  <c r="H142" i="4"/>
  <c r="I142" i="4"/>
  <c r="H130" i="4"/>
  <c r="I130" i="4"/>
  <c r="H118" i="4"/>
  <c r="I118" i="4"/>
  <c r="H106" i="4"/>
  <c r="I106" i="4"/>
  <c r="H94" i="4"/>
  <c r="I94" i="4"/>
  <c r="H82" i="4"/>
  <c r="I82" i="4"/>
  <c r="H70" i="4"/>
  <c r="I70" i="4"/>
  <c r="H58" i="4"/>
  <c r="I58" i="4"/>
  <c r="H46" i="4"/>
  <c r="I46" i="4"/>
  <c r="H34" i="4"/>
  <c r="I34" i="4"/>
  <c r="H22" i="4"/>
  <c r="I22" i="4"/>
  <c r="H10" i="4"/>
  <c r="I10" i="4"/>
  <c r="I38" i="4"/>
  <c r="H9" i="4"/>
  <c r="I9" i="4"/>
  <c r="I21" i="4"/>
  <c r="L2" i="4"/>
  <c r="K2" i="4"/>
  <c r="J2" i="4"/>
  <c r="I2" i="4"/>
  <c r="G2" i="4"/>
  <c r="D2281" i="4"/>
  <c r="D2329" i="4"/>
  <c r="D2317" i="4"/>
  <c r="D2305" i="4"/>
  <c r="D2293" i="4"/>
  <c r="D2269" i="4"/>
  <c r="D2257" i="4"/>
  <c r="D2245" i="4"/>
  <c r="D2233" i="4"/>
  <c r="D2221" i="4"/>
  <c r="D2209" i="4"/>
  <c r="D2197" i="4"/>
  <c r="D2185" i="4"/>
  <c r="D2173" i="4"/>
  <c r="D2161" i="4"/>
  <c r="D2149" i="4"/>
  <c r="D2137" i="4"/>
  <c r="D2125" i="4"/>
  <c r="D2113" i="4"/>
  <c r="D2101" i="4"/>
  <c r="D2089" i="4"/>
  <c r="D2077" i="4"/>
  <c r="D2065" i="4"/>
  <c r="D2053" i="4"/>
  <c r="D2041" i="4"/>
  <c r="D2029" i="4"/>
  <c r="D2017" i="4"/>
  <c r="D1993" i="4"/>
  <c r="D1921" i="4"/>
  <c r="D1849" i="4"/>
  <c r="D2328" i="4"/>
  <c r="D2316" i="4"/>
  <c r="D2304" i="4"/>
  <c r="D2292" i="4"/>
  <c r="D2280" i="4"/>
  <c r="D2268" i="4"/>
  <c r="D2256" i="4"/>
  <c r="D2244" i="4"/>
  <c r="D2232" i="4"/>
  <c r="D2220" i="4"/>
  <c r="D2208" i="4"/>
  <c r="D2196" i="4"/>
  <c r="D2184" i="4"/>
  <c r="D2172" i="4"/>
  <c r="D2160" i="4"/>
  <c r="D2148" i="4"/>
  <c r="D2136" i="4"/>
  <c r="D2124" i="4"/>
  <c r="D2112" i="4"/>
  <c r="D2100" i="4"/>
  <c r="D2088" i="4"/>
  <c r="D2076" i="4"/>
  <c r="D2064" i="4"/>
  <c r="D2052" i="4"/>
  <c r="D2040" i="4"/>
  <c r="D2028" i="4"/>
  <c r="D2016" i="4"/>
  <c r="D2004" i="4"/>
  <c r="D1992" i="4"/>
  <c r="D1980" i="4"/>
  <c r="D1968" i="4"/>
  <c r="D1956" i="4"/>
  <c r="D1944" i="4"/>
  <c r="D1932" i="4"/>
  <c r="D2327" i="4"/>
  <c r="D2315" i="4"/>
  <c r="D2303" i="4"/>
  <c r="D2291" i="4"/>
  <c r="D2279" i="4"/>
  <c r="D2267" i="4"/>
  <c r="D2255" i="4"/>
  <c r="D2243" i="4"/>
  <c r="D2231" i="4"/>
  <c r="D2219" i="4"/>
  <c r="D2207" i="4"/>
  <c r="D2195" i="4"/>
  <c r="D2183" i="4"/>
  <c r="D2171" i="4"/>
  <c r="D2159" i="4"/>
  <c r="D2147" i="4"/>
  <c r="D2135" i="4"/>
  <c r="D2123" i="4"/>
  <c r="D2111" i="4"/>
  <c r="D2099" i="4"/>
  <c r="D2087" i="4"/>
  <c r="D2075" i="4"/>
  <c r="D2063" i="4"/>
  <c r="D2051" i="4"/>
  <c r="D2039" i="4"/>
  <c r="D2027" i="4"/>
  <c r="D2015" i="4"/>
  <c r="D2003" i="4"/>
  <c r="D1991" i="4"/>
  <c r="D1979" i="4"/>
  <c r="D1967" i="4"/>
  <c r="D1955" i="4"/>
  <c r="D1943" i="4"/>
  <c r="D1931" i="4"/>
  <c r="D2326" i="4"/>
  <c r="D2314" i="4"/>
  <c r="D2302" i="4"/>
  <c r="D2290" i="4"/>
  <c r="D2278" i="4"/>
  <c r="D2266" i="4"/>
  <c r="D2254" i="4"/>
  <c r="D2242" i="4"/>
  <c r="D2230" i="4"/>
  <c r="D2218" i="4"/>
  <c r="D2206" i="4"/>
  <c r="D2194" i="4"/>
  <c r="D2182" i="4"/>
  <c r="D2170" i="4"/>
  <c r="D2158" i="4"/>
  <c r="D2146" i="4"/>
  <c r="D2134" i="4"/>
  <c r="D2122" i="4"/>
  <c r="D2110" i="4"/>
  <c r="D2098" i="4"/>
  <c r="D2086" i="4"/>
  <c r="D2074" i="4"/>
  <c r="D2062" i="4"/>
  <c r="D2050" i="4"/>
  <c r="D2038" i="4"/>
  <c r="D2325" i="4"/>
  <c r="D2313" i="4"/>
  <c r="D2301" i="4"/>
  <c r="D2289" i="4"/>
  <c r="D2277" i="4"/>
  <c r="D2265" i="4"/>
  <c r="D2253" i="4"/>
  <c r="D2241" i="4"/>
  <c r="D2229" i="4"/>
  <c r="D2217" i="4"/>
  <c r="D2205" i="4"/>
  <c r="D2193" i="4"/>
  <c r="D2181" i="4"/>
  <c r="D2169" i="4"/>
  <c r="D2157" i="4"/>
  <c r="D2145" i="4"/>
  <c r="D2133" i="4"/>
  <c r="D2121" i="4"/>
  <c r="D2109" i="4"/>
  <c r="D2097" i="4"/>
  <c r="D2085" i="4"/>
  <c r="D2073" i="4"/>
  <c r="D2061" i="4"/>
  <c r="D2049" i="4"/>
  <c r="D2037" i="4"/>
  <c r="D2025" i="4"/>
  <c r="D2013" i="4"/>
  <c r="D2001" i="4"/>
  <c r="D1989" i="4"/>
  <c r="D1977" i="4"/>
  <c r="D1965" i="4"/>
  <c r="D1953" i="4"/>
  <c r="D1941" i="4"/>
  <c r="D1929" i="4"/>
  <c r="D2336" i="4"/>
  <c r="D2324" i="4"/>
  <c r="D2312" i="4"/>
  <c r="D2300" i="4"/>
  <c r="D2288" i="4"/>
  <c r="D2276" i="4"/>
  <c r="D2264" i="4"/>
  <c r="D2252" i="4"/>
  <c r="D2240" i="4"/>
  <c r="D2228" i="4"/>
  <c r="D2216" i="4"/>
  <c r="D2204" i="4"/>
  <c r="D2192" i="4"/>
  <c r="D2180" i="4"/>
  <c r="D2168" i="4"/>
  <c r="D2156" i="4"/>
  <c r="D2144" i="4"/>
  <c r="D2132" i="4"/>
  <c r="D2120" i="4"/>
  <c r="D2108" i="4"/>
  <c r="D2096" i="4"/>
  <c r="D2084" i="4"/>
  <c r="D2072" i="4"/>
  <c r="D2060" i="4"/>
  <c r="D2048" i="4"/>
  <c r="D2036" i="4"/>
  <c r="D2024" i="4"/>
  <c r="D2335" i="4"/>
  <c r="D2323" i="4"/>
  <c r="D2311" i="4"/>
  <c r="D2299" i="4"/>
  <c r="D2287" i="4"/>
  <c r="D2275" i="4"/>
  <c r="D2263" i="4"/>
  <c r="D2251" i="4"/>
  <c r="D2239" i="4"/>
  <c r="D2227" i="4"/>
  <c r="D2215" i="4"/>
  <c r="D2203" i="4"/>
  <c r="D2191" i="4"/>
  <c r="D2179" i="4"/>
  <c r="D2167" i="4"/>
  <c r="D2155" i="4"/>
  <c r="D2143" i="4"/>
  <c r="D2131" i="4"/>
  <c r="D2119" i="4"/>
  <c r="D2107" i="4"/>
  <c r="D2095" i="4"/>
  <c r="D2083" i="4"/>
  <c r="D2071" i="4"/>
  <c r="D2059" i="4"/>
  <c r="D2047" i="4"/>
  <c r="D2035" i="4"/>
  <c r="D2023" i="4"/>
  <c r="D2011" i="4"/>
  <c r="D1999" i="4"/>
  <c r="D1987" i="4"/>
  <c r="D1975" i="4"/>
  <c r="D1963" i="4"/>
  <c r="D1951" i="4"/>
  <c r="D1939" i="4"/>
  <c r="D1927" i="4"/>
  <c r="D2334" i="4"/>
  <c r="D2322" i="4"/>
  <c r="D2310" i="4"/>
  <c r="D2298" i="4"/>
  <c r="D2286" i="4"/>
  <c r="D2274" i="4"/>
  <c r="D2262" i="4"/>
  <c r="D2250" i="4"/>
  <c r="D2238" i="4"/>
  <c r="D2226" i="4"/>
  <c r="D2214" i="4"/>
  <c r="D2202" i="4"/>
  <c r="D2190" i="4"/>
  <c r="D2178" i="4"/>
  <c r="D2166" i="4"/>
  <c r="D2154" i="4"/>
  <c r="D2142" i="4"/>
  <c r="D2130" i="4"/>
  <c r="D2118" i="4"/>
  <c r="D2106" i="4"/>
  <c r="D2094" i="4"/>
  <c r="D2082" i="4"/>
  <c r="D2070" i="4"/>
  <c r="D2058" i="4"/>
  <c r="D2046" i="4"/>
  <c r="D2034" i="4"/>
  <c r="D2022" i="4"/>
  <c r="D2010" i="4"/>
  <c r="D1998" i="4"/>
  <c r="D1986" i="4"/>
  <c r="D1974" i="4"/>
  <c r="D1962" i="4"/>
  <c r="D1950" i="4"/>
  <c r="D1938" i="4"/>
  <c r="D1566" i="4"/>
  <c r="D1350" i="4"/>
  <c r="D1134" i="4"/>
  <c r="D2333" i="4"/>
  <c r="D2321" i="4"/>
  <c r="D2309" i="4"/>
  <c r="D2297" i="4"/>
  <c r="D2285" i="4"/>
  <c r="D2273" i="4"/>
  <c r="D2261" i="4"/>
  <c r="D2249" i="4"/>
  <c r="D2237" i="4"/>
  <c r="D2225" i="4"/>
  <c r="D2213" i="4"/>
  <c r="D2201" i="4"/>
  <c r="D2189" i="4"/>
  <c r="D2177" i="4"/>
  <c r="D2165" i="4"/>
  <c r="D2153" i="4"/>
  <c r="D2141" i="4"/>
  <c r="D2129" i="4"/>
  <c r="D2117" i="4"/>
  <c r="D2105" i="4"/>
  <c r="D2093" i="4"/>
  <c r="D2081" i="4"/>
  <c r="D2069" i="4"/>
  <c r="D2057" i="4"/>
  <c r="D2045" i="4"/>
  <c r="D2033" i="4"/>
  <c r="D2021" i="4"/>
  <c r="D2009" i="4"/>
  <c r="D1997" i="4"/>
  <c r="D1985" i="4"/>
  <c r="D1973" i="4"/>
  <c r="D1961" i="4"/>
  <c r="D1949" i="4"/>
  <c r="D1937" i="4"/>
  <c r="D1733" i="4"/>
  <c r="D2332" i="4"/>
  <c r="D2320" i="4"/>
  <c r="D2308" i="4"/>
  <c r="D2296" i="4"/>
  <c r="D2284" i="4"/>
  <c r="D2272" i="4"/>
  <c r="D2260" i="4"/>
  <c r="D2248" i="4"/>
  <c r="D2236" i="4"/>
  <c r="D2224" i="4"/>
  <c r="D2212" i="4"/>
  <c r="D2200" i="4"/>
  <c r="D2188" i="4"/>
  <c r="D2176" i="4"/>
  <c r="D2164" i="4"/>
  <c r="D2152" i="4"/>
  <c r="D2140" i="4"/>
  <c r="D2128" i="4"/>
  <c r="D2116" i="4"/>
  <c r="D2331" i="4"/>
  <c r="D2319" i="4"/>
  <c r="D2307" i="4"/>
  <c r="D2295" i="4"/>
  <c r="D2283" i="4"/>
  <c r="D2271" i="4"/>
  <c r="D2259" i="4"/>
  <c r="D2247" i="4"/>
  <c r="D2235" i="4"/>
  <c r="D2223" i="4"/>
  <c r="D2211" i="4"/>
  <c r="D2199" i="4"/>
  <c r="D2187" i="4"/>
  <c r="D2175" i="4"/>
  <c r="D2163" i="4"/>
  <c r="D2151" i="4"/>
  <c r="D2139" i="4"/>
  <c r="D2127" i="4"/>
  <c r="D2115" i="4"/>
  <c r="D2103" i="4"/>
  <c r="D2091" i="4"/>
  <c r="D2079" i="4"/>
  <c r="D2067" i="4"/>
  <c r="D2055" i="4"/>
  <c r="D2043" i="4"/>
  <c r="D2031" i="4"/>
  <c r="D2019" i="4"/>
  <c r="D2007" i="4"/>
  <c r="D1995" i="4"/>
  <c r="D1983" i="4"/>
  <c r="D1971" i="4"/>
  <c r="D1959" i="4"/>
  <c r="D1947" i="4"/>
  <c r="D1935" i="4"/>
  <c r="D2330" i="4"/>
  <c r="D2318" i="4"/>
  <c r="D2306" i="4"/>
  <c r="D2294" i="4"/>
  <c r="D2282" i="4"/>
  <c r="D2270" i="4"/>
  <c r="D2258" i="4"/>
  <c r="D2246" i="4"/>
  <c r="D2234" i="4"/>
  <c r="D2222" i="4"/>
  <c r="D2210" i="4"/>
  <c r="D2198" i="4"/>
  <c r="D2186" i="4"/>
  <c r="D2174" i="4"/>
  <c r="D2162" i="4"/>
  <c r="D2150" i="4"/>
  <c r="D2138" i="4"/>
  <c r="D2126" i="4"/>
  <c r="D2114" i="4"/>
  <c r="D2102" i="4"/>
  <c r="D2090" i="4"/>
  <c r="D2078" i="4"/>
  <c r="D2066" i="4"/>
  <c r="D2054" i="4"/>
  <c r="D2042" i="4"/>
  <c r="D2030" i="4"/>
  <c r="D2018" i="4"/>
  <c r="D2006" i="4"/>
  <c r="D1994" i="4"/>
  <c r="D1982" i="4"/>
  <c r="D1970" i="4"/>
  <c r="D1958" i="4"/>
  <c r="D1946" i="4"/>
  <c r="D1934" i="4"/>
  <c r="D1922" i="4"/>
  <c r="D1910" i="4"/>
  <c r="D1898" i="4"/>
  <c r="D1886" i="4"/>
  <c r="D1874" i="4"/>
  <c r="D1862" i="4"/>
  <c r="D1850" i="4"/>
  <c r="D1838" i="4"/>
  <c r="D1826" i="4"/>
  <c r="D1814" i="4"/>
  <c r="D1802" i="4"/>
  <c r="D1790" i="4"/>
  <c r="D1778" i="4"/>
  <c r="D1766" i="4"/>
  <c r="D1754" i="4"/>
  <c r="D1742" i="4"/>
  <c r="D1730" i="4"/>
  <c r="D1718" i="4"/>
  <c r="D1706" i="4"/>
  <c r="D1694" i="4"/>
  <c r="D1682" i="4"/>
  <c r="D1670" i="4"/>
  <c r="D1658" i="4"/>
  <c r="D1646" i="4"/>
  <c r="D1634" i="4"/>
  <c r="D1622" i="4"/>
  <c r="D1610" i="4"/>
  <c r="D1598" i="4"/>
  <c r="D1586" i="4"/>
  <c r="D1574" i="4"/>
  <c r="D1562" i="4"/>
  <c r="D1550" i="4"/>
  <c r="D1538" i="4"/>
  <c r="D1526" i="4"/>
  <c r="D1514" i="4"/>
  <c r="D1502" i="4"/>
  <c r="D1490" i="4"/>
  <c r="D1478" i="4"/>
  <c r="D1466" i="4"/>
  <c r="D1454" i="4"/>
  <c r="D1442" i="4"/>
  <c r="D1430" i="4"/>
  <c r="D1418" i="4"/>
  <c r="D1406" i="4"/>
  <c r="D1394" i="4"/>
  <c r="D1382" i="4"/>
  <c r="D1370" i="4"/>
  <c r="D1358" i="4"/>
  <c r="D1346" i="4"/>
  <c r="D1334" i="4"/>
  <c r="D1322" i="4"/>
  <c r="D1310" i="4"/>
  <c r="D1298" i="4"/>
  <c r="D1286" i="4"/>
  <c r="D1274" i="4"/>
  <c r="D1262" i="4"/>
  <c r="D1250" i="4"/>
  <c r="D1238" i="4"/>
  <c r="D1226" i="4"/>
  <c r="D1214" i="4"/>
  <c r="D1202" i="4"/>
  <c r="D1190" i="4"/>
  <c r="D1178" i="4"/>
  <c r="D1166" i="4"/>
  <c r="D1154" i="4"/>
  <c r="D1142" i="4"/>
  <c r="D1130" i="4"/>
  <c r="D1118" i="4"/>
  <c r="D1106" i="4"/>
  <c r="D1094" i="4"/>
  <c r="D1082" i="4"/>
  <c r="D1070" i="4"/>
  <c r="D1058" i="4"/>
  <c r="D1046" i="4"/>
  <c r="D1034" i="4"/>
  <c r="D1022" i="4"/>
  <c r="D1010" i="4"/>
  <c r="D998" i="4"/>
  <c r="D986" i="4"/>
  <c r="D974" i="4"/>
  <c r="D2005" i="4"/>
  <c r="D1981" i="4"/>
  <c r="D1969" i="4"/>
  <c r="D1957" i="4"/>
  <c r="D1945" i="4"/>
  <c r="D1933" i="4"/>
  <c r="D1909" i="4"/>
  <c r="D1897" i="4"/>
  <c r="D1885" i="4"/>
  <c r="D1873" i="4"/>
  <c r="D1861" i="4"/>
  <c r="D1837" i="4"/>
  <c r="D1825" i="4"/>
  <c r="D1813" i="4"/>
  <c r="D1801" i="4"/>
  <c r="D1789" i="4"/>
  <c r="D1777" i="4"/>
  <c r="D1765" i="4"/>
  <c r="D1753" i="4"/>
  <c r="D1741" i="4"/>
  <c r="D1729" i="4"/>
  <c r="D1717" i="4"/>
  <c r="D1705" i="4"/>
  <c r="D1693" i="4"/>
  <c r="D1681" i="4"/>
  <c r="D1669" i="4"/>
  <c r="D1657" i="4"/>
  <c r="D1645" i="4"/>
  <c r="D1633" i="4"/>
  <c r="D1621" i="4"/>
  <c r="D1609" i="4"/>
  <c r="D1597" i="4"/>
  <c r="D1585" i="4"/>
  <c r="D1573" i="4"/>
  <c r="D1561" i="4"/>
  <c r="D1549" i="4"/>
  <c r="D1537" i="4"/>
  <c r="D1525" i="4"/>
  <c r="D1513" i="4"/>
  <c r="D1501" i="4"/>
  <c r="D1489" i="4"/>
  <c r="D1477" i="4"/>
  <c r="D1465" i="4"/>
  <c r="D1453" i="4"/>
  <c r="D1441" i="4"/>
  <c r="D1429" i="4"/>
  <c r="D1417" i="4"/>
  <c r="D1405" i="4"/>
  <c r="D1393" i="4"/>
  <c r="D1381" i="4"/>
  <c r="D1369" i="4"/>
  <c r="D1357" i="4"/>
  <c r="D1345" i="4"/>
  <c r="D1333" i="4"/>
  <c r="D1321" i="4"/>
  <c r="D1309" i="4"/>
  <c r="D1297" i="4"/>
  <c r="D1285" i="4"/>
  <c r="D1273" i="4"/>
  <c r="D1261" i="4"/>
  <c r="D1249" i="4"/>
  <c r="D1237" i="4"/>
  <c r="D1225" i="4"/>
  <c r="D1213" i="4"/>
  <c r="D1201" i="4"/>
  <c r="D1189" i="4"/>
  <c r="D1177" i="4"/>
  <c r="D1165" i="4"/>
  <c r="D1153" i="4"/>
  <c r="D1141" i="4"/>
  <c r="D1129" i="4"/>
  <c r="D1117" i="4"/>
  <c r="D1105" i="4"/>
  <c r="D1093" i="4"/>
  <c r="D1081" i="4"/>
  <c r="D1069" i="4"/>
  <c r="D1057" i="4"/>
  <c r="D1045" i="4"/>
  <c r="D1033" i="4"/>
  <c r="D1021" i="4"/>
  <c r="D1009" i="4"/>
  <c r="D997" i="4"/>
  <c r="D985" i="4"/>
  <c r="D973" i="4"/>
  <c r="D889" i="4"/>
  <c r="D1920" i="4"/>
  <c r="D1908" i="4"/>
  <c r="D1896" i="4"/>
  <c r="D1884" i="4"/>
  <c r="D1872" i="4"/>
  <c r="D1860" i="4"/>
  <c r="D1848" i="4"/>
  <c r="D1836" i="4"/>
  <c r="D1824" i="4"/>
  <c r="D1812" i="4"/>
  <c r="D1800" i="4"/>
  <c r="D1788" i="4"/>
  <c r="D1776" i="4"/>
  <c r="D1764" i="4"/>
  <c r="D1752" i="4"/>
  <c r="D1740" i="4"/>
  <c r="D1728" i="4"/>
  <c r="D1716" i="4"/>
  <c r="D1704" i="4"/>
  <c r="D1692" i="4"/>
  <c r="D1680" i="4"/>
  <c r="D1668" i="4"/>
  <c r="D1656" i="4"/>
  <c r="D1644" i="4"/>
  <c r="D1632" i="4"/>
  <c r="D1620" i="4"/>
  <c r="D1608" i="4"/>
  <c r="D1596" i="4"/>
  <c r="D1584" i="4"/>
  <c r="D1572" i="4"/>
  <c r="D1560" i="4"/>
  <c r="D1548" i="4"/>
  <c r="D1536" i="4"/>
  <c r="D1524" i="4"/>
  <c r="D1512" i="4"/>
  <c r="D1500" i="4"/>
  <c r="D1488" i="4"/>
  <c r="D1476" i="4"/>
  <c r="D1464" i="4"/>
  <c r="D1452" i="4"/>
  <c r="D1440" i="4"/>
  <c r="D1428" i="4"/>
  <c r="D1416" i="4"/>
  <c r="D1404" i="4"/>
  <c r="D1392" i="4"/>
  <c r="D1380" i="4"/>
  <c r="D1368" i="4"/>
  <c r="D1356" i="4"/>
  <c r="D1344" i="4"/>
  <c r="D1332" i="4"/>
  <c r="D1320" i="4"/>
  <c r="D1308" i="4"/>
  <c r="D1296" i="4"/>
  <c r="D1284" i="4"/>
  <c r="D1272" i="4"/>
  <c r="D1260" i="4"/>
  <c r="D1248" i="4"/>
  <c r="D1236" i="4"/>
  <c r="D1224" i="4"/>
  <c r="D1212" i="4"/>
  <c r="D1200" i="4"/>
  <c r="D1188" i="4"/>
  <c r="D1176" i="4"/>
  <c r="D1164" i="4"/>
  <c r="D1152" i="4"/>
  <c r="D1140" i="4"/>
  <c r="D1128" i="4"/>
  <c r="D1116" i="4"/>
  <c r="D1104" i="4"/>
  <c r="D1092" i="4"/>
  <c r="D1080" i="4"/>
  <c r="D1068" i="4"/>
  <c r="D1056" i="4"/>
  <c r="D1044" i="4"/>
  <c r="D1032" i="4"/>
  <c r="D1020" i="4"/>
  <c r="D1008" i="4"/>
  <c r="D996" i="4"/>
  <c r="D960" i="4"/>
  <c r="D696" i="4"/>
  <c r="D588" i="4"/>
  <c r="D480" i="4"/>
  <c r="D372" i="4"/>
  <c r="D192" i="4"/>
  <c r="D1919" i="4"/>
  <c r="D1907" i="4"/>
  <c r="D1895" i="4"/>
  <c r="D1883" i="4"/>
  <c r="D1871" i="4"/>
  <c r="D1859" i="4"/>
  <c r="D1847" i="4"/>
  <c r="D1835" i="4"/>
  <c r="D1823" i="4"/>
  <c r="D1811" i="4"/>
  <c r="D1799" i="4"/>
  <c r="D1787" i="4"/>
  <c r="D1775" i="4"/>
  <c r="D1763" i="4"/>
  <c r="D1751" i="4"/>
  <c r="D1739" i="4"/>
  <c r="D1727" i="4"/>
  <c r="D1715" i="4"/>
  <c r="D1703" i="4"/>
  <c r="D1691" i="4"/>
  <c r="D1679" i="4"/>
  <c r="D1667" i="4"/>
  <c r="D1655" i="4"/>
  <c r="D1643" i="4"/>
  <c r="D1631" i="4"/>
  <c r="D1619" i="4"/>
  <c r="D1607" i="4"/>
  <c r="D1595" i="4"/>
  <c r="D1583" i="4"/>
  <c r="D1571" i="4"/>
  <c r="D1559" i="4"/>
  <c r="D1547" i="4"/>
  <c r="D1535" i="4"/>
  <c r="D1523" i="4"/>
  <c r="D1511" i="4"/>
  <c r="D1499" i="4"/>
  <c r="D1487" i="4"/>
  <c r="D1475" i="4"/>
  <c r="D1463" i="4"/>
  <c r="D1451" i="4"/>
  <c r="D1439" i="4"/>
  <c r="D1427" i="4"/>
  <c r="D1415" i="4"/>
  <c r="D1403" i="4"/>
  <c r="D1391" i="4"/>
  <c r="D1379" i="4"/>
  <c r="D1367" i="4"/>
  <c r="D1355" i="4"/>
  <c r="D1343" i="4"/>
  <c r="D1331" i="4"/>
  <c r="D1319" i="4"/>
  <c r="D1307" i="4"/>
  <c r="D1295" i="4"/>
  <c r="D1283" i="4"/>
  <c r="D1271" i="4"/>
  <c r="D1259" i="4"/>
  <c r="D1247" i="4"/>
  <c r="D1235" i="4"/>
  <c r="D1223" i="4"/>
  <c r="D1211" i="4"/>
  <c r="D1199" i="4"/>
  <c r="D1187" i="4"/>
  <c r="D1175" i="4"/>
  <c r="D1163" i="4"/>
  <c r="D1151" i="4"/>
  <c r="D1139" i="4"/>
  <c r="D1127" i="4"/>
  <c r="D1115" i="4"/>
  <c r="D1103" i="4"/>
  <c r="D1091" i="4"/>
  <c r="D1079" i="4"/>
  <c r="D1067" i="4"/>
  <c r="D1055" i="4"/>
  <c r="D1043" i="4"/>
  <c r="D1019" i="4"/>
  <c r="D2026" i="4"/>
  <c r="D2014" i="4"/>
  <c r="D2002" i="4"/>
  <c r="D1990" i="4"/>
  <c r="D1978" i="4"/>
  <c r="D1966" i="4"/>
  <c r="D1954" i="4"/>
  <c r="D1942" i="4"/>
  <c r="D1930" i="4"/>
  <c r="D1918" i="4"/>
  <c r="D1906" i="4"/>
  <c r="D1894" i="4"/>
  <c r="D1882" i="4"/>
  <c r="D1870" i="4"/>
  <c r="D1858" i="4"/>
  <c r="D1846" i="4"/>
  <c r="D1834" i="4"/>
  <c r="D1822" i="4"/>
  <c r="D1810" i="4"/>
  <c r="D1798" i="4"/>
  <c r="D1786" i="4"/>
  <c r="D1774" i="4"/>
  <c r="D1762" i="4"/>
  <c r="D1750" i="4"/>
  <c r="D1738" i="4"/>
  <c r="D1726" i="4"/>
  <c r="D1714" i="4"/>
  <c r="D1702" i="4"/>
  <c r="D1690" i="4"/>
  <c r="D1678" i="4"/>
  <c r="D1666" i="4"/>
  <c r="D1654" i="4"/>
  <c r="D1642" i="4"/>
  <c r="D1630" i="4"/>
  <c r="D1618" i="4"/>
  <c r="D1606" i="4"/>
  <c r="D1594" i="4"/>
  <c r="D1582" i="4"/>
  <c r="D1570" i="4"/>
  <c r="D1558" i="4"/>
  <c r="D1546" i="4"/>
  <c r="D1534" i="4"/>
  <c r="D1522" i="4"/>
  <c r="D1510" i="4"/>
  <c r="D1498" i="4"/>
  <c r="D1486" i="4"/>
  <c r="D1474" i="4"/>
  <c r="D1462" i="4"/>
  <c r="D1450" i="4"/>
  <c r="D1438" i="4"/>
  <c r="D1426" i="4"/>
  <c r="D1414" i="4"/>
  <c r="D1402" i="4"/>
  <c r="D1390" i="4"/>
  <c r="D1378" i="4"/>
  <c r="D1366" i="4"/>
  <c r="D1354" i="4"/>
  <c r="D1342" i="4"/>
  <c r="D1330" i="4"/>
  <c r="D1318" i="4"/>
  <c r="D1306" i="4"/>
  <c r="D1294" i="4"/>
  <c r="D1282" i="4"/>
  <c r="D1270" i="4"/>
  <c r="D1258" i="4"/>
  <c r="D1246" i="4"/>
  <c r="D1234" i="4"/>
  <c r="D1222" i="4"/>
  <c r="D1210" i="4"/>
  <c r="D1198" i="4"/>
  <c r="D1186" i="4"/>
  <c r="D1174" i="4"/>
  <c r="D1162" i="4"/>
  <c r="D1150" i="4"/>
  <c r="D1138" i="4"/>
  <c r="D1126" i="4"/>
  <c r="D1114" i="4"/>
  <c r="D1102" i="4"/>
  <c r="D1090" i="4"/>
  <c r="D1078" i="4"/>
  <c r="D1066" i="4"/>
  <c r="D1054" i="4"/>
  <c r="D958" i="4"/>
  <c r="D898" i="4"/>
  <c r="D1917" i="4"/>
  <c r="D1905" i="4"/>
  <c r="D1893" i="4"/>
  <c r="D1881" i="4"/>
  <c r="D1869" i="4"/>
  <c r="D1857" i="4"/>
  <c r="D1845" i="4"/>
  <c r="D1833" i="4"/>
  <c r="D1821" i="4"/>
  <c r="D1809" i="4"/>
  <c r="D1797" i="4"/>
  <c r="D1785" i="4"/>
  <c r="D1773" i="4"/>
  <c r="D1761" i="4"/>
  <c r="D1749" i="4"/>
  <c r="D1737" i="4"/>
  <c r="D1725" i="4"/>
  <c r="D1713" i="4"/>
  <c r="D1701" i="4"/>
  <c r="D1689" i="4"/>
  <c r="D1677" i="4"/>
  <c r="D1665" i="4"/>
  <c r="D1653" i="4"/>
  <c r="D1641" i="4"/>
  <c r="D1629" i="4"/>
  <c r="D1617" i="4"/>
  <c r="D1605" i="4"/>
  <c r="D1593" i="4"/>
  <c r="D1581" i="4"/>
  <c r="D1569" i="4"/>
  <c r="D1557" i="4"/>
  <c r="D1545" i="4"/>
  <c r="D1533" i="4"/>
  <c r="D1521" i="4"/>
  <c r="D1509" i="4"/>
  <c r="D1497" i="4"/>
  <c r="D1485" i="4"/>
  <c r="D1473" i="4"/>
  <c r="D1461" i="4"/>
  <c r="D1449" i="4"/>
  <c r="D1437" i="4"/>
  <c r="D1425" i="4"/>
  <c r="D1413" i="4"/>
  <c r="D1401" i="4"/>
  <c r="D1389" i="4"/>
  <c r="D1377" i="4"/>
  <c r="D1365" i="4"/>
  <c r="D1353" i="4"/>
  <c r="D1341" i="4"/>
  <c r="D1329" i="4"/>
  <c r="D1317" i="4"/>
  <c r="D1305" i="4"/>
  <c r="D1293" i="4"/>
  <c r="D1281" i="4"/>
  <c r="D1269" i="4"/>
  <c r="D1257" i="4"/>
  <c r="D1245" i="4"/>
  <c r="D1233" i="4"/>
  <c r="D1221" i="4"/>
  <c r="D1209" i="4"/>
  <c r="D1197" i="4"/>
  <c r="D1185" i="4"/>
  <c r="D1173" i="4"/>
  <c r="D1161" i="4"/>
  <c r="D1149" i="4"/>
  <c r="D1137" i="4"/>
  <c r="D1125" i="4"/>
  <c r="D1113" i="4"/>
  <c r="D1101" i="4"/>
  <c r="D1089" i="4"/>
  <c r="D1077" i="4"/>
  <c r="D1065" i="4"/>
  <c r="D1053" i="4"/>
  <c r="D1041" i="4"/>
  <c r="D1029" i="4"/>
  <c r="D1017" i="4"/>
  <c r="D1005" i="4"/>
  <c r="D2012" i="4"/>
  <c r="D2000" i="4"/>
  <c r="D1988" i="4"/>
  <c r="D1976" i="4"/>
  <c r="D1964" i="4"/>
  <c r="D1952" i="4"/>
  <c r="D1940" i="4"/>
  <c r="D1928" i="4"/>
  <c r="D1916" i="4"/>
  <c r="D1904" i="4"/>
  <c r="D1892" i="4"/>
  <c r="D1880" i="4"/>
  <c r="D1868" i="4"/>
  <c r="D1856" i="4"/>
  <c r="D1844" i="4"/>
  <c r="D1832" i="4"/>
  <c r="D1820" i="4"/>
  <c r="D1808" i="4"/>
  <c r="D1796" i="4"/>
  <c r="D1784" i="4"/>
  <c r="D1772" i="4"/>
  <c r="D1760" i="4"/>
  <c r="D1748" i="4"/>
  <c r="D1736" i="4"/>
  <c r="D1724" i="4"/>
  <c r="D1712" i="4"/>
  <c r="D1700" i="4"/>
  <c r="D1688" i="4"/>
  <c r="D1676" i="4"/>
  <c r="D1664" i="4"/>
  <c r="D1652" i="4"/>
  <c r="D1640" i="4"/>
  <c r="D1628" i="4"/>
  <c r="D1616" i="4"/>
  <c r="D1604" i="4"/>
  <c r="D1592" i="4"/>
  <c r="D1580" i="4"/>
  <c r="D1568" i="4"/>
  <c r="D1556" i="4"/>
  <c r="D1544" i="4"/>
  <c r="D1532" i="4"/>
  <c r="D1520" i="4"/>
  <c r="D1508" i="4"/>
  <c r="D1496" i="4"/>
  <c r="D1484" i="4"/>
  <c r="D1472" i="4"/>
  <c r="D1460" i="4"/>
  <c r="D1448" i="4"/>
  <c r="D1436" i="4"/>
  <c r="D1424" i="4"/>
  <c r="D1412" i="4"/>
  <c r="D1400" i="4"/>
  <c r="D1388" i="4"/>
  <c r="D1376" i="4"/>
  <c r="D1364" i="4"/>
  <c r="D1352" i="4"/>
  <c r="D1340" i="4"/>
  <c r="D1328" i="4"/>
  <c r="D1316" i="4"/>
  <c r="D1304" i="4"/>
  <c r="D1292" i="4"/>
  <c r="D1280" i="4"/>
  <c r="D1268" i="4"/>
  <c r="D1256" i="4"/>
  <c r="D1244" i="4"/>
  <c r="D1232" i="4"/>
  <c r="D1220" i="4"/>
  <c r="D1208" i="4"/>
  <c r="D1196" i="4"/>
  <c r="D1184" i="4"/>
  <c r="D1172" i="4"/>
  <c r="D1160" i="4"/>
  <c r="D1148" i="4"/>
  <c r="D1136" i="4"/>
  <c r="D1124" i="4"/>
  <c r="D1112" i="4"/>
  <c r="D1100" i="4"/>
  <c r="D1088" i="4"/>
  <c r="D1076" i="4"/>
  <c r="D1064" i="4"/>
  <c r="D1915" i="4"/>
  <c r="D1903" i="4"/>
  <c r="D1891" i="4"/>
  <c r="D1879" i="4"/>
  <c r="D1867" i="4"/>
  <c r="D1855" i="4"/>
  <c r="D1843" i="4"/>
  <c r="D1831" i="4"/>
  <c r="D1819" i="4"/>
  <c r="D1807" i="4"/>
  <c r="D1795" i="4"/>
  <c r="D1783" i="4"/>
  <c r="D1771" i="4"/>
  <c r="D1759" i="4"/>
  <c r="D1747" i="4"/>
  <c r="D1735" i="4"/>
  <c r="D1723" i="4"/>
  <c r="D1711" i="4"/>
  <c r="D1699" i="4"/>
  <c r="D1687" i="4"/>
  <c r="D1675" i="4"/>
  <c r="D1663" i="4"/>
  <c r="D1651" i="4"/>
  <c r="D1639" i="4"/>
  <c r="D1627" i="4"/>
  <c r="D1615" i="4"/>
  <c r="D1603" i="4"/>
  <c r="D1591" i="4"/>
  <c r="D1579" i="4"/>
  <c r="D1567" i="4"/>
  <c r="D1555" i="4"/>
  <c r="D1543" i="4"/>
  <c r="D1531" i="4"/>
  <c r="D1519" i="4"/>
  <c r="D1507" i="4"/>
  <c r="D1495" i="4"/>
  <c r="D1483" i="4"/>
  <c r="D1471" i="4"/>
  <c r="D1459" i="4"/>
  <c r="D1447" i="4"/>
  <c r="D1435" i="4"/>
  <c r="D1423" i="4"/>
  <c r="D1411" i="4"/>
  <c r="D1399" i="4"/>
  <c r="D1387" i="4"/>
  <c r="D1375" i="4"/>
  <c r="D1363" i="4"/>
  <c r="D1351" i="4"/>
  <c r="D1339" i="4"/>
  <c r="D1327" i="4"/>
  <c r="D1315" i="4"/>
  <c r="D1303" i="4"/>
  <c r="D1291" i="4"/>
  <c r="D1279" i="4"/>
  <c r="D1267" i="4"/>
  <c r="D1255" i="4"/>
  <c r="D1243" i="4"/>
  <c r="D1231" i="4"/>
  <c r="D1219" i="4"/>
  <c r="D1207" i="4"/>
  <c r="D1195" i="4"/>
  <c r="D1183" i="4"/>
  <c r="D1171" i="4"/>
  <c r="D1159" i="4"/>
  <c r="D1147" i="4"/>
  <c r="D1135" i="4"/>
  <c r="D1123" i="4"/>
  <c r="D1111" i="4"/>
  <c r="D1099" i="4"/>
  <c r="D1087" i="4"/>
  <c r="D1075" i="4"/>
  <c r="D1063" i="4"/>
  <c r="D1051" i="4"/>
  <c r="D1039" i="4"/>
  <c r="D1027" i="4"/>
  <c r="D1015" i="4"/>
  <c r="D1003" i="4"/>
  <c r="D991" i="4"/>
  <c r="D979" i="4"/>
  <c r="D1926" i="4"/>
  <c r="D1914" i="4"/>
  <c r="D1902" i="4"/>
  <c r="D1890" i="4"/>
  <c r="D1878" i="4"/>
  <c r="D1866" i="4"/>
  <c r="D1854" i="4"/>
  <c r="D1842" i="4"/>
  <c r="D1830" i="4"/>
  <c r="D1818" i="4"/>
  <c r="D1806" i="4"/>
  <c r="D1794" i="4"/>
  <c r="D1782" i="4"/>
  <c r="D1770" i="4"/>
  <c r="D1758" i="4"/>
  <c r="D1746" i="4"/>
  <c r="D1734" i="4"/>
  <c r="D1722" i="4"/>
  <c r="D1710" i="4"/>
  <c r="D1698" i="4"/>
  <c r="D1686" i="4"/>
  <c r="D1674" i="4"/>
  <c r="D1662" i="4"/>
  <c r="D1650" i="4"/>
  <c r="D1638" i="4"/>
  <c r="D1626" i="4"/>
  <c r="D1614" i="4"/>
  <c r="D1602" i="4"/>
  <c r="D1590" i="4"/>
  <c r="D1578" i="4"/>
  <c r="D1554" i="4"/>
  <c r="D1542" i="4"/>
  <c r="D1530" i="4"/>
  <c r="D1518" i="4"/>
  <c r="D1506" i="4"/>
  <c r="D1494" i="4"/>
  <c r="D1482" i="4"/>
  <c r="D1470" i="4"/>
  <c r="D1458" i="4"/>
  <c r="D1446" i="4"/>
  <c r="D1434" i="4"/>
  <c r="D1422" i="4"/>
  <c r="D1410" i="4"/>
  <c r="D1398" i="4"/>
  <c r="D1386" i="4"/>
  <c r="D1374" i="4"/>
  <c r="D1362" i="4"/>
  <c r="D1338" i="4"/>
  <c r="D1326" i="4"/>
  <c r="D1314" i="4"/>
  <c r="D1302" i="4"/>
  <c r="D1290" i="4"/>
  <c r="D1278" i="4"/>
  <c r="D1266" i="4"/>
  <c r="D1254" i="4"/>
  <c r="D1242" i="4"/>
  <c r="D1230" i="4"/>
  <c r="D1218" i="4"/>
  <c r="D1206" i="4"/>
  <c r="D1194" i="4"/>
  <c r="D1182" i="4"/>
  <c r="D1170" i="4"/>
  <c r="D1158" i="4"/>
  <c r="D1146" i="4"/>
  <c r="D1122" i="4"/>
  <c r="D1110" i="4"/>
  <c r="D1098" i="4"/>
  <c r="D1086" i="4"/>
  <c r="D1074" i="4"/>
  <c r="D1062" i="4"/>
  <c r="D1050" i="4"/>
  <c r="D1038" i="4"/>
  <c r="D1026" i="4"/>
  <c r="D1014" i="4"/>
  <c r="D1002" i="4"/>
  <c r="D990" i="4"/>
  <c r="D978" i="4"/>
  <c r="D966" i="4"/>
  <c r="D954" i="4"/>
  <c r="D942" i="4"/>
  <c r="D930" i="4"/>
  <c r="D918" i="4"/>
  <c r="D906" i="4"/>
  <c r="D894" i="4"/>
  <c r="D882" i="4"/>
  <c r="D870" i="4"/>
  <c r="D858" i="4"/>
  <c r="D846" i="4"/>
  <c r="D834" i="4"/>
  <c r="D822" i="4"/>
  <c r="D810" i="4"/>
  <c r="D798" i="4"/>
  <c r="D786" i="4"/>
  <c r="D774" i="4"/>
  <c r="D762" i="4"/>
  <c r="D750" i="4"/>
  <c r="D738" i="4"/>
  <c r="D726" i="4"/>
  <c r="D714" i="4"/>
  <c r="D702" i="4"/>
  <c r="D690" i="4"/>
  <c r="D678" i="4"/>
  <c r="D666" i="4"/>
  <c r="D654" i="4"/>
  <c r="D642" i="4"/>
  <c r="D630" i="4"/>
  <c r="D618" i="4"/>
  <c r="D606" i="4"/>
  <c r="D594" i="4"/>
  <c r="D582" i="4"/>
  <c r="D570" i="4"/>
  <c r="D558" i="4"/>
  <c r="D546" i="4"/>
  <c r="D534" i="4"/>
  <c r="D522" i="4"/>
  <c r="D510" i="4"/>
  <c r="D498" i="4"/>
  <c r="D486" i="4"/>
  <c r="D474" i="4"/>
  <c r="D462" i="4"/>
  <c r="D450" i="4"/>
  <c r="D438" i="4"/>
  <c r="D426" i="4"/>
  <c r="D414" i="4"/>
  <c r="D402" i="4"/>
  <c r="D390" i="4"/>
  <c r="D378" i="4"/>
  <c r="D366" i="4"/>
  <c r="D354" i="4"/>
  <c r="D342" i="4"/>
  <c r="D330" i="4"/>
  <c r="D318" i="4"/>
  <c r="D306" i="4"/>
  <c r="D294" i="4"/>
  <c r="D282" i="4"/>
  <c r="D270" i="4"/>
  <c r="D258" i="4"/>
  <c r="D246" i="4"/>
  <c r="D234" i="4"/>
  <c r="D222" i="4"/>
  <c r="D210" i="4"/>
  <c r="D198" i="4"/>
  <c r="D186" i="4"/>
  <c r="D174" i="4"/>
  <c r="D162" i="4"/>
  <c r="D150" i="4"/>
  <c r="D138" i="4"/>
  <c r="D126" i="4"/>
  <c r="D114" i="4"/>
  <c r="D102" i="4"/>
  <c r="D90" i="4"/>
  <c r="D78" i="4"/>
  <c r="D66" i="4"/>
  <c r="D54" i="4"/>
  <c r="D42" i="4"/>
  <c r="D30" i="4"/>
  <c r="D18" i="4"/>
  <c r="D6" i="4"/>
  <c r="D1925" i="4"/>
  <c r="D1913" i="4"/>
  <c r="D1901" i="4"/>
  <c r="D1889" i="4"/>
  <c r="D1877" i="4"/>
  <c r="D1865" i="4"/>
  <c r="D1853" i="4"/>
  <c r="D1841" i="4"/>
  <c r="D1829" i="4"/>
  <c r="D1817" i="4"/>
  <c r="D1805" i="4"/>
  <c r="D1793" i="4"/>
  <c r="D1781" i="4"/>
  <c r="D1769" i="4"/>
  <c r="D1757" i="4"/>
  <c r="D1745" i="4"/>
  <c r="D1721" i="4"/>
  <c r="D1709" i="4"/>
  <c r="D1697" i="4"/>
  <c r="D1685" i="4"/>
  <c r="D1673" i="4"/>
  <c r="D1661" i="4"/>
  <c r="D1649" i="4"/>
  <c r="D1637" i="4"/>
  <c r="D1625" i="4"/>
  <c r="D1613" i="4"/>
  <c r="D1601" i="4"/>
  <c r="D1589" i="4"/>
  <c r="D1577" i="4"/>
  <c r="D1565" i="4"/>
  <c r="D1553" i="4"/>
  <c r="D1541" i="4"/>
  <c r="D1529" i="4"/>
  <c r="D1517" i="4"/>
  <c r="D1505" i="4"/>
  <c r="D1493" i="4"/>
  <c r="D1481" i="4"/>
  <c r="D1469" i="4"/>
  <c r="D1457" i="4"/>
  <c r="D1445" i="4"/>
  <c r="D1433" i="4"/>
  <c r="D1421" i="4"/>
  <c r="D1409" i="4"/>
  <c r="D1397" i="4"/>
  <c r="D1385" i="4"/>
  <c r="D1373" i="4"/>
  <c r="D1361" i="4"/>
  <c r="D1349" i="4"/>
  <c r="D1337" i="4"/>
  <c r="D1325" i="4"/>
  <c r="D1313" i="4"/>
  <c r="D1301" i="4"/>
  <c r="D1289" i="4"/>
  <c r="D1277" i="4"/>
  <c r="D1265" i="4"/>
  <c r="D1253" i="4"/>
  <c r="D1241" i="4"/>
  <c r="D1229" i="4"/>
  <c r="D1217" i="4"/>
  <c r="D1205" i="4"/>
  <c r="D1193" i="4"/>
  <c r="D1181" i="4"/>
  <c r="D1169" i="4"/>
  <c r="D1157" i="4"/>
  <c r="D1145" i="4"/>
  <c r="D1133" i="4"/>
  <c r="D1121" i="4"/>
  <c r="D1109" i="4"/>
  <c r="D1097" i="4"/>
  <c r="D1085" i="4"/>
  <c r="D1073" i="4"/>
  <c r="D1061" i="4"/>
  <c r="D1049" i="4"/>
  <c r="D1037" i="4"/>
  <c r="D1025" i="4"/>
  <c r="D1013" i="4"/>
  <c r="D1001" i="4"/>
  <c r="D797" i="4"/>
  <c r="D689" i="4"/>
  <c r="D581" i="4"/>
  <c r="D473" i="4"/>
  <c r="D365" i="4"/>
  <c r="D185" i="4"/>
  <c r="D2104" i="4"/>
  <c r="D2092" i="4"/>
  <c r="D2080" i="4"/>
  <c r="D2068" i="4"/>
  <c r="D2056" i="4"/>
  <c r="D2044" i="4"/>
  <c r="D2032" i="4"/>
  <c r="D2020" i="4"/>
  <c r="D2008" i="4"/>
  <c r="D1996" i="4"/>
  <c r="D1984" i="4"/>
  <c r="D1972" i="4"/>
  <c r="D1960" i="4"/>
  <c r="D1948" i="4"/>
  <c r="D1936" i="4"/>
  <c r="D1924" i="4"/>
  <c r="D1912" i="4"/>
  <c r="D1900" i="4"/>
  <c r="D1888" i="4"/>
  <c r="D1876" i="4"/>
  <c r="D1864" i="4"/>
  <c r="D1852" i="4"/>
  <c r="D1840" i="4"/>
  <c r="D1828" i="4"/>
  <c r="D1816" i="4"/>
  <c r="D1804" i="4"/>
  <c r="D1792" i="4"/>
  <c r="D1780" i="4"/>
  <c r="D1768" i="4"/>
  <c r="D1756" i="4"/>
  <c r="D1744" i="4"/>
  <c r="D1732" i="4"/>
  <c r="D1720" i="4"/>
  <c r="D1708" i="4"/>
  <c r="D1696" i="4"/>
  <c r="D1684" i="4"/>
  <c r="D1672" i="4"/>
  <c r="D1660" i="4"/>
  <c r="D1648" i="4"/>
  <c r="D1636" i="4"/>
  <c r="D1624" i="4"/>
  <c r="D1612" i="4"/>
  <c r="D1600" i="4"/>
  <c r="D1588" i="4"/>
  <c r="D1576" i="4"/>
  <c r="D1564" i="4"/>
  <c r="D1552" i="4"/>
  <c r="D1540" i="4"/>
  <c r="D1528" i="4"/>
  <c r="D1516" i="4"/>
  <c r="D1504" i="4"/>
  <c r="D1492" i="4"/>
  <c r="D1480" i="4"/>
  <c r="D1468" i="4"/>
  <c r="D1456" i="4"/>
  <c r="D1444" i="4"/>
  <c r="D1432" i="4"/>
  <c r="D1420" i="4"/>
  <c r="D1408" i="4"/>
  <c r="D1396" i="4"/>
  <c r="D1384" i="4"/>
  <c r="D1372" i="4"/>
  <c r="D1360" i="4"/>
  <c r="D1348" i="4"/>
  <c r="D1336" i="4"/>
  <c r="D1324" i="4"/>
  <c r="D1312" i="4"/>
  <c r="D1300" i="4"/>
  <c r="D1288" i="4"/>
  <c r="D1276" i="4"/>
  <c r="D1264" i="4"/>
  <c r="D1252" i="4"/>
  <c r="D1240" i="4"/>
  <c r="D1228" i="4"/>
  <c r="D1216" i="4"/>
  <c r="D1204" i="4"/>
  <c r="D1192" i="4"/>
  <c r="D1180" i="4"/>
  <c r="D1168" i="4"/>
  <c r="D1156" i="4"/>
  <c r="D1144" i="4"/>
  <c r="D1132" i="4"/>
  <c r="D1120" i="4"/>
  <c r="D1108" i="4"/>
  <c r="D1096" i="4"/>
  <c r="D1084" i="4"/>
  <c r="D1072" i="4"/>
  <c r="D1060" i="4"/>
  <c r="D1048" i="4"/>
  <c r="D1036" i="4"/>
  <c r="D1024" i="4"/>
  <c r="D1012" i="4"/>
  <c r="D1000" i="4"/>
  <c r="D988" i="4"/>
  <c r="D976" i="4"/>
  <c r="D1923" i="4"/>
  <c r="D1911" i="4"/>
  <c r="D1899" i="4"/>
  <c r="D1887" i="4"/>
  <c r="D1875" i="4"/>
  <c r="D1863" i="4"/>
  <c r="D1851" i="4"/>
  <c r="D1839" i="4"/>
  <c r="D1827" i="4"/>
  <c r="D1815" i="4"/>
  <c r="D1803" i="4"/>
  <c r="D1791" i="4"/>
  <c r="D1779" i="4"/>
  <c r="D1767" i="4"/>
  <c r="D1755" i="4"/>
  <c r="D1743" i="4"/>
  <c r="D1731" i="4"/>
  <c r="D1719" i="4"/>
  <c r="D1707" i="4"/>
  <c r="D1695" i="4"/>
  <c r="D1683" i="4"/>
  <c r="D1671" i="4"/>
  <c r="D1659" i="4"/>
  <c r="D1647" i="4"/>
  <c r="D1635" i="4"/>
  <c r="D1623" i="4"/>
  <c r="D1611" i="4"/>
  <c r="D1599" i="4"/>
  <c r="D1587" i="4"/>
  <c r="D1575" i="4"/>
  <c r="D1563" i="4"/>
  <c r="D1551" i="4"/>
  <c r="D1539" i="4"/>
  <c r="D1527" i="4"/>
  <c r="D1515" i="4"/>
  <c r="D1503" i="4"/>
  <c r="D1491" i="4"/>
  <c r="D1479" i="4"/>
  <c r="D1467" i="4"/>
  <c r="D1455" i="4"/>
  <c r="D1443" i="4"/>
  <c r="D1431" i="4"/>
  <c r="D1419" i="4"/>
  <c r="D1407" i="4"/>
  <c r="D1395" i="4"/>
  <c r="D1383" i="4"/>
  <c r="D1371" i="4"/>
  <c r="D1359" i="4"/>
  <c r="D1347" i="4"/>
  <c r="D1335" i="4"/>
  <c r="D1323" i="4"/>
  <c r="D1311" i="4"/>
  <c r="D1299" i="4"/>
  <c r="D1287" i="4"/>
  <c r="D1275" i="4"/>
  <c r="D1263" i="4"/>
  <c r="D1251" i="4"/>
  <c r="D1239" i="4"/>
  <c r="D1227" i="4"/>
  <c r="D1215" i="4"/>
  <c r="D1203" i="4"/>
  <c r="D1191" i="4"/>
  <c r="D1179" i="4"/>
  <c r="D1167" i="4"/>
  <c r="D1155" i="4"/>
  <c r="D1143" i="4"/>
  <c r="D1131" i="4"/>
  <c r="D1119" i="4"/>
  <c r="D1107" i="4"/>
  <c r="D1095" i="4"/>
  <c r="D1083" i="4"/>
  <c r="D1071" i="4"/>
  <c r="D1059" i="4"/>
  <c r="D1047" i="4"/>
  <c r="D1035" i="4"/>
  <c r="D1023" i="4"/>
  <c r="D1011" i="4"/>
  <c r="D999" i="4"/>
  <c r="D987" i="4"/>
  <c r="D989" i="4"/>
  <c r="D977" i="4"/>
  <c r="D965" i="4"/>
  <c r="D953" i="4"/>
  <c r="D941" i="4"/>
  <c r="D929" i="4"/>
  <c r="D917" i="4"/>
  <c r="D905" i="4"/>
  <c r="D893" i="4"/>
  <c r="D881" i="4"/>
  <c r="D869" i="4"/>
  <c r="D857" i="4"/>
  <c r="D845" i="4"/>
  <c r="D833" i="4"/>
  <c r="D821" i="4"/>
  <c r="D809" i="4"/>
  <c r="D785" i="4"/>
  <c r="D773" i="4"/>
  <c r="D761" i="4"/>
  <c r="D749" i="4"/>
  <c r="D737" i="4"/>
  <c r="D725" i="4"/>
  <c r="D713" i="4"/>
  <c r="D701" i="4"/>
  <c r="D677" i="4"/>
  <c r="D665" i="4"/>
  <c r="D653" i="4"/>
  <c r="D641" i="4"/>
  <c r="D629" i="4"/>
  <c r="D617" i="4"/>
  <c r="D605" i="4"/>
  <c r="D593" i="4"/>
  <c r="D569" i="4"/>
  <c r="D557" i="4"/>
  <c r="D545" i="4"/>
  <c r="D533" i="4"/>
  <c r="D521" i="4"/>
  <c r="D509" i="4"/>
  <c r="D497" i="4"/>
  <c r="D485" i="4"/>
  <c r="D461" i="4"/>
  <c r="D449" i="4"/>
  <c r="D437" i="4"/>
  <c r="D425" i="4"/>
  <c r="D413" i="4"/>
  <c r="D401" i="4"/>
  <c r="D389" i="4"/>
  <c r="D377" i="4"/>
  <c r="D353" i="4"/>
  <c r="D341" i="4"/>
  <c r="D329" i="4"/>
  <c r="D317" i="4"/>
  <c r="D305" i="4"/>
  <c r="D293" i="4"/>
  <c r="D281" i="4"/>
  <c r="D269" i="4"/>
  <c r="D257" i="4"/>
  <c r="D245" i="4"/>
  <c r="D233" i="4"/>
  <c r="D221" i="4"/>
  <c r="D209" i="4"/>
  <c r="D197" i="4"/>
  <c r="D173" i="4"/>
  <c r="D161" i="4"/>
  <c r="D149" i="4"/>
  <c r="D137" i="4"/>
  <c r="D125" i="4"/>
  <c r="D113" i="4"/>
  <c r="D77" i="4"/>
  <c r="D41" i="4"/>
  <c r="D964" i="4"/>
  <c r="D952" i="4"/>
  <c r="D940" i="4"/>
  <c r="D928" i="4"/>
  <c r="D916" i="4"/>
  <c r="D904" i="4"/>
  <c r="D892" i="4"/>
  <c r="D880" i="4"/>
  <c r="D868" i="4"/>
  <c r="D856" i="4"/>
  <c r="D844" i="4"/>
  <c r="D832" i="4"/>
  <c r="D820" i="4"/>
  <c r="D808" i="4"/>
  <c r="D796" i="4"/>
  <c r="D784" i="4"/>
  <c r="D772" i="4"/>
  <c r="D760" i="4"/>
  <c r="D748" i="4"/>
  <c r="D736" i="4"/>
  <c r="D724" i="4"/>
  <c r="D712" i="4"/>
  <c r="D700" i="4"/>
  <c r="D688" i="4"/>
  <c r="D676" i="4"/>
  <c r="D664" i="4"/>
  <c r="D652" i="4"/>
  <c r="D640" i="4"/>
  <c r="D628" i="4"/>
  <c r="D616" i="4"/>
  <c r="D604" i="4"/>
  <c r="D592" i="4"/>
  <c r="D580" i="4"/>
  <c r="D568" i="4"/>
  <c r="D556" i="4"/>
  <c r="D544" i="4"/>
  <c r="D532" i="4"/>
  <c r="D520" i="4"/>
  <c r="D508" i="4"/>
  <c r="D496" i="4"/>
  <c r="D484" i="4"/>
  <c r="D472" i="4"/>
  <c r="D460" i="4"/>
  <c r="D448" i="4"/>
  <c r="D436" i="4"/>
  <c r="D424" i="4"/>
  <c r="D412" i="4"/>
  <c r="D400" i="4"/>
  <c r="D388" i="4"/>
  <c r="D376" i="4"/>
  <c r="D364" i="4"/>
  <c r="D352" i="4"/>
  <c r="D340" i="4"/>
  <c r="D328" i="4"/>
  <c r="D316" i="4"/>
  <c r="D304" i="4"/>
  <c r="D292" i="4"/>
  <c r="D280" i="4"/>
  <c r="D268" i="4"/>
  <c r="D256" i="4"/>
  <c r="D244" i="4"/>
  <c r="D232" i="4"/>
  <c r="D220" i="4"/>
  <c r="D208" i="4"/>
  <c r="D196" i="4"/>
  <c r="D184" i="4"/>
  <c r="D172" i="4"/>
  <c r="D160" i="4"/>
  <c r="D148" i="4"/>
  <c r="D136" i="4"/>
  <c r="D124" i="4"/>
  <c r="D112" i="4"/>
  <c r="D975" i="4"/>
  <c r="D963" i="4"/>
  <c r="D951" i="4"/>
  <c r="D939" i="4"/>
  <c r="D927" i="4"/>
  <c r="D915" i="4"/>
  <c r="D903" i="4"/>
  <c r="D891" i="4"/>
  <c r="D879" i="4"/>
  <c r="D867" i="4"/>
  <c r="D855" i="4"/>
  <c r="D843" i="4"/>
  <c r="D831" i="4"/>
  <c r="D819" i="4"/>
  <c r="D807" i="4"/>
  <c r="D795" i="4"/>
  <c r="D783" i="4"/>
  <c r="D771" i="4"/>
  <c r="D759" i="4"/>
  <c r="D747" i="4"/>
  <c r="D735" i="4"/>
  <c r="D723" i="4"/>
  <c r="D711" i="4"/>
  <c r="D699" i="4"/>
  <c r="D687" i="4"/>
  <c r="D675" i="4"/>
  <c r="D663" i="4"/>
  <c r="D651" i="4"/>
  <c r="D639" i="4"/>
  <c r="D627" i="4"/>
  <c r="D615" i="4"/>
  <c r="D603" i="4"/>
  <c r="D591" i="4"/>
  <c r="D579" i="4"/>
  <c r="D567" i="4"/>
  <c r="D555" i="4"/>
  <c r="D543" i="4"/>
  <c r="D531" i="4"/>
  <c r="D519" i="4"/>
  <c r="D507" i="4"/>
  <c r="D495" i="4"/>
  <c r="D483" i="4"/>
  <c r="D471" i="4"/>
  <c r="D459" i="4"/>
  <c r="D447" i="4"/>
  <c r="D435" i="4"/>
  <c r="D423" i="4"/>
  <c r="D411" i="4"/>
  <c r="D399" i="4"/>
  <c r="D387" i="4"/>
  <c r="D375" i="4"/>
  <c r="D363" i="4"/>
  <c r="D351" i="4"/>
  <c r="D339" i="4"/>
  <c r="D327" i="4"/>
  <c r="D315" i="4"/>
  <c r="D303" i="4"/>
  <c r="D291" i="4"/>
  <c r="D279" i="4"/>
  <c r="D267" i="4"/>
  <c r="D255" i="4"/>
  <c r="D243" i="4"/>
  <c r="D231" i="4"/>
  <c r="D219" i="4"/>
  <c r="D207" i="4"/>
  <c r="D195" i="4"/>
  <c r="D183" i="4"/>
  <c r="D171" i="4"/>
  <c r="D159" i="4"/>
  <c r="D147" i="4"/>
  <c r="D135" i="4"/>
  <c r="D123" i="4"/>
  <c r="D111" i="4"/>
  <c r="D962" i="4"/>
  <c r="D950" i="4"/>
  <c r="D938" i="4"/>
  <c r="D926" i="4"/>
  <c r="D914" i="4"/>
  <c r="D902" i="4"/>
  <c r="D890" i="4"/>
  <c r="D878" i="4"/>
  <c r="D866" i="4"/>
  <c r="D854" i="4"/>
  <c r="D842" i="4"/>
  <c r="D830" i="4"/>
  <c r="D818" i="4"/>
  <c r="D806" i="4"/>
  <c r="D794" i="4"/>
  <c r="D782" i="4"/>
  <c r="D770" i="4"/>
  <c r="D758" i="4"/>
  <c r="D746" i="4"/>
  <c r="D734" i="4"/>
  <c r="D722" i="4"/>
  <c r="D710" i="4"/>
  <c r="D698" i="4"/>
  <c r="D686" i="4"/>
  <c r="D674" i="4"/>
  <c r="D662" i="4"/>
  <c r="D650" i="4"/>
  <c r="D638" i="4"/>
  <c r="D626" i="4"/>
  <c r="D614" i="4"/>
  <c r="D602" i="4"/>
  <c r="D590" i="4"/>
  <c r="D578" i="4"/>
  <c r="D566" i="4"/>
  <c r="D554" i="4"/>
  <c r="D542" i="4"/>
  <c r="D530" i="4"/>
  <c r="D518" i="4"/>
  <c r="D506" i="4"/>
  <c r="D494" i="4"/>
  <c r="D482" i="4"/>
  <c r="D470" i="4"/>
  <c r="D458" i="4"/>
  <c r="D446" i="4"/>
  <c r="D434" i="4"/>
  <c r="D422" i="4"/>
  <c r="D410" i="4"/>
  <c r="D398" i="4"/>
  <c r="D386" i="4"/>
  <c r="D374" i="4"/>
  <c r="D362" i="4"/>
  <c r="D350" i="4"/>
  <c r="D338" i="4"/>
  <c r="D326" i="4"/>
  <c r="D314" i="4"/>
  <c r="D302" i="4"/>
  <c r="D290" i="4"/>
  <c r="D278" i="4"/>
  <c r="D266" i="4"/>
  <c r="D254" i="4"/>
  <c r="D242" i="4"/>
  <c r="D230" i="4"/>
  <c r="D218" i="4"/>
  <c r="D206" i="4"/>
  <c r="D194" i="4"/>
  <c r="D182" i="4"/>
  <c r="D170" i="4"/>
  <c r="D158" i="4"/>
  <c r="D146" i="4"/>
  <c r="D134" i="4"/>
  <c r="D122" i="4"/>
  <c r="D110" i="4"/>
  <c r="D961" i="4"/>
  <c r="D949" i="4"/>
  <c r="D937" i="4"/>
  <c r="D925" i="4"/>
  <c r="D913" i="4"/>
  <c r="D901" i="4"/>
  <c r="D877" i="4"/>
  <c r="D865" i="4"/>
  <c r="D853" i="4"/>
  <c r="D841" i="4"/>
  <c r="D829" i="4"/>
  <c r="D817" i="4"/>
  <c r="D805" i="4"/>
  <c r="D793" i="4"/>
  <c r="D781" i="4"/>
  <c r="D769" i="4"/>
  <c r="D757" i="4"/>
  <c r="D745" i="4"/>
  <c r="D733" i="4"/>
  <c r="D721" i="4"/>
  <c r="D709" i="4"/>
  <c r="D697" i="4"/>
  <c r="D685" i="4"/>
  <c r="D673" i="4"/>
  <c r="D661" i="4"/>
  <c r="D649" i="4"/>
  <c r="D637" i="4"/>
  <c r="D625" i="4"/>
  <c r="D613" i="4"/>
  <c r="D601" i="4"/>
  <c r="D589" i="4"/>
  <c r="D577" i="4"/>
  <c r="D565" i="4"/>
  <c r="D553" i="4"/>
  <c r="D541" i="4"/>
  <c r="D529" i="4"/>
  <c r="D517" i="4"/>
  <c r="D505" i="4"/>
  <c r="D493" i="4"/>
  <c r="D481" i="4"/>
  <c r="D469" i="4"/>
  <c r="D457" i="4"/>
  <c r="D445" i="4"/>
  <c r="D433" i="4"/>
  <c r="D421" i="4"/>
  <c r="D409" i="4"/>
  <c r="D397" i="4"/>
  <c r="D385" i="4"/>
  <c r="D373" i="4"/>
  <c r="D361" i="4"/>
  <c r="D349" i="4"/>
  <c r="D337" i="4"/>
  <c r="D325" i="4"/>
  <c r="D313" i="4"/>
  <c r="D301" i="4"/>
  <c r="D289" i="4"/>
  <c r="D277" i="4"/>
  <c r="D265" i="4"/>
  <c r="D253" i="4"/>
  <c r="D241" i="4"/>
  <c r="D229" i="4"/>
  <c r="D217" i="4"/>
  <c r="D205" i="4"/>
  <c r="D193" i="4"/>
  <c r="D181" i="4"/>
  <c r="D169" i="4"/>
  <c r="D157" i="4"/>
  <c r="D145" i="4"/>
  <c r="D133" i="4"/>
  <c r="D121" i="4"/>
  <c r="D109" i="4"/>
  <c r="D984" i="4"/>
  <c r="D972" i="4"/>
  <c r="D948" i="4"/>
  <c r="D936" i="4"/>
  <c r="D924" i="4"/>
  <c r="D912" i="4"/>
  <c r="D900" i="4"/>
  <c r="D888" i="4"/>
  <c r="D876" i="4"/>
  <c r="D864" i="4"/>
  <c r="D852" i="4"/>
  <c r="D840" i="4"/>
  <c r="D828" i="4"/>
  <c r="D816" i="4"/>
  <c r="D792" i="4"/>
  <c r="D780" i="4"/>
  <c r="D768" i="4"/>
  <c r="D756" i="4"/>
  <c r="D744" i="4"/>
  <c r="D732" i="4"/>
  <c r="D720" i="4"/>
  <c r="D708" i="4"/>
  <c r="D684" i="4"/>
  <c r="D672" i="4"/>
  <c r="D660" i="4"/>
  <c r="D648" i="4"/>
  <c r="D636" i="4"/>
  <c r="D624" i="4"/>
  <c r="D612" i="4"/>
  <c r="D600" i="4"/>
  <c r="D576" i="4"/>
  <c r="D564" i="4"/>
  <c r="D552" i="4"/>
  <c r="D540" i="4"/>
  <c r="D528" i="4"/>
  <c r="D516" i="4"/>
  <c r="D504" i="4"/>
  <c r="D492" i="4"/>
  <c r="D468" i="4"/>
  <c r="D456" i="4"/>
  <c r="D444" i="4"/>
  <c r="D432" i="4"/>
  <c r="D420" i="4"/>
  <c r="D408" i="4"/>
  <c r="D396" i="4"/>
  <c r="D384" i="4"/>
  <c r="D360" i="4"/>
  <c r="D348" i="4"/>
  <c r="D336" i="4"/>
  <c r="D324" i="4"/>
  <c r="D312" i="4"/>
  <c r="D300" i="4"/>
  <c r="D288" i="4"/>
  <c r="D276" i="4"/>
  <c r="D264" i="4"/>
  <c r="D252" i="4"/>
  <c r="D240" i="4"/>
  <c r="D228" i="4"/>
  <c r="D216" i="4"/>
  <c r="D204" i="4"/>
  <c r="D180" i="4"/>
  <c r="D168" i="4"/>
  <c r="D156" i="4"/>
  <c r="D144" i="4"/>
  <c r="D120" i="4"/>
  <c r="D84" i="4"/>
  <c r="D48" i="4"/>
  <c r="D1031" i="4"/>
  <c r="D1007" i="4"/>
  <c r="D995" i="4"/>
  <c r="D983" i="4"/>
  <c r="D971" i="4"/>
  <c r="D959" i="4"/>
  <c r="D947" i="4"/>
  <c r="D935" i="4"/>
  <c r="D923" i="4"/>
  <c r="D911" i="4"/>
  <c r="D899" i="4"/>
  <c r="D887" i="4"/>
  <c r="D875" i="4"/>
  <c r="D863" i="4"/>
  <c r="D851" i="4"/>
  <c r="D839" i="4"/>
  <c r="D827" i="4"/>
  <c r="D815" i="4"/>
  <c r="D803" i="4"/>
  <c r="D791" i="4"/>
  <c r="D779" i="4"/>
  <c r="D767" i="4"/>
  <c r="D755" i="4"/>
  <c r="D743" i="4"/>
  <c r="D731" i="4"/>
  <c r="D719" i="4"/>
  <c r="D707" i="4"/>
  <c r="D695" i="4"/>
  <c r="D683" i="4"/>
  <c r="D671" i="4"/>
  <c r="D659" i="4"/>
  <c r="D647" i="4"/>
  <c r="D635" i="4"/>
  <c r="D623" i="4"/>
  <c r="D611" i="4"/>
  <c r="D599" i="4"/>
  <c r="D587" i="4"/>
  <c r="D575" i="4"/>
  <c r="D563" i="4"/>
  <c r="D551" i="4"/>
  <c r="D539" i="4"/>
  <c r="D527" i="4"/>
  <c r="D515" i="4"/>
  <c r="D503" i="4"/>
  <c r="D491" i="4"/>
  <c r="D479" i="4"/>
  <c r="D467" i="4"/>
  <c r="D455" i="4"/>
  <c r="D443" i="4"/>
  <c r="D431" i="4"/>
  <c r="D419" i="4"/>
  <c r="D407" i="4"/>
  <c r="D395" i="4"/>
  <c r="D383" i="4"/>
  <c r="D371" i="4"/>
  <c r="D359" i="4"/>
  <c r="D347" i="4"/>
  <c r="D335" i="4"/>
  <c r="D323" i="4"/>
  <c r="D311" i="4"/>
  <c r="D299" i="4"/>
  <c r="D287" i="4"/>
  <c r="D275" i="4"/>
  <c r="D263" i="4"/>
  <c r="D251" i="4"/>
  <c r="D239" i="4"/>
  <c r="D227" i="4"/>
  <c r="D215" i="4"/>
  <c r="D203" i="4"/>
  <c r="D191" i="4"/>
  <c r="D179" i="4"/>
  <c r="D167" i="4"/>
  <c r="D155" i="4"/>
  <c r="D143" i="4"/>
  <c r="D131" i="4"/>
  <c r="D119" i="4"/>
  <c r="D107" i="4"/>
  <c r="D1042" i="4"/>
  <c r="D1030" i="4"/>
  <c r="D1018" i="4"/>
  <c r="D1006" i="4"/>
  <c r="D994" i="4"/>
  <c r="D982" i="4"/>
  <c r="D970" i="4"/>
  <c r="D946" i="4"/>
  <c r="D934" i="4"/>
  <c r="D922" i="4"/>
  <c r="D910" i="4"/>
  <c r="D886" i="4"/>
  <c r="D874" i="4"/>
  <c r="D862" i="4"/>
  <c r="D850" i="4"/>
  <c r="D838" i="4"/>
  <c r="D826" i="4"/>
  <c r="D814" i="4"/>
  <c r="D802" i="4"/>
  <c r="D790" i="4"/>
  <c r="D778" i="4"/>
  <c r="D766" i="4"/>
  <c r="D754" i="4"/>
  <c r="D742" i="4"/>
  <c r="D730" i="4"/>
  <c r="D718" i="4"/>
  <c r="D706" i="4"/>
  <c r="D694" i="4"/>
  <c r="D682" i="4"/>
  <c r="D670" i="4"/>
  <c r="D658" i="4"/>
  <c r="D646" i="4"/>
  <c r="D634" i="4"/>
  <c r="D622" i="4"/>
  <c r="D610" i="4"/>
  <c r="D598" i="4"/>
  <c r="D586" i="4"/>
  <c r="D574" i="4"/>
  <c r="D562" i="4"/>
  <c r="D550" i="4"/>
  <c r="D538" i="4"/>
  <c r="D526" i="4"/>
  <c r="D514" i="4"/>
  <c r="D502" i="4"/>
  <c r="D490" i="4"/>
  <c r="D478" i="4"/>
  <c r="D466" i="4"/>
  <c r="D454" i="4"/>
  <c r="D442" i="4"/>
  <c r="D430" i="4"/>
  <c r="D418" i="4"/>
  <c r="D406" i="4"/>
  <c r="D394" i="4"/>
  <c r="D382" i="4"/>
  <c r="D370" i="4"/>
  <c r="D358" i="4"/>
  <c r="D346" i="4"/>
  <c r="D334" i="4"/>
  <c r="D322" i="4"/>
  <c r="D310" i="4"/>
  <c r="D298" i="4"/>
  <c r="D286" i="4"/>
  <c r="D274" i="4"/>
  <c r="D262" i="4"/>
  <c r="D250" i="4"/>
  <c r="D238" i="4"/>
  <c r="D226" i="4"/>
  <c r="D214" i="4"/>
  <c r="D202" i="4"/>
  <c r="D190" i="4"/>
  <c r="D178" i="4"/>
  <c r="D166" i="4"/>
  <c r="D154" i="4"/>
  <c r="D142" i="4"/>
  <c r="D130" i="4"/>
  <c r="D118" i="4"/>
  <c r="D106" i="4"/>
  <c r="D993" i="4"/>
  <c r="D981" i="4"/>
  <c r="D969" i="4"/>
  <c r="D957" i="4"/>
  <c r="D945" i="4"/>
  <c r="D933" i="4"/>
  <c r="D921" i="4"/>
  <c r="D909" i="4"/>
  <c r="D897" i="4"/>
  <c r="D885" i="4"/>
  <c r="D873" i="4"/>
  <c r="D861" i="4"/>
  <c r="D849" i="4"/>
  <c r="D837" i="4"/>
  <c r="D825" i="4"/>
  <c r="D813" i="4"/>
  <c r="D801" i="4"/>
  <c r="D789" i="4"/>
  <c r="D777" i="4"/>
  <c r="D765" i="4"/>
  <c r="D753" i="4"/>
  <c r="D741" i="4"/>
  <c r="D729" i="4"/>
  <c r="D717" i="4"/>
  <c r="D705" i="4"/>
  <c r="D693" i="4"/>
  <c r="D681" i="4"/>
  <c r="D669" i="4"/>
  <c r="D657" i="4"/>
  <c r="D645" i="4"/>
  <c r="D633" i="4"/>
  <c r="D621" i="4"/>
  <c r="D609" i="4"/>
  <c r="D597" i="4"/>
  <c r="D585" i="4"/>
  <c r="D573" i="4"/>
  <c r="D561" i="4"/>
  <c r="D549" i="4"/>
  <c r="D537" i="4"/>
  <c r="D525" i="4"/>
  <c r="D513" i="4"/>
  <c r="D501" i="4"/>
  <c r="D489" i="4"/>
  <c r="D477" i="4"/>
  <c r="D465" i="4"/>
  <c r="D453" i="4"/>
  <c r="D441" i="4"/>
  <c r="D429" i="4"/>
  <c r="D417" i="4"/>
  <c r="D405" i="4"/>
  <c r="D393" i="4"/>
  <c r="D381" i="4"/>
  <c r="D369" i="4"/>
  <c r="D357" i="4"/>
  <c r="D345" i="4"/>
  <c r="D333" i="4"/>
  <c r="D321" i="4"/>
  <c r="D309" i="4"/>
  <c r="D297" i="4"/>
  <c r="D285" i="4"/>
  <c r="D273" i="4"/>
  <c r="D261" i="4"/>
  <c r="D249" i="4"/>
  <c r="D237" i="4"/>
  <c r="D225" i="4"/>
  <c r="D213" i="4"/>
  <c r="D201" i="4"/>
  <c r="D189" i="4"/>
  <c r="D177" i="4"/>
  <c r="D165" i="4"/>
  <c r="D153" i="4"/>
  <c r="D141" i="4"/>
  <c r="D129" i="4"/>
  <c r="D117" i="4"/>
  <c r="D105" i="4"/>
  <c r="D1052" i="4"/>
  <c r="D1040" i="4"/>
  <c r="D1028" i="4"/>
  <c r="D1016" i="4"/>
  <c r="D1004" i="4"/>
  <c r="D992" i="4"/>
  <c r="D980" i="4"/>
  <c r="D968" i="4"/>
  <c r="D956" i="4"/>
  <c r="D944" i="4"/>
  <c r="D932" i="4"/>
  <c r="D920" i="4"/>
  <c r="D908" i="4"/>
  <c r="D896" i="4"/>
  <c r="D884" i="4"/>
  <c r="D872" i="4"/>
  <c r="D860" i="4"/>
  <c r="D848" i="4"/>
  <c r="D836" i="4"/>
  <c r="D824" i="4"/>
  <c r="D812" i="4"/>
  <c r="D800" i="4"/>
  <c r="D788" i="4"/>
  <c r="D776" i="4"/>
  <c r="D764" i="4"/>
  <c r="D752" i="4"/>
  <c r="D740" i="4"/>
  <c r="D728" i="4"/>
  <c r="D716" i="4"/>
  <c r="D704" i="4"/>
  <c r="D692" i="4"/>
  <c r="D680" i="4"/>
  <c r="D668" i="4"/>
  <c r="D656" i="4"/>
  <c r="D644" i="4"/>
  <c r="D632" i="4"/>
  <c r="D620" i="4"/>
  <c r="D608" i="4"/>
  <c r="D596" i="4"/>
  <c r="D584" i="4"/>
  <c r="D572" i="4"/>
  <c r="D560" i="4"/>
  <c r="D548" i="4"/>
  <c r="D536" i="4"/>
  <c r="D524" i="4"/>
  <c r="D512" i="4"/>
  <c r="D500" i="4"/>
  <c r="D488" i="4"/>
  <c r="D476" i="4"/>
  <c r="D464" i="4"/>
  <c r="D452" i="4"/>
  <c r="D440" i="4"/>
  <c r="D428" i="4"/>
  <c r="D416" i="4"/>
  <c r="D404" i="4"/>
  <c r="D392" i="4"/>
  <c r="D380" i="4"/>
  <c r="D368" i="4"/>
  <c r="D356" i="4"/>
  <c r="D344" i="4"/>
  <c r="D332" i="4"/>
  <c r="D320" i="4"/>
  <c r="D308" i="4"/>
  <c r="D296" i="4"/>
  <c r="D284" i="4"/>
  <c r="D272" i="4"/>
  <c r="D260" i="4"/>
  <c r="D248" i="4"/>
  <c r="D236" i="4"/>
  <c r="D224" i="4"/>
  <c r="D212" i="4"/>
  <c r="D200" i="4"/>
  <c r="D188" i="4"/>
  <c r="D176" i="4"/>
  <c r="D164" i="4"/>
  <c r="D152" i="4"/>
  <c r="D140" i="4"/>
  <c r="D128" i="4"/>
  <c r="D116" i="4"/>
  <c r="D104" i="4"/>
  <c r="D967" i="4"/>
  <c r="D955" i="4"/>
  <c r="D943" i="4"/>
  <c r="D931" i="4"/>
  <c r="D919" i="4"/>
  <c r="D907" i="4"/>
  <c r="D895" i="4"/>
  <c r="D883" i="4"/>
  <c r="D871" i="4"/>
  <c r="D859" i="4"/>
  <c r="D847" i="4"/>
  <c r="D835" i="4"/>
  <c r="D823" i="4"/>
  <c r="D811" i="4"/>
  <c r="D799" i="4"/>
  <c r="D787" i="4"/>
  <c r="D775" i="4"/>
  <c r="D763" i="4"/>
  <c r="D751" i="4"/>
  <c r="D739" i="4"/>
  <c r="D727" i="4"/>
  <c r="D715" i="4"/>
  <c r="D703" i="4"/>
  <c r="D691" i="4"/>
  <c r="D679" i="4"/>
  <c r="D667" i="4"/>
  <c r="D655" i="4"/>
  <c r="D643" i="4"/>
  <c r="D631" i="4"/>
  <c r="D619" i="4"/>
  <c r="D607" i="4"/>
  <c r="D595" i="4"/>
  <c r="D583" i="4"/>
  <c r="D571" i="4"/>
  <c r="D559" i="4"/>
  <c r="D547" i="4"/>
  <c r="D535" i="4"/>
  <c r="D523" i="4"/>
  <c r="D511" i="4"/>
  <c r="D499" i="4"/>
  <c r="D487" i="4"/>
  <c r="D475" i="4"/>
  <c r="D463" i="4"/>
  <c r="D451" i="4"/>
  <c r="D439" i="4"/>
  <c r="D427" i="4"/>
  <c r="D415" i="4"/>
  <c r="D403" i="4"/>
  <c r="D391" i="4"/>
  <c r="D379" i="4"/>
  <c r="D367" i="4"/>
  <c r="D355" i="4"/>
  <c r="D343" i="4"/>
  <c r="D331" i="4"/>
  <c r="D319" i="4"/>
  <c r="D307" i="4"/>
  <c r="D295" i="4"/>
  <c r="D283" i="4"/>
  <c r="D271" i="4"/>
  <c r="D259" i="4"/>
  <c r="D247" i="4"/>
  <c r="D235" i="4"/>
  <c r="D223" i="4"/>
  <c r="D211" i="4"/>
  <c r="D199" i="4"/>
  <c r="D187" i="4"/>
  <c r="D175" i="4"/>
  <c r="D163" i="4"/>
  <c r="D151" i="4"/>
  <c r="D139" i="4"/>
  <c r="D127" i="4"/>
  <c r="D115" i="4"/>
  <c r="D103" i="4"/>
  <c r="D91" i="4"/>
  <c r="D79" i="4"/>
  <c r="D67" i="4"/>
  <c r="D55" i="4"/>
  <c r="D43" i="4"/>
  <c r="D31" i="4"/>
  <c r="D19" i="4"/>
  <c r="D7" i="4"/>
  <c r="D93" i="4"/>
  <c r="D81" i="4"/>
  <c r="D69" i="4"/>
  <c r="D57" i="4"/>
  <c r="D45" i="4"/>
  <c r="D33" i="4"/>
  <c r="D21" i="4"/>
  <c r="D9" i="4"/>
  <c r="D92" i="4"/>
  <c r="D80" i="4"/>
  <c r="D68" i="4"/>
  <c r="D56" i="4"/>
  <c r="D44" i="4"/>
  <c r="D32" i="4"/>
  <c r="D20" i="4"/>
  <c r="D8" i="4"/>
  <c r="D101" i="4"/>
  <c r="D89" i="4"/>
  <c r="D65" i="4"/>
  <c r="D53" i="4"/>
  <c r="D29" i="4"/>
  <c r="D17" i="4"/>
  <c r="D5" i="4"/>
  <c r="D100" i="4"/>
  <c r="D88" i="4"/>
  <c r="D76" i="4"/>
  <c r="D64" i="4"/>
  <c r="D52" i="4"/>
  <c r="D40" i="4"/>
  <c r="D28" i="4"/>
  <c r="D16" i="4"/>
  <c r="D99" i="4"/>
  <c r="D87" i="4"/>
  <c r="D75" i="4"/>
  <c r="D63" i="4"/>
  <c r="D51" i="4"/>
  <c r="D39" i="4"/>
  <c r="D27" i="4"/>
  <c r="D15" i="4"/>
  <c r="D3" i="4"/>
  <c r="D98" i="4"/>
  <c r="D86" i="4"/>
  <c r="D74" i="4"/>
  <c r="D62" i="4"/>
  <c r="D50" i="4"/>
  <c r="D38" i="4"/>
  <c r="D26" i="4"/>
  <c r="D97" i="4"/>
  <c r="D85" i="4"/>
  <c r="D73" i="4"/>
  <c r="D61" i="4"/>
  <c r="D49" i="4"/>
  <c r="D37" i="4"/>
  <c r="D25" i="4"/>
  <c r="D13" i="4"/>
  <c r="D132" i="4"/>
  <c r="D108" i="4"/>
  <c r="D96" i="4"/>
  <c r="D72" i="4"/>
  <c r="F60" i="4"/>
  <c r="D60" i="4"/>
  <c r="D36" i="4"/>
  <c r="D24" i="4"/>
  <c r="D95" i="4"/>
  <c r="D83" i="4"/>
  <c r="D71" i="4"/>
  <c r="D59" i="4"/>
  <c r="D47" i="4"/>
  <c r="D35" i="4"/>
  <c r="D23" i="4"/>
  <c r="D11" i="4"/>
  <c r="D94" i="4"/>
  <c r="D82" i="4"/>
  <c r="D70" i="4"/>
  <c r="D58" i="4"/>
  <c r="D46" i="4"/>
  <c r="D34" i="4"/>
  <c r="D22" i="4"/>
  <c r="D10" i="4"/>
  <c r="D2" i="4"/>
  <c r="B2330" i="4"/>
  <c r="B2318" i="4"/>
  <c r="B2306" i="4"/>
  <c r="B2294" i="4"/>
  <c r="B2282" i="4"/>
  <c r="B2270" i="4"/>
  <c r="B2258" i="4"/>
  <c r="B2246" i="4"/>
  <c r="B2234" i="4"/>
  <c r="B2222" i="4"/>
  <c r="B2210" i="4"/>
  <c r="B2198" i="4"/>
  <c r="B2186" i="4"/>
  <c r="B2174" i="4"/>
  <c r="B2162" i="4"/>
  <c r="B2150" i="4"/>
  <c r="B2138" i="4"/>
  <c r="B2126" i="4"/>
  <c r="B2114" i="4"/>
  <c r="B2102" i="4"/>
  <c r="B2090" i="4"/>
  <c r="B1982" i="4"/>
  <c r="B1838" i="4"/>
  <c r="B2329" i="4"/>
  <c r="B2317" i="4"/>
  <c r="B2305" i="4"/>
  <c r="B2293" i="4"/>
  <c r="B2281" i="4"/>
  <c r="B2269" i="4"/>
  <c r="B2257" i="4"/>
  <c r="B2245" i="4"/>
  <c r="B2233" i="4"/>
  <c r="B2221" i="4"/>
  <c r="B2209" i="4"/>
  <c r="B2197" i="4"/>
  <c r="B2185" i="4"/>
  <c r="B2173" i="4"/>
  <c r="B2161" i="4"/>
  <c r="B2149" i="4"/>
  <c r="B2137" i="4"/>
  <c r="B2125" i="4"/>
  <c r="B2113" i="4"/>
  <c r="B2101" i="4"/>
  <c r="B1261" i="4"/>
  <c r="B2328" i="4"/>
  <c r="B2316" i="4"/>
  <c r="B2304" i="4"/>
  <c r="B2292" i="4"/>
  <c r="B2280" i="4"/>
  <c r="B2268" i="4"/>
  <c r="B2256" i="4"/>
  <c r="B2244" i="4"/>
  <c r="B2232" i="4"/>
  <c r="B2220" i="4"/>
  <c r="B2208" i="4"/>
  <c r="B2196" i="4"/>
  <c r="B2184" i="4"/>
  <c r="B2172" i="4"/>
  <c r="B2160" i="4"/>
  <c r="B2148" i="4"/>
  <c r="B2136" i="4"/>
  <c r="B2124" i="4"/>
  <c r="B2112" i="4"/>
  <c r="B2100" i="4"/>
  <c r="B2088" i="4"/>
  <c r="B2076" i="4"/>
  <c r="B2064" i="4"/>
  <c r="B2052" i="4"/>
  <c r="B2040" i="4"/>
  <c r="B2327" i="4"/>
  <c r="B2315" i="4"/>
  <c r="B2303" i="4"/>
  <c r="B2291" i="4"/>
  <c r="B2279" i="4"/>
  <c r="B2267" i="4"/>
  <c r="B2255" i="4"/>
  <c r="B2243" i="4"/>
  <c r="B2231" i="4"/>
  <c r="B2219" i="4"/>
  <c r="B2207" i="4"/>
  <c r="B2195" i="4"/>
  <c r="B2183" i="4"/>
  <c r="B2171" i="4"/>
  <c r="B2159" i="4"/>
  <c r="B2147" i="4"/>
  <c r="B2135" i="4"/>
  <c r="B2123" i="4"/>
  <c r="B2111" i="4"/>
  <c r="B2099" i="4"/>
  <c r="B2326" i="4"/>
  <c r="B2314" i="4"/>
  <c r="B2302" i="4"/>
  <c r="B2290" i="4"/>
  <c r="B2278" i="4"/>
  <c r="B2266" i="4"/>
  <c r="B2254" i="4"/>
  <c r="B2242" i="4"/>
  <c r="B2230" i="4"/>
  <c r="B2218" i="4"/>
  <c r="B2206" i="4"/>
  <c r="B2194" i="4"/>
  <c r="B2182" i="4"/>
  <c r="B2170" i="4"/>
  <c r="B2158" i="4"/>
  <c r="B2146" i="4"/>
  <c r="B2134" i="4"/>
  <c r="B2122" i="4"/>
  <c r="B2110" i="4"/>
  <c r="B2098" i="4"/>
  <c r="B2086" i="4"/>
  <c r="B2074" i="4"/>
  <c r="B2062" i="4"/>
  <c r="B2050" i="4"/>
  <c r="B2038" i="4"/>
  <c r="B2026" i="4"/>
  <c r="B2325" i="4"/>
  <c r="B2313" i="4"/>
  <c r="B2301" i="4"/>
  <c r="B2289" i="4"/>
  <c r="B2277" i="4"/>
  <c r="B2265" i="4"/>
  <c r="B2253" i="4"/>
  <c r="B2241" i="4"/>
  <c r="B2229" i="4"/>
  <c r="B2217" i="4"/>
  <c r="B2205" i="4"/>
  <c r="B2193" i="4"/>
  <c r="B2181" i="4"/>
  <c r="B2169" i="4"/>
  <c r="B2157" i="4"/>
  <c r="B2145" i="4"/>
  <c r="B2133" i="4"/>
  <c r="B2121" i="4"/>
  <c r="B2109" i="4"/>
  <c r="B2097" i="4"/>
  <c r="B2085" i="4"/>
  <c r="B2073" i="4"/>
  <c r="B2061" i="4"/>
  <c r="B2049" i="4"/>
  <c r="B2037" i="4"/>
  <c r="B2025" i="4"/>
  <c r="B2013" i="4"/>
  <c r="B2001" i="4"/>
  <c r="B1989" i="4"/>
  <c r="B1977" i="4"/>
  <c r="B1965" i="4"/>
  <c r="B1953" i="4"/>
  <c r="B1941" i="4"/>
  <c r="B2336" i="4"/>
  <c r="B2324" i="4"/>
  <c r="B2312" i="4"/>
  <c r="B2300" i="4"/>
  <c r="B2288" i="4"/>
  <c r="B2276" i="4"/>
  <c r="B2264" i="4"/>
  <c r="B2252" i="4"/>
  <c r="B2240" i="4"/>
  <c r="B2228" i="4"/>
  <c r="B2216" i="4"/>
  <c r="B2204" i="4"/>
  <c r="B2192" i="4"/>
  <c r="B2180" i="4"/>
  <c r="B2168" i="4"/>
  <c r="B2156" i="4"/>
  <c r="B2144" i="4"/>
  <c r="B2132" i="4"/>
  <c r="B2120" i="4"/>
  <c r="B2108" i="4"/>
  <c r="B2096" i="4"/>
  <c r="B2084" i="4"/>
  <c r="B2072" i="4"/>
  <c r="B2060" i="4"/>
  <c r="B2048" i="4"/>
  <c r="B2036" i="4"/>
  <c r="B2024" i="4"/>
  <c r="B2012" i="4"/>
  <c r="B2000" i="4"/>
  <c r="B1988" i="4"/>
  <c r="B1976" i="4"/>
  <c r="B1964" i="4"/>
  <c r="B1952" i="4"/>
  <c r="B1940" i="4"/>
  <c r="B1928" i="4"/>
  <c r="B1916" i="4"/>
  <c r="B1904" i="4"/>
  <c r="B1892" i="4"/>
  <c r="B1880" i="4"/>
  <c r="B1868" i="4"/>
  <c r="B1856" i="4"/>
  <c r="B1844" i="4"/>
  <c r="B1832" i="4"/>
  <c r="B1820" i="4"/>
  <c r="B1808" i="4"/>
  <c r="B1796" i="4"/>
  <c r="B1784" i="4"/>
  <c r="B1772" i="4"/>
  <c r="B1760" i="4"/>
  <c r="B1748" i="4"/>
  <c r="B1736" i="4"/>
  <c r="B1724" i="4"/>
  <c r="B1712" i="4"/>
  <c r="B1700" i="4"/>
  <c r="B1688" i="4"/>
  <c r="B1676" i="4"/>
  <c r="B1664" i="4"/>
  <c r="B1652" i="4"/>
  <c r="B1640" i="4"/>
  <c r="B1628" i="4"/>
  <c r="B1616" i="4"/>
  <c r="B1604" i="4"/>
  <c r="B1592" i="4"/>
  <c r="B1580" i="4"/>
  <c r="B1568" i="4"/>
  <c r="B1556" i="4"/>
  <c r="B1544" i="4"/>
  <c r="B1532" i="4"/>
  <c r="B1520" i="4"/>
  <c r="B1508" i="4"/>
  <c r="B1496" i="4"/>
  <c r="B1484" i="4"/>
  <c r="B1472" i="4"/>
  <c r="B1460" i="4"/>
  <c r="B1448" i="4"/>
  <c r="B1436" i="4"/>
  <c r="B1424" i="4"/>
  <c r="B1412" i="4"/>
  <c r="B1400" i="4"/>
  <c r="B1388" i="4"/>
  <c r="B1376" i="4"/>
  <c r="B1364" i="4"/>
  <c r="B1352" i="4"/>
  <c r="B1340" i="4"/>
  <c r="B1328" i="4"/>
  <c r="B1316" i="4"/>
  <c r="B1304" i="4"/>
  <c r="B1292" i="4"/>
  <c r="B1280" i="4"/>
  <c r="B1268" i="4"/>
  <c r="B1256" i="4"/>
  <c r="B2335" i="4"/>
  <c r="B2323" i="4"/>
  <c r="B2311" i="4"/>
  <c r="B2299" i="4"/>
  <c r="B2287" i="4"/>
  <c r="B2275" i="4"/>
  <c r="B2263" i="4"/>
  <c r="B2251" i="4"/>
  <c r="B2239" i="4"/>
  <c r="B2227" i="4"/>
  <c r="B2215" i="4"/>
  <c r="B2203" i="4"/>
  <c r="B2191" i="4"/>
  <c r="B2179" i="4"/>
  <c r="B2167" i="4"/>
  <c r="B2155" i="4"/>
  <c r="B2143" i="4"/>
  <c r="B2131" i="4"/>
  <c r="B2119" i="4"/>
  <c r="B2107" i="4"/>
  <c r="B2095" i="4"/>
  <c r="B2334" i="4"/>
  <c r="B2322" i="4"/>
  <c r="B2310" i="4"/>
  <c r="B2298" i="4"/>
  <c r="B2286" i="4"/>
  <c r="B2274" i="4"/>
  <c r="B2262" i="4"/>
  <c r="B2250" i="4"/>
  <c r="B2238" i="4"/>
  <c r="B2226" i="4"/>
  <c r="B2214" i="4"/>
  <c r="B2202" i="4"/>
  <c r="B2190" i="4"/>
  <c r="B2178" i="4"/>
  <c r="B2166" i="4"/>
  <c r="B2154" i="4"/>
  <c r="B2142" i="4"/>
  <c r="B2130" i="4"/>
  <c r="B2118" i="4"/>
  <c r="B2106" i="4"/>
  <c r="B2094" i="4"/>
  <c r="B2082" i="4"/>
  <c r="B2070" i="4"/>
  <c r="B2058" i="4"/>
  <c r="B2046" i="4"/>
  <c r="B2034" i="4"/>
  <c r="B2022" i="4"/>
  <c r="B2010" i="4"/>
  <c r="B1674" i="4"/>
  <c r="B2333" i="4"/>
  <c r="B2321" i="4"/>
  <c r="B2309" i="4"/>
  <c r="B2297" i="4"/>
  <c r="B2285" i="4"/>
  <c r="B2273" i="4"/>
  <c r="B2261" i="4"/>
  <c r="B2249" i="4"/>
  <c r="B2237" i="4"/>
  <c r="B2225" i="4"/>
  <c r="B2213" i="4"/>
  <c r="B2201" i="4"/>
  <c r="B2189" i="4"/>
  <c r="B2177" i="4"/>
  <c r="B2165" i="4"/>
  <c r="B2153" i="4"/>
  <c r="B2141" i="4"/>
  <c r="B2129" i="4"/>
  <c r="B2117" i="4"/>
  <c r="B2105" i="4"/>
  <c r="B2093" i="4"/>
  <c r="B2081" i="4"/>
  <c r="B2069" i="4"/>
  <c r="B2057" i="4"/>
  <c r="B2045" i="4"/>
  <c r="B2033" i="4"/>
  <c r="B2021" i="4"/>
  <c r="B2009" i="4"/>
  <c r="B1997" i="4"/>
  <c r="B1985" i="4"/>
  <c r="B1973" i="4"/>
  <c r="B1961" i="4"/>
  <c r="B1949" i="4"/>
  <c r="B1937" i="4"/>
  <c r="B2332" i="4"/>
  <c r="B2320" i="4"/>
  <c r="B2308" i="4"/>
  <c r="B2296" i="4"/>
  <c r="B2284" i="4"/>
  <c r="B2272" i="4"/>
  <c r="B2260" i="4"/>
  <c r="B2248" i="4"/>
  <c r="B2236" i="4"/>
  <c r="B2224" i="4"/>
  <c r="B2212" i="4"/>
  <c r="B2200" i="4"/>
  <c r="B2188" i="4"/>
  <c r="B2176" i="4"/>
  <c r="B2164" i="4"/>
  <c r="B2152" i="4"/>
  <c r="B2140" i="4"/>
  <c r="B2128" i="4"/>
  <c r="B2116" i="4"/>
  <c r="B2104" i="4"/>
  <c r="B2092" i="4"/>
  <c r="B2080" i="4"/>
  <c r="B2068" i="4"/>
  <c r="B2056" i="4"/>
  <c r="B2044" i="4"/>
  <c r="B2032" i="4"/>
  <c r="B2331" i="4"/>
  <c r="B2319" i="4"/>
  <c r="B2307" i="4"/>
  <c r="B2295" i="4"/>
  <c r="B2283" i="4"/>
  <c r="B2271" i="4"/>
  <c r="B2259" i="4"/>
  <c r="B2247" i="4"/>
  <c r="B2235" i="4"/>
  <c r="B2223" i="4"/>
  <c r="B2211" i="4"/>
  <c r="B2199" i="4"/>
  <c r="B2187" i="4"/>
  <c r="B2175" i="4"/>
  <c r="B2163" i="4"/>
  <c r="B2151" i="4"/>
  <c r="B2139" i="4"/>
  <c r="B2127" i="4"/>
  <c r="B2115" i="4"/>
  <c r="B2103" i="4"/>
  <c r="B2091" i="4"/>
  <c r="B2079" i="4"/>
  <c r="B2067" i="4"/>
  <c r="B2055" i="4"/>
  <c r="B2043" i="4"/>
  <c r="B2031" i="4"/>
  <c r="B2019" i="4"/>
  <c r="B1244" i="4"/>
  <c r="B1232" i="4"/>
  <c r="B1220" i="4"/>
  <c r="B1208" i="4"/>
  <c r="B1196" i="4"/>
  <c r="B1184" i="4"/>
  <c r="B1172" i="4"/>
  <c r="B1160" i="4"/>
  <c r="B1148" i="4"/>
  <c r="B1136" i="4"/>
  <c r="B1124" i="4"/>
  <c r="B1112" i="4"/>
  <c r="B1100" i="4"/>
  <c r="B1088" i="4"/>
  <c r="B1076" i="4"/>
  <c r="B1064" i="4"/>
  <c r="B2083" i="4"/>
  <c r="B2071" i="4"/>
  <c r="B2059" i="4"/>
  <c r="B2047" i="4"/>
  <c r="B2035" i="4"/>
  <c r="B2023" i="4"/>
  <c r="B2011" i="4"/>
  <c r="B1999" i="4"/>
  <c r="B1987" i="4"/>
  <c r="B1975" i="4"/>
  <c r="B1963" i="4"/>
  <c r="B1951" i="4"/>
  <c r="B1939" i="4"/>
  <c r="B1927" i="4"/>
  <c r="B1915" i="4"/>
  <c r="B1903" i="4"/>
  <c r="B1891" i="4"/>
  <c r="B1879" i="4"/>
  <c r="B1867" i="4"/>
  <c r="B1855" i="4"/>
  <c r="B1843" i="4"/>
  <c r="B1831" i="4"/>
  <c r="B1819" i="4"/>
  <c r="B1807" i="4"/>
  <c r="B1795" i="4"/>
  <c r="B1783" i="4"/>
  <c r="B1771" i="4"/>
  <c r="B1759" i="4"/>
  <c r="B1747" i="4"/>
  <c r="B1735" i="4"/>
  <c r="B1723" i="4"/>
  <c r="B1711" i="4"/>
  <c r="B1699" i="4"/>
  <c r="B1687" i="4"/>
  <c r="B1675" i="4"/>
  <c r="B1663" i="4"/>
  <c r="B1651" i="4"/>
  <c r="B1639" i="4"/>
  <c r="B1627" i="4"/>
  <c r="B1615" i="4"/>
  <c r="B1603" i="4"/>
  <c r="B1591" i="4"/>
  <c r="B1579" i="4"/>
  <c r="B1567" i="4"/>
  <c r="B1555" i="4"/>
  <c r="B1543" i="4"/>
  <c r="B1531" i="4"/>
  <c r="B1519" i="4"/>
  <c r="B1507" i="4"/>
  <c r="B1495" i="4"/>
  <c r="B1483" i="4"/>
  <c r="B1471" i="4"/>
  <c r="B1459" i="4"/>
  <c r="B1447" i="4"/>
  <c r="B1435" i="4"/>
  <c r="B1423" i="4"/>
  <c r="B1411" i="4"/>
  <c r="B1399" i="4"/>
  <c r="B1387" i="4"/>
  <c r="B1375" i="4"/>
  <c r="B1363" i="4"/>
  <c r="B1351" i="4"/>
  <c r="B1339" i="4"/>
  <c r="B1327" i="4"/>
  <c r="B1315" i="4"/>
  <c r="B1303" i="4"/>
  <c r="B1291" i="4"/>
  <c r="B1279" i="4"/>
  <c r="B1267" i="4"/>
  <c r="B1255" i="4"/>
  <c r="B1243" i="4"/>
  <c r="B1231" i="4"/>
  <c r="B1219" i="4"/>
  <c r="B1207" i="4"/>
  <c r="B1195" i="4"/>
  <c r="B1183" i="4"/>
  <c r="B1171" i="4"/>
  <c r="B1159" i="4"/>
  <c r="B1147" i="4"/>
  <c r="B1135" i="4"/>
  <c r="B1123" i="4"/>
  <c r="B1111" i="4"/>
  <c r="B1099" i="4"/>
  <c r="B1087" i="4"/>
  <c r="B1075" i="4"/>
  <c r="B1063" i="4"/>
  <c r="B1051" i="4"/>
  <c r="B1039" i="4"/>
  <c r="B1027" i="4"/>
  <c r="B1015" i="4"/>
  <c r="B1003" i="4"/>
  <c r="B991" i="4"/>
  <c r="B979" i="4"/>
  <c r="B763" i="4"/>
  <c r="B1998" i="4"/>
  <c r="B1986" i="4"/>
  <c r="B1974" i="4"/>
  <c r="B1962" i="4"/>
  <c r="B1950" i="4"/>
  <c r="B1938" i="4"/>
  <c r="B1926" i="4"/>
  <c r="B1914" i="4"/>
  <c r="B1902" i="4"/>
  <c r="B1890" i="4"/>
  <c r="B1878" i="4"/>
  <c r="B1866" i="4"/>
  <c r="B1854" i="4"/>
  <c r="B1842" i="4"/>
  <c r="B1830" i="4"/>
  <c r="B1818" i="4"/>
  <c r="B1806" i="4"/>
  <c r="B1794" i="4"/>
  <c r="B1782" i="4"/>
  <c r="B1770" i="4"/>
  <c r="B1758" i="4"/>
  <c r="B1746" i="4"/>
  <c r="B1734" i="4"/>
  <c r="B1722" i="4"/>
  <c r="B1710" i="4"/>
  <c r="B1698" i="4"/>
  <c r="B1686" i="4"/>
  <c r="B1662" i="4"/>
  <c r="B1650" i="4"/>
  <c r="B1638" i="4"/>
  <c r="B1626" i="4"/>
  <c r="B1614" i="4"/>
  <c r="B1602" i="4"/>
  <c r="B1590" i="4"/>
  <c r="B1578" i="4"/>
  <c r="B1566" i="4"/>
  <c r="B1554" i="4"/>
  <c r="B1542" i="4"/>
  <c r="B1530" i="4"/>
  <c r="B1518" i="4"/>
  <c r="B1506" i="4"/>
  <c r="B1494" i="4"/>
  <c r="B1482" i="4"/>
  <c r="B1470" i="4"/>
  <c r="B1458" i="4"/>
  <c r="B1446" i="4"/>
  <c r="B1434" i="4"/>
  <c r="B1422" i="4"/>
  <c r="B1410" i="4"/>
  <c r="B1398" i="4"/>
  <c r="B1386" i="4"/>
  <c r="B1374" i="4"/>
  <c r="B1362" i="4"/>
  <c r="B1350" i="4"/>
  <c r="B1338" i="4"/>
  <c r="B1326" i="4"/>
  <c r="B1314" i="4"/>
  <c r="B1302" i="4"/>
  <c r="B1290" i="4"/>
  <c r="B1278" i="4"/>
  <c r="B1266" i="4"/>
  <c r="B1254" i="4"/>
  <c r="B1242" i="4"/>
  <c r="B1230" i="4"/>
  <c r="B1218" i="4"/>
  <c r="B1206" i="4"/>
  <c r="B1194" i="4"/>
  <c r="B1182" i="4"/>
  <c r="B1170" i="4"/>
  <c r="B1158" i="4"/>
  <c r="B1146" i="4"/>
  <c r="B1134" i="4"/>
  <c r="B1122" i="4"/>
  <c r="B1110" i="4"/>
  <c r="B1098" i="4"/>
  <c r="B1086" i="4"/>
  <c r="B1074" i="4"/>
  <c r="B1062" i="4"/>
  <c r="B1050" i="4"/>
  <c r="B1038" i="4"/>
  <c r="B1026" i="4"/>
  <c r="B1014" i="4"/>
  <c r="B1002" i="4"/>
  <c r="B990" i="4"/>
  <c r="B978" i="4"/>
  <c r="B1925" i="4"/>
  <c r="B1913" i="4"/>
  <c r="B1901" i="4"/>
  <c r="B1889" i="4"/>
  <c r="B1877" i="4"/>
  <c r="B1865" i="4"/>
  <c r="B1853" i="4"/>
  <c r="B1841" i="4"/>
  <c r="B1829" i="4"/>
  <c r="B1817" i="4"/>
  <c r="B1805" i="4"/>
  <c r="B1793" i="4"/>
  <c r="B1781" i="4"/>
  <c r="B1769" i="4"/>
  <c r="B1757" i="4"/>
  <c r="B1745" i="4"/>
  <c r="B1733" i="4"/>
  <c r="B1721" i="4"/>
  <c r="B1709" i="4"/>
  <c r="B1697" i="4"/>
  <c r="B1685" i="4"/>
  <c r="B1673" i="4"/>
  <c r="B1661" i="4"/>
  <c r="B1649" i="4"/>
  <c r="B1637" i="4"/>
  <c r="B1625" i="4"/>
  <c r="B1613" i="4"/>
  <c r="B1601" i="4"/>
  <c r="B1589" i="4"/>
  <c r="B1577" i="4"/>
  <c r="B1565" i="4"/>
  <c r="B1553" i="4"/>
  <c r="B1541" i="4"/>
  <c r="B1529" i="4"/>
  <c r="B1517" i="4"/>
  <c r="B1505" i="4"/>
  <c r="B1493" i="4"/>
  <c r="B1481" i="4"/>
  <c r="B1469" i="4"/>
  <c r="B1457" i="4"/>
  <c r="B1445" i="4"/>
  <c r="B1433" i="4"/>
  <c r="B1421" i="4"/>
  <c r="B1409" i="4"/>
  <c r="B1397" i="4"/>
  <c r="B1385" i="4"/>
  <c r="B1373" i="4"/>
  <c r="B1361" i="4"/>
  <c r="B1349" i="4"/>
  <c r="B1337" i="4"/>
  <c r="B1325" i="4"/>
  <c r="B1313" i="4"/>
  <c r="B1301" i="4"/>
  <c r="B1289" i="4"/>
  <c r="B1277" i="4"/>
  <c r="B1265" i="4"/>
  <c r="B1253" i="4"/>
  <c r="B1241" i="4"/>
  <c r="B1229" i="4"/>
  <c r="B1217" i="4"/>
  <c r="B1205" i="4"/>
  <c r="B1193" i="4"/>
  <c r="B1181" i="4"/>
  <c r="B1169" i="4"/>
  <c r="B1157" i="4"/>
  <c r="B1145" i="4"/>
  <c r="B1133" i="4"/>
  <c r="B1121" i="4"/>
  <c r="B1109" i="4"/>
  <c r="B1097" i="4"/>
  <c r="B1085" i="4"/>
  <c r="B1073" i="4"/>
  <c r="B1061" i="4"/>
  <c r="B1049" i="4"/>
  <c r="B1037" i="4"/>
  <c r="B1025" i="4"/>
  <c r="B1013" i="4"/>
  <c r="B1001" i="4"/>
  <c r="B989" i="4"/>
  <c r="B977" i="4"/>
  <c r="B2020" i="4"/>
  <c r="B2008" i="4"/>
  <c r="B1996" i="4"/>
  <c r="B1984" i="4"/>
  <c r="B1972" i="4"/>
  <c r="B1960" i="4"/>
  <c r="B1948" i="4"/>
  <c r="B1936" i="4"/>
  <c r="B1924" i="4"/>
  <c r="B1912" i="4"/>
  <c r="B1900" i="4"/>
  <c r="B1888" i="4"/>
  <c r="B1876" i="4"/>
  <c r="B1864" i="4"/>
  <c r="B1852" i="4"/>
  <c r="B1840" i="4"/>
  <c r="B1828" i="4"/>
  <c r="B1816" i="4"/>
  <c r="B1804" i="4"/>
  <c r="B1792" i="4"/>
  <c r="B1780" i="4"/>
  <c r="B1768" i="4"/>
  <c r="B1756" i="4"/>
  <c r="B1744" i="4"/>
  <c r="B1732" i="4"/>
  <c r="B1720" i="4"/>
  <c r="B1708" i="4"/>
  <c r="B1696" i="4"/>
  <c r="B1684" i="4"/>
  <c r="B1672" i="4"/>
  <c r="B1660" i="4"/>
  <c r="B1648" i="4"/>
  <c r="B1636" i="4"/>
  <c r="B1624" i="4"/>
  <c r="B1612" i="4"/>
  <c r="B1600" i="4"/>
  <c r="B1588" i="4"/>
  <c r="B1576" i="4"/>
  <c r="B1564" i="4"/>
  <c r="B1552" i="4"/>
  <c r="B1540" i="4"/>
  <c r="B1528" i="4"/>
  <c r="B1516" i="4"/>
  <c r="B1504" i="4"/>
  <c r="B1492" i="4"/>
  <c r="B1480" i="4"/>
  <c r="B1468" i="4"/>
  <c r="B1456" i="4"/>
  <c r="B1444" i="4"/>
  <c r="B1432" i="4"/>
  <c r="B1420" i="4"/>
  <c r="B1408" i="4"/>
  <c r="B1396" i="4"/>
  <c r="B1384" i="4"/>
  <c r="B1372" i="4"/>
  <c r="B1360" i="4"/>
  <c r="B1348" i="4"/>
  <c r="B1336" i="4"/>
  <c r="B1324" i="4"/>
  <c r="B1312" i="4"/>
  <c r="B1300" i="4"/>
  <c r="B1288" i="4"/>
  <c r="B1276" i="4"/>
  <c r="B1264" i="4"/>
  <c r="B1252" i="4"/>
  <c r="B1240" i="4"/>
  <c r="B1228" i="4"/>
  <c r="B1216" i="4"/>
  <c r="B1204" i="4"/>
  <c r="B1192" i="4"/>
  <c r="B1180" i="4"/>
  <c r="B1168" i="4"/>
  <c r="B1156" i="4"/>
  <c r="B1144" i="4"/>
  <c r="B1132" i="4"/>
  <c r="B1120" i="4"/>
  <c r="B1108" i="4"/>
  <c r="B1096" i="4"/>
  <c r="B1084" i="4"/>
  <c r="B1072" i="4"/>
  <c r="B1060" i="4"/>
  <c r="B1048" i="4"/>
  <c r="B1036" i="4"/>
  <c r="B1024" i="4"/>
  <c r="B1012" i="4"/>
  <c r="B1000" i="4"/>
  <c r="B988" i="4"/>
  <c r="B976" i="4"/>
  <c r="B2007" i="4"/>
  <c r="B1995" i="4"/>
  <c r="B1983" i="4"/>
  <c r="B1971" i="4"/>
  <c r="B1959" i="4"/>
  <c r="B1947" i="4"/>
  <c r="B1935" i="4"/>
  <c r="B1923" i="4"/>
  <c r="B1911" i="4"/>
  <c r="B1899" i="4"/>
  <c r="B1887" i="4"/>
  <c r="B1875" i="4"/>
  <c r="B1863" i="4"/>
  <c r="B1851" i="4"/>
  <c r="B1839" i="4"/>
  <c r="B1827" i="4"/>
  <c r="B1815" i="4"/>
  <c r="B1803" i="4"/>
  <c r="B1791" i="4"/>
  <c r="B1779" i="4"/>
  <c r="B1767" i="4"/>
  <c r="B1755" i="4"/>
  <c r="B1743" i="4"/>
  <c r="B1731" i="4"/>
  <c r="B1719" i="4"/>
  <c r="B1707" i="4"/>
  <c r="B1695" i="4"/>
  <c r="B1683" i="4"/>
  <c r="B1671" i="4"/>
  <c r="B1659" i="4"/>
  <c r="B1647" i="4"/>
  <c r="B1635" i="4"/>
  <c r="B1623" i="4"/>
  <c r="B1611" i="4"/>
  <c r="B1599" i="4"/>
  <c r="B1587" i="4"/>
  <c r="B1575" i="4"/>
  <c r="B1563" i="4"/>
  <c r="B1551" i="4"/>
  <c r="B1539" i="4"/>
  <c r="B1527" i="4"/>
  <c r="B1515" i="4"/>
  <c r="B1503" i="4"/>
  <c r="B1491" i="4"/>
  <c r="B1479" i="4"/>
  <c r="B1467" i="4"/>
  <c r="B1455" i="4"/>
  <c r="B1443" i="4"/>
  <c r="B1431" i="4"/>
  <c r="B1419" i="4"/>
  <c r="B1407" i="4"/>
  <c r="B1395" i="4"/>
  <c r="B1383" i="4"/>
  <c r="B1371" i="4"/>
  <c r="B1359" i="4"/>
  <c r="B1347" i="4"/>
  <c r="B1335" i="4"/>
  <c r="B1323" i="4"/>
  <c r="B1311" i="4"/>
  <c r="B1299" i="4"/>
  <c r="B1287" i="4"/>
  <c r="B1275" i="4"/>
  <c r="B1263" i="4"/>
  <c r="B1251" i="4"/>
  <c r="B1239" i="4"/>
  <c r="B1227" i="4"/>
  <c r="B1215" i="4"/>
  <c r="B1203" i="4"/>
  <c r="B1191" i="4"/>
  <c r="B1179" i="4"/>
  <c r="B1167" i="4"/>
  <c r="B1155" i="4"/>
  <c r="B1143" i="4"/>
  <c r="B1131" i="4"/>
  <c r="B1119" i="4"/>
  <c r="B1107" i="4"/>
  <c r="B1095" i="4"/>
  <c r="B1083" i="4"/>
  <c r="B1071" i="4"/>
  <c r="B1059" i="4"/>
  <c r="B1047" i="4"/>
  <c r="B2078" i="4"/>
  <c r="B2066" i="4"/>
  <c r="B2054" i="4"/>
  <c r="B2042" i="4"/>
  <c r="B2030" i="4"/>
  <c r="B2018" i="4"/>
  <c r="B2006" i="4"/>
  <c r="B1994" i="4"/>
  <c r="B1970" i="4"/>
  <c r="B1958" i="4"/>
  <c r="B1946" i="4"/>
  <c r="B1934" i="4"/>
  <c r="B1922" i="4"/>
  <c r="B1910" i="4"/>
  <c r="B1898" i="4"/>
  <c r="B1886" i="4"/>
  <c r="B1874" i="4"/>
  <c r="B1862" i="4"/>
  <c r="B1850" i="4"/>
  <c r="B1826" i="4"/>
  <c r="B1814" i="4"/>
  <c r="B1802" i="4"/>
  <c r="B1790" i="4"/>
  <c r="B1778" i="4"/>
  <c r="B1766" i="4"/>
  <c r="B1754" i="4"/>
  <c r="B1742" i="4"/>
  <c r="B1730" i="4"/>
  <c r="B1718" i="4"/>
  <c r="B1706" i="4"/>
  <c r="B1694" i="4"/>
  <c r="B1682" i="4"/>
  <c r="B1670" i="4"/>
  <c r="B1658" i="4"/>
  <c r="B1646" i="4"/>
  <c r="B1634" i="4"/>
  <c r="B1622" i="4"/>
  <c r="B1610" i="4"/>
  <c r="B1598" i="4"/>
  <c r="B1586" i="4"/>
  <c r="B1574" i="4"/>
  <c r="B1562" i="4"/>
  <c r="B1550" i="4"/>
  <c r="B1538" i="4"/>
  <c r="B1526" i="4"/>
  <c r="B1514" i="4"/>
  <c r="B1502" i="4"/>
  <c r="B1490" i="4"/>
  <c r="B1478" i="4"/>
  <c r="B1466" i="4"/>
  <c r="B1454" i="4"/>
  <c r="B1442" i="4"/>
  <c r="B1430" i="4"/>
  <c r="B1418" i="4"/>
  <c r="B1406" i="4"/>
  <c r="B1394" i="4"/>
  <c r="B1382" i="4"/>
  <c r="B1370" i="4"/>
  <c r="B1358" i="4"/>
  <c r="B1346" i="4"/>
  <c r="B1334" i="4"/>
  <c r="B1322" i="4"/>
  <c r="B1310" i="4"/>
  <c r="B1298" i="4"/>
  <c r="B1286" i="4"/>
  <c r="B1274" i="4"/>
  <c r="B1262" i="4"/>
  <c r="B1250" i="4"/>
  <c r="B1238" i="4"/>
  <c r="B1226" i="4"/>
  <c r="B1214" i="4"/>
  <c r="B1202" i="4"/>
  <c r="B1190" i="4"/>
  <c r="B1178" i="4"/>
  <c r="B1166" i="4"/>
  <c r="B1154" i="4"/>
  <c r="B1142" i="4"/>
  <c r="B1130" i="4"/>
  <c r="B1118" i="4"/>
  <c r="B1106" i="4"/>
  <c r="B1094" i="4"/>
  <c r="B1082" i="4"/>
  <c r="B1070" i="4"/>
  <c r="B938" i="4"/>
  <c r="B2089" i="4"/>
  <c r="B2077" i="4"/>
  <c r="B2065" i="4"/>
  <c r="B2053" i="4"/>
  <c r="B2041" i="4"/>
  <c r="B2029" i="4"/>
  <c r="B2017" i="4"/>
  <c r="B2005" i="4"/>
  <c r="B1993" i="4"/>
  <c r="B1981" i="4"/>
  <c r="B1969" i="4"/>
  <c r="B1957" i="4"/>
  <c r="B1945" i="4"/>
  <c r="B1933" i="4"/>
  <c r="B1921" i="4"/>
  <c r="B1909" i="4"/>
  <c r="B1897" i="4"/>
  <c r="B1885" i="4"/>
  <c r="B1873" i="4"/>
  <c r="B1861" i="4"/>
  <c r="B1849" i="4"/>
  <c r="B1837" i="4"/>
  <c r="B1825" i="4"/>
  <c r="B1813" i="4"/>
  <c r="B1801" i="4"/>
  <c r="B1789" i="4"/>
  <c r="B1777" i="4"/>
  <c r="B1765" i="4"/>
  <c r="B1753" i="4"/>
  <c r="B1741" i="4"/>
  <c r="B1729" i="4"/>
  <c r="B1717" i="4"/>
  <c r="B1705" i="4"/>
  <c r="B1693" i="4"/>
  <c r="B1681" i="4"/>
  <c r="B1669" i="4"/>
  <c r="B1657" i="4"/>
  <c r="B1645" i="4"/>
  <c r="B1633" i="4"/>
  <c r="B1621" i="4"/>
  <c r="B1609" i="4"/>
  <c r="B1597" i="4"/>
  <c r="B1585" i="4"/>
  <c r="B1573" i="4"/>
  <c r="B1561" i="4"/>
  <c r="B1549" i="4"/>
  <c r="B1537" i="4"/>
  <c r="B1525" i="4"/>
  <c r="B1513" i="4"/>
  <c r="B1501" i="4"/>
  <c r="B1489" i="4"/>
  <c r="B1477" i="4"/>
  <c r="B1465" i="4"/>
  <c r="B1453" i="4"/>
  <c r="B1441" i="4"/>
  <c r="B1429" i="4"/>
  <c r="B1417" i="4"/>
  <c r="B1405" i="4"/>
  <c r="B1393" i="4"/>
  <c r="B1381" i="4"/>
  <c r="B1369" i="4"/>
  <c r="B1357" i="4"/>
  <c r="B1345" i="4"/>
  <c r="B1333" i="4"/>
  <c r="B1321" i="4"/>
  <c r="B1309" i="4"/>
  <c r="B1297" i="4"/>
  <c r="B1285" i="4"/>
  <c r="B1273" i="4"/>
  <c r="B1249" i="4"/>
  <c r="B1237" i="4"/>
  <c r="B1225" i="4"/>
  <c r="B1213" i="4"/>
  <c r="B1201" i="4"/>
  <c r="B1189" i="4"/>
  <c r="B1177" i="4"/>
  <c r="B1165" i="4"/>
  <c r="B1153" i="4"/>
  <c r="B1141" i="4"/>
  <c r="B1129" i="4"/>
  <c r="B1117" i="4"/>
  <c r="B1105" i="4"/>
  <c r="B1093" i="4"/>
  <c r="B1081" i="4"/>
  <c r="B1069" i="4"/>
  <c r="B1057" i="4"/>
  <c r="B1045" i="4"/>
  <c r="B1033" i="4"/>
  <c r="B1021" i="4"/>
  <c r="B1009" i="4"/>
  <c r="B997" i="4"/>
  <c r="B985" i="4"/>
  <c r="B2028" i="4"/>
  <c r="B2016" i="4"/>
  <c r="B2004" i="4"/>
  <c r="B1992" i="4"/>
  <c r="B1980" i="4"/>
  <c r="B1968" i="4"/>
  <c r="B1956" i="4"/>
  <c r="B1944" i="4"/>
  <c r="B1932" i="4"/>
  <c r="B1920" i="4"/>
  <c r="B1908" i="4"/>
  <c r="B1896" i="4"/>
  <c r="B1884" i="4"/>
  <c r="B1872" i="4"/>
  <c r="B1860" i="4"/>
  <c r="B1848" i="4"/>
  <c r="B1836" i="4"/>
  <c r="B1824" i="4"/>
  <c r="B1812" i="4"/>
  <c r="B1800" i="4"/>
  <c r="B1788" i="4"/>
  <c r="B1776" i="4"/>
  <c r="B1764" i="4"/>
  <c r="B1752" i="4"/>
  <c r="B1740" i="4"/>
  <c r="B1728" i="4"/>
  <c r="B1716" i="4"/>
  <c r="B1704" i="4"/>
  <c r="B1692" i="4"/>
  <c r="B1680" i="4"/>
  <c r="B1668" i="4"/>
  <c r="B1656" i="4"/>
  <c r="B1644" i="4"/>
  <c r="B1632" i="4"/>
  <c r="B1620" i="4"/>
  <c r="B1608" i="4"/>
  <c r="B1596" i="4"/>
  <c r="B1584" i="4"/>
  <c r="B1572" i="4"/>
  <c r="B1560" i="4"/>
  <c r="B1548" i="4"/>
  <c r="B1536" i="4"/>
  <c r="B1524" i="4"/>
  <c r="B1512" i="4"/>
  <c r="B1500" i="4"/>
  <c r="B1488" i="4"/>
  <c r="B1476" i="4"/>
  <c r="B1464" i="4"/>
  <c r="B1452" i="4"/>
  <c r="B1440" i="4"/>
  <c r="B1428" i="4"/>
  <c r="B1416" i="4"/>
  <c r="B1404" i="4"/>
  <c r="B1392" i="4"/>
  <c r="B1380" i="4"/>
  <c r="B1368" i="4"/>
  <c r="B1356" i="4"/>
  <c r="B1344" i="4"/>
  <c r="B1332" i="4"/>
  <c r="B1320" i="4"/>
  <c r="B1308" i="4"/>
  <c r="B1296" i="4"/>
  <c r="B1284" i="4"/>
  <c r="B1272" i="4"/>
  <c r="B1260" i="4"/>
  <c r="B1248" i="4"/>
  <c r="B1236" i="4"/>
  <c r="B1224" i="4"/>
  <c r="B1212" i="4"/>
  <c r="B1200" i="4"/>
  <c r="B1188" i="4"/>
  <c r="B1176" i="4"/>
  <c r="B1164" i="4"/>
  <c r="B1152" i="4"/>
  <c r="B1140" i="4"/>
  <c r="B1128" i="4"/>
  <c r="B1116" i="4"/>
  <c r="B1104" i="4"/>
  <c r="B1092" i="4"/>
  <c r="B1080" i="4"/>
  <c r="B1068" i="4"/>
  <c r="B432" i="4"/>
  <c r="B2087" i="4"/>
  <c r="B2075" i="4"/>
  <c r="B2063" i="4"/>
  <c r="B2051" i="4"/>
  <c r="B2039" i="4"/>
  <c r="B2027" i="4"/>
  <c r="B2015" i="4"/>
  <c r="B2003" i="4"/>
  <c r="B1991" i="4"/>
  <c r="B1979" i="4"/>
  <c r="B1967" i="4"/>
  <c r="B1955" i="4"/>
  <c r="B1943" i="4"/>
  <c r="B1931" i="4"/>
  <c r="B1919" i="4"/>
  <c r="B1907" i="4"/>
  <c r="B1895" i="4"/>
  <c r="B1883" i="4"/>
  <c r="B1871" i="4"/>
  <c r="B1859" i="4"/>
  <c r="B1847" i="4"/>
  <c r="B1835" i="4"/>
  <c r="B1823" i="4"/>
  <c r="B1811" i="4"/>
  <c r="B1799" i="4"/>
  <c r="B1787" i="4"/>
  <c r="B1775" i="4"/>
  <c r="B1763" i="4"/>
  <c r="B1751" i="4"/>
  <c r="B1739" i="4"/>
  <c r="B1727" i="4"/>
  <c r="B1715" i="4"/>
  <c r="B1703" i="4"/>
  <c r="B1691" i="4"/>
  <c r="B1679" i="4"/>
  <c r="B1667" i="4"/>
  <c r="B1655" i="4"/>
  <c r="B1643" i="4"/>
  <c r="B1631" i="4"/>
  <c r="B1619" i="4"/>
  <c r="B1607" i="4"/>
  <c r="B1595" i="4"/>
  <c r="B1583" i="4"/>
  <c r="B1571" i="4"/>
  <c r="B1559" i="4"/>
  <c r="B1547" i="4"/>
  <c r="B1535" i="4"/>
  <c r="B1523" i="4"/>
  <c r="B1511" i="4"/>
  <c r="B1499" i="4"/>
  <c r="B1487" i="4"/>
  <c r="B1475" i="4"/>
  <c r="B1463" i="4"/>
  <c r="B1451" i="4"/>
  <c r="B1439" i="4"/>
  <c r="B1427" i="4"/>
  <c r="B1415" i="4"/>
  <c r="B1403" i="4"/>
  <c r="B1391" i="4"/>
  <c r="B1379" i="4"/>
  <c r="B1367" i="4"/>
  <c r="B1355" i="4"/>
  <c r="B1343" i="4"/>
  <c r="B1331" i="4"/>
  <c r="B1319" i="4"/>
  <c r="B1307" i="4"/>
  <c r="B1295" i="4"/>
  <c r="B1283" i="4"/>
  <c r="B1271" i="4"/>
  <c r="B1259" i="4"/>
  <c r="B1247" i="4"/>
  <c r="B1235" i="4"/>
  <c r="B1223" i="4"/>
  <c r="B1211" i="4"/>
  <c r="B1199" i="4"/>
  <c r="B1187" i="4"/>
  <c r="B1175" i="4"/>
  <c r="B1163" i="4"/>
  <c r="B1151" i="4"/>
  <c r="B1139" i="4"/>
  <c r="B1127" i="4"/>
  <c r="B1115" i="4"/>
  <c r="B1103" i="4"/>
  <c r="B1091" i="4"/>
  <c r="B1079" i="4"/>
  <c r="B1067" i="4"/>
  <c r="B1055" i="4"/>
  <c r="B1043" i="4"/>
  <c r="B1031" i="4"/>
  <c r="B1019" i="4"/>
  <c r="B1007" i="4"/>
  <c r="B995" i="4"/>
  <c r="B983" i="4"/>
  <c r="B863" i="4"/>
  <c r="B2014" i="4"/>
  <c r="B2002" i="4"/>
  <c r="B1990" i="4"/>
  <c r="B1978" i="4"/>
  <c r="B1966" i="4"/>
  <c r="B1954" i="4"/>
  <c r="B1942" i="4"/>
  <c r="B1930" i="4"/>
  <c r="B1918" i="4"/>
  <c r="B1906" i="4"/>
  <c r="B1894" i="4"/>
  <c r="B1882" i="4"/>
  <c r="B1870" i="4"/>
  <c r="B1858" i="4"/>
  <c r="B1846" i="4"/>
  <c r="B1834" i="4"/>
  <c r="B1822" i="4"/>
  <c r="B1810" i="4"/>
  <c r="B1798" i="4"/>
  <c r="B1786" i="4"/>
  <c r="B1774" i="4"/>
  <c r="B1762" i="4"/>
  <c r="B1750" i="4"/>
  <c r="B1738" i="4"/>
  <c r="B1726" i="4"/>
  <c r="B1714" i="4"/>
  <c r="B1702" i="4"/>
  <c r="B1690" i="4"/>
  <c r="B1678" i="4"/>
  <c r="B1666" i="4"/>
  <c r="B1654" i="4"/>
  <c r="B1642" i="4"/>
  <c r="B1630" i="4"/>
  <c r="B1618" i="4"/>
  <c r="B1606" i="4"/>
  <c r="B1594" i="4"/>
  <c r="B1582" i="4"/>
  <c r="B1570" i="4"/>
  <c r="B1558" i="4"/>
  <c r="B1546" i="4"/>
  <c r="B1534" i="4"/>
  <c r="B1522" i="4"/>
  <c r="B1510" i="4"/>
  <c r="B1498" i="4"/>
  <c r="B1486" i="4"/>
  <c r="B1474" i="4"/>
  <c r="B1462" i="4"/>
  <c r="B1450" i="4"/>
  <c r="B1438" i="4"/>
  <c r="B1426" i="4"/>
  <c r="B1414" i="4"/>
  <c r="B1402" i="4"/>
  <c r="B1390" i="4"/>
  <c r="B1378" i="4"/>
  <c r="B1366" i="4"/>
  <c r="B1354" i="4"/>
  <c r="B1342" i="4"/>
  <c r="B1330" i="4"/>
  <c r="B1318" i="4"/>
  <c r="B1306" i="4"/>
  <c r="B1294" i="4"/>
  <c r="B1282" i="4"/>
  <c r="B1270" i="4"/>
  <c r="B1258" i="4"/>
  <c r="B1246" i="4"/>
  <c r="B1234" i="4"/>
  <c r="B1222" i="4"/>
  <c r="B1210" i="4"/>
  <c r="B1198" i="4"/>
  <c r="B1186" i="4"/>
  <c r="B1174" i="4"/>
  <c r="B1162" i="4"/>
  <c r="B1150" i="4"/>
  <c r="B1138" i="4"/>
  <c r="B1126" i="4"/>
  <c r="B1114" i="4"/>
  <c r="B1102" i="4"/>
  <c r="B1090" i="4"/>
  <c r="B1078" i="4"/>
  <c r="B1066" i="4"/>
  <c r="B1054" i="4"/>
  <c r="B1042" i="4"/>
  <c r="B1929" i="4"/>
  <c r="B1917" i="4"/>
  <c r="B1905" i="4"/>
  <c r="B1893" i="4"/>
  <c r="B1881" i="4"/>
  <c r="B1869" i="4"/>
  <c r="B1857" i="4"/>
  <c r="B1845" i="4"/>
  <c r="B1833" i="4"/>
  <c r="B1821" i="4"/>
  <c r="B1809" i="4"/>
  <c r="B1797" i="4"/>
  <c r="E1785" i="4"/>
  <c r="B1785" i="4"/>
  <c r="B1773" i="4"/>
  <c r="B1761" i="4"/>
  <c r="B1749" i="4"/>
  <c r="E1737" i="4"/>
  <c r="B1737" i="4"/>
  <c r="B1725" i="4"/>
  <c r="B1713" i="4"/>
  <c r="B1701" i="4"/>
  <c r="B1689" i="4"/>
  <c r="B1677" i="4"/>
  <c r="B1665" i="4"/>
  <c r="B1653" i="4"/>
  <c r="B1641" i="4"/>
  <c r="B1629" i="4"/>
  <c r="B1617" i="4"/>
  <c r="B1605" i="4"/>
  <c r="E1593" i="4"/>
  <c r="B1593" i="4"/>
  <c r="B1581" i="4"/>
  <c r="B1569" i="4"/>
  <c r="B1557" i="4"/>
  <c r="B1545" i="4"/>
  <c r="B1533" i="4"/>
  <c r="B1521" i="4"/>
  <c r="B1509" i="4"/>
  <c r="B1497" i="4"/>
  <c r="B1485" i="4"/>
  <c r="B1473" i="4"/>
  <c r="B1461" i="4"/>
  <c r="E1449" i="4"/>
  <c r="B1449" i="4"/>
  <c r="B1437" i="4"/>
  <c r="B1425" i="4"/>
  <c r="B1413" i="4"/>
  <c r="B1401" i="4"/>
  <c r="B1389" i="4"/>
  <c r="B1377" i="4"/>
  <c r="B1365" i="4"/>
  <c r="B1353" i="4"/>
  <c r="B1341" i="4"/>
  <c r="B1329" i="4"/>
  <c r="B1317" i="4"/>
  <c r="E1305" i="4"/>
  <c r="B1305" i="4"/>
  <c r="B1293" i="4"/>
  <c r="B1281" i="4"/>
  <c r="B1269" i="4"/>
  <c r="B1257" i="4"/>
  <c r="B1245" i="4"/>
  <c r="B1233" i="4"/>
  <c r="B1221" i="4"/>
  <c r="B1209" i="4"/>
  <c r="B1197" i="4"/>
  <c r="B1185" i="4"/>
  <c r="B1173" i="4"/>
  <c r="B1161" i="4"/>
  <c r="B1149" i="4"/>
  <c r="B1137" i="4"/>
  <c r="B1125" i="4"/>
  <c r="B1113" i="4"/>
  <c r="B1101" i="4"/>
  <c r="B1089" i="4"/>
  <c r="B1077" i="4"/>
  <c r="B1065" i="4"/>
  <c r="B1053" i="4"/>
  <c r="B1041" i="4"/>
  <c r="B1029" i="4"/>
  <c r="B1017" i="4"/>
  <c r="B1005" i="4"/>
  <c r="B993" i="4"/>
  <c r="B981" i="4"/>
  <c r="B969" i="4"/>
  <c r="B957" i="4"/>
  <c r="B945" i="4"/>
  <c r="B933" i="4"/>
  <c r="B921" i="4"/>
  <c r="B909" i="4"/>
  <c r="B897" i="4"/>
  <c r="B885" i="4"/>
  <c r="B873" i="4"/>
  <c r="B861" i="4"/>
  <c r="B849" i="4"/>
  <c r="B837" i="4"/>
  <c r="B825" i="4"/>
  <c r="B813" i="4"/>
  <c r="B801" i="4"/>
  <c r="B789" i="4"/>
  <c r="B777" i="4"/>
  <c r="B765" i="4"/>
  <c r="B753" i="4"/>
  <c r="B741" i="4"/>
  <c r="B729" i="4"/>
  <c r="B717" i="4"/>
  <c r="B705" i="4"/>
  <c r="B693" i="4"/>
  <c r="B681" i="4"/>
  <c r="B669" i="4"/>
  <c r="B657" i="4"/>
  <c r="B645" i="4"/>
  <c r="B633" i="4"/>
  <c r="B621" i="4"/>
  <c r="B609" i="4"/>
  <c r="B597" i="4"/>
  <c r="B585" i="4"/>
  <c r="B573" i="4"/>
  <c r="B561" i="4"/>
  <c r="B549" i="4"/>
  <c r="B537" i="4"/>
  <c r="B525" i="4"/>
  <c r="B513" i="4"/>
  <c r="B501" i="4"/>
  <c r="B489" i="4"/>
  <c r="B477" i="4"/>
  <c r="B465" i="4"/>
  <c r="B453" i="4"/>
  <c r="B441" i="4"/>
  <c r="B429" i="4"/>
  <c r="B417" i="4"/>
  <c r="B405" i="4"/>
  <c r="B393" i="4"/>
  <c r="B381" i="4"/>
  <c r="B369" i="4"/>
  <c r="B357" i="4"/>
  <c r="B345" i="4"/>
  <c r="B333" i="4"/>
  <c r="B321" i="4"/>
  <c r="B309" i="4"/>
  <c r="B297" i="4"/>
  <c r="B285" i="4"/>
  <c r="B273" i="4"/>
  <c r="B261" i="4"/>
  <c r="B249" i="4"/>
  <c r="B237" i="4"/>
  <c r="B225" i="4"/>
  <c r="B213" i="4"/>
  <c r="B201" i="4"/>
  <c r="B189" i="4"/>
  <c r="B177" i="4"/>
  <c r="B165" i="4"/>
  <c r="B153" i="4"/>
  <c r="B141" i="4"/>
  <c r="B129" i="4"/>
  <c r="B117" i="4"/>
  <c r="B105" i="4"/>
  <c r="B93" i="4"/>
  <c r="B1052" i="4"/>
  <c r="B1040" i="4"/>
  <c r="B1028" i="4"/>
  <c r="B1016" i="4"/>
  <c r="B1004" i="4"/>
  <c r="B992" i="4"/>
  <c r="B980" i="4"/>
  <c r="B968" i="4"/>
  <c r="B956" i="4"/>
  <c r="B944" i="4"/>
  <c r="B932" i="4"/>
  <c r="B920" i="4"/>
  <c r="B908" i="4"/>
  <c r="B896" i="4"/>
  <c r="B884" i="4"/>
  <c r="B872" i="4"/>
  <c r="B860" i="4"/>
  <c r="B848" i="4"/>
  <c r="B836" i="4"/>
  <c r="B824" i="4"/>
  <c r="B812" i="4"/>
  <c r="B800" i="4"/>
  <c r="B788" i="4"/>
  <c r="B776" i="4"/>
  <c r="B764" i="4"/>
  <c r="B752" i="4"/>
  <c r="B740" i="4"/>
  <c r="B728" i="4"/>
  <c r="B716" i="4"/>
  <c r="B704" i="4"/>
  <c r="B692" i="4"/>
  <c r="B680" i="4"/>
  <c r="B668" i="4"/>
  <c r="B656" i="4"/>
  <c r="B644" i="4"/>
  <c r="B632" i="4"/>
  <c r="B620" i="4"/>
  <c r="B608" i="4"/>
  <c r="B596" i="4"/>
  <c r="B584" i="4"/>
  <c r="B572" i="4"/>
  <c r="B560" i="4"/>
  <c r="B548" i="4"/>
  <c r="B536" i="4"/>
  <c r="B524" i="4"/>
  <c r="B512" i="4"/>
  <c r="B500" i="4"/>
  <c r="B488" i="4"/>
  <c r="B476" i="4"/>
  <c r="B464" i="4"/>
  <c r="B452" i="4"/>
  <c r="B440" i="4"/>
  <c r="B428" i="4"/>
  <c r="B416" i="4"/>
  <c r="B404" i="4"/>
  <c r="B392" i="4"/>
  <c r="B380" i="4"/>
  <c r="B368" i="4"/>
  <c r="B356" i="4"/>
  <c r="B344" i="4"/>
  <c r="B332" i="4"/>
  <c r="B320" i="4"/>
  <c r="B308" i="4"/>
  <c r="B296" i="4"/>
  <c r="B284" i="4"/>
  <c r="B272" i="4"/>
  <c r="B260" i="4"/>
  <c r="B248" i="4"/>
  <c r="B236" i="4"/>
  <c r="B224" i="4"/>
  <c r="B212" i="4"/>
  <c r="B200" i="4"/>
  <c r="B188" i="4"/>
  <c r="B176" i="4"/>
  <c r="B164" i="4"/>
  <c r="B152" i="4"/>
  <c r="B140" i="4"/>
  <c r="B128" i="4"/>
  <c r="B116" i="4"/>
  <c r="B104" i="4"/>
  <c r="B92" i="4"/>
  <c r="B80" i="4"/>
  <c r="B68" i="4"/>
  <c r="B56" i="4"/>
  <c r="B44" i="4"/>
  <c r="B32" i="4"/>
  <c r="B20" i="4"/>
  <c r="B8" i="4"/>
  <c r="B967" i="4"/>
  <c r="B955" i="4"/>
  <c r="B943" i="4"/>
  <c r="B931" i="4"/>
  <c r="B919" i="4"/>
  <c r="B907" i="4"/>
  <c r="B895" i="4"/>
  <c r="B883" i="4"/>
  <c r="B871" i="4"/>
  <c r="B859" i="4"/>
  <c r="B847" i="4"/>
  <c r="B835" i="4"/>
  <c r="B823" i="4"/>
  <c r="B811" i="4"/>
  <c r="B799" i="4"/>
  <c r="B787" i="4"/>
  <c r="B775" i="4"/>
  <c r="B751" i="4"/>
  <c r="B739" i="4"/>
  <c r="B727" i="4"/>
  <c r="B715" i="4"/>
  <c r="B703" i="4"/>
  <c r="B691" i="4"/>
  <c r="B679" i="4"/>
  <c r="B667" i="4"/>
  <c r="B655" i="4"/>
  <c r="B643" i="4"/>
  <c r="B631" i="4"/>
  <c r="B619" i="4"/>
  <c r="B607" i="4"/>
  <c r="B595" i="4"/>
  <c r="B583" i="4"/>
  <c r="B571" i="4"/>
  <c r="B559" i="4"/>
  <c r="B547" i="4"/>
  <c r="B535" i="4"/>
  <c r="B523" i="4"/>
  <c r="B511" i="4"/>
  <c r="B499" i="4"/>
  <c r="B487" i="4"/>
  <c r="B475" i="4"/>
  <c r="B463" i="4"/>
  <c r="B451" i="4"/>
  <c r="B439" i="4"/>
  <c r="B427" i="4"/>
  <c r="B415" i="4"/>
  <c r="B403" i="4"/>
  <c r="B391" i="4"/>
  <c r="B379" i="4"/>
  <c r="B367" i="4"/>
  <c r="B355" i="4"/>
  <c r="B343" i="4"/>
  <c r="B331" i="4"/>
  <c r="B319" i="4"/>
  <c r="B307" i="4"/>
  <c r="B295" i="4"/>
  <c r="B283" i="4"/>
  <c r="B271" i="4"/>
  <c r="B259" i="4"/>
  <c r="B247" i="4"/>
  <c r="B235" i="4"/>
  <c r="B223" i="4"/>
  <c r="B211" i="4"/>
  <c r="B199" i="4"/>
  <c r="B187" i="4"/>
  <c r="B175" i="4"/>
  <c r="B163" i="4"/>
  <c r="B151" i="4"/>
  <c r="B139" i="4"/>
  <c r="B127" i="4"/>
  <c r="B115" i="4"/>
  <c r="B103" i="4"/>
  <c r="B966" i="4"/>
  <c r="B954" i="4"/>
  <c r="B942" i="4"/>
  <c r="B930" i="4"/>
  <c r="B918" i="4"/>
  <c r="B906" i="4"/>
  <c r="B894" i="4"/>
  <c r="B882" i="4"/>
  <c r="B870" i="4"/>
  <c r="B858" i="4"/>
  <c r="B846" i="4"/>
  <c r="B834" i="4"/>
  <c r="B822" i="4"/>
  <c r="B810" i="4"/>
  <c r="B798" i="4"/>
  <c r="B786" i="4"/>
  <c r="B774" i="4"/>
  <c r="B762" i="4"/>
  <c r="B750" i="4"/>
  <c r="B738" i="4"/>
  <c r="B726" i="4"/>
  <c r="B714" i="4"/>
  <c r="B702" i="4"/>
  <c r="B690" i="4"/>
  <c r="B678" i="4"/>
  <c r="B666" i="4"/>
  <c r="B654" i="4"/>
  <c r="B642" i="4"/>
  <c r="B630" i="4"/>
  <c r="B618" i="4"/>
  <c r="B606" i="4"/>
  <c r="B594" i="4"/>
  <c r="B582" i="4"/>
  <c r="B570" i="4"/>
  <c r="B558" i="4"/>
  <c r="B546" i="4"/>
  <c r="B534" i="4"/>
  <c r="B522" i="4"/>
  <c r="B510" i="4"/>
  <c r="B498" i="4"/>
  <c r="B486" i="4"/>
  <c r="B474" i="4"/>
  <c r="B462" i="4"/>
  <c r="B450" i="4"/>
  <c r="B438" i="4"/>
  <c r="B426" i="4"/>
  <c r="B414" i="4"/>
  <c r="B402" i="4"/>
  <c r="B390" i="4"/>
  <c r="B378" i="4"/>
  <c r="B366" i="4"/>
  <c r="B354" i="4"/>
  <c r="B342" i="4"/>
  <c r="B330" i="4"/>
  <c r="B318" i="4"/>
  <c r="B306" i="4"/>
  <c r="B294" i="4"/>
  <c r="B282" i="4"/>
  <c r="B270" i="4"/>
  <c r="B258" i="4"/>
  <c r="B246" i="4"/>
  <c r="B234" i="4"/>
  <c r="B222" i="4"/>
  <c r="B210" i="4"/>
  <c r="B198" i="4"/>
  <c r="B186" i="4"/>
  <c r="B174" i="4"/>
  <c r="B162" i="4"/>
  <c r="B150" i="4"/>
  <c r="B138" i="4"/>
  <c r="B126" i="4"/>
  <c r="B114" i="4"/>
  <c r="B102" i="4"/>
  <c r="B90" i="4"/>
  <c r="B78" i="4"/>
  <c r="B66" i="4"/>
  <c r="B965" i="4"/>
  <c r="B953" i="4"/>
  <c r="B941" i="4"/>
  <c r="B929" i="4"/>
  <c r="B917" i="4"/>
  <c r="B905" i="4"/>
  <c r="B893" i="4"/>
  <c r="B881" i="4"/>
  <c r="B869" i="4"/>
  <c r="B857" i="4"/>
  <c r="B845" i="4"/>
  <c r="B833" i="4"/>
  <c r="B821" i="4"/>
  <c r="B809" i="4"/>
  <c r="B797" i="4"/>
  <c r="B785" i="4"/>
  <c r="B773" i="4"/>
  <c r="B761" i="4"/>
  <c r="B749" i="4"/>
  <c r="B737" i="4"/>
  <c r="B725" i="4"/>
  <c r="B713" i="4"/>
  <c r="B701" i="4"/>
  <c r="B689" i="4"/>
  <c r="B677" i="4"/>
  <c r="B665" i="4"/>
  <c r="B653" i="4"/>
  <c r="B641" i="4"/>
  <c r="B629" i="4"/>
  <c r="B617" i="4"/>
  <c r="B605" i="4"/>
  <c r="B593" i="4"/>
  <c r="B581" i="4"/>
  <c r="B569" i="4"/>
  <c r="B557" i="4"/>
  <c r="B545" i="4"/>
  <c r="B533" i="4"/>
  <c r="B521" i="4"/>
  <c r="B509" i="4"/>
  <c r="B497" i="4"/>
  <c r="B485" i="4"/>
  <c r="B473" i="4"/>
  <c r="B461" i="4"/>
  <c r="B449" i="4"/>
  <c r="B437" i="4"/>
  <c r="B425" i="4"/>
  <c r="B413" i="4"/>
  <c r="B401" i="4"/>
  <c r="B389" i="4"/>
  <c r="B377" i="4"/>
  <c r="B365" i="4"/>
  <c r="B353" i="4"/>
  <c r="B341" i="4"/>
  <c r="B329" i="4"/>
  <c r="B317" i="4"/>
  <c r="B305" i="4"/>
  <c r="B293" i="4"/>
  <c r="B281" i="4"/>
  <c r="B269" i="4"/>
  <c r="B257" i="4"/>
  <c r="B245" i="4"/>
  <c r="B233" i="4"/>
  <c r="B221" i="4"/>
  <c r="B209" i="4"/>
  <c r="B197" i="4"/>
  <c r="B185" i="4"/>
  <c r="B173" i="4"/>
  <c r="B161" i="4"/>
  <c r="B149" i="4"/>
  <c r="B137" i="4"/>
  <c r="B125" i="4"/>
  <c r="B113" i="4"/>
  <c r="B101" i="4"/>
  <c r="B89" i="4"/>
  <c r="B77" i="4"/>
  <c r="B65" i="4"/>
  <c r="B53" i="4"/>
  <c r="B964" i="4"/>
  <c r="B952" i="4"/>
  <c r="B940" i="4"/>
  <c r="B928" i="4"/>
  <c r="B916" i="4"/>
  <c r="B904" i="4"/>
  <c r="B892" i="4"/>
  <c r="B880" i="4"/>
  <c r="B868" i="4"/>
  <c r="B856" i="4"/>
  <c r="B844" i="4"/>
  <c r="B832" i="4"/>
  <c r="B820" i="4"/>
  <c r="B808" i="4"/>
  <c r="B796" i="4"/>
  <c r="B784" i="4"/>
  <c r="B772" i="4"/>
  <c r="B760" i="4"/>
  <c r="B748" i="4"/>
  <c r="B736" i="4"/>
  <c r="B724" i="4"/>
  <c r="B712" i="4"/>
  <c r="B700" i="4"/>
  <c r="B688" i="4"/>
  <c r="B676" i="4"/>
  <c r="B664" i="4"/>
  <c r="B652" i="4"/>
  <c r="B640" i="4"/>
  <c r="B628" i="4"/>
  <c r="B616" i="4"/>
  <c r="B604" i="4"/>
  <c r="B592" i="4"/>
  <c r="B580" i="4"/>
  <c r="B568" i="4"/>
  <c r="B556" i="4"/>
  <c r="B544" i="4"/>
  <c r="B532" i="4"/>
  <c r="B520" i="4"/>
  <c r="B508" i="4"/>
  <c r="B496" i="4"/>
  <c r="B484" i="4"/>
  <c r="B472" i="4"/>
  <c r="B460" i="4"/>
  <c r="B448" i="4"/>
  <c r="B436" i="4"/>
  <c r="B424" i="4"/>
  <c r="B412" i="4"/>
  <c r="B400" i="4"/>
  <c r="B388" i="4"/>
  <c r="B376" i="4"/>
  <c r="B364" i="4"/>
  <c r="B352" i="4"/>
  <c r="B340" i="4"/>
  <c r="B328" i="4"/>
  <c r="B316" i="4"/>
  <c r="B304" i="4"/>
  <c r="B292" i="4"/>
  <c r="B280" i="4"/>
  <c r="B268" i="4"/>
  <c r="B256" i="4"/>
  <c r="B244" i="4"/>
  <c r="B232" i="4"/>
  <c r="B220" i="4"/>
  <c r="B208" i="4"/>
  <c r="B196" i="4"/>
  <c r="B184" i="4"/>
  <c r="B172" i="4"/>
  <c r="B160" i="4"/>
  <c r="B148" i="4"/>
  <c r="B136" i="4"/>
  <c r="B124" i="4"/>
  <c r="B112" i="4"/>
  <c r="B100" i="4"/>
  <c r="B1035" i="4"/>
  <c r="B1023" i="4"/>
  <c r="B1011" i="4"/>
  <c r="B999" i="4"/>
  <c r="B987" i="4"/>
  <c r="B975" i="4"/>
  <c r="B963" i="4"/>
  <c r="B951" i="4"/>
  <c r="B939" i="4"/>
  <c r="B927" i="4"/>
  <c r="B915" i="4"/>
  <c r="B903" i="4"/>
  <c r="B891" i="4"/>
  <c r="B879" i="4"/>
  <c r="B867" i="4"/>
  <c r="B855" i="4"/>
  <c r="B843" i="4"/>
  <c r="B831" i="4"/>
  <c r="B819" i="4"/>
  <c r="B807" i="4"/>
  <c r="B795" i="4"/>
  <c r="B783" i="4"/>
  <c r="B771" i="4"/>
  <c r="B759" i="4"/>
  <c r="B747" i="4"/>
  <c r="B735" i="4"/>
  <c r="B723" i="4"/>
  <c r="B711" i="4"/>
  <c r="B699" i="4"/>
  <c r="B687" i="4"/>
  <c r="B675" i="4"/>
  <c r="B663" i="4"/>
  <c r="B651" i="4"/>
  <c r="B639" i="4"/>
  <c r="B627" i="4"/>
  <c r="B615" i="4"/>
  <c r="B603" i="4"/>
  <c r="B591" i="4"/>
  <c r="B579" i="4"/>
  <c r="B567" i="4"/>
  <c r="B555" i="4"/>
  <c r="B543" i="4"/>
  <c r="B531" i="4"/>
  <c r="B519" i="4"/>
  <c r="B507" i="4"/>
  <c r="B495" i="4"/>
  <c r="B483" i="4"/>
  <c r="B471" i="4"/>
  <c r="B459" i="4"/>
  <c r="B447" i="4"/>
  <c r="B435" i="4"/>
  <c r="B423" i="4"/>
  <c r="B411" i="4"/>
  <c r="B399" i="4"/>
  <c r="B387" i="4"/>
  <c r="B375" i="4"/>
  <c r="B363" i="4"/>
  <c r="B351" i="4"/>
  <c r="B339" i="4"/>
  <c r="B327" i="4"/>
  <c r="B315" i="4"/>
  <c r="B303" i="4"/>
  <c r="B291" i="4"/>
  <c r="B279" i="4"/>
  <c r="B267" i="4"/>
  <c r="B255" i="4"/>
  <c r="B243" i="4"/>
  <c r="B231" i="4"/>
  <c r="B219" i="4"/>
  <c r="B207" i="4"/>
  <c r="B195" i="4"/>
  <c r="B183" i="4"/>
  <c r="B171" i="4"/>
  <c r="B159" i="4"/>
  <c r="B147" i="4"/>
  <c r="B135" i="4"/>
  <c r="B123" i="4"/>
  <c r="B111" i="4"/>
  <c r="B99" i="4"/>
  <c r="B1058" i="4"/>
  <c r="B1046" i="4"/>
  <c r="B1034" i="4"/>
  <c r="B1022" i="4"/>
  <c r="B1010" i="4"/>
  <c r="B998" i="4"/>
  <c r="B986" i="4"/>
  <c r="B974" i="4"/>
  <c r="B962" i="4"/>
  <c r="B950" i="4"/>
  <c r="B926" i="4"/>
  <c r="B914" i="4"/>
  <c r="B902" i="4"/>
  <c r="B890" i="4"/>
  <c r="B878" i="4"/>
  <c r="B866" i="4"/>
  <c r="B854" i="4"/>
  <c r="B842" i="4"/>
  <c r="B830" i="4"/>
  <c r="B818" i="4"/>
  <c r="B806" i="4"/>
  <c r="B794" i="4"/>
  <c r="B782" i="4"/>
  <c r="B770" i="4"/>
  <c r="B758" i="4"/>
  <c r="B746" i="4"/>
  <c r="B734" i="4"/>
  <c r="B722" i="4"/>
  <c r="B710" i="4"/>
  <c r="B698" i="4"/>
  <c r="B686" i="4"/>
  <c r="B674" i="4"/>
  <c r="B662" i="4"/>
  <c r="B650" i="4"/>
  <c r="B638" i="4"/>
  <c r="B626" i="4"/>
  <c r="B614" i="4"/>
  <c r="B602" i="4"/>
  <c r="B590" i="4"/>
  <c r="B578" i="4"/>
  <c r="B566" i="4"/>
  <c r="B554" i="4"/>
  <c r="B542" i="4"/>
  <c r="B530" i="4"/>
  <c r="B518" i="4"/>
  <c r="B506" i="4"/>
  <c r="B494" i="4"/>
  <c r="B482" i="4"/>
  <c r="B470" i="4"/>
  <c r="B458" i="4"/>
  <c r="B446" i="4"/>
  <c r="B434" i="4"/>
  <c r="B422" i="4"/>
  <c r="B410" i="4"/>
  <c r="B398" i="4"/>
  <c r="B386" i="4"/>
  <c r="B374" i="4"/>
  <c r="B362" i="4"/>
  <c r="B350" i="4"/>
  <c r="B338" i="4"/>
  <c r="B326" i="4"/>
  <c r="B314" i="4"/>
  <c r="B302" i="4"/>
  <c r="B290" i="4"/>
  <c r="B278" i="4"/>
  <c r="B266" i="4"/>
  <c r="B254" i="4"/>
  <c r="B242" i="4"/>
  <c r="B230" i="4"/>
  <c r="B218" i="4"/>
  <c r="B206" i="4"/>
  <c r="B194" i="4"/>
  <c r="B182" i="4"/>
  <c r="B170" i="4"/>
  <c r="B158" i="4"/>
  <c r="B146" i="4"/>
  <c r="B134" i="4"/>
  <c r="B122" i="4"/>
  <c r="B110" i="4"/>
  <c r="B98" i="4"/>
  <c r="B973" i="4"/>
  <c r="B961" i="4"/>
  <c r="B949" i="4"/>
  <c r="B937" i="4"/>
  <c r="B925" i="4"/>
  <c r="B913" i="4"/>
  <c r="B901" i="4"/>
  <c r="B889" i="4"/>
  <c r="B877" i="4"/>
  <c r="B865" i="4"/>
  <c r="B853" i="4"/>
  <c r="B841" i="4"/>
  <c r="B829" i="4"/>
  <c r="B817" i="4"/>
  <c r="B805" i="4"/>
  <c r="B793" i="4"/>
  <c r="B781" i="4"/>
  <c r="B769" i="4"/>
  <c r="B757" i="4"/>
  <c r="B745" i="4"/>
  <c r="B733" i="4"/>
  <c r="B721" i="4"/>
  <c r="B709" i="4"/>
  <c r="B697" i="4"/>
  <c r="B685" i="4"/>
  <c r="B673" i="4"/>
  <c r="B661" i="4"/>
  <c r="B649" i="4"/>
  <c r="B637" i="4"/>
  <c r="B625" i="4"/>
  <c r="B613" i="4"/>
  <c r="B601" i="4"/>
  <c r="B589" i="4"/>
  <c r="B577" i="4"/>
  <c r="B565" i="4"/>
  <c r="B553" i="4"/>
  <c r="B541" i="4"/>
  <c r="B529" i="4"/>
  <c r="B517" i="4"/>
  <c r="B505" i="4"/>
  <c r="B493" i="4"/>
  <c r="B481" i="4"/>
  <c r="B469" i="4"/>
  <c r="B457" i="4"/>
  <c r="B445" i="4"/>
  <c r="B433" i="4"/>
  <c r="B421" i="4"/>
  <c r="B409" i="4"/>
  <c r="B397" i="4"/>
  <c r="B385" i="4"/>
  <c r="B373" i="4"/>
  <c r="B361" i="4"/>
  <c r="B349" i="4"/>
  <c r="B337" i="4"/>
  <c r="B325" i="4"/>
  <c r="B313" i="4"/>
  <c r="B301" i="4"/>
  <c r="B289" i="4"/>
  <c r="B277" i="4"/>
  <c r="B265" i="4"/>
  <c r="B253" i="4"/>
  <c r="B241" i="4"/>
  <c r="B229" i="4"/>
  <c r="B217" i="4"/>
  <c r="B205" i="4"/>
  <c r="B193" i="4"/>
  <c r="B181" i="4"/>
  <c r="B169" i="4"/>
  <c r="B157" i="4"/>
  <c r="B145" i="4"/>
  <c r="B133" i="4"/>
  <c r="B121" i="4"/>
  <c r="B109" i="4"/>
  <c r="B1056" i="4"/>
  <c r="B1044" i="4"/>
  <c r="B1032" i="4"/>
  <c r="B1020" i="4"/>
  <c r="B1008" i="4"/>
  <c r="B996" i="4"/>
  <c r="B984" i="4"/>
  <c r="B972" i="4"/>
  <c r="B960" i="4"/>
  <c r="B948" i="4"/>
  <c r="B936" i="4"/>
  <c r="B924" i="4"/>
  <c r="B912" i="4"/>
  <c r="B900" i="4"/>
  <c r="B888" i="4"/>
  <c r="B876" i="4"/>
  <c r="B864" i="4"/>
  <c r="B852" i="4"/>
  <c r="B840" i="4"/>
  <c r="B828" i="4"/>
  <c r="B816" i="4"/>
  <c r="B804" i="4"/>
  <c r="B792" i="4"/>
  <c r="B780" i="4"/>
  <c r="B768" i="4"/>
  <c r="B756" i="4"/>
  <c r="B744" i="4"/>
  <c r="B732" i="4"/>
  <c r="B720" i="4"/>
  <c r="B708" i="4"/>
  <c r="B696" i="4"/>
  <c r="B684" i="4"/>
  <c r="B672" i="4"/>
  <c r="B660" i="4"/>
  <c r="B648" i="4"/>
  <c r="B636" i="4"/>
  <c r="B624" i="4"/>
  <c r="B612" i="4"/>
  <c r="B600" i="4"/>
  <c r="B588" i="4"/>
  <c r="B576" i="4"/>
  <c r="B564" i="4"/>
  <c r="B552" i="4"/>
  <c r="B540" i="4"/>
  <c r="B528" i="4"/>
  <c r="B516" i="4"/>
  <c r="B504" i="4"/>
  <c r="B492" i="4"/>
  <c r="B480" i="4"/>
  <c r="B468" i="4"/>
  <c r="B456" i="4"/>
  <c r="B444" i="4"/>
  <c r="B420" i="4"/>
  <c r="B408" i="4"/>
  <c r="B396" i="4"/>
  <c r="B384" i="4"/>
  <c r="B372" i="4"/>
  <c r="B360" i="4"/>
  <c r="B348" i="4"/>
  <c r="B336" i="4"/>
  <c r="B324" i="4"/>
  <c r="B312" i="4"/>
  <c r="B300" i="4"/>
  <c r="B288" i="4"/>
  <c r="B276" i="4"/>
  <c r="B264" i="4"/>
  <c r="B252" i="4"/>
  <c r="B240" i="4"/>
  <c r="B228" i="4"/>
  <c r="B216" i="4"/>
  <c r="B204" i="4"/>
  <c r="B192" i="4"/>
  <c r="B180" i="4"/>
  <c r="B168" i="4"/>
  <c r="B156" i="4"/>
  <c r="B144" i="4"/>
  <c r="B132" i="4"/>
  <c r="B120" i="4"/>
  <c r="B108" i="4"/>
  <c r="B96" i="4"/>
  <c r="B84" i="4"/>
  <c r="B72" i="4"/>
  <c r="B971" i="4"/>
  <c r="B959" i="4"/>
  <c r="B947" i="4"/>
  <c r="B935" i="4"/>
  <c r="B923" i="4"/>
  <c r="B911" i="4"/>
  <c r="B899" i="4"/>
  <c r="B887" i="4"/>
  <c r="B875" i="4"/>
  <c r="B851" i="4"/>
  <c r="B839" i="4"/>
  <c r="B827" i="4"/>
  <c r="B815" i="4"/>
  <c r="B803" i="4"/>
  <c r="B791" i="4"/>
  <c r="B779" i="4"/>
  <c r="B767" i="4"/>
  <c r="B755" i="4"/>
  <c r="B743" i="4"/>
  <c r="B731" i="4"/>
  <c r="B719" i="4"/>
  <c r="B707" i="4"/>
  <c r="B695" i="4"/>
  <c r="B683" i="4"/>
  <c r="B671" i="4"/>
  <c r="B659" i="4"/>
  <c r="B647" i="4"/>
  <c r="B635" i="4"/>
  <c r="B623" i="4"/>
  <c r="B611" i="4"/>
  <c r="B599" i="4"/>
  <c r="B587" i="4"/>
  <c r="B575" i="4"/>
  <c r="B563" i="4"/>
  <c r="B551" i="4"/>
  <c r="B539" i="4"/>
  <c r="B527" i="4"/>
  <c r="B515" i="4"/>
  <c r="B503" i="4"/>
  <c r="B491" i="4"/>
  <c r="B479" i="4"/>
  <c r="B467" i="4"/>
  <c r="B455" i="4"/>
  <c r="B443" i="4"/>
  <c r="B431" i="4"/>
  <c r="B419" i="4"/>
  <c r="B407" i="4"/>
  <c r="B395" i="4"/>
  <c r="B383" i="4"/>
  <c r="B371" i="4"/>
  <c r="B359" i="4"/>
  <c r="B347" i="4"/>
  <c r="B335" i="4"/>
  <c r="B323" i="4"/>
  <c r="B311" i="4"/>
  <c r="B299" i="4"/>
  <c r="B287" i="4"/>
  <c r="B275" i="4"/>
  <c r="B263" i="4"/>
  <c r="B251" i="4"/>
  <c r="B239" i="4"/>
  <c r="B227" i="4"/>
  <c r="B215" i="4"/>
  <c r="B203" i="4"/>
  <c r="B191" i="4"/>
  <c r="B179" i="4"/>
  <c r="B167" i="4"/>
  <c r="B155" i="4"/>
  <c r="B143" i="4"/>
  <c r="B131" i="4"/>
  <c r="B119" i="4"/>
  <c r="B107" i="4"/>
  <c r="B95" i="4"/>
  <c r="B83" i="4"/>
  <c r="B71" i="4"/>
  <c r="B59" i="4"/>
  <c r="B1030" i="4"/>
  <c r="B1018" i="4"/>
  <c r="B1006" i="4"/>
  <c r="B994" i="4"/>
  <c r="B982" i="4"/>
  <c r="B970" i="4"/>
  <c r="B958" i="4"/>
  <c r="B946" i="4"/>
  <c r="B934" i="4"/>
  <c r="B922" i="4"/>
  <c r="B910" i="4"/>
  <c r="B898" i="4"/>
  <c r="B886" i="4"/>
  <c r="B874" i="4"/>
  <c r="B862" i="4"/>
  <c r="B850" i="4"/>
  <c r="B838" i="4"/>
  <c r="B826" i="4"/>
  <c r="B814" i="4"/>
  <c r="B802" i="4"/>
  <c r="B790" i="4"/>
  <c r="B778" i="4"/>
  <c r="B766" i="4"/>
  <c r="B754" i="4"/>
  <c r="B742" i="4"/>
  <c r="B730" i="4"/>
  <c r="B718" i="4"/>
  <c r="B706" i="4"/>
  <c r="B694" i="4"/>
  <c r="B682" i="4"/>
  <c r="B670" i="4"/>
  <c r="B658" i="4"/>
  <c r="B646" i="4"/>
  <c r="B634" i="4"/>
  <c r="B622" i="4"/>
  <c r="B610" i="4"/>
  <c r="B598" i="4"/>
  <c r="B586" i="4"/>
  <c r="B574" i="4"/>
  <c r="B562" i="4"/>
  <c r="B550" i="4"/>
  <c r="B538" i="4"/>
  <c r="B526" i="4"/>
  <c r="B514" i="4"/>
  <c r="B502" i="4"/>
  <c r="B490" i="4"/>
  <c r="B478" i="4"/>
  <c r="B466" i="4"/>
  <c r="B454" i="4"/>
  <c r="B442" i="4"/>
  <c r="B430" i="4"/>
  <c r="B418" i="4"/>
  <c r="B406" i="4"/>
  <c r="B394" i="4"/>
  <c r="B382" i="4"/>
  <c r="B370" i="4"/>
  <c r="B358" i="4"/>
  <c r="B346" i="4"/>
  <c r="B334" i="4"/>
  <c r="B322" i="4"/>
  <c r="B310" i="4"/>
  <c r="B298" i="4"/>
  <c r="B286" i="4"/>
  <c r="B274" i="4"/>
  <c r="B262" i="4"/>
  <c r="B250" i="4"/>
  <c r="B238" i="4"/>
  <c r="B226" i="4"/>
  <c r="B214" i="4"/>
  <c r="B202" i="4"/>
  <c r="B190" i="4"/>
  <c r="B178" i="4"/>
  <c r="B166" i="4"/>
  <c r="B154" i="4"/>
  <c r="B142" i="4"/>
  <c r="B130" i="4"/>
  <c r="B118" i="4"/>
  <c r="B91" i="4"/>
  <c r="B79" i="4"/>
  <c r="B67" i="4"/>
  <c r="B55" i="4"/>
  <c r="B43" i="4"/>
  <c r="B31" i="4"/>
  <c r="B19" i="4"/>
  <c r="B7" i="4"/>
  <c r="B54" i="4"/>
  <c r="B42" i="4"/>
  <c r="B30" i="4"/>
  <c r="B18" i="4"/>
  <c r="B6" i="4"/>
  <c r="B41" i="4"/>
  <c r="B29" i="4"/>
  <c r="B17" i="4"/>
  <c r="B5" i="4"/>
  <c r="B88" i="4"/>
  <c r="B76" i="4"/>
  <c r="B64" i="4"/>
  <c r="B52" i="4"/>
  <c r="B40" i="4"/>
  <c r="B28" i="4"/>
  <c r="B16" i="4"/>
  <c r="B4" i="4"/>
  <c r="B87" i="4"/>
  <c r="B75" i="4"/>
  <c r="B63" i="4"/>
  <c r="B51" i="4"/>
  <c r="B39" i="4"/>
  <c r="B27" i="4"/>
  <c r="B15" i="4"/>
  <c r="B3" i="4"/>
  <c r="B86" i="4"/>
  <c r="B74" i="4"/>
  <c r="B62" i="4"/>
  <c r="B50" i="4"/>
  <c r="B38" i="4"/>
  <c r="B26" i="4"/>
  <c r="B14" i="4"/>
  <c r="B97" i="4"/>
  <c r="B85" i="4"/>
  <c r="B73" i="4"/>
  <c r="B61" i="4"/>
  <c r="B49" i="4"/>
  <c r="B37" i="4"/>
  <c r="B25" i="4"/>
  <c r="B13" i="4"/>
  <c r="B48" i="4"/>
  <c r="B36" i="4"/>
  <c r="B24" i="4"/>
  <c r="F12" i="4"/>
  <c r="B12" i="4"/>
  <c r="B47" i="4"/>
  <c r="B35" i="4"/>
  <c r="B23" i="4"/>
  <c r="B11" i="4"/>
  <c r="B106" i="4"/>
  <c r="B94" i="4"/>
  <c r="B82" i="4"/>
  <c r="B70" i="4"/>
  <c r="B58" i="4"/>
  <c r="B46" i="4"/>
  <c r="F34" i="4"/>
  <c r="B34" i="4"/>
  <c r="B22" i="4"/>
  <c r="B10" i="4"/>
  <c r="B81" i="4"/>
  <c r="B69" i="4"/>
  <c r="B57" i="4"/>
  <c r="B45" i="4"/>
  <c r="B33" i="4"/>
  <c r="B21" i="4"/>
  <c r="B9" i="4"/>
  <c r="B60" i="4"/>
  <c r="B2" i="4"/>
  <c r="C2" i="4"/>
  <c r="G2329" i="4"/>
  <c r="G2317" i="4"/>
  <c r="G2305" i="4"/>
  <c r="G2293" i="4"/>
  <c r="G2281" i="4"/>
  <c r="G2269" i="4"/>
  <c r="G2257" i="4"/>
  <c r="G2245" i="4"/>
  <c r="G2233" i="4"/>
  <c r="G2221" i="4"/>
  <c r="G2209" i="4"/>
  <c r="G2197" i="4"/>
  <c r="G2185" i="4"/>
  <c r="G2173" i="4"/>
  <c r="G2161" i="4"/>
  <c r="G2149" i="4"/>
  <c r="G2137" i="4"/>
  <c r="G2125" i="4"/>
  <c r="G2113" i="4"/>
  <c r="G2101" i="4"/>
  <c r="G2089" i="4"/>
  <c r="G2077" i="4"/>
  <c r="G2065" i="4"/>
  <c r="G2053" i="4"/>
  <c r="G2041" i="4"/>
  <c r="G2029" i="4"/>
  <c r="G2017" i="4"/>
  <c r="G2005" i="4"/>
  <c r="G1993" i="4"/>
  <c r="G1981" i="4"/>
  <c r="G1969" i="4"/>
  <c r="G1957" i="4"/>
  <c r="G1945" i="4"/>
  <c r="G1933" i="4"/>
  <c r="G1921" i="4"/>
  <c r="G1909" i="4"/>
  <c r="G1897" i="4"/>
  <c r="G1885" i="4"/>
  <c r="G1873" i="4"/>
  <c r="G1861" i="4"/>
  <c r="G1849" i="4"/>
  <c r="G1837" i="4"/>
  <c r="G1825" i="4"/>
  <c r="G1813" i="4"/>
  <c r="G1801" i="4"/>
  <c r="G1789" i="4"/>
  <c r="G1777" i="4"/>
  <c r="G1765" i="4"/>
  <c r="G1753" i="4"/>
  <c r="G1741" i="4"/>
  <c r="G1729" i="4"/>
  <c r="G1717" i="4"/>
  <c r="G1705" i="4"/>
  <c r="G1693" i="4"/>
  <c r="G1681" i="4"/>
  <c r="G1669" i="4"/>
  <c r="G1657" i="4"/>
  <c r="G1645" i="4"/>
  <c r="G1633" i="4"/>
  <c r="G1621" i="4"/>
  <c r="G1609" i="4"/>
  <c r="G1597" i="4"/>
  <c r="G1585" i="4"/>
  <c r="G1573" i="4"/>
  <c r="G1561" i="4"/>
  <c r="G1549" i="4"/>
  <c r="G1537" i="4"/>
  <c r="G1525" i="4"/>
  <c r="G1513" i="4"/>
  <c r="G2328" i="4"/>
  <c r="G2316" i="4"/>
  <c r="G2304" i="4"/>
  <c r="G2292" i="4"/>
  <c r="G2280" i="4"/>
  <c r="G2268" i="4"/>
  <c r="G2256" i="4"/>
  <c r="G2244" i="4"/>
  <c r="G2232" i="4"/>
  <c r="G2220" i="4"/>
  <c r="G2208" i="4"/>
  <c r="G2196" i="4"/>
  <c r="G2184" i="4"/>
  <c r="G2172" i="4"/>
  <c r="G2160" i="4"/>
  <c r="G2148" i="4"/>
  <c r="G2136" i="4"/>
  <c r="G2124" i="4"/>
  <c r="G2112" i="4"/>
  <c r="G2100" i="4"/>
  <c r="G2088" i="4"/>
  <c r="G2076" i="4"/>
  <c r="G2064" i="4"/>
  <c r="G2052" i="4"/>
  <c r="G2040" i="4"/>
  <c r="G2028" i="4"/>
  <c r="G2016" i="4"/>
  <c r="G2004" i="4"/>
  <c r="G1992" i="4"/>
  <c r="G1980" i="4"/>
  <c r="G1968" i="4"/>
  <c r="G1956" i="4"/>
  <c r="G1944" i="4"/>
  <c r="G1932" i="4"/>
  <c r="G1920" i="4"/>
  <c r="G1908" i="4"/>
  <c r="G1896" i="4"/>
  <c r="G1884" i="4"/>
  <c r="G1872" i="4"/>
  <c r="G1860" i="4"/>
  <c r="G1848" i="4"/>
  <c r="G1836" i="4"/>
  <c r="G1824" i="4"/>
  <c r="G1812" i="4"/>
  <c r="G1800" i="4"/>
  <c r="G1788" i="4"/>
  <c r="G1776" i="4"/>
  <c r="G1764" i="4"/>
  <c r="G1752" i="4"/>
  <c r="G1740" i="4"/>
  <c r="G1728" i="4"/>
  <c r="G1716" i="4"/>
  <c r="G1704" i="4"/>
  <c r="G1692" i="4"/>
  <c r="G1680" i="4"/>
  <c r="G1668" i="4"/>
  <c r="G1656" i="4"/>
  <c r="G1644" i="4"/>
  <c r="G1632" i="4"/>
  <c r="G1620" i="4"/>
  <c r="G1608" i="4"/>
  <c r="G1596" i="4"/>
  <c r="G1584" i="4"/>
  <c r="G1572" i="4"/>
  <c r="G1560" i="4"/>
  <c r="G1548" i="4"/>
  <c r="G1536" i="4"/>
  <c r="G1524" i="4"/>
  <c r="G1512" i="4"/>
  <c r="G1500" i="4"/>
  <c r="G2327" i="4"/>
  <c r="G2315" i="4"/>
  <c r="G2303" i="4"/>
  <c r="G2291" i="4"/>
  <c r="G2279" i="4"/>
  <c r="G2267" i="4"/>
  <c r="G2255" i="4"/>
  <c r="G2243" i="4"/>
  <c r="G2231" i="4"/>
  <c r="G2219" i="4"/>
  <c r="G2207" i="4"/>
  <c r="G2195" i="4"/>
  <c r="G2183" i="4"/>
  <c r="G2171" i="4"/>
  <c r="G2159" i="4"/>
  <c r="G2147" i="4"/>
  <c r="G2135" i="4"/>
  <c r="G2123" i="4"/>
  <c r="G2111" i="4"/>
  <c r="G2099" i="4"/>
  <c r="G2087" i="4"/>
  <c r="G2075" i="4"/>
  <c r="G2063" i="4"/>
  <c r="G2051" i="4"/>
  <c r="G2039" i="4"/>
  <c r="G2027" i="4"/>
  <c r="G2015" i="4"/>
  <c r="G2003" i="4"/>
  <c r="G1991" i="4"/>
  <c r="G1979" i="4"/>
  <c r="G1967" i="4"/>
  <c r="G1955" i="4"/>
  <c r="G1943" i="4"/>
  <c r="G1931" i="4"/>
  <c r="G1919" i="4"/>
  <c r="G1907" i="4"/>
  <c r="G1895" i="4"/>
  <c r="G1883" i="4"/>
  <c r="G1871" i="4"/>
  <c r="G1859" i="4"/>
  <c r="G1847" i="4"/>
  <c r="G1835" i="4"/>
  <c r="G1823" i="4"/>
  <c r="G1811" i="4"/>
  <c r="G1799" i="4"/>
  <c r="G1787" i="4"/>
  <c r="G1775" i="4"/>
  <c r="G1763" i="4"/>
  <c r="G1751" i="4"/>
  <c r="G1739" i="4"/>
  <c r="G1727" i="4"/>
  <c r="G1715" i="4"/>
  <c r="G1703" i="4"/>
  <c r="G1691" i="4"/>
  <c r="E1679" i="4"/>
  <c r="G1679" i="4"/>
  <c r="G1667" i="4"/>
  <c r="G1655" i="4"/>
  <c r="G1643" i="4"/>
  <c r="G1631" i="4"/>
  <c r="G1619" i="4"/>
  <c r="G1607" i="4"/>
  <c r="G1595" i="4"/>
  <c r="G1583" i="4"/>
  <c r="G1571" i="4"/>
  <c r="G2326" i="4"/>
  <c r="G2314" i="4"/>
  <c r="G2302" i="4"/>
  <c r="G2290" i="4"/>
  <c r="G2278" i="4"/>
  <c r="G2266" i="4"/>
  <c r="G2254" i="4"/>
  <c r="G2242" i="4"/>
  <c r="G2230" i="4"/>
  <c r="G2218" i="4"/>
  <c r="G2206" i="4"/>
  <c r="G2194" i="4"/>
  <c r="G2182" i="4"/>
  <c r="G2170" i="4"/>
  <c r="G2158" i="4"/>
  <c r="G2146" i="4"/>
  <c r="G2134" i="4"/>
  <c r="G2122" i="4"/>
  <c r="G2110" i="4"/>
  <c r="G2098" i="4"/>
  <c r="G2086" i="4"/>
  <c r="G2074" i="4"/>
  <c r="G2062" i="4"/>
  <c r="G2050" i="4"/>
  <c r="G2038" i="4"/>
  <c r="G2026" i="4"/>
  <c r="G2014" i="4"/>
  <c r="G2002" i="4"/>
  <c r="G1990" i="4"/>
  <c r="G1978" i="4"/>
  <c r="G1966" i="4"/>
  <c r="G1954" i="4"/>
  <c r="G1942" i="4"/>
  <c r="G1930" i="4"/>
  <c r="G1918" i="4"/>
  <c r="G1906" i="4"/>
  <c r="G1894" i="4"/>
  <c r="G1882" i="4"/>
  <c r="G1870" i="4"/>
  <c r="G1858" i="4"/>
  <c r="G1846" i="4"/>
  <c r="G1834" i="4"/>
  <c r="G1822" i="4"/>
  <c r="G1810" i="4"/>
  <c r="G1798" i="4"/>
  <c r="G1786" i="4"/>
  <c r="G1774" i="4"/>
  <c r="G1762" i="4"/>
  <c r="G1750" i="4"/>
  <c r="G1738" i="4"/>
  <c r="G1726" i="4"/>
  <c r="G1714" i="4"/>
  <c r="G1702" i="4"/>
  <c r="G1690" i="4"/>
  <c r="G1678" i="4"/>
  <c r="G1666" i="4"/>
  <c r="G1654" i="4"/>
  <c r="G1642" i="4"/>
  <c r="G1630" i="4"/>
  <c r="G1618" i="4"/>
  <c r="G1606" i="4"/>
  <c r="G1594" i="4"/>
  <c r="G1582" i="4"/>
  <c r="G1570" i="4"/>
  <c r="G1558" i="4"/>
  <c r="G1546" i="4"/>
  <c r="G1534" i="4"/>
  <c r="G1522" i="4"/>
  <c r="G1510" i="4"/>
  <c r="E2325" i="4"/>
  <c r="G2325" i="4"/>
  <c r="E2313" i="4"/>
  <c r="G2313" i="4"/>
  <c r="E2301" i="4"/>
  <c r="G2301" i="4"/>
  <c r="E2289" i="4"/>
  <c r="G2289" i="4"/>
  <c r="E2277" i="4"/>
  <c r="G2277" i="4"/>
  <c r="E2265" i="4"/>
  <c r="G2265" i="4"/>
  <c r="E2253" i="4"/>
  <c r="G2253" i="4"/>
  <c r="E2241" i="4"/>
  <c r="G2241" i="4"/>
  <c r="E2229" i="4"/>
  <c r="G2229" i="4"/>
  <c r="E2217" i="4"/>
  <c r="G2217" i="4"/>
  <c r="E2205" i="4"/>
  <c r="G2205" i="4"/>
  <c r="E2193" i="4"/>
  <c r="G2193" i="4"/>
  <c r="E2181" i="4"/>
  <c r="G2181" i="4"/>
  <c r="E2169" i="4"/>
  <c r="G2169" i="4"/>
  <c r="E2157" i="4"/>
  <c r="G2157" i="4"/>
  <c r="E2145" i="4"/>
  <c r="G2145" i="4"/>
  <c r="E2133" i="4"/>
  <c r="G2133" i="4"/>
  <c r="E2121" i="4"/>
  <c r="G2121" i="4"/>
  <c r="E2109" i="4"/>
  <c r="G2109" i="4"/>
  <c r="E2097" i="4"/>
  <c r="G2097" i="4"/>
  <c r="E2085" i="4"/>
  <c r="G2085" i="4"/>
  <c r="E2073" i="4"/>
  <c r="G2073" i="4"/>
  <c r="E2061" i="4"/>
  <c r="G2061" i="4"/>
  <c r="E2049" i="4"/>
  <c r="G2049" i="4"/>
  <c r="E2037" i="4"/>
  <c r="G2037" i="4"/>
  <c r="E2025" i="4"/>
  <c r="G2025" i="4"/>
  <c r="E2013" i="4"/>
  <c r="G2013" i="4"/>
  <c r="E2001" i="4"/>
  <c r="G2001" i="4"/>
  <c r="E1989" i="4"/>
  <c r="G1989" i="4"/>
  <c r="E1977" i="4"/>
  <c r="G1977" i="4"/>
  <c r="E1965" i="4"/>
  <c r="G1965" i="4"/>
  <c r="E1953" i="4"/>
  <c r="G1953" i="4"/>
  <c r="E1941" i="4"/>
  <c r="G1941" i="4"/>
  <c r="E1929" i="4"/>
  <c r="G1929" i="4"/>
  <c r="G1917" i="4"/>
  <c r="E1905" i="4"/>
  <c r="G1905" i="4"/>
  <c r="G1893" i="4"/>
  <c r="E1881" i="4"/>
  <c r="G1881" i="4"/>
  <c r="G1869" i="4"/>
  <c r="E1857" i="4"/>
  <c r="G1857" i="4"/>
  <c r="G1845" i="4"/>
  <c r="E1833" i="4"/>
  <c r="G1833" i="4"/>
  <c r="G1821" i="4"/>
  <c r="E1809" i="4"/>
  <c r="F1809" i="4"/>
  <c r="G1809" i="4"/>
  <c r="G1689" i="4"/>
  <c r="G1641" i="4"/>
  <c r="G1545" i="4"/>
  <c r="G1497" i="4"/>
  <c r="G1401" i="4"/>
  <c r="G1353" i="4"/>
  <c r="G1257" i="4"/>
  <c r="G1209" i="4"/>
  <c r="G2336" i="4"/>
  <c r="G2324" i="4"/>
  <c r="G2312" i="4"/>
  <c r="G2300" i="4"/>
  <c r="G2288" i="4"/>
  <c r="G2276" i="4"/>
  <c r="G2264" i="4"/>
  <c r="G2252" i="4"/>
  <c r="G2240" i="4"/>
  <c r="G2228" i="4"/>
  <c r="G2216" i="4"/>
  <c r="G2204" i="4"/>
  <c r="G2192" i="4"/>
  <c r="G2180" i="4"/>
  <c r="G2168" i="4"/>
  <c r="G2156" i="4"/>
  <c r="G2144" i="4"/>
  <c r="G2132" i="4"/>
  <c r="G2120" i="4"/>
  <c r="G2108" i="4"/>
  <c r="G2096" i="4"/>
  <c r="G2084" i="4"/>
  <c r="G2072" i="4"/>
  <c r="G2060" i="4"/>
  <c r="G2048" i="4"/>
  <c r="G2036" i="4"/>
  <c r="G2024" i="4"/>
  <c r="G2012" i="4"/>
  <c r="G2000" i="4"/>
  <c r="G1988" i="4"/>
  <c r="G1976" i="4"/>
  <c r="G1964" i="4"/>
  <c r="G1952" i="4"/>
  <c r="G1940" i="4"/>
  <c r="G1928" i="4"/>
  <c r="G1916" i="4"/>
  <c r="G1904" i="4"/>
  <c r="G1892" i="4"/>
  <c r="G1880" i="4"/>
  <c r="G1868" i="4"/>
  <c r="G1856" i="4"/>
  <c r="G1844" i="4"/>
  <c r="G1832" i="4"/>
  <c r="G1820" i="4"/>
  <c r="G1808" i="4"/>
  <c r="G1796" i="4"/>
  <c r="G1784" i="4"/>
  <c r="G1772" i="4"/>
  <c r="G1760" i="4"/>
  <c r="G1748" i="4"/>
  <c r="G1736" i="4"/>
  <c r="G1724" i="4"/>
  <c r="G1712" i="4"/>
  <c r="G1700" i="4"/>
  <c r="G1688" i="4"/>
  <c r="G1676" i="4"/>
  <c r="G1664" i="4"/>
  <c r="E1652" i="4"/>
  <c r="G1652" i="4"/>
  <c r="G1640" i="4"/>
  <c r="G1628" i="4"/>
  <c r="G1616" i="4"/>
  <c r="G1604" i="4"/>
  <c r="G1592" i="4"/>
  <c r="G1580" i="4"/>
  <c r="G1568" i="4"/>
  <c r="G1556" i="4"/>
  <c r="G2335" i="4"/>
  <c r="G2323" i="4"/>
  <c r="G2311" i="4"/>
  <c r="G2299" i="4"/>
  <c r="G2287" i="4"/>
  <c r="G2275" i="4"/>
  <c r="G2263" i="4"/>
  <c r="G2251" i="4"/>
  <c r="G2239" i="4"/>
  <c r="G2227" i="4"/>
  <c r="G2215" i="4"/>
  <c r="G2203" i="4"/>
  <c r="G2191" i="4"/>
  <c r="G2179" i="4"/>
  <c r="G2167" i="4"/>
  <c r="G2155" i="4"/>
  <c r="G2143" i="4"/>
  <c r="G2131" i="4"/>
  <c r="G2119" i="4"/>
  <c r="G2107" i="4"/>
  <c r="G2095" i="4"/>
  <c r="G2083" i="4"/>
  <c r="G2071" i="4"/>
  <c r="G2059" i="4"/>
  <c r="G2047" i="4"/>
  <c r="G2035" i="4"/>
  <c r="G2023" i="4"/>
  <c r="G2011" i="4"/>
  <c r="G1999" i="4"/>
  <c r="G1987" i="4"/>
  <c r="G1975" i="4"/>
  <c r="G1963" i="4"/>
  <c r="G1951" i="4"/>
  <c r="G1939" i="4"/>
  <c r="G1927" i="4"/>
  <c r="G1915" i="4"/>
  <c r="G1903" i="4"/>
  <c r="G1891" i="4"/>
  <c r="G1879" i="4"/>
  <c r="G1867" i="4"/>
  <c r="G1855" i="4"/>
  <c r="G1843" i="4"/>
  <c r="G1831" i="4"/>
  <c r="G1819" i="4"/>
  <c r="G1807" i="4"/>
  <c r="G1795" i="4"/>
  <c r="G1783" i="4"/>
  <c r="G1771" i="4"/>
  <c r="G1759" i="4"/>
  <c r="G1747" i="4"/>
  <c r="G1735" i="4"/>
  <c r="G1723" i="4"/>
  <c r="G2334" i="4"/>
  <c r="G2322" i="4"/>
  <c r="G2310" i="4"/>
  <c r="G2298" i="4"/>
  <c r="G2286" i="4"/>
  <c r="G2274" i="4"/>
  <c r="G2262" i="4"/>
  <c r="G2250" i="4"/>
  <c r="G2238" i="4"/>
  <c r="G2226" i="4"/>
  <c r="G2214" i="4"/>
  <c r="G2202" i="4"/>
  <c r="G2190" i="4"/>
  <c r="G2178" i="4"/>
  <c r="G2166" i="4"/>
  <c r="G2154" i="4"/>
  <c r="G2142" i="4"/>
  <c r="G2130" i="4"/>
  <c r="G2118" i="4"/>
  <c r="G2106" i="4"/>
  <c r="G2094" i="4"/>
  <c r="G2082" i="4"/>
  <c r="G2070" i="4"/>
  <c r="G2058" i="4"/>
  <c r="G2046" i="4"/>
  <c r="G2034" i="4"/>
  <c r="G2022" i="4"/>
  <c r="G2010" i="4"/>
  <c r="G1998" i="4"/>
  <c r="G1986" i="4"/>
  <c r="G1974" i="4"/>
  <c r="G1962" i="4"/>
  <c r="G1950" i="4"/>
  <c r="G1938" i="4"/>
  <c r="G1926" i="4"/>
  <c r="G1914" i="4"/>
  <c r="G1902" i="4"/>
  <c r="G1890" i="4"/>
  <c r="G1878" i="4"/>
  <c r="G1866" i="4"/>
  <c r="G1854" i="4"/>
  <c r="G1842" i="4"/>
  <c r="G1830" i="4"/>
  <c r="G1818" i="4"/>
  <c r="G1806" i="4"/>
  <c r="G1794" i="4"/>
  <c r="G1782" i="4"/>
  <c r="G1770" i="4"/>
  <c r="G1758" i="4"/>
  <c r="G1746" i="4"/>
  <c r="G1734" i="4"/>
  <c r="G1722" i="4"/>
  <c r="G1710" i="4"/>
  <c r="G1698" i="4"/>
  <c r="G1686" i="4"/>
  <c r="G1674" i="4"/>
  <c r="G1662" i="4"/>
  <c r="G1650" i="4"/>
  <c r="G1638" i="4"/>
  <c r="G1626" i="4"/>
  <c r="G1614" i="4"/>
  <c r="G1602" i="4"/>
  <c r="G1590" i="4"/>
  <c r="G1578" i="4"/>
  <c r="G1566" i="4"/>
  <c r="G1554" i="4"/>
  <c r="G1542" i="4"/>
  <c r="G1530" i="4"/>
  <c r="G1518" i="4"/>
  <c r="G1506" i="4"/>
  <c r="G1494" i="4"/>
  <c r="G2333" i="4"/>
  <c r="G2321" i="4"/>
  <c r="G2309" i="4"/>
  <c r="G2297" i="4"/>
  <c r="G2285" i="4"/>
  <c r="G2273" i="4"/>
  <c r="G2261" i="4"/>
  <c r="G2249" i="4"/>
  <c r="G2237" i="4"/>
  <c r="G2225" i="4"/>
  <c r="G2213" i="4"/>
  <c r="G2201" i="4"/>
  <c r="G2189" i="4"/>
  <c r="G2177" i="4"/>
  <c r="G2165" i="4"/>
  <c r="G2153" i="4"/>
  <c r="G2141" i="4"/>
  <c r="G2129" i="4"/>
  <c r="G2117" i="4"/>
  <c r="G2105" i="4"/>
  <c r="G2093" i="4"/>
  <c r="G2081" i="4"/>
  <c r="G2069" i="4"/>
  <c r="G2057" i="4"/>
  <c r="G2045" i="4"/>
  <c r="G2033" i="4"/>
  <c r="G2021" i="4"/>
  <c r="G2009" i="4"/>
  <c r="G1997" i="4"/>
  <c r="G1985" i="4"/>
  <c r="G1973" i="4"/>
  <c r="G1961" i="4"/>
  <c r="G1949" i="4"/>
  <c r="G1937" i="4"/>
  <c r="G1925" i="4"/>
  <c r="G1913" i="4"/>
  <c r="G1901" i="4"/>
  <c r="G1889" i="4"/>
  <c r="G1877" i="4"/>
  <c r="G1865" i="4"/>
  <c r="G1853" i="4"/>
  <c r="G1841" i="4"/>
  <c r="G1829" i="4"/>
  <c r="G1817" i="4"/>
  <c r="G1805" i="4"/>
  <c r="G1793" i="4"/>
  <c r="G1781" i="4"/>
  <c r="G1769" i="4"/>
  <c r="G1757" i="4"/>
  <c r="G1745" i="4"/>
  <c r="G1733" i="4"/>
  <c r="G1721" i="4"/>
  <c r="G1709" i="4"/>
  <c r="G1697" i="4"/>
  <c r="G1685" i="4"/>
  <c r="G1673" i="4"/>
  <c r="G1661" i="4"/>
  <c r="G1649" i="4"/>
  <c r="G1637" i="4"/>
  <c r="G1625" i="4"/>
  <c r="G1613" i="4"/>
  <c r="G1601" i="4"/>
  <c r="G1589" i="4"/>
  <c r="G1577" i="4"/>
  <c r="G1565" i="4"/>
  <c r="G1553" i="4"/>
  <c r="G1541" i="4"/>
  <c r="G1529" i="4"/>
  <c r="G1517" i="4"/>
  <c r="G1505" i="4"/>
  <c r="G1493" i="4"/>
  <c r="G1481" i="4"/>
  <c r="G1469" i="4"/>
  <c r="G1457" i="4"/>
  <c r="G1445" i="4"/>
  <c r="G1433" i="4"/>
  <c r="G1421" i="4"/>
  <c r="G1409" i="4"/>
  <c r="G1397" i="4"/>
  <c r="G1385" i="4"/>
  <c r="G1373" i="4"/>
  <c r="G1361" i="4"/>
  <c r="G1349" i="4"/>
  <c r="G1337" i="4"/>
  <c r="G1325" i="4"/>
  <c r="G1313" i="4"/>
  <c r="G1301" i="4"/>
  <c r="G1289" i="4"/>
  <c r="G1277" i="4"/>
  <c r="G1265" i="4"/>
  <c r="G2332" i="4"/>
  <c r="G2320" i="4"/>
  <c r="G2308" i="4"/>
  <c r="G2296" i="4"/>
  <c r="G2284" i="4"/>
  <c r="G2272" i="4"/>
  <c r="G2260" i="4"/>
  <c r="G2248" i="4"/>
  <c r="G2236" i="4"/>
  <c r="G2224" i="4"/>
  <c r="G2212" i="4"/>
  <c r="G2200" i="4"/>
  <c r="G2188" i="4"/>
  <c r="G2176" i="4"/>
  <c r="G2164" i="4"/>
  <c r="G2152" i="4"/>
  <c r="G2140" i="4"/>
  <c r="G2128" i="4"/>
  <c r="G2116" i="4"/>
  <c r="G2104" i="4"/>
  <c r="G2092" i="4"/>
  <c r="G2080" i="4"/>
  <c r="G2068" i="4"/>
  <c r="G2056" i="4"/>
  <c r="G2044" i="4"/>
  <c r="G2032" i="4"/>
  <c r="G2020" i="4"/>
  <c r="G2008" i="4"/>
  <c r="G1996" i="4"/>
  <c r="G1984" i="4"/>
  <c r="G1972" i="4"/>
  <c r="G1960" i="4"/>
  <c r="G1948" i="4"/>
  <c r="G1936" i="4"/>
  <c r="G1924" i="4"/>
  <c r="G1912" i="4"/>
  <c r="G1900" i="4"/>
  <c r="G1888" i="4"/>
  <c r="G1876" i="4"/>
  <c r="G1864" i="4"/>
  <c r="G1852" i="4"/>
  <c r="G1840" i="4"/>
  <c r="G1828" i="4"/>
  <c r="G1816" i="4"/>
  <c r="G1804" i="4"/>
  <c r="G1792" i="4"/>
  <c r="G1780" i="4"/>
  <c r="G1768" i="4"/>
  <c r="G1756" i="4"/>
  <c r="G1744" i="4"/>
  <c r="G1732" i="4"/>
  <c r="G1720" i="4"/>
  <c r="G2331" i="4"/>
  <c r="G2319" i="4"/>
  <c r="G2307" i="4"/>
  <c r="G2295" i="4"/>
  <c r="G2283" i="4"/>
  <c r="G2271" i="4"/>
  <c r="G2259" i="4"/>
  <c r="G2247" i="4"/>
  <c r="G2235" i="4"/>
  <c r="G2223" i="4"/>
  <c r="G2211" i="4"/>
  <c r="G2199" i="4"/>
  <c r="G2187" i="4"/>
  <c r="G2175" i="4"/>
  <c r="G2163" i="4"/>
  <c r="G2151" i="4"/>
  <c r="G2139" i="4"/>
  <c r="G2127" i="4"/>
  <c r="G2115" i="4"/>
  <c r="G2103" i="4"/>
  <c r="G2091" i="4"/>
  <c r="G2079" i="4"/>
  <c r="G2067" i="4"/>
  <c r="G2055" i="4"/>
  <c r="G2043" i="4"/>
  <c r="G2031" i="4"/>
  <c r="G2019" i="4"/>
  <c r="G2007" i="4"/>
  <c r="G1995" i="4"/>
  <c r="G1983" i="4"/>
  <c r="G1971" i="4"/>
  <c r="G1959" i="4"/>
  <c r="G1947" i="4"/>
  <c r="G1935" i="4"/>
  <c r="G1923" i="4"/>
  <c r="G1911" i="4"/>
  <c r="G1899" i="4"/>
  <c r="G1887" i="4"/>
  <c r="G1875" i="4"/>
  <c r="G1863" i="4"/>
  <c r="G1851" i="4"/>
  <c r="G1839" i="4"/>
  <c r="G1827" i="4"/>
  <c r="G1815" i="4"/>
  <c r="G1803" i="4"/>
  <c r="G1791" i="4"/>
  <c r="G1779" i="4"/>
  <c r="G1767" i="4"/>
  <c r="G1755" i="4"/>
  <c r="G1071" i="4"/>
  <c r="G2330" i="4"/>
  <c r="G2318" i="4"/>
  <c r="G2306" i="4"/>
  <c r="G2294" i="4"/>
  <c r="G2282" i="4"/>
  <c r="G2270" i="4"/>
  <c r="G2258" i="4"/>
  <c r="G2246" i="4"/>
  <c r="G2234" i="4"/>
  <c r="G2222" i="4"/>
  <c r="G2210" i="4"/>
  <c r="G2198" i="4"/>
  <c r="G2186" i="4"/>
  <c r="G2174" i="4"/>
  <c r="G2162" i="4"/>
  <c r="G2150" i="4"/>
  <c r="G2138" i="4"/>
  <c r="G2126" i="4"/>
  <c r="G2114" i="4"/>
  <c r="G2102" i="4"/>
  <c r="G2090" i="4"/>
  <c r="G2078" i="4"/>
  <c r="G2066" i="4"/>
  <c r="G2054" i="4"/>
  <c r="G2042" i="4"/>
  <c r="G2030" i="4"/>
  <c r="G2018" i="4"/>
  <c r="G2006" i="4"/>
  <c r="G1994" i="4"/>
  <c r="G1982" i="4"/>
  <c r="G1970" i="4"/>
  <c r="G1958" i="4"/>
  <c r="G1946" i="4"/>
  <c r="G1934" i="4"/>
  <c r="G1922" i="4"/>
  <c r="G1910" i="4"/>
  <c r="G1898" i="4"/>
  <c r="G1886" i="4"/>
  <c r="G1874" i="4"/>
  <c r="G1862" i="4"/>
  <c r="G1850" i="4"/>
  <c r="G1838" i="4"/>
  <c r="G1826" i="4"/>
  <c r="G1814" i="4"/>
  <c r="G1802" i="4"/>
  <c r="G1790" i="4"/>
  <c r="G1778" i="4"/>
  <c r="G1766" i="4"/>
  <c r="G1754" i="4"/>
  <c r="G1742" i="4"/>
  <c r="G1730" i="4"/>
  <c r="G1718" i="4"/>
  <c r="G1706" i="4"/>
  <c r="G1694" i="4"/>
  <c r="G1682" i="4"/>
  <c r="G1670" i="4"/>
  <c r="G1658" i="4"/>
  <c r="G1646" i="4"/>
  <c r="G1634" i="4"/>
  <c r="E1622" i="4"/>
  <c r="G1622" i="4"/>
  <c r="G1610" i="4"/>
  <c r="G1598" i="4"/>
  <c r="G1586" i="4"/>
  <c r="G1574" i="4"/>
  <c r="G1562" i="4"/>
  <c r="G1550" i="4"/>
  <c r="G1538" i="4"/>
  <c r="G1526" i="4"/>
  <c r="G1514" i="4"/>
  <c r="G1502" i="4"/>
  <c r="G1490" i="4"/>
  <c r="E1478" i="4"/>
  <c r="G1478" i="4"/>
  <c r="F1478" i="4"/>
  <c r="G1466" i="4"/>
  <c r="G1454" i="4"/>
  <c r="G1442" i="4"/>
  <c r="G1430" i="4"/>
  <c r="G1418" i="4"/>
  <c r="G1406" i="4"/>
  <c r="G1394" i="4"/>
  <c r="G1382" i="4"/>
  <c r="G1370" i="4"/>
  <c r="G1358" i="4"/>
  <c r="G1346" i="4"/>
  <c r="E1334" i="4"/>
  <c r="G1334" i="4"/>
  <c r="G1322" i="4"/>
  <c r="G1310" i="4"/>
  <c r="G1298" i="4"/>
  <c r="G1286" i="4"/>
  <c r="G1274" i="4"/>
  <c r="G1262" i="4"/>
  <c r="G1250" i="4"/>
  <c r="G1238" i="4"/>
  <c r="G1226" i="4"/>
  <c r="G1214" i="4"/>
  <c r="G1202" i="4"/>
  <c r="G1190" i="4"/>
  <c r="G1178" i="4"/>
  <c r="G1166" i="4"/>
  <c r="G1154" i="4"/>
  <c r="G1142" i="4"/>
  <c r="G1130" i="4"/>
  <c r="G1118" i="4"/>
  <c r="G1106" i="4"/>
  <c r="G1094" i="4"/>
  <c r="G1082" i="4"/>
  <c r="G1070" i="4"/>
  <c r="G1058" i="4"/>
  <c r="G1046" i="4"/>
  <c r="G1034" i="4"/>
  <c r="G1022" i="4"/>
  <c r="G1010" i="4"/>
  <c r="G998" i="4"/>
  <c r="G986" i="4"/>
  <c r="G974" i="4"/>
  <c r="G962" i="4"/>
  <c r="G950" i="4"/>
  <c r="G938" i="4"/>
  <c r="G926" i="4"/>
  <c r="G914" i="4"/>
  <c r="G902" i="4"/>
  <c r="G890" i="4"/>
  <c r="G878" i="4"/>
  <c r="G866" i="4"/>
  <c r="G854" i="4"/>
  <c r="G842" i="4"/>
  <c r="G830" i="4"/>
  <c r="G818" i="4"/>
  <c r="G806" i="4"/>
  <c r="G794" i="4"/>
  <c r="G782" i="4"/>
  <c r="G770" i="4"/>
  <c r="G758" i="4"/>
  <c r="G746" i="4"/>
  <c r="G734" i="4"/>
  <c r="G722" i="4"/>
  <c r="G710" i="4"/>
  <c r="G698" i="4"/>
  <c r="G686" i="4"/>
  <c r="G674" i="4"/>
  <c r="G662" i="4"/>
  <c r="G650" i="4"/>
  <c r="G638" i="4"/>
  <c r="G626" i="4"/>
  <c r="G614" i="4"/>
  <c r="G602" i="4"/>
  <c r="G590" i="4"/>
  <c r="G578" i="4"/>
  <c r="G566" i="4"/>
  <c r="G554" i="4"/>
  <c r="G542" i="4"/>
  <c r="G530" i="4"/>
  <c r="G410" i="4"/>
  <c r="G266" i="4"/>
  <c r="G122" i="4"/>
  <c r="G1501" i="4"/>
  <c r="G1489" i="4"/>
  <c r="G1477" i="4"/>
  <c r="G1465" i="4"/>
  <c r="G1453" i="4"/>
  <c r="G1441" i="4"/>
  <c r="G1429" i="4"/>
  <c r="G1417" i="4"/>
  <c r="G1405" i="4"/>
  <c r="G1393" i="4"/>
  <c r="G1381" i="4"/>
  <c r="G1369" i="4"/>
  <c r="G1357" i="4"/>
  <c r="G1345" i="4"/>
  <c r="G1333" i="4"/>
  <c r="G1321" i="4"/>
  <c r="G1309" i="4"/>
  <c r="G1297" i="4"/>
  <c r="G1285" i="4"/>
  <c r="G1273" i="4"/>
  <c r="G1261" i="4"/>
  <c r="G1249" i="4"/>
  <c r="G1237" i="4"/>
  <c r="G1225" i="4"/>
  <c r="G1213" i="4"/>
  <c r="G1201" i="4"/>
  <c r="G1189" i="4"/>
  <c r="G1177" i="4"/>
  <c r="G1165" i="4"/>
  <c r="G1153" i="4"/>
  <c r="G1141" i="4"/>
  <c r="G1129" i="4"/>
  <c r="G1117" i="4"/>
  <c r="G1105" i="4"/>
  <c r="G1093" i="4"/>
  <c r="G1081" i="4"/>
  <c r="G1069" i="4"/>
  <c r="G1057" i="4"/>
  <c r="G1045" i="4"/>
  <c r="G1033" i="4"/>
  <c r="G1021" i="4"/>
  <c r="G1009" i="4"/>
  <c r="G997" i="4"/>
  <c r="G985" i="4"/>
  <c r="G973" i="4"/>
  <c r="G961" i="4"/>
  <c r="G949" i="4"/>
  <c r="G937" i="4"/>
  <c r="G925" i="4"/>
  <c r="G913" i="4"/>
  <c r="G901" i="4"/>
  <c r="G889" i="4"/>
  <c r="G877" i="4"/>
  <c r="G865" i="4"/>
  <c r="G853" i="4"/>
  <c r="G841" i="4"/>
  <c r="G829" i="4"/>
  <c r="G817" i="4"/>
  <c r="G805" i="4"/>
  <c r="G793" i="4"/>
  <c r="G781" i="4"/>
  <c r="G769" i="4"/>
  <c r="G757" i="4"/>
  <c r="G745" i="4"/>
  <c r="G733" i="4"/>
  <c r="G721" i="4"/>
  <c r="G709" i="4"/>
  <c r="G697" i="4"/>
  <c r="G685" i="4"/>
  <c r="G673" i="4"/>
  <c r="G661" i="4"/>
  <c r="G649" i="4"/>
  <c r="G637" i="4"/>
  <c r="G625" i="4"/>
  <c r="G613" i="4"/>
  <c r="G601" i="4"/>
  <c r="G589" i="4"/>
  <c r="G577" i="4"/>
  <c r="G565" i="4"/>
  <c r="G553" i="4"/>
  <c r="G541" i="4"/>
  <c r="G529" i="4"/>
  <c r="G517" i="4"/>
  <c r="G1488" i="4"/>
  <c r="G1476" i="4"/>
  <c r="G1464" i="4"/>
  <c r="G1452" i="4"/>
  <c r="G1440" i="4"/>
  <c r="G1428" i="4"/>
  <c r="G1416" i="4"/>
  <c r="G1404" i="4"/>
  <c r="G1392" i="4"/>
  <c r="G1380" i="4"/>
  <c r="G1368" i="4"/>
  <c r="G1356" i="4"/>
  <c r="G1344" i="4"/>
  <c r="G1332" i="4"/>
  <c r="G1320" i="4"/>
  <c r="G1308" i="4"/>
  <c r="G1296" i="4"/>
  <c r="G1284" i="4"/>
  <c r="G1272" i="4"/>
  <c r="G1260" i="4"/>
  <c r="G1248" i="4"/>
  <c r="G1236" i="4"/>
  <c r="G1224" i="4"/>
  <c r="G1212" i="4"/>
  <c r="G1200" i="4"/>
  <c r="G1188" i="4"/>
  <c r="G1176" i="4"/>
  <c r="G1164" i="4"/>
  <c r="G1152" i="4"/>
  <c r="G1140" i="4"/>
  <c r="G1128" i="4"/>
  <c r="G1116" i="4"/>
  <c r="G1104" i="4"/>
  <c r="G1092" i="4"/>
  <c r="G1080" i="4"/>
  <c r="G1068" i="4"/>
  <c r="G1056" i="4"/>
  <c r="G1044" i="4"/>
  <c r="G1032" i="4"/>
  <c r="G1020" i="4"/>
  <c r="G1008" i="4"/>
  <c r="G996" i="4"/>
  <c r="G984" i="4"/>
  <c r="G972" i="4"/>
  <c r="G960" i="4"/>
  <c r="G948" i="4"/>
  <c r="G936" i="4"/>
  <c r="G924" i="4"/>
  <c r="G912" i="4"/>
  <c r="G900" i="4"/>
  <c r="G888" i="4"/>
  <c r="G876" i="4"/>
  <c r="G864" i="4"/>
  <c r="G852" i="4"/>
  <c r="G840" i="4"/>
  <c r="G828" i="4"/>
  <c r="G816" i="4"/>
  <c r="G804" i="4"/>
  <c r="G792" i="4"/>
  <c r="G780" i="4"/>
  <c r="G768" i="4"/>
  <c r="G756" i="4"/>
  <c r="G744" i="4"/>
  <c r="G732" i="4"/>
  <c r="G720" i="4"/>
  <c r="G708" i="4"/>
  <c r="G696" i="4"/>
  <c r="G684" i="4"/>
  <c r="G672" i="4"/>
  <c r="G660" i="4"/>
  <c r="G648" i="4"/>
  <c r="G636" i="4"/>
  <c r="G624" i="4"/>
  <c r="G612" i="4"/>
  <c r="G600" i="4"/>
  <c r="G588" i="4"/>
  <c r="G576" i="4"/>
  <c r="G564" i="4"/>
  <c r="G552" i="4"/>
  <c r="G540" i="4"/>
  <c r="G528" i="4"/>
  <c r="G1593" i="4"/>
  <c r="G1559" i="4"/>
  <c r="G1547" i="4"/>
  <c r="E1535" i="4"/>
  <c r="G1535" i="4"/>
  <c r="G1523" i="4"/>
  <c r="G1511" i="4"/>
  <c r="G1499" i="4"/>
  <c r="G1487" i="4"/>
  <c r="G1475" i="4"/>
  <c r="G1463" i="4"/>
  <c r="G1451" i="4"/>
  <c r="G1439" i="4"/>
  <c r="G1427" i="4"/>
  <c r="G1415" i="4"/>
  <c r="G1403" i="4"/>
  <c r="E1391" i="4"/>
  <c r="G1391" i="4"/>
  <c r="G1379" i="4"/>
  <c r="G1367" i="4"/>
  <c r="G1355" i="4"/>
  <c r="G1343" i="4"/>
  <c r="G1331" i="4"/>
  <c r="G1319" i="4"/>
  <c r="G1307" i="4"/>
  <c r="G1295" i="4"/>
  <c r="G1283" i="4"/>
  <c r="G1271" i="4"/>
  <c r="G1259" i="4"/>
  <c r="E1247" i="4"/>
  <c r="G1247" i="4"/>
  <c r="G1235" i="4"/>
  <c r="G1223" i="4"/>
  <c r="G1211" i="4"/>
  <c r="G1199" i="4"/>
  <c r="G1187" i="4"/>
  <c r="E1175" i="4"/>
  <c r="G1175" i="4"/>
  <c r="G1163" i="4"/>
  <c r="G1151" i="4"/>
  <c r="G1139" i="4"/>
  <c r="G1127" i="4"/>
  <c r="G1115" i="4"/>
  <c r="G1103" i="4"/>
  <c r="G1091" i="4"/>
  <c r="G1079" i="4"/>
  <c r="G1067" i="4"/>
  <c r="G1055" i="4"/>
  <c r="G1043" i="4"/>
  <c r="G1031" i="4"/>
  <c r="G1019" i="4"/>
  <c r="G1007" i="4"/>
  <c r="G995" i="4"/>
  <c r="G983" i="4"/>
  <c r="G971" i="4"/>
  <c r="G959" i="4"/>
  <c r="G947" i="4"/>
  <c r="G935" i="4"/>
  <c r="G923" i="4"/>
  <c r="G911" i="4"/>
  <c r="E899" i="4"/>
  <c r="G899" i="4"/>
  <c r="G887" i="4"/>
  <c r="G875" i="4"/>
  <c r="G863" i="4"/>
  <c r="G851" i="4"/>
  <c r="G839" i="4"/>
  <c r="G827" i="4"/>
  <c r="G815" i="4"/>
  <c r="G803" i="4"/>
  <c r="G791" i="4"/>
  <c r="G779" i="4"/>
  <c r="G767" i="4"/>
  <c r="G755" i="4"/>
  <c r="G743" i="4"/>
  <c r="G731" i="4"/>
  <c r="G719" i="4"/>
  <c r="G707" i="4"/>
  <c r="G695" i="4"/>
  <c r="G683" i="4"/>
  <c r="G671" i="4"/>
  <c r="G659" i="4"/>
  <c r="G647" i="4"/>
  <c r="G635" i="4"/>
  <c r="G623" i="4"/>
  <c r="G611" i="4"/>
  <c r="G599" i="4"/>
  <c r="G587" i="4"/>
  <c r="G575" i="4"/>
  <c r="G563" i="4"/>
  <c r="G551" i="4"/>
  <c r="G539" i="4"/>
  <c r="G527" i="4"/>
  <c r="G515" i="4"/>
  <c r="G503" i="4"/>
  <c r="G1498" i="4"/>
  <c r="G1486" i="4"/>
  <c r="G1474" i="4"/>
  <c r="G1462" i="4"/>
  <c r="G1450" i="4"/>
  <c r="G1438" i="4"/>
  <c r="G1426" i="4"/>
  <c r="G1414" i="4"/>
  <c r="G1402" i="4"/>
  <c r="G1390" i="4"/>
  <c r="G1378" i="4"/>
  <c r="G1366" i="4"/>
  <c r="G1354" i="4"/>
  <c r="G1342" i="4"/>
  <c r="G1330" i="4"/>
  <c r="G1318" i="4"/>
  <c r="G1306" i="4"/>
  <c r="G1294" i="4"/>
  <c r="G1282" i="4"/>
  <c r="G1270" i="4"/>
  <c r="G1258" i="4"/>
  <c r="G1246" i="4"/>
  <c r="G1234" i="4"/>
  <c r="G1222" i="4"/>
  <c r="G1210" i="4"/>
  <c r="G1198" i="4"/>
  <c r="G1186" i="4"/>
  <c r="G1174" i="4"/>
  <c r="G1162" i="4"/>
  <c r="G1150" i="4"/>
  <c r="G1138" i="4"/>
  <c r="G1126" i="4"/>
  <c r="G1114" i="4"/>
  <c r="G1102" i="4"/>
  <c r="G1090" i="4"/>
  <c r="G1078" i="4"/>
  <c r="G1066" i="4"/>
  <c r="G1054" i="4"/>
  <c r="G1042" i="4"/>
  <c r="G1030" i="4"/>
  <c r="G1018" i="4"/>
  <c r="G1006" i="4"/>
  <c r="G994" i="4"/>
  <c r="G982" i="4"/>
  <c r="G970" i="4"/>
  <c r="G958" i="4"/>
  <c r="G946" i="4"/>
  <c r="G934" i="4"/>
  <c r="G922" i="4"/>
  <c r="G910" i="4"/>
  <c r="G898" i="4"/>
  <c r="G886" i="4"/>
  <c r="G874" i="4"/>
  <c r="G862" i="4"/>
  <c r="G850" i="4"/>
  <c r="G838" i="4"/>
  <c r="G826" i="4"/>
  <c r="G814" i="4"/>
  <c r="G802" i="4"/>
  <c r="G790" i="4"/>
  <c r="G778" i="4"/>
  <c r="G766" i="4"/>
  <c r="G754" i="4"/>
  <c r="G742" i="4"/>
  <c r="G730" i="4"/>
  <c r="G718" i="4"/>
  <c r="G706" i="4"/>
  <c r="G694" i="4"/>
  <c r="G682" i="4"/>
  <c r="G670" i="4"/>
  <c r="G658" i="4"/>
  <c r="G646" i="4"/>
  <c r="G634" i="4"/>
  <c r="G622" i="4"/>
  <c r="G610" i="4"/>
  <c r="G598" i="4"/>
  <c r="G586" i="4"/>
  <c r="G574" i="4"/>
  <c r="G562" i="4"/>
  <c r="G550" i="4"/>
  <c r="G538" i="4"/>
  <c r="G526" i="4"/>
  <c r="G514" i="4"/>
  <c r="G1797" i="4"/>
  <c r="G1773" i="4"/>
  <c r="E1761" i="4"/>
  <c r="G1761" i="4"/>
  <c r="G1749" i="4"/>
  <c r="G1725" i="4"/>
  <c r="G1713" i="4"/>
  <c r="G1701" i="4"/>
  <c r="G1677" i="4"/>
  <c r="G1665" i="4"/>
  <c r="G1653" i="4"/>
  <c r="G1629" i="4"/>
  <c r="G1617" i="4"/>
  <c r="G1605" i="4"/>
  <c r="G1581" i="4"/>
  <c r="G1569" i="4"/>
  <c r="G1557" i="4"/>
  <c r="G1533" i="4"/>
  <c r="G1521" i="4"/>
  <c r="G1509" i="4"/>
  <c r="G1485" i="4"/>
  <c r="G1473" i="4"/>
  <c r="G1461" i="4"/>
  <c r="G1437" i="4"/>
  <c r="G1425" i="4"/>
  <c r="G1413" i="4"/>
  <c r="G1389" i="4"/>
  <c r="G1377" i="4"/>
  <c r="G1365" i="4"/>
  <c r="G1341" i="4"/>
  <c r="G1329" i="4"/>
  <c r="G1317" i="4"/>
  <c r="G1293" i="4"/>
  <c r="G1281" i="4"/>
  <c r="G1269" i="4"/>
  <c r="G1245" i="4"/>
  <c r="G1233" i="4"/>
  <c r="G1221" i="4"/>
  <c r="G1197" i="4"/>
  <c r="G1185" i="4"/>
  <c r="G1173" i="4"/>
  <c r="G1161" i="4"/>
  <c r="G1149" i="4"/>
  <c r="G1137" i="4"/>
  <c r="G1125" i="4"/>
  <c r="G1113" i="4"/>
  <c r="G1101" i="4"/>
  <c r="G1089" i="4"/>
  <c r="G1077" i="4"/>
  <c r="G1065" i="4"/>
  <c r="G1053" i="4"/>
  <c r="G1041" i="4"/>
  <c r="G1029" i="4"/>
  <c r="G1017" i="4"/>
  <c r="G1005" i="4"/>
  <c r="G993" i="4"/>
  <c r="G981" i="4"/>
  <c r="G969" i="4"/>
  <c r="G957" i="4"/>
  <c r="G945" i="4"/>
  <c r="G933" i="4"/>
  <c r="G921" i="4"/>
  <c r="G909" i="4"/>
  <c r="G897" i="4"/>
  <c r="G885" i="4"/>
  <c r="G873" i="4"/>
  <c r="G861" i="4"/>
  <c r="G849" i="4"/>
  <c r="G837" i="4"/>
  <c r="G825" i="4"/>
  <c r="G813" i="4"/>
  <c r="G801" i="4"/>
  <c r="G789" i="4"/>
  <c r="G777" i="4"/>
  <c r="G765" i="4"/>
  <c r="G753" i="4"/>
  <c r="G741" i="4"/>
  <c r="G729" i="4"/>
  <c r="G717" i="4"/>
  <c r="G705" i="4"/>
  <c r="G693" i="4"/>
  <c r="G681" i="4"/>
  <c r="G669" i="4"/>
  <c r="G657" i="4"/>
  <c r="G645" i="4"/>
  <c r="G633" i="4"/>
  <c r="G621" i="4"/>
  <c r="G609" i="4"/>
  <c r="G597" i="4"/>
  <c r="G585" i="4"/>
  <c r="G573" i="4"/>
  <c r="G561" i="4"/>
  <c r="G549" i="4"/>
  <c r="G537" i="4"/>
  <c r="G525" i="4"/>
  <c r="G1449" i="4"/>
  <c r="G1544" i="4"/>
  <c r="G1532" i="4"/>
  <c r="G1520" i="4"/>
  <c r="E1508" i="4"/>
  <c r="G1508" i="4"/>
  <c r="G1496" i="4"/>
  <c r="G1484" i="4"/>
  <c r="G1472" i="4"/>
  <c r="G1460" i="4"/>
  <c r="G1448" i="4"/>
  <c r="G1436" i="4"/>
  <c r="G1424" i="4"/>
  <c r="G1412" i="4"/>
  <c r="G1400" i="4"/>
  <c r="G1388" i="4"/>
  <c r="G1376" i="4"/>
  <c r="E1364" i="4"/>
  <c r="G1364" i="4"/>
  <c r="G1352" i="4"/>
  <c r="G1340" i="4"/>
  <c r="G1328" i="4"/>
  <c r="G1316" i="4"/>
  <c r="G1304" i="4"/>
  <c r="G1292" i="4"/>
  <c r="G1280" i="4"/>
  <c r="G1268" i="4"/>
  <c r="G1256" i="4"/>
  <c r="G1244" i="4"/>
  <c r="G1232" i="4"/>
  <c r="E1220" i="4"/>
  <c r="G1220" i="4"/>
  <c r="F1220" i="4"/>
  <c r="G1208" i="4"/>
  <c r="G1196" i="4"/>
  <c r="G1184" i="4"/>
  <c r="G1172" i="4"/>
  <c r="G1160" i="4"/>
  <c r="G1148" i="4"/>
  <c r="G1136" i="4"/>
  <c r="G1124" i="4"/>
  <c r="G1112" i="4"/>
  <c r="G1100" i="4"/>
  <c r="G1088" i="4"/>
  <c r="G1076" i="4"/>
  <c r="G1064" i="4"/>
  <c r="G1052" i="4"/>
  <c r="G1040" i="4"/>
  <c r="G1028" i="4"/>
  <c r="G1016" i="4"/>
  <c r="G1004" i="4"/>
  <c r="G992" i="4"/>
  <c r="G980" i="4"/>
  <c r="G968" i="4"/>
  <c r="G956" i="4"/>
  <c r="G944" i="4"/>
  <c r="G932" i="4"/>
  <c r="G920" i="4"/>
  <c r="G908" i="4"/>
  <c r="G896" i="4"/>
  <c r="G884" i="4"/>
  <c r="G872" i="4"/>
  <c r="G860" i="4"/>
  <c r="G848" i="4"/>
  <c r="G836" i="4"/>
  <c r="G824" i="4"/>
  <c r="G812" i="4"/>
  <c r="G800" i="4"/>
  <c r="G788" i="4"/>
  <c r="G776" i="4"/>
  <c r="G764" i="4"/>
  <c r="G752" i="4"/>
  <c r="G740" i="4"/>
  <c r="G728" i="4"/>
  <c r="G716" i="4"/>
  <c r="G704" i="4"/>
  <c r="G692" i="4"/>
  <c r="G680" i="4"/>
  <c r="G668" i="4"/>
  <c r="G656" i="4"/>
  <c r="G644" i="4"/>
  <c r="G632" i="4"/>
  <c r="G620" i="4"/>
  <c r="G608" i="4"/>
  <c r="G596" i="4"/>
  <c r="G584" i="4"/>
  <c r="G572" i="4"/>
  <c r="G560" i="4"/>
  <c r="G548" i="4"/>
  <c r="G536" i="4"/>
  <c r="G524" i="4"/>
  <c r="G1711" i="4"/>
  <c r="G1699" i="4"/>
  <c r="G1687" i="4"/>
  <c r="G1675" i="4"/>
  <c r="G1663" i="4"/>
  <c r="G1651" i="4"/>
  <c r="G1639" i="4"/>
  <c r="G1627" i="4"/>
  <c r="G1615" i="4"/>
  <c r="G1603" i="4"/>
  <c r="G1591" i="4"/>
  <c r="G1579" i="4"/>
  <c r="G1567" i="4"/>
  <c r="G1555" i="4"/>
  <c r="G1543" i="4"/>
  <c r="G1531" i="4"/>
  <c r="G1519" i="4"/>
  <c r="G1507" i="4"/>
  <c r="G1495" i="4"/>
  <c r="G1483" i="4"/>
  <c r="G1471" i="4"/>
  <c r="G1459" i="4"/>
  <c r="G1447" i="4"/>
  <c r="G1435" i="4"/>
  <c r="G1423" i="4"/>
  <c r="G1411" i="4"/>
  <c r="G1399" i="4"/>
  <c r="G1387" i="4"/>
  <c r="G1375" i="4"/>
  <c r="G1363" i="4"/>
  <c r="G1351" i="4"/>
  <c r="G1339" i="4"/>
  <c r="G1327" i="4"/>
  <c r="G1315" i="4"/>
  <c r="G1303" i="4"/>
  <c r="G1291" i="4"/>
  <c r="G1279" i="4"/>
  <c r="G1267" i="4"/>
  <c r="G1255" i="4"/>
  <c r="G1243" i="4"/>
  <c r="G1231" i="4"/>
  <c r="G1219" i="4"/>
  <c r="G1207" i="4"/>
  <c r="G1195" i="4"/>
  <c r="G1183" i="4"/>
  <c r="G1171" i="4"/>
  <c r="G1159" i="4"/>
  <c r="G1147" i="4"/>
  <c r="G1135" i="4"/>
  <c r="G1123" i="4"/>
  <c r="G1111" i="4"/>
  <c r="G1099" i="4"/>
  <c r="G1087" i="4"/>
  <c r="G1075" i="4"/>
  <c r="G1063" i="4"/>
  <c r="G1051" i="4"/>
  <c r="G1039" i="4"/>
  <c r="G1027" i="4"/>
  <c r="G1015" i="4"/>
  <c r="G1003" i="4"/>
  <c r="G991" i="4"/>
  <c r="G979" i="4"/>
  <c r="G967" i="4"/>
  <c r="G955" i="4"/>
  <c r="G943" i="4"/>
  <c r="G931" i="4"/>
  <c r="G919" i="4"/>
  <c r="G907" i="4"/>
  <c r="G895" i="4"/>
  <c r="G883" i="4"/>
  <c r="G871" i="4"/>
  <c r="G859" i="4"/>
  <c r="G847" i="4"/>
  <c r="G835" i="4"/>
  <c r="G823" i="4"/>
  <c r="G811" i="4"/>
  <c r="G799" i="4"/>
  <c r="G787" i="4"/>
  <c r="G775" i="4"/>
  <c r="G763" i="4"/>
  <c r="G751" i="4"/>
  <c r="G739" i="4"/>
  <c r="G727" i="4"/>
  <c r="G715" i="4"/>
  <c r="G703" i="4"/>
  <c r="G691" i="4"/>
  <c r="G679" i="4"/>
  <c r="G667" i="4"/>
  <c r="G655" i="4"/>
  <c r="G643" i="4"/>
  <c r="G631" i="4"/>
  <c r="G619" i="4"/>
  <c r="G607" i="4"/>
  <c r="G595" i="4"/>
  <c r="G583" i="4"/>
  <c r="G571" i="4"/>
  <c r="G559" i="4"/>
  <c r="G547" i="4"/>
  <c r="G535" i="4"/>
  <c r="G523" i="4"/>
  <c r="G511" i="4"/>
  <c r="G499" i="4"/>
  <c r="G487" i="4"/>
  <c r="G475" i="4"/>
  <c r="G463" i="4"/>
  <c r="G451" i="4"/>
  <c r="G439" i="4"/>
  <c r="G427" i="4"/>
  <c r="G415" i="4"/>
  <c r="G403" i="4"/>
  <c r="G391" i="4"/>
  <c r="G379" i="4"/>
  <c r="G367" i="4"/>
  <c r="G355" i="4"/>
  <c r="G343" i="4"/>
  <c r="G331" i="4"/>
  <c r="G319" i="4"/>
  <c r="G307" i="4"/>
  <c r="G295" i="4"/>
  <c r="G283" i="4"/>
  <c r="G271" i="4"/>
  <c r="G259" i="4"/>
  <c r="G247" i="4"/>
  <c r="G235" i="4"/>
  <c r="G223" i="4"/>
  <c r="G211" i="4"/>
  <c r="G199" i="4"/>
  <c r="G187" i="4"/>
  <c r="G175" i="4"/>
  <c r="G163" i="4"/>
  <c r="G151" i="4"/>
  <c r="G139" i="4"/>
  <c r="G127" i="4"/>
  <c r="G115" i="4"/>
  <c r="G103" i="4"/>
  <c r="E91" i="4"/>
  <c r="G91" i="4"/>
  <c r="F91" i="4"/>
  <c r="E79" i="4"/>
  <c r="G79" i="4"/>
  <c r="E67" i="4"/>
  <c r="G67" i="4"/>
  <c r="E55" i="4"/>
  <c r="G55" i="4"/>
  <c r="E43" i="4"/>
  <c r="G43" i="4"/>
  <c r="F43" i="4"/>
  <c r="E31" i="4"/>
  <c r="G31" i="4"/>
  <c r="E19" i="4"/>
  <c r="G19" i="4"/>
  <c r="E7" i="4"/>
  <c r="G7" i="4"/>
  <c r="G1482" i="4"/>
  <c r="G1470" i="4"/>
  <c r="G1458" i="4"/>
  <c r="G1446" i="4"/>
  <c r="G1434" i="4"/>
  <c r="G1422" i="4"/>
  <c r="G1410" i="4"/>
  <c r="G1398" i="4"/>
  <c r="G1386" i="4"/>
  <c r="G1374" i="4"/>
  <c r="G1362" i="4"/>
  <c r="G1350" i="4"/>
  <c r="G1338" i="4"/>
  <c r="G1326" i="4"/>
  <c r="G1314" i="4"/>
  <c r="G1302" i="4"/>
  <c r="G1290" i="4"/>
  <c r="G1278" i="4"/>
  <c r="G1266" i="4"/>
  <c r="G1254" i="4"/>
  <c r="G1242" i="4"/>
  <c r="G1230" i="4"/>
  <c r="G1218" i="4"/>
  <c r="G1206" i="4"/>
  <c r="G1194" i="4"/>
  <c r="G1182" i="4"/>
  <c r="G1170" i="4"/>
  <c r="G1158" i="4"/>
  <c r="G1146" i="4"/>
  <c r="G1134" i="4"/>
  <c r="G1122" i="4"/>
  <c r="G1110" i="4"/>
  <c r="G1098" i="4"/>
  <c r="G1086" i="4"/>
  <c r="G1074" i="4"/>
  <c r="G1062" i="4"/>
  <c r="G1050" i="4"/>
  <c r="G1038" i="4"/>
  <c r="G1026" i="4"/>
  <c r="G1014" i="4"/>
  <c r="G1002" i="4"/>
  <c r="G990" i="4"/>
  <c r="G978" i="4"/>
  <c r="G966" i="4"/>
  <c r="G954" i="4"/>
  <c r="G942" i="4"/>
  <c r="G930" i="4"/>
  <c r="G918" i="4"/>
  <c r="G906" i="4"/>
  <c r="G894" i="4"/>
  <c r="G882" i="4"/>
  <c r="G870" i="4"/>
  <c r="G858" i="4"/>
  <c r="G846" i="4"/>
  <c r="G834" i="4"/>
  <c r="G822" i="4"/>
  <c r="G810" i="4"/>
  <c r="G798" i="4"/>
  <c r="G786" i="4"/>
  <c r="G774" i="4"/>
  <c r="G762" i="4"/>
  <c r="G750" i="4"/>
  <c r="G738" i="4"/>
  <c r="G726" i="4"/>
  <c r="G714" i="4"/>
  <c r="G702" i="4"/>
  <c r="G690" i="4"/>
  <c r="G678" i="4"/>
  <c r="G666" i="4"/>
  <c r="G654" i="4"/>
  <c r="G642" i="4"/>
  <c r="G630" i="4"/>
  <c r="G618" i="4"/>
  <c r="G606" i="4"/>
  <c r="G594" i="4"/>
  <c r="G582" i="4"/>
  <c r="G570" i="4"/>
  <c r="G558" i="4"/>
  <c r="G546" i="4"/>
  <c r="G534" i="4"/>
  <c r="G522" i="4"/>
  <c r="G1305" i="4"/>
  <c r="G1253" i="4"/>
  <c r="G1241" i="4"/>
  <c r="G1229" i="4"/>
  <c r="G1217" i="4"/>
  <c r="G1205" i="4"/>
  <c r="G1193" i="4"/>
  <c r="G1181" i="4"/>
  <c r="G1169" i="4"/>
  <c r="G1157" i="4"/>
  <c r="G1145" i="4"/>
  <c r="G1133" i="4"/>
  <c r="G1121" i="4"/>
  <c r="G1109" i="4"/>
  <c r="G1097" i="4"/>
  <c r="G1085" i="4"/>
  <c r="G1073" i="4"/>
  <c r="G1061" i="4"/>
  <c r="G1049" i="4"/>
  <c r="G1037" i="4"/>
  <c r="G1025" i="4"/>
  <c r="G1013" i="4"/>
  <c r="G1001" i="4"/>
  <c r="G989" i="4"/>
  <c r="G977" i="4"/>
  <c r="G965" i="4"/>
  <c r="G953" i="4"/>
  <c r="G941" i="4"/>
  <c r="G929" i="4"/>
  <c r="G917" i="4"/>
  <c r="G905" i="4"/>
  <c r="G893" i="4"/>
  <c r="G881" i="4"/>
  <c r="G869" i="4"/>
  <c r="G857" i="4"/>
  <c r="G845" i="4"/>
  <c r="G833" i="4"/>
  <c r="G821" i="4"/>
  <c r="G809" i="4"/>
  <c r="G797" i="4"/>
  <c r="G785" i="4"/>
  <c r="G773" i="4"/>
  <c r="G761" i="4"/>
  <c r="G749" i="4"/>
  <c r="G737" i="4"/>
  <c r="G725" i="4"/>
  <c r="G713" i="4"/>
  <c r="G701" i="4"/>
  <c r="G689" i="4"/>
  <c r="G677" i="4"/>
  <c r="G665" i="4"/>
  <c r="G653" i="4"/>
  <c r="G641" i="4"/>
  <c r="G629" i="4"/>
  <c r="G617" i="4"/>
  <c r="G605" i="4"/>
  <c r="G593" i="4"/>
  <c r="G581" i="4"/>
  <c r="G569" i="4"/>
  <c r="G557" i="4"/>
  <c r="G545" i="4"/>
  <c r="G533" i="4"/>
  <c r="G521" i="4"/>
  <c r="G1708" i="4"/>
  <c r="G1696" i="4"/>
  <c r="G1684" i="4"/>
  <c r="G1672" i="4"/>
  <c r="G1660" i="4"/>
  <c r="G1648" i="4"/>
  <c r="G1636" i="4"/>
  <c r="G1624" i="4"/>
  <c r="G1612" i="4"/>
  <c r="G1600" i="4"/>
  <c r="G1588" i="4"/>
  <c r="G1576" i="4"/>
  <c r="G1564" i="4"/>
  <c r="G1552" i="4"/>
  <c r="G1540" i="4"/>
  <c r="G1528" i="4"/>
  <c r="G1516" i="4"/>
  <c r="G1504" i="4"/>
  <c r="G1492" i="4"/>
  <c r="G1480" i="4"/>
  <c r="G1468" i="4"/>
  <c r="G1456" i="4"/>
  <c r="G1444" i="4"/>
  <c r="G1432" i="4"/>
  <c r="G1420" i="4"/>
  <c r="G1408" i="4"/>
  <c r="G1396" i="4"/>
  <c r="G1384" i="4"/>
  <c r="G1372" i="4"/>
  <c r="G1360" i="4"/>
  <c r="G1348" i="4"/>
  <c r="G1336" i="4"/>
  <c r="G1324" i="4"/>
  <c r="G1312" i="4"/>
  <c r="G1300" i="4"/>
  <c r="G1288" i="4"/>
  <c r="G1276" i="4"/>
  <c r="G1264" i="4"/>
  <c r="G1252" i="4"/>
  <c r="G1240" i="4"/>
  <c r="G1228" i="4"/>
  <c r="G1216" i="4"/>
  <c r="G1204" i="4"/>
  <c r="G1192" i="4"/>
  <c r="G1180" i="4"/>
  <c r="G1168" i="4"/>
  <c r="G1156" i="4"/>
  <c r="G1144" i="4"/>
  <c r="G1132" i="4"/>
  <c r="G1120" i="4"/>
  <c r="G1108" i="4"/>
  <c r="G1096" i="4"/>
  <c r="G1084" i="4"/>
  <c r="G1072" i="4"/>
  <c r="G1060" i="4"/>
  <c r="G1048" i="4"/>
  <c r="G1036" i="4"/>
  <c r="G1024" i="4"/>
  <c r="G1012" i="4"/>
  <c r="G1000" i="4"/>
  <c r="G988" i="4"/>
  <c r="G976" i="4"/>
  <c r="G964" i="4"/>
  <c r="G952" i="4"/>
  <c r="G940" i="4"/>
  <c r="G928" i="4"/>
  <c r="G916" i="4"/>
  <c r="G904" i="4"/>
  <c r="G892" i="4"/>
  <c r="G880" i="4"/>
  <c r="G868" i="4"/>
  <c r="G856" i="4"/>
  <c r="G844" i="4"/>
  <c r="G832" i="4"/>
  <c r="G820" i="4"/>
  <c r="G808" i="4"/>
  <c r="G796" i="4"/>
  <c r="G784" i="4"/>
  <c r="G772" i="4"/>
  <c r="G760" i="4"/>
  <c r="G748" i="4"/>
  <c r="G736" i="4"/>
  <c r="G724" i="4"/>
  <c r="G712" i="4"/>
  <c r="G700" i="4"/>
  <c r="G688" i="4"/>
  <c r="G676" i="4"/>
  <c r="G664" i="4"/>
  <c r="G652" i="4"/>
  <c r="G640" i="4"/>
  <c r="G628" i="4"/>
  <c r="G616" i="4"/>
  <c r="G604" i="4"/>
  <c r="G592" i="4"/>
  <c r="G580" i="4"/>
  <c r="G568" i="4"/>
  <c r="G556" i="4"/>
  <c r="G544" i="4"/>
  <c r="G532" i="4"/>
  <c r="G520" i="4"/>
  <c r="G1785" i="4"/>
  <c r="G1743" i="4"/>
  <c r="G1731" i="4"/>
  <c r="G1719" i="4"/>
  <c r="E1707" i="4"/>
  <c r="G1707" i="4"/>
  <c r="G1695" i="4"/>
  <c r="G1683" i="4"/>
  <c r="G1671" i="4"/>
  <c r="G1659" i="4"/>
  <c r="G1647" i="4"/>
  <c r="G1635" i="4"/>
  <c r="G1623" i="4"/>
  <c r="G1611" i="4"/>
  <c r="G1599" i="4"/>
  <c r="G1587" i="4"/>
  <c r="G1575" i="4"/>
  <c r="E1563" i="4"/>
  <c r="G1563" i="4"/>
  <c r="G1551" i="4"/>
  <c r="G1539" i="4"/>
  <c r="G1527" i="4"/>
  <c r="G1515" i="4"/>
  <c r="G1503" i="4"/>
  <c r="G1491" i="4"/>
  <c r="G1479" i="4"/>
  <c r="G1467" i="4"/>
  <c r="G1455" i="4"/>
  <c r="G1443" i="4"/>
  <c r="G1431" i="4"/>
  <c r="E1419" i="4"/>
  <c r="G1419" i="4"/>
  <c r="G1407" i="4"/>
  <c r="G1395" i="4"/>
  <c r="G1383" i="4"/>
  <c r="G1371" i="4"/>
  <c r="G1359" i="4"/>
  <c r="G1347" i="4"/>
  <c r="G1335" i="4"/>
  <c r="G1323" i="4"/>
  <c r="G1311" i="4"/>
  <c r="G1299" i="4"/>
  <c r="G1287" i="4"/>
  <c r="E1275" i="4"/>
  <c r="G1275" i="4"/>
  <c r="G1263" i="4"/>
  <c r="G1251" i="4"/>
  <c r="G1239" i="4"/>
  <c r="G1227" i="4"/>
  <c r="G1215" i="4"/>
  <c r="G1203" i="4"/>
  <c r="G1191" i="4"/>
  <c r="G1179" i="4"/>
  <c r="G1167" i="4"/>
  <c r="G1155" i="4"/>
  <c r="G1143" i="4"/>
  <c r="G1131" i="4"/>
  <c r="G1119" i="4"/>
  <c r="G1107" i="4"/>
  <c r="G1095" i="4"/>
  <c r="G1083" i="4"/>
  <c r="G1059" i="4"/>
  <c r="G1047" i="4"/>
  <c r="G1035" i="4"/>
  <c r="G1023" i="4"/>
  <c r="G1011" i="4"/>
  <c r="G999" i="4"/>
  <c r="G987" i="4"/>
  <c r="G975" i="4"/>
  <c r="G963" i="4"/>
  <c r="G951" i="4"/>
  <c r="G939" i="4"/>
  <c r="G927" i="4"/>
  <c r="G915" i="4"/>
  <c r="G903" i="4"/>
  <c r="G891" i="4"/>
  <c r="G879" i="4"/>
  <c r="G867" i="4"/>
  <c r="G855" i="4"/>
  <c r="G843" i="4"/>
  <c r="G831" i="4"/>
  <c r="G819" i="4"/>
  <c r="G807" i="4"/>
  <c r="G795" i="4"/>
  <c r="G783" i="4"/>
  <c r="G771" i="4"/>
  <c r="G759" i="4"/>
  <c r="G747" i="4"/>
  <c r="G735" i="4"/>
  <c r="G723" i="4"/>
  <c r="G711" i="4"/>
  <c r="G699" i="4"/>
  <c r="G687" i="4"/>
  <c r="G675" i="4"/>
  <c r="G663" i="4"/>
  <c r="G651" i="4"/>
  <c r="G639" i="4"/>
  <c r="G627" i="4"/>
  <c r="G615" i="4"/>
  <c r="G603" i="4"/>
  <c r="G591" i="4"/>
  <c r="G579" i="4"/>
  <c r="G567" i="4"/>
  <c r="G555" i="4"/>
  <c r="G543" i="4"/>
  <c r="G531" i="4"/>
  <c r="G519" i="4"/>
  <c r="G1737" i="4"/>
  <c r="G510" i="4"/>
  <c r="G498" i="4"/>
  <c r="G486" i="4"/>
  <c r="G474" i="4"/>
  <c r="G462" i="4"/>
  <c r="G450" i="4"/>
  <c r="G438" i="4"/>
  <c r="G426" i="4"/>
  <c r="G414" i="4"/>
  <c r="G402" i="4"/>
  <c r="G390" i="4"/>
  <c r="G378" i="4"/>
  <c r="G366" i="4"/>
  <c r="G354" i="4"/>
  <c r="G342" i="4"/>
  <c r="G330" i="4"/>
  <c r="G318" i="4"/>
  <c r="G306" i="4"/>
  <c r="G294" i="4"/>
  <c r="G282" i="4"/>
  <c r="G270" i="4"/>
  <c r="G258" i="4"/>
  <c r="G246" i="4"/>
  <c r="G234" i="4"/>
  <c r="G222" i="4"/>
  <c r="G210" i="4"/>
  <c r="G198" i="4"/>
  <c r="G186" i="4"/>
  <c r="G174" i="4"/>
  <c r="G162" i="4"/>
  <c r="G150" i="4"/>
  <c r="G138" i="4"/>
  <c r="G126" i="4"/>
  <c r="G114" i="4"/>
  <c r="G102" i="4"/>
  <c r="E90" i="4"/>
  <c r="G90" i="4"/>
  <c r="E78" i="4"/>
  <c r="G78" i="4"/>
  <c r="E66" i="4"/>
  <c r="G66" i="4"/>
  <c r="E54" i="4"/>
  <c r="G54" i="4"/>
  <c r="E42" i="4"/>
  <c r="G42" i="4"/>
  <c r="E30" i="4"/>
  <c r="G30" i="4"/>
  <c r="E18" i="4"/>
  <c r="G18" i="4"/>
  <c r="E6" i="4"/>
  <c r="G6" i="4"/>
  <c r="G509" i="4"/>
  <c r="G497" i="4"/>
  <c r="G485" i="4"/>
  <c r="G473" i="4"/>
  <c r="G461" i="4"/>
  <c r="G449" i="4"/>
  <c r="G437" i="4"/>
  <c r="G425" i="4"/>
  <c r="G413" i="4"/>
  <c r="G401" i="4"/>
  <c r="G389" i="4"/>
  <c r="G377" i="4"/>
  <c r="G365" i="4"/>
  <c r="G353" i="4"/>
  <c r="G341" i="4"/>
  <c r="G329" i="4"/>
  <c r="G317" i="4"/>
  <c r="G305" i="4"/>
  <c r="G293" i="4"/>
  <c r="G281" i="4"/>
  <c r="G269" i="4"/>
  <c r="G257" i="4"/>
  <c r="G245" i="4"/>
  <c r="G233" i="4"/>
  <c r="G221" i="4"/>
  <c r="G209" i="4"/>
  <c r="G197" i="4"/>
  <c r="G185" i="4"/>
  <c r="G173" i="4"/>
  <c r="G161" i="4"/>
  <c r="G149" i="4"/>
  <c r="G137" i="4"/>
  <c r="G125" i="4"/>
  <c r="G113" i="4"/>
  <c r="G101" i="4"/>
  <c r="E89" i="4"/>
  <c r="G89" i="4"/>
  <c r="E77" i="4"/>
  <c r="G77" i="4"/>
  <c r="E65" i="4"/>
  <c r="G65" i="4"/>
  <c r="E53" i="4"/>
  <c r="G53" i="4"/>
  <c r="E41" i="4"/>
  <c r="G41" i="4"/>
  <c r="E29" i="4"/>
  <c r="G29" i="4"/>
  <c r="E17" i="4"/>
  <c r="G17" i="4"/>
  <c r="E5" i="4"/>
  <c r="G5" i="4"/>
  <c r="G508" i="4"/>
  <c r="G496" i="4"/>
  <c r="G484" i="4"/>
  <c r="G472" i="4"/>
  <c r="G460" i="4"/>
  <c r="G448" i="4"/>
  <c r="G436" i="4"/>
  <c r="G424" i="4"/>
  <c r="G412" i="4"/>
  <c r="G400" i="4"/>
  <c r="G388" i="4"/>
  <c r="G376" i="4"/>
  <c r="G364" i="4"/>
  <c r="G352" i="4"/>
  <c r="G340" i="4"/>
  <c r="G328" i="4"/>
  <c r="G316" i="4"/>
  <c r="G304" i="4"/>
  <c r="G292" i="4"/>
  <c r="G280" i="4"/>
  <c r="G268" i="4"/>
  <c r="G256" i="4"/>
  <c r="G244" i="4"/>
  <c r="G232" i="4"/>
  <c r="G220" i="4"/>
  <c r="G208" i="4"/>
  <c r="G196" i="4"/>
  <c r="G184" i="4"/>
  <c r="G172" i="4"/>
  <c r="G160" i="4"/>
  <c r="G148" i="4"/>
  <c r="G136" i="4"/>
  <c r="G124" i="4"/>
  <c r="G112" i="4"/>
  <c r="G100" i="4"/>
  <c r="E88" i="4"/>
  <c r="G88" i="4"/>
  <c r="E76" i="4"/>
  <c r="G76" i="4"/>
  <c r="E64" i="4"/>
  <c r="G64" i="4"/>
  <c r="E52" i="4"/>
  <c r="G52" i="4"/>
  <c r="E40" i="4"/>
  <c r="G40" i="4"/>
  <c r="E28" i="4"/>
  <c r="G28" i="4"/>
  <c r="E16" i="4"/>
  <c r="G16" i="4"/>
  <c r="E4" i="4"/>
  <c r="G4" i="4"/>
  <c r="G507" i="4"/>
  <c r="G495" i="4"/>
  <c r="G483" i="4"/>
  <c r="G471" i="4"/>
  <c r="G459" i="4"/>
  <c r="G447" i="4"/>
  <c r="G435" i="4"/>
  <c r="G423" i="4"/>
  <c r="G411" i="4"/>
  <c r="G399" i="4"/>
  <c r="G387" i="4"/>
  <c r="G375" i="4"/>
  <c r="G363" i="4"/>
  <c r="G351" i="4"/>
  <c r="G339" i="4"/>
  <c r="G327" i="4"/>
  <c r="G315" i="4"/>
  <c r="G303" i="4"/>
  <c r="G291" i="4"/>
  <c r="G279" i="4"/>
  <c r="G267" i="4"/>
  <c r="G255" i="4"/>
  <c r="G243" i="4"/>
  <c r="G231" i="4"/>
  <c r="G219" i="4"/>
  <c r="G207" i="4"/>
  <c r="G195" i="4"/>
  <c r="G183" i="4"/>
  <c r="G171" i="4"/>
  <c r="G159" i="4"/>
  <c r="G147" i="4"/>
  <c r="G135" i="4"/>
  <c r="G123" i="4"/>
  <c r="G111" i="4"/>
  <c r="G99" i="4"/>
  <c r="E87" i="4"/>
  <c r="G87" i="4"/>
  <c r="E75" i="4"/>
  <c r="G75" i="4"/>
  <c r="E63" i="4"/>
  <c r="G63" i="4"/>
  <c r="E51" i="4"/>
  <c r="G51" i="4"/>
  <c r="E39" i="4"/>
  <c r="G39" i="4"/>
  <c r="E27" i="4"/>
  <c r="G27" i="4"/>
  <c r="E15" i="4"/>
  <c r="G15" i="4"/>
  <c r="E3" i="4"/>
  <c r="G3" i="4"/>
  <c r="G518" i="4"/>
  <c r="G506" i="4"/>
  <c r="G494" i="4"/>
  <c r="G482" i="4"/>
  <c r="G470" i="4"/>
  <c r="G458" i="4"/>
  <c r="G446" i="4"/>
  <c r="G434" i="4"/>
  <c r="G422" i="4"/>
  <c r="G398" i="4"/>
  <c r="G386" i="4"/>
  <c r="G374" i="4"/>
  <c r="G362" i="4"/>
  <c r="G350" i="4"/>
  <c r="G338" i="4"/>
  <c r="G326" i="4"/>
  <c r="G314" i="4"/>
  <c r="G302" i="4"/>
  <c r="G290" i="4"/>
  <c r="G278" i="4"/>
  <c r="G254" i="4"/>
  <c r="G242" i="4"/>
  <c r="G230" i="4"/>
  <c r="G218" i="4"/>
  <c r="G206" i="4"/>
  <c r="G194" i="4"/>
  <c r="G182" i="4"/>
  <c r="G170" i="4"/>
  <c r="G158" i="4"/>
  <c r="G146" i="4"/>
  <c r="G134" i="4"/>
  <c r="G110" i="4"/>
  <c r="G98" i="4"/>
  <c r="E86" i="4"/>
  <c r="G86" i="4"/>
  <c r="E74" i="4"/>
  <c r="G74" i="4"/>
  <c r="E62" i="4"/>
  <c r="G62" i="4"/>
  <c r="E50" i="4"/>
  <c r="G50" i="4"/>
  <c r="E38" i="4"/>
  <c r="G38" i="4"/>
  <c r="E26" i="4"/>
  <c r="G26" i="4"/>
  <c r="E14" i="4"/>
  <c r="G14" i="4"/>
  <c r="G505" i="4"/>
  <c r="G493" i="4"/>
  <c r="G481" i="4"/>
  <c r="G469" i="4"/>
  <c r="G457" i="4"/>
  <c r="G445" i="4"/>
  <c r="G433" i="4"/>
  <c r="G421" i="4"/>
  <c r="G409" i="4"/>
  <c r="G397" i="4"/>
  <c r="G385" i="4"/>
  <c r="G373" i="4"/>
  <c r="G361" i="4"/>
  <c r="G349" i="4"/>
  <c r="G337" i="4"/>
  <c r="G325" i="4"/>
  <c r="G313" i="4"/>
  <c r="G301" i="4"/>
  <c r="G289" i="4"/>
  <c r="G277" i="4"/>
  <c r="G265" i="4"/>
  <c r="G253" i="4"/>
  <c r="G241" i="4"/>
  <c r="G229" i="4"/>
  <c r="G217" i="4"/>
  <c r="G205" i="4"/>
  <c r="G193" i="4"/>
  <c r="G181" i="4"/>
  <c r="G169" i="4"/>
  <c r="G157" i="4"/>
  <c r="G145" i="4"/>
  <c r="G133" i="4"/>
  <c r="G121" i="4"/>
  <c r="G109" i="4"/>
  <c r="G97" i="4"/>
  <c r="E85" i="4"/>
  <c r="G85" i="4"/>
  <c r="E73" i="4"/>
  <c r="G73" i="4"/>
  <c r="E61" i="4"/>
  <c r="G61" i="4"/>
  <c r="E49" i="4"/>
  <c r="G49" i="4"/>
  <c r="E37" i="4"/>
  <c r="G37" i="4"/>
  <c r="E25" i="4"/>
  <c r="G25" i="4"/>
  <c r="E13" i="4"/>
  <c r="G13" i="4"/>
  <c r="G516" i="4"/>
  <c r="G504" i="4"/>
  <c r="G492" i="4"/>
  <c r="G480" i="4"/>
  <c r="G468" i="4"/>
  <c r="G456" i="4"/>
  <c r="G444" i="4"/>
  <c r="G432" i="4"/>
  <c r="G420" i="4"/>
  <c r="G408" i="4"/>
  <c r="G396" i="4"/>
  <c r="G384" i="4"/>
  <c r="G372" i="4"/>
  <c r="G360" i="4"/>
  <c r="G348" i="4"/>
  <c r="G336" i="4"/>
  <c r="G324" i="4"/>
  <c r="G312" i="4"/>
  <c r="G300" i="4"/>
  <c r="G288" i="4"/>
  <c r="G276" i="4"/>
  <c r="G264" i="4"/>
  <c r="G252" i="4"/>
  <c r="G240" i="4"/>
  <c r="G228" i="4"/>
  <c r="G216" i="4"/>
  <c r="G204" i="4"/>
  <c r="G192" i="4"/>
  <c r="G180" i="4"/>
  <c r="G168" i="4"/>
  <c r="G156" i="4"/>
  <c r="G144" i="4"/>
  <c r="G132" i="4"/>
  <c r="G120" i="4"/>
  <c r="G108" i="4"/>
  <c r="E96" i="4"/>
  <c r="G96" i="4"/>
  <c r="E84" i="4"/>
  <c r="G84" i="4"/>
  <c r="E72" i="4"/>
  <c r="G72" i="4"/>
  <c r="E60" i="4"/>
  <c r="G60" i="4"/>
  <c r="E48" i="4"/>
  <c r="G48" i="4"/>
  <c r="E36" i="4"/>
  <c r="G36" i="4"/>
  <c r="E24" i="4"/>
  <c r="G24" i="4"/>
  <c r="E12" i="4"/>
  <c r="G12" i="4"/>
  <c r="G491" i="4"/>
  <c r="G479" i="4"/>
  <c r="G467" i="4"/>
  <c r="G455" i="4"/>
  <c r="G443" i="4"/>
  <c r="G431" i="4"/>
  <c r="G419" i="4"/>
  <c r="G407" i="4"/>
  <c r="G395" i="4"/>
  <c r="G383" i="4"/>
  <c r="G371" i="4"/>
  <c r="G359" i="4"/>
  <c r="G347" i="4"/>
  <c r="G335" i="4"/>
  <c r="G323" i="4"/>
  <c r="G311" i="4"/>
  <c r="G299" i="4"/>
  <c r="G287" i="4"/>
  <c r="G275" i="4"/>
  <c r="G263" i="4"/>
  <c r="G251" i="4"/>
  <c r="G239" i="4"/>
  <c r="G227" i="4"/>
  <c r="G215" i="4"/>
  <c r="G203" i="4"/>
  <c r="G191" i="4"/>
  <c r="G179" i="4"/>
  <c r="G167" i="4"/>
  <c r="G155" i="4"/>
  <c r="G143" i="4"/>
  <c r="G131" i="4"/>
  <c r="G119" i="4"/>
  <c r="G107" i="4"/>
  <c r="G95" i="4"/>
  <c r="G83" i="4"/>
  <c r="G71" i="4"/>
  <c r="G59" i="4"/>
  <c r="G47" i="4"/>
  <c r="G35" i="4"/>
  <c r="G23" i="4"/>
  <c r="G11" i="4"/>
  <c r="G502" i="4"/>
  <c r="G490" i="4"/>
  <c r="G478" i="4"/>
  <c r="G466" i="4"/>
  <c r="G454" i="4"/>
  <c r="G442" i="4"/>
  <c r="G430" i="4"/>
  <c r="G418" i="4"/>
  <c r="G406" i="4"/>
  <c r="G394" i="4"/>
  <c r="G382" i="4"/>
  <c r="G370" i="4"/>
  <c r="G358" i="4"/>
  <c r="G346" i="4"/>
  <c r="G334" i="4"/>
  <c r="G322" i="4"/>
  <c r="G310" i="4"/>
  <c r="G298" i="4"/>
  <c r="G286" i="4"/>
  <c r="G274" i="4"/>
  <c r="G262" i="4"/>
  <c r="G250" i="4"/>
  <c r="G238" i="4"/>
  <c r="G226" i="4"/>
  <c r="G214" i="4"/>
  <c r="G202" i="4"/>
  <c r="G190" i="4"/>
  <c r="G178" i="4"/>
  <c r="G166" i="4"/>
  <c r="G154" i="4"/>
  <c r="G142" i="4"/>
  <c r="G130" i="4"/>
  <c r="G118" i="4"/>
  <c r="G106" i="4"/>
  <c r="E94" i="4"/>
  <c r="G94" i="4"/>
  <c r="E82" i="4"/>
  <c r="G82" i="4"/>
  <c r="E70" i="4"/>
  <c r="G70" i="4"/>
  <c r="E58" i="4"/>
  <c r="G58" i="4"/>
  <c r="E46" i="4"/>
  <c r="G46" i="4"/>
  <c r="E34" i="4"/>
  <c r="G34" i="4"/>
  <c r="E22" i="4"/>
  <c r="G22" i="4"/>
  <c r="E10" i="4"/>
  <c r="G10" i="4"/>
  <c r="G513" i="4"/>
  <c r="G501" i="4"/>
  <c r="G489" i="4"/>
  <c r="G477" i="4"/>
  <c r="G465" i="4"/>
  <c r="G453" i="4"/>
  <c r="G441" i="4"/>
  <c r="G429" i="4"/>
  <c r="G417" i="4"/>
  <c r="G405" i="4"/>
  <c r="G393" i="4"/>
  <c r="G381" i="4"/>
  <c r="G369" i="4"/>
  <c r="G357" i="4"/>
  <c r="G345" i="4"/>
  <c r="G333" i="4"/>
  <c r="G321" i="4"/>
  <c r="G309" i="4"/>
  <c r="G297" i="4"/>
  <c r="G285" i="4"/>
  <c r="G273" i="4"/>
  <c r="G261" i="4"/>
  <c r="G249" i="4"/>
  <c r="G237" i="4"/>
  <c r="G225" i="4"/>
  <c r="G213" i="4"/>
  <c r="G201" i="4"/>
  <c r="G189" i="4"/>
  <c r="G177" i="4"/>
  <c r="G165" i="4"/>
  <c r="G153" i="4"/>
  <c r="G141" i="4"/>
  <c r="G129" i="4"/>
  <c r="G117" i="4"/>
  <c r="G105" i="4"/>
  <c r="E93" i="4"/>
  <c r="G93" i="4"/>
  <c r="E81" i="4"/>
  <c r="G81" i="4"/>
  <c r="E69" i="4"/>
  <c r="G69" i="4"/>
  <c r="E57" i="4"/>
  <c r="G57" i="4"/>
  <c r="E45" i="4"/>
  <c r="G45" i="4"/>
  <c r="E33" i="4"/>
  <c r="G33" i="4"/>
  <c r="E21" i="4"/>
  <c r="G21" i="4"/>
  <c r="E9" i="4"/>
  <c r="G9" i="4"/>
  <c r="F4" i="4"/>
  <c r="G512" i="4"/>
  <c r="G500" i="4"/>
  <c r="G488" i="4"/>
  <c r="G476" i="4"/>
  <c r="G464" i="4"/>
  <c r="G452" i="4"/>
  <c r="G440" i="4"/>
  <c r="G428" i="4"/>
  <c r="G416" i="4"/>
  <c r="G404" i="4"/>
  <c r="G392" i="4"/>
  <c r="G380" i="4"/>
  <c r="G368" i="4"/>
  <c r="G356" i="4"/>
  <c r="G344" i="4"/>
  <c r="G332" i="4"/>
  <c r="G320" i="4"/>
  <c r="G308" i="4"/>
  <c r="G296" i="4"/>
  <c r="G284" i="4"/>
  <c r="G272" i="4"/>
  <c r="G260" i="4"/>
  <c r="G248" i="4"/>
  <c r="G236" i="4"/>
  <c r="G224" i="4"/>
  <c r="G212" i="4"/>
  <c r="G200" i="4"/>
  <c r="G188" i="4"/>
  <c r="G176" i="4"/>
  <c r="G164" i="4"/>
  <c r="G152" i="4"/>
  <c r="G140" i="4"/>
  <c r="G128" i="4"/>
  <c r="G116" i="4"/>
  <c r="G104" i="4"/>
  <c r="E92" i="4"/>
  <c r="G92" i="4"/>
  <c r="E80" i="4"/>
  <c r="G80" i="4"/>
  <c r="E68" i="4"/>
  <c r="G68" i="4"/>
  <c r="E56" i="4"/>
  <c r="G56" i="4"/>
  <c r="E44" i="4"/>
  <c r="G44" i="4"/>
  <c r="E32" i="4"/>
  <c r="G32" i="4"/>
  <c r="E20" i="4"/>
  <c r="G20" i="4"/>
  <c r="E8" i="4"/>
  <c r="G8" i="4"/>
  <c r="E2334" i="4"/>
  <c r="F2334" i="4"/>
  <c r="E2322" i="4"/>
  <c r="F2322" i="4"/>
  <c r="E2310" i="4"/>
  <c r="F2310" i="4"/>
  <c r="E2298" i="4"/>
  <c r="F2298" i="4"/>
  <c r="E2286" i="4"/>
  <c r="F2286" i="4"/>
  <c r="E2274" i="4"/>
  <c r="F2274" i="4"/>
  <c r="E2262" i="4"/>
  <c r="F2262" i="4"/>
  <c r="E2250" i="4"/>
  <c r="F2250" i="4"/>
  <c r="E2238" i="4"/>
  <c r="F2238" i="4"/>
  <c r="E2226" i="4"/>
  <c r="F2226" i="4"/>
  <c r="E2214" i="4"/>
  <c r="F2214" i="4"/>
  <c r="E2202" i="4"/>
  <c r="F2202" i="4"/>
  <c r="E2190" i="4"/>
  <c r="F2190" i="4"/>
  <c r="E2178" i="4"/>
  <c r="F2178" i="4"/>
  <c r="E2166" i="4"/>
  <c r="F2166" i="4"/>
  <c r="E2154" i="4"/>
  <c r="F2154" i="4"/>
  <c r="E2142" i="4"/>
  <c r="F2142" i="4"/>
  <c r="E2130" i="4"/>
  <c r="F2130" i="4"/>
  <c r="E2118" i="4"/>
  <c r="F2118" i="4"/>
  <c r="E2106" i="4"/>
  <c r="F2106" i="4"/>
  <c r="E2094" i="4"/>
  <c r="F2094" i="4"/>
  <c r="E2082" i="4"/>
  <c r="F2082" i="4"/>
  <c r="E2070" i="4"/>
  <c r="F2070" i="4"/>
  <c r="E2058" i="4"/>
  <c r="F2058" i="4"/>
  <c r="E2046" i="4"/>
  <c r="F2046" i="4"/>
  <c r="E2034" i="4"/>
  <c r="F2034" i="4"/>
  <c r="E2022" i="4"/>
  <c r="F2022" i="4"/>
  <c r="E2010" i="4"/>
  <c r="F2010" i="4"/>
  <c r="E1998" i="4"/>
  <c r="F1998" i="4"/>
  <c r="E1986" i="4"/>
  <c r="F1986" i="4"/>
  <c r="E1974" i="4"/>
  <c r="F1974" i="4"/>
  <c r="E1962" i="4"/>
  <c r="F1962" i="4"/>
  <c r="E1950" i="4"/>
  <c r="F1950" i="4"/>
  <c r="E1938" i="4"/>
  <c r="F1938" i="4"/>
  <c r="E1926" i="4"/>
  <c r="F1926" i="4"/>
  <c r="E1914" i="4"/>
  <c r="F1914" i="4"/>
  <c r="E1902" i="4"/>
  <c r="F1902" i="4"/>
  <c r="E1890" i="4"/>
  <c r="F1890" i="4"/>
  <c r="E1878" i="4"/>
  <c r="F1878" i="4"/>
  <c r="E1866" i="4"/>
  <c r="F1866" i="4"/>
  <c r="E1854" i="4"/>
  <c r="F1854" i="4"/>
  <c r="E1842" i="4"/>
  <c r="F1842" i="4"/>
  <c r="E1830" i="4"/>
  <c r="F1830" i="4"/>
  <c r="E1818" i="4"/>
  <c r="F1818" i="4"/>
  <c r="E1806" i="4"/>
  <c r="F1806" i="4"/>
  <c r="E1794" i="4"/>
  <c r="F1794" i="4"/>
  <c r="E1782" i="4"/>
  <c r="F1782" i="4"/>
  <c r="E1770" i="4"/>
  <c r="F1770" i="4"/>
  <c r="E1758" i="4"/>
  <c r="F1758" i="4"/>
  <c r="E1746" i="4"/>
  <c r="F1746" i="4"/>
  <c r="E1734" i="4"/>
  <c r="F1734" i="4"/>
  <c r="E1722" i="4"/>
  <c r="F1722" i="4"/>
  <c r="E1710" i="4"/>
  <c r="F1710" i="4"/>
  <c r="E1698" i="4"/>
  <c r="F1698" i="4"/>
  <c r="E1686" i="4"/>
  <c r="F1686" i="4"/>
  <c r="E1674" i="4"/>
  <c r="F1674" i="4"/>
  <c r="E1662" i="4"/>
  <c r="F1662" i="4"/>
  <c r="E1650" i="4"/>
  <c r="F1650" i="4"/>
  <c r="E1638" i="4"/>
  <c r="F1638" i="4"/>
  <c r="E1626" i="4"/>
  <c r="F1626" i="4"/>
  <c r="E1614" i="4"/>
  <c r="F1614" i="4"/>
  <c r="E1602" i="4"/>
  <c r="F1602" i="4"/>
  <c r="E1590" i="4"/>
  <c r="F1590" i="4"/>
  <c r="E1578" i="4"/>
  <c r="F1578" i="4"/>
  <c r="E1566" i="4"/>
  <c r="F1566" i="4"/>
  <c r="E1554" i="4"/>
  <c r="F1554" i="4"/>
  <c r="E1542" i="4"/>
  <c r="F1542" i="4"/>
  <c r="E1530" i="4"/>
  <c r="F1530" i="4"/>
  <c r="E1518" i="4"/>
  <c r="F1518" i="4"/>
  <c r="E1506" i="4"/>
  <c r="F1506" i="4"/>
  <c r="E1494" i="4"/>
  <c r="F1494" i="4"/>
  <c r="E1482" i="4"/>
  <c r="F1482" i="4"/>
  <c r="E1470" i="4"/>
  <c r="F1470" i="4"/>
  <c r="E1458" i="4"/>
  <c r="F1458" i="4"/>
  <c r="E1446" i="4"/>
  <c r="F1446" i="4"/>
  <c r="E1434" i="4"/>
  <c r="F1434" i="4"/>
  <c r="E1422" i="4"/>
  <c r="F1422" i="4"/>
  <c r="E1410" i="4"/>
  <c r="F1410" i="4"/>
  <c r="E1398" i="4"/>
  <c r="F1398" i="4"/>
  <c r="E1386" i="4"/>
  <c r="F1386" i="4"/>
  <c r="E1374" i="4"/>
  <c r="F1374" i="4"/>
  <c r="E1362" i="4"/>
  <c r="F1362" i="4"/>
  <c r="E1350" i="4"/>
  <c r="F1350" i="4"/>
  <c r="E1338" i="4"/>
  <c r="F1338" i="4"/>
  <c r="E1326" i="4"/>
  <c r="F1326" i="4"/>
  <c r="E1314" i="4"/>
  <c r="F1314" i="4"/>
  <c r="E1302" i="4"/>
  <c r="F1302" i="4"/>
  <c r="E1290" i="4"/>
  <c r="F1290" i="4"/>
  <c r="E1278" i="4"/>
  <c r="F1278" i="4"/>
  <c r="E1266" i="4"/>
  <c r="F1266" i="4"/>
  <c r="E1254" i="4"/>
  <c r="F1254" i="4"/>
  <c r="E1242" i="4"/>
  <c r="F1242" i="4"/>
  <c r="E1230" i="4"/>
  <c r="F1230" i="4"/>
  <c r="E1218" i="4"/>
  <c r="F1218" i="4"/>
  <c r="E1206" i="4"/>
  <c r="F1206" i="4"/>
  <c r="E1194" i="4"/>
  <c r="F1194" i="4"/>
  <c r="E1182" i="4"/>
  <c r="F1182" i="4"/>
  <c r="E1170" i="4"/>
  <c r="F1170" i="4"/>
  <c r="E1158" i="4"/>
  <c r="F1158" i="4"/>
  <c r="E1146" i="4"/>
  <c r="F1146" i="4"/>
  <c r="E1134" i="4"/>
  <c r="F1134" i="4"/>
  <c r="E1122" i="4"/>
  <c r="F1122" i="4"/>
  <c r="E1110" i="4"/>
  <c r="F1110" i="4"/>
  <c r="E1098" i="4"/>
  <c r="F1098" i="4"/>
  <c r="E1086" i="4"/>
  <c r="F1086" i="4"/>
  <c r="E1074" i="4"/>
  <c r="F1074" i="4"/>
  <c r="E1062" i="4"/>
  <c r="F1062" i="4"/>
  <c r="E1050" i="4"/>
  <c r="F1050" i="4"/>
  <c r="E1038" i="4"/>
  <c r="F1038" i="4"/>
  <c r="E1026" i="4"/>
  <c r="F1026" i="4"/>
  <c r="E1014" i="4"/>
  <c r="F1014" i="4"/>
  <c r="E1002" i="4"/>
  <c r="F1002" i="4"/>
  <c r="E990" i="4"/>
  <c r="F990" i="4"/>
  <c r="E978" i="4"/>
  <c r="F978" i="4"/>
  <c r="E966" i="4"/>
  <c r="F966" i="4"/>
  <c r="E954" i="4"/>
  <c r="F954" i="4"/>
  <c r="E942" i="4"/>
  <c r="F942" i="4"/>
  <c r="E930" i="4"/>
  <c r="F930" i="4"/>
  <c r="E918" i="4"/>
  <c r="F918" i="4"/>
  <c r="E906" i="4"/>
  <c r="F906" i="4"/>
  <c r="E894" i="4"/>
  <c r="F894" i="4"/>
  <c r="E882" i="4"/>
  <c r="F882" i="4"/>
  <c r="E870" i="4"/>
  <c r="F870" i="4"/>
  <c r="E858" i="4"/>
  <c r="F858" i="4"/>
  <c r="E846" i="4"/>
  <c r="F846" i="4"/>
  <c r="E834" i="4"/>
  <c r="F834" i="4"/>
  <c r="E822" i="4"/>
  <c r="F822" i="4"/>
  <c r="E810" i="4"/>
  <c r="F810" i="4"/>
  <c r="E798" i="4"/>
  <c r="F798" i="4"/>
  <c r="E786" i="4"/>
  <c r="F786" i="4"/>
  <c r="E774" i="4"/>
  <c r="F774" i="4"/>
  <c r="E762" i="4"/>
  <c r="F762" i="4"/>
  <c r="E750" i="4"/>
  <c r="F750" i="4"/>
  <c r="E738" i="4"/>
  <c r="F738" i="4"/>
  <c r="E726" i="4"/>
  <c r="F726" i="4"/>
  <c r="E714" i="4"/>
  <c r="F714" i="4"/>
  <c r="E702" i="4"/>
  <c r="F702" i="4"/>
  <c r="E690" i="4"/>
  <c r="F690" i="4"/>
  <c r="E678" i="4"/>
  <c r="F678" i="4"/>
  <c r="E666" i="4"/>
  <c r="F666" i="4"/>
  <c r="E654" i="4"/>
  <c r="F654" i="4"/>
  <c r="E642" i="4"/>
  <c r="F642" i="4"/>
  <c r="E630" i="4"/>
  <c r="F630" i="4"/>
  <c r="E618" i="4"/>
  <c r="F618" i="4"/>
  <c r="E606" i="4"/>
  <c r="F606" i="4"/>
  <c r="E594" i="4"/>
  <c r="F594" i="4"/>
  <c r="E582" i="4"/>
  <c r="F582" i="4"/>
  <c r="E570" i="4"/>
  <c r="F570" i="4"/>
  <c r="E558" i="4"/>
  <c r="F558" i="4"/>
  <c r="E546" i="4"/>
  <c r="F546" i="4"/>
  <c r="E534" i="4"/>
  <c r="F534" i="4"/>
  <c r="E522" i="4"/>
  <c r="F522" i="4"/>
  <c r="E510" i="4"/>
  <c r="F510" i="4"/>
  <c r="E498" i="4"/>
  <c r="F498" i="4"/>
  <c r="E486" i="4"/>
  <c r="F486" i="4"/>
  <c r="E474" i="4"/>
  <c r="F474" i="4"/>
  <c r="E462" i="4"/>
  <c r="F462" i="4"/>
  <c r="E450" i="4"/>
  <c r="F450" i="4"/>
  <c r="E438" i="4"/>
  <c r="F438" i="4"/>
  <c r="E426" i="4"/>
  <c r="F426" i="4"/>
  <c r="E414" i="4"/>
  <c r="F414" i="4"/>
  <c r="E402" i="4"/>
  <c r="F402" i="4"/>
  <c r="E390" i="4"/>
  <c r="F390" i="4"/>
  <c r="E378" i="4"/>
  <c r="F378" i="4"/>
  <c r="E366" i="4"/>
  <c r="F366" i="4"/>
  <c r="E354" i="4"/>
  <c r="F354" i="4"/>
  <c r="E342" i="4"/>
  <c r="F342" i="4"/>
  <c r="E330" i="4"/>
  <c r="F330" i="4"/>
  <c r="E318" i="4"/>
  <c r="F318" i="4"/>
  <c r="E306" i="4"/>
  <c r="F306" i="4"/>
  <c r="E294" i="4"/>
  <c r="F294" i="4"/>
  <c r="E282" i="4"/>
  <c r="F282" i="4"/>
  <c r="E270" i="4"/>
  <c r="F270" i="4"/>
  <c r="E258" i="4"/>
  <c r="F258" i="4"/>
  <c r="F2301" i="4"/>
  <c r="F2157" i="4"/>
  <c r="F2013" i="4"/>
  <c r="E2333" i="4"/>
  <c r="F2333" i="4"/>
  <c r="E2321" i="4"/>
  <c r="F2321" i="4"/>
  <c r="E2309" i="4"/>
  <c r="F2309" i="4"/>
  <c r="E2297" i="4"/>
  <c r="F2297" i="4"/>
  <c r="E2285" i="4"/>
  <c r="F2285" i="4"/>
  <c r="E2273" i="4"/>
  <c r="F2273" i="4"/>
  <c r="E2261" i="4"/>
  <c r="F2261" i="4"/>
  <c r="E2249" i="4"/>
  <c r="F2249" i="4"/>
  <c r="E2237" i="4"/>
  <c r="F2237" i="4"/>
  <c r="E2225" i="4"/>
  <c r="F2225" i="4"/>
  <c r="E2213" i="4"/>
  <c r="F2213" i="4"/>
  <c r="E2201" i="4"/>
  <c r="F2201" i="4"/>
  <c r="E2189" i="4"/>
  <c r="F2189" i="4"/>
  <c r="E2177" i="4"/>
  <c r="F2177" i="4"/>
  <c r="E2165" i="4"/>
  <c r="F2165" i="4"/>
  <c r="E2153" i="4"/>
  <c r="F2153" i="4"/>
  <c r="E2141" i="4"/>
  <c r="F2141" i="4"/>
  <c r="E2129" i="4"/>
  <c r="F2129" i="4"/>
  <c r="E2117" i="4"/>
  <c r="F2117" i="4"/>
  <c r="E2105" i="4"/>
  <c r="F2105" i="4"/>
  <c r="E2093" i="4"/>
  <c r="F2093" i="4"/>
  <c r="E2081" i="4"/>
  <c r="F2081" i="4"/>
  <c r="E2069" i="4"/>
  <c r="F2069" i="4"/>
  <c r="E2057" i="4"/>
  <c r="F2057" i="4"/>
  <c r="E2045" i="4"/>
  <c r="F2045" i="4"/>
  <c r="E2033" i="4"/>
  <c r="F2033" i="4"/>
  <c r="E2021" i="4"/>
  <c r="F2021" i="4"/>
  <c r="E2009" i="4"/>
  <c r="F2009" i="4"/>
  <c r="E1997" i="4"/>
  <c r="F1997" i="4"/>
  <c r="E1985" i="4"/>
  <c r="F1985" i="4"/>
  <c r="E1973" i="4"/>
  <c r="F1973" i="4"/>
  <c r="E1961" i="4"/>
  <c r="F1961" i="4"/>
  <c r="E1949" i="4"/>
  <c r="F1949" i="4"/>
  <c r="E1937" i="4"/>
  <c r="F1937" i="4"/>
  <c r="E1925" i="4"/>
  <c r="F1925" i="4"/>
  <c r="E1913" i="4"/>
  <c r="F1913" i="4"/>
  <c r="E1901" i="4"/>
  <c r="F1901" i="4"/>
  <c r="E1889" i="4"/>
  <c r="F1889" i="4"/>
  <c r="E1877" i="4"/>
  <c r="F1877" i="4"/>
  <c r="E1865" i="4"/>
  <c r="F1865" i="4"/>
  <c r="E1853" i="4"/>
  <c r="F1853" i="4"/>
  <c r="E1841" i="4"/>
  <c r="F1841" i="4"/>
  <c r="E1829" i="4"/>
  <c r="F1829" i="4"/>
  <c r="E1817" i="4"/>
  <c r="F1817" i="4"/>
  <c r="E1805" i="4"/>
  <c r="F1805" i="4"/>
  <c r="E1793" i="4"/>
  <c r="F1793" i="4"/>
  <c r="E1781" i="4"/>
  <c r="F1781" i="4"/>
  <c r="E1769" i="4"/>
  <c r="F1769" i="4"/>
  <c r="E1757" i="4"/>
  <c r="F1757" i="4"/>
  <c r="E1745" i="4"/>
  <c r="F1745" i="4"/>
  <c r="E1733" i="4"/>
  <c r="F1733" i="4"/>
  <c r="E1721" i="4"/>
  <c r="F1721" i="4"/>
  <c r="E1709" i="4"/>
  <c r="F1709" i="4"/>
  <c r="E1697" i="4"/>
  <c r="F1697" i="4"/>
  <c r="E1685" i="4"/>
  <c r="F1685" i="4"/>
  <c r="E1673" i="4"/>
  <c r="F1673" i="4"/>
  <c r="E1661" i="4"/>
  <c r="F1661" i="4"/>
  <c r="E1649" i="4"/>
  <c r="F1649" i="4"/>
  <c r="E1637" i="4"/>
  <c r="F1637" i="4"/>
  <c r="E1625" i="4"/>
  <c r="F1625" i="4"/>
  <c r="E1613" i="4"/>
  <c r="F1613" i="4"/>
  <c r="E1601" i="4"/>
  <c r="F1601" i="4"/>
  <c r="E1589" i="4"/>
  <c r="F1589" i="4"/>
  <c r="E1577" i="4"/>
  <c r="F1577" i="4"/>
  <c r="E1565" i="4"/>
  <c r="F1565" i="4"/>
  <c r="E1553" i="4"/>
  <c r="F1553" i="4"/>
  <c r="E1541" i="4"/>
  <c r="F1541" i="4"/>
  <c r="E1529" i="4"/>
  <c r="F1529" i="4"/>
  <c r="E1517" i="4"/>
  <c r="F1517" i="4"/>
  <c r="E1505" i="4"/>
  <c r="F1505" i="4"/>
  <c r="E1493" i="4"/>
  <c r="F1493" i="4"/>
  <c r="E1481" i="4"/>
  <c r="F1481" i="4"/>
  <c r="E1469" i="4"/>
  <c r="F1469" i="4"/>
  <c r="E1457" i="4"/>
  <c r="F1457" i="4"/>
  <c r="E1445" i="4"/>
  <c r="F1445" i="4"/>
  <c r="E1433" i="4"/>
  <c r="F1433" i="4"/>
  <c r="E1421" i="4"/>
  <c r="F1421" i="4"/>
  <c r="E1409" i="4"/>
  <c r="F1409" i="4"/>
  <c r="E1397" i="4"/>
  <c r="F1397" i="4"/>
  <c r="E1385" i="4"/>
  <c r="F1385" i="4"/>
  <c r="E1373" i="4"/>
  <c r="F1373" i="4"/>
  <c r="E1361" i="4"/>
  <c r="F1361" i="4"/>
  <c r="E1349" i="4"/>
  <c r="F1349" i="4"/>
  <c r="E1337" i="4"/>
  <c r="F1337" i="4"/>
  <c r="E1325" i="4"/>
  <c r="F1325" i="4"/>
  <c r="E1313" i="4"/>
  <c r="F1313" i="4"/>
  <c r="E1301" i="4"/>
  <c r="F1301" i="4"/>
  <c r="E1289" i="4"/>
  <c r="F1289" i="4"/>
  <c r="E1277" i="4"/>
  <c r="F1277" i="4"/>
  <c r="E1265" i="4"/>
  <c r="F1265" i="4"/>
  <c r="E1253" i="4"/>
  <c r="F1253" i="4"/>
  <c r="E1241" i="4"/>
  <c r="F1241" i="4"/>
  <c r="E1229" i="4"/>
  <c r="F1229" i="4"/>
  <c r="E1217" i="4"/>
  <c r="F1217" i="4"/>
  <c r="E1205" i="4"/>
  <c r="F1205" i="4"/>
  <c r="E1193" i="4"/>
  <c r="F1193" i="4"/>
  <c r="E1181" i="4"/>
  <c r="F1181" i="4"/>
  <c r="E1169" i="4"/>
  <c r="F1169" i="4"/>
  <c r="E1157" i="4"/>
  <c r="F1157" i="4"/>
  <c r="E1145" i="4"/>
  <c r="F1145" i="4"/>
  <c r="E1133" i="4"/>
  <c r="F1133" i="4"/>
  <c r="E1121" i="4"/>
  <c r="F1121" i="4"/>
  <c r="E1109" i="4"/>
  <c r="F1109" i="4"/>
  <c r="E1097" i="4"/>
  <c r="F1097" i="4"/>
  <c r="E1085" i="4"/>
  <c r="F1085" i="4"/>
  <c r="E1073" i="4"/>
  <c r="F1073" i="4"/>
  <c r="E1061" i="4"/>
  <c r="F1061" i="4"/>
  <c r="E1049" i="4"/>
  <c r="F1049" i="4"/>
  <c r="E1037" i="4"/>
  <c r="F1037" i="4"/>
  <c r="E1025" i="4"/>
  <c r="F1025" i="4"/>
  <c r="E1013" i="4"/>
  <c r="F1013" i="4"/>
  <c r="E1001" i="4"/>
  <c r="F1001" i="4"/>
  <c r="E989" i="4"/>
  <c r="F989" i="4"/>
  <c r="E977" i="4"/>
  <c r="F977" i="4"/>
  <c r="E965" i="4"/>
  <c r="F965" i="4"/>
  <c r="E953" i="4"/>
  <c r="F953" i="4"/>
  <c r="E941" i="4"/>
  <c r="F941" i="4"/>
  <c r="E929" i="4"/>
  <c r="F929" i="4"/>
  <c r="E917" i="4"/>
  <c r="F917" i="4"/>
  <c r="E905" i="4"/>
  <c r="F905" i="4"/>
  <c r="E893" i="4"/>
  <c r="F893" i="4"/>
  <c r="E881" i="4"/>
  <c r="F881" i="4"/>
  <c r="E869" i="4"/>
  <c r="F869" i="4"/>
  <c r="E857" i="4"/>
  <c r="F857" i="4"/>
  <c r="E845" i="4"/>
  <c r="F845" i="4"/>
  <c r="E833" i="4"/>
  <c r="F833" i="4"/>
  <c r="E821" i="4"/>
  <c r="F821" i="4"/>
  <c r="E809" i="4"/>
  <c r="F809" i="4"/>
  <c r="E797" i="4"/>
  <c r="F797" i="4"/>
  <c r="E785" i="4"/>
  <c r="F785" i="4"/>
  <c r="E773" i="4"/>
  <c r="F773" i="4"/>
  <c r="E761" i="4"/>
  <c r="F761" i="4"/>
  <c r="E749" i="4"/>
  <c r="F749" i="4"/>
  <c r="E737" i="4"/>
  <c r="F737" i="4"/>
  <c r="F2289" i="4"/>
  <c r="F2145" i="4"/>
  <c r="F2001" i="4"/>
  <c r="F1785" i="4"/>
  <c r="F1449" i="4"/>
  <c r="E2332" i="4"/>
  <c r="F2332" i="4"/>
  <c r="E2320" i="4"/>
  <c r="F2320" i="4"/>
  <c r="E2308" i="4"/>
  <c r="F2308" i="4"/>
  <c r="E2296" i="4"/>
  <c r="F2296" i="4"/>
  <c r="E2284" i="4"/>
  <c r="F2284" i="4"/>
  <c r="E2272" i="4"/>
  <c r="F2272" i="4"/>
  <c r="E2260" i="4"/>
  <c r="F2260" i="4"/>
  <c r="E2248" i="4"/>
  <c r="F2248" i="4"/>
  <c r="E2236" i="4"/>
  <c r="F2236" i="4"/>
  <c r="E2224" i="4"/>
  <c r="F2224" i="4"/>
  <c r="E2212" i="4"/>
  <c r="F2212" i="4"/>
  <c r="E2200" i="4"/>
  <c r="F2200" i="4"/>
  <c r="E2188" i="4"/>
  <c r="F2188" i="4"/>
  <c r="E2176" i="4"/>
  <c r="F2176" i="4"/>
  <c r="E2164" i="4"/>
  <c r="F2164" i="4"/>
  <c r="E2152" i="4"/>
  <c r="F2152" i="4"/>
  <c r="E2140" i="4"/>
  <c r="F2140" i="4"/>
  <c r="E2128" i="4"/>
  <c r="F2128" i="4"/>
  <c r="E2116" i="4"/>
  <c r="F2116" i="4"/>
  <c r="E2104" i="4"/>
  <c r="F2104" i="4"/>
  <c r="E2092" i="4"/>
  <c r="F2092" i="4"/>
  <c r="E2080" i="4"/>
  <c r="F2080" i="4"/>
  <c r="E2068" i="4"/>
  <c r="F2068" i="4"/>
  <c r="E2056" i="4"/>
  <c r="F2056" i="4"/>
  <c r="E2044" i="4"/>
  <c r="F2044" i="4"/>
  <c r="E2032" i="4"/>
  <c r="F2032" i="4"/>
  <c r="E2020" i="4"/>
  <c r="F2020" i="4"/>
  <c r="E2008" i="4"/>
  <c r="F2008" i="4"/>
  <c r="E1996" i="4"/>
  <c r="F1996" i="4"/>
  <c r="E1984" i="4"/>
  <c r="F1984" i="4"/>
  <c r="E1972" i="4"/>
  <c r="F1972" i="4"/>
  <c r="E1960" i="4"/>
  <c r="F1960" i="4"/>
  <c r="E1948" i="4"/>
  <c r="F1948" i="4"/>
  <c r="E1936" i="4"/>
  <c r="F1936" i="4"/>
  <c r="E1924" i="4"/>
  <c r="F1924" i="4"/>
  <c r="E1912" i="4"/>
  <c r="F1912" i="4"/>
  <c r="E1900" i="4"/>
  <c r="F1900" i="4"/>
  <c r="E1888" i="4"/>
  <c r="F1888" i="4"/>
  <c r="E1876" i="4"/>
  <c r="F1876" i="4"/>
  <c r="E1864" i="4"/>
  <c r="F1864" i="4"/>
  <c r="E1852" i="4"/>
  <c r="F1852" i="4"/>
  <c r="E1840" i="4"/>
  <c r="F1840" i="4"/>
  <c r="E1828" i="4"/>
  <c r="F1828" i="4"/>
  <c r="E1816" i="4"/>
  <c r="F1816" i="4"/>
  <c r="E1804" i="4"/>
  <c r="F1804" i="4"/>
  <c r="E1792" i="4"/>
  <c r="F1792" i="4"/>
  <c r="E1780" i="4"/>
  <c r="F1780" i="4"/>
  <c r="E1768" i="4"/>
  <c r="F1768" i="4"/>
  <c r="E1756" i="4"/>
  <c r="F1756" i="4"/>
  <c r="E1744" i="4"/>
  <c r="F1744" i="4"/>
  <c r="E1732" i="4"/>
  <c r="F1732" i="4"/>
  <c r="E1720" i="4"/>
  <c r="F1720" i="4"/>
  <c r="E1708" i="4"/>
  <c r="F1708" i="4"/>
  <c r="E1696" i="4"/>
  <c r="F1696" i="4"/>
  <c r="E1684" i="4"/>
  <c r="F1684" i="4"/>
  <c r="E1672" i="4"/>
  <c r="F1672" i="4"/>
  <c r="E1660" i="4"/>
  <c r="F1660" i="4"/>
  <c r="E1648" i="4"/>
  <c r="F1648" i="4"/>
  <c r="E1636" i="4"/>
  <c r="F1636" i="4"/>
  <c r="E1624" i="4"/>
  <c r="F1624" i="4"/>
  <c r="E1612" i="4"/>
  <c r="F1612" i="4"/>
  <c r="E1600" i="4"/>
  <c r="F1600" i="4"/>
  <c r="E1588" i="4"/>
  <c r="F1588" i="4"/>
  <c r="E1576" i="4"/>
  <c r="F1576" i="4"/>
  <c r="E1564" i="4"/>
  <c r="F1564" i="4"/>
  <c r="E1552" i="4"/>
  <c r="F1552" i="4"/>
  <c r="E1540" i="4"/>
  <c r="F1540" i="4"/>
  <c r="E1528" i="4"/>
  <c r="F1528" i="4"/>
  <c r="E1516" i="4"/>
  <c r="F1516" i="4"/>
  <c r="E1504" i="4"/>
  <c r="F1504" i="4"/>
  <c r="E1492" i="4"/>
  <c r="F1492" i="4"/>
  <c r="E1480" i="4"/>
  <c r="F1480" i="4"/>
  <c r="E1468" i="4"/>
  <c r="F1468" i="4"/>
  <c r="E1456" i="4"/>
  <c r="F1456" i="4"/>
  <c r="E1444" i="4"/>
  <c r="F1444" i="4"/>
  <c r="E1432" i="4"/>
  <c r="F1432" i="4"/>
  <c r="E1420" i="4"/>
  <c r="F1420" i="4"/>
  <c r="E1408" i="4"/>
  <c r="F1408" i="4"/>
  <c r="E1396" i="4"/>
  <c r="F1396" i="4"/>
  <c r="E1384" i="4"/>
  <c r="F1384" i="4"/>
  <c r="E1372" i="4"/>
  <c r="F1372" i="4"/>
  <c r="E1360" i="4"/>
  <c r="F1360" i="4"/>
  <c r="E1348" i="4"/>
  <c r="F1348" i="4"/>
  <c r="E1336" i="4"/>
  <c r="F1336" i="4"/>
  <c r="E1324" i="4"/>
  <c r="F1324" i="4"/>
  <c r="E1312" i="4"/>
  <c r="F1312" i="4"/>
  <c r="E1300" i="4"/>
  <c r="F1300" i="4"/>
  <c r="E1288" i="4"/>
  <c r="F1288" i="4"/>
  <c r="E1276" i="4"/>
  <c r="F1276" i="4"/>
  <c r="E1264" i="4"/>
  <c r="F1264" i="4"/>
  <c r="E1252" i="4"/>
  <c r="F1252" i="4"/>
  <c r="E1240" i="4"/>
  <c r="F1240" i="4"/>
  <c r="E1228" i="4"/>
  <c r="F1228" i="4"/>
  <c r="E1216" i="4"/>
  <c r="F1216" i="4"/>
  <c r="E1204" i="4"/>
  <c r="F1204" i="4"/>
  <c r="E1192" i="4"/>
  <c r="F1192" i="4"/>
  <c r="E1180" i="4"/>
  <c r="F1180" i="4"/>
  <c r="E1168" i="4"/>
  <c r="F1168" i="4"/>
  <c r="E1156" i="4"/>
  <c r="F1156" i="4"/>
  <c r="E1144" i="4"/>
  <c r="F1144" i="4"/>
  <c r="E1132" i="4"/>
  <c r="F1132" i="4"/>
  <c r="E1120" i="4"/>
  <c r="F1120" i="4"/>
  <c r="E1108" i="4"/>
  <c r="F1108" i="4"/>
  <c r="E1096" i="4"/>
  <c r="F1096" i="4"/>
  <c r="E1084" i="4"/>
  <c r="F1084" i="4"/>
  <c r="E1072" i="4"/>
  <c r="F1072" i="4"/>
  <c r="E1060" i="4"/>
  <c r="F1060" i="4"/>
  <c r="E1048" i="4"/>
  <c r="F1048" i="4"/>
  <c r="E1036" i="4"/>
  <c r="F1036" i="4"/>
  <c r="E1024" i="4"/>
  <c r="F1024" i="4"/>
  <c r="E1012" i="4"/>
  <c r="F1012" i="4"/>
  <c r="E1000" i="4"/>
  <c r="F1000" i="4"/>
  <c r="E988" i="4"/>
  <c r="F988" i="4"/>
  <c r="E976" i="4"/>
  <c r="F976" i="4"/>
  <c r="E964" i="4"/>
  <c r="F964" i="4"/>
  <c r="E952" i="4"/>
  <c r="F952" i="4"/>
  <c r="E940" i="4"/>
  <c r="F940" i="4"/>
  <c r="E928" i="4"/>
  <c r="F928" i="4"/>
  <c r="E916" i="4"/>
  <c r="F916" i="4"/>
  <c r="E904" i="4"/>
  <c r="F904" i="4"/>
  <c r="E892" i="4"/>
  <c r="F892" i="4"/>
  <c r="E880" i="4"/>
  <c r="F880" i="4"/>
  <c r="E868" i="4"/>
  <c r="F868" i="4"/>
  <c r="E856" i="4"/>
  <c r="F856" i="4"/>
  <c r="E844" i="4"/>
  <c r="F844" i="4"/>
  <c r="E832" i="4"/>
  <c r="F832" i="4"/>
  <c r="E820" i="4"/>
  <c r="F820" i="4"/>
  <c r="E808" i="4"/>
  <c r="F808" i="4"/>
  <c r="E796" i="4"/>
  <c r="F796" i="4"/>
  <c r="E784" i="4"/>
  <c r="F784" i="4"/>
  <c r="E772" i="4"/>
  <c r="F772" i="4"/>
  <c r="E760" i="4"/>
  <c r="F760" i="4"/>
  <c r="E748" i="4"/>
  <c r="F748" i="4"/>
  <c r="E736" i="4"/>
  <c r="F736" i="4"/>
  <c r="E724" i="4"/>
  <c r="F724" i="4"/>
  <c r="F2277" i="4"/>
  <c r="F2133" i="4"/>
  <c r="F1989" i="4"/>
  <c r="F1761" i="4"/>
  <c r="F1419" i="4"/>
  <c r="E2331" i="4"/>
  <c r="F2331" i="4"/>
  <c r="E2319" i="4"/>
  <c r="F2319" i="4"/>
  <c r="E2307" i="4"/>
  <c r="F2307" i="4"/>
  <c r="E2295" i="4"/>
  <c r="F2295" i="4"/>
  <c r="E2283" i="4"/>
  <c r="F2283" i="4"/>
  <c r="E2271" i="4"/>
  <c r="F2271" i="4"/>
  <c r="E2259" i="4"/>
  <c r="F2259" i="4"/>
  <c r="E2247" i="4"/>
  <c r="F2247" i="4"/>
  <c r="E2235" i="4"/>
  <c r="F2235" i="4"/>
  <c r="E2223" i="4"/>
  <c r="F2223" i="4"/>
  <c r="E2211" i="4"/>
  <c r="F2211" i="4"/>
  <c r="E2199" i="4"/>
  <c r="F2199" i="4"/>
  <c r="E2187" i="4"/>
  <c r="F2187" i="4"/>
  <c r="E2175" i="4"/>
  <c r="F2175" i="4"/>
  <c r="E2163" i="4"/>
  <c r="F2163" i="4"/>
  <c r="E2151" i="4"/>
  <c r="F2151" i="4"/>
  <c r="E2139" i="4"/>
  <c r="F2139" i="4"/>
  <c r="E2127" i="4"/>
  <c r="F2127" i="4"/>
  <c r="E2115" i="4"/>
  <c r="F2115" i="4"/>
  <c r="E2103" i="4"/>
  <c r="F2103" i="4"/>
  <c r="E2091" i="4"/>
  <c r="F2091" i="4"/>
  <c r="E2079" i="4"/>
  <c r="F2079" i="4"/>
  <c r="E2067" i="4"/>
  <c r="F2067" i="4"/>
  <c r="E2055" i="4"/>
  <c r="F2055" i="4"/>
  <c r="E2043" i="4"/>
  <c r="F2043" i="4"/>
  <c r="E2031" i="4"/>
  <c r="F2031" i="4"/>
  <c r="E2019" i="4"/>
  <c r="F2019" i="4"/>
  <c r="E2007" i="4"/>
  <c r="F2007" i="4"/>
  <c r="E1995" i="4"/>
  <c r="F1995" i="4"/>
  <c r="E1983" i="4"/>
  <c r="F1983" i="4"/>
  <c r="E1971" i="4"/>
  <c r="F1971" i="4"/>
  <c r="E1959" i="4"/>
  <c r="F1959" i="4"/>
  <c r="E1947" i="4"/>
  <c r="F1947" i="4"/>
  <c r="E1935" i="4"/>
  <c r="F1935" i="4"/>
  <c r="E1923" i="4"/>
  <c r="F1923" i="4"/>
  <c r="E1911" i="4"/>
  <c r="F1911" i="4"/>
  <c r="E1899" i="4"/>
  <c r="F1899" i="4"/>
  <c r="E1887" i="4"/>
  <c r="F1887" i="4"/>
  <c r="E1875" i="4"/>
  <c r="F1875" i="4"/>
  <c r="E1863" i="4"/>
  <c r="F1863" i="4"/>
  <c r="E1851" i="4"/>
  <c r="F1851" i="4"/>
  <c r="E1839" i="4"/>
  <c r="F1839" i="4"/>
  <c r="E1827" i="4"/>
  <c r="F1827" i="4"/>
  <c r="E1815" i="4"/>
  <c r="F1815" i="4"/>
  <c r="E1803" i="4"/>
  <c r="F1803" i="4"/>
  <c r="E1791" i="4"/>
  <c r="F1791" i="4"/>
  <c r="E1779" i="4"/>
  <c r="F1779" i="4"/>
  <c r="E1767" i="4"/>
  <c r="F1767" i="4"/>
  <c r="E1755" i="4"/>
  <c r="F1755" i="4"/>
  <c r="E1743" i="4"/>
  <c r="F1743" i="4"/>
  <c r="E1731" i="4"/>
  <c r="F1731" i="4"/>
  <c r="E1719" i="4"/>
  <c r="F1719" i="4"/>
  <c r="E1695" i="4"/>
  <c r="F1695" i="4"/>
  <c r="E1683" i="4"/>
  <c r="F1683" i="4"/>
  <c r="E1671" i="4"/>
  <c r="F1671" i="4"/>
  <c r="E1659" i="4"/>
  <c r="F1659" i="4"/>
  <c r="E1647" i="4"/>
  <c r="F1647" i="4"/>
  <c r="E1635" i="4"/>
  <c r="F1635" i="4"/>
  <c r="E1623" i="4"/>
  <c r="F1623" i="4"/>
  <c r="E1611" i="4"/>
  <c r="F1611" i="4"/>
  <c r="E1599" i="4"/>
  <c r="F1599" i="4"/>
  <c r="E1587" i="4"/>
  <c r="F1587" i="4"/>
  <c r="E1575" i="4"/>
  <c r="F1575" i="4"/>
  <c r="E1551" i="4"/>
  <c r="F1551" i="4"/>
  <c r="E1539" i="4"/>
  <c r="F1539" i="4"/>
  <c r="E1527" i="4"/>
  <c r="F1527" i="4"/>
  <c r="E1515" i="4"/>
  <c r="F1515" i="4"/>
  <c r="E1503" i="4"/>
  <c r="F1503" i="4"/>
  <c r="E1491" i="4"/>
  <c r="F1491" i="4"/>
  <c r="E1479" i="4"/>
  <c r="F1479" i="4"/>
  <c r="E1467" i="4"/>
  <c r="F1467" i="4"/>
  <c r="E1455" i="4"/>
  <c r="F1455" i="4"/>
  <c r="E1443" i="4"/>
  <c r="F1443" i="4"/>
  <c r="E1431" i="4"/>
  <c r="F1431" i="4"/>
  <c r="E1407" i="4"/>
  <c r="F1407" i="4"/>
  <c r="E1395" i="4"/>
  <c r="F1395" i="4"/>
  <c r="E1383" i="4"/>
  <c r="F1383" i="4"/>
  <c r="E1371" i="4"/>
  <c r="F1371" i="4"/>
  <c r="E1359" i="4"/>
  <c r="F1359" i="4"/>
  <c r="E1347" i="4"/>
  <c r="F1347" i="4"/>
  <c r="E1335" i="4"/>
  <c r="F1335" i="4"/>
  <c r="E1323" i="4"/>
  <c r="F1323" i="4"/>
  <c r="E1311" i="4"/>
  <c r="F1311" i="4"/>
  <c r="E1299" i="4"/>
  <c r="F1299" i="4"/>
  <c r="E1287" i="4"/>
  <c r="F1287" i="4"/>
  <c r="E1263" i="4"/>
  <c r="F1263" i="4"/>
  <c r="E1251" i="4"/>
  <c r="F1251" i="4"/>
  <c r="E1239" i="4"/>
  <c r="F1239" i="4"/>
  <c r="E1227" i="4"/>
  <c r="F1227" i="4"/>
  <c r="E1215" i="4"/>
  <c r="F1215" i="4"/>
  <c r="E1203" i="4"/>
  <c r="F1203" i="4"/>
  <c r="E1191" i="4"/>
  <c r="F1191" i="4"/>
  <c r="E1179" i="4"/>
  <c r="F1179" i="4"/>
  <c r="E1167" i="4"/>
  <c r="F1167" i="4"/>
  <c r="E1155" i="4"/>
  <c r="F1155" i="4"/>
  <c r="E1143" i="4"/>
  <c r="F1143" i="4"/>
  <c r="E1131" i="4"/>
  <c r="F1131" i="4"/>
  <c r="E1119" i="4"/>
  <c r="F1119" i="4"/>
  <c r="E1107" i="4"/>
  <c r="F1107" i="4"/>
  <c r="E1095" i="4"/>
  <c r="F1095" i="4"/>
  <c r="E1083" i="4"/>
  <c r="F1083" i="4"/>
  <c r="E1071" i="4"/>
  <c r="F1071" i="4"/>
  <c r="E1059" i="4"/>
  <c r="F1059" i="4"/>
  <c r="E1047" i="4"/>
  <c r="F1047" i="4"/>
  <c r="E1035" i="4"/>
  <c r="F1035" i="4"/>
  <c r="E1023" i="4"/>
  <c r="F1023" i="4"/>
  <c r="E1011" i="4"/>
  <c r="F1011" i="4"/>
  <c r="E999" i="4"/>
  <c r="F999" i="4"/>
  <c r="E987" i="4"/>
  <c r="F987" i="4"/>
  <c r="E975" i="4"/>
  <c r="F975" i="4"/>
  <c r="E963" i="4"/>
  <c r="F963" i="4"/>
  <c r="E951" i="4"/>
  <c r="F951" i="4"/>
  <c r="E939" i="4"/>
  <c r="F939" i="4"/>
  <c r="E927" i="4"/>
  <c r="F927" i="4"/>
  <c r="E915" i="4"/>
  <c r="F915" i="4"/>
  <c r="E903" i="4"/>
  <c r="F903" i="4"/>
  <c r="E891" i="4"/>
  <c r="F891" i="4"/>
  <c r="E879" i="4"/>
  <c r="F879" i="4"/>
  <c r="E867" i="4"/>
  <c r="F867" i="4"/>
  <c r="E855" i="4"/>
  <c r="F855" i="4"/>
  <c r="E843" i="4"/>
  <c r="F843" i="4"/>
  <c r="E831" i="4"/>
  <c r="F831" i="4"/>
  <c r="E819" i="4"/>
  <c r="F819" i="4"/>
  <c r="E807" i="4"/>
  <c r="F807" i="4"/>
  <c r="E795" i="4"/>
  <c r="F795" i="4"/>
  <c r="E783" i="4"/>
  <c r="F783" i="4"/>
  <c r="E771" i="4"/>
  <c r="F771" i="4"/>
  <c r="E759" i="4"/>
  <c r="F759" i="4"/>
  <c r="E747" i="4"/>
  <c r="F747" i="4"/>
  <c r="E735" i="4"/>
  <c r="F735" i="4"/>
  <c r="E723" i="4"/>
  <c r="F723" i="4"/>
  <c r="E711" i="4"/>
  <c r="F711" i="4"/>
  <c r="E699" i="4"/>
  <c r="F699" i="4"/>
  <c r="E687" i="4"/>
  <c r="F687" i="4"/>
  <c r="E675" i="4"/>
  <c r="F675" i="4"/>
  <c r="E663" i="4"/>
  <c r="F663" i="4"/>
  <c r="E651" i="4"/>
  <c r="F651" i="4"/>
  <c r="E639" i="4"/>
  <c r="F639" i="4"/>
  <c r="E627" i="4"/>
  <c r="F627" i="4"/>
  <c r="E615" i="4"/>
  <c r="F615" i="4"/>
  <c r="E603" i="4"/>
  <c r="F603" i="4"/>
  <c r="E591" i="4"/>
  <c r="F591" i="4"/>
  <c r="E579" i="4"/>
  <c r="F579" i="4"/>
  <c r="E567" i="4"/>
  <c r="F567" i="4"/>
  <c r="E555" i="4"/>
  <c r="F555" i="4"/>
  <c r="E543" i="4"/>
  <c r="F543" i="4"/>
  <c r="E531" i="4"/>
  <c r="F531" i="4"/>
  <c r="E519" i="4"/>
  <c r="F519" i="4"/>
  <c r="E507" i="4"/>
  <c r="F507" i="4"/>
  <c r="E495" i="4"/>
  <c r="F495" i="4"/>
  <c r="E483" i="4"/>
  <c r="F483" i="4"/>
  <c r="F2265" i="4"/>
  <c r="F2121" i="4"/>
  <c r="F1977" i="4"/>
  <c r="F1737" i="4"/>
  <c r="F1391" i="4"/>
  <c r="E2330" i="4"/>
  <c r="F2330" i="4"/>
  <c r="E2318" i="4"/>
  <c r="F2318" i="4"/>
  <c r="E2306" i="4"/>
  <c r="F2306" i="4"/>
  <c r="E2294" i="4"/>
  <c r="F2294" i="4"/>
  <c r="E2282" i="4"/>
  <c r="F2282" i="4"/>
  <c r="E2270" i="4"/>
  <c r="F2270" i="4"/>
  <c r="E2258" i="4"/>
  <c r="F2258" i="4"/>
  <c r="E2246" i="4"/>
  <c r="F2246" i="4"/>
  <c r="E2234" i="4"/>
  <c r="F2234" i="4"/>
  <c r="E2222" i="4"/>
  <c r="F2222" i="4"/>
  <c r="E2210" i="4"/>
  <c r="F2210" i="4"/>
  <c r="E2198" i="4"/>
  <c r="F2198" i="4"/>
  <c r="E2186" i="4"/>
  <c r="F2186" i="4"/>
  <c r="E2174" i="4"/>
  <c r="F2174" i="4"/>
  <c r="E2162" i="4"/>
  <c r="F2162" i="4"/>
  <c r="E2150" i="4"/>
  <c r="F2150" i="4"/>
  <c r="E2138" i="4"/>
  <c r="F2138" i="4"/>
  <c r="E2126" i="4"/>
  <c r="F2126" i="4"/>
  <c r="E2114" i="4"/>
  <c r="F2114" i="4"/>
  <c r="E2102" i="4"/>
  <c r="F2102" i="4"/>
  <c r="E2090" i="4"/>
  <c r="F2090" i="4"/>
  <c r="E2078" i="4"/>
  <c r="F2078" i="4"/>
  <c r="E2066" i="4"/>
  <c r="F2066" i="4"/>
  <c r="E2054" i="4"/>
  <c r="F2054" i="4"/>
  <c r="E2042" i="4"/>
  <c r="F2042" i="4"/>
  <c r="E2030" i="4"/>
  <c r="F2030" i="4"/>
  <c r="E2018" i="4"/>
  <c r="F2018" i="4"/>
  <c r="E2006" i="4"/>
  <c r="F2006" i="4"/>
  <c r="E1994" i="4"/>
  <c r="F1994" i="4"/>
  <c r="E1982" i="4"/>
  <c r="F1982" i="4"/>
  <c r="E1970" i="4"/>
  <c r="F1970" i="4"/>
  <c r="E1958" i="4"/>
  <c r="F1958" i="4"/>
  <c r="E1946" i="4"/>
  <c r="F1946" i="4"/>
  <c r="E1934" i="4"/>
  <c r="F1934" i="4"/>
  <c r="E1922" i="4"/>
  <c r="F1922" i="4"/>
  <c r="E1910" i="4"/>
  <c r="F1910" i="4"/>
  <c r="E1898" i="4"/>
  <c r="F1898" i="4"/>
  <c r="E1886" i="4"/>
  <c r="F1886" i="4"/>
  <c r="E1874" i="4"/>
  <c r="F1874" i="4"/>
  <c r="E1862" i="4"/>
  <c r="F1862" i="4"/>
  <c r="E1850" i="4"/>
  <c r="F1850" i="4"/>
  <c r="E1838" i="4"/>
  <c r="F1838" i="4"/>
  <c r="E1826" i="4"/>
  <c r="F1826" i="4"/>
  <c r="E1814" i="4"/>
  <c r="F1814" i="4"/>
  <c r="E1802" i="4"/>
  <c r="F1802" i="4"/>
  <c r="E1790" i="4"/>
  <c r="F1790" i="4"/>
  <c r="E1778" i="4"/>
  <c r="F1778" i="4"/>
  <c r="E1766" i="4"/>
  <c r="F1766" i="4"/>
  <c r="E1754" i="4"/>
  <c r="F1754" i="4"/>
  <c r="E1742" i="4"/>
  <c r="F1742" i="4"/>
  <c r="E1730" i="4"/>
  <c r="F1730" i="4"/>
  <c r="E1718" i="4"/>
  <c r="F1718" i="4"/>
  <c r="E1706" i="4"/>
  <c r="F1706" i="4"/>
  <c r="E1694" i="4"/>
  <c r="F1694" i="4"/>
  <c r="E1682" i="4"/>
  <c r="F1682" i="4"/>
  <c r="E1670" i="4"/>
  <c r="F1670" i="4"/>
  <c r="E1658" i="4"/>
  <c r="F1658" i="4"/>
  <c r="E1646" i="4"/>
  <c r="F1646" i="4"/>
  <c r="E1634" i="4"/>
  <c r="F1634" i="4"/>
  <c r="E1610" i="4"/>
  <c r="F1610" i="4"/>
  <c r="E1598" i="4"/>
  <c r="F1598" i="4"/>
  <c r="E1586" i="4"/>
  <c r="F1586" i="4"/>
  <c r="E1574" i="4"/>
  <c r="F1574" i="4"/>
  <c r="E1562" i="4"/>
  <c r="F1562" i="4"/>
  <c r="E1550" i="4"/>
  <c r="F1550" i="4"/>
  <c r="E1538" i="4"/>
  <c r="F1538" i="4"/>
  <c r="E1526" i="4"/>
  <c r="F1526" i="4"/>
  <c r="E1514" i="4"/>
  <c r="F1514" i="4"/>
  <c r="E1502" i="4"/>
  <c r="F1502" i="4"/>
  <c r="E1490" i="4"/>
  <c r="F1490" i="4"/>
  <c r="E1466" i="4"/>
  <c r="F1466" i="4"/>
  <c r="E1454" i="4"/>
  <c r="F1454" i="4"/>
  <c r="E1442" i="4"/>
  <c r="F1442" i="4"/>
  <c r="E1430" i="4"/>
  <c r="F1430" i="4"/>
  <c r="E1418" i="4"/>
  <c r="F1418" i="4"/>
  <c r="E1406" i="4"/>
  <c r="F1406" i="4"/>
  <c r="E1394" i="4"/>
  <c r="F1394" i="4"/>
  <c r="E1382" i="4"/>
  <c r="F1382" i="4"/>
  <c r="E1370" i="4"/>
  <c r="F1370" i="4"/>
  <c r="E1358" i="4"/>
  <c r="F1358" i="4"/>
  <c r="E1346" i="4"/>
  <c r="F1346" i="4"/>
  <c r="E1322" i="4"/>
  <c r="F1322" i="4"/>
  <c r="E1310" i="4"/>
  <c r="F1310" i="4"/>
  <c r="E1298" i="4"/>
  <c r="F1298" i="4"/>
  <c r="E1286" i="4"/>
  <c r="F1286" i="4"/>
  <c r="E1274" i="4"/>
  <c r="F1274" i="4"/>
  <c r="E1262" i="4"/>
  <c r="F1262" i="4"/>
  <c r="E1250" i="4"/>
  <c r="F1250" i="4"/>
  <c r="E1238" i="4"/>
  <c r="F1238" i="4"/>
  <c r="E1226" i="4"/>
  <c r="F1226" i="4"/>
  <c r="E1214" i="4"/>
  <c r="F1214" i="4"/>
  <c r="E1202" i="4"/>
  <c r="F1202" i="4"/>
  <c r="E1190" i="4"/>
  <c r="F1190" i="4"/>
  <c r="E1178" i="4"/>
  <c r="F1178" i="4"/>
  <c r="E1166" i="4"/>
  <c r="F1166" i="4"/>
  <c r="E1154" i="4"/>
  <c r="F1154" i="4"/>
  <c r="E1142" i="4"/>
  <c r="F1142" i="4"/>
  <c r="E1130" i="4"/>
  <c r="F1130" i="4"/>
  <c r="E1118" i="4"/>
  <c r="F1118" i="4"/>
  <c r="E1106" i="4"/>
  <c r="F1106" i="4"/>
  <c r="E1094" i="4"/>
  <c r="F1094" i="4"/>
  <c r="E1082" i="4"/>
  <c r="F1082" i="4"/>
  <c r="E1070" i="4"/>
  <c r="F1070" i="4"/>
  <c r="E1058" i="4"/>
  <c r="F1058" i="4"/>
  <c r="E1046" i="4"/>
  <c r="F1046" i="4"/>
  <c r="E1034" i="4"/>
  <c r="F1034" i="4"/>
  <c r="E1022" i="4"/>
  <c r="F1022" i="4"/>
  <c r="E1010" i="4"/>
  <c r="F1010" i="4"/>
  <c r="E998" i="4"/>
  <c r="F998" i="4"/>
  <c r="E986" i="4"/>
  <c r="F986" i="4"/>
  <c r="E974" i="4"/>
  <c r="F974" i="4"/>
  <c r="E962" i="4"/>
  <c r="F962" i="4"/>
  <c r="E950" i="4"/>
  <c r="F950" i="4"/>
  <c r="E938" i="4"/>
  <c r="F938" i="4"/>
  <c r="E926" i="4"/>
  <c r="F926" i="4"/>
  <c r="E914" i="4"/>
  <c r="F914" i="4"/>
  <c r="E902" i="4"/>
  <c r="F902" i="4"/>
  <c r="E890" i="4"/>
  <c r="F890" i="4"/>
  <c r="E878" i="4"/>
  <c r="F878" i="4"/>
  <c r="E866" i="4"/>
  <c r="F866" i="4"/>
  <c r="E854" i="4"/>
  <c r="F854" i="4"/>
  <c r="E842" i="4"/>
  <c r="F842" i="4"/>
  <c r="E830" i="4"/>
  <c r="F830" i="4"/>
  <c r="E818" i="4"/>
  <c r="F818" i="4"/>
  <c r="E806" i="4"/>
  <c r="F806" i="4"/>
  <c r="E794" i="4"/>
  <c r="F794" i="4"/>
  <c r="E782" i="4"/>
  <c r="F782" i="4"/>
  <c r="E770" i="4"/>
  <c r="F770" i="4"/>
  <c r="E758" i="4"/>
  <c r="F758" i="4"/>
  <c r="E746" i="4"/>
  <c r="F746" i="4"/>
  <c r="E734" i="4"/>
  <c r="F734" i="4"/>
  <c r="F2253" i="4"/>
  <c r="F2109" i="4"/>
  <c r="F1965" i="4"/>
  <c r="F1707" i="4"/>
  <c r="F1364" i="4"/>
  <c r="E2329" i="4"/>
  <c r="F2329" i="4"/>
  <c r="E2317" i="4"/>
  <c r="F2317" i="4"/>
  <c r="E2305" i="4"/>
  <c r="F2305" i="4"/>
  <c r="E2293" i="4"/>
  <c r="F2293" i="4"/>
  <c r="E2281" i="4"/>
  <c r="F2281" i="4"/>
  <c r="E2269" i="4"/>
  <c r="F2269" i="4"/>
  <c r="E2257" i="4"/>
  <c r="F2257" i="4"/>
  <c r="E2245" i="4"/>
  <c r="F2245" i="4"/>
  <c r="E2233" i="4"/>
  <c r="F2233" i="4"/>
  <c r="E2221" i="4"/>
  <c r="F2221" i="4"/>
  <c r="E2209" i="4"/>
  <c r="F2209" i="4"/>
  <c r="E2197" i="4"/>
  <c r="F2197" i="4"/>
  <c r="E2185" i="4"/>
  <c r="F2185" i="4"/>
  <c r="E2173" i="4"/>
  <c r="F2173" i="4"/>
  <c r="E2161" i="4"/>
  <c r="F2161" i="4"/>
  <c r="E2149" i="4"/>
  <c r="F2149" i="4"/>
  <c r="E2137" i="4"/>
  <c r="F2137" i="4"/>
  <c r="E2125" i="4"/>
  <c r="F2125" i="4"/>
  <c r="E2113" i="4"/>
  <c r="F2113" i="4"/>
  <c r="E2101" i="4"/>
  <c r="F2101" i="4"/>
  <c r="E2089" i="4"/>
  <c r="F2089" i="4"/>
  <c r="E2077" i="4"/>
  <c r="F2077" i="4"/>
  <c r="E2065" i="4"/>
  <c r="F2065" i="4"/>
  <c r="E2053" i="4"/>
  <c r="F2053" i="4"/>
  <c r="E2041" i="4"/>
  <c r="F2041" i="4"/>
  <c r="E2029" i="4"/>
  <c r="F2029" i="4"/>
  <c r="E2017" i="4"/>
  <c r="F2017" i="4"/>
  <c r="E2005" i="4"/>
  <c r="F2005" i="4"/>
  <c r="E1993" i="4"/>
  <c r="F1993" i="4"/>
  <c r="E1981" i="4"/>
  <c r="F1981" i="4"/>
  <c r="E1969" i="4"/>
  <c r="F1969" i="4"/>
  <c r="E1957" i="4"/>
  <c r="F1957" i="4"/>
  <c r="E1945" i="4"/>
  <c r="F1945" i="4"/>
  <c r="E1933" i="4"/>
  <c r="F1933" i="4"/>
  <c r="E1921" i="4"/>
  <c r="F1921" i="4"/>
  <c r="E1909" i="4"/>
  <c r="F1909" i="4"/>
  <c r="E1897" i="4"/>
  <c r="F1897" i="4"/>
  <c r="E1885" i="4"/>
  <c r="F1885" i="4"/>
  <c r="E1873" i="4"/>
  <c r="F1873" i="4"/>
  <c r="E1861" i="4"/>
  <c r="F1861" i="4"/>
  <c r="E1849" i="4"/>
  <c r="F1849" i="4"/>
  <c r="E1837" i="4"/>
  <c r="F1837" i="4"/>
  <c r="E1825" i="4"/>
  <c r="F1825" i="4"/>
  <c r="E1813" i="4"/>
  <c r="F1813" i="4"/>
  <c r="E1801" i="4"/>
  <c r="F1801" i="4"/>
  <c r="E1789" i="4"/>
  <c r="F1789" i="4"/>
  <c r="E1777" i="4"/>
  <c r="F1777" i="4"/>
  <c r="E1765" i="4"/>
  <c r="F1765" i="4"/>
  <c r="E1753" i="4"/>
  <c r="F1753" i="4"/>
  <c r="E1741" i="4"/>
  <c r="F1741" i="4"/>
  <c r="E1729" i="4"/>
  <c r="F1729" i="4"/>
  <c r="E1717" i="4"/>
  <c r="F1717" i="4"/>
  <c r="E1705" i="4"/>
  <c r="F1705" i="4"/>
  <c r="E1693" i="4"/>
  <c r="F1693" i="4"/>
  <c r="E1681" i="4"/>
  <c r="F1681" i="4"/>
  <c r="E1669" i="4"/>
  <c r="F1669" i="4"/>
  <c r="E1657" i="4"/>
  <c r="F1657" i="4"/>
  <c r="E1645" i="4"/>
  <c r="F1645" i="4"/>
  <c r="E1633" i="4"/>
  <c r="F1633" i="4"/>
  <c r="E1621" i="4"/>
  <c r="F1621" i="4"/>
  <c r="E1609" i="4"/>
  <c r="F1609" i="4"/>
  <c r="E1597" i="4"/>
  <c r="F1597" i="4"/>
  <c r="E1585" i="4"/>
  <c r="F1585" i="4"/>
  <c r="E1573" i="4"/>
  <c r="F1573" i="4"/>
  <c r="E1561" i="4"/>
  <c r="F1561" i="4"/>
  <c r="E1549" i="4"/>
  <c r="F1549" i="4"/>
  <c r="E1537" i="4"/>
  <c r="F1537" i="4"/>
  <c r="E1525" i="4"/>
  <c r="F1525" i="4"/>
  <c r="E1513" i="4"/>
  <c r="F1513" i="4"/>
  <c r="E1501" i="4"/>
  <c r="F1501" i="4"/>
  <c r="E1489" i="4"/>
  <c r="F1489" i="4"/>
  <c r="E1477" i="4"/>
  <c r="F1477" i="4"/>
  <c r="E1465" i="4"/>
  <c r="F1465" i="4"/>
  <c r="E1453" i="4"/>
  <c r="F1453" i="4"/>
  <c r="E1441" i="4"/>
  <c r="F1441" i="4"/>
  <c r="E1429" i="4"/>
  <c r="F1429" i="4"/>
  <c r="E1417" i="4"/>
  <c r="F1417" i="4"/>
  <c r="E1405" i="4"/>
  <c r="F1405" i="4"/>
  <c r="E1393" i="4"/>
  <c r="F1393" i="4"/>
  <c r="E1381" i="4"/>
  <c r="F1381" i="4"/>
  <c r="E1369" i="4"/>
  <c r="F1369" i="4"/>
  <c r="E1357" i="4"/>
  <c r="F1357" i="4"/>
  <c r="E1345" i="4"/>
  <c r="F1345" i="4"/>
  <c r="E1333" i="4"/>
  <c r="F1333" i="4"/>
  <c r="E1321" i="4"/>
  <c r="F1321" i="4"/>
  <c r="E1309" i="4"/>
  <c r="F1309" i="4"/>
  <c r="E1297" i="4"/>
  <c r="F1297" i="4"/>
  <c r="E1285" i="4"/>
  <c r="F1285" i="4"/>
  <c r="E1273" i="4"/>
  <c r="F1273" i="4"/>
  <c r="E1261" i="4"/>
  <c r="F1261" i="4"/>
  <c r="E1249" i="4"/>
  <c r="F1249" i="4"/>
  <c r="E1237" i="4"/>
  <c r="F1237" i="4"/>
  <c r="E1225" i="4"/>
  <c r="F1225" i="4"/>
  <c r="E1213" i="4"/>
  <c r="F1213" i="4"/>
  <c r="E1201" i="4"/>
  <c r="F1201" i="4"/>
  <c r="E1189" i="4"/>
  <c r="F1189" i="4"/>
  <c r="E1177" i="4"/>
  <c r="F1177" i="4"/>
  <c r="E1165" i="4"/>
  <c r="F1165" i="4"/>
  <c r="E1153" i="4"/>
  <c r="F1153" i="4"/>
  <c r="E1141" i="4"/>
  <c r="F1141" i="4"/>
  <c r="E1129" i="4"/>
  <c r="F1129" i="4"/>
  <c r="E1117" i="4"/>
  <c r="F1117" i="4"/>
  <c r="E1105" i="4"/>
  <c r="F1105" i="4"/>
  <c r="E1093" i="4"/>
  <c r="F1093" i="4"/>
  <c r="E1081" i="4"/>
  <c r="F1081" i="4"/>
  <c r="E1069" i="4"/>
  <c r="F1069" i="4"/>
  <c r="E1057" i="4"/>
  <c r="F1057" i="4"/>
  <c r="E1045" i="4"/>
  <c r="F1045" i="4"/>
  <c r="E1033" i="4"/>
  <c r="F1033" i="4"/>
  <c r="E1021" i="4"/>
  <c r="F1021" i="4"/>
  <c r="E1009" i="4"/>
  <c r="F1009" i="4"/>
  <c r="E997" i="4"/>
  <c r="F997" i="4"/>
  <c r="E985" i="4"/>
  <c r="F985" i="4"/>
  <c r="E973" i="4"/>
  <c r="F973" i="4"/>
  <c r="E961" i="4"/>
  <c r="F961" i="4"/>
  <c r="E949" i="4"/>
  <c r="F949" i="4"/>
  <c r="E937" i="4"/>
  <c r="F937" i="4"/>
  <c r="E925" i="4"/>
  <c r="F925" i="4"/>
  <c r="E913" i="4"/>
  <c r="F913" i="4"/>
  <c r="E901" i="4"/>
  <c r="F901" i="4"/>
  <c r="E889" i="4"/>
  <c r="F889" i="4"/>
  <c r="E877" i="4"/>
  <c r="F877" i="4"/>
  <c r="E865" i="4"/>
  <c r="F865" i="4"/>
  <c r="E853" i="4"/>
  <c r="F853" i="4"/>
  <c r="E841" i="4"/>
  <c r="F841" i="4"/>
  <c r="E829" i="4"/>
  <c r="F829" i="4"/>
  <c r="E817" i="4"/>
  <c r="F817" i="4"/>
  <c r="E805" i="4"/>
  <c r="F805" i="4"/>
  <c r="E793" i="4"/>
  <c r="F793" i="4"/>
  <c r="E781" i="4"/>
  <c r="F781" i="4"/>
  <c r="E769" i="4"/>
  <c r="F769" i="4"/>
  <c r="E757" i="4"/>
  <c r="F757" i="4"/>
  <c r="E745" i="4"/>
  <c r="F745" i="4"/>
  <c r="E733" i="4"/>
  <c r="F733" i="4"/>
  <c r="F2241" i="4"/>
  <c r="F2097" i="4"/>
  <c r="F1953" i="4"/>
  <c r="F1679" i="4"/>
  <c r="F1334" i="4"/>
  <c r="E2328" i="4"/>
  <c r="F2328" i="4"/>
  <c r="E2316" i="4"/>
  <c r="F2316" i="4"/>
  <c r="E2304" i="4"/>
  <c r="F2304" i="4"/>
  <c r="E2292" i="4"/>
  <c r="F2292" i="4"/>
  <c r="E2280" i="4"/>
  <c r="F2280" i="4"/>
  <c r="E2268" i="4"/>
  <c r="F2268" i="4"/>
  <c r="E2256" i="4"/>
  <c r="F2256" i="4"/>
  <c r="E2244" i="4"/>
  <c r="F2244" i="4"/>
  <c r="E2232" i="4"/>
  <c r="F2232" i="4"/>
  <c r="E2220" i="4"/>
  <c r="F2220" i="4"/>
  <c r="E2208" i="4"/>
  <c r="F2208" i="4"/>
  <c r="E2196" i="4"/>
  <c r="F2196" i="4"/>
  <c r="E2184" i="4"/>
  <c r="F2184" i="4"/>
  <c r="E2172" i="4"/>
  <c r="F2172" i="4"/>
  <c r="E2160" i="4"/>
  <c r="F2160" i="4"/>
  <c r="E2148" i="4"/>
  <c r="F2148" i="4"/>
  <c r="E2136" i="4"/>
  <c r="F2136" i="4"/>
  <c r="E2124" i="4"/>
  <c r="F2124" i="4"/>
  <c r="E2112" i="4"/>
  <c r="F2112" i="4"/>
  <c r="E2100" i="4"/>
  <c r="F2100" i="4"/>
  <c r="E2088" i="4"/>
  <c r="F2088" i="4"/>
  <c r="E2076" i="4"/>
  <c r="F2076" i="4"/>
  <c r="E2064" i="4"/>
  <c r="F2064" i="4"/>
  <c r="E2052" i="4"/>
  <c r="F2052" i="4"/>
  <c r="E2040" i="4"/>
  <c r="F2040" i="4"/>
  <c r="E2028" i="4"/>
  <c r="F2028" i="4"/>
  <c r="E2016" i="4"/>
  <c r="F2016" i="4"/>
  <c r="E2004" i="4"/>
  <c r="F2004" i="4"/>
  <c r="E1992" i="4"/>
  <c r="F1992" i="4"/>
  <c r="E1980" i="4"/>
  <c r="F1980" i="4"/>
  <c r="E1968" i="4"/>
  <c r="F1968" i="4"/>
  <c r="E1956" i="4"/>
  <c r="F1956" i="4"/>
  <c r="E1944" i="4"/>
  <c r="F1944" i="4"/>
  <c r="E1932" i="4"/>
  <c r="F1932" i="4"/>
  <c r="E1920" i="4"/>
  <c r="F1920" i="4"/>
  <c r="E1908" i="4"/>
  <c r="F1908" i="4"/>
  <c r="E1896" i="4"/>
  <c r="F1896" i="4"/>
  <c r="E1884" i="4"/>
  <c r="F1884" i="4"/>
  <c r="E1872" i="4"/>
  <c r="F1872" i="4"/>
  <c r="E1860" i="4"/>
  <c r="F1860" i="4"/>
  <c r="E1848" i="4"/>
  <c r="F1848" i="4"/>
  <c r="E1836" i="4"/>
  <c r="F1836" i="4"/>
  <c r="E1824" i="4"/>
  <c r="F1824" i="4"/>
  <c r="E1812" i="4"/>
  <c r="F1812" i="4"/>
  <c r="E1800" i="4"/>
  <c r="F1800" i="4"/>
  <c r="E1788" i="4"/>
  <c r="F1788" i="4"/>
  <c r="E1776" i="4"/>
  <c r="F1776" i="4"/>
  <c r="E1764" i="4"/>
  <c r="F1764" i="4"/>
  <c r="E1752" i="4"/>
  <c r="F1752" i="4"/>
  <c r="E1740" i="4"/>
  <c r="F1740" i="4"/>
  <c r="E1728" i="4"/>
  <c r="F1728" i="4"/>
  <c r="E1716" i="4"/>
  <c r="F1716" i="4"/>
  <c r="E1704" i="4"/>
  <c r="F1704" i="4"/>
  <c r="E1692" i="4"/>
  <c r="F1692" i="4"/>
  <c r="E1680" i="4"/>
  <c r="F1680" i="4"/>
  <c r="E1668" i="4"/>
  <c r="F1668" i="4"/>
  <c r="E1656" i="4"/>
  <c r="F1656" i="4"/>
  <c r="E1644" i="4"/>
  <c r="F1644" i="4"/>
  <c r="E1632" i="4"/>
  <c r="F1632" i="4"/>
  <c r="E1620" i="4"/>
  <c r="F1620" i="4"/>
  <c r="E1608" i="4"/>
  <c r="F1608" i="4"/>
  <c r="E1596" i="4"/>
  <c r="F1596" i="4"/>
  <c r="E1584" i="4"/>
  <c r="F1584" i="4"/>
  <c r="E1572" i="4"/>
  <c r="F1572" i="4"/>
  <c r="E1560" i="4"/>
  <c r="F1560" i="4"/>
  <c r="E1548" i="4"/>
  <c r="F1548" i="4"/>
  <c r="E1536" i="4"/>
  <c r="F1536" i="4"/>
  <c r="E1524" i="4"/>
  <c r="F1524" i="4"/>
  <c r="E1512" i="4"/>
  <c r="F1512" i="4"/>
  <c r="E1500" i="4"/>
  <c r="F1500" i="4"/>
  <c r="E1488" i="4"/>
  <c r="F1488" i="4"/>
  <c r="E1476" i="4"/>
  <c r="F1476" i="4"/>
  <c r="E1464" i="4"/>
  <c r="F1464" i="4"/>
  <c r="E1452" i="4"/>
  <c r="F1452" i="4"/>
  <c r="E1440" i="4"/>
  <c r="F1440" i="4"/>
  <c r="E1428" i="4"/>
  <c r="F1428" i="4"/>
  <c r="E1416" i="4"/>
  <c r="F1416" i="4"/>
  <c r="E1404" i="4"/>
  <c r="F1404" i="4"/>
  <c r="E1392" i="4"/>
  <c r="F1392" i="4"/>
  <c r="E1380" i="4"/>
  <c r="F1380" i="4"/>
  <c r="E1368" i="4"/>
  <c r="F1368" i="4"/>
  <c r="E1356" i="4"/>
  <c r="F1356" i="4"/>
  <c r="E1344" i="4"/>
  <c r="F1344" i="4"/>
  <c r="E1332" i="4"/>
  <c r="F1332" i="4"/>
  <c r="E1320" i="4"/>
  <c r="F1320" i="4"/>
  <c r="E1308" i="4"/>
  <c r="F1308" i="4"/>
  <c r="E1296" i="4"/>
  <c r="F1296" i="4"/>
  <c r="E1284" i="4"/>
  <c r="F1284" i="4"/>
  <c r="E1272" i="4"/>
  <c r="F1272" i="4"/>
  <c r="E1260" i="4"/>
  <c r="F1260" i="4"/>
  <c r="E1248" i="4"/>
  <c r="F1248" i="4"/>
  <c r="E1236" i="4"/>
  <c r="F1236" i="4"/>
  <c r="E1224" i="4"/>
  <c r="F1224" i="4"/>
  <c r="E1212" i="4"/>
  <c r="F1212" i="4"/>
  <c r="E1200" i="4"/>
  <c r="F1200" i="4"/>
  <c r="E1188" i="4"/>
  <c r="F1188" i="4"/>
  <c r="E1176" i="4"/>
  <c r="F1176" i="4"/>
  <c r="E1164" i="4"/>
  <c r="F1164" i="4"/>
  <c r="E1152" i="4"/>
  <c r="F1152" i="4"/>
  <c r="E1140" i="4"/>
  <c r="F1140" i="4"/>
  <c r="E1128" i="4"/>
  <c r="F1128" i="4"/>
  <c r="E1116" i="4"/>
  <c r="F1116" i="4"/>
  <c r="E1104" i="4"/>
  <c r="F1104" i="4"/>
  <c r="E1092" i="4"/>
  <c r="F1092" i="4"/>
  <c r="E1080" i="4"/>
  <c r="F1080" i="4"/>
  <c r="E1068" i="4"/>
  <c r="F1068" i="4"/>
  <c r="E1056" i="4"/>
  <c r="F1056" i="4"/>
  <c r="E1044" i="4"/>
  <c r="F1044" i="4"/>
  <c r="E1032" i="4"/>
  <c r="F1032" i="4"/>
  <c r="E1020" i="4"/>
  <c r="F1020" i="4"/>
  <c r="E1008" i="4"/>
  <c r="F1008" i="4"/>
  <c r="E996" i="4"/>
  <c r="F996" i="4"/>
  <c r="E984" i="4"/>
  <c r="F984" i="4"/>
  <c r="E972" i="4"/>
  <c r="F972" i="4"/>
  <c r="E960" i="4"/>
  <c r="F960" i="4"/>
  <c r="E948" i="4"/>
  <c r="F948" i="4"/>
  <c r="E936" i="4"/>
  <c r="F936" i="4"/>
  <c r="E924" i="4"/>
  <c r="F924" i="4"/>
  <c r="E912" i="4"/>
  <c r="F912" i="4"/>
  <c r="E900" i="4"/>
  <c r="F900" i="4"/>
  <c r="E888" i="4"/>
  <c r="F888" i="4"/>
  <c r="E876" i="4"/>
  <c r="F876" i="4"/>
  <c r="E864" i="4"/>
  <c r="F864" i="4"/>
  <c r="E852" i="4"/>
  <c r="F852" i="4"/>
  <c r="E840" i="4"/>
  <c r="F840" i="4"/>
  <c r="E828" i="4"/>
  <c r="F828" i="4"/>
  <c r="E816" i="4"/>
  <c r="F816" i="4"/>
  <c r="E804" i="4"/>
  <c r="F804" i="4"/>
  <c r="E792" i="4"/>
  <c r="F792" i="4"/>
  <c r="E780" i="4"/>
  <c r="F780" i="4"/>
  <c r="E768" i="4"/>
  <c r="F768" i="4"/>
  <c r="E756" i="4"/>
  <c r="F756" i="4"/>
  <c r="E744" i="4"/>
  <c r="F744" i="4"/>
  <c r="F2229" i="4"/>
  <c r="F2085" i="4"/>
  <c r="F1941" i="4"/>
  <c r="F1652" i="4"/>
  <c r="F1305" i="4"/>
  <c r="E2327" i="4"/>
  <c r="F2327" i="4"/>
  <c r="E2315" i="4"/>
  <c r="F2315" i="4"/>
  <c r="E2303" i="4"/>
  <c r="F2303" i="4"/>
  <c r="E2291" i="4"/>
  <c r="F2291" i="4"/>
  <c r="E2279" i="4"/>
  <c r="F2279" i="4"/>
  <c r="E2267" i="4"/>
  <c r="F2267" i="4"/>
  <c r="E2255" i="4"/>
  <c r="F2255" i="4"/>
  <c r="E2243" i="4"/>
  <c r="F2243" i="4"/>
  <c r="E2231" i="4"/>
  <c r="F2231" i="4"/>
  <c r="E2219" i="4"/>
  <c r="F2219" i="4"/>
  <c r="E2207" i="4"/>
  <c r="F2207" i="4"/>
  <c r="E2195" i="4"/>
  <c r="F2195" i="4"/>
  <c r="E2183" i="4"/>
  <c r="F2183" i="4"/>
  <c r="E2171" i="4"/>
  <c r="F2171" i="4"/>
  <c r="E2159" i="4"/>
  <c r="F2159" i="4"/>
  <c r="E2147" i="4"/>
  <c r="F2147" i="4"/>
  <c r="E2135" i="4"/>
  <c r="F2135" i="4"/>
  <c r="E2123" i="4"/>
  <c r="F2123" i="4"/>
  <c r="E2111" i="4"/>
  <c r="F2111" i="4"/>
  <c r="E2099" i="4"/>
  <c r="F2099" i="4"/>
  <c r="E2087" i="4"/>
  <c r="F2087" i="4"/>
  <c r="E2075" i="4"/>
  <c r="F2075" i="4"/>
  <c r="E2063" i="4"/>
  <c r="F2063" i="4"/>
  <c r="E2051" i="4"/>
  <c r="F2051" i="4"/>
  <c r="E2039" i="4"/>
  <c r="F2039" i="4"/>
  <c r="E2027" i="4"/>
  <c r="F2027" i="4"/>
  <c r="E2015" i="4"/>
  <c r="F2015" i="4"/>
  <c r="E2003" i="4"/>
  <c r="F2003" i="4"/>
  <c r="E1991" i="4"/>
  <c r="F1991" i="4"/>
  <c r="E1979" i="4"/>
  <c r="F1979" i="4"/>
  <c r="E1967" i="4"/>
  <c r="F1967" i="4"/>
  <c r="E1955" i="4"/>
  <c r="F1955" i="4"/>
  <c r="E1943" i="4"/>
  <c r="F1943" i="4"/>
  <c r="E1931" i="4"/>
  <c r="F1931" i="4"/>
  <c r="E1919" i="4"/>
  <c r="F1919" i="4"/>
  <c r="E1907" i="4"/>
  <c r="F1907" i="4"/>
  <c r="E1895" i="4"/>
  <c r="F1895" i="4"/>
  <c r="E1883" i="4"/>
  <c r="F1883" i="4"/>
  <c r="E1871" i="4"/>
  <c r="F1871" i="4"/>
  <c r="E1859" i="4"/>
  <c r="F1859" i="4"/>
  <c r="E1847" i="4"/>
  <c r="F1847" i="4"/>
  <c r="E1835" i="4"/>
  <c r="F1835" i="4"/>
  <c r="E1823" i="4"/>
  <c r="F1823" i="4"/>
  <c r="E1811" i="4"/>
  <c r="F1811" i="4"/>
  <c r="E1799" i="4"/>
  <c r="F1799" i="4"/>
  <c r="E1787" i="4"/>
  <c r="F1787" i="4"/>
  <c r="E1775" i="4"/>
  <c r="F1775" i="4"/>
  <c r="E1763" i="4"/>
  <c r="F1763" i="4"/>
  <c r="E1751" i="4"/>
  <c r="F1751" i="4"/>
  <c r="E1739" i="4"/>
  <c r="F1739" i="4"/>
  <c r="E1727" i="4"/>
  <c r="F1727" i="4"/>
  <c r="E1715" i="4"/>
  <c r="F1715" i="4"/>
  <c r="E1703" i="4"/>
  <c r="F1703" i="4"/>
  <c r="E1691" i="4"/>
  <c r="F1691" i="4"/>
  <c r="E1667" i="4"/>
  <c r="F1667" i="4"/>
  <c r="E1655" i="4"/>
  <c r="F1655" i="4"/>
  <c r="E1643" i="4"/>
  <c r="F1643" i="4"/>
  <c r="E1631" i="4"/>
  <c r="F1631" i="4"/>
  <c r="E1619" i="4"/>
  <c r="F1619" i="4"/>
  <c r="E1607" i="4"/>
  <c r="F1607" i="4"/>
  <c r="E1595" i="4"/>
  <c r="F1595" i="4"/>
  <c r="E1583" i="4"/>
  <c r="F1583" i="4"/>
  <c r="E1571" i="4"/>
  <c r="F1571" i="4"/>
  <c r="E1559" i="4"/>
  <c r="F1559" i="4"/>
  <c r="E1547" i="4"/>
  <c r="F1547" i="4"/>
  <c r="E1523" i="4"/>
  <c r="F1523" i="4"/>
  <c r="E1511" i="4"/>
  <c r="F1511" i="4"/>
  <c r="E1499" i="4"/>
  <c r="F1499" i="4"/>
  <c r="E1487" i="4"/>
  <c r="F1487" i="4"/>
  <c r="E1475" i="4"/>
  <c r="F1475" i="4"/>
  <c r="E1463" i="4"/>
  <c r="F1463" i="4"/>
  <c r="E1451" i="4"/>
  <c r="F1451" i="4"/>
  <c r="E1439" i="4"/>
  <c r="F1439" i="4"/>
  <c r="E1427" i="4"/>
  <c r="F1427" i="4"/>
  <c r="E1415" i="4"/>
  <c r="F1415" i="4"/>
  <c r="E1403" i="4"/>
  <c r="F1403" i="4"/>
  <c r="E1379" i="4"/>
  <c r="F1379" i="4"/>
  <c r="E1367" i="4"/>
  <c r="F1367" i="4"/>
  <c r="E1355" i="4"/>
  <c r="F1355" i="4"/>
  <c r="E1343" i="4"/>
  <c r="F1343" i="4"/>
  <c r="E1331" i="4"/>
  <c r="F1331" i="4"/>
  <c r="E1319" i="4"/>
  <c r="F1319" i="4"/>
  <c r="E1307" i="4"/>
  <c r="F1307" i="4"/>
  <c r="E1295" i="4"/>
  <c r="F1295" i="4"/>
  <c r="E1283" i="4"/>
  <c r="F1283" i="4"/>
  <c r="E1271" i="4"/>
  <c r="F1271" i="4"/>
  <c r="E1259" i="4"/>
  <c r="F1259" i="4"/>
  <c r="E1235" i="4"/>
  <c r="F1235" i="4"/>
  <c r="E1223" i="4"/>
  <c r="F1223" i="4"/>
  <c r="E1211" i="4"/>
  <c r="F1211" i="4"/>
  <c r="E1199" i="4"/>
  <c r="F1199" i="4"/>
  <c r="E1187" i="4"/>
  <c r="F1187" i="4"/>
  <c r="E1163" i="4"/>
  <c r="F1163" i="4"/>
  <c r="E1151" i="4"/>
  <c r="F1151" i="4"/>
  <c r="E1139" i="4"/>
  <c r="F1139" i="4"/>
  <c r="E1127" i="4"/>
  <c r="F1127" i="4"/>
  <c r="E1115" i="4"/>
  <c r="F1115" i="4"/>
  <c r="E1103" i="4"/>
  <c r="F1103" i="4"/>
  <c r="E1091" i="4"/>
  <c r="F1091" i="4"/>
  <c r="E1079" i="4"/>
  <c r="F1079" i="4"/>
  <c r="E1067" i="4"/>
  <c r="F1067" i="4"/>
  <c r="E1055" i="4"/>
  <c r="F1055" i="4"/>
  <c r="E1043" i="4"/>
  <c r="F1043" i="4"/>
  <c r="E1031" i="4"/>
  <c r="F1031" i="4"/>
  <c r="E1019" i="4"/>
  <c r="F1019" i="4"/>
  <c r="E1007" i="4"/>
  <c r="F1007" i="4"/>
  <c r="E995" i="4"/>
  <c r="F995" i="4"/>
  <c r="E983" i="4"/>
  <c r="F983" i="4"/>
  <c r="E971" i="4"/>
  <c r="F971" i="4"/>
  <c r="E959" i="4"/>
  <c r="F959" i="4"/>
  <c r="E947" i="4"/>
  <c r="F947" i="4"/>
  <c r="E935" i="4"/>
  <c r="F935" i="4"/>
  <c r="E923" i="4"/>
  <c r="F923" i="4"/>
  <c r="E911" i="4"/>
  <c r="F911" i="4"/>
  <c r="E887" i="4"/>
  <c r="F887" i="4"/>
  <c r="E875" i="4"/>
  <c r="F875" i="4"/>
  <c r="E863" i="4"/>
  <c r="F863" i="4"/>
  <c r="E851" i="4"/>
  <c r="F851" i="4"/>
  <c r="E839" i="4"/>
  <c r="F839" i="4"/>
  <c r="E827" i="4"/>
  <c r="F827" i="4"/>
  <c r="E815" i="4"/>
  <c r="F815" i="4"/>
  <c r="E803" i="4"/>
  <c r="F803" i="4"/>
  <c r="E791" i="4"/>
  <c r="F791" i="4"/>
  <c r="E779" i="4"/>
  <c r="F779" i="4"/>
  <c r="E767" i="4"/>
  <c r="F767" i="4"/>
  <c r="E755" i="4"/>
  <c r="F755" i="4"/>
  <c r="E743" i="4"/>
  <c r="F743" i="4"/>
  <c r="E731" i="4"/>
  <c r="F731" i="4"/>
  <c r="E719" i="4"/>
  <c r="F719" i="4"/>
  <c r="E707" i="4"/>
  <c r="F707" i="4"/>
  <c r="E695" i="4"/>
  <c r="F695" i="4"/>
  <c r="E683" i="4"/>
  <c r="F683" i="4"/>
  <c r="E671" i="4"/>
  <c r="F671" i="4"/>
  <c r="E659" i="4"/>
  <c r="F659" i="4"/>
  <c r="E647" i="4"/>
  <c r="F647" i="4"/>
  <c r="E635" i="4"/>
  <c r="F635" i="4"/>
  <c r="E623" i="4"/>
  <c r="F623" i="4"/>
  <c r="E611" i="4"/>
  <c r="F611" i="4"/>
  <c r="E599" i="4"/>
  <c r="F599" i="4"/>
  <c r="E587" i="4"/>
  <c r="F587" i="4"/>
  <c r="E575" i="4"/>
  <c r="F575" i="4"/>
  <c r="E563" i="4"/>
  <c r="F563" i="4"/>
  <c r="E551" i="4"/>
  <c r="F551" i="4"/>
  <c r="E539" i="4"/>
  <c r="F539" i="4"/>
  <c r="E527" i="4"/>
  <c r="F527" i="4"/>
  <c r="E515" i="4"/>
  <c r="F515" i="4"/>
  <c r="E503" i="4"/>
  <c r="F503" i="4"/>
  <c r="E491" i="4"/>
  <c r="F491" i="4"/>
  <c r="E479" i="4"/>
  <c r="F479" i="4"/>
  <c r="E467" i="4"/>
  <c r="F467" i="4"/>
  <c r="E455" i="4"/>
  <c r="F455" i="4"/>
  <c r="E443" i="4"/>
  <c r="F443" i="4"/>
  <c r="E431" i="4"/>
  <c r="F431" i="4"/>
  <c r="E419" i="4"/>
  <c r="F419" i="4"/>
  <c r="E407" i="4"/>
  <c r="F407" i="4"/>
  <c r="E395" i="4"/>
  <c r="F395" i="4"/>
  <c r="E383" i="4"/>
  <c r="F383" i="4"/>
  <c r="E371" i="4"/>
  <c r="F371" i="4"/>
  <c r="E359" i="4"/>
  <c r="F359" i="4"/>
  <c r="E347" i="4"/>
  <c r="F347" i="4"/>
  <c r="E335" i="4"/>
  <c r="F335" i="4"/>
  <c r="E323" i="4"/>
  <c r="F323" i="4"/>
  <c r="E311" i="4"/>
  <c r="F311" i="4"/>
  <c r="E299" i="4"/>
  <c r="F299" i="4"/>
  <c r="E287" i="4"/>
  <c r="F287" i="4"/>
  <c r="E275" i="4"/>
  <c r="F275" i="4"/>
  <c r="E263" i="4"/>
  <c r="F263" i="4"/>
  <c r="E251" i="4"/>
  <c r="F251" i="4"/>
  <c r="E239" i="4"/>
  <c r="F239" i="4"/>
  <c r="E227" i="4"/>
  <c r="F227" i="4"/>
  <c r="E215" i="4"/>
  <c r="F215" i="4"/>
  <c r="E203" i="4"/>
  <c r="F203" i="4"/>
  <c r="E191" i="4"/>
  <c r="F191" i="4"/>
  <c r="E179" i="4"/>
  <c r="F179" i="4"/>
  <c r="E167" i="4"/>
  <c r="F167" i="4"/>
  <c r="E155" i="4"/>
  <c r="F155" i="4"/>
  <c r="E143" i="4"/>
  <c r="F143" i="4"/>
  <c r="E131" i="4"/>
  <c r="F131" i="4"/>
  <c r="E119" i="4"/>
  <c r="F119" i="4"/>
  <c r="E107" i="4"/>
  <c r="F107" i="4"/>
  <c r="E95" i="4"/>
  <c r="F95" i="4"/>
  <c r="E83" i="4"/>
  <c r="F83" i="4"/>
  <c r="E71" i="4"/>
  <c r="F71" i="4"/>
  <c r="E59" i="4"/>
  <c r="F59" i="4"/>
  <c r="E47" i="4"/>
  <c r="F47" i="4"/>
  <c r="E35" i="4"/>
  <c r="F35" i="4"/>
  <c r="E23" i="4"/>
  <c r="F23" i="4"/>
  <c r="E11" i="4"/>
  <c r="F11" i="4"/>
  <c r="F2217" i="4"/>
  <c r="F2073" i="4"/>
  <c r="F1929" i="4"/>
  <c r="F1622" i="4"/>
  <c r="F1275" i="4"/>
  <c r="E2326" i="4"/>
  <c r="F2326" i="4"/>
  <c r="E2314" i="4"/>
  <c r="F2314" i="4"/>
  <c r="E2302" i="4"/>
  <c r="F2302" i="4"/>
  <c r="E2290" i="4"/>
  <c r="F2290" i="4"/>
  <c r="E2278" i="4"/>
  <c r="F2278" i="4"/>
  <c r="E2266" i="4"/>
  <c r="F2266" i="4"/>
  <c r="E2254" i="4"/>
  <c r="F2254" i="4"/>
  <c r="E2242" i="4"/>
  <c r="F2242" i="4"/>
  <c r="E2230" i="4"/>
  <c r="F2230" i="4"/>
  <c r="E2218" i="4"/>
  <c r="F2218" i="4"/>
  <c r="E2206" i="4"/>
  <c r="F2206" i="4"/>
  <c r="E2194" i="4"/>
  <c r="F2194" i="4"/>
  <c r="E2182" i="4"/>
  <c r="F2182" i="4"/>
  <c r="E2170" i="4"/>
  <c r="F2170" i="4"/>
  <c r="E2158" i="4"/>
  <c r="F2158" i="4"/>
  <c r="E2146" i="4"/>
  <c r="F2146" i="4"/>
  <c r="E2134" i="4"/>
  <c r="F2134" i="4"/>
  <c r="E2122" i="4"/>
  <c r="F2122" i="4"/>
  <c r="E2110" i="4"/>
  <c r="F2110" i="4"/>
  <c r="E2098" i="4"/>
  <c r="F2098" i="4"/>
  <c r="E2086" i="4"/>
  <c r="F2086" i="4"/>
  <c r="E2074" i="4"/>
  <c r="F2074" i="4"/>
  <c r="E2062" i="4"/>
  <c r="F2062" i="4"/>
  <c r="E2050" i="4"/>
  <c r="F2050" i="4"/>
  <c r="E2038" i="4"/>
  <c r="F2038" i="4"/>
  <c r="E2026" i="4"/>
  <c r="F2026" i="4"/>
  <c r="E2014" i="4"/>
  <c r="F2014" i="4"/>
  <c r="E2002" i="4"/>
  <c r="F2002" i="4"/>
  <c r="E1990" i="4"/>
  <c r="F1990" i="4"/>
  <c r="E1978" i="4"/>
  <c r="F1978" i="4"/>
  <c r="E1966" i="4"/>
  <c r="F1966" i="4"/>
  <c r="E1954" i="4"/>
  <c r="F1954" i="4"/>
  <c r="E1942" i="4"/>
  <c r="F1942" i="4"/>
  <c r="E1930" i="4"/>
  <c r="F1930" i="4"/>
  <c r="E1918" i="4"/>
  <c r="F1918" i="4"/>
  <c r="E1906" i="4"/>
  <c r="F1906" i="4"/>
  <c r="E1894" i="4"/>
  <c r="F1894" i="4"/>
  <c r="E1882" i="4"/>
  <c r="F1882" i="4"/>
  <c r="E1870" i="4"/>
  <c r="F1870" i="4"/>
  <c r="E1858" i="4"/>
  <c r="F1858" i="4"/>
  <c r="E1846" i="4"/>
  <c r="F1846" i="4"/>
  <c r="E1834" i="4"/>
  <c r="F1834" i="4"/>
  <c r="E1822" i="4"/>
  <c r="F1822" i="4"/>
  <c r="E1810" i="4"/>
  <c r="F1810" i="4"/>
  <c r="E1798" i="4"/>
  <c r="F1798" i="4"/>
  <c r="E1786" i="4"/>
  <c r="F1786" i="4"/>
  <c r="E1774" i="4"/>
  <c r="F1774" i="4"/>
  <c r="E1762" i="4"/>
  <c r="F1762" i="4"/>
  <c r="E1750" i="4"/>
  <c r="F1750" i="4"/>
  <c r="E1738" i="4"/>
  <c r="F1738" i="4"/>
  <c r="E1726" i="4"/>
  <c r="F1726" i="4"/>
  <c r="E1714" i="4"/>
  <c r="F1714" i="4"/>
  <c r="E1702" i="4"/>
  <c r="F1702" i="4"/>
  <c r="E1690" i="4"/>
  <c r="F1690" i="4"/>
  <c r="E1678" i="4"/>
  <c r="F1678" i="4"/>
  <c r="E1666" i="4"/>
  <c r="F1666" i="4"/>
  <c r="E1654" i="4"/>
  <c r="F1654" i="4"/>
  <c r="E1642" i="4"/>
  <c r="F1642" i="4"/>
  <c r="E1630" i="4"/>
  <c r="F1630" i="4"/>
  <c r="E1618" i="4"/>
  <c r="F1618" i="4"/>
  <c r="E1606" i="4"/>
  <c r="F1606" i="4"/>
  <c r="E1594" i="4"/>
  <c r="F1594" i="4"/>
  <c r="E1582" i="4"/>
  <c r="F1582" i="4"/>
  <c r="E1570" i="4"/>
  <c r="F1570" i="4"/>
  <c r="E1558" i="4"/>
  <c r="F1558" i="4"/>
  <c r="E1546" i="4"/>
  <c r="F1546" i="4"/>
  <c r="E1534" i="4"/>
  <c r="F1534" i="4"/>
  <c r="E1522" i="4"/>
  <c r="F1522" i="4"/>
  <c r="E1510" i="4"/>
  <c r="F1510" i="4"/>
  <c r="E1498" i="4"/>
  <c r="F1498" i="4"/>
  <c r="E1486" i="4"/>
  <c r="F1486" i="4"/>
  <c r="E1474" i="4"/>
  <c r="F1474" i="4"/>
  <c r="E1462" i="4"/>
  <c r="F1462" i="4"/>
  <c r="E1450" i="4"/>
  <c r="F1450" i="4"/>
  <c r="E1438" i="4"/>
  <c r="F1438" i="4"/>
  <c r="E1426" i="4"/>
  <c r="F1426" i="4"/>
  <c r="E1414" i="4"/>
  <c r="F1414" i="4"/>
  <c r="E1402" i="4"/>
  <c r="F1402" i="4"/>
  <c r="E1390" i="4"/>
  <c r="F1390" i="4"/>
  <c r="E1378" i="4"/>
  <c r="F1378" i="4"/>
  <c r="E1366" i="4"/>
  <c r="F1366" i="4"/>
  <c r="E1354" i="4"/>
  <c r="F1354" i="4"/>
  <c r="E1342" i="4"/>
  <c r="F1342" i="4"/>
  <c r="E1330" i="4"/>
  <c r="F1330" i="4"/>
  <c r="E1318" i="4"/>
  <c r="F1318" i="4"/>
  <c r="E1306" i="4"/>
  <c r="F1306" i="4"/>
  <c r="E1294" i="4"/>
  <c r="F1294" i="4"/>
  <c r="E1282" i="4"/>
  <c r="F1282" i="4"/>
  <c r="E1270" i="4"/>
  <c r="F1270" i="4"/>
  <c r="E1258" i="4"/>
  <c r="F1258" i="4"/>
  <c r="E1246" i="4"/>
  <c r="F1246" i="4"/>
  <c r="E1234" i="4"/>
  <c r="F1234" i="4"/>
  <c r="E1222" i="4"/>
  <c r="F1222" i="4"/>
  <c r="E1210" i="4"/>
  <c r="F1210" i="4"/>
  <c r="E1198" i="4"/>
  <c r="F1198" i="4"/>
  <c r="E1186" i="4"/>
  <c r="F1186" i="4"/>
  <c r="E1174" i="4"/>
  <c r="F1174" i="4"/>
  <c r="E1162" i="4"/>
  <c r="F1162" i="4"/>
  <c r="E1150" i="4"/>
  <c r="F1150" i="4"/>
  <c r="E1138" i="4"/>
  <c r="F1138" i="4"/>
  <c r="E1126" i="4"/>
  <c r="F1126" i="4"/>
  <c r="E1114" i="4"/>
  <c r="F1114" i="4"/>
  <c r="E1102" i="4"/>
  <c r="F1102" i="4"/>
  <c r="E1090" i="4"/>
  <c r="F1090" i="4"/>
  <c r="E1078" i="4"/>
  <c r="F1078" i="4"/>
  <c r="E1066" i="4"/>
  <c r="F1066" i="4"/>
  <c r="E1054" i="4"/>
  <c r="F1054" i="4"/>
  <c r="E1042" i="4"/>
  <c r="F1042" i="4"/>
  <c r="E1030" i="4"/>
  <c r="F1030" i="4"/>
  <c r="E1018" i="4"/>
  <c r="F1018" i="4"/>
  <c r="E1006" i="4"/>
  <c r="F1006" i="4"/>
  <c r="E994" i="4"/>
  <c r="F994" i="4"/>
  <c r="E982" i="4"/>
  <c r="F982" i="4"/>
  <c r="E970" i="4"/>
  <c r="F970" i="4"/>
  <c r="E958" i="4"/>
  <c r="F958" i="4"/>
  <c r="E946" i="4"/>
  <c r="F946" i="4"/>
  <c r="E934" i="4"/>
  <c r="F934" i="4"/>
  <c r="E922" i="4"/>
  <c r="F922" i="4"/>
  <c r="E910" i="4"/>
  <c r="F910" i="4"/>
  <c r="E898" i="4"/>
  <c r="F898" i="4"/>
  <c r="E886" i="4"/>
  <c r="F886" i="4"/>
  <c r="E874" i="4"/>
  <c r="F874" i="4"/>
  <c r="E862" i="4"/>
  <c r="F862" i="4"/>
  <c r="E850" i="4"/>
  <c r="F850" i="4"/>
  <c r="E838" i="4"/>
  <c r="F838" i="4"/>
  <c r="E826" i="4"/>
  <c r="F826" i="4"/>
  <c r="E814" i="4"/>
  <c r="F814" i="4"/>
  <c r="E802" i="4"/>
  <c r="F802" i="4"/>
  <c r="E790" i="4"/>
  <c r="F790" i="4"/>
  <c r="E778" i="4"/>
  <c r="F778" i="4"/>
  <c r="E766" i="4"/>
  <c r="F766" i="4"/>
  <c r="E754" i="4"/>
  <c r="F754" i="4"/>
  <c r="E742" i="4"/>
  <c r="F742" i="4"/>
  <c r="E730" i="4"/>
  <c r="F730" i="4"/>
  <c r="F2205" i="4"/>
  <c r="F2061" i="4"/>
  <c r="F1905" i="4"/>
  <c r="F1593" i="4"/>
  <c r="F1247" i="4"/>
  <c r="E1917" i="4"/>
  <c r="F1917" i="4"/>
  <c r="E1893" i="4"/>
  <c r="F1893" i="4"/>
  <c r="E1869" i="4"/>
  <c r="F1869" i="4"/>
  <c r="E1845" i="4"/>
  <c r="F1845" i="4"/>
  <c r="E1821" i="4"/>
  <c r="F1821" i="4"/>
  <c r="E1797" i="4"/>
  <c r="F1797" i="4"/>
  <c r="E1773" i="4"/>
  <c r="F1773" i="4"/>
  <c r="E1749" i="4"/>
  <c r="F1749" i="4"/>
  <c r="E1725" i="4"/>
  <c r="F1725" i="4"/>
  <c r="E1713" i="4"/>
  <c r="F1713" i="4"/>
  <c r="E1701" i="4"/>
  <c r="F1701" i="4"/>
  <c r="E1689" i="4"/>
  <c r="F1689" i="4"/>
  <c r="E1677" i="4"/>
  <c r="F1677" i="4"/>
  <c r="E1665" i="4"/>
  <c r="F1665" i="4"/>
  <c r="E1653" i="4"/>
  <c r="F1653" i="4"/>
  <c r="E1641" i="4"/>
  <c r="F1641" i="4"/>
  <c r="E1629" i="4"/>
  <c r="F1629" i="4"/>
  <c r="E1617" i="4"/>
  <c r="F1617" i="4"/>
  <c r="E1605" i="4"/>
  <c r="F1605" i="4"/>
  <c r="E1581" i="4"/>
  <c r="F1581" i="4"/>
  <c r="E1569" i="4"/>
  <c r="F1569" i="4"/>
  <c r="E1557" i="4"/>
  <c r="F1557" i="4"/>
  <c r="E1545" i="4"/>
  <c r="F1545" i="4"/>
  <c r="E1533" i="4"/>
  <c r="F1533" i="4"/>
  <c r="E1521" i="4"/>
  <c r="F1521" i="4"/>
  <c r="E1509" i="4"/>
  <c r="F1509" i="4"/>
  <c r="E1497" i="4"/>
  <c r="F1497" i="4"/>
  <c r="E1485" i="4"/>
  <c r="F1485" i="4"/>
  <c r="E1473" i="4"/>
  <c r="F1473" i="4"/>
  <c r="E1461" i="4"/>
  <c r="F1461" i="4"/>
  <c r="E1437" i="4"/>
  <c r="F1437" i="4"/>
  <c r="E1425" i="4"/>
  <c r="F1425" i="4"/>
  <c r="E1413" i="4"/>
  <c r="F1413" i="4"/>
  <c r="E1401" i="4"/>
  <c r="F1401" i="4"/>
  <c r="E1389" i="4"/>
  <c r="F1389" i="4"/>
  <c r="E1377" i="4"/>
  <c r="F1377" i="4"/>
  <c r="E1365" i="4"/>
  <c r="F1365" i="4"/>
  <c r="E1353" i="4"/>
  <c r="F1353" i="4"/>
  <c r="E1341" i="4"/>
  <c r="F1341" i="4"/>
  <c r="E1329" i="4"/>
  <c r="F1329" i="4"/>
  <c r="E1317" i="4"/>
  <c r="F1317" i="4"/>
  <c r="E1293" i="4"/>
  <c r="F1293" i="4"/>
  <c r="E1281" i="4"/>
  <c r="F1281" i="4"/>
  <c r="E1269" i="4"/>
  <c r="F1269" i="4"/>
  <c r="E1257" i="4"/>
  <c r="F1257" i="4"/>
  <c r="E1245" i="4"/>
  <c r="F1245" i="4"/>
  <c r="E1233" i="4"/>
  <c r="F1233" i="4"/>
  <c r="E1221" i="4"/>
  <c r="F1221" i="4"/>
  <c r="E1209" i="4"/>
  <c r="F1209" i="4"/>
  <c r="E1197" i="4"/>
  <c r="F1197" i="4"/>
  <c r="E1185" i="4"/>
  <c r="F1185" i="4"/>
  <c r="E1173" i="4"/>
  <c r="F1173" i="4"/>
  <c r="E1161" i="4"/>
  <c r="F1161" i="4"/>
  <c r="E1149" i="4"/>
  <c r="F1149" i="4"/>
  <c r="E1137" i="4"/>
  <c r="F1137" i="4"/>
  <c r="E1125" i="4"/>
  <c r="F1125" i="4"/>
  <c r="E1113" i="4"/>
  <c r="F1113" i="4"/>
  <c r="E1101" i="4"/>
  <c r="F1101" i="4"/>
  <c r="E1089" i="4"/>
  <c r="F1089" i="4"/>
  <c r="E1077" i="4"/>
  <c r="F1077" i="4"/>
  <c r="E1065" i="4"/>
  <c r="F1065" i="4"/>
  <c r="E1053" i="4"/>
  <c r="F1053" i="4"/>
  <c r="E1041" i="4"/>
  <c r="F1041" i="4"/>
  <c r="E1029" i="4"/>
  <c r="F1029" i="4"/>
  <c r="E1017" i="4"/>
  <c r="F1017" i="4"/>
  <c r="E1005" i="4"/>
  <c r="F1005" i="4"/>
  <c r="E993" i="4"/>
  <c r="F993" i="4"/>
  <c r="E981" i="4"/>
  <c r="F981" i="4"/>
  <c r="E969" i="4"/>
  <c r="F969" i="4"/>
  <c r="E957" i="4"/>
  <c r="F957" i="4"/>
  <c r="E945" i="4"/>
  <c r="F945" i="4"/>
  <c r="E933" i="4"/>
  <c r="F933" i="4"/>
  <c r="E921" i="4"/>
  <c r="F921" i="4"/>
  <c r="E909" i="4"/>
  <c r="F909" i="4"/>
  <c r="E897" i="4"/>
  <c r="F897" i="4"/>
  <c r="E885" i="4"/>
  <c r="F885" i="4"/>
  <c r="E873" i="4"/>
  <c r="F873" i="4"/>
  <c r="E861" i="4"/>
  <c r="F861" i="4"/>
  <c r="E849" i="4"/>
  <c r="F849" i="4"/>
  <c r="E837" i="4"/>
  <c r="F837" i="4"/>
  <c r="E825" i="4"/>
  <c r="F825" i="4"/>
  <c r="E813" i="4"/>
  <c r="F813" i="4"/>
  <c r="E801" i="4"/>
  <c r="F801" i="4"/>
  <c r="E789" i="4"/>
  <c r="F789" i="4"/>
  <c r="E777" i="4"/>
  <c r="F777" i="4"/>
  <c r="E765" i="4"/>
  <c r="F765" i="4"/>
  <c r="E753" i="4"/>
  <c r="F753" i="4"/>
  <c r="F2193" i="4"/>
  <c r="F2049" i="4"/>
  <c r="F1881" i="4"/>
  <c r="F1563" i="4"/>
  <c r="E2336" i="4"/>
  <c r="F2336" i="4"/>
  <c r="E2324" i="4"/>
  <c r="F2324" i="4"/>
  <c r="E2312" i="4"/>
  <c r="F2312" i="4"/>
  <c r="E2300" i="4"/>
  <c r="F2300" i="4"/>
  <c r="E2288" i="4"/>
  <c r="F2288" i="4"/>
  <c r="E2276" i="4"/>
  <c r="F2276" i="4"/>
  <c r="E2264" i="4"/>
  <c r="F2264" i="4"/>
  <c r="E2252" i="4"/>
  <c r="F2252" i="4"/>
  <c r="E2240" i="4"/>
  <c r="F2240" i="4"/>
  <c r="E2228" i="4"/>
  <c r="F2228" i="4"/>
  <c r="E2216" i="4"/>
  <c r="F2216" i="4"/>
  <c r="E2204" i="4"/>
  <c r="F2204" i="4"/>
  <c r="E2192" i="4"/>
  <c r="F2192" i="4"/>
  <c r="E2180" i="4"/>
  <c r="F2180" i="4"/>
  <c r="E2168" i="4"/>
  <c r="F2168" i="4"/>
  <c r="E2156" i="4"/>
  <c r="F2156" i="4"/>
  <c r="E2144" i="4"/>
  <c r="F2144" i="4"/>
  <c r="E2132" i="4"/>
  <c r="F2132" i="4"/>
  <c r="E2120" i="4"/>
  <c r="F2120" i="4"/>
  <c r="E2108" i="4"/>
  <c r="F2108" i="4"/>
  <c r="E2096" i="4"/>
  <c r="F2096" i="4"/>
  <c r="E2084" i="4"/>
  <c r="F2084" i="4"/>
  <c r="E2072" i="4"/>
  <c r="F2072" i="4"/>
  <c r="E2060" i="4"/>
  <c r="F2060" i="4"/>
  <c r="E2048" i="4"/>
  <c r="F2048" i="4"/>
  <c r="E2036" i="4"/>
  <c r="F2036" i="4"/>
  <c r="E2024" i="4"/>
  <c r="F2024" i="4"/>
  <c r="E2012" i="4"/>
  <c r="F2012" i="4"/>
  <c r="E2000" i="4"/>
  <c r="F2000" i="4"/>
  <c r="E1988" i="4"/>
  <c r="F1988" i="4"/>
  <c r="E1976" i="4"/>
  <c r="F1976" i="4"/>
  <c r="E1964" i="4"/>
  <c r="F1964" i="4"/>
  <c r="E1952" i="4"/>
  <c r="F1952" i="4"/>
  <c r="E1940" i="4"/>
  <c r="F1940" i="4"/>
  <c r="E1928" i="4"/>
  <c r="F1928" i="4"/>
  <c r="E1916" i="4"/>
  <c r="F1916" i="4"/>
  <c r="E1904" i="4"/>
  <c r="F1904" i="4"/>
  <c r="E1892" i="4"/>
  <c r="F1892" i="4"/>
  <c r="E1880" i="4"/>
  <c r="F1880" i="4"/>
  <c r="E1868" i="4"/>
  <c r="F1868" i="4"/>
  <c r="E1856" i="4"/>
  <c r="F1856" i="4"/>
  <c r="E1844" i="4"/>
  <c r="F1844" i="4"/>
  <c r="E1832" i="4"/>
  <c r="F1832" i="4"/>
  <c r="E1820" i="4"/>
  <c r="F1820" i="4"/>
  <c r="E1808" i="4"/>
  <c r="F1808" i="4"/>
  <c r="E1796" i="4"/>
  <c r="F1796" i="4"/>
  <c r="E1784" i="4"/>
  <c r="F1784" i="4"/>
  <c r="E1772" i="4"/>
  <c r="F1772" i="4"/>
  <c r="E1760" i="4"/>
  <c r="F1760" i="4"/>
  <c r="E1748" i="4"/>
  <c r="F1748" i="4"/>
  <c r="E1736" i="4"/>
  <c r="F1736" i="4"/>
  <c r="E1724" i="4"/>
  <c r="F1724" i="4"/>
  <c r="E1712" i="4"/>
  <c r="F1712" i="4"/>
  <c r="E1700" i="4"/>
  <c r="F1700" i="4"/>
  <c r="E1688" i="4"/>
  <c r="F1688" i="4"/>
  <c r="E1676" i="4"/>
  <c r="F1676" i="4"/>
  <c r="E1664" i="4"/>
  <c r="F1664" i="4"/>
  <c r="E1640" i="4"/>
  <c r="F1640" i="4"/>
  <c r="E1628" i="4"/>
  <c r="F1628" i="4"/>
  <c r="E1616" i="4"/>
  <c r="F1616" i="4"/>
  <c r="E1604" i="4"/>
  <c r="F1604" i="4"/>
  <c r="E1592" i="4"/>
  <c r="F1592" i="4"/>
  <c r="E1580" i="4"/>
  <c r="F1580" i="4"/>
  <c r="E1568" i="4"/>
  <c r="F1568" i="4"/>
  <c r="E1556" i="4"/>
  <c r="F1556" i="4"/>
  <c r="E1544" i="4"/>
  <c r="F1544" i="4"/>
  <c r="E1532" i="4"/>
  <c r="F1532" i="4"/>
  <c r="E1520" i="4"/>
  <c r="F1520" i="4"/>
  <c r="E1496" i="4"/>
  <c r="F1496" i="4"/>
  <c r="E1484" i="4"/>
  <c r="F1484" i="4"/>
  <c r="E1472" i="4"/>
  <c r="F1472" i="4"/>
  <c r="E1460" i="4"/>
  <c r="F1460" i="4"/>
  <c r="E1448" i="4"/>
  <c r="F1448" i="4"/>
  <c r="E1436" i="4"/>
  <c r="F1436" i="4"/>
  <c r="E1424" i="4"/>
  <c r="F1424" i="4"/>
  <c r="E1412" i="4"/>
  <c r="F1412" i="4"/>
  <c r="E1400" i="4"/>
  <c r="F1400" i="4"/>
  <c r="E1388" i="4"/>
  <c r="F1388" i="4"/>
  <c r="E1376" i="4"/>
  <c r="F1376" i="4"/>
  <c r="E1352" i="4"/>
  <c r="F1352" i="4"/>
  <c r="E1340" i="4"/>
  <c r="F1340" i="4"/>
  <c r="E1328" i="4"/>
  <c r="F1328" i="4"/>
  <c r="E1316" i="4"/>
  <c r="F1316" i="4"/>
  <c r="E1304" i="4"/>
  <c r="F1304" i="4"/>
  <c r="E1292" i="4"/>
  <c r="F1292" i="4"/>
  <c r="E1280" i="4"/>
  <c r="F1280" i="4"/>
  <c r="E1268" i="4"/>
  <c r="F1268" i="4"/>
  <c r="E1256" i="4"/>
  <c r="F1256" i="4"/>
  <c r="E1244" i="4"/>
  <c r="F1244" i="4"/>
  <c r="E1232" i="4"/>
  <c r="F1232" i="4"/>
  <c r="E1208" i="4"/>
  <c r="F1208" i="4"/>
  <c r="E1196" i="4"/>
  <c r="F1196" i="4"/>
  <c r="E1184" i="4"/>
  <c r="F1184" i="4"/>
  <c r="E1172" i="4"/>
  <c r="F1172" i="4"/>
  <c r="E1160" i="4"/>
  <c r="F1160" i="4"/>
  <c r="E1148" i="4"/>
  <c r="F1148" i="4"/>
  <c r="E1136" i="4"/>
  <c r="F1136" i="4"/>
  <c r="E1124" i="4"/>
  <c r="F1124" i="4"/>
  <c r="E1112" i="4"/>
  <c r="F1112" i="4"/>
  <c r="E1100" i="4"/>
  <c r="F1100" i="4"/>
  <c r="E1088" i="4"/>
  <c r="F1088" i="4"/>
  <c r="E1076" i="4"/>
  <c r="F1076" i="4"/>
  <c r="E1064" i="4"/>
  <c r="F1064" i="4"/>
  <c r="E1052" i="4"/>
  <c r="F1052" i="4"/>
  <c r="E1040" i="4"/>
  <c r="F1040" i="4"/>
  <c r="E1028" i="4"/>
  <c r="F1028" i="4"/>
  <c r="E1016" i="4"/>
  <c r="F1016" i="4"/>
  <c r="E1004" i="4"/>
  <c r="F1004" i="4"/>
  <c r="E992" i="4"/>
  <c r="F992" i="4"/>
  <c r="E980" i="4"/>
  <c r="F980" i="4"/>
  <c r="E968" i="4"/>
  <c r="F968" i="4"/>
  <c r="E956" i="4"/>
  <c r="F956" i="4"/>
  <c r="E944" i="4"/>
  <c r="F944" i="4"/>
  <c r="E932" i="4"/>
  <c r="F932" i="4"/>
  <c r="E920" i="4"/>
  <c r="F920" i="4"/>
  <c r="E908" i="4"/>
  <c r="F908" i="4"/>
  <c r="E896" i="4"/>
  <c r="F896" i="4"/>
  <c r="E884" i="4"/>
  <c r="F884" i="4"/>
  <c r="E872" i="4"/>
  <c r="F872" i="4"/>
  <c r="E860" i="4"/>
  <c r="F860" i="4"/>
  <c r="E848" i="4"/>
  <c r="F848" i="4"/>
  <c r="E836" i="4"/>
  <c r="F836" i="4"/>
  <c r="E824" i="4"/>
  <c r="F824" i="4"/>
  <c r="E812" i="4"/>
  <c r="F812" i="4"/>
  <c r="E800" i="4"/>
  <c r="F800" i="4"/>
  <c r="E788" i="4"/>
  <c r="F788" i="4"/>
  <c r="E776" i="4"/>
  <c r="F776" i="4"/>
  <c r="E764" i="4"/>
  <c r="F764" i="4"/>
  <c r="E752" i="4"/>
  <c r="F752" i="4"/>
  <c r="E740" i="4"/>
  <c r="F740" i="4"/>
  <c r="E728" i="4"/>
  <c r="F728" i="4"/>
  <c r="E716" i="4"/>
  <c r="F716" i="4"/>
  <c r="E704" i="4"/>
  <c r="F704" i="4"/>
  <c r="E692" i="4"/>
  <c r="F692" i="4"/>
  <c r="E680" i="4"/>
  <c r="F680" i="4"/>
  <c r="E668" i="4"/>
  <c r="F668" i="4"/>
  <c r="E656" i="4"/>
  <c r="F656" i="4"/>
  <c r="E644" i="4"/>
  <c r="F644" i="4"/>
  <c r="E632" i="4"/>
  <c r="F632" i="4"/>
  <c r="E620" i="4"/>
  <c r="F620" i="4"/>
  <c r="E608" i="4"/>
  <c r="F608" i="4"/>
  <c r="E596" i="4"/>
  <c r="F596" i="4"/>
  <c r="E584" i="4"/>
  <c r="F584" i="4"/>
  <c r="E572" i="4"/>
  <c r="F572" i="4"/>
  <c r="E560" i="4"/>
  <c r="F560" i="4"/>
  <c r="F2325" i="4"/>
  <c r="F2181" i="4"/>
  <c r="F2037" i="4"/>
  <c r="F1857" i="4"/>
  <c r="F1535" i="4"/>
  <c r="F1175" i="4"/>
  <c r="E2335" i="4"/>
  <c r="F2335" i="4"/>
  <c r="E2323" i="4"/>
  <c r="F2323" i="4"/>
  <c r="E2311" i="4"/>
  <c r="F2311" i="4"/>
  <c r="E2299" i="4"/>
  <c r="F2299" i="4"/>
  <c r="E2287" i="4"/>
  <c r="F2287" i="4"/>
  <c r="E2275" i="4"/>
  <c r="F2275" i="4"/>
  <c r="E2263" i="4"/>
  <c r="F2263" i="4"/>
  <c r="E2251" i="4"/>
  <c r="F2251" i="4"/>
  <c r="E2239" i="4"/>
  <c r="F2239" i="4"/>
  <c r="E2227" i="4"/>
  <c r="F2227" i="4"/>
  <c r="E2215" i="4"/>
  <c r="F2215" i="4"/>
  <c r="E2203" i="4"/>
  <c r="F2203" i="4"/>
  <c r="E2191" i="4"/>
  <c r="F2191" i="4"/>
  <c r="E2179" i="4"/>
  <c r="F2179" i="4"/>
  <c r="E2167" i="4"/>
  <c r="F2167" i="4"/>
  <c r="E2155" i="4"/>
  <c r="F2155" i="4"/>
  <c r="E2143" i="4"/>
  <c r="F2143" i="4"/>
  <c r="E2131" i="4"/>
  <c r="F2131" i="4"/>
  <c r="E2119" i="4"/>
  <c r="F2119" i="4"/>
  <c r="E2107" i="4"/>
  <c r="F2107" i="4"/>
  <c r="E2095" i="4"/>
  <c r="F2095" i="4"/>
  <c r="E2083" i="4"/>
  <c r="F2083" i="4"/>
  <c r="E2071" i="4"/>
  <c r="F2071" i="4"/>
  <c r="E2059" i="4"/>
  <c r="F2059" i="4"/>
  <c r="E2047" i="4"/>
  <c r="F2047" i="4"/>
  <c r="E2035" i="4"/>
  <c r="F2035" i="4"/>
  <c r="E2023" i="4"/>
  <c r="F2023" i="4"/>
  <c r="E2011" i="4"/>
  <c r="F2011" i="4"/>
  <c r="E1999" i="4"/>
  <c r="F1999" i="4"/>
  <c r="E1987" i="4"/>
  <c r="F1987" i="4"/>
  <c r="E1975" i="4"/>
  <c r="F1975" i="4"/>
  <c r="E1963" i="4"/>
  <c r="F1963" i="4"/>
  <c r="E1951" i="4"/>
  <c r="F1951" i="4"/>
  <c r="E1939" i="4"/>
  <c r="F1939" i="4"/>
  <c r="E1927" i="4"/>
  <c r="F1927" i="4"/>
  <c r="E1915" i="4"/>
  <c r="F1915" i="4"/>
  <c r="E1903" i="4"/>
  <c r="F1903" i="4"/>
  <c r="E1891" i="4"/>
  <c r="F1891" i="4"/>
  <c r="E1879" i="4"/>
  <c r="F1879" i="4"/>
  <c r="E1867" i="4"/>
  <c r="F1867" i="4"/>
  <c r="E1855" i="4"/>
  <c r="F1855" i="4"/>
  <c r="E1843" i="4"/>
  <c r="F1843" i="4"/>
  <c r="E1831" i="4"/>
  <c r="F1831" i="4"/>
  <c r="E1819" i="4"/>
  <c r="F1819" i="4"/>
  <c r="E1807" i="4"/>
  <c r="F1807" i="4"/>
  <c r="E1795" i="4"/>
  <c r="F1795" i="4"/>
  <c r="E1783" i="4"/>
  <c r="F1783" i="4"/>
  <c r="E1771" i="4"/>
  <c r="F1771" i="4"/>
  <c r="E1759" i="4"/>
  <c r="F1759" i="4"/>
  <c r="E1747" i="4"/>
  <c r="F1747" i="4"/>
  <c r="E1735" i="4"/>
  <c r="F1735" i="4"/>
  <c r="E1723" i="4"/>
  <c r="F1723" i="4"/>
  <c r="E1711" i="4"/>
  <c r="F1711" i="4"/>
  <c r="E1699" i="4"/>
  <c r="F1699" i="4"/>
  <c r="E1687" i="4"/>
  <c r="F1687" i="4"/>
  <c r="E1675" i="4"/>
  <c r="F1675" i="4"/>
  <c r="E1663" i="4"/>
  <c r="F1663" i="4"/>
  <c r="E1651" i="4"/>
  <c r="F1651" i="4"/>
  <c r="E1639" i="4"/>
  <c r="F1639" i="4"/>
  <c r="E1627" i="4"/>
  <c r="F1627" i="4"/>
  <c r="E1615" i="4"/>
  <c r="F1615" i="4"/>
  <c r="E1603" i="4"/>
  <c r="F1603" i="4"/>
  <c r="E1591" i="4"/>
  <c r="F1591" i="4"/>
  <c r="E1579" i="4"/>
  <c r="F1579" i="4"/>
  <c r="E1567" i="4"/>
  <c r="F1567" i="4"/>
  <c r="E1555" i="4"/>
  <c r="F1555" i="4"/>
  <c r="E1543" i="4"/>
  <c r="F1543" i="4"/>
  <c r="E1531" i="4"/>
  <c r="F1531" i="4"/>
  <c r="E1519" i="4"/>
  <c r="F1519" i="4"/>
  <c r="E1507" i="4"/>
  <c r="F1507" i="4"/>
  <c r="E1495" i="4"/>
  <c r="F1495" i="4"/>
  <c r="E1483" i="4"/>
  <c r="F1483" i="4"/>
  <c r="E1471" i="4"/>
  <c r="F1471" i="4"/>
  <c r="E1459" i="4"/>
  <c r="F1459" i="4"/>
  <c r="E1447" i="4"/>
  <c r="F1447" i="4"/>
  <c r="E1435" i="4"/>
  <c r="F1435" i="4"/>
  <c r="E1423" i="4"/>
  <c r="F1423" i="4"/>
  <c r="E1411" i="4"/>
  <c r="F1411" i="4"/>
  <c r="E1399" i="4"/>
  <c r="F1399" i="4"/>
  <c r="E1387" i="4"/>
  <c r="F1387" i="4"/>
  <c r="E1375" i="4"/>
  <c r="F1375" i="4"/>
  <c r="E1363" i="4"/>
  <c r="F1363" i="4"/>
  <c r="E1351" i="4"/>
  <c r="F1351" i="4"/>
  <c r="E1339" i="4"/>
  <c r="F1339" i="4"/>
  <c r="E1327" i="4"/>
  <c r="F1327" i="4"/>
  <c r="E1315" i="4"/>
  <c r="F1315" i="4"/>
  <c r="E1303" i="4"/>
  <c r="F1303" i="4"/>
  <c r="E1291" i="4"/>
  <c r="F1291" i="4"/>
  <c r="E1279" i="4"/>
  <c r="F1279" i="4"/>
  <c r="E1267" i="4"/>
  <c r="F1267" i="4"/>
  <c r="E1255" i="4"/>
  <c r="F1255" i="4"/>
  <c r="E1243" i="4"/>
  <c r="F1243" i="4"/>
  <c r="E1231" i="4"/>
  <c r="F1231" i="4"/>
  <c r="E1219" i="4"/>
  <c r="F1219" i="4"/>
  <c r="E1207" i="4"/>
  <c r="F1207" i="4"/>
  <c r="E1195" i="4"/>
  <c r="F1195" i="4"/>
  <c r="E1183" i="4"/>
  <c r="F1183" i="4"/>
  <c r="E1171" i="4"/>
  <c r="F1171" i="4"/>
  <c r="E1159" i="4"/>
  <c r="F1159" i="4"/>
  <c r="E1147" i="4"/>
  <c r="F1147" i="4"/>
  <c r="E1135" i="4"/>
  <c r="F1135" i="4"/>
  <c r="E1123" i="4"/>
  <c r="F1123" i="4"/>
  <c r="E1111" i="4"/>
  <c r="F1111" i="4"/>
  <c r="E1099" i="4"/>
  <c r="F1099" i="4"/>
  <c r="E1087" i="4"/>
  <c r="F1087" i="4"/>
  <c r="E1075" i="4"/>
  <c r="F1075" i="4"/>
  <c r="E1063" i="4"/>
  <c r="F1063" i="4"/>
  <c r="E1051" i="4"/>
  <c r="F1051" i="4"/>
  <c r="E1039" i="4"/>
  <c r="F1039" i="4"/>
  <c r="E1027" i="4"/>
  <c r="F1027" i="4"/>
  <c r="E1015" i="4"/>
  <c r="F1015" i="4"/>
  <c r="E1003" i="4"/>
  <c r="F1003" i="4"/>
  <c r="E991" i="4"/>
  <c r="F991" i="4"/>
  <c r="E979" i="4"/>
  <c r="F979" i="4"/>
  <c r="E967" i="4"/>
  <c r="F967" i="4"/>
  <c r="E955" i="4"/>
  <c r="F955" i="4"/>
  <c r="E943" i="4"/>
  <c r="F943" i="4"/>
  <c r="E931" i="4"/>
  <c r="F931" i="4"/>
  <c r="E919" i="4"/>
  <c r="F919" i="4"/>
  <c r="E907" i="4"/>
  <c r="F907" i="4"/>
  <c r="E895" i="4"/>
  <c r="F895" i="4"/>
  <c r="E883" i="4"/>
  <c r="F883" i="4"/>
  <c r="E871" i="4"/>
  <c r="F871" i="4"/>
  <c r="E859" i="4"/>
  <c r="F859" i="4"/>
  <c r="E847" i="4"/>
  <c r="F847" i="4"/>
  <c r="E835" i="4"/>
  <c r="F835" i="4"/>
  <c r="E823" i="4"/>
  <c r="F823" i="4"/>
  <c r="E811" i="4"/>
  <c r="F811" i="4"/>
  <c r="E799" i="4"/>
  <c r="F799" i="4"/>
  <c r="E787" i="4"/>
  <c r="F787" i="4"/>
  <c r="E775" i="4"/>
  <c r="F775" i="4"/>
  <c r="E763" i="4"/>
  <c r="F763" i="4"/>
  <c r="E751" i="4"/>
  <c r="F751" i="4"/>
  <c r="F2313" i="4"/>
  <c r="F2169" i="4"/>
  <c r="F2025" i="4"/>
  <c r="F1833" i="4"/>
  <c r="F1508" i="4"/>
  <c r="F899" i="4"/>
  <c r="E718" i="4"/>
  <c r="F718" i="4"/>
  <c r="E706" i="4"/>
  <c r="F706" i="4"/>
  <c r="E694" i="4"/>
  <c r="F694" i="4"/>
  <c r="E682" i="4"/>
  <c r="F682" i="4"/>
  <c r="E670" i="4"/>
  <c r="F670" i="4"/>
  <c r="E658" i="4"/>
  <c r="F658" i="4"/>
  <c r="E646" i="4"/>
  <c r="F646" i="4"/>
  <c r="E634" i="4"/>
  <c r="F634" i="4"/>
  <c r="E622" i="4"/>
  <c r="F622" i="4"/>
  <c r="E610" i="4"/>
  <c r="F610" i="4"/>
  <c r="E598" i="4"/>
  <c r="F598" i="4"/>
  <c r="E586" i="4"/>
  <c r="F586" i="4"/>
  <c r="E574" i="4"/>
  <c r="F574" i="4"/>
  <c r="E562" i="4"/>
  <c r="F562" i="4"/>
  <c r="E550" i="4"/>
  <c r="F550" i="4"/>
  <c r="E538" i="4"/>
  <c r="F538" i="4"/>
  <c r="E526" i="4"/>
  <c r="F526" i="4"/>
  <c r="E514" i="4"/>
  <c r="F514" i="4"/>
  <c r="E502" i="4"/>
  <c r="F502" i="4"/>
  <c r="E490" i="4"/>
  <c r="F490" i="4"/>
  <c r="E478" i="4"/>
  <c r="F478" i="4"/>
  <c r="E466" i="4"/>
  <c r="F466" i="4"/>
  <c r="E454" i="4"/>
  <c r="F454" i="4"/>
  <c r="E442" i="4"/>
  <c r="F442" i="4"/>
  <c r="E430" i="4"/>
  <c r="F430" i="4"/>
  <c r="E418" i="4"/>
  <c r="F418" i="4"/>
  <c r="E406" i="4"/>
  <c r="F406" i="4"/>
  <c r="E394" i="4"/>
  <c r="F394" i="4"/>
  <c r="E382" i="4"/>
  <c r="F382" i="4"/>
  <c r="E370" i="4"/>
  <c r="F370" i="4"/>
  <c r="E358" i="4"/>
  <c r="F358" i="4"/>
  <c r="E346" i="4"/>
  <c r="F346" i="4"/>
  <c r="E334" i="4"/>
  <c r="F334" i="4"/>
  <c r="E322" i="4"/>
  <c r="F322" i="4"/>
  <c r="E310" i="4"/>
  <c r="F310" i="4"/>
  <c r="E298" i="4"/>
  <c r="F298" i="4"/>
  <c r="E286" i="4"/>
  <c r="F286" i="4"/>
  <c r="E274" i="4"/>
  <c r="F274" i="4"/>
  <c r="E262" i="4"/>
  <c r="F262" i="4"/>
  <c r="E250" i="4"/>
  <c r="F250" i="4"/>
  <c r="E238" i="4"/>
  <c r="F238" i="4"/>
  <c r="E226" i="4"/>
  <c r="F226" i="4"/>
  <c r="E214" i="4"/>
  <c r="F214" i="4"/>
  <c r="E202" i="4"/>
  <c r="F202" i="4"/>
  <c r="E190" i="4"/>
  <c r="F190" i="4"/>
  <c r="E178" i="4"/>
  <c r="F178" i="4"/>
  <c r="E166" i="4"/>
  <c r="F166" i="4"/>
  <c r="E154" i="4"/>
  <c r="F154" i="4"/>
  <c r="E142" i="4"/>
  <c r="F142" i="4"/>
  <c r="E130" i="4"/>
  <c r="F130" i="4"/>
  <c r="E118" i="4"/>
  <c r="F118" i="4"/>
  <c r="E106" i="4"/>
  <c r="F106" i="4"/>
  <c r="F88" i="4"/>
  <c r="F31" i="4"/>
  <c r="E741" i="4"/>
  <c r="F741" i="4"/>
  <c r="E729" i="4"/>
  <c r="F729" i="4"/>
  <c r="E717" i="4"/>
  <c r="F717" i="4"/>
  <c r="E705" i="4"/>
  <c r="F705" i="4"/>
  <c r="E693" i="4"/>
  <c r="F693" i="4"/>
  <c r="E681" i="4"/>
  <c r="F681" i="4"/>
  <c r="E669" i="4"/>
  <c r="F669" i="4"/>
  <c r="E657" i="4"/>
  <c r="F657" i="4"/>
  <c r="E645" i="4"/>
  <c r="F645" i="4"/>
  <c r="E633" i="4"/>
  <c r="F633" i="4"/>
  <c r="E621" i="4"/>
  <c r="F621" i="4"/>
  <c r="E609" i="4"/>
  <c r="F609" i="4"/>
  <c r="E597" i="4"/>
  <c r="F597" i="4"/>
  <c r="E585" i="4"/>
  <c r="F585" i="4"/>
  <c r="E573" i="4"/>
  <c r="F573" i="4"/>
  <c r="E561" i="4"/>
  <c r="F561" i="4"/>
  <c r="E549" i="4"/>
  <c r="F549" i="4"/>
  <c r="E537" i="4"/>
  <c r="F537" i="4"/>
  <c r="E525" i="4"/>
  <c r="F525" i="4"/>
  <c r="E513" i="4"/>
  <c r="F513" i="4"/>
  <c r="E501" i="4"/>
  <c r="F501" i="4"/>
  <c r="E489" i="4"/>
  <c r="F489" i="4"/>
  <c r="E477" i="4"/>
  <c r="F477" i="4"/>
  <c r="E465" i="4"/>
  <c r="F465" i="4"/>
  <c r="E453" i="4"/>
  <c r="F453" i="4"/>
  <c r="E441" i="4"/>
  <c r="F441" i="4"/>
  <c r="E429" i="4"/>
  <c r="F429" i="4"/>
  <c r="E417" i="4"/>
  <c r="F417" i="4"/>
  <c r="E405" i="4"/>
  <c r="F405" i="4"/>
  <c r="E393" i="4"/>
  <c r="F393" i="4"/>
  <c r="E381" i="4"/>
  <c r="F381" i="4"/>
  <c r="E369" i="4"/>
  <c r="F369" i="4"/>
  <c r="E357" i="4"/>
  <c r="F357" i="4"/>
  <c r="E345" i="4"/>
  <c r="F345" i="4"/>
  <c r="E333" i="4"/>
  <c r="F333" i="4"/>
  <c r="E321" i="4"/>
  <c r="F321" i="4"/>
  <c r="E309" i="4"/>
  <c r="F309" i="4"/>
  <c r="E297" i="4"/>
  <c r="F297" i="4"/>
  <c r="E285" i="4"/>
  <c r="F285" i="4"/>
  <c r="E273" i="4"/>
  <c r="F273" i="4"/>
  <c r="E261" i="4"/>
  <c r="F261" i="4"/>
  <c r="E249" i="4"/>
  <c r="F249" i="4"/>
  <c r="E237" i="4"/>
  <c r="F237" i="4"/>
  <c r="E225" i="4"/>
  <c r="F225" i="4"/>
  <c r="E213" i="4"/>
  <c r="F213" i="4"/>
  <c r="E201" i="4"/>
  <c r="F201" i="4"/>
  <c r="E189" i="4"/>
  <c r="F189" i="4"/>
  <c r="E177" i="4"/>
  <c r="F177" i="4"/>
  <c r="E165" i="4"/>
  <c r="F165" i="4"/>
  <c r="E153" i="4"/>
  <c r="F153" i="4"/>
  <c r="E141" i="4"/>
  <c r="F141" i="4"/>
  <c r="E129" i="4"/>
  <c r="F129" i="4"/>
  <c r="E117" i="4"/>
  <c r="F117" i="4"/>
  <c r="E105" i="4"/>
  <c r="F105" i="4"/>
  <c r="F84" i="4"/>
  <c r="F58" i="4"/>
  <c r="F28" i="4"/>
  <c r="E548" i="4"/>
  <c r="F548" i="4"/>
  <c r="E536" i="4"/>
  <c r="F536" i="4"/>
  <c r="E524" i="4"/>
  <c r="F524" i="4"/>
  <c r="E512" i="4"/>
  <c r="F512" i="4"/>
  <c r="E500" i="4"/>
  <c r="F500" i="4"/>
  <c r="E488" i="4"/>
  <c r="F488" i="4"/>
  <c r="E476" i="4"/>
  <c r="F476" i="4"/>
  <c r="E464" i="4"/>
  <c r="F464" i="4"/>
  <c r="E452" i="4"/>
  <c r="F452" i="4"/>
  <c r="E440" i="4"/>
  <c r="F440" i="4"/>
  <c r="E428" i="4"/>
  <c r="F428" i="4"/>
  <c r="E416" i="4"/>
  <c r="F416" i="4"/>
  <c r="E404" i="4"/>
  <c r="F404" i="4"/>
  <c r="E392" i="4"/>
  <c r="F392" i="4"/>
  <c r="E380" i="4"/>
  <c r="F380" i="4"/>
  <c r="E368" i="4"/>
  <c r="F368" i="4"/>
  <c r="E356" i="4"/>
  <c r="F356" i="4"/>
  <c r="E344" i="4"/>
  <c r="F344" i="4"/>
  <c r="E332" i="4"/>
  <c r="F332" i="4"/>
  <c r="E320" i="4"/>
  <c r="F320" i="4"/>
  <c r="E308" i="4"/>
  <c r="F308" i="4"/>
  <c r="E296" i="4"/>
  <c r="F296" i="4"/>
  <c r="E284" i="4"/>
  <c r="F284" i="4"/>
  <c r="E272" i="4"/>
  <c r="F272" i="4"/>
  <c r="E260" i="4"/>
  <c r="F260" i="4"/>
  <c r="E248" i="4"/>
  <c r="F248" i="4"/>
  <c r="E236" i="4"/>
  <c r="F236" i="4"/>
  <c r="E224" i="4"/>
  <c r="F224" i="4"/>
  <c r="E212" i="4"/>
  <c r="F212" i="4"/>
  <c r="E200" i="4"/>
  <c r="F200" i="4"/>
  <c r="E188" i="4"/>
  <c r="F188" i="4"/>
  <c r="E176" i="4"/>
  <c r="F176" i="4"/>
  <c r="E164" i="4"/>
  <c r="F164" i="4"/>
  <c r="E152" i="4"/>
  <c r="F152" i="4"/>
  <c r="E140" i="4"/>
  <c r="F140" i="4"/>
  <c r="E128" i="4"/>
  <c r="F128" i="4"/>
  <c r="E116" i="4"/>
  <c r="F116" i="4"/>
  <c r="E104" i="4"/>
  <c r="F104" i="4"/>
  <c r="F55" i="4"/>
  <c r="F24" i="4"/>
  <c r="E739" i="4"/>
  <c r="F739" i="4"/>
  <c r="E727" i="4"/>
  <c r="F727" i="4"/>
  <c r="E715" i="4"/>
  <c r="F715" i="4"/>
  <c r="E703" i="4"/>
  <c r="F703" i="4"/>
  <c r="E691" i="4"/>
  <c r="F691" i="4"/>
  <c r="E679" i="4"/>
  <c r="F679" i="4"/>
  <c r="E667" i="4"/>
  <c r="F667" i="4"/>
  <c r="E655" i="4"/>
  <c r="F655" i="4"/>
  <c r="E643" i="4"/>
  <c r="F643" i="4"/>
  <c r="E631" i="4"/>
  <c r="F631" i="4"/>
  <c r="E619" i="4"/>
  <c r="F619" i="4"/>
  <c r="E607" i="4"/>
  <c r="F607" i="4"/>
  <c r="E595" i="4"/>
  <c r="F595" i="4"/>
  <c r="E583" i="4"/>
  <c r="F583" i="4"/>
  <c r="E571" i="4"/>
  <c r="F571" i="4"/>
  <c r="E559" i="4"/>
  <c r="F559" i="4"/>
  <c r="E547" i="4"/>
  <c r="F547" i="4"/>
  <c r="E535" i="4"/>
  <c r="F535" i="4"/>
  <c r="E523" i="4"/>
  <c r="F523" i="4"/>
  <c r="E511" i="4"/>
  <c r="F511" i="4"/>
  <c r="E499" i="4"/>
  <c r="F499" i="4"/>
  <c r="E487" i="4"/>
  <c r="F487" i="4"/>
  <c r="E475" i="4"/>
  <c r="F475" i="4"/>
  <c r="E463" i="4"/>
  <c r="F463" i="4"/>
  <c r="E451" i="4"/>
  <c r="F451" i="4"/>
  <c r="E439" i="4"/>
  <c r="F439" i="4"/>
  <c r="E427" i="4"/>
  <c r="F427" i="4"/>
  <c r="E415" i="4"/>
  <c r="F415" i="4"/>
  <c r="E403" i="4"/>
  <c r="F403" i="4"/>
  <c r="E391" i="4"/>
  <c r="F391" i="4"/>
  <c r="E379" i="4"/>
  <c r="F379" i="4"/>
  <c r="E367" i="4"/>
  <c r="F367" i="4"/>
  <c r="E355" i="4"/>
  <c r="F355" i="4"/>
  <c r="E343" i="4"/>
  <c r="F343" i="4"/>
  <c r="E331" i="4"/>
  <c r="F331" i="4"/>
  <c r="E319" i="4"/>
  <c r="F319" i="4"/>
  <c r="E307" i="4"/>
  <c r="F307" i="4"/>
  <c r="E295" i="4"/>
  <c r="F295" i="4"/>
  <c r="E283" i="4"/>
  <c r="F283" i="4"/>
  <c r="E271" i="4"/>
  <c r="F271" i="4"/>
  <c r="E259" i="4"/>
  <c r="F259" i="4"/>
  <c r="E247" i="4"/>
  <c r="F247" i="4"/>
  <c r="E235" i="4"/>
  <c r="F235" i="4"/>
  <c r="E223" i="4"/>
  <c r="F223" i="4"/>
  <c r="E211" i="4"/>
  <c r="F211" i="4"/>
  <c r="E199" i="4"/>
  <c r="F199" i="4"/>
  <c r="E187" i="4"/>
  <c r="F187" i="4"/>
  <c r="E175" i="4"/>
  <c r="F175" i="4"/>
  <c r="E163" i="4"/>
  <c r="F163" i="4"/>
  <c r="E151" i="4"/>
  <c r="F151" i="4"/>
  <c r="E139" i="4"/>
  <c r="F139" i="4"/>
  <c r="E127" i="4"/>
  <c r="F127" i="4"/>
  <c r="E115" i="4"/>
  <c r="F115" i="4"/>
  <c r="E103" i="4"/>
  <c r="F103" i="4"/>
  <c r="F82" i="4"/>
  <c r="F52" i="4"/>
  <c r="E246" i="4"/>
  <c r="F246" i="4"/>
  <c r="E234" i="4"/>
  <c r="F234" i="4"/>
  <c r="E222" i="4"/>
  <c r="F222" i="4"/>
  <c r="E210" i="4"/>
  <c r="F210" i="4"/>
  <c r="E198" i="4"/>
  <c r="F198" i="4"/>
  <c r="E186" i="4"/>
  <c r="F186" i="4"/>
  <c r="E174" i="4"/>
  <c r="F174" i="4"/>
  <c r="E162" i="4"/>
  <c r="F162" i="4"/>
  <c r="E150" i="4"/>
  <c r="F150" i="4"/>
  <c r="E138" i="4"/>
  <c r="F138" i="4"/>
  <c r="E126" i="4"/>
  <c r="F126" i="4"/>
  <c r="E114" i="4"/>
  <c r="F114" i="4"/>
  <c r="E102" i="4"/>
  <c r="F102" i="4"/>
  <c r="F79" i="4"/>
  <c r="F48" i="4"/>
  <c r="F22" i="4"/>
  <c r="E725" i="4"/>
  <c r="F725" i="4"/>
  <c r="E713" i="4"/>
  <c r="F713" i="4"/>
  <c r="E701" i="4"/>
  <c r="F701" i="4"/>
  <c r="E689" i="4"/>
  <c r="F689" i="4"/>
  <c r="E677" i="4"/>
  <c r="F677" i="4"/>
  <c r="E665" i="4"/>
  <c r="F665" i="4"/>
  <c r="E653" i="4"/>
  <c r="F653" i="4"/>
  <c r="E641" i="4"/>
  <c r="F641" i="4"/>
  <c r="E629" i="4"/>
  <c r="F629" i="4"/>
  <c r="E617" i="4"/>
  <c r="F617" i="4"/>
  <c r="E605" i="4"/>
  <c r="F605" i="4"/>
  <c r="E593" i="4"/>
  <c r="F593" i="4"/>
  <c r="E581" i="4"/>
  <c r="F581" i="4"/>
  <c r="E569" i="4"/>
  <c r="F569" i="4"/>
  <c r="E557" i="4"/>
  <c r="F557" i="4"/>
  <c r="E545" i="4"/>
  <c r="F545" i="4"/>
  <c r="E533" i="4"/>
  <c r="F533" i="4"/>
  <c r="E521" i="4"/>
  <c r="F521" i="4"/>
  <c r="E509" i="4"/>
  <c r="F509" i="4"/>
  <c r="E497" i="4"/>
  <c r="F497" i="4"/>
  <c r="E485" i="4"/>
  <c r="F485" i="4"/>
  <c r="E473" i="4"/>
  <c r="F473" i="4"/>
  <c r="E461" i="4"/>
  <c r="F461" i="4"/>
  <c r="E449" i="4"/>
  <c r="F449" i="4"/>
  <c r="E437" i="4"/>
  <c r="F437" i="4"/>
  <c r="E425" i="4"/>
  <c r="F425" i="4"/>
  <c r="E413" i="4"/>
  <c r="F413" i="4"/>
  <c r="E401" i="4"/>
  <c r="F401" i="4"/>
  <c r="E389" i="4"/>
  <c r="F389" i="4"/>
  <c r="E377" i="4"/>
  <c r="F377" i="4"/>
  <c r="E365" i="4"/>
  <c r="F365" i="4"/>
  <c r="E353" i="4"/>
  <c r="F353" i="4"/>
  <c r="E341" i="4"/>
  <c r="F341" i="4"/>
  <c r="E329" i="4"/>
  <c r="F329" i="4"/>
  <c r="E317" i="4"/>
  <c r="F317" i="4"/>
  <c r="E305" i="4"/>
  <c r="F305" i="4"/>
  <c r="E293" i="4"/>
  <c r="F293" i="4"/>
  <c r="E281" i="4"/>
  <c r="F281" i="4"/>
  <c r="E269" i="4"/>
  <c r="F269" i="4"/>
  <c r="E257" i="4"/>
  <c r="F257" i="4"/>
  <c r="E245" i="4"/>
  <c r="F245" i="4"/>
  <c r="E233" i="4"/>
  <c r="F233" i="4"/>
  <c r="E221" i="4"/>
  <c r="F221" i="4"/>
  <c r="E209" i="4"/>
  <c r="F209" i="4"/>
  <c r="E197" i="4"/>
  <c r="F197" i="4"/>
  <c r="E185" i="4"/>
  <c r="F185" i="4"/>
  <c r="E173" i="4"/>
  <c r="F173" i="4"/>
  <c r="E161" i="4"/>
  <c r="F161" i="4"/>
  <c r="E149" i="4"/>
  <c r="F149" i="4"/>
  <c r="E137" i="4"/>
  <c r="F137" i="4"/>
  <c r="E125" i="4"/>
  <c r="F125" i="4"/>
  <c r="E113" i="4"/>
  <c r="F113" i="4"/>
  <c r="E101" i="4"/>
  <c r="F101" i="4"/>
  <c r="F76" i="4"/>
  <c r="F19" i="4"/>
  <c r="E712" i="4"/>
  <c r="F712" i="4"/>
  <c r="E700" i="4"/>
  <c r="F700" i="4"/>
  <c r="E688" i="4"/>
  <c r="F688" i="4"/>
  <c r="E676" i="4"/>
  <c r="F676" i="4"/>
  <c r="E664" i="4"/>
  <c r="F664" i="4"/>
  <c r="E652" i="4"/>
  <c r="F652" i="4"/>
  <c r="E640" i="4"/>
  <c r="F640" i="4"/>
  <c r="E628" i="4"/>
  <c r="F628" i="4"/>
  <c r="E616" i="4"/>
  <c r="F616" i="4"/>
  <c r="E604" i="4"/>
  <c r="F604" i="4"/>
  <c r="E592" i="4"/>
  <c r="F592" i="4"/>
  <c r="E580" i="4"/>
  <c r="F580" i="4"/>
  <c r="E568" i="4"/>
  <c r="F568" i="4"/>
  <c r="E556" i="4"/>
  <c r="F556" i="4"/>
  <c r="E544" i="4"/>
  <c r="F544" i="4"/>
  <c r="E532" i="4"/>
  <c r="F532" i="4"/>
  <c r="E520" i="4"/>
  <c r="F520" i="4"/>
  <c r="E508" i="4"/>
  <c r="F508" i="4"/>
  <c r="E496" i="4"/>
  <c r="F496" i="4"/>
  <c r="E484" i="4"/>
  <c r="F484" i="4"/>
  <c r="E472" i="4"/>
  <c r="F472" i="4"/>
  <c r="E460" i="4"/>
  <c r="F460" i="4"/>
  <c r="E448" i="4"/>
  <c r="F448" i="4"/>
  <c r="E436" i="4"/>
  <c r="F436" i="4"/>
  <c r="E424" i="4"/>
  <c r="F424" i="4"/>
  <c r="E412" i="4"/>
  <c r="F412" i="4"/>
  <c r="E400" i="4"/>
  <c r="F400" i="4"/>
  <c r="E388" i="4"/>
  <c r="F388" i="4"/>
  <c r="E376" i="4"/>
  <c r="F376" i="4"/>
  <c r="E364" i="4"/>
  <c r="F364" i="4"/>
  <c r="E352" i="4"/>
  <c r="F352" i="4"/>
  <c r="E340" i="4"/>
  <c r="F340" i="4"/>
  <c r="E328" i="4"/>
  <c r="F328" i="4"/>
  <c r="E316" i="4"/>
  <c r="F316" i="4"/>
  <c r="E304" i="4"/>
  <c r="F304" i="4"/>
  <c r="E292" i="4"/>
  <c r="F292" i="4"/>
  <c r="E280" i="4"/>
  <c r="F280" i="4"/>
  <c r="E268" i="4"/>
  <c r="F268" i="4"/>
  <c r="E256" i="4"/>
  <c r="F256" i="4"/>
  <c r="E244" i="4"/>
  <c r="F244" i="4"/>
  <c r="E232" i="4"/>
  <c r="F232" i="4"/>
  <c r="E220" i="4"/>
  <c r="F220" i="4"/>
  <c r="E208" i="4"/>
  <c r="F208" i="4"/>
  <c r="E196" i="4"/>
  <c r="F196" i="4"/>
  <c r="E184" i="4"/>
  <c r="F184" i="4"/>
  <c r="E172" i="4"/>
  <c r="F172" i="4"/>
  <c r="E160" i="4"/>
  <c r="F160" i="4"/>
  <c r="E148" i="4"/>
  <c r="F148" i="4"/>
  <c r="E136" i="4"/>
  <c r="F136" i="4"/>
  <c r="E124" i="4"/>
  <c r="F124" i="4"/>
  <c r="E112" i="4"/>
  <c r="F112" i="4"/>
  <c r="E100" i="4"/>
  <c r="F100" i="4"/>
  <c r="F72" i="4"/>
  <c r="F46" i="4"/>
  <c r="F16" i="4"/>
  <c r="E471" i="4"/>
  <c r="F471" i="4"/>
  <c r="E459" i="4"/>
  <c r="F459" i="4"/>
  <c r="E447" i="4"/>
  <c r="F447" i="4"/>
  <c r="E435" i="4"/>
  <c r="F435" i="4"/>
  <c r="E423" i="4"/>
  <c r="F423" i="4"/>
  <c r="E411" i="4"/>
  <c r="F411" i="4"/>
  <c r="E399" i="4"/>
  <c r="F399" i="4"/>
  <c r="E387" i="4"/>
  <c r="F387" i="4"/>
  <c r="E375" i="4"/>
  <c r="F375" i="4"/>
  <c r="E363" i="4"/>
  <c r="F363" i="4"/>
  <c r="E351" i="4"/>
  <c r="F351" i="4"/>
  <c r="E339" i="4"/>
  <c r="F339" i="4"/>
  <c r="E327" i="4"/>
  <c r="F327" i="4"/>
  <c r="E315" i="4"/>
  <c r="F315" i="4"/>
  <c r="E303" i="4"/>
  <c r="F303" i="4"/>
  <c r="E291" i="4"/>
  <c r="F291" i="4"/>
  <c r="E279" i="4"/>
  <c r="F279" i="4"/>
  <c r="E267" i="4"/>
  <c r="F267" i="4"/>
  <c r="E255" i="4"/>
  <c r="F255" i="4"/>
  <c r="E243" i="4"/>
  <c r="F243" i="4"/>
  <c r="E231" i="4"/>
  <c r="F231" i="4"/>
  <c r="E219" i="4"/>
  <c r="F219" i="4"/>
  <c r="E207" i="4"/>
  <c r="F207" i="4"/>
  <c r="E195" i="4"/>
  <c r="F195" i="4"/>
  <c r="E183" i="4"/>
  <c r="F183" i="4"/>
  <c r="E171" i="4"/>
  <c r="F171" i="4"/>
  <c r="E159" i="4"/>
  <c r="F159" i="4"/>
  <c r="E147" i="4"/>
  <c r="F147" i="4"/>
  <c r="E135" i="4"/>
  <c r="F135" i="4"/>
  <c r="E123" i="4"/>
  <c r="F123" i="4"/>
  <c r="E111" i="4"/>
  <c r="F111" i="4"/>
  <c r="E99" i="4"/>
  <c r="F99" i="4"/>
  <c r="E722" i="4"/>
  <c r="F722" i="4"/>
  <c r="E710" i="4"/>
  <c r="F710" i="4"/>
  <c r="E698" i="4"/>
  <c r="F698" i="4"/>
  <c r="E686" i="4"/>
  <c r="F686" i="4"/>
  <c r="E674" i="4"/>
  <c r="F674" i="4"/>
  <c r="E662" i="4"/>
  <c r="F662" i="4"/>
  <c r="E650" i="4"/>
  <c r="F650" i="4"/>
  <c r="E638" i="4"/>
  <c r="F638" i="4"/>
  <c r="E626" i="4"/>
  <c r="F626" i="4"/>
  <c r="E614" i="4"/>
  <c r="F614" i="4"/>
  <c r="E602" i="4"/>
  <c r="F602" i="4"/>
  <c r="E590" i="4"/>
  <c r="F590" i="4"/>
  <c r="E578" i="4"/>
  <c r="F578" i="4"/>
  <c r="E566" i="4"/>
  <c r="F566" i="4"/>
  <c r="E554" i="4"/>
  <c r="F554" i="4"/>
  <c r="E542" i="4"/>
  <c r="F542" i="4"/>
  <c r="E530" i="4"/>
  <c r="F530" i="4"/>
  <c r="E518" i="4"/>
  <c r="F518" i="4"/>
  <c r="E506" i="4"/>
  <c r="F506" i="4"/>
  <c r="E494" i="4"/>
  <c r="F494" i="4"/>
  <c r="E482" i="4"/>
  <c r="F482" i="4"/>
  <c r="E470" i="4"/>
  <c r="F470" i="4"/>
  <c r="E458" i="4"/>
  <c r="F458" i="4"/>
  <c r="E446" i="4"/>
  <c r="F446" i="4"/>
  <c r="E434" i="4"/>
  <c r="F434" i="4"/>
  <c r="E422" i="4"/>
  <c r="F422" i="4"/>
  <c r="E410" i="4"/>
  <c r="F410" i="4"/>
  <c r="E398" i="4"/>
  <c r="F398" i="4"/>
  <c r="E386" i="4"/>
  <c r="F386" i="4"/>
  <c r="E374" i="4"/>
  <c r="F374" i="4"/>
  <c r="E362" i="4"/>
  <c r="F362" i="4"/>
  <c r="E350" i="4"/>
  <c r="F350" i="4"/>
  <c r="E338" i="4"/>
  <c r="F338" i="4"/>
  <c r="E326" i="4"/>
  <c r="F326" i="4"/>
  <c r="E314" i="4"/>
  <c r="F314" i="4"/>
  <c r="E302" i="4"/>
  <c r="F302" i="4"/>
  <c r="E290" i="4"/>
  <c r="F290" i="4"/>
  <c r="E278" i="4"/>
  <c r="F278" i="4"/>
  <c r="E266" i="4"/>
  <c r="F266" i="4"/>
  <c r="E254" i="4"/>
  <c r="F254" i="4"/>
  <c r="E242" i="4"/>
  <c r="F242" i="4"/>
  <c r="E230" i="4"/>
  <c r="F230" i="4"/>
  <c r="E218" i="4"/>
  <c r="F218" i="4"/>
  <c r="E206" i="4"/>
  <c r="F206" i="4"/>
  <c r="E194" i="4"/>
  <c r="F194" i="4"/>
  <c r="E182" i="4"/>
  <c r="F182" i="4"/>
  <c r="E170" i="4"/>
  <c r="F170" i="4"/>
  <c r="E158" i="4"/>
  <c r="F158" i="4"/>
  <c r="E146" i="4"/>
  <c r="F146" i="4"/>
  <c r="E134" i="4"/>
  <c r="F134" i="4"/>
  <c r="E122" i="4"/>
  <c r="F122" i="4"/>
  <c r="E110" i="4"/>
  <c r="F110" i="4"/>
  <c r="E98" i="4"/>
  <c r="F98" i="4"/>
  <c r="F96" i="4"/>
  <c r="F70" i="4"/>
  <c r="F40" i="4"/>
  <c r="E721" i="4"/>
  <c r="F721" i="4"/>
  <c r="E709" i="4"/>
  <c r="F709" i="4"/>
  <c r="E697" i="4"/>
  <c r="F697" i="4"/>
  <c r="E685" i="4"/>
  <c r="F685" i="4"/>
  <c r="E673" i="4"/>
  <c r="F673" i="4"/>
  <c r="E661" i="4"/>
  <c r="F661" i="4"/>
  <c r="E649" i="4"/>
  <c r="F649" i="4"/>
  <c r="E637" i="4"/>
  <c r="F637" i="4"/>
  <c r="E625" i="4"/>
  <c r="F625" i="4"/>
  <c r="E613" i="4"/>
  <c r="F613" i="4"/>
  <c r="E601" i="4"/>
  <c r="F601" i="4"/>
  <c r="E589" i="4"/>
  <c r="F589" i="4"/>
  <c r="E577" i="4"/>
  <c r="F577" i="4"/>
  <c r="E565" i="4"/>
  <c r="F565" i="4"/>
  <c r="E553" i="4"/>
  <c r="F553" i="4"/>
  <c r="E541" i="4"/>
  <c r="F541" i="4"/>
  <c r="E529" i="4"/>
  <c r="F529" i="4"/>
  <c r="E517" i="4"/>
  <c r="F517" i="4"/>
  <c r="E505" i="4"/>
  <c r="F505" i="4"/>
  <c r="E493" i="4"/>
  <c r="F493" i="4"/>
  <c r="E481" i="4"/>
  <c r="F481" i="4"/>
  <c r="E469" i="4"/>
  <c r="F469" i="4"/>
  <c r="E457" i="4"/>
  <c r="F457" i="4"/>
  <c r="E445" i="4"/>
  <c r="F445" i="4"/>
  <c r="E433" i="4"/>
  <c r="F433" i="4"/>
  <c r="E421" i="4"/>
  <c r="F421" i="4"/>
  <c r="E409" i="4"/>
  <c r="F409" i="4"/>
  <c r="E397" i="4"/>
  <c r="F397" i="4"/>
  <c r="E385" i="4"/>
  <c r="F385" i="4"/>
  <c r="E373" i="4"/>
  <c r="F373" i="4"/>
  <c r="E361" i="4"/>
  <c r="F361" i="4"/>
  <c r="E349" i="4"/>
  <c r="F349" i="4"/>
  <c r="E337" i="4"/>
  <c r="F337" i="4"/>
  <c r="E325" i="4"/>
  <c r="F325" i="4"/>
  <c r="E313" i="4"/>
  <c r="F313" i="4"/>
  <c r="E301" i="4"/>
  <c r="F301" i="4"/>
  <c r="E289" i="4"/>
  <c r="F289" i="4"/>
  <c r="E277" i="4"/>
  <c r="F277" i="4"/>
  <c r="E265" i="4"/>
  <c r="F265" i="4"/>
  <c r="E253" i="4"/>
  <c r="F253" i="4"/>
  <c r="E241" i="4"/>
  <c r="F241" i="4"/>
  <c r="E229" i="4"/>
  <c r="F229" i="4"/>
  <c r="E217" i="4"/>
  <c r="F217" i="4"/>
  <c r="E205" i="4"/>
  <c r="F205" i="4"/>
  <c r="E193" i="4"/>
  <c r="F193" i="4"/>
  <c r="E181" i="4"/>
  <c r="F181" i="4"/>
  <c r="E169" i="4"/>
  <c r="F169" i="4"/>
  <c r="E157" i="4"/>
  <c r="F157" i="4"/>
  <c r="E145" i="4"/>
  <c r="F145" i="4"/>
  <c r="E133" i="4"/>
  <c r="F133" i="4"/>
  <c r="E121" i="4"/>
  <c r="F121" i="4"/>
  <c r="E109" i="4"/>
  <c r="F109" i="4"/>
  <c r="E97" i="4"/>
  <c r="F97" i="4"/>
  <c r="F67" i="4"/>
  <c r="F36" i="4"/>
  <c r="F10" i="4"/>
  <c r="E732" i="4"/>
  <c r="F732" i="4"/>
  <c r="E720" i="4"/>
  <c r="F720" i="4"/>
  <c r="E708" i="4"/>
  <c r="F708" i="4"/>
  <c r="E696" i="4"/>
  <c r="F696" i="4"/>
  <c r="E684" i="4"/>
  <c r="F684" i="4"/>
  <c r="E672" i="4"/>
  <c r="F672" i="4"/>
  <c r="E660" i="4"/>
  <c r="F660" i="4"/>
  <c r="E648" i="4"/>
  <c r="F648" i="4"/>
  <c r="E636" i="4"/>
  <c r="F636" i="4"/>
  <c r="E624" i="4"/>
  <c r="F624" i="4"/>
  <c r="E612" i="4"/>
  <c r="F612" i="4"/>
  <c r="E600" i="4"/>
  <c r="F600" i="4"/>
  <c r="E588" i="4"/>
  <c r="F588" i="4"/>
  <c r="E576" i="4"/>
  <c r="F576" i="4"/>
  <c r="E564" i="4"/>
  <c r="F564" i="4"/>
  <c r="E552" i="4"/>
  <c r="F552" i="4"/>
  <c r="E540" i="4"/>
  <c r="F540" i="4"/>
  <c r="E528" i="4"/>
  <c r="F528" i="4"/>
  <c r="E516" i="4"/>
  <c r="F516" i="4"/>
  <c r="E504" i="4"/>
  <c r="F504" i="4"/>
  <c r="E492" i="4"/>
  <c r="F492" i="4"/>
  <c r="E480" i="4"/>
  <c r="F480" i="4"/>
  <c r="E468" i="4"/>
  <c r="F468" i="4"/>
  <c r="E456" i="4"/>
  <c r="F456" i="4"/>
  <c r="E444" i="4"/>
  <c r="F444" i="4"/>
  <c r="E432" i="4"/>
  <c r="F432" i="4"/>
  <c r="E420" i="4"/>
  <c r="F420" i="4"/>
  <c r="E408" i="4"/>
  <c r="F408" i="4"/>
  <c r="E396" i="4"/>
  <c r="F396" i="4"/>
  <c r="E384" i="4"/>
  <c r="F384" i="4"/>
  <c r="E372" i="4"/>
  <c r="F372" i="4"/>
  <c r="E360" i="4"/>
  <c r="F360" i="4"/>
  <c r="E348" i="4"/>
  <c r="F348" i="4"/>
  <c r="E336" i="4"/>
  <c r="F336" i="4"/>
  <c r="E324" i="4"/>
  <c r="F324" i="4"/>
  <c r="E312" i="4"/>
  <c r="F312" i="4"/>
  <c r="E300" i="4"/>
  <c r="F300" i="4"/>
  <c r="E288" i="4"/>
  <c r="F288" i="4"/>
  <c r="E276" i="4"/>
  <c r="F276" i="4"/>
  <c r="E264" i="4"/>
  <c r="F264" i="4"/>
  <c r="E252" i="4"/>
  <c r="F252" i="4"/>
  <c r="E240" i="4"/>
  <c r="F240" i="4"/>
  <c r="E228" i="4"/>
  <c r="F228" i="4"/>
  <c r="E216" i="4"/>
  <c r="F216" i="4"/>
  <c r="E204" i="4"/>
  <c r="F204" i="4"/>
  <c r="E192" i="4"/>
  <c r="F192" i="4"/>
  <c r="E180" i="4"/>
  <c r="F180" i="4"/>
  <c r="E168" i="4"/>
  <c r="F168" i="4"/>
  <c r="E156" i="4"/>
  <c r="F156" i="4"/>
  <c r="E144" i="4"/>
  <c r="F144" i="4"/>
  <c r="E132" i="4"/>
  <c r="F132" i="4"/>
  <c r="E120" i="4"/>
  <c r="F120" i="4"/>
  <c r="E108" i="4"/>
  <c r="F108" i="4"/>
  <c r="F94" i="4"/>
  <c r="F64" i="4"/>
  <c r="F7" i="4"/>
  <c r="F86" i="4"/>
  <c r="F74" i="4"/>
  <c r="F62" i="4"/>
  <c r="F50" i="4"/>
  <c r="F38" i="4"/>
  <c r="F26" i="4"/>
  <c r="F14" i="4"/>
  <c r="F85" i="4"/>
  <c r="F73" i="4"/>
  <c r="F61" i="4"/>
  <c r="F49" i="4"/>
  <c r="F37" i="4"/>
  <c r="F25" i="4"/>
  <c r="F13" i="4"/>
  <c r="F93" i="4"/>
  <c r="F81" i="4"/>
  <c r="F69" i="4"/>
  <c r="F57" i="4"/>
  <c r="F45" i="4"/>
  <c r="F33" i="4"/>
  <c r="F21" i="4"/>
  <c r="F9" i="4"/>
  <c r="F92" i="4"/>
  <c r="F80" i="4"/>
  <c r="F68" i="4"/>
  <c r="F56" i="4"/>
  <c r="F44" i="4"/>
  <c r="F32" i="4"/>
  <c r="F20" i="4"/>
  <c r="F8" i="4"/>
  <c r="F90" i="4"/>
  <c r="F78" i="4"/>
  <c r="F66" i="4"/>
  <c r="F54" i="4"/>
  <c r="F42" i="4"/>
  <c r="F30" i="4"/>
  <c r="F18" i="4"/>
  <c r="F6" i="4"/>
  <c r="F89" i="4"/>
  <c r="F77" i="4"/>
  <c r="F65" i="4"/>
  <c r="F53" i="4"/>
  <c r="F41" i="4"/>
  <c r="F29" i="4"/>
  <c r="F17" i="4"/>
  <c r="F5" i="4"/>
  <c r="F87" i="4"/>
  <c r="F75" i="4"/>
  <c r="F63" i="4"/>
  <c r="F51" i="4"/>
  <c r="F39" i="4"/>
  <c r="F27" i="4"/>
  <c r="F15" i="4"/>
  <c r="F3" i="4"/>
  <c r="F2" i="4"/>
  <c r="C2330" i="4"/>
  <c r="C2318" i="4"/>
  <c r="C2306" i="4"/>
  <c r="C2294" i="4"/>
  <c r="C2282" i="4"/>
  <c r="C2270" i="4"/>
  <c r="C2258" i="4"/>
  <c r="C2246" i="4"/>
  <c r="C2234" i="4"/>
  <c r="C2222" i="4"/>
  <c r="C2210" i="4"/>
  <c r="C2198" i="4"/>
  <c r="C2186" i="4"/>
  <c r="C2174" i="4"/>
  <c r="C2162" i="4"/>
  <c r="C2150" i="4"/>
  <c r="C2138" i="4"/>
  <c r="C2126" i="4"/>
  <c r="C2114" i="4"/>
  <c r="C2102" i="4"/>
  <c r="C2090" i="4"/>
  <c r="C2078" i="4"/>
  <c r="C2066" i="4"/>
  <c r="C2054" i="4"/>
  <c r="C2042" i="4"/>
  <c r="C2030" i="4"/>
  <c r="C2018" i="4"/>
  <c r="C2006" i="4"/>
  <c r="C1994" i="4"/>
  <c r="C1982" i="4"/>
  <c r="C1970" i="4"/>
  <c r="C1958" i="4"/>
  <c r="C1946" i="4"/>
  <c r="C1934" i="4"/>
  <c r="C1922" i="4"/>
  <c r="C1910" i="4"/>
  <c r="C1898" i="4"/>
  <c r="C1886" i="4"/>
  <c r="C1874" i="4"/>
  <c r="C1862" i="4"/>
  <c r="C1850" i="4"/>
  <c r="C1838" i="4"/>
  <c r="C1826" i="4"/>
  <c r="C1814" i="4"/>
  <c r="C1802" i="4"/>
  <c r="C1790" i="4"/>
  <c r="C1778" i="4"/>
  <c r="C1766" i="4"/>
  <c r="C1754" i="4"/>
  <c r="C1742" i="4"/>
  <c r="C1730" i="4"/>
  <c r="C1718" i="4"/>
  <c r="C1706" i="4"/>
  <c r="C1694" i="4"/>
  <c r="C1682" i="4"/>
  <c r="C1670" i="4"/>
  <c r="C1658" i="4"/>
  <c r="C1646" i="4"/>
  <c r="C1634" i="4"/>
  <c r="C1622" i="4"/>
  <c r="C1610" i="4"/>
  <c r="C1598" i="4"/>
  <c r="C1586" i="4"/>
  <c r="C1574" i="4"/>
  <c r="C1562" i="4"/>
  <c r="C1550" i="4"/>
  <c r="C1538" i="4"/>
  <c r="C1526" i="4"/>
  <c r="C1514" i="4"/>
  <c r="C1502" i="4"/>
  <c r="C1490" i="4"/>
  <c r="C1478" i="4"/>
  <c r="C1466" i="4"/>
  <c r="C1454" i="4"/>
  <c r="C1442" i="4"/>
  <c r="C1430" i="4"/>
  <c r="C1418" i="4"/>
  <c r="C1406" i="4"/>
  <c r="C2329" i="4"/>
  <c r="C2317" i="4"/>
  <c r="C2305" i="4"/>
  <c r="C2293" i="4"/>
  <c r="C2281" i="4"/>
  <c r="C2269" i="4"/>
  <c r="C2257" i="4"/>
  <c r="C2245" i="4"/>
  <c r="C2233" i="4"/>
  <c r="C2221" i="4"/>
  <c r="C2209" i="4"/>
  <c r="C2197" i="4"/>
  <c r="C2185" i="4"/>
  <c r="C2173" i="4"/>
  <c r="C2161" i="4"/>
  <c r="C2149" i="4"/>
  <c r="C2137" i="4"/>
  <c r="C2125" i="4"/>
  <c r="C2113" i="4"/>
  <c r="C2101" i="4"/>
  <c r="C2089" i="4"/>
  <c r="C2077" i="4"/>
  <c r="C2065" i="4"/>
  <c r="C2053" i="4"/>
  <c r="C2041" i="4"/>
  <c r="C2029" i="4"/>
  <c r="C2017" i="4"/>
  <c r="C2005" i="4"/>
  <c r="C1993" i="4"/>
  <c r="C1981" i="4"/>
  <c r="C1969" i="4"/>
  <c r="C1957" i="4"/>
  <c r="C1945" i="4"/>
  <c r="C1933" i="4"/>
  <c r="C1921" i="4"/>
  <c r="C1909" i="4"/>
  <c r="C1897" i="4"/>
  <c r="C1885" i="4"/>
  <c r="C1873" i="4"/>
  <c r="C1861" i="4"/>
  <c r="C1849" i="4"/>
  <c r="C1837" i="4"/>
  <c r="C1825" i="4"/>
  <c r="C1813" i="4"/>
  <c r="C1801" i="4"/>
  <c r="C1789" i="4"/>
  <c r="C1777" i="4"/>
  <c r="C1765" i="4"/>
  <c r="C1753" i="4"/>
  <c r="C1741" i="4"/>
  <c r="C1729" i="4"/>
  <c r="C1717" i="4"/>
  <c r="C1705" i="4"/>
  <c r="C1693" i="4"/>
  <c r="C1681" i="4"/>
  <c r="C1669" i="4"/>
  <c r="C1657" i="4"/>
  <c r="C1645" i="4"/>
  <c r="C1633" i="4"/>
  <c r="C1621" i="4"/>
  <c r="C1609" i="4"/>
  <c r="C1597" i="4"/>
  <c r="C1585" i="4"/>
  <c r="C1573" i="4"/>
  <c r="C1561" i="4"/>
  <c r="C1549" i="4"/>
  <c r="C1537" i="4"/>
  <c r="C1525" i="4"/>
  <c r="C1513" i="4"/>
  <c r="C1501" i="4"/>
  <c r="C1489" i="4"/>
  <c r="C1477" i="4"/>
  <c r="C1465" i="4"/>
  <c r="C1453" i="4"/>
  <c r="C1441" i="4"/>
  <c r="C1429" i="4"/>
  <c r="C2328" i="4"/>
  <c r="C2316" i="4"/>
  <c r="C2304" i="4"/>
  <c r="C2292" i="4"/>
  <c r="C2280" i="4"/>
  <c r="C2268" i="4"/>
  <c r="C2256" i="4"/>
  <c r="C2244" i="4"/>
  <c r="C2232" i="4"/>
  <c r="C2220" i="4"/>
  <c r="C2208" i="4"/>
  <c r="C2196" i="4"/>
  <c r="C2184" i="4"/>
  <c r="C2172" i="4"/>
  <c r="C2160" i="4"/>
  <c r="C2148" i="4"/>
  <c r="C2136" i="4"/>
  <c r="C2124" i="4"/>
  <c r="C2112" i="4"/>
  <c r="C2100" i="4"/>
  <c r="C2088" i="4"/>
  <c r="C2076" i="4"/>
  <c r="C2064" i="4"/>
  <c r="C2052" i="4"/>
  <c r="C2040" i="4"/>
  <c r="C2028" i="4"/>
  <c r="C2016" i="4"/>
  <c r="C2004" i="4"/>
  <c r="C1992" i="4"/>
  <c r="C1980" i="4"/>
  <c r="C1968" i="4"/>
  <c r="C1956" i="4"/>
  <c r="C1944" i="4"/>
  <c r="C1932" i="4"/>
  <c r="C1920" i="4"/>
  <c r="C1908" i="4"/>
  <c r="C1896" i="4"/>
  <c r="C1884" i="4"/>
  <c r="C1872" i="4"/>
  <c r="C1860" i="4"/>
  <c r="C1848" i="4"/>
  <c r="C1836" i="4"/>
  <c r="C1824" i="4"/>
  <c r="C1812" i="4"/>
  <c r="C1800" i="4"/>
  <c r="C1788" i="4"/>
  <c r="C1776" i="4"/>
  <c r="C1764" i="4"/>
  <c r="C1752" i="4"/>
  <c r="C1740" i="4"/>
  <c r="C1728" i="4"/>
  <c r="C1716" i="4"/>
  <c r="C1704" i="4"/>
  <c r="C1692" i="4"/>
  <c r="C1680" i="4"/>
  <c r="C1668" i="4"/>
  <c r="C1656" i="4"/>
  <c r="C1644" i="4"/>
  <c r="C1632" i="4"/>
  <c r="C1620" i="4"/>
  <c r="C1608" i="4"/>
  <c r="C1596" i="4"/>
  <c r="C1584" i="4"/>
  <c r="C1572" i="4"/>
  <c r="C1560" i="4"/>
  <c r="C1548" i="4"/>
  <c r="C1536" i="4"/>
  <c r="C1524" i="4"/>
  <c r="C1512" i="4"/>
  <c r="C1500" i="4"/>
  <c r="C1488" i="4"/>
  <c r="C1476" i="4"/>
  <c r="C1464" i="4"/>
  <c r="C1452" i="4"/>
  <c r="C1440" i="4"/>
  <c r="C1428" i="4"/>
  <c r="C2327" i="4"/>
  <c r="C2315" i="4"/>
  <c r="C2303" i="4"/>
  <c r="C2291" i="4"/>
  <c r="C2279" i="4"/>
  <c r="C2267" i="4"/>
  <c r="C2255" i="4"/>
  <c r="C2243" i="4"/>
  <c r="C2231" i="4"/>
  <c r="C2219" i="4"/>
  <c r="C2207" i="4"/>
  <c r="C2195" i="4"/>
  <c r="C2183" i="4"/>
  <c r="C2171" i="4"/>
  <c r="C2159" i="4"/>
  <c r="C2147" i="4"/>
  <c r="C2135" i="4"/>
  <c r="C2123" i="4"/>
  <c r="C2111" i="4"/>
  <c r="C2099" i="4"/>
  <c r="C2087" i="4"/>
  <c r="C2075" i="4"/>
  <c r="C2063" i="4"/>
  <c r="C2051" i="4"/>
  <c r="C2039" i="4"/>
  <c r="C2027" i="4"/>
  <c r="C2015" i="4"/>
  <c r="C2003" i="4"/>
  <c r="C1991" i="4"/>
  <c r="C1979" i="4"/>
  <c r="C1967" i="4"/>
  <c r="C1955" i="4"/>
  <c r="C1943" i="4"/>
  <c r="C1931" i="4"/>
  <c r="C1919" i="4"/>
  <c r="C1907" i="4"/>
  <c r="C1895" i="4"/>
  <c r="C1883" i="4"/>
  <c r="C1871" i="4"/>
  <c r="C1859" i="4"/>
  <c r="C1847" i="4"/>
  <c r="C1835" i="4"/>
  <c r="C1823" i="4"/>
  <c r="C1811" i="4"/>
  <c r="C1799" i="4"/>
  <c r="C1787" i="4"/>
  <c r="C1775" i="4"/>
  <c r="C1763" i="4"/>
  <c r="C1751" i="4"/>
  <c r="C1739" i="4"/>
  <c r="C1727" i="4"/>
  <c r="C1715" i="4"/>
  <c r="C1703" i="4"/>
  <c r="C1691" i="4"/>
  <c r="C1679" i="4"/>
  <c r="C1667" i="4"/>
  <c r="C1655" i="4"/>
  <c r="C1643" i="4"/>
  <c r="C1631" i="4"/>
  <c r="C1619" i="4"/>
  <c r="C1607" i="4"/>
  <c r="C1595" i="4"/>
  <c r="C1583" i="4"/>
  <c r="C1571" i="4"/>
  <c r="C1559" i="4"/>
  <c r="C1547" i="4"/>
  <c r="C1535" i="4"/>
  <c r="C1523" i="4"/>
  <c r="C1511" i="4"/>
  <c r="C1499" i="4"/>
  <c r="C1487" i="4"/>
  <c r="C1475" i="4"/>
  <c r="C1463" i="4"/>
  <c r="C1451" i="4"/>
  <c r="C1439" i="4"/>
  <c r="C1427" i="4"/>
  <c r="C1415" i="4"/>
  <c r="C1403" i="4"/>
  <c r="C1391" i="4"/>
  <c r="C1379" i="4"/>
  <c r="C1367" i="4"/>
  <c r="C1355" i="4"/>
  <c r="C1343" i="4"/>
  <c r="C1331" i="4"/>
  <c r="C1319" i="4"/>
  <c r="C1307" i="4"/>
  <c r="C1295" i="4"/>
  <c r="C1283" i="4"/>
  <c r="C1271" i="4"/>
  <c r="C1259" i="4"/>
  <c r="C1247" i="4"/>
  <c r="C1235" i="4"/>
  <c r="C1223" i="4"/>
  <c r="C1211" i="4"/>
  <c r="C1199" i="4"/>
  <c r="C1187" i="4"/>
  <c r="C1175" i="4"/>
  <c r="C1115" i="4"/>
  <c r="C2326" i="4"/>
  <c r="C2314" i="4"/>
  <c r="C2302" i="4"/>
  <c r="C2290" i="4"/>
  <c r="C2278" i="4"/>
  <c r="C2266" i="4"/>
  <c r="C2254" i="4"/>
  <c r="C2242" i="4"/>
  <c r="C2230" i="4"/>
  <c r="C2218" i="4"/>
  <c r="C2206" i="4"/>
  <c r="C2194" i="4"/>
  <c r="C2182" i="4"/>
  <c r="C2170" i="4"/>
  <c r="C2158" i="4"/>
  <c r="C2146" i="4"/>
  <c r="C2134" i="4"/>
  <c r="C2122" i="4"/>
  <c r="C2110" i="4"/>
  <c r="C2098" i="4"/>
  <c r="C2086" i="4"/>
  <c r="C2074" i="4"/>
  <c r="C2062" i="4"/>
  <c r="C2050" i="4"/>
  <c r="C2038" i="4"/>
  <c r="C2026" i="4"/>
  <c r="C2014" i="4"/>
  <c r="C2002" i="4"/>
  <c r="C1990" i="4"/>
  <c r="C1978" i="4"/>
  <c r="C1966" i="4"/>
  <c r="C1954" i="4"/>
  <c r="C1942" i="4"/>
  <c r="C1930" i="4"/>
  <c r="C1918" i="4"/>
  <c r="C1906" i="4"/>
  <c r="C1894" i="4"/>
  <c r="C1882" i="4"/>
  <c r="C1870" i="4"/>
  <c r="C1858" i="4"/>
  <c r="C1846" i="4"/>
  <c r="C1834" i="4"/>
  <c r="C1822" i="4"/>
  <c r="C1810" i="4"/>
  <c r="C1798" i="4"/>
  <c r="C1786" i="4"/>
  <c r="C1774" i="4"/>
  <c r="C1762" i="4"/>
  <c r="C1750" i="4"/>
  <c r="C1738" i="4"/>
  <c r="C1726" i="4"/>
  <c r="C1714" i="4"/>
  <c r="C1702" i="4"/>
  <c r="C1690" i="4"/>
  <c r="C1678" i="4"/>
  <c r="C1666" i="4"/>
  <c r="C1654" i="4"/>
  <c r="C1642" i="4"/>
  <c r="C1630" i="4"/>
  <c r="C1618" i="4"/>
  <c r="C1606" i="4"/>
  <c r="C1594" i="4"/>
  <c r="C1582" i="4"/>
  <c r="C1570" i="4"/>
  <c r="C1558" i="4"/>
  <c r="C1546" i="4"/>
  <c r="C1534" i="4"/>
  <c r="C1522" i="4"/>
  <c r="C1510" i="4"/>
  <c r="C1498" i="4"/>
  <c r="C1486" i="4"/>
  <c r="C1474" i="4"/>
  <c r="C1462" i="4"/>
  <c r="C1450" i="4"/>
  <c r="C1438" i="4"/>
  <c r="C1426" i="4"/>
  <c r="C1414" i="4"/>
  <c r="C1402" i="4"/>
  <c r="C1390" i="4"/>
  <c r="C1378" i="4"/>
  <c r="C1366" i="4"/>
  <c r="C1354" i="4"/>
  <c r="C1342" i="4"/>
  <c r="C1330" i="4"/>
  <c r="C1318" i="4"/>
  <c r="C1306" i="4"/>
  <c r="C1294" i="4"/>
  <c r="C1282" i="4"/>
  <c r="C1270" i="4"/>
  <c r="C1258" i="4"/>
  <c r="C1246" i="4"/>
  <c r="C1234" i="4"/>
  <c r="C1222" i="4"/>
  <c r="C1210" i="4"/>
  <c r="C1198" i="4"/>
  <c r="C1186" i="4"/>
  <c r="C1174" i="4"/>
  <c r="C1162" i="4"/>
  <c r="C1150" i="4"/>
  <c r="C1138" i="4"/>
  <c r="C1126" i="4"/>
  <c r="C1114" i="4"/>
  <c r="C1102" i="4"/>
  <c r="C1090" i="4"/>
  <c r="C2325" i="4"/>
  <c r="C2313" i="4"/>
  <c r="C2301" i="4"/>
  <c r="C2289" i="4"/>
  <c r="C2277" i="4"/>
  <c r="C2265" i="4"/>
  <c r="C2253" i="4"/>
  <c r="C2241" i="4"/>
  <c r="C2229" i="4"/>
  <c r="C2217" i="4"/>
  <c r="C2205" i="4"/>
  <c r="C2193" i="4"/>
  <c r="C2181" i="4"/>
  <c r="C2169" i="4"/>
  <c r="C2157" i="4"/>
  <c r="C2145" i="4"/>
  <c r="C2133" i="4"/>
  <c r="C2121" i="4"/>
  <c r="C2109" i="4"/>
  <c r="C2097" i="4"/>
  <c r="C2085" i="4"/>
  <c r="C2073" i="4"/>
  <c r="C2061" i="4"/>
  <c r="C2049" i="4"/>
  <c r="C2037" i="4"/>
  <c r="C2025" i="4"/>
  <c r="C2013" i="4"/>
  <c r="C2001" i="4"/>
  <c r="C1989" i="4"/>
  <c r="C1977" i="4"/>
  <c r="C1965" i="4"/>
  <c r="C1953" i="4"/>
  <c r="C1941" i="4"/>
  <c r="C1929" i="4"/>
  <c r="C1917" i="4"/>
  <c r="C1905" i="4"/>
  <c r="C1893" i="4"/>
  <c r="C1881" i="4"/>
  <c r="C1869" i="4"/>
  <c r="C1857" i="4"/>
  <c r="C1845" i="4"/>
  <c r="C1833" i="4"/>
  <c r="C1821" i="4"/>
  <c r="C1809" i="4"/>
  <c r="C1797" i="4"/>
  <c r="C1785" i="4"/>
  <c r="C1773" i="4"/>
  <c r="C1761" i="4"/>
  <c r="C1749" i="4"/>
  <c r="C1737" i="4"/>
  <c r="C1725" i="4"/>
  <c r="C1713" i="4"/>
  <c r="C1701" i="4"/>
  <c r="C1689" i="4"/>
  <c r="C1677" i="4"/>
  <c r="C1665" i="4"/>
  <c r="C1653" i="4"/>
  <c r="C1641" i="4"/>
  <c r="C1629" i="4"/>
  <c r="C1617" i="4"/>
  <c r="C1605" i="4"/>
  <c r="C1593" i="4"/>
  <c r="C1581" i="4"/>
  <c r="C1569" i="4"/>
  <c r="C1557" i="4"/>
  <c r="C1545" i="4"/>
  <c r="C1533" i="4"/>
  <c r="C1521" i="4"/>
  <c r="C1509" i="4"/>
  <c r="C1497" i="4"/>
  <c r="C1485" i="4"/>
  <c r="C1473" i="4"/>
  <c r="C1461" i="4"/>
  <c r="C1449" i="4"/>
  <c r="C1437" i="4"/>
  <c r="C1425" i="4"/>
  <c r="C2336" i="4"/>
  <c r="C2324" i="4"/>
  <c r="C2312" i="4"/>
  <c r="C2300" i="4"/>
  <c r="C2288" i="4"/>
  <c r="C2276" i="4"/>
  <c r="C2264" i="4"/>
  <c r="C2252" i="4"/>
  <c r="C2240" i="4"/>
  <c r="C2228" i="4"/>
  <c r="C2216" i="4"/>
  <c r="C2204" i="4"/>
  <c r="C2192" i="4"/>
  <c r="C2180" i="4"/>
  <c r="C2168" i="4"/>
  <c r="C2156" i="4"/>
  <c r="C2144" i="4"/>
  <c r="C2132" i="4"/>
  <c r="C2120" i="4"/>
  <c r="C2108" i="4"/>
  <c r="C2096" i="4"/>
  <c r="C2084" i="4"/>
  <c r="C2072" i="4"/>
  <c r="C2060" i="4"/>
  <c r="C2048" i="4"/>
  <c r="C2036" i="4"/>
  <c r="C2024" i="4"/>
  <c r="C2012" i="4"/>
  <c r="C2000" i="4"/>
  <c r="C1988" i="4"/>
  <c r="C1976" i="4"/>
  <c r="C1964" i="4"/>
  <c r="C1952" i="4"/>
  <c r="C1940" i="4"/>
  <c r="C1928" i="4"/>
  <c r="C1916" i="4"/>
  <c r="C1904" i="4"/>
  <c r="C1892" i="4"/>
  <c r="C1880" i="4"/>
  <c r="C1868" i="4"/>
  <c r="C1856" i="4"/>
  <c r="C1844" i="4"/>
  <c r="C1832" i="4"/>
  <c r="C1820" i="4"/>
  <c r="C1808" i="4"/>
  <c r="C1796" i="4"/>
  <c r="C1784" i="4"/>
  <c r="C1772" i="4"/>
  <c r="C1760" i="4"/>
  <c r="C1748" i="4"/>
  <c r="C1736" i="4"/>
  <c r="C1724" i="4"/>
  <c r="C1712" i="4"/>
  <c r="C1700" i="4"/>
  <c r="C1688" i="4"/>
  <c r="C1676" i="4"/>
  <c r="C1664" i="4"/>
  <c r="C1652" i="4"/>
  <c r="C1640" i="4"/>
  <c r="C1628" i="4"/>
  <c r="C1616" i="4"/>
  <c r="C1604" i="4"/>
  <c r="C1592" i="4"/>
  <c r="C1580" i="4"/>
  <c r="C1568" i="4"/>
  <c r="C1556" i="4"/>
  <c r="C1544" i="4"/>
  <c r="C1532" i="4"/>
  <c r="C1520" i="4"/>
  <c r="C1508" i="4"/>
  <c r="C1496" i="4"/>
  <c r="C1484" i="4"/>
  <c r="C1472" i="4"/>
  <c r="C1460" i="4"/>
  <c r="C1448" i="4"/>
  <c r="C1436" i="4"/>
  <c r="C1412" i="4"/>
  <c r="C1364" i="4"/>
  <c r="C1316" i="4"/>
  <c r="C1268" i="4"/>
  <c r="C1220" i="4"/>
  <c r="C1172" i="4"/>
  <c r="C2335" i="4"/>
  <c r="C2323" i="4"/>
  <c r="C2311" i="4"/>
  <c r="C2299" i="4"/>
  <c r="C2287" i="4"/>
  <c r="C2275" i="4"/>
  <c r="C2263" i="4"/>
  <c r="C2251" i="4"/>
  <c r="C2239" i="4"/>
  <c r="C2227" i="4"/>
  <c r="C2215" i="4"/>
  <c r="C2203" i="4"/>
  <c r="C2191" i="4"/>
  <c r="C2179" i="4"/>
  <c r="C2167" i="4"/>
  <c r="C2155" i="4"/>
  <c r="C2143" i="4"/>
  <c r="C2131" i="4"/>
  <c r="C2119" i="4"/>
  <c r="C2107" i="4"/>
  <c r="C2095" i="4"/>
  <c r="C2083" i="4"/>
  <c r="C2071" i="4"/>
  <c r="C2059" i="4"/>
  <c r="C2047" i="4"/>
  <c r="C2035" i="4"/>
  <c r="C2023" i="4"/>
  <c r="C2011" i="4"/>
  <c r="C1999" i="4"/>
  <c r="C1987" i="4"/>
  <c r="C1975" i="4"/>
  <c r="C1963" i="4"/>
  <c r="C1951" i="4"/>
  <c r="C1939" i="4"/>
  <c r="C1927" i="4"/>
  <c r="C1915" i="4"/>
  <c r="C1903" i="4"/>
  <c r="C1891" i="4"/>
  <c r="C1879" i="4"/>
  <c r="C1867" i="4"/>
  <c r="C1855" i="4"/>
  <c r="C1843" i="4"/>
  <c r="C1831" i="4"/>
  <c r="C1819" i="4"/>
  <c r="C1807" i="4"/>
  <c r="C1795" i="4"/>
  <c r="C1783" i="4"/>
  <c r="C1771" i="4"/>
  <c r="C1759" i="4"/>
  <c r="C1747" i="4"/>
  <c r="C1735" i="4"/>
  <c r="C1723" i="4"/>
  <c r="C1711" i="4"/>
  <c r="C1699" i="4"/>
  <c r="C1687" i="4"/>
  <c r="C1675" i="4"/>
  <c r="C1663" i="4"/>
  <c r="C1651" i="4"/>
  <c r="C1639" i="4"/>
  <c r="C1627" i="4"/>
  <c r="C1615" i="4"/>
  <c r="C1603" i="4"/>
  <c r="C1591" i="4"/>
  <c r="C1579" i="4"/>
  <c r="C1567" i="4"/>
  <c r="C1555" i="4"/>
  <c r="C1543" i="4"/>
  <c r="C1531" i="4"/>
  <c r="C1519" i="4"/>
  <c r="C1507" i="4"/>
  <c r="C1495" i="4"/>
  <c r="C1483" i="4"/>
  <c r="C1471" i="4"/>
  <c r="C1459" i="4"/>
  <c r="C1447" i="4"/>
  <c r="C1435" i="4"/>
  <c r="C1423" i="4"/>
  <c r="C1411" i="4"/>
  <c r="C1399" i="4"/>
  <c r="C1387" i="4"/>
  <c r="C1375" i="4"/>
  <c r="C1363" i="4"/>
  <c r="C1351" i="4"/>
  <c r="C1339" i="4"/>
  <c r="C1327" i="4"/>
  <c r="C1315" i="4"/>
  <c r="C1303" i="4"/>
  <c r="C1291" i="4"/>
  <c r="C1279" i="4"/>
  <c r="C1267" i="4"/>
  <c r="C1255" i="4"/>
  <c r="C1243" i="4"/>
  <c r="C1231" i="4"/>
  <c r="C1219" i="4"/>
  <c r="C1207" i="4"/>
  <c r="C1195" i="4"/>
  <c r="C1183" i="4"/>
  <c r="C1171" i="4"/>
  <c r="C1159" i="4"/>
  <c r="C1147" i="4"/>
  <c r="C1135" i="4"/>
  <c r="C1123" i="4"/>
  <c r="C1111" i="4"/>
  <c r="C1099" i="4"/>
  <c r="C1087" i="4"/>
  <c r="C1075" i="4"/>
  <c r="C1063" i="4"/>
  <c r="C1051" i="4"/>
  <c r="C1039" i="4"/>
  <c r="C1027" i="4"/>
  <c r="C1015" i="4"/>
  <c r="C1003" i="4"/>
  <c r="C991" i="4"/>
  <c r="C979" i="4"/>
  <c r="C967" i="4"/>
  <c r="C955" i="4"/>
  <c r="C943" i="4"/>
  <c r="C931" i="4"/>
  <c r="C919" i="4"/>
  <c r="C907" i="4"/>
  <c r="C895" i="4"/>
  <c r="C883" i="4"/>
  <c r="C871" i="4"/>
  <c r="C859" i="4"/>
  <c r="C847" i="4"/>
  <c r="C835" i="4"/>
  <c r="C823" i="4"/>
  <c r="C811" i="4"/>
  <c r="C799" i="4"/>
  <c r="C787" i="4"/>
  <c r="C775" i="4"/>
  <c r="C763" i="4"/>
  <c r="C751" i="4"/>
  <c r="C739" i="4"/>
  <c r="C727" i="4"/>
  <c r="C715" i="4"/>
  <c r="C703" i="4"/>
  <c r="C691" i="4"/>
  <c r="C679" i="4"/>
  <c r="C667" i="4"/>
  <c r="C655" i="4"/>
  <c r="C643" i="4"/>
  <c r="C631" i="4"/>
  <c r="C619" i="4"/>
  <c r="C607" i="4"/>
  <c r="C595" i="4"/>
  <c r="C583" i="4"/>
  <c r="C571" i="4"/>
  <c r="C2334" i="4"/>
  <c r="C2322" i="4"/>
  <c r="C2310" i="4"/>
  <c r="C2298" i="4"/>
  <c r="C2286" i="4"/>
  <c r="C2274" i="4"/>
  <c r="C2262" i="4"/>
  <c r="C2250" i="4"/>
  <c r="C2238" i="4"/>
  <c r="C2226" i="4"/>
  <c r="C2214" i="4"/>
  <c r="C2202" i="4"/>
  <c r="C2190" i="4"/>
  <c r="C2178" i="4"/>
  <c r="C2166" i="4"/>
  <c r="C2154" i="4"/>
  <c r="C2142" i="4"/>
  <c r="C2130" i="4"/>
  <c r="C2118" i="4"/>
  <c r="C2106" i="4"/>
  <c r="C2094" i="4"/>
  <c r="C2082" i="4"/>
  <c r="C2070" i="4"/>
  <c r="C2058" i="4"/>
  <c r="C2046" i="4"/>
  <c r="C2034" i="4"/>
  <c r="C2022" i="4"/>
  <c r="C2010" i="4"/>
  <c r="C1998" i="4"/>
  <c r="C1986" i="4"/>
  <c r="C1974" i="4"/>
  <c r="C1962" i="4"/>
  <c r="C1950" i="4"/>
  <c r="C1938" i="4"/>
  <c r="C1926" i="4"/>
  <c r="C1914" i="4"/>
  <c r="C1902" i="4"/>
  <c r="C1890" i="4"/>
  <c r="C1878" i="4"/>
  <c r="C1866" i="4"/>
  <c r="C1854" i="4"/>
  <c r="C1842" i="4"/>
  <c r="C1830" i="4"/>
  <c r="C1818" i="4"/>
  <c r="C1806" i="4"/>
  <c r="C1794" i="4"/>
  <c r="C1782" i="4"/>
  <c r="C1770" i="4"/>
  <c r="C1758" i="4"/>
  <c r="C1746" i="4"/>
  <c r="C1734" i="4"/>
  <c r="C1722" i="4"/>
  <c r="C1710" i="4"/>
  <c r="C1698" i="4"/>
  <c r="C1686" i="4"/>
  <c r="C1674" i="4"/>
  <c r="C1662" i="4"/>
  <c r="C1650" i="4"/>
  <c r="C1638" i="4"/>
  <c r="C1626" i="4"/>
  <c r="C1614" i="4"/>
  <c r="C1602" i="4"/>
  <c r="C1590" i="4"/>
  <c r="C1578" i="4"/>
  <c r="C1566" i="4"/>
  <c r="C1554" i="4"/>
  <c r="C1542" i="4"/>
  <c r="C1530" i="4"/>
  <c r="C1518" i="4"/>
  <c r="C1506" i="4"/>
  <c r="C1494" i="4"/>
  <c r="C1482" i="4"/>
  <c r="C1470" i="4"/>
  <c r="C1458" i="4"/>
  <c r="C1446" i="4"/>
  <c r="C1434" i="4"/>
  <c r="C1422" i="4"/>
  <c r="C1410" i="4"/>
  <c r="C1398" i="4"/>
  <c r="C1386" i="4"/>
  <c r="C2333" i="4"/>
  <c r="C2321" i="4"/>
  <c r="C2309" i="4"/>
  <c r="C2297" i="4"/>
  <c r="C2285" i="4"/>
  <c r="C2273" i="4"/>
  <c r="C2261" i="4"/>
  <c r="C2249" i="4"/>
  <c r="C2237" i="4"/>
  <c r="C2225" i="4"/>
  <c r="C2213" i="4"/>
  <c r="C2201" i="4"/>
  <c r="C2189" i="4"/>
  <c r="C2177" i="4"/>
  <c r="C2165" i="4"/>
  <c r="C2153" i="4"/>
  <c r="C2141" i="4"/>
  <c r="C2129" i="4"/>
  <c r="C2117" i="4"/>
  <c r="C2105" i="4"/>
  <c r="C2093" i="4"/>
  <c r="C2081" i="4"/>
  <c r="C2069" i="4"/>
  <c r="C2057" i="4"/>
  <c r="C2045" i="4"/>
  <c r="C2033" i="4"/>
  <c r="C2021" i="4"/>
  <c r="C2009" i="4"/>
  <c r="C1997" i="4"/>
  <c r="C1985" i="4"/>
  <c r="C1973" i="4"/>
  <c r="C1961" i="4"/>
  <c r="C1949" i="4"/>
  <c r="C1937" i="4"/>
  <c r="C1925" i="4"/>
  <c r="C1913" i="4"/>
  <c r="C1901" i="4"/>
  <c r="C1889" i="4"/>
  <c r="C1877" i="4"/>
  <c r="C1865" i="4"/>
  <c r="C1853" i="4"/>
  <c r="C1841" i="4"/>
  <c r="C1829" i="4"/>
  <c r="C1817" i="4"/>
  <c r="C1805" i="4"/>
  <c r="C1793" i="4"/>
  <c r="C1781" i="4"/>
  <c r="C1769" i="4"/>
  <c r="C1757" i="4"/>
  <c r="C1745" i="4"/>
  <c r="C1733" i="4"/>
  <c r="C1721" i="4"/>
  <c r="C1709" i="4"/>
  <c r="C1697" i="4"/>
  <c r="C1685" i="4"/>
  <c r="C1673" i="4"/>
  <c r="C1661" i="4"/>
  <c r="C1649" i="4"/>
  <c r="C1637" i="4"/>
  <c r="C1625" i="4"/>
  <c r="C1613" i="4"/>
  <c r="C1601" i="4"/>
  <c r="C1589" i="4"/>
  <c r="C1577" i="4"/>
  <c r="C1565" i="4"/>
  <c r="C1553" i="4"/>
  <c r="C1541" i="4"/>
  <c r="C1529" i="4"/>
  <c r="C1517" i="4"/>
  <c r="C1505" i="4"/>
  <c r="C1493" i="4"/>
  <c r="C1481" i="4"/>
  <c r="C1469" i="4"/>
  <c r="C1457" i="4"/>
  <c r="C1445" i="4"/>
  <c r="C1433" i="4"/>
  <c r="C1421" i="4"/>
  <c r="C1409" i="4"/>
  <c r="C1397" i="4"/>
  <c r="C1385" i="4"/>
  <c r="C1373" i="4"/>
  <c r="C1361" i="4"/>
  <c r="C1349" i="4"/>
  <c r="C1337" i="4"/>
  <c r="C2332" i="4"/>
  <c r="C2320" i="4"/>
  <c r="C2308" i="4"/>
  <c r="C2296" i="4"/>
  <c r="C2284" i="4"/>
  <c r="C2272" i="4"/>
  <c r="C2260" i="4"/>
  <c r="C2248" i="4"/>
  <c r="C2236" i="4"/>
  <c r="C2224" i="4"/>
  <c r="C2212" i="4"/>
  <c r="C2200" i="4"/>
  <c r="C2188" i="4"/>
  <c r="C2176" i="4"/>
  <c r="C2164" i="4"/>
  <c r="C2152" i="4"/>
  <c r="C2140" i="4"/>
  <c r="C2128" i="4"/>
  <c r="C2116" i="4"/>
  <c r="C2104" i="4"/>
  <c r="C2092" i="4"/>
  <c r="C2080" i="4"/>
  <c r="C2068" i="4"/>
  <c r="C2056" i="4"/>
  <c r="C2044" i="4"/>
  <c r="C2032" i="4"/>
  <c r="C2020" i="4"/>
  <c r="C2008" i="4"/>
  <c r="C1996" i="4"/>
  <c r="C1984" i="4"/>
  <c r="C1972" i="4"/>
  <c r="C1960" i="4"/>
  <c r="C1948" i="4"/>
  <c r="C1936" i="4"/>
  <c r="C1924" i="4"/>
  <c r="C1912" i="4"/>
  <c r="C1900" i="4"/>
  <c r="C1888" i="4"/>
  <c r="C1876" i="4"/>
  <c r="C1864" i="4"/>
  <c r="C1852" i="4"/>
  <c r="C1840" i="4"/>
  <c r="C1828" i="4"/>
  <c r="C1816" i="4"/>
  <c r="C1804" i="4"/>
  <c r="C1792" i="4"/>
  <c r="C1780" i="4"/>
  <c r="C1768" i="4"/>
  <c r="C1756" i="4"/>
  <c r="C1744" i="4"/>
  <c r="C1732" i="4"/>
  <c r="C1720" i="4"/>
  <c r="C1708" i="4"/>
  <c r="C1696" i="4"/>
  <c r="C1684" i="4"/>
  <c r="C1672" i="4"/>
  <c r="C1660" i="4"/>
  <c r="C1648" i="4"/>
  <c r="C1636" i="4"/>
  <c r="C1624" i="4"/>
  <c r="C1612" i="4"/>
  <c r="C1600" i="4"/>
  <c r="C1588" i="4"/>
  <c r="C1576" i="4"/>
  <c r="C1564" i="4"/>
  <c r="C1552" i="4"/>
  <c r="C1540" i="4"/>
  <c r="C1528" i="4"/>
  <c r="C1516" i="4"/>
  <c r="C1504" i="4"/>
  <c r="C1492" i="4"/>
  <c r="C1480" i="4"/>
  <c r="C1468" i="4"/>
  <c r="C1456" i="4"/>
  <c r="C1444" i="4"/>
  <c r="C1432" i="4"/>
  <c r="C1420" i="4"/>
  <c r="C1408" i="4"/>
  <c r="C1396" i="4"/>
  <c r="C1384" i="4"/>
  <c r="C1372" i="4"/>
  <c r="C1360" i="4"/>
  <c r="C1348" i="4"/>
  <c r="C1336" i="4"/>
  <c r="C2331" i="4"/>
  <c r="C2319" i="4"/>
  <c r="C2307" i="4"/>
  <c r="C2295" i="4"/>
  <c r="C2283" i="4"/>
  <c r="C2271" i="4"/>
  <c r="C2259" i="4"/>
  <c r="C2247" i="4"/>
  <c r="C2235" i="4"/>
  <c r="C2223" i="4"/>
  <c r="C2211" i="4"/>
  <c r="C2199" i="4"/>
  <c r="C2187" i="4"/>
  <c r="C2175" i="4"/>
  <c r="C2163" i="4"/>
  <c r="C2151" i="4"/>
  <c r="C2139" i="4"/>
  <c r="C2127" i="4"/>
  <c r="C2115" i="4"/>
  <c r="C2103" i="4"/>
  <c r="C2091" i="4"/>
  <c r="C2079" i="4"/>
  <c r="C2067" i="4"/>
  <c r="C2055" i="4"/>
  <c r="C2043" i="4"/>
  <c r="C2031" i="4"/>
  <c r="C2019" i="4"/>
  <c r="C2007" i="4"/>
  <c r="C1995" i="4"/>
  <c r="C1983" i="4"/>
  <c r="C1971" i="4"/>
  <c r="C1959" i="4"/>
  <c r="C1947" i="4"/>
  <c r="C1935" i="4"/>
  <c r="C1923" i="4"/>
  <c r="C1911" i="4"/>
  <c r="C1899" i="4"/>
  <c r="C1887" i="4"/>
  <c r="C1875" i="4"/>
  <c r="C1863" i="4"/>
  <c r="C1851" i="4"/>
  <c r="C1839" i="4"/>
  <c r="C1827" i="4"/>
  <c r="C1815" i="4"/>
  <c r="C1803" i="4"/>
  <c r="C1791" i="4"/>
  <c r="C1779" i="4"/>
  <c r="C1767" i="4"/>
  <c r="C1755" i="4"/>
  <c r="C1743" i="4"/>
  <c r="C1731" i="4"/>
  <c r="C1719" i="4"/>
  <c r="C1707" i="4"/>
  <c r="C1695" i="4"/>
  <c r="C1683" i="4"/>
  <c r="C1671" i="4"/>
  <c r="C1659" i="4"/>
  <c r="C1647" i="4"/>
  <c r="C1635" i="4"/>
  <c r="C1623" i="4"/>
  <c r="C1611" i="4"/>
  <c r="C1599" i="4"/>
  <c r="C1587" i="4"/>
  <c r="C1575" i="4"/>
  <c r="C1563" i="4"/>
  <c r="C1551" i="4"/>
  <c r="C1539" i="4"/>
  <c r="C1527" i="4"/>
  <c r="C1515" i="4"/>
  <c r="C1503" i="4"/>
  <c r="C1491" i="4"/>
  <c r="C1479" i="4"/>
  <c r="C1467" i="4"/>
  <c r="C1455" i="4"/>
  <c r="C1443" i="4"/>
  <c r="C1431" i="4"/>
  <c r="C1419" i="4"/>
  <c r="C1407" i="4"/>
  <c r="C1395" i="4"/>
  <c r="C1383" i="4"/>
  <c r="C891" i="4"/>
  <c r="C559" i="4"/>
  <c r="C547" i="4"/>
  <c r="C535" i="4"/>
  <c r="C523" i="4"/>
  <c r="C511" i="4"/>
  <c r="C499" i="4"/>
  <c r="C487" i="4"/>
  <c r="C475" i="4"/>
  <c r="C463" i="4"/>
  <c r="C451" i="4"/>
  <c r="C439" i="4"/>
  <c r="C427" i="4"/>
  <c r="C415" i="4"/>
  <c r="C403" i="4"/>
  <c r="C391" i="4"/>
  <c r="C379" i="4"/>
  <c r="C1374" i="4"/>
  <c r="C1362" i="4"/>
  <c r="C1350" i="4"/>
  <c r="C1338" i="4"/>
  <c r="C1326" i="4"/>
  <c r="C1314" i="4"/>
  <c r="C1302" i="4"/>
  <c r="C1290" i="4"/>
  <c r="C1278" i="4"/>
  <c r="C1266" i="4"/>
  <c r="C1254" i="4"/>
  <c r="C1242" i="4"/>
  <c r="C1230" i="4"/>
  <c r="C1218" i="4"/>
  <c r="C1206" i="4"/>
  <c r="C1194" i="4"/>
  <c r="C1182" i="4"/>
  <c r="C1170" i="4"/>
  <c r="C1158" i="4"/>
  <c r="C1146" i="4"/>
  <c r="C1134" i="4"/>
  <c r="C1122" i="4"/>
  <c r="C1110" i="4"/>
  <c r="C1098" i="4"/>
  <c r="C1086" i="4"/>
  <c r="C1074" i="4"/>
  <c r="C1062" i="4"/>
  <c r="C1050" i="4"/>
  <c r="C1038" i="4"/>
  <c r="C1026" i="4"/>
  <c r="C1014" i="4"/>
  <c r="C1002" i="4"/>
  <c r="C990" i="4"/>
  <c r="C978" i="4"/>
  <c r="C966" i="4"/>
  <c r="C954" i="4"/>
  <c r="C942" i="4"/>
  <c r="C930" i="4"/>
  <c r="C918" i="4"/>
  <c r="C906" i="4"/>
  <c r="C894" i="4"/>
  <c r="C882" i="4"/>
  <c r="C870" i="4"/>
  <c r="C858" i="4"/>
  <c r="C846" i="4"/>
  <c r="C834" i="4"/>
  <c r="C822" i="4"/>
  <c r="C810" i="4"/>
  <c r="C798" i="4"/>
  <c r="C786" i="4"/>
  <c r="C774" i="4"/>
  <c r="C762" i="4"/>
  <c r="C750" i="4"/>
  <c r="C738" i="4"/>
  <c r="C726" i="4"/>
  <c r="C714" i="4"/>
  <c r="C702" i="4"/>
  <c r="C690" i="4"/>
  <c r="C678" i="4"/>
  <c r="C666" i="4"/>
  <c r="C654" i="4"/>
  <c r="C642" i="4"/>
  <c r="C630" i="4"/>
  <c r="C618" i="4"/>
  <c r="C606" i="4"/>
  <c r="C594" i="4"/>
  <c r="C582" i="4"/>
  <c r="C570" i="4"/>
  <c r="C558" i="4"/>
  <c r="C546" i="4"/>
  <c r="C534" i="4"/>
  <c r="C522" i="4"/>
  <c r="C510" i="4"/>
  <c r="C498" i="4"/>
  <c r="C486" i="4"/>
  <c r="C474" i="4"/>
  <c r="C462" i="4"/>
  <c r="C450" i="4"/>
  <c r="C438" i="4"/>
  <c r="C426" i="4"/>
  <c r="C414" i="4"/>
  <c r="C402" i="4"/>
  <c r="C390" i="4"/>
  <c r="C294" i="4"/>
  <c r="C150" i="4"/>
  <c r="C1325" i="4"/>
  <c r="C1313" i="4"/>
  <c r="C1301" i="4"/>
  <c r="C1289" i="4"/>
  <c r="C1277" i="4"/>
  <c r="C1265" i="4"/>
  <c r="C1253" i="4"/>
  <c r="C1241" i="4"/>
  <c r="C1229" i="4"/>
  <c r="C1217" i="4"/>
  <c r="C1205" i="4"/>
  <c r="C1193" i="4"/>
  <c r="C1181" i="4"/>
  <c r="C1169" i="4"/>
  <c r="C1157" i="4"/>
  <c r="C1145" i="4"/>
  <c r="C1133" i="4"/>
  <c r="C1121" i="4"/>
  <c r="C1109" i="4"/>
  <c r="C1097" i="4"/>
  <c r="C1085" i="4"/>
  <c r="C1073" i="4"/>
  <c r="C1061" i="4"/>
  <c r="C1049" i="4"/>
  <c r="C1037" i="4"/>
  <c r="C1025" i="4"/>
  <c r="C1013" i="4"/>
  <c r="C1001" i="4"/>
  <c r="C989" i="4"/>
  <c r="C977" i="4"/>
  <c r="C965" i="4"/>
  <c r="C953" i="4"/>
  <c r="C941" i="4"/>
  <c r="C929" i="4"/>
  <c r="C917" i="4"/>
  <c r="C905" i="4"/>
  <c r="C893" i="4"/>
  <c r="C881" i="4"/>
  <c r="C869" i="4"/>
  <c r="C857" i="4"/>
  <c r="C845" i="4"/>
  <c r="C833" i="4"/>
  <c r="C821" i="4"/>
  <c r="C809" i="4"/>
  <c r="C797" i="4"/>
  <c r="C785" i="4"/>
  <c r="C773" i="4"/>
  <c r="C761" i="4"/>
  <c r="C749" i="4"/>
  <c r="C737" i="4"/>
  <c r="C725" i="4"/>
  <c r="C713" i="4"/>
  <c r="C701" i="4"/>
  <c r="C689" i="4"/>
  <c r="C677" i="4"/>
  <c r="C665" i="4"/>
  <c r="C653" i="4"/>
  <c r="C641" i="4"/>
  <c r="C629" i="4"/>
  <c r="C617" i="4"/>
  <c r="C605" i="4"/>
  <c r="C593" i="4"/>
  <c r="C581" i="4"/>
  <c r="C569" i="4"/>
  <c r="C557" i="4"/>
  <c r="C545" i="4"/>
  <c r="C533" i="4"/>
  <c r="C521" i="4"/>
  <c r="C509" i="4"/>
  <c r="C497" i="4"/>
  <c r="C485" i="4"/>
  <c r="C473" i="4"/>
  <c r="C461" i="4"/>
  <c r="C449" i="4"/>
  <c r="C437" i="4"/>
  <c r="C425" i="4"/>
  <c r="C413" i="4"/>
  <c r="C401" i="4"/>
  <c r="C389" i="4"/>
  <c r="C377" i="4"/>
  <c r="C1324" i="4"/>
  <c r="C1312" i="4"/>
  <c r="C1300" i="4"/>
  <c r="C1288" i="4"/>
  <c r="C1276" i="4"/>
  <c r="C1264" i="4"/>
  <c r="C1252" i="4"/>
  <c r="C1240" i="4"/>
  <c r="C1228" i="4"/>
  <c r="C1216" i="4"/>
  <c r="C1204" i="4"/>
  <c r="C1192" i="4"/>
  <c r="C1180" i="4"/>
  <c r="C1168" i="4"/>
  <c r="C1156" i="4"/>
  <c r="C1144" i="4"/>
  <c r="C1132" i="4"/>
  <c r="C1120" i="4"/>
  <c r="C1108" i="4"/>
  <c r="C1096" i="4"/>
  <c r="C1084" i="4"/>
  <c r="C1072" i="4"/>
  <c r="C1060" i="4"/>
  <c r="C1048" i="4"/>
  <c r="C1036" i="4"/>
  <c r="C1024" i="4"/>
  <c r="C1012" i="4"/>
  <c r="C1000" i="4"/>
  <c r="C988" i="4"/>
  <c r="C976" i="4"/>
  <c r="C964" i="4"/>
  <c r="C952" i="4"/>
  <c r="C940" i="4"/>
  <c r="C928" i="4"/>
  <c r="C916" i="4"/>
  <c r="C904" i="4"/>
  <c r="C892" i="4"/>
  <c r="C880" i="4"/>
  <c r="C868" i="4"/>
  <c r="C856" i="4"/>
  <c r="C844" i="4"/>
  <c r="C832" i="4"/>
  <c r="C820" i="4"/>
  <c r="C808" i="4"/>
  <c r="C796" i="4"/>
  <c r="C784" i="4"/>
  <c r="C772" i="4"/>
  <c r="C760" i="4"/>
  <c r="C748" i="4"/>
  <c r="C736" i="4"/>
  <c r="C724" i="4"/>
  <c r="C712" i="4"/>
  <c r="C700" i="4"/>
  <c r="C688" i="4"/>
  <c r="C676" i="4"/>
  <c r="C664" i="4"/>
  <c r="C652" i="4"/>
  <c r="C640" i="4"/>
  <c r="C628" i="4"/>
  <c r="C616" i="4"/>
  <c r="C604" i="4"/>
  <c r="C592" i="4"/>
  <c r="C580" i="4"/>
  <c r="C568" i="4"/>
  <c r="C556" i="4"/>
  <c r="C544" i="4"/>
  <c r="C532" i="4"/>
  <c r="C520" i="4"/>
  <c r="C508" i="4"/>
  <c r="C496" i="4"/>
  <c r="C484" i="4"/>
  <c r="C472" i="4"/>
  <c r="C460" i="4"/>
  <c r="C448" i="4"/>
  <c r="C436" i="4"/>
  <c r="C424" i="4"/>
  <c r="C412" i="4"/>
  <c r="C400" i="4"/>
  <c r="C388" i="4"/>
  <c r="C376" i="4"/>
  <c r="C364" i="4"/>
  <c r="C1371" i="4"/>
  <c r="C1359" i="4"/>
  <c r="C1347" i="4"/>
  <c r="C1335" i="4"/>
  <c r="C1323" i="4"/>
  <c r="C1311" i="4"/>
  <c r="C1299" i="4"/>
  <c r="C1287" i="4"/>
  <c r="C1275" i="4"/>
  <c r="C1263" i="4"/>
  <c r="C1251" i="4"/>
  <c r="C1239" i="4"/>
  <c r="C1227" i="4"/>
  <c r="C1215" i="4"/>
  <c r="C1203" i="4"/>
  <c r="C1191" i="4"/>
  <c r="C1179" i="4"/>
  <c r="C1167" i="4"/>
  <c r="C1155" i="4"/>
  <c r="C1143" i="4"/>
  <c r="C1131" i="4"/>
  <c r="C1119" i="4"/>
  <c r="C1107" i="4"/>
  <c r="C1095" i="4"/>
  <c r="C1083" i="4"/>
  <c r="C1071" i="4"/>
  <c r="C1059" i="4"/>
  <c r="C1047" i="4"/>
  <c r="C1035" i="4"/>
  <c r="C1023" i="4"/>
  <c r="C1011" i="4"/>
  <c r="C999" i="4"/>
  <c r="C987" i="4"/>
  <c r="C975" i="4"/>
  <c r="C963" i="4"/>
  <c r="C951" i="4"/>
  <c r="C939" i="4"/>
  <c r="C927" i="4"/>
  <c r="C915" i="4"/>
  <c r="C903" i="4"/>
  <c r="C879" i="4"/>
  <c r="C867" i="4"/>
  <c r="C855" i="4"/>
  <c r="C843" i="4"/>
  <c r="C831" i="4"/>
  <c r="C819" i="4"/>
  <c r="C807" i="4"/>
  <c r="C795" i="4"/>
  <c r="C783" i="4"/>
  <c r="C771" i="4"/>
  <c r="C759" i="4"/>
  <c r="C747" i="4"/>
  <c r="C735" i="4"/>
  <c r="C723" i="4"/>
  <c r="C711" i="4"/>
  <c r="C699" i="4"/>
  <c r="C687" i="4"/>
  <c r="C675" i="4"/>
  <c r="C663" i="4"/>
  <c r="C651" i="4"/>
  <c r="C639" i="4"/>
  <c r="C627" i="4"/>
  <c r="C615" i="4"/>
  <c r="C603" i="4"/>
  <c r="C591" i="4"/>
  <c r="C579" i="4"/>
  <c r="C567" i="4"/>
  <c r="C555" i="4"/>
  <c r="C543" i="4"/>
  <c r="C531" i="4"/>
  <c r="C519" i="4"/>
  <c r="C507" i="4"/>
  <c r="C495" i="4"/>
  <c r="C483" i="4"/>
  <c r="C471" i="4"/>
  <c r="C459" i="4"/>
  <c r="C447" i="4"/>
  <c r="C435" i="4"/>
  <c r="C423" i="4"/>
  <c r="C411" i="4"/>
  <c r="C399" i="4"/>
  <c r="C387" i="4"/>
  <c r="C375" i="4"/>
  <c r="C363" i="4"/>
  <c r="C1394" i="4"/>
  <c r="C1382" i="4"/>
  <c r="C1370" i="4"/>
  <c r="C1358" i="4"/>
  <c r="C1346" i="4"/>
  <c r="C1334" i="4"/>
  <c r="C1322" i="4"/>
  <c r="C1310" i="4"/>
  <c r="C1298" i="4"/>
  <c r="C1286" i="4"/>
  <c r="C1274" i="4"/>
  <c r="C1262" i="4"/>
  <c r="C1250" i="4"/>
  <c r="C1238" i="4"/>
  <c r="C1226" i="4"/>
  <c r="C1214" i="4"/>
  <c r="C1202" i="4"/>
  <c r="C1190" i="4"/>
  <c r="C1178" i="4"/>
  <c r="C1166" i="4"/>
  <c r="C1154" i="4"/>
  <c r="C1142" i="4"/>
  <c r="C1130" i="4"/>
  <c r="C1118" i="4"/>
  <c r="C1106" i="4"/>
  <c r="C1094" i="4"/>
  <c r="C1082" i="4"/>
  <c r="C1070" i="4"/>
  <c r="C1058" i="4"/>
  <c r="C1046" i="4"/>
  <c r="C1034" i="4"/>
  <c r="C1022" i="4"/>
  <c r="C1010" i="4"/>
  <c r="C998" i="4"/>
  <c r="C986" i="4"/>
  <c r="C974" i="4"/>
  <c r="C962" i="4"/>
  <c r="C950" i="4"/>
  <c r="C938" i="4"/>
  <c r="C926" i="4"/>
  <c r="C914" i="4"/>
  <c r="C902" i="4"/>
  <c r="C890" i="4"/>
  <c r="C878" i="4"/>
  <c r="C866" i="4"/>
  <c r="C854" i="4"/>
  <c r="C842" i="4"/>
  <c r="C830" i="4"/>
  <c r="C818" i="4"/>
  <c r="C806" i="4"/>
  <c r="C794" i="4"/>
  <c r="C782" i="4"/>
  <c r="C770" i="4"/>
  <c r="C758" i="4"/>
  <c r="C746" i="4"/>
  <c r="C734" i="4"/>
  <c r="C722" i="4"/>
  <c r="C710" i="4"/>
  <c r="C698" i="4"/>
  <c r="C686" i="4"/>
  <c r="C674" i="4"/>
  <c r="C662" i="4"/>
  <c r="C650" i="4"/>
  <c r="C638" i="4"/>
  <c r="C626" i="4"/>
  <c r="C614" i="4"/>
  <c r="C602" i="4"/>
  <c r="C590" i="4"/>
  <c r="C578" i="4"/>
  <c r="C566" i="4"/>
  <c r="C554" i="4"/>
  <c r="C542" i="4"/>
  <c r="C530" i="4"/>
  <c r="C518" i="4"/>
  <c r="C506" i="4"/>
  <c r="C494" i="4"/>
  <c r="C482" i="4"/>
  <c r="C470" i="4"/>
  <c r="C458" i="4"/>
  <c r="C446" i="4"/>
  <c r="C434" i="4"/>
  <c r="C422" i="4"/>
  <c r="C410" i="4"/>
  <c r="C398" i="4"/>
  <c r="C386" i="4"/>
  <c r="C374" i="4"/>
  <c r="C1417" i="4"/>
  <c r="C1405" i="4"/>
  <c r="C1393" i="4"/>
  <c r="C1381" i="4"/>
  <c r="C1369" i="4"/>
  <c r="C1357" i="4"/>
  <c r="C1345" i="4"/>
  <c r="C1333" i="4"/>
  <c r="C1321" i="4"/>
  <c r="C1309" i="4"/>
  <c r="C1297" i="4"/>
  <c r="C1285" i="4"/>
  <c r="C1273" i="4"/>
  <c r="C1261" i="4"/>
  <c r="C1249" i="4"/>
  <c r="C1237" i="4"/>
  <c r="C1225" i="4"/>
  <c r="C1213" i="4"/>
  <c r="C1201" i="4"/>
  <c r="C1189" i="4"/>
  <c r="C1177" i="4"/>
  <c r="C1165" i="4"/>
  <c r="C1153" i="4"/>
  <c r="C1141" i="4"/>
  <c r="C1129" i="4"/>
  <c r="C1117" i="4"/>
  <c r="C1105" i="4"/>
  <c r="C1093" i="4"/>
  <c r="C1081" i="4"/>
  <c r="C1069" i="4"/>
  <c r="C1057" i="4"/>
  <c r="C1045" i="4"/>
  <c r="C1033" i="4"/>
  <c r="C1021" i="4"/>
  <c r="C1009" i="4"/>
  <c r="C997" i="4"/>
  <c r="C985" i="4"/>
  <c r="C973" i="4"/>
  <c r="C961" i="4"/>
  <c r="C949" i="4"/>
  <c r="C937" i="4"/>
  <c r="C925" i="4"/>
  <c r="C913" i="4"/>
  <c r="C901" i="4"/>
  <c r="C889" i="4"/>
  <c r="C877" i="4"/>
  <c r="C865" i="4"/>
  <c r="C853" i="4"/>
  <c r="C841" i="4"/>
  <c r="C829" i="4"/>
  <c r="C817" i="4"/>
  <c r="C805" i="4"/>
  <c r="C793" i="4"/>
  <c r="C781" i="4"/>
  <c r="C769" i="4"/>
  <c r="C757" i="4"/>
  <c r="C745" i="4"/>
  <c r="C733" i="4"/>
  <c r="C721" i="4"/>
  <c r="C709" i="4"/>
  <c r="C697" i="4"/>
  <c r="C685" i="4"/>
  <c r="C673" i="4"/>
  <c r="C661" i="4"/>
  <c r="C649" i="4"/>
  <c r="C637" i="4"/>
  <c r="C625" i="4"/>
  <c r="C613" i="4"/>
  <c r="C601" i="4"/>
  <c r="C589" i="4"/>
  <c r="C577" i="4"/>
  <c r="C565" i="4"/>
  <c r="C553" i="4"/>
  <c r="C541" i="4"/>
  <c r="C529" i="4"/>
  <c r="C517" i="4"/>
  <c r="C505" i="4"/>
  <c r="C493" i="4"/>
  <c r="C481" i="4"/>
  <c r="C469" i="4"/>
  <c r="C457" i="4"/>
  <c r="C445" i="4"/>
  <c r="C433" i="4"/>
  <c r="C421" i="4"/>
  <c r="C409" i="4"/>
  <c r="C397" i="4"/>
  <c r="C385" i="4"/>
  <c r="C373" i="4"/>
  <c r="C1416" i="4"/>
  <c r="C1404" i="4"/>
  <c r="C1392" i="4"/>
  <c r="C1380" i="4"/>
  <c r="C1368" i="4"/>
  <c r="C1356" i="4"/>
  <c r="C1344" i="4"/>
  <c r="C1332" i="4"/>
  <c r="C1320" i="4"/>
  <c r="C1308" i="4"/>
  <c r="C1296" i="4"/>
  <c r="C1284" i="4"/>
  <c r="C1272" i="4"/>
  <c r="C1260" i="4"/>
  <c r="C1248" i="4"/>
  <c r="C1236" i="4"/>
  <c r="C1224" i="4"/>
  <c r="C1212" i="4"/>
  <c r="C1200" i="4"/>
  <c r="C1188" i="4"/>
  <c r="C1176" i="4"/>
  <c r="C1164" i="4"/>
  <c r="C1152" i="4"/>
  <c r="C1140" i="4"/>
  <c r="C1128" i="4"/>
  <c r="C1116" i="4"/>
  <c r="C1104" i="4"/>
  <c r="C1092" i="4"/>
  <c r="C1080" i="4"/>
  <c r="C1068" i="4"/>
  <c r="C1056" i="4"/>
  <c r="C1044" i="4"/>
  <c r="C1032" i="4"/>
  <c r="C1020" i="4"/>
  <c r="C1008" i="4"/>
  <c r="C996" i="4"/>
  <c r="C984" i="4"/>
  <c r="C972" i="4"/>
  <c r="C960" i="4"/>
  <c r="C948" i="4"/>
  <c r="C936" i="4"/>
  <c r="C924" i="4"/>
  <c r="C912" i="4"/>
  <c r="C900" i="4"/>
  <c r="C888" i="4"/>
  <c r="C876" i="4"/>
  <c r="C864" i="4"/>
  <c r="C852" i="4"/>
  <c r="C840" i="4"/>
  <c r="C828" i="4"/>
  <c r="C816" i="4"/>
  <c r="C804" i="4"/>
  <c r="C792" i="4"/>
  <c r="C780" i="4"/>
  <c r="C768" i="4"/>
  <c r="C756" i="4"/>
  <c r="C744" i="4"/>
  <c r="C732" i="4"/>
  <c r="C720" i="4"/>
  <c r="C708" i="4"/>
  <c r="C696" i="4"/>
  <c r="C684" i="4"/>
  <c r="C672" i="4"/>
  <c r="C660" i="4"/>
  <c r="C648" i="4"/>
  <c r="C636" i="4"/>
  <c r="C624" i="4"/>
  <c r="C612" i="4"/>
  <c r="C600" i="4"/>
  <c r="C588" i="4"/>
  <c r="C576" i="4"/>
  <c r="C564" i="4"/>
  <c r="C552" i="4"/>
  <c r="C540" i="4"/>
  <c r="C528" i="4"/>
  <c r="C516" i="4"/>
  <c r="C504" i="4"/>
  <c r="C492" i="4"/>
  <c r="C480" i="4"/>
  <c r="C468" i="4"/>
  <c r="C456" i="4"/>
  <c r="C444" i="4"/>
  <c r="C432" i="4"/>
  <c r="C420" i="4"/>
  <c r="C408" i="4"/>
  <c r="C396" i="4"/>
  <c r="C384" i="4"/>
  <c r="C372" i="4"/>
  <c r="C1163" i="4"/>
  <c r="C1151" i="4"/>
  <c r="C1139" i="4"/>
  <c r="C1127" i="4"/>
  <c r="C1103" i="4"/>
  <c r="C1091" i="4"/>
  <c r="C1079" i="4"/>
  <c r="C1067" i="4"/>
  <c r="C1055" i="4"/>
  <c r="C1043" i="4"/>
  <c r="C1031" i="4"/>
  <c r="C1019" i="4"/>
  <c r="C1007" i="4"/>
  <c r="C995" i="4"/>
  <c r="C983" i="4"/>
  <c r="C971" i="4"/>
  <c r="C959" i="4"/>
  <c r="C947" i="4"/>
  <c r="C935" i="4"/>
  <c r="C923" i="4"/>
  <c r="C911" i="4"/>
  <c r="C899" i="4"/>
  <c r="C887" i="4"/>
  <c r="C875" i="4"/>
  <c r="C863" i="4"/>
  <c r="C851" i="4"/>
  <c r="C839" i="4"/>
  <c r="C827" i="4"/>
  <c r="C815" i="4"/>
  <c r="C803" i="4"/>
  <c r="C791" i="4"/>
  <c r="C779" i="4"/>
  <c r="C767" i="4"/>
  <c r="C755" i="4"/>
  <c r="C743" i="4"/>
  <c r="C731" i="4"/>
  <c r="C719" i="4"/>
  <c r="C707" i="4"/>
  <c r="C695" i="4"/>
  <c r="C683" i="4"/>
  <c r="C671" i="4"/>
  <c r="C659" i="4"/>
  <c r="C647" i="4"/>
  <c r="C635" i="4"/>
  <c r="C623" i="4"/>
  <c r="C611" i="4"/>
  <c r="C599" i="4"/>
  <c r="C587" i="4"/>
  <c r="C575" i="4"/>
  <c r="C563" i="4"/>
  <c r="C551" i="4"/>
  <c r="C539" i="4"/>
  <c r="C527" i="4"/>
  <c r="C515" i="4"/>
  <c r="C503" i="4"/>
  <c r="C491" i="4"/>
  <c r="C479" i="4"/>
  <c r="C467" i="4"/>
  <c r="C455" i="4"/>
  <c r="C443" i="4"/>
  <c r="C431" i="4"/>
  <c r="C419" i="4"/>
  <c r="C407" i="4"/>
  <c r="C395" i="4"/>
  <c r="C383" i="4"/>
  <c r="C371" i="4"/>
  <c r="C359" i="4"/>
  <c r="C347" i="4"/>
  <c r="C335" i="4"/>
  <c r="C323" i="4"/>
  <c r="C311" i="4"/>
  <c r="C299" i="4"/>
  <c r="C287" i="4"/>
  <c r="C275" i="4"/>
  <c r="C263" i="4"/>
  <c r="C251" i="4"/>
  <c r="C239" i="4"/>
  <c r="C227" i="4"/>
  <c r="C215" i="4"/>
  <c r="C203" i="4"/>
  <c r="C191" i="4"/>
  <c r="C179" i="4"/>
  <c r="C167" i="4"/>
  <c r="C155" i="4"/>
  <c r="C143" i="4"/>
  <c r="C131" i="4"/>
  <c r="C119" i="4"/>
  <c r="C107" i="4"/>
  <c r="C95" i="4"/>
  <c r="C83" i="4"/>
  <c r="C71" i="4"/>
  <c r="C59" i="4"/>
  <c r="C47" i="4"/>
  <c r="C35" i="4"/>
  <c r="C23" i="4"/>
  <c r="C11" i="4"/>
  <c r="C1078" i="4"/>
  <c r="C1066" i="4"/>
  <c r="C1054" i="4"/>
  <c r="C1042" i="4"/>
  <c r="C1030" i="4"/>
  <c r="C1018" i="4"/>
  <c r="C1006" i="4"/>
  <c r="C994" i="4"/>
  <c r="C982" i="4"/>
  <c r="C970" i="4"/>
  <c r="C958" i="4"/>
  <c r="C946" i="4"/>
  <c r="C934" i="4"/>
  <c r="C922" i="4"/>
  <c r="C910" i="4"/>
  <c r="C898" i="4"/>
  <c r="C886" i="4"/>
  <c r="C874" i="4"/>
  <c r="C862" i="4"/>
  <c r="C850" i="4"/>
  <c r="C838" i="4"/>
  <c r="C826" i="4"/>
  <c r="C814" i="4"/>
  <c r="C802" i="4"/>
  <c r="C790" i="4"/>
  <c r="C778" i="4"/>
  <c r="C766" i="4"/>
  <c r="C754" i="4"/>
  <c r="C742" i="4"/>
  <c r="C730" i="4"/>
  <c r="C718" i="4"/>
  <c r="C706" i="4"/>
  <c r="C694" i="4"/>
  <c r="C682" i="4"/>
  <c r="C670" i="4"/>
  <c r="C658" i="4"/>
  <c r="C646" i="4"/>
  <c r="C634" i="4"/>
  <c r="C622" i="4"/>
  <c r="C610" i="4"/>
  <c r="C598" i="4"/>
  <c r="C586" i="4"/>
  <c r="C574" i="4"/>
  <c r="C562" i="4"/>
  <c r="C550" i="4"/>
  <c r="C538" i="4"/>
  <c r="C526" i="4"/>
  <c r="C514" i="4"/>
  <c r="C502" i="4"/>
  <c r="C490" i="4"/>
  <c r="C478" i="4"/>
  <c r="C466" i="4"/>
  <c r="C454" i="4"/>
  <c r="C442" i="4"/>
  <c r="C430" i="4"/>
  <c r="C418" i="4"/>
  <c r="C406" i="4"/>
  <c r="C394" i="4"/>
  <c r="C382" i="4"/>
  <c r="C1413" i="4"/>
  <c r="C1401" i="4"/>
  <c r="C1389" i="4"/>
  <c r="C1377" i="4"/>
  <c r="C1365" i="4"/>
  <c r="C1353" i="4"/>
  <c r="C1341" i="4"/>
  <c r="C1329" i="4"/>
  <c r="C1317" i="4"/>
  <c r="C1305" i="4"/>
  <c r="C1293" i="4"/>
  <c r="C1281" i="4"/>
  <c r="C1269" i="4"/>
  <c r="C1257" i="4"/>
  <c r="C1245" i="4"/>
  <c r="C1233" i="4"/>
  <c r="C1221" i="4"/>
  <c r="C1209" i="4"/>
  <c r="C1197" i="4"/>
  <c r="C1185" i="4"/>
  <c r="C1173" i="4"/>
  <c r="C1161" i="4"/>
  <c r="C1149" i="4"/>
  <c r="C1137" i="4"/>
  <c r="C1125" i="4"/>
  <c r="C1113" i="4"/>
  <c r="C1101" i="4"/>
  <c r="C1089" i="4"/>
  <c r="C1077" i="4"/>
  <c r="C1065" i="4"/>
  <c r="C1053" i="4"/>
  <c r="C1041" i="4"/>
  <c r="C1029" i="4"/>
  <c r="C1017" i="4"/>
  <c r="C1005" i="4"/>
  <c r="C993" i="4"/>
  <c r="C981" i="4"/>
  <c r="C969" i="4"/>
  <c r="C957" i="4"/>
  <c r="C945" i="4"/>
  <c r="C933" i="4"/>
  <c r="C921" i="4"/>
  <c r="C909" i="4"/>
  <c r="C897" i="4"/>
  <c r="C885" i="4"/>
  <c r="C873" i="4"/>
  <c r="C861" i="4"/>
  <c r="C849" i="4"/>
  <c r="C837" i="4"/>
  <c r="C825" i="4"/>
  <c r="C813" i="4"/>
  <c r="C801" i="4"/>
  <c r="C789" i="4"/>
  <c r="C777" i="4"/>
  <c r="C765" i="4"/>
  <c r="C753" i="4"/>
  <c r="C741" i="4"/>
  <c r="C729" i="4"/>
  <c r="C717" i="4"/>
  <c r="C705" i="4"/>
  <c r="C693" i="4"/>
  <c r="C681" i="4"/>
  <c r="C669" i="4"/>
  <c r="C657" i="4"/>
  <c r="C645" i="4"/>
  <c r="C633" i="4"/>
  <c r="C621" i="4"/>
  <c r="C609" i="4"/>
  <c r="C597" i="4"/>
  <c r="C585" i="4"/>
  <c r="C573" i="4"/>
  <c r="C561" i="4"/>
  <c r="C549" i="4"/>
  <c r="C537" i="4"/>
  <c r="C525" i="4"/>
  <c r="C513" i="4"/>
  <c r="C501" i="4"/>
  <c r="C489" i="4"/>
  <c r="C477" i="4"/>
  <c r="C465" i="4"/>
  <c r="C453" i="4"/>
  <c r="C441" i="4"/>
  <c r="C429" i="4"/>
  <c r="C417" i="4"/>
  <c r="C405" i="4"/>
  <c r="C393" i="4"/>
  <c r="C381" i="4"/>
  <c r="C369" i="4"/>
  <c r="C1424" i="4"/>
  <c r="C1400" i="4"/>
  <c r="C1388" i="4"/>
  <c r="C1376" i="4"/>
  <c r="C1352" i="4"/>
  <c r="C1340" i="4"/>
  <c r="C1328" i="4"/>
  <c r="C1304" i="4"/>
  <c r="C1292" i="4"/>
  <c r="C1280" i="4"/>
  <c r="C1256" i="4"/>
  <c r="C1244" i="4"/>
  <c r="C1232" i="4"/>
  <c r="C1208" i="4"/>
  <c r="C1196" i="4"/>
  <c r="C1184" i="4"/>
  <c r="C1160" i="4"/>
  <c r="C1148" i="4"/>
  <c r="C1136" i="4"/>
  <c r="C1124" i="4"/>
  <c r="C1112" i="4"/>
  <c r="C1100" i="4"/>
  <c r="C1088" i="4"/>
  <c r="C1076" i="4"/>
  <c r="C1064" i="4"/>
  <c r="C1052" i="4"/>
  <c r="C1040" i="4"/>
  <c r="C1028" i="4"/>
  <c r="C1016" i="4"/>
  <c r="C1004" i="4"/>
  <c r="C992" i="4"/>
  <c r="C980" i="4"/>
  <c r="C968" i="4"/>
  <c r="C956" i="4"/>
  <c r="C944" i="4"/>
  <c r="C932" i="4"/>
  <c r="C920" i="4"/>
  <c r="C908" i="4"/>
  <c r="C896" i="4"/>
  <c r="C884" i="4"/>
  <c r="C872" i="4"/>
  <c r="C860" i="4"/>
  <c r="C848" i="4"/>
  <c r="C836" i="4"/>
  <c r="C824" i="4"/>
  <c r="C812" i="4"/>
  <c r="C800" i="4"/>
  <c r="C788" i="4"/>
  <c r="C776" i="4"/>
  <c r="C764" i="4"/>
  <c r="C752" i="4"/>
  <c r="C740" i="4"/>
  <c r="C728" i="4"/>
  <c r="C716" i="4"/>
  <c r="C704" i="4"/>
  <c r="C692" i="4"/>
  <c r="C680" i="4"/>
  <c r="C668" i="4"/>
  <c r="C656" i="4"/>
  <c r="C644" i="4"/>
  <c r="C632" i="4"/>
  <c r="C620" i="4"/>
  <c r="C608" i="4"/>
  <c r="C596" i="4"/>
  <c r="C584" i="4"/>
  <c r="C572" i="4"/>
  <c r="C560" i="4"/>
  <c r="C548" i="4"/>
  <c r="C536" i="4"/>
  <c r="C524" i="4"/>
  <c r="C512" i="4"/>
  <c r="C500" i="4"/>
  <c r="C488" i="4"/>
  <c r="C476" i="4"/>
  <c r="C464" i="4"/>
  <c r="C452" i="4"/>
  <c r="C440" i="4"/>
  <c r="C428" i="4"/>
  <c r="C416" i="4"/>
  <c r="C404" i="4"/>
  <c r="C392" i="4"/>
  <c r="C380" i="4"/>
  <c r="C368" i="4"/>
  <c r="C370" i="4"/>
  <c r="C358" i="4"/>
  <c r="C346" i="4"/>
  <c r="C334" i="4"/>
  <c r="C322" i="4"/>
  <c r="C310" i="4"/>
  <c r="C298" i="4"/>
  <c r="C286" i="4"/>
  <c r="C274" i="4"/>
  <c r="C262" i="4"/>
  <c r="C250" i="4"/>
  <c r="C238" i="4"/>
  <c r="C226" i="4"/>
  <c r="C214" i="4"/>
  <c r="C202" i="4"/>
  <c r="C190" i="4"/>
  <c r="C178" i="4"/>
  <c r="C166" i="4"/>
  <c r="C154" i="4"/>
  <c r="C142" i="4"/>
  <c r="C130" i="4"/>
  <c r="C118" i="4"/>
  <c r="C106" i="4"/>
  <c r="C94" i="4"/>
  <c r="C82" i="4"/>
  <c r="C70" i="4"/>
  <c r="C58" i="4"/>
  <c r="C46" i="4"/>
  <c r="C34" i="4"/>
  <c r="C22" i="4"/>
  <c r="C10" i="4"/>
  <c r="C357" i="4"/>
  <c r="C345" i="4"/>
  <c r="C333" i="4"/>
  <c r="C321" i="4"/>
  <c r="C309" i="4"/>
  <c r="C297" i="4"/>
  <c r="C285" i="4"/>
  <c r="C273" i="4"/>
  <c r="C261" i="4"/>
  <c r="C249" i="4"/>
  <c r="C237" i="4"/>
  <c r="C225" i="4"/>
  <c r="C213" i="4"/>
  <c r="C201" i="4"/>
  <c r="C189" i="4"/>
  <c r="C177" i="4"/>
  <c r="C165" i="4"/>
  <c r="C153" i="4"/>
  <c r="C141" i="4"/>
  <c r="C129" i="4"/>
  <c r="C117" i="4"/>
  <c r="C105" i="4"/>
  <c r="C93" i="4"/>
  <c r="C81" i="4"/>
  <c r="C69" i="4"/>
  <c r="C57" i="4"/>
  <c r="C45" i="4"/>
  <c r="C33" i="4"/>
  <c r="C21" i="4"/>
  <c r="C9" i="4"/>
  <c r="C356" i="4"/>
  <c r="C344" i="4"/>
  <c r="C332" i="4"/>
  <c r="C320" i="4"/>
  <c r="C308" i="4"/>
  <c r="C296" i="4"/>
  <c r="C284" i="4"/>
  <c r="C272" i="4"/>
  <c r="C260" i="4"/>
  <c r="C248" i="4"/>
  <c r="C236" i="4"/>
  <c r="C224" i="4"/>
  <c r="C212" i="4"/>
  <c r="C200" i="4"/>
  <c r="C188" i="4"/>
  <c r="C176" i="4"/>
  <c r="C164" i="4"/>
  <c r="C152" i="4"/>
  <c r="C140" i="4"/>
  <c r="C128" i="4"/>
  <c r="C116" i="4"/>
  <c r="C104" i="4"/>
  <c r="C92" i="4"/>
  <c r="C80" i="4"/>
  <c r="C68" i="4"/>
  <c r="C56" i="4"/>
  <c r="C44" i="4"/>
  <c r="C32" i="4"/>
  <c r="C20" i="4"/>
  <c r="C8" i="4"/>
  <c r="C367" i="4"/>
  <c r="C355" i="4"/>
  <c r="C343" i="4"/>
  <c r="C331" i="4"/>
  <c r="C319" i="4"/>
  <c r="C307" i="4"/>
  <c r="C295" i="4"/>
  <c r="C283" i="4"/>
  <c r="C271" i="4"/>
  <c r="C259" i="4"/>
  <c r="C247" i="4"/>
  <c r="C235" i="4"/>
  <c r="C223" i="4"/>
  <c r="C211" i="4"/>
  <c r="C199" i="4"/>
  <c r="C187" i="4"/>
  <c r="C175" i="4"/>
  <c r="C163" i="4"/>
  <c r="C151" i="4"/>
  <c r="C139" i="4"/>
  <c r="C127" i="4"/>
  <c r="C115" i="4"/>
  <c r="C103" i="4"/>
  <c r="C91" i="4"/>
  <c r="C79" i="4"/>
  <c r="C67" i="4"/>
  <c r="C55" i="4"/>
  <c r="C43" i="4"/>
  <c r="C31" i="4"/>
  <c r="C19" i="4"/>
  <c r="C7" i="4"/>
  <c r="C378" i="4"/>
  <c r="C366" i="4"/>
  <c r="C354" i="4"/>
  <c r="C342" i="4"/>
  <c r="C330" i="4"/>
  <c r="C318" i="4"/>
  <c r="C306" i="4"/>
  <c r="C282" i="4"/>
  <c r="C270" i="4"/>
  <c r="C258" i="4"/>
  <c r="C246" i="4"/>
  <c r="C234" i="4"/>
  <c r="C222" i="4"/>
  <c r="C210" i="4"/>
  <c r="C198" i="4"/>
  <c r="C186" i="4"/>
  <c r="C174" i="4"/>
  <c r="C162" i="4"/>
  <c r="C138" i="4"/>
  <c r="C126" i="4"/>
  <c r="C114" i="4"/>
  <c r="C102" i="4"/>
  <c r="C90" i="4"/>
  <c r="C78" i="4"/>
  <c r="C66" i="4"/>
  <c r="C54" i="4"/>
  <c r="C42" i="4"/>
  <c r="C30" i="4"/>
  <c r="C18" i="4"/>
  <c r="C365" i="4"/>
  <c r="C353" i="4"/>
  <c r="C341" i="4"/>
  <c r="C329" i="4"/>
  <c r="C317" i="4"/>
  <c r="C305" i="4"/>
  <c r="C293" i="4"/>
  <c r="C281" i="4"/>
  <c r="C269" i="4"/>
  <c r="C257" i="4"/>
  <c r="C245" i="4"/>
  <c r="C233" i="4"/>
  <c r="C221" i="4"/>
  <c r="C209" i="4"/>
  <c r="C197" i="4"/>
  <c r="C185" i="4"/>
  <c r="C173" i="4"/>
  <c r="C161" i="4"/>
  <c r="C149" i="4"/>
  <c r="C137" i="4"/>
  <c r="C125" i="4"/>
  <c r="C113" i="4"/>
  <c r="C101" i="4"/>
  <c r="C89" i="4"/>
  <c r="C77" i="4"/>
  <c r="C65" i="4"/>
  <c r="C53" i="4"/>
  <c r="C41" i="4"/>
  <c r="C29" i="4"/>
  <c r="C17" i="4"/>
  <c r="C352" i="4"/>
  <c r="C340" i="4"/>
  <c r="C328" i="4"/>
  <c r="C316" i="4"/>
  <c r="C304" i="4"/>
  <c r="C292" i="4"/>
  <c r="C280" i="4"/>
  <c r="C268" i="4"/>
  <c r="C256" i="4"/>
  <c r="C244" i="4"/>
  <c r="C232" i="4"/>
  <c r="C220" i="4"/>
  <c r="C208" i="4"/>
  <c r="C196" i="4"/>
  <c r="C184" i="4"/>
  <c r="C172" i="4"/>
  <c r="C160" i="4"/>
  <c r="C148" i="4"/>
  <c r="C136" i="4"/>
  <c r="C124" i="4"/>
  <c r="C112" i="4"/>
  <c r="C100" i="4"/>
  <c r="C88" i="4"/>
  <c r="C76" i="4"/>
  <c r="C64" i="4"/>
  <c r="C52" i="4"/>
  <c r="C40" i="4"/>
  <c r="C28" i="4"/>
  <c r="C16" i="4"/>
  <c r="C4" i="4"/>
  <c r="C351" i="4"/>
  <c r="C339" i="4"/>
  <c r="C327" i="4"/>
  <c r="C315" i="4"/>
  <c r="C303" i="4"/>
  <c r="C291" i="4"/>
  <c r="C279" i="4"/>
  <c r="C267" i="4"/>
  <c r="C255" i="4"/>
  <c r="C243" i="4"/>
  <c r="C231" i="4"/>
  <c r="C219" i="4"/>
  <c r="C207" i="4"/>
  <c r="C195" i="4"/>
  <c r="C183" i="4"/>
  <c r="C171" i="4"/>
  <c r="C159" i="4"/>
  <c r="C147" i="4"/>
  <c r="C135" i="4"/>
  <c r="C123" i="4"/>
  <c r="C111" i="4"/>
  <c r="C99" i="4"/>
  <c r="C87" i="4"/>
  <c r="C75" i="4"/>
  <c r="C63" i="4"/>
  <c r="C51" i="4"/>
  <c r="C39" i="4"/>
  <c r="C27" i="4"/>
  <c r="C15" i="4"/>
  <c r="C3" i="4"/>
  <c r="C362" i="4"/>
  <c r="C350" i="4"/>
  <c r="C338" i="4"/>
  <c r="C326" i="4"/>
  <c r="C314" i="4"/>
  <c r="C302" i="4"/>
  <c r="C290" i="4"/>
  <c r="C278" i="4"/>
  <c r="C266" i="4"/>
  <c r="C254" i="4"/>
  <c r="C242" i="4"/>
  <c r="C230" i="4"/>
  <c r="C218" i="4"/>
  <c r="C206" i="4"/>
  <c r="C194" i="4"/>
  <c r="C182" i="4"/>
  <c r="C170" i="4"/>
  <c r="C158" i="4"/>
  <c r="C146" i="4"/>
  <c r="C134" i="4"/>
  <c r="C122" i="4"/>
  <c r="C110" i="4"/>
  <c r="C98" i="4"/>
  <c r="C86" i="4"/>
  <c r="C74" i="4"/>
  <c r="C62" i="4"/>
  <c r="C50" i="4"/>
  <c r="C38" i="4"/>
  <c r="C26" i="4"/>
  <c r="C14" i="4"/>
  <c r="C361" i="4"/>
  <c r="C349" i="4"/>
  <c r="C337" i="4"/>
  <c r="C325" i="4"/>
  <c r="C313" i="4"/>
  <c r="C301" i="4"/>
  <c r="C289" i="4"/>
  <c r="C277" i="4"/>
  <c r="C265" i="4"/>
  <c r="C253" i="4"/>
  <c r="C241" i="4"/>
  <c r="C229" i="4"/>
  <c r="C217" i="4"/>
  <c r="C205" i="4"/>
  <c r="C193" i="4"/>
  <c r="C181" i="4"/>
  <c r="C169" i="4"/>
  <c r="C157" i="4"/>
  <c r="C145" i="4"/>
  <c r="C133" i="4"/>
  <c r="C121" i="4"/>
  <c r="C109" i="4"/>
  <c r="C97" i="4"/>
  <c r="C85" i="4"/>
  <c r="C73" i="4"/>
  <c r="C61" i="4"/>
  <c r="C49" i="4"/>
  <c r="C37" i="4"/>
  <c r="C25" i="4"/>
  <c r="C13" i="4"/>
  <c r="C360" i="4"/>
  <c r="C348" i="4"/>
  <c r="C336" i="4"/>
  <c r="C324" i="4"/>
  <c r="C312" i="4"/>
  <c r="C300" i="4"/>
  <c r="C288" i="4"/>
  <c r="C276" i="4"/>
  <c r="C264" i="4"/>
  <c r="C252" i="4"/>
  <c r="C240" i="4"/>
  <c r="C228" i="4"/>
  <c r="C216" i="4"/>
  <c r="C204" i="4"/>
  <c r="C192" i="4"/>
  <c r="C180" i="4"/>
  <c r="C168" i="4"/>
  <c r="C156" i="4"/>
  <c r="C144" i="4"/>
  <c r="C132" i="4"/>
  <c r="C120" i="4"/>
  <c r="C108" i="4"/>
  <c r="C96" i="4"/>
  <c r="C84" i="4"/>
  <c r="C72" i="4"/>
  <c r="C60" i="4"/>
  <c r="C48" i="4"/>
  <c r="C36" i="4"/>
  <c r="C24" i="4"/>
  <c r="C12" i="4"/>
  <c r="P2" i="1"/>
  <c r="S2336" i="4" s="1"/>
  <c r="T12" i="1"/>
  <c r="T8" i="1"/>
  <c r="C2251" i="6" l="1"/>
  <c r="D2251" i="6"/>
  <c r="A2251" i="6"/>
  <c r="B2251" i="6"/>
  <c r="D1419" i="6"/>
  <c r="C1419" i="6"/>
  <c r="A1419" i="6"/>
  <c r="B1419" i="6"/>
  <c r="C1075" i="6"/>
  <c r="D1075" i="6"/>
  <c r="A1075" i="6"/>
  <c r="B1075" i="6"/>
  <c r="B1765" i="6"/>
  <c r="C1765" i="6"/>
  <c r="A1765" i="6"/>
  <c r="D1765" i="6"/>
  <c r="B1645" i="6"/>
  <c r="C1645" i="6"/>
  <c r="A1645" i="6"/>
  <c r="D1645" i="6"/>
  <c r="D1793" i="6"/>
  <c r="C1793" i="6"/>
  <c r="A1793" i="6"/>
  <c r="B1793" i="6"/>
  <c r="C342" i="6"/>
  <c r="D342" i="6"/>
  <c r="A342" i="6"/>
  <c r="B342" i="6"/>
  <c r="D2174" i="6"/>
  <c r="C2174" i="6"/>
  <c r="A2174" i="6"/>
  <c r="B2174" i="6"/>
  <c r="D2031" i="6"/>
  <c r="B2031" i="6"/>
  <c r="A2031" i="6"/>
  <c r="C2031" i="6"/>
  <c r="D1943" i="6"/>
  <c r="C1943" i="6"/>
  <c r="A1943" i="6"/>
  <c r="B1943" i="6"/>
  <c r="C1484" i="6"/>
  <c r="B1484" i="6"/>
  <c r="A1484" i="6"/>
  <c r="D1484" i="6"/>
  <c r="B761" i="6"/>
  <c r="C761" i="6"/>
  <c r="A761" i="6"/>
  <c r="D761" i="6"/>
  <c r="D2257" i="6"/>
  <c r="B2257" i="6"/>
  <c r="A2257" i="6"/>
  <c r="C2257" i="6"/>
  <c r="C690" i="6"/>
  <c r="B690" i="6"/>
  <c r="A690" i="6"/>
  <c r="D690" i="6"/>
  <c r="D2223" i="6"/>
  <c r="B2223" i="6"/>
  <c r="A2223" i="6"/>
  <c r="C2223" i="6"/>
  <c r="B1095" i="6"/>
  <c r="C1095" i="6"/>
  <c r="A1095" i="6"/>
  <c r="D1095" i="6"/>
  <c r="C1747" i="6"/>
  <c r="D1747" i="6"/>
  <c r="A1747" i="6"/>
  <c r="B1747" i="6"/>
  <c r="B1984" i="6"/>
  <c r="D1984" i="6"/>
  <c r="A1984" i="6"/>
  <c r="C1984" i="6"/>
  <c r="B1789" i="6"/>
  <c r="D1789" i="6"/>
  <c r="A1789" i="6"/>
  <c r="C1789" i="6"/>
  <c r="D2103" i="6"/>
  <c r="C2103" i="6"/>
  <c r="A2103" i="6"/>
  <c r="B2103" i="6"/>
  <c r="D2327" i="6"/>
  <c r="B2327" i="6"/>
  <c r="A2327" i="6"/>
  <c r="C2327" i="6"/>
  <c r="B2198" i="6"/>
  <c r="C2198" i="6"/>
  <c r="A2198" i="6"/>
  <c r="D2198" i="6"/>
  <c r="C1149" i="6"/>
  <c r="B1149" i="6"/>
  <c r="A1149" i="6"/>
  <c r="D1149" i="6"/>
  <c r="B1438" i="6"/>
  <c r="C1438" i="6"/>
  <c r="A1438" i="6"/>
  <c r="D1438" i="6"/>
  <c r="D2214" i="6"/>
  <c r="C2214" i="6"/>
  <c r="A2214" i="6"/>
  <c r="B2214" i="6"/>
  <c r="C2252" i="6"/>
  <c r="B2252" i="6"/>
  <c r="A2252" i="6"/>
  <c r="D2252" i="6"/>
  <c r="C2045" i="6"/>
  <c r="D2045" i="6"/>
  <c r="A2045" i="6"/>
  <c r="B2045" i="6"/>
  <c r="D1408" i="6"/>
  <c r="B1408" i="6"/>
  <c r="A1408" i="6"/>
  <c r="C1408" i="6"/>
  <c r="D2307" i="6"/>
  <c r="B2307" i="6"/>
  <c r="A2307" i="6"/>
  <c r="C2307" i="6"/>
  <c r="C1714" i="6"/>
  <c r="B1714" i="6"/>
  <c r="A1714" i="6"/>
  <c r="D1714" i="6"/>
  <c r="B2087" i="6"/>
  <c r="D2087" i="6"/>
  <c r="A2087" i="6"/>
  <c r="C2087" i="6"/>
  <c r="B2044" i="6"/>
  <c r="D2044" i="6"/>
  <c r="A2044" i="6"/>
  <c r="C2044" i="6"/>
  <c r="B1062" i="6"/>
  <c r="C1062" i="6"/>
  <c r="A1062" i="6"/>
  <c r="D1062" i="6"/>
  <c r="D1570" i="6"/>
  <c r="C1570" i="6"/>
  <c r="A1570" i="6"/>
  <c r="B1570" i="6"/>
  <c r="D2225" i="6"/>
  <c r="B2225" i="6"/>
  <c r="A2225" i="6"/>
  <c r="C2225" i="6"/>
  <c r="D2294" i="6"/>
  <c r="B2294" i="6"/>
  <c r="A2294" i="6"/>
  <c r="C2294" i="6"/>
  <c r="B2162" i="6"/>
  <c r="C2162" i="6"/>
  <c r="A2162" i="6"/>
  <c r="D2162" i="6"/>
  <c r="B2213" i="6"/>
  <c r="C2213" i="6"/>
  <c r="A2213" i="6"/>
  <c r="D2213" i="6"/>
  <c r="B2278" i="6"/>
  <c r="D2278" i="6"/>
  <c r="A2278" i="6"/>
  <c r="C2278" i="6"/>
  <c r="D1510" i="6"/>
  <c r="C1510" i="6"/>
  <c r="A1510" i="6"/>
  <c r="B1510" i="6"/>
  <c r="B1828" i="6"/>
  <c r="C1828" i="6"/>
  <c r="A1828" i="6"/>
  <c r="D1828" i="6"/>
  <c r="D2190" i="6"/>
  <c r="C2190" i="6"/>
  <c r="A2190" i="6"/>
  <c r="B2190" i="6"/>
  <c r="B1103" i="6"/>
  <c r="C1103" i="6"/>
  <c r="A1103" i="6"/>
  <c r="D1103" i="6"/>
  <c r="C2112" i="6"/>
  <c r="D2112" i="6"/>
  <c r="A2112" i="6"/>
  <c r="B2112" i="6"/>
  <c r="C1736" i="6"/>
  <c r="B1736" i="6"/>
  <c r="A1736" i="6"/>
  <c r="D1736" i="6"/>
  <c r="D1622" i="6"/>
  <c r="C1622" i="6"/>
  <c r="A1622" i="6"/>
  <c r="B1622" i="6"/>
  <c r="D1923" i="6"/>
  <c r="B1923" i="6"/>
  <c r="A1923" i="6"/>
  <c r="C1923" i="6"/>
  <c r="C1601" i="6"/>
  <c r="D1601" i="6"/>
  <c r="A1601" i="6"/>
  <c r="B1601" i="6"/>
  <c r="C2318" i="6"/>
  <c r="D2318" i="6"/>
  <c r="A2318" i="6"/>
  <c r="B2318" i="6"/>
  <c r="B2328" i="6"/>
  <c r="C2328" i="6"/>
  <c r="A2328" i="6"/>
  <c r="D2328" i="6"/>
  <c r="C2107" i="6"/>
  <c r="B2107" i="6"/>
  <c r="A2107" i="6"/>
  <c r="D2107" i="6"/>
  <c r="D1640" i="6"/>
  <c r="B1640" i="6"/>
  <c r="A1640" i="6"/>
  <c r="C1640" i="6"/>
  <c r="C966" i="6"/>
  <c r="D966" i="6"/>
  <c r="A966" i="6"/>
  <c r="B966" i="6"/>
  <c r="D1884" i="6"/>
  <c r="C1884" i="6"/>
  <c r="A1884" i="6"/>
  <c r="B1884" i="6"/>
  <c r="D2244" i="6"/>
  <c r="C2244" i="6"/>
  <c r="A2244" i="6"/>
  <c r="B2244" i="6"/>
  <c r="C1844" i="6"/>
  <c r="D1844" i="6"/>
  <c r="A1844" i="6"/>
  <c r="B1844" i="6"/>
  <c r="D2250" i="6"/>
  <c r="C2250" i="6"/>
  <c r="A2250" i="6"/>
  <c r="B2250" i="6"/>
  <c r="C2280" i="6"/>
  <c r="B2280" i="6"/>
  <c r="A2280" i="6"/>
  <c r="D2280" i="6"/>
  <c r="D2335" i="6"/>
  <c r="B2335" i="6"/>
  <c r="A2335" i="6"/>
  <c r="C2335" i="6"/>
  <c r="D1251" i="6"/>
  <c r="B1251" i="6"/>
  <c r="A1251" i="6"/>
  <c r="C1251" i="6"/>
  <c r="C1994" i="6"/>
  <c r="D1994" i="6"/>
  <c r="A1994" i="6"/>
  <c r="B1994" i="6"/>
  <c r="D2296" i="6"/>
  <c r="C2296" i="6"/>
  <c r="A2296" i="6"/>
  <c r="B2296" i="6"/>
  <c r="C1719" i="6"/>
  <c r="D1719" i="6"/>
  <c r="A1719" i="6"/>
  <c r="B1719" i="6"/>
  <c r="B1837" i="6"/>
  <c r="C1837" i="6"/>
  <c r="A1837" i="6"/>
  <c r="D1837" i="6"/>
  <c r="C1211" i="6"/>
  <c r="D1211" i="6"/>
  <c r="A1211" i="6"/>
  <c r="B1211" i="6"/>
  <c r="C1792" i="6"/>
  <c r="B1792" i="6"/>
  <c r="A1792" i="6"/>
  <c r="D1792" i="6"/>
  <c r="C1940" i="6"/>
  <c r="B1940" i="6"/>
  <c r="A1940" i="6"/>
  <c r="D1940" i="6"/>
  <c r="D1050" i="6"/>
  <c r="B1050" i="6"/>
  <c r="A1050" i="6"/>
  <c r="C1050" i="6"/>
  <c r="C2166" i="6"/>
  <c r="D2166" i="6"/>
  <c r="A2166" i="6"/>
  <c r="B2166" i="6"/>
  <c r="D1892" i="6"/>
  <c r="B1892" i="6"/>
  <c r="A1892" i="6"/>
  <c r="C1892" i="6"/>
  <c r="C1621" i="6"/>
  <c r="B1621" i="6"/>
  <c r="A1621" i="6"/>
  <c r="D1621" i="6"/>
  <c r="B1864" i="6"/>
  <c r="C1864" i="6"/>
  <c r="A1864" i="6"/>
  <c r="D1864" i="6"/>
  <c r="D1312" i="6"/>
  <c r="C1312" i="6"/>
  <c r="A1312" i="6"/>
  <c r="B1312" i="6"/>
  <c r="C1411" i="6"/>
  <c r="B1411" i="6"/>
  <c r="A1411" i="6"/>
  <c r="D1411" i="6"/>
  <c r="C2140" i="6"/>
  <c r="B2140" i="6"/>
  <c r="A2140" i="6"/>
  <c r="D2140" i="6"/>
  <c r="D1995" i="6"/>
  <c r="C1995" i="6"/>
  <c r="A1995" i="6"/>
  <c r="B1995" i="6"/>
  <c r="B2283" i="6"/>
  <c r="C2283" i="6"/>
  <c r="A2283" i="6"/>
  <c r="D2283" i="6"/>
  <c r="C1750" i="6"/>
  <c r="B1750" i="6"/>
  <c r="A1750" i="6"/>
  <c r="D1750" i="6"/>
  <c r="B954" i="6"/>
  <c r="D954" i="6"/>
  <c r="A954" i="6"/>
  <c r="C954" i="6"/>
  <c r="B1314" i="6"/>
  <c r="C1314" i="6"/>
  <c r="A1314" i="6"/>
  <c r="D1314" i="6"/>
  <c r="B2242" i="6"/>
  <c r="D2242" i="6"/>
  <c r="A2242" i="6"/>
  <c r="C2242" i="6"/>
  <c r="C1573" i="6"/>
  <c r="B1573" i="6"/>
  <c r="A1573" i="6"/>
  <c r="D1573" i="6"/>
  <c r="B1357" i="6"/>
  <c r="D1357" i="6"/>
  <c r="A1357" i="6"/>
  <c r="C1357" i="6"/>
  <c r="C1716" i="6"/>
  <c r="D1716" i="6"/>
  <c r="A1716" i="6"/>
  <c r="B1716" i="6"/>
  <c r="B961" i="6"/>
  <c r="C961" i="6"/>
  <c r="A961" i="6"/>
  <c r="D961" i="6"/>
  <c r="B1988" i="6"/>
  <c r="C1988" i="6"/>
  <c r="A1988" i="6"/>
  <c r="D1988" i="6"/>
  <c r="B1285" i="6"/>
  <c r="D1285" i="6"/>
  <c r="A1285" i="6"/>
  <c r="C1285" i="6"/>
  <c r="B1815" i="6"/>
  <c r="C1815" i="6"/>
  <c r="A1815" i="6"/>
  <c r="D1815" i="6"/>
  <c r="C1918" i="6"/>
  <c r="D1918" i="6"/>
  <c r="A1918" i="6"/>
  <c r="B1918" i="6"/>
  <c r="B2015" i="6"/>
  <c r="D2015" i="6"/>
  <c r="A2015" i="6"/>
  <c r="C2015" i="6"/>
  <c r="B1996" i="6"/>
  <c r="D1996" i="6"/>
  <c r="A1996" i="6"/>
  <c r="C1996" i="6"/>
  <c r="B1807" i="6"/>
  <c r="D1807" i="6"/>
  <c r="A1807" i="6"/>
  <c r="C1807" i="6"/>
  <c r="D1525" i="6"/>
  <c r="B1525" i="6"/>
  <c r="A1525" i="6"/>
  <c r="C1525" i="6"/>
  <c r="B1696" i="6"/>
  <c r="C1696" i="6"/>
  <c r="A1696" i="6"/>
  <c r="D1696" i="6"/>
  <c r="C1756" i="6"/>
  <c r="D1756" i="6"/>
  <c r="A1756" i="6"/>
  <c r="B1756" i="6"/>
  <c r="D1912" i="6"/>
  <c r="C1912" i="6"/>
  <c r="A1912" i="6"/>
  <c r="B1912" i="6"/>
  <c r="D1477" i="6"/>
  <c r="C1477" i="6"/>
  <c r="A1477" i="6"/>
  <c r="B1477" i="6"/>
  <c r="B2329" i="6"/>
  <c r="C2329" i="6"/>
  <c r="A2329" i="6"/>
  <c r="D2329" i="6"/>
  <c r="D1623" i="6"/>
  <c r="B1623" i="6"/>
  <c r="A1623" i="6"/>
  <c r="C1623" i="6"/>
  <c r="D2322" i="6"/>
  <c r="C2322" i="6"/>
  <c r="A2322" i="6"/>
  <c r="B2322" i="6"/>
  <c r="D1730" i="6"/>
  <c r="B1730" i="6"/>
  <c r="A1730" i="6"/>
  <c r="C1730" i="6"/>
  <c r="D2155" i="6"/>
  <c r="C2155" i="6"/>
  <c r="A2155" i="6"/>
  <c r="B2155" i="6"/>
  <c r="D1860" i="6"/>
  <c r="C1860" i="6"/>
  <c r="A1860" i="6"/>
  <c r="B1860" i="6"/>
  <c r="B2102" i="6"/>
  <c r="C2102" i="6"/>
  <c r="A2102" i="6"/>
  <c r="D2102" i="6"/>
  <c r="C362" i="6"/>
  <c r="D362" i="6"/>
  <c r="A362" i="6"/>
  <c r="B362" i="6"/>
  <c r="C1935" i="6"/>
  <c r="D1935" i="6"/>
  <c r="A1935" i="6"/>
  <c r="B1935" i="6"/>
  <c r="D1407" i="6"/>
  <c r="B1407" i="6"/>
  <c r="A1407" i="6"/>
  <c r="C1407" i="6"/>
  <c r="B1437" i="6"/>
  <c r="D1437" i="6"/>
  <c r="A1437" i="6"/>
  <c r="C1437" i="6"/>
  <c r="C1492" i="6"/>
  <c r="B1492" i="6"/>
  <c r="A1492" i="6"/>
  <c r="D1492" i="6"/>
  <c r="C1925" i="6"/>
  <c r="D1925" i="6"/>
  <c r="A1925" i="6"/>
  <c r="B1925" i="6"/>
  <c r="C1907" i="6"/>
  <c r="B1907" i="6"/>
  <c r="A1907" i="6"/>
  <c r="D1907" i="6"/>
  <c r="C1760" i="6"/>
  <c r="D1760" i="6"/>
  <c r="A1760" i="6"/>
  <c r="B1760" i="6"/>
  <c r="C1537" i="6"/>
  <c r="B1537" i="6"/>
  <c r="A1537" i="6"/>
  <c r="D1537" i="6"/>
  <c r="B2041" i="6"/>
  <c r="C2041" i="6"/>
  <c r="A2041" i="6"/>
  <c r="D2041" i="6"/>
  <c r="C1097" i="6"/>
  <c r="D1097" i="6"/>
  <c r="A1097" i="6"/>
  <c r="B1097" i="6"/>
  <c r="C1866" i="6"/>
  <c r="B1866" i="6"/>
  <c r="A1866" i="6"/>
  <c r="D1866" i="6"/>
  <c r="C1027" i="6"/>
  <c r="B1027" i="6"/>
  <c r="A1027" i="6"/>
  <c r="D1027" i="6"/>
  <c r="B2056" i="6"/>
  <c r="D2056" i="6"/>
  <c r="A2056" i="6"/>
  <c r="C2056" i="6"/>
  <c r="C1332" i="6"/>
  <c r="D1332" i="6"/>
  <c r="A1332" i="6"/>
  <c r="B1332" i="6"/>
  <c r="C1856" i="6"/>
  <c r="D1856" i="6"/>
  <c r="A1856" i="6"/>
  <c r="B1856" i="6"/>
  <c r="D1981" i="6"/>
  <c r="B1981" i="6"/>
  <c r="A1981" i="6"/>
  <c r="C1981" i="6"/>
  <c r="B2191" i="6"/>
  <c r="D2191" i="6"/>
  <c r="A2191" i="6"/>
  <c r="C2191" i="6"/>
  <c r="C327" i="6"/>
  <c r="B327" i="6"/>
  <c r="A327" i="6"/>
  <c r="D327" i="6"/>
  <c r="B2078" i="6"/>
  <c r="C2078" i="6"/>
  <c r="A2078" i="6"/>
  <c r="D2078" i="6"/>
  <c r="C1619" i="6"/>
  <c r="B1619" i="6"/>
  <c r="A1619" i="6"/>
  <c r="D1619" i="6"/>
  <c r="B2068" i="6"/>
  <c r="D2068" i="6"/>
  <c r="A2068" i="6"/>
  <c r="C2068" i="6"/>
  <c r="B1735" i="6"/>
  <c r="C1735" i="6"/>
  <c r="A1735" i="6"/>
  <c r="D1735" i="6"/>
  <c r="D1338" i="6"/>
  <c r="B1338" i="6"/>
  <c r="A1338" i="6"/>
  <c r="C1338" i="6"/>
  <c r="D2163" i="6"/>
  <c r="B2163" i="6"/>
  <c r="A2163" i="6"/>
  <c r="C2163" i="6"/>
  <c r="B1059" i="6"/>
  <c r="D1059" i="6"/>
  <c r="A1059" i="6"/>
  <c r="C1059" i="6"/>
  <c r="D2184" i="6"/>
  <c r="C2184" i="6"/>
  <c r="A2184" i="6"/>
  <c r="B2184" i="6"/>
  <c r="C896" i="6"/>
  <c r="B896" i="6"/>
  <c r="A896" i="6"/>
  <c r="D896" i="6"/>
  <c r="D607" i="6"/>
  <c r="C607" i="6"/>
  <c r="A607" i="6"/>
  <c r="B607" i="6"/>
  <c r="C1991" i="6"/>
  <c r="D1991" i="6"/>
  <c r="A1991" i="6"/>
  <c r="B1991" i="6"/>
  <c r="B1869" i="6"/>
  <c r="D1869" i="6"/>
  <c r="A1869" i="6"/>
  <c r="C1869" i="6"/>
  <c r="D2325" i="6"/>
  <c r="C2325" i="6"/>
  <c r="A2325" i="6"/>
  <c r="B2325" i="6"/>
  <c r="C1396" i="6"/>
  <c r="D1396" i="6"/>
  <c r="A1396" i="6"/>
  <c r="B1396" i="6"/>
  <c r="D1672" i="6"/>
  <c r="B1672" i="6"/>
  <c r="A1672" i="6"/>
  <c r="C1672" i="6"/>
  <c r="D2275" i="6"/>
  <c r="C2275" i="6"/>
  <c r="A2275" i="6"/>
  <c r="B2275" i="6"/>
  <c r="D2219" i="6"/>
  <c r="B2219" i="6"/>
  <c r="A2219" i="6"/>
  <c r="C2219" i="6"/>
  <c r="D1208" i="6"/>
  <c r="C1208" i="6"/>
  <c r="A1208" i="6"/>
  <c r="B1208" i="6"/>
  <c r="C2101" i="6"/>
  <c r="B2101" i="6"/>
  <c r="A2101" i="6"/>
  <c r="D2101" i="6"/>
  <c r="C1269" i="6"/>
  <c r="D1269" i="6"/>
  <c r="A1269" i="6"/>
  <c r="B1269" i="6"/>
  <c r="B1968" i="6"/>
  <c r="C1968" i="6"/>
  <c r="A1968" i="6"/>
  <c r="D1968" i="6"/>
  <c r="D1328" i="6"/>
  <c r="C1328" i="6"/>
  <c r="A1328" i="6"/>
  <c r="B1328" i="6"/>
  <c r="C446" i="6"/>
  <c r="B446" i="6"/>
  <c r="A446" i="6"/>
  <c r="D446" i="6"/>
  <c r="C1402" i="6"/>
  <c r="B1402" i="6"/>
  <c r="A1402" i="6"/>
  <c r="D1402" i="6"/>
  <c r="B1708" i="6"/>
  <c r="D1708" i="6"/>
  <c r="A1708" i="6"/>
  <c r="C1708" i="6"/>
  <c r="B1377" i="6"/>
  <c r="D1377" i="6"/>
  <c r="A1377" i="6"/>
  <c r="C1377" i="6"/>
  <c r="D2267" i="6"/>
  <c r="B2267" i="6"/>
  <c r="A2267" i="6"/>
  <c r="C2267" i="6"/>
  <c r="C2334" i="6"/>
  <c r="D2334" i="6"/>
  <c r="A2334" i="6"/>
  <c r="B2334" i="6"/>
  <c r="D1922" i="6"/>
  <c r="B1922" i="6"/>
  <c r="A1922" i="6"/>
  <c r="C1922" i="6"/>
  <c r="C640" i="6"/>
  <c r="D640" i="6"/>
  <c r="A640" i="6"/>
  <c r="B640" i="6"/>
  <c r="D964" i="6"/>
  <c r="C964" i="6"/>
  <c r="A964" i="6"/>
  <c r="B964" i="6"/>
  <c r="C1920" i="6"/>
  <c r="D1920" i="6"/>
  <c r="A1920" i="6"/>
  <c r="B1920" i="6"/>
  <c r="C664" i="6"/>
  <c r="B664" i="6"/>
  <c r="A664" i="6"/>
  <c r="D664" i="6"/>
  <c r="C1060" i="6"/>
  <c r="B1060" i="6"/>
  <c r="A1060" i="6"/>
  <c r="D1060" i="6"/>
  <c r="D1480" i="6"/>
  <c r="C1480" i="6"/>
  <c r="A1480" i="6"/>
  <c r="B1480" i="6"/>
  <c r="C1038" i="6"/>
  <c r="B1038" i="6"/>
  <c r="A1038" i="6"/>
  <c r="D1038" i="6"/>
  <c r="C2066" i="6"/>
  <c r="D2066" i="6"/>
  <c r="A2066" i="6"/>
  <c r="B2066" i="6"/>
  <c r="C1587" i="6"/>
  <c r="D1587" i="6"/>
  <c r="A1587" i="6"/>
  <c r="B1587" i="6"/>
  <c r="C1444" i="6"/>
  <c r="D1444" i="6"/>
  <c r="A1444" i="6"/>
  <c r="B1444" i="6"/>
  <c r="C2003" i="6"/>
  <c r="D2003" i="6"/>
  <c r="A2003" i="6"/>
  <c r="B2003" i="6"/>
  <c r="C2291" i="6"/>
  <c r="B2291" i="6"/>
  <c r="A2291" i="6"/>
  <c r="D2291" i="6"/>
  <c r="C2058" i="6"/>
  <c r="D2058" i="6"/>
  <c r="A2058" i="6"/>
  <c r="B2058" i="6"/>
  <c r="C1334" i="6"/>
  <c r="B1334" i="6"/>
  <c r="A1334" i="6"/>
  <c r="D1334" i="6"/>
  <c r="C917" i="6"/>
  <c r="D917" i="6"/>
  <c r="A917" i="6"/>
  <c r="B917" i="6"/>
  <c r="C2090" i="6"/>
  <c r="B2090" i="6"/>
  <c r="A2090" i="6"/>
  <c r="D2090" i="6"/>
  <c r="B1554" i="6"/>
  <c r="D1554" i="6"/>
  <c r="A1554" i="6"/>
  <c r="C1554" i="6"/>
  <c r="B2119" i="6"/>
  <c r="C2119" i="6"/>
  <c r="A2119" i="6"/>
  <c r="D2119" i="6"/>
  <c r="B1979" i="6"/>
  <c r="C1979" i="6"/>
  <c r="A1979" i="6"/>
  <c r="D1979" i="6"/>
  <c r="C808" i="6"/>
  <c r="D808" i="6"/>
  <c r="A808" i="6"/>
  <c r="B808" i="6"/>
  <c r="B2149" i="6"/>
  <c r="D2149" i="6"/>
  <c r="A2149" i="6"/>
  <c r="C2149" i="6"/>
  <c r="B1530" i="6"/>
  <c r="C1530" i="6"/>
  <c r="A1530" i="6"/>
  <c r="D1530" i="6"/>
  <c r="B2115" i="6"/>
  <c r="C2115" i="6"/>
  <c r="A2115" i="6"/>
  <c r="D2115" i="6"/>
  <c r="D468" i="6"/>
  <c r="C468" i="6"/>
  <c r="A468" i="6"/>
  <c r="B468" i="6"/>
  <c r="C1934" i="6"/>
  <c r="D1934" i="6"/>
  <c r="A1934" i="6"/>
  <c r="B1934" i="6"/>
  <c r="D1674" i="6"/>
  <c r="C1674" i="6"/>
  <c r="A1674" i="6"/>
  <c r="B1674" i="6"/>
  <c r="D1014" i="6"/>
  <c r="B1014" i="6"/>
  <c r="A1014" i="6"/>
  <c r="C1014" i="6"/>
  <c r="D2228" i="6"/>
  <c r="B2228" i="6"/>
  <c r="A2228" i="6"/>
  <c r="C2228" i="6"/>
  <c r="D2281" i="6"/>
  <c r="C2281" i="6"/>
  <c r="A2281" i="6"/>
  <c r="B2281" i="6"/>
  <c r="D821" i="6"/>
  <c r="B821" i="6"/>
  <c r="A821" i="6"/>
  <c r="C821" i="6"/>
  <c r="D1561" i="6"/>
  <c r="C1561" i="6"/>
  <c r="A1561" i="6"/>
  <c r="B1561" i="6"/>
  <c r="B944" i="6"/>
  <c r="D944" i="6"/>
  <c r="A944" i="6"/>
  <c r="C944" i="6"/>
  <c r="B1508" i="6"/>
  <c r="D1508" i="6"/>
  <c r="A1508" i="6"/>
  <c r="C1508" i="6"/>
  <c r="D1932" i="6"/>
  <c r="C1932" i="6"/>
  <c r="A1932" i="6"/>
  <c r="B1932" i="6"/>
  <c r="D1448" i="6"/>
  <c r="B1448" i="6"/>
  <c r="A1448" i="6"/>
  <c r="C1448" i="6"/>
  <c r="D2122" i="6"/>
  <c r="B2122" i="6"/>
  <c r="A2122" i="6"/>
  <c r="C2122" i="6"/>
  <c r="D2324" i="6"/>
  <c r="C2324" i="6"/>
  <c r="A2324" i="6"/>
  <c r="B2324" i="6"/>
  <c r="B1591" i="6"/>
  <c r="D1591" i="6"/>
  <c r="A1591" i="6"/>
  <c r="C1591" i="6"/>
  <c r="D1563" i="6"/>
  <c r="B1563" i="6"/>
  <c r="A1563" i="6"/>
  <c r="C1563" i="6"/>
  <c r="C2131" i="6"/>
  <c r="D2131" i="6"/>
  <c r="A2131" i="6"/>
  <c r="B2131" i="6"/>
  <c r="C2114" i="6"/>
  <c r="B2114" i="6"/>
  <c r="A2114" i="6"/>
  <c r="D2114" i="6"/>
  <c r="D1836" i="6"/>
  <c r="C1836" i="6"/>
  <c r="A1836" i="6"/>
  <c r="B1836" i="6"/>
  <c r="C1839" i="6"/>
  <c r="B1839" i="6"/>
  <c r="A1839" i="6"/>
  <c r="D1839" i="6"/>
  <c r="D1660" i="6"/>
  <c r="C1660" i="6"/>
  <c r="A1660" i="6"/>
  <c r="B1660" i="6"/>
  <c r="B1569" i="6"/>
  <c r="C1569" i="6"/>
  <c r="A1569" i="6"/>
  <c r="D1569" i="6"/>
  <c r="D1914" i="6"/>
  <c r="C1914" i="6"/>
  <c r="A1914" i="6"/>
  <c r="B1914" i="6"/>
  <c r="B1982" i="6"/>
  <c r="C1982" i="6"/>
  <c r="A1982" i="6"/>
  <c r="D1982" i="6"/>
  <c r="C1515" i="6"/>
  <c r="B1515" i="6"/>
  <c r="A1515" i="6"/>
  <c r="D1515" i="6"/>
  <c r="D2331" i="6"/>
  <c r="C2331" i="6"/>
  <c r="A2331" i="6"/>
  <c r="B2331" i="6"/>
  <c r="C2261" i="6"/>
  <c r="D2261" i="6"/>
  <c r="A2261" i="6"/>
  <c r="B2261" i="6"/>
  <c r="B2092" i="6"/>
  <c r="C2092" i="6"/>
  <c r="A2092" i="6"/>
  <c r="D2092" i="6"/>
  <c r="D654" i="6"/>
  <c r="B654" i="6"/>
  <c r="A654" i="6"/>
  <c r="C654" i="6"/>
  <c r="B1393" i="6"/>
  <c r="C1393" i="6"/>
  <c r="A1393" i="6"/>
  <c r="D1393" i="6"/>
  <c r="C818" i="6"/>
  <c r="B818" i="6"/>
  <c r="A818" i="6"/>
  <c r="D818" i="6"/>
  <c r="D2197" i="6"/>
  <c r="B2197" i="6"/>
  <c r="A2197" i="6"/>
  <c r="C2197" i="6"/>
  <c r="D2260" i="6"/>
  <c r="B2260" i="6"/>
  <c r="A2260" i="6"/>
  <c r="C2260" i="6"/>
  <c r="B1460" i="6"/>
  <c r="C1460" i="6"/>
  <c r="A1460" i="6"/>
  <c r="D1460" i="6"/>
  <c r="D2136" i="6"/>
  <c r="C2136" i="6"/>
  <c r="A2136" i="6"/>
  <c r="B2136" i="6"/>
  <c r="D1578" i="6"/>
  <c r="B1578" i="6"/>
  <c r="A1578" i="6"/>
  <c r="C1578" i="6"/>
  <c r="C977" i="6"/>
  <c r="B977" i="6"/>
  <c r="A977" i="6"/>
  <c r="D977" i="6"/>
  <c r="B1838" i="6"/>
  <c r="D1838" i="6"/>
  <c r="A1838" i="6"/>
  <c r="C1838" i="6"/>
  <c r="C2308" i="6"/>
  <c r="B2308" i="6"/>
  <c r="A2308" i="6"/>
  <c r="D2308" i="6"/>
  <c r="B1267" i="6"/>
  <c r="D1267" i="6"/>
  <c r="A1267" i="6"/>
  <c r="C1267" i="6"/>
  <c r="D1159" i="6"/>
  <c r="C1159" i="6"/>
  <c r="A1159" i="6"/>
  <c r="B1159" i="6"/>
  <c r="B2151" i="6"/>
  <c r="C2151" i="6"/>
  <c r="A2151" i="6"/>
  <c r="D2151" i="6"/>
  <c r="C1840" i="6"/>
  <c r="B1840" i="6"/>
  <c r="A1840" i="6"/>
  <c r="D1840" i="6"/>
  <c r="D2145" i="6"/>
  <c r="B2145" i="6"/>
  <c r="A2145" i="6"/>
  <c r="C2145" i="6"/>
  <c r="B2086" i="6"/>
  <c r="D2086" i="6"/>
  <c r="A2086" i="6"/>
  <c r="C2086" i="6"/>
  <c r="B1551" i="6"/>
  <c r="C1551" i="6"/>
  <c r="A1551" i="6"/>
  <c r="D1551" i="6"/>
  <c r="B1403" i="6"/>
  <c r="C1403" i="6"/>
  <c r="A1403" i="6"/>
  <c r="D1403" i="6"/>
  <c r="C2188" i="6"/>
  <c r="D2188" i="6"/>
  <c r="A2188" i="6"/>
  <c r="B2188" i="6"/>
  <c r="B1654" i="6"/>
  <c r="D1654" i="6"/>
  <c r="A1654" i="6"/>
  <c r="C1654" i="6"/>
  <c r="B1877" i="6"/>
  <c r="C1877" i="6"/>
  <c r="A1877" i="6"/>
  <c r="D1877" i="6"/>
  <c r="D1633" i="6"/>
  <c r="C1633" i="6"/>
  <c r="A1633" i="6"/>
  <c r="B1633" i="6"/>
  <c r="B1954" i="6"/>
  <c r="D1954" i="6"/>
  <c r="A1954" i="6"/>
  <c r="C1954" i="6"/>
  <c r="D1085" i="6"/>
  <c r="C1085" i="6"/>
  <c r="A1085" i="6"/>
  <c r="B1085" i="6"/>
  <c r="D1583" i="6"/>
  <c r="C1583" i="6"/>
  <c r="A1583" i="6"/>
  <c r="B1583" i="6"/>
  <c r="C2240" i="6"/>
  <c r="D2240" i="6"/>
  <c r="A2240" i="6"/>
  <c r="B2240" i="6"/>
  <c r="C2059" i="6"/>
  <c r="B2059" i="6"/>
  <c r="A2059" i="6"/>
  <c r="D2059" i="6"/>
  <c r="D1803" i="6"/>
  <c r="B1803" i="6"/>
  <c r="A1803" i="6"/>
  <c r="C1803" i="6"/>
  <c r="B596" i="6"/>
  <c r="C596" i="6"/>
  <c r="A596" i="6"/>
  <c r="D596" i="6"/>
  <c r="C1527" i="6"/>
  <c r="D1527" i="6"/>
  <c r="A1527" i="6"/>
  <c r="B1527" i="6"/>
  <c r="B1369" i="6"/>
  <c r="D1369" i="6"/>
  <c r="A1369" i="6"/>
  <c r="C1369" i="6"/>
  <c r="B2237" i="6"/>
  <c r="C2237" i="6"/>
  <c r="A2237" i="6"/>
  <c r="D2237" i="6"/>
  <c r="C1713" i="6"/>
  <c r="B1713" i="6"/>
  <c r="A1713" i="6"/>
  <c r="D1713" i="6"/>
  <c r="B2243" i="6"/>
  <c r="D2243" i="6"/>
  <c r="A2243" i="6"/>
  <c r="C2243" i="6"/>
  <c r="C2246" i="6"/>
  <c r="D2246" i="6"/>
  <c r="A2246" i="6"/>
  <c r="B2246" i="6"/>
  <c r="C1287" i="6"/>
  <c r="B1287" i="6"/>
  <c r="A1287" i="6"/>
  <c r="D1287" i="6"/>
  <c r="B1705" i="6"/>
  <c r="D1705" i="6"/>
  <c r="A1705" i="6"/>
  <c r="C1705" i="6"/>
  <c r="C1928" i="6"/>
  <c r="D1928" i="6"/>
  <c r="A1928" i="6"/>
  <c r="B1928" i="6"/>
  <c r="C1757" i="6"/>
  <c r="D1757" i="6"/>
  <c r="A1757" i="6"/>
  <c r="B1757" i="6"/>
  <c r="C1471" i="6"/>
  <c r="D1471" i="6"/>
  <c r="A1471" i="6"/>
  <c r="B1471" i="6"/>
  <c r="B1231" i="6"/>
  <c r="C1231" i="6"/>
  <c r="A1231" i="6"/>
  <c r="D1231" i="6"/>
  <c r="D2072" i="6"/>
  <c r="B2072" i="6"/>
  <c r="A2072" i="6"/>
  <c r="C2072" i="6"/>
  <c r="C2208" i="6"/>
  <c r="D2208" i="6"/>
  <c r="A2208" i="6"/>
  <c r="B2208" i="6"/>
  <c r="B2009" i="6"/>
  <c r="D2009" i="6"/>
  <c r="A2009" i="6"/>
  <c r="C2009" i="6"/>
  <c r="C316" i="6"/>
  <c r="D316" i="6"/>
  <c r="A316" i="6"/>
  <c r="B316" i="6"/>
  <c r="B1590" i="6"/>
  <c r="D1590" i="6"/>
  <c r="A1590" i="6"/>
  <c r="C1590" i="6"/>
  <c r="B1600" i="6"/>
  <c r="C1600" i="6"/>
  <c r="A1600" i="6"/>
  <c r="D1600" i="6"/>
  <c r="B2152" i="6"/>
  <c r="D2152" i="6"/>
  <c r="A2152" i="6"/>
  <c r="C2152" i="6"/>
  <c r="D2314" i="6"/>
  <c r="B2314" i="6"/>
  <c r="A2314" i="6"/>
  <c r="C2314" i="6"/>
  <c r="C1400" i="6"/>
  <c r="D1400" i="6"/>
  <c r="A1400" i="6"/>
  <c r="B1400" i="6"/>
  <c r="C2046" i="6"/>
  <c r="B2046" i="6"/>
  <c r="A2046" i="6"/>
  <c r="D2046" i="6"/>
  <c r="D678" i="6"/>
  <c r="C678" i="6"/>
  <c r="A678" i="6"/>
  <c r="B678" i="6"/>
  <c r="C1924" i="6"/>
  <c r="B1924" i="6"/>
  <c r="A1924" i="6"/>
  <c r="D1924" i="6"/>
  <c r="B1519" i="6"/>
  <c r="C1519" i="6"/>
  <c r="A1519" i="6"/>
  <c r="D1519" i="6"/>
  <c r="C1244" i="6"/>
  <c r="D1244" i="6"/>
  <c r="A1244" i="6"/>
  <c r="B1244" i="6"/>
  <c r="C1741" i="6"/>
  <c r="B1741" i="6"/>
  <c r="A1741" i="6"/>
  <c r="D1741" i="6"/>
  <c r="B2104" i="6"/>
  <c r="D2104" i="6"/>
  <c r="A2104" i="6"/>
  <c r="C2104" i="6"/>
  <c r="C1109" i="6"/>
  <c r="B1109" i="6"/>
  <c r="A1109" i="6"/>
  <c r="D1109" i="6"/>
  <c r="C1384" i="6"/>
  <c r="B1384" i="6"/>
  <c r="A1384" i="6"/>
  <c r="D1384" i="6"/>
  <c r="D1999" i="6"/>
  <c r="B1999" i="6"/>
  <c r="A1999" i="6"/>
  <c r="C1999" i="6"/>
  <c r="C2054" i="6"/>
  <c r="B2054" i="6"/>
  <c r="A2054" i="6"/>
  <c r="D2054" i="6"/>
  <c r="C1683" i="6"/>
  <c r="D1683" i="6"/>
  <c r="A1683" i="6"/>
  <c r="B1683" i="6"/>
  <c r="C2075" i="6"/>
  <c r="D2075" i="6"/>
  <c r="A2075" i="6"/>
  <c r="B2075" i="6"/>
  <c r="D1636" i="6"/>
  <c r="C1636" i="6"/>
  <c r="A1636" i="6"/>
  <c r="B1636" i="6"/>
  <c r="C1987" i="6"/>
  <c r="D1987" i="6"/>
  <c r="A1987" i="6"/>
  <c r="B1987" i="6"/>
  <c r="D2005" i="6"/>
  <c r="B2005" i="6"/>
  <c r="A2005" i="6"/>
  <c r="C2005" i="6"/>
  <c r="B2077" i="6"/>
  <c r="D2077" i="6"/>
  <c r="A2077" i="6"/>
  <c r="C2077" i="6"/>
  <c r="B1950" i="6"/>
  <c r="C1950" i="6"/>
  <c r="A1950" i="6"/>
  <c r="D1950" i="6"/>
  <c r="C2156" i="6"/>
  <c r="B2156" i="6"/>
  <c r="A2156" i="6"/>
  <c r="D2156" i="6"/>
  <c r="D1766" i="6"/>
  <c r="B1766" i="6"/>
  <c r="A1766" i="6"/>
  <c r="C1766" i="6"/>
  <c r="B1973" i="6"/>
  <c r="C1973" i="6"/>
  <c r="A1973" i="6"/>
  <c r="D1973" i="6"/>
  <c r="B1831" i="6"/>
  <c r="C1831" i="6"/>
  <c r="A1831" i="6"/>
  <c r="D1831" i="6"/>
  <c r="D2330" i="6"/>
  <c r="B2330" i="6"/>
  <c r="A2330" i="6"/>
  <c r="C2330" i="6"/>
  <c r="C2201" i="6"/>
  <c r="B2201" i="6"/>
  <c r="A2201" i="6"/>
  <c r="D2201" i="6"/>
  <c r="B2200" i="6"/>
  <c r="C2200" i="6"/>
  <c r="A2200" i="6"/>
  <c r="D2200" i="6"/>
  <c r="B711" i="6"/>
  <c r="D711" i="6"/>
  <c r="A711" i="6"/>
  <c r="C711" i="6"/>
  <c r="D2132" i="6"/>
  <c r="B2132" i="6"/>
  <c r="A2132" i="6"/>
  <c r="C2132" i="6"/>
  <c r="D2298" i="6"/>
  <c r="B2298" i="6"/>
  <c r="A2298" i="6"/>
  <c r="C2298" i="6"/>
  <c r="D932" i="6"/>
  <c r="B932" i="6"/>
  <c r="A932" i="6"/>
  <c r="C932" i="6"/>
  <c r="D868" i="6"/>
  <c r="C868" i="6"/>
  <c r="A868" i="6"/>
  <c r="B868" i="6"/>
  <c r="D2316" i="6"/>
  <c r="C2316" i="6"/>
  <c r="A2316" i="6"/>
  <c r="B2316" i="6"/>
  <c r="C1461" i="6"/>
  <c r="B1461" i="6"/>
  <c r="A1461" i="6"/>
  <c r="D1461" i="6"/>
  <c r="B1266" i="6"/>
  <c r="C1266" i="6"/>
  <c r="A1266" i="6"/>
  <c r="D1266" i="6"/>
  <c r="C2026" i="6"/>
  <c r="D2026" i="6"/>
  <c r="A2026" i="6"/>
  <c r="B2026" i="6"/>
  <c r="C2089" i="6"/>
  <c r="D2089" i="6"/>
  <c r="A2089" i="6"/>
  <c r="B2089" i="6"/>
  <c r="D2143" i="6"/>
  <c r="B2143" i="6"/>
  <c r="A2143" i="6"/>
  <c r="C2143" i="6"/>
  <c r="B1534" i="6"/>
  <c r="C1534" i="6"/>
  <c r="A1534" i="6"/>
  <c r="D1534" i="6"/>
  <c r="B1957" i="6"/>
  <c r="C1957" i="6"/>
  <c r="A1957" i="6"/>
  <c r="D1957" i="6"/>
  <c r="C2299" i="6"/>
  <c r="B2299" i="6"/>
  <c r="A2299" i="6"/>
  <c r="D2299" i="6"/>
  <c r="B2024" i="6"/>
  <c r="D2024" i="6"/>
  <c r="A2024" i="6"/>
  <c r="C2024" i="6"/>
  <c r="D1491" i="6"/>
  <c r="C1491" i="6"/>
  <c r="A1491" i="6"/>
  <c r="B1491" i="6"/>
  <c r="C1958" i="6"/>
  <c r="B1958" i="6"/>
  <c r="A1958" i="6"/>
  <c r="D1958" i="6"/>
  <c r="C1808" i="6"/>
  <c r="D1808" i="6"/>
  <c r="A1808" i="6"/>
  <c r="B1808" i="6"/>
  <c r="D1277" i="6"/>
  <c r="B1277" i="6"/>
  <c r="A1277" i="6"/>
  <c r="C1277" i="6"/>
  <c r="B1811" i="6"/>
  <c r="C1811" i="6"/>
  <c r="A1811" i="6"/>
  <c r="D1811" i="6"/>
  <c r="B2180" i="6"/>
  <c r="C2180" i="6"/>
  <c r="A2180" i="6"/>
  <c r="D2180" i="6"/>
  <c r="C737" i="6"/>
  <c r="D737" i="6"/>
  <c r="A737" i="6"/>
  <c r="B737" i="6"/>
  <c r="D1843" i="6"/>
  <c r="B1843" i="6"/>
  <c r="A1843" i="6"/>
  <c r="C1843" i="6"/>
  <c r="D1327" i="6"/>
  <c r="C1327" i="6"/>
  <c r="A1327" i="6"/>
  <c r="B1327" i="6"/>
  <c r="D2028" i="6"/>
  <c r="C2028" i="6"/>
  <c r="A2028" i="6"/>
  <c r="B2028" i="6"/>
  <c r="B2189" i="6"/>
  <c r="D2189" i="6"/>
  <c r="A2189" i="6"/>
  <c r="C2189" i="6"/>
  <c r="D1609" i="6"/>
  <c r="C1609" i="6"/>
  <c r="A1609" i="6"/>
  <c r="B1609" i="6"/>
  <c r="C1942" i="6"/>
  <c r="B1942" i="6"/>
  <c r="A1942" i="6"/>
  <c r="D1942" i="6"/>
  <c r="C2110" i="6"/>
  <c r="D2110" i="6"/>
  <c r="A2110" i="6"/>
  <c r="B2110" i="6"/>
  <c r="C1933" i="6"/>
  <c r="D1933" i="6"/>
  <c r="A1933" i="6"/>
  <c r="B1933" i="6"/>
  <c r="D1481" i="6"/>
  <c r="B1481" i="6"/>
  <c r="A1481" i="6"/>
  <c r="C1481" i="6"/>
  <c r="C1972" i="6"/>
  <c r="B1972" i="6"/>
  <c r="A1972" i="6"/>
  <c r="D1972" i="6"/>
  <c r="B2071" i="6"/>
  <c r="C2071" i="6"/>
  <c r="A2071" i="6"/>
  <c r="D2071" i="6"/>
  <c r="C700" i="6"/>
  <c r="D700" i="6"/>
  <c r="A700" i="6"/>
  <c r="B700" i="6"/>
  <c r="D1731" i="6"/>
  <c r="C1731" i="6"/>
  <c r="A1731" i="6"/>
  <c r="B1731" i="6"/>
  <c r="C797" i="6"/>
  <c r="D797" i="6"/>
  <c r="A797" i="6"/>
  <c r="B797" i="6"/>
  <c r="B1360" i="6"/>
  <c r="C1360" i="6"/>
  <c r="A1360" i="6"/>
  <c r="D1360" i="6"/>
  <c r="D2137" i="6"/>
  <c r="C2137" i="6"/>
  <c r="A2137" i="6"/>
  <c r="B2137" i="6"/>
  <c r="D1651" i="6"/>
  <c r="C1651" i="6"/>
  <c r="A1651" i="6"/>
  <c r="B1651" i="6"/>
  <c r="B1780" i="6"/>
  <c r="C1780" i="6"/>
  <c r="A1780" i="6"/>
  <c r="D1780" i="6"/>
  <c r="B1352" i="6"/>
  <c r="C1352" i="6"/>
  <c r="A1352" i="6"/>
  <c r="D1352" i="6"/>
  <c r="B1944" i="6"/>
  <c r="D1944" i="6"/>
  <c r="A1944" i="6"/>
  <c r="C1944" i="6"/>
  <c r="B1687" i="6"/>
  <c r="C1687" i="6"/>
  <c r="A1687" i="6"/>
  <c r="D1687" i="6"/>
  <c r="D2234" i="6"/>
  <c r="B2234" i="6"/>
  <c r="A2234" i="6"/>
  <c r="C2234" i="6"/>
  <c r="D1798" i="6"/>
  <c r="B1798" i="6"/>
  <c r="A1798" i="6"/>
  <c r="C1798" i="6"/>
  <c r="D1810" i="6"/>
  <c r="C1810" i="6"/>
  <c r="A1810" i="6"/>
  <c r="B1810" i="6"/>
  <c r="C1801" i="6"/>
  <c r="D1801" i="6"/>
  <c r="A1801" i="6"/>
  <c r="B1801" i="6"/>
  <c r="D1937" i="6"/>
  <c r="C1937" i="6"/>
  <c r="A1937" i="6"/>
  <c r="B1937" i="6"/>
  <c r="D1854" i="6"/>
  <c r="B1854" i="6"/>
  <c r="A1854" i="6"/>
  <c r="C1854" i="6"/>
  <c r="C2129" i="6"/>
  <c r="D2129" i="6"/>
  <c r="A2129" i="6"/>
  <c r="B2129" i="6"/>
  <c r="C532" i="6"/>
  <c r="D532" i="6"/>
  <c r="A532" i="6"/>
  <c r="B532" i="6"/>
  <c r="C1707" i="6"/>
  <c r="B1707" i="6"/>
  <c r="A1707" i="6"/>
  <c r="D1707" i="6"/>
  <c r="C1888" i="6"/>
  <c r="B1888" i="6"/>
  <c r="A1888" i="6"/>
  <c r="D1888" i="6"/>
  <c r="D1748" i="6"/>
  <c r="C1748" i="6"/>
  <c r="A1748" i="6"/>
  <c r="B1748" i="6"/>
  <c r="D1341" i="6"/>
  <c r="B1341" i="6"/>
  <c r="A1341" i="6"/>
  <c r="C1341" i="6"/>
  <c r="D1241" i="6"/>
  <c r="B1241" i="6"/>
  <c r="A1241" i="6"/>
  <c r="C1241" i="6"/>
  <c r="C2064" i="6"/>
  <c r="B2064" i="6"/>
  <c r="A2064" i="6"/>
  <c r="D2064" i="6"/>
  <c r="D1663" i="6"/>
  <c r="B1663" i="6"/>
  <c r="A1663" i="6"/>
  <c r="C1663" i="6"/>
  <c r="B2080" i="6"/>
  <c r="D2080" i="6"/>
  <c r="A2080" i="6"/>
  <c r="C2080" i="6"/>
  <c r="B1813" i="6"/>
  <c r="C1813" i="6"/>
  <c r="A1813" i="6"/>
  <c r="D1813" i="6"/>
  <c r="D1647" i="6"/>
  <c r="C1647" i="6"/>
  <c r="A1647" i="6"/>
  <c r="B1647" i="6"/>
  <c r="D1771" i="6"/>
  <c r="B1771" i="6"/>
  <c r="A1771" i="6"/>
  <c r="C1771" i="6"/>
  <c r="C2292" i="6"/>
  <c r="D2292" i="6"/>
  <c r="A2292" i="6"/>
  <c r="B2292" i="6"/>
  <c r="B1336" i="6"/>
  <c r="D1336" i="6"/>
  <c r="A1336" i="6"/>
  <c r="C1336" i="6"/>
  <c r="B2178" i="6"/>
  <c r="D2178" i="6"/>
  <c r="A2178" i="6"/>
  <c r="C2178" i="6"/>
  <c r="B844" i="6"/>
  <c r="D844" i="6"/>
  <c r="A844" i="6"/>
  <c r="C844" i="6"/>
  <c r="C1841" i="6"/>
  <c r="D1841" i="6"/>
  <c r="A1841" i="6"/>
  <c r="B1841" i="6"/>
  <c r="B1447" i="6"/>
  <c r="D1447" i="6"/>
  <c r="A1447" i="6"/>
  <c r="C1447" i="6"/>
  <c r="C1835" i="6"/>
  <c r="B1835" i="6"/>
  <c r="A1835" i="6"/>
  <c r="D1835" i="6"/>
  <c r="C2209" i="6"/>
  <c r="D2209" i="6"/>
  <c r="A2209" i="6"/>
  <c r="B2209" i="6"/>
  <c r="B2034" i="6"/>
  <c r="C2034" i="6"/>
  <c r="A2034" i="6"/>
  <c r="D2034" i="6"/>
  <c r="C1467" i="6"/>
  <c r="D1467" i="6"/>
  <c r="A1467" i="6"/>
  <c r="B1467" i="6"/>
  <c r="C1509" i="6"/>
  <c r="B1509" i="6"/>
  <c r="A1509" i="6"/>
  <c r="D1509" i="6"/>
  <c r="D1704" i="6"/>
  <c r="C1704" i="6"/>
  <c r="A1704" i="6"/>
  <c r="B1704" i="6"/>
  <c r="C2021" i="6"/>
  <c r="D2021" i="6"/>
  <c r="A2021" i="6"/>
  <c r="B2021" i="6"/>
  <c r="B2230" i="6"/>
  <c r="D2230" i="6"/>
  <c r="A2230" i="6"/>
  <c r="C2230" i="6"/>
  <c r="B2222" i="6"/>
  <c r="D2222" i="6"/>
  <c r="A2222" i="6"/>
  <c r="C2222" i="6"/>
  <c r="D2273" i="6"/>
  <c r="C2273" i="6"/>
  <c r="A2273" i="6"/>
  <c r="B2273" i="6"/>
  <c r="B1489" i="6"/>
  <c r="D1489" i="6"/>
  <c r="A1489" i="6"/>
  <c r="C1489" i="6"/>
  <c r="D1220" i="6"/>
  <c r="B1220" i="6"/>
  <c r="A1220" i="6"/>
  <c r="C1220" i="6"/>
  <c r="B1666" i="6"/>
  <c r="C1666" i="6"/>
  <c r="A1666" i="6"/>
  <c r="D1666" i="6"/>
  <c r="C1606" i="6"/>
  <c r="D1606" i="6"/>
  <c r="A1606" i="6"/>
  <c r="B1606" i="6"/>
  <c r="D2218" i="6"/>
  <c r="B2218" i="6"/>
  <c r="A2218" i="6"/>
  <c r="C2218" i="6"/>
  <c r="B2321" i="6"/>
  <c r="D2321" i="6"/>
  <c r="A2321" i="6"/>
  <c r="C2321" i="6"/>
  <c r="D2245" i="6"/>
  <c r="C2245" i="6"/>
  <c r="A2245" i="6"/>
  <c r="B2245" i="6"/>
  <c r="B1751" i="6"/>
  <c r="C1751" i="6"/>
  <c r="A1751" i="6"/>
  <c r="D1751" i="6"/>
  <c r="B1465" i="6"/>
  <c r="D1465" i="6"/>
  <c r="A1465" i="6"/>
  <c r="C1465" i="6"/>
  <c r="B2014" i="6"/>
  <c r="C2014" i="6"/>
  <c r="A2014" i="6"/>
  <c r="D2014" i="6"/>
  <c r="C1256" i="6"/>
  <c r="D1256" i="6"/>
  <c r="A1256" i="6"/>
  <c r="B1256" i="6"/>
  <c r="D1441" i="6"/>
  <c r="B1441" i="6"/>
  <c r="A1441" i="6"/>
  <c r="C1441" i="6"/>
  <c r="D2319" i="6"/>
  <c r="B2319" i="6"/>
  <c r="A2319" i="6"/>
  <c r="C2319" i="6"/>
  <c r="C1079" i="6"/>
  <c r="D1079" i="6"/>
  <c r="A1079" i="6"/>
  <c r="B1079" i="6"/>
  <c r="D1547" i="6"/>
  <c r="B1547" i="6"/>
  <c r="A1547" i="6"/>
  <c r="C1547" i="6"/>
  <c r="D895" i="6"/>
  <c r="C895" i="6"/>
  <c r="A895" i="6"/>
  <c r="B895" i="6"/>
  <c r="C2083" i="6"/>
  <c r="B2083" i="6"/>
  <c r="A2083" i="6"/>
  <c r="D2083" i="6"/>
  <c r="B1596" i="6"/>
  <c r="C1596" i="6"/>
  <c r="A1596" i="6"/>
  <c r="D1596" i="6"/>
  <c r="B1472" i="6"/>
  <c r="D1472" i="6"/>
  <c r="A1472" i="6"/>
  <c r="C1472" i="6"/>
  <c r="C1194" i="6"/>
  <c r="B1194" i="6"/>
  <c r="A1194" i="6"/>
  <c r="D1194" i="6"/>
  <c r="B903" i="6"/>
  <c r="C903" i="6"/>
  <c r="A903" i="6"/>
  <c r="D903" i="6"/>
  <c r="B856" i="6"/>
  <c r="C856" i="6"/>
  <c r="A856" i="6"/>
  <c r="D856" i="6"/>
  <c r="D1462" i="6"/>
  <c r="B1462" i="6"/>
  <c r="A1462" i="6"/>
  <c r="C1462" i="6"/>
  <c r="D1321" i="6"/>
  <c r="C1321" i="6"/>
  <c r="A1321" i="6"/>
  <c r="B1321" i="6"/>
  <c r="C1673" i="6"/>
  <c r="B1673" i="6"/>
  <c r="A1673" i="6"/>
  <c r="D1673" i="6"/>
  <c r="D1476" i="6"/>
  <c r="B1476" i="6"/>
  <c r="A1476" i="6"/>
  <c r="C1476" i="6"/>
  <c r="C1764" i="6"/>
  <c r="D1764" i="6"/>
  <c r="A1764" i="6"/>
  <c r="B1764" i="6"/>
  <c r="D2179" i="6"/>
  <c r="B2179" i="6"/>
  <c r="A2179" i="6"/>
  <c r="C2179" i="6"/>
  <c r="B1366" i="6"/>
  <c r="C1366" i="6"/>
  <c r="A1366" i="6"/>
  <c r="D1366" i="6"/>
  <c r="C1364" i="6"/>
  <c r="D1364" i="6"/>
  <c r="A1364" i="6"/>
  <c r="B1364" i="6"/>
  <c r="D1786" i="6"/>
  <c r="C1786" i="6"/>
  <c r="A1786" i="6"/>
  <c r="B1786" i="6"/>
  <c r="D2268" i="6"/>
  <c r="C2268" i="6"/>
  <c r="A2268" i="6"/>
  <c r="B2268" i="6"/>
  <c r="C1432" i="6"/>
  <c r="B1432" i="6"/>
  <c r="A1432" i="6"/>
  <c r="D1432" i="6"/>
  <c r="B1778" i="6"/>
  <c r="C1778" i="6"/>
  <c r="A1778" i="6"/>
  <c r="D1778" i="6"/>
  <c r="C721" i="6"/>
  <c r="B721" i="6"/>
  <c r="A721" i="6"/>
  <c r="D721" i="6"/>
  <c r="B809" i="6"/>
  <c r="D809" i="6"/>
  <c r="A809" i="6"/>
  <c r="C809" i="6"/>
  <c r="B1191" i="6"/>
  <c r="C1191" i="6"/>
  <c r="A1191" i="6"/>
  <c r="D1191" i="6"/>
  <c r="B1700" i="6"/>
  <c r="C1700" i="6"/>
  <c r="A1700" i="6"/>
  <c r="D1700" i="6"/>
  <c r="B1896" i="6"/>
  <c r="D1896" i="6"/>
  <c r="A1896" i="6"/>
  <c r="C1896" i="6"/>
  <c r="B1576" i="6"/>
  <c r="D1576" i="6"/>
  <c r="A1576" i="6"/>
  <c r="C1576" i="6"/>
  <c r="D656" i="6"/>
  <c r="B656" i="6"/>
  <c r="A656" i="6"/>
  <c r="C656" i="6"/>
  <c r="B1688" i="6"/>
  <c r="D1688" i="6"/>
  <c r="A1688" i="6"/>
  <c r="C1688" i="6"/>
  <c r="B1970" i="6"/>
  <c r="C1970" i="6"/>
  <c r="A1970" i="6"/>
  <c r="D1970" i="6"/>
  <c r="D1901" i="6"/>
  <c r="C1901" i="6"/>
  <c r="A1901" i="6"/>
  <c r="B1901" i="6"/>
  <c r="D2254" i="6"/>
  <c r="B2254" i="6"/>
  <c r="A2254" i="6"/>
  <c r="C2254" i="6"/>
  <c r="D2239" i="6"/>
  <c r="B2239" i="6"/>
  <c r="A2239" i="6"/>
  <c r="C2239" i="6"/>
  <c r="B303" i="6"/>
  <c r="D303" i="6"/>
  <c r="A303" i="6"/>
  <c r="C303" i="6"/>
  <c r="D2171" i="6"/>
  <c r="C2171" i="6"/>
  <c r="A2171" i="6"/>
  <c r="B2171" i="6"/>
  <c r="D1371" i="6"/>
  <c r="C1371" i="6"/>
  <c r="A1371" i="6"/>
  <c r="B1371" i="6"/>
  <c r="D2221" i="6"/>
  <c r="C2221" i="6"/>
  <c r="A2221" i="6"/>
  <c r="B2221" i="6"/>
  <c r="C726" i="6"/>
  <c r="B726" i="6"/>
  <c r="A726" i="6"/>
  <c r="D726" i="6"/>
  <c r="D1122" i="6"/>
  <c r="C1122" i="6"/>
  <c r="A1122" i="6"/>
  <c r="B1122" i="6"/>
  <c r="C2073" i="6"/>
  <c r="D2073" i="6"/>
  <c r="A2073" i="6"/>
  <c r="B2073" i="6"/>
  <c r="D1795" i="6"/>
  <c r="C1795" i="6"/>
  <c r="A1795" i="6"/>
  <c r="B1795" i="6"/>
  <c r="C1532" i="6"/>
  <c r="D1532" i="6"/>
  <c r="A1532" i="6"/>
  <c r="B1532" i="6"/>
  <c r="C1691" i="6"/>
  <c r="D1691" i="6"/>
  <c r="A1691" i="6"/>
  <c r="B1691" i="6"/>
  <c r="D1073" i="6"/>
  <c r="B1073" i="6"/>
  <c r="A1073" i="6"/>
  <c r="C1073" i="6"/>
  <c r="B2117" i="6"/>
  <c r="C2117" i="6"/>
  <c r="A2117" i="6"/>
  <c r="D2117" i="6"/>
  <c r="D2146" i="6"/>
  <c r="C2146" i="6"/>
  <c r="A2146" i="6"/>
  <c r="B2146" i="6"/>
  <c r="D2187" i="6"/>
  <c r="C2187" i="6"/>
  <c r="A2187" i="6"/>
  <c r="B2187" i="6"/>
  <c r="D698" i="6"/>
  <c r="C698" i="6"/>
  <c r="A698" i="6"/>
  <c r="B698" i="6"/>
  <c r="D1945" i="6"/>
  <c r="B1945" i="6"/>
  <c r="A1945" i="6"/>
  <c r="C1945" i="6"/>
  <c r="B2116" i="6"/>
  <c r="C2116" i="6"/>
  <c r="A2116" i="6"/>
  <c r="D2116" i="6"/>
  <c r="C2082" i="6"/>
  <c r="B2082" i="6"/>
  <c r="A2082" i="6"/>
  <c r="D2082" i="6"/>
  <c r="C1993" i="6"/>
  <c r="D1993" i="6"/>
  <c r="A1993" i="6"/>
  <c r="B1993" i="6"/>
  <c r="C1723" i="6"/>
  <c r="B1723" i="6"/>
  <c r="A1723" i="6"/>
  <c r="D1723" i="6"/>
  <c r="C1875" i="6"/>
  <c r="D1875" i="6"/>
  <c r="A1875" i="6"/>
  <c r="B1875" i="6"/>
  <c r="D1098" i="6"/>
  <c r="C1098" i="6"/>
  <c r="A1098" i="6"/>
  <c r="B1098" i="6"/>
  <c r="D1612" i="6"/>
  <c r="B1612" i="6"/>
  <c r="A1612" i="6"/>
  <c r="C1612" i="6"/>
  <c r="D1898" i="6"/>
  <c r="C1898" i="6"/>
  <c r="A1898" i="6"/>
  <c r="B1898" i="6"/>
  <c r="B500" i="6"/>
  <c r="C500" i="6"/>
  <c r="A500" i="6"/>
  <c r="D500" i="6"/>
  <c r="C1863" i="6"/>
  <c r="B1863" i="6"/>
  <c r="A1863" i="6"/>
  <c r="D1863" i="6"/>
  <c r="C2224" i="6"/>
  <c r="D2224" i="6"/>
  <c r="A2224" i="6"/>
  <c r="B2224" i="6"/>
  <c r="B1498" i="6"/>
  <c r="D1498" i="6"/>
  <c r="A1498" i="6"/>
  <c r="C1498" i="6"/>
  <c r="D1513" i="6"/>
  <c r="C1513" i="6"/>
  <c r="A1513" i="6"/>
  <c r="B1513" i="6"/>
  <c r="B1910" i="6"/>
  <c r="D1910" i="6"/>
  <c r="A1910" i="6"/>
  <c r="C1910" i="6"/>
  <c r="B1949" i="6"/>
  <c r="D1949" i="6"/>
  <c r="A1949" i="6"/>
  <c r="C1949" i="6"/>
  <c r="D1155" i="6"/>
  <c r="C1155" i="6"/>
  <c r="A1155" i="6"/>
  <c r="B1155" i="6"/>
  <c r="C178" i="6"/>
  <c r="D178" i="6"/>
  <c r="A178" i="6"/>
  <c r="B178" i="6"/>
  <c r="C1405" i="6"/>
  <c r="B1405" i="6"/>
  <c r="A1405" i="6"/>
  <c r="D1405" i="6"/>
  <c r="D2186" i="6"/>
  <c r="B2186" i="6"/>
  <c r="A2186" i="6"/>
  <c r="C2186" i="6"/>
  <c r="D1540" i="6"/>
  <c r="C1540" i="6"/>
  <c r="A1540" i="6"/>
  <c r="B1540" i="6"/>
  <c r="B1919" i="6"/>
  <c r="D1919" i="6"/>
  <c r="A1919" i="6"/>
  <c r="C1919" i="6"/>
  <c r="B2168" i="6"/>
  <c r="D2168" i="6"/>
  <c r="A2168" i="6"/>
  <c r="C2168" i="6"/>
  <c r="B1894" i="6"/>
  <c r="D1894" i="6"/>
  <c r="A1894" i="6"/>
  <c r="C1894" i="6"/>
  <c r="C1296" i="6"/>
  <c r="B1296" i="6"/>
  <c r="A1296" i="6"/>
  <c r="D1296" i="6"/>
  <c r="D1058" i="6"/>
  <c r="B1058" i="6"/>
  <c r="A1058" i="6"/>
  <c r="C1058" i="6"/>
  <c r="D1684" i="6"/>
  <c r="B1684" i="6"/>
  <c r="A1684" i="6"/>
  <c r="C1684" i="6"/>
  <c r="C2312" i="6"/>
  <c r="D2312" i="6"/>
  <c r="A2312" i="6"/>
  <c r="B2312" i="6"/>
  <c r="C892" i="6"/>
  <c r="D892" i="6"/>
  <c r="A892" i="6"/>
  <c r="B892" i="6"/>
  <c r="B1814" i="6"/>
  <c r="C1814" i="6"/>
  <c r="A1814" i="6"/>
  <c r="D1814" i="6"/>
  <c r="B1486" i="6"/>
  <c r="D1486" i="6"/>
  <c r="A1486" i="6"/>
  <c r="C1486" i="6"/>
  <c r="D1144" i="6"/>
  <c r="C1144" i="6"/>
  <c r="A1144" i="6"/>
  <c r="B1144" i="6"/>
  <c r="C1291" i="6"/>
  <c r="D1291" i="6"/>
  <c r="A1291" i="6"/>
  <c r="B1291" i="6"/>
  <c r="B2008" i="6"/>
  <c r="D2008" i="6"/>
  <c r="A2008" i="6"/>
  <c r="C2008" i="6"/>
  <c r="C352" i="6"/>
  <c r="D352" i="6"/>
  <c r="A352" i="6"/>
  <c r="B352" i="6"/>
  <c r="D1365" i="6"/>
  <c r="C1365" i="6"/>
  <c r="A1365" i="6"/>
  <c r="B1365" i="6"/>
  <c r="D1822" i="6"/>
  <c r="B1822" i="6"/>
  <c r="A1822" i="6"/>
  <c r="C1822" i="6"/>
  <c r="C1878" i="6"/>
  <c r="D1878" i="6"/>
  <c r="A1878" i="6"/>
  <c r="B1878" i="6"/>
  <c r="B1507" i="6"/>
  <c r="D1507" i="6"/>
  <c r="A1507" i="6"/>
  <c r="C1507" i="6"/>
  <c r="B1429" i="6"/>
  <c r="C1429" i="6"/>
  <c r="A1429" i="6"/>
  <c r="D1429" i="6"/>
  <c r="D1335" i="6"/>
  <c r="C1335" i="6"/>
  <c r="A1335" i="6"/>
  <c r="B1335" i="6"/>
  <c r="B1767" i="6"/>
  <c r="D1767" i="6"/>
  <c r="A1767" i="6"/>
  <c r="C1767" i="6"/>
  <c r="C1430" i="6"/>
  <c r="B1430" i="6"/>
  <c r="A1430" i="6"/>
  <c r="D1430" i="6"/>
  <c r="C1638" i="6"/>
  <c r="B1638" i="6"/>
  <c r="A1638" i="6"/>
  <c r="D1638" i="6"/>
  <c r="B1664" i="6"/>
  <c r="C1664" i="6"/>
  <c r="A1664" i="6"/>
  <c r="D1664" i="6"/>
  <c r="C2135" i="6"/>
  <c r="B2135" i="6"/>
  <c r="A2135" i="6"/>
  <c r="D2135" i="6"/>
  <c r="C1739" i="6"/>
  <c r="D1739" i="6"/>
  <c r="A1739" i="6"/>
  <c r="B1739" i="6"/>
  <c r="B1061" i="6"/>
  <c r="D1061" i="6"/>
  <c r="A1061" i="6"/>
  <c r="C1061" i="6"/>
  <c r="B2032" i="6"/>
  <c r="D2032" i="6"/>
  <c r="A2032" i="6"/>
  <c r="C2032" i="6"/>
  <c r="D2295" i="6"/>
  <c r="B2295" i="6"/>
  <c r="A2295" i="6"/>
  <c r="C2295" i="6"/>
  <c r="D1436" i="6"/>
  <c r="B1436" i="6"/>
  <c r="A1436" i="6"/>
  <c r="C1436" i="6"/>
  <c r="C2181" i="6"/>
  <c r="B2181" i="6"/>
  <c r="A2181" i="6"/>
  <c r="D2181" i="6"/>
  <c r="C2306" i="6"/>
  <c r="B2306" i="6"/>
  <c r="A2306" i="6"/>
  <c r="D2306" i="6"/>
  <c r="D1939" i="6"/>
  <c r="C1939" i="6"/>
  <c r="A1939" i="6"/>
  <c r="B1939" i="6"/>
  <c r="B2093" i="6"/>
  <c r="D2093" i="6"/>
  <c r="A2093" i="6"/>
  <c r="C2093" i="6"/>
  <c r="C1195" i="6"/>
  <c r="B1195" i="6"/>
  <c r="A1195" i="6"/>
  <c r="D1195" i="6"/>
  <c r="C2130" i="6"/>
  <c r="B2130" i="6"/>
  <c r="A2130" i="6"/>
  <c r="D2130" i="6"/>
  <c r="B1518" i="6"/>
  <c r="C1518" i="6"/>
  <c r="A1518" i="6"/>
  <c r="D1518" i="6"/>
  <c r="B1941" i="6"/>
  <c r="D1941" i="6"/>
  <c r="A1941" i="6"/>
  <c r="C1941" i="6"/>
  <c r="B1921" i="6"/>
  <c r="C1921" i="6"/>
  <c r="A1921" i="6"/>
  <c r="D1921" i="6"/>
  <c r="C2170" i="6"/>
  <c r="B2170" i="6"/>
  <c r="A2170" i="6"/>
  <c r="D2170" i="6"/>
  <c r="B2160" i="6"/>
  <c r="C2160" i="6"/>
  <c r="A2160" i="6"/>
  <c r="D2160" i="6"/>
  <c r="D1526" i="6"/>
  <c r="B1526" i="6"/>
  <c r="A1526" i="6"/>
  <c r="C1526" i="6"/>
  <c r="B2084" i="6"/>
  <c r="C2084" i="6"/>
  <c r="A2084" i="6"/>
  <c r="D2084" i="6"/>
  <c r="C813" i="6"/>
  <c r="B813" i="6"/>
  <c r="A813" i="6"/>
  <c r="D813" i="6"/>
  <c r="C1506" i="6"/>
  <c r="D1506" i="6"/>
  <c r="A1506" i="6"/>
  <c r="B1506" i="6"/>
  <c r="B2053" i="6"/>
  <c r="D2053" i="6"/>
  <c r="A2053" i="6"/>
  <c r="C2053" i="6"/>
  <c r="B1676" i="6"/>
  <c r="D1676" i="6"/>
  <c r="A1676" i="6"/>
  <c r="C1676" i="6"/>
  <c r="B1635" i="6"/>
  <c r="C1635" i="6"/>
  <c r="A1635" i="6"/>
  <c r="D1635" i="6"/>
  <c r="D1595" i="6"/>
  <c r="C1595" i="6"/>
  <c r="A1595" i="6"/>
  <c r="B1595" i="6"/>
  <c r="B1829" i="6"/>
  <c r="C1829" i="6"/>
  <c r="A1829" i="6"/>
  <c r="D1829" i="6"/>
  <c r="B1946" i="6"/>
  <c r="C1946" i="6"/>
  <c r="A1946" i="6"/>
  <c r="D1946" i="6"/>
  <c r="C1260" i="6"/>
  <c r="D1260" i="6"/>
  <c r="A1260" i="6"/>
  <c r="B1260" i="6"/>
  <c r="B2216" i="6"/>
  <c r="C2216" i="6"/>
  <c r="A2216" i="6"/>
  <c r="D2216" i="6"/>
  <c r="B1320" i="6"/>
  <c r="D1320" i="6"/>
  <c r="A1320" i="6"/>
  <c r="C1320" i="6"/>
  <c r="C1475" i="6"/>
  <c r="D1475" i="6"/>
  <c r="A1475" i="6"/>
  <c r="B1475" i="6"/>
  <c r="D1167" i="6"/>
  <c r="C1167" i="6"/>
  <c r="A1167" i="6"/>
  <c r="B1167" i="6"/>
  <c r="B2264" i="6"/>
  <c r="C2264" i="6"/>
  <c r="A2264" i="6"/>
  <c r="D2264" i="6"/>
  <c r="B1627" i="6"/>
  <c r="D1627" i="6"/>
  <c r="A1627" i="6"/>
  <c r="C1627" i="6"/>
  <c r="C629" i="6"/>
  <c r="D629" i="6"/>
  <c r="A629" i="6"/>
  <c r="B629" i="6"/>
  <c r="C2105" i="6"/>
  <c r="D2105" i="6"/>
  <c r="A2105" i="6"/>
  <c r="B2105" i="6"/>
  <c r="C1885" i="6"/>
  <c r="B1885" i="6"/>
  <c r="A1885" i="6"/>
  <c r="D1885" i="6"/>
  <c r="D1582" i="6"/>
  <c r="B1582" i="6"/>
  <c r="A1582" i="6"/>
  <c r="C1582" i="6"/>
  <c r="B2231" i="6"/>
  <c r="C2231" i="6"/>
  <c r="A2231" i="6"/>
  <c r="D2231" i="6"/>
  <c r="D2192" i="6"/>
  <c r="B2192" i="6"/>
  <c r="A2192" i="6"/>
  <c r="C2192" i="6"/>
  <c r="B2096" i="6"/>
  <c r="D2096" i="6"/>
  <c r="A2096" i="6"/>
  <c r="C2096" i="6"/>
  <c r="B1955" i="6"/>
  <c r="C1955" i="6"/>
  <c r="A1955" i="6"/>
  <c r="D1955" i="6"/>
  <c r="C1454" i="6"/>
  <c r="B1454" i="6"/>
  <c r="A1454" i="6"/>
  <c r="D1454" i="6"/>
  <c r="B2173" i="6"/>
  <c r="D2173" i="6"/>
  <c r="A2173" i="6"/>
  <c r="C2173" i="6"/>
  <c r="C2259" i="6"/>
  <c r="D2259" i="6"/>
  <c r="A2259" i="6"/>
  <c r="B2259" i="6"/>
  <c r="B1967" i="6"/>
  <c r="D1967" i="6"/>
  <c r="A1967" i="6"/>
  <c r="C1967" i="6"/>
  <c r="C610" i="6"/>
  <c r="D610" i="6"/>
  <c r="A610" i="6"/>
  <c r="B610" i="6"/>
  <c r="B1340" i="6"/>
  <c r="C1340" i="6"/>
  <c r="A1340" i="6"/>
  <c r="D1340" i="6"/>
  <c r="B1637" i="6"/>
  <c r="D1637" i="6"/>
  <c r="A1637" i="6"/>
  <c r="C1637" i="6"/>
  <c r="C929" i="6"/>
  <c r="D929" i="6"/>
  <c r="A929" i="6"/>
  <c r="B929" i="6"/>
  <c r="C822" i="6"/>
  <c r="B822" i="6"/>
  <c r="A822" i="6"/>
  <c r="D822" i="6"/>
  <c r="D1397" i="6"/>
  <c r="B1397" i="6"/>
  <c r="A1397" i="6"/>
  <c r="C1397" i="6"/>
  <c r="B628" i="6"/>
  <c r="D628" i="6"/>
  <c r="A628" i="6"/>
  <c r="C628" i="6"/>
  <c r="C1504" i="6"/>
  <c r="D1504" i="6"/>
  <c r="A1504" i="6"/>
  <c r="B1504" i="6"/>
  <c r="C1851" i="6"/>
  <c r="D1851" i="6"/>
  <c r="A1851" i="6"/>
  <c r="B1851" i="6"/>
  <c r="D1318" i="6"/>
  <c r="B1318" i="6"/>
  <c r="A1318" i="6"/>
  <c r="C1318" i="6"/>
  <c r="D2177" i="6"/>
  <c r="C2177" i="6"/>
  <c r="A2177" i="6"/>
  <c r="B2177" i="6"/>
  <c r="D1216" i="6"/>
  <c r="B1216" i="6"/>
  <c r="A1216" i="6"/>
  <c r="C1216" i="6"/>
  <c r="C2106" i="6"/>
  <c r="B2106" i="6"/>
  <c r="A2106" i="6"/>
  <c r="D2106" i="6"/>
  <c r="C1423" i="6"/>
  <c r="D1423" i="6"/>
  <c r="A1423" i="6"/>
  <c r="B1423" i="6"/>
  <c r="B2019" i="6"/>
  <c r="D2019" i="6"/>
  <c r="A2019" i="6"/>
  <c r="C2019" i="6"/>
  <c r="D1722" i="6"/>
  <c r="B1722" i="6"/>
  <c r="A1722" i="6"/>
  <c r="C1722" i="6"/>
  <c r="D2256" i="6"/>
  <c r="B2256" i="6"/>
  <c r="A2256" i="6"/>
  <c r="C2256" i="6"/>
  <c r="B2030" i="6"/>
  <c r="C2030" i="6"/>
  <c r="A2030" i="6"/>
  <c r="D2030" i="6"/>
  <c r="D2022" i="6"/>
  <c r="C2022" i="6"/>
  <c r="A2022" i="6"/>
  <c r="B2022" i="6"/>
  <c r="D2276" i="6"/>
  <c r="B2276" i="6"/>
  <c r="A2276" i="6"/>
  <c r="C2276" i="6"/>
  <c r="C2108" i="6"/>
  <c r="B2108" i="6"/>
  <c r="A2108" i="6"/>
  <c r="D2108" i="6"/>
  <c r="C913" i="6"/>
  <c r="B913" i="6"/>
  <c r="A913" i="6"/>
  <c r="D913" i="6"/>
  <c r="D1759" i="6"/>
  <c r="C1759" i="6"/>
  <c r="A1759" i="6"/>
  <c r="B1759" i="6"/>
  <c r="C1947" i="6"/>
  <c r="D1947" i="6"/>
  <c r="A1947" i="6"/>
  <c r="B1947" i="6"/>
  <c r="C1585" i="6"/>
  <c r="D1585" i="6"/>
  <c r="A1585" i="6"/>
  <c r="B1585" i="6"/>
  <c r="C1560" i="6"/>
  <c r="B1560" i="6"/>
  <c r="A1560" i="6"/>
  <c r="D1560" i="6"/>
  <c r="C1290" i="6"/>
  <c r="D1290" i="6"/>
  <c r="A1290" i="6"/>
  <c r="B1290" i="6"/>
  <c r="B677" i="6"/>
  <c r="D677" i="6"/>
  <c r="A677" i="6"/>
  <c r="C677" i="6"/>
  <c r="C366" i="6"/>
  <c r="D366" i="6"/>
  <c r="A366" i="6"/>
  <c r="B366" i="6"/>
  <c r="C986" i="6"/>
  <c r="B986" i="6"/>
  <c r="A986" i="6"/>
  <c r="D986" i="6"/>
  <c r="B2315" i="6"/>
  <c r="C2315" i="6"/>
  <c r="A2315" i="6"/>
  <c r="D2315" i="6"/>
  <c r="D1711" i="6"/>
  <c r="C1711" i="6"/>
  <c r="A1711" i="6"/>
  <c r="B1711" i="6"/>
  <c r="D1549" i="6"/>
  <c r="C1549" i="6"/>
  <c r="A1549" i="6"/>
  <c r="B1549" i="6"/>
  <c r="D869" i="6"/>
  <c r="B869" i="6"/>
  <c r="A869" i="6"/>
  <c r="C869" i="6"/>
  <c r="B2011" i="6"/>
  <c r="C2011" i="6"/>
  <c r="A2011" i="6"/>
  <c r="D2011" i="6"/>
  <c r="D1775" i="6"/>
  <c r="B1775" i="6"/>
  <c r="A1775" i="6"/>
  <c r="C1775" i="6"/>
  <c r="D1712" i="6"/>
  <c r="C1712" i="6"/>
  <c r="A1712" i="6"/>
  <c r="B1712" i="6"/>
  <c r="D12" i="6"/>
  <c r="B12" i="6"/>
  <c r="A12" i="6"/>
  <c r="C12" i="6"/>
  <c r="C748" i="6"/>
  <c r="B748" i="6"/>
  <c r="A748" i="6"/>
  <c r="D748" i="6"/>
  <c r="D1520" i="6"/>
  <c r="B1520" i="6"/>
  <c r="A1520" i="6"/>
  <c r="C1520" i="6"/>
  <c r="B2036" i="6"/>
  <c r="C2036" i="6"/>
  <c r="A2036" i="6"/>
  <c r="D2036" i="6"/>
  <c r="D2035" i="6"/>
  <c r="B2035" i="6"/>
  <c r="A2035" i="6"/>
  <c r="C2035" i="6"/>
  <c r="B2320" i="6"/>
  <c r="D2320" i="6"/>
  <c r="A2320" i="6"/>
  <c r="C2320" i="6"/>
  <c r="B390" i="6"/>
  <c r="C390" i="6"/>
  <c r="A390" i="6"/>
  <c r="D390" i="6"/>
  <c r="D666" i="6"/>
  <c r="C666" i="6"/>
  <c r="A666" i="6"/>
  <c r="B666" i="6"/>
  <c r="D2123" i="6"/>
  <c r="B2123" i="6"/>
  <c r="A2123" i="6"/>
  <c r="C2123" i="6"/>
  <c r="D2297" i="6"/>
  <c r="B2297" i="6"/>
  <c r="A2297" i="6"/>
  <c r="C2297" i="6"/>
  <c r="D2134" i="6"/>
  <c r="B2134" i="6"/>
  <c r="A2134" i="6"/>
  <c r="C2134" i="6"/>
  <c r="B2183" i="6"/>
  <c r="C2183" i="6"/>
  <c r="A2183" i="6"/>
  <c r="D2183" i="6"/>
  <c r="C1873" i="6"/>
  <c r="D1873" i="6"/>
  <c r="A1873" i="6"/>
  <c r="B1873" i="6"/>
  <c r="C1699" i="6"/>
  <c r="B1699" i="6"/>
  <c r="A1699" i="6"/>
  <c r="D1699" i="6"/>
  <c r="C1879" i="6"/>
  <c r="B1879" i="6"/>
  <c r="A1879" i="6"/>
  <c r="D1879" i="6"/>
  <c r="C1598" i="6"/>
  <c r="D1598" i="6"/>
  <c r="A1598" i="6"/>
  <c r="B1598" i="6"/>
  <c r="C1927" i="6"/>
  <c r="D1927" i="6"/>
  <c r="A1927" i="6"/>
  <c r="B1927" i="6"/>
  <c r="D1531" i="6"/>
  <c r="C1531" i="6"/>
  <c r="A1531" i="6"/>
  <c r="B1531" i="6"/>
  <c r="B1624" i="6"/>
  <c r="D1624" i="6"/>
  <c r="A1624" i="6"/>
  <c r="C1624" i="6"/>
  <c r="D355" i="6"/>
  <c r="C355" i="6"/>
  <c r="A355" i="6"/>
  <c r="B355" i="6"/>
  <c r="D1414" i="6"/>
  <c r="C1414" i="6"/>
  <c r="A1414" i="6"/>
  <c r="B1414" i="6"/>
  <c r="C2069" i="6"/>
  <c r="D2069" i="6"/>
  <c r="A2069" i="6"/>
  <c r="B2069" i="6"/>
  <c r="D1298" i="6"/>
  <c r="C1298" i="6"/>
  <c r="A1298" i="6"/>
  <c r="B1298" i="6"/>
  <c r="B702" i="6"/>
  <c r="C702" i="6"/>
  <c r="A702" i="6"/>
  <c r="D702" i="6"/>
  <c r="B1424" i="6"/>
  <c r="D1424" i="6"/>
  <c r="A1424" i="6"/>
  <c r="C1424" i="6"/>
  <c r="D2016" i="6"/>
  <c r="C2016" i="6"/>
  <c r="A2016" i="6"/>
  <c r="B2016" i="6"/>
  <c r="B1720" i="6"/>
  <c r="C1720" i="6"/>
  <c r="A1720" i="6"/>
  <c r="D1720" i="6"/>
  <c r="B1105" i="6"/>
  <c r="C1105" i="6"/>
  <c r="A1105" i="6"/>
  <c r="D1105" i="6"/>
  <c r="B2236" i="6"/>
  <c r="D2236" i="6"/>
  <c r="A2236" i="6"/>
  <c r="C2236" i="6"/>
  <c r="B1890" i="6"/>
  <c r="C1890" i="6"/>
  <c r="A1890" i="6"/>
  <c r="D1890" i="6"/>
  <c r="B941" i="6"/>
  <c r="D941" i="6"/>
  <c r="A941" i="6"/>
  <c r="C941" i="6"/>
  <c r="C1876" i="6"/>
  <c r="D1876" i="6"/>
  <c r="A1876" i="6"/>
  <c r="B1876" i="6"/>
  <c r="D1938" i="6"/>
  <c r="B1938" i="6"/>
  <c r="A1938" i="6"/>
  <c r="C1938" i="6"/>
  <c r="B1575" i="6"/>
  <c r="D1575" i="6"/>
  <c r="A1575" i="6"/>
  <c r="C1575" i="6"/>
  <c r="C253" i="6"/>
  <c r="B253" i="6"/>
  <c r="A253" i="6"/>
  <c r="D253" i="6"/>
  <c r="D1401" i="6"/>
  <c r="C1401" i="6"/>
  <c r="A1401" i="6"/>
  <c r="B1401" i="6"/>
  <c r="D1597" i="6"/>
  <c r="B1597" i="6"/>
  <c r="A1597" i="6"/>
  <c r="C1597" i="6"/>
  <c r="C2076" i="6"/>
  <c r="D2076" i="6"/>
  <c r="A2076" i="6"/>
  <c r="B2076" i="6"/>
  <c r="D2300" i="6"/>
  <c r="C2300" i="6"/>
  <c r="A2300" i="6"/>
  <c r="B2300" i="6"/>
  <c r="B1976" i="6"/>
  <c r="D1976" i="6"/>
  <c r="A1976" i="6"/>
  <c r="C1976" i="6"/>
  <c r="C1781" i="6"/>
  <c r="D1781" i="6"/>
  <c r="A1781" i="6"/>
  <c r="B1781" i="6"/>
  <c r="B1790" i="6"/>
  <c r="D1790" i="6"/>
  <c r="A1790" i="6"/>
  <c r="C1790" i="6"/>
  <c r="D1729" i="6"/>
  <c r="C1729" i="6"/>
  <c r="A1729" i="6"/>
  <c r="B1729" i="6"/>
  <c r="C465" i="6"/>
  <c r="B465" i="6"/>
  <c r="A465" i="6"/>
  <c r="D465" i="6"/>
  <c r="D1797" i="6"/>
  <c r="C1797" i="6"/>
  <c r="A1797" i="6"/>
  <c r="B1797" i="6"/>
  <c r="C2001" i="6"/>
  <c r="B2001" i="6"/>
  <c r="A2001" i="6"/>
  <c r="D2001" i="6"/>
  <c r="C495" i="6"/>
  <c r="B495" i="6"/>
  <c r="A495" i="6"/>
  <c r="D495" i="6"/>
  <c r="C1274" i="6"/>
  <c r="B1274" i="6"/>
  <c r="A1274" i="6"/>
  <c r="D1274" i="6"/>
  <c r="B50" i="6"/>
  <c r="C50" i="6"/>
  <c r="A50" i="6"/>
  <c r="D50" i="6"/>
  <c r="B893" i="6"/>
  <c r="C893" i="6"/>
  <c r="A893" i="6"/>
  <c r="D893" i="6"/>
  <c r="C1289" i="6"/>
  <c r="B1289" i="6"/>
  <c r="A1289" i="6"/>
  <c r="D1289" i="6"/>
  <c r="D1880" i="6"/>
  <c r="B1880" i="6"/>
  <c r="A1880" i="6"/>
  <c r="C1880" i="6"/>
  <c r="D1770" i="6"/>
  <c r="B1770" i="6"/>
  <c r="A1770" i="6"/>
  <c r="C1770" i="6"/>
  <c r="B2157" i="6"/>
  <c r="C2157" i="6"/>
  <c r="A2157" i="6"/>
  <c r="D2157" i="6"/>
  <c r="C870" i="6"/>
  <c r="B870" i="6"/>
  <c r="A870" i="6"/>
  <c r="D870" i="6"/>
  <c r="D2139" i="6"/>
  <c r="B2139" i="6"/>
  <c r="A2139" i="6"/>
  <c r="C2139" i="6"/>
  <c r="B1042" i="6"/>
  <c r="C1042" i="6"/>
  <c r="A1042" i="6"/>
  <c r="D1042" i="6"/>
  <c r="C2055" i="6"/>
  <c r="B2055" i="6"/>
  <c r="A2055" i="6"/>
  <c r="D2055" i="6"/>
  <c r="C2215" i="6"/>
  <c r="D2215" i="6"/>
  <c r="A2215" i="6"/>
  <c r="B2215" i="6"/>
  <c r="B1913" i="6"/>
  <c r="C1913" i="6"/>
  <c r="A1913" i="6"/>
  <c r="D1913" i="6"/>
  <c r="D2326" i="6"/>
  <c r="C2326" i="6"/>
  <c r="A2326" i="6"/>
  <c r="B2326" i="6"/>
  <c r="D1455" i="6"/>
  <c r="B1455" i="6"/>
  <c r="A1455" i="6"/>
  <c r="C1455" i="6"/>
  <c r="C1240" i="6"/>
  <c r="D1240" i="6"/>
  <c r="A1240" i="6"/>
  <c r="B1240" i="6"/>
  <c r="C1816" i="6"/>
  <c r="D1816" i="6"/>
  <c r="A1816" i="6"/>
  <c r="B1816" i="6"/>
  <c r="C2023" i="6"/>
  <c r="D2023" i="6"/>
  <c r="A2023" i="6"/>
  <c r="B2023" i="6"/>
  <c r="B1190" i="6"/>
  <c r="C1190" i="6"/>
  <c r="A1190" i="6"/>
  <c r="D1190" i="6"/>
  <c r="C857" i="6"/>
  <c r="D857" i="6"/>
  <c r="A857" i="6"/>
  <c r="B857" i="6"/>
  <c r="B1721" i="6"/>
  <c r="D1721" i="6"/>
  <c r="A1721" i="6"/>
  <c r="C1721" i="6"/>
  <c r="D1286" i="6"/>
  <c r="B1286" i="6"/>
  <c r="A1286" i="6"/>
  <c r="C1286" i="6"/>
  <c r="C2226" i="6"/>
  <c r="B2226" i="6"/>
  <c r="A2226" i="6"/>
  <c r="D2226" i="6"/>
  <c r="C1960" i="6"/>
  <c r="B1960" i="6"/>
  <c r="A1960" i="6"/>
  <c r="D1960" i="6"/>
  <c r="C1724" i="6"/>
  <c r="D1724" i="6"/>
  <c r="A1724" i="6"/>
  <c r="B1724" i="6"/>
  <c r="D1483" i="6"/>
  <c r="C1483" i="6"/>
  <c r="A1483" i="6"/>
  <c r="B1483" i="6"/>
  <c r="D2175" i="6"/>
  <c r="B2175" i="6"/>
  <c r="A2175" i="6"/>
  <c r="C2175" i="6"/>
  <c r="B1120" i="6"/>
  <c r="D1120" i="6"/>
  <c r="A1120" i="6"/>
  <c r="C1120" i="6"/>
  <c r="D2272" i="6"/>
  <c r="B2272" i="6"/>
  <c r="A2272" i="6"/>
  <c r="C2272" i="6"/>
  <c r="D1594" i="6"/>
  <c r="B1594" i="6"/>
  <c r="A1594" i="6"/>
  <c r="C1594" i="6"/>
  <c r="C1762" i="6"/>
  <c r="D1762" i="6"/>
  <c r="A1762" i="6"/>
  <c r="B1762" i="6"/>
  <c r="B2067" i="6"/>
  <c r="D2067" i="6"/>
  <c r="A2067" i="6"/>
  <c r="C2067" i="6"/>
  <c r="C862" i="6"/>
  <c r="B862" i="6"/>
  <c r="A862" i="6"/>
  <c r="D862" i="6"/>
  <c r="C1226" i="6"/>
  <c r="D1226" i="6"/>
  <c r="A1226" i="6"/>
  <c r="B1226" i="6"/>
  <c r="D1891" i="6"/>
  <c r="C1891" i="6"/>
  <c r="A1891" i="6"/>
  <c r="B1891" i="6"/>
  <c r="D1503" i="6"/>
  <c r="C1503" i="6"/>
  <c r="A1503" i="6"/>
  <c r="B1503" i="6"/>
  <c r="B916" i="6"/>
  <c r="D916" i="6"/>
  <c r="A916" i="6"/>
  <c r="C916" i="6"/>
  <c r="B2258" i="6"/>
  <c r="D2258" i="6"/>
  <c r="A2258" i="6"/>
  <c r="C2258" i="6"/>
  <c r="B379" i="6"/>
  <c r="D379" i="6"/>
  <c r="A379" i="6"/>
  <c r="C379" i="6"/>
  <c r="C1081" i="6"/>
  <c r="B1081" i="6"/>
  <c r="A1081" i="6"/>
  <c r="D1081" i="6"/>
  <c r="C1043" i="6"/>
  <c r="D1043" i="6"/>
  <c r="A1043" i="6"/>
  <c r="B1043" i="6"/>
  <c r="D1657" i="6"/>
  <c r="B1657" i="6"/>
  <c r="A1657" i="6"/>
  <c r="C1657" i="6"/>
  <c r="D1333" i="6"/>
  <c r="C1333" i="6"/>
  <c r="A1333" i="6"/>
  <c r="B1333" i="6"/>
  <c r="C2212" i="6"/>
  <c r="D2212" i="6"/>
  <c r="A2212" i="6"/>
  <c r="B2212" i="6"/>
  <c r="C1791" i="6"/>
  <c r="B1791" i="6"/>
  <c r="A1791" i="6"/>
  <c r="D1791" i="6"/>
  <c r="C1479" i="6"/>
  <c r="B1479" i="6"/>
  <c r="A1479" i="6"/>
  <c r="D1479" i="6"/>
  <c r="D2118" i="6"/>
  <c r="B2118" i="6"/>
  <c r="A2118" i="6"/>
  <c r="C2118" i="6"/>
  <c r="C2285" i="6"/>
  <c r="D2285" i="6"/>
  <c r="A2285" i="6"/>
  <c r="B2285" i="6"/>
  <c r="B2229" i="6"/>
  <c r="D2229" i="6"/>
  <c r="A2229" i="6"/>
  <c r="C2229" i="6"/>
  <c r="C2000" i="6"/>
  <c r="B2000" i="6"/>
  <c r="A2000" i="6"/>
  <c r="D2000" i="6"/>
  <c r="D1998" i="6"/>
  <c r="B1998" i="6"/>
  <c r="A1998" i="6"/>
  <c r="C1998" i="6"/>
  <c r="D2247" i="6"/>
  <c r="B2247" i="6"/>
  <c r="A2247" i="6"/>
  <c r="C2247" i="6"/>
  <c r="B232" i="6"/>
  <c r="D232" i="6"/>
  <c r="A232" i="6"/>
  <c r="C232" i="6"/>
  <c r="D1339" i="6"/>
  <c r="B1339" i="6"/>
  <c r="A1339" i="6"/>
  <c r="C1339" i="6"/>
  <c r="D2010" i="6"/>
  <c r="B2010" i="6"/>
  <c r="A2010" i="6"/>
  <c r="C2010" i="6"/>
  <c r="D1986" i="6"/>
  <c r="B1986" i="6"/>
  <c r="A1986" i="6"/>
  <c r="C1986" i="6"/>
  <c r="D1615" i="6"/>
  <c r="C1615" i="6"/>
  <c r="A1615" i="6"/>
  <c r="B1615" i="6"/>
  <c r="D1772" i="6"/>
  <c r="B1772" i="6"/>
  <c r="A1772" i="6"/>
  <c r="C1772" i="6"/>
  <c r="D1183" i="6"/>
  <c r="C1183" i="6"/>
  <c r="A1183" i="6"/>
  <c r="B1183" i="6"/>
  <c r="B1931" i="6"/>
  <c r="C1931" i="6"/>
  <c r="A1931" i="6"/>
  <c r="D1931" i="6"/>
  <c r="C2057" i="6"/>
  <c r="D2057" i="6"/>
  <c r="A2057" i="6"/>
  <c r="B2057" i="6"/>
  <c r="C1177" i="6"/>
  <c r="B1177" i="6"/>
  <c r="A1177" i="6"/>
  <c r="D1177" i="6"/>
  <c r="D1969" i="6"/>
  <c r="B1969" i="6"/>
  <c r="A1969" i="6"/>
  <c r="C1969" i="6"/>
  <c r="C1911" i="6"/>
  <c r="D1911" i="6"/>
  <c r="A1911" i="6"/>
  <c r="B1911" i="6"/>
  <c r="D2282" i="6"/>
  <c r="B2282" i="6"/>
  <c r="A2282" i="6"/>
  <c r="C2282" i="6"/>
  <c r="C1887" i="6"/>
  <c r="D1887" i="6"/>
  <c r="A1887" i="6"/>
  <c r="B1887" i="6"/>
  <c r="B1358" i="6"/>
  <c r="D1358" i="6"/>
  <c r="A1358" i="6"/>
  <c r="C1358" i="6"/>
  <c r="B1319" i="6"/>
  <c r="C1319" i="6"/>
  <c r="A1319" i="6"/>
  <c r="D1319" i="6"/>
  <c r="B618" i="6"/>
  <c r="C618" i="6"/>
  <c r="A618" i="6"/>
  <c r="D618" i="6"/>
  <c r="B1145" i="6"/>
  <c r="C1145" i="6"/>
  <c r="A1145" i="6"/>
  <c r="D1145" i="6"/>
  <c r="B2227" i="6"/>
  <c r="C2227" i="6"/>
  <c r="A2227" i="6"/>
  <c r="D2227" i="6"/>
  <c r="C1450" i="6"/>
  <c r="D1450" i="6"/>
  <c r="A1450" i="6"/>
  <c r="B1450" i="6"/>
  <c r="C765" i="6"/>
  <c r="B765" i="6"/>
  <c r="A765" i="6"/>
  <c r="D765" i="6"/>
  <c r="C2235" i="6"/>
  <c r="B2235" i="6"/>
  <c r="A2235" i="6"/>
  <c r="D2235" i="6"/>
  <c r="B580" i="6"/>
  <c r="C580" i="6"/>
  <c r="A580" i="6"/>
  <c r="D580" i="6"/>
  <c r="C1865" i="6"/>
  <c r="D1865" i="6"/>
  <c r="A1865" i="6"/>
  <c r="B1865" i="6"/>
  <c r="C1855" i="6"/>
  <c r="D1855" i="6"/>
  <c r="A1855" i="6"/>
  <c r="B1855" i="6"/>
  <c r="D1273" i="6"/>
  <c r="B1273" i="6"/>
  <c r="A1273" i="6"/>
  <c r="C1273" i="6"/>
  <c r="C1903" i="6"/>
  <c r="D1903" i="6"/>
  <c r="A1903" i="6"/>
  <c r="B1903" i="6"/>
  <c r="B1895" i="6"/>
  <c r="C1895" i="6"/>
  <c r="A1895" i="6"/>
  <c r="D1895" i="6"/>
  <c r="D2207" i="6"/>
  <c r="B2207" i="6"/>
  <c r="A2207" i="6"/>
  <c r="C2207" i="6"/>
  <c r="C1193" i="6"/>
  <c r="B1193" i="6"/>
  <c r="A1193" i="6"/>
  <c r="D1193" i="6"/>
  <c r="C1718" i="6"/>
  <c r="D1718" i="6"/>
  <c r="A1718" i="6"/>
  <c r="B1718" i="6"/>
  <c r="B1446" i="6"/>
  <c r="C1446" i="6"/>
  <c r="A1446" i="6"/>
  <c r="D1446" i="6"/>
  <c r="D1574" i="6"/>
  <c r="C1574" i="6"/>
  <c r="A1574" i="6"/>
  <c r="B1574" i="6"/>
  <c r="D1702" i="6"/>
  <c r="B1702" i="6"/>
  <c r="A1702" i="6"/>
  <c r="C1702" i="6"/>
  <c r="D1783" i="6"/>
  <c r="C1783" i="6"/>
  <c r="A1783" i="6"/>
  <c r="B1783" i="6"/>
  <c r="B1362" i="6"/>
  <c r="D1362" i="6"/>
  <c r="A1362" i="6"/>
  <c r="C1362" i="6"/>
  <c r="D198" i="6"/>
  <c r="B198" i="6"/>
  <c r="A198" i="6"/>
  <c r="C198" i="6"/>
  <c r="C1868" i="6"/>
  <c r="D1868" i="6"/>
  <c r="A1868" i="6"/>
  <c r="B1868" i="6"/>
  <c r="D949" i="6"/>
  <c r="B949" i="6"/>
  <c r="A949" i="6"/>
  <c r="C949" i="6"/>
  <c r="D1897" i="6"/>
  <c r="B1897" i="6"/>
  <c r="A1897" i="6"/>
  <c r="C1897" i="6"/>
  <c r="B1971" i="6"/>
  <c r="D1971" i="6"/>
  <c r="A1971" i="6"/>
  <c r="C1971" i="6"/>
  <c r="D1802" i="6"/>
  <c r="C1802" i="6"/>
  <c r="A1802" i="6"/>
  <c r="B1802" i="6"/>
  <c r="C833" i="6"/>
  <c r="B833" i="6"/>
  <c r="A833" i="6"/>
  <c r="D833" i="6"/>
  <c r="C449" i="6"/>
  <c r="B449" i="6"/>
  <c r="A449" i="6"/>
  <c r="D449" i="6"/>
  <c r="C1870" i="6"/>
  <c r="B1870" i="6"/>
  <c r="A1870" i="6"/>
  <c r="D1870" i="6"/>
  <c r="C1160" i="6"/>
  <c r="D1160" i="6"/>
  <c r="A1160" i="6"/>
  <c r="B1160" i="6"/>
  <c r="C1744" i="6"/>
  <c r="D1744" i="6"/>
  <c r="A1744" i="6"/>
  <c r="B1744" i="6"/>
  <c r="D1398" i="6"/>
  <c r="C1398" i="6"/>
  <c r="A1398" i="6"/>
  <c r="B1398" i="6"/>
  <c r="D2095" i="6"/>
  <c r="B2095" i="6"/>
  <c r="A2095" i="6"/>
  <c r="C2095" i="6"/>
  <c r="D1016" i="6"/>
  <c r="C1016" i="6"/>
  <c r="A1016" i="6"/>
  <c r="B1016" i="6"/>
  <c r="C569" i="6"/>
  <c r="B569" i="6"/>
  <c r="A569" i="6"/>
  <c r="D569" i="6"/>
  <c r="D529" i="6"/>
  <c r="B529" i="6"/>
  <c r="A529" i="6"/>
  <c r="C529" i="6"/>
  <c r="C1539" i="6"/>
  <c r="D1539" i="6"/>
  <c r="A1539" i="6"/>
  <c r="B1539" i="6"/>
  <c r="B764" i="6"/>
  <c r="C764" i="6"/>
  <c r="A764" i="6"/>
  <c r="D764" i="6"/>
  <c r="C1952" i="6"/>
  <c r="B1952" i="6"/>
  <c r="A1952" i="6"/>
  <c r="D1952" i="6"/>
  <c r="D2288" i="6"/>
  <c r="B2288" i="6"/>
  <c r="A2288" i="6"/>
  <c r="C2288" i="6"/>
  <c r="C1496" i="6"/>
  <c r="D1496" i="6"/>
  <c r="A1496" i="6"/>
  <c r="B1496" i="6"/>
  <c r="B565" i="6"/>
  <c r="C565" i="6"/>
  <c r="A565" i="6"/>
  <c r="D565" i="6"/>
  <c r="C1456" i="6"/>
  <c r="D1456" i="6"/>
  <c r="A1456" i="6"/>
  <c r="B1456" i="6"/>
  <c r="C2196" i="6"/>
  <c r="D2196" i="6"/>
  <c r="A2196" i="6"/>
  <c r="B2196" i="6"/>
  <c r="B2040" i="6"/>
  <c r="D2040" i="6"/>
  <c r="A2040" i="6"/>
  <c r="C2040" i="6"/>
  <c r="B2141" i="6"/>
  <c r="D2141" i="6"/>
  <c r="A2141" i="6"/>
  <c r="C2141" i="6"/>
  <c r="B1221" i="6"/>
  <c r="D1221" i="6"/>
  <c r="A1221" i="6"/>
  <c r="C1221" i="6"/>
  <c r="C1874" i="6"/>
  <c r="B1874" i="6"/>
  <c r="A1874" i="6"/>
  <c r="D1874" i="6"/>
  <c r="C749" i="6"/>
  <c r="B749" i="6"/>
  <c r="A749" i="6"/>
  <c r="D749" i="6"/>
  <c r="D2081" i="6"/>
  <c r="B2081" i="6"/>
  <c r="A2081" i="6"/>
  <c r="C2081" i="6"/>
  <c r="D1908" i="6"/>
  <c r="C1908" i="6"/>
  <c r="A1908" i="6"/>
  <c r="B1908" i="6"/>
  <c r="D328" i="6"/>
  <c r="B328" i="6"/>
  <c r="A328" i="6"/>
  <c r="C328" i="6"/>
  <c r="B1284" i="6"/>
  <c r="D1284" i="6"/>
  <c r="A1284" i="6"/>
  <c r="C1284" i="6"/>
  <c r="D753" i="6"/>
  <c r="C753" i="6"/>
  <c r="A753" i="6"/>
  <c r="B753" i="6"/>
  <c r="C388" i="6"/>
  <c r="D388" i="6"/>
  <c r="A388" i="6"/>
  <c r="B388" i="6"/>
  <c r="B1964" i="6"/>
  <c r="D1964" i="6"/>
  <c r="A1964" i="6"/>
  <c r="C1964" i="6"/>
  <c r="C1826" i="6"/>
  <c r="D1826" i="6"/>
  <c r="A1826" i="6"/>
  <c r="B1826" i="6"/>
  <c r="D1428" i="6"/>
  <c r="C1428" i="6"/>
  <c r="A1428" i="6"/>
  <c r="B1428" i="6"/>
  <c r="C1819" i="6"/>
  <c r="B1819" i="6"/>
  <c r="A1819" i="6"/>
  <c r="D1819" i="6"/>
  <c r="B1667" i="6"/>
  <c r="D1667" i="6"/>
  <c r="A1667" i="6"/>
  <c r="C1667" i="6"/>
  <c r="D915" i="6"/>
  <c r="B915" i="6"/>
  <c r="A915" i="6"/>
  <c r="C915" i="6"/>
  <c r="D1852" i="6"/>
  <c r="C1852" i="6"/>
  <c r="A1852" i="6"/>
  <c r="B1852" i="6"/>
  <c r="C1858" i="6"/>
  <c r="B1858" i="6"/>
  <c r="A1858" i="6"/>
  <c r="D1858" i="6"/>
  <c r="D1630" i="6"/>
  <c r="C1630" i="6"/>
  <c r="A1630" i="6"/>
  <c r="B1630" i="6"/>
  <c r="C2274" i="6"/>
  <c r="B2274" i="6"/>
  <c r="A2274" i="6"/>
  <c r="D2274" i="6"/>
  <c r="D1459" i="6"/>
  <c r="B1459" i="6"/>
  <c r="A1459" i="6"/>
  <c r="C1459" i="6"/>
  <c r="B2277" i="6"/>
  <c r="D2277" i="6"/>
  <c r="A2277" i="6"/>
  <c r="C2277" i="6"/>
  <c r="B850" i="6"/>
  <c r="D850" i="6"/>
  <c r="A850" i="6"/>
  <c r="C850" i="6"/>
  <c r="B1184" i="6"/>
  <c r="C1184" i="6"/>
  <c r="A1184" i="6"/>
  <c r="D1184" i="6"/>
  <c r="B1904" i="6"/>
  <c r="D1904" i="6"/>
  <c r="A1904" i="6"/>
  <c r="C1904" i="6"/>
  <c r="D811" i="6"/>
  <c r="B811" i="6"/>
  <c r="A811" i="6"/>
  <c r="C811" i="6"/>
  <c r="D923" i="6"/>
  <c r="C923" i="6"/>
  <c r="A923" i="6"/>
  <c r="B923" i="6"/>
  <c r="C1706" i="6"/>
  <c r="D1706" i="6"/>
  <c r="A1706" i="6"/>
  <c r="B1706" i="6"/>
  <c r="B1881" i="6"/>
  <c r="C1881" i="6"/>
  <c r="A1881" i="6"/>
  <c r="D1881" i="6"/>
  <c r="C2111" i="6"/>
  <c r="B2111" i="6"/>
  <c r="A2111" i="6"/>
  <c r="D2111" i="6"/>
  <c r="D1182" i="6"/>
  <c r="B1182" i="6"/>
  <c r="A1182" i="6"/>
  <c r="C1182" i="6"/>
  <c r="B1209" i="6"/>
  <c r="C1209" i="6"/>
  <c r="A1209" i="6"/>
  <c r="D1209" i="6"/>
  <c r="C1579" i="6"/>
  <c r="D1579" i="6"/>
  <c r="A1579" i="6"/>
  <c r="B1579" i="6"/>
  <c r="C1049" i="6"/>
  <c r="D1049" i="6"/>
  <c r="A1049" i="6"/>
  <c r="B1049" i="6"/>
  <c r="B1656" i="6"/>
  <c r="C1656" i="6"/>
  <c r="A1656" i="6"/>
  <c r="D1656" i="6"/>
  <c r="D1443" i="6"/>
  <c r="C1443" i="6"/>
  <c r="A1443" i="6"/>
  <c r="B1443" i="6"/>
  <c r="D1738" i="6"/>
  <c r="C1738" i="6"/>
  <c r="A1738" i="6"/>
  <c r="B1738" i="6"/>
  <c r="C392" i="6"/>
  <c r="B392" i="6"/>
  <c r="A392" i="6"/>
  <c r="D392" i="6"/>
  <c r="C1956" i="6"/>
  <c r="B1956" i="6"/>
  <c r="A1956" i="6"/>
  <c r="D1956" i="6"/>
  <c r="D1387" i="6"/>
  <c r="B1387" i="6"/>
  <c r="A1387" i="6"/>
  <c r="C1387" i="6"/>
  <c r="B330" i="6"/>
  <c r="D330" i="6"/>
  <c r="A330" i="6"/>
  <c r="C330" i="6"/>
  <c r="C1253" i="6"/>
  <c r="B1253" i="6"/>
  <c r="A1253" i="6"/>
  <c r="D1253" i="6"/>
  <c r="B2165" i="6"/>
  <c r="C2165" i="6"/>
  <c r="A2165" i="6"/>
  <c r="D2165" i="6"/>
  <c r="D1196" i="6"/>
  <c r="B1196" i="6"/>
  <c r="A1196" i="6"/>
  <c r="C1196" i="6"/>
  <c r="B1834" i="6"/>
  <c r="C1834" i="6"/>
  <c r="A1834" i="6"/>
  <c r="D1834" i="6"/>
  <c r="B1805" i="6"/>
  <c r="C1805" i="6"/>
  <c r="A1805" i="6"/>
  <c r="D1805" i="6"/>
  <c r="D1669" i="6"/>
  <c r="B1669" i="6"/>
  <c r="A1669" i="6"/>
  <c r="C1669" i="6"/>
  <c r="B1659" i="6"/>
  <c r="C1659" i="6"/>
  <c r="A1659" i="6"/>
  <c r="D1659" i="6"/>
  <c r="B784" i="6"/>
  <c r="D784" i="6"/>
  <c r="A784" i="6"/>
  <c r="C784" i="6"/>
  <c r="C1482" i="6"/>
  <c r="D1482" i="6"/>
  <c r="A1482" i="6"/>
  <c r="B1482" i="6"/>
  <c r="D706" i="6"/>
  <c r="B706" i="6"/>
  <c r="A706" i="6"/>
  <c r="C706" i="6"/>
  <c r="D1262" i="6"/>
  <c r="C1262" i="6"/>
  <c r="A1262" i="6"/>
  <c r="B1262" i="6"/>
  <c r="D655" i="6"/>
  <c r="C655" i="6"/>
  <c r="A655" i="6"/>
  <c r="B655" i="6"/>
  <c r="B1172" i="6"/>
  <c r="C1172" i="6"/>
  <c r="A1172" i="6"/>
  <c r="D1172" i="6"/>
  <c r="B1671" i="6"/>
  <c r="C1671" i="6"/>
  <c r="A1671" i="6"/>
  <c r="D1671" i="6"/>
  <c r="C1544" i="6"/>
  <c r="B1544" i="6"/>
  <c r="A1544" i="6"/>
  <c r="D1544" i="6"/>
  <c r="D2051" i="6"/>
  <c r="C2051" i="6"/>
  <c r="A2051" i="6"/>
  <c r="B2051" i="6"/>
  <c r="C634" i="6"/>
  <c r="B634" i="6"/>
  <c r="A634" i="6"/>
  <c r="D634" i="6"/>
  <c r="D2270" i="6"/>
  <c r="B2270" i="6"/>
  <c r="A2270" i="6"/>
  <c r="C2270" i="6"/>
  <c r="D2128" i="6"/>
  <c r="C2128" i="6"/>
  <c r="A2128" i="6"/>
  <c r="B2128" i="6"/>
  <c r="D1715" i="6"/>
  <c r="C1715" i="6"/>
  <c r="A1715" i="6"/>
  <c r="B1715" i="6"/>
  <c r="B609" i="6"/>
  <c r="D609" i="6"/>
  <c r="A609" i="6"/>
  <c r="C609" i="6"/>
  <c r="D652" i="6"/>
  <c r="B652" i="6"/>
  <c r="A652" i="6"/>
  <c r="C652" i="6"/>
  <c r="D1685" i="6"/>
  <c r="C1685" i="6"/>
  <c r="A1685" i="6"/>
  <c r="B1685" i="6"/>
  <c r="B139" i="6"/>
  <c r="D139" i="6"/>
  <c r="A139" i="6"/>
  <c r="C139" i="6"/>
  <c r="D2211" i="6"/>
  <c r="B2211" i="6"/>
  <c r="A2211" i="6"/>
  <c r="C2211" i="6"/>
  <c r="C2185" i="6"/>
  <c r="D2185" i="6"/>
  <c r="A2185" i="6"/>
  <c r="B2185" i="6"/>
  <c r="C952" i="6"/>
  <c r="B952" i="6"/>
  <c r="A952" i="6"/>
  <c r="D952" i="6"/>
  <c r="C1433" i="6"/>
  <c r="B1433" i="6"/>
  <c r="A1433" i="6"/>
  <c r="D1433" i="6"/>
  <c r="C1324" i="6"/>
  <c r="B1324" i="6"/>
  <c r="A1324" i="6"/>
  <c r="D1324" i="6"/>
  <c r="D1232" i="6"/>
  <c r="C1232" i="6"/>
  <c r="A1232" i="6"/>
  <c r="B1232" i="6"/>
  <c r="B484" i="6"/>
  <c r="D484" i="6"/>
  <c r="A484" i="6"/>
  <c r="C484" i="6"/>
  <c r="D1726" i="6"/>
  <c r="C1726" i="6"/>
  <c r="A1726" i="6"/>
  <c r="B1726" i="6"/>
  <c r="D1227" i="6"/>
  <c r="C1227" i="6"/>
  <c r="A1227" i="6"/>
  <c r="B1227" i="6"/>
  <c r="C2065" i="6"/>
  <c r="D2065" i="6"/>
  <c r="A2065" i="6"/>
  <c r="B2065" i="6"/>
  <c r="B1399" i="6"/>
  <c r="C1399" i="6"/>
  <c r="A1399" i="6"/>
  <c r="D1399" i="6"/>
  <c r="C195" i="6"/>
  <c r="D195" i="6"/>
  <c r="A195" i="6"/>
  <c r="B195" i="6"/>
  <c r="C1252" i="6"/>
  <c r="B1252" i="6"/>
  <c r="A1252" i="6"/>
  <c r="D1252" i="6"/>
  <c r="C2271" i="6"/>
  <c r="B2271" i="6"/>
  <c r="A2271" i="6"/>
  <c r="D2271" i="6"/>
  <c r="D882" i="6"/>
  <c r="B882" i="6"/>
  <c r="A882" i="6"/>
  <c r="C882" i="6"/>
  <c r="B1345" i="6"/>
  <c r="D1345" i="6"/>
  <c r="A1345" i="6"/>
  <c r="C1345" i="6"/>
  <c r="C2153" i="6"/>
  <c r="B2153" i="6"/>
  <c r="A2153" i="6"/>
  <c r="D2153" i="6"/>
  <c r="B1963" i="6"/>
  <c r="D1963" i="6"/>
  <c r="A1963" i="6"/>
  <c r="C1963" i="6"/>
  <c r="C490" i="6"/>
  <c r="D490" i="6"/>
  <c r="A490" i="6"/>
  <c r="B490" i="6"/>
  <c r="C1142" i="6"/>
  <c r="D1142" i="6"/>
  <c r="A1142" i="6"/>
  <c r="B1142" i="6"/>
  <c r="C1743" i="6"/>
  <c r="B1743" i="6"/>
  <c r="A1743" i="6"/>
  <c r="D1743" i="6"/>
  <c r="D347" i="6"/>
  <c r="C347" i="6"/>
  <c r="A347" i="6"/>
  <c r="B347" i="6"/>
  <c r="C845" i="6"/>
  <c r="D845" i="6"/>
  <c r="A845" i="6"/>
  <c r="B845" i="6"/>
  <c r="B1205" i="6"/>
  <c r="D1205" i="6"/>
  <c r="A1205" i="6"/>
  <c r="C1205" i="6"/>
  <c r="C24" i="6"/>
  <c r="D24" i="6"/>
  <c r="A24" i="6"/>
  <c r="B24" i="6"/>
  <c r="B2206" i="6"/>
  <c r="C2206" i="6"/>
  <c r="A2206" i="6"/>
  <c r="D2206" i="6"/>
  <c r="D1774" i="6"/>
  <c r="B1774" i="6"/>
  <c r="A1774" i="6"/>
  <c r="C1774" i="6"/>
  <c r="C1359" i="6"/>
  <c r="B1359" i="6"/>
  <c r="A1359" i="6"/>
  <c r="D1359" i="6"/>
  <c r="C1902" i="6"/>
  <c r="D1902" i="6"/>
  <c r="A1902" i="6"/>
  <c r="B1902" i="6"/>
  <c r="C2233" i="6"/>
  <c r="B2233" i="6"/>
  <c r="A2233" i="6"/>
  <c r="D2233" i="6"/>
  <c r="D1564" i="6"/>
  <c r="C1564" i="6"/>
  <c r="A1564" i="6"/>
  <c r="B1564" i="6"/>
  <c r="B1086" i="6"/>
  <c r="C1086" i="6"/>
  <c r="A1086" i="6"/>
  <c r="D1086" i="6"/>
  <c r="C1435" i="6"/>
  <c r="D1435" i="6"/>
  <c r="A1435" i="6"/>
  <c r="B1435" i="6"/>
  <c r="D172" i="6"/>
  <c r="B172" i="6"/>
  <c r="A172" i="6"/>
  <c r="C172" i="6"/>
  <c r="D2094" i="6"/>
  <c r="C2094" i="6"/>
  <c r="A2094" i="6"/>
  <c r="B2094" i="6"/>
  <c r="C1528" i="6"/>
  <c r="D1528" i="6"/>
  <c r="A1528" i="6"/>
  <c r="B1528" i="6"/>
  <c r="C556" i="6"/>
  <c r="B556" i="6"/>
  <c r="A556" i="6"/>
  <c r="D556" i="6"/>
  <c r="D2266" i="6"/>
  <c r="C2266" i="6"/>
  <c r="A2266" i="6"/>
  <c r="B2266" i="6"/>
  <c r="C582" i="6"/>
  <c r="D582" i="6"/>
  <c r="A582" i="6"/>
  <c r="B582" i="6"/>
  <c r="C1254" i="6"/>
  <c r="D1254" i="6"/>
  <c r="A1254" i="6"/>
  <c r="B1254" i="6"/>
  <c r="B522" i="6"/>
  <c r="D522" i="6"/>
  <c r="A522" i="6"/>
  <c r="C522" i="6"/>
  <c r="C1565" i="6"/>
  <c r="D1565" i="6"/>
  <c r="A1565" i="6"/>
  <c r="B1565" i="6"/>
  <c r="C2120" i="6"/>
  <c r="B2120" i="6"/>
  <c r="A2120" i="6"/>
  <c r="D2120" i="6"/>
  <c r="C1494" i="6"/>
  <c r="B1494" i="6"/>
  <c r="A1494" i="6"/>
  <c r="D1494" i="6"/>
  <c r="B472" i="6"/>
  <c r="D472" i="6"/>
  <c r="A472" i="6"/>
  <c r="C472" i="6"/>
  <c r="C1867" i="6"/>
  <c r="B1867" i="6"/>
  <c r="A1867" i="6"/>
  <c r="D1867" i="6"/>
  <c r="B1603" i="6"/>
  <c r="D1603" i="6"/>
  <c r="A1603" i="6"/>
  <c r="C1603" i="6"/>
  <c r="B1088" i="6"/>
  <c r="C1088" i="6"/>
  <c r="A1088" i="6"/>
  <c r="D1088" i="6"/>
  <c r="C2309" i="6"/>
  <c r="D2309" i="6"/>
  <c r="A2309" i="6"/>
  <c r="B2309" i="6"/>
  <c r="C1420" i="6"/>
  <c r="B1420" i="6"/>
  <c r="A1420" i="6"/>
  <c r="D1420" i="6"/>
  <c r="B40" i="6"/>
  <c r="C40" i="6"/>
  <c r="A40" i="6"/>
  <c r="D40" i="6"/>
  <c r="B1375" i="6"/>
  <c r="C1375" i="6"/>
  <c r="A1375" i="6"/>
  <c r="D1375" i="6"/>
  <c r="B2012" i="6"/>
  <c r="D2012" i="6"/>
  <c r="A2012" i="6"/>
  <c r="C2012" i="6"/>
  <c r="B1083" i="6"/>
  <c r="D1083" i="6"/>
  <c r="A1083" i="6"/>
  <c r="C1083" i="6"/>
  <c r="B1255" i="6"/>
  <c r="C1255" i="6"/>
  <c r="A1255" i="6"/>
  <c r="D1255" i="6"/>
  <c r="D1288" i="6"/>
  <c r="C1288" i="6"/>
  <c r="A1288" i="6"/>
  <c r="B1288" i="6"/>
  <c r="C132" i="6"/>
  <c r="D132" i="6"/>
  <c r="A132" i="6"/>
  <c r="B132" i="6"/>
  <c r="B2048" i="6"/>
  <c r="D2048" i="6"/>
  <c r="A2048" i="6"/>
  <c r="C2048" i="6"/>
  <c r="D1566" i="6"/>
  <c r="C1566" i="6"/>
  <c r="A1566" i="6"/>
  <c r="B1566" i="6"/>
  <c r="B1599" i="6"/>
  <c r="D1599" i="6"/>
  <c r="A1599" i="6"/>
  <c r="C1599" i="6"/>
  <c r="D1413" i="6"/>
  <c r="B1413" i="6"/>
  <c r="A1413" i="6"/>
  <c r="C1413" i="6"/>
  <c r="D450" i="6"/>
  <c r="C450" i="6"/>
  <c r="A450" i="6"/>
  <c r="B450" i="6"/>
  <c r="D953" i="6"/>
  <c r="B953" i="6"/>
  <c r="A953" i="6"/>
  <c r="C953" i="6"/>
  <c r="D2289" i="6"/>
  <c r="B2289" i="6"/>
  <c r="A2289" i="6"/>
  <c r="C2289" i="6"/>
  <c r="D2255" i="6"/>
  <c r="C2255" i="6"/>
  <c r="A2255" i="6"/>
  <c r="B2255" i="6"/>
  <c r="C2113" i="6"/>
  <c r="D2113" i="6"/>
  <c r="A2113" i="6"/>
  <c r="B2113" i="6"/>
  <c r="C1303" i="6"/>
  <c r="B1303" i="6"/>
  <c r="A1303" i="6"/>
  <c r="D1303" i="6"/>
  <c r="B1592" i="6"/>
  <c r="D1592" i="6"/>
  <c r="A1592" i="6"/>
  <c r="C1592" i="6"/>
  <c r="D2302" i="6"/>
  <c r="C2302" i="6"/>
  <c r="A2302" i="6"/>
  <c r="B2302" i="6"/>
  <c r="B1652" i="6"/>
  <c r="C1652" i="6"/>
  <c r="A1652" i="6"/>
  <c r="D1652" i="6"/>
  <c r="B1135" i="6"/>
  <c r="D1135" i="6"/>
  <c r="A1135" i="6"/>
  <c r="C1135" i="6"/>
  <c r="B1830" i="6"/>
  <c r="D1830" i="6"/>
  <c r="A1830" i="6"/>
  <c r="C1830" i="6"/>
  <c r="C1975" i="6"/>
  <c r="B1975" i="6"/>
  <c r="A1975" i="6"/>
  <c r="D1975" i="6"/>
  <c r="D2099" i="6"/>
  <c r="B2099" i="6"/>
  <c r="A2099" i="6"/>
  <c r="C2099" i="6"/>
  <c r="D1732" i="6"/>
  <c r="C1732" i="6"/>
  <c r="A1732" i="6"/>
  <c r="B1732" i="6"/>
  <c r="B1245" i="6"/>
  <c r="C1245" i="6"/>
  <c r="A1245" i="6"/>
  <c r="D1245" i="6"/>
  <c r="D692" i="6"/>
  <c r="C692" i="6"/>
  <c r="A692" i="6"/>
  <c r="B692" i="6"/>
  <c r="D606" i="6"/>
  <c r="C606" i="6"/>
  <c r="A606" i="6"/>
  <c r="B606" i="6"/>
  <c r="C1257" i="6"/>
  <c r="D1257" i="6"/>
  <c r="A1257" i="6"/>
  <c r="B1257" i="6"/>
  <c r="B1113" i="6"/>
  <c r="C1113" i="6"/>
  <c r="A1113" i="6"/>
  <c r="D1113" i="6"/>
  <c r="B1555" i="6"/>
  <c r="C1555" i="6"/>
  <c r="A1555" i="6"/>
  <c r="D1555" i="6"/>
  <c r="B2332" i="6"/>
  <c r="C2332" i="6"/>
  <c r="A2332" i="6"/>
  <c r="D2332" i="6"/>
  <c r="B685" i="6"/>
  <c r="D685" i="6"/>
  <c r="A685" i="6"/>
  <c r="C685" i="6"/>
  <c r="C1474" i="6"/>
  <c r="B1474" i="6"/>
  <c r="A1474" i="6"/>
  <c r="D1474" i="6"/>
  <c r="B1642" i="6"/>
  <c r="C1642" i="6"/>
  <c r="A1642" i="6"/>
  <c r="D1642" i="6"/>
  <c r="D1388" i="6"/>
  <c r="B1388" i="6"/>
  <c r="A1388" i="6"/>
  <c r="C1388" i="6"/>
  <c r="C1936" i="6"/>
  <c r="B1936" i="6"/>
  <c r="A1936" i="6"/>
  <c r="D1936" i="6"/>
  <c r="D493" i="6"/>
  <c r="C493" i="6"/>
  <c r="A493" i="6"/>
  <c r="B493" i="6"/>
  <c r="C860" i="6"/>
  <c r="B860" i="6"/>
  <c r="A860" i="6"/>
  <c r="D860" i="6"/>
  <c r="C2159" i="6"/>
  <c r="D2159" i="6"/>
  <c r="A2159" i="6"/>
  <c r="B2159" i="6"/>
  <c r="C1386" i="6"/>
  <c r="D1386" i="6"/>
  <c r="A1386" i="6"/>
  <c r="B1386" i="6"/>
  <c r="D611" i="6"/>
  <c r="B611" i="6"/>
  <c r="A611" i="6"/>
  <c r="C611" i="6"/>
  <c r="B463" i="6"/>
  <c r="D463" i="6"/>
  <c r="A463" i="6"/>
  <c r="C463" i="6"/>
  <c r="C2144" i="6"/>
  <c r="D2144" i="6"/>
  <c r="A2144" i="6"/>
  <c r="B2144" i="6"/>
  <c r="D1742" i="6"/>
  <c r="C1742" i="6"/>
  <c r="A1742" i="6"/>
  <c r="B1742" i="6"/>
  <c r="D1395" i="6"/>
  <c r="C1395" i="6"/>
  <c r="A1395" i="6"/>
  <c r="B1395" i="6"/>
  <c r="C131" i="6"/>
  <c r="B131" i="6"/>
  <c r="A131" i="6"/>
  <c r="D131" i="6"/>
  <c r="D1915" i="6"/>
  <c r="B1915" i="6"/>
  <c r="A1915" i="6"/>
  <c r="C1915" i="6"/>
  <c r="B1900" i="6"/>
  <c r="C1900" i="6"/>
  <c r="A1900" i="6"/>
  <c r="D1900" i="6"/>
  <c r="C1634" i="6"/>
  <c r="D1634" i="6"/>
  <c r="A1634" i="6"/>
  <c r="B1634" i="6"/>
  <c r="B1610" i="6"/>
  <c r="C1610" i="6"/>
  <c r="A1610" i="6"/>
  <c r="D1610" i="6"/>
  <c r="D2098" i="6"/>
  <c r="B2098" i="6"/>
  <c r="A2098" i="6"/>
  <c r="C2098" i="6"/>
  <c r="D1961" i="6"/>
  <c r="C1961" i="6"/>
  <c r="A1961" i="6"/>
  <c r="B1961" i="6"/>
  <c r="C2027" i="6"/>
  <c r="D2027" i="6"/>
  <c r="A2027" i="6"/>
  <c r="B2027" i="6"/>
  <c r="B2263" i="6"/>
  <c r="C2263" i="6"/>
  <c r="A2263" i="6"/>
  <c r="D2263" i="6"/>
  <c r="D2167" i="6"/>
  <c r="C2167" i="6"/>
  <c r="A2167" i="6"/>
  <c r="B2167" i="6"/>
  <c r="B2042" i="6"/>
  <c r="D2042" i="6"/>
  <c r="A2042" i="6"/>
  <c r="C2042" i="6"/>
  <c r="D1611" i="6"/>
  <c r="C1611" i="6"/>
  <c r="A1611" i="6"/>
  <c r="B1611" i="6"/>
  <c r="D1899" i="6"/>
  <c r="B1899" i="6"/>
  <c r="A1899" i="6"/>
  <c r="C1899" i="6"/>
  <c r="D2293" i="6"/>
  <c r="B2293" i="6"/>
  <c r="A2293" i="6"/>
  <c r="C2293" i="6"/>
  <c r="D1804" i="6"/>
  <c r="C1804" i="6"/>
  <c r="A1804" i="6"/>
  <c r="B1804" i="6"/>
  <c r="D351" i="6"/>
  <c r="B351" i="6"/>
  <c r="A351" i="6"/>
  <c r="C351" i="6"/>
  <c r="B924" i="6"/>
  <c r="D924" i="6"/>
  <c r="A924" i="6"/>
  <c r="C924" i="6"/>
  <c r="C1516" i="6"/>
  <c r="B1516" i="6"/>
  <c r="A1516" i="6"/>
  <c r="D1516" i="6"/>
  <c r="C1985" i="6"/>
  <c r="D1985" i="6"/>
  <c r="A1985" i="6"/>
  <c r="B1985" i="6"/>
  <c r="C431" i="6"/>
  <c r="D431" i="6"/>
  <c r="A431" i="6"/>
  <c r="B431" i="6"/>
  <c r="B397" i="6"/>
  <c r="D397" i="6"/>
  <c r="A397" i="6"/>
  <c r="C397" i="6"/>
  <c r="B1543" i="6"/>
  <c r="D1543" i="6"/>
  <c r="A1543" i="6"/>
  <c r="C1543" i="6"/>
  <c r="B1212" i="6"/>
  <c r="D1212" i="6"/>
  <c r="A1212" i="6"/>
  <c r="C1212" i="6"/>
  <c r="D10" i="6"/>
  <c r="B10" i="6"/>
  <c r="A10" i="6"/>
  <c r="C10" i="6"/>
  <c r="B76" i="6"/>
  <c r="C76" i="6"/>
  <c r="A76" i="6"/>
  <c r="D76" i="6"/>
  <c r="C176" i="6"/>
  <c r="D176" i="6"/>
  <c r="A176" i="6"/>
  <c r="B176" i="6"/>
  <c r="C1048" i="6"/>
  <c r="B1048" i="6"/>
  <c r="A1048" i="6"/>
  <c r="D1048" i="6"/>
  <c r="C1754" i="6"/>
  <c r="D1754" i="6"/>
  <c r="A1754" i="6"/>
  <c r="B1754" i="6"/>
  <c r="C906" i="6"/>
  <c r="D906" i="6"/>
  <c r="A906" i="6"/>
  <c r="B906" i="6"/>
  <c r="D1381" i="6"/>
  <c r="B1381" i="6"/>
  <c r="A1381" i="6"/>
  <c r="C1381" i="6"/>
  <c r="D272" i="6"/>
  <c r="C272" i="6"/>
  <c r="A272" i="6"/>
  <c r="B272" i="6"/>
  <c r="B1146" i="6"/>
  <c r="D1146" i="6"/>
  <c r="A1146" i="6"/>
  <c r="C1146" i="6"/>
  <c r="D880" i="6"/>
  <c r="B880" i="6"/>
  <c r="A880" i="6"/>
  <c r="C880" i="6"/>
  <c r="D482" i="6"/>
  <c r="C482" i="6"/>
  <c r="A482" i="6"/>
  <c r="B482" i="6"/>
  <c r="C1378" i="6"/>
  <c r="D1378" i="6"/>
  <c r="A1378" i="6"/>
  <c r="B1378" i="6"/>
  <c r="D1695" i="6"/>
  <c r="C1695" i="6"/>
  <c r="A1695" i="6"/>
  <c r="B1695" i="6"/>
  <c r="D93" i="6"/>
  <c r="C93" i="6"/>
  <c r="A93" i="6"/>
  <c r="B93" i="6"/>
  <c r="D421" i="6"/>
  <c r="C421" i="6"/>
  <c r="A421" i="6"/>
  <c r="B421" i="6"/>
  <c r="C2100" i="6"/>
  <c r="D2100" i="6"/>
  <c r="A2100" i="6"/>
  <c r="B2100" i="6"/>
  <c r="B881" i="6"/>
  <c r="D881" i="6"/>
  <c r="A881" i="6"/>
  <c r="C881" i="6"/>
  <c r="B2013" i="6"/>
  <c r="D2013" i="6"/>
  <c r="A2013" i="6"/>
  <c r="C2013" i="6"/>
  <c r="C1168" i="6"/>
  <c r="D1168" i="6"/>
  <c r="A1168" i="6"/>
  <c r="B1168" i="6"/>
  <c r="B1768" i="6"/>
  <c r="D1768" i="6"/>
  <c r="A1768" i="6"/>
  <c r="C1768" i="6"/>
  <c r="D714" i="6"/>
  <c r="B714" i="6"/>
  <c r="A714" i="6"/>
  <c r="C714" i="6"/>
  <c r="C1313" i="6"/>
  <c r="B1313" i="6"/>
  <c r="A1313" i="6"/>
  <c r="D1313" i="6"/>
  <c r="D1568" i="6"/>
  <c r="B1568" i="6"/>
  <c r="A1568" i="6"/>
  <c r="C1568" i="6"/>
  <c r="D1827" i="6"/>
  <c r="B1827" i="6"/>
  <c r="A1827" i="6"/>
  <c r="C1827" i="6"/>
  <c r="D127" i="6"/>
  <c r="B127" i="6"/>
  <c r="A127" i="6"/>
  <c r="C127" i="6"/>
  <c r="C1410" i="6"/>
  <c r="D1410" i="6"/>
  <c r="A1410" i="6"/>
  <c r="B1410" i="6"/>
  <c r="B1616" i="6"/>
  <c r="C1616" i="6"/>
  <c r="A1616" i="6"/>
  <c r="D1616" i="6"/>
  <c r="D154" i="6"/>
  <c r="C154" i="6"/>
  <c r="A154" i="6"/>
  <c r="B154" i="6"/>
  <c r="C2039" i="6"/>
  <c r="B2039" i="6"/>
  <c r="A2039" i="6"/>
  <c r="D2039" i="6"/>
  <c r="D1523" i="6"/>
  <c r="C1523" i="6"/>
  <c r="A1523" i="6"/>
  <c r="B1523" i="6"/>
  <c r="D1820" i="6"/>
  <c r="B1820" i="6"/>
  <c r="A1820" i="6"/>
  <c r="C1820" i="6"/>
  <c r="C1315" i="6"/>
  <c r="B1315" i="6"/>
  <c r="A1315" i="6"/>
  <c r="D1315" i="6"/>
  <c r="B1427" i="6"/>
  <c r="C1427" i="6"/>
  <c r="A1427" i="6"/>
  <c r="D1427" i="6"/>
  <c r="C1000" i="6"/>
  <c r="D1000" i="6"/>
  <c r="A1000" i="6"/>
  <c r="B1000" i="6"/>
  <c r="B2249" i="6"/>
  <c r="C2249" i="6"/>
  <c r="A2249" i="6"/>
  <c r="D2249" i="6"/>
  <c r="D1136" i="6"/>
  <c r="B1136" i="6"/>
  <c r="A1136" i="6"/>
  <c r="C1136" i="6"/>
  <c r="D363" i="6"/>
  <c r="C363" i="6"/>
  <c r="A363" i="6"/>
  <c r="B363" i="6"/>
  <c r="C689" i="6"/>
  <c r="B689" i="6"/>
  <c r="A689" i="6"/>
  <c r="D689" i="6"/>
  <c r="C990" i="6"/>
  <c r="B990" i="6"/>
  <c r="A990" i="6"/>
  <c r="D990" i="6"/>
  <c r="C1825" i="6"/>
  <c r="D1825" i="6"/>
  <c r="A1825" i="6"/>
  <c r="B1825" i="6"/>
  <c r="C1374" i="6"/>
  <c r="D1374" i="6"/>
  <c r="A1374" i="6"/>
  <c r="B1374" i="6"/>
  <c r="D31" i="6"/>
  <c r="B31" i="6"/>
  <c r="A31" i="6"/>
  <c r="C31" i="6"/>
  <c r="B1989" i="6"/>
  <c r="D1989" i="6"/>
  <c r="A1989" i="6"/>
  <c r="C1989" i="6"/>
  <c r="B210" i="6"/>
  <c r="D210" i="6"/>
  <c r="A210" i="6"/>
  <c r="C210" i="6"/>
  <c r="C1299" i="6"/>
  <c r="D1299" i="6"/>
  <c r="A1299" i="6"/>
  <c r="B1299" i="6"/>
  <c r="B1796" i="6"/>
  <c r="C1796" i="6"/>
  <c r="A1796" i="6"/>
  <c r="D1796" i="6"/>
  <c r="B1330" i="6"/>
  <c r="C1330" i="6"/>
  <c r="A1330" i="6"/>
  <c r="D1330" i="6"/>
  <c r="B1309" i="6"/>
  <c r="D1309" i="6"/>
  <c r="A1309" i="6"/>
  <c r="C1309" i="6"/>
  <c r="D475" i="6"/>
  <c r="C475" i="6"/>
  <c r="A475" i="6"/>
  <c r="B475" i="6"/>
  <c r="B752" i="6"/>
  <c r="C752" i="6"/>
  <c r="A752" i="6"/>
  <c r="D752" i="6"/>
  <c r="D914" i="6"/>
  <c r="C914" i="6"/>
  <c r="A914" i="6"/>
  <c r="B914" i="6"/>
  <c r="B1980" i="6"/>
  <c r="C1980" i="6"/>
  <c r="A1980" i="6"/>
  <c r="D1980" i="6"/>
  <c r="C674" i="6"/>
  <c r="D674" i="6"/>
  <c r="A674" i="6"/>
  <c r="B674" i="6"/>
  <c r="B1906" i="6"/>
  <c r="C1906" i="6"/>
  <c r="A1906" i="6"/>
  <c r="D1906" i="6"/>
  <c r="B2287" i="6"/>
  <c r="D2287" i="6"/>
  <c r="A2287" i="6"/>
  <c r="C2287" i="6"/>
  <c r="D1740" i="6"/>
  <c r="C1740" i="6"/>
  <c r="A1740" i="6"/>
  <c r="B1740" i="6"/>
  <c r="B1639" i="6"/>
  <c r="D1639" i="6"/>
  <c r="A1639" i="6"/>
  <c r="C1639" i="6"/>
  <c r="B955" i="6"/>
  <c r="D955" i="6"/>
  <c r="A955" i="6"/>
  <c r="C955" i="6"/>
  <c r="D2284" i="6"/>
  <c r="C2284" i="6"/>
  <c r="A2284" i="6"/>
  <c r="B2284" i="6"/>
  <c r="D2020" i="6"/>
  <c r="C2020" i="6"/>
  <c r="A2020" i="6"/>
  <c r="B2020" i="6"/>
  <c r="C1055" i="6"/>
  <c r="B1055" i="6"/>
  <c r="A1055" i="6"/>
  <c r="D1055" i="6"/>
  <c r="B1643" i="6"/>
  <c r="D1643" i="6"/>
  <c r="A1643" i="6"/>
  <c r="C1643" i="6"/>
  <c r="C933" i="6"/>
  <c r="B933" i="6"/>
  <c r="A933" i="6"/>
  <c r="D933" i="6"/>
  <c r="C1997" i="6"/>
  <c r="B1997" i="6"/>
  <c r="A1997" i="6"/>
  <c r="D1997" i="6"/>
  <c r="D887" i="6"/>
  <c r="B887" i="6"/>
  <c r="A887" i="6"/>
  <c r="C887" i="6"/>
  <c r="C2127" i="6"/>
  <c r="D2127" i="6"/>
  <c r="A2127" i="6"/>
  <c r="B2127" i="6"/>
  <c r="C642" i="6"/>
  <c r="D642" i="6"/>
  <c r="A642" i="6"/>
  <c r="B642" i="6"/>
  <c r="B1310" i="6"/>
  <c r="D1310" i="6"/>
  <c r="A1310" i="6"/>
  <c r="C1310" i="6"/>
  <c r="D1959" i="6"/>
  <c r="B1959" i="6"/>
  <c r="A1959" i="6"/>
  <c r="C1959" i="6"/>
  <c r="B2138" i="6"/>
  <c r="D2138" i="6"/>
  <c r="A2138" i="6"/>
  <c r="C2138" i="6"/>
  <c r="D962" i="6"/>
  <c r="C962" i="6"/>
  <c r="A962" i="6"/>
  <c r="B962" i="6"/>
  <c r="B1219" i="6"/>
  <c r="D1219" i="6"/>
  <c r="A1219" i="6"/>
  <c r="C1219" i="6"/>
  <c r="D2154" i="6"/>
  <c r="B2154" i="6"/>
  <c r="A2154" i="6"/>
  <c r="C2154" i="6"/>
  <c r="C1681" i="6"/>
  <c r="D1681" i="6"/>
  <c r="A1681" i="6"/>
  <c r="B1681" i="6"/>
  <c r="C1409" i="6"/>
  <c r="B1409" i="6"/>
  <c r="A1409" i="6"/>
  <c r="D1409" i="6"/>
  <c r="B1034" i="6"/>
  <c r="C1034" i="6"/>
  <c r="A1034" i="6"/>
  <c r="D1034" i="6"/>
  <c r="C1297" i="6"/>
  <c r="B1297" i="6"/>
  <c r="A1297" i="6"/>
  <c r="D1297" i="6"/>
  <c r="D852" i="6"/>
  <c r="B852" i="6"/>
  <c r="A852" i="6"/>
  <c r="C852" i="6"/>
  <c r="C2038" i="6"/>
  <c r="D2038" i="6"/>
  <c r="A2038" i="6"/>
  <c r="B2038" i="6"/>
  <c r="B391" i="6"/>
  <c r="C391" i="6"/>
  <c r="A391" i="6"/>
  <c r="D391" i="6"/>
  <c r="B112" i="6"/>
  <c r="D112" i="6"/>
  <c r="A112" i="6"/>
  <c r="C112" i="6"/>
  <c r="D1692" i="6"/>
  <c r="B1692" i="6"/>
  <c r="A1692" i="6"/>
  <c r="C1692" i="6"/>
  <c r="B780" i="6"/>
  <c r="C780" i="6"/>
  <c r="A780" i="6"/>
  <c r="D780" i="6"/>
  <c r="D1580" i="6"/>
  <c r="C1580" i="6"/>
  <c r="A1580" i="6"/>
  <c r="B1580" i="6"/>
  <c r="C1524" i="6"/>
  <c r="B1524" i="6"/>
  <c r="A1524" i="6"/>
  <c r="D1524" i="6"/>
  <c r="D1753" i="6"/>
  <c r="B1753" i="6"/>
  <c r="A1753" i="6"/>
  <c r="C1753" i="6"/>
  <c r="D1115" i="6"/>
  <c r="C1115" i="6"/>
  <c r="A1115" i="6"/>
  <c r="B1115" i="6"/>
  <c r="D278" i="6"/>
  <c r="B278" i="6"/>
  <c r="A278" i="6"/>
  <c r="C278" i="6"/>
  <c r="C790" i="6"/>
  <c r="B790" i="6"/>
  <c r="A790" i="6"/>
  <c r="D790" i="6"/>
  <c r="C1650" i="6"/>
  <c r="D1650" i="6"/>
  <c r="A1650" i="6"/>
  <c r="B1650" i="6"/>
  <c r="B1292" i="6"/>
  <c r="C1292" i="6"/>
  <c r="A1292" i="6"/>
  <c r="D1292" i="6"/>
  <c r="C1326" i="6"/>
  <c r="D1326" i="6"/>
  <c r="A1326" i="6"/>
  <c r="B1326" i="6"/>
  <c r="B1452" i="6"/>
  <c r="C1452" i="6"/>
  <c r="A1452" i="6"/>
  <c r="D1452" i="6"/>
  <c r="C1181" i="6"/>
  <c r="D1181" i="6"/>
  <c r="A1181" i="6"/>
  <c r="B1181" i="6"/>
  <c r="B462" i="6"/>
  <c r="C462" i="6"/>
  <c r="A462" i="6"/>
  <c r="D462" i="6"/>
  <c r="D1180" i="6"/>
  <c r="C1180" i="6"/>
  <c r="A1180" i="6"/>
  <c r="B1180" i="6"/>
  <c r="C1158" i="6"/>
  <c r="D1158" i="6"/>
  <c r="A1158" i="6"/>
  <c r="B1158" i="6"/>
  <c r="C691" i="6"/>
  <c r="D691" i="6"/>
  <c r="A691" i="6"/>
  <c r="B691" i="6"/>
  <c r="B1006" i="6"/>
  <c r="C1006" i="6"/>
  <c r="A1006" i="6"/>
  <c r="D1006" i="6"/>
  <c r="D1777" i="6"/>
  <c r="C1777" i="6"/>
  <c r="A1777" i="6"/>
  <c r="B1777" i="6"/>
  <c r="B78" i="6"/>
  <c r="C78" i="6"/>
  <c r="A78" i="6"/>
  <c r="D78" i="6"/>
  <c r="C894" i="6"/>
  <c r="D894" i="6"/>
  <c r="A894" i="6"/>
  <c r="B894" i="6"/>
  <c r="C202" i="6"/>
  <c r="B202" i="6"/>
  <c r="A202" i="6"/>
  <c r="D202" i="6"/>
  <c r="C672" i="6"/>
  <c r="D672" i="6"/>
  <c r="A672" i="6"/>
  <c r="B672" i="6"/>
  <c r="B994" i="6"/>
  <c r="D994" i="6"/>
  <c r="A994" i="6"/>
  <c r="C994" i="6"/>
  <c r="C2161" i="6"/>
  <c r="B2161" i="6"/>
  <c r="A2161" i="6"/>
  <c r="D2161" i="6"/>
  <c r="C1412" i="6"/>
  <c r="B1412" i="6"/>
  <c r="A1412" i="6"/>
  <c r="D1412" i="6"/>
  <c r="C1613" i="6"/>
  <c r="D1613" i="6"/>
  <c r="A1613" i="6"/>
  <c r="B1613" i="6"/>
  <c r="D2202" i="6"/>
  <c r="C2202" i="6"/>
  <c r="A2202" i="6"/>
  <c r="B2202" i="6"/>
  <c r="D907" i="6"/>
  <c r="B907" i="6"/>
  <c r="A907" i="6"/>
  <c r="C907" i="6"/>
  <c r="C1552" i="6"/>
  <c r="D1552" i="6"/>
  <c r="A1552" i="6"/>
  <c r="B1552" i="6"/>
  <c r="B965" i="6"/>
  <c r="C965" i="6"/>
  <c r="A965" i="6"/>
  <c r="D965" i="6"/>
  <c r="C1123" i="6"/>
  <c r="B1123" i="6"/>
  <c r="A1123" i="6"/>
  <c r="D1123" i="6"/>
  <c r="C834" i="6"/>
  <c r="B834" i="6"/>
  <c r="A834" i="6"/>
  <c r="D834" i="6"/>
  <c r="D1093" i="6"/>
  <c r="C1093" i="6"/>
  <c r="A1093" i="6"/>
  <c r="B1093" i="6"/>
  <c r="C829" i="6"/>
  <c r="D829" i="6"/>
  <c r="A829" i="6"/>
  <c r="B829" i="6"/>
  <c r="D1602" i="6"/>
  <c r="B1602" i="6"/>
  <c r="A1602" i="6"/>
  <c r="C1602" i="6"/>
  <c r="B1108" i="6"/>
  <c r="D1108" i="6"/>
  <c r="A1108" i="6"/>
  <c r="C1108" i="6"/>
  <c r="B2061" i="6"/>
  <c r="C2061" i="6"/>
  <c r="A2061" i="6"/>
  <c r="D2061" i="6"/>
  <c r="D64" i="6"/>
  <c r="B64" i="6"/>
  <c r="A64" i="6"/>
  <c r="C64" i="6"/>
  <c r="C1588" i="6"/>
  <c r="D1588" i="6"/>
  <c r="A1588" i="6"/>
  <c r="B1588" i="6"/>
  <c r="C1237" i="6"/>
  <c r="B1237" i="6"/>
  <c r="A1237" i="6"/>
  <c r="D1237" i="6"/>
  <c r="D2133" i="6"/>
  <c r="B2133" i="6"/>
  <c r="A2133" i="6"/>
  <c r="C2133" i="6"/>
  <c r="C724" i="6"/>
  <c r="D724" i="6"/>
  <c r="A724" i="6"/>
  <c r="B724" i="6"/>
  <c r="B1342" i="6"/>
  <c r="C1342" i="6"/>
  <c r="A1342" i="6"/>
  <c r="D1342" i="6"/>
  <c r="B1848" i="6"/>
  <c r="D1848" i="6"/>
  <c r="A1848" i="6"/>
  <c r="C1848" i="6"/>
  <c r="C1351" i="6"/>
  <c r="D1351" i="6"/>
  <c r="A1351" i="6"/>
  <c r="B1351" i="6"/>
  <c r="C1276" i="6"/>
  <c r="D1276" i="6"/>
  <c r="A1276" i="6"/>
  <c r="B1276" i="6"/>
  <c r="C1586" i="6"/>
  <c r="B1586" i="6"/>
  <c r="A1586" i="6"/>
  <c r="D1586" i="6"/>
  <c r="B2232" i="6"/>
  <c r="D2232" i="6"/>
  <c r="A2232" i="6"/>
  <c r="C2232" i="6"/>
  <c r="B2158" i="6"/>
  <c r="C2158" i="6"/>
  <c r="A2158" i="6"/>
  <c r="D2158" i="6"/>
  <c r="B2097" i="6"/>
  <c r="C2097" i="6"/>
  <c r="A2097" i="6"/>
  <c r="D2097" i="6"/>
  <c r="C646" i="6"/>
  <c r="D646" i="6"/>
  <c r="A646" i="6"/>
  <c r="B646" i="6"/>
  <c r="C630" i="6"/>
  <c r="D630" i="6"/>
  <c r="A630" i="6"/>
  <c r="B630" i="6"/>
  <c r="C2290" i="6"/>
  <c r="B2290" i="6"/>
  <c r="A2290" i="6"/>
  <c r="D2290" i="6"/>
  <c r="C2006" i="6"/>
  <c r="D2006" i="6"/>
  <c r="A2006" i="6"/>
  <c r="B2006" i="6"/>
  <c r="C1064" i="6"/>
  <c r="D1064" i="6"/>
  <c r="A1064" i="6"/>
  <c r="B1064" i="6"/>
  <c r="C1626" i="6"/>
  <c r="B1626" i="6"/>
  <c r="A1626" i="6"/>
  <c r="D1626" i="6"/>
  <c r="D1755" i="6"/>
  <c r="C1755" i="6"/>
  <c r="A1755" i="6"/>
  <c r="B1755" i="6"/>
  <c r="C2142" i="6"/>
  <c r="B2142" i="6"/>
  <c r="A2142" i="6"/>
  <c r="D2142" i="6"/>
  <c r="B1072" i="6"/>
  <c r="C1072" i="6"/>
  <c r="A1072" i="6"/>
  <c r="D1072" i="6"/>
  <c r="D257" i="6"/>
  <c r="B257" i="6"/>
  <c r="A257" i="6"/>
  <c r="C257" i="6"/>
  <c r="B930" i="6"/>
  <c r="D930" i="6"/>
  <c r="A930" i="6"/>
  <c r="C930" i="6"/>
  <c r="B1677" i="6"/>
  <c r="D1677" i="6"/>
  <c r="A1677" i="6"/>
  <c r="C1677" i="6"/>
  <c r="C1383" i="6"/>
  <c r="D1383" i="6"/>
  <c r="A1383" i="6"/>
  <c r="B1383" i="6"/>
  <c r="C918" i="6"/>
  <c r="D918" i="6"/>
  <c r="A918" i="6"/>
  <c r="B918" i="6"/>
  <c r="D712" i="6"/>
  <c r="B712" i="6"/>
  <c r="A712" i="6"/>
  <c r="C712" i="6"/>
  <c r="D671" i="6"/>
  <c r="B671" i="6"/>
  <c r="A671" i="6"/>
  <c r="C671" i="6"/>
  <c r="D136" i="6"/>
  <c r="B136" i="6"/>
  <c r="A136" i="6"/>
  <c r="C136" i="6"/>
  <c r="D573" i="6"/>
  <c r="C573" i="6"/>
  <c r="A573" i="6"/>
  <c r="B573" i="6"/>
  <c r="D460" i="6"/>
  <c r="C460" i="6"/>
  <c r="A460" i="6"/>
  <c r="B460" i="6"/>
  <c r="B2002" i="6"/>
  <c r="D2002" i="6"/>
  <c r="A2002" i="6"/>
  <c r="C2002" i="6"/>
  <c r="C26" i="6"/>
  <c r="B26" i="6"/>
  <c r="A26" i="6"/>
  <c r="D26" i="6"/>
  <c r="B1421" i="6"/>
  <c r="D1421" i="6"/>
  <c r="A1421" i="6"/>
  <c r="C1421" i="6"/>
  <c r="C1347" i="6"/>
  <c r="B1347" i="6"/>
  <c r="A1347" i="6"/>
  <c r="D1347" i="6"/>
  <c r="C710" i="6"/>
  <c r="B710" i="6"/>
  <c r="A710" i="6"/>
  <c r="D710" i="6"/>
  <c r="C133" i="6"/>
  <c r="B133" i="6"/>
  <c r="A133" i="6"/>
  <c r="D133" i="6"/>
  <c r="B2047" i="6"/>
  <c r="D2047" i="6"/>
  <c r="A2047" i="6"/>
  <c r="C2047" i="6"/>
  <c r="B1495" i="6"/>
  <c r="C1495" i="6"/>
  <c r="A1495" i="6"/>
  <c r="D1495" i="6"/>
  <c r="C1799" i="6"/>
  <c r="B1799" i="6"/>
  <c r="A1799" i="6"/>
  <c r="D1799" i="6"/>
  <c r="B1036" i="6"/>
  <c r="C1036" i="6"/>
  <c r="A1036" i="6"/>
  <c r="D1036" i="6"/>
  <c r="B1556" i="6"/>
  <c r="D1556" i="6"/>
  <c r="A1556" i="6"/>
  <c r="C1556" i="6"/>
  <c r="B1737" i="6"/>
  <c r="D1737" i="6"/>
  <c r="A1737" i="6"/>
  <c r="C1737" i="6"/>
  <c r="C1782" i="6"/>
  <c r="B1782" i="6"/>
  <c r="A1782" i="6"/>
  <c r="D1782" i="6"/>
  <c r="B1218" i="6"/>
  <c r="D1218" i="6"/>
  <c r="A1218" i="6"/>
  <c r="C1218" i="6"/>
  <c r="D1833" i="6"/>
  <c r="B1833" i="6"/>
  <c r="A1833" i="6"/>
  <c r="C1833" i="6"/>
  <c r="B1020" i="6"/>
  <c r="D1020" i="6"/>
  <c r="A1020" i="6"/>
  <c r="C1020" i="6"/>
  <c r="D339" i="6"/>
  <c r="B339" i="6"/>
  <c r="A339" i="6"/>
  <c r="C339" i="6"/>
  <c r="B1861" i="6"/>
  <c r="C1861" i="6"/>
  <c r="A1861" i="6"/>
  <c r="D1861" i="6"/>
  <c r="D1628" i="6"/>
  <c r="C1628" i="6"/>
  <c r="A1628" i="6"/>
  <c r="B1628" i="6"/>
  <c r="C1553" i="6"/>
  <c r="D1553" i="6"/>
  <c r="A1553" i="6"/>
  <c r="B1553" i="6"/>
  <c r="B788" i="6"/>
  <c r="D788" i="6"/>
  <c r="A788" i="6"/>
  <c r="C788" i="6"/>
  <c r="B1649" i="6"/>
  <c r="C1649" i="6"/>
  <c r="A1649" i="6"/>
  <c r="D1649" i="6"/>
  <c r="D216" i="6"/>
  <c r="B216" i="6"/>
  <c r="A216" i="6"/>
  <c r="C216" i="6"/>
  <c r="B499" i="6"/>
  <c r="C499" i="6"/>
  <c r="A499" i="6"/>
  <c r="D499" i="6"/>
  <c r="D884" i="6"/>
  <c r="B884" i="6"/>
  <c r="A884" i="6"/>
  <c r="C884" i="6"/>
  <c r="B1199" i="6"/>
  <c r="C1199" i="6"/>
  <c r="A1199" i="6"/>
  <c r="D1199" i="6"/>
  <c r="D1468" i="6"/>
  <c r="B1468" i="6"/>
  <c r="A1468" i="6"/>
  <c r="C1468" i="6"/>
  <c r="C1243" i="6"/>
  <c r="D1243" i="6"/>
  <c r="A1243" i="6"/>
  <c r="B1243" i="6"/>
  <c r="C616" i="6"/>
  <c r="D616" i="6"/>
  <c r="A616" i="6"/>
  <c r="B616" i="6"/>
  <c r="D2311" i="6"/>
  <c r="C2311" i="6"/>
  <c r="A2311" i="6"/>
  <c r="B2311" i="6"/>
  <c r="D2050" i="6"/>
  <c r="C2050" i="6"/>
  <c r="A2050" i="6"/>
  <c r="B2050" i="6"/>
  <c r="C1185" i="6"/>
  <c r="B1185" i="6"/>
  <c r="A1185" i="6"/>
  <c r="D1185" i="6"/>
  <c r="C1025" i="6"/>
  <c r="D1025" i="6"/>
  <c r="A1025" i="6"/>
  <c r="B1025" i="6"/>
  <c r="B847" i="6"/>
  <c r="C847" i="6"/>
  <c r="A847" i="6"/>
  <c r="D847" i="6"/>
  <c r="B1171" i="6"/>
  <c r="D1171" i="6"/>
  <c r="A1171" i="6"/>
  <c r="C1171" i="6"/>
  <c r="C858" i="6"/>
  <c r="B858" i="6"/>
  <c r="A858" i="6"/>
  <c r="D858" i="6"/>
  <c r="D2172" i="6"/>
  <c r="B2172" i="6"/>
  <c r="A2172" i="6"/>
  <c r="C2172" i="6"/>
  <c r="B1977" i="6"/>
  <c r="D1977" i="6"/>
  <c r="A1977" i="6"/>
  <c r="C1977" i="6"/>
  <c r="B1788" i="6"/>
  <c r="C1788" i="6"/>
  <c r="A1788" i="6"/>
  <c r="D1788" i="6"/>
  <c r="B2203" i="6"/>
  <c r="C2203" i="6"/>
  <c r="A2203" i="6"/>
  <c r="D2203" i="6"/>
  <c r="D554" i="6"/>
  <c r="C554" i="6"/>
  <c r="A554" i="6"/>
  <c r="B554" i="6"/>
  <c r="C2238" i="6"/>
  <c r="B2238" i="6"/>
  <c r="A2238" i="6"/>
  <c r="D2238" i="6"/>
  <c r="B2126" i="6"/>
  <c r="C2126" i="6"/>
  <c r="A2126" i="6"/>
  <c r="D2126" i="6"/>
  <c r="D2323" i="6"/>
  <c r="B2323" i="6"/>
  <c r="A2323" i="6"/>
  <c r="C2323" i="6"/>
  <c r="D2262" i="6"/>
  <c r="C2262" i="6"/>
  <c r="A2262" i="6"/>
  <c r="B2262" i="6"/>
  <c r="B1717" i="6"/>
  <c r="D1717" i="6"/>
  <c r="A1717" i="6"/>
  <c r="C1717" i="6"/>
  <c r="C2033" i="6"/>
  <c r="B2033" i="6"/>
  <c r="A2033" i="6"/>
  <c r="D2033" i="6"/>
  <c r="C1233" i="6"/>
  <c r="B1233" i="6"/>
  <c r="A1233" i="6"/>
  <c r="D1233" i="6"/>
  <c r="D1431" i="6"/>
  <c r="C1431" i="6"/>
  <c r="A1431" i="6"/>
  <c r="B1431" i="6"/>
  <c r="D51" i="6"/>
  <c r="C51" i="6"/>
  <c r="A51" i="6"/>
  <c r="B51" i="6"/>
  <c r="C305" i="6"/>
  <c r="D305" i="6"/>
  <c r="A305" i="6"/>
  <c r="B305" i="6"/>
  <c r="C2109" i="6"/>
  <c r="B2109" i="6"/>
  <c r="A2109" i="6"/>
  <c r="D2109" i="6"/>
  <c r="D1223" i="6"/>
  <c r="C1223" i="6"/>
  <c r="A1223" i="6"/>
  <c r="B1223" i="6"/>
  <c r="C1951" i="6"/>
  <c r="D1951" i="6"/>
  <c r="A1951" i="6"/>
  <c r="B1951" i="6"/>
  <c r="D1264" i="6"/>
  <c r="C1264" i="6"/>
  <c r="A1264" i="6"/>
  <c r="B1264" i="6"/>
  <c r="D1485" i="6"/>
  <c r="C1485" i="6"/>
  <c r="A1485" i="6"/>
  <c r="B1485" i="6"/>
  <c r="D743" i="6"/>
  <c r="B743" i="6"/>
  <c r="A743" i="6"/>
  <c r="C743" i="6"/>
  <c r="C798" i="6"/>
  <c r="B798" i="6"/>
  <c r="A798" i="6"/>
  <c r="D798" i="6"/>
  <c r="B1974" i="6"/>
  <c r="D1974" i="6"/>
  <c r="A1974" i="6"/>
  <c r="C1974" i="6"/>
  <c r="D1752" i="6"/>
  <c r="B1752" i="6"/>
  <c r="A1752" i="6"/>
  <c r="C1752" i="6"/>
  <c r="B1325" i="6"/>
  <c r="D1325" i="6"/>
  <c r="A1325" i="6"/>
  <c r="C1325" i="6"/>
  <c r="D1426" i="6"/>
  <c r="C1426" i="6"/>
  <c r="A1426" i="6"/>
  <c r="B1426" i="6"/>
  <c r="C1536" i="6"/>
  <c r="B1536" i="6"/>
  <c r="A1536" i="6"/>
  <c r="D1536" i="6"/>
  <c r="B122" i="6"/>
  <c r="D122" i="6"/>
  <c r="A122" i="6"/>
  <c r="C122" i="6"/>
  <c r="B1862" i="6"/>
  <c r="D1862" i="6"/>
  <c r="A1862" i="6"/>
  <c r="C1862" i="6"/>
  <c r="B28" i="6"/>
  <c r="C28" i="6"/>
  <c r="A28" i="6"/>
  <c r="D28" i="6"/>
  <c r="B1581" i="6"/>
  <c r="D1581" i="6"/>
  <c r="A1581" i="6"/>
  <c r="C1581" i="6"/>
  <c r="C950" i="6"/>
  <c r="B950" i="6"/>
  <c r="A950" i="6"/>
  <c r="D950" i="6"/>
  <c r="C2265" i="6"/>
  <c r="D2265" i="6"/>
  <c r="A2265" i="6"/>
  <c r="B2265" i="6"/>
  <c r="C1278" i="6"/>
  <c r="B1278" i="6"/>
  <c r="A1278" i="6"/>
  <c r="D1278" i="6"/>
  <c r="D2193" i="6"/>
  <c r="B2193" i="6"/>
  <c r="A2193" i="6"/>
  <c r="C2193" i="6"/>
  <c r="B1116" i="6"/>
  <c r="D1116" i="6"/>
  <c r="A1116" i="6"/>
  <c r="C1116" i="6"/>
  <c r="B1417" i="6"/>
  <c r="C1417" i="6"/>
  <c r="A1417" i="6"/>
  <c r="D1417" i="6"/>
  <c r="D2025" i="6"/>
  <c r="C2025" i="6"/>
  <c r="A2025" i="6"/>
  <c r="B2025" i="6"/>
  <c r="D504" i="6"/>
  <c r="C504" i="6"/>
  <c r="A504" i="6"/>
  <c r="B504" i="6"/>
  <c r="D358" i="6"/>
  <c r="B358" i="6"/>
  <c r="A358" i="6"/>
  <c r="C358" i="6"/>
  <c r="B854" i="6"/>
  <c r="C854" i="6"/>
  <c r="A854" i="6"/>
  <c r="D854" i="6"/>
  <c r="D972" i="6"/>
  <c r="B972" i="6"/>
  <c r="A972" i="6"/>
  <c r="C972" i="6"/>
  <c r="B1110" i="6"/>
  <c r="C1110" i="6"/>
  <c r="A1110" i="6"/>
  <c r="D1110" i="6"/>
  <c r="B910" i="6"/>
  <c r="C910" i="6"/>
  <c r="A910" i="6"/>
  <c r="D910" i="6"/>
  <c r="B80" i="6"/>
  <c r="C80" i="6"/>
  <c r="A80" i="6"/>
  <c r="D80" i="6"/>
  <c r="C1163" i="6"/>
  <c r="B1163" i="6"/>
  <c r="A1163" i="6"/>
  <c r="D1163" i="6"/>
  <c r="D1376" i="6"/>
  <c r="C1376" i="6"/>
  <c r="A1376" i="6"/>
  <c r="B1376" i="6"/>
  <c r="D143" i="6"/>
  <c r="B143" i="6"/>
  <c r="A143" i="6"/>
  <c r="C143" i="6"/>
  <c r="B498" i="6"/>
  <c r="D498" i="6"/>
  <c r="A498" i="6"/>
  <c r="C498" i="6"/>
  <c r="D1119" i="6"/>
  <c r="C1119" i="6"/>
  <c r="A1119" i="6"/>
  <c r="B1119" i="6"/>
  <c r="B259" i="6"/>
  <c r="D259" i="6"/>
  <c r="A259" i="6"/>
  <c r="C259" i="6"/>
  <c r="B1107" i="6"/>
  <c r="C1107" i="6"/>
  <c r="A1107" i="6"/>
  <c r="D1107" i="6"/>
  <c r="C561" i="6"/>
  <c r="B561" i="6"/>
  <c r="A561" i="6"/>
  <c r="D561" i="6"/>
  <c r="C1502" i="6"/>
  <c r="D1502" i="6"/>
  <c r="A1502" i="6"/>
  <c r="B1502" i="6"/>
  <c r="B2304" i="6"/>
  <c r="C2304" i="6"/>
  <c r="A2304" i="6"/>
  <c r="D2304" i="6"/>
  <c r="B1541" i="6"/>
  <c r="D1541" i="6"/>
  <c r="A1541" i="6"/>
  <c r="C1541" i="6"/>
  <c r="C1648" i="6"/>
  <c r="B1648" i="6"/>
  <c r="A1648" i="6"/>
  <c r="D1648" i="6"/>
  <c r="D184" i="6"/>
  <c r="B184" i="6"/>
  <c r="A184" i="6"/>
  <c r="C184" i="6"/>
  <c r="C1272" i="6"/>
  <c r="D1272" i="6"/>
  <c r="A1272" i="6"/>
  <c r="B1272" i="6"/>
  <c r="D266" i="6"/>
  <c r="B266" i="6"/>
  <c r="A266" i="6"/>
  <c r="C266" i="6"/>
  <c r="C886" i="6"/>
  <c r="D886" i="6"/>
  <c r="A886" i="6"/>
  <c r="B886" i="6"/>
  <c r="B1131" i="6"/>
  <c r="C1131" i="6"/>
  <c r="A1131" i="6"/>
  <c r="D1131" i="6"/>
  <c r="D1978" i="6"/>
  <c r="B1978" i="6"/>
  <c r="A1978" i="6"/>
  <c r="C1978" i="6"/>
  <c r="C481" i="6"/>
  <c r="B481" i="6"/>
  <c r="A481" i="6"/>
  <c r="D481" i="6"/>
  <c r="D746" i="6"/>
  <c r="B746" i="6"/>
  <c r="A746" i="6"/>
  <c r="C746" i="6"/>
  <c r="B597" i="6"/>
  <c r="D597" i="6"/>
  <c r="A597" i="6"/>
  <c r="C597" i="6"/>
  <c r="C1445" i="6"/>
  <c r="B1445" i="6"/>
  <c r="A1445" i="6"/>
  <c r="D1445" i="6"/>
  <c r="C341" i="6"/>
  <c r="B341" i="6"/>
  <c r="A341" i="6"/>
  <c r="D341" i="6"/>
  <c r="B1675" i="6"/>
  <c r="D1675" i="6"/>
  <c r="A1675" i="6"/>
  <c r="C1675" i="6"/>
  <c r="B997" i="6"/>
  <c r="D997" i="6"/>
  <c r="A997" i="6"/>
  <c r="C997" i="6"/>
  <c r="C1229" i="6"/>
  <c r="D1229" i="6"/>
  <c r="A1229" i="6"/>
  <c r="B1229" i="6"/>
  <c r="C2004" i="6"/>
  <c r="D2004" i="6"/>
  <c r="A2004" i="6"/>
  <c r="B2004" i="6"/>
  <c r="B1886" i="6"/>
  <c r="C1886" i="6"/>
  <c r="A1886" i="6"/>
  <c r="D1886" i="6"/>
  <c r="D934" i="6"/>
  <c r="C934" i="6"/>
  <c r="A934" i="6"/>
  <c r="B934" i="6"/>
  <c r="C1698" i="6"/>
  <c r="D1698" i="6"/>
  <c r="A1698" i="6"/>
  <c r="B1698" i="6"/>
  <c r="B1871" i="6"/>
  <c r="D1871" i="6"/>
  <c r="A1871" i="6"/>
  <c r="C1871" i="6"/>
  <c r="B1690" i="6"/>
  <c r="C1690" i="6"/>
  <c r="A1690" i="6"/>
  <c r="D1690" i="6"/>
  <c r="B1983" i="6"/>
  <c r="D1983" i="6"/>
  <c r="A1983" i="6"/>
  <c r="C1983" i="6"/>
  <c r="B2210" i="6"/>
  <c r="D2210" i="6"/>
  <c r="A2210" i="6"/>
  <c r="C2210" i="6"/>
  <c r="C1121" i="6"/>
  <c r="D1121" i="6"/>
  <c r="A1121" i="6"/>
  <c r="B1121" i="6"/>
  <c r="D483" i="6"/>
  <c r="B483" i="6"/>
  <c r="A483" i="6"/>
  <c r="C483" i="6"/>
  <c r="C226" i="6"/>
  <c r="B226" i="6"/>
  <c r="A226" i="6"/>
  <c r="D226" i="6"/>
  <c r="D1166" i="6"/>
  <c r="C1166" i="6"/>
  <c r="A1166" i="6"/>
  <c r="B1166" i="6"/>
  <c r="B1152" i="6"/>
  <c r="C1152" i="6"/>
  <c r="A1152" i="6"/>
  <c r="D1152" i="6"/>
  <c r="D1197" i="6"/>
  <c r="C1197" i="6"/>
  <c r="A1197" i="6"/>
  <c r="B1197" i="6"/>
  <c r="B300" i="6"/>
  <c r="D300" i="6"/>
  <c r="A300" i="6"/>
  <c r="C300" i="6"/>
  <c r="C1787" i="6"/>
  <c r="B1787" i="6"/>
  <c r="A1787" i="6"/>
  <c r="D1787" i="6"/>
  <c r="B1962" i="6"/>
  <c r="D1962" i="6"/>
  <c r="A1962" i="6"/>
  <c r="C1962" i="6"/>
  <c r="C229" i="6"/>
  <c r="B229" i="6"/>
  <c r="A229" i="6"/>
  <c r="D229" i="6"/>
  <c r="C1137" i="6"/>
  <c r="B1137" i="6"/>
  <c r="A1137" i="6"/>
  <c r="D1137" i="6"/>
  <c r="B2204" i="6"/>
  <c r="C2204" i="6"/>
  <c r="A2204" i="6"/>
  <c r="D2204" i="6"/>
  <c r="C1850" i="6"/>
  <c r="D1850" i="6"/>
  <c r="A1850" i="6"/>
  <c r="B1850" i="6"/>
  <c r="C231" i="6"/>
  <c r="B231" i="6"/>
  <c r="A231" i="6"/>
  <c r="D231" i="6"/>
  <c r="B434" i="6"/>
  <c r="C434" i="6"/>
  <c r="A434" i="6"/>
  <c r="D434" i="6"/>
  <c r="C1230" i="6"/>
  <c r="D1230" i="6"/>
  <c r="A1230" i="6"/>
  <c r="B1230" i="6"/>
  <c r="C1893" i="6"/>
  <c r="D1893" i="6"/>
  <c r="A1893" i="6"/>
  <c r="B1893" i="6"/>
  <c r="C725" i="6"/>
  <c r="B725" i="6"/>
  <c r="A725" i="6"/>
  <c r="D725" i="6"/>
  <c r="D1354" i="6"/>
  <c r="B1354" i="6"/>
  <c r="A1354" i="6"/>
  <c r="C1354" i="6"/>
  <c r="C738" i="6"/>
  <c r="B738" i="6"/>
  <c r="A738" i="6"/>
  <c r="D738" i="6"/>
  <c r="D1138" i="6"/>
  <c r="C1138" i="6"/>
  <c r="A1138" i="6"/>
  <c r="B1138" i="6"/>
  <c r="D2079" i="6"/>
  <c r="B2079" i="6"/>
  <c r="A2079" i="6"/>
  <c r="C2079" i="6"/>
  <c r="C1883" i="6"/>
  <c r="B1883" i="6"/>
  <c r="A1883" i="6"/>
  <c r="D1883" i="6"/>
  <c r="B411" i="6"/>
  <c r="D411" i="6"/>
  <c r="A411" i="6"/>
  <c r="C411" i="6"/>
  <c r="C2150" i="6"/>
  <c r="B2150" i="6"/>
  <c r="A2150" i="6"/>
  <c r="D2150" i="6"/>
  <c r="B543" i="6"/>
  <c r="D543" i="6"/>
  <c r="A543" i="6"/>
  <c r="C543" i="6"/>
  <c r="D980" i="6"/>
  <c r="C980" i="6"/>
  <c r="A980" i="6"/>
  <c r="B980" i="6"/>
  <c r="C1282" i="6"/>
  <c r="B1282" i="6"/>
  <c r="A1282" i="6"/>
  <c r="D1282" i="6"/>
  <c r="D885" i="6"/>
  <c r="C885" i="6"/>
  <c r="A885" i="6"/>
  <c r="B885" i="6"/>
  <c r="C568" i="6"/>
  <c r="B568" i="6"/>
  <c r="A568" i="6"/>
  <c r="D568" i="6"/>
  <c r="B1280" i="6"/>
  <c r="C1280" i="6"/>
  <c r="A1280" i="6"/>
  <c r="D1280" i="6"/>
  <c r="C534" i="6"/>
  <c r="B534" i="6"/>
  <c r="A534" i="6"/>
  <c r="D534" i="6"/>
  <c r="D787" i="6"/>
  <c r="B787" i="6"/>
  <c r="A787" i="6"/>
  <c r="C787" i="6"/>
  <c r="D637" i="6"/>
  <c r="C637" i="6"/>
  <c r="A637" i="6"/>
  <c r="B637" i="6"/>
  <c r="C620" i="6"/>
  <c r="B620" i="6"/>
  <c r="A620" i="6"/>
  <c r="D620" i="6"/>
  <c r="C832" i="6"/>
  <c r="D832" i="6"/>
  <c r="A832" i="6"/>
  <c r="B832" i="6"/>
  <c r="B2182" i="6"/>
  <c r="C2182" i="6"/>
  <c r="A2182" i="6"/>
  <c r="D2182" i="6"/>
  <c r="B938" i="6"/>
  <c r="D938" i="6"/>
  <c r="A938" i="6"/>
  <c r="C938" i="6"/>
  <c r="D585" i="6"/>
  <c r="C585" i="6"/>
  <c r="A585" i="6"/>
  <c r="B585" i="6"/>
  <c r="B1368" i="6"/>
  <c r="C1368" i="6"/>
  <c r="A1368" i="6"/>
  <c r="D1368" i="6"/>
  <c r="B542" i="6"/>
  <c r="C542" i="6"/>
  <c r="A542" i="6"/>
  <c r="D542" i="6"/>
  <c r="D8" i="6"/>
  <c r="C8" i="6"/>
  <c r="A8" i="6"/>
  <c r="B8" i="6"/>
  <c r="C1734" i="6"/>
  <c r="D1734" i="6"/>
  <c r="A1734" i="6"/>
  <c r="B1734" i="6"/>
  <c r="D1125" i="6"/>
  <c r="B1125" i="6"/>
  <c r="A1125" i="6"/>
  <c r="C1125" i="6"/>
  <c r="D1558" i="6"/>
  <c r="C1558" i="6"/>
  <c r="A1558" i="6"/>
  <c r="B1558" i="6"/>
  <c r="D1134" i="6"/>
  <c r="C1134" i="6"/>
  <c r="A1134" i="6"/>
  <c r="B1134" i="6"/>
  <c r="D415" i="6"/>
  <c r="C415" i="6"/>
  <c r="A415" i="6"/>
  <c r="B415" i="6"/>
  <c r="D1127" i="6"/>
  <c r="B1127" i="6"/>
  <c r="A1127" i="6"/>
  <c r="C1127" i="6"/>
  <c r="C2062" i="6"/>
  <c r="B2062" i="6"/>
  <c r="A2062" i="6"/>
  <c r="D2062" i="6"/>
  <c r="C1453" i="6"/>
  <c r="D1453" i="6"/>
  <c r="A1453" i="6"/>
  <c r="B1453" i="6"/>
  <c r="B1725" i="6"/>
  <c r="D1725" i="6"/>
  <c r="A1725" i="6"/>
  <c r="C1725" i="6"/>
  <c r="C1522" i="6"/>
  <c r="D1522" i="6"/>
  <c r="A1522" i="6"/>
  <c r="B1522" i="6"/>
  <c r="B976" i="6"/>
  <c r="C976" i="6"/>
  <c r="A976" i="6"/>
  <c r="D976" i="6"/>
  <c r="D424" i="6"/>
  <c r="B424" i="6"/>
  <c r="A424" i="6"/>
  <c r="C424" i="6"/>
  <c r="B354" i="6"/>
  <c r="D354" i="6"/>
  <c r="A354" i="6"/>
  <c r="C354" i="6"/>
  <c r="D199" i="6"/>
  <c r="C199" i="6"/>
  <c r="A199" i="6"/>
  <c r="B199" i="6"/>
  <c r="D1872" i="6"/>
  <c r="B1872" i="6"/>
  <c r="A1872" i="6"/>
  <c r="C1872" i="6"/>
  <c r="B978" i="6"/>
  <c r="D978" i="6"/>
  <c r="A978" i="6"/>
  <c r="C978" i="6"/>
  <c r="B867" i="6"/>
  <c r="D867" i="6"/>
  <c r="A867" i="6"/>
  <c r="C867" i="6"/>
  <c r="B255" i="6"/>
  <c r="D255" i="6"/>
  <c r="A255" i="6"/>
  <c r="C255" i="6"/>
  <c r="B413" i="6"/>
  <c r="D413" i="6"/>
  <c r="A413" i="6"/>
  <c r="C413" i="6"/>
  <c r="B1301" i="6"/>
  <c r="D1301" i="6"/>
  <c r="A1301" i="6"/>
  <c r="C1301" i="6"/>
  <c r="B2194" i="6"/>
  <c r="D2194" i="6"/>
  <c r="A2194" i="6"/>
  <c r="C2194" i="6"/>
  <c r="D1511" i="6"/>
  <c r="C1511" i="6"/>
  <c r="A1511" i="6"/>
  <c r="B1511" i="6"/>
  <c r="C989" i="6"/>
  <c r="D989" i="6"/>
  <c r="A989" i="6"/>
  <c r="B989" i="6"/>
  <c r="D2336" i="6"/>
  <c r="B2336" i="6"/>
  <c r="A2336" i="6"/>
  <c r="C2336" i="6"/>
  <c r="C1832" i="6"/>
  <c r="D1832" i="6"/>
  <c r="A1832" i="6"/>
  <c r="B1832" i="6"/>
  <c r="B1390" i="6"/>
  <c r="C1390" i="6"/>
  <c r="A1390" i="6"/>
  <c r="D1390" i="6"/>
  <c r="B704" i="6"/>
  <c r="C704" i="6"/>
  <c r="A704" i="6"/>
  <c r="D704" i="6"/>
  <c r="D1174" i="6"/>
  <c r="C1174" i="6"/>
  <c r="A1174" i="6"/>
  <c r="B1174" i="6"/>
  <c r="C474" i="6"/>
  <c r="D474" i="6"/>
  <c r="A474" i="6"/>
  <c r="B474" i="6"/>
  <c r="C836" i="6"/>
  <c r="D836" i="6"/>
  <c r="A836" i="6"/>
  <c r="B836" i="6"/>
  <c r="C2199" i="6"/>
  <c r="B2199" i="6"/>
  <c r="A2199" i="6"/>
  <c r="D2199" i="6"/>
  <c r="D1406" i="6"/>
  <c r="B1406" i="6"/>
  <c r="A1406" i="6"/>
  <c r="C1406" i="6"/>
  <c r="D1909" i="6"/>
  <c r="B1909" i="6"/>
  <c r="A1909" i="6"/>
  <c r="C1909" i="6"/>
  <c r="C951" i="6"/>
  <c r="D951" i="6"/>
  <c r="A951" i="6"/>
  <c r="B951" i="6"/>
  <c r="D762" i="6"/>
  <c r="B762" i="6"/>
  <c r="A762" i="6"/>
  <c r="C762" i="6"/>
  <c r="B2248" i="6"/>
  <c r="D2248" i="6"/>
  <c r="A2248" i="6"/>
  <c r="C2248" i="6"/>
  <c r="C1074" i="6"/>
  <c r="B1074" i="6"/>
  <c r="A1074" i="6"/>
  <c r="D1074" i="6"/>
  <c r="C2091" i="6"/>
  <c r="D2091" i="6"/>
  <c r="A2091" i="6"/>
  <c r="B2091" i="6"/>
  <c r="B599" i="6"/>
  <c r="C599" i="6"/>
  <c r="A599" i="6"/>
  <c r="D599" i="6"/>
  <c r="B1686" i="6"/>
  <c r="D1686" i="6"/>
  <c r="A1686" i="6"/>
  <c r="C1686" i="6"/>
  <c r="B1604" i="6"/>
  <c r="C1604" i="6"/>
  <c r="A1604" i="6"/>
  <c r="D1604" i="6"/>
  <c r="B1990" i="6"/>
  <c r="D1990" i="6"/>
  <c r="A1990" i="6"/>
  <c r="C1990" i="6"/>
  <c r="B1385" i="6"/>
  <c r="C1385" i="6"/>
  <c r="A1385" i="6"/>
  <c r="D1385" i="6"/>
  <c r="B2269" i="6"/>
  <c r="D2269" i="6"/>
  <c r="A2269" i="6"/>
  <c r="C2269" i="6"/>
  <c r="C180" i="6"/>
  <c r="D180" i="6"/>
  <c r="A180" i="6"/>
  <c r="B180" i="6"/>
  <c r="C1157" i="6"/>
  <c r="D1157" i="6"/>
  <c r="A1157" i="6"/>
  <c r="B1157" i="6"/>
  <c r="B1187" i="6"/>
  <c r="C1187" i="6"/>
  <c r="A1187" i="6"/>
  <c r="D1187" i="6"/>
  <c r="D228" i="6"/>
  <c r="C228" i="6"/>
  <c r="A228" i="6"/>
  <c r="B228" i="6"/>
  <c r="D1026" i="6"/>
  <c r="B1026" i="6"/>
  <c r="A1026" i="6"/>
  <c r="C1026" i="6"/>
  <c r="C1605" i="6"/>
  <c r="D1605" i="6"/>
  <c r="A1605" i="6"/>
  <c r="B1605" i="6"/>
  <c r="B2286" i="6"/>
  <c r="D2286" i="6"/>
  <c r="A2286" i="6"/>
  <c r="C2286" i="6"/>
  <c r="B1644" i="6"/>
  <c r="D1644" i="6"/>
  <c r="A1644" i="6"/>
  <c r="C1644" i="6"/>
  <c r="B1096" i="6"/>
  <c r="D1096" i="6"/>
  <c r="A1096" i="6"/>
  <c r="C1096" i="6"/>
  <c r="C1546" i="6"/>
  <c r="B1546" i="6"/>
  <c r="A1546" i="6"/>
  <c r="D1546" i="6"/>
  <c r="D1533" i="6"/>
  <c r="B1533" i="6"/>
  <c r="A1533" i="6"/>
  <c r="C1533" i="6"/>
  <c r="B1709" i="6"/>
  <c r="D1709" i="6"/>
  <c r="A1709" i="6"/>
  <c r="C1709" i="6"/>
  <c r="C1139" i="6"/>
  <c r="D1139" i="6"/>
  <c r="A1139" i="6"/>
  <c r="B1139" i="6"/>
  <c r="C601" i="6"/>
  <c r="B601" i="6"/>
  <c r="A601" i="6"/>
  <c r="D601" i="6"/>
  <c r="C1331" i="6"/>
  <c r="B1331" i="6"/>
  <c r="A1331" i="6"/>
  <c r="D1331" i="6"/>
  <c r="D1348" i="6"/>
  <c r="B1348" i="6"/>
  <c r="A1348" i="6"/>
  <c r="C1348" i="6"/>
  <c r="D810" i="6"/>
  <c r="B810" i="6"/>
  <c r="A810" i="6"/>
  <c r="C810" i="6"/>
  <c r="D242" i="6"/>
  <c r="C242" i="6"/>
  <c r="A242" i="6"/>
  <c r="B242" i="6"/>
  <c r="C905" i="6"/>
  <c r="B905" i="6"/>
  <c r="A905" i="6"/>
  <c r="D905" i="6"/>
  <c r="C1701" i="6"/>
  <c r="D1701" i="6"/>
  <c r="A1701" i="6"/>
  <c r="B1701" i="6"/>
  <c r="C653" i="6"/>
  <c r="B653" i="6"/>
  <c r="A653" i="6"/>
  <c r="D653" i="6"/>
  <c r="C459" i="6"/>
  <c r="B459" i="6"/>
  <c r="A459" i="6"/>
  <c r="D459" i="6"/>
  <c r="C2303" i="6"/>
  <c r="D2303" i="6"/>
  <c r="A2303" i="6"/>
  <c r="B2303" i="6"/>
  <c r="D2017" i="6"/>
  <c r="C2017" i="6"/>
  <c r="A2017" i="6"/>
  <c r="B2017" i="6"/>
  <c r="C547" i="6"/>
  <c r="B547" i="6"/>
  <c r="A547" i="6"/>
  <c r="D547" i="6"/>
  <c r="C223" i="6"/>
  <c r="B223" i="6"/>
  <c r="A223" i="6"/>
  <c r="D223" i="6"/>
  <c r="D608" i="6"/>
  <c r="B608" i="6"/>
  <c r="A608" i="6"/>
  <c r="C608" i="6"/>
  <c r="C337" i="6"/>
  <c r="B337" i="6"/>
  <c r="A337" i="6"/>
  <c r="D337" i="6"/>
  <c r="D1161" i="6"/>
  <c r="C1161" i="6"/>
  <c r="A1161" i="6"/>
  <c r="B1161" i="6"/>
  <c r="D1916" i="6"/>
  <c r="C1916" i="6"/>
  <c r="A1916" i="6"/>
  <c r="B1916" i="6"/>
  <c r="C2310" i="6"/>
  <c r="D2310" i="6"/>
  <c r="A2310" i="6"/>
  <c r="B2310" i="6"/>
  <c r="D1617" i="6"/>
  <c r="C1617" i="6"/>
  <c r="A1617" i="6"/>
  <c r="B1617" i="6"/>
  <c r="B9" i="6"/>
  <c r="D9" i="6"/>
  <c r="A9" i="6"/>
  <c r="C9" i="6"/>
  <c r="B270" i="6"/>
  <c r="C270" i="6"/>
  <c r="A270" i="6"/>
  <c r="D270" i="6"/>
  <c r="B970" i="6"/>
  <c r="C970" i="6"/>
  <c r="A970" i="6"/>
  <c r="D970" i="6"/>
  <c r="B658" i="6"/>
  <c r="D658" i="6"/>
  <c r="A658" i="6"/>
  <c r="C658" i="6"/>
  <c r="C665" i="6"/>
  <c r="D665" i="6"/>
  <c r="A665" i="6"/>
  <c r="B665" i="6"/>
  <c r="B1776" i="6"/>
  <c r="C1776" i="6"/>
  <c r="A1776" i="6"/>
  <c r="D1776" i="6"/>
  <c r="C1316" i="6"/>
  <c r="B1316" i="6"/>
  <c r="A1316" i="6"/>
  <c r="D1316" i="6"/>
  <c r="D1024" i="6"/>
  <c r="B1024" i="6"/>
  <c r="A1024" i="6"/>
  <c r="C1024" i="6"/>
  <c r="B297" i="6"/>
  <c r="D297" i="6"/>
  <c r="A297" i="6"/>
  <c r="C297" i="6"/>
  <c r="C662" i="6"/>
  <c r="B662" i="6"/>
  <c r="A662" i="6"/>
  <c r="D662" i="6"/>
  <c r="D695" i="6"/>
  <c r="C695" i="6"/>
  <c r="A695" i="6"/>
  <c r="B695" i="6"/>
  <c r="D1620" i="6"/>
  <c r="C1620" i="6"/>
  <c r="A1620" i="6"/>
  <c r="B1620" i="6"/>
  <c r="D2220" i="6"/>
  <c r="C2220" i="6"/>
  <c r="A2220" i="6"/>
  <c r="B2220" i="6"/>
  <c r="C1418" i="6"/>
  <c r="D1418" i="6"/>
  <c r="A1418" i="6"/>
  <c r="B1418" i="6"/>
  <c r="B668" i="6"/>
  <c r="C668" i="6"/>
  <c r="A668" i="6"/>
  <c r="D668" i="6"/>
  <c r="C1045" i="6"/>
  <c r="B1045" i="6"/>
  <c r="A1045" i="6"/>
  <c r="D1045" i="6"/>
  <c r="B2317" i="6"/>
  <c r="D2317" i="6"/>
  <c r="A2317" i="6"/>
  <c r="C2317" i="6"/>
  <c r="C1039" i="6"/>
  <c r="D1039" i="6"/>
  <c r="A1039" i="6"/>
  <c r="B1039" i="6"/>
  <c r="D224" i="6"/>
  <c r="C224" i="6"/>
  <c r="A224" i="6"/>
  <c r="B224" i="6"/>
  <c r="B148" i="6"/>
  <c r="D148" i="6"/>
  <c r="A148" i="6"/>
  <c r="C148" i="6"/>
  <c r="C604" i="6"/>
  <c r="B604" i="6"/>
  <c r="A604" i="6"/>
  <c r="D604" i="6"/>
  <c r="B846" i="6"/>
  <c r="C846" i="6"/>
  <c r="A846" i="6"/>
  <c r="D846" i="6"/>
  <c r="B1889" i="6"/>
  <c r="D1889" i="6"/>
  <c r="A1889" i="6"/>
  <c r="C1889" i="6"/>
  <c r="B1133" i="6"/>
  <c r="C1133" i="6"/>
  <c r="A1133" i="6"/>
  <c r="D1133" i="6"/>
  <c r="C1806" i="6"/>
  <c r="D1806" i="6"/>
  <c r="A1806" i="6"/>
  <c r="B1806" i="6"/>
  <c r="D356" i="6"/>
  <c r="C356" i="6"/>
  <c r="A356" i="6"/>
  <c r="B356" i="6"/>
  <c r="D697" i="6"/>
  <c r="B697" i="6"/>
  <c r="A697" i="6"/>
  <c r="C697" i="6"/>
  <c r="C2125" i="6"/>
  <c r="B2125" i="6"/>
  <c r="A2125" i="6"/>
  <c r="D2125" i="6"/>
  <c r="D1577" i="6"/>
  <c r="C1577" i="6"/>
  <c r="A1577" i="6"/>
  <c r="B1577" i="6"/>
  <c r="B1614" i="6"/>
  <c r="C1614" i="6"/>
  <c r="A1614" i="6"/>
  <c r="D1614" i="6"/>
  <c r="B1930" i="6"/>
  <c r="D1930" i="6"/>
  <c r="A1930" i="6"/>
  <c r="C1930" i="6"/>
  <c r="B1217" i="6"/>
  <c r="D1217" i="6"/>
  <c r="A1217" i="6"/>
  <c r="C1217" i="6"/>
  <c r="D776" i="6"/>
  <c r="B776" i="6"/>
  <c r="A776" i="6"/>
  <c r="C776" i="6"/>
  <c r="D1173" i="6"/>
  <c r="B1173" i="6"/>
  <c r="A1173" i="6"/>
  <c r="C1173" i="6"/>
  <c r="B632" i="6"/>
  <c r="D632" i="6"/>
  <c r="A632" i="6"/>
  <c r="C632" i="6"/>
  <c r="C1300" i="6"/>
  <c r="D1300" i="6"/>
  <c r="A1300" i="6"/>
  <c r="B1300" i="6"/>
  <c r="B1794" i="6"/>
  <c r="D1794" i="6"/>
  <c r="A1794" i="6"/>
  <c r="C1794" i="6"/>
  <c r="D1857" i="6"/>
  <c r="C1857" i="6"/>
  <c r="A1857" i="6"/>
  <c r="B1857" i="6"/>
  <c r="B2088" i="6"/>
  <c r="D2088" i="6"/>
  <c r="A2088" i="6"/>
  <c r="C2088" i="6"/>
  <c r="D1169" i="6"/>
  <c r="B1169" i="6"/>
  <c r="A1169" i="6"/>
  <c r="C1169" i="6"/>
  <c r="D1265" i="6"/>
  <c r="C1265" i="6"/>
  <c r="A1265" i="6"/>
  <c r="B1265" i="6"/>
  <c r="C402" i="6"/>
  <c r="B402" i="6"/>
  <c r="A402" i="6"/>
  <c r="D402" i="6"/>
  <c r="B1710" i="6"/>
  <c r="C1710" i="6"/>
  <c r="A1710" i="6"/>
  <c r="D1710" i="6"/>
  <c r="C1662" i="6"/>
  <c r="B1662" i="6"/>
  <c r="A1662" i="6"/>
  <c r="D1662" i="6"/>
  <c r="D456" i="6"/>
  <c r="C456" i="6"/>
  <c r="A456" i="6"/>
  <c r="B456" i="6"/>
  <c r="B2124" i="6"/>
  <c r="D2124" i="6"/>
  <c r="A2124" i="6"/>
  <c r="C2124" i="6"/>
  <c r="B1449" i="6"/>
  <c r="C1449" i="6"/>
  <c r="A1449" i="6"/>
  <c r="D1449" i="6"/>
  <c r="D861" i="6"/>
  <c r="B861" i="6"/>
  <c r="A861" i="6"/>
  <c r="C861" i="6"/>
  <c r="D681" i="6"/>
  <c r="B681" i="6"/>
  <c r="A681" i="6"/>
  <c r="C681" i="6"/>
  <c r="D1084" i="6"/>
  <c r="C1084" i="6"/>
  <c r="A1084" i="6"/>
  <c r="B1084" i="6"/>
  <c r="D1001" i="6"/>
  <c r="C1001" i="6"/>
  <c r="A1001" i="6"/>
  <c r="B1001" i="6"/>
  <c r="B407" i="6"/>
  <c r="C407" i="6"/>
  <c r="A407" i="6"/>
  <c r="D407" i="6"/>
  <c r="C1317" i="6"/>
  <c r="B1317" i="6"/>
  <c r="A1317" i="6"/>
  <c r="D1317" i="6"/>
  <c r="B1538" i="6"/>
  <c r="D1538" i="6"/>
  <c r="A1538" i="6"/>
  <c r="C1538" i="6"/>
  <c r="D940" i="6"/>
  <c r="C940" i="6"/>
  <c r="A940" i="6"/>
  <c r="B940" i="6"/>
  <c r="D619" i="6"/>
  <c r="C619" i="6"/>
  <c r="A619" i="6"/>
  <c r="B619" i="6"/>
  <c r="C1068" i="6"/>
  <c r="D1068" i="6"/>
  <c r="A1068" i="6"/>
  <c r="B1068" i="6"/>
  <c r="D804" i="6"/>
  <c r="C804" i="6"/>
  <c r="A804" i="6"/>
  <c r="B804" i="6"/>
  <c r="D1625" i="6"/>
  <c r="B1625" i="6"/>
  <c r="A1625" i="6"/>
  <c r="C1625" i="6"/>
  <c r="B1143" i="6"/>
  <c r="D1143" i="6"/>
  <c r="A1143" i="6"/>
  <c r="C1143" i="6"/>
  <c r="D1779" i="6"/>
  <c r="C1779" i="6"/>
  <c r="A1779" i="6"/>
  <c r="B1779" i="6"/>
  <c r="D772" i="6"/>
  <c r="B772" i="6"/>
  <c r="A772" i="6"/>
  <c r="C772" i="6"/>
  <c r="B181" i="6"/>
  <c r="D181" i="6"/>
  <c r="A181" i="6"/>
  <c r="C181" i="6"/>
  <c r="B936" i="6"/>
  <c r="D936" i="6"/>
  <c r="A936" i="6"/>
  <c r="C936" i="6"/>
  <c r="D1618" i="6"/>
  <c r="B1618" i="6"/>
  <c r="A1618" i="6"/>
  <c r="C1618" i="6"/>
  <c r="C406" i="6"/>
  <c r="D406" i="6"/>
  <c r="A406" i="6"/>
  <c r="B406" i="6"/>
  <c r="D1693" i="6"/>
  <c r="C1693" i="6"/>
  <c r="A1693" i="6"/>
  <c r="B1693" i="6"/>
  <c r="B293" i="6"/>
  <c r="C293" i="6"/>
  <c r="A293" i="6"/>
  <c r="D293" i="6"/>
  <c r="C2313" i="6"/>
  <c r="D2313" i="6"/>
  <c r="A2313" i="6"/>
  <c r="B2313" i="6"/>
  <c r="B291" i="6"/>
  <c r="D291" i="6"/>
  <c r="A291" i="6"/>
  <c r="C291" i="6"/>
  <c r="B393" i="6"/>
  <c r="C393" i="6"/>
  <c r="A393" i="6"/>
  <c r="D393" i="6"/>
  <c r="C234" i="6"/>
  <c r="D234" i="6"/>
  <c r="A234" i="6"/>
  <c r="B234" i="6"/>
  <c r="B149" i="6"/>
  <c r="C149" i="6"/>
  <c r="A149" i="6"/>
  <c r="D149" i="6"/>
  <c r="D615" i="6"/>
  <c r="B615" i="6"/>
  <c r="A615" i="6"/>
  <c r="C615" i="6"/>
  <c r="B647" i="6"/>
  <c r="C647" i="6"/>
  <c r="A647" i="6"/>
  <c r="D647" i="6"/>
  <c r="B734" i="6"/>
  <c r="C734" i="6"/>
  <c r="A734" i="6"/>
  <c r="D734" i="6"/>
  <c r="D1261" i="6"/>
  <c r="B1261" i="6"/>
  <c r="A1261" i="6"/>
  <c r="C1261" i="6"/>
  <c r="C338" i="6"/>
  <c r="B338" i="6"/>
  <c r="A338" i="6"/>
  <c r="D338" i="6"/>
  <c r="D773" i="6"/>
  <c r="C773" i="6"/>
  <c r="A773" i="6"/>
  <c r="B773" i="6"/>
  <c r="C718" i="6"/>
  <c r="B718" i="6"/>
  <c r="A718" i="6"/>
  <c r="D718" i="6"/>
  <c r="B767" i="6"/>
  <c r="C767" i="6"/>
  <c r="A767" i="6"/>
  <c r="D767" i="6"/>
  <c r="D1773" i="6"/>
  <c r="C1773" i="6"/>
  <c r="A1773" i="6"/>
  <c r="B1773" i="6"/>
  <c r="B1363" i="6"/>
  <c r="C1363" i="6"/>
  <c r="A1363" i="6"/>
  <c r="D1363" i="6"/>
  <c r="C1176" i="6"/>
  <c r="D1176" i="6"/>
  <c r="A1176" i="6"/>
  <c r="B1176" i="6"/>
  <c r="C1665" i="6"/>
  <c r="B1665" i="6"/>
  <c r="A1665" i="6"/>
  <c r="D1665" i="6"/>
  <c r="C992" i="6"/>
  <c r="D992" i="6"/>
  <c r="A992" i="6"/>
  <c r="B992" i="6"/>
  <c r="B709" i="6"/>
  <c r="C709" i="6"/>
  <c r="A709" i="6"/>
  <c r="D709" i="6"/>
  <c r="C2147" i="6"/>
  <c r="D2147" i="6"/>
  <c r="A2147" i="6"/>
  <c r="B2147" i="6"/>
  <c r="D1344" i="6"/>
  <c r="C1344" i="6"/>
  <c r="A1344" i="6"/>
  <c r="B1344" i="6"/>
  <c r="D589" i="6"/>
  <c r="B589" i="6"/>
  <c r="A589" i="6"/>
  <c r="C589" i="6"/>
  <c r="D1154" i="6"/>
  <c r="C1154" i="6"/>
  <c r="A1154" i="6"/>
  <c r="B1154" i="6"/>
  <c r="B410" i="6"/>
  <c r="D410" i="6"/>
  <c r="A410" i="6"/>
  <c r="C410" i="6"/>
  <c r="D2007" i="6"/>
  <c r="B2007" i="6"/>
  <c r="A2007" i="6"/>
  <c r="C2007" i="6"/>
  <c r="B2305" i="6"/>
  <c r="C2305" i="6"/>
  <c r="A2305" i="6"/>
  <c r="D2305" i="6"/>
  <c r="C1293" i="6"/>
  <c r="B1293" i="6"/>
  <c r="A1293" i="6"/>
  <c r="D1293" i="6"/>
  <c r="D667" i="6"/>
  <c r="B667" i="6"/>
  <c r="A667" i="6"/>
  <c r="C667" i="6"/>
  <c r="C1311" i="6"/>
  <c r="B1311" i="6"/>
  <c r="A1311" i="6"/>
  <c r="D1311" i="6"/>
  <c r="C898" i="6"/>
  <c r="D898" i="6"/>
  <c r="A898" i="6"/>
  <c r="B898" i="6"/>
  <c r="C879" i="6"/>
  <c r="D879" i="6"/>
  <c r="A879" i="6"/>
  <c r="B879" i="6"/>
  <c r="C1501" i="6"/>
  <c r="D1501" i="6"/>
  <c r="A1501" i="6"/>
  <c r="B1501" i="6"/>
  <c r="B66" i="6"/>
  <c r="C66" i="6"/>
  <c r="A66" i="6"/>
  <c r="D66" i="6"/>
  <c r="B530" i="6"/>
  <c r="D530" i="6"/>
  <c r="A530" i="6"/>
  <c r="C530" i="6"/>
  <c r="B785" i="6"/>
  <c r="D785" i="6"/>
  <c r="A785" i="6"/>
  <c r="C785" i="6"/>
  <c r="B279" i="6"/>
  <c r="C279" i="6"/>
  <c r="A279" i="6"/>
  <c r="D279" i="6"/>
  <c r="D277" i="6"/>
  <c r="C277" i="6"/>
  <c r="A277" i="6"/>
  <c r="B277" i="6"/>
  <c r="D984" i="6"/>
  <c r="C984" i="6"/>
  <c r="A984" i="6"/>
  <c r="B984" i="6"/>
  <c r="D263" i="6"/>
  <c r="B263" i="6"/>
  <c r="A263" i="6"/>
  <c r="C263" i="6"/>
  <c r="C567" i="6"/>
  <c r="B567" i="6"/>
  <c r="A567" i="6"/>
  <c r="D567" i="6"/>
  <c r="D438" i="6"/>
  <c r="B438" i="6"/>
  <c r="A438" i="6"/>
  <c r="C438" i="6"/>
  <c r="D1749" i="6"/>
  <c r="C1749" i="6"/>
  <c r="A1749" i="6"/>
  <c r="B1749" i="6"/>
  <c r="D505" i="6"/>
  <c r="B505" i="6"/>
  <c r="A505" i="6"/>
  <c r="C505" i="6"/>
  <c r="B22" i="6"/>
  <c r="C22" i="6"/>
  <c r="A22" i="6"/>
  <c r="D22" i="6"/>
  <c r="D2253" i="6"/>
  <c r="B2253" i="6"/>
  <c r="A2253" i="6"/>
  <c r="C2253" i="6"/>
  <c r="D1497" i="6"/>
  <c r="C1497" i="6"/>
  <c r="A1497" i="6"/>
  <c r="B1497" i="6"/>
  <c r="C1653" i="6"/>
  <c r="B1653" i="6"/>
  <c r="A1653" i="6"/>
  <c r="D1653" i="6"/>
  <c r="C539" i="6"/>
  <c r="B539" i="6"/>
  <c r="A539" i="6"/>
  <c r="D539" i="6"/>
  <c r="C971" i="6"/>
  <c r="B971" i="6"/>
  <c r="A971" i="6"/>
  <c r="D971" i="6"/>
  <c r="C72" i="6"/>
  <c r="D72" i="6"/>
  <c r="A72" i="6"/>
  <c r="B72" i="6"/>
  <c r="D1505" i="6"/>
  <c r="C1505" i="6"/>
  <c r="A1505" i="6"/>
  <c r="B1505" i="6"/>
  <c r="B1056" i="6"/>
  <c r="D1056" i="6"/>
  <c r="A1056" i="6"/>
  <c r="C1056" i="6"/>
  <c r="C312" i="6"/>
  <c r="D312" i="6"/>
  <c r="A312" i="6"/>
  <c r="B312" i="6"/>
  <c r="C878" i="6"/>
  <c r="D878" i="6"/>
  <c r="A878" i="6"/>
  <c r="B878" i="6"/>
  <c r="C466" i="6"/>
  <c r="D466" i="6"/>
  <c r="A466" i="6"/>
  <c r="B466" i="6"/>
  <c r="B1373" i="6"/>
  <c r="D1373" i="6"/>
  <c r="A1373" i="6"/>
  <c r="C1373" i="6"/>
  <c r="C595" i="6"/>
  <c r="D595" i="6"/>
  <c r="A595" i="6"/>
  <c r="B595" i="6"/>
  <c r="B1422" i="6"/>
  <c r="C1422" i="6"/>
  <c r="A1422" i="6"/>
  <c r="D1422" i="6"/>
  <c r="B774" i="6"/>
  <c r="D774" i="6"/>
  <c r="A774" i="6"/>
  <c r="C774" i="6"/>
  <c r="D1490" i="6"/>
  <c r="C1490" i="6"/>
  <c r="A1490" i="6"/>
  <c r="B1490" i="6"/>
  <c r="C728" i="6"/>
  <c r="B728" i="6"/>
  <c r="A728" i="6"/>
  <c r="D728" i="6"/>
  <c r="B1268" i="6"/>
  <c r="D1268" i="6"/>
  <c r="A1268" i="6"/>
  <c r="C1268" i="6"/>
  <c r="C605" i="6"/>
  <c r="D605" i="6"/>
  <c r="A605" i="6"/>
  <c r="B605" i="6"/>
  <c r="C1728" i="6"/>
  <c r="B1728" i="6"/>
  <c r="A1728" i="6"/>
  <c r="D1728" i="6"/>
  <c r="D1758" i="6"/>
  <c r="B1758" i="6"/>
  <c r="A1758" i="6"/>
  <c r="C1758" i="6"/>
  <c r="C2333" i="6"/>
  <c r="D2333" i="6"/>
  <c r="A2333" i="6"/>
  <c r="B2333" i="6"/>
  <c r="D676" i="6"/>
  <c r="B676" i="6"/>
  <c r="A676" i="6"/>
  <c r="C676" i="6"/>
  <c r="C1817" i="6"/>
  <c r="D1817" i="6"/>
  <c r="A1817" i="6"/>
  <c r="B1817" i="6"/>
  <c r="D651" i="6"/>
  <c r="B651" i="6"/>
  <c r="A651" i="6"/>
  <c r="C651" i="6"/>
  <c r="D448" i="6"/>
  <c r="B448" i="6"/>
  <c r="A448" i="6"/>
  <c r="C448" i="6"/>
  <c r="C492" i="6"/>
  <c r="D492" i="6"/>
  <c r="A492" i="6"/>
  <c r="B492" i="6"/>
  <c r="B400" i="6"/>
  <c r="D400" i="6"/>
  <c r="A400" i="6"/>
  <c r="C400" i="6"/>
  <c r="D476" i="6"/>
  <c r="B476" i="6"/>
  <c r="A476" i="6"/>
  <c r="C476" i="6"/>
  <c r="D519" i="6"/>
  <c r="B519" i="6"/>
  <c r="A519" i="6"/>
  <c r="C519" i="6"/>
  <c r="C453" i="6"/>
  <c r="D453" i="6"/>
  <c r="A453" i="6"/>
  <c r="B453" i="6"/>
  <c r="D1567" i="6"/>
  <c r="C1567" i="6"/>
  <c r="A1567" i="6"/>
  <c r="B1567" i="6"/>
  <c r="B268" i="6"/>
  <c r="C268" i="6"/>
  <c r="A268" i="6"/>
  <c r="D268" i="6"/>
  <c r="B1425" i="6"/>
  <c r="C1425" i="6"/>
  <c r="A1425" i="6"/>
  <c r="D1425" i="6"/>
  <c r="B1203" i="6"/>
  <c r="D1203" i="6"/>
  <c r="A1203" i="6"/>
  <c r="C1203" i="6"/>
  <c r="B602" i="6"/>
  <c r="C602" i="6"/>
  <c r="A602" i="6"/>
  <c r="D602" i="6"/>
  <c r="C1259" i="6"/>
  <c r="D1259" i="6"/>
  <c r="A1259" i="6"/>
  <c r="B1259" i="6"/>
  <c r="D383" i="6"/>
  <c r="B383" i="6"/>
  <c r="A383" i="6"/>
  <c r="C383" i="6"/>
  <c r="B636" i="6"/>
  <c r="C636" i="6"/>
  <c r="A636" i="6"/>
  <c r="D636" i="6"/>
  <c r="B183" i="6"/>
  <c r="D183" i="6"/>
  <c r="A183" i="6"/>
  <c r="C183" i="6"/>
  <c r="C1499" i="6"/>
  <c r="B1499" i="6"/>
  <c r="A1499" i="6"/>
  <c r="D1499" i="6"/>
  <c r="B1021" i="6"/>
  <c r="C1021" i="6"/>
  <c r="A1021" i="6"/>
  <c r="D1021" i="6"/>
  <c r="C1929" i="6"/>
  <c r="D1929" i="6"/>
  <c r="A1929" i="6"/>
  <c r="B1929" i="6"/>
  <c r="B1859" i="6"/>
  <c r="D1859" i="6"/>
  <c r="A1859" i="6"/>
  <c r="C1859" i="6"/>
  <c r="B789" i="6"/>
  <c r="D789" i="6"/>
  <c r="A789" i="6"/>
  <c r="C789" i="6"/>
  <c r="B1557" i="6"/>
  <c r="C1557" i="6"/>
  <c r="A1557" i="6"/>
  <c r="D1557" i="6"/>
  <c r="D1207" i="6"/>
  <c r="B1207" i="6"/>
  <c r="A1207" i="6"/>
  <c r="C1207" i="6"/>
  <c r="D731" i="6"/>
  <c r="C731" i="6"/>
  <c r="A731" i="6"/>
  <c r="B731" i="6"/>
  <c r="B2148" i="6"/>
  <c r="D2148" i="6"/>
  <c r="A2148" i="6"/>
  <c r="C2148" i="6"/>
  <c r="D1040" i="6"/>
  <c r="C1040" i="6"/>
  <c r="A1040" i="6"/>
  <c r="B1040" i="6"/>
  <c r="D1457" i="6"/>
  <c r="C1457" i="6"/>
  <c r="A1457" i="6"/>
  <c r="B1457" i="6"/>
  <c r="B1823" i="6"/>
  <c r="C1823" i="6"/>
  <c r="A1823" i="6"/>
  <c r="D1823" i="6"/>
  <c r="B1926" i="6"/>
  <c r="C1926" i="6"/>
  <c r="A1926" i="6"/>
  <c r="D1926" i="6"/>
  <c r="D957" i="6"/>
  <c r="B957" i="6"/>
  <c r="A957" i="6"/>
  <c r="C957" i="6"/>
  <c r="B525" i="6"/>
  <c r="D525" i="6"/>
  <c r="A525" i="6"/>
  <c r="C525" i="6"/>
  <c r="D926" i="6"/>
  <c r="C926" i="6"/>
  <c r="A926" i="6"/>
  <c r="B926" i="6"/>
  <c r="D359" i="6"/>
  <c r="B359" i="6"/>
  <c r="A359" i="6"/>
  <c r="C359" i="6"/>
  <c r="B282" i="6"/>
  <c r="C282" i="6"/>
  <c r="A282" i="6"/>
  <c r="D282" i="6"/>
  <c r="C1148" i="6"/>
  <c r="B1148" i="6"/>
  <c r="A1148" i="6"/>
  <c r="D1148" i="6"/>
  <c r="B1670" i="6"/>
  <c r="D1670" i="6"/>
  <c r="A1670" i="6"/>
  <c r="C1670" i="6"/>
  <c r="C491" i="6"/>
  <c r="B491" i="6"/>
  <c r="A491" i="6"/>
  <c r="D491" i="6"/>
  <c r="D508" i="6"/>
  <c r="C508" i="6"/>
  <c r="A508" i="6"/>
  <c r="B508" i="6"/>
  <c r="C693" i="6"/>
  <c r="B693" i="6"/>
  <c r="A693" i="6"/>
  <c r="D693" i="6"/>
  <c r="B1175" i="6"/>
  <c r="C1175" i="6"/>
  <c r="A1175" i="6"/>
  <c r="D1175" i="6"/>
  <c r="C1140" i="6"/>
  <c r="D1140" i="6"/>
  <c r="A1140" i="6"/>
  <c r="B1140" i="6"/>
  <c r="D1697" i="6"/>
  <c r="B1697" i="6"/>
  <c r="A1697" i="6"/>
  <c r="C1697" i="6"/>
  <c r="C208" i="6"/>
  <c r="B208" i="6"/>
  <c r="A208" i="6"/>
  <c r="D208" i="6"/>
  <c r="D1380" i="6"/>
  <c r="C1380" i="6"/>
  <c r="A1380" i="6"/>
  <c r="B1380" i="6"/>
  <c r="C1769" i="6"/>
  <c r="D1769" i="6"/>
  <c r="A1769" i="6"/>
  <c r="B1769" i="6"/>
  <c r="C403" i="6"/>
  <c r="D403" i="6"/>
  <c r="A403" i="6"/>
  <c r="B403" i="6"/>
  <c r="C130" i="6"/>
  <c r="D130" i="6"/>
  <c r="A130" i="6"/>
  <c r="B130" i="6"/>
  <c r="B1305" i="6"/>
  <c r="D1305" i="6"/>
  <c r="A1305" i="6"/>
  <c r="C1305" i="6"/>
  <c r="B590" i="6"/>
  <c r="C590" i="6"/>
  <c r="A590" i="6"/>
  <c r="D590" i="6"/>
  <c r="C2217" i="6"/>
  <c r="D2217" i="6"/>
  <c r="A2217" i="6"/>
  <c r="B2217" i="6"/>
  <c r="C2070" i="6"/>
  <c r="B2070" i="6"/>
  <c r="A2070" i="6"/>
  <c r="D2070" i="6"/>
  <c r="B1053" i="6"/>
  <c r="C1053" i="6"/>
  <c r="A1053" i="6"/>
  <c r="D1053" i="6"/>
  <c r="D252" i="6"/>
  <c r="C252" i="6"/>
  <c r="A252" i="6"/>
  <c r="B252" i="6"/>
  <c r="C1080" i="6"/>
  <c r="B1080" i="6"/>
  <c r="A1080" i="6"/>
  <c r="D1080" i="6"/>
  <c r="C1132" i="6"/>
  <c r="B1132" i="6"/>
  <c r="A1132" i="6"/>
  <c r="D1132" i="6"/>
  <c r="C835" i="6"/>
  <c r="D835" i="6"/>
  <c r="A835" i="6"/>
  <c r="B835" i="6"/>
  <c r="C6" i="6"/>
  <c r="B6" i="6"/>
  <c r="A6" i="6"/>
  <c r="D6" i="6"/>
  <c r="B541" i="6"/>
  <c r="D541" i="6"/>
  <c r="A541" i="6"/>
  <c r="C541" i="6"/>
  <c r="C1703" i="6"/>
  <c r="D1703" i="6"/>
  <c r="A1703" i="6"/>
  <c r="B1703" i="6"/>
  <c r="B2074" i="6"/>
  <c r="C2074" i="6"/>
  <c r="A2074" i="6"/>
  <c r="D2074" i="6"/>
  <c r="D1066" i="6"/>
  <c r="C1066" i="6"/>
  <c r="A1066" i="6"/>
  <c r="B1066" i="6"/>
  <c r="B562" i="6"/>
  <c r="D562" i="6"/>
  <c r="A562" i="6"/>
  <c r="C562" i="6"/>
  <c r="D1842" i="6"/>
  <c r="B1842" i="6"/>
  <c r="A1842" i="6"/>
  <c r="C1842" i="6"/>
  <c r="D91" i="6"/>
  <c r="B91" i="6"/>
  <c r="A91" i="6"/>
  <c r="C91" i="6"/>
  <c r="C991" i="6"/>
  <c r="D991" i="6"/>
  <c r="A991" i="6"/>
  <c r="B991" i="6"/>
  <c r="D1250" i="6"/>
  <c r="B1250" i="6"/>
  <c r="A1250" i="6"/>
  <c r="C1250" i="6"/>
  <c r="B2060" i="6"/>
  <c r="C2060" i="6"/>
  <c r="A2060" i="6"/>
  <c r="D2060" i="6"/>
  <c r="B578" i="6"/>
  <c r="D578" i="6"/>
  <c r="A578" i="6"/>
  <c r="C578" i="6"/>
  <c r="D546" i="6"/>
  <c r="B546" i="6"/>
  <c r="A546" i="6"/>
  <c r="C546" i="6"/>
  <c r="B839" i="6"/>
  <c r="D839" i="6"/>
  <c r="A839" i="6"/>
  <c r="C839" i="6"/>
  <c r="C723" i="6"/>
  <c r="D723" i="6"/>
  <c r="A723" i="6"/>
  <c r="B723" i="6"/>
  <c r="D207" i="6"/>
  <c r="C207" i="6"/>
  <c r="A207" i="6"/>
  <c r="B207" i="6"/>
  <c r="B781" i="6"/>
  <c r="C781" i="6"/>
  <c r="A781" i="6"/>
  <c r="D781" i="6"/>
  <c r="B1019" i="6"/>
  <c r="D1019" i="6"/>
  <c r="A1019" i="6"/>
  <c r="C1019" i="6"/>
  <c r="B1271" i="6"/>
  <c r="D1271" i="6"/>
  <c r="A1271" i="6"/>
  <c r="C1271" i="6"/>
  <c r="D935" i="6"/>
  <c r="B935" i="6"/>
  <c r="A935" i="6"/>
  <c r="C935" i="6"/>
  <c r="B244" i="6"/>
  <c r="D244" i="6"/>
  <c r="A244" i="6"/>
  <c r="C244" i="6"/>
  <c r="C85" i="6"/>
  <c r="B85" i="6"/>
  <c r="A85" i="6"/>
  <c r="D85" i="6"/>
  <c r="B1057" i="6"/>
  <c r="C1057" i="6"/>
  <c r="A1057" i="6"/>
  <c r="D1057" i="6"/>
  <c r="C622" i="6"/>
  <c r="B622" i="6"/>
  <c r="A622" i="6"/>
  <c r="D622" i="6"/>
  <c r="B387" i="6"/>
  <c r="D387" i="6"/>
  <c r="A387" i="6"/>
  <c r="C387" i="6"/>
  <c r="B501" i="6"/>
  <c r="C501" i="6"/>
  <c r="A501" i="6"/>
  <c r="D501" i="6"/>
  <c r="B61" i="6"/>
  <c r="C61" i="6"/>
  <c r="A61" i="6"/>
  <c r="D61" i="6"/>
  <c r="B581" i="6"/>
  <c r="D581" i="6"/>
  <c r="A581" i="6"/>
  <c r="C581" i="6"/>
  <c r="D579" i="6"/>
  <c r="B579" i="6"/>
  <c r="A579" i="6"/>
  <c r="C579" i="6"/>
  <c r="C1679" i="6"/>
  <c r="D1679" i="6"/>
  <c r="A1679" i="6"/>
  <c r="B1679" i="6"/>
  <c r="D684" i="6"/>
  <c r="B684" i="6"/>
  <c r="A684" i="6"/>
  <c r="C684" i="6"/>
  <c r="B7" i="6"/>
  <c r="D7" i="6"/>
  <c r="A7" i="6"/>
  <c r="C7" i="6"/>
  <c r="D1763" i="6"/>
  <c r="C1763" i="6"/>
  <c r="A1763" i="6"/>
  <c r="B1763" i="6"/>
  <c r="C526" i="6"/>
  <c r="D526" i="6"/>
  <c r="A526" i="6"/>
  <c r="B526" i="6"/>
  <c r="C439" i="6"/>
  <c r="B439" i="6"/>
  <c r="A439" i="6"/>
  <c r="D439" i="6"/>
  <c r="B164" i="6"/>
  <c r="C164" i="6"/>
  <c r="A164" i="6"/>
  <c r="D164" i="6"/>
  <c r="D1379" i="6"/>
  <c r="C1379" i="6"/>
  <c r="A1379" i="6"/>
  <c r="B1379" i="6"/>
  <c r="B1500" i="6"/>
  <c r="D1500" i="6"/>
  <c r="A1500" i="6"/>
  <c r="C1500" i="6"/>
  <c r="D988" i="6"/>
  <c r="C988" i="6"/>
  <c r="A988" i="6"/>
  <c r="B988" i="6"/>
  <c r="B82" i="6"/>
  <c r="D82" i="6"/>
  <c r="A82" i="6"/>
  <c r="C82" i="6"/>
  <c r="D1054" i="6"/>
  <c r="C1054" i="6"/>
  <c r="A1054" i="6"/>
  <c r="B1054" i="6"/>
  <c r="C866" i="6"/>
  <c r="D866" i="6"/>
  <c r="A866" i="6"/>
  <c r="B866" i="6"/>
  <c r="C1589" i="6"/>
  <c r="B1589" i="6"/>
  <c r="A1589" i="6"/>
  <c r="D1589" i="6"/>
  <c r="C211" i="6"/>
  <c r="D211" i="6"/>
  <c r="A211" i="6"/>
  <c r="B211" i="6"/>
  <c r="C18" i="6"/>
  <c r="D18" i="6"/>
  <c r="A18" i="6"/>
  <c r="B18" i="6"/>
  <c r="D1071" i="6"/>
  <c r="C1071" i="6"/>
  <c r="A1071" i="6"/>
  <c r="B1071" i="6"/>
  <c r="C1099" i="6"/>
  <c r="D1099" i="6"/>
  <c r="A1099" i="6"/>
  <c r="B1099" i="6"/>
  <c r="B859" i="6"/>
  <c r="D859" i="6"/>
  <c r="A859" i="6"/>
  <c r="C859" i="6"/>
  <c r="C641" i="6"/>
  <c r="D641" i="6"/>
  <c r="A641" i="6"/>
  <c r="B641" i="6"/>
  <c r="D536" i="6"/>
  <c r="C536" i="6"/>
  <c r="A536" i="6"/>
  <c r="B536" i="6"/>
  <c r="D1853" i="6"/>
  <c r="B1853" i="6"/>
  <c r="A1853" i="6"/>
  <c r="C1853" i="6"/>
  <c r="D457" i="6"/>
  <c r="C457" i="6"/>
  <c r="A457" i="6"/>
  <c r="B457" i="6"/>
  <c r="B600" i="6"/>
  <c r="C600" i="6"/>
  <c r="A600" i="6"/>
  <c r="D600" i="6"/>
  <c r="D104" i="6"/>
  <c r="C104" i="6"/>
  <c r="A104" i="6"/>
  <c r="B104" i="6"/>
  <c r="B235" i="6"/>
  <c r="C235" i="6"/>
  <c r="A235" i="6"/>
  <c r="D235" i="6"/>
  <c r="C187" i="6"/>
  <c r="B187" i="6"/>
  <c r="A187" i="6"/>
  <c r="D187" i="6"/>
  <c r="C2043" i="6"/>
  <c r="B2043" i="6"/>
  <c r="A2043" i="6"/>
  <c r="D2043" i="6"/>
  <c r="B751" i="6"/>
  <c r="C751" i="6"/>
  <c r="A751" i="6"/>
  <c r="D751" i="6"/>
  <c r="C925" i="6"/>
  <c r="D925" i="6"/>
  <c r="A925" i="6"/>
  <c r="B925" i="6"/>
  <c r="C237" i="6"/>
  <c r="B237" i="6"/>
  <c r="A237" i="6"/>
  <c r="D237" i="6"/>
  <c r="D1469" i="6"/>
  <c r="B1469" i="6"/>
  <c r="A1469" i="6"/>
  <c r="C1469" i="6"/>
  <c r="D2241" i="6"/>
  <c r="C2241" i="6"/>
  <c r="A2241" i="6"/>
  <c r="B2241" i="6"/>
  <c r="D2279" i="6"/>
  <c r="B2279" i="6"/>
  <c r="A2279" i="6"/>
  <c r="C2279" i="6"/>
  <c r="D754" i="6"/>
  <c r="C754" i="6"/>
  <c r="A754" i="6"/>
  <c r="B754" i="6"/>
  <c r="B1391" i="6"/>
  <c r="C1391" i="6"/>
  <c r="A1391" i="6"/>
  <c r="D1391" i="6"/>
  <c r="B323" i="6"/>
  <c r="D323" i="6"/>
  <c r="A323" i="6"/>
  <c r="C323" i="6"/>
  <c r="C1478" i="6"/>
  <c r="D1478" i="6"/>
  <c r="A1478" i="6"/>
  <c r="B1478" i="6"/>
  <c r="C1249" i="6"/>
  <c r="B1249" i="6"/>
  <c r="A1249" i="6"/>
  <c r="D1249" i="6"/>
  <c r="D444" i="6"/>
  <c r="B444" i="6"/>
  <c r="A444" i="6"/>
  <c r="C444" i="6"/>
  <c r="D1548" i="6"/>
  <c r="B1548" i="6"/>
  <c r="A1548" i="6"/>
  <c r="C1548" i="6"/>
  <c r="B883" i="6"/>
  <c r="D883" i="6"/>
  <c r="A883" i="6"/>
  <c r="C883" i="6"/>
  <c r="B571" i="6"/>
  <c r="C571" i="6"/>
  <c r="A571" i="6"/>
  <c r="D571" i="6"/>
  <c r="B1966" i="6"/>
  <c r="C1966" i="6"/>
  <c r="A1966" i="6"/>
  <c r="D1966" i="6"/>
  <c r="D308" i="6"/>
  <c r="C308" i="6"/>
  <c r="A308" i="6"/>
  <c r="B308" i="6"/>
  <c r="C768" i="6"/>
  <c r="D768" i="6"/>
  <c r="A768" i="6"/>
  <c r="B768" i="6"/>
  <c r="B759" i="6"/>
  <c r="C759" i="6"/>
  <c r="A759" i="6"/>
  <c r="D759" i="6"/>
  <c r="B1847" i="6"/>
  <c r="D1847" i="6"/>
  <c r="A1847" i="6"/>
  <c r="C1847" i="6"/>
  <c r="B1343" i="6"/>
  <c r="C1343" i="6"/>
  <c r="A1343" i="6"/>
  <c r="D1343" i="6"/>
  <c r="D987" i="6"/>
  <c r="B987" i="6"/>
  <c r="A987" i="6"/>
  <c r="C987" i="6"/>
  <c r="C479" i="6"/>
  <c r="B479" i="6"/>
  <c r="A479" i="6"/>
  <c r="D479" i="6"/>
  <c r="D1007" i="6"/>
  <c r="C1007" i="6"/>
  <c r="A1007" i="6"/>
  <c r="B1007" i="6"/>
  <c r="B782" i="6"/>
  <c r="D782" i="6"/>
  <c r="A782" i="6"/>
  <c r="C782" i="6"/>
  <c r="C443" i="6"/>
  <c r="D443" i="6"/>
  <c r="A443" i="6"/>
  <c r="B443" i="6"/>
  <c r="C527" i="6"/>
  <c r="B527" i="6"/>
  <c r="A527" i="6"/>
  <c r="D527" i="6"/>
  <c r="B1186" i="6"/>
  <c r="C1186" i="6"/>
  <c r="A1186" i="6"/>
  <c r="D1186" i="6"/>
  <c r="D1678" i="6"/>
  <c r="B1678" i="6"/>
  <c r="A1678" i="6"/>
  <c r="C1678" i="6"/>
  <c r="D54" i="6"/>
  <c r="B54" i="6"/>
  <c r="A54" i="6"/>
  <c r="C54" i="6"/>
  <c r="D644" i="6"/>
  <c r="C644" i="6"/>
  <c r="A644" i="6"/>
  <c r="B644" i="6"/>
  <c r="B43" i="6"/>
  <c r="D43" i="6"/>
  <c r="A43" i="6"/>
  <c r="C43" i="6"/>
  <c r="B281" i="6"/>
  <c r="D281" i="6"/>
  <c r="A281" i="6"/>
  <c r="C281" i="6"/>
  <c r="D153" i="6"/>
  <c r="C153" i="6"/>
  <c r="A153" i="6"/>
  <c r="B153" i="6"/>
  <c r="C1646" i="6"/>
  <c r="B1646" i="6"/>
  <c r="A1646" i="6"/>
  <c r="D1646" i="6"/>
  <c r="C29" i="6"/>
  <c r="D29" i="6"/>
  <c r="A29" i="6"/>
  <c r="B29" i="6"/>
  <c r="C513" i="6"/>
  <c r="D513" i="6"/>
  <c r="A513" i="6"/>
  <c r="B513" i="6"/>
  <c r="C1228" i="6"/>
  <c r="B1228" i="6"/>
  <c r="A1228" i="6"/>
  <c r="D1228" i="6"/>
  <c r="B408" i="6"/>
  <c r="C408" i="6"/>
  <c r="A408" i="6"/>
  <c r="D408" i="6"/>
  <c r="D233" i="6"/>
  <c r="B233" i="6"/>
  <c r="A233" i="6"/>
  <c r="C233" i="6"/>
  <c r="C265" i="6"/>
  <c r="B265" i="6"/>
  <c r="A265" i="6"/>
  <c r="D265" i="6"/>
  <c r="B1785" i="6"/>
  <c r="C1785" i="6"/>
  <c r="A1785" i="6"/>
  <c r="D1785" i="6"/>
  <c r="D92" i="6"/>
  <c r="C92" i="6"/>
  <c r="A92" i="6"/>
  <c r="B92" i="6"/>
  <c r="C1046" i="6"/>
  <c r="D1046" i="6"/>
  <c r="A1046" i="6"/>
  <c r="B1046" i="6"/>
  <c r="B68" i="6"/>
  <c r="C68" i="6"/>
  <c r="A68" i="6"/>
  <c r="D68" i="6"/>
  <c r="B1323" i="6"/>
  <c r="D1323" i="6"/>
  <c r="A1323" i="6"/>
  <c r="C1323" i="6"/>
  <c r="C1091" i="6"/>
  <c r="B1091" i="6"/>
  <c r="A1091" i="6"/>
  <c r="D1091" i="6"/>
  <c r="D1224" i="6"/>
  <c r="C1224" i="6"/>
  <c r="A1224" i="6"/>
  <c r="B1224" i="6"/>
  <c r="C802" i="6"/>
  <c r="B802" i="6"/>
  <c r="A802" i="6"/>
  <c r="D802" i="6"/>
  <c r="B1052" i="6"/>
  <c r="D1052" i="6"/>
  <c r="A1052" i="6"/>
  <c r="C1052" i="6"/>
  <c r="C897" i="6"/>
  <c r="B897" i="6"/>
  <c r="A897" i="6"/>
  <c r="D897" i="6"/>
  <c r="C299" i="6"/>
  <c r="B299" i="6"/>
  <c r="A299" i="6"/>
  <c r="D299" i="6"/>
  <c r="C374" i="6"/>
  <c r="D374" i="6"/>
  <c r="A374" i="6"/>
  <c r="B374" i="6"/>
  <c r="C11" i="6"/>
  <c r="B11" i="6"/>
  <c r="A11" i="6"/>
  <c r="D11" i="6"/>
  <c r="D35" i="6"/>
  <c r="B35" i="6"/>
  <c r="A35" i="6"/>
  <c r="C35" i="6"/>
  <c r="D1572" i="6"/>
  <c r="B1572" i="6"/>
  <c r="A1572" i="6"/>
  <c r="C1572" i="6"/>
  <c r="C2164" i="6"/>
  <c r="B2164" i="6"/>
  <c r="A2164" i="6"/>
  <c r="D2164" i="6"/>
  <c r="C876" i="6"/>
  <c r="D876" i="6"/>
  <c r="A876" i="6"/>
  <c r="B876" i="6"/>
  <c r="C227" i="6"/>
  <c r="D227" i="6"/>
  <c r="A227" i="6"/>
  <c r="B227" i="6"/>
  <c r="B1087" i="6"/>
  <c r="D1087" i="6"/>
  <c r="A1087" i="6"/>
  <c r="C1087" i="6"/>
  <c r="D1117" i="6"/>
  <c r="B1117" i="6"/>
  <c r="A1117" i="6"/>
  <c r="C1117" i="6"/>
  <c r="C188" i="6"/>
  <c r="D188" i="6"/>
  <c r="A188" i="6"/>
  <c r="B188" i="6"/>
  <c r="C661" i="6"/>
  <c r="B661" i="6"/>
  <c r="A661" i="6"/>
  <c r="D661" i="6"/>
  <c r="D1682" i="6"/>
  <c r="B1682" i="6"/>
  <c r="A1682" i="6"/>
  <c r="C1682" i="6"/>
  <c r="D1389" i="6"/>
  <c r="B1389" i="6"/>
  <c r="A1389" i="6"/>
  <c r="C1389" i="6"/>
  <c r="C865" i="6"/>
  <c r="D865" i="6"/>
  <c r="A865" i="6"/>
  <c r="B865" i="6"/>
  <c r="C511" i="6"/>
  <c r="D511" i="6"/>
  <c r="A511" i="6"/>
  <c r="B511" i="6"/>
  <c r="C928" i="6"/>
  <c r="D928" i="6"/>
  <c r="A928" i="6"/>
  <c r="B928" i="6"/>
  <c r="D603" i="6"/>
  <c r="B603" i="6"/>
  <c r="A603" i="6"/>
  <c r="C603" i="6"/>
  <c r="C1215" i="6"/>
  <c r="B1215" i="6"/>
  <c r="A1215" i="6"/>
  <c r="D1215" i="6"/>
  <c r="C564" i="6"/>
  <c r="B564" i="6"/>
  <c r="A564" i="6"/>
  <c r="D564" i="6"/>
  <c r="C4" i="6"/>
  <c r="B4" i="6"/>
  <c r="A4" i="6"/>
  <c r="D4" i="6"/>
  <c r="B1416" i="6"/>
  <c r="D1416" i="6"/>
  <c r="A1416" i="6"/>
  <c r="C1416" i="6"/>
  <c r="D106" i="6"/>
  <c r="C106" i="6"/>
  <c r="A106" i="6"/>
  <c r="B106" i="6"/>
  <c r="D1130" i="6"/>
  <c r="B1130" i="6"/>
  <c r="A1130" i="6"/>
  <c r="C1130" i="6"/>
  <c r="D848" i="6"/>
  <c r="B848" i="6"/>
  <c r="A848" i="6"/>
  <c r="C848" i="6"/>
  <c r="D142" i="6"/>
  <c r="C142" i="6"/>
  <c r="A142" i="6"/>
  <c r="B142" i="6"/>
  <c r="D87" i="6"/>
  <c r="B87" i="6"/>
  <c r="A87" i="6"/>
  <c r="C87" i="6"/>
  <c r="C1198" i="6"/>
  <c r="B1198" i="6"/>
  <c r="A1198" i="6"/>
  <c r="D1198" i="6"/>
  <c r="D1451" i="6"/>
  <c r="B1451" i="6"/>
  <c r="A1451" i="6"/>
  <c r="C1451" i="6"/>
  <c r="C635" i="6"/>
  <c r="B635" i="6"/>
  <c r="A635" i="6"/>
  <c r="D635" i="6"/>
  <c r="D77" i="6"/>
  <c r="C77" i="6"/>
  <c r="A77" i="6"/>
  <c r="B77" i="6"/>
  <c r="B1668" i="6"/>
  <c r="C1668" i="6"/>
  <c r="A1668" i="6"/>
  <c r="D1668" i="6"/>
  <c r="D1784" i="6"/>
  <c r="C1784" i="6"/>
  <c r="A1784" i="6"/>
  <c r="B1784" i="6"/>
  <c r="D1800" i="6"/>
  <c r="C1800" i="6"/>
  <c r="A1800" i="6"/>
  <c r="B1800" i="6"/>
  <c r="D404" i="6"/>
  <c r="C404" i="6"/>
  <c r="A404" i="6"/>
  <c r="B404" i="6"/>
  <c r="B1302" i="6"/>
  <c r="C1302" i="6"/>
  <c r="A1302" i="6"/>
  <c r="D1302" i="6"/>
  <c r="D377" i="6"/>
  <c r="C377" i="6"/>
  <c r="A377" i="6"/>
  <c r="B377" i="6"/>
  <c r="C425" i="6"/>
  <c r="B425" i="6"/>
  <c r="A425" i="6"/>
  <c r="D425" i="6"/>
  <c r="D168" i="6"/>
  <c r="B168" i="6"/>
  <c r="A168" i="6"/>
  <c r="C168" i="6"/>
  <c r="D179" i="6"/>
  <c r="C179" i="6"/>
  <c r="A179" i="6"/>
  <c r="B179" i="6"/>
  <c r="B2052" i="6"/>
  <c r="D2052" i="6"/>
  <c r="A2052" i="6"/>
  <c r="C2052" i="6"/>
  <c r="C820" i="6"/>
  <c r="B820" i="6"/>
  <c r="A820" i="6"/>
  <c r="D820" i="6"/>
  <c r="D470" i="6"/>
  <c r="C470" i="6"/>
  <c r="A470" i="6"/>
  <c r="B470" i="6"/>
  <c r="D100" i="6"/>
  <c r="C100" i="6"/>
  <c r="A100" i="6"/>
  <c r="B100" i="6"/>
  <c r="B558" i="6"/>
  <c r="C558" i="6"/>
  <c r="A558" i="6"/>
  <c r="D558" i="6"/>
  <c r="B921" i="6"/>
  <c r="C921" i="6"/>
  <c r="A921" i="6"/>
  <c r="D921" i="6"/>
  <c r="C517" i="6"/>
  <c r="D517" i="6"/>
  <c r="A517" i="6"/>
  <c r="B517" i="6"/>
  <c r="B214" i="6"/>
  <c r="C214" i="6"/>
  <c r="A214" i="6"/>
  <c r="D214" i="6"/>
  <c r="D1559" i="6"/>
  <c r="C1559" i="6"/>
  <c r="A1559" i="6"/>
  <c r="B1559" i="6"/>
  <c r="C1246" i="6"/>
  <c r="D1246" i="6"/>
  <c r="A1246" i="6"/>
  <c r="B1246" i="6"/>
  <c r="B1629" i="6"/>
  <c r="C1629" i="6"/>
  <c r="A1629" i="6"/>
  <c r="D1629" i="6"/>
  <c r="C452" i="6"/>
  <c r="D452" i="6"/>
  <c r="A452" i="6"/>
  <c r="B452" i="6"/>
  <c r="D874" i="6"/>
  <c r="B874" i="6"/>
  <c r="A874" i="6"/>
  <c r="C874" i="6"/>
  <c r="D215" i="6"/>
  <c r="C215" i="6"/>
  <c r="A215" i="6"/>
  <c r="B215" i="6"/>
  <c r="C1304" i="6"/>
  <c r="B1304" i="6"/>
  <c r="A1304" i="6"/>
  <c r="D1304" i="6"/>
  <c r="C559" i="6"/>
  <c r="B559" i="6"/>
  <c r="A559" i="6"/>
  <c r="D559" i="6"/>
  <c r="D959" i="6"/>
  <c r="C959" i="6"/>
  <c r="A959" i="6"/>
  <c r="B959" i="6"/>
  <c r="D999" i="6"/>
  <c r="C999" i="6"/>
  <c r="A999" i="6"/>
  <c r="B999" i="6"/>
  <c r="C1745" i="6"/>
  <c r="D1745" i="6"/>
  <c r="A1745" i="6"/>
  <c r="B1745" i="6"/>
  <c r="C816" i="6"/>
  <c r="D816" i="6"/>
  <c r="A816" i="6"/>
  <c r="B816" i="6"/>
  <c r="D2195" i="6"/>
  <c r="C2195" i="6"/>
  <c r="A2195" i="6"/>
  <c r="B2195" i="6"/>
  <c r="B643" i="6"/>
  <c r="C643" i="6"/>
  <c r="A643" i="6"/>
  <c r="D643" i="6"/>
  <c r="B842" i="6"/>
  <c r="C842" i="6"/>
  <c r="A842" i="6"/>
  <c r="D842" i="6"/>
  <c r="D16" i="6"/>
  <c r="C16" i="6"/>
  <c r="A16" i="6"/>
  <c r="B16" i="6"/>
  <c r="C171" i="6"/>
  <c r="D171" i="6"/>
  <c r="A171" i="6"/>
  <c r="B171" i="6"/>
  <c r="C55" i="6"/>
  <c r="B55" i="6"/>
  <c r="A55" i="6"/>
  <c r="D55" i="6"/>
  <c r="B124" i="6"/>
  <c r="D124" i="6"/>
  <c r="A124" i="6"/>
  <c r="C124" i="6"/>
  <c r="D473" i="6"/>
  <c r="C473" i="6"/>
  <c r="A473" i="6"/>
  <c r="B473" i="6"/>
  <c r="B1466" i="6"/>
  <c r="C1466" i="6"/>
  <c r="A1466" i="6"/>
  <c r="D1466" i="6"/>
  <c r="D344" i="6"/>
  <c r="B344" i="6"/>
  <c r="A344" i="6"/>
  <c r="C344" i="6"/>
  <c r="B1111" i="6"/>
  <c r="D1111" i="6"/>
  <c r="A1111" i="6"/>
  <c r="C1111" i="6"/>
  <c r="C418" i="6"/>
  <c r="B418" i="6"/>
  <c r="A418" i="6"/>
  <c r="D418" i="6"/>
  <c r="D67" i="6"/>
  <c r="B67" i="6"/>
  <c r="A67" i="6"/>
  <c r="C67" i="6"/>
  <c r="B294" i="6"/>
  <c r="D294" i="6"/>
  <c r="A294" i="6"/>
  <c r="C294" i="6"/>
  <c r="D1307" i="6"/>
  <c r="C1307" i="6"/>
  <c r="A1307" i="6"/>
  <c r="B1307" i="6"/>
  <c r="C284" i="6"/>
  <c r="D284" i="6"/>
  <c r="A284" i="6"/>
  <c r="B284" i="6"/>
  <c r="B350" i="6"/>
  <c r="C350" i="6"/>
  <c r="A350" i="6"/>
  <c r="D350" i="6"/>
  <c r="D1112" i="6"/>
  <c r="C1112" i="6"/>
  <c r="A1112" i="6"/>
  <c r="B1112" i="6"/>
  <c r="D1188" i="6"/>
  <c r="B1188" i="6"/>
  <c r="A1188" i="6"/>
  <c r="C1188" i="6"/>
  <c r="B705" i="6"/>
  <c r="C705" i="6"/>
  <c r="A705" i="6"/>
  <c r="D705" i="6"/>
  <c r="D125" i="6"/>
  <c r="C125" i="6"/>
  <c r="A125" i="6"/>
  <c r="B125" i="6"/>
  <c r="B625" i="6"/>
  <c r="C625" i="6"/>
  <c r="A625" i="6"/>
  <c r="D625" i="6"/>
  <c r="D538" i="6"/>
  <c r="B538" i="6"/>
  <c r="A538" i="6"/>
  <c r="C538" i="6"/>
  <c r="B1008" i="6"/>
  <c r="D1008" i="6"/>
  <c r="A1008" i="6"/>
  <c r="C1008" i="6"/>
  <c r="D877" i="6"/>
  <c r="B877" i="6"/>
  <c r="A877" i="6"/>
  <c r="C877" i="6"/>
  <c r="B357" i="6"/>
  <c r="C357" i="6"/>
  <c r="A357" i="6"/>
  <c r="D357" i="6"/>
  <c r="C520" i="6"/>
  <c r="D520" i="6"/>
  <c r="A520" i="6"/>
  <c r="B520" i="6"/>
  <c r="C497" i="6"/>
  <c r="B497" i="6"/>
  <c r="A497" i="6"/>
  <c r="D497" i="6"/>
  <c r="B1279" i="6"/>
  <c r="C1279" i="6"/>
  <c r="A1279" i="6"/>
  <c r="D1279" i="6"/>
  <c r="B1372" i="6"/>
  <c r="C1372" i="6"/>
  <c r="A1372" i="6"/>
  <c r="D1372" i="6"/>
  <c r="B15" i="6"/>
  <c r="D15" i="6"/>
  <c r="A15" i="6"/>
  <c r="C15" i="6"/>
  <c r="B13" i="6"/>
  <c r="C13" i="6"/>
  <c r="A13" i="6"/>
  <c r="D13" i="6"/>
  <c r="B587" i="6"/>
  <c r="D587" i="6"/>
  <c r="A587" i="6"/>
  <c r="C587" i="6"/>
  <c r="B958" i="6"/>
  <c r="D958" i="6"/>
  <c r="A958" i="6"/>
  <c r="C958" i="6"/>
  <c r="D2063" i="6"/>
  <c r="C2063" i="6"/>
  <c r="A2063" i="6"/>
  <c r="B2063" i="6"/>
  <c r="C119" i="6"/>
  <c r="B119" i="6"/>
  <c r="A119" i="6"/>
  <c r="D119" i="6"/>
  <c r="C830" i="6"/>
  <c r="B830" i="6"/>
  <c r="A830" i="6"/>
  <c r="D830" i="6"/>
  <c r="C827" i="6"/>
  <c r="D827" i="6"/>
  <c r="A827" i="6"/>
  <c r="B827" i="6"/>
  <c r="B1882" i="6"/>
  <c r="C1882" i="6"/>
  <c r="A1882" i="6"/>
  <c r="D1882" i="6"/>
  <c r="D548" i="6"/>
  <c r="C548" i="6"/>
  <c r="A548" i="6"/>
  <c r="B548" i="6"/>
  <c r="C758" i="6"/>
  <c r="D758" i="6"/>
  <c r="A758" i="6"/>
  <c r="B758" i="6"/>
  <c r="C996" i="6"/>
  <c r="D996" i="6"/>
  <c r="A996" i="6"/>
  <c r="B996" i="6"/>
  <c r="C1392" i="6"/>
  <c r="B1392" i="6"/>
  <c r="A1392" i="6"/>
  <c r="D1392" i="6"/>
  <c r="B65" i="6"/>
  <c r="C65" i="6"/>
  <c r="A65" i="6"/>
  <c r="D65" i="6"/>
  <c r="C739" i="6"/>
  <c r="B739" i="6"/>
  <c r="A739" i="6"/>
  <c r="D739" i="6"/>
  <c r="D638" i="6"/>
  <c r="B638" i="6"/>
  <c r="A638" i="6"/>
  <c r="C638" i="6"/>
  <c r="C432" i="6"/>
  <c r="B432" i="6"/>
  <c r="A432" i="6"/>
  <c r="D432" i="6"/>
  <c r="D1733" i="6"/>
  <c r="B1733" i="6"/>
  <c r="A1733" i="6"/>
  <c r="C1733" i="6"/>
  <c r="C1584" i="6"/>
  <c r="D1584" i="6"/>
  <c r="A1584" i="6"/>
  <c r="B1584" i="6"/>
  <c r="B791" i="6"/>
  <c r="C791" i="6"/>
  <c r="A791" i="6"/>
  <c r="D791" i="6"/>
  <c r="D888" i="6"/>
  <c r="C888" i="6"/>
  <c r="A888" i="6"/>
  <c r="B888" i="6"/>
  <c r="B584" i="6"/>
  <c r="D584" i="6"/>
  <c r="A584" i="6"/>
  <c r="C584" i="6"/>
  <c r="C982" i="6"/>
  <c r="D982" i="6"/>
  <c r="A982" i="6"/>
  <c r="B982" i="6"/>
  <c r="B274" i="6"/>
  <c r="D274" i="6"/>
  <c r="A274" i="6"/>
  <c r="C274" i="6"/>
  <c r="C296" i="6"/>
  <c r="B296" i="6"/>
  <c r="A296" i="6"/>
  <c r="D296" i="6"/>
  <c r="C219" i="6"/>
  <c r="D219" i="6"/>
  <c r="A219" i="6"/>
  <c r="B219" i="6"/>
  <c r="B378" i="6"/>
  <c r="D378" i="6"/>
  <c r="A378" i="6"/>
  <c r="C378" i="6"/>
  <c r="B1680" i="6"/>
  <c r="C1680" i="6"/>
  <c r="A1680" i="6"/>
  <c r="D1680" i="6"/>
  <c r="D396" i="6"/>
  <c r="C396" i="6"/>
  <c r="A396" i="6"/>
  <c r="B396" i="6"/>
  <c r="B1239" i="6"/>
  <c r="C1239" i="6"/>
  <c r="A1239" i="6"/>
  <c r="D1239" i="6"/>
  <c r="C1550" i="6"/>
  <c r="D1550" i="6"/>
  <c r="A1550" i="6"/>
  <c r="B1550" i="6"/>
  <c r="D190" i="6"/>
  <c r="B190" i="6"/>
  <c r="A190" i="6"/>
  <c r="C190" i="6"/>
  <c r="B95" i="6"/>
  <c r="D95" i="6"/>
  <c r="A95" i="6"/>
  <c r="C95" i="6"/>
  <c r="D1063" i="6"/>
  <c r="B1063" i="6"/>
  <c r="A1063" i="6"/>
  <c r="C1063" i="6"/>
  <c r="D25" i="6"/>
  <c r="B25" i="6"/>
  <c r="A25" i="6"/>
  <c r="C25" i="6"/>
  <c r="C805" i="6"/>
  <c r="D805" i="6"/>
  <c r="A805" i="6"/>
  <c r="B805" i="6"/>
  <c r="C1283" i="6"/>
  <c r="D1283" i="6"/>
  <c r="A1283" i="6"/>
  <c r="B1283" i="6"/>
  <c r="C775" i="6"/>
  <c r="B775" i="6"/>
  <c r="A775" i="6"/>
  <c r="D775" i="6"/>
  <c r="B1512" i="6"/>
  <c r="C1512" i="6"/>
  <c r="A1512" i="6"/>
  <c r="D1512" i="6"/>
  <c r="D273" i="6"/>
  <c r="C273" i="6"/>
  <c r="A273" i="6"/>
  <c r="B273" i="6"/>
  <c r="B1258" i="6"/>
  <c r="C1258" i="6"/>
  <c r="A1258" i="6"/>
  <c r="D1258" i="6"/>
  <c r="C770" i="6"/>
  <c r="D770" i="6"/>
  <c r="A770" i="6"/>
  <c r="B770" i="6"/>
  <c r="B1270" i="6"/>
  <c r="C1270" i="6"/>
  <c r="A1270" i="6"/>
  <c r="D1270" i="6"/>
  <c r="B486" i="6"/>
  <c r="C486" i="6"/>
  <c r="A486" i="6"/>
  <c r="D486" i="6"/>
  <c r="B264" i="6"/>
  <c r="D264" i="6"/>
  <c r="A264" i="6"/>
  <c r="C264" i="6"/>
  <c r="B1022" i="6"/>
  <c r="D1022" i="6"/>
  <c r="A1022" i="6"/>
  <c r="C1022" i="6"/>
  <c r="D275" i="6"/>
  <c r="B275" i="6"/>
  <c r="A275" i="6"/>
  <c r="C275" i="6"/>
  <c r="D258" i="6"/>
  <c r="B258" i="6"/>
  <c r="A258" i="6"/>
  <c r="C258" i="6"/>
  <c r="C550" i="6"/>
  <c r="D550" i="6"/>
  <c r="A550" i="6"/>
  <c r="B550" i="6"/>
  <c r="C760" i="6"/>
  <c r="D760" i="6"/>
  <c r="A760" i="6"/>
  <c r="B760" i="6"/>
  <c r="B533" i="6"/>
  <c r="D533" i="6"/>
  <c r="A533" i="6"/>
  <c r="C533" i="6"/>
  <c r="D307" i="6"/>
  <c r="B307" i="6"/>
  <c r="A307" i="6"/>
  <c r="C307" i="6"/>
  <c r="C1165" i="6"/>
  <c r="D1165" i="6"/>
  <c r="A1165" i="6"/>
  <c r="B1165" i="6"/>
  <c r="B840" i="6"/>
  <c r="C840" i="6"/>
  <c r="A840" i="6"/>
  <c r="D840" i="6"/>
  <c r="D963" i="6"/>
  <c r="C963" i="6"/>
  <c r="A963" i="6"/>
  <c r="B963" i="6"/>
  <c r="C675" i="6"/>
  <c r="D675" i="6"/>
  <c r="A675" i="6"/>
  <c r="B675" i="6"/>
  <c r="C353" i="6"/>
  <c r="D353" i="6"/>
  <c r="A353" i="6"/>
  <c r="B353" i="6"/>
  <c r="B553" i="6"/>
  <c r="C553" i="6"/>
  <c r="A553" i="6"/>
  <c r="D553" i="6"/>
  <c r="C1809" i="6"/>
  <c r="B1809" i="6"/>
  <c r="A1809" i="6"/>
  <c r="D1809" i="6"/>
  <c r="D348" i="6"/>
  <c r="C348" i="6"/>
  <c r="A348" i="6"/>
  <c r="B348" i="6"/>
  <c r="D249" i="6"/>
  <c r="C249" i="6"/>
  <c r="A249" i="6"/>
  <c r="B249" i="6"/>
  <c r="C688" i="6"/>
  <c r="B688" i="6"/>
  <c r="A688" i="6"/>
  <c r="D688" i="6"/>
  <c r="C53" i="6"/>
  <c r="B53" i="6"/>
  <c r="A53" i="6"/>
  <c r="D53" i="6"/>
  <c r="C841" i="6"/>
  <c r="D841" i="6"/>
  <c r="A841" i="6"/>
  <c r="B841" i="6"/>
  <c r="C1156" i="6"/>
  <c r="D1156" i="6"/>
  <c r="A1156" i="6"/>
  <c r="B1156" i="6"/>
  <c r="B515" i="6"/>
  <c r="C515" i="6"/>
  <c r="A515" i="6"/>
  <c r="D515" i="6"/>
  <c r="B1353" i="6"/>
  <c r="C1353" i="6"/>
  <c r="A1353" i="6"/>
  <c r="D1353" i="6"/>
  <c r="C1514" i="6"/>
  <c r="D1514" i="6"/>
  <c r="A1514" i="6"/>
  <c r="B1514" i="6"/>
  <c r="C361" i="6"/>
  <c r="B361" i="6"/>
  <c r="A361" i="6"/>
  <c r="D361" i="6"/>
  <c r="D46" i="6"/>
  <c r="C46" i="6"/>
  <c r="A46" i="6"/>
  <c r="B46" i="6"/>
  <c r="C333" i="6"/>
  <c r="B333" i="6"/>
  <c r="A333" i="6"/>
  <c r="D333" i="6"/>
  <c r="D454" i="6"/>
  <c r="B454" i="6"/>
  <c r="A454" i="6"/>
  <c r="C454" i="6"/>
  <c r="D592" i="6"/>
  <c r="B592" i="6"/>
  <c r="A592" i="6"/>
  <c r="C592" i="6"/>
  <c r="B364" i="6"/>
  <c r="D364" i="6"/>
  <c r="A364" i="6"/>
  <c r="C364" i="6"/>
  <c r="D480" i="6"/>
  <c r="B480" i="6"/>
  <c r="A480" i="6"/>
  <c r="C480" i="6"/>
  <c r="B786" i="6"/>
  <c r="D786" i="6"/>
  <c r="A786" i="6"/>
  <c r="C786" i="6"/>
  <c r="D795" i="6"/>
  <c r="B795" i="6"/>
  <c r="A795" i="6"/>
  <c r="C795" i="6"/>
  <c r="D1070" i="6"/>
  <c r="B1070" i="6"/>
  <c r="A1070" i="6"/>
  <c r="C1070" i="6"/>
  <c r="C1607" i="6"/>
  <c r="D1607" i="6"/>
  <c r="A1607" i="6"/>
  <c r="B1607" i="6"/>
  <c r="C256" i="6"/>
  <c r="B256" i="6"/>
  <c r="A256" i="6"/>
  <c r="D256" i="6"/>
  <c r="B398" i="6"/>
  <c r="C398" i="6"/>
  <c r="A398" i="6"/>
  <c r="D398" i="6"/>
  <c r="B967" i="6"/>
  <c r="C967" i="6"/>
  <c r="A967" i="6"/>
  <c r="D967" i="6"/>
  <c r="D1009" i="6"/>
  <c r="B1009" i="6"/>
  <c r="A1009" i="6"/>
  <c r="C1009" i="6"/>
  <c r="D1004" i="6"/>
  <c r="B1004" i="6"/>
  <c r="A1004" i="6"/>
  <c r="C1004" i="6"/>
  <c r="B507" i="6"/>
  <c r="D507" i="6"/>
  <c r="A507" i="6"/>
  <c r="C507" i="6"/>
  <c r="C555" i="6"/>
  <c r="B555" i="6"/>
  <c r="A555" i="6"/>
  <c r="D555" i="6"/>
  <c r="D1047" i="6"/>
  <c r="B1047" i="6"/>
  <c r="A1047" i="6"/>
  <c r="C1047" i="6"/>
  <c r="B993" i="6"/>
  <c r="C993" i="6"/>
  <c r="A993" i="6"/>
  <c r="D993" i="6"/>
  <c r="D2176" i="6"/>
  <c r="C2176" i="6"/>
  <c r="A2176" i="6"/>
  <c r="B2176" i="6"/>
  <c r="C2037" i="6"/>
  <c r="D2037" i="6"/>
  <c r="A2037" i="6"/>
  <c r="B2037" i="6"/>
  <c r="C469" i="6"/>
  <c r="B469" i="6"/>
  <c r="A469" i="6"/>
  <c r="D469" i="6"/>
  <c r="C1661" i="6"/>
  <c r="B1661" i="6"/>
  <c r="A1661" i="6"/>
  <c r="D1661" i="6"/>
  <c r="B819" i="6"/>
  <c r="C819" i="6"/>
  <c r="A819" i="6"/>
  <c r="D819" i="6"/>
  <c r="B213" i="6"/>
  <c r="D213" i="6"/>
  <c r="A213" i="6"/>
  <c r="C213" i="6"/>
  <c r="B137" i="6"/>
  <c r="C137" i="6"/>
  <c r="A137" i="6"/>
  <c r="D137" i="6"/>
  <c r="B209" i="6"/>
  <c r="C209" i="6"/>
  <c r="A209" i="6"/>
  <c r="D209" i="6"/>
  <c r="B17" i="6"/>
  <c r="D17" i="6"/>
  <c r="A17" i="6"/>
  <c r="C17" i="6"/>
  <c r="B373" i="6"/>
  <c r="D373" i="6"/>
  <c r="A373" i="6"/>
  <c r="C373" i="6"/>
  <c r="C1011" i="6"/>
  <c r="D1011" i="6"/>
  <c r="A1011" i="6"/>
  <c r="B1011" i="6"/>
  <c r="B735" i="6"/>
  <c r="D735" i="6"/>
  <c r="A735" i="6"/>
  <c r="C735" i="6"/>
  <c r="C161" i="6"/>
  <c r="D161" i="6"/>
  <c r="A161" i="6"/>
  <c r="B161" i="6"/>
  <c r="B441" i="6"/>
  <c r="D441" i="6"/>
  <c r="A441" i="6"/>
  <c r="C441" i="6"/>
  <c r="B803" i="6"/>
  <c r="C803" i="6"/>
  <c r="A803" i="6"/>
  <c r="D803" i="6"/>
  <c r="C329" i="6"/>
  <c r="D329" i="6"/>
  <c r="A329" i="6"/>
  <c r="B329" i="6"/>
  <c r="D295" i="6"/>
  <c r="B295" i="6"/>
  <c r="A295" i="6"/>
  <c r="C295" i="6"/>
  <c r="C1202" i="6"/>
  <c r="D1202" i="6"/>
  <c r="A1202" i="6"/>
  <c r="B1202" i="6"/>
  <c r="D891" i="6"/>
  <c r="B891" i="6"/>
  <c r="A891" i="6"/>
  <c r="C891" i="6"/>
  <c r="D621" i="6"/>
  <c r="C621" i="6"/>
  <c r="A621" i="6"/>
  <c r="B621" i="6"/>
  <c r="C113" i="6"/>
  <c r="B113" i="6"/>
  <c r="A113" i="6"/>
  <c r="D113" i="6"/>
  <c r="C135" i="6"/>
  <c r="D135" i="6"/>
  <c r="A135" i="6"/>
  <c r="B135" i="6"/>
  <c r="C503" i="6"/>
  <c r="D503" i="6"/>
  <c r="A503" i="6"/>
  <c r="B503" i="6"/>
  <c r="C1164" i="6"/>
  <c r="B1164" i="6"/>
  <c r="A1164" i="6"/>
  <c r="D1164" i="6"/>
  <c r="D1488" i="6"/>
  <c r="C1488" i="6"/>
  <c r="A1488" i="6"/>
  <c r="B1488" i="6"/>
  <c r="D1306" i="6"/>
  <c r="C1306" i="6"/>
  <c r="A1306" i="6"/>
  <c r="B1306" i="6"/>
  <c r="D931" i="6"/>
  <c r="C931" i="6"/>
  <c r="A931" i="6"/>
  <c r="B931" i="6"/>
  <c r="C1065" i="6"/>
  <c r="B1065" i="6"/>
  <c r="A1065" i="6"/>
  <c r="D1065" i="6"/>
  <c r="C1761" i="6"/>
  <c r="D1761" i="6"/>
  <c r="A1761" i="6"/>
  <c r="B1761" i="6"/>
  <c r="B250" i="6"/>
  <c r="D250" i="6"/>
  <c r="A250" i="6"/>
  <c r="C250" i="6"/>
  <c r="D158" i="6"/>
  <c r="C158" i="6"/>
  <c r="A158" i="6"/>
  <c r="B158" i="6"/>
  <c r="B170" i="6"/>
  <c r="D170" i="6"/>
  <c r="A170" i="6"/>
  <c r="C170" i="6"/>
  <c r="D1295" i="6"/>
  <c r="C1295" i="6"/>
  <c r="A1295" i="6"/>
  <c r="B1295" i="6"/>
  <c r="D1201" i="6"/>
  <c r="B1201" i="6"/>
  <c r="A1201" i="6"/>
  <c r="C1201" i="6"/>
  <c r="B794" i="6"/>
  <c r="D794" i="6"/>
  <c r="A794" i="6"/>
  <c r="C794" i="6"/>
  <c r="D14" i="6"/>
  <c r="B14" i="6"/>
  <c r="A14" i="6"/>
  <c r="C14" i="6"/>
  <c r="C375" i="6"/>
  <c r="B375" i="6"/>
  <c r="A375" i="6"/>
  <c r="D375" i="6"/>
  <c r="B109" i="6"/>
  <c r="D109" i="6"/>
  <c r="A109" i="6"/>
  <c r="C109" i="6"/>
  <c r="C796" i="6"/>
  <c r="D796" i="6"/>
  <c r="A796" i="6"/>
  <c r="B796" i="6"/>
  <c r="B563" i="6"/>
  <c r="D563" i="6"/>
  <c r="A563" i="6"/>
  <c r="C563" i="6"/>
  <c r="B123" i="6"/>
  <c r="C123" i="6"/>
  <c r="A123" i="6"/>
  <c r="D123" i="6"/>
  <c r="D246" i="6"/>
  <c r="B246" i="6"/>
  <c r="A246" i="6"/>
  <c r="C246" i="6"/>
  <c r="B451" i="6"/>
  <c r="C451" i="6"/>
  <c r="A451" i="6"/>
  <c r="D451" i="6"/>
  <c r="D3" i="6"/>
  <c r="C3" i="6"/>
  <c r="A3" i="6"/>
  <c r="B3" i="6"/>
  <c r="C1178" i="6"/>
  <c r="D1178" i="6"/>
  <c r="A1178" i="6"/>
  <c r="B1178" i="6"/>
  <c r="B189" i="6"/>
  <c r="C189" i="6"/>
  <c r="A189" i="6"/>
  <c r="D189" i="6"/>
  <c r="B370" i="6"/>
  <c r="D370" i="6"/>
  <c r="A370" i="6"/>
  <c r="C370" i="6"/>
  <c r="B1222" i="6"/>
  <c r="C1222" i="6"/>
  <c r="A1222" i="6"/>
  <c r="D1222" i="6"/>
  <c r="B1104" i="6"/>
  <c r="C1104" i="6"/>
  <c r="A1104" i="6"/>
  <c r="D1104" i="6"/>
  <c r="B121" i="6"/>
  <c r="C121" i="6"/>
  <c r="A121" i="6"/>
  <c r="D121" i="6"/>
  <c r="B545" i="6"/>
  <c r="C545" i="6"/>
  <c r="A545" i="6"/>
  <c r="D545" i="6"/>
  <c r="D99" i="6"/>
  <c r="B99" i="6"/>
  <c r="A99" i="6"/>
  <c r="C99" i="6"/>
  <c r="D1593" i="6"/>
  <c r="B1593" i="6"/>
  <c r="A1593" i="6"/>
  <c r="C1593" i="6"/>
  <c r="B732" i="6"/>
  <c r="D732" i="6"/>
  <c r="A732" i="6"/>
  <c r="C732" i="6"/>
  <c r="B267" i="6"/>
  <c r="C267" i="6"/>
  <c r="A267" i="6"/>
  <c r="D267" i="6"/>
  <c r="C435" i="6"/>
  <c r="B435" i="6"/>
  <c r="A435" i="6"/>
  <c r="D435" i="6"/>
  <c r="D217" i="6"/>
  <c r="B217" i="6"/>
  <c r="A217" i="6"/>
  <c r="C217" i="6"/>
  <c r="B417" i="6"/>
  <c r="D417" i="6"/>
  <c r="A417" i="6"/>
  <c r="C417" i="6"/>
  <c r="B766" i="6"/>
  <c r="C766" i="6"/>
  <c r="A766" i="6"/>
  <c r="D766" i="6"/>
  <c r="C322" i="6"/>
  <c r="D322" i="6"/>
  <c r="A322" i="6"/>
  <c r="B322" i="6"/>
  <c r="C1470" i="6"/>
  <c r="B1470" i="6"/>
  <c r="A1470" i="6"/>
  <c r="D1470" i="6"/>
  <c r="D1206" i="6"/>
  <c r="B1206" i="6"/>
  <c r="A1206" i="6"/>
  <c r="C1206" i="6"/>
  <c r="C598" i="6"/>
  <c r="D598" i="6"/>
  <c r="A598" i="6"/>
  <c r="B598" i="6"/>
  <c r="C648" i="6"/>
  <c r="B648" i="6"/>
  <c r="A648" i="6"/>
  <c r="D648" i="6"/>
  <c r="D382" i="6"/>
  <c r="B382" i="6"/>
  <c r="A382" i="6"/>
  <c r="C382" i="6"/>
  <c r="D111" i="6"/>
  <c r="C111" i="6"/>
  <c r="A111" i="6"/>
  <c r="B111" i="6"/>
  <c r="C851" i="6"/>
  <c r="D851" i="6"/>
  <c r="A851" i="6"/>
  <c r="B851" i="6"/>
  <c r="B1078" i="6"/>
  <c r="D1078" i="6"/>
  <c r="A1078" i="6"/>
  <c r="C1078" i="6"/>
  <c r="D985" i="6"/>
  <c r="C985" i="6"/>
  <c r="A985" i="6"/>
  <c r="B985" i="6"/>
  <c r="C401" i="6"/>
  <c r="B401" i="6"/>
  <c r="A401" i="6"/>
  <c r="D401" i="6"/>
  <c r="B201" i="6"/>
  <c r="C201" i="6"/>
  <c r="A201" i="6"/>
  <c r="D201" i="6"/>
  <c r="D1002" i="6"/>
  <c r="C1002" i="6"/>
  <c r="A1002" i="6"/>
  <c r="B1002" i="6"/>
  <c r="D150" i="6"/>
  <c r="C150" i="6"/>
  <c r="A150" i="6"/>
  <c r="B150" i="6"/>
  <c r="C1150" i="6"/>
  <c r="B1150" i="6"/>
  <c r="A1150" i="6"/>
  <c r="D1150" i="6"/>
  <c r="B286" i="6"/>
  <c r="D286" i="6"/>
  <c r="A286" i="6"/>
  <c r="C286" i="6"/>
  <c r="D191" i="6"/>
  <c r="B191" i="6"/>
  <c r="A191" i="6"/>
  <c r="C191" i="6"/>
  <c r="C1821" i="6"/>
  <c r="D1821" i="6"/>
  <c r="A1821" i="6"/>
  <c r="B1821" i="6"/>
  <c r="D708" i="6"/>
  <c r="C708" i="6"/>
  <c r="A708" i="6"/>
  <c r="B708" i="6"/>
  <c r="B205" i="6"/>
  <c r="C205" i="6"/>
  <c r="A205" i="6"/>
  <c r="D205" i="6"/>
  <c r="C713" i="6"/>
  <c r="B713" i="6"/>
  <c r="A713" i="6"/>
  <c r="D713" i="6"/>
  <c r="C174" i="6"/>
  <c r="B174" i="6"/>
  <c r="A174" i="6"/>
  <c r="D174" i="6"/>
  <c r="B551" i="6"/>
  <c r="D551" i="6"/>
  <c r="A551" i="6"/>
  <c r="C551" i="6"/>
  <c r="D683" i="6"/>
  <c r="C683" i="6"/>
  <c r="A683" i="6"/>
  <c r="B683" i="6"/>
  <c r="C1094" i="6"/>
  <c r="B1094" i="6"/>
  <c r="A1094" i="6"/>
  <c r="D1094" i="6"/>
  <c r="D1473" i="6"/>
  <c r="C1473" i="6"/>
  <c r="A1473" i="6"/>
  <c r="B1473" i="6"/>
  <c r="B371" i="6"/>
  <c r="D371" i="6"/>
  <c r="A371" i="6"/>
  <c r="C371" i="6"/>
  <c r="C309" i="6"/>
  <c r="D309" i="6"/>
  <c r="A309" i="6"/>
  <c r="B309" i="6"/>
  <c r="D745" i="6"/>
  <c r="B745" i="6"/>
  <c r="A745" i="6"/>
  <c r="C745" i="6"/>
  <c r="C59" i="6"/>
  <c r="B59" i="6"/>
  <c r="A59" i="6"/>
  <c r="D59" i="6"/>
  <c r="B21" i="6"/>
  <c r="C21" i="6"/>
  <c r="A21" i="6"/>
  <c r="D21" i="6"/>
  <c r="C1151" i="6"/>
  <c r="B1151" i="6"/>
  <c r="A1151" i="6"/>
  <c r="D1151" i="6"/>
  <c r="C1694" i="6"/>
  <c r="D1694" i="6"/>
  <c r="A1694" i="6"/>
  <c r="B1694" i="6"/>
  <c r="D1090" i="6"/>
  <c r="B1090" i="6"/>
  <c r="A1090" i="6"/>
  <c r="C1090" i="6"/>
  <c r="D968" i="6"/>
  <c r="C968" i="6"/>
  <c r="A968" i="6"/>
  <c r="B968" i="6"/>
  <c r="D287" i="6"/>
  <c r="B287" i="6"/>
  <c r="A287" i="6"/>
  <c r="C287" i="6"/>
  <c r="C557" i="6"/>
  <c r="B557" i="6"/>
  <c r="A557" i="6"/>
  <c r="D557" i="6"/>
  <c r="D288" i="6"/>
  <c r="B288" i="6"/>
  <c r="A288" i="6"/>
  <c r="C288" i="6"/>
  <c r="B778" i="6"/>
  <c r="C778" i="6"/>
  <c r="A778" i="6"/>
  <c r="D778" i="6"/>
  <c r="B1128" i="6"/>
  <c r="C1128" i="6"/>
  <c r="A1128" i="6"/>
  <c r="D1128" i="6"/>
  <c r="D720" i="6"/>
  <c r="B720" i="6"/>
  <c r="A720" i="6"/>
  <c r="C720" i="6"/>
  <c r="D166" i="6"/>
  <c r="C166" i="6"/>
  <c r="A166" i="6"/>
  <c r="B166" i="6"/>
  <c r="C1114" i="6"/>
  <c r="B1114" i="6"/>
  <c r="A1114" i="6"/>
  <c r="D1114" i="6"/>
  <c r="D1746" i="6"/>
  <c r="B1746" i="6"/>
  <c r="A1746" i="6"/>
  <c r="C1746" i="6"/>
  <c r="C960" i="6"/>
  <c r="D960" i="6"/>
  <c r="A960" i="6"/>
  <c r="B960" i="6"/>
  <c r="C238" i="6"/>
  <c r="B238" i="6"/>
  <c r="A238" i="6"/>
  <c r="D238" i="6"/>
  <c r="C572" i="6"/>
  <c r="B572" i="6"/>
  <c r="A572" i="6"/>
  <c r="D572" i="6"/>
  <c r="B1322" i="6"/>
  <c r="D1322" i="6"/>
  <c r="A1322" i="6"/>
  <c r="C1322" i="6"/>
  <c r="D1440" i="6"/>
  <c r="C1440" i="6"/>
  <c r="A1440" i="6"/>
  <c r="B1440" i="6"/>
  <c r="C115" i="6"/>
  <c r="B115" i="6"/>
  <c r="A115" i="6"/>
  <c r="D115" i="6"/>
  <c r="B523" i="6"/>
  <c r="C523" i="6"/>
  <c r="A523" i="6"/>
  <c r="D523" i="6"/>
  <c r="C729" i="6"/>
  <c r="D729" i="6"/>
  <c r="A729" i="6"/>
  <c r="B729" i="6"/>
  <c r="B570" i="6"/>
  <c r="C570" i="6"/>
  <c r="A570" i="6"/>
  <c r="D570" i="6"/>
  <c r="D956" i="6"/>
  <c r="C956" i="6"/>
  <c r="A956" i="6"/>
  <c r="B956" i="6"/>
  <c r="D1632" i="6"/>
  <c r="C1632" i="6"/>
  <c r="A1632" i="6"/>
  <c r="B1632" i="6"/>
  <c r="B313" i="6"/>
  <c r="D313" i="6"/>
  <c r="A313" i="6"/>
  <c r="C313" i="6"/>
  <c r="D386" i="6"/>
  <c r="B386" i="6"/>
  <c r="A386" i="6"/>
  <c r="C386" i="6"/>
  <c r="B875" i="6"/>
  <c r="C875" i="6"/>
  <c r="A875" i="6"/>
  <c r="D875" i="6"/>
  <c r="C32" i="6"/>
  <c r="D32" i="6"/>
  <c r="A32" i="6"/>
  <c r="B32" i="6"/>
  <c r="C423" i="6"/>
  <c r="D423" i="6"/>
  <c r="A423" i="6"/>
  <c r="B423" i="6"/>
  <c r="B1812" i="6"/>
  <c r="C1812" i="6"/>
  <c r="A1812" i="6"/>
  <c r="D1812" i="6"/>
  <c r="C1076" i="6"/>
  <c r="D1076" i="6"/>
  <c r="A1076" i="6"/>
  <c r="B1076" i="6"/>
  <c r="C433" i="6"/>
  <c r="D433" i="6"/>
  <c r="A433" i="6"/>
  <c r="B433" i="6"/>
  <c r="C83" i="6"/>
  <c r="B83" i="6"/>
  <c r="A83" i="6"/>
  <c r="D83" i="6"/>
  <c r="C1818" i="6"/>
  <c r="D1818" i="6"/>
  <c r="A1818" i="6"/>
  <c r="B1818" i="6"/>
  <c r="B163" i="6"/>
  <c r="D163" i="6"/>
  <c r="A163" i="6"/>
  <c r="C163" i="6"/>
  <c r="C320" i="6"/>
  <c r="B320" i="6"/>
  <c r="A320" i="6"/>
  <c r="D320" i="6"/>
  <c r="D779" i="6"/>
  <c r="B779" i="6"/>
  <c r="A779" i="6"/>
  <c r="C779" i="6"/>
  <c r="B502" i="6"/>
  <c r="D502" i="6"/>
  <c r="A502" i="6"/>
  <c r="C502" i="6"/>
  <c r="B1124" i="6"/>
  <c r="C1124" i="6"/>
  <c r="A1124" i="6"/>
  <c r="D1124" i="6"/>
  <c r="C741" i="6"/>
  <c r="D741" i="6"/>
  <c r="A741" i="6"/>
  <c r="B741" i="6"/>
  <c r="C1521" i="6"/>
  <c r="B1521" i="6"/>
  <c r="A1521" i="6"/>
  <c r="D1521" i="6"/>
  <c r="C134" i="6"/>
  <c r="B134" i="6"/>
  <c r="A134" i="6"/>
  <c r="D134" i="6"/>
  <c r="B871" i="6"/>
  <c r="D871" i="6"/>
  <c r="A871" i="6"/>
  <c r="C871" i="6"/>
  <c r="B2301" i="6"/>
  <c r="C2301" i="6"/>
  <c r="A2301" i="6"/>
  <c r="D2301" i="6"/>
  <c r="D594" i="6"/>
  <c r="B594" i="6"/>
  <c r="A594" i="6"/>
  <c r="C594" i="6"/>
  <c r="B34" i="6"/>
  <c r="C34" i="6"/>
  <c r="A34" i="6"/>
  <c r="D34" i="6"/>
  <c r="C509" i="6"/>
  <c r="B509" i="6"/>
  <c r="A509" i="6"/>
  <c r="D509" i="6"/>
  <c r="D1542" i="6"/>
  <c r="B1542" i="6"/>
  <c r="A1542" i="6"/>
  <c r="C1542" i="6"/>
  <c r="C175" i="6"/>
  <c r="D175" i="6"/>
  <c r="A175" i="6"/>
  <c r="B175" i="6"/>
  <c r="D1214" i="6"/>
  <c r="B1214" i="6"/>
  <c r="A1214" i="6"/>
  <c r="C1214" i="6"/>
  <c r="C1247" i="6"/>
  <c r="B1247" i="6"/>
  <c r="A1247" i="6"/>
  <c r="D1247" i="6"/>
  <c r="D1356" i="6"/>
  <c r="B1356" i="6"/>
  <c r="A1356" i="6"/>
  <c r="C1356" i="6"/>
  <c r="D669" i="6"/>
  <c r="C669" i="6"/>
  <c r="A669" i="6"/>
  <c r="B669" i="6"/>
  <c r="C489" i="6"/>
  <c r="D489" i="6"/>
  <c r="A489" i="6"/>
  <c r="B489" i="6"/>
  <c r="D1029" i="6"/>
  <c r="C1029" i="6"/>
  <c r="A1029" i="6"/>
  <c r="B1029" i="6"/>
  <c r="B537" i="6"/>
  <c r="D537" i="6"/>
  <c r="A537" i="6"/>
  <c r="C537" i="6"/>
  <c r="C103" i="6"/>
  <c r="B103" i="6"/>
  <c r="A103" i="6"/>
  <c r="D103" i="6"/>
  <c r="C911" i="6"/>
  <c r="D911" i="6"/>
  <c r="A911" i="6"/>
  <c r="B911" i="6"/>
  <c r="D1953" i="6"/>
  <c r="C1953" i="6"/>
  <c r="A1953" i="6"/>
  <c r="B1953" i="6"/>
  <c r="B974" i="6"/>
  <c r="D974" i="6"/>
  <c r="A974" i="6"/>
  <c r="C974" i="6"/>
  <c r="B69" i="6"/>
  <c r="C69" i="6"/>
  <c r="A69" i="6"/>
  <c r="D69" i="6"/>
  <c r="C427" i="6"/>
  <c r="B427" i="6"/>
  <c r="A427" i="6"/>
  <c r="D427" i="6"/>
  <c r="B251" i="6"/>
  <c r="D251" i="6"/>
  <c r="A251" i="6"/>
  <c r="C251" i="6"/>
  <c r="C908" i="6"/>
  <c r="B908" i="6"/>
  <c r="A908" i="6"/>
  <c r="D908" i="6"/>
  <c r="D325" i="6"/>
  <c r="B325" i="6"/>
  <c r="A325" i="6"/>
  <c r="C325" i="6"/>
  <c r="C1003" i="6"/>
  <c r="B1003" i="6"/>
  <c r="A1003" i="6"/>
  <c r="D1003" i="6"/>
  <c r="B193" i="6"/>
  <c r="C193" i="6"/>
  <c r="A193" i="6"/>
  <c r="D193" i="6"/>
  <c r="B1394" i="6"/>
  <c r="C1394" i="6"/>
  <c r="A1394" i="6"/>
  <c r="D1394" i="6"/>
  <c r="B56" i="6"/>
  <c r="D56" i="6"/>
  <c r="A56" i="6"/>
  <c r="C56" i="6"/>
  <c r="C138" i="6"/>
  <c r="B138" i="6"/>
  <c r="A138" i="6"/>
  <c r="D138" i="6"/>
  <c r="C979" i="6"/>
  <c r="D979" i="6"/>
  <c r="A979" i="6"/>
  <c r="B979" i="6"/>
  <c r="B715" i="6"/>
  <c r="D715" i="6"/>
  <c r="A715" i="6"/>
  <c r="C715" i="6"/>
  <c r="B430" i="6"/>
  <c r="D430" i="6"/>
  <c r="A430" i="6"/>
  <c r="C430" i="6"/>
  <c r="C1248" i="6"/>
  <c r="B1248" i="6"/>
  <c r="A1248" i="6"/>
  <c r="D1248" i="6"/>
  <c r="D900" i="6"/>
  <c r="C900" i="6"/>
  <c r="A900" i="6"/>
  <c r="B900" i="6"/>
  <c r="C863" i="6"/>
  <c r="D863" i="6"/>
  <c r="A863" i="6"/>
  <c r="B863" i="6"/>
  <c r="D624" i="6"/>
  <c r="B624" i="6"/>
  <c r="A624" i="6"/>
  <c r="C624" i="6"/>
  <c r="B1263" i="6"/>
  <c r="C1263" i="6"/>
  <c r="A1263" i="6"/>
  <c r="D1263" i="6"/>
  <c r="C904" i="6"/>
  <c r="B904" i="6"/>
  <c r="A904" i="6"/>
  <c r="D904" i="6"/>
  <c r="B1463" i="6"/>
  <c r="C1463" i="6"/>
  <c r="A1463" i="6"/>
  <c r="D1463" i="6"/>
  <c r="D1030" i="6"/>
  <c r="C1030" i="6"/>
  <c r="A1030" i="6"/>
  <c r="B1030" i="6"/>
  <c r="C826" i="6"/>
  <c r="D826" i="6"/>
  <c r="A826" i="6"/>
  <c r="B826" i="6"/>
  <c r="C151" i="6"/>
  <c r="D151" i="6"/>
  <c r="A151" i="6"/>
  <c r="B151" i="6"/>
  <c r="C384" i="6"/>
  <c r="D384" i="6"/>
  <c r="A384" i="6"/>
  <c r="B384" i="6"/>
  <c r="C814" i="6"/>
  <c r="D814" i="6"/>
  <c r="A814" i="6"/>
  <c r="B814" i="6"/>
  <c r="D1361" i="6"/>
  <c r="C1361" i="6"/>
  <c r="A1361" i="6"/>
  <c r="B1361" i="6"/>
  <c r="C825" i="6"/>
  <c r="B825" i="6"/>
  <c r="A825" i="6"/>
  <c r="D825" i="6"/>
  <c r="D442" i="6"/>
  <c r="C442" i="6"/>
  <c r="A442" i="6"/>
  <c r="B442" i="6"/>
  <c r="C42" i="6"/>
  <c r="D42" i="6"/>
  <c r="A42" i="6"/>
  <c r="B42" i="6"/>
  <c r="B365" i="6"/>
  <c r="C365" i="6"/>
  <c r="A365" i="6"/>
  <c r="D365" i="6"/>
  <c r="B464" i="6"/>
  <c r="D464" i="6"/>
  <c r="A464" i="6"/>
  <c r="C464" i="6"/>
  <c r="D1200" i="6"/>
  <c r="B1200" i="6"/>
  <c r="A1200" i="6"/>
  <c r="C1200" i="6"/>
  <c r="B185" i="6"/>
  <c r="C185" i="6"/>
  <c r="A185" i="6"/>
  <c r="D185" i="6"/>
  <c r="B47" i="6"/>
  <c r="D47" i="6"/>
  <c r="A47" i="6"/>
  <c r="C47" i="6"/>
  <c r="B1192" i="6"/>
  <c r="C1192" i="6"/>
  <c r="A1192" i="6"/>
  <c r="D1192" i="6"/>
  <c r="D285" i="6"/>
  <c r="C285" i="6"/>
  <c r="A285" i="6"/>
  <c r="B285" i="6"/>
  <c r="C58" i="6"/>
  <c r="B58" i="6"/>
  <c r="A58" i="6"/>
  <c r="D58" i="6"/>
  <c r="B409" i="6"/>
  <c r="C409" i="6"/>
  <c r="A409" i="6"/>
  <c r="D409" i="6"/>
  <c r="D755" i="6"/>
  <c r="B755" i="6"/>
  <c r="A755" i="6"/>
  <c r="C755" i="6"/>
  <c r="C335" i="6"/>
  <c r="D335" i="6"/>
  <c r="A335" i="6"/>
  <c r="B335" i="6"/>
  <c r="B890" i="6"/>
  <c r="D890" i="6"/>
  <c r="A890" i="6"/>
  <c r="C890" i="6"/>
  <c r="D657" i="6"/>
  <c r="B657" i="6"/>
  <c r="A657" i="6"/>
  <c r="C657" i="6"/>
  <c r="D292" i="6"/>
  <c r="B292" i="6"/>
  <c r="A292" i="6"/>
  <c r="C292" i="6"/>
  <c r="B1236" i="6"/>
  <c r="C1236" i="6"/>
  <c r="A1236" i="6"/>
  <c r="D1236" i="6"/>
  <c r="D126" i="6"/>
  <c r="C126" i="6"/>
  <c r="A126" i="6"/>
  <c r="B126" i="6"/>
  <c r="D290" i="6"/>
  <c r="B290" i="6"/>
  <c r="A290" i="6"/>
  <c r="C290" i="6"/>
  <c r="D2018" i="6"/>
  <c r="B2018" i="6"/>
  <c r="A2018" i="6"/>
  <c r="C2018" i="6"/>
  <c r="D289" i="6"/>
  <c r="B289" i="6"/>
  <c r="A289" i="6"/>
  <c r="C289" i="6"/>
  <c r="B62" i="6"/>
  <c r="D62" i="6"/>
  <c r="A62" i="6"/>
  <c r="C62" i="6"/>
  <c r="B1147" i="6"/>
  <c r="D1147" i="6"/>
  <c r="A1147" i="6"/>
  <c r="C1147" i="6"/>
  <c r="B331" i="6"/>
  <c r="D331" i="6"/>
  <c r="A331" i="6"/>
  <c r="C331" i="6"/>
  <c r="C922" i="6"/>
  <c r="B922" i="6"/>
  <c r="A922" i="6"/>
  <c r="D922" i="6"/>
  <c r="B1846" i="6"/>
  <c r="C1846" i="6"/>
  <c r="A1846" i="6"/>
  <c r="D1846" i="6"/>
  <c r="B304" i="6"/>
  <c r="D304" i="6"/>
  <c r="A304" i="6"/>
  <c r="C304" i="6"/>
  <c r="D436" i="6"/>
  <c r="B436" i="6"/>
  <c r="A436" i="6"/>
  <c r="C436" i="6"/>
  <c r="D200" i="6"/>
  <c r="B200" i="6"/>
  <c r="A200" i="6"/>
  <c r="C200" i="6"/>
  <c r="D719" i="6"/>
  <c r="C719" i="6"/>
  <c r="A719" i="6"/>
  <c r="B719" i="6"/>
  <c r="C535" i="6"/>
  <c r="B535" i="6"/>
  <c r="A535" i="6"/>
  <c r="D535" i="6"/>
  <c r="B812" i="6"/>
  <c r="D812" i="6"/>
  <c r="A812" i="6"/>
  <c r="C812" i="6"/>
  <c r="C2049" i="6"/>
  <c r="D2049" i="6"/>
  <c r="A2049" i="6"/>
  <c r="B2049" i="6"/>
  <c r="B576" i="6"/>
  <c r="D576" i="6"/>
  <c r="A576" i="6"/>
  <c r="C576" i="6"/>
  <c r="C167" i="6"/>
  <c r="D167" i="6"/>
  <c r="A167" i="6"/>
  <c r="B167" i="6"/>
  <c r="B1367" i="6"/>
  <c r="D1367" i="6"/>
  <c r="A1367" i="6"/>
  <c r="C1367" i="6"/>
  <c r="B107" i="6"/>
  <c r="D107" i="6"/>
  <c r="A107" i="6"/>
  <c r="C107" i="6"/>
  <c r="D376" i="6"/>
  <c r="C376" i="6"/>
  <c r="A376" i="6"/>
  <c r="B376" i="6"/>
  <c r="C1458" i="6"/>
  <c r="B1458" i="6"/>
  <c r="A1458" i="6"/>
  <c r="D1458" i="6"/>
  <c r="C682" i="6"/>
  <c r="D682" i="6"/>
  <c r="A682" i="6"/>
  <c r="B682" i="6"/>
  <c r="C144" i="6"/>
  <c r="D144" i="6"/>
  <c r="A144" i="6"/>
  <c r="B144" i="6"/>
  <c r="D1917" i="6"/>
  <c r="C1917" i="6"/>
  <c r="A1917" i="6"/>
  <c r="B1917" i="6"/>
  <c r="C487" i="6"/>
  <c r="B487" i="6"/>
  <c r="A487" i="6"/>
  <c r="D487" i="6"/>
  <c r="B128" i="6"/>
  <c r="D128" i="6"/>
  <c r="A128" i="6"/>
  <c r="C128" i="6"/>
  <c r="C518" i="6"/>
  <c r="D518" i="6"/>
  <c r="A518" i="6"/>
  <c r="B518" i="6"/>
  <c r="C549" i="6"/>
  <c r="B549" i="6"/>
  <c r="A549" i="6"/>
  <c r="D549" i="6"/>
  <c r="B36" i="6"/>
  <c r="C36" i="6"/>
  <c r="A36" i="6"/>
  <c r="D36" i="6"/>
  <c r="C823" i="6"/>
  <c r="D823" i="6"/>
  <c r="A823" i="6"/>
  <c r="B823" i="6"/>
  <c r="C73" i="6"/>
  <c r="D73" i="6"/>
  <c r="A73" i="6"/>
  <c r="B73" i="6"/>
  <c r="C650" i="6"/>
  <c r="B650" i="6"/>
  <c r="A650" i="6"/>
  <c r="D650" i="6"/>
  <c r="D660" i="6"/>
  <c r="B660" i="6"/>
  <c r="A660" i="6"/>
  <c r="C660" i="6"/>
  <c r="D343" i="6"/>
  <c r="B343" i="6"/>
  <c r="A343" i="6"/>
  <c r="C343" i="6"/>
  <c r="C901" i="6"/>
  <c r="D901" i="6"/>
  <c r="A901" i="6"/>
  <c r="B901" i="6"/>
  <c r="C1129" i="6"/>
  <c r="B1129" i="6"/>
  <c r="A1129" i="6"/>
  <c r="D1129" i="6"/>
  <c r="D626" i="6"/>
  <c r="B626" i="6"/>
  <c r="A626" i="6"/>
  <c r="C626" i="6"/>
  <c r="C849" i="6"/>
  <c r="B849" i="6"/>
  <c r="A849" i="6"/>
  <c r="D849" i="6"/>
  <c r="C86" i="6"/>
  <c r="B86" i="6"/>
  <c r="A86" i="6"/>
  <c r="D86" i="6"/>
  <c r="C1545" i="6"/>
  <c r="D1545" i="6"/>
  <c r="A1545" i="6"/>
  <c r="B1545" i="6"/>
  <c r="C269" i="6"/>
  <c r="D269" i="6"/>
  <c r="A269" i="6"/>
  <c r="B269" i="6"/>
  <c r="B763" i="6"/>
  <c r="D763" i="6"/>
  <c r="A763" i="6"/>
  <c r="C763" i="6"/>
  <c r="B1010" i="6"/>
  <c r="D1010" i="6"/>
  <c r="A1010" i="6"/>
  <c r="C1010" i="6"/>
  <c r="B203" i="6"/>
  <c r="C203" i="6"/>
  <c r="A203" i="6"/>
  <c r="D203" i="6"/>
  <c r="B220" i="6"/>
  <c r="D220" i="6"/>
  <c r="A220" i="6"/>
  <c r="C220" i="6"/>
  <c r="B733" i="6"/>
  <c r="C733" i="6"/>
  <c r="A733" i="6"/>
  <c r="D733" i="6"/>
  <c r="D670" i="6"/>
  <c r="C670" i="6"/>
  <c r="A670" i="6"/>
  <c r="B670" i="6"/>
  <c r="B1018" i="6"/>
  <c r="D1018" i="6"/>
  <c r="A1018" i="6"/>
  <c r="C1018" i="6"/>
  <c r="C146" i="6"/>
  <c r="D146" i="6"/>
  <c r="A146" i="6"/>
  <c r="B146" i="6"/>
  <c r="C1089" i="6"/>
  <c r="D1089" i="6"/>
  <c r="A1089" i="6"/>
  <c r="B1089" i="6"/>
  <c r="D1655" i="6"/>
  <c r="B1655" i="6"/>
  <c r="A1655" i="6"/>
  <c r="C1655" i="6"/>
  <c r="B186" i="6"/>
  <c r="D186" i="6"/>
  <c r="A186" i="6"/>
  <c r="C186" i="6"/>
  <c r="D2029" i="6"/>
  <c r="C2029" i="6"/>
  <c r="A2029" i="6"/>
  <c r="B2029" i="6"/>
  <c r="B777" i="6"/>
  <c r="D777" i="6"/>
  <c r="A777" i="6"/>
  <c r="C777" i="6"/>
  <c r="C239" i="6"/>
  <c r="D239" i="6"/>
  <c r="A239" i="6"/>
  <c r="B239" i="6"/>
  <c r="D717" i="6"/>
  <c r="B717" i="6"/>
  <c r="A717" i="6"/>
  <c r="C717" i="6"/>
  <c r="D218" i="6"/>
  <c r="B218" i="6"/>
  <c r="A218" i="6"/>
  <c r="C218" i="6"/>
  <c r="D633" i="6"/>
  <c r="C633" i="6"/>
  <c r="A633" i="6"/>
  <c r="B633" i="6"/>
  <c r="B334" i="6"/>
  <c r="C334" i="6"/>
  <c r="A334" i="6"/>
  <c r="D334" i="6"/>
  <c r="D1213" i="6"/>
  <c r="C1213" i="6"/>
  <c r="A1213" i="6"/>
  <c r="B1213" i="6"/>
  <c r="D1824" i="6"/>
  <c r="B1824" i="6"/>
  <c r="A1824" i="6"/>
  <c r="C1824" i="6"/>
  <c r="C2085" i="6"/>
  <c r="D2085" i="6"/>
  <c r="A2085" i="6"/>
  <c r="B2085" i="6"/>
  <c r="B864" i="6"/>
  <c r="D864" i="6"/>
  <c r="A864" i="6"/>
  <c r="C864" i="6"/>
  <c r="C477" i="6"/>
  <c r="D477" i="6"/>
  <c r="A477" i="6"/>
  <c r="B477" i="6"/>
  <c r="B1242" i="6"/>
  <c r="C1242" i="6"/>
  <c r="A1242" i="6"/>
  <c r="D1242" i="6"/>
  <c r="B429" i="6"/>
  <c r="D429" i="6"/>
  <c r="A429" i="6"/>
  <c r="C429" i="6"/>
  <c r="C909" i="6"/>
  <c r="B909" i="6"/>
  <c r="A909" i="6"/>
  <c r="D909" i="6"/>
  <c r="D182" i="6"/>
  <c r="C182" i="6"/>
  <c r="A182" i="6"/>
  <c r="B182" i="6"/>
  <c r="D521" i="6"/>
  <c r="B521" i="6"/>
  <c r="A521" i="6"/>
  <c r="C521" i="6"/>
  <c r="C1350" i="6"/>
  <c r="B1350" i="6"/>
  <c r="A1350" i="6"/>
  <c r="D1350" i="6"/>
  <c r="B260" i="6"/>
  <c r="C260" i="6"/>
  <c r="A260" i="6"/>
  <c r="D260" i="6"/>
  <c r="D230" i="6"/>
  <c r="B230" i="6"/>
  <c r="A230" i="6"/>
  <c r="C230" i="6"/>
  <c r="B742" i="6"/>
  <c r="C742" i="6"/>
  <c r="A742" i="6"/>
  <c r="D742" i="6"/>
  <c r="B1015" i="6"/>
  <c r="D1015" i="6"/>
  <c r="A1015" i="6"/>
  <c r="C1015" i="6"/>
  <c r="D23" i="6"/>
  <c r="B23" i="6"/>
  <c r="A23" i="6"/>
  <c r="C23" i="6"/>
  <c r="C1281" i="6"/>
  <c r="B1281" i="6"/>
  <c r="A1281" i="6"/>
  <c r="D1281" i="6"/>
  <c r="C94" i="6"/>
  <c r="B94" i="6"/>
  <c r="A94" i="6"/>
  <c r="D94" i="6"/>
  <c r="C899" i="6"/>
  <c r="D899" i="6"/>
  <c r="A899" i="6"/>
  <c r="B899" i="6"/>
  <c r="C1992" i="6"/>
  <c r="D1992" i="6"/>
  <c r="A1992" i="6"/>
  <c r="B1992" i="6"/>
  <c r="D1275" i="6"/>
  <c r="C1275" i="6"/>
  <c r="A1275" i="6"/>
  <c r="B1275" i="6"/>
  <c r="B1032" i="6"/>
  <c r="C1032" i="6"/>
  <c r="A1032" i="6"/>
  <c r="D1032" i="6"/>
  <c r="C471" i="6"/>
  <c r="B471" i="6"/>
  <c r="A471" i="6"/>
  <c r="D471" i="6"/>
  <c r="B995" i="6"/>
  <c r="D995" i="6"/>
  <c r="A995" i="6"/>
  <c r="C995" i="6"/>
  <c r="D360" i="6"/>
  <c r="B360" i="6"/>
  <c r="A360" i="6"/>
  <c r="C360" i="6"/>
  <c r="C544" i="6"/>
  <c r="D544" i="6"/>
  <c r="A544" i="6"/>
  <c r="B544" i="6"/>
  <c r="D1012" i="6"/>
  <c r="B1012" i="6"/>
  <c r="A1012" i="6"/>
  <c r="C1012" i="6"/>
  <c r="D873" i="6"/>
  <c r="B873" i="6"/>
  <c r="A873" i="6"/>
  <c r="C873" i="6"/>
  <c r="C1082" i="6"/>
  <c r="B1082" i="6"/>
  <c r="A1082" i="6"/>
  <c r="D1082" i="6"/>
  <c r="C1517" i="6"/>
  <c r="B1517" i="6"/>
  <c r="A1517" i="6"/>
  <c r="D1517" i="6"/>
  <c r="D5" i="6"/>
  <c r="C5" i="6"/>
  <c r="A5" i="6"/>
  <c r="B5" i="6"/>
  <c r="C1141" i="6"/>
  <c r="B1141" i="6"/>
  <c r="A1141" i="6"/>
  <c r="D1141" i="6"/>
  <c r="C101" i="6"/>
  <c r="D101" i="6"/>
  <c r="A101" i="6"/>
  <c r="B101" i="6"/>
  <c r="D326" i="6"/>
  <c r="C326" i="6"/>
  <c r="A326" i="6"/>
  <c r="B326" i="6"/>
  <c r="B416" i="6"/>
  <c r="C416" i="6"/>
  <c r="A416" i="6"/>
  <c r="D416" i="6"/>
  <c r="D108" i="6"/>
  <c r="B108" i="6"/>
  <c r="A108" i="6"/>
  <c r="C108" i="6"/>
  <c r="D1415" i="6"/>
  <c r="B1415" i="6"/>
  <c r="A1415" i="6"/>
  <c r="C1415" i="6"/>
  <c r="D783" i="6"/>
  <c r="B783" i="6"/>
  <c r="A783" i="6"/>
  <c r="C783" i="6"/>
  <c r="B1571" i="6"/>
  <c r="C1571" i="6"/>
  <c r="A1571" i="6"/>
  <c r="D1571" i="6"/>
  <c r="D145" i="6"/>
  <c r="C145" i="6"/>
  <c r="A145" i="6"/>
  <c r="B145" i="6"/>
  <c r="D927" i="6"/>
  <c r="C927" i="6"/>
  <c r="A927" i="6"/>
  <c r="B927" i="6"/>
  <c r="B96" i="6"/>
  <c r="D96" i="6"/>
  <c r="A96" i="6"/>
  <c r="C96" i="6"/>
  <c r="D1965" i="6"/>
  <c r="C1965" i="6"/>
  <c r="A1965" i="6"/>
  <c r="B1965" i="6"/>
  <c r="C937" i="6"/>
  <c r="B937" i="6"/>
  <c r="A937" i="6"/>
  <c r="D937" i="6"/>
  <c r="D494" i="6"/>
  <c r="C494" i="6"/>
  <c r="A494" i="6"/>
  <c r="B494" i="6"/>
  <c r="C771" i="6"/>
  <c r="D771" i="6"/>
  <c r="A771" i="6"/>
  <c r="B771" i="6"/>
  <c r="C1337" i="6"/>
  <c r="D1337" i="6"/>
  <c r="A1337" i="6"/>
  <c r="B1337" i="6"/>
  <c r="B577" i="6"/>
  <c r="C577" i="6"/>
  <c r="A577" i="6"/>
  <c r="D577" i="6"/>
  <c r="C514" i="6"/>
  <c r="B514" i="6"/>
  <c r="A514" i="6"/>
  <c r="D514" i="6"/>
  <c r="B699" i="6"/>
  <c r="D699" i="6"/>
  <c r="A699" i="6"/>
  <c r="C699" i="6"/>
  <c r="D1126" i="6"/>
  <c r="C1126" i="6"/>
  <c r="A1126" i="6"/>
  <c r="B1126" i="6"/>
  <c r="C1905" i="6"/>
  <c r="B1905" i="6"/>
  <c r="A1905" i="6"/>
  <c r="D1905" i="6"/>
  <c r="B631" i="6"/>
  <c r="C631" i="6"/>
  <c r="A631" i="6"/>
  <c r="D631" i="6"/>
  <c r="D222" i="6"/>
  <c r="C222" i="6"/>
  <c r="A222" i="6"/>
  <c r="B222" i="6"/>
  <c r="C801" i="6"/>
  <c r="D801" i="6"/>
  <c r="A801" i="6"/>
  <c r="B801" i="6"/>
  <c r="B88" i="6"/>
  <c r="C88" i="6"/>
  <c r="A88" i="6"/>
  <c r="D88" i="6"/>
  <c r="C414" i="6"/>
  <c r="D414" i="6"/>
  <c r="A414" i="6"/>
  <c r="B414" i="6"/>
  <c r="C271" i="6"/>
  <c r="B271" i="6"/>
  <c r="A271" i="6"/>
  <c r="D271" i="6"/>
  <c r="B817" i="6"/>
  <c r="D817" i="6"/>
  <c r="A817" i="6"/>
  <c r="C817" i="6"/>
  <c r="C872" i="6"/>
  <c r="D872" i="6"/>
  <c r="A872" i="6"/>
  <c r="B872" i="6"/>
  <c r="D730" i="6"/>
  <c r="C730" i="6"/>
  <c r="A730" i="6"/>
  <c r="B730" i="6"/>
  <c r="D998" i="6"/>
  <c r="B998" i="6"/>
  <c r="A998" i="6"/>
  <c r="C998" i="6"/>
  <c r="C204" i="6"/>
  <c r="B204" i="6"/>
  <c r="A204" i="6"/>
  <c r="D204" i="6"/>
  <c r="B212" i="6"/>
  <c r="C212" i="6"/>
  <c r="A212" i="6"/>
  <c r="D212" i="6"/>
  <c r="B586" i="6"/>
  <c r="C586" i="6"/>
  <c r="A586" i="6"/>
  <c r="D586" i="6"/>
  <c r="B593" i="6"/>
  <c r="C593" i="6"/>
  <c r="A593" i="6"/>
  <c r="D593" i="6"/>
  <c r="D1294" i="6"/>
  <c r="B1294" i="6"/>
  <c r="A1294" i="6"/>
  <c r="C1294" i="6"/>
  <c r="B169" i="6"/>
  <c r="C169" i="6"/>
  <c r="A169" i="6"/>
  <c r="D169" i="6"/>
  <c r="C1028" i="6"/>
  <c r="B1028" i="6"/>
  <c r="A1028" i="6"/>
  <c r="D1028" i="6"/>
  <c r="C367" i="6"/>
  <c r="B367" i="6"/>
  <c r="A367" i="6"/>
  <c r="D367" i="6"/>
  <c r="B524" i="6"/>
  <c r="D524" i="6"/>
  <c r="A524" i="6"/>
  <c r="C524" i="6"/>
  <c r="B1329" i="6"/>
  <c r="C1329" i="6"/>
  <c r="A1329" i="6"/>
  <c r="D1329" i="6"/>
  <c r="D162" i="6"/>
  <c r="C162" i="6"/>
  <c r="A162" i="6"/>
  <c r="B162" i="6"/>
  <c r="B843" i="6"/>
  <c r="D843" i="6"/>
  <c r="A843" i="6"/>
  <c r="C843" i="6"/>
  <c r="D853" i="6"/>
  <c r="B853" i="6"/>
  <c r="A853" i="6"/>
  <c r="C853" i="6"/>
  <c r="B52" i="6"/>
  <c r="C52" i="6"/>
  <c r="A52" i="6"/>
  <c r="D52" i="6"/>
  <c r="C1235" i="6"/>
  <c r="D1235" i="6"/>
  <c r="A1235" i="6"/>
  <c r="B1235" i="6"/>
  <c r="C792" i="6"/>
  <c r="D792" i="6"/>
  <c r="A792" i="6"/>
  <c r="B792" i="6"/>
  <c r="C60" i="6"/>
  <c r="B60" i="6"/>
  <c r="A60" i="6"/>
  <c r="D60" i="6"/>
  <c r="B969" i="6"/>
  <c r="C969" i="6"/>
  <c r="A969" i="6"/>
  <c r="D969" i="6"/>
  <c r="C1727" i="6"/>
  <c r="B1727" i="6"/>
  <c r="A1727" i="6"/>
  <c r="D1727" i="6"/>
  <c r="D855" i="6"/>
  <c r="B855" i="6"/>
  <c r="A855" i="6"/>
  <c r="C855" i="6"/>
  <c r="D614" i="6"/>
  <c r="B614" i="6"/>
  <c r="A614" i="6"/>
  <c r="C614" i="6"/>
  <c r="B1017" i="6"/>
  <c r="C1017" i="6"/>
  <c r="A1017" i="6"/>
  <c r="D1017" i="6"/>
  <c r="B437" i="6"/>
  <c r="D437" i="6"/>
  <c r="A437" i="6"/>
  <c r="C437" i="6"/>
  <c r="D27" i="6"/>
  <c r="C27" i="6"/>
  <c r="A27" i="6"/>
  <c r="B27" i="6"/>
  <c r="C478" i="6"/>
  <c r="D478" i="6"/>
  <c r="A478" i="6"/>
  <c r="B478" i="6"/>
  <c r="D89" i="6"/>
  <c r="B89" i="6"/>
  <c r="A89" i="6"/>
  <c r="C89" i="6"/>
  <c r="D372" i="6"/>
  <c r="C372" i="6"/>
  <c r="A372" i="6"/>
  <c r="B372" i="6"/>
  <c r="D583" i="6"/>
  <c r="C583" i="6"/>
  <c r="A583" i="6"/>
  <c r="B583" i="6"/>
  <c r="C1382" i="6"/>
  <c r="D1382" i="6"/>
  <c r="A1382" i="6"/>
  <c r="B1382" i="6"/>
  <c r="C800" i="6"/>
  <c r="D800" i="6"/>
  <c r="A800" i="6"/>
  <c r="B800" i="6"/>
  <c r="C98" i="6"/>
  <c r="D98" i="6"/>
  <c r="A98" i="6"/>
  <c r="B98" i="6"/>
  <c r="D1101" i="6"/>
  <c r="B1101" i="6"/>
  <c r="A1101" i="6"/>
  <c r="C1101" i="6"/>
  <c r="B81" i="6"/>
  <c r="C81" i="6"/>
  <c r="A81" i="6"/>
  <c r="D81" i="6"/>
  <c r="C510" i="6"/>
  <c r="B510" i="6"/>
  <c r="A510" i="6"/>
  <c r="D510" i="6"/>
  <c r="B703" i="6"/>
  <c r="C703" i="6"/>
  <c r="A703" i="6"/>
  <c r="D703" i="6"/>
  <c r="C663" i="6"/>
  <c r="D663" i="6"/>
  <c r="A663" i="6"/>
  <c r="B663" i="6"/>
  <c r="B1023" i="6"/>
  <c r="D1023" i="6"/>
  <c r="A1023" i="6"/>
  <c r="C1023" i="6"/>
  <c r="B679" i="6"/>
  <c r="D679" i="6"/>
  <c r="A679" i="6"/>
  <c r="C679" i="6"/>
  <c r="B225" i="6"/>
  <c r="D225" i="6"/>
  <c r="A225" i="6"/>
  <c r="C225" i="6"/>
  <c r="C340" i="6"/>
  <c r="B340" i="6"/>
  <c r="A340" i="6"/>
  <c r="D340" i="6"/>
  <c r="C757" i="6"/>
  <c r="B757" i="6"/>
  <c r="A757" i="6"/>
  <c r="D757" i="6"/>
  <c r="B659" i="6"/>
  <c r="D659" i="6"/>
  <c r="A659" i="6"/>
  <c r="C659" i="6"/>
  <c r="D639" i="6"/>
  <c r="B639" i="6"/>
  <c r="A639" i="6"/>
  <c r="C639" i="6"/>
  <c r="C49" i="6"/>
  <c r="B49" i="6"/>
  <c r="A49" i="6"/>
  <c r="D49" i="6"/>
  <c r="D1845" i="6"/>
  <c r="B1845" i="6"/>
  <c r="A1845" i="6"/>
  <c r="C1845" i="6"/>
  <c r="D1464" i="6"/>
  <c r="B1464" i="6"/>
  <c r="A1464" i="6"/>
  <c r="C1464" i="6"/>
  <c r="B2" i="6"/>
  <c r="D2" i="6"/>
  <c r="A2" i="6"/>
  <c r="C2" i="6"/>
  <c r="B105" i="6"/>
  <c r="C105" i="6"/>
  <c r="A105" i="6"/>
  <c r="D105" i="6"/>
  <c r="B57" i="6"/>
  <c r="C57" i="6"/>
  <c r="A57" i="6"/>
  <c r="D57" i="6"/>
  <c r="B1204" i="6"/>
  <c r="C1204" i="6"/>
  <c r="A1204" i="6"/>
  <c r="D1204" i="6"/>
  <c r="B1189" i="6"/>
  <c r="D1189" i="6"/>
  <c r="A1189" i="6"/>
  <c r="C1189" i="6"/>
  <c r="B2205" i="6"/>
  <c r="D2205" i="6"/>
  <c r="A2205" i="6"/>
  <c r="C2205" i="6"/>
  <c r="D1051" i="6"/>
  <c r="B1051" i="6"/>
  <c r="A1051" i="6"/>
  <c r="C1051" i="6"/>
  <c r="C1439" i="6"/>
  <c r="D1439" i="6"/>
  <c r="A1439" i="6"/>
  <c r="B1439" i="6"/>
  <c r="C528" i="6"/>
  <c r="B528" i="6"/>
  <c r="A528" i="6"/>
  <c r="D528" i="6"/>
  <c r="B645" i="6"/>
  <c r="C645" i="6"/>
  <c r="A645" i="6"/>
  <c r="D645" i="6"/>
  <c r="D298" i="6"/>
  <c r="C298" i="6"/>
  <c r="A298" i="6"/>
  <c r="B298" i="6"/>
  <c r="B165" i="6"/>
  <c r="D165" i="6"/>
  <c r="A165" i="6"/>
  <c r="C165" i="6"/>
  <c r="B318" i="6"/>
  <c r="D318" i="6"/>
  <c r="A318" i="6"/>
  <c r="C318" i="6"/>
  <c r="C345" i="6"/>
  <c r="D345" i="6"/>
  <c r="A345" i="6"/>
  <c r="B345" i="6"/>
  <c r="C828" i="6"/>
  <c r="D828" i="6"/>
  <c r="A828" i="6"/>
  <c r="B828" i="6"/>
  <c r="B942" i="6"/>
  <c r="C942" i="6"/>
  <c r="A942" i="6"/>
  <c r="D942" i="6"/>
  <c r="C1102" i="6"/>
  <c r="D1102" i="6"/>
  <c r="A1102" i="6"/>
  <c r="B1102" i="6"/>
  <c r="D19" i="6"/>
  <c r="B19" i="6"/>
  <c r="A19" i="6"/>
  <c r="C19" i="6"/>
  <c r="B141" i="6"/>
  <c r="C141" i="6"/>
  <c r="A141" i="6"/>
  <c r="D141" i="6"/>
  <c r="D301" i="6"/>
  <c r="C301" i="6"/>
  <c r="A301" i="6"/>
  <c r="B301" i="6"/>
  <c r="C1035" i="6"/>
  <c r="B1035" i="6"/>
  <c r="A1035" i="6"/>
  <c r="D1035" i="6"/>
  <c r="D1238" i="6"/>
  <c r="C1238" i="6"/>
  <c r="A1238" i="6"/>
  <c r="B1238" i="6"/>
  <c r="D939" i="6"/>
  <c r="B939" i="6"/>
  <c r="A939" i="6"/>
  <c r="C939" i="6"/>
  <c r="C324" i="6"/>
  <c r="D324" i="6"/>
  <c r="A324" i="6"/>
  <c r="B324" i="6"/>
  <c r="C394" i="6"/>
  <c r="B394" i="6"/>
  <c r="A394" i="6"/>
  <c r="D394" i="6"/>
  <c r="C591" i="6"/>
  <c r="D591" i="6"/>
  <c r="A591" i="6"/>
  <c r="B591" i="6"/>
  <c r="C747" i="6"/>
  <c r="D747" i="6"/>
  <c r="A747" i="6"/>
  <c r="B747" i="6"/>
  <c r="D716" i="6"/>
  <c r="B716" i="6"/>
  <c r="A716" i="6"/>
  <c r="C716" i="6"/>
  <c r="C750" i="6"/>
  <c r="B750" i="6"/>
  <c r="A750" i="6"/>
  <c r="D750" i="6"/>
  <c r="B314" i="6"/>
  <c r="D314" i="6"/>
  <c r="A314" i="6"/>
  <c r="C314" i="6"/>
  <c r="D1849" i="6"/>
  <c r="B1849" i="6"/>
  <c r="A1849" i="6"/>
  <c r="C1849" i="6"/>
  <c r="C793" i="6"/>
  <c r="D793" i="6"/>
  <c r="A793" i="6"/>
  <c r="B793" i="6"/>
  <c r="C920" i="6"/>
  <c r="D920" i="6"/>
  <c r="A920" i="6"/>
  <c r="B920" i="6"/>
  <c r="B1948" i="6"/>
  <c r="D1948" i="6"/>
  <c r="A1948" i="6"/>
  <c r="C1948" i="6"/>
  <c r="D612" i="6"/>
  <c r="B612" i="6"/>
  <c r="A612" i="6"/>
  <c r="C612" i="6"/>
  <c r="D428" i="6"/>
  <c r="C428" i="6"/>
  <c r="A428" i="6"/>
  <c r="B428" i="6"/>
  <c r="C1355" i="6"/>
  <c r="B1355" i="6"/>
  <c r="A1355" i="6"/>
  <c r="D1355" i="6"/>
  <c r="B673" i="6"/>
  <c r="C673" i="6"/>
  <c r="A673" i="6"/>
  <c r="D673" i="6"/>
  <c r="D157" i="6"/>
  <c r="C157" i="6"/>
  <c r="A157" i="6"/>
  <c r="B157" i="6"/>
  <c r="D1067" i="6"/>
  <c r="B1067" i="6"/>
  <c r="A1067" i="6"/>
  <c r="C1067" i="6"/>
  <c r="B727" i="6"/>
  <c r="D727" i="6"/>
  <c r="A727" i="6"/>
  <c r="C727" i="6"/>
  <c r="C769" i="6"/>
  <c r="B769" i="6"/>
  <c r="A769" i="6"/>
  <c r="D769" i="6"/>
  <c r="C1170" i="6"/>
  <c r="D1170" i="6"/>
  <c r="A1170" i="6"/>
  <c r="B1170" i="6"/>
  <c r="B686" i="6"/>
  <c r="D686" i="6"/>
  <c r="A686" i="6"/>
  <c r="C686" i="6"/>
  <c r="C1641" i="6"/>
  <c r="D1641" i="6"/>
  <c r="A1641" i="6"/>
  <c r="B1641" i="6"/>
  <c r="B245" i="6"/>
  <c r="D245" i="6"/>
  <c r="A245" i="6"/>
  <c r="C245" i="6"/>
  <c r="B815" i="6"/>
  <c r="D815" i="6"/>
  <c r="A815" i="6"/>
  <c r="C815" i="6"/>
  <c r="B1631" i="6"/>
  <c r="D1631" i="6"/>
  <c r="A1631" i="6"/>
  <c r="C1631" i="6"/>
  <c r="C336" i="6"/>
  <c r="B336" i="6"/>
  <c r="A336" i="6"/>
  <c r="D336" i="6"/>
  <c r="C837" i="6"/>
  <c r="D837" i="6"/>
  <c r="A837" i="6"/>
  <c r="B837" i="6"/>
  <c r="B1535" i="6"/>
  <c r="D1535" i="6"/>
  <c r="A1535" i="6"/>
  <c r="C1535" i="6"/>
  <c r="C420" i="6"/>
  <c r="D420" i="6"/>
  <c r="A420" i="6"/>
  <c r="B420" i="6"/>
  <c r="D831" i="6"/>
  <c r="B831" i="6"/>
  <c r="A831" i="6"/>
  <c r="C831" i="6"/>
  <c r="D1608" i="6"/>
  <c r="C1608" i="6"/>
  <c r="A1608" i="6"/>
  <c r="B1608" i="6"/>
  <c r="D147" i="6"/>
  <c r="B147" i="6"/>
  <c r="A147" i="6"/>
  <c r="C147" i="6"/>
  <c r="C623" i="6"/>
  <c r="B623" i="6"/>
  <c r="A623" i="6"/>
  <c r="D623" i="6"/>
  <c r="B160" i="6"/>
  <c r="D160" i="6"/>
  <c r="A160" i="6"/>
  <c r="C160" i="6"/>
  <c r="B756" i="6"/>
  <c r="D756" i="6"/>
  <c r="A756" i="6"/>
  <c r="C756" i="6"/>
  <c r="B38" i="6"/>
  <c r="D38" i="6"/>
  <c r="A38" i="6"/>
  <c r="C38" i="6"/>
  <c r="D44" i="6"/>
  <c r="C44" i="6"/>
  <c r="A44" i="6"/>
  <c r="B44" i="6"/>
  <c r="C824" i="6"/>
  <c r="B824" i="6"/>
  <c r="A824" i="6"/>
  <c r="D824" i="6"/>
  <c r="D1069" i="6"/>
  <c r="C1069" i="6"/>
  <c r="A1069" i="6"/>
  <c r="B1069" i="6"/>
  <c r="C975" i="6"/>
  <c r="D975" i="6"/>
  <c r="A975" i="6"/>
  <c r="B975" i="6"/>
  <c r="B461" i="6"/>
  <c r="C461" i="6"/>
  <c r="A461" i="6"/>
  <c r="D461" i="6"/>
  <c r="B102" i="6"/>
  <c r="C102" i="6"/>
  <c r="A102" i="6"/>
  <c r="D102" i="6"/>
  <c r="D321" i="6"/>
  <c r="B321" i="6"/>
  <c r="A321" i="6"/>
  <c r="C321" i="6"/>
  <c r="D79" i="6"/>
  <c r="B79" i="6"/>
  <c r="A79" i="6"/>
  <c r="C79" i="6"/>
  <c r="D1118" i="6"/>
  <c r="B1118" i="6"/>
  <c r="A1118" i="6"/>
  <c r="C1118" i="6"/>
  <c r="D346" i="6"/>
  <c r="C346" i="6"/>
  <c r="A346" i="6"/>
  <c r="B346" i="6"/>
  <c r="C1349" i="6"/>
  <c r="B1349" i="6"/>
  <c r="A1349" i="6"/>
  <c r="D1349" i="6"/>
  <c r="D531" i="6"/>
  <c r="B531" i="6"/>
  <c r="A531" i="6"/>
  <c r="C531" i="6"/>
  <c r="B512" i="6"/>
  <c r="C512" i="6"/>
  <c r="A512" i="6"/>
  <c r="D512" i="6"/>
  <c r="D707" i="6"/>
  <c r="C707" i="6"/>
  <c r="A707" i="6"/>
  <c r="B707" i="6"/>
  <c r="C129" i="6"/>
  <c r="D129" i="6"/>
  <c r="A129" i="6"/>
  <c r="B129" i="6"/>
  <c r="D197" i="6"/>
  <c r="C197" i="6"/>
  <c r="A197" i="6"/>
  <c r="B197" i="6"/>
  <c r="D1434" i="6"/>
  <c r="C1434" i="6"/>
  <c r="A1434" i="6"/>
  <c r="B1434" i="6"/>
  <c r="B983" i="6"/>
  <c r="C983" i="6"/>
  <c r="A983" i="6"/>
  <c r="D983" i="6"/>
  <c r="B155" i="6"/>
  <c r="D155" i="6"/>
  <c r="A155" i="6"/>
  <c r="C155" i="6"/>
  <c r="B395" i="6"/>
  <c r="C395" i="6"/>
  <c r="A395" i="6"/>
  <c r="D395" i="6"/>
  <c r="C247" i="6"/>
  <c r="B247" i="6"/>
  <c r="A247" i="6"/>
  <c r="D247" i="6"/>
  <c r="B1162" i="6"/>
  <c r="C1162" i="6"/>
  <c r="A1162" i="6"/>
  <c r="D1162" i="6"/>
  <c r="C37" i="6"/>
  <c r="B37" i="6"/>
  <c r="A37" i="6"/>
  <c r="D37" i="6"/>
  <c r="C649" i="6"/>
  <c r="B649" i="6"/>
  <c r="A649" i="6"/>
  <c r="D649" i="6"/>
  <c r="C317" i="6"/>
  <c r="B317" i="6"/>
  <c r="A317" i="6"/>
  <c r="D317" i="6"/>
  <c r="B973" i="6"/>
  <c r="C973" i="6"/>
  <c r="A973" i="6"/>
  <c r="D973" i="6"/>
  <c r="C33" i="6"/>
  <c r="D33" i="6"/>
  <c r="A33" i="6"/>
  <c r="B33" i="6"/>
  <c r="B97" i="6"/>
  <c r="C97" i="6"/>
  <c r="A97" i="6"/>
  <c r="D97" i="6"/>
  <c r="C807" i="6"/>
  <c r="B807" i="6"/>
  <c r="A807" i="6"/>
  <c r="D807" i="6"/>
  <c r="D445" i="6"/>
  <c r="B445" i="6"/>
  <c r="A445" i="6"/>
  <c r="C445" i="6"/>
  <c r="D389" i="6"/>
  <c r="B389" i="6"/>
  <c r="A389" i="6"/>
  <c r="C389" i="6"/>
  <c r="D488" i="6"/>
  <c r="B488" i="6"/>
  <c r="A488" i="6"/>
  <c r="C488" i="6"/>
  <c r="C1487" i="6"/>
  <c r="B1487" i="6"/>
  <c r="A1487" i="6"/>
  <c r="D1487" i="6"/>
  <c r="C159" i="6"/>
  <c r="D159" i="6"/>
  <c r="A159" i="6"/>
  <c r="B159" i="6"/>
  <c r="D248" i="6"/>
  <c r="B248" i="6"/>
  <c r="A248" i="6"/>
  <c r="C248" i="6"/>
  <c r="B319" i="6"/>
  <c r="C319" i="6"/>
  <c r="A319" i="6"/>
  <c r="D319" i="6"/>
  <c r="B30" i="6"/>
  <c r="C30" i="6"/>
  <c r="A30" i="6"/>
  <c r="D30" i="6"/>
  <c r="D206" i="6"/>
  <c r="B206" i="6"/>
  <c r="A206" i="6"/>
  <c r="C206" i="6"/>
  <c r="B283" i="6"/>
  <c r="D283" i="6"/>
  <c r="A283" i="6"/>
  <c r="C283" i="6"/>
  <c r="C41" i="6"/>
  <c r="B41" i="6"/>
  <c r="A41" i="6"/>
  <c r="D41" i="6"/>
  <c r="D948" i="6"/>
  <c r="B948" i="6"/>
  <c r="A948" i="6"/>
  <c r="C948" i="6"/>
  <c r="D315" i="6"/>
  <c r="C315" i="6"/>
  <c r="A315" i="6"/>
  <c r="B315" i="6"/>
  <c r="C90" i="6"/>
  <c r="B90" i="6"/>
  <c r="A90" i="6"/>
  <c r="D90" i="6"/>
  <c r="C566" i="6"/>
  <c r="B566" i="6"/>
  <c r="A566" i="6"/>
  <c r="D566" i="6"/>
  <c r="C1044" i="6"/>
  <c r="D1044" i="6"/>
  <c r="A1044" i="6"/>
  <c r="B1044" i="6"/>
  <c r="D84" i="6"/>
  <c r="B84" i="6"/>
  <c r="A84" i="6"/>
  <c r="C84" i="6"/>
  <c r="D1346" i="6"/>
  <c r="C1346" i="6"/>
  <c r="A1346" i="6"/>
  <c r="B1346" i="6"/>
  <c r="C485" i="6"/>
  <c r="B485" i="6"/>
  <c r="A485" i="6"/>
  <c r="D485" i="6"/>
  <c r="B241" i="6"/>
  <c r="D241" i="6"/>
  <c r="A241" i="6"/>
  <c r="C241" i="6"/>
  <c r="D496" i="6"/>
  <c r="C496" i="6"/>
  <c r="A496" i="6"/>
  <c r="B496" i="6"/>
  <c r="C173" i="6"/>
  <c r="B173" i="6"/>
  <c r="A173" i="6"/>
  <c r="D173" i="6"/>
  <c r="D912" i="6"/>
  <c r="B912" i="6"/>
  <c r="A912" i="6"/>
  <c r="C912" i="6"/>
  <c r="B701" i="6"/>
  <c r="C701" i="6"/>
  <c r="A701" i="6"/>
  <c r="D701" i="6"/>
  <c r="C838" i="6"/>
  <c r="B838" i="6"/>
  <c r="A838" i="6"/>
  <c r="D838" i="6"/>
  <c r="D70" i="6"/>
  <c r="C70" i="6"/>
  <c r="A70" i="6"/>
  <c r="B70" i="6"/>
  <c r="D116" i="6"/>
  <c r="B116" i="6"/>
  <c r="A116" i="6"/>
  <c r="C116" i="6"/>
  <c r="C1234" i="6"/>
  <c r="B1234" i="6"/>
  <c r="A1234" i="6"/>
  <c r="D1234" i="6"/>
  <c r="D943" i="6"/>
  <c r="B943" i="6"/>
  <c r="A943" i="6"/>
  <c r="C943" i="6"/>
  <c r="B613" i="6"/>
  <c r="D613" i="6"/>
  <c r="A613" i="6"/>
  <c r="C613" i="6"/>
  <c r="C310" i="6"/>
  <c r="B310" i="6"/>
  <c r="A310" i="6"/>
  <c r="D310" i="6"/>
  <c r="C1689" i="6"/>
  <c r="B1689" i="6"/>
  <c r="A1689" i="6"/>
  <c r="D1689" i="6"/>
  <c r="C2121" i="6"/>
  <c r="D2121" i="6"/>
  <c r="A2121" i="6"/>
  <c r="B2121" i="6"/>
  <c r="C516" i="6"/>
  <c r="B516" i="6"/>
  <c r="A516" i="6"/>
  <c r="D516" i="6"/>
  <c r="C455" i="6"/>
  <c r="D455" i="6"/>
  <c r="A455" i="6"/>
  <c r="B455" i="6"/>
  <c r="D1013" i="6"/>
  <c r="C1013" i="6"/>
  <c r="A1013" i="6"/>
  <c r="B1013" i="6"/>
  <c r="B114" i="6"/>
  <c r="D114" i="6"/>
  <c r="A114" i="6"/>
  <c r="C114" i="6"/>
  <c r="B696" i="6"/>
  <c r="C696" i="6"/>
  <c r="A696" i="6"/>
  <c r="D696" i="6"/>
  <c r="B1041" i="6"/>
  <c r="C1041" i="6"/>
  <c r="A1041" i="6"/>
  <c r="D1041" i="6"/>
  <c r="C799" i="6"/>
  <c r="B799" i="6"/>
  <c r="A799" i="6"/>
  <c r="D799" i="6"/>
  <c r="D1153" i="6"/>
  <c r="C1153" i="6"/>
  <c r="A1153" i="6"/>
  <c r="B1153" i="6"/>
  <c r="C1370" i="6"/>
  <c r="D1370" i="6"/>
  <c r="A1370" i="6"/>
  <c r="B1370" i="6"/>
  <c r="D120" i="6"/>
  <c r="C120" i="6"/>
  <c r="A120" i="6"/>
  <c r="B120" i="6"/>
  <c r="B946" i="6"/>
  <c r="D946" i="6"/>
  <c r="A946" i="6"/>
  <c r="C946" i="6"/>
  <c r="D381" i="6"/>
  <c r="C381" i="6"/>
  <c r="A381" i="6"/>
  <c r="B381" i="6"/>
  <c r="B1529" i="6"/>
  <c r="C1529" i="6"/>
  <c r="A1529" i="6"/>
  <c r="D1529" i="6"/>
  <c r="D722" i="6"/>
  <c r="C722" i="6"/>
  <c r="A722" i="6"/>
  <c r="B722" i="6"/>
  <c r="C889" i="6"/>
  <c r="B889" i="6"/>
  <c r="A889" i="6"/>
  <c r="D889" i="6"/>
  <c r="D945" i="6"/>
  <c r="B945" i="6"/>
  <c r="A945" i="6"/>
  <c r="C945" i="6"/>
  <c r="C385" i="6"/>
  <c r="D385" i="6"/>
  <c r="A385" i="6"/>
  <c r="B385" i="6"/>
  <c r="C680" i="6"/>
  <c r="B680" i="6"/>
  <c r="A680" i="6"/>
  <c r="D680" i="6"/>
  <c r="B349" i="6"/>
  <c r="D349" i="6"/>
  <c r="A349" i="6"/>
  <c r="C349" i="6"/>
  <c r="B560" i="6"/>
  <c r="C560" i="6"/>
  <c r="A560" i="6"/>
  <c r="D560" i="6"/>
  <c r="B156" i="6"/>
  <c r="C156" i="6"/>
  <c r="A156" i="6"/>
  <c r="D156" i="6"/>
  <c r="D617" i="6"/>
  <c r="C617" i="6"/>
  <c r="A617" i="6"/>
  <c r="B617" i="6"/>
  <c r="D262" i="6"/>
  <c r="B262" i="6"/>
  <c r="A262" i="6"/>
  <c r="C262" i="6"/>
  <c r="D117" i="6"/>
  <c r="B117" i="6"/>
  <c r="A117" i="6"/>
  <c r="C117" i="6"/>
  <c r="B63" i="6"/>
  <c r="C63" i="6"/>
  <c r="A63" i="6"/>
  <c r="D63" i="6"/>
  <c r="D1031" i="6"/>
  <c r="B1031" i="6"/>
  <c r="A1031" i="6"/>
  <c r="C1031" i="6"/>
  <c r="C902" i="6"/>
  <c r="D902" i="6"/>
  <c r="A902" i="6"/>
  <c r="B902" i="6"/>
  <c r="D1100" i="6"/>
  <c r="C1100" i="6"/>
  <c r="A1100" i="6"/>
  <c r="B1100" i="6"/>
  <c r="C332" i="6"/>
  <c r="D332" i="6"/>
  <c r="A332" i="6"/>
  <c r="B332" i="6"/>
  <c r="B2169" i="6"/>
  <c r="D2169" i="6"/>
  <c r="A2169" i="6"/>
  <c r="C2169" i="6"/>
  <c r="B919" i="6"/>
  <c r="D919" i="6"/>
  <c r="A919" i="6"/>
  <c r="C919" i="6"/>
  <c r="C261" i="6"/>
  <c r="B261" i="6"/>
  <c r="A261" i="6"/>
  <c r="D261" i="6"/>
  <c r="D71" i="6"/>
  <c r="B71" i="6"/>
  <c r="A71" i="6"/>
  <c r="C71" i="6"/>
  <c r="C1658" i="6"/>
  <c r="B1658" i="6"/>
  <c r="A1658" i="6"/>
  <c r="D1658" i="6"/>
  <c r="B236" i="6"/>
  <c r="D236" i="6"/>
  <c r="A236" i="6"/>
  <c r="C236" i="6"/>
  <c r="B280" i="6"/>
  <c r="D280" i="6"/>
  <c r="A280" i="6"/>
  <c r="C280" i="6"/>
  <c r="B947" i="6"/>
  <c r="C947" i="6"/>
  <c r="A947" i="6"/>
  <c r="D947" i="6"/>
  <c r="D1493" i="6"/>
  <c r="C1493" i="6"/>
  <c r="A1493" i="6"/>
  <c r="B1493" i="6"/>
  <c r="D75" i="6"/>
  <c r="B75" i="6"/>
  <c r="A75" i="6"/>
  <c r="C75" i="6"/>
  <c r="D1442" i="6"/>
  <c r="C1442" i="6"/>
  <c r="A1442" i="6"/>
  <c r="B1442" i="6"/>
  <c r="D627" i="6"/>
  <c r="B627" i="6"/>
  <c r="A627" i="6"/>
  <c r="C627" i="6"/>
  <c r="C311" i="6"/>
  <c r="D311" i="6"/>
  <c r="A311" i="6"/>
  <c r="B311" i="6"/>
  <c r="D1033" i="6"/>
  <c r="C1033" i="6"/>
  <c r="A1033" i="6"/>
  <c r="B1033" i="6"/>
  <c r="D575" i="6"/>
  <c r="C575" i="6"/>
  <c r="A575" i="6"/>
  <c r="B575" i="6"/>
  <c r="D177" i="6"/>
  <c r="C177" i="6"/>
  <c r="A177" i="6"/>
  <c r="B177" i="6"/>
  <c r="D422" i="6"/>
  <c r="B422" i="6"/>
  <c r="A422" i="6"/>
  <c r="C422" i="6"/>
  <c r="D369" i="6"/>
  <c r="B369" i="6"/>
  <c r="A369" i="6"/>
  <c r="C369" i="6"/>
  <c r="B467" i="6"/>
  <c r="D467" i="6"/>
  <c r="A467" i="6"/>
  <c r="C467" i="6"/>
  <c r="D243" i="6"/>
  <c r="B243" i="6"/>
  <c r="A243" i="6"/>
  <c r="C243" i="6"/>
  <c r="B240" i="6"/>
  <c r="C240" i="6"/>
  <c r="A240" i="6"/>
  <c r="D240" i="6"/>
  <c r="C419" i="6"/>
  <c r="D419" i="6"/>
  <c r="A419" i="6"/>
  <c r="B419" i="6"/>
  <c r="D1077" i="6"/>
  <c r="B1077" i="6"/>
  <c r="A1077" i="6"/>
  <c r="C1077" i="6"/>
  <c r="D302" i="6"/>
  <c r="C302" i="6"/>
  <c r="A302" i="6"/>
  <c r="B302" i="6"/>
  <c r="C1225" i="6"/>
  <c r="B1225" i="6"/>
  <c r="A1225" i="6"/>
  <c r="D1225" i="6"/>
  <c r="D380" i="6"/>
  <c r="C380" i="6"/>
  <c r="A380" i="6"/>
  <c r="B380" i="6"/>
  <c r="D196" i="6"/>
  <c r="C196" i="6"/>
  <c r="A196" i="6"/>
  <c r="B196" i="6"/>
  <c r="D506" i="6"/>
  <c r="C506" i="6"/>
  <c r="A506" i="6"/>
  <c r="B506" i="6"/>
  <c r="D221" i="6"/>
  <c r="B221" i="6"/>
  <c r="A221" i="6"/>
  <c r="C221" i="6"/>
  <c r="B588" i="6"/>
  <c r="D588" i="6"/>
  <c r="A588" i="6"/>
  <c r="C588" i="6"/>
  <c r="B306" i="6"/>
  <c r="D306" i="6"/>
  <c r="A306" i="6"/>
  <c r="C306" i="6"/>
  <c r="C740" i="6"/>
  <c r="B740" i="6"/>
  <c r="A740" i="6"/>
  <c r="D740" i="6"/>
  <c r="D20" i="6"/>
  <c r="C20" i="6"/>
  <c r="A20" i="6"/>
  <c r="B20" i="6"/>
  <c r="D1179" i="6"/>
  <c r="B1179" i="6"/>
  <c r="A1179" i="6"/>
  <c r="C1179" i="6"/>
  <c r="B694" i="6"/>
  <c r="D694" i="6"/>
  <c r="A694" i="6"/>
  <c r="C694" i="6"/>
  <c r="D48" i="6"/>
  <c r="B48" i="6"/>
  <c r="A48" i="6"/>
  <c r="C48" i="6"/>
  <c r="C458" i="6"/>
  <c r="D458" i="6"/>
  <c r="A458" i="6"/>
  <c r="B458" i="6"/>
  <c r="B440" i="6"/>
  <c r="C440" i="6"/>
  <c r="A440" i="6"/>
  <c r="D440" i="6"/>
  <c r="C1092" i="6"/>
  <c r="B1092" i="6"/>
  <c r="A1092" i="6"/>
  <c r="D1092" i="6"/>
  <c r="B447" i="6"/>
  <c r="C447" i="6"/>
  <c r="A447" i="6"/>
  <c r="D447" i="6"/>
  <c r="C736" i="6"/>
  <c r="B736" i="6"/>
  <c r="A736" i="6"/>
  <c r="D736" i="6"/>
  <c r="C426" i="6"/>
  <c r="D426" i="6"/>
  <c r="A426" i="6"/>
  <c r="B426" i="6"/>
  <c r="B254" i="6"/>
  <c r="C254" i="6"/>
  <c r="A254" i="6"/>
  <c r="D254" i="6"/>
  <c r="C118" i="6"/>
  <c r="B118" i="6"/>
  <c r="A118" i="6"/>
  <c r="D118" i="6"/>
  <c r="B74" i="6"/>
  <c r="C74" i="6"/>
  <c r="A74" i="6"/>
  <c r="D74" i="6"/>
  <c r="D574" i="6"/>
  <c r="C574" i="6"/>
  <c r="A574" i="6"/>
  <c r="B574" i="6"/>
  <c r="B192" i="6"/>
  <c r="C192" i="6"/>
  <c r="A192" i="6"/>
  <c r="D192" i="6"/>
  <c r="B412" i="6"/>
  <c r="C412" i="6"/>
  <c r="A412" i="6"/>
  <c r="D412" i="6"/>
  <c r="C368" i="6"/>
  <c r="B368" i="6"/>
  <c r="A368" i="6"/>
  <c r="D368" i="6"/>
  <c r="B194" i="6"/>
  <c r="D194" i="6"/>
  <c r="A194" i="6"/>
  <c r="C194" i="6"/>
  <c r="D39" i="6"/>
  <c r="B39" i="6"/>
  <c r="A39" i="6"/>
  <c r="C39" i="6"/>
  <c r="B687" i="6"/>
  <c r="C687" i="6"/>
  <c r="A687" i="6"/>
  <c r="D687" i="6"/>
  <c r="D110" i="6"/>
  <c r="B110" i="6"/>
  <c r="A110" i="6"/>
  <c r="C110" i="6"/>
  <c r="B1308" i="6"/>
  <c r="D1308" i="6"/>
  <c r="A1308" i="6"/>
  <c r="C1308" i="6"/>
  <c r="D1106" i="6"/>
  <c r="C1106" i="6"/>
  <c r="A1106" i="6"/>
  <c r="B1106" i="6"/>
  <c r="B540" i="6"/>
  <c r="D540" i="6"/>
  <c r="A540" i="6"/>
  <c r="C540" i="6"/>
  <c r="B140" i="6"/>
  <c r="C140" i="6"/>
  <c r="A140" i="6"/>
  <c r="D140" i="6"/>
  <c r="B806" i="6"/>
  <c r="D806" i="6"/>
  <c r="A806" i="6"/>
  <c r="C806" i="6"/>
  <c r="D552" i="6"/>
  <c r="C552" i="6"/>
  <c r="A552" i="6"/>
  <c r="B552" i="6"/>
  <c r="B1037" i="6"/>
  <c r="C1037" i="6"/>
  <c r="A1037" i="6"/>
  <c r="D1037" i="6"/>
  <c r="C399" i="6"/>
  <c r="D399" i="6"/>
  <c r="A399" i="6"/>
  <c r="B399" i="6"/>
  <c r="D152" i="6"/>
  <c r="C152" i="6"/>
  <c r="A152" i="6"/>
  <c r="B152" i="6"/>
  <c r="C276" i="6"/>
  <c r="B276" i="6"/>
  <c r="A276" i="6"/>
  <c r="D276" i="6"/>
  <c r="C1562" i="6"/>
  <c r="D1562" i="6"/>
  <c r="A1562" i="6"/>
  <c r="B1562" i="6"/>
  <c r="C744" i="6"/>
  <c r="B744" i="6"/>
  <c r="A744" i="6"/>
  <c r="D744" i="6"/>
  <c r="B1005" i="6"/>
  <c r="C1005" i="6"/>
  <c r="A1005" i="6"/>
  <c r="D1005" i="6"/>
  <c r="D981" i="6"/>
  <c r="C981" i="6"/>
  <c r="A981" i="6"/>
  <c r="B981" i="6"/>
  <c r="B1210" i="6"/>
  <c r="D1210" i="6"/>
  <c r="A1210" i="6"/>
  <c r="C1210" i="6"/>
  <c r="B1404" i="6"/>
  <c r="C1404" i="6"/>
  <c r="A1404" i="6"/>
  <c r="D1404" i="6"/>
  <c r="C45" i="6"/>
  <c r="B45" i="6"/>
  <c r="A45" i="6"/>
  <c r="D45" i="6"/>
  <c r="B405" i="6"/>
  <c r="C405" i="6"/>
  <c r="A405" i="6"/>
  <c r="D405" i="6"/>
</calcChain>
</file>

<file path=xl/sharedStrings.xml><?xml version="1.0" encoding="utf-8"?>
<sst xmlns="http://schemas.openxmlformats.org/spreadsheetml/2006/main" count="38647" uniqueCount="4770">
  <si>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</si>
  <si>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</si>
  <si>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</si>
  <si>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</si>
  <si>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</si>
  <si>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</si>
  <si>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</si>
  <si>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</si>
  <si>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</si>
  <si>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</si>
  <si>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</si>
  <si>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</si>
  <si>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</si>
  <si>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</si>
  <si>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</si>
  <si>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</si>
  <si>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</si>
  <si>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</si>
  <si>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</si>
  <si>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</si>
  <si>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</si>
  <si>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</si>
  <si>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</si>
  <si>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</si>
  <si>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</si>
  <si>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</si>
  <si>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</si>
  <si>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</si>
  <si>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</si>
  <si>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</si>
  <si>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</si>
  <si>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</si>
  <si>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</si>
  <si>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</si>
  <si>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</si>
  <si>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</si>
  <si>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</si>
  <si>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</si>
  <si>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</si>
  <si>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</si>
  <si>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</si>
  <si>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</si>
  <si>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</si>
  <si>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</si>
  <si>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</si>
  <si>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</si>
  <si>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</si>
  <si>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</si>
  <si>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</si>
  <si>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</si>
  <si>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</si>
  <si>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</si>
  <si>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</si>
  <si>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</si>
  <si>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</si>
  <si>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</si>
  <si>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</si>
  <si>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</si>
  <si>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</si>
  <si>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</si>
  <si>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</si>
  <si>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</si>
  <si>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</si>
  <si>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</si>
  <si>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</si>
  <si>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</si>
  <si>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</si>
  <si>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</si>
  <si>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</si>
  <si>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</si>
  <si>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</si>
  <si>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</si>
  <si>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</si>
  <si>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</si>
  <si>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</si>
  <si>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</si>
  <si>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</si>
  <si>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</si>
  <si>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</si>
  <si>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</si>
  <si>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</si>
  <si>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</si>
  <si>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</si>
  <si>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</si>
  <si>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</si>
  <si>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</si>
  <si>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</si>
  <si>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</si>
  <si>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</si>
  <si>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</si>
  <si>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</si>
  <si>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</si>
  <si>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</si>
  <si>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</si>
  <si>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</si>
  <si>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</si>
  <si>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</si>
  <si>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</si>
  <si>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</si>
  <si>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</si>
  <si>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</si>
  <si>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</si>
  <si>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</si>
  <si>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</si>
  <si>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</si>
  <si>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</si>
  <si>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</si>
  <si>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</si>
  <si>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</si>
  <si>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</si>
  <si>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</si>
  <si>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</si>
  <si>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</si>
  <si>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</si>
  <si>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</si>
  <si>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</si>
  <si>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</si>
  <si>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</si>
  <si>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</si>
  <si>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</si>
  <si>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</si>
  <si>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</si>
  <si>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</si>
  <si>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</si>
  <si>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</si>
  <si>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</si>
  <si>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</si>
  <si>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</si>
  <si>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</si>
  <si>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</si>
  <si>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</si>
  <si>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</si>
  <si>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</si>
  <si>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</si>
  <si>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</si>
  <si>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</si>
  <si>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</si>
  <si>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</si>
  <si>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</si>
  <si>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</si>
  <si>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</si>
  <si>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</si>
  <si>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</si>
  <si>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</si>
  <si>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</si>
  <si>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</si>
  <si>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</si>
  <si>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</si>
  <si>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</si>
  <si>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</si>
  <si>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</si>
  <si>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</si>
  <si>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</si>
  <si>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</si>
  <si>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</si>
  <si>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</si>
  <si>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</si>
  <si>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</si>
  <si>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</si>
  <si>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</si>
  <si>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</si>
  <si>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</si>
  <si>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</si>
  <si>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</si>
  <si>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</si>
  <si>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</si>
  <si>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</si>
  <si>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</si>
  <si>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</si>
  <si>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</si>
  <si>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</si>
  <si>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</si>
  <si>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</si>
  <si>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</si>
  <si>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</si>
  <si>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</si>
  <si>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</si>
  <si>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</si>
  <si>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</si>
  <si>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</si>
  <si>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</si>
  <si>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</si>
  <si>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</si>
  <si>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</si>
  <si>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</si>
  <si>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</si>
  <si>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</si>
  <si>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</si>
  <si>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</si>
  <si>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</si>
  <si>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</si>
  <si>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</si>
  <si>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</si>
  <si>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</si>
  <si>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</si>
  <si>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</si>
  <si>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</si>
  <si>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</si>
  <si>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</si>
  <si>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</si>
  <si>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</si>
  <si>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</si>
  <si>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</si>
  <si>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</si>
  <si>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</si>
  <si>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</si>
  <si>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</si>
  <si>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</si>
  <si>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</si>
  <si>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</si>
  <si>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</si>
  <si>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</si>
  <si>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</si>
  <si>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</si>
  <si>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</si>
  <si>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</si>
  <si>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</si>
  <si>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</si>
  <si>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</si>
  <si>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</si>
  <si>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</si>
  <si>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</si>
  <si>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</si>
  <si>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</si>
  <si>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</si>
  <si>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</si>
  <si>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</si>
  <si>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</si>
  <si>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</si>
  <si>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</si>
  <si>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</si>
  <si>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</si>
  <si>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</si>
  <si>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</si>
  <si>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</si>
  <si>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</si>
  <si>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</si>
  <si>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</si>
  <si>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</si>
  <si>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</si>
  <si>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</si>
  <si>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</si>
  <si>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</si>
  <si>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</si>
  <si>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</si>
  <si>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</si>
  <si>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</si>
  <si>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</si>
  <si>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</si>
  <si>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</si>
  <si>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</si>
  <si>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</si>
  <si>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</si>
  <si>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</si>
  <si>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</si>
  <si>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</si>
  <si>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</si>
  <si>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</si>
  <si>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</si>
  <si>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</si>
  <si>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</si>
  <si>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</si>
  <si>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</si>
  <si>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</si>
  <si>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</si>
  <si>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</si>
  <si>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</si>
  <si>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</si>
  <si>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</si>
  <si>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</si>
  <si>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</si>
  <si>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</si>
  <si>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</si>
  <si>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</si>
  <si>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</si>
  <si>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</si>
  <si>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</si>
  <si>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</si>
  <si>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</si>
  <si>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</si>
  <si>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</si>
  <si>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</si>
  <si>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</si>
  <si>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</si>
  <si>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</si>
  <si>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</si>
  <si>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</si>
  <si>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</si>
  <si>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</si>
  <si>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</si>
  <si>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</si>
  <si>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</si>
  <si>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</si>
  <si>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</si>
  <si>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</si>
  <si>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</si>
  <si>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</si>
  <si>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</si>
  <si>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</si>
  <si>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</si>
  <si>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</si>
  <si>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</si>
  <si>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</si>
  <si>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</si>
  <si>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</si>
  <si>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</si>
  <si>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</si>
  <si>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</si>
  <si>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</si>
  <si>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</si>
  <si>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</si>
  <si>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</si>
  <si>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</si>
  <si>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</si>
  <si>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</si>
  <si>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</si>
  <si>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</si>
  <si>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</si>
  <si>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</si>
  <si>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</si>
  <si>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</si>
  <si>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</si>
  <si>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</si>
  <si>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</si>
  <si>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</si>
  <si>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</si>
  <si>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</si>
  <si>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</si>
  <si>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</si>
  <si>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</si>
  <si>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</si>
  <si>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</si>
  <si>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</si>
  <si>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</si>
  <si>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</si>
  <si>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</si>
  <si>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</si>
  <si>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</si>
  <si>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</si>
  <si>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</si>
  <si>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</si>
  <si>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</si>
  <si>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</si>
  <si>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</si>
  <si>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</si>
  <si>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</si>
  <si>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</si>
  <si>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</si>
  <si>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</si>
  <si>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</si>
  <si>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</si>
  <si>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</si>
  <si>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</si>
  <si>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</si>
  <si>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</si>
  <si>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</si>
  <si>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</si>
  <si>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</si>
  <si>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</si>
  <si>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</si>
  <si>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</si>
  <si>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</si>
  <si>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</si>
  <si>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</si>
  <si>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</si>
  <si>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</si>
  <si>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</si>
  <si>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</si>
  <si>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</si>
  <si>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</si>
  <si>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</si>
  <si>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</si>
  <si>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</si>
  <si>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</si>
  <si>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</si>
  <si>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</si>
  <si>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</si>
  <si>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</si>
  <si>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</si>
  <si>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</si>
  <si>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</si>
  <si>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</si>
  <si>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</si>
  <si>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</si>
  <si>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</si>
  <si>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</si>
  <si>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</si>
  <si>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</si>
  <si>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</si>
  <si>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</si>
  <si>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</si>
  <si>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</si>
  <si>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</si>
  <si>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</si>
  <si>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</si>
  <si>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</si>
  <si>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</si>
  <si>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</si>
  <si>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</si>
  <si>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</si>
  <si>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</si>
  <si>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</si>
  <si>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</si>
  <si>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</si>
  <si>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</si>
  <si>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</si>
  <si>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</si>
  <si>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</si>
  <si>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</si>
  <si>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</si>
  <si>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</si>
  <si>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</si>
  <si>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</si>
  <si>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</si>
  <si>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</si>
  <si>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</si>
  <si>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</si>
  <si>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</si>
  <si>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</si>
  <si>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</si>
  <si>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</si>
  <si>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</si>
  <si>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</si>
  <si>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</si>
  <si>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</si>
  <si>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</si>
  <si>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</si>
  <si>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</si>
  <si>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</si>
  <si>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</si>
  <si>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</si>
  <si>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</si>
  <si>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</si>
  <si>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</si>
  <si>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</si>
  <si>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</si>
  <si>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</si>
  <si>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</si>
  <si>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</si>
  <si>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</si>
  <si>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</si>
  <si>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</si>
  <si>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</si>
  <si>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</si>
  <si>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</si>
  <si>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</si>
  <si>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</si>
  <si>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</si>
  <si>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</si>
  <si>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</si>
  <si>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</si>
  <si>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</si>
  <si>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</si>
  <si>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</si>
  <si>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</si>
  <si>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</si>
  <si>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</si>
  <si>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</si>
  <si>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</si>
  <si>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</si>
  <si>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</si>
  <si>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</si>
  <si>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</si>
  <si>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</si>
  <si>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</si>
  <si>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</si>
  <si>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</si>
  <si>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</si>
  <si>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</si>
  <si>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</si>
  <si>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</si>
  <si>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</si>
  <si>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</si>
  <si>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</si>
  <si>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</si>
  <si>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</si>
  <si>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</si>
  <si>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</si>
  <si>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</si>
  <si>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</si>
  <si>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</si>
  <si>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</si>
  <si>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</si>
  <si>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</si>
  <si>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</si>
  <si>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</si>
  <si>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</si>
  <si>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</si>
  <si>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</si>
  <si>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</si>
  <si>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</si>
  <si>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</si>
  <si>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</si>
  <si>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</si>
  <si>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</si>
  <si>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</si>
  <si>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</si>
  <si>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</si>
  <si>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</si>
  <si>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</si>
  <si>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</si>
  <si>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</si>
  <si>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</si>
  <si>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</si>
  <si>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</si>
  <si>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</si>
  <si>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</si>
  <si>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</si>
  <si>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</si>
  <si>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</si>
  <si>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</si>
  <si>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</si>
  <si>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</si>
  <si>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</si>
  <si>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</si>
  <si>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</si>
  <si>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</si>
  <si>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</si>
  <si>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</si>
  <si>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</si>
  <si>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</si>
  <si>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</si>
  <si>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</si>
  <si>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</si>
  <si>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</si>
  <si>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</si>
  <si>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</si>
  <si>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</si>
  <si>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</si>
  <si>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</si>
  <si>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</si>
  <si>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</si>
  <si>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</si>
  <si>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</si>
  <si>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</si>
  <si>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</si>
  <si>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</si>
  <si>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</si>
  <si>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</si>
  <si>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</si>
  <si>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</si>
  <si>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</si>
  <si>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</si>
  <si>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</si>
  <si>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</si>
  <si>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</si>
  <si>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</si>
  <si>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</si>
  <si>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</si>
  <si>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</si>
  <si>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</si>
  <si>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</si>
  <si>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</si>
  <si>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</si>
  <si>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</si>
  <si>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</si>
  <si>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</si>
  <si>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</si>
  <si>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</si>
  <si>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</si>
  <si>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</si>
  <si>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</si>
  <si>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</si>
  <si>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</si>
  <si>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</si>
  <si>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</si>
  <si>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</si>
  <si>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</si>
  <si>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</si>
  <si>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</si>
  <si>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</si>
  <si>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</si>
  <si>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</si>
  <si>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</si>
  <si>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</si>
  <si>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</si>
  <si>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</si>
  <si>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</si>
  <si>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</si>
  <si>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</si>
  <si>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</si>
  <si>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</si>
  <si>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</si>
  <si>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</si>
  <si>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</si>
  <si>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</si>
  <si>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</si>
  <si>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</si>
  <si>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</si>
  <si>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</si>
  <si>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</si>
  <si>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</si>
  <si>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</si>
  <si>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</si>
  <si>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</si>
  <si>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</si>
  <si>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</si>
  <si>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</si>
  <si>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</si>
  <si>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</si>
  <si>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</si>
  <si>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</si>
  <si>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</si>
  <si>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</si>
  <si>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</si>
  <si>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</si>
  <si>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</si>
  <si>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</si>
  <si>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</si>
  <si>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</si>
  <si>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</si>
  <si>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</si>
  <si>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</si>
  <si>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</si>
  <si>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</si>
  <si>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</si>
  <si>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</si>
  <si>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</si>
  <si>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</si>
  <si>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</si>
  <si>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</si>
  <si>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</si>
  <si>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</si>
  <si>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</si>
  <si>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</si>
  <si>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</si>
  <si>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</si>
  <si>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</si>
  <si>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</si>
  <si>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</si>
  <si>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</si>
  <si>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</si>
  <si>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</si>
  <si>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</si>
  <si>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</si>
  <si>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</si>
  <si>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</si>
  <si>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</si>
  <si>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</si>
  <si>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</si>
  <si>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</si>
  <si>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</si>
  <si>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</si>
  <si>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</si>
  <si>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</si>
  <si>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</si>
  <si>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</si>
  <si>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</si>
  <si>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</si>
  <si>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</si>
  <si>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</si>
  <si>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</si>
  <si>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</si>
  <si>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</si>
  <si>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</si>
  <si>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</si>
  <si>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</si>
  <si>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</si>
  <si>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</si>
  <si>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</si>
  <si>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</si>
  <si>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</si>
  <si>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</si>
  <si>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</si>
  <si>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</si>
  <si>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</si>
  <si>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</si>
  <si>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</si>
  <si>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</si>
  <si>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</si>
  <si>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</si>
  <si>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</si>
  <si>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</si>
  <si>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</si>
  <si>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</si>
  <si>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</si>
  <si>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</si>
  <si>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</si>
  <si>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</si>
  <si>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</si>
  <si>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</si>
  <si>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</si>
  <si>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</si>
  <si>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</si>
  <si>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</si>
  <si>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</si>
  <si>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</si>
  <si>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</si>
  <si>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</si>
  <si>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</si>
  <si>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</si>
  <si>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</si>
  <si>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</si>
  <si>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</si>
  <si>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</si>
  <si>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</si>
  <si>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</si>
  <si>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</si>
  <si>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</si>
  <si>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</si>
  <si>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</si>
  <si>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</si>
  <si>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</si>
  <si>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</si>
  <si>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</si>
  <si>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</si>
  <si>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</si>
  <si>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</si>
  <si>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</si>
  <si>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</si>
  <si>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</si>
  <si>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</si>
  <si>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</si>
  <si>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</si>
  <si>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</si>
  <si>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</si>
  <si>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</si>
  <si>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</si>
  <si>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</si>
  <si>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</si>
  <si>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</si>
  <si>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</si>
  <si>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</si>
  <si>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</si>
  <si>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</si>
  <si>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</si>
  <si>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</si>
  <si>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</si>
  <si>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</si>
  <si>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</si>
  <si>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</si>
  <si>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</si>
  <si>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</si>
  <si>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</si>
  <si>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</si>
  <si>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</si>
  <si>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</si>
  <si>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</si>
  <si>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</si>
  <si>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</si>
  <si>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</si>
  <si>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</si>
  <si>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</si>
  <si>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</si>
  <si>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</si>
  <si>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</si>
  <si>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</si>
  <si>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</si>
  <si>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</si>
  <si>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</si>
  <si>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</si>
  <si>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</si>
  <si>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</si>
  <si>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</si>
  <si>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</si>
  <si>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</si>
  <si>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</si>
  <si>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</si>
  <si>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</si>
  <si>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</si>
  <si>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</si>
  <si>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</si>
  <si>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</si>
  <si>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</si>
  <si>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</si>
  <si>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</si>
  <si>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</si>
  <si>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</si>
  <si>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</si>
  <si>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</si>
  <si>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</si>
  <si>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</si>
  <si>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</si>
  <si>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</si>
  <si>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</si>
  <si>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</si>
  <si>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</si>
  <si>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</si>
  <si>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</si>
  <si>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</si>
  <si>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</si>
  <si>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</si>
  <si>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</si>
  <si>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</si>
  <si>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</si>
  <si>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</si>
  <si>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</si>
  <si>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</si>
  <si>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</si>
  <si>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</si>
  <si>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</si>
  <si>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</si>
  <si>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</si>
  <si>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</si>
  <si>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</si>
  <si>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</si>
  <si>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</si>
  <si>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</si>
  <si>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</si>
  <si>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</si>
  <si>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</si>
  <si>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</si>
  <si>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</si>
  <si>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</si>
  <si>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</si>
  <si>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</si>
  <si>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</si>
  <si>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</si>
  <si>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</si>
  <si>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</si>
  <si>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</si>
  <si>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</si>
  <si>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</si>
  <si>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</si>
  <si>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</si>
  <si>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</si>
  <si>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</si>
  <si>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</si>
  <si>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</si>
  <si>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</si>
  <si>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</si>
  <si>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</si>
  <si>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</si>
  <si>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</si>
  <si>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</si>
  <si>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</si>
  <si>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</si>
  <si>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</si>
  <si>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</si>
  <si>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</si>
  <si>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</si>
  <si>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</si>
  <si>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</si>
  <si>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</si>
  <si>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</si>
  <si>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</si>
  <si>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</si>
  <si>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</si>
  <si>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</si>
  <si>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</si>
  <si>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</si>
  <si>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</si>
  <si>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</si>
  <si>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</si>
  <si>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</si>
  <si>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</si>
  <si>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</si>
  <si>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</si>
  <si>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</si>
  <si>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</si>
  <si>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</si>
  <si>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</si>
  <si>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</si>
  <si>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</si>
  <si>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</si>
  <si>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</si>
  <si>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</si>
  <si>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</si>
  <si>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</si>
  <si>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</si>
  <si>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</si>
  <si>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</si>
  <si>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</si>
  <si>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</si>
  <si>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</si>
  <si>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</si>
  <si>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</si>
  <si>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</si>
  <si>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</si>
  <si>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</si>
  <si>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</si>
  <si>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</si>
  <si>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</si>
  <si>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</si>
  <si>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</si>
  <si>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</si>
  <si>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</si>
  <si>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</si>
  <si>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</si>
  <si>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</si>
  <si>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</si>
  <si>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</si>
  <si>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</si>
  <si>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</si>
  <si>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</si>
  <si>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</si>
  <si>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</si>
  <si>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</si>
  <si>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</si>
  <si>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</si>
  <si>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</si>
  <si>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</si>
  <si>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</si>
  <si>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</si>
  <si>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</si>
  <si>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</si>
  <si>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</si>
  <si>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</si>
  <si>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</si>
  <si>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</si>
  <si>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</si>
  <si>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</si>
  <si>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</si>
  <si>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</si>
  <si>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</si>
  <si>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</si>
  <si>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</si>
  <si>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</si>
  <si>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</si>
  <si>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</si>
  <si>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</si>
  <si>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</si>
  <si>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</si>
  <si>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</si>
  <si>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</si>
  <si>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</si>
  <si>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</si>
  <si>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</si>
  <si>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</si>
  <si>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</si>
  <si>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</si>
  <si>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</si>
  <si>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</si>
  <si>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</si>
  <si>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</si>
  <si>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</si>
  <si>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</si>
  <si>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</si>
  <si>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</si>
  <si>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</si>
  <si>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</si>
  <si>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</si>
  <si>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</si>
  <si>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</si>
  <si>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</si>
  <si>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</si>
  <si>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</si>
  <si>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</si>
  <si>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</si>
  <si>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</si>
  <si>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</si>
  <si>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</si>
  <si>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</si>
  <si>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</si>
  <si>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</si>
  <si>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</si>
  <si>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</si>
  <si>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</si>
  <si>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</si>
  <si>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</si>
  <si>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</si>
  <si>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</si>
  <si>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</si>
  <si>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</si>
  <si>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</si>
  <si>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</si>
  <si>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</si>
  <si>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</si>
  <si>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</si>
  <si>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</si>
  <si>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</si>
  <si>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</si>
  <si>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</si>
  <si>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</si>
  <si>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</si>
  <si>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</si>
  <si>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</si>
  <si>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</si>
  <si>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</si>
  <si>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</si>
  <si>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</si>
  <si>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</si>
  <si>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</si>
  <si>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</si>
  <si>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</si>
  <si>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</si>
  <si>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</si>
  <si>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</si>
  <si>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</si>
  <si>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</si>
  <si>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</si>
  <si>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</si>
  <si>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</si>
  <si>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</si>
  <si>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</si>
  <si>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</si>
  <si>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</si>
  <si>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</si>
  <si>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</si>
  <si>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</si>
  <si>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</si>
  <si>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</si>
  <si>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</si>
  <si>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</si>
  <si>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</si>
  <si>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</si>
  <si>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</si>
  <si>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</si>
  <si>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</si>
  <si>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</si>
  <si>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</si>
  <si>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</si>
  <si>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</si>
  <si>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</si>
  <si>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</si>
  <si>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</si>
  <si>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</si>
  <si>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</si>
  <si>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</si>
  <si>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</si>
  <si>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</si>
  <si>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</si>
  <si>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</si>
  <si>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</si>
  <si>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</si>
  <si>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</si>
  <si>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</si>
  <si>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</si>
  <si>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</si>
  <si>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</si>
  <si>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</si>
  <si>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</si>
  <si>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</si>
  <si>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</si>
  <si>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</si>
  <si>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</si>
  <si>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</si>
  <si>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</si>
  <si>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</si>
  <si>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</si>
  <si>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</si>
  <si>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</si>
  <si>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</si>
  <si>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</si>
  <si>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</si>
  <si>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</si>
  <si>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</si>
  <si>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</si>
  <si>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</si>
  <si>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</si>
  <si>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</si>
  <si>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</si>
  <si>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</si>
  <si>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</si>
  <si>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</si>
  <si>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</si>
  <si>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</si>
  <si>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</si>
  <si>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</si>
  <si>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</si>
  <si>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</si>
  <si>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</si>
  <si>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</si>
  <si>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</si>
  <si>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</si>
  <si>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</si>
  <si>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</si>
  <si>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</si>
  <si>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</si>
  <si>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</si>
  <si>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</si>
  <si>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</si>
  <si>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</si>
  <si>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</si>
  <si>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</si>
  <si>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</si>
  <si>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</si>
  <si>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</si>
  <si>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</si>
  <si>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</si>
  <si>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</si>
  <si>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</si>
  <si>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</si>
  <si>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</si>
  <si>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</si>
  <si>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</si>
  <si>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</si>
  <si>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</si>
  <si>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</si>
  <si>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</si>
  <si>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</si>
  <si>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</si>
  <si>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</si>
  <si>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</si>
  <si>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</si>
  <si>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</si>
  <si>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</si>
  <si>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</si>
  <si>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</si>
  <si>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</si>
  <si>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</si>
  <si>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</si>
  <si>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</si>
  <si>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</si>
  <si>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</si>
  <si>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</si>
  <si>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</si>
  <si>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</si>
  <si>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</si>
  <si>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</si>
  <si>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</si>
  <si>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</si>
  <si>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</si>
  <si>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</si>
  <si>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</si>
  <si>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</si>
  <si>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</si>
  <si>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</si>
  <si>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</si>
  <si>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</si>
  <si>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</si>
  <si>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</si>
  <si>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</si>
  <si>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</si>
  <si>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</si>
  <si>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</si>
  <si>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</si>
  <si>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</si>
  <si>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</si>
  <si>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</si>
  <si>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</si>
  <si>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</si>
  <si>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</si>
  <si>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</si>
  <si>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</si>
  <si>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</si>
  <si>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</si>
  <si>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</si>
  <si>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</si>
  <si>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</si>
  <si>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</si>
  <si>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</si>
  <si>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</si>
  <si>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</si>
  <si>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</si>
  <si>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</si>
  <si>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</si>
  <si>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</si>
  <si>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</si>
  <si>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</si>
  <si>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</si>
  <si>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</si>
  <si>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</si>
  <si>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</si>
  <si>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</si>
  <si>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</si>
  <si>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</si>
  <si>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</si>
  <si>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</si>
  <si>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</si>
  <si>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</si>
  <si>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</si>
  <si>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</si>
  <si>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</si>
  <si>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</si>
  <si>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</si>
  <si>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</si>
  <si>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</si>
  <si>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</si>
  <si>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</si>
  <si>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</si>
  <si>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</si>
  <si>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</si>
  <si>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</si>
  <si>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</si>
  <si>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</si>
  <si>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</si>
  <si>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</si>
  <si>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</si>
  <si>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</si>
  <si>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</si>
  <si>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</si>
  <si>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</si>
  <si>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</si>
  <si>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</si>
  <si>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</si>
  <si>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</si>
  <si>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</si>
  <si>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</si>
  <si>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</si>
  <si>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</si>
  <si>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</si>
  <si>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</si>
  <si>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</si>
  <si>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</si>
  <si>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</si>
  <si>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</si>
  <si>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</si>
  <si>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</si>
  <si>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</si>
  <si>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</si>
  <si>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</si>
  <si>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</si>
  <si>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</si>
  <si>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</si>
  <si>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</si>
  <si>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</si>
  <si>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</si>
  <si>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</si>
  <si>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</si>
  <si>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</si>
  <si>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</si>
  <si>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</si>
  <si>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</si>
  <si>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</si>
  <si>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</si>
  <si>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</si>
  <si>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</si>
  <si>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</si>
  <si>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</si>
  <si>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</si>
  <si>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</si>
  <si>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</si>
  <si>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</si>
  <si>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</si>
  <si>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</si>
  <si>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</si>
  <si>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</si>
  <si>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</si>
  <si>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</si>
  <si>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</si>
  <si>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</si>
  <si>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</si>
  <si>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</si>
  <si>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</si>
  <si>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</si>
  <si>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</si>
  <si>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</si>
  <si>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</si>
  <si>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</si>
  <si>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</si>
  <si>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</si>
  <si>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</si>
  <si>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</si>
  <si>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</si>
  <si>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</si>
  <si>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</si>
  <si>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</si>
  <si>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</si>
  <si>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</si>
  <si>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</si>
  <si>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</si>
  <si>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</si>
  <si>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</si>
  <si>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</si>
  <si>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</si>
  <si>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</si>
  <si>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</si>
  <si>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</si>
  <si>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</si>
  <si>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</si>
  <si>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</si>
  <si>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</si>
  <si>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</si>
  <si>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</si>
  <si>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</si>
  <si>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</si>
  <si>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</si>
  <si>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</si>
  <si>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</si>
  <si>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</si>
  <si>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</si>
  <si>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</si>
  <si>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</si>
  <si>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</si>
  <si>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</si>
  <si>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</si>
  <si>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</si>
  <si>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</si>
  <si>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</si>
  <si>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</si>
  <si>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</si>
  <si>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</si>
  <si>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</si>
  <si>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</si>
  <si>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</si>
  <si>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</si>
  <si>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</si>
  <si>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</si>
  <si>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</si>
  <si>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</si>
  <si>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</si>
  <si>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</si>
  <si>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</si>
  <si>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</si>
  <si>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</si>
  <si>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</si>
  <si>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</si>
  <si>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</si>
  <si>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</si>
  <si>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</si>
  <si>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</si>
  <si>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</si>
  <si>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</si>
  <si>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</si>
  <si>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</si>
  <si>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</si>
  <si>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</si>
  <si>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</si>
  <si>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</si>
  <si>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</si>
  <si>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</si>
  <si>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</si>
  <si>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</si>
  <si>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</si>
  <si>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</si>
  <si>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</si>
  <si>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</si>
  <si>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</si>
  <si>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</si>
  <si>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</si>
  <si>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</si>
  <si>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</si>
  <si>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</si>
  <si>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</si>
  <si>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</si>
  <si>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</si>
  <si>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</si>
  <si>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</si>
  <si>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</si>
  <si>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</si>
  <si>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</si>
  <si>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</si>
  <si>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</si>
  <si>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</si>
  <si>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</si>
  <si>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</si>
  <si>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</si>
  <si>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</si>
  <si>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</si>
  <si>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</si>
  <si>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</si>
  <si>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</si>
  <si>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</si>
  <si>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</si>
  <si>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</si>
  <si>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</si>
  <si>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</si>
  <si>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</si>
  <si>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</si>
  <si>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</si>
  <si>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</si>
  <si>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</si>
  <si>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</si>
  <si>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</si>
  <si>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</si>
  <si>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</si>
  <si>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</si>
  <si>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</si>
  <si>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</si>
  <si>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</si>
  <si>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</si>
  <si>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</si>
  <si>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</si>
  <si>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</si>
  <si>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</si>
  <si>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</si>
  <si>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</si>
  <si>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</si>
  <si>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</si>
  <si>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</si>
  <si>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</si>
  <si>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</si>
  <si>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</si>
  <si>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</si>
  <si>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</si>
  <si>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</si>
  <si>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</si>
  <si>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</si>
  <si>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</si>
  <si>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</si>
  <si>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</si>
  <si>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</si>
  <si>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</si>
  <si>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</si>
  <si>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</si>
  <si>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</si>
  <si>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</si>
  <si>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</si>
  <si>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</si>
  <si>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</si>
  <si>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</si>
  <si>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</si>
  <si>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</si>
  <si>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</si>
  <si>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</si>
  <si>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</si>
  <si>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</si>
  <si>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</si>
  <si>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</si>
  <si>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</si>
  <si>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</si>
  <si>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</si>
  <si>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</si>
  <si>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</si>
  <si>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</si>
  <si>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</si>
  <si>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</si>
  <si>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</si>
  <si>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</si>
  <si>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</si>
  <si>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</si>
  <si>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</si>
  <si>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</si>
  <si>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</si>
  <si>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</si>
  <si>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</si>
  <si>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</si>
  <si>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</si>
  <si>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</si>
  <si>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</si>
  <si>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</si>
  <si>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</si>
  <si>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</si>
  <si>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</si>
  <si>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</si>
  <si>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</si>
  <si>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</si>
  <si>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</si>
  <si>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</si>
  <si>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</si>
  <si>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</si>
  <si>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</si>
  <si>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</si>
  <si>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</si>
  <si>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</si>
  <si>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</si>
  <si>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</si>
  <si>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</si>
  <si>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</si>
  <si>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</si>
  <si>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</si>
  <si>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</si>
  <si>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</si>
  <si>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</si>
  <si>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</si>
  <si>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</si>
  <si>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</si>
  <si>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</si>
  <si>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</si>
  <si>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</si>
  <si>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</si>
  <si>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</si>
  <si>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</si>
  <si>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</si>
  <si>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</si>
  <si>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</si>
  <si>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</si>
  <si>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</si>
  <si>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</si>
  <si>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</si>
  <si>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</si>
  <si>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</si>
  <si>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</si>
  <si>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</si>
  <si>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</si>
  <si>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</si>
  <si>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</si>
  <si>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</si>
  <si>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</si>
  <si>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</si>
  <si>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</si>
  <si>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</si>
  <si>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</si>
  <si>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</si>
  <si>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</si>
  <si>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</si>
  <si>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</si>
  <si>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</si>
  <si>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</si>
  <si>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</si>
  <si>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</si>
  <si>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</si>
  <si>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</si>
  <si>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</si>
  <si>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</si>
  <si>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</si>
  <si>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</si>
  <si>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</si>
  <si>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</si>
  <si>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</si>
  <si>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</si>
  <si>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</si>
  <si>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</si>
  <si>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</si>
  <si>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</si>
  <si>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</si>
  <si>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</si>
  <si>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</si>
  <si>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</si>
  <si>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</si>
  <si>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</si>
  <si>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</si>
  <si>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</si>
  <si>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</si>
  <si>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</si>
  <si>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</si>
  <si>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</si>
  <si>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</si>
  <si>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</si>
  <si>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</si>
  <si>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</si>
  <si>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</si>
  <si>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</si>
  <si>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</si>
  <si>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</si>
  <si>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</si>
  <si>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</si>
  <si>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</si>
  <si>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</si>
  <si>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</si>
  <si>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</si>
  <si>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</si>
  <si>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</si>
  <si>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</si>
  <si>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</si>
  <si>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</si>
  <si>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</si>
  <si>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</si>
  <si>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</si>
  <si>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</si>
  <si>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</si>
  <si>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</si>
  <si>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</si>
  <si>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</si>
  <si>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</si>
  <si>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</si>
  <si>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</si>
  <si>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</si>
  <si>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</si>
  <si>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</si>
  <si>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</si>
  <si>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</si>
  <si>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</si>
  <si>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</si>
  <si>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</si>
  <si>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</si>
  <si>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</si>
  <si>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</si>
  <si>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</si>
  <si>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</si>
  <si>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</si>
  <si>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</si>
  <si>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</si>
  <si>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</si>
  <si>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</si>
  <si>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</si>
  <si>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</si>
  <si>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</si>
  <si>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</si>
  <si>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</si>
  <si>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</si>
  <si>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</si>
  <si>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</si>
  <si>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</si>
  <si>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</si>
  <si>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</si>
  <si>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</si>
  <si>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</si>
  <si>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</si>
  <si>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</si>
  <si>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</si>
  <si>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</si>
  <si>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</si>
  <si>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</si>
  <si>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</si>
  <si>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</si>
  <si>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</si>
  <si>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</si>
  <si>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</si>
  <si>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</si>
  <si>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</si>
  <si>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</si>
  <si>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</si>
  <si>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</si>
  <si>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</si>
  <si>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</si>
  <si>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</si>
  <si>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</si>
  <si>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</si>
  <si>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</si>
  <si>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</si>
  <si>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</si>
  <si>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</si>
  <si>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</si>
  <si>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</si>
  <si>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</si>
  <si>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</si>
  <si>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</si>
  <si>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</si>
  <si>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</si>
  <si>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</si>
  <si>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</si>
  <si>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</si>
  <si>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</si>
  <si>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</si>
  <si>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</si>
  <si>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</si>
  <si>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</si>
  <si>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</si>
  <si>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</si>
  <si>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</si>
  <si>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</si>
  <si>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</si>
  <si>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</si>
  <si>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</si>
  <si>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</si>
  <si>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</si>
  <si>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</si>
  <si>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</si>
  <si>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</si>
  <si>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</si>
  <si>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</si>
  <si>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</si>
  <si>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</si>
  <si>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</si>
  <si>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</si>
  <si>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</si>
  <si>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</si>
  <si>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</si>
  <si>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</si>
  <si>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</si>
  <si>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</si>
  <si>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</si>
  <si>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</si>
  <si>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</si>
  <si>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</si>
  <si>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</si>
  <si>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</si>
  <si>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</si>
  <si>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</si>
  <si>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</si>
  <si>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</si>
  <si>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</si>
  <si>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</si>
  <si>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</si>
  <si>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</si>
  <si>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</si>
  <si>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</si>
  <si>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</si>
  <si>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</si>
  <si>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</si>
  <si>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</si>
  <si>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</si>
  <si>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</si>
  <si>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</si>
  <si>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</si>
  <si>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</si>
  <si>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</si>
  <si>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</si>
  <si>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</si>
  <si>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</si>
  <si>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</si>
  <si>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</si>
  <si>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</si>
  <si>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</si>
  <si>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</si>
  <si>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</si>
  <si>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</si>
  <si>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</si>
  <si>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</si>
  <si>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</si>
  <si>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</si>
  <si>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</si>
  <si>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</si>
  <si>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</si>
  <si>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</si>
  <si>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</si>
  <si>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</si>
  <si>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</si>
  <si>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</si>
  <si>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</si>
  <si>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</si>
  <si>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</si>
  <si>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</si>
  <si>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</si>
  <si>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</si>
  <si>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</si>
  <si>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</si>
  <si>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</si>
  <si>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</si>
  <si>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</si>
  <si>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</si>
  <si>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</si>
  <si>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</si>
  <si>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</si>
  <si>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</si>
  <si>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</si>
  <si>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</si>
  <si>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</si>
  <si>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</si>
  <si>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</si>
  <si>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</si>
  <si>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</si>
  <si>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</si>
  <si>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</si>
  <si>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</si>
  <si>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</si>
  <si>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</si>
  <si>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</si>
  <si>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</si>
  <si>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</si>
  <si>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</si>
  <si>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</si>
  <si>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</si>
  <si>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</si>
  <si>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</si>
  <si>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</si>
  <si>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</si>
  <si>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</si>
  <si>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</si>
  <si>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</si>
  <si>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</si>
  <si>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</si>
  <si>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</si>
  <si>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</si>
  <si>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</si>
  <si>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</si>
  <si>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</si>
  <si>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</si>
  <si>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</si>
  <si>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</si>
  <si>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</si>
  <si>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</si>
  <si>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</si>
  <si>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</si>
  <si>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</si>
  <si>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</si>
  <si>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</si>
  <si>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</si>
  <si>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</si>
  <si>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</si>
  <si>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</si>
  <si>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</si>
  <si>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</si>
  <si>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</si>
  <si>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</si>
  <si>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</si>
  <si>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</si>
  <si>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</si>
  <si>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</si>
  <si>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</si>
  <si>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</si>
  <si>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</si>
  <si>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</si>
  <si>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</si>
  <si>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</si>
  <si>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</si>
  <si>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</si>
  <si>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</si>
  <si>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</si>
  <si>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</si>
  <si>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</si>
  <si>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</si>
  <si>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</si>
  <si>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</si>
  <si>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</si>
  <si>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</si>
  <si>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</si>
  <si>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</si>
  <si>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</si>
  <si>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</si>
  <si>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</si>
  <si>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</si>
  <si>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</si>
  <si>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</si>
  <si>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</si>
  <si>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</si>
  <si>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</si>
  <si>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</si>
  <si>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</si>
  <si>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</si>
  <si>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</si>
  <si>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</si>
  <si>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</si>
  <si>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</si>
  <si>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</si>
  <si>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</si>
  <si>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</si>
  <si>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</si>
  <si>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</si>
  <si>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</si>
  <si>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</si>
  <si>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</si>
  <si>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</si>
  <si>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</si>
  <si>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</si>
  <si>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</si>
  <si>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</si>
  <si>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</si>
  <si>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</si>
  <si>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</si>
  <si>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</si>
  <si>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</si>
  <si>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</si>
  <si>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</si>
  <si>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</si>
  <si>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</si>
  <si>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</si>
  <si>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</si>
  <si>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</si>
  <si>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</si>
  <si>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</si>
  <si>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</si>
  <si>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</si>
  <si>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</si>
  <si>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</si>
  <si>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</si>
  <si>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</si>
  <si>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</si>
  <si>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</si>
  <si>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</si>
  <si>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</si>
  <si>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</si>
  <si>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</si>
  <si>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</si>
  <si>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</si>
  <si>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</si>
  <si>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</si>
  <si>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</si>
  <si>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</si>
  <si>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</si>
  <si>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</si>
  <si>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</si>
  <si>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</si>
  <si>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</si>
  <si>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</si>
  <si>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</si>
  <si>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</si>
  <si>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</si>
  <si>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</si>
  <si>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</si>
  <si>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</si>
  <si>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</si>
  <si>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</si>
  <si>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</si>
  <si>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</si>
  <si>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</si>
  <si>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</si>
  <si>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</si>
  <si>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</si>
  <si>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</si>
  <si>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</si>
  <si>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</si>
  <si>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</si>
  <si>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</si>
  <si>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</si>
  <si>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</si>
  <si>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</si>
  <si>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</si>
  <si>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</si>
  <si>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</si>
  <si>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</si>
  <si>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</si>
  <si>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</si>
  <si>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</si>
  <si>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</si>
  <si>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</si>
  <si>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</si>
  <si>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</si>
  <si>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</si>
  <si>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</si>
  <si>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</si>
  <si>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</si>
  <si>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</si>
  <si>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</si>
  <si>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</si>
  <si>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</si>
  <si>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</si>
  <si>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</si>
  <si>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</si>
  <si>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</si>
  <si>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</si>
  <si>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</si>
  <si>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</si>
  <si>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</si>
  <si>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</si>
  <si>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</si>
  <si>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</si>
  <si>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</si>
  <si>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</si>
  <si>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</si>
  <si>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</si>
  <si>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</si>
  <si>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</si>
  <si>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</si>
  <si>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</si>
  <si>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</si>
  <si>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</si>
  <si>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</si>
  <si>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</si>
  <si>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</si>
  <si>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</si>
  <si>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</si>
  <si>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</si>
  <si>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</si>
  <si>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</si>
  <si>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</si>
  <si>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</si>
  <si>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</si>
  <si>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</si>
  <si>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</si>
  <si>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</si>
  <si>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</si>
  <si>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</si>
  <si>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</si>
  <si>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</si>
  <si>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</si>
  <si>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</si>
  <si>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</si>
  <si>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</si>
  <si>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</si>
  <si>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</si>
  <si>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</si>
  <si>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</si>
  <si>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</si>
  <si>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</si>
  <si>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</si>
  <si>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</si>
  <si>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</si>
  <si>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</si>
  <si>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</si>
  <si>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</si>
  <si>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</si>
  <si>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</si>
  <si>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</si>
  <si>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</si>
  <si>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</si>
  <si>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</si>
  <si>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</si>
  <si>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</si>
  <si>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</si>
  <si>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</si>
  <si>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</si>
  <si>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</si>
  <si>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</si>
  <si>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</si>
  <si>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</si>
  <si>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</si>
  <si>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</si>
  <si>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</si>
  <si>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</si>
  <si>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</si>
  <si>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</si>
  <si>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</si>
  <si>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</si>
  <si>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</si>
  <si>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</si>
  <si>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</si>
  <si>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</si>
  <si>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</si>
  <si>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</si>
  <si>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</si>
  <si>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</si>
  <si>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</si>
  <si>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</si>
  <si>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</si>
  <si>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</si>
  <si>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</si>
  <si>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</si>
  <si>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</si>
  <si>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</si>
  <si>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</si>
  <si>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</si>
  <si>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</si>
  <si>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</si>
  <si>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</si>
  <si>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</si>
  <si>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</si>
  <si>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</si>
  <si>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</si>
  <si>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</si>
  <si>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</si>
  <si>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</si>
  <si>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</si>
  <si>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</si>
  <si>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</si>
  <si>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</si>
  <si>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</si>
  <si>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</si>
  <si>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</si>
  <si>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</si>
  <si>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</si>
  <si>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</si>
  <si>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</si>
  <si>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</si>
  <si>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</si>
  <si>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</si>
  <si>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</si>
  <si>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</si>
  <si>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</si>
  <si>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</si>
  <si>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</si>
  <si>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</si>
  <si>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</si>
  <si>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</si>
  <si>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</si>
  <si>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</si>
  <si>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</si>
  <si>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</si>
  <si>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</si>
  <si>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</si>
  <si>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</si>
  <si>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</si>
  <si>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</si>
  <si>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</si>
  <si>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</si>
  <si>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</si>
  <si>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</si>
  <si>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</si>
  <si>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</si>
  <si>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</si>
  <si>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</si>
  <si>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</si>
  <si>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</si>
  <si>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</si>
  <si>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</si>
  <si>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</si>
  <si>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</si>
  <si>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</si>
  <si>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</si>
  <si>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</si>
  <si>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</si>
  <si>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</si>
  <si>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</si>
  <si>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</si>
  <si>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</si>
  <si>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</si>
  <si>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</si>
  <si>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</si>
  <si>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</si>
  <si>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</si>
  <si>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</si>
  <si>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</si>
  <si>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</si>
  <si>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</si>
  <si>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</si>
  <si>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</si>
  <si>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</si>
  <si>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</si>
  <si>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</si>
  <si>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</si>
  <si>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</si>
  <si>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</si>
  <si>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</si>
  <si>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</si>
  <si>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</si>
  <si>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</si>
  <si>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</si>
  <si>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</si>
  <si>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</si>
  <si>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</si>
  <si>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</si>
  <si>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</si>
  <si>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</si>
  <si>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</si>
  <si>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</si>
  <si>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</si>
  <si>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</si>
  <si>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</si>
  <si>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</si>
  <si>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</si>
  <si>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</si>
  <si>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</si>
  <si>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</si>
  <si>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</si>
  <si>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</si>
  <si>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</si>
  <si>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</si>
  <si>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</si>
  <si>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</si>
  <si>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</si>
  <si>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</si>
  <si>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</si>
  <si>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</si>
  <si>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</si>
  <si>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</si>
  <si>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</si>
  <si>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</si>
  <si>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</si>
  <si>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</si>
  <si>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</si>
  <si>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</si>
  <si>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</si>
  <si>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</si>
  <si>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</si>
  <si>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</si>
  <si>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</si>
  <si>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</si>
  <si>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</si>
  <si>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</si>
  <si>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</si>
  <si>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</si>
  <si>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</si>
  <si>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</si>
  <si>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</si>
  <si>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</si>
  <si>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</si>
  <si>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</si>
  <si>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</si>
  <si>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</si>
  <si>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</si>
  <si>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</si>
  <si>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</si>
  <si>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</si>
  <si>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</si>
  <si>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</si>
  <si>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</si>
  <si>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</si>
  <si>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</si>
  <si>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</si>
  <si>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</si>
  <si>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</si>
  <si>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</si>
  <si>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</si>
  <si>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</si>
  <si>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</si>
  <si>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</si>
  <si>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</si>
  <si>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</si>
  <si>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</si>
  <si>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</si>
  <si>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</si>
  <si>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</si>
  <si>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</si>
  <si>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</si>
  <si>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</si>
  <si>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</si>
  <si>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</si>
  <si>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</si>
  <si>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</si>
  <si>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</si>
  <si>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</si>
  <si>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</si>
  <si>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</si>
  <si>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</si>
  <si>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</si>
  <si>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</si>
  <si>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</si>
  <si>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</si>
  <si>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</si>
  <si>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</si>
  <si>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</si>
  <si>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</si>
  <si>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</si>
  <si>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</si>
  <si>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</si>
  <si>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</si>
  <si>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</si>
  <si>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</si>
  <si>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</si>
  <si>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</si>
  <si>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</si>
  <si>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</si>
  <si>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</si>
  <si>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</si>
  <si>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</si>
  <si>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</si>
  <si>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</si>
  <si>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</si>
  <si>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</si>
  <si>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</si>
  <si>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</si>
  <si>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</si>
  <si>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</si>
  <si>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</si>
  <si>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</si>
  <si>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</si>
  <si>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</si>
  <si>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</si>
  <si>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</si>
  <si>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</si>
  <si>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</si>
  <si>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</si>
  <si>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</si>
  <si>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</si>
  <si>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</si>
  <si>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</si>
  <si>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</si>
  <si>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</si>
  <si>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</si>
  <si>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</si>
  <si>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</si>
  <si>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</si>
  <si>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</si>
  <si>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</si>
  <si>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</si>
  <si>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</si>
  <si>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</si>
  <si>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</si>
  <si>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</si>
  <si>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</si>
  <si>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</si>
  <si>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</si>
  <si>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</si>
  <si>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</si>
  <si>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</si>
  <si>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</si>
  <si>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</si>
  <si>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</si>
  <si>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</si>
  <si>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</si>
  <si>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</si>
  <si>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</si>
  <si>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</si>
  <si>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</si>
  <si>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</si>
  <si>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</si>
  <si>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</si>
  <si>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</si>
  <si>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</si>
  <si>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</si>
  <si>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</si>
  <si>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</si>
  <si>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</si>
  <si>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</si>
  <si>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</si>
  <si>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</si>
  <si>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</si>
  <si>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</si>
  <si>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</si>
  <si>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</si>
  <si>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</si>
  <si>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</si>
  <si>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</si>
  <si>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</si>
  <si>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</si>
  <si>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</si>
  <si>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</si>
  <si>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</si>
  <si>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</si>
  <si>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</si>
  <si>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</si>
  <si>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</si>
  <si>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</si>
  <si>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</si>
  <si>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</si>
  <si>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</si>
  <si>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</si>
  <si>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</si>
  <si>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</si>
  <si>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</si>
  <si>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</si>
  <si>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</si>
  <si>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</si>
  <si>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</si>
  <si>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</si>
  <si>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</si>
  <si>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</si>
  <si>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</si>
  <si>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</si>
  <si>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</si>
  <si>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</si>
  <si>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</si>
  <si>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</si>
  <si>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</si>
  <si>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</si>
  <si>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</si>
  <si>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</si>
  <si>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</si>
  <si>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</si>
  <si>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</si>
  <si>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</si>
  <si>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</si>
  <si>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</si>
  <si>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</si>
  <si>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</si>
  <si>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</si>
  <si>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</si>
  <si>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</si>
  <si>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</si>
  <si>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</si>
  <si>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</si>
  <si>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</si>
  <si>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</si>
  <si>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</si>
  <si>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</si>
  <si>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</si>
  <si>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</si>
  <si>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</si>
  <si>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</si>
  <si>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</si>
  <si>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</si>
  <si>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</si>
  <si>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</si>
  <si>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</si>
  <si>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</si>
  <si>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</si>
  <si>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</si>
  <si>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</si>
  <si>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</si>
  <si>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</si>
  <si>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</si>
  <si>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</si>
  <si>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</si>
  <si>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</si>
  <si>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</si>
  <si>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</si>
  <si>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</si>
  <si>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</si>
  <si>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</si>
  <si>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</si>
  <si>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</si>
  <si>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</si>
  <si>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</si>
  <si>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</si>
  <si>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</si>
  <si>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</si>
  <si>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</si>
  <si>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</si>
  <si>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</si>
  <si>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</si>
  <si>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</si>
  <si>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</si>
  <si>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</si>
  <si>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</si>
  <si>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</si>
  <si>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</si>
  <si>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</si>
  <si>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</si>
  <si>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</si>
  <si>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</si>
  <si>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</si>
  <si>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</si>
  <si>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</si>
  <si>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</si>
  <si>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</si>
  <si>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</si>
  <si>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</si>
  <si>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</si>
  <si>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</si>
  <si>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</si>
  <si>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</si>
  <si>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</si>
  <si>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</si>
  <si>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</si>
  <si>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</si>
  <si>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</si>
  <si>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</si>
  <si>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</si>
  <si>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</si>
  <si>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</si>
  <si>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</si>
  <si>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</si>
  <si>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</si>
  <si>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</si>
  <si>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</si>
  <si>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</si>
  <si>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</si>
  <si>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</si>
  <si>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</si>
  <si>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</si>
  <si>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</si>
  <si>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</si>
  <si>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</si>
  <si>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</si>
  <si>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</si>
  <si>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</si>
  <si>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</si>
  <si>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</si>
  <si>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</si>
  <si>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</si>
  <si>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</si>
  <si>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</si>
  <si>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</si>
  <si>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</si>
  <si>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</si>
  <si>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</si>
  <si>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</si>
  <si>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</si>
  <si>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</si>
  <si>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</si>
  <si>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</si>
  <si>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</si>
  <si>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</si>
  <si>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</si>
  <si>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</si>
  <si>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</si>
  <si>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</si>
  <si>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</si>
  <si>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</si>
  <si>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</si>
  <si>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</si>
  <si>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</si>
  <si>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</si>
  <si>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</si>
  <si>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</si>
  <si>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</si>
  <si>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</si>
  <si>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</si>
  <si>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</si>
  <si>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</si>
  <si>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</si>
  <si>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</si>
  <si>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</si>
  <si>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</si>
  <si>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</si>
  <si>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</si>
  <si>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</si>
  <si>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</si>
  <si>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</si>
  <si>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</si>
  <si>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</si>
  <si>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</si>
  <si>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</si>
  <si>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</si>
  <si>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</si>
  <si>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</si>
  <si>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</si>
  <si>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</si>
  <si>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</si>
  <si>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</si>
  <si>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</si>
  <si>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</si>
  <si>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</si>
  <si>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</si>
  <si>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</si>
  <si>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</si>
  <si>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</si>
  <si>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</si>
  <si>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</si>
  <si>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</si>
  <si>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</si>
  <si>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</si>
  <si>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</si>
  <si>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</si>
  <si>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</si>
  <si>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</si>
  <si>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</si>
  <si>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</si>
  <si>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</si>
  <si>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</si>
  <si>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</si>
  <si>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</si>
  <si>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</si>
  <si>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</si>
  <si>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</si>
  <si>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</si>
  <si>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</si>
  <si>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</si>
  <si>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</si>
  <si>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</si>
  <si>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</si>
  <si>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</si>
  <si>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</si>
  <si>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</si>
  <si>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</si>
  <si>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</si>
  <si>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</si>
  <si>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</si>
  <si>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</si>
  <si>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</si>
  <si>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</si>
  <si>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</si>
  <si>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</si>
  <si>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</si>
  <si>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</si>
  <si>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</si>
  <si>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</si>
  <si>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</si>
  <si>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</si>
  <si>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</si>
  <si>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</si>
  <si>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</si>
  <si>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</si>
  <si>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</si>
  <si>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</si>
  <si>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</si>
  <si>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</si>
  <si>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</si>
  <si>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</si>
  <si>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</si>
  <si>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</si>
  <si>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</si>
  <si>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</si>
  <si>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</si>
  <si>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</si>
  <si>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</si>
  <si>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</si>
  <si>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</si>
  <si>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</si>
  <si>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</si>
  <si>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</si>
  <si>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</si>
  <si>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</si>
  <si>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</si>
  <si>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</si>
  <si>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</si>
  <si>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</si>
  <si>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</si>
  <si>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</si>
  <si>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</si>
  <si>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</si>
  <si>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</si>
  <si>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</si>
  <si>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</si>
  <si>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</si>
  <si>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</si>
  <si>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</si>
  <si>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</si>
  <si>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</si>
  <si>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</si>
  <si>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</si>
  <si>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</si>
  <si>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</si>
  <si>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</si>
  <si>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</si>
  <si>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</si>
  <si>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</si>
  <si>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</si>
  <si>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</si>
  <si>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</si>
  <si>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</si>
  <si>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</si>
  <si>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</si>
  <si>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</si>
  <si>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</si>
  <si>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</si>
  <si>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</si>
  <si>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</si>
  <si>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</si>
  <si>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</si>
  <si>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</si>
  <si>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</si>
  <si>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</si>
  <si>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</si>
  <si>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</si>
  <si>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</si>
  <si>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</si>
  <si>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</si>
  <si>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</si>
  <si>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</si>
  <si>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</si>
  <si>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</si>
  <si>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</si>
  <si>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</si>
  <si>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</si>
  <si>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</si>
  <si>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</si>
  <si>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</si>
  <si>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</si>
  <si>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</si>
  <si>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</si>
  <si>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</si>
  <si>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</si>
  <si>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</si>
  <si>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</si>
  <si>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</si>
  <si>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</si>
  <si>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</si>
  <si>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</si>
  <si>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</si>
  <si>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</si>
  <si>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</si>
  <si>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</si>
  <si>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</si>
  <si>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</si>
  <si>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</si>
  <si>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</si>
  <si>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</si>
  <si>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</si>
  <si>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</si>
  <si>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</si>
  <si>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</si>
  <si>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</si>
  <si>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</si>
  <si>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</si>
  <si>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</si>
  <si>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</si>
  <si>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</si>
  <si>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</si>
  <si>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</si>
  <si>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</si>
  <si>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</si>
  <si>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</si>
  <si>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</si>
  <si>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</si>
  <si>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</si>
  <si>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</si>
  <si>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</si>
  <si>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</si>
  <si>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</si>
  <si>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</si>
  <si>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</si>
  <si>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</si>
  <si>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</si>
  <si>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</si>
  <si>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</si>
  <si>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</si>
  <si>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</si>
  <si>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</si>
  <si>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</si>
  <si>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</si>
  <si>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</si>
  <si>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</si>
  <si>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</si>
  <si>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</si>
  <si>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</si>
  <si>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</si>
  <si>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</si>
  <si>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</si>
  <si>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</si>
  <si>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</si>
  <si>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</si>
  <si>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</si>
  <si>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</si>
  <si>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</si>
  <si>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</si>
  <si>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</si>
  <si>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</si>
  <si>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</si>
  <si>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</si>
  <si>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</si>
  <si>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</si>
  <si>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</si>
  <si>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</si>
  <si>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</si>
  <si>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</si>
  <si>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</si>
  <si>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</si>
  <si>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</si>
  <si>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</si>
  <si>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</si>
  <si>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</si>
  <si>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</si>
  <si>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</si>
  <si>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</si>
  <si>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</si>
  <si>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</si>
  <si>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</si>
  <si>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</si>
  <si>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</si>
  <si>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</si>
  <si>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</si>
  <si>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</si>
  <si>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</si>
  <si>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</si>
  <si>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</si>
  <si>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</si>
  <si>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</si>
  <si>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</si>
  <si>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</si>
  <si>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</si>
  <si>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</si>
  <si>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</si>
  <si>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</si>
  <si>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</si>
  <si>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</si>
  <si>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</si>
  <si>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</si>
  <si>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</si>
  <si>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</si>
  <si>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</si>
  <si>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</si>
  <si>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</si>
  <si>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</si>
  <si>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</si>
  <si>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</si>
  <si>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</si>
  <si>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</si>
  <si>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</si>
  <si>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</si>
  <si>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</si>
  <si>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</si>
  <si>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</si>
  <si>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</si>
  <si>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</si>
  <si>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</si>
  <si>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</si>
  <si>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</si>
  <si>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</si>
  <si>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</si>
  <si>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</si>
  <si>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</si>
  <si>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</si>
  <si>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</si>
  <si>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</si>
  <si>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</si>
  <si>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</si>
  <si>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</si>
  <si>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</si>
  <si>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</si>
  <si>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</si>
  <si>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</si>
  <si>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</si>
  <si>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</si>
  <si>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</si>
  <si>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</si>
  <si>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</si>
  <si>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</si>
  <si>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</si>
  <si>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</si>
  <si>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</si>
  <si>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</si>
  <si>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</si>
  <si>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</si>
  <si>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</si>
  <si>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</si>
  <si>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</si>
  <si>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</si>
  <si>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</si>
  <si>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</si>
  <si>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</si>
  <si>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</si>
  <si>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</si>
  <si>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</si>
  <si>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</si>
  <si>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</si>
  <si>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</si>
  <si>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</si>
  <si>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</si>
  <si>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</si>
  <si>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</si>
  <si>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</si>
  <si>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</si>
  <si>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</si>
  <si>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</si>
  <si>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</si>
  <si>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</si>
  <si>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</si>
  <si>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</si>
  <si>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</si>
  <si>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</si>
  <si>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</si>
  <si>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</si>
  <si>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</si>
  <si>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</si>
  <si>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</si>
  <si>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</si>
  <si>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</si>
  <si>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</si>
  <si>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</si>
  <si>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</si>
  <si>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</si>
  <si>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</si>
  <si>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</si>
  <si>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</si>
  <si>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</si>
  <si>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</si>
  <si>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</si>
  <si>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</si>
  <si>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</si>
  <si>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</si>
  <si>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</si>
  <si>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</si>
  <si>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</si>
  <si>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</si>
  <si>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</si>
  <si>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</si>
  <si>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</si>
  <si>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</si>
  <si>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</si>
  <si>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</si>
  <si>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</si>
  <si>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</si>
  <si>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</si>
  <si>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</si>
  <si>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</si>
  <si>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</si>
  <si>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</si>
  <si>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</si>
  <si>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</si>
  <si>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</si>
  <si>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</si>
  <si>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</si>
  <si>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</si>
  <si>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</si>
  <si>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</si>
  <si>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</si>
  <si>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</si>
  <si>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</si>
  <si>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</si>
  <si>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</si>
  <si>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</si>
  <si>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</si>
  <si>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</si>
  <si>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</si>
  <si>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</si>
  <si>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</si>
  <si>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</si>
  <si>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</si>
  <si>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</si>
  <si>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</si>
  <si>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</si>
  <si>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</si>
  <si>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</si>
  <si>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</si>
  <si>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</si>
  <si>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</si>
  <si>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</si>
  <si>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</si>
  <si>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</si>
  <si>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</si>
  <si>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</si>
  <si>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</si>
  <si>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</si>
  <si>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</si>
  <si>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</si>
  <si>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</si>
  <si>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</si>
  <si>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</si>
  <si>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</si>
  <si>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</si>
  <si>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</si>
  <si>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</si>
  <si>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</si>
  <si>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</si>
  <si>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</si>
  <si>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</si>
  <si>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</si>
  <si>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</si>
  <si>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</si>
  <si>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</si>
  <si>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</si>
  <si>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</si>
  <si>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</si>
  <si>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</si>
  <si>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</si>
  <si>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</si>
  <si>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</si>
  <si>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</si>
  <si>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</si>
  <si>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</si>
  <si>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</si>
  <si>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</si>
  <si>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</si>
  <si>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</si>
  <si>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</si>
  <si>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</si>
  <si>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</si>
  <si>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</si>
  <si>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</si>
  <si>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</si>
  <si>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</si>
  <si>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</si>
  <si>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</si>
  <si>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</si>
  <si>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</si>
  <si>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</si>
  <si>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</si>
  <si>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</si>
  <si>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</si>
  <si>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</si>
  <si>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</si>
  <si>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</si>
  <si>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</si>
  <si>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</si>
  <si>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</si>
  <si>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</si>
  <si>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</si>
  <si>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</si>
  <si>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</si>
  <si>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</si>
  <si>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</si>
  <si>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</si>
  <si>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</si>
  <si>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</si>
  <si>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</si>
  <si>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</si>
  <si>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</si>
  <si>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</si>
  <si>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</si>
  <si>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</si>
  <si>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</si>
  <si>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</si>
  <si>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</si>
  <si>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</si>
  <si>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</si>
  <si>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</si>
  <si>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</si>
  <si>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</si>
  <si>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</si>
  <si>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</si>
  <si>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</si>
  <si>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</si>
  <si>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</si>
  <si>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</si>
  <si>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</si>
  <si>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</si>
  <si>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</si>
  <si>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</si>
  <si>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</si>
  <si>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</si>
  <si>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</si>
  <si>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</si>
  <si>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</si>
  <si>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</si>
  <si>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</si>
  <si>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</si>
  <si>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</si>
  <si>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</si>
  <si>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</si>
  <si>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</si>
  <si>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</si>
  <si>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</si>
  <si>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</si>
  <si>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</si>
  <si>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</si>
  <si>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</si>
  <si>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</si>
  <si>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</si>
  <si>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</si>
  <si>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</si>
  <si>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</si>
  <si>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</si>
  <si>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</si>
  <si>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</si>
  <si>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</si>
  <si>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</si>
  <si>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</si>
  <si>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</si>
  <si>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</si>
  <si>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</si>
  <si>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</si>
  <si>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</si>
  <si>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</si>
  <si>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</si>
  <si>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</si>
  <si>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</si>
  <si>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</si>
  <si>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</si>
  <si>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</si>
  <si>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</si>
  <si>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</si>
  <si>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</si>
  <si>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</si>
  <si>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</si>
  <si>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</si>
  <si>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</si>
  <si>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</si>
  <si>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</si>
  <si>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</si>
  <si>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</si>
  <si>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</si>
  <si>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</si>
  <si>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</si>
  <si>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</si>
  <si>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</si>
  <si>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</si>
  <si>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</si>
  <si>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</si>
  <si>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</si>
  <si>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</si>
  <si>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</si>
  <si>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</si>
  <si>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</si>
  <si>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</si>
  <si>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</si>
  <si>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</si>
  <si>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</si>
  <si>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</si>
  <si>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</si>
  <si>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</si>
  <si>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</si>
  <si>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</si>
  <si>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</si>
  <si>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</si>
  <si>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</si>
  <si>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</si>
  <si>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</si>
  <si>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</si>
  <si>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</si>
  <si>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</si>
  <si>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</si>
  <si>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</si>
  <si>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</si>
  <si>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</si>
  <si>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</si>
  <si>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</si>
  <si>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</si>
  <si>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</si>
  <si>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</si>
  <si>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</si>
  <si>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</si>
  <si>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</si>
  <si>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</si>
  <si>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</si>
  <si>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</si>
  <si>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</si>
  <si>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</si>
  <si>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</si>
  <si>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</si>
  <si>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</si>
  <si>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</si>
  <si>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</si>
  <si>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</si>
  <si>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</si>
  <si>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</si>
  <si>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</si>
  <si>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</si>
  <si>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</si>
  <si>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</si>
  <si>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</si>
  <si>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</si>
  <si>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</si>
  <si>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</si>
  <si>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</si>
  <si>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</si>
  <si>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</si>
  <si>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</si>
  <si>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</si>
  <si>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</si>
  <si>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</si>
  <si>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</si>
  <si>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</si>
  <si>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</si>
  <si>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</si>
  <si>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</si>
  <si>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</si>
  <si>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</si>
  <si>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</si>
  <si>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</si>
  <si>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</si>
  <si>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</si>
  <si>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</si>
  <si>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</si>
  <si>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</si>
  <si>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</si>
  <si>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</si>
  <si>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</si>
  <si>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</si>
  <si>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</si>
  <si>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</si>
  <si>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</si>
  <si>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</si>
  <si>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</si>
  <si>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</si>
  <si>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</si>
  <si>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</si>
  <si>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</si>
  <si>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</si>
  <si>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</si>
  <si>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</si>
  <si>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</si>
  <si>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</si>
  <si>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</si>
  <si>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</si>
  <si>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</si>
  <si>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</si>
  <si>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</si>
  <si>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</si>
  <si>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</si>
  <si>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</si>
  <si>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</si>
  <si>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</si>
  <si>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</si>
  <si>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</si>
  <si>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</si>
  <si>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</si>
  <si>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</si>
  <si>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</si>
  <si>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</si>
  <si>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</si>
  <si>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</si>
  <si>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</si>
  <si>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</si>
  <si>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</si>
  <si>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</si>
  <si>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</si>
  <si>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</si>
  <si>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</si>
  <si>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</si>
  <si>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</si>
  <si>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</si>
  <si>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</si>
  <si>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</si>
  <si>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</si>
  <si>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</si>
  <si>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</si>
  <si>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</si>
  <si>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</si>
  <si>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</si>
  <si>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</si>
  <si>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</si>
  <si>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</si>
  <si>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</si>
  <si>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</si>
  <si>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</si>
  <si>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</si>
  <si>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</si>
  <si>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</si>
  <si>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</si>
  <si>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</si>
  <si>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</si>
  <si>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</si>
  <si>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</si>
  <si>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</si>
  <si>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</si>
  <si>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</si>
  <si>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</si>
  <si>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</si>
  <si>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</si>
  <si>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</si>
  <si>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</si>
  <si>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</si>
  <si>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</si>
  <si>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</si>
  <si>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</si>
  <si>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</si>
  <si>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</si>
  <si>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</si>
  <si>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</si>
  <si>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</si>
  <si>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</si>
  <si>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</si>
  <si>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</si>
  <si>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</si>
  <si>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</si>
  <si>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</si>
  <si>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</si>
  <si>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</si>
  <si>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</si>
  <si>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</si>
  <si>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</si>
  <si>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</si>
  <si>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</si>
  <si>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</si>
  <si>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</si>
  <si>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</si>
  <si>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</si>
  <si>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</si>
  <si>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</si>
  <si>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</si>
  <si>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</si>
  <si>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</si>
  <si>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</si>
  <si>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</si>
  <si>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</si>
  <si>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</si>
  <si>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</si>
  <si>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</si>
  <si>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</si>
  <si>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</si>
  <si>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</si>
  <si>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</si>
  <si>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</si>
  <si>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</si>
  <si>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</si>
  <si>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</si>
  <si>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</si>
  <si>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</si>
  <si>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</si>
  <si>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</si>
  <si>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</si>
  <si>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</si>
  <si>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</si>
  <si>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</si>
  <si>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</si>
  <si>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</si>
  <si>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</si>
  <si>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</si>
  <si>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</si>
  <si>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</si>
  <si>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</si>
  <si>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</si>
  <si>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</si>
  <si>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</si>
  <si>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</si>
  <si>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</si>
  <si>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</si>
  <si>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</si>
  <si>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</si>
  <si>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</si>
  <si>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</si>
  <si>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</si>
  <si>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</si>
  <si>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</si>
  <si>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</si>
  <si>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</si>
  <si>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</si>
  <si>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</si>
  <si>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</si>
  <si>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</si>
  <si>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</si>
  <si>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</si>
  <si>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</si>
  <si>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</si>
  <si>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</si>
  <si>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</si>
  <si>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</si>
  <si>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</si>
  <si>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</si>
  <si>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</si>
  <si>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</si>
  <si>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</si>
  <si>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</si>
  <si>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</si>
  <si>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</si>
  <si>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</si>
  <si>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</si>
  <si>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</si>
  <si>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</si>
  <si>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</si>
  <si>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</si>
  <si>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</si>
  <si>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</si>
  <si>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</si>
  <si>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</si>
  <si>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</si>
  <si>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</si>
  <si>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</si>
  <si>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</si>
  <si>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</si>
  <si>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</si>
  <si>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</si>
  <si>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</si>
  <si>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</si>
  <si>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</si>
  <si>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</si>
  <si>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</si>
  <si>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</si>
  <si>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</si>
  <si>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</si>
  <si>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</si>
  <si>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</si>
  <si>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</si>
  <si>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</si>
  <si>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</si>
  <si>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</si>
  <si>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</si>
  <si>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</si>
  <si>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</si>
  <si>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</si>
  <si>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</si>
  <si>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</si>
  <si>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</si>
  <si>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</si>
  <si>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</si>
  <si>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</si>
  <si>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</si>
  <si>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</si>
  <si>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</si>
  <si>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</si>
  <si>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</si>
  <si>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</si>
  <si>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</si>
  <si>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</si>
  <si>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</si>
  <si>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</si>
  <si>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</si>
  <si>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</si>
  <si>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</si>
  <si>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</si>
  <si>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</si>
  <si>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</si>
  <si>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</si>
  <si>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</si>
  <si>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</si>
  <si>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</si>
  <si>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</si>
  <si>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</si>
  <si>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</si>
  <si>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</si>
  <si>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</si>
  <si>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</si>
  <si>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</si>
  <si>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</si>
  <si>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</si>
  <si>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</si>
  <si>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</si>
  <si>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</si>
  <si>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</si>
  <si>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</si>
  <si>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</si>
  <si>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</si>
  <si>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</si>
  <si>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</si>
  <si>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</si>
  <si>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</si>
  <si>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</si>
  <si>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</si>
  <si>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</si>
  <si>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</si>
  <si>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</si>
  <si>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</si>
  <si>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</si>
  <si>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</si>
  <si>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</si>
  <si>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</si>
  <si>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</si>
  <si>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</si>
  <si>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</si>
  <si>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</si>
  <si>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</si>
  <si>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</si>
  <si>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</si>
  <si>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</si>
  <si>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</si>
  <si>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</si>
  <si>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</si>
  <si>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</si>
  <si>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</si>
  <si>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</si>
  <si>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</si>
  <si>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</si>
  <si>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</si>
  <si>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</si>
  <si>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</si>
  <si>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</si>
  <si>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</si>
  <si>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</si>
  <si>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</si>
  <si>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</si>
  <si>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</si>
  <si>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</si>
  <si>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</si>
  <si>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</si>
  <si>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</si>
  <si>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</si>
  <si>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</si>
  <si>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</si>
  <si>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</si>
  <si>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</si>
  <si>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</si>
  <si>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</si>
  <si>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</si>
  <si>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</si>
  <si>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</si>
  <si>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</si>
  <si>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</si>
  <si>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</si>
  <si>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</si>
  <si>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</si>
  <si>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</si>
  <si>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</si>
  <si>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</si>
  <si>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</si>
  <si>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</si>
  <si>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</si>
  <si>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</si>
  <si>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</si>
  <si>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</si>
  <si>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</si>
  <si>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</si>
  <si>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</si>
  <si>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</si>
  <si>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</si>
  <si>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</si>
  <si>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</si>
  <si>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</si>
  <si>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</si>
  <si>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</si>
  <si>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</si>
  <si>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</si>
  <si>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</si>
  <si>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</si>
  <si>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</si>
  <si>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</si>
  <si>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</si>
  <si>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</si>
  <si>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</si>
  <si>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</si>
  <si>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</si>
  <si>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</si>
  <si>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</si>
  <si>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</si>
  <si>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</si>
  <si>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</si>
  <si>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</si>
  <si>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</si>
  <si>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</si>
  <si>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</si>
  <si>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</si>
  <si>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</si>
  <si>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</si>
  <si>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</si>
  <si>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</si>
  <si>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</si>
  <si>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</si>
  <si>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</si>
  <si>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</si>
  <si>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</si>
  <si>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</si>
  <si>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</si>
  <si>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</si>
  <si>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</si>
  <si>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</si>
  <si>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</si>
  <si>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</si>
  <si>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</si>
  <si>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</si>
  <si>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</si>
  <si>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</si>
  <si>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</si>
  <si>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</si>
  <si>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</si>
  <si>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</si>
  <si>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</si>
  <si>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</si>
  <si>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</si>
  <si>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</si>
  <si>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</si>
  <si>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</si>
  <si>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</si>
  <si>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</si>
  <si>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</si>
  <si>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</si>
  <si>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</si>
  <si>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</si>
  <si>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</si>
  <si>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</si>
  <si>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</si>
  <si>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</si>
  <si>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</si>
  <si>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</si>
  <si>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</si>
  <si>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</si>
  <si>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</si>
  <si>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</si>
  <si>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</si>
  <si>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</si>
  <si>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</si>
  <si>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</si>
  <si>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</si>
  <si>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</si>
  <si>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</si>
  <si>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</si>
  <si>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</si>
  <si>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</si>
  <si>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</si>
  <si>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</si>
  <si>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</si>
  <si>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</si>
  <si>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</si>
  <si>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</si>
  <si>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</si>
  <si>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</si>
  <si>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</si>
  <si>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</si>
  <si>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</si>
  <si>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</si>
  <si>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</si>
  <si>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</si>
  <si>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</si>
  <si>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</si>
  <si>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</si>
  <si>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</si>
  <si>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</si>
  <si>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</si>
  <si>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</si>
  <si>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</si>
  <si>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</si>
  <si>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</si>
  <si>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</si>
  <si>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</si>
  <si>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</si>
  <si>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</si>
  <si>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</si>
  <si>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</si>
  <si>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</si>
  <si>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</si>
  <si>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</si>
  <si>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</si>
  <si>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</si>
  <si>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</si>
  <si>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</si>
  <si>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</si>
  <si>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</si>
  <si>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</si>
  <si>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</si>
  <si>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</si>
  <si>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</si>
  <si>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</si>
  <si>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</si>
  <si>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</si>
  <si>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</si>
  <si>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</si>
  <si>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</si>
  <si>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</si>
  <si>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</si>
  <si>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</si>
  <si>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</si>
  <si>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</si>
  <si>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</si>
  <si>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</si>
  <si>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</si>
  <si>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</si>
  <si>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</si>
  <si>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</si>
  <si>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</si>
  <si>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</si>
  <si>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</si>
  <si>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</si>
  <si>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</si>
  <si>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</si>
  <si>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</si>
  <si>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</si>
  <si>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</si>
  <si>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</si>
  <si>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</si>
  <si>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</si>
  <si>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</si>
  <si>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</si>
  <si>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</si>
  <si>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</si>
  <si>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</si>
  <si>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</si>
  <si>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</si>
  <si>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</si>
  <si>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</si>
  <si>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</si>
  <si>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</si>
  <si>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</si>
  <si>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</si>
  <si>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</si>
  <si>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</si>
  <si>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</si>
  <si>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</si>
  <si>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</si>
  <si>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</si>
  <si>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</si>
  <si>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</si>
  <si>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</si>
  <si>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</si>
  <si>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</si>
  <si>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</si>
  <si>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</si>
  <si>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</si>
  <si>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</si>
  <si>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</si>
  <si>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</si>
  <si>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</si>
  <si>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</si>
  <si>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</si>
  <si>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</si>
  <si>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</si>
  <si>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</si>
  <si>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</si>
  <si>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</si>
  <si>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</si>
  <si>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</si>
  <si>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</si>
  <si>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</si>
  <si>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</si>
  <si>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</si>
  <si>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</si>
  <si>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</si>
  <si>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</si>
  <si>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</si>
  <si>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</si>
  <si>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</si>
  <si>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</si>
  <si>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</si>
  <si>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</si>
  <si>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</si>
  <si>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</si>
  <si>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</si>
  <si>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</si>
  <si>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</si>
  <si>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</si>
  <si>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</si>
  <si>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</si>
  <si>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</si>
  <si>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</si>
  <si>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</si>
  <si>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</si>
  <si>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</si>
  <si>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</si>
  <si>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</si>
  <si>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</si>
  <si>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</si>
  <si>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</si>
  <si>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</si>
  <si>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</si>
  <si>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</si>
  <si>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</si>
  <si>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</si>
  <si>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</si>
  <si>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</si>
  <si>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</si>
  <si>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</si>
  <si>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</si>
  <si>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</si>
  <si>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</si>
  <si>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</si>
  <si>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</si>
  <si>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</si>
  <si>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</si>
  <si>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</si>
  <si>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</si>
  <si>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</si>
  <si>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</si>
  <si>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</si>
  <si>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</si>
  <si>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</si>
  <si>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</si>
  <si>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</si>
  <si>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</si>
  <si>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</si>
  <si>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</si>
  <si>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</si>
  <si>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</si>
  <si>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</si>
  <si>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</si>
  <si>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</si>
  <si>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</si>
  <si>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</si>
  <si>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</si>
  <si>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</si>
  <si>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</si>
  <si>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</si>
  <si>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</si>
  <si>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</si>
  <si>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</si>
  <si>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</si>
  <si>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</si>
  <si>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</si>
  <si>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</si>
  <si>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</si>
  <si>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</si>
  <si>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</si>
  <si>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</si>
  <si>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</si>
  <si>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</si>
  <si>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</si>
  <si>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</si>
  <si>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</si>
  <si>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</si>
  <si>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</si>
  <si>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</si>
  <si>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</si>
  <si>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</si>
  <si>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</si>
  <si>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</si>
  <si>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</si>
  <si>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</si>
  <si>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</si>
  <si>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</si>
  <si>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</si>
  <si>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</si>
  <si>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</si>
  <si>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</si>
  <si>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</si>
  <si>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</si>
  <si>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</si>
  <si>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</si>
  <si>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</si>
  <si>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</si>
  <si>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</si>
  <si>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</si>
  <si>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</si>
  <si>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</si>
  <si>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</si>
  <si>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</si>
  <si>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</si>
  <si>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</si>
  <si>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</si>
  <si>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</si>
  <si>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</si>
  <si>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</si>
  <si>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</si>
  <si>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</si>
  <si>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</si>
  <si>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</si>
  <si>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</si>
  <si>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</si>
  <si>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</si>
  <si>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</si>
  <si>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</si>
  <si>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</si>
  <si>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</si>
  <si>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</si>
  <si>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</si>
  <si>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</si>
  <si>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</si>
  <si>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</si>
  <si>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</si>
  <si>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</si>
  <si>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</si>
  <si>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</si>
  <si>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</si>
  <si>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</si>
  <si>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</si>
  <si>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</si>
  <si>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</si>
  <si>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</si>
  <si>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</si>
  <si>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</si>
  <si>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</si>
  <si>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</si>
  <si>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</si>
  <si>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</si>
  <si>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</si>
  <si>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</si>
  <si>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</si>
  <si>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</si>
  <si>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</si>
  <si>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</si>
  <si>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</si>
  <si>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</si>
  <si>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</si>
  <si>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</si>
  <si>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</si>
  <si>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</si>
  <si>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</si>
  <si>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</si>
  <si>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</si>
  <si>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</si>
  <si>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</si>
  <si>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</si>
  <si>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</si>
  <si>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</si>
  <si>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</si>
  <si>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</si>
  <si>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</si>
  <si>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</si>
  <si>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</si>
  <si>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</si>
  <si>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</si>
  <si>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</si>
  <si>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</si>
  <si>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</si>
  <si>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</si>
  <si>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</si>
  <si>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</si>
  <si>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</si>
  <si>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</si>
  <si>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</si>
  <si>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</si>
  <si>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</si>
  <si>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</si>
  <si>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</si>
  <si>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</si>
  <si>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</si>
  <si>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</si>
  <si>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</si>
  <si>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</si>
  <si>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</si>
  <si>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</si>
  <si>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</si>
  <si>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</si>
  <si>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</si>
  <si>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</si>
  <si>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</si>
  <si>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</si>
  <si>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</si>
  <si>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</si>
  <si>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</si>
  <si>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</si>
  <si>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</si>
  <si>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</si>
  <si>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</si>
  <si>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</si>
  <si>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</si>
  <si>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</si>
  <si>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</si>
  <si>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</si>
  <si>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</si>
  <si>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</si>
  <si>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</si>
  <si>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</si>
  <si>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</si>
  <si>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</si>
  <si>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</si>
  <si>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</si>
  <si>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</si>
  <si>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</si>
  <si>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</si>
  <si>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</si>
  <si>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</si>
  <si>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</si>
  <si>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</si>
  <si>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</si>
  <si>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</si>
  <si>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</si>
  <si>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</si>
  <si>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</si>
  <si>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</si>
  <si>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</si>
  <si>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</si>
  <si>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</si>
  <si>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</si>
  <si>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</si>
  <si>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</si>
  <si>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</si>
  <si>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</si>
  <si>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</si>
  <si>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</si>
  <si>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</si>
  <si>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</si>
  <si>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</si>
  <si>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</si>
  <si>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</si>
  <si>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</si>
  <si>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</si>
  <si>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</si>
  <si>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</si>
  <si>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</si>
  <si>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</si>
  <si>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</si>
  <si>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</si>
  <si>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</si>
  <si>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</si>
  <si>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</si>
  <si>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</si>
  <si>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</si>
  <si>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</si>
  <si>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</si>
  <si>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</si>
  <si>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</si>
  <si>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</si>
  <si>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</si>
  <si>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</si>
  <si>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</si>
  <si>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</si>
  <si>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</si>
  <si>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</si>
  <si>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</si>
  <si>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</si>
  <si>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</si>
  <si>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</si>
  <si>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</si>
  <si>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</si>
  <si>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</si>
  <si>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</si>
  <si>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</si>
  <si>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</si>
  <si>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</si>
  <si>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</si>
  <si>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</si>
  <si>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</si>
  <si>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</si>
  <si>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</si>
  <si>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</si>
  <si>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</si>
  <si>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</si>
  <si>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</si>
  <si>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</si>
  <si>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</si>
  <si>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</si>
  <si>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</si>
  <si>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</si>
  <si>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</si>
  <si>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</si>
  <si>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</si>
  <si>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</si>
  <si>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</si>
  <si>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</si>
  <si>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</si>
  <si>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</si>
  <si>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</si>
  <si>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</si>
  <si>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</si>
  <si>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</si>
  <si>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</si>
  <si>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</si>
  <si>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</si>
  <si>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</si>
  <si>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</si>
  <si>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</si>
  <si>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</si>
  <si>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</si>
  <si>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</si>
  <si>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</si>
  <si>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</si>
  <si>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</si>
  <si>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</si>
  <si>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</si>
  <si>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</si>
  <si>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</si>
  <si>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</si>
  <si>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</si>
  <si>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</si>
  <si>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</si>
  <si>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</si>
  <si>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</si>
  <si>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</si>
  <si>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</si>
  <si>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</si>
  <si>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</si>
  <si>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</si>
  <si>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</si>
  <si>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</si>
  <si>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</si>
  <si>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</si>
  <si>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</si>
  <si>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</si>
  <si>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</si>
  <si>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</si>
  <si>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</si>
  <si>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</si>
  <si>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</si>
  <si>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</si>
  <si>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</si>
  <si>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</si>
  <si>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</si>
  <si>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</si>
  <si>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</si>
  <si>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</si>
  <si>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</si>
  <si>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</si>
  <si>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</si>
  <si>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</si>
  <si>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</si>
  <si>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</si>
  <si>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</si>
  <si>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</si>
  <si>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</si>
  <si>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</si>
  <si>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</si>
  <si>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</si>
  <si>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</si>
  <si>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</si>
  <si>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</si>
  <si>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</si>
  <si>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</si>
  <si>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</si>
  <si>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</si>
  <si>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</si>
  <si>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</si>
  <si>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</si>
  <si>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</si>
  <si>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</si>
  <si>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</si>
  <si>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</si>
  <si>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</si>
  <si>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</si>
  <si>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</si>
  <si>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</si>
  <si>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</si>
  <si>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</si>
  <si>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</si>
  <si>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</si>
  <si>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</si>
  <si>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</si>
  <si>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</si>
  <si>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</si>
  <si>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</si>
  <si>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</si>
  <si>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</si>
  <si>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</si>
  <si>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</si>
  <si>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</si>
  <si>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</si>
  <si>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</si>
  <si>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</si>
  <si>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</si>
  <si>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</si>
  <si>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</si>
  <si>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</si>
  <si>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</si>
  <si>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</si>
  <si>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</si>
  <si>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</si>
  <si>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</si>
  <si>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</si>
  <si>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</si>
  <si>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</si>
  <si>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</si>
  <si>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</si>
  <si>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</si>
  <si>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</si>
  <si>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</si>
  <si>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</si>
  <si>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</si>
  <si>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</si>
  <si>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</si>
  <si>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</si>
  <si>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</si>
  <si>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</si>
  <si>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</si>
  <si>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</si>
  <si>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</si>
  <si>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</si>
  <si>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</si>
  <si>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</si>
  <si>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</si>
  <si>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</si>
  <si>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</si>
  <si>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</si>
  <si>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</si>
  <si>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</si>
  <si>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</si>
  <si>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</si>
  <si>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</si>
  <si>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</si>
  <si>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</si>
  <si>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</si>
  <si>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</si>
  <si>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</si>
  <si>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</si>
  <si>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</si>
  <si>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</si>
  <si>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</si>
  <si>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</si>
  <si>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</si>
  <si>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</si>
  <si>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</si>
  <si>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</si>
  <si>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</si>
  <si>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</si>
  <si>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</si>
  <si>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</si>
  <si>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</si>
  <si>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</si>
  <si>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</si>
  <si>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</si>
  <si>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</si>
  <si>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</si>
  <si>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</si>
  <si>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</si>
  <si>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</si>
  <si>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</si>
  <si>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</si>
  <si>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</si>
  <si>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</si>
  <si>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</si>
  <si>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</si>
  <si>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</si>
  <si>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</si>
  <si>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</si>
  <si>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</si>
  <si>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</si>
  <si>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</si>
  <si>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</si>
  <si>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</si>
  <si>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</si>
  <si>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</si>
  <si>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</si>
  <si>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</si>
  <si>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</si>
  <si>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</si>
  <si>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</si>
  <si>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</si>
  <si>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</si>
  <si>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</si>
  <si>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</si>
  <si>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</si>
  <si>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</si>
  <si>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</si>
  <si>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</si>
  <si>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</si>
  <si>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</si>
  <si>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</si>
  <si>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</si>
  <si>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</si>
  <si>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</si>
  <si>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</si>
  <si>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</si>
  <si>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</si>
  <si>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</si>
  <si>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</si>
  <si>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</si>
  <si>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</si>
  <si>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</si>
  <si>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</si>
  <si>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</si>
  <si>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</si>
  <si>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</si>
  <si>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</si>
  <si>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</si>
  <si>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</si>
  <si>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</si>
  <si>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</si>
  <si>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</si>
  <si>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</si>
  <si>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</si>
  <si>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</si>
  <si>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</si>
  <si>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</si>
  <si>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</si>
  <si>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</si>
  <si>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</si>
  <si>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</si>
  <si>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</si>
  <si>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</si>
  <si>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</si>
  <si>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</si>
  <si>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</si>
  <si>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</si>
  <si>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</si>
  <si>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</si>
  <si>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</si>
  <si>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</si>
  <si>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</si>
  <si>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</si>
  <si>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</si>
  <si>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</si>
  <si>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</si>
  <si>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</si>
  <si>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</si>
  <si>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</si>
  <si>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</si>
  <si>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</si>
  <si>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</si>
  <si>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</si>
  <si>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</si>
  <si>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</si>
  <si>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</si>
  <si>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</si>
  <si>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</si>
  <si>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</si>
  <si>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</si>
  <si>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</si>
  <si>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</si>
  <si>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</si>
  <si>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</si>
  <si>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</si>
  <si>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</si>
  <si>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</si>
  <si>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</si>
  <si>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</si>
  <si>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</si>
  <si>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</si>
  <si>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</si>
  <si>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</si>
  <si>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</si>
  <si>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</si>
  <si>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</si>
  <si>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</si>
  <si>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</si>
  <si>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</si>
  <si>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</si>
  <si>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</si>
  <si>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</si>
  <si>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</si>
  <si>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</si>
  <si>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</si>
  <si>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</si>
  <si>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</si>
  <si>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</si>
  <si>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</si>
  <si>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</si>
  <si>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</si>
  <si>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</si>
  <si>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</si>
  <si>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</si>
  <si>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</si>
  <si>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</si>
  <si>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</si>
  <si>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</si>
  <si>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</si>
  <si>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</si>
  <si>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</si>
  <si>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</si>
  <si>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</si>
  <si>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</si>
  <si>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</si>
  <si>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</si>
  <si>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</si>
  <si>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</si>
  <si>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</si>
  <si>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</si>
  <si>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</si>
  <si>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</si>
  <si>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</si>
  <si>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</si>
  <si>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</si>
  <si>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</si>
  <si>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</si>
  <si>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</si>
  <si>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</si>
  <si>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</si>
  <si>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</si>
  <si>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</si>
  <si>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</si>
  <si>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</si>
  <si>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</si>
  <si>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</si>
  <si>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</si>
  <si>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</si>
  <si>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</si>
  <si>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</si>
  <si>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</si>
  <si>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</si>
  <si>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</si>
  <si>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</si>
  <si>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</si>
  <si>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</si>
  <si>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</si>
  <si>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</si>
  <si>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</si>
  <si>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</si>
  <si>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</si>
  <si>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</si>
  <si>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</si>
  <si>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</si>
  <si>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</si>
  <si>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</si>
  <si>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</si>
  <si>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</si>
  <si>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</si>
  <si>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</si>
  <si>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</si>
  <si>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</si>
  <si>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</si>
  <si>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</si>
  <si>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</si>
  <si>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</si>
  <si>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</si>
  <si>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</si>
  <si>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</si>
  <si>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</si>
  <si>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</si>
  <si>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</si>
  <si>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</si>
  <si>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</si>
  <si>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</si>
  <si>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</si>
  <si>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</si>
  <si>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</si>
  <si>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</si>
  <si>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</si>
  <si>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</si>
  <si>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</si>
  <si>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</si>
  <si>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</si>
  <si>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</si>
  <si>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</si>
  <si>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</si>
  <si>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</si>
  <si>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</si>
  <si>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</si>
  <si>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</si>
  <si>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</si>
  <si>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</si>
  <si>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</si>
  <si>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</si>
  <si>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</si>
  <si>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</si>
  <si>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</si>
  <si>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</si>
  <si>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</si>
  <si>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</si>
  <si>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</si>
  <si>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</si>
  <si>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</si>
  <si>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</si>
  <si>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</si>
  <si>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</si>
  <si>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</si>
  <si>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</si>
  <si>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</si>
  <si>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</si>
  <si>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</si>
  <si>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</si>
  <si>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</si>
  <si>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</si>
  <si>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</si>
  <si>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</si>
  <si>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</si>
  <si>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</si>
  <si>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</si>
  <si>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</si>
  <si>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</si>
  <si>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</si>
  <si>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</si>
  <si>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</si>
  <si>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</si>
  <si>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</si>
  <si>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</si>
  <si>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</si>
  <si>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</si>
  <si>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</si>
  <si>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</si>
  <si>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</si>
  <si>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</si>
  <si>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</si>
  <si>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</si>
  <si>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</si>
  <si>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</si>
  <si>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</si>
  <si>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</si>
  <si>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</si>
  <si>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</si>
  <si>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</si>
  <si>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</si>
  <si>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</si>
  <si>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</si>
  <si>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</si>
  <si>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</si>
  <si>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</si>
  <si>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</si>
  <si>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</si>
  <si>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</si>
  <si>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</si>
  <si>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</si>
  <si>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</si>
  <si>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</si>
  <si>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</si>
  <si>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</si>
  <si>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</si>
  <si>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</si>
  <si>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</si>
  <si>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</si>
  <si>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</si>
  <si>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</si>
  <si>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</si>
  <si>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</si>
  <si>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</si>
  <si>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</si>
  <si>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</si>
  <si>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</si>
  <si>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</si>
  <si>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</si>
  <si>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</si>
  <si>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</si>
  <si>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</si>
  <si>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</si>
  <si>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</si>
  <si>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</si>
  <si>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</si>
  <si>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</si>
  <si>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</si>
  <si>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</si>
  <si>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</si>
  <si>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</si>
  <si>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</si>
  <si>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</si>
  <si>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</si>
  <si>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</si>
  <si>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</si>
  <si>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</si>
  <si>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</si>
  <si>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</si>
  <si>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</si>
  <si>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</si>
  <si>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</si>
  <si>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</si>
  <si>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</si>
  <si>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</si>
  <si>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</si>
  <si>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</si>
  <si>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</si>
  <si>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</si>
  <si>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</si>
  <si>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</si>
  <si>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</si>
  <si>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</si>
  <si>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</si>
  <si>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</si>
  <si>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</si>
  <si>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</si>
  <si>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</si>
  <si>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</si>
  <si>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</si>
  <si>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</si>
  <si>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</si>
  <si>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</si>
  <si>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</si>
  <si>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</si>
  <si>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</si>
  <si>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</si>
  <si>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</si>
  <si>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</si>
  <si>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</si>
  <si>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</si>
  <si>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</si>
  <si>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</si>
  <si>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</si>
  <si>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</si>
  <si>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</si>
  <si>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</si>
  <si>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</si>
  <si>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</si>
  <si>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</si>
  <si>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</si>
  <si>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</si>
  <si>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</si>
  <si>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</si>
  <si>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</si>
  <si>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</si>
  <si>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</si>
  <si>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</si>
  <si>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</si>
  <si>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</si>
  <si>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</si>
  <si>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</si>
  <si>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</si>
  <si>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</si>
  <si>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</si>
  <si>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</si>
  <si>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</si>
  <si>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</si>
  <si>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</si>
  <si>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</si>
  <si>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</si>
  <si>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</si>
  <si>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</si>
  <si>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</si>
  <si>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</si>
  <si>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</si>
  <si>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</si>
  <si>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</si>
  <si>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</si>
  <si>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</si>
  <si>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</si>
  <si>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</si>
  <si>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</si>
  <si>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</si>
  <si>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</si>
  <si>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</si>
  <si>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</si>
  <si>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</si>
  <si>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</si>
  <si>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</si>
  <si>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</si>
  <si>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</si>
  <si>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</si>
  <si>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</si>
  <si>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</si>
  <si>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</si>
  <si>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</si>
  <si>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</si>
  <si>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</si>
  <si>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</si>
  <si>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</si>
  <si>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</si>
  <si>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</si>
  <si>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</si>
  <si>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</si>
  <si>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</si>
  <si>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</si>
  <si>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</si>
  <si>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</si>
  <si>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</si>
  <si>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</si>
  <si>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</si>
  <si>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</si>
  <si>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</si>
  <si>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</si>
  <si>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</si>
  <si>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</si>
  <si>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</si>
  <si>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</si>
  <si>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</si>
  <si>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</si>
  <si>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</si>
  <si>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</si>
  <si>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</si>
  <si>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</si>
  <si>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</si>
  <si>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</si>
  <si>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</si>
  <si>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</si>
  <si>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</si>
  <si>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</si>
  <si>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</si>
  <si>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</si>
  <si>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</si>
  <si>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</si>
  <si>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</si>
  <si>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</si>
  <si>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</si>
  <si>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</si>
  <si>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</si>
  <si>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</si>
  <si>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</si>
  <si>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</si>
  <si>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</si>
  <si>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</si>
  <si>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</si>
  <si>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</si>
  <si>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</si>
  <si>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</si>
  <si>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</si>
  <si>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</si>
  <si>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</si>
  <si>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</si>
  <si>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</si>
  <si>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</si>
  <si>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</si>
  <si>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</si>
  <si>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</si>
  <si>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</si>
  <si>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</si>
  <si>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</si>
  <si>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</si>
  <si>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</si>
  <si>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</si>
  <si>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</si>
  <si>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</si>
  <si>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</si>
  <si>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</si>
  <si>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</si>
  <si>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</si>
  <si>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</si>
  <si>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</si>
  <si>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</si>
  <si>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</si>
  <si>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</si>
  <si>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</si>
  <si>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</si>
  <si>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</si>
  <si>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</si>
  <si>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</si>
  <si>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</si>
  <si>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</si>
  <si>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</si>
  <si>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</si>
  <si>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</si>
  <si>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</si>
  <si>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</si>
  <si>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</si>
  <si>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</si>
  <si>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</si>
  <si>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</si>
  <si>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</si>
  <si>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</si>
  <si>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</si>
  <si>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</si>
  <si>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</si>
  <si>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</si>
  <si>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</si>
  <si>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</si>
  <si>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</si>
  <si>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</si>
  <si>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</si>
  <si>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</si>
  <si>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</si>
  <si>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</si>
  <si>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</si>
  <si>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</si>
  <si>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</si>
  <si>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</si>
  <si>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</si>
  <si>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</si>
  <si>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</si>
  <si>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</si>
  <si>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</si>
  <si>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</si>
  <si>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</si>
  <si>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</si>
  <si>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</si>
  <si>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</si>
  <si>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</si>
  <si>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</si>
  <si>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</si>
  <si>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</si>
  <si>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</si>
  <si>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</si>
  <si>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</si>
  <si>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</si>
  <si>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</si>
  <si>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</si>
  <si>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</si>
  <si>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</si>
  <si>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</si>
  <si>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</si>
  <si>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</si>
  <si>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</si>
  <si>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</si>
  <si>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</si>
  <si>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</si>
  <si>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</si>
  <si>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</si>
  <si>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</si>
  <si>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</si>
  <si>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</si>
  <si>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</si>
  <si>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</si>
  <si>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</si>
  <si>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</si>
  <si>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</si>
  <si>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</si>
  <si>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</si>
  <si>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</si>
  <si>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</si>
  <si>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</si>
  <si>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</si>
  <si>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</si>
  <si>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</si>
  <si>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</si>
  <si>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</si>
  <si>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</si>
  <si>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</si>
  <si>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</si>
  <si>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</si>
  <si>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</si>
  <si>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</si>
  <si>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</si>
  <si>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</si>
  <si>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</si>
  <si>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</si>
  <si>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</si>
  <si>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</si>
  <si>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</si>
  <si>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</si>
  <si>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</si>
  <si>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</si>
  <si>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</si>
  <si>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</si>
  <si>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</si>
  <si>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</si>
  <si>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</si>
  <si>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</si>
  <si>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</si>
  <si>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</si>
  <si>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</si>
  <si>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</si>
  <si>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</si>
  <si>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</si>
  <si>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</si>
  <si>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</si>
  <si>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</si>
  <si>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</si>
  <si>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</si>
  <si>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</si>
  <si>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</si>
  <si>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</si>
  <si>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</si>
  <si>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</si>
  <si>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</si>
  <si>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</si>
  <si>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</si>
  <si>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</si>
  <si>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</si>
  <si>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</si>
  <si>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</si>
  <si>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</si>
  <si>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</si>
  <si>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</si>
  <si>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</si>
  <si>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</si>
  <si>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</si>
  <si>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</si>
  <si>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</si>
  <si>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</si>
  <si>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</si>
  <si>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</si>
  <si>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</si>
  <si>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</si>
  <si>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</si>
  <si>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</si>
  <si>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</si>
  <si>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</si>
  <si>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</si>
  <si>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</si>
  <si>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</si>
  <si>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</si>
  <si>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</si>
  <si>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</si>
  <si>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</si>
  <si>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</si>
  <si>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</si>
  <si>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</si>
  <si>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</si>
  <si>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</si>
  <si>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</si>
  <si>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</si>
  <si>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</si>
  <si>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</si>
  <si>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</si>
  <si>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</si>
  <si>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</si>
  <si>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</si>
  <si>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</si>
  <si>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</si>
  <si>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</si>
  <si>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</si>
  <si>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</si>
  <si>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</si>
  <si>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</si>
  <si>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</si>
  <si>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</si>
  <si>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</si>
  <si>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</si>
  <si>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</si>
  <si>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</si>
  <si>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</si>
  <si>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</si>
  <si>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</si>
  <si>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</si>
  <si>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</si>
  <si>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</si>
  <si>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</si>
  <si>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</si>
  <si>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</si>
  <si>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</si>
  <si>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</si>
  <si>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</si>
  <si>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</si>
  <si>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</si>
  <si>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</si>
  <si>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</si>
  <si>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</si>
  <si>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</si>
  <si>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</si>
  <si>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</si>
  <si>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</si>
  <si>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</si>
  <si>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</si>
  <si>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</si>
  <si>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</si>
  <si>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</si>
  <si>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</si>
  <si>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</si>
  <si>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</si>
  <si>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</si>
  <si>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</si>
  <si>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</si>
  <si>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</si>
  <si>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</si>
  <si>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</si>
  <si>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</si>
  <si>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</si>
  <si>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</si>
  <si>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</si>
  <si>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</si>
  <si>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</si>
  <si>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</si>
  <si>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</si>
  <si>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</si>
  <si>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</si>
  <si>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</si>
  <si>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</si>
  <si>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</si>
  <si>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</si>
  <si>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</si>
  <si>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</si>
  <si>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</si>
  <si>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</si>
  <si>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</si>
  <si>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</si>
  <si>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</si>
  <si>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</si>
  <si>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</si>
  <si>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</si>
  <si>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</si>
  <si>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</si>
  <si>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Title</t>
  </si>
  <si>
    <t>First Name</t>
  </si>
  <si>
    <t>Last Name</t>
  </si>
  <si>
    <t>Weight Status</t>
  </si>
  <si>
    <t>Diabetes Status</t>
  </si>
  <si>
    <t>Number Of Major Surgeries (Cleaned)</t>
  </si>
  <si>
    <t>smoker (Cleaned)</t>
  </si>
  <si>
    <t>Heart Issues (Cleaned)</t>
  </si>
  <si>
    <t>Data Cleaning Helper Calculations</t>
  </si>
  <si>
    <t>Mode (most frequent smoker value, for filling "?")</t>
  </si>
  <si>
    <t>Unknown</t>
  </si>
  <si>
    <t>Date of Birth</t>
  </si>
  <si>
    <t>Age</t>
  </si>
  <si>
    <t>Month (Cleaned)</t>
  </si>
  <si>
    <t xml:space="preserve">Average Year </t>
  </si>
  <si>
    <t>Rounded Year</t>
  </si>
  <si>
    <t>Hospital tier = "tier - 1" count</t>
  </si>
  <si>
    <t>Hospital tier = "tier - 2" count</t>
  </si>
  <si>
    <t>Hospital tier = "tier - 3" count</t>
  </si>
  <si>
    <t>Hospital tier Mode (for filling "?")</t>
  </si>
  <si>
    <t>City tier = "tier - 1" count</t>
  </si>
  <si>
    <t>City tier = "tier - 2" count</t>
  </si>
  <si>
    <t>City tier = "tier - 3" count</t>
  </si>
  <si>
    <t>City tier Mode (for filling "?")</t>
  </si>
  <si>
    <t>City Tier ( Cleaned)</t>
  </si>
  <si>
    <t>Hospital Tier (Cleaned)</t>
  </si>
  <si>
    <t>State ID (Cleaned)</t>
  </si>
  <si>
    <t>Year (Cleaned)</t>
  </si>
  <si>
    <t>Number Of Major Surgeries</t>
  </si>
  <si>
    <t>Smoker</t>
  </si>
  <si>
    <t>Blue in color is indicates table Customer Name</t>
  </si>
  <si>
    <t>Orange in color indicates Medical Examination table</t>
  </si>
  <si>
    <t>Green in color indicates Hospitalisation Details table</t>
  </si>
  <si>
    <t>Note</t>
  </si>
  <si>
    <t>Row Labels</t>
  </si>
  <si>
    <t>Grand Total</t>
  </si>
  <si>
    <t>Column Labels</t>
  </si>
  <si>
    <t>Count of Customer ID</t>
  </si>
  <si>
    <t>Sum of Number Of Major Surgeries</t>
  </si>
  <si>
    <t>Sum of HBA1C</t>
  </si>
  <si>
    <t>Normal Weight</t>
  </si>
  <si>
    <t>Obesity</t>
  </si>
  <si>
    <t>Overweight</t>
  </si>
  <si>
    <t>Underweight</t>
  </si>
  <si>
    <t>Sum of charges</t>
  </si>
  <si>
    <t>Normal</t>
  </si>
  <si>
    <t>Prediabetes</t>
  </si>
  <si>
    <t>Diabetes</t>
  </si>
  <si>
    <t>Average of charges</t>
  </si>
  <si>
    <t>DASH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</si>
</sst>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F800]dddd\,\ mmmm\ dd\,\ yyyy"/>
    <numFmt numFmtId="166" formatCode="[$$-540A]#,##0.00"/>
    <numFmt numFmtId="167" formatCode="[$$-409]#,##0.00"/>
  </numFmts>
  <fonts count="24" x14ac:knownFonts="1">
    <font>
      <sz val="11"/>
      <color theme="1"/>
      <name val="Calibri"/>
      <family val="2"/>
      <scheme val="minor"/>
    </font>
    <font>
      <sz val="12"/>
      <color theme="1"/>
      <name val="Calibri"/>
      <family val="2"/>
      <scheme val="minor"/>
    </font>
    <font>
      <b/>
      <sz val="11"/>
      <color theme="1"/>
      <name val="Calibri"/>
      <family val="2"/>
      <scheme val="minor"/>
    </font>
    <font>
      <b/>
      <sz val="12"/>
      <color theme="0"/>
      <name val="Times New Roman"/>
      <family val="1"/>
    </font>
    <font>
      <b/>
      <sz val="11"/>
      <color theme="1"/>
      <name val="Times New Roman"/>
      <family val="1"/>
    </font>
    <font>
      <sz val="12"/>
      <color theme="1"/>
      <name val="Times New Roman"/>
      <family val="1"/>
    </font>
    <font>
      <sz val="11"/>
      <color theme="1"/>
      <name val="Times New Roman"/>
      <family val="1"/>
    </font>
    <font>
      <b/>
      <sz val="11"/>
      <color rgb="FF632D09"/>
      <name val="Times New Roman"/>
      <family val="1"/>
    </font>
    <font>
      <b/>
      <sz val="11"/>
      <color rgb="FFFFFFFF"/>
      <name val="Times New Roman"/>
      <family val="1"/>
    </font>
    <font>
      <b/>
      <sz val="10"/>
      <name val="Arial"/>
      <family val="2"/>
    </font>
    <font>
      <sz val="10"/>
      <name val="Arial"/>
      <family val="2"/>
    </font>
    <font>
      <b/>
      <sz val="9"/>
      <name val="Arial"/>
      <family val="2"/>
    </font>
    <font>
      <b/>
      <sz val="10"/>
      <name val="Times New Roman"/>
      <family val="1"/>
    </font>
    <font>
      <sz val="10"/>
      <name val="Times New Roman"/>
      <family val="1"/>
    </font>
    <font>
      <b/>
      <sz val="9"/>
      <name val="Times New Roman"/>
      <family val="1"/>
    </font>
    <font>
      <b/>
      <sz val="12"/>
      <color rgb="FF002060"/>
      <name val="Times New Roman"/>
      <family val="1"/>
    </font>
    <font>
      <b/>
      <sz val="12"/>
      <color theme="1"/>
      <name val="Times New Roman"/>
      <family val="1"/>
    </font>
    <font>
      <b/>
      <sz val="9"/>
      <color theme="4"/>
      <name val="Times New Roman"/>
      <family val="1"/>
    </font>
    <font>
      <sz val="10"/>
      <color theme="4"/>
      <name val="Times New Roman"/>
      <family val="1"/>
    </font>
    <font>
      <sz val="12"/>
      <color rgb="FF52514E"/>
      <name val="Times New Roman"/>
      <family val="1"/>
    </font>
    <font>
      <b/>
      <sz val="11"/>
      <color theme="0"/>
      <name val="Times New Roman"/>
      <family val="1"/>
    </font>
    <font>
      <sz val="12"/>
      <color theme="0"/>
      <name val="Times New Roman"/>
      <family val="1"/>
    </font>
    <font>
      <b/>
      <sz val="32"/>
      <color theme="0"/>
      <name val="Times New Roman"/>
      <family val="1"/>
    </font>
    <font>
      <b/>
      <sz val="32"/>
      <color theme="1"/>
      <name val="Times New Roman"/>
      <family val="1"/>
    </font>
  </fonts>
  <fills count="1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bgColor indexed="64"/>
      </patternFill>
    </fill>
    <fill>
      <patternFill patternType="solid">
        <fgColor theme="5"/>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5"/>
        <bgColor rgb="FF003366"/>
      </patternFill>
    </fill>
    <fill>
      <patternFill patternType="solid">
        <fgColor theme="3" tint="0.39997558519241921"/>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rgb="FF003366"/>
      </patternFill>
    </fill>
    <fill>
      <patternFill patternType="solid">
        <fgColor theme="5" tint="0.79998168889431442"/>
        <bgColor indexed="64"/>
      </patternFill>
    </fill>
    <fill>
      <patternFill patternType="solid">
        <fgColor theme="9" tint="0.59999389629810485"/>
        <bgColor indexed="64"/>
      </patternFill>
    </fill>
    <fill>
      <patternFill patternType="solid">
        <fgColor theme="4" tint="-0.499984740745262"/>
        <bgColor rgb="FF333333"/>
      </patternFill>
    </fill>
    <fill>
      <patternFill patternType="solid">
        <fgColor theme="4" tint="-0.249977111117893"/>
        <bgColor indexed="64"/>
      </patternFill>
    </fill>
    <fill>
      <patternFill patternType="solid">
        <fgColor theme="4" tint="0.39997558519241921"/>
        <bgColor indexed="64"/>
      </patternFill>
    </fill>
  </fills>
  <borders count="1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s>
  <cellStyleXfs count="2">
    <xf numFmtId="0" fontId="0" fillId="0" borderId="0"/>
    <xf numFmtId="0" fontId="1" fillId="0" borderId="0"/>
  </cellStyleXfs>
  <cellXfs count="80">
    <xf numFmtId="0" fontId="0" fillId="0" borderId="0" xfId="0"/>
    <xf numFmtId="0" fontId="0" fillId="0" borderId="0" xfId="0" applyAlignment="1">
      <alignment horizontal="center" vertical="center"/>
    </xf>
    <xf numFmtId="164" fontId="3" fillId="4" borderId="2" xfId="0" applyNumberFormat="1" applyFont="1" applyFill="1" applyBorder="1" applyAlignment="1">
      <alignment horizontal="center" vertical="center"/>
    </xf>
    <xf numFmtId="0" fontId="3" fillId="4" borderId="2" xfId="0" applyFont="1" applyFill="1" applyBorder="1" applyAlignment="1">
      <alignment horizontal="center" vertical="center"/>
    </xf>
    <xf numFmtId="0" fontId="4" fillId="5" borderId="2" xfId="0" applyFont="1" applyFill="1" applyBorder="1" applyAlignment="1">
      <alignment horizontal="center" vertical="center"/>
    </xf>
    <xf numFmtId="0" fontId="6" fillId="0" borderId="0" xfId="0" applyFont="1" applyAlignment="1">
      <alignment horizontal="center" vertical="center"/>
    </xf>
    <xf numFmtId="0" fontId="5" fillId="0" borderId="2" xfId="1" applyFont="1" applyBorder="1"/>
    <xf numFmtId="0" fontId="6" fillId="6" borderId="2" xfId="0" applyFont="1" applyFill="1" applyBorder="1"/>
    <xf numFmtId="0" fontId="6" fillId="0" borderId="0" xfId="0" applyFont="1"/>
    <xf numFmtId="0" fontId="7" fillId="2" borderId="1" xfId="0" applyFont="1" applyFill="1" applyBorder="1" applyAlignment="1">
      <alignment horizontal="center" vertical="center"/>
    </xf>
    <xf numFmtId="0" fontId="8" fillId="9" borderId="2" xfId="0" applyFont="1" applyFill="1" applyBorder="1" applyAlignment="1">
      <alignment horizontal="center" vertical="center" wrapText="1"/>
    </xf>
    <xf numFmtId="0" fontId="0" fillId="0" borderId="2" xfId="0" applyBorder="1"/>
    <xf numFmtId="0" fontId="6" fillId="8" borderId="2" xfId="0" applyFont="1" applyFill="1" applyBorder="1"/>
    <xf numFmtId="0" fontId="7" fillId="2" borderId="3" xfId="0" applyFont="1" applyFill="1" applyBorder="1" applyAlignment="1">
      <alignment horizontal="center" vertical="center"/>
    </xf>
    <xf numFmtId="0" fontId="11" fillId="0" borderId="0" xfId="0" applyFont="1"/>
    <xf numFmtId="0" fontId="10" fillId="0" borderId="0" xfId="0" applyFont="1"/>
    <xf numFmtId="0" fontId="9" fillId="10" borderId="2" xfId="0" applyFont="1" applyFill="1" applyBorder="1"/>
    <xf numFmtId="0" fontId="10" fillId="10" borderId="2" xfId="0" applyFont="1" applyFill="1" applyBorder="1"/>
    <xf numFmtId="0" fontId="11" fillId="10" borderId="2" xfId="0" applyFont="1" applyFill="1" applyBorder="1"/>
    <xf numFmtId="166" fontId="2" fillId="12" borderId="0" xfId="0" applyNumberFormat="1" applyFont="1" applyFill="1"/>
    <xf numFmtId="0" fontId="15" fillId="3" borderId="2" xfId="0" applyFont="1" applyFill="1" applyBorder="1" applyAlignment="1">
      <alignment horizontal="center" vertical="center"/>
    </xf>
    <xf numFmtId="166" fontId="16" fillId="12" borderId="2" xfId="0" applyNumberFormat="1" applyFont="1" applyFill="1" applyBorder="1" applyAlignment="1">
      <alignment horizontal="center" vertical="center"/>
    </xf>
    <xf numFmtId="0" fontId="15" fillId="3" borderId="4" xfId="0" applyFont="1" applyFill="1" applyBorder="1" applyAlignment="1">
      <alignment horizontal="center" vertical="center"/>
    </xf>
    <xf numFmtId="0" fontId="16" fillId="7" borderId="2" xfId="0" applyFont="1" applyFill="1" applyBorder="1" applyAlignment="1">
      <alignment horizontal="center" vertical="center"/>
    </xf>
    <xf numFmtId="0" fontId="4" fillId="13" borderId="2" xfId="0" applyFont="1" applyFill="1" applyBorder="1" applyAlignment="1">
      <alignment horizontal="center" vertical="center" wrapText="1"/>
    </xf>
    <xf numFmtId="166" fontId="4" fillId="12" borderId="0" xfId="0" applyNumberFormat="1" applyFont="1" applyFill="1"/>
    <xf numFmtId="0" fontId="6" fillId="7" borderId="2" xfId="0" applyFont="1" applyFill="1" applyBorder="1"/>
    <xf numFmtId="165" fontId="6" fillId="7" borderId="2" xfId="0" applyNumberFormat="1" applyFont="1" applyFill="1" applyBorder="1"/>
    <xf numFmtId="0" fontId="12" fillId="0" borderId="0" xfId="0" applyFont="1"/>
    <xf numFmtId="0" fontId="13" fillId="0" borderId="0" xfId="0" applyFont="1"/>
    <xf numFmtId="0" fontId="14" fillId="0" borderId="0" xfId="0" applyFont="1"/>
    <xf numFmtId="0" fontId="4" fillId="0" borderId="0" xfId="0" applyFont="1"/>
    <xf numFmtId="0" fontId="17" fillId="11" borderId="0" xfId="0" applyFont="1" applyFill="1"/>
    <xf numFmtId="0" fontId="18" fillId="11" borderId="0" xfId="0" applyFont="1" applyFill="1"/>
    <xf numFmtId="0" fontId="19" fillId="0" borderId="0" xfId="0" applyFont="1"/>
    <xf numFmtId="0" fontId="6" fillId="14" borderId="2" xfId="0" applyFont="1" applyFill="1" applyBorder="1"/>
    <xf numFmtId="0" fontId="19" fillId="5" borderId="0" xfId="0" applyFont="1" applyFill="1"/>
    <xf numFmtId="0" fontId="6" fillId="5" borderId="0" xfId="0" applyFont="1" applyFill="1"/>
    <xf numFmtId="165" fontId="6" fillId="0" borderId="0" xfId="0" applyNumberFormat="1" applyFont="1"/>
    <xf numFmtId="0" fontId="3" fillId="16" borderId="5" xfId="0" applyFont="1" applyFill="1" applyBorder="1" applyAlignment="1">
      <alignment horizontal="center" vertical="center" wrapText="1"/>
    </xf>
    <xf numFmtId="0" fontId="20" fillId="16" borderId="5" xfId="0" applyFont="1" applyFill="1" applyBorder="1" applyAlignment="1">
      <alignment horizontal="center" vertical="center" wrapText="1"/>
    </xf>
    <xf numFmtId="0" fontId="20" fillId="16" borderId="6" xfId="0" applyFont="1" applyFill="1" applyBorder="1" applyAlignment="1">
      <alignment horizontal="center" vertical="center" wrapText="1"/>
    </xf>
    <xf numFmtId="0" fontId="20" fillId="16" borderId="2" xfId="0" applyFont="1" applyFill="1" applyBorder="1" applyAlignment="1">
      <alignment horizontal="center" vertical="center" wrapText="1"/>
    </xf>
    <xf numFmtId="0" fontId="5" fillId="0" borderId="0" xfId="0" applyFont="1"/>
    <xf numFmtId="165" fontId="20" fillId="16" borderId="2" xfId="0" applyNumberFormat="1" applyFont="1" applyFill="1" applyBorder="1" applyAlignment="1">
      <alignment horizontal="center" vertical="center" wrapText="1"/>
    </xf>
    <xf numFmtId="165" fontId="6" fillId="15" borderId="2" xfId="0" applyNumberFormat="1" applyFont="1" applyFill="1" applyBorder="1"/>
    <xf numFmtId="167" fontId="6" fillId="15" borderId="2" xfId="0" applyNumberFormat="1" applyFont="1" applyFill="1" applyBorder="1"/>
    <xf numFmtId="0" fontId="6" fillId="15" borderId="2" xfId="0" applyFont="1" applyFill="1" applyBorder="1"/>
    <xf numFmtId="0" fontId="6" fillId="18" borderId="2" xfId="0" applyFont="1" applyFill="1" applyBorder="1" applyAlignment="1">
      <alignment horizontal="center"/>
    </xf>
    <xf numFmtId="0" fontId="21" fillId="17" borderId="4" xfId="0" applyFont="1" applyFill="1" applyBorder="1" applyAlignment="1">
      <alignment horizontal="center"/>
    </xf>
    <xf numFmtId="0" fontId="21" fillId="17" borderId="7" xfId="0" applyFont="1" applyFill="1" applyBorder="1" applyAlignment="1">
      <alignment horizontal="center"/>
    </xf>
    <xf numFmtId="0" fontId="21" fillId="17" borderId="8" xfId="0" applyFont="1" applyFill="1" applyBorder="1" applyAlignment="1">
      <alignment horizontal="center"/>
    </xf>
    <xf numFmtId="0" fontId="6" fillId="14" borderId="4" xfId="0" applyFont="1" applyFill="1" applyBorder="1" applyAlignment="1">
      <alignment horizontal="center"/>
    </xf>
    <xf numFmtId="0" fontId="6" fillId="14" borderId="7" xfId="0" applyFont="1" applyFill="1" applyBorder="1" applyAlignment="1">
      <alignment horizontal="center"/>
    </xf>
    <xf numFmtId="0" fontId="6" fillId="14" borderId="8" xfId="0" applyFont="1" applyFill="1" applyBorder="1" applyAlignment="1">
      <alignment horizontal="center"/>
    </xf>
    <xf numFmtId="0" fontId="6" fillId="11" borderId="4" xfId="0" applyFont="1" applyFill="1" applyBorder="1" applyAlignment="1">
      <alignment horizontal="center"/>
    </xf>
    <xf numFmtId="0" fontId="6" fillId="11" borderId="7" xfId="0" applyFont="1" applyFill="1" applyBorder="1" applyAlignment="1">
      <alignment horizontal="center"/>
    </xf>
    <xf numFmtId="0" fontId="6" fillId="11" borderId="8" xfId="0" applyFont="1" applyFill="1" applyBorder="1" applyAlignment="1">
      <alignment horizontal="center"/>
    </xf>
    <xf numFmtId="0" fontId="6" fillId="0" borderId="4" xfId="0" applyFont="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xf numFmtId="0" fontId="6" fillId="15" borderId="4" xfId="0" applyFont="1" applyFill="1" applyBorder="1"/>
    <xf numFmtId="0" fontId="6" fillId="14" borderId="8" xfId="0" applyFont="1" applyFill="1" applyBorder="1"/>
    <xf numFmtId="0" fontId="20" fillId="16" borderId="9" xfId="0" applyFont="1" applyFill="1" applyBorder="1" applyAlignment="1">
      <alignment horizontal="center" vertical="center" wrapText="1"/>
    </xf>
    <xf numFmtId="0" fontId="20" fillId="16" borderId="1" xfId="0" applyFont="1" applyFill="1" applyBorder="1" applyAlignment="1">
      <alignment horizontal="center" vertical="center" wrapText="1"/>
    </xf>
    <xf numFmtId="0" fontId="20" fillId="16" borderId="3" xfId="0" applyFont="1" applyFill="1" applyBorder="1" applyAlignment="1">
      <alignment horizontal="center" vertical="center" wrapText="1"/>
    </xf>
    <xf numFmtId="0" fontId="6" fillId="14" borderId="10" xfId="0" applyFont="1" applyFill="1" applyBorder="1"/>
    <xf numFmtId="0" fontId="6" fillId="14" borderId="11" xfId="0" applyFont="1" applyFill="1" applyBorder="1"/>
    <xf numFmtId="0" fontId="6" fillId="15" borderId="12" xfId="0" applyFont="1" applyFill="1" applyBorder="1"/>
    <xf numFmtId="167" fontId="6" fillId="15" borderId="7" xfId="0" applyNumberFormat="1" applyFont="1" applyFill="1" applyBorder="1"/>
    <xf numFmtId="0" fontId="20" fillId="16" borderId="14" xfId="0" applyFont="1" applyFill="1" applyBorder="1" applyAlignment="1">
      <alignment horizontal="center" vertical="center" wrapText="1"/>
    </xf>
    <xf numFmtId="167" fontId="6" fillId="15" borderId="13" xfId="0" applyNumberFormat="1" applyFont="1" applyFill="1" applyBorder="1"/>
    <xf numFmtId="0" fontId="6" fillId="0" borderId="0" xfId="0" pivotButton="1" applyFont="1"/>
    <xf numFmtId="0" fontId="6" fillId="0" borderId="0" xfId="0" applyFont="1" applyAlignment="1">
      <alignment horizontal="left"/>
    </xf>
    <xf numFmtId="0" fontId="6" fillId="0" borderId="0" xfId="0" applyNumberFormat="1" applyFont="1"/>
    <xf numFmtId="167" fontId="6" fillId="0" borderId="0" xfId="0" applyNumberFormat="1" applyFont="1"/>
    <xf numFmtId="0" fontId="0" fillId="0" borderId="0" xfId="0" applyAlignment="1">
      <alignment horizontal="center"/>
    </xf>
    <xf numFmtId="0" fontId="0" fillId="5" borderId="0" xfId="0" applyFill="1"/>
    <xf numFmtId="0" fontId="22" fillId="5" borderId="0" xfId="0" applyFont="1" applyFill="1" applyAlignment="1">
      <alignment horizontal="center" vertical="center"/>
    </xf>
    <xf numFmtId="0" fontId="23" fillId="5" borderId="0" xfId="0" applyFont="1" applyFill="1" applyAlignment="1">
      <alignment horizontal="center" vertical="center"/>
    </xf>
  </cellXfs>
  <cellStyles count="2">
    <cellStyle name="Normal" xfId="0" builtinId="0"/>
    <cellStyle name="Normal 2" xfId="1" xr:uid="{00000000-0005-0000-0000-000001000000}"/>
  </cellStyles>
  <dxfs count="68">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Times New Roman"/>
        <family val="1"/>
        <scheme val="none"/>
      </font>
      <fill>
        <patternFill patternType="solid">
          <fgColor indexed="64"/>
          <bgColor theme="9" tint="0.59999389629810485"/>
        </patternFill>
      </fill>
    </dxf>
    <dxf>
      <font>
        <b/>
        <i val="0"/>
        <strike val="0"/>
        <condense val="0"/>
        <extend val="0"/>
        <outline val="0"/>
        <shadow val="0"/>
        <u val="none"/>
        <vertAlign val="baseline"/>
        <sz val="11"/>
        <color theme="0"/>
        <name val="Times New Roman"/>
        <family val="1"/>
        <scheme val="none"/>
      </font>
      <fill>
        <patternFill patternType="solid">
          <fgColor rgb="FF333333"/>
          <bgColor theme="4" tint="-0.499984740745262"/>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family val="1"/>
        <scheme val="none"/>
      </font>
      <numFmt numFmtId="167" formatCode="[$$-409]#,##0.00"/>
      <fill>
        <patternFill patternType="solid">
          <fgColor indexed="64"/>
          <bgColor theme="9" tint="0.59999389629810485"/>
        </patternFill>
      </fill>
      <border diagonalUp="0" diagonalDown="0" outline="0">
        <left/>
        <right/>
        <top style="thin">
          <color indexed="64"/>
        </top>
        <bottom style="thin">
          <color indexed="64"/>
        </bottom>
      </border>
    </dxf>
    <dxf>
      <font>
        <strike val="0"/>
        <outline val="0"/>
        <shadow val="0"/>
        <u val="none"/>
        <vertAlign val="baseline"/>
        <sz val="11"/>
        <name val="Times New Roman"/>
        <family val="1"/>
        <scheme val="none"/>
      </font>
    </dxf>
    <dxf>
      <font>
        <b/>
        <i val="0"/>
        <strike val="0"/>
        <condense val="0"/>
        <extend val="0"/>
        <outline val="0"/>
        <shadow val="0"/>
        <u val="none"/>
        <vertAlign val="baseline"/>
        <sz val="11"/>
        <color theme="0"/>
        <name val="Times New Roman"/>
        <family val="1"/>
        <scheme val="none"/>
      </font>
      <fill>
        <patternFill patternType="solid">
          <fgColor rgb="FF333333"/>
          <bgColor theme="4"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Times New Roman"/>
        <family val="1"/>
        <scheme val="none"/>
      </font>
      <fill>
        <patternFill patternType="solid">
          <fgColor indexed="64"/>
          <bgColor theme="9" tint="0.59999389629810485"/>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fill>
        <patternFill patternType="solid">
          <fgColor indexed="64"/>
          <bgColor theme="5" tint="0.79998168889431442"/>
        </patternFill>
      </fill>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3.xlsx]Pivot Tables!PivotTable2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 History — Smokers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Tables'!$B$3:$B$4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Tables'!$A$5:$A$7</c:f>
              <c:strCache>
                <c:ptCount val="2"/>
                <c:pt idx="0">
                  <c:v>No</c:v>
                </c:pt>
                <c:pt idx="1">
                  <c:v>Yes</c:v>
                </c:pt>
              </c:strCache>
            </c:strRef>
          </c:cat>
          <c:val>
            <c:numRef>
              <c:f>'Pivot Tables'!$B$5:$B$7</c:f>
              <c:numCache>
                <c:formatCode>General</c:formatCode>
                <c:ptCount val="2"/>
                <c:pt idx="0">
                  <c:v>404</c:v>
                </c:pt>
                <c:pt idx="1">
                  <c:v>84</c:v>
                </c:pt>
              </c:numCache>
            </c:numRef>
          </c:val>
          <c:extLst>
            <c:ext xmlns:c16="http://schemas.microsoft.com/office/drawing/2014/chart" uri="{C3380CC4-5D6E-409C-BE32-E72D297353CC}">
              <c16:uniqueId val="{00000000-F5A6-4373-8BFD-992AE4EB48D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3.xlsx]Pivot Tables!PivotTable3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 History — Non-Smokers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Tables'!$H$2:$H$3</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Tables'!$G$4:$G$6</c:f>
              <c:strCache>
                <c:ptCount val="2"/>
                <c:pt idx="0">
                  <c:v>No</c:v>
                </c:pt>
                <c:pt idx="1">
                  <c:v>Yes</c:v>
                </c:pt>
              </c:strCache>
            </c:strRef>
          </c:cat>
          <c:val>
            <c:numRef>
              <c:f>'Pivot Tables'!$H$4:$H$6</c:f>
              <c:numCache>
                <c:formatCode>General</c:formatCode>
                <c:ptCount val="2"/>
                <c:pt idx="0">
                  <c:v>1538</c:v>
                </c:pt>
                <c:pt idx="1">
                  <c:v>307</c:v>
                </c:pt>
              </c:numCache>
            </c:numRef>
          </c:val>
          <c:extLst>
            <c:ext xmlns:c16="http://schemas.microsoft.com/office/drawing/2014/chart" uri="{C3380CC4-5D6E-409C-BE32-E72D297353CC}">
              <c16:uniqueId val="{00000000-FC20-4D86-A654-871C3E665EC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3.xlsx]Pivot Tables!PivotTable4</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sz="1600" b="1" i="0" u="none" strike="noStrike" kern="1200" spc="100" baseline="0">
              <a:solidFill>
                <a:sysClr val="window" lastClr="FFFFFF">
                  <a:lumMod val="95000"/>
                </a:sysClr>
              </a:solidFill>
              <a:latin typeface="+mn-lt"/>
            </a:endParaRPr>
          </a:p>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 baseline="0">
                <a:solidFill>
                  <a:schemeClr val="bg1"/>
                </a:solidFill>
                <a:latin typeface="Calibri"/>
              </a:rPr>
              <a:t>Total Major Surgeries by Transplant History</a:t>
            </a:r>
            <a:endParaRPr lang="en-US" sz="1600" b="1" i="0" u="none" strike="noStrike" kern="1200" spc="100" baseline="0">
              <a:solidFill>
                <a:schemeClr val="bg1"/>
              </a:solidFill>
              <a:latin typeface="+mn-lt"/>
            </a:endParaRPr>
          </a:p>
        </c:rich>
      </c:tx>
      <c:layout>
        <c:manualLayout>
          <c:xMode val="edge"/>
          <c:yMode val="edge"/>
          <c:x val="0.12430873466398096"/>
          <c:y val="0.10464840781186056"/>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Tables'!$O$2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Tables'!$N$3:$N$5</c:f>
              <c:strCache>
                <c:ptCount val="2"/>
                <c:pt idx="0">
                  <c:v>No</c:v>
                </c:pt>
                <c:pt idx="1">
                  <c:v>yes</c:v>
                </c:pt>
              </c:strCache>
            </c:strRef>
          </c:cat>
          <c:val>
            <c:numRef>
              <c:f>'Pivot Tables'!$O$3:$O$5</c:f>
              <c:numCache>
                <c:formatCode>General</c:formatCode>
                <c:ptCount val="2"/>
                <c:pt idx="0">
                  <c:v>1417</c:v>
                </c:pt>
                <c:pt idx="1">
                  <c:v>162</c:v>
                </c:pt>
              </c:numCache>
            </c:numRef>
          </c:val>
          <c:extLst>
            <c:ext xmlns:c16="http://schemas.microsoft.com/office/drawing/2014/chart" uri="{C3380CC4-5D6E-409C-BE32-E72D297353CC}">
              <c16:uniqueId val="{00000000-0C0B-479E-8174-85C2D2EB50C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3.xlsx]Pivot Tables!PivotTable5</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 baseline="0">
                <a:solidFill>
                  <a:schemeClr val="bg1"/>
                </a:solidFill>
                <a:latin typeface="Calibri"/>
              </a:rPr>
              <a:t>Average HbA1C by Transplant History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Tables'!$S$2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Tables'!$R$3:$R$5</c:f>
              <c:strCache>
                <c:ptCount val="2"/>
                <c:pt idx="0">
                  <c:v>No</c:v>
                </c:pt>
                <c:pt idx="1">
                  <c:v>yes</c:v>
                </c:pt>
              </c:strCache>
            </c:strRef>
          </c:cat>
          <c:val>
            <c:numRef>
              <c:f>'Pivot Tables'!$S$3:$S$5</c:f>
              <c:numCache>
                <c:formatCode>General</c:formatCode>
                <c:ptCount val="2"/>
                <c:pt idx="0">
                  <c:v>14614.940000000015</c:v>
                </c:pt>
                <c:pt idx="1">
                  <c:v>747.0200000000001</c:v>
                </c:pt>
              </c:numCache>
            </c:numRef>
          </c:val>
          <c:extLst>
            <c:ext xmlns:c16="http://schemas.microsoft.com/office/drawing/2014/chart" uri="{C3380CC4-5D6E-409C-BE32-E72D297353CC}">
              <c16:uniqueId val="{00000000-0C58-4FD8-8972-89AE052A805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3.xlsx]Pivot Tables!PivotTable8</c:name>
    <c:fmtId val="3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Charges by Diabetes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Tables'!$AI$2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Tables'!$AH$3:$AH$6</c:f>
              <c:strCache>
                <c:ptCount val="3"/>
                <c:pt idx="0">
                  <c:v>Normal</c:v>
                </c:pt>
                <c:pt idx="1">
                  <c:v>Prediabetes</c:v>
                </c:pt>
                <c:pt idx="2">
                  <c:v>Diabetes</c:v>
                </c:pt>
              </c:strCache>
            </c:strRef>
          </c:cat>
          <c:val>
            <c:numRef>
              <c:f>'Pivot Tables'!$AI$3:$AI$6</c:f>
              <c:numCache>
                <c:formatCode>[$$-409]#,##0.00</c:formatCode>
                <c:ptCount val="3"/>
                <c:pt idx="0">
                  <c:v>12090.722977168954</c:v>
                </c:pt>
                <c:pt idx="1">
                  <c:v>12532.262675438604</c:v>
                </c:pt>
                <c:pt idx="2">
                  <c:v>16120.287206632653</c:v>
                </c:pt>
              </c:numCache>
            </c:numRef>
          </c:val>
          <c:extLst>
            <c:ext xmlns:c16="http://schemas.microsoft.com/office/drawing/2014/chart" uri="{C3380CC4-5D6E-409C-BE32-E72D297353CC}">
              <c16:uniqueId val="{00000000-FD49-4855-BDED-5F9B2E27047A}"/>
            </c:ext>
          </c:extLst>
        </c:ser>
        <c:dLbls>
          <c:showLegendKey val="0"/>
          <c:showVal val="0"/>
          <c:showCatName val="0"/>
          <c:showSerName val="0"/>
          <c:showPercent val="0"/>
          <c:showBubbleSize val="0"/>
        </c:dLbls>
        <c:gapWidth val="100"/>
        <c:overlap val="-24"/>
        <c:axId val="297242431"/>
        <c:axId val="297243391"/>
      </c:barChart>
      <c:catAx>
        <c:axId val="2972424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243391"/>
        <c:crosses val="autoZero"/>
        <c:auto val="1"/>
        <c:lblAlgn val="ctr"/>
        <c:lblOffset val="100"/>
        <c:noMultiLvlLbl val="0"/>
      </c:catAx>
      <c:valAx>
        <c:axId val="29724339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kern="1200" spc="-1" baseline="0">
                    <a:solidFill>
                      <a:schemeClr val="bg1"/>
                    </a:solidFill>
                    <a:latin typeface="Calibri"/>
                  </a:rPr>
                  <a:t>Average Charges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24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3.xlsx]Pivot Tables!PivotTable7</c:name>
    <c:fmtId val="3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Charges by 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Tables'!$AA$2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Tables'!$Z$3:$Z$7</c:f>
              <c:strCache>
                <c:ptCount val="4"/>
                <c:pt idx="0">
                  <c:v>Underweight</c:v>
                </c:pt>
                <c:pt idx="1">
                  <c:v>Normal Weight</c:v>
                </c:pt>
                <c:pt idx="2">
                  <c:v>Overweight</c:v>
                </c:pt>
                <c:pt idx="3">
                  <c:v>Obesity</c:v>
                </c:pt>
              </c:strCache>
            </c:strRef>
          </c:cat>
          <c:val>
            <c:numRef>
              <c:f>'Pivot Tables'!$AA$3:$AA$7</c:f>
              <c:numCache>
                <c:formatCode>[$$-409]#,##0.00</c:formatCode>
                <c:ptCount val="4"/>
                <c:pt idx="0">
                  <c:v>1214279.8800000001</c:v>
                </c:pt>
                <c:pt idx="1">
                  <c:v>4305290.1400000043</c:v>
                </c:pt>
                <c:pt idx="2">
                  <c:v>5729141.7700000023</c:v>
                </c:pt>
                <c:pt idx="3">
                  <c:v>20343646.820000049</c:v>
                </c:pt>
              </c:numCache>
            </c:numRef>
          </c:val>
          <c:extLst>
            <c:ext xmlns:c16="http://schemas.microsoft.com/office/drawing/2014/chart" uri="{C3380CC4-5D6E-409C-BE32-E72D297353CC}">
              <c16:uniqueId val="{00000000-6F65-48BD-AA6D-0F720D994020}"/>
            </c:ext>
          </c:extLst>
        </c:ser>
        <c:dLbls>
          <c:showLegendKey val="0"/>
          <c:showVal val="0"/>
          <c:showCatName val="0"/>
          <c:showSerName val="0"/>
          <c:showPercent val="0"/>
          <c:showBubbleSize val="0"/>
        </c:dLbls>
        <c:gapWidth val="100"/>
        <c:overlap val="-24"/>
        <c:axId val="297238111"/>
        <c:axId val="297222271"/>
      </c:barChart>
      <c:catAx>
        <c:axId val="2972381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222271"/>
        <c:crosses val="autoZero"/>
        <c:auto val="1"/>
        <c:lblAlgn val="ctr"/>
        <c:lblOffset val="100"/>
        <c:noMultiLvlLbl val="0"/>
      </c:catAx>
      <c:valAx>
        <c:axId val="29722227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cap="all" baseline="0">
                    <a:solidFill>
                      <a:sysClr val="window" lastClr="FFFFFF">
                        <a:lumMod val="85000"/>
                      </a:sysClr>
                    </a:solidFill>
                    <a:latin typeface="+mn-lt"/>
                    <a:ea typeface="+mn-ea"/>
                    <a:cs typeface="+mn-cs"/>
                  </a:defRPr>
                </a:pPr>
                <a:r>
                  <a:rPr lang="en-IN" sz="900" b="1" i="0" u="none" strike="noStrike" kern="1200" spc="-1" baseline="0">
                    <a:solidFill>
                      <a:schemeClr val="bg1"/>
                    </a:solidFill>
                    <a:latin typeface="Calibri"/>
                  </a:rPr>
                  <a:t>Average Charges ($)</a:t>
                </a:r>
              </a:p>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cap="all" baseline="0">
                    <a:solidFill>
                      <a:sysClr val="window" lastClr="FFFFFF">
                        <a:lumMod val="85000"/>
                      </a:sysClr>
                    </a:solidFill>
                    <a:latin typeface="+mn-lt"/>
                    <a:ea typeface="+mn-ea"/>
                    <a:cs typeface="+mn-cs"/>
                  </a:defRPr>
                </a:pPr>
                <a:r>
                  <a:rPr lang="en-IN"/>
                  <a:t> </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cap="all" baseline="0">
                  <a:solidFill>
                    <a:sysClr val="window" lastClr="FFFFFF">
                      <a:lumMod val="85000"/>
                    </a:sys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23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3.xlsx]Pivot Tables!PivotTable9</c:name>
    <c:fmtId val="4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 baseline="0">
                <a:solidFill>
                  <a:schemeClr val="bg1"/>
                </a:solidFill>
                <a:latin typeface="Calibri"/>
              </a:rPr>
              <a:t>Average Charges by Hospital Tier within each State</a:t>
            </a:r>
          </a:p>
        </c:rich>
      </c:tx>
      <c:layout>
        <c:manualLayout>
          <c:xMode val="edge"/>
          <c:yMode val="edge"/>
          <c:x val="0.16033531105023729"/>
          <c:y val="8.477979420259125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Tables'!$AQ$2:$AQ$3</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Tables'!$AP$4:$AP$21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Tables'!$AQ$4:$AQ$21</c:f>
              <c:numCache>
                <c:formatCode>[$$-409]#,##0.00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EFCA-46D6-A4F7-BD3139930241}"/>
            </c:ext>
          </c:extLst>
        </c:ser>
        <c:ser>
          <c:idx val="1"/>
          <c:order val="1"/>
          <c:tx>
            <c:strRef>
              <c:f>'Pivot Tables'!$AR$2:$AR$3</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Tables'!$AP$4:$AP$21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Tables'!$AR$4:$AR$21</c:f>
              <c:numCache>
                <c:formatCode>[$$-409]#,##0.00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EFCA-46D6-A4F7-BD3139930241}"/>
            </c:ext>
          </c:extLst>
        </c:ser>
        <c:ser>
          <c:idx val="2"/>
          <c:order val="2"/>
          <c:tx>
            <c:strRef>
              <c:f>'Pivot Tables'!$AS$2:$AS$3</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Tables'!$AP$4:$AP$21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Tables'!$AS$4:$AS$21</c:f>
              <c:numCache>
                <c:formatCode>[$$-409]#,##0.00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EFCA-46D6-A4F7-BD3139930241}"/>
            </c:ext>
          </c:extLst>
        </c:ser>
        <c:dLbls>
          <c:showLegendKey val="0"/>
          <c:showVal val="0"/>
          <c:showCatName val="0"/>
          <c:showSerName val="0"/>
          <c:showPercent val="0"/>
          <c:showBubbleSize val="0"/>
        </c:dLbls>
        <c:gapWidth val="100"/>
        <c:overlap val="-24"/>
        <c:axId val="297174271"/>
        <c:axId val="297163231"/>
      </c:barChart>
      <c:catAx>
        <c:axId val="297174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163231"/>
        <c:crosses val="autoZero"/>
        <c:auto val="1"/>
        <c:lblAlgn val="ctr"/>
        <c:lblOffset val="100"/>
        <c:noMultiLvlLbl val="0"/>
      </c:catAx>
      <c:valAx>
        <c:axId val="29716323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cap="all" baseline="0">
                    <a:solidFill>
                      <a:sysClr val="window" lastClr="FFFFFF">
                        <a:lumMod val="85000"/>
                      </a:sysClr>
                    </a:solidFill>
                    <a:latin typeface="+mn-lt"/>
                    <a:ea typeface="+mn-ea"/>
                    <a:cs typeface="+mn-cs"/>
                  </a:defRPr>
                </a:pPr>
                <a:r>
                  <a:rPr lang="en-IN" sz="900" b="1" i="0" u="none" strike="noStrike" kern="1200" spc="-1" baseline="0">
                    <a:solidFill>
                      <a:schemeClr val="bg1"/>
                    </a:solidFill>
                    <a:latin typeface="Calibri"/>
                  </a:rPr>
                  <a:t>Average Charges ($)</a:t>
                </a:r>
              </a:p>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cap="all" baseline="0">
                    <a:solidFill>
                      <a:sysClr val="window" lastClr="FFFFFF">
                        <a:lumMod val="85000"/>
                      </a:sysClr>
                    </a:solidFill>
                    <a:latin typeface="+mn-lt"/>
                    <a:ea typeface="+mn-ea"/>
                    <a:cs typeface="+mn-cs"/>
                  </a:defRPr>
                </a:pPr>
                <a:endParaRPr lang="en-IN"/>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cap="all" baseline="0">
                  <a:solidFill>
                    <a:sysClr val="window" lastClr="FFFFFF">
                      <a:lumMod val="85000"/>
                    </a:sys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17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latin typeface="Times New Roman" panose="02020603050405020304" pitchFamily="18" charset="0"/>
                <a:cs typeface="Times New Roman" panose="02020603050405020304" pitchFamily="18" charset="0"/>
              </a:rPr>
              <a:t>Age Vs BMI</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'Scatter Plot'!$C$1</c:f>
              <c:strCache>
                <c:ptCount val="1"/>
                <c:pt idx="0">
                  <c:v>Age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'Scatter Plot'!$A$2:$A$2453</c:f>
              <c:numCache>
                <c:formatCode>General</c:formatCode>
                <c:ptCount val="2452"/>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'Scatter Plot'!$C$2:$C$2453</c:f>
              <c:numCache>
                <c:formatCode>General</c:formatCode>
                <c:ptCount val="2452"/>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26B1-42EA-92BC-E5AFCC791C20}"/>
            </c:ext>
          </c:extLst>
        </c:ser>
        <c:dLbls>
          <c:showLegendKey val="0"/>
          <c:showVal val="0"/>
          <c:showCatName val="0"/>
          <c:showSerName val="0"/>
          <c:showPercent val="0"/>
          <c:showBubbleSize val="0"/>
        </c:dLbls>
        <c:axId val="297209311"/>
        <c:axId val="297216991"/>
      </c:scatterChart>
      <c:valAx>
        <c:axId val="2972093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7216991"/>
        <c:crosses val="autoZero"/>
        <c:crossBetween val="midCat"/>
      </c:valAx>
      <c:valAx>
        <c:axId val="2972169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72093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latin typeface="Times New Roman" panose="02020603050405020304" pitchFamily="18" charset="0"/>
                <a:cs typeface="Times New Roman" panose="02020603050405020304" pitchFamily="18" charset="0"/>
              </a:rPr>
              <a:t>Age vs HBA1C</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6.9358705161854772E-2"/>
          <c:y val="0.15986111111111112"/>
          <c:w val="0.89019685039370078"/>
          <c:h val="0.70959135316418775"/>
        </c:manualLayout>
      </c:layout>
      <c:scatterChart>
        <c:scatterStyle val="lineMarker"/>
        <c:varyColors val="0"/>
        <c:ser>
          <c:idx val="0"/>
          <c:order val="0"/>
          <c:tx>
            <c:strRef>
              <c:f>'Scatter Plot'!$C$1</c:f>
              <c:strCache>
                <c:ptCount val="1"/>
                <c:pt idx="0">
                  <c:v>Age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'Scatter Plot'!$B$2:$B$2453</c:f>
              <c:numCache>
                <c:formatCode>General</c:formatCode>
                <c:ptCount val="2452"/>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'Scatter Plot'!$C$2:$C$2453</c:f>
              <c:numCache>
                <c:formatCode>General</c:formatCode>
                <c:ptCount val="2452"/>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52FE-43C6-8D5A-A5239CBD9C12}"/>
            </c:ext>
          </c:extLst>
        </c:ser>
        <c:dLbls>
          <c:showLegendKey val="0"/>
          <c:showVal val="0"/>
          <c:showCatName val="0"/>
          <c:showSerName val="0"/>
          <c:showPercent val="0"/>
          <c:showBubbleSize val="0"/>
        </c:dLbls>
        <c:axId val="297197791"/>
        <c:axId val="297202591"/>
      </c:scatterChart>
      <c:valAx>
        <c:axId val="29719779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7202591"/>
        <c:crosses val="autoZero"/>
        <c:crossBetween val="midCat"/>
      </c:valAx>
      <c:valAx>
        <c:axId val="2972025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rgbClr val="B3B3B3"/>
            </a:solidFill>
          </a:ln>
          <a:effectLst/>
        </c:spPr>
        <c:txPr>
          <a:bodyPr rot="0" spcFirstLastPara="1" vertOverflow="ellipsis"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71977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latin typeface="Times New Roman" panose="02020603050405020304" pitchFamily="18" charset="0"/>
                <a:cs typeface="Times New Roman" panose="02020603050405020304" pitchFamily="18" charset="0"/>
              </a:rPr>
              <a:t>Age vs Healthcare Charges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'Scatter Plot'!$D$1</c:f>
              <c:strCache>
                <c:ptCount val="1"/>
                <c:pt idx="0">
                  <c:v>charges</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'Scatter Plot'!$C$2:$C$2453</c:f>
              <c:numCache>
                <c:formatCode>General</c:formatCode>
                <c:ptCount val="2452"/>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Plot'!$D$2:$D$2453</c:f>
              <c:numCache>
                <c:formatCode>[$$-409]#,##0.00</c:formatCode>
                <c:ptCount val="2452"/>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68C1-44CC-B7E6-72404C8AE665}"/>
            </c:ext>
          </c:extLst>
        </c:ser>
        <c:dLbls>
          <c:showLegendKey val="0"/>
          <c:showVal val="0"/>
          <c:showCatName val="0"/>
          <c:showSerName val="0"/>
          <c:showPercent val="0"/>
          <c:showBubbleSize val="0"/>
        </c:dLbls>
        <c:axId val="297238591"/>
        <c:axId val="297239551"/>
      </c:scatterChart>
      <c:valAx>
        <c:axId val="29723859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7239551"/>
        <c:crosses val="autoZero"/>
        <c:crossBetween val="midCat"/>
      </c:valAx>
      <c:valAx>
        <c:axId val="297239551"/>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72385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3.xlsx]Pivot Tables!PivotTable2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latin typeface="Times New Roman" panose="02020603050405020304" pitchFamily="18" charset="0"/>
                <a:cs typeface="Times New Roman" panose="02020603050405020304" pitchFamily="18" charset="0"/>
              </a:rPr>
              <a:t>Cancer History — Smokers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Tables'!$B$3:$B$4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725-4ACE-B4C7-3F33742498B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725-4ACE-B4C7-3F33742498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Tables'!$A$5:$A$7</c:f>
              <c:strCache>
                <c:ptCount val="2"/>
                <c:pt idx="0">
                  <c:v>No</c:v>
                </c:pt>
                <c:pt idx="1">
                  <c:v>Yes</c:v>
                </c:pt>
              </c:strCache>
            </c:strRef>
          </c:cat>
          <c:val>
            <c:numRef>
              <c:f>'Pivot Tables'!$B$5:$B$7</c:f>
              <c:numCache>
                <c:formatCode>General</c:formatCode>
                <c:ptCount val="2"/>
                <c:pt idx="0">
                  <c:v>404</c:v>
                </c:pt>
                <c:pt idx="1">
                  <c:v>84</c:v>
                </c:pt>
              </c:numCache>
            </c:numRef>
          </c:val>
          <c:extLst>
            <c:ext xmlns:c16="http://schemas.microsoft.com/office/drawing/2014/chart" uri="{C3380CC4-5D6E-409C-BE32-E72D297353CC}">
              <c16:uniqueId val="{00000004-E725-4ACE-B4C7-3F33742498B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3.xlsx]Pivot Tables!PivotTable3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latin typeface="Times New Roman" panose="02020603050405020304" pitchFamily="18" charset="0"/>
                <a:cs typeface="Times New Roman" panose="02020603050405020304" pitchFamily="18" charset="0"/>
              </a:rPr>
              <a:t>Cancer History — Non-Smokers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Tables'!$H$2:$H$3</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641-4535-A528-1CFB4DE967F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641-4535-A528-1CFB4DE967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Tables'!$G$4:$G$6</c:f>
              <c:strCache>
                <c:ptCount val="2"/>
                <c:pt idx="0">
                  <c:v>No</c:v>
                </c:pt>
                <c:pt idx="1">
                  <c:v>Yes</c:v>
                </c:pt>
              </c:strCache>
            </c:strRef>
          </c:cat>
          <c:val>
            <c:numRef>
              <c:f>'Pivot Tables'!$H$4:$H$6</c:f>
              <c:numCache>
                <c:formatCode>General</c:formatCode>
                <c:ptCount val="2"/>
                <c:pt idx="0">
                  <c:v>1538</c:v>
                </c:pt>
                <c:pt idx="1">
                  <c:v>307</c:v>
                </c:pt>
              </c:numCache>
            </c:numRef>
          </c:val>
          <c:extLst>
            <c:ext xmlns:c16="http://schemas.microsoft.com/office/drawing/2014/chart" uri="{C3380CC4-5D6E-409C-BE32-E72D297353CC}">
              <c16:uniqueId val="{00000004-C641-4535-A528-1CFB4DE967F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3.xlsx]Pivot Tables!PivotTable4</c:name>
    <c:fmtId val="2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sz="1600" b="1" i="0" u="none" strike="noStrike" kern="1200" spc="100" baseline="0">
              <a:solidFill>
                <a:sysClr val="window" lastClr="FFFFFF">
                  <a:lumMod val="95000"/>
                </a:sysClr>
              </a:solidFill>
              <a:latin typeface="+mn-l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r>
              <a:rPr lang="en-IN" sz="1600" b="1" i="0" u="none" strike="noStrike" kern="1200" spc="-1" baseline="0">
                <a:solidFill>
                  <a:schemeClr val="bg1"/>
                </a:solidFill>
                <a:latin typeface="Times New Roman" panose="02020603050405020304" pitchFamily="18" charset="0"/>
                <a:cs typeface="Times New Roman" panose="02020603050405020304" pitchFamily="18" charset="0"/>
              </a:rPr>
              <a:t>Total Major Surgeries by Transplant History</a:t>
            </a:r>
            <a:endParaRPr lang="en-US" sz="1600" b="1" i="0" u="none" strike="noStrike" kern="1200" spc="100" baseline="0">
              <a:solidFill>
                <a:schemeClr val="bg1"/>
              </a:solidFill>
              <a:latin typeface="Times New Roman" panose="02020603050405020304" pitchFamily="18" charset="0"/>
              <a:cs typeface="Times New Roman" panose="02020603050405020304" pitchFamily="18" charset="0"/>
            </a:endParaRPr>
          </a:p>
        </c:rich>
      </c:tx>
      <c:layout>
        <c:manualLayout>
          <c:xMode val="edge"/>
          <c:yMode val="edge"/>
          <c:x val="0.12430873466398096"/>
          <c:y val="0.10464840781186056"/>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Tables'!$O$2</c:f>
              <c:strCache>
                <c:ptCount val="1"/>
                <c:pt idx="0">
                  <c:v>Total</c:v>
                </c:pt>
              </c:strCache>
            </c:strRef>
          </c:tx>
          <c:explosion val="4"/>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69F-4F1C-9674-3BCCEE5F592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69F-4F1C-9674-3BCCEE5F59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Tables'!$N$3:$N$5</c:f>
              <c:strCache>
                <c:ptCount val="2"/>
                <c:pt idx="0">
                  <c:v>No</c:v>
                </c:pt>
                <c:pt idx="1">
                  <c:v>yes</c:v>
                </c:pt>
              </c:strCache>
            </c:strRef>
          </c:cat>
          <c:val>
            <c:numRef>
              <c:f>'Pivot Tables'!$O$3:$O$5</c:f>
              <c:numCache>
                <c:formatCode>General</c:formatCode>
                <c:ptCount val="2"/>
                <c:pt idx="0">
                  <c:v>1417</c:v>
                </c:pt>
                <c:pt idx="1">
                  <c:v>162</c:v>
                </c:pt>
              </c:numCache>
            </c:numRef>
          </c:val>
          <c:extLst>
            <c:ext xmlns:c16="http://schemas.microsoft.com/office/drawing/2014/chart" uri="{C3380CC4-5D6E-409C-BE32-E72D297353CC}">
              <c16:uniqueId val="{00000004-469F-4F1C-9674-3BCCEE5F592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3.xlsx]Pivot Tables!PivotTable5</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 baseline="0">
                <a:solidFill>
                  <a:schemeClr val="bg1"/>
                </a:solidFill>
                <a:latin typeface="Times New Roman" panose="02020603050405020304" pitchFamily="18" charset="0"/>
                <a:cs typeface="Times New Roman" panose="02020603050405020304" pitchFamily="18" charset="0"/>
              </a:rPr>
              <a:t>Average HbA1C by Transplant History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Tables'!$S$2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86C-4443-B954-F51707E6973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86C-4443-B954-F51707E697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Tables'!$R$3:$R$5</c:f>
              <c:strCache>
                <c:ptCount val="2"/>
                <c:pt idx="0">
                  <c:v>No</c:v>
                </c:pt>
                <c:pt idx="1">
                  <c:v>yes</c:v>
                </c:pt>
              </c:strCache>
            </c:strRef>
          </c:cat>
          <c:val>
            <c:numRef>
              <c:f>'Pivot Tables'!$S$3:$S$5</c:f>
              <c:numCache>
                <c:formatCode>General</c:formatCode>
                <c:ptCount val="2"/>
                <c:pt idx="0">
                  <c:v>14614.940000000015</c:v>
                </c:pt>
                <c:pt idx="1">
                  <c:v>747.0200000000001</c:v>
                </c:pt>
              </c:numCache>
            </c:numRef>
          </c:val>
          <c:extLst>
            <c:ext xmlns:c16="http://schemas.microsoft.com/office/drawing/2014/chart" uri="{C3380CC4-5D6E-409C-BE32-E72D297353CC}">
              <c16:uniqueId val="{00000004-D86C-4443-B954-F51707E6973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3.xlsx]Pivot Tables!PivotTable7</c:name>
    <c:fmtId val="4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latin typeface="Times New Roman" panose="02020603050405020304" pitchFamily="18" charset="0"/>
                <a:cs typeface="Times New Roman" panose="02020603050405020304" pitchFamily="18" charset="0"/>
              </a:rPr>
              <a:t>Average Charges by 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Tables'!$AA$2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Tables'!$Z$3:$Z$7</c:f>
              <c:strCache>
                <c:ptCount val="4"/>
                <c:pt idx="0">
                  <c:v>Underweight</c:v>
                </c:pt>
                <c:pt idx="1">
                  <c:v>Normal Weight</c:v>
                </c:pt>
                <c:pt idx="2">
                  <c:v>Overweight</c:v>
                </c:pt>
                <c:pt idx="3">
                  <c:v>Obesity</c:v>
                </c:pt>
              </c:strCache>
            </c:strRef>
          </c:cat>
          <c:val>
            <c:numRef>
              <c:f>'Pivot Tables'!$AA$3:$AA$7</c:f>
              <c:numCache>
                <c:formatCode>[$$-409]#,##0.00</c:formatCode>
                <c:ptCount val="4"/>
                <c:pt idx="0">
                  <c:v>1214279.8800000001</c:v>
                </c:pt>
                <c:pt idx="1">
                  <c:v>4305290.1400000043</c:v>
                </c:pt>
                <c:pt idx="2">
                  <c:v>5729141.7700000023</c:v>
                </c:pt>
                <c:pt idx="3">
                  <c:v>20343646.820000049</c:v>
                </c:pt>
              </c:numCache>
            </c:numRef>
          </c:val>
          <c:extLst>
            <c:ext xmlns:c16="http://schemas.microsoft.com/office/drawing/2014/chart" uri="{C3380CC4-5D6E-409C-BE32-E72D297353CC}">
              <c16:uniqueId val="{00000000-837B-4E87-806D-74E184E8037C}"/>
            </c:ext>
          </c:extLst>
        </c:ser>
        <c:dLbls>
          <c:showLegendKey val="0"/>
          <c:showVal val="0"/>
          <c:showCatName val="0"/>
          <c:showSerName val="0"/>
          <c:showPercent val="0"/>
          <c:showBubbleSize val="0"/>
        </c:dLbls>
        <c:gapWidth val="100"/>
        <c:overlap val="-24"/>
        <c:axId val="297238111"/>
        <c:axId val="297222271"/>
      </c:barChart>
      <c:catAx>
        <c:axId val="2972381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222271"/>
        <c:crosses val="autoZero"/>
        <c:auto val="1"/>
        <c:lblAlgn val="ctr"/>
        <c:lblOffset val="100"/>
        <c:noMultiLvlLbl val="0"/>
      </c:catAx>
      <c:valAx>
        <c:axId val="29722227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cap="all" baseline="0">
                    <a:solidFill>
                      <a:sysClr val="window" lastClr="FFFFFF">
                        <a:lumMod val="85000"/>
                      </a:sysClr>
                    </a:solidFill>
                    <a:latin typeface="+mn-lt"/>
                    <a:ea typeface="+mn-ea"/>
                    <a:cs typeface="+mn-cs"/>
                  </a:defRPr>
                </a:pPr>
                <a:r>
                  <a:rPr lang="en-IN" sz="900" b="1" i="0" u="none" strike="noStrike" kern="1200" spc="-1" baseline="0">
                    <a:solidFill>
                      <a:schemeClr val="bg1"/>
                    </a:solidFill>
                    <a:latin typeface="Calibri"/>
                  </a:rPr>
                  <a:t>Average Charges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85000"/>
                      </a:sysClr>
                    </a:solidFill>
                  </a:defRPr>
                </a:pPr>
                <a:r>
                  <a:rPr lang="en-IN"/>
                  <a:t> </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cap="all" baseline="0">
                  <a:solidFill>
                    <a:sysClr val="window" lastClr="FFFFFF">
                      <a:lumMod val="85000"/>
                    </a:sys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23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3.xlsx]Pivot Tables!PivotTable8</c:name>
    <c:fmtId val="4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latin typeface="Times New Roman" panose="02020603050405020304" pitchFamily="18" charset="0"/>
                <a:cs typeface="Times New Roman" panose="02020603050405020304" pitchFamily="18" charset="0"/>
              </a:rPr>
              <a:t>Average Charges by Diabetes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Tables'!$AI$2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Tables'!$AH$3:$AH$6</c:f>
              <c:strCache>
                <c:ptCount val="3"/>
                <c:pt idx="0">
                  <c:v>Normal</c:v>
                </c:pt>
                <c:pt idx="1">
                  <c:v>Prediabetes</c:v>
                </c:pt>
                <c:pt idx="2">
                  <c:v>Diabetes</c:v>
                </c:pt>
              </c:strCache>
            </c:strRef>
          </c:cat>
          <c:val>
            <c:numRef>
              <c:f>'Pivot Tables'!$AI$3:$AI$6</c:f>
              <c:numCache>
                <c:formatCode>[$$-409]#,##0.00</c:formatCode>
                <c:ptCount val="3"/>
                <c:pt idx="0">
                  <c:v>12090.722977168954</c:v>
                </c:pt>
                <c:pt idx="1">
                  <c:v>12532.262675438604</c:v>
                </c:pt>
                <c:pt idx="2">
                  <c:v>16120.287206632653</c:v>
                </c:pt>
              </c:numCache>
            </c:numRef>
          </c:val>
          <c:extLst>
            <c:ext xmlns:c16="http://schemas.microsoft.com/office/drawing/2014/chart" uri="{C3380CC4-5D6E-409C-BE32-E72D297353CC}">
              <c16:uniqueId val="{00000000-D364-435F-BBF9-580E46FACCFF}"/>
            </c:ext>
          </c:extLst>
        </c:ser>
        <c:dLbls>
          <c:showLegendKey val="0"/>
          <c:showVal val="0"/>
          <c:showCatName val="0"/>
          <c:showSerName val="0"/>
          <c:showPercent val="0"/>
          <c:showBubbleSize val="0"/>
        </c:dLbls>
        <c:gapWidth val="100"/>
        <c:overlap val="-24"/>
        <c:axId val="297242431"/>
        <c:axId val="297243391"/>
      </c:barChart>
      <c:catAx>
        <c:axId val="2972424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243391"/>
        <c:crosses val="autoZero"/>
        <c:auto val="1"/>
        <c:lblAlgn val="ctr"/>
        <c:lblOffset val="100"/>
        <c:noMultiLvlLbl val="0"/>
      </c:catAx>
      <c:valAx>
        <c:axId val="29724339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kern="1200" spc="-1" baseline="0">
                    <a:solidFill>
                      <a:schemeClr val="bg1"/>
                    </a:solidFill>
                    <a:latin typeface="Calibri"/>
                  </a:rPr>
                  <a:t>Average Charges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24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3.xlsx]Pivot Tables!PivotTable9</c:name>
    <c:fmtId val="5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 baseline="0">
                <a:solidFill>
                  <a:schemeClr val="bg1"/>
                </a:solidFill>
                <a:latin typeface="Times New Roman" panose="02020603050405020304" pitchFamily="18" charset="0"/>
                <a:cs typeface="Times New Roman" panose="02020603050405020304" pitchFamily="18" charset="0"/>
              </a:rPr>
              <a:t>Average Charges by Hospital Tier within each State</a:t>
            </a:r>
          </a:p>
        </c:rich>
      </c:tx>
      <c:layout>
        <c:manualLayout>
          <c:xMode val="edge"/>
          <c:yMode val="edge"/>
          <c:x val="0.16033529235168381"/>
          <c:y val="5.91643207243172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Tables'!$AQ$2:$AQ$3</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Tables'!$AP$4:$AP$21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Tables'!$AQ$4:$AQ$21</c:f>
              <c:numCache>
                <c:formatCode>[$$-409]#,##0.00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30BE-4CDB-BF1B-58C99DA269B4}"/>
            </c:ext>
          </c:extLst>
        </c:ser>
        <c:ser>
          <c:idx val="1"/>
          <c:order val="1"/>
          <c:tx>
            <c:strRef>
              <c:f>'Pivot Tables'!$AR$2:$AR$3</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Tables'!$AP$4:$AP$21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Tables'!$AR$4:$AR$21</c:f>
              <c:numCache>
                <c:formatCode>[$$-409]#,##0.00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30BE-4CDB-BF1B-58C99DA269B4}"/>
            </c:ext>
          </c:extLst>
        </c:ser>
        <c:ser>
          <c:idx val="2"/>
          <c:order val="2"/>
          <c:tx>
            <c:strRef>
              <c:f>'Pivot Tables'!$AS$2:$AS$3</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Tables'!$AP$4:$AP$21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Tables'!$AS$4:$AS$21</c:f>
              <c:numCache>
                <c:formatCode>[$$-409]#,##0.00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30BE-4CDB-BF1B-58C99DA269B4}"/>
            </c:ext>
          </c:extLst>
        </c:ser>
        <c:dLbls>
          <c:showLegendKey val="0"/>
          <c:showVal val="0"/>
          <c:showCatName val="0"/>
          <c:showSerName val="0"/>
          <c:showPercent val="0"/>
          <c:showBubbleSize val="0"/>
        </c:dLbls>
        <c:gapWidth val="100"/>
        <c:overlap val="-24"/>
        <c:axId val="297174271"/>
        <c:axId val="297163231"/>
      </c:barChart>
      <c:catAx>
        <c:axId val="297174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163231"/>
        <c:crosses val="autoZero"/>
        <c:auto val="1"/>
        <c:lblAlgn val="ctr"/>
        <c:lblOffset val="100"/>
        <c:noMultiLvlLbl val="0"/>
      </c:catAx>
      <c:valAx>
        <c:axId val="29716323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cap="all" baseline="0">
                    <a:solidFill>
                      <a:sysClr val="window" lastClr="FFFFFF">
                        <a:lumMod val="85000"/>
                      </a:sysClr>
                    </a:solidFill>
                    <a:latin typeface="+mn-lt"/>
                    <a:ea typeface="+mn-ea"/>
                    <a:cs typeface="+mn-cs"/>
                  </a:defRPr>
                </a:pPr>
                <a:r>
                  <a:rPr lang="en-IN" sz="900" b="1" i="0" u="none" strike="noStrike" kern="1200" spc="-1" baseline="0">
                    <a:solidFill>
                      <a:schemeClr val="bg1"/>
                    </a:solidFill>
                    <a:latin typeface="Calibri"/>
                  </a:rPr>
                  <a:t>Average Charges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85000"/>
                      </a:sysClr>
                    </a:solidFill>
                  </a:defRPr>
                </a:pPr>
                <a:endParaRPr lang="en-IN"/>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cap="all" baseline="0">
                  <a:solidFill>
                    <a:sysClr val="window" lastClr="FFFFFF">
                      <a:lumMod val="85000"/>
                    </a:sys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17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latin typeface="Times New Roman" panose="02020603050405020304" pitchFamily="18" charset="0"/>
                <a:cs typeface="Times New Roman" panose="02020603050405020304" pitchFamily="18" charset="0"/>
              </a:rPr>
              <a:t>Age Vs BMI</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'Scatter Plot'!$C$1</c:f>
              <c:strCache>
                <c:ptCount val="1"/>
                <c:pt idx="0">
                  <c:v>Age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'Scatter Plot'!$A$2:$A$2453</c:f>
              <c:numCache>
                <c:formatCode>General</c:formatCode>
                <c:ptCount val="2452"/>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'Scatter Plot'!$C$2:$C$2453</c:f>
              <c:numCache>
                <c:formatCode>General</c:formatCode>
                <c:ptCount val="2452"/>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1180-427A-A955-E35119ED7AA3}"/>
            </c:ext>
          </c:extLst>
        </c:ser>
        <c:dLbls>
          <c:showLegendKey val="0"/>
          <c:showVal val="0"/>
          <c:showCatName val="0"/>
          <c:showSerName val="0"/>
          <c:showPercent val="0"/>
          <c:showBubbleSize val="0"/>
        </c:dLbls>
        <c:axId val="297209311"/>
        <c:axId val="297216991"/>
      </c:scatterChart>
      <c:valAx>
        <c:axId val="2972093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7216991"/>
        <c:crosses val="autoZero"/>
        <c:crossBetween val="midCat"/>
      </c:valAx>
      <c:valAx>
        <c:axId val="2972169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72093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latin typeface="Times New Roman" panose="02020603050405020304" pitchFamily="18" charset="0"/>
                <a:cs typeface="Times New Roman" panose="02020603050405020304" pitchFamily="18" charset="0"/>
              </a:rPr>
              <a:t>Age vs HBA1C</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6.9358705161854772E-2"/>
          <c:y val="0.15986111111111112"/>
          <c:w val="0.89019685039370078"/>
          <c:h val="0.70959135316418775"/>
        </c:manualLayout>
      </c:layout>
      <c:scatterChart>
        <c:scatterStyle val="lineMarker"/>
        <c:varyColors val="0"/>
        <c:ser>
          <c:idx val="0"/>
          <c:order val="0"/>
          <c:tx>
            <c:strRef>
              <c:f>'Scatter Plot'!$C$1</c:f>
              <c:strCache>
                <c:ptCount val="1"/>
                <c:pt idx="0">
                  <c:v>Age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'Scatter Plot'!$B$2:$B$2453</c:f>
              <c:numCache>
                <c:formatCode>General</c:formatCode>
                <c:ptCount val="2452"/>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'Scatter Plot'!$C$2:$C$2453</c:f>
              <c:numCache>
                <c:formatCode>General</c:formatCode>
                <c:ptCount val="2452"/>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4F2F-48CF-8763-D0DA85876A85}"/>
            </c:ext>
          </c:extLst>
        </c:ser>
        <c:dLbls>
          <c:showLegendKey val="0"/>
          <c:showVal val="0"/>
          <c:showCatName val="0"/>
          <c:showSerName val="0"/>
          <c:showPercent val="0"/>
          <c:showBubbleSize val="0"/>
        </c:dLbls>
        <c:axId val="297197791"/>
        <c:axId val="297202591"/>
      </c:scatterChart>
      <c:valAx>
        <c:axId val="29719779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7202591"/>
        <c:crosses val="autoZero"/>
        <c:crossBetween val="midCat"/>
      </c:valAx>
      <c:valAx>
        <c:axId val="2972025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rgbClr val="B3B3B3"/>
            </a:solidFill>
          </a:ln>
          <a:effectLst/>
        </c:spPr>
        <c:txPr>
          <a:bodyPr rot="0" spcFirstLastPara="1" vertOverflow="ellipsis"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71977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latin typeface="Times New Roman" panose="02020603050405020304" pitchFamily="18" charset="0"/>
                <a:cs typeface="Times New Roman" panose="02020603050405020304" pitchFamily="18" charset="0"/>
              </a:rPr>
              <a:t>Age vs Healthcare Charges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'Scatter Plot'!$D$1</c:f>
              <c:strCache>
                <c:ptCount val="1"/>
                <c:pt idx="0">
                  <c:v>charges</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'Scatter Plot'!$C$2:$C$2453</c:f>
              <c:numCache>
                <c:formatCode>General</c:formatCode>
                <c:ptCount val="2452"/>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Plot'!$D$2:$D$2453</c:f>
              <c:numCache>
                <c:formatCode>[$$-409]#,##0.00</c:formatCode>
                <c:ptCount val="2452"/>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C662-48B8-B8F4-99704D75F7FE}"/>
            </c:ext>
          </c:extLst>
        </c:ser>
        <c:dLbls>
          <c:showLegendKey val="0"/>
          <c:showVal val="0"/>
          <c:showCatName val="0"/>
          <c:showSerName val="0"/>
          <c:showPercent val="0"/>
          <c:showBubbleSize val="0"/>
        </c:dLbls>
        <c:axId val="297238591"/>
        <c:axId val="297239551"/>
      </c:scatterChart>
      <c:valAx>
        <c:axId val="29723859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7239551"/>
        <c:crosses val="autoZero"/>
        <c:crossBetween val="midCat"/>
      </c:valAx>
      <c:valAx>
        <c:axId val="297239551"/>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72385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125730</xdr:rowOff>
    </xdr:from>
    <xdr:to>
      <xdr:col>4</xdr:col>
      <xdr:colOff>701040</xdr:colOff>
      <xdr:row>22</xdr:row>
      <xdr:rowOff>125730</xdr:rowOff>
    </xdr:to>
    <xdr:graphicFrame macro="">
      <xdr:nvGraphicFramePr>
        <xdr:cNvPr id="5" name="Chart 4">
          <a:extLst>
            <a:ext uri="{FF2B5EF4-FFF2-40B4-BE49-F238E27FC236}">
              <a16:creationId xmlns:a16="http://schemas.microsoft.com/office/drawing/2014/main" id="{8429B2D6-9D3C-279B-BE07-391486143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198120</xdr:colOff>
      <xdr:row>7</xdr:row>
      <xdr:rowOff>140970</xdr:rowOff>
    </xdr:from>
    <xdr:to>
      <xdr:col>12</xdr:col>
      <xdr:colOff>7620</xdr:colOff>
      <xdr:row>22</xdr:row>
      <xdr:rowOff>140970</xdr:rowOff>
    </xdr:to>
    <xdr:graphicFrame macro="">
      <xdr:nvGraphicFramePr>
        <xdr:cNvPr id="6" name="Chart 5">
          <a:extLst>
            <a:ext uri="{FF2B5EF4-FFF2-40B4-BE49-F238E27FC236}">
              <a16:creationId xmlns:a16="http://schemas.microsoft.com/office/drawing/2014/main" id="{B64FBEC2-A2D4-A84E-8081-60E7C165D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60960</xdr:colOff>
      <xdr:row>6</xdr:row>
      <xdr:rowOff>57150</xdr:rowOff>
    </xdr:from>
    <xdr:to>
      <xdr:col>15</xdr:col>
      <xdr:colOff>1988820</xdr:colOff>
      <xdr:row>24</xdr:row>
      <xdr:rowOff>15240</xdr:rowOff>
    </xdr:to>
    <xdr:graphicFrame macro="">
      <xdr:nvGraphicFramePr>
        <xdr:cNvPr id="8" name="Chart 7">
          <a:extLst>
            <a:ext uri="{FF2B5EF4-FFF2-40B4-BE49-F238E27FC236}">
              <a16:creationId xmlns:a16="http://schemas.microsoft.com/office/drawing/2014/main" id="{A9A3A1B8-7C4C-F4AF-D839-F85413DDB9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2072640</xdr:colOff>
      <xdr:row>5</xdr:row>
      <xdr:rowOff>163830</xdr:rowOff>
    </xdr:from>
    <xdr:to>
      <xdr:col>23</xdr:col>
      <xdr:colOff>182880</xdr:colOff>
      <xdr:row>20</xdr:row>
      <xdr:rowOff>163830</xdr:rowOff>
    </xdr:to>
    <xdr:graphicFrame macro="">
      <xdr:nvGraphicFramePr>
        <xdr:cNvPr id="9" name="Chart 8">
          <a:extLst>
            <a:ext uri="{FF2B5EF4-FFF2-40B4-BE49-F238E27FC236}">
              <a16:creationId xmlns:a16="http://schemas.microsoft.com/office/drawing/2014/main" id="{0D65D787-6013-AF52-ACAD-AEF9EC268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129540</xdr:colOff>
      <xdr:row>6</xdr:row>
      <xdr:rowOff>133350</xdr:rowOff>
    </xdr:from>
    <xdr:to>
      <xdr:col>38</xdr:col>
      <xdr:colOff>266700</xdr:colOff>
      <xdr:row>21</xdr:row>
      <xdr:rowOff>133350</xdr:rowOff>
    </xdr:to>
    <xdr:graphicFrame macro="">
      <xdr:nvGraphicFramePr>
        <xdr:cNvPr id="15" name="Chart 14">
          <a:extLst>
            <a:ext uri="{FF2B5EF4-FFF2-40B4-BE49-F238E27FC236}">
              <a16:creationId xmlns:a16="http://schemas.microsoft.com/office/drawing/2014/main" id="{DD621FEF-D63A-D691-8A6D-DDFBE26E1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7620</xdr:colOff>
      <xdr:row>8</xdr:row>
      <xdr:rowOff>11430</xdr:rowOff>
    </xdr:from>
    <xdr:to>
      <xdr:col>30</xdr:col>
      <xdr:colOff>167640</xdr:colOff>
      <xdr:row>23</xdr:row>
      <xdr:rowOff>11430</xdr:rowOff>
    </xdr:to>
    <xdr:graphicFrame macro="">
      <xdr:nvGraphicFramePr>
        <xdr:cNvPr id="16" name="Chart 15">
          <a:extLst>
            <a:ext uri="{FF2B5EF4-FFF2-40B4-BE49-F238E27FC236}">
              <a16:creationId xmlns:a16="http://schemas.microsoft.com/office/drawing/2014/main" id="{0C2129CA-1E29-86A5-4012-F45725C1BF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152400</xdr:colOff>
      <xdr:row>3</xdr:row>
      <xdr:rowOff>110490</xdr:rowOff>
    </xdr:from>
    <xdr:to>
      <xdr:col>54</xdr:col>
      <xdr:colOff>358140</xdr:colOff>
      <xdr:row>20</xdr:row>
      <xdr:rowOff>114300</xdr:rowOff>
    </xdr:to>
    <xdr:graphicFrame macro="">
      <xdr:nvGraphicFramePr>
        <xdr:cNvPr id="19" name="Chart 18">
          <a:extLst>
            <a:ext uri="{FF2B5EF4-FFF2-40B4-BE49-F238E27FC236}">
              <a16:creationId xmlns:a16="http://schemas.microsoft.com/office/drawing/2014/main" id="{A8D4157F-AFCF-1FF0-8803-6DAE70CA5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58</xdr:col>
      <xdr:colOff>38100</xdr:colOff>
      <xdr:row>3</xdr:row>
      <xdr:rowOff>91440</xdr:rowOff>
    </xdr:from>
    <xdr:to>
      <xdr:col>60</xdr:col>
      <xdr:colOff>335280</xdr:colOff>
      <xdr:row>17</xdr:row>
      <xdr:rowOff>104775</xdr:rowOff>
    </xdr:to>
    <mc:AlternateContent xmlns:mc="http://schemas.openxmlformats.org/markup-compatibility/2006">
      <mc:Choice xmlns:a14="http://schemas.microsoft.com/office/drawing/2010/main" Requires="a14">
        <xdr:graphicFrame macro="">
          <xdr:nvGraphicFramePr>
            <xdr:cNvPr id="20" name="Weight Status">
              <a:extLst>
                <a:ext uri="{FF2B5EF4-FFF2-40B4-BE49-F238E27FC236}">
                  <a16:creationId xmlns:a16="http://schemas.microsoft.com/office/drawing/2014/main" id="{6D4D7B9C-6E25-0D2F-6929-B728876FE275}"/>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44211240" y="861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55</xdr:col>
      <xdr:colOff>129540</xdr:colOff>
      <xdr:row>3</xdr:row>
      <xdr:rowOff>114300</xdr:rowOff>
    </xdr:from>
    <xdr:to>
      <xdr:col>57</xdr:col>
      <xdr:colOff>472440</xdr:colOff>
      <xdr:row>17</xdr:row>
      <xdr:rowOff>127635</xdr:rowOff>
    </xdr:to>
    <mc:AlternateContent xmlns:mc="http://schemas.openxmlformats.org/markup-compatibility/2006">
      <mc:Choice xmlns:a14="http://schemas.microsoft.com/office/drawing/2010/main" Requires="a14">
        <xdr:graphicFrame macro="">
          <xdr:nvGraphicFramePr>
            <xdr:cNvPr id="21" name="Diabetes Status">
              <a:extLst>
                <a:ext uri="{FF2B5EF4-FFF2-40B4-BE49-F238E27FC236}">
                  <a16:creationId xmlns:a16="http://schemas.microsoft.com/office/drawing/2014/main" id="{5BB20325-4C1C-75E7-3420-ED59D96B28B8}"/>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42070020" y="883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137160</xdr:colOff>
      <xdr:row>4</xdr:row>
      <xdr:rowOff>125730</xdr:rowOff>
    </xdr:from>
    <xdr:to>
      <xdr:col>12</xdr:col>
      <xdr:colOff>594360</xdr:colOff>
      <xdr:row>19</xdr:row>
      <xdr:rowOff>125730</xdr:rowOff>
    </xdr:to>
    <xdr:graphicFrame macro="">
      <xdr:nvGraphicFramePr>
        <xdr:cNvPr id="5" name="Chart 4">
          <a:extLst>
            <a:ext uri="{FF2B5EF4-FFF2-40B4-BE49-F238E27FC236}">
              <a16:creationId xmlns:a16="http://schemas.microsoft.com/office/drawing/2014/main" id="{B4E45C08-16C3-02FB-A482-9CB54D727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144780</xdr:colOff>
      <xdr:row>4</xdr:row>
      <xdr:rowOff>148590</xdr:rowOff>
    </xdr:from>
    <xdr:to>
      <xdr:col>20</xdr:col>
      <xdr:colOff>449580</xdr:colOff>
      <xdr:row>19</xdr:row>
      <xdr:rowOff>148590</xdr:rowOff>
    </xdr:to>
    <xdr:graphicFrame macro="">
      <xdr:nvGraphicFramePr>
        <xdr:cNvPr id="6" name="Chart 5">
          <a:extLst>
            <a:ext uri="{FF2B5EF4-FFF2-40B4-BE49-F238E27FC236}">
              <a16:creationId xmlns:a16="http://schemas.microsoft.com/office/drawing/2014/main" id="{0580AE29-2DC3-BC07-4EBE-28CD54194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480060</xdr:colOff>
      <xdr:row>20</xdr:row>
      <xdr:rowOff>163830</xdr:rowOff>
    </xdr:from>
    <xdr:to>
      <xdr:col>15</xdr:col>
      <xdr:colOff>175260</xdr:colOff>
      <xdr:row>35</xdr:row>
      <xdr:rowOff>163830</xdr:rowOff>
    </xdr:to>
    <xdr:graphicFrame macro="">
      <xdr:nvGraphicFramePr>
        <xdr:cNvPr id="14" name="Chart 13">
          <a:extLst>
            <a:ext uri="{FF2B5EF4-FFF2-40B4-BE49-F238E27FC236}">
              <a16:creationId xmlns:a16="http://schemas.microsoft.com/office/drawing/2014/main" id="{F42F83A9-A57D-AB70-1F87-965749908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172250</xdr:rowOff>
    </xdr:from>
    <xdr:to>
      <xdr:col>8</xdr:col>
      <xdr:colOff>44824</xdr:colOff>
      <xdr:row>16</xdr:row>
      <xdr:rowOff>111738</xdr:rowOff>
    </xdr:to>
    <xdr:graphicFrame macro="">
      <xdr:nvGraphicFramePr>
        <xdr:cNvPr id="2" name="Chart 1">
          <a:extLst>
            <a:ext uri="{FF2B5EF4-FFF2-40B4-BE49-F238E27FC236}">
              <a16:creationId xmlns:a16="http://schemas.microsoft.com/office/drawing/2014/main" id="{6014958F-226F-4A1B-9572-DFA94C970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105015</xdr:rowOff>
    </xdr:from>
    <xdr:to>
      <xdr:col>8</xdr:col>
      <xdr:colOff>10886</xdr:colOff>
      <xdr:row>31</xdr:row>
      <xdr:rowOff>38740</xdr:rowOff>
    </xdr:to>
    <xdr:graphicFrame macro="">
      <xdr:nvGraphicFramePr>
        <xdr:cNvPr id="3" name="Chart 2">
          <a:extLst>
            <a:ext uri="{FF2B5EF4-FFF2-40B4-BE49-F238E27FC236}">
              <a16:creationId xmlns:a16="http://schemas.microsoft.com/office/drawing/2014/main" id="{9C6114CF-7E81-4A4F-B5B7-51122C16B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35858</xdr:colOff>
      <xdr:row>2</xdr:row>
      <xdr:rowOff>0</xdr:rowOff>
    </xdr:from>
    <xdr:to>
      <xdr:col>16</xdr:col>
      <xdr:colOff>53788</xdr:colOff>
      <xdr:row>16</xdr:row>
      <xdr:rowOff>89647</xdr:rowOff>
    </xdr:to>
    <xdr:graphicFrame macro="">
      <xdr:nvGraphicFramePr>
        <xdr:cNvPr id="4" name="Chart 3">
          <a:extLst>
            <a:ext uri="{FF2B5EF4-FFF2-40B4-BE49-F238E27FC236}">
              <a16:creationId xmlns:a16="http://schemas.microsoft.com/office/drawing/2014/main" id="{641DD32D-1DF4-4C57-8ECA-5F8730ABA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600637</xdr:colOff>
      <xdr:row>16</xdr:row>
      <xdr:rowOff>62753</xdr:rowOff>
    </xdr:from>
    <xdr:to>
      <xdr:col>16</xdr:col>
      <xdr:colOff>80683</xdr:colOff>
      <xdr:row>31</xdr:row>
      <xdr:rowOff>2241</xdr:rowOff>
    </xdr:to>
    <xdr:graphicFrame macro="">
      <xdr:nvGraphicFramePr>
        <xdr:cNvPr id="5" name="Chart 4">
          <a:extLst>
            <a:ext uri="{FF2B5EF4-FFF2-40B4-BE49-F238E27FC236}">
              <a16:creationId xmlns:a16="http://schemas.microsoft.com/office/drawing/2014/main" id="{F864E385-3256-4C55-9952-253FE122A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89647</xdr:colOff>
      <xdr:row>2</xdr:row>
      <xdr:rowOff>10886</xdr:rowOff>
    </xdr:from>
    <xdr:to>
      <xdr:col>26</xdr:col>
      <xdr:colOff>386827</xdr:colOff>
      <xdr:row>16</xdr:row>
      <xdr:rowOff>135431</xdr:rowOff>
    </xdr:to>
    <xdr:graphicFrame macro="">
      <xdr:nvGraphicFramePr>
        <xdr:cNvPr id="6" name="Chart 5">
          <a:extLst>
            <a:ext uri="{FF2B5EF4-FFF2-40B4-BE49-F238E27FC236}">
              <a16:creationId xmlns:a16="http://schemas.microsoft.com/office/drawing/2014/main" id="{33AF3126-BC6D-4CAA-9E1F-85DCF4910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71717</xdr:colOff>
      <xdr:row>16</xdr:row>
      <xdr:rowOff>98612</xdr:rowOff>
    </xdr:from>
    <xdr:to>
      <xdr:col>26</xdr:col>
      <xdr:colOff>394447</xdr:colOff>
      <xdr:row>31</xdr:row>
      <xdr:rowOff>38100</xdr:rowOff>
    </xdr:to>
    <xdr:graphicFrame macro="">
      <xdr:nvGraphicFramePr>
        <xdr:cNvPr id="7" name="Chart 6">
          <a:extLst>
            <a:ext uri="{FF2B5EF4-FFF2-40B4-BE49-F238E27FC236}">
              <a16:creationId xmlns:a16="http://schemas.microsoft.com/office/drawing/2014/main" id="{7772C01D-A019-4D38-9952-300C32A82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380999</xdr:colOff>
      <xdr:row>2</xdr:row>
      <xdr:rowOff>10886</xdr:rowOff>
    </xdr:from>
    <xdr:to>
      <xdr:col>37</xdr:col>
      <xdr:colOff>10885</xdr:colOff>
      <xdr:row>31</xdr:row>
      <xdr:rowOff>10886</xdr:rowOff>
    </xdr:to>
    <xdr:graphicFrame macro="">
      <xdr:nvGraphicFramePr>
        <xdr:cNvPr id="8" name="Chart 7">
          <a:extLst>
            <a:ext uri="{FF2B5EF4-FFF2-40B4-BE49-F238E27FC236}">
              <a16:creationId xmlns:a16="http://schemas.microsoft.com/office/drawing/2014/main" id="{0C3092F8-24EC-453A-B88F-D61F8CA02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41563</xdr:colOff>
      <xdr:row>15</xdr:row>
      <xdr:rowOff>161365</xdr:rowOff>
    </xdr:from>
    <xdr:to>
      <xdr:col>19</xdr:col>
      <xdr:colOff>35858</xdr:colOff>
      <xdr:row>29</xdr:row>
      <xdr:rowOff>138545</xdr:rowOff>
    </xdr:to>
    <mc:AlternateContent xmlns:mc="http://schemas.openxmlformats.org/markup-compatibility/2006">
      <mc:Choice xmlns:a14="http://schemas.microsoft.com/office/drawing/2010/main" Requires="a14">
        <xdr:graphicFrame macro="">
          <xdr:nvGraphicFramePr>
            <xdr:cNvPr id="9" name="Diabetes Status 1">
              <a:extLst>
                <a:ext uri="{FF2B5EF4-FFF2-40B4-BE49-F238E27FC236}">
                  <a16:creationId xmlns:a16="http://schemas.microsoft.com/office/drawing/2014/main" id="{9D67DAE0-5535-48C9-A35C-6868F9D5FA51}"/>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9795163" y="2863001"/>
              <a:ext cx="1823095" cy="2498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35859</xdr:colOff>
      <xdr:row>2</xdr:row>
      <xdr:rowOff>17929</xdr:rowOff>
    </xdr:from>
    <xdr:to>
      <xdr:col>19</xdr:col>
      <xdr:colOff>35859</xdr:colOff>
      <xdr:row>15</xdr:row>
      <xdr:rowOff>143485</xdr:rowOff>
    </xdr:to>
    <mc:AlternateContent xmlns:mc="http://schemas.openxmlformats.org/markup-compatibility/2006">
      <mc:Choice xmlns:a14="http://schemas.microsoft.com/office/drawing/2010/main" Requires="a14">
        <xdr:graphicFrame macro="">
          <xdr:nvGraphicFramePr>
            <xdr:cNvPr id="10" name="Weight Status 1">
              <a:extLst>
                <a:ext uri="{FF2B5EF4-FFF2-40B4-BE49-F238E27FC236}">
                  <a16:creationId xmlns:a16="http://schemas.microsoft.com/office/drawing/2014/main" id="{B30303BA-100F-45D7-A41C-1640607B74FA}"/>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9789459" y="378147"/>
              <a:ext cx="1828800" cy="2466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511629</xdr:colOff>
      <xdr:row>30</xdr:row>
      <xdr:rowOff>176892</xdr:rowOff>
    </xdr:from>
    <xdr:to>
      <xdr:col>13</xdr:col>
      <xdr:colOff>359229</xdr:colOff>
      <xdr:row>45</xdr:row>
      <xdr:rowOff>93765</xdr:rowOff>
    </xdr:to>
    <xdr:graphicFrame macro="">
      <xdr:nvGraphicFramePr>
        <xdr:cNvPr id="11" name="Chart 10">
          <a:extLst>
            <a:ext uri="{FF2B5EF4-FFF2-40B4-BE49-F238E27FC236}">
              <a16:creationId xmlns:a16="http://schemas.microsoft.com/office/drawing/2014/main" id="{42A143F8-2C84-4A7E-BEC3-BD7B987FD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51707</xdr:colOff>
      <xdr:row>30</xdr:row>
      <xdr:rowOff>171451</xdr:rowOff>
    </xdr:from>
    <xdr:to>
      <xdr:col>28</xdr:col>
      <xdr:colOff>356507</xdr:colOff>
      <xdr:row>45</xdr:row>
      <xdr:rowOff>93767</xdr:rowOff>
    </xdr:to>
    <xdr:graphicFrame macro="">
      <xdr:nvGraphicFramePr>
        <xdr:cNvPr id="12" name="Chart 11">
          <a:extLst>
            <a:ext uri="{FF2B5EF4-FFF2-40B4-BE49-F238E27FC236}">
              <a16:creationId xmlns:a16="http://schemas.microsoft.com/office/drawing/2014/main" id="{0798A35C-BEB4-4458-8B65-425258ADC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361950</xdr:colOff>
      <xdr:row>30</xdr:row>
      <xdr:rowOff>171450</xdr:rowOff>
    </xdr:from>
    <xdr:to>
      <xdr:col>21</xdr:col>
      <xdr:colOff>57150</xdr:colOff>
      <xdr:row>45</xdr:row>
      <xdr:rowOff>88323</xdr:rowOff>
    </xdr:to>
    <xdr:graphicFrame macro="">
      <xdr:nvGraphicFramePr>
        <xdr:cNvPr id="13" name="Chart 12">
          <a:extLst>
            <a:ext uri="{FF2B5EF4-FFF2-40B4-BE49-F238E27FC236}">
              <a16:creationId xmlns:a16="http://schemas.microsoft.com/office/drawing/2014/main" id="{3E0E2C10-24E4-402A-B7B4-72D587F8F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3.46961226852" createdVersion="8" refreshedVersion="8" minRefreshableVersion="3" recordCount="2335" xr:uid="{32F1802B-CA03-4F6D-A80B-D97557D6CAAA}">
  <cacheSource type="worksheet">
    <worksheetSource ref="A1:S2336" sheet="Healthcare"/>
  </cacheSource>
  <cacheFields count="19">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Title" numFmtId="0">
      <sharedItems/>
    </cacheField>
    <cacheField name="First Name" numFmtId="0">
      <sharedItems/>
    </cacheField>
    <cacheField name="La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3">
        <s v="Yes"/>
        <s v="No"/>
        <s v="?"/>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65">
      <sharedItems containsSemiMixedTypes="0" containsNonDate="0" containsDate="1" containsString="0" minDate="1958-06-05T00:00:00" maxDate="2004-12-28T00:00:00"/>
    </cacheField>
    <cacheField name="charges" numFmtId="167">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1541036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Ms."/>
    <s v=" Kelly"/>
    <s v="Hawks"/>
    <n v="47.41"/>
    <n v="7.47"/>
    <s v="No"/>
    <x v="0"/>
    <x v="0"/>
    <n v="0"/>
    <x v="0"/>
    <x v="0"/>
    <x v="0"/>
    <d v="1968-10-12T00:00:00"/>
    <x v="0"/>
    <x v="0"/>
    <s v="tier - 3"/>
    <x v="0"/>
    <x v="0"/>
  </r>
  <r>
    <x v="1"/>
    <s v="Mr."/>
    <s v=" Matthew D"/>
    <s v="Lehner"/>
    <n v="30.36"/>
    <n v="5.77"/>
    <s v="No"/>
    <x v="0"/>
    <x v="0"/>
    <n v="0"/>
    <x v="0"/>
    <x v="0"/>
    <x v="1"/>
    <d v="1977-06-08T00:00:00"/>
    <x v="1"/>
    <x v="1"/>
    <s v="tier - 3"/>
    <x v="0"/>
    <x v="1"/>
  </r>
  <r>
    <x v="2"/>
    <s v="Mr."/>
    <s v=" Phil"/>
    <s v="Lu"/>
    <n v="34.484999999999999"/>
    <n v="11.87"/>
    <s v="Yes"/>
    <x v="0"/>
    <x v="0"/>
    <n v="2"/>
    <x v="0"/>
    <x v="0"/>
    <x v="0"/>
    <d v="1970-09-11T00:00:00"/>
    <x v="2"/>
    <x v="0"/>
    <s v="tier - 1"/>
    <x v="1"/>
    <x v="2"/>
  </r>
  <r>
    <x v="3"/>
    <s v="Ms."/>
    <s v=" Kelsey"/>
    <s v="Osborne"/>
    <n v="38.094999999999999"/>
    <n v="6.05"/>
    <s v="No"/>
    <x v="0"/>
    <x v="0"/>
    <n v="0"/>
    <x v="0"/>
    <x v="0"/>
    <x v="1"/>
    <d v="1991-06-06T00:00:00"/>
    <x v="3"/>
    <x v="0"/>
    <s v="tier - 3"/>
    <x v="2"/>
    <x v="3"/>
  </r>
  <r>
    <x v="4"/>
    <s v="Ms."/>
    <s v=" Kristyn"/>
    <s v="Kadala"/>
    <n v="35.53"/>
    <n v="5.45"/>
    <s v="No"/>
    <x v="0"/>
    <x v="0"/>
    <n v="0"/>
    <x v="0"/>
    <x v="0"/>
    <x v="2"/>
    <d v="1989-06-19T00:00:00"/>
    <x v="4"/>
    <x v="0"/>
    <s v="tier - 2"/>
    <x v="1"/>
    <x v="4"/>
  </r>
  <r>
    <x v="5"/>
    <s v="Mr."/>
    <s v=" Russell B."/>
    <s v="Baker"/>
    <n v="32.799999999999997"/>
    <n v="6.59"/>
    <s v="No"/>
    <x v="0"/>
    <x v="0"/>
    <n v="0"/>
    <x v="0"/>
    <x v="0"/>
    <x v="0"/>
    <d v="1962-08-04T00:00:00"/>
    <x v="5"/>
    <x v="0"/>
    <s v="tier - 3"/>
    <x v="3"/>
    <x v="5"/>
  </r>
  <r>
    <x v="6"/>
    <s v="Mr."/>
    <s v=" Scott"/>
    <s v="Macpherson"/>
    <n v="36.4"/>
    <n v="6.07"/>
    <s v="No"/>
    <x v="0"/>
    <x v="0"/>
    <n v="0"/>
    <x v="0"/>
    <x v="0"/>
    <x v="1"/>
    <d v="1994-10-27T00:00:00"/>
    <x v="6"/>
    <x v="0"/>
    <s v="tier - 3"/>
    <x v="3"/>
    <x v="6"/>
  </r>
  <r>
    <x v="7"/>
    <s v="Mr."/>
    <s v=" Stephen"/>
    <s v="Hallman"/>
    <n v="36.96"/>
    <n v="7.93"/>
    <s v="No"/>
    <x v="0"/>
    <x v="0"/>
    <n v="3"/>
    <x v="0"/>
    <x v="0"/>
    <x v="0"/>
    <d v="1958-06-27T00:00:00"/>
    <x v="7"/>
    <x v="1"/>
    <s v="tier - 2"/>
    <x v="0"/>
    <x v="7"/>
  </r>
  <r>
    <x v="8"/>
    <s v="Mr."/>
    <s v=" Patrick R."/>
    <s v="Moran"/>
    <n v="41.14"/>
    <n v="9.58"/>
    <s v="Yes"/>
    <x v="0"/>
    <x v="1"/>
    <n v="1"/>
    <x v="0"/>
    <x v="0"/>
    <x v="0"/>
    <d v="1963-09-04T00:00:00"/>
    <x v="8"/>
    <x v="0"/>
    <s v="tier - 2"/>
    <x v="0"/>
    <x v="8"/>
  </r>
  <r>
    <x v="9"/>
    <s v="Ms."/>
    <s v=" Brooke N."/>
    <s v="Benner"/>
    <n v="38.06"/>
    <n v="10.79"/>
    <s v="No"/>
    <x v="0"/>
    <x v="0"/>
    <n v="0"/>
    <x v="0"/>
    <x v="0"/>
    <x v="0"/>
    <d v="1978-12-29T00:00:00"/>
    <x v="9"/>
    <x v="0"/>
    <s v="tier - 2"/>
    <x v="0"/>
    <x v="9"/>
  </r>
  <r>
    <x v="10"/>
    <s v="Ms."/>
    <s v=" Paola Andrea"/>
    <s v="Fierro Vargas"/>
    <n v="37.700000000000003"/>
    <n v="5.96"/>
    <s v="Yes"/>
    <x v="0"/>
    <x v="0"/>
    <n v="2"/>
    <x v="0"/>
    <x v="0"/>
    <x v="1"/>
    <d v="1959-07-22T00:00:00"/>
    <x v="10"/>
    <x v="1"/>
    <s v="tier - 1"/>
    <x v="3"/>
    <x v="10"/>
  </r>
  <r>
    <x v="11"/>
    <s v="Mr."/>
    <s v=" David"/>
    <s v="Franz"/>
    <n v="42.13"/>
    <n v="11.9"/>
    <s v="No"/>
    <x v="0"/>
    <x v="0"/>
    <n v="0"/>
    <x v="0"/>
    <x v="0"/>
    <x v="0"/>
    <d v="1965-10-27T00:00:00"/>
    <x v="11"/>
    <x v="0"/>
    <s v="tier - 2"/>
    <x v="0"/>
    <x v="11"/>
  </r>
  <r>
    <x v="12"/>
    <s v="Mr."/>
    <s v=" Wade"/>
    <s v="Foster"/>
    <n v="40.92"/>
    <n v="8.41"/>
    <s v="No"/>
    <x v="0"/>
    <x v="0"/>
    <n v="0"/>
    <x v="0"/>
    <x v="0"/>
    <x v="0"/>
    <d v="1962-10-11T00:00:00"/>
    <x v="12"/>
    <x v="0"/>
    <s v="tier - 2"/>
    <x v="0"/>
    <x v="5"/>
  </r>
  <r>
    <x v="13"/>
    <s v="Mr."/>
    <s v=" Franklin"/>
    <s v="Tenorio"/>
    <n v="40.564999999999998"/>
    <n v="7.02"/>
    <s v="No"/>
    <x v="0"/>
    <x v="0"/>
    <n v="0"/>
    <x v="0"/>
    <x v="0"/>
    <x v="0"/>
    <d v="1968-12-01T00:00:00"/>
    <x v="13"/>
    <x v="0"/>
    <s v="tier - 3"/>
    <x v="4"/>
    <x v="0"/>
  </r>
  <r>
    <x v="14"/>
    <s v="Ms."/>
    <s v=" Leilani M."/>
    <s v="Rios"/>
    <n v="36.384999999999998"/>
    <n v="7.59"/>
    <s v="Yes"/>
    <x v="0"/>
    <x v="0"/>
    <n v="2"/>
    <x v="0"/>
    <x v="0"/>
    <x v="0"/>
    <d v="1961-12-21T00:00:00"/>
    <x v="14"/>
    <x v="0"/>
    <s v="tier - 3"/>
    <x v="2"/>
    <x v="12"/>
  </r>
  <r>
    <x v="15"/>
    <s v="Mr."/>
    <s v=" Philippe"/>
    <s v="Viau-Dupuis"/>
    <n v="39.9"/>
    <n v="11.32"/>
    <s v="No"/>
    <x v="0"/>
    <x v="0"/>
    <n v="0"/>
    <x v="0"/>
    <x v="0"/>
    <x v="0"/>
    <d v="1962-08-27T00:00:00"/>
    <x v="15"/>
    <x v="0"/>
    <s v="tier - 3"/>
    <x v="3"/>
    <x v="5"/>
  </r>
  <r>
    <x v="16"/>
    <s v="Ms."/>
    <s v=" Jennifer A."/>
    <s v="Cronin"/>
    <n v="33.799999999999997"/>
    <n v="7.67"/>
    <s v="No"/>
    <x v="0"/>
    <x v="0"/>
    <n v="3"/>
    <x v="0"/>
    <x v="0"/>
    <x v="0"/>
    <d v="1958-11-16T00:00:00"/>
    <x v="16"/>
    <x v="1"/>
    <s v="tier - 3"/>
    <x v="3"/>
    <x v="7"/>
  </r>
  <r>
    <x v="17"/>
    <s v="Ms."/>
    <s v=" Christina M."/>
    <s v="Noordstar"/>
    <n v="36.765000000000001"/>
    <n v="7.29"/>
    <s v="Yes"/>
    <x v="0"/>
    <x v="1"/>
    <n v="1"/>
    <x v="0"/>
    <x v="0"/>
    <x v="0"/>
    <d v="1963-08-05T00:00:00"/>
    <x v="17"/>
    <x v="0"/>
    <s v="tier - 3"/>
    <x v="2"/>
    <x v="8"/>
  </r>
  <r>
    <x v="18"/>
    <s v="Mr."/>
    <s v=" Said Sr."/>
    <s v="Boudalia"/>
    <n v="36.954999999999998"/>
    <n v="4.72"/>
    <s v="Yes"/>
    <x v="0"/>
    <x v="0"/>
    <n v="1"/>
    <x v="0"/>
    <x v="0"/>
    <x v="2"/>
    <d v="1964-11-07T00:00:00"/>
    <x v="18"/>
    <x v="0"/>
    <s v="tier - 3"/>
    <x v="1"/>
    <x v="13"/>
  </r>
  <r>
    <x v="19"/>
    <s v="Mr."/>
    <s v=" John"/>
    <s v="Flor"/>
    <n v="42.9"/>
    <n v="11.41"/>
    <s v="No"/>
    <x v="0"/>
    <x v="0"/>
    <n v="0"/>
    <x v="0"/>
    <x v="0"/>
    <x v="0"/>
    <d v="1971-09-27T00:00:00"/>
    <x v="19"/>
    <x v="0"/>
    <s v="tier - 2"/>
    <x v="0"/>
    <x v="14"/>
  </r>
  <r>
    <x v="20"/>
    <s v="Mr."/>
    <s v=" Myles"/>
    <s v="Fennon"/>
    <n v="36.299999999999997"/>
    <n v="11.5"/>
    <s v="Yes"/>
    <x v="0"/>
    <x v="0"/>
    <n v="2"/>
    <x v="0"/>
    <x v="0"/>
    <x v="0"/>
    <d v="1961-06-13T00:00:00"/>
    <x v="20"/>
    <x v="0"/>
    <s v="tier - 3"/>
    <x v="3"/>
    <x v="12"/>
  </r>
  <r>
    <x v="21"/>
    <s v="Ms."/>
    <s v=" Madelyn C"/>
    <s v="Hribar"/>
    <n v="32.200000000000003"/>
    <n v="6.22"/>
    <s v="Yes"/>
    <x v="0"/>
    <x v="0"/>
    <n v="2"/>
    <x v="0"/>
    <x v="0"/>
    <x v="1"/>
    <d v="1959-10-04T00:00:00"/>
    <x v="21"/>
    <x v="1"/>
    <s v="tier - 1"/>
    <x v="3"/>
    <x v="10"/>
  </r>
  <r>
    <x v="22"/>
    <s v="Ms."/>
    <s v=" Nicole"/>
    <s v="Tassello"/>
    <n v="31.3"/>
    <n v="11.38"/>
    <s v="No"/>
    <x v="0"/>
    <x v="0"/>
    <n v="3"/>
    <x v="0"/>
    <x v="0"/>
    <x v="0"/>
    <d v="1958-09-03T00:00:00"/>
    <x v="22"/>
    <x v="1"/>
    <s v="tier - 1"/>
    <x v="3"/>
    <x v="7"/>
  </r>
  <r>
    <x v="23"/>
    <s v="Mr."/>
    <s v=" Eric A."/>
    <s v="Mauricette"/>
    <n v="41.8"/>
    <n v="7.89"/>
    <s v="Yes"/>
    <x v="0"/>
    <x v="0"/>
    <n v="2"/>
    <x v="0"/>
    <x v="0"/>
    <x v="0"/>
    <d v="1970-12-28T00:00:00"/>
    <x v="23"/>
    <x v="0"/>
    <s v="tier - 2"/>
    <x v="0"/>
    <x v="2"/>
  </r>
  <r>
    <x v="24"/>
    <s v="Mr."/>
    <s v=" Emiliano I."/>
    <s v="Garcia"/>
    <n v="35.090000000000003"/>
    <n v="4.38"/>
    <s v="Yes"/>
    <x v="0"/>
    <x v="0"/>
    <n v="2"/>
    <x v="0"/>
    <x v="0"/>
    <x v="2"/>
    <d v="1959-07-14T00:00:00"/>
    <x v="24"/>
    <x v="1"/>
    <s v="tier - 1"/>
    <x v="0"/>
    <x v="10"/>
  </r>
  <r>
    <x v="25"/>
    <s v="Mr."/>
    <s v=" Adam"/>
    <s v="Airoldi"/>
    <n v="33.880000000000003"/>
    <n v="7.01"/>
    <s v="No"/>
    <x v="0"/>
    <x v="0"/>
    <n v="3"/>
    <x v="0"/>
    <x v="0"/>
    <x v="0"/>
    <d v="1958-09-15T00:00:00"/>
    <x v="25"/>
    <x v="1"/>
    <s v="tier - 3"/>
    <x v="0"/>
    <x v="7"/>
  </r>
  <r>
    <x v="26"/>
    <s v="Mr."/>
    <s v=" Zach"/>
    <s v="Cater-Cyker"/>
    <n v="30.875"/>
    <n v="11.88"/>
    <s v="No"/>
    <x v="0"/>
    <x v="0"/>
    <n v="0"/>
    <x v="0"/>
    <x v="0"/>
    <x v="0"/>
    <d v="1960-11-17T00:00:00"/>
    <x v="26"/>
    <x v="0"/>
    <s v="tier - 1"/>
    <x v="1"/>
    <x v="15"/>
  </r>
  <r>
    <x v="27"/>
    <s v="Ms."/>
    <s v=" Stephanie W."/>
    <s v="Hamm"/>
    <n v="36.86"/>
    <n v="5.19"/>
    <s v="Yes"/>
    <x v="0"/>
    <x v="1"/>
    <n v="1"/>
    <x v="0"/>
    <x v="0"/>
    <x v="2"/>
    <d v="1969-06-23T00:00:00"/>
    <x v="27"/>
    <x v="0"/>
    <s v="tier - 3"/>
    <x v="1"/>
    <x v="16"/>
  </r>
  <r>
    <x v="28"/>
    <s v="Mr."/>
    <s v=" Stephen"/>
    <s v="Cox"/>
    <n v="35.86"/>
    <n v="6.74"/>
    <s v="Yes"/>
    <x v="0"/>
    <x v="0"/>
    <n v="2"/>
    <x v="0"/>
    <x v="0"/>
    <x v="0"/>
    <d v="1961-08-08T00:00:00"/>
    <x v="28"/>
    <x v="0"/>
    <s v="tier - 1"/>
    <x v="0"/>
    <x v="12"/>
  </r>
  <r>
    <x v="29"/>
    <s v="Ms."/>
    <s v=" Natalie"/>
    <s v="Sachrajda"/>
    <n v="37.049999999999997"/>
    <n v="8.44"/>
    <s v="No"/>
    <x v="0"/>
    <x v="0"/>
    <n v="0"/>
    <x v="0"/>
    <x v="0"/>
    <x v="0"/>
    <d v="1971-12-06T00:00:00"/>
    <x v="29"/>
    <x v="0"/>
    <s v="tier - 3"/>
    <x v="2"/>
    <x v="14"/>
  </r>
  <r>
    <x v="30"/>
    <s v="Ms."/>
    <s v=" Nicole J."/>
    <s v="Gareri"/>
    <n v="43.89"/>
    <n v="8.7100000000000009"/>
    <s v="No"/>
    <x v="0"/>
    <x v="0"/>
    <n v="0"/>
    <x v="0"/>
    <x v="0"/>
    <x v="0"/>
    <d v="1978-08-17T00:00:00"/>
    <x v="30"/>
    <x v="0"/>
    <s v="tier - 1"/>
    <x v="0"/>
    <x v="9"/>
  </r>
  <r>
    <x v="31"/>
    <s v="Mr."/>
    <s v=" Jefferson D"/>
    <s v="Welch"/>
    <n v="42.35"/>
    <n v="5.08"/>
    <s v="Yes"/>
    <x v="0"/>
    <x v="0"/>
    <n v="0"/>
    <x v="0"/>
    <x v="0"/>
    <x v="2"/>
    <d v="1976-12-02T00:00:00"/>
    <x v="31"/>
    <x v="0"/>
    <s v="tier - 3"/>
    <x v="0"/>
    <x v="1"/>
  </r>
  <r>
    <x v="32"/>
    <s v="Mr."/>
    <s v=" Brendan D."/>
    <s v="Prindiville"/>
    <n v="31.35"/>
    <n v="6.86"/>
    <s v="No"/>
    <x v="0"/>
    <x v="0"/>
    <n v="0"/>
    <x v="0"/>
    <x v="0"/>
    <x v="0"/>
    <d v="1962-12-04T00:00:00"/>
    <x v="32"/>
    <x v="0"/>
    <s v="tier - 1"/>
    <x v="1"/>
    <x v="5"/>
  </r>
  <r>
    <x v="33"/>
    <s v="Ms."/>
    <s v=" Courtney"/>
    <s v="Kincaid"/>
    <n v="47.6"/>
    <n v="5.95"/>
    <s v="Yes"/>
    <x v="0"/>
    <x v="0"/>
    <n v="0"/>
    <x v="0"/>
    <x v="0"/>
    <x v="1"/>
    <d v="1985-09-30T00:00:00"/>
    <x v="33"/>
    <x v="1"/>
    <s v="tier - 3"/>
    <x v="3"/>
    <x v="17"/>
  </r>
  <r>
    <x v="34"/>
    <s v="Ms."/>
    <s v=" Sydney L."/>
    <s v="Bruestle"/>
    <n v="46.2"/>
    <n v="6.09"/>
    <s v="No"/>
    <x v="0"/>
    <x v="1"/>
    <n v="1"/>
    <x v="0"/>
    <x v="0"/>
    <x v="1"/>
    <d v="1979-08-12T00:00:00"/>
    <x v="34"/>
    <x v="1"/>
    <s v="tier - 1"/>
    <x v="0"/>
    <x v="18"/>
  </r>
  <r>
    <x v="35"/>
    <s v="Mr."/>
    <s v=" Julien"/>
    <s v="Lachance"/>
    <n v="32.015000000000001"/>
    <n v="11.75"/>
    <s v="No"/>
    <x v="0"/>
    <x v="0"/>
    <n v="0"/>
    <x v="0"/>
    <x v="0"/>
    <x v="0"/>
    <d v="1960-12-21T00:00:00"/>
    <x v="35"/>
    <x v="1"/>
    <s v="tier - 2"/>
    <x v="4"/>
    <x v="15"/>
  </r>
  <r>
    <x v="36"/>
    <s v="Mr."/>
    <s v=" Ryan M"/>
    <s v="Eason"/>
    <n v="40.564999999999998"/>
    <n v="7.37"/>
    <s v="No"/>
    <x v="0"/>
    <x v="0"/>
    <n v="0"/>
    <x v="0"/>
    <x v="0"/>
    <x v="0"/>
    <d v="1974-08-09T00:00:00"/>
    <x v="36"/>
    <x v="1"/>
    <s v="tier - 2"/>
    <x v="1"/>
    <x v="19"/>
  </r>
  <r>
    <x v="37"/>
    <s v="Ms."/>
    <s v=" Anna H."/>
    <s v="Grummon"/>
    <n v="32.450000000000003"/>
    <n v="11.91"/>
    <s v="No"/>
    <x v="0"/>
    <x v="0"/>
    <n v="0"/>
    <x v="0"/>
    <x v="0"/>
    <x v="0"/>
    <d v="1962-12-17T00:00:00"/>
    <x v="37"/>
    <x v="1"/>
    <s v="tier - 2"/>
    <x v="0"/>
    <x v="5"/>
  </r>
  <r>
    <x v="38"/>
    <s v="Ms."/>
    <s v=" Samantha"/>
    <s v="Vanwechel"/>
    <n v="34.96"/>
    <n v="6.52"/>
    <s v="No"/>
    <x v="0"/>
    <x v="0"/>
    <n v="0"/>
    <x v="0"/>
    <x v="0"/>
    <x v="0"/>
    <d v="1971-08-13T00:00:00"/>
    <x v="38"/>
    <x v="1"/>
    <s v="tier - 3"/>
    <x v="2"/>
    <x v="14"/>
  </r>
  <r>
    <x v="39"/>
    <s v="Mr."/>
    <s v=" Robert"/>
    <s v="Fisher"/>
    <n v="35.5"/>
    <n v="5.14"/>
    <s v="No"/>
    <x v="0"/>
    <x v="1"/>
    <n v="1"/>
    <x v="0"/>
    <x v="0"/>
    <x v="2"/>
    <d v="1993-10-11T00:00:00"/>
    <x v="39"/>
    <x v="1"/>
    <s v="tier - 2"/>
    <x v="3"/>
    <x v="20"/>
  </r>
  <r>
    <x v="40"/>
    <s v="Mr."/>
    <s v=" James R."/>
    <s v="Jenkins"/>
    <n v="52.58"/>
    <n v="4.1900000000000004"/>
    <s v="No"/>
    <x v="1"/>
    <x v="0"/>
    <n v="1"/>
    <x v="0"/>
    <x v="0"/>
    <x v="2"/>
    <d v="2000-08-02T00:00:00"/>
    <x v="40"/>
    <x v="1"/>
    <s v="tier - 3"/>
    <x v="0"/>
    <x v="21"/>
  </r>
  <r>
    <x v="41"/>
    <s v="Ms."/>
    <s v=" Roseann"/>
    <s v="Peters"/>
    <n v="35.200000000000003"/>
    <n v="11.68"/>
    <s v="Yes"/>
    <x v="0"/>
    <x v="0"/>
    <n v="0"/>
    <x v="0"/>
    <x v="0"/>
    <x v="0"/>
    <d v="1967-09-14T00:00:00"/>
    <x v="41"/>
    <x v="1"/>
    <s v="tier - 3"/>
    <x v="0"/>
    <x v="22"/>
  </r>
  <r>
    <x v="42"/>
    <s v="Ms."/>
    <s v=" Nicole"/>
    <s v="Aha"/>
    <n v="38.06"/>
    <n v="6.98"/>
    <s v="No"/>
    <x v="0"/>
    <x v="0"/>
    <n v="0"/>
    <x v="0"/>
    <x v="0"/>
    <x v="0"/>
    <d v="1971-10-29T00:00:00"/>
    <x v="42"/>
    <x v="1"/>
    <s v="tier - 2"/>
    <x v="0"/>
    <x v="14"/>
  </r>
  <r>
    <x v="43"/>
    <s v="Mr."/>
    <s v=" Spencer"/>
    <s v="McElwain"/>
    <n v="34.21"/>
    <n v="8.34"/>
    <s v="No"/>
    <x v="0"/>
    <x v="0"/>
    <n v="0"/>
    <x v="0"/>
    <x v="0"/>
    <x v="0"/>
    <d v="1968-11-24T00:00:00"/>
    <x v="43"/>
    <x v="1"/>
    <s v="tier - 1"/>
    <x v="0"/>
    <x v="0"/>
  </r>
  <r>
    <x v="44"/>
    <s v="Mr."/>
    <s v=" Eric W"/>
    <s v="Januszewski"/>
    <n v="38.94"/>
    <n v="8.49"/>
    <s v="Yes"/>
    <x v="0"/>
    <x v="0"/>
    <n v="1"/>
    <x v="0"/>
    <x v="0"/>
    <x v="0"/>
    <d v="1975-06-01T00:00:00"/>
    <x v="44"/>
    <x v="1"/>
    <s v="tier - 2"/>
    <x v="0"/>
    <x v="19"/>
  </r>
  <r>
    <x v="45"/>
    <s v="Ms."/>
    <s v=" Brianna L"/>
    <s v="Rohne"/>
    <n v="30.21"/>
    <n v="5.34"/>
    <s v="Yes"/>
    <x v="0"/>
    <x v="0"/>
    <n v="1"/>
    <x v="0"/>
    <x v="0"/>
    <x v="2"/>
    <d v="1988-07-16T00:00:00"/>
    <x v="45"/>
    <x v="1"/>
    <s v="tier - 1"/>
    <x v="1"/>
    <x v="23"/>
  </r>
  <r>
    <x v="46"/>
    <s v="Mr."/>
    <s v=" Thomas J."/>
    <s v="O'Grady"/>
    <n v="33.630000000000003"/>
    <n v="4.43"/>
    <s v="Yes"/>
    <x v="0"/>
    <x v="0"/>
    <n v="2"/>
    <x v="0"/>
    <x v="0"/>
    <x v="2"/>
    <d v="1966-10-05T00:00:00"/>
    <x v="46"/>
    <x v="1"/>
    <s v="tier - 2"/>
    <x v="1"/>
    <x v="24"/>
  </r>
  <r>
    <x v="47"/>
    <s v="Ms."/>
    <s v=" Melissa L"/>
    <s v="Peters"/>
    <n v="40.369999999999997"/>
    <n v="4.47"/>
    <s v="No"/>
    <x v="0"/>
    <x v="0"/>
    <n v="0"/>
    <x v="0"/>
    <x v="0"/>
    <x v="2"/>
    <d v="1980-11-10T00:00:00"/>
    <x v="47"/>
    <x v="1"/>
    <s v="tier - 1"/>
    <x v="0"/>
    <x v="25"/>
  </r>
  <r>
    <x v="48"/>
    <s v="Mr."/>
    <s v=" Flavio"/>
    <s v="De Simone"/>
    <n v="53.09"/>
    <n v="4.82"/>
    <s v="Yes"/>
    <x v="0"/>
    <x v="0"/>
    <n v="2"/>
    <x v="0"/>
    <x v="0"/>
    <x v="2"/>
    <d v="1966-07-02T00:00:00"/>
    <x v="48"/>
    <x v="1"/>
    <s v="tier - 3"/>
    <x v="1"/>
    <x v="24"/>
  </r>
  <r>
    <x v="49"/>
    <s v="Mr."/>
    <s v=" Ryan"/>
    <s v="Beckett"/>
    <n v="31.79"/>
    <n v="5.51"/>
    <s v="Yes"/>
    <x v="0"/>
    <x v="0"/>
    <n v="2"/>
    <x v="0"/>
    <x v="0"/>
    <x v="2"/>
    <d v="1966-10-25T00:00:00"/>
    <x v="49"/>
    <x v="1"/>
    <s v="tier - 2"/>
    <x v="0"/>
    <x v="24"/>
  </r>
  <r>
    <x v="50"/>
    <s v="Mr."/>
    <s v=" Anthony J."/>
    <s v="Sobrilsky"/>
    <n v="41.895000000000003"/>
    <n v="10.87"/>
    <s v="Yes"/>
    <x v="0"/>
    <x v="0"/>
    <n v="1"/>
    <x v="0"/>
    <x v="0"/>
    <x v="0"/>
    <d v="1986-12-29T00:00:00"/>
    <x v="50"/>
    <x v="1"/>
    <s v="tier - 1"/>
    <x v="5"/>
    <x v="26"/>
  </r>
  <r>
    <x v="51"/>
    <s v="Ms."/>
    <s v=" Alex"/>
    <s v="Wang"/>
    <n v="31.16"/>
    <n v="9.34"/>
    <s v="No"/>
    <x v="0"/>
    <x v="0"/>
    <n v="0"/>
    <x v="0"/>
    <x v="0"/>
    <x v="0"/>
    <d v="1965-08-22T00:00:00"/>
    <x v="51"/>
    <x v="1"/>
    <s v="tier - 2"/>
    <x v="1"/>
    <x v="11"/>
  </r>
  <r>
    <x v="52"/>
    <s v="Mr."/>
    <s v=" David"/>
    <s v="Campa"/>
    <n v="34.104999999999997"/>
    <n v="5.03"/>
    <s v="Yes"/>
    <x v="0"/>
    <x v="1"/>
    <n v="1"/>
    <x v="0"/>
    <x v="0"/>
    <x v="2"/>
    <d v="1969-12-03T00:00:00"/>
    <x v="52"/>
    <x v="1"/>
    <s v="tier - 2"/>
    <x v="4"/>
    <x v="16"/>
  </r>
  <r>
    <x v="53"/>
    <s v="Mr."/>
    <s v=" Andrew B"/>
    <s v="Clifford"/>
    <n v="51.93"/>
    <n v="11.05"/>
    <s v="No"/>
    <x v="0"/>
    <x v="0"/>
    <n v="0"/>
    <x v="0"/>
    <x v="0"/>
    <x v="0"/>
    <d v="1965-11-29T00:00:00"/>
    <x v="53"/>
    <x v="1"/>
    <s v="tier - 2"/>
    <x v="3"/>
    <x v="11"/>
  </r>
  <r>
    <x v="54"/>
    <s v="Ms."/>
    <s v=" Dara E"/>
    <s v="Dalmata"/>
    <n v="38.950000000000003"/>
    <n v="11.95"/>
    <s v="No"/>
    <x v="0"/>
    <x v="0"/>
    <n v="0"/>
    <x v="0"/>
    <x v="0"/>
    <x v="0"/>
    <d v="1978-11-04T00:00:00"/>
    <x v="54"/>
    <x v="0"/>
    <s v="tier - 2"/>
    <x v="1"/>
    <x v="9"/>
  </r>
  <r>
    <x v="55"/>
    <s v="Ms."/>
    <s v=" Inna"/>
    <s v="Vishik"/>
    <n v="36.630000000000003"/>
    <n v="7.72"/>
    <s v="Yes"/>
    <x v="0"/>
    <x v="0"/>
    <n v="1"/>
    <x v="0"/>
    <x v="0"/>
    <x v="0"/>
    <d v="1975-10-23T00:00:00"/>
    <x v="55"/>
    <x v="0"/>
    <s v="tier - 3"/>
    <x v="0"/>
    <x v="27"/>
  </r>
  <r>
    <x v="56"/>
    <s v="Mr."/>
    <s v=" Ari"/>
    <s v="Schorr"/>
    <n v="34.200000000000003"/>
    <n v="5.75"/>
    <s v="No"/>
    <x v="0"/>
    <x v="0"/>
    <n v="2"/>
    <x v="0"/>
    <x v="0"/>
    <x v="1"/>
    <d v="1972-09-10T00:00:00"/>
    <x v="56"/>
    <x v="0"/>
    <s v="tier - 1"/>
    <x v="3"/>
    <x v="28"/>
  </r>
  <r>
    <x v="57"/>
    <s v="Ms."/>
    <s v=" Lindsey"/>
    <s v="Lusardi"/>
    <n v="50.63"/>
    <n v="11.89"/>
    <s v="No"/>
    <x v="0"/>
    <x v="0"/>
    <n v="0"/>
    <x v="0"/>
    <x v="0"/>
    <x v="0"/>
    <d v="1965-10-29T00:00:00"/>
    <x v="57"/>
    <x v="0"/>
    <s v="tier - 2"/>
    <x v="3"/>
    <x v="11"/>
  </r>
  <r>
    <x v="58"/>
    <s v="Mr."/>
    <s v=" Kenny"/>
    <s v="Rayner"/>
    <n v="36.479999999999997"/>
    <n v="6.2"/>
    <s v="No"/>
    <x v="0"/>
    <x v="0"/>
    <n v="0"/>
    <x v="0"/>
    <x v="0"/>
    <x v="1"/>
    <d v="1977-10-21T00:00:00"/>
    <x v="58"/>
    <x v="0"/>
    <s v="tier - 2"/>
    <x v="1"/>
    <x v="29"/>
  </r>
  <r>
    <x v="59"/>
    <s v="Ms."/>
    <s v=" Louise"/>
    <s v="Voghel"/>
    <n v="54.82"/>
    <n v="10.61"/>
    <s v="No"/>
    <x v="0"/>
    <x v="0"/>
    <n v="0"/>
    <x v="0"/>
    <x v="0"/>
    <x v="0"/>
    <d v="1971-11-03T00:00:00"/>
    <x v="59"/>
    <x v="0"/>
    <s v="tier - 3"/>
    <x v="3"/>
    <x v="14"/>
  </r>
  <r>
    <x v="60"/>
    <s v="Mr."/>
    <s v=" Cameron"/>
    <s v="Rieth"/>
    <n v="38.06"/>
    <n v="6.04"/>
    <s v="No"/>
    <x v="0"/>
    <x v="1"/>
    <n v="1"/>
    <x v="0"/>
    <x v="0"/>
    <x v="1"/>
    <d v="1979-12-27T00:00:00"/>
    <x v="60"/>
    <x v="0"/>
    <s v="tier - 3"/>
    <x v="0"/>
    <x v="18"/>
  </r>
  <r>
    <x v="61"/>
    <s v="Ms."/>
    <s v=" Katie T."/>
    <s v="Gollotto"/>
    <n v="51.48"/>
    <n v="9.33"/>
    <s v="Yes"/>
    <x v="0"/>
    <x v="0"/>
    <n v="0"/>
    <x v="0"/>
    <x v="0"/>
    <x v="0"/>
    <d v="1967-06-27T00:00:00"/>
    <x v="61"/>
    <x v="0"/>
    <s v="tier - 3"/>
    <x v="3"/>
    <x v="22"/>
  </r>
  <r>
    <x v="62"/>
    <s v="Ms."/>
    <s v=" Casey"/>
    <s v="Dunn"/>
    <n v="52.06"/>
    <n v="11.47"/>
    <s v="No"/>
    <x v="0"/>
    <x v="0"/>
    <n v="0"/>
    <x v="0"/>
    <x v="0"/>
    <x v="0"/>
    <d v="1968-08-03T00:00:00"/>
    <x v="62"/>
    <x v="0"/>
    <s v="tier - 2"/>
    <x v="3"/>
    <x v="0"/>
  </r>
  <r>
    <x v="63"/>
    <s v="Mr."/>
    <s v=" David"/>
    <s v="Blitzer"/>
    <n v="30.684999999999999"/>
    <n v="7.02"/>
    <s v="Yes"/>
    <x v="0"/>
    <x v="0"/>
    <n v="0"/>
    <x v="0"/>
    <x v="0"/>
    <x v="0"/>
    <d v="1967-06-28T00:00:00"/>
    <x v="63"/>
    <x v="0"/>
    <s v="tier - 2"/>
    <x v="4"/>
    <x v="22"/>
  </r>
  <r>
    <x v="64"/>
    <s v="Mr."/>
    <s v=" Bryson C."/>
    <s v="Smith"/>
    <n v="36.08"/>
    <n v="8.8000000000000007"/>
    <s v="Yes"/>
    <x v="0"/>
    <x v="0"/>
    <n v="1"/>
    <x v="0"/>
    <x v="0"/>
    <x v="0"/>
    <d v="1975-08-15T00:00:00"/>
    <x v="64"/>
    <x v="0"/>
    <s v="tier - 3"/>
    <x v="0"/>
    <x v="27"/>
  </r>
  <r>
    <x v="65"/>
    <s v="Ms."/>
    <s v=" Megan"/>
    <s v="Hyland"/>
    <n v="54.99"/>
    <n v="8.68"/>
    <s v="No"/>
    <x v="0"/>
    <x v="0"/>
    <n v="2"/>
    <x v="0"/>
    <x v="0"/>
    <x v="0"/>
    <d v="1973-09-18T00:00:00"/>
    <x v="65"/>
    <x v="0"/>
    <s v="tier - 1"/>
    <x v="3"/>
    <x v="30"/>
  </r>
  <r>
    <x v="66"/>
    <s v="Mr."/>
    <s v=" Daniel"/>
    <s v="Ducharme"/>
    <n v="35.97"/>
    <n v="6.12"/>
    <s v="No"/>
    <x v="0"/>
    <x v="1"/>
    <n v="1"/>
    <x v="0"/>
    <x v="0"/>
    <x v="1"/>
    <d v="1979-07-03T00:00:00"/>
    <x v="66"/>
    <x v="0"/>
    <s v="tier - 1"/>
    <x v="0"/>
    <x v="18"/>
  </r>
  <r>
    <x v="67"/>
    <s v="Mr."/>
    <s v=" Steven M."/>
    <s v="Johnson"/>
    <n v="45.54"/>
    <n v="5.4"/>
    <s v="Yes"/>
    <x v="0"/>
    <x v="1"/>
    <n v="1"/>
    <x v="0"/>
    <x v="0"/>
    <x v="2"/>
    <d v="1997-12-09T00:00:00"/>
    <x v="67"/>
    <x v="0"/>
    <s v="tier - 3"/>
    <x v="0"/>
    <x v="31"/>
  </r>
  <r>
    <x v="68"/>
    <s v="Ms."/>
    <s v=" Jenna L."/>
    <s v="Mutz"/>
    <n v="35.53"/>
    <n v="4.3600000000000003"/>
    <s v="Yes"/>
    <x v="0"/>
    <x v="0"/>
    <n v="0"/>
    <x v="0"/>
    <x v="0"/>
    <x v="2"/>
    <d v="1976-11-28T00:00:00"/>
    <x v="68"/>
    <x v="0"/>
    <s v="tier - 1"/>
    <x v="2"/>
    <x v="1"/>
  </r>
  <r>
    <x v="69"/>
    <s v="Mr."/>
    <s v=" Freeman"/>
    <s v="Lee"/>
    <n v="30.8"/>
    <n v="9.77"/>
    <s v="No"/>
    <x v="0"/>
    <x v="0"/>
    <n v="0"/>
    <x v="0"/>
    <x v="0"/>
    <x v="0"/>
    <d v="1968-12-19T00:00:00"/>
    <x v="69"/>
    <x v="0"/>
    <s v="tier - 3"/>
    <x v="0"/>
    <x v="0"/>
  </r>
  <r>
    <x v="70"/>
    <s v="Mr."/>
    <s v=" Jeff"/>
    <s v="Turner"/>
    <n v="38.39"/>
    <n v="4.25"/>
    <s v="No"/>
    <x v="0"/>
    <x v="0"/>
    <n v="1"/>
    <x v="0"/>
    <x v="0"/>
    <x v="2"/>
    <d v="1984-11-10T00:00:00"/>
    <x v="70"/>
    <x v="0"/>
    <s v="tier - 1"/>
    <x v="0"/>
    <x v="32"/>
  </r>
  <r>
    <x v="71"/>
    <s v="Mr."/>
    <s v=" Elenilton V. Sr."/>
    <s v="Rangel"/>
    <n v="32.299999999999997"/>
    <n v="4.76"/>
    <s v="No"/>
    <x v="0"/>
    <x v="0"/>
    <n v="2"/>
    <x v="0"/>
    <x v="0"/>
    <x v="2"/>
    <d v="1972-06-08T00:00:00"/>
    <x v="71"/>
    <x v="0"/>
    <s v="tier - 1"/>
    <x v="4"/>
    <x v="14"/>
  </r>
  <r>
    <x v="72"/>
    <s v="Ms."/>
    <s v=" Maurya"/>
    <s v="Lacey"/>
    <n v="48.8"/>
    <n v="6.22"/>
    <s v="Yes"/>
    <x v="0"/>
    <x v="0"/>
    <n v="2"/>
    <x v="0"/>
    <x v="0"/>
    <x v="1"/>
    <d v="1966-09-21T00:00:00"/>
    <x v="72"/>
    <x v="0"/>
    <s v="tier - 3"/>
    <x v="3"/>
    <x v="24"/>
  </r>
  <r>
    <x v="73"/>
    <s v="Ms."/>
    <s v=" Samantha C"/>
    <s v="Stiger"/>
    <n v="45.5"/>
    <n v="7.96"/>
    <s v="No"/>
    <x v="0"/>
    <x v="0"/>
    <n v="0"/>
    <x v="0"/>
    <x v="0"/>
    <x v="0"/>
    <d v="1962-09-22T00:00:00"/>
    <x v="73"/>
    <x v="0"/>
    <s v="tier - 3"/>
    <x v="3"/>
    <x v="5"/>
  </r>
  <r>
    <x v="74"/>
    <s v="Ms."/>
    <s v=" Bethany A"/>
    <s v="Caldwell"/>
    <n v="53.61"/>
    <n v="10.92"/>
    <s v="Yes"/>
    <x v="0"/>
    <x v="0"/>
    <n v="1"/>
    <x v="0"/>
    <x v="0"/>
    <x v="0"/>
    <d v="1975-09-29T00:00:00"/>
    <x v="74"/>
    <x v="0"/>
    <s v="tier - 1"/>
    <x v="3"/>
    <x v="27"/>
  </r>
  <r>
    <x v="75"/>
    <s v="Mr."/>
    <s v=" Yves"/>
    <s v="Marmillod"/>
    <n v="36.19"/>
    <n v="11.51"/>
    <s v="Yes"/>
    <x v="0"/>
    <x v="0"/>
    <n v="1"/>
    <x v="0"/>
    <x v="0"/>
    <x v="0"/>
    <d v="1975-11-14T00:00:00"/>
    <x v="75"/>
    <x v="0"/>
    <s v="tier - 2"/>
    <x v="0"/>
    <x v="27"/>
  </r>
  <r>
    <x v="76"/>
    <s v="Ms."/>
    <s v=" Danielle"/>
    <s v="Cloutier-Simons"/>
    <n v="34.6"/>
    <n v="5.99"/>
    <s v="Yes"/>
    <x v="0"/>
    <x v="0"/>
    <n v="0"/>
    <x v="0"/>
    <x v="0"/>
    <x v="1"/>
    <d v="1976-10-29T00:00:00"/>
    <x v="76"/>
    <x v="0"/>
    <s v="tier - 3"/>
    <x v="3"/>
    <x v="1"/>
  </r>
  <r>
    <x v="77"/>
    <s v="Ms."/>
    <s v=" Julia"/>
    <s v="Vegas"/>
    <n v="54.12"/>
    <n v="11.57"/>
    <s v="No"/>
    <x v="0"/>
    <x v="0"/>
    <n v="0"/>
    <x v="0"/>
    <x v="0"/>
    <x v="0"/>
    <d v="1974-11-24T00:00:00"/>
    <x v="77"/>
    <x v="0"/>
    <s v="tier - 1"/>
    <x v="3"/>
    <x v="19"/>
  </r>
  <r>
    <x v="78"/>
    <s v="Mr."/>
    <s v=" Joshua"/>
    <s v="Cochran"/>
    <n v="48.82"/>
    <n v="6.67"/>
    <s v="Yes"/>
    <x v="0"/>
    <x v="0"/>
    <n v="0"/>
    <x v="0"/>
    <x v="0"/>
    <x v="0"/>
    <d v="1967-12-22T00:00:00"/>
    <x v="78"/>
    <x v="0"/>
    <s v="tier - 2"/>
    <x v="3"/>
    <x v="22"/>
  </r>
  <r>
    <x v="79"/>
    <s v="Ms."/>
    <s v=" Jennifer"/>
    <s v="Holtzapple"/>
    <n v="51.01"/>
    <n v="9.1999999999999993"/>
    <s v="No"/>
    <x v="0"/>
    <x v="0"/>
    <n v="0"/>
    <x v="0"/>
    <x v="0"/>
    <x v="0"/>
    <d v="1971-10-16T00:00:00"/>
    <x v="79"/>
    <x v="0"/>
    <s v="tier - 2"/>
    <x v="3"/>
    <x v="14"/>
  </r>
  <r>
    <x v="80"/>
    <s v="Ms."/>
    <s v=" Gwen M."/>
    <s v="Meyer"/>
    <n v="45.65"/>
    <n v="5.1100000000000003"/>
    <s v="Yes"/>
    <x v="0"/>
    <x v="0"/>
    <n v="1"/>
    <x v="0"/>
    <x v="0"/>
    <x v="2"/>
    <d v="1964-10-07T00:00:00"/>
    <x v="80"/>
    <x v="0"/>
    <s v="tier - 2"/>
    <x v="3"/>
    <x v="13"/>
  </r>
  <r>
    <x v="81"/>
    <s v="Mr."/>
    <s v=" Patrick"/>
    <s v="Brickley"/>
    <n v="52.9"/>
    <n v="5.34"/>
    <s v="No"/>
    <x v="0"/>
    <x v="0"/>
    <n v="0"/>
    <x v="0"/>
    <x v="0"/>
    <x v="2"/>
    <d v="1977-08-27T00:00:00"/>
    <x v="81"/>
    <x v="0"/>
    <s v="tier - 2"/>
    <x v="3"/>
    <x v="29"/>
  </r>
  <r>
    <x v="82"/>
    <s v="Ms."/>
    <s v=" Kate"/>
    <s v="Magee"/>
    <n v="45.41"/>
    <n v="4.03"/>
    <s v="Yes"/>
    <x v="0"/>
    <x v="0"/>
    <n v="1"/>
    <x v="0"/>
    <x v="0"/>
    <x v="2"/>
    <d v="1964-06-06T00:00:00"/>
    <x v="82"/>
    <x v="0"/>
    <s v="tier - 3"/>
    <x v="3"/>
    <x v="8"/>
  </r>
  <r>
    <x v="83"/>
    <s v="Mr."/>
    <s v=" Kevin"/>
    <s v="Thoma"/>
    <n v="49.41"/>
    <n v="4.2300000000000004"/>
    <s v="Yes"/>
    <x v="0"/>
    <x v="1"/>
    <n v="1"/>
    <x v="0"/>
    <x v="0"/>
    <x v="2"/>
    <d v="1969-08-08T00:00:00"/>
    <x v="83"/>
    <x v="0"/>
    <s v="tier - 2"/>
    <x v="3"/>
    <x v="16"/>
  </r>
  <r>
    <x v="84"/>
    <s v="Mr."/>
    <s v=" Stephen II"/>
    <s v="Heagy"/>
    <n v="31.824999999999999"/>
    <n v="4.0599999999999996"/>
    <s v="No"/>
    <x v="0"/>
    <x v="0"/>
    <n v="2"/>
    <x v="0"/>
    <x v="0"/>
    <x v="2"/>
    <d v="1972-09-06T00:00:00"/>
    <x v="84"/>
    <x v="0"/>
    <s v="tier - 3"/>
    <x v="4"/>
    <x v="28"/>
  </r>
  <r>
    <x v="85"/>
    <s v="Mr."/>
    <s v=" Philip"/>
    <s v="Regnier"/>
    <n v="51.28"/>
    <n v="4.68"/>
    <s v="No"/>
    <x v="0"/>
    <x v="0"/>
    <n v="2"/>
    <x v="0"/>
    <x v="0"/>
    <x v="2"/>
    <d v="1972-08-12T00:00:00"/>
    <x v="85"/>
    <x v="0"/>
    <s v="tier - 2"/>
    <x v="3"/>
    <x v="28"/>
  </r>
  <r>
    <x v="86"/>
    <s v="Mr."/>
    <s v=" Brett A"/>
    <s v="Parendo"/>
    <n v="34.96"/>
    <n v="4.34"/>
    <s v="No"/>
    <x v="0"/>
    <x v="1"/>
    <n v="1"/>
    <x v="0"/>
    <x v="0"/>
    <x v="2"/>
    <d v="1979-10-11T00:00:00"/>
    <x v="86"/>
    <x v="0"/>
    <s v="tier - 3"/>
    <x v="6"/>
    <x v="18"/>
  </r>
  <r>
    <x v="87"/>
    <s v="Ms."/>
    <s v=" Rebecca"/>
    <s v="Schell"/>
    <n v="33.11"/>
    <n v="10.51"/>
    <s v="No"/>
    <x v="0"/>
    <x v="0"/>
    <n v="0"/>
    <x v="0"/>
    <x v="0"/>
    <x v="0"/>
    <d v="1974-06-05T00:00:00"/>
    <x v="87"/>
    <x v="0"/>
    <s v="tier - 2"/>
    <x v="0"/>
    <x v="30"/>
  </r>
  <r>
    <x v="88"/>
    <s v="Ms."/>
    <s v=" Kelley"/>
    <s v="Driscoll"/>
    <n v="54.74"/>
    <n v="5.84"/>
    <s v="Yes"/>
    <x v="0"/>
    <x v="1"/>
    <n v="1"/>
    <x v="0"/>
    <x v="0"/>
    <x v="1"/>
    <d v="1983-09-08T00:00:00"/>
    <x v="88"/>
    <x v="0"/>
    <s v="tier - 2"/>
    <x v="3"/>
    <x v="33"/>
  </r>
  <r>
    <x v="89"/>
    <s v="Ms."/>
    <s v=" Abigail K"/>
    <s v="Mitchell"/>
    <n v="32.56"/>
    <n v="5.41"/>
    <s v="No"/>
    <x v="0"/>
    <x v="1"/>
    <n v="1"/>
    <x v="0"/>
    <x v="0"/>
    <x v="2"/>
    <d v="1979-09-16T00:00:00"/>
    <x v="89"/>
    <x v="0"/>
    <s v="tier - 2"/>
    <x v="0"/>
    <x v="18"/>
  </r>
  <r>
    <x v="90"/>
    <s v="Ms."/>
    <s v=" Hope"/>
    <s v="Cutler"/>
    <n v="39.049999999999997"/>
    <n v="6.06"/>
    <s v="No"/>
    <x v="0"/>
    <x v="0"/>
    <n v="1"/>
    <x v="0"/>
    <x v="0"/>
    <x v="1"/>
    <d v="1992-08-04T00:00:00"/>
    <x v="90"/>
    <x v="0"/>
    <s v="tier - 2"/>
    <x v="0"/>
    <x v="34"/>
  </r>
  <r>
    <x v="91"/>
    <s v="Ms."/>
    <s v=" Elyse M."/>
    <s v="Derian"/>
    <n v="42.75"/>
    <n v="4.22"/>
    <s v="No"/>
    <x v="0"/>
    <x v="0"/>
    <n v="0"/>
    <x v="0"/>
    <x v="0"/>
    <x v="2"/>
    <d v="1999-07-02T00:00:00"/>
    <x v="91"/>
    <x v="0"/>
    <s v="tier - 1"/>
    <x v="2"/>
    <x v="35"/>
  </r>
  <r>
    <x v="92"/>
    <s v="Mr."/>
    <s v=" Nicholas"/>
    <s v="Farina"/>
    <n v="50.58"/>
    <n v="5.12"/>
    <s v="No"/>
    <x v="0"/>
    <x v="0"/>
    <n v="2"/>
    <x v="0"/>
    <x v="0"/>
    <x v="2"/>
    <d v="1972-06-10T00:00:00"/>
    <x v="92"/>
    <x v="0"/>
    <s v="tier - 3"/>
    <x v="3"/>
    <x v="28"/>
  </r>
  <r>
    <x v="93"/>
    <s v="Mr."/>
    <s v=" David"/>
    <s v="Saunders"/>
    <n v="30.495000000000001"/>
    <n v="4.57"/>
    <s v="Yes"/>
    <x v="0"/>
    <x v="0"/>
    <n v="0"/>
    <x v="0"/>
    <x v="0"/>
    <x v="2"/>
    <d v="1976-12-26T00:00:00"/>
    <x v="93"/>
    <x v="0"/>
    <s v="tier - 3"/>
    <x v="1"/>
    <x v="1"/>
  </r>
  <r>
    <x v="94"/>
    <s v="Ms."/>
    <s v=" Natalie"/>
    <s v="Kratz"/>
    <n v="48.31"/>
    <n v="9.58"/>
    <s v="Yes"/>
    <x v="0"/>
    <x v="0"/>
    <n v="2"/>
    <x v="0"/>
    <x v="0"/>
    <x v="0"/>
    <d v="1970-09-25T00:00:00"/>
    <x v="94"/>
    <x v="0"/>
    <s v="tier - 1"/>
    <x v="3"/>
    <x v="2"/>
  </r>
  <r>
    <x v="95"/>
    <s v="Mr."/>
    <s v=" Thomas"/>
    <s v="Boland"/>
    <n v="48.99"/>
    <n v="9.7799999999999994"/>
    <s v="Yes"/>
    <x v="0"/>
    <x v="0"/>
    <n v="1"/>
    <x v="0"/>
    <x v="0"/>
    <x v="0"/>
    <d v="1975-07-10T00:00:00"/>
    <x v="95"/>
    <x v="0"/>
    <s v="tier - 3"/>
    <x v="1"/>
    <x v="27"/>
  </r>
  <r>
    <x v="96"/>
    <s v="Ms."/>
    <s v=" Pamela J."/>
    <s v="Van Hout"/>
    <n v="38.39"/>
    <n v="4.1100000000000003"/>
    <s v="Yes"/>
    <x v="0"/>
    <x v="0"/>
    <n v="0"/>
    <x v="0"/>
    <x v="0"/>
    <x v="2"/>
    <d v="1985-11-03T00:00:00"/>
    <x v="96"/>
    <x v="0"/>
    <s v="tier - 2"/>
    <x v="0"/>
    <x v="17"/>
  </r>
  <r>
    <x v="97"/>
    <s v="Ms."/>
    <s v=" Jessica"/>
    <s v="Ramsey"/>
    <n v="44.34"/>
    <n v="4.0199999999999996"/>
    <s v="Yes"/>
    <x v="0"/>
    <x v="0"/>
    <n v="2"/>
    <x v="0"/>
    <x v="0"/>
    <x v="2"/>
    <d v="1966-08-12T00:00:00"/>
    <x v="97"/>
    <x v="0"/>
    <s v="tier - 3"/>
    <x v="3"/>
    <x v="24"/>
  </r>
  <r>
    <x v="98"/>
    <s v="Mr."/>
    <s v=" Ron N"/>
    <s v="Gage"/>
    <n v="41.51"/>
    <n v="6.92"/>
    <s v="No"/>
    <x v="0"/>
    <x v="0"/>
    <n v="0"/>
    <x v="0"/>
    <x v="0"/>
    <x v="0"/>
    <d v="1962-09-04T00:00:00"/>
    <x v="98"/>
    <x v="0"/>
    <s v="tier - 3"/>
    <x v="3"/>
    <x v="5"/>
  </r>
  <r>
    <x v="99"/>
    <s v="Mr."/>
    <s v=" Daniel"/>
    <s v="Gollins"/>
    <n v="48.2"/>
    <n v="4.84"/>
    <s v="No"/>
    <x v="0"/>
    <x v="0"/>
    <n v="0"/>
    <x v="0"/>
    <x v="0"/>
    <x v="2"/>
    <d v="1977-06-27T00:00:00"/>
    <x v="99"/>
    <x v="0"/>
    <s v="tier - 3"/>
    <x v="1"/>
    <x v="29"/>
  </r>
  <r>
    <x v="100"/>
    <s v="Mr."/>
    <s v=" Brian"/>
    <s v="Benestad"/>
    <n v="35.75"/>
    <n v="8"/>
    <s v="Yes"/>
    <x v="0"/>
    <x v="0"/>
    <n v="0"/>
    <x v="0"/>
    <x v="0"/>
    <x v="0"/>
    <d v="1981-10-04T00:00:00"/>
    <x v="100"/>
    <x v="0"/>
    <s v="tier - 3"/>
    <x v="0"/>
    <x v="36"/>
  </r>
  <r>
    <x v="101"/>
    <s v="Ms."/>
    <s v=" Sari"/>
    <s v="Aviv"/>
    <n v="53.81"/>
    <n v="8.77"/>
    <s v="Yes"/>
    <x v="0"/>
    <x v="0"/>
    <n v="0"/>
    <x v="0"/>
    <x v="0"/>
    <x v="0"/>
    <d v="1981-07-28T00:00:00"/>
    <x v="101"/>
    <x v="0"/>
    <s v="tier - 2"/>
    <x v="3"/>
    <x v="36"/>
  </r>
  <r>
    <x v="102"/>
    <s v="Mr."/>
    <s v=" Robert M."/>
    <s v="Burns"/>
    <n v="49.48"/>
    <n v="4.96"/>
    <s v="No"/>
    <x v="0"/>
    <x v="1"/>
    <n v="1"/>
    <x v="0"/>
    <x v="0"/>
    <x v="2"/>
    <d v="1979-08-18T00:00:00"/>
    <x v="102"/>
    <x v="0"/>
    <s v="tier - 3"/>
    <x v="1"/>
    <x v="18"/>
  </r>
  <r>
    <x v="103"/>
    <s v="Mr."/>
    <s v=" Ricardo"/>
    <s v="Maldonado"/>
    <n v="34.1"/>
    <n v="4.43"/>
    <s v="Yes"/>
    <x v="0"/>
    <x v="0"/>
    <n v="0"/>
    <x v="0"/>
    <x v="0"/>
    <x v="2"/>
    <d v="1985-10-21T00:00:00"/>
    <x v="103"/>
    <x v="0"/>
    <s v="tier - 2"/>
    <x v="3"/>
    <x v="17"/>
  </r>
  <r>
    <x v="104"/>
    <s v="Mr."/>
    <s v=" Gedion"/>
    <s v="Yitref"/>
    <n v="35.299999999999997"/>
    <n v="5.82"/>
    <s v="Yes"/>
    <x v="0"/>
    <x v="1"/>
    <n v="1"/>
    <x v="0"/>
    <x v="0"/>
    <x v="1"/>
    <d v="1983-10-14T00:00:00"/>
    <x v="104"/>
    <x v="0"/>
    <s v="tier - 2"/>
    <x v="3"/>
    <x v="33"/>
  </r>
  <r>
    <x v="105"/>
    <s v="Mr."/>
    <s v=" Mark"/>
    <s v="Loudon-Brown"/>
    <n v="43.83"/>
    <n v="6.03"/>
    <s v="Yes"/>
    <x v="0"/>
    <x v="0"/>
    <n v="2"/>
    <x v="0"/>
    <x v="0"/>
    <x v="1"/>
    <d v="1966-08-12T00:00:00"/>
    <x v="105"/>
    <x v="0"/>
    <s v="tier - 3"/>
    <x v="3"/>
    <x v="24"/>
  </r>
  <r>
    <x v="106"/>
    <s v="Mr."/>
    <s v=" Gamini P."/>
    <s v="Sugathadasa"/>
    <n v="50.07"/>
    <n v="9.27"/>
    <s v="No"/>
    <x v="0"/>
    <x v="0"/>
    <n v="0"/>
    <x v="0"/>
    <x v="0"/>
    <x v="0"/>
    <d v="1978-12-20T00:00:00"/>
    <x v="106"/>
    <x v="0"/>
    <s v="tier - 3"/>
    <x v="3"/>
    <x v="9"/>
  </r>
  <r>
    <x v="107"/>
    <s v="Ms."/>
    <s v=" Emily J"/>
    <s v="Ganley"/>
    <n v="32.774999999999999"/>
    <n v="5.53"/>
    <s v="No"/>
    <x v="0"/>
    <x v="0"/>
    <n v="0"/>
    <x v="0"/>
    <x v="0"/>
    <x v="2"/>
    <d v="1982-12-25T00:00:00"/>
    <x v="107"/>
    <x v="0"/>
    <s v="tier - 1"/>
    <x v="1"/>
    <x v="37"/>
  </r>
  <r>
    <x v="108"/>
    <s v="Ms."/>
    <s v=" Amanda"/>
    <s v="Potter"/>
    <n v="34.104999999999997"/>
    <n v="5.07"/>
    <s v="No"/>
    <x v="0"/>
    <x v="0"/>
    <n v="1"/>
    <x v="0"/>
    <x v="0"/>
    <x v="2"/>
    <d v="1987-08-08T00:00:00"/>
    <x v="108"/>
    <x v="1"/>
    <s v="tier - 3"/>
    <x v="1"/>
    <x v="38"/>
  </r>
  <r>
    <x v="109"/>
    <s v="Mr."/>
    <s v=" Nicholas"/>
    <s v="Rasmussen"/>
    <n v="48.93"/>
    <n v="11.17"/>
    <s v="Yes"/>
    <x v="0"/>
    <x v="0"/>
    <n v="1"/>
    <x v="0"/>
    <x v="0"/>
    <x v="0"/>
    <d v="1975-12-02T00:00:00"/>
    <x v="109"/>
    <x v="1"/>
    <s v="tier - 2"/>
    <x v="3"/>
    <x v="27"/>
  </r>
  <r>
    <x v="110"/>
    <s v="Mr."/>
    <s v=" Knox"/>
    <s v="Robinson"/>
    <n v="37.07"/>
    <n v="6.14"/>
    <s v="Yes"/>
    <x v="0"/>
    <x v="0"/>
    <n v="0"/>
    <x v="0"/>
    <x v="0"/>
    <x v="1"/>
    <d v="1985-08-22T00:00:00"/>
    <x v="110"/>
    <x v="0"/>
    <s v="tier - 2"/>
    <x v="0"/>
    <x v="17"/>
  </r>
  <r>
    <x v="111"/>
    <s v="Ms."/>
    <s v=" Yianna"/>
    <s v="Antonopoulos"/>
    <n v="51.51"/>
    <n v="6.26"/>
    <s v="Yes"/>
    <x v="0"/>
    <x v="1"/>
    <n v="1"/>
    <x v="0"/>
    <x v="0"/>
    <x v="1"/>
    <d v="1983-06-01T00:00:00"/>
    <x v="111"/>
    <x v="1"/>
    <s v="tier - 2"/>
    <x v="3"/>
    <x v="37"/>
  </r>
  <r>
    <x v="112"/>
    <s v="Ms."/>
    <s v=" Roberta"/>
    <s v="Groner"/>
    <n v="34.799999999999997"/>
    <n v="4.72"/>
    <s v="Yes"/>
    <x v="0"/>
    <x v="0"/>
    <n v="0"/>
    <x v="0"/>
    <x v="0"/>
    <x v="2"/>
    <d v="1985-07-17T00:00:00"/>
    <x v="112"/>
    <x v="1"/>
    <s v="tier - 1"/>
    <x v="3"/>
    <x v="17"/>
  </r>
  <r>
    <x v="113"/>
    <s v="Mr."/>
    <s v=" Benjamin P."/>
    <s v="Zywicki"/>
    <n v="36.67"/>
    <n v="5.18"/>
    <s v="No"/>
    <x v="0"/>
    <x v="0"/>
    <n v="1"/>
    <x v="0"/>
    <x v="0"/>
    <x v="2"/>
    <d v="1987-07-24T00:00:00"/>
    <x v="113"/>
    <x v="0"/>
    <s v="tier - 1"/>
    <x v="7"/>
    <x v="38"/>
  </r>
  <r>
    <x v="114"/>
    <s v="Mr."/>
    <s v=" Craig"/>
    <s v="Cardinal"/>
    <n v="30.9"/>
    <n v="9.4"/>
    <s v="No"/>
    <x v="0"/>
    <x v="0"/>
    <n v="2"/>
    <x v="0"/>
    <x v="0"/>
    <x v="0"/>
    <d v="1973-12-17T00:00:00"/>
    <x v="114"/>
    <x v="0"/>
    <s v="tier - 2"/>
    <x v="3"/>
    <x v="30"/>
  </r>
  <r>
    <x v="115"/>
    <s v="Ms."/>
    <s v=" Ann"/>
    <s v="Alleman"/>
    <n v="30.495000000000001"/>
    <n v="6.29"/>
    <s v="No"/>
    <x v="0"/>
    <x v="0"/>
    <n v="0"/>
    <x v="0"/>
    <x v="0"/>
    <x v="1"/>
    <d v="1977-08-12T00:00:00"/>
    <x v="115"/>
    <x v="1"/>
    <s v="tier - 1"/>
    <x v="1"/>
    <x v="29"/>
  </r>
  <r>
    <x v="116"/>
    <s v="Mr."/>
    <s v=" Jamie P"/>
    <s v="Stroffolino"/>
    <n v="44.88"/>
    <n v="6.04"/>
    <s v="No"/>
    <x v="0"/>
    <x v="1"/>
    <n v="1"/>
    <x v="0"/>
    <x v="0"/>
    <x v="1"/>
    <d v="2003-07-16T00:00:00"/>
    <x v="116"/>
    <x v="0"/>
    <s v="tier - 1"/>
    <x v="0"/>
    <x v="39"/>
  </r>
  <r>
    <x v="117"/>
    <s v="Mr."/>
    <s v=" John"/>
    <s v="Clubb"/>
    <n v="44.32"/>
    <n v="10.55"/>
    <s v="No"/>
    <x v="0"/>
    <x v="0"/>
    <n v="0"/>
    <x v="0"/>
    <x v="0"/>
    <x v="0"/>
    <d v="1968-09-29T00:00:00"/>
    <x v="117"/>
    <x v="1"/>
    <s v="tier - 2"/>
    <x v="3"/>
    <x v="0"/>
  </r>
  <r>
    <x v="118"/>
    <s v="Mr."/>
    <s v=" Charlie"/>
    <s v="McGoogan"/>
    <n v="46.39"/>
    <n v="5.09"/>
    <s v="No"/>
    <x v="0"/>
    <x v="0"/>
    <n v="0"/>
    <x v="0"/>
    <x v="0"/>
    <x v="2"/>
    <d v="1977-12-17T00:00:00"/>
    <x v="118"/>
    <x v="1"/>
    <s v="tier - 1"/>
    <x v="1"/>
    <x v="29"/>
  </r>
  <r>
    <x v="119"/>
    <s v="Mr."/>
    <s v=" Meb"/>
    <s v="Keflezighi"/>
    <n v="42.13"/>
    <n v="5.2"/>
    <s v="Yes"/>
    <x v="0"/>
    <x v="0"/>
    <n v="1"/>
    <x v="0"/>
    <x v="0"/>
    <x v="2"/>
    <d v="1995-08-07T00:00:00"/>
    <x v="119"/>
    <x v="0"/>
    <s v="tier - 3"/>
    <x v="0"/>
    <x v="40"/>
  </r>
  <r>
    <x v="120"/>
    <s v="Mr."/>
    <s v=" Aaqib L."/>
    <s v="Syed"/>
    <n v="30.78"/>
    <n v="8.4499999999999993"/>
    <s v="Yes"/>
    <x v="0"/>
    <x v="0"/>
    <n v="0"/>
    <x v="0"/>
    <x v="0"/>
    <x v="0"/>
    <d v="1981-07-05T00:00:00"/>
    <x v="120"/>
    <x v="0"/>
    <s v="tier - 2"/>
    <x v="6"/>
    <x v="36"/>
  </r>
  <r>
    <x v="121"/>
    <s v="Mr."/>
    <s v=" Craig A."/>
    <s v="Segal"/>
    <n v="31.35"/>
    <n v="9.5399999999999991"/>
    <s v="No"/>
    <x v="0"/>
    <x v="0"/>
    <n v="0"/>
    <x v="0"/>
    <x v="0"/>
    <x v="0"/>
    <d v="1978-07-12T00:00:00"/>
    <x v="121"/>
    <x v="0"/>
    <s v="tier - 2"/>
    <x v="5"/>
    <x v="9"/>
  </r>
  <r>
    <x v="122"/>
    <s v="Ms."/>
    <s v=" Meredith"/>
    <s v="Defranco"/>
    <n v="41.46"/>
    <n v="4.99"/>
    <s v="Yes"/>
    <x v="0"/>
    <x v="0"/>
    <n v="2"/>
    <x v="0"/>
    <x v="0"/>
    <x v="2"/>
    <d v="1966-06-24T00:00:00"/>
    <x v="122"/>
    <x v="1"/>
    <s v="tier - 2"/>
    <x v="3"/>
    <x v="24"/>
  </r>
  <r>
    <x v="123"/>
    <s v="Mr."/>
    <s v=" Doug"/>
    <s v="Kells"/>
    <n v="48"/>
    <n v="10.54"/>
    <s v="No"/>
    <x v="0"/>
    <x v="0"/>
    <n v="0"/>
    <x v="0"/>
    <x v="0"/>
    <x v="0"/>
    <d v="1978-08-05T00:00:00"/>
    <x v="123"/>
    <x v="1"/>
    <s v="tier - 3"/>
    <x v="3"/>
    <x v="9"/>
  </r>
  <r>
    <x v="124"/>
    <s v="Ms."/>
    <s v=" Elizabeth J."/>
    <s v="Lawton"/>
    <n v="49.13"/>
    <n v="4.54"/>
    <s v="No"/>
    <x v="0"/>
    <x v="0"/>
    <n v="0"/>
    <x v="0"/>
    <x v="0"/>
    <x v="2"/>
    <d v="1982-08-16T00:00:00"/>
    <x v="124"/>
    <x v="1"/>
    <s v="tier - 3"/>
    <x v="3"/>
    <x v="37"/>
  </r>
  <r>
    <x v="125"/>
    <s v="Mr."/>
    <s v=" Matthew P"/>
    <s v="Bejar"/>
    <n v="37.799999999999997"/>
    <n v="6.29"/>
    <s v="No"/>
    <x v="0"/>
    <x v="0"/>
    <n v="1"/>
    <x v="0"/>
    <x v="0"/>
    <x v="1"/>
    <d v="1992-11-30T00:00:00"/>
    <x v="125"/>
    <x v="0"/>
    <s v="tier - 3"/>
    <x v="3"/>
    <x v="34"/>
  </r>
  <r>
    <x v="126"/>
    <s v="Mr."/>
    <s v=" Guillermo Sr."/>
    <s v="Navarro Castro"/>
    <n v="38.299999999999997"/>
    <n v="9.51"/>
    <s v="No"/>
    <x v="0"/>
    <x v="0"/>
    <n v="0"/>
    <x v="0"/>
    <x v="0"/>
    <x v="0"/>
    <d v="1962-07-07T00:00:00"/>
    <x v="126"/>
    <x v="1"/>
    <s v="tier - 1"/>
    <x v="3"/>
    <x v="5"/>
  </r>
  <r>
    <x v="127"/>
    <s v="Mr."/>
    <s v=" Ryan C"/>
    <s v="Tice"/>
    <n v="32.774999999999999"/>
    <n v="4.72"/>
    <s v="No"/>
    <x v="0"/>
    <x v="0"/>
    <n v="0"/>
    <x v="0"/>
    <x v="0"/>
    <x v="2"/>
    <d v="1982-08-04T00:00:00"/>
    <x v="127"/>
    <x v="0"/>
    <s v="tier - 1"/>
    <x v="4"/>
    <x v="37"/>
  </r>
  <r>
    <x v="128"/>
    <s v="Mr."/>
    <s v=" Dane"/>
    <s v="Wolf"/>
    <n v="34.200000000000003"/>
    <n v="5.91"/>
    <s v="Yes"/>
    <x v="0"/>
    <x v="0"/>
    <n v="0"/>
    <x v="0"/>
    <x v="0"/>
    <x v="1"/>
    <d v="1985-09-20T00:00:00"/>
    <x v="128"/>
    <x v="0"/>
    <s v="tier - 3"/>
    <x v="6"/>
    <x v="17"/>
  </r>
  <r>
    <x v="129"/>
    <s v="Mr."/>
    <s v=" Jonas"/>
    <s v="Oppedal"/>
    <n v="30.2"/>
    <n v="9.58"/>
    <s v="No"/>
    <x v="0"/>
    <x v="0"/>
    <n v="0"/>
    <x v="0"/>
    <x v="0"/>
    <x v="0"/>
    <d v="1978-10-12T00:00:00"/>
    <x v="129"/>
    <x v="0"/>
    <s v="tier - 1"/>
    <x v="3"/>
    <x v="9"/>
  </r>
  <r>
    <x v="130"/>
    <s v="Mr."/>
    <s v=" George E"/>
    <s v="Wright"/>
    <n v="48.32"/>
    <n v="5.77"/>
    <s v="No"/>
    <x v="0"/>
    <x v="0"/>
    <n v="0"/>
    <x v="0"/>
    <x v="0"/>
    <x v="1"/>
    <d v="1980-09-24T00:00:00"/>
    <x v="130"/>
    <x v="1"/>
    <s v="tier - 3"/>
    <x v="3"/>
    <x v="25"/>
  </r>
  <r>
    <x v="131"/>
    <s v="Ms."/>
    <s v=" Sara S"/>
    <s v="Ellis"/>
    <n v="44.86"/>
    <n v="4.38"/>
    <s v="Yes"/>
    <x v="0"/>
    <x v="0"/>
    <n v="0"/>
    <x v="0"/>
    <x v="0"/>
    <x v="2"/>
    <d v="1976-12-15T00:00:00"/>
    <x v="131"/>
    <x v="1"/>
    <s v="tier - 3"/>
    <x v="3"/>
    <x v="1"/>
  </r>
  <r>
    <x v="132"/>
    <s v="Mr."/>
    <s v=" Nick"/>
    <s v="Taormina"/>
    <n v="52.15"/>
    <n v="5.65"/>
    <s v="No"/>
    <x v="0"/>
    <x v="0"/>
    <n v="1"/>
    <x v="0"/>
    <x v="0"/>
    <x v="2"/>
    <d v="1987-06-16T00:00:00"/>
    <x v="132"/>
    <x v="1"/>
    <s v="tier - 2"/>
    <x v="3"/>
    <x v="38"/>
  </r>
  <r>
    <x v="133"/>
    <s v="Mr."/>
    <s v=" Timothy"/>
    <s v="Lynch"/>
    <n v="41.12"/>
    <n v="7.54"/>
    <s v="Yes"/>
    <x v="0"/>
    <x v="0"/>
    <n v="0"/>
    <x v="0"/>
    <x v="0"/>
    <x v="0"/>
    <d v="1967-07-30T00:00:00"/>
    <x v="133"/>
    <x v="0"/>
    <s v="tier - 2"/>
    <x v="3"/>
    <x v="22"/>
  </r>
  <r>
    <x v="134"/>
    <s v="Ms."/>
    <s v=" Becky L"/>
    <s v="Tavella"/>
    <n v="38.39"/>
    <n v="5.1100000000000003"/>
    <s v="Yes"/>
    <x v="0"/>
    <x v="0"/>
    <n v="1"/>
    <x v="0"/>
    <x v="0"/>
    <x v="2"/>
    <d v="1964-06-06T00:00:00"/>
    <x v="134"/>
    <x v="1"/>
    <s v="tier - 2"/>
    <x v="3"/>
    <x v="8"/>
  </r>
  <r>
    <x v="135"/>
    <s v="Ms."/>
    <s v=" Steph K."/>
    <s v="Neufeld"/>
    <n v="46.85"/>
    <n v="4.25"/>
    <s v="No"/>
    <x v="0"/>
    <x v="1"/>
    <n v="1"/>
    <x v="0"/>
    <x v="0"/>
    <x v="2"/>
    <d v="1979-12-03T00:00:00"/>
    <x v="135"/>
    <x v="1"/>
    <s v="tier - 1"/>
    <x v="3"/>
    <x v="18"/>
  </r>
  <r>
    <x v="136"/>
    <s v="Ms."/>
    <s v=" Kristine B."/>
    <s v="Walhovd"/>
    <n v="42.24"/>
    <n v="5.55"/>
    <s v="No"/>
    <x v="1"/>
    <x v="0"/>
    <n v="1"/>
    <x v="0"/>
    <x v="0"/>
    <x v="2"/>
    <d v="2004-12-05T00:00:00"/>
    <x v="136"/>
    <x v="1"/>
    <s v="tier - 2"/>
    <x v="0"/>
    <x v="41"/>
  </r>
  <r>
    <x v="137"/>
    <s v="Mr."/>
    <s v=" Taylor B"/>
    <s v="Washburn"/>
    <n v="34.39"/>
    <n v="5.78"/>
    <s v="No"/>
    <x v="0"/>
    <x v="0"/>
    <n v="0"/>
    <x v="0"/>
    <x v="0"/>
    <x v="1"/>
    <d v="1991-11-08T00:00:00"/>
    <x v="137"/>
    <x v="0"/>
    <s v="tier - 2"/>
    <x v="1"/>
    <x v="42"/>
  </r>
  <r>
    <x v="138"/>
    <s v="Mr."/>
    <s v=" William"/>
    <s v="Mroz"/>
    <n v="42.89"/>
    <n v="5.28"/>
    <s v="Yes"/>
    <x v="0"/>
    <x v="0"/>
    <n v="0"/>
    <x v="0"/>
    <x v="0"/>
    <x v="2"/>
    <d v="1976-06-15T00:00:00"/>
    <x v="138"/>
    <x v="1"/>
    <s v="tier - 2"/>
    <x v="1"/>
    <x v="1"/>
  </r>
  <r>
    <x v="139"/>
    <s v="Mr."/>
    <s v=" Sage"/>
    <s v="Canaday"/>
    <n v="36.299999999999997"/>
    <n v="5.39"/>
    <s v="No"/>
    <x v="0"/>
    <x v="0"/>
    <n v="0"/>
    <x v="0"/>
    <x v="0"/>
    <x v="2"/>
    <d v="1991-11-02T00:00:00"/>
    <x v="139"/>
    <x v="1"/>
    <s v="tier - 2"/>
    <x v="3"/>
    <x v="42"/>
  </r>
  <r>
    <x v="140"/>
    <s v="Mr."/>
    <s v=" Cole"/>
    <s v="Atkins"/>
    <n v="35.200000000000003"/>
    <n v="8.01"/>
    <s v="Yes"/>
    <x v="0"/>
    <x v="0"/>
    <n v="1"/>
    <x v="0"/>
    <x v="0"/>
    <x v="0"/>
    <d v="1986-07-20T00:00:00"/>
    <x v="140"/>
    <x v="0"/>
    <s v="tier - 3"/>
    <x v="0"/>
    <x v="26"/>
  </r>
  <r>
    <x v="141"/>
    <s v="Mr."/>
    <s v=" Jesse"/>
    <s v="Kropelnicki"/>
    <n v="53.62"/>
    <n v="5.21"/>
    <s v="No"/>
    <x v="0"/>
    <x v="0"/>
    <n v="0"/>
    <x v="0"/>
    <x v="0"/>
    <x v="2"/>
    <d v="1990-07-13T00:00:00"/>
    <x v="141"/>
    <x v="1"/>
    <s v="tier - 2"/>
    <x v="3"/>
    <x v="3"/>
  </r>
  <r>
    <x v="142"/>
    <s v="Ms."/>
    <s v=" Tammi J."/>
    <s v="Braund"/>
    <n v="36.67"/>
    <n v="6.27"/>
    <s v="No"/>
    <x v="0"/>
    <x v="0"/>
    <n v="0"/>
    <x v="0"/>
    <x v="0"/>
    <x v="1"/>
    <d v="1999-11-12T00:00:00"/>
    <x v="142"/>
    <x v="1"/>
    <s v="tier - 2"/>
    <x v="2"/>
    <x v="35"/>
  </r>
  <r>
    <x v="143"/>
    <s v="Mr."/>
    <s v=" Matthew S."/>
    <s v="Anderson"/>
    <n v="33.4"/>
    <n v="10.73"/>
    <s v="Yes"/>
    <x v="0"/>
    <x v="0"/>
    <n v="1"/>
    <x v="0"/>
    <x v="0"/>
    <x v="0"/>
    <d v="1986-06-21T00:00:00"/>
    <x v="143"/>
    <x v="0"/>
    <s v="tier - 2"/>
    <x v="3"/>
    <x v="26"/>
  </r>
  <r>
    <x v="144"/>
    <s v="Mr."/>
    <s v=" Eric"/>
    <s v="Bilbrey"/>
    <n v="42.71"/>
    <n v="10.52"/>
    <s v="No"/>
    <x v="0"/>
    <x v="0"/>
    <n v="0"/>
    <x v="0"/>
    <x v="0"/>
    <x v="0"/>
    <d v="1971-12-23T00:00:00"/>
    <x v="144"/>
    <x v="1"/>
    <s v="tier - 1"/>
    <x v="3"/>
    <x v="14"/>
  </r>
  <r>
    <x v="145"/>
    <s v="Ms."/>
    <s v=" Valeria R"/>
    <s v="Curtis"/>
    <n v="41.52"/>
    <n v="11.82"/>
    <s v="Yes"/>
    <x v="0"/>
    <x v="0"/>
    <n v="2"/>
    <x v="0"/>
    <x v="0"/>
    <x v="0"/>
    <d v="1970-08-22T00:00:00"/>
    <x v="145"/>
    <x v="1"/>
    <s v="tier - 3"/>
    <x v="3"/>
    <x v="2"/>
  </r>
  <r>
    <x v="146"/>
    <s v="Mr."/>
    <s v=" Michael P"/>
    <s v="Meyer"/>
    <n v="39.4"/>
    <n v="6.76"/>
    <s v="No"/>
    <x v="0"/>
    <x v="0"/>
    <n v="0"/>
    <x v="0"/>
    <x v="0"/>
    <x v="0"/>
    <d v="2002-09-17T00:00:00"/>
    <x v="146"/>
    <x v="0"/>
    <s v="tier - 3"/>
    <x v="3"/>
    <x v="43"/>
  </r>
  <r>
    <x v="147"/>
    <s v="Mr."/>
    <s v=" Rami"/>
    <s v="Bardeesy"/>
    <n v="46.45"/>
    <n v="5.62"/>
    <s v="No"/>
    <x v="0"/>
    <x v="0"/>
    <n v="0"/>
    <x v="0"/>
    <x v="0"/>
    <x v="2"/>
    <d v="1980-06-12T00:00:00"/>
    <x v="147"/>
    <x v="0"/>
    <s v="tier - 3"/>
    <x v="3"/>
    <x v="25"/>
  </r>
  <r>
    <x v="148"/>
    <s v="Mr."/>
    <s v=" Denis"/>
    <s v="Shanahan"/>
    <n v="35.75"/>
    <n v="4.1900000000000004"/>
    <s v="No"/>
    <x v="0"/>
    <x v="0"/>
    <n v="0"/>
    <x v="0"/>
    <x v="0"/>
    <x v="2"/>
    <d v="1989-10-30T00:00:00"/>
    <x v="148"/>
    <x v="0"/>
    <s v="tier - 2"/>
    <x v="0"/>
    <x v="4"/>
  </r>
  <r>
    <x v="149"/>
    <s v="Mr."/>
    <s v=" Brian E"/>
    <s v="Sutter"/>
    <n v="26.07"/>
    <n v="5.32"/>
    <s v="No"/>
    <x v="0"/>
    <x v="0"/>
    <n v="0"/>
    <x v="0"/>
    <x v="1"/>
    <x v="2"/>
    <d v="1980-08-16T00:00:00"/>
    <x v="149"/>
    <x v="0"/>
    <s v="tier - 2"/>
    <x v="0"/>
    <x v="25"/>
  </r>
  <r>
    <x v="150"/>
    <s v="Ms."/>
    <s v=" Bonnie"/>
    <s v="Yesian"/>
    <n v="36.54"/>
    <n v="4.46"/>
    <s v="Yes"/>
    <x v="0"/>
    <x v="0"/>
    <n v="1"/>
    <x v="0"/>
    <x v="0"/>
    <x v="2"/>
    <d v="1964-06-16T00:00:00"/>
    <x v="150"/>
    <x v="1"/>
    <s v="tier - 3"/>
    <x v="3"/>
    <x v="13"/>
  </r>
  <r>
    <x v="151"/>
    <s v="Mr."/>
    <s v=" Michael P"/>
    <s v="Meers"/>
    <n v="51.64"/>
    <n v="5.65"/>
    <s v="No"/>
    <x v="0"/>
    <x v="0"/>
    <n v="0"/>
    <x v="0"/>
    <x v="0"/>
    <x v="2"/>
    <d v="1989-09-08T00:00:00"/>
    <x v="151"/>
    <x v="1"/>
    <s v="tier - 3"/>
    <x v="3"/>
    <x v="4"/>
  </r>
  <r>
    <x v="152"/>
    <s v="Mr."/>
    <s v=" Paul"/>
    <s v="Conlon"/>
    <n v="42.83"/>
    <n v="6.04"/>
    <s v="No"/>
    <x v="0"/>
    <x v="0"/>
    <n v="2"/>
    <x v="0"/>
    <x v="0"/>
    <x v="1"/>
    <d v="1972-11-19T00:00:00"/>
    <x v="152"/>
    <x v="1"/>
    <s v="tier - 2"/>
    <x v="3"/>
    <x v="28"/>
  </r>
  <r>
    <x v="153"/>
    <s v="Mr."/>
    <s v=" Michael"/>
    <s v="Arnstein"/>
    <n v="40.15"/>
    <n v="5.76"/>
    <s v="No"/>
    <x v="0"/>
    <x v="0"/>
    <n v="1"/>
    <x v="0"/>
    <x v="0"/>
    <x v="1"/>
    <d v="1998-07-29T00:00:00"/>
    <x v="153"/>
    <x v="0"/>
    <s v="tier - 3"/>
    <x v="0"/>
    <x v="44"/>
  </r>
  <r>
    <x v="154"/>
    <s v="Mr."/>
    <s v=" Samuel"/>
    <s v="Jurek"/>
    <n v="27.8"/>
    <n v="4.3600000000000003"/>
    <s v="No"/>
    <x v="0"/>
    <x v="1"/>
    <n v="1"/>
    <x v="0"/>
    <x v="1"/>
    <x v="2"/>
    <d v="1979-09-09T00:00:00"/>
    <x v="154"/>
    <x v="0"/>
    <s v="tier - 2"/>
    <x v="3"/>
    <x v="18"/>
  </r>
  <r>
    <x v="155"/>
    <s v="Mr."/>
    <s v=" Matthew"/>
    <s v="Thill"/>
    <n v="45.81"/>
    <n v="4.76"/>
    <s v="Yes"/>
    <x v="0"/>
    <x v="1"/>
    <n v="1"/>
    <x v="0"/>
    <x v="0"/>
    <x v="2"/>
    <d v="1983-07-26T00:00:00"/>
    <x v="155"/>
    <x v="1"/>
    <s v="tier - 2"/>
    <x v="3"/>
    <x v="33"/>
  </r>
  <r>
    <x v="156"/>
    <s v="Mr."/>
    <s v=" Daniel"/>
    <s v="Glaz"/>
    <n v="34.43"/>
    <n v="10.82"/>
    <s v="Yes"/>
    <x v="0"/>
    <x v="0"/>
    <n v="1"/>
    <x v="0"/>
    <x v="0"/>
    <x v="0"/>
    <d v="1986-08-15T00:00:00"/>
    <x v="156"/>
    <x v="0"/>
    <s v="tier - 1"/>
    <x v="0"/>
    <x v="26"/>
  </r>
  <r>
    <x v="157"/>
    <s v="Ms."/>
    <s v=" Syndy"/>
    <s v="Sampson"/>
    <n v="41.33"/>
    <n v="4.01"/>
    <s v="Yes"/>
    <x v="0"/>
    <x v="0"/>
    <n v="0"/>
    <x v="0"/>
    <x v="0"/>
    <x v="2"/>
    <d v="1976-09-18T00:00:00"/>
    <x v="157"/>
    <x v="1"/>
    <s v="tier - 2"/>
    <x v="3"/>
    <x v="1"/>
  </r>
  <r>
    <x v="158"/>
    <s v="Ms."/>
    <s v=" Aleksandra"/>
    <s v="Duliba"/>
    <n v="31.92"/>
    <n v="5.12"/>
    <s v="Yes"/>
    <x v="0"/>
    <x v="0"/>
    <n v="1"/>
    <x v="0"/>
    <x v="0"/>
    <x v="2"/>
    <d v="1988-10-10T00:00:00"/>
    <x v="158"/>
    <x v="1"/>
    <s v="tier - 3"/>
    <x v="8"/>
    <x v="23"/>
  </r>
  <r>
    <x v="159"/>
    <s v="Mr."/>
    <s v=" Steeve T Sr."/>
    <s v="Tanguay"/>
    <n v="39.799999999999997"/>
    <n v="10.54"/>
    <s v="Yes"/>
    <x v="0"/>
    <x v="0"/>
    <n v="2"/>
    <x v="0"/>
    <x v="0"/>
    <x v="0"/>
    <d v="1970-10-28T00:00:00"/>
    <x v="159"/>
    <x v="1"/>
    <s v="tier - 3"/>
    <x v="3"/>
    <x v="2"/>
  </r>
  <r>
    <x v="160"/>
    <s v="Mr."/>
    <s v=" Richard"/>
    <s v="McClelland"/>
    <n v="42.82"/>
    <n v="4.21"/>
    <s v="No"/>
    <x v="0"/>
    <x v="0"/>
    <n v="0"/>
    <x v="0"/>
    <x v="0"/>
    <x v="2"/>
    <d v="1982-06-20T00:00:00"/>
    <x v="160"/>
    <x v="1"/>
    <s v="tier - 2"/>
    <x v="1"/>
    <x v="37"/>
  </r>
  <r>
    <x v="161"/>
    <s v="Mr."/>
    <s v=" Aaron T"/>
    <s v="Gorman"/>
    <n v="33.630000000000003"/>
    <n v="5.42"/>
    <s v="No"/>
    <x v="0"/>
    <x v="0"/>
    <n v="0"/>
    <x v="0"/>
    <x v="0"/>
    <x v="2"/>
    <d v="1990-11-16T00:00:00"/>
    <x v="161"/>
    <x v="0"/>
    <s v="tier - 2"/>
    <x v="9"/>
    <x v="3"/>
  </r>
  <r>
    <x v="162"/>
    <s v="Mr."/>
    <s v=" Akira"/>
    <s v="Nishimura"/>
    <n v="37.07"/>
    <n v="4.28"/>
    <s v="No"/>
    <x v="1"/>
    <x v="0"/>
    <n v="1"/>
    <x v="0"/>
    <x v="0"/>
    <x v="2"/>
    <d v="2000-10-12T00:00:00"/>
    <x v="162"/>
    <x v="0"/>
    <s v="tier - 1"/>
    <x v="0"/>
    <x v="21"/>
  </r>
  <r>
    <x v="163"/>
    <s v="Mr."/>
    <s v=" Ben"/>
    <s v="Brimble"/>
    <n v="35.625"/>
    <n v="8.9"/>
    <s v="No"/>
    <x v="0"/>
    <x v="0"/>
    <n v="0"/>
    <x v="0"/>
    <x v="0"/>
    <x v="0"/>
    <d v="2002-09-27T00:00:00"/>
    <x v="163"/>
    <x v="0"/>
    <s v="tier - 2"/>
    <x v="1"/>
    <x v="43"/>
  </r>
  <r>
    <x v="164"/>
    <s v="Ms."/>
    <s v=" Jana"/>
    <s v="Trenk"/>
    <n v="42.69"/>
    <n v="4.8899999999999997"/>
    <s v="No"/>
    <x v="0"/>
    <x v="1"/>
    <n v="1"/>
    <x v="0"/>
    <x v="0"/>
    <x v="2"/>
    <d v="1979-08-03T00:00:00"/>
    <x v="164"/>
    <x v="1"/>
    <s v="tier - 1"/>
    <x v="3"/>
    <x v="18"/>
  </r>
  <r>
    <x v="165"/>
    <s v="Mr."/>
    <s v=" Jay T."/>
    <s v="Wittmann"/>
    <n v="37.869999999999997"/>
    <n v="4.29"/>
    <s v="Yes"/>
    <x v="0"/>
    <x v="1"/>
    <n v="1"/>
    <x v="0"/>
    <x v="0"/>
    <x v="2"/>
    <d v="1969-10-30T00:00:00"/>
    <x v="165"/>
    <x v="0"/>
    <s v="tier - 3"/>
    <x v="3"/>
    <x v="16"/>
  </r>
  <r>
    <x v="166"/>
    <s v="Ms."/>
    <s v=" Marie-Helene"/>
    <s v="Tremblay"/>
    <n v="40.61"/>
    <n v="8"/>
    <s v="Yes"/>
    <x v="0"/>
    <x v="0"/>
    <n v="1"/>
    <x v="0"/>
    <x v="0"/>
    <x v="0"/>
    <d v="1975-11-09T00:00:00"/>
    <x v="166"/>
    <x v="1"/>
    <s v="tier - 3"/>
    <x v="3"/>
    <x v="27"/>
  </r>
  <r>
    <x v="167"/>
    <s v="Ms."/>
    <s v=" Bret R"/>
    <s v="Scofield"/>
    <n v="30.78"/>
    <n v="4.67"/>
    <s v="Yes"/>
    <x v="0"/>
    <x v="0"/>
    <n v="0"/>
    <x v="0"/>
    <x v="0"/>
    <x v="2"/>
    <d v="1985-11-17T00:00:00"/>
    <x v="167"/>
    <x v="1"/>
    <s v="tier - 1"/>
    <x v="2"/>
    <x v="17"/>
  </r>
  <r>
    <x v="168"/>
    <s v="Mr."/>
    <s v=" Gardner L"/>
    <s v="Yost"/>
    <n v="49.49"/>
    <n v="4.5"/>
    <s v="No"/>
    <x v="0"/>
    <x v="0"/>
    <n v="0"/>
    <x v="0"/>
    <x v="0"/>
    <x v="2"/>
    <d v="1990-10-17T00:00:00"/>
    <x v="168"/>
    <x v="1"/>
    <s v="tier - 2"/>
    <x v="3"/>
    <x v="3"/>
  </r>
  <r>
    <x v="169"/>
    <s v="Mr."/>
    <s v=" Bobby"/>
    <s v="Torphy"/>
    <n v="37.619999999999997"/>
    <n v="6.32"/>
    <s v="Yes"/>
    <x v="1"/>
    <x v="0"/>
    <n v="2"/>
    <x v="0"/>
    <x v="0"/>
    <x v="1"/>
    <d v="2000-09-05T00:00:00"/>
    <x v="169"/>
    <x v="0"/>
    <s v="tier - 3"/>
    <x v="10"/>
    <x v="21"/>
  </r>
  <r>
    <x v="170"/>
    <s v="Ms."/>
    <s v=" Natalie"/>
    <s v="Busby"/>
    <n v="36.08"/>
    <n v="6.1"/>
    <s v="Yes"/>
    <x v="0"/>
    <x v="0"/>
    <n v="1"/>
    <x v="0"/>
    <x v="0"/>
    <x v="1"/>
    <d v="1995-10-30T00:00:00"/>
    <x v="170"/>
    <x v="1"/>
    <s v="tier - 2"/>
    <x v="0"/>
    <x v="40"/>
  </r>
  <r>
    <x v="171"/>
    <s v="Ms."/>
    <s v=" Lina"/>
    <s v="Nguyen"/>
    <n v="33.5"/>
    <n v="5.4"/>
    <s v="No"/>
    <x v="0"/>
    <x v="0"/>
    <n v="0"/>
    <x v="0"/>
    <x v="0"/>
    <x v="2"/>
    <d v="1989-06-10T00:00:00"/>
    <x v="171"/>
    <x v="1"/>
    <s v="tier - 3"/>
    <x v="3"/>
    <x v="4"/>
  </r>
  <r>
    <x v="172"/>
    <s v="Mr."/>
    <s v=" Zebulon"/>
    <s v="Hanley"/>
    <n v="47.46"/>
    <n v="6.24"/>
    <s v="Yes"/>
    <x v="0"/>
    <x v="0"/>
    <n v="1"/>
    <x v="0"/>
    <x v="0"/>
    <x v="1"/>
    <d v="1988-12-17T00:00:00"/>
    <x v="172"/>
    <x v="1"/>
    <s v="tier - 1"/>
    <x v="3"/>
    <x v="23"/>
  </r>
  <r>
    <x v="173"/>
    <s v="Ms."/>
    <s v=" Amanda"/>
    <s v="Scheer"/>
    <n v="49.24"/>
    <n v="4.45"/>
    <s v="No"/>
    <x v="0"/>
    <x v="0"/>
    <n v="0"/>
    <x v="0"/>
    <x v="0"/>
    <x v="2"/>
    <d v="1991-11-01T00:00:00"/>
    <x v="173"/>
    <x v="1"/>
    <s v="tier - 2"/>
    <x v="3"/>
    <x v="42"/>
  </r>
  <r>
    <x v="174"/>
    <s v="Mr."/>
    <s v=" Greg"/>
    <s v="Rankin"/>
    <n v="54.4"/>
    <n v="5.22"/>
    <s v="No"/>
    <x v="0"/>
    <x v="0"/>
    <n v="1"/>
    <x v="0"/>
    <x v="0"/>
    <x v="2"/>
    <d v="1992-09-13T00:00:00"/>
    <x v="174"/>
    <x v="1"/>
    <s v="tier - 3"/>
    <x v="3"/>
    <x v="34"/>
  </r>
  <r>
    <x v="175"/>
    <s v="Mr."/>
    <s v=" John"/>
    <s v="Ricardi"/>
    <n v="35.53"/>
    <n v="4.6100000000000003"/>
    <s v="No"/>
    <x v="0"/>
    <x v="0"/>
    <n v="1"/>
    <x v="0"/>
    <x v="0"/>
    <x v="2"/>
    <d v="1992-08-25T00:00:00"/>
    <x v="175"/>
    <x v="0"/>
    <s v="tier - 1"/>
    <x v="0"/>
    <x v="34"/>
  </r>
  <r>
    <x v="176"/>
    <s v="Ms."/>
    <s v=" Kelsey A."/>
    <s v="Karkos"/>
    <n v="39.729999999999997"/>
    <n v="6.24"/>
    <s v="No"/>
    <x v="0"/>
    <x v="0"/>
    <n v="0"/>
    <x v="0"/>
    <x v="0"/>
    <x v="1"/>
    <d v="1977-08-13T00:00:00"/>
    <x v="176"/>
    <x v="1"/>
    <s v="tier - 1"/>
    <x v="3"/>
    <x v="29"/>
  </r>
  <r>
    <x v="177"/>
    <s v="Ms."/>
    <s v=" Bronwen L"/>
    <s v="Price-Dierksen"/>
    <n v="35.68"/>
    <n v="10.039999999999999"/>
    <s v="No"/>
    <x v="0"/>
    <x v="0"/>
    <n v="0"/>
    <x v="0"/>
    <x v="0"/>
    <x v="0"/>
    <d v="1968-10-22T00:00:00"/>
    <x v="177"/>
    <x v="1"/>
    <s v="tier - 1"/>
    <x v="3"/>
    <x v="0"/>
  </r>
  <r>
    <x v="178"/>
    <s v="Ms."/>
    <s v=" Manuela"/>
    <s v="Knispel"/>
    <n v="48.86"/>
    <n v="6.09"/>
    <s v="No"/>
    <x v="0"/>
    <x v="0"/>
    <n v="0"/>
    <x v="0"/>
    <x v="0"/>
    <x v="1"/>
    <d v="1991-06-10T00:00:00"/>
    <x v="178"/>
    <x v="1"/>
    <s v="tier - 2"/>
    <x v="3"/>
    <x v="42"/>
  </r>
  <r>
    <x v="179"/>
    <s v="Ms."/>
    <s v=" Jennifer L"/>
    <s v="King"/>
    <n v="34.799999999999997"/>
    <n v="11.4"/>
    <s v="Yes"/>
    <x v="0"/>
    <x v="1"/>
    <n v="1"/>
    <x v="1"/>
    <x v="0"/>
    <x v="0"/>
    <d v="1963-07-24T00:00:00"/>
    <x v="179"/>
    <x v="1"/>
    <s v="tier - 2"/>
    <x v="3"/>
    <x v="8"/>
  </r>
  <r>
    <x v="180"/>
    <s v="Ms."/>
    <s v=" Abby W."/>
    <s v="Samuelson"/>
    <n v="32.49"/>
    <n v="4.29"/>
    <s v="No"/>
    <x v="0"/>
    <x v="1"/>
    <n v="1"/>
    <x v="0"/>
    <x v="0"/>
    <x v="2"/>
    <d v="2003-06-21T00:00:00"/>
    <x v="180"/>
    <x v="1"/>
    <s v="tier - 1"/>
    <x v="1"/>
    <x v="39"/>
  </r>
  <r>
    <x v="181"/>
    <s v="Mr."/>
    <s v=" Tyler"/>
    <s v="Fredsall"/>
    <n v="39"/>
    <n v="5.7"/>
    <s v="No"/>
    <x v="0"/>
    <x v="0"/>
    <n v="2"/>
    <x v="0"/>
    <x v="0"/>
    <x v="1"/>
    <d v="1972-12-05T00:00:00"/>
    <x v="181"/>
    <x v="0"/>
    <s v="tier - 3"/>
    <x v="3"/>
    <x v="28"/>
  </r>
  <r>
    <x v="182"/>
    <s v="Mr."/>
    <s v=" Jeffrey"/>
    <s v="Eggleston"/>
    <n v="35.299999999999997"/>
    <n v="6.09"/>
    <s v="No"/>
    <x v="0"/>
    <x v="0"/>
    <n v="1"/>
    <x v="0"/>
    <x v="0"/>
    <x v="1"/>
    <d v="1992-07-04T00:00:00"/>
    <x v="182"/>
    <x v="1"/>
    <s v="tier - 3"/>
    <x v="3"/>
    <x v="34"/>
  </r>
  <r>
    <x v="183"/>
    <s v="Mr."/>
    <s v=" Matthew F"/>
    <s v="Palombaro"/>
    <n v="33.42"/>
    <n v="10.67"/>
    <s v="No"/>
    <x v="0"/>
    <x v="0"/>
    <n v="0"/>
    <x v="0"/>
    <x v="0"/>
    <x v="0"/>
    <d v="1965-12-28T00:00:00"/>
    <x v="183"/>
    <x v="1"/>
    <s v="tier - 1"/>
    <x v="3"/>
    <x v="11"/>
  </r>
  <r>
    <x v="184"/>
    <s v="Mr."/>
    <s v=" Ryan J."/>
    <s v="Silva"/>
    <n v="37.18"/>
    <n v="6.75"/>
    <s v="Yes"/>
    <x v="0"/>
    <x v="0"/>
    <n v="2"/>
    <x v="0"/>
    <x v="0"/>
    <x v="0"/>
    <d v="1970-07-14T00:00:00"/>
    <x v="184"/>
    <x v="0"/>
    <s v="tier - 1"/>
    <x v="3"/>
    <x v="2"/>
  </r>
  <r>
    <x v="185"/>
    <s v="Ms."/>
    <s v=" Amy"/>
    <s v="Bugala"/>
    <n v="33.33"/>
    <n v="9.26"/>
    <s v="Yes"/>
    <x v="0"/>
    <x v="0"/>
    <n v="2"/>
    <x v="1"/>
    <x v="0"/>
    <x v="0"/>
    <d v="1961-07-29T00:00:00"/>
    <x v="185"/>
    <x v="1"/>
    <s v="tier - 2"/>
    <x v="0"/>
    <x v="12"/>
  </r>
  <r>
    <x v="186"/>
    <s v="Mr."/>
    <s v=" Andrew P"/>
    <s v="Dublin"/>
    <n v="53.21"/>
    <n v="4.2699999999999996"/>
    <s v="No"/>
    <x v="0"/>
    <x v="0"/>
    <n v="1"/>
    <x v="0"/>
    <x v="0"/>
    <x v="2"/>
    <d v="1992-10-09T00:00:00"/>
    <x v="186"/>
    <x v="0"/>
    <s v="tier - 2"/>
    <x v="3"/>
    <x v="34"/>
  </r>
  <r>
    <x v="187"/>
    <s v="Mr."/>
    <s v=" George M. V"/>
    <s v="Cleland"/>
    <n v="38.729999999999997"/>
    <n v="11.51"/>
    <s v="No"/>
    <x v="0"/>
    <x v="0"/>
    <n v="2"/>
    <x v="0"/>
    <x v="0"/>
    <x v="0"/>
    <d v="1973-08-09T00:00:00"/>
    <x v="187"/>
    <x v="1"/>
    <s v="tier - 3"/>
    <x v="3"/>
    <x v="30"/>
  </r>
  <r>
    <x v="188"/>
    <s v="Ms."/>
    <s v=" Sarah"/>
    <s v="Evans"/>
    <n v="29.73"/>
    <n v="7.22"/>
    <s v="No"/>
    <x v="0"/>
    <x v="0"/>
    <n v="0"/>
    <x v="0"/>
    <x v="1"/>
    <x v="0"/>
    <d v="1962-11-19T00:00:00"/>
    <x v="188"/>
    <x v="1"/>
    <s v="tier - 2"/>
    <x v="3"/>
    <x v="5"/>
  </r>
  <r>
    <x v="189"/>
    <s v="Ms."/>
    <s v=" Lara"/>
    <s v="Boyd"/>
    <n v="34.700000000000003"/>
    <n v="4.37"/>
    <s v="No"/>
    <x v="0"/>
    <x v="1"/>
    <n v="1"/>
    <x v="0"/>
    <x v="0"/>
    <x v="2"/>
    <d v="2003-12-09T00:00:00"/>
    <x v="189"/>
    <x v="1"/>
    <s v="tier - 3"/>
    <x v="3"/>
    <x v="39"/>
  </r>
  <r>
    <x v="190"/>
    <s v="Mr."/>
    <s v=" Sebastien"/>
    <s v="Roulier"/>
    <n v="38.28"/>
    <n v="11.56"/>
    <s v="Yes"/>
    <x v="0"/>
    <x v="0"/>
    <n v="1"/>
    <x v="0"/>
    <x v="0"/>
    <x v="0"/>
    <d v="1975-06-05T00:00:00"/>
    <x v="190"/>
    <x v="0"/>
    <s v="tier - 2"/>
    <x v="3"/>
    <x v="19"/>
  </r>
  <r>
    <x v="191"/>
    <s v="Mr."/>
    <s v=" Padraig"/>
    <s v="Mullins"/>
    <n v="33.57"/>
    <n v="8.82"/>
    <s v="Yes"/>
    <x v="0"/>
    <x v="0"/>
    <n v="0"/>
    <x v="0"/>
    <x v="0"/>
    <x v="0"/>
    <d v="1967-10-18T00:00:00"/>
    <x v="191"/>
    <x v="0"/>
    <s v="tier - 3"/>
    <x v="3"/>
    <x v="22"/>
  </r>
  <r>
    <x v="192"/>
    <s v="Ms."/>
    <s v=" Heather"/>
    <s v="Hofmann"/>
    <n v="52.06"/>
    <n v="4.6900000000000004"/>
    <s v="No"/>
    <x v="0"/>
    <x v="0"/>
    <n v="1"/>
    <x v="0"/>
    <x v="0"/>
    <x v="2"/>
    <d v="1992-06-16T00:00:00"/>
    <x v="192"/>
    <x v="1"/>
    <s v="tier - 2"/>
    <x v="3"/>
    <x v="34"/>
  </r>
  <r>
    <x v="193"/>
    <s v="Mr."/>
    <s v=" Jorge"/>
    <s v="Garcia Garcia"/>
    <n v="38.17"/>
    <n v="4.53"/>
    <s v="No"/>
    <x v="1"/>
    <x v="0"/>
    <n v="1"/>
    <x v="0"/>
    <x v="0"/>
    <x v="2"/>
    <d v="2004-12-25T00:00:00"/>
    <x v="193"/>
    <x v="0"/>
    <s v="tier - 2"/>
    <x v="0"/>
    <x v="41"/>
  </r>
  <r>
    <x v="194"/>
    <s v="Mr."/>
    <s v=" Jack R"/>
    <s v="Klecker"/>
    <n v="36.954999999999998"/>
    <n v="5.84"/>
    <s v="No"/>
    <x v="0"/>
    <x v="1"/>
    <n v="1"/>
    <x v="0"/>
    <x v="0"/>
    <x v="1"/>
    <d v="2003-09-05T00:00:00"/>
    <x v="194"/>
    <x v="0"/>
    <s v="tier - 1"/>
    <x v="1"/>
    <x v="39"/>
  </r>
  <r>
    <x v="195"/>
    <s v="Mr."/>
    <s v=" Felix"/>
    <s v="Cancre"/>
    <n v="34.4"/>
    <n v="4.9000000000000004"/>
    <s v="No"/>
    <x v="0"/>
    <x v="1"/>
    <n v="1"/>
    <x v="0"/>
    <x v="0"/>
    <x v="2"/>
    <d v="1993-12-28T00:00:00"/>
    <x v="195"/>
    <x v="0"/>
    <s v="tier - 3"/>
    <x v="3"/>
    <x v="20"/>
  </r>
  <r>
    <x v="196"/>
    <s v="Mr."/>
    <s v=" Christopher C"/>
    <s v="Denucci"/>
    <n v="31.73"/>
    <n v="4.3"/>
    <s v="No"/>
    <x v="0"/>
    <x v="0"/>
    <n v="0"/>
    <x v="0"/>
    <x v="0"/>
    <x v="2"/>
    <d v="1999-10-01T00:00:00"/>
    <x v="196"/>
    <x v="0"/>
    <s v="tier - 3"/>
    <x v="4"/>
    <x v="35"/>
  </r>
  <r>
    <x v="197"/>
    <s v="Mr."/>
    <s v=" Jesse"/>
    <s v="Saldana"/>
    <n v="36.64"/>
    <n v="11.34"/>
    <s v="No"/>
    <x v="0"/>
    <x v="0"/>
    <n v="0"/>
    <x v="0"/>
    <x v="0"/>
    <x v="0"/>
    <d v="1974-12-06T00:00:00"/>
    <x v="197"/>
    <x v="1"/>
    <s v="tier - 3"/>
    <x v="1"/>
    <x v="19"/>
  </r>
  <r>
    <x v="198"/>
    <s v="Ms."/>
    <s v=" Jill"/>
    <s v="Weinberg"/>
    <n v="36.85"/>
    <n v="5.88"/>
    <s v="No"/>
    <x v="1"/>
    <x v="0"/>
    <n v="1"/>
    <x v="0"/>
    <x v="0"/>
    <x v="1"/>
    <d v="2004-08-30T00:00:00"/>
    <x v="198"/>
    <x v="1"/>
    <s v="tier - 2"/>
    <x v="0"/>
    <x v="41"/>
  </r>
  <r>
    <x v="199"/>
    <s v="Mr."/>
    <s v=" William"/>
    <s v="Walsh"/>
    <n v="33.33"/>
    <n v="5.01"/>
    <s v="Yes"/>
    <x v="0"/>
    <x v="1"/>
    <n v="1"/>
    <x v="0"/>
    <x v="0"/>
    <x v="2"/>
    <d v="1997-06-12T00:00:00"/>
    <x v="199"/>
    <x v="0"/>
    <s v="tier - 3"/>
    <x v="0"/>
    <x v="31"/>
  </r>
  <r>
    <x v="200"/>
    <s v="Mr."/>
    <s v=" Alejandro"/>
    <s v="Pasten"/>
    <n v="39.14"/>
    <n v="4.4000000000000004"/>
    <s v="No"/>
    <x v="0"/>
    <x v="1"/>
    <n v="1"/>
    <x v="0"/>
    <x v="0"/>
    <x v="2"/>
    <d v="1979-11-04T00:00:00"/>
    <x v="200"/>
    <x v="1"/>
    <s v="tier - 2"/>
    <x v="3"/>
    <x v="18"/>
  </r>
  <r>
    <x v="201"/>
    <s v="Mr."/>
    <s v=" Ian E."/>
    <s v="LaBelle"/>
    <n v="32.9"/>
    <n v="6.26"/>
    <s v="Yes"/>
    <x v="0"/>
    <x v="0"/>
    <n v="0"/>
    <x v="0"/>
    <x v="0"/>
    <x v="1"/>
    <d v="1996-08-20T00:00:00"/>
    <x v="201"/>
    <x v="0"/>
    <s v="tier - 1"/>
    <x v="3"/>
    <x v="45"/>
  </r>
  <r>
    <x v="202"/>
    <s v="Mr."/>
    <s v=" Hector Sr."/>
    <s v="Guzman"/>
    <n v="29.78"/>
    <n v="10.27"/>
    <s v="Yes"/>
    <x v="0"/>
    <x v="1"/>
    <n v="1"/>
    <x v="0"/>
    <x v="1"/>
    <x v="0"/>
    <d v="1963-07-22T00:00:00"/>
    <x v="202"/>
    <x v="1"/>
    <s v="tier - 1"/>
    <x v="3"/>
    <x v="8"/>
  </r>
  <r>
    <x v="203"/>
    <s v="Ms."/>
    <s v=" Rebecca"/>
    <s v="Turnbull"/>
    <n v="32.78"/>
    <n v="5.27"/>
    <s v="No"/>
    <x v="0"/>
    <x v="0"/>
    <n v="0"/>
    <x v="0"/>
    <x v="0"/>
    <x v="2"/>
    <d v="1999-09-04T00:00:00"/>
    <x v="203"/>
    <x v="1"/>
    <s v="tier - 3"/>
    <x v="0"/>
    <x v="35"/>
  </r>
  <r>
    <x v="204"/>
    <s v="Mr."/>
    <s v=" Matt"/>
    <s v="Aguero"/>
    <n v="41.65"/>
    <n v="10.73"/>
    <s v="Yes"/>
    <x v="0"/>
    <x v="0"/>
    <n v="0"/>
    <x v="0"/>
    <x v="0"/>
    <x v="0"/>
    <d v="1981-11-22T00:00:00"/>
    <x v="204"/>
    <x v="0"/>
    <s v="tier - 3"/>
    <x v="3"/>
    <x v="36"/>
  </r>
  <r>
    <x v="205"/>
    <s v="Ms."/>
    <s v=" Elizabeth H"/>
    <s v="Woodward"/>
    <n v="50.79"/>
    <n v="4.45"/>
    <s v="No"/>
    <x v="0"/>
    <x v="0"/>
    <n v="1"/>
    <x v="0"/>
    <x v="0"/>
    <x v="2"/>
    <d v="1992-06-18T00:00:00"/>
    <x v="205"/>
    <x v="1"/>
    <s v="tier - 1"/>
    <x v="3"/>
    <x v="34"/>
  </r>
  <r>
    <x v="206"/>
    <s v="Ms."/>
    <s v=" Grace"/>
    <s v="McElroy"/>
    <n v="35.43"/>
    <n v="5.25"/>
    <s v="Yes"/>
    <x v="0"/>
    <x v="0"/>
    <n v="0"/>
    <x v="0"/>
    <x v="0"/>
    <x v="2"/>
    <d v="1976-10-04T00:00:00"/>
    <x v="206"/>
    <x v="1"/>
    <s v="tier - 2"/>
    <x v="3"/>
    <x v="1"/>
  </r>
  <r>
    <x v="207"/>
    <s v="Mr."/>
    <s v=" Jaime"/>
    <s v="Lopez"/>
    <n v="35.25"/>
    <n v="9.51"/>
    <s v="No"/>
    <x v="0"/>
    <x v="0"/>
    <n v="0"/>
    <x v="0"/>
    <x v="0"/>
    <x v="0"/>
    <d v="1974-07-15T00:00:00"/>
    <x v="207"/>
    <x v="1"/>
    <s v="tier - 3"/>
    <x v="1"/>
    <x v="19"/>
  </r>
  <r>
    <x v="208"/>
    <s v="Ms."/>
    <s v=" Calesse"/>
    <s v="Cardosi"/>
    <n v="36.85"/>
    <n v="11.12"/>
    <s v="No"/>
    <x v="0"/>
    <x v="0"/>
    <n v="0"/>
    <x v="0"/>
    <x v="0"/>
    <x v="0"/>
    <d v="1978-12-19T00:00:00"/>
    <x v="208"/>
    <x v="1"/>
    <s v="tier - 1"/>
    <x v="3"/>
    <x v="9"/>
  </r>
  <r>
    <x v="209"/>
    <s v="Ms."/>
    <s v=" Kate L"/>
    <s v="Looney"/>
    <n v="31.02"/>
    <n v="4.5599999999999996"/>
    <s v="No"/>
    <x v="1"/>
    <x v="0"/>
    <n v="1"/>
    <x v="0"/>
    <x v="0"/>
    <x v="2"/>
    <d v="2000-12-17T00:00:00"/>
    <x v="209"/>
    <x v="1"/>
    <s v="tier - 3"/>
    <x v="0"/>
    <x v="21"/>
  </r>
  <r>
    <x v="210"/>
    <s v="Mr."/>
    <s v=" Sergey"/>
    <s v="Zyryanov"/>
    <n v="35.6"/>
    <n v="4.0199999999999996"/>
    <s v="Yes"/>
    <x v="1"/>
    <x v="0"/>
    <n v="2"/>
    <x v="0"/>
    <x v="0"/>
    <x v="2"/>
    <d v="2000-11-19T00:00:00"/>
    <x v="210"/>
    <x v="1"/>
    <s v="tier - 3"/>
    <x v="3"/>
    <x v="21"/>
  </r>
  <r>
    <x v="211"/>
    <s v="Mr."/>
    <s v=" Timothy V"/>
    <s v="Gavin"/>
    <n v="34.39"/>
    <n v="8.7200000000000006"/>
    <s v="No"/>
    <x v="0"/>
    <x v="0"/>
    <n v="0"/>
    <x v="0"/>
    <x v="0"/>
    <x v="0"/>
    <d v="1971-08-10T00:00:00"/>
    <x v="211"/>
    <x v="0"/>
    <s v="tier - 3"/>
    <x v="3"/>
    <x v="14"/>
  </r>
  <r>
    <x v="212"/>
    <s v="Mr."/>
    <s v=" Andrew S"/>
    <s v="Littlefield"/>
    <n v="29.06"/>
    <n v="6.25"/>
    <s v="Yes"/>
    <x v="0"/>
    <x v="0"/>
    <n v="1"/>
    <x v="0"/>
    <x v="1"/>
    <x v="1"/>
    <d v="1964-08-29T00:00:00"/>
    <x v="212"/>
    <x v="1"/>
    <s v="tier - 1"/>
    <x v="3"/>
    <x v="13"/>
  </r>
  <r>
    <x v="213"/>
    <s v="Mr."/>
    <s v=" Matthew D"/>
    <s v="Shearer"/>
    <n v="35.799999999999997"/>
    <n v="7.32"/>
    <s v="No"/>
    <x v="0"/>
    <x v="0"/>
    <n v="2"/>
    <x v="0"/>
    <x v="0"/>
    <x v="0"/>
    <d v="1973-10-27T00:00:00"/>
    <x v="213"/>
    <x v="0"/>
    <s v="tier - 1"/>
    <x v="3"/>
    <x v="30"/>
  </r>
  <r>
    <x v="214"/>
    <s v="Ms."/>
    <s v=" Jessica"/>
    <s v="Armstrong"/>
    <n v="49.8"/>
    <n v="4.24"/>
    <s v="No"/>
    <x v="0"/>
    <x v="0"/>
    <n v="1"/>
    <x v="0"/>
    <x v="0"/>
    <x v="2"/>
    <d v="1992-09-13T00:00:00"/>
    <x v="214"/>
    <x v="1"/>
    <s v="tier - 3"/>
    <x v="3"/>
    <x v="34"/>
  </r>
  <r>
    <x v="215"/>
    <s v="Mr."/>
    <s v=" Lawrence"/>
    <s v="Warriner"/>
    <n v="35.71"/>
    <n v="6.84"/>
    <s v="No"/>
    <x v="0"/>
    <x v="0"/>
    <n v="2"/>
    <x v="0"/>
    <x v="0"/>
    <x v="0"/>
    <d v="1973-12-16T00:00:00"/>
    <x v="215"/>
    <x v="1"/>
    <s v="tier - 2"/>
    <x v="3"/>
    <x v="30"/>
  </r>
  <r>
    <x v="216"/>
    <s v="Mr."/>
    <s v=" Alex"/>
    <s v="White"/>
    <n v="30.8"/>
    <n v="5.23"/>
    <s v="Yes"/>
    <x v="0"/>
    <x v="0"/>
    <n v="1"/>
    <x v="0"/>
    <x v="0"/>
    <x v="2"/>
    <d v="1988-11-20T00:00:00"/>
    <x v="216"/>
    <x v="0"/>
    <s v="tier - 2"/>
    <x v="3"/>
    <x v="23"/>
  </r>
  <r>
    <x v="217"/>
    <s v="Mr."/>
    <s v=" Kevin"/>
    <s v="Cordaro"/>
    <n v="33.69"/>
    <n v="9.68"/>
    <s v="No"/>
    <x v="0"/>
    <x v="0"/>
    <n v="0"/>
    <x v="0"/>
    <x v="0"/>
    <x v="0"/>
    <d v="1971-09-22T00:00:00"/>
    <x v="217"/>
    <x v="1"/>
    <s v="tier - 3"/>
    <x v="3"/>
    <x v="14"/>
  </r>
  <r>
    <x v="218"/>
    <s v="Mr."/>
    <s v=" Gavin M."/>
    <s v="Hamilton"/>
    <n v="42.27"/>
    <n v="6.05"/>
    <s v="Yes"/>
    <x v="0"/>
    <x v="0"/>
    <n v="1"/>
    <x v="0"/>
    <x v="0"/>
    <x v="1"/>
    <d v="1988-09-19T00:00:00"/>
    <x v="218"/>
    <x v="1"/>
    <s v="tier - 1"/>
    <x v="3"/>
    <x v="23"/>
  </r>
  <r>
    <x v="219"/>
    <s v="Mr."/>
    <s v=" Rick E"/>
    <s v="Meyer"/>
    <n v="53.25"/>
    <n v="6.11"/>
    <s v="Yes"/>
    <x v="0"/>
    <x v="1"/>
    <n v="1"/>
    <x v="0"/>
    <x v="0"/>
    <x v="1"/>
    <d v="1997-07-09T00:00:00"/>
    <x v="219"/>
    <x v="0"/>
    <s v="tier - 2"/>
    <x v="3"/>
    <x v="31"/>
  </r>
  <r>
    <x v="220"/>
    <s v="Ms."/>
    <s v=" Andrea H."/>
    <s v="Duke"/>
    <n v="26.8"/>
    <n v="10.93"/>
    <s v="Yes"/>
    <x v="0"/>
    <x v="0"/>
    <n v="0"/>
    <x v="1"/>
    <x v="1"/>
    <x v="0"/>
    <d v="1967-12-30T00:00:00"/>
    <x v="220"/>
    <x v="1"/>
    <s v="tier - 2"/>
    <x v="3"/>
    <x v="22"/>
  </r>
  <r>
    <x v="221"/>
    <s v="Mr."/>
    <s v=" Anthony S"/>
    <s v="Malatesta"/>
    <n v="28.5"/>
    <n v="5.12"/>
    <s v="No"/>
    <x v="0"/>
    <x v="0"/>
    <n v="1"/>
    <x v="0"/>
    <x v="1"/>
    <x v="2"/>
    <d v="1998-12-22T00:00:00"/>
    <x v="221"/>
    <x v="0"/>
    <s v="tier - 1"/>
    <x v="4"/>
    <x v="44"/>
  </r>
  <r>
    <x v="222"/>
    <s v="Mr."/>
    <s v=" Erik"/>
    <s v="Hinrichsen"/>
    <n v="22.895"/>
    <n v="5.72"/>
    <s v="No"/>
    <x v="0"/>
    <x v="0"/>
    <n v="0"/>
    <x v="0"/>
    <x v="2"/>
    <x v="1"/>
    <d v="1977-06-29T00:00:00"/>
    <x v="222"/>
    <x v="0"/>
    <s v="tier - 1"/>
    <x v="6"/>
    <x v="29"/>
  </r>
  <r>
    <x v="223"/>
    <s v="Ms."/>
    <s v=" Kiley D"/>
    <s v="Lucan"/>
    <n v="34.06"/>
    <n v="11.83"/>
    <s v="Yes"/>
    <x v="0"/>
    <x v="0"/>
    <n v="1"/>
    <x v="0"/>
    <x v="0"/>
    <x v="0"/>
    <d v="1975-08-29T00:00:00"/>
    <x v="223"/>
    <x v="1"/>
    <s v="tier - 1"/>
    <x v="3"/>
    <x v="27"/>
  </r>
  <r>
    <x v="224"/>
    <s v="Ms."/>
    <s v=" Jennifer"/>
    <s v="Koch"/>
    <n v="36.409999999999997"/>
    <n v="4.55"/>
    <s v="No"/>
    <x v="0"/>
    <x v="0"/>
    <n v="0"/>
    <x v="0"/>
    <x v="0"/>
    <x v="2"/>
    <d v="1982-07-05T00:00:00"/>
    <x v="224"/>
    <x v="1"/>
    <s v="tier - 3"/>
    <x v="3"/>
    <x v="37"/>
  </r>
  <r>
    <x v="225"/>
    <s v="Mr."/>
    <s v=" Chris"/>
    <s v="Smith"/>
    <n v="52.3"/>
    <n v="4.87"/>
    <s v="Yes"/>
    <x v="0"/>
    <x v="1"/>
    <n v="1"/>
    <x v="0"/>
    <x v="0"/>
    <x v="2"/>
    <d v="1997-08-22T00:00:00"/>
    <x v="225"/>
    <x v="1"/>
    <s v="tier - 2"/>
    <x v="3"/>
    <x v="31"/>
  </r>
  <r>
    <x v="226"/>
    <s v="Ms."/>
    <s v=" Marian M."/>
    <s v="O'Connor"/>
    <n v="52.66"/>
    <n v="4.45"/>
    <s v="No"/>
    <x v="0"/>
    <x v="0"/>
    <n v="1"/>
    <x v="0"/>
    <x v="0"/>
    <x v="2"/>
    <d v="1998-08-22T00:00:00"/>
    <x v="226"/>
    <x v="1"/>
    <s v="tier - 1"/>
    <x v="3"/>
    <x v="44"/>
  </r>
  <r>
    <x v="227"/>
    <s v="Mr."/>
    <s v=" Jeremy"/>
    <s v="Kampwerth"/>
    <n v="29.57"/>
    <n v="9.42"/>
    <s v="Yes"/>
    <x v="0"/>
    <x v="0"/>
    <n v="0"/>
    <x v="0"/>
    <x v="1"/>
    <x v="0"/>
    <d v="1967-10-07T00:00:00"/>
    <x v="227"/>
    <x v="1"/>
    <s v="tier - 2"/>
    <x v="3"/>
    <x v="22"/>
  </r>
  <r>
    <x v="228"/>
    <s v="Ms."/>
    <s v=" Allison H"/>
    <s v="Federoff"/>
    <n v="36.99"/>
    <n v="5.37"/>
    <s v="Yes"/>
    <x v="0"/>
    <x v="1"/>
    <n v="1"/>
    <x v="0"/>
    <x v="0"/>
    <x v="2"/>
    <d v="1983-07-29T00:00:00"/>
    <x v="228"/>
    <x v="1"/>
    <s v="tier - 3"/>
    <x v="3"/>
    <x v="33"/>
  </r>
  <r>
    <x v="229"/>
    <s v="Ms."/>
    <s v=" Elizabeth"/>
    <s v="Goya"/>
    <n v="31.4"/>
    <n v="4.5999999999999996"/>
    <s v="Yes"/>
    <x v="0"/>
    <x v="0"/>
    <n v="1"/>
    <x v="0"/>
    <x v="0"/>
    <x v="2"/>
    <d v="1995-10-17T00:00:00"/>
    <x v="229"/>
    <x v="1"/>
    <s v="tier - 3"/>
    <x v="3"/>
    <x v="40"/>
  </r>
  <r>
    <x v="230"/>
    <s v="Mr."/>
    <s v=" Andrew"/>
    <s v="Hodges"/>
    <n v="34.9"/>
    <n v="6.22"/>
    <s v="No"/>
    <x v="0"/>
    <x v="1"/>
    <n v="1"/>
    <x v="0"/>
    <x v="0"/>
    <x v="1"/>
    <d v="2003-09-17T00:00:00"/>
    <x v="230"/>
    <x v="0"/>
    <s v="tier - 3"/>
    <x v="3"/>
    <x v="39"/>
  </r>
  <r>
    <x v="231"/>
    <s v="Mr."/>
    <s v=" Anders J"/>
    <s v="Erickson"/>
    <n v="31.13"/>
    <n v="4.5199999999999996"/>
    <s v="Yes"/>
    <x v="0"/>
    <x v="0"/>
    <n v="1"/>
    <x v="0"/>
    <x v="0"/>
    <x v="2"/>
    <d v="1995-12-27T00:00:00"/>
    <x v="231"/>
    <x v="0"/>
    <s v="tier - 2"/>
    <x v="0"/>
    <x v="40"/>
  </r>
  <r>
    <x v="232"/>
    <s v="Mr."/>
    <s v=" Sean"/>
    <s v="Welleck"/>
    <n v="34.799999999999997"/>
    <n v="6.18"/>
    <s v="No"/>
    <x v="0"/>
    <x v="1"/>
    <n v="1"/>
    <x v="0"/>
    <x v="0"/>
    <x v="1"/>
    <d v="2003-07-03T00:00:00"/>
    <x v="232"/>
    <x v="0"/>
    <s v="tier - 2"/>
    <x v="3"/>
    <x v="39"/>
  </r>
  <r>
    <x v="233"/>
    <s v="Mr."/>
    <s v=" Brian M."/>
    <s v="Polen"/>
    <n v="31.68"/>
    <n v="4.4000000000000004"/>
    <s v="No"/>
    <x v="0"/>
    <x v="0"/>
    <n v="0"/>
    <x v="0"/>
    <x v="0"/>
    <x v="2"/>
    <d v="1994-07-07T00:00:00"/>
    <x v="233"/>
    <x v="0"/>
    <s v="tier - 3"/>
    <x v="0"/>
    <x v="6"/>
  </r>
  <r>
    <x v="234"/>
    <s v="Mr."/>
    <s v=" Jeremy"/>
    <s v="Lynch"/>
    <n v="33.534999999999997"/>
    <n v="6.23"/>
    <s v="No"/>
    <x v="1"/>
    <x v="0"/>
    <n v="1"/>
    <x v="0"/>
    <x v="0"/>
    <x v="1"/>
    <d v="2004-10-09T00:00:00"/>
    <x v="234"/>
    <x v="0"/>
    <s v="tier - 3"/>
    <x v="4"/>
    <x v="41"/>
  </r>
  <r>
    <x v="235"/>
    <s v="Ms."/>
    <s v=" Susannah"/>
    <s v="Hufstader"/>
    <n v="31.92"/>
    <n v="5.33"/>
    <s v="Yes"/>
    <x v="0"/>
    <x v="0"/>
    <n v="0"/>
    <x v="0"/>
    <x v="0"/>
    <x v="2"/>
    <d v="1976-11-25T00:00:00"/>
    <x v="235"/>
    <x v="1"/>
    <s v="tier - 3"/>
    <x v="3"/>
    <x v="1"/>
  </r>
  <r>
    <x v="236"/>
    <s v="Mr."/>
    <s v=" Randy"/>
    <s v="Doak"/>
    <n v="32.700000000000003"/>
    <n v="4.09"/>
    <s v="No"/>
    <x v="0"/>
    <x v="0"/>
    <n v="1"/>
    <x v="0"/>
    <x v="0"/>
    <x v="2"/>
    <d v="1998-06-24T00:00:00"/>
    <x v="236"/>
    <x v="0"/>
    <s v="tier - 3"/>
    <x v="3"/>
    <x v="44"/>
  </r>
  <r>
    <x v="237"/>
    <s v="Mr."/>
    <s v=" Leslie"/>
    <s v="Noya"/>
    <n v="41.25"/>
    <n v="5.19"/>
    <s v="No"/>
    <x v="0"/>
    <x v="0"/>
    <n v="0"/>
    <x v="0"/>
    <x v="0"/>
    <x v="2"/>
    <d v="1990-09-24T00:00:00"/>
    <x v="237"/>
    <x v="0"/>
    <s v="tier - 2"/>
    <x v="3"/>
    <x v="3"/>
  </r>
  <r>
    <x v="238"/>
    <s v="Ms."/>
    <s v=" Brittany L."/>
    <s v="Heninger"/>
    <n v="33.11"/>
    <n v="4.12"/>
    <s v="No"/>
    <x v="0"/>
    <x v="1"/>
    <n v="1"/>
    <x v="0"/>
    <x v="0"/>
    <x v="2"/>
    <d v="2003-10-05T00:00:00"/>
    <x v="238"/>
    <x v="1"/>
    <s v="tier - 1"/>
    <x v="0"/>
    <x v="39"/>
  </r>
  <r>
    <x v="239"/>
    <s v="Ms."/>
    <s v=" Cassie J."/>
    <s v="Richardson"/>
    <n v="36.159999999999997"/>
    <n v="5.0999999999999996"/>
    <s v="No"/>
    <x v="0"/>
    <x v="0"/>
    <n v="1"/>
    <x v="0"/>
    <x v="0"/>
    <x v="2"/>
    <d v="1984-10-01T00:00:00"/>
    <x v="239"/>
    <x v="1"/>
    <s v="tier - 3"/>
    <x v="3"/>
    <x v="32"/>
  </r>
  <r>
    <x v="240"/>
    <s v="Mr."/>
    <s v=" Peter W"/>
    <s v="Deucher"/>
    <n v="33.72"/>
    <n v="6.21"/>
    <s v="Yes"/>
    <x v="0"/>
    <x v="1"/>
    <n v="1"/>
    <x v="0"/>
    <x v="0"/>
    <x v="1"/>
    <d v="1983-10-02T00:00:00"/>
    <x v="240"/>
    <x v="1"/>
    <s v="tier - 2"/>
    <x v="1"/>
    <x v="33"/>
  </r>
  <r>
    <x v="241"/>
    <s v="Mr."/>
    <s v=" Douglas"/>
    <s v="Wilson"/>
    <n v="37.74"/>
    <n v="9.5299999999999994"/>
    <s v="Yes"/>
    <x v="0"/>
    <x v="0"/>
    <n v="1"/>
    <x v="0"/>
    <x v="0"/>
    <x v="0"/>
    <d v="1986-10-11T00:00:00"/>
    <x v="241"/>
    <x v="0"/>
    <s v="tier - 2"/>
    <x v="3"/>
    <x v="26"/>
  </r>
  <r>
    <x v="242"/>
    <s v="Mr."/>
    <s v=" Dan"/>
    <s v="Hall"/>
    <n v="48.75"/>
    <n v="4.6399999999999997"/>
    <s v="Yes"/>
    <x v="0"/>
    <x v="0"/>
    <n v="1"/>
    <x v="0"/>
    <x v="0"/>
    <x v="2"/>
    <d v="1995-10-30T00:00:00"/>
    <x v="242"/>
    <x v="0"/>
    <s v="tier - 1"/>
    <x v="3"/>
    <x v="40"/>
  </r>
  <r>
    <x v="243"/>
    <s v="Mr."/>
    <s v=" Dan M."/>
    <s v="Reed"/>
    <n v="31.065000000000001"/>
    <n v="5.05"/>
    <s v="No"/>
    <x v="0"/>
    <x v="0"/>
    <n v="1"/>
    <x v="0"/>
    <x v="0"/>
    <x v="2"/>
    <d v="1998-06-11T00:00:00"/>
    <x v="243"/>
    <x v="0"/>
    <s v="tier - 3"/>
    <x v="9"/>
    <x v="44"/>
  </r>
  <r>
    <x v="244"/>
    <s v="Mr."/>
    <s v=" Eric L."/>
    <s v="Frome"/>
    <n v="23.55"/>
    <n v="10.38"/>
    <s v="No"/>
    <x v="0"/>
    <x v="0"/>
    <n v="0"/>
    <x v="0"/>
    <x v="2"/>
    <x v="0"/>
    <d v="1962-07-05T00:00:00"/>
    <x v="244"/>
    <x v="0"/>
    <s v="tier - 1"/>
    <x v="3"/>
    <x v="5"/>
  </r>
  <r>
    <x v="245"/>
    <s v="Mr."/>
    <s v=" Les J"/>
    <s v="Creasy"/>
    <n v="30.18"/>
    <n v="8.31"/>
    <s v="Yes"/>
    <x v="0"/>
    <x v="0"/>
    <n v="1"/>
    <x v="0"/>
    <x v="0"/>
    <x v="0"/>
    <d v="1975-07-21T00:00:00"/>
    <x v="245"/>
    <x v="1"/>
    <s v="tier - 1"/>
    <x v="1"/>
    <x v="27"/>
  </r>
  <r>
    <x v="246"/>
    <s v="Ms."/>
    <s v=" Stephanie"/>
    <s v="Latimer"/>
    <n v="29.94"/>
    <n v="7.59"/>
    <s v="No"/>
    <x v="0"/>
    <x v="0"/>
    <n v="0"/>
    <x v="0"/>
    <x v="1"/>
    <x v="0"/>
    <d v="1971-08-25T00:00:00"/>
    <x v="246"/>
    <x v="1"/>
    <s v="tier - 2"/>
    <x v="3"/>
    <x v="14"/>
  </r>
  <r>
    <x v="247"/>
    <s v="Ms."/>
    <s v=" Melissa Y"/>
    <s v="Wei"/>
    <n v="31.4"/>
    <n v="5.49"/>
    <s v="No"/>
    <x v="0"/>
    <x v="0"/>
    <n v="0"/>
    <x v="0"/>
    <x v="0"/>
    <x v="2"/>
    <d v="1999-11-06T00:00:00"/>
    <x v="247"/>
    <x v="1"/>
    <s v="tier - 3"/>
    <x v="3"/>
    <x v="35"/>
  </r>
  <r>
    <x v="248"/>
    <s v="Ms."/>
    <s v=" Ashley"/>
    <s v="Hayes"/>
    <n v="53.06"/>
    <n v="11.68"/>
    <s v="No"/>
    <x v="0"/>
    <x v="0"/>
    <n v="0"/>
    <x v="0"/>
    <x v="0"/>
    <x v="0"/>
    <d v="2002-12-26T00:00:00"/>
    <x v="248"/>
    <x v="1"/>
    <s v="tier - 3"/>
    <x v="3"/>
    <x v="43"/>
  </r>
  <r>
    <x v="249"/>
    <s v="Ms."/>
    <s v=" Stephanie M."/>
    <s v="Velardo"/>
    <n v="30.25"/>
    <n v="4.1900000000000004"/>
    <s v="No"/>
    <x v="0"/>
    <x v="0"/>
    <n v="2"/>
    <x v="0"/>
    <x v="0"/>
    <x v="2"/>
    <d v="1972-07-26T00:00:00"/>
    <x v="249"/>
    <x v="1"/>
    <s v="tier - 2"/>
    <x v="3"/>
    <x v="28"/>
  </r>
  <r>
    <x v="250"/>
    <s v="Ms."/>
    <s v=" Kylie"/>
    <s v="Kastes"/>
    <n v="46.68"/>
    <n v="4.01"/>
    <s v="No"/>
    <x v="0"/>
    <x v="0"/>
    <n v="0"/>
    <x v="0"/>
    <x v="0"/>
    <x v="2"/>
    <d v="1994-09-25T00:00:00"/>
    <x v="250"/>
    <x v="1"/>
    <s v="tier - 2"/>
    <x v="3"/>
    <x v="6"/>
  </r>
  <r>
    <x v="251"/>
    <s v="Ms."/>
    <s v=" Kelly"/>
    <s v="Escorcia"/>
    <n v="30.4"/>
    <n v="5.91"/>
    <s v="No"/>
    <x v="1"/>
    <x v="0"/>
    <n v="2"/>
    <x v="0"/>
    <x v="0"/>
    <x v="1"/>
    <d v="2000-12-27T00:00:00"/>
    <x v="251"/>
    <x v="1"/>
    <s v="tier - 2"/>
    <x v="1"/>
    <x v="21"/>
  </r>
  <r>
    <x v="252"/>
    <s v="Ms."/>
    <s v=" Carrie"/>
    <s v="Larscheid"/>
    <n v="30.2"/>
    <n v="4.47"/>
    <s v="Yes"/>
    <x v="0"/>
    <x v="1"/>
    <n v="1"/>
    <x v="0"/>
    <x v="0"/>
    <x v="2"/>
    <d v="1997-08-09T00:00:00"/>
    <x v="252"/>
    <x v="1"/>
    <s v="tier - 3"/>
    <x v="3"/>
    <x v="31"/>
  </r>
  <r>
    <x v="253"/>
    <s v="Mr."/>
    <s v=" Alex"/>
    <s v="O'Bannon"/>
    <n v="51.18"/>
    <n v="4.5599999999999996"/>
    <s v="Yes"/>
    <x v="1"/>
    <x v="0"/>
    <n v="2"/>
    <x v="0"/>
    <x v="0"/>
    <x v="2"/>
    <d v="2000-10-26T00:00:00"/>
    <x v="253"/>
    <x v="1"/>
    <s v="tier - 3"/>
    <x v="3"/>
    <x v="21"/>
  </r>
  <r>
    <x v="254"/>
    <s v="Mr."/>
    <s v=" Zach S"/>
    <s v="Ridgway"/>
    <n v="22.18"/>
    <n v="9.9"/>
    <s v="No"/>
    <x v="0"/>
    <x v="0"/>
    <n v="0"/>
    <x v="0"/>
    <x v="2"/>
    <x v="0"/>
    <d v="1962-12-11T00:00:00"/>
    <x v="254"/>
    <x v="0"/>
    <s v="tier - 3"/>
    <x v="3"/>
    <x v="5"/>
  </r>
  <r>
    <x v="255"/>
    <s v="Mr."/>
    <s v=" Alan"/>
    <s v="Black"/>
    <n v="31.92"/>
    <n v="5.1100000000000003"/>
    <s v="No"/>
    <x v="0"/>
    <x v="1"/>
    <n v="1"/>
    <x v="0"/>
    <x v="0"/>
    <x v="2"/>
    <d v="2003-09-12T00:00:00"/>
    <x v="255"/>
    <x v="0"/>
    <s v="tier - 3"/>
    <x v="1"/>
    <x v="39"/>
  </r>
  <r>
    <x v="256"/>
    <s v="Mr."/>
    <s v=" Nate"/>
    <s v="Canton"/>
    <n v="31.73"/>
    <n v="5.73"/>
    <s v="No"/>
    <x v="1"/>
    <x v="0"/>
    <n v="1"/>
    <x v="0"/>
    <x v="0"/>
    <x v="1"/>
    <d v="2004-11-01T00:00:00"/>
    <x v="256"/>
    <x v="0"/>
    <s v="tier - 1"/>
    <x v="6"/>
    <x v="41"/>
  </r>
  <r>
    <x v="257"/>
    <s v="Mr."/>
    <s v=" Jesse G."/>
    <s v="Fine"/>
    <n v="45.52"/>
    <n v="6.04"/>
    <s v="No"/>
    <x v="0"/>
    <x v="1"/>
    <n v="1"/>
    <x v="0"/>
    <x v="0"/>
    <x v="1"/>
    <d v="1993-11-28T00:00:00"/>
    <x v="257"/>
    <x v="1"/>
    <s v="tier - 2"/>
    <x v="3"/>
    <x v="20"/>
  </r>
  <r>
    <x v="258"/>
    <s v="Mr."/>
    <s v=" Jason"/>
    <s v="Bui"/>
    <n v="52.81"/>
    <n v="5.19"/>
    <s v="No"/>
    <x v="0"/>
    <x v="1"/>
    <n v="1"/>
    <x v="0"/>
    <x v="0"/>
    <x v="2"/>
    <d v="2003-09-09T00:00:00"/>
    <x v="258"/>
    <x v="0"/>
    <s v="tier - 2"/>
    <x v="3"/>
    <x v="39"/>
  </r>
  <r>
    <x v="259"/>
    <s v="Ms."/>
    <s v=" Megan A."/>
    <s v="Riepma"/>
    <n v="33.58"/>
    <n v="5.56"/>
    <s v="No"/>
    <x v="0"/>
    <x v="0"/>
    <n v="1"/>
    <x v="0"/>
    <x v="0"/>
    <x v="2"/>
    <d v="1984-07-22T00:00:00"/>
    <x v="259"/>
    <x v="1"/>
    <s v="tier - 3"/>
    <x v="3"/>
    <x v="32"/>
  </r>
  <r>
    <x v="260"/>
    <s v="Mr."/>
    <s v=" Luke M"/>
    <s v="Inman"/>
    <n v="30.684999999999999"/>
    <n v="8.23"/>
    <s v="No"/>
    <x v="0"/>
    <x v="0"/>
    <n v="0"/>
    <x v="0"/>
    <x v="0"/>
    <x v="0"/>
    <d v="2002-08-25T00:00:00"/>
    <x v="260"/>
    <x v="0"/>
    <s v="tier - 1"/>
    <x v="11"/>
    <x v="43"/>
  </r>
  <r>
    <x v="261"/>
    <s v="Ms."/>
    <s v=" Jacy D"/>
    <s v="Kruzel"/>
    <n v="37.524999999999999"/>
    <n v="9.0299999999999994"/>
    <s v="Yes"/>
    <x v="0"/>
    <x v="0"/>
    <n v="2"/>
    <x v="1"/>
    <x v="0"/>
    <x v="0"/>
    <d v="1970-06-18T00:00:00"/>
    <x v="261"/>
    <x v="1"/>
    <s v="tier - 2"/>
    <x v="1"/>
    <x v="2"/>
  </r>
  <r>
    <x v="262"/>
    <s v="Mr."/>
    <s v=" Simon G."/>
    <s v="Lindsay"/>
    <n v="34.5"/>
    <n v="4.07"/>
    <s v="Yes"/>
    <x v="0"/>
    <x v="0"/>
    <n v="0"/>
    <x v="0"/>
    <x v="0"/>
    <x v="2"/>
    <d v="1985-12-07T00:00:00"/>
    <x v="262"/>
    <x v="1"/>
    <s v="tier - 2"/>
    <x v="3"/>
    <x v="17"/>
  </r>
  <r>
    <x v="263"/>
    <s v="Ms."/>
    <s v=" Ainsley E."/>
    <s v="Land"/>
    <n v="28.16"/>
    <n v="5.77"/>
    <s v="No"/>
    <x v="0"/>
    <x v="0"/>
    <n v="2"/>
    <x v="0"/>
    <x v="1"/>
    <x v="1"/>
    <d v="1972-09-05T00:00:00"/>
    <x v="263"/>
    <x v="1"/>
    <s v="tier - 3"/>
    <x v="3"/>
    <x v="28"/>
  </r>
  <r>
    <x v="264"/>
    <s v="Ms."/>
    <s v=" Erica A."/>
    <s v="Brecher"/>
    <n v="30.02"/>
    <n v="5.98"/>
    <s v="No"/>
    <x v="0"/>
    <x v="1"/>
    <n v="1"/>
    <x v="0"/>
    <x v="0"/>
    <x v="1"/>
    <d v="2003-11-28T00:00:00"/>
    <x v="264"/>
    <x v="1"/>
    <s v="tier - 3"/>
    <x v="1"/>
    <x v="39"/>
  </r>
  <r>
    <x v="265"/>
    <s v="Mr."/>
    <s v=" Erik"/>
    <s v="Debolt"/>
    <n v="37.82"/>
    <n v="6.01"/>
    <s v="No"/>
    <x v="0"/>
    <x v="0"/>
    <n v="0"/>
    <x v="0"/>
    <x v="0"/>
    <x v="1"/>
    <d v="1990-10-12T00:00:00"/>
    <x v="265"/>
    <x v="1"/>
    <s v="tier - 1"/>
    <x v="3"/>
    <x v="3"/>
  </r>
  <r>
    <x v="266"/>
    <s v="Ms."/>
    <s v=" Erin C."/>
    <s v="Oswalt"/>
    <n v="33.14"/>
    <n v="5.67"/>
    <s v="Yes"/>
    <x v="0"/>
    <x v="0"/>
    <n v="0"/>
    <x v="0"/>
    <x v="0"/>
    <x v="2"/>
    <d v="1985-07-15T00:00:00"/>
    <x v="266"/>
    <x v="1"/>
    <s v="tier - 1"/>
    <x v="3"/>
    <x v="17"/>
  </r>
  <r>
    <x v="267"/>
    <s v="Ms."/>
    <s v=" Adrienne"/>
    <s v="Boyd"/>
    <n v="25.14"/>
    <n v="6.02"/>
    <s v="Yes"/>
    <x v="0"/>
    <x v="1"/>
    <n v="1"/>
    <x v="0"/>
    <x v="1"/>
    <x v="1"/>
    <d v="1969-10-30T00:00:00"/>
    <x v="267"/>
    <x v="1"/>
    <s v="tier - 2"/>
    <x v="3"/>
    <x v="16"/>
  </r>
  <r>
    <x v="268"/>
    <s v="Mr."/>
    <s v=" Adam"/>
    <s v="Bulewich"/>
    <n v="20.18"/>
    <n v="11.19"/>
    <s v="No"/>
    <x v="0"/>
    <x v="0"/>
    <n v="0"/>
    <x v="0"/>
    <x v="2"/>
    <x v="0"/>
    <d v="1962-07-01T00:00:00"/>
    <x v="268"/>
    <x v="0"/>
    <s v="tier - 2"/>
    <x v="3"/>
    <x v="5"/>
  </r>
  <r>
    <x v="269"/>
    <s v="Mr."/>
    <s v=" Yutaka"/>
    <s v="Fukuda"/>
    <n v="44.36"/>
    <n v="5.1100000000000003"/>
    <s v="No"/>
    <x v="0"/>
    <x v="0"/>
    <n v="0"/>
    <x v="0"/>
    <x v="0"/>
    <x v="2"/>
    <d v="1994-07-28T00:00:00"/>
    <x v="269"/>
    <x v="0"/>
    <s v="tier - 2"/>
    <x v="3"/>
    <x v="6"/>
  </r>
  <r>
    <x v="270"/>
    <s v="Mr."/>
    <s v=" Tyler M"/>
    <s v="Phillips"/>
    <n v="23.82"/>
    <n v="10.85"/>
    <s v="Yes"/>
    <x v="0"/>
    <x v="0"/>
    <n v="0"/>
    <x v="0"/>
    <x v="2"/>
    <x v="0"/>
    <d v="1967-07-10T00:00:00"/>
    <x v="270"/>
    <x v="1"/>
    <s v="tier - 3"/>
    <x v="3"/>
    <x v="22"/>
  </r>
  <r>
    <x v="271"/>
    <s v="Mr."/>
    <s v=" Stephen"/>
    <s v="Maddison"/>
    <n v="45"/>
    <n v="5.24"/>
    <s v="Yes"/>
    <x v="0"/>
    <x v="0"/>
    <n v="1"/>
    <x v="0"/>
    <x v="0"/>
    <x v="2"/>
    <d v="1995-07-08T00:00:00"/>
    <x v="271"/>
    <x v="0"/>
    <s v="tier - 1"/>
    <x v="3"/>
    <x v="40"/>
  </r>
  <r>
    <x v="272"/>
    <s v="Mr."/>
    <s v=" Andrew B."/>
    <s v="Lockwood"/>
    <n v="26.62"/>
    <n v="10.08"/>
    <s v="No"/>
    <x v="0"/>
    <x v="0"/>
    <n v="0"/>
    <x v="0"/>
    <x v="1"/>
    <x v="0"/>
    <d v="1971-08-24T00:00:00"/>
    <x v="272"/>
    <x v="1"/>
    <s v="tier - 1"/>
    <x v="3"/>
    <x v="14"/>
  </r>
  <r>
    <x v="273"/>
    <s v="Mr."/>
    <s v=" James"/>
    <s v="Defilippi"/>
    <n v="32.67"/>
    <n v="10.97"/>
    <s v="Yes"/>
    <x v="0"/>
    <x v="0"/>
    <n v="0"/>
    <x v="0"/>
    <x v="0"/>
    <x v="0"/>
    <d v="1981-11-17T00:00:00"/>
    <x v="273"/>
    <x v="1"/>
    <s v="tier - 3"/>
    <x v="3"/>
    <x v="36"/>
  </r>
  <r>
    <x v="274"/>
    <s v="Mr."/>
    <s v=" Shawn P."/>
    <s v="Jackson"/>
    <n v="44.44"/>
    <n v="4.9000000000000004"/>
    <s v="Yes"/>
    <x v="0"/>
    <x v="0"/>
    <n v="1"/>
    <x v="0"/>
    <x v="0"/>
    <x v="2"/>
    <d v="1995-12-04T00:00:00"/>
    <x v="274"/>
    <x v="0"/>
    <s v="tier - 2"/>
    <x v="3"/>
    <x v="40"/>
  </r>
  <r>
    <x v="275"/>
    <s v="Mr."/>
    <s v=" Matt"/>
    <s v="Ozahowski"/>
    <n v="28.31"/>
    <n v="5.33"/>
    <s v="No"/>
    <x v="0"/>
    <x v="0"/>
    <n v="0"/>
    <x v="0"/>
    <x v="1"/>
    <x v="2"/>
    <d v="1980-12-12T00:00:00"/>
    <x v="275"/>
    <x v="0"/>
    <s v="tier - 3"/>
    <x v="1"/>
    <x v="25"/>
  </r>
  <r>
    <x v="276"/>
    <s v="Mr."/>
    <s v=" Nathaniel"/>
    <s v="Guthals"/>
    <n v="25.05"/>
    <n v="4.6100000000000003"/>
    <s v="No"/>
    <x v="0"/>
    <x v="0"/>
    <n v="2"/>
    <x v="0"/>
    <x v="1"/>
    <x v="2"/>
    <d v="1972-11-07T00:00:00"/>
    <x v="276"/>
    <x v="1"/>
    <s v="tier - 2"/>
    <x v="1"/>
    <x v="28"/>
  </r>
  <r>
    <x v="277"/>
    <s v="Mr."/>
    <s v=" Kevin D."/>
    <s v="Yates"/>
    <n v="28.34"/>
    <n v="8.18"/>
    <s v="No"/>
    <x v="0"/>
    <x v="0"/>
    <n v="0"/>
    <x v="0"/>
    <x v="1"/>
    <x v="0"/>
    <d v="1974-12-06T00:00:00"/>
    <x v="277"/>
    <x v="0"/>
    <s v="tier - 1"/>
    <x v="3"/>
    <x v="19"/>
  </r>
  <r>
    <x v="278"/>
    <s v="Ms."/>
    <s v=" Joan"/>
    <s v="Samuelson"/>
    <n v="17.765000000000001"/>
    <n v="5.62"/>
    <s v="No"/>
    <x v="0"/>
    <x v="0"/>
    <n v="0"/>
    <x v="0"/>
    <x v="3"/>
    <x v="2"/>
    <d v="1990-07-09T00:00:00"/>
    <x v="278"/>
    <x v="1"/>
    <s v="tier - 1"/>
    <x v="1"/>
    <x v="3"/>
  </r>
  <r>
    <x v="279"/>
    <s v="Mr."/>
    <s v=" Christopher A"/>
    <s v="Lemos"/>
    <n v="36.119999999999997"/>
    <n v="5.82"/>
    <s v="No"/>
    <x v="0"/>
    <x v="0"/>
    <n v="0"/>
    <x v="0"/>
    <x v="0"/>
    <x v="1"/>
    <d v="1990-09-30T00:00:00"/>
    <x v="279"/>
    <x v="0"/>
    <s v="tier - 2"/>
    <x v="3"/>
    <x v="3"/>
  </r>
  <r>
    <x v="280"/>
    <s v="Ms."/>
    <s v=" Kacy L."/>
    <s v="Seynders"/>
    <n v="23.19"/>
    <n v="7.66"/>
    <s v="No"/>
    <x v="0"/>
    <x v="0"/>
    <n v="0"/>
    <x v="0"/>
    <x v="2"/>
    <x v="0"/>
    <d v="1968-11-01T00:00:00"/>
    <x v="280"/>
    <x v="1"/>
    <s v="tier - 3"/>
    <x v="3"/>
    <x v="0"/>
  </r>
  <r>
    <x v="281"/>
    <s v="Mr."/>
    <s v=" Benjamin H."/>
    <s v="Saunders"/>
    <n v="35.99"/>
    <n v="4.2300000000000004"/>
    <s v="No"/>
    <x v="0"/>
    <x v="0"/>
    <n v="0"/>
    <x v="0"/>
    <x v="0"/>
    <x v="2"/>
    <d v="1990-07-13T00:00:00"/>
    <x v="281"/>
    <x v="0"/>
    <s v="tier - 1"/>
    <x v="3"/>
    <x v="3"/>
  </r>
  <r>
    <x v="282"/>
    <s v="Mr."/>
    <s v=" Xaviour J."/>
    <s v="Walker"/>
    <n v="30.25"/>
    <n v="5.58"/>
    <s v="No"/>
    <x v="0"/>
    <x v="1"/>
    <n v="1"/>
    <x v="0"/>
    <x v="0"/>
    <x v="2"/>
    <d v="2003-10-08T00:00:00"/>
    <x v="282"/>
    <x v="0"/>
    <s v="tier - 2"/>
    <x v="0"/>
    <x v="39"/>
  </r>
  <r>
    <x v="283"/>
    <s v="Mr."/>
    <s v=" Michael T."/>
    <s v="Lam"/>
    <n v="26.24"/>
    <n v="6.26"/>
    <s v="Yes"/>
    <x v="0"/>
    <x v="0"/>
    <n v="0"/>
    <x v="0"/>
    <x v="1"/>
    <x v="1"/>
    <d v="1976-09-19T00:00:00"/>
    <x v="283"/>
    <x v="1"/>
    <s v="tier - 1"/>
    <x v="3"/>
    <x v="1"/>
  </r>
  <r>
    <x v="284"/>
    <s v="Mr."/>
    <s v=" Bradley"/>
    <s v="Sweigart"/>
    <n v="31.36"/>
    <n v="10.6"/>
    <s v="Yes"/>
    <x v="0"/>
    <x v="0"/>
    <n v="0"/>
    <x v="0"/>
    <x v="0"/>
    <x v="0"/>
    <d v="1981-09-27T00:00:00"/>
    <x v="284"/>
    <x v="1"/>
    <s v="tier - 2"/>
    <x v="3"/>
    <x v="36"/>
  </r>
  <r>
    <x v="285"/>
    <s v="Ms."/>
    <s v=" Andrea"/>
    <s v="Sieczkowski"/>
    <n v="25.69"/>
    <n v="4.78"/>
    <s v="Yes"/>
    <x v="0"/>
    <x v="0"/>
    <n v="0"/>
    <x v="0"/>
    <x v="1"/>
    <x v="2"/>
    <d v="1976-08-09T00:00:00"/>
    <x v="285"/>
    <x v="1"/>
    <s v="tier - 3"/>
    <x v="3"/>
    <x v="1"/>
  </r>
  <r>
    <x v="286"/>
    <s v="Ms."/>
    <s v=" Nancy M"/>
    <s v="Jurgens"/>
    <n v="25.46"/>
    <n v="6.03"/>
    <s v="No"/>
    <x v="0"/>
    <x v="0"/>
    <n v="2"/>
    <x v="0"/>
    <x v="1"/>
    <x v="1"/>
    <d v="1972-10-19T00:00:00"/>
    <x v="286"/>
    <x v="1"/>
    <s v="tier - 2"/>
    <x v="3"/>
    <x v="28"/>
  </r>
  <r>
    <x v="287"/>
    <s v="Mr."/>
    <s v=" Matt"/>
    <s v="Hackman"/>
    <n v="31.83"/>
    <n v="11.55"/>
    <s v="Yes"/>
    <x v="0"/>
    <x v="0"/>
    <n v="1"/>
    <x v="0"/>
    <x v="0"/>
    <x v="0"/>
    <d v="1986-12-02T00:00:00"/>
    <x v="287"/>
    <x v="1"/>
    <s v="tier - 2"/>
    <x v="3"/>
    <x v="26"/>
  </r>
  <r>
    <x v="288"/>
    <s v="Mr."/>
    <s v=" Lee"/>
    <s v="Klarich"/>
    <n v="24.43"/>
    <n v="7.59"/>
    <s v="Yes"/>
    <x v="0"/>
    <x v="0"/>
    <n v="1"/>
    <x v="0"/>
    <x v="2"/>
    <x v="0"/>
    <d v="1975-12-17T00:00:00"/>
    <x v="288"/>
    <x v="1"/>
    <s v="tier - 3"/>
    <x v="1"/>
    <x v="27"/>
  </r>
  <r>
    <x v="289"/>
    <s v="Mr."/>
    <s v=" Chris"/>
    <s v="Schulten"/>
    <n v="41.9"/>
    <n v="4.26"/>
    <s v="No"/>
    <x v="0"/>
    <x v="0"/>
    <n v="0"/>
    <x v="0"/>
    <x v="0"/>
    <x v="2"/>
    <d v="1994-09-08T00:00:00"/>
    <x v="289"/>
    <x v="1"/>
    <s v="tier - 1"/>
    <x v="3"/>
    <x v="6"/>
  </r>
  <r>
    <x v="290"/>
    <s v="Mr."/>
    <s v=" Erik T."/>
    <s v="Fagerstrom"/>
    <n v="22.88"/>
    <n v="5.9"/>
    <s v="Yes"/>
    <x v="0"/>
    <x v="1"/>
    <n v="1"/>
    <x v="0"/>
    <x v="2"/>
    <x v="1"/>
    <d v="1969-09-11T00:00:00"/>
    <x v="290"/>
    <x v="0"/>
    <s v="tier - 2"/>
    <x v="3"/>
    <x v="16"/>
  </r>
  <r>
    <x v="291"/>
    <s v="Mr."/>
    <s v=" Rod W"/>
    <s v="Bien"/>
    <n v="29.734999999999999"/>
    <n v="7.79"/>
    <s v="No"/>
    <x v="0"/>
    <x v="0"/>
    <n v="0"/>
    <x v="1"/>
    <x v="1"/>
    <x v="0"/>
    <d v="1978-11-10T00:00:00"/>
    <x v="291"/>
    <x v="0"/>
    <s v="tier - 3"/>
    <x v="6"/>
    <x v="9"/>
  </r>
  <r>
    <x v="292"/>
    <s v="Mr."/>
    <s v=" Joey"/>
    <s v="Hess"/>
    <n v="40.74"/>
    <n v="5.28"/>
    <s v="No"/>
    <x v="0"/>
    <x v="1"/>
    <n v="1"/>
    <x v="0"/>
    <x v="0"/>
    <x v="2"/>
    <d v="1993-09-13T00:00:00"/>
    <x v="292"/>
    <x v="0"/>
    <s v="tier - 3"/>
    <x v="3"/>
    <x v="20"/>
  </r>
  <r>
    <x v="293"/>
    <s v="Ms."/>
    <s v=" Hillary L."/>
    <s v="Shaw"/>
    <n v="24.14"/>
    <n v="5.87"/>
    <s v="No"/>
    <x v="0"/>
    <x v="0"/>
    <n v="2"/>
    <x v="0"/>
    <x v="2"/>
    <x v="1"/>
    <d v="1972-09-21T00:00:00"/>
    <x v="293"/>
    <x v="1"/>
    <s v="tier - 1"/>
    <x v="3"/>
    <x v="28"/>
  </r>
  <r>
    <x v="294"/>
    <s v="Mr."/>
    <s v=" Eric J"/>
    <s v="Williams"/>
    <n v="25.15"/>
    <n v="9.08"/>
    <s v="Yes"/>
    <x v="0"/>
    <x v="0"/>
    <n v="1"/>
    <x v="0"/>
    <x v="1"/>
    <x v="0"/>
    <d v="1975-09-25T00:00:00"/>
    <x v="294"/>
    <x v="1"/>
    <s v="tier - 3"/>
    <x v="3"/>
    <x v="27"/>
  </r>
  <r>
    <x v="295"/>
    <s v="Mr."/>
    <s v=" Nicolas"/>
    <s v="Menzies"/>
    <n v="28.71"/>
    <n v="5.2"/>
    <s v="No"/>
    <x v="0"/>
    <x v="0"/>
    <n v="1"/>
    <x v="0"/>
    <x v="1"/>
    <x v="2"/>
    <d v="1984-09-10T00:00:00"/>
    <x v="295"/>
    <x v="1"/>
    <s v="tier - 1"/>
    <x v="3"/>
    <x v="32"/>
  </r>
  <r>
    <x v="296"/>
    <s v="Mr."/>
    <s v=" Marcel"/>
    <s v="Buehler"/>
    <n v="23"/>
    <n v="5.48"/>
    <s v="No"/>
    <x v="0"/>
    <x v="0"/>
    <n v="0"/>
    <x v="0"/>
    <x v="2"/>
    <x v="2"/>
    <d v="1977-10-14T00:00:00"/>
    <x v="296"/>
    <x v="1"/>
    <s v="tier - 2"/>
    <x v="1"/>
    <x v="29"/>
  </r>
  <r>
    <x v="297"/>
    <s v="Ms."/>
    <s v=" Ashley N"/>
    <s v="Degen"/>
    <n v="36.86"/>
    <n v="11.95"/>
    <s v="No"/>
    <x v="0"/>
    <x v="0"/>
    <n v="0"/>
    <x v="1"/>
    <x v="0"/>
    <x v="0"/>
    <d v="1960-12-13T00:00:00"/>
    <x v="297"/>
    <x v="1"/>
    <s v="tier - 1"/>
    <x v="2"/>
    <x v="15"/>
  </r>
  <r>
    <x v="298"/>
    <s v="Mr."/>
    <s v=" Evan D"/>
    <s v="Arsenault"/>
    <n v="24.25"/>
    <n v="8.6999999999999993"/>
    <s v="Yes"/>
    <x v="0"/>
    <x v="0"/>
    <n v="1"/>
    <x v="0"/>
    <x v="2"/>
    <x v="0"/>
    <d v="1975-10-29T00:00:00"/>
    <x v="298"/>
    <x v="1"/>
    <s v="tier - 1"/>
    <x v="3"/>
    <x v="27"/>
  </r>
  <r>
    <x v="299"/>
    <s v="Ms."/>
    <s v=" Krisana"/>
    <s v="Hoff"/>
    <n v="23.85"/>
    <n v="7.84"/>
    <s v="No"/>
    <x v="0"/>
    <x v="0"/>
    <n v="0"/>
    <x v="0"/>
    <x v="2"/>
    <x v="0"/>
    <d v="1974-10-08T00:00:00"/>
    <x v="299"/>
    <x v="1"/>
    <s v="tier - 3"/>
    <x v="3"/>
    <x v="19"/>
  </r>
  <r>
    <x v="300"/>
    <s v="Mr."/>
    <s v=" Kyle"/>
    <s v="Hall"/>
    <n v="40.020000000000003"/>
    <n v="5.19"/>
    <s v="Yes"/>
    <x v="0"/>
    <x v="0"/>
    <n v="1"/>
    <x v="0"/>
    <x v="0"/>
    <x v="2"/>
    <d v="1995-09-27T00:00:00"/>
    <x v="300"/>
    <x v="1"/>
    <s v="tier - 2"/>
    <x v="3"/>
    <x v="40"/>
  </r>
  <r>
    <x v="301"/>
    <s v="Ms."/>
    <s v=" Kate"/>
    <s v="Ashley"/>
    <n v="19.170000000000002"/>
    <n v="8.41"/>
    <s v="No"/>
    <x v="0"/>
    <x v="0"/>
    <n v="0"/>
    <x v="0"/>
    <x v="2"/>
    <x v="0"/>
    <d v="1968-07-09T00:00:00"/>
    <x v="301"/>
    <x v="1"/>
    <s v="tier - 1"/>
    <x v="3"/>
    <x v="0"/>
  </r>
  <r>
    <x v="302"/>
    <s v="Mr."/>
    <s v=" Martin A."/>
    <s v="Rindahl"/>
    <n v="43.53"/>
    <n v="5.86"/>
    <s v="Yes"/>
    <x v="1"/>
    <x v="0"/>
    <n v="2"/>
    <x v="0"/>
    <x v="0"/>
    <x v="1"/>
    <d v="2000-07-22T00:00:00"/>
    <x v="302"/>
    <x v="0"/>
    <s v="tier - 1"/>
    <x v="3"/>
    <x v="21"/>
  </r>
  <r>
    <x v="303"/>
    <s v="Ms."/>
    <s v=" Stacey"/>
    <s v="Clark"/>
    <n v="46.06"/>
    <n v="4.18"/>
    <s v="No"/>
    <x v="1"/>
    <x v="0"/>
    <n v="1"/>
    <x v="0"/>
    <x v="0"/>
    <x v="2"/>
    <d v="2004-11-09T00:00:00"/>
    <x v="303"/>
    <x v="1"/>
    <s v="tier - 1"/>
    <x v="3"/>
    <x v="41"/>
  </r>
  <r>
    <x v="304"/>
    <s v="Ms."/>
    <s v=" Christine"/>
    <s v="Irish"/>
    <n v="29.92"/>
    <n v="11.99"/>
    <s v="Yes"/>
    <x v="0"/>
    <x v="0"/>
    <n v="2"/>
    <x v="0"/>
    <x v="1"/>
    <x v="0"/>
    <d v="1961-09-09T00:00:00"/>
    <x v="304"/>
    <x v="1"/>
    <s v="tier - 2"/>
    <x v="0"/>
    <x v="12"/>
  </r>
  <r>
    <x v="305"/>
    <s v="Ms."/>
    <s v=" Sarah C."/>
    <s v="Richardson"/>
    <n v="28.46"/>
    <n v="4.8499999999999996"/>
    <s v="Yes"/>
    <x v="0"/>
    <x v="0"/>
    <n v="1"/>
    <x v="0"/>
    <x v="1"/>
    <x v="2"/>
    <d v="1988-09-05T00:00:00"/>
    <x v="305"/>
    <x v="1"/>
    <s v="tier - 1"/>
    <x v="3"/>
    <x v="23"/>
  </r>
  <r>
    <x v="306"/>
    <s v="Ms."/>
    <s v=" Megan"/>
    <s v="Dewitt"/>
    <n v="24.56"/>
    <n v="6.18"/>
    <s v="Yes"/>
    <x v="0"/>
    <x v="1"/>
    <n v="1"/>
    <x v="0"/>
    <x v="2"/>
    <x v="1"/>
    <d v="1983-12-21T00:00:00"/>
    <x v="306"/>
    <x v="1"/>
    <s v="tier - 3"/>
    <x v="3"/>
    <x v="33"/>
  </r>
  <r>
    <x v="307"/>
    <s v="Mr."/>
    <s v=" Jason W"/>
    <s v="Hickman"/>
    <n v="41.19"/>
    <n v="6.37"/>
    <s v="No"/>
    <x v="0"/>
    <x v="0"/>
    <n v="0"/>
    <x v="0"/>
    <x v="0"/>
    <x v="1"/>
    <d v="1999-09-21T00:00:00"/>
    <x v="307"/>
    <x v="0"/>
    <s v="tier - 2"/>
    <x v="3"/>
    <x v="35"/>
  </r>
  <r>
    <x v="308"/>
    <s v="Ms."/>
    <s v=" Michele"/>
    <s v="Gonzalez"/>
    <n v="18.63"/>
    <n v="9.81"/>
    <s v="Yes"/>
    <x v="0"/>
    <x v="0"/>
    <n v="2"/>
    <x v="0"/>
    <x v="2"/>
    <x v="0"/>
    <d v="1970-11-11T00:00:00"/>
    <x v="308"/>
    <x v="1"/>
    <s v="tier - 3"/>
    <x v="3"/>
    <x v="2"/>
  </r>
  <r>
    <x v="309"/>
    <s v="Ms."/>
    <s v=" Nikki"/>
    <s v="Difani"/>
    <n v="26.26"/>
    <n v="11.8"/>
    <s v="Yes"/>
    <x v="0"/>
    <x v="0"/>
    <n v="1"/>
    <x v="0"/>
    <x v="1"/>
    <x v="0"/>
    <d v="1986-08-10T00:00:00"/>
    <x v="309"/>
    <x v="1"/>
    <s v="tier - 1"/>
    <x v="3"/>
    <x v="26"/>
  </r>
  <r>
    <x v="310"/>
    <s v="Mr."/>
    <s v=" Philip J."/>
    <s v="Turner"/>
    <n v="22.37"/>
    <n v="5.86"/>
    <s v="Yes"/>
    <x v="0"/>
    <x v="1"/>
    <n v="1"/>
    <x v="0"/>
    <x v="2"/>
    <x v="1"/>
    <d v="1983-09-03T00:00:00"/>
    <x v="310"/>
    <x v="1"/>
    <s v="tier - 1"/>
    <x v="1"/>
    <x v="33"/>
  </r>
  <r>
    <x v="311"/>
    <s v="Mr."/>
    <s v=" Bryan L"/>
    <s v="Widmann"/>
    <n v="39.619999999999997"/>
    <n v="4.28"/>
    <s v="No"/>
    <x v="0"/>
    <x v="0"/>
    <n v="1"/>
    <x v="0"/>
    <x v="0"/>
    <x v="2"/>
    <d v="1998-10-28T00:00:00"/>
    <x v="311"/>
    <x v="1"/>
    <s v="tier - 3"/>
    <x v="3"/>
    <x v="44"/>
  </r>
  <r>
    <x v="312"/>
    <s v="Mr."/>
    <s v=" Timothy F"/>
    <s v="Tunney"/>
    <n v="18.329999999999998"/>
    <n v="4.16"/>
    <s v="Yes"/>
    <x v="0"/>
    <x v="0"/>
    <n v="0"/>
    <x v="0"/>
    <x v="3"/>
    <x v="2"/>
    <d v="1976-09-03T00:00:00"/>
    <x v="312"/>
    <x v="1"/>
    <s v="tier - 3"/>
    <x v="1"/>
    <x v="1"/>
  </r>
  <r>
    <x v="313"/>
    <s v="Ms."/>
    <s v=" Angielyn M"/>
    <s v="San Juan"/>
    <n v="17.11"/>
    <n v="4.9800000000000004"/>
    <s v="Yes"/>
    <x v="0"/>
    <x v="1"/>
    <n v="1"/>
    <x v="0"/>
    <x v="3"/>
    <x v="2"/>
    <d v="1969-07-30T00:00:00"/>
    <x v="313"/>
    <x v="1"/>
    <s v="tier - 2"/>
    <x v="3"/>
    <x v="16"/>
  </r>
  <r>
    <x v="314"/>
    <s v="Ms."/>
    <s v=" Jeanie M."/>
    <s v="Croll"/>
    <n v="43.5"/>
    <n v="6.38"/>
    <s v="No"/>
    <x v="1"/>
    <x v="0"/>
    <n v="1"/>
    <x v="0"/>
    <x v="0"/>
    <x v="1"/>
    <d v="2004-06-01T00:00:00"/>
    <x v="314"/>
    <x v="1"/>
    <s v="tier - 2"/>
    <x v="3"/>
    <x v="39"/>
  </r>
  <r>
    <x v="315"/>
    <s v="Mr."/>
    <s v=" Greg"/>
    <s v="Rolfes"/>
    <n v="25.364999999999998"/>
    <n v="5.19"/>
    <s v="No"/>
    <x v="0"/>
    <x v="0"/>
    <n v="2"/>
    <x v="1"/>
    <x v="1"/>
    <x v="2"/>
    <d v="1972-07-24T00:00:00"/>
    <x v="315"/>
    <x v="0"/>
    <s v="tier - 1"/>
    <x v="1"/>
    <x v="28"/>
  </r>
  <r>
    <x v="316"/>
    <s v="Mr."/>
    <s v=" John"/>
    <s v="Hinkle"/>
    <n v="28.594999999999999"/>
    <n v="10.210000000000001"/>
    <s v="No"/>
    <x v="0"/>
    <x v="0"/>
    <n v="0"/>
    <x v="1"/>
    <x v="1"/>
    <x v="0"/>
    <d v="1962-09-15T00:00:00"/>
    <x v="316"/>
    <x v="0"/>
    <s v="tier - 1"/>
    <x v="7"/>
    <x v="5"/>
  </r>
  <r>
    <x v="317"/>
    <s v="Mr."/>
    <s v=" Aliaksandr"/>
    <s v="Leuchanka"/>
    <n v="29.83"/>
    <n v="9.6999999999999993"/>
    <s v="Yes"/>
    <x v="0"/>
    <x v="1"/>
    <n v="1"/>
    <x v="0"/>
    <x v="1"/>
    <x v="0"/>
    <d v="1963-09-13T00:00:00"/>
    <x v="317"/>
    <x v="0"/>
    <s v="tier - 1"/>
    <x v="7"/>
    <x v="8"/>
  </r>
  <r>
    <x v="318"/>
    <s v="Mr."/>
    <s v=" Jason M."/>
    <s v="Ayr"/>
    <n v="24.7"/>
    <n v="10.25"/>
    <s v="No"/>
    <x v="0"/>
    <x v="0"/>
    <n v="3"/>
    <x v="1"/>
    <x v="2"/>
    <x v="0"/>
    <d v="1958-08-11T00:00:00"/>
    <x v="318"/>
    <x v="0"/>
    <s v="tier - 3"/>
    <x v="1"/>
    <x v="7"/>
  </r>
  <r>
    <x v="319"/>
    <s v="Ms."/>
    <s v=" Sheera K"/>
    <s v="Siegel"/>
    <n v="17.940000000000001"/>
    <n v="9.77"/>
    <s v="No"/>
    <x v="0"/>
    <x v="0"/>
    <n v="0"/>
    <x v="0"/>
    <x v="3"/>
    <x v="0"/>
    <d v="1971-12-25T00:00:00"/>
    <x v="319"/>
    <x v="1"/>
    <s v="tier - 3"/>
    <x v="3"/>
    <x v="14"/>
  </r>
  <r>
    <x v="320"/>
    <s v="Ms."/>
    <s v=" Janice"/>
    <s v="Penrose"/>
    <n v="21.08"/>
    <n v="4.83"/>
    <s v="No"/>
    <x v="0"/>
    <x v="1"/>
    <n v="1"/>
    <x v="0"/>
    <x v="2"/>
    <x v="2"/>
    <d v="1979-09-02T00:00:00"/>
    <x v="320"/>
    <x v="1"/>
    <s v="tier - 3"/>
    <x v="3"/>
    <x v="18"/>
  </r>
  <r>
    <x v="321"/>
    <s v="Mr."/>
    <s v=" Timothy G."/>
    <s v="Schuler"/>
    <n v="37.715000000000003"/>
    <n v="10.86"/>
    <s v="Yes"/>
    <x v="0"/>
    <x v="0"/>
    <n v="0"/>
    <x v="1"/>
    <x v="0"/>
    <x v="0"/>
    <d v="1967-06-16T00:00:00"/>
    <x v="321"/>
    <x v="0"/>
    <s v="tier - 1"/>
    <x v="1"/>
    <x v="22"/>
  </r>
  <r>
    <x v="322"/>
    <s v="Mr."/>
    <s v=" Alan R"/>
    <s v="Walker"/>
    <n v="22.39"/>
    <n v="9.5299999999999994"/>
    <s v="Yes"/>
    <x v="0"/>
    <x v="0"/>
    <n v="0"/>
    <x v="0"/>
    <x v="2"/>
    <x v="0"/>
    <d v="1981-08-04T00:00:00"/>
    <x v="322"/>
    <x v="1"/>
    <s v="tier - 3"/>
    <x v="1"/>
    <x v="36"/>
  </r>
  <r>
    <x v="323"/>
    <s v="Mr."/>
    <s v=" Michael"/>
    <s v="Stange"/>
    <n v="28.78"/>
    <n v="5.68"/>
    <s v="No"/>
    <x v="0"/>
    <x v="0"/>
    <n v="0"/>
    <x v="0"/>
    <x v="1"/>
    <x v="2"/>
    <d v="1991-10-05T00:00:00"/>
    <x v="323"/>
    <x v="0"/>
    <s v="tier - 1"/>
    <x v="3"/>
    <x v="42"/>
  </r>
  <r>
    <x v="324"/>
    <s v="Ms."/>
    <s v=" Marie-France"/>
    <s v="Roy"/>
    <n v="18.329999999999998"/>
    <n v="5.57"/>
    <s v="Yes"/>
    <x v="0"/>
    <x v="0"/>
    <n v="0"/>
    <x v="0"/>
    <x v="3"/>
    <x v="2"/>
    <d v="1976-06-12T00:00:00"/>
    <x v="324"/>
    <x v="0"/>
    <s v="tier - 1"/>
    <x v="3"/>
    <x v="1"/>
  </r>
  <r>
    <x v="325"/>
    <s v="Mr."/>
    <s v=" Erik F."/>
    <s v="Potere"/>
    <n v="26.39"/>
    <n v="4.58"/>
    <s v="Yes"/>
    <x v="0"/>
    <x v="0"/>
    <n v="1"/>
    <x v="0"/>
    <x v="1"/>
    <x v="2"/>
    <d v="1988-12-30T00:00:00"/>
    <x v="325"/>
    <x v="0"/>
    <s v="tier - 1"/>
    <x v="3"/>
    <x v="23"/>
  </r>
  <r>
    <x v="326"/>
    <s v="Mr."/>
    <s v=" Andrew"/>
    <s v="Podgurski"/>
    <n v="19.260000000000002"/>
    <n v="8.9600000000000009"/>
    <s v="Yes"/>
    <x v="0"/>
    <x v="0"/>
    <n v="1"/>
    <x v="0"/>
    <x v="2"/>
    <x v="0"/>
    <d v="1975-08-19T00:00:00"/>
    <x v="326"/>
    <x v="0"/>
    <s v="tier - 3"/>
    <x v="3"/>
    <x v="27"/>
  </r>
  <r>
    <x v="327"/>
    <s v="Mr."/>
    <s v=" Anthony"/>
    <s v="Diamond"/>
    <n v="26.92"/>
    <n v="6.09"/>
    <s v="No"/>
    <x v="0"/>
    <x v="0"/>
    <n v="0"/>
    <x v="0"/>
    <x v="1"/>
    <x v="1"/>
    <d v="1989-12-30T00:00:00"/>
    <x v="327"/>
    <x v="0"/>
    <s v="tier - 3"/>
    <x v="3"/>
    <x v="4"/>
  </r>
  <r>
    <x v="328"/>
    <s v="Mr."/>
    <s v=" Chris"/>
    <s v="Sallade"/>
    <n v="19.73"/>
    <n v="4.3600000000000003"/>
    <s v="No"/>
    <x v="0"/>
    <x v="0"/>
    <n v="0"/>
    <x v="0"/>
    <x v="2"/>
    <x v="2"/>
    <d v="1982-10-29T00:00:00"/>
    <x v="328"/>
    <x v="0"/>
    <s v="tier - 1"/>
    <x v="1"/>
    <x v="37"/>
  </r>
  <r>
    <x v="329"/>
    <s v="Mr."/>
    <s v=" Yu"/>
    <s v="Zhang"/>
    <n v="23.56"/>
    <n v="11.74"/>
    <s v="Yes"/>
    <x v="0"/>
    <x v="0"/>
    <n v="0"/>
    <x v="0"/>
    <x v="2"/>
    <x v="0"/>
    <d v="1981-08-13T00:00:00"/>
    <x v="329"/>
    <x v="0"/>
    <s v="tier - 2"/>
    <x v="3"/>
    <x v="36"/>
  </r>
  <r>
    <x v="330"/>
    <s v="Mr."/>
    <s v=" Caleb N"/>
    <s v="Chatfield"/>
    <n v="37.67"/>
    <n v="5.89"/>
    <s v="No"/>
    <x v="0"/>
    <x v="0"/>
    <n v="1"/>
    <x v="0"/>
    <x v="0"/>
    <x v="1"/>
    <d v="1998-06-20T00:00:00"/>
    <x v="330"/>
    <x v="0"/>
    <s v="tier - 2"/>
    <x v="3"/>
    <x v="44"/>
  </r>
  <r>
    <x v="331"/>
    <s v="Mr."/>
    <s v=" Jason M."/>
    <s v="Bruns"/>
    <n v="18.73"/>
    <n v="10.64"/>
    <s v="No"/>
    <x v="0"/>
    <x v="0"/>
    <n v="2"/>
    <x v="0"/>
    <x v="2"/>
    <x v="0"/>
    <d v="1973-08-23T00:00:00"/>
    <x v="331"/>
    <x v="0"/>
    <s v="tier - 3"/>
    <x v="3"/>
    <x v="30"/>
  </r>
  <r>
    <x v="332"/>
    <s v="Ms."/>
    <s v=" Angela R"/>
    <s v="Yochum"/>
    <n v="33.090000000000003"/>
    <n v="6.06"/>
    <s v="No"/>
    <x v="0"/>
    <x v="1"/>
    <n v="1"/>
    <x v="0"/>
    <x v="0"/>
    <x v="1"/>
    <d v="1993-07-27T00:00:00"/>
    <x v="332"/>
    <x v="0"/>
    <s v="tier - 1"/>
    <x v="3"/>
    <x v="20"/>
  </r>
  <r>
    <x v="333"/>
    <s v="Mr."/>
    <s v=" Keith J"/>
    <s v="Freeburn"/>
    <n v="18.329999999999998"/>
    <n v="7.46"/>
    <s v="Yes"/>
    <x v="0"/>
    <x v="0"/>
    <n v="1"/>
    <x v="0"/>
    <x v="3"/>
    <x v="0"/>
    <d v="1975-11-03T00:00:00"/>
    <x v="333"/>
    <x v="0"/>
    <s v="tier - 1"/>
    <x v="3"/>
    <x v="27"/>
  </r>
  <r>
    <x v="334"/>
    <s v="Ms."/>
    <s v=" Emma"/>
    <s v="Spencer"/>
    <n v="27.74"/>
    <n v="4.68"/>
    <s v="Yes"/>
    <x v="0"/>
    <x v="0"/>
    <n v="2"/>
    <x v="0"/>
    <x v="1"/>
    <x v="2"/>
    <d v="1959-10-20T00:00:00"/>
    <x v="334"/>
    <x v="0"/>
    <s v="tier - 2"/>
    <x v="2"/>
    <x v="10"/>
  </r>
  <r>
    <x v="335"/>
    <s v="Mr."/>
    <s v=" Nathan A"/>
    <s v="Jarosik"/>
    <n v="24.2"/>
    <n v="6.15"/>
    <s v="No"/>
    <x v="0"/>
    <x v="0"/>
    <n v="1"/>
    <x v="0"/>
    <x v="2"/>
    <x v="1"/>
    <d v="1987-07-16T00:00:00"/>
    <x v="335"/>
    <x v="0"/>
    <s v="tier - 1"/>
    <x v="3"/>
    <x v="38"/>
  </r>
  <r>
    <x v="336"/>
    <s v="Ms."/>
    <s v=" Kathryn"/>
    <s v="Heinzen"/>
    <n v="22.03"/>
    <n v="4.28"/>
    <s v="Yes"/>
    <x v="0"/>
    <x v="0"/>
    <n v="0"/>
    <x v="0"/>
    <x v="2"/>
    <x v="2"/>
    <d v="1985-11-07T00:00:00"/>
    <x v="336"/>
    <x v="0"/>
    <s v="tier - 1"/>
    <x v="3"/>
    <x v="17"/>
  </r>
  <r>
    <x v="337"/>
    <s v="Ms."/>
    <s v=" Elizabeth H."/>
    <s v="Kelley"/>
    <n v="26.885000000000002"/>
    <n v="9.86"/>
    <s v="No"/>
    <x v="0"/>
    <x v="0"/>
    <n v="3"/>
    <x v="0"/>
    <x v="1"/>
    <x v="0"/>
    <d v="1958-06-05T00:00:00"/>
    <x v="337"/>
    <x v="0"/>
    <s v="tier - 2"/>
    <x v="1"/>
    <x v="46"/>
  </r>
  <r>
    <x v="338"/>
    <s v="Mr."/>
    <s v=" Ben"/>
    <s v="Thacker"/>
    <n v="16.36"/>
    <n v="11.19"/>
    <s v="No"/>
    <x v="0"/>
    <x v="0"/>
    <n v="0"/>
    <x v="0"/>
    <x v="3"/>
    <x v="0"/>
    <d v="1978-07-21T00:00:00"/>
    <x v="338"/>
    <x v="0"/>
    <s v="tier - 3"/>
    <x v="1"/>
    <x v="9"/>
  </r>
  <r>
    <x v="339"/>
    <s v="Ms."/>
    <s v=" Cheryl A"/>
    <s v="Jeseritz"/>
    <n v="32.299999999999997"/>
    <n v="4.8899999999999997"/>
    <s v="Yes"/>
    <x v="0"/>
    <x v="1"/>
    <n v="1"/>
    <x v="1"/>
    <x v="0"/>
    <x v="2"/>
    <d v="1969-07-09T00:00:00"/>
    <x v="339"/>
    <x v="0"/>
    <s v="tier - 3"/>
    <x v="2"/>
    <x v="16"/>
  </r>
  <r>
    <x v="340"/>
    <s v="Ms."/>
    <s v=" Kimberly A"/>
    <s v="Hohman"/>
    <n v="16.05"/>
    <n v="4.3499999999999996"/>
    <s v="Yes"/>
    <x v="0"/>
    <x v="0"/>
    <n v="0"/>
    <x v="0"/>
    <x v="3"/>
    <x v="2"/>
    <d v="1976-11-08T00:00:00"/>
    <x v="340"/>
    <x v="0"/>
    <s v="tier - 2"/>
    <x v="3"/>
    <x v="1"/>
  </r>
  <r>
    <x v="341"/>
    <s v="Ms."/>
    <s v=" Cynthia"/>
    <s v="Hill"/>
    <n v="29.07"/>
    <n v="8.66"/>
    <s v="Yes"/>
    <x v="0"/>
    <x v="0"/>
    <n v="2"/>
    <x v="0"/>
    <x v="1"/>
    <x v="0"/>
    <d v="1961-12-24T00:00:00"/>
    <x v="341"/>
    <x v="0"/>
    <s v="tier - 3"/>
    <x v="1"/>
    <x v="12"/>
  </r>
  <r>
    <x v="342"/>
    <s v="Ms."/>
    <s v=" Jessica"/>
    <s v="Kuepfer"/>
    <n v="17.43"/>
    <n v="8.64"/>
    <s v="No"/>
    <x v="0"/>
    <x v="0"/>
    <n v="0"/>
    <x v="0"/>
    <x v="3"/>
    <x v="0"/>
    <d v="1978-11-29T00:00:00"/>
    <x v="342"/>
    <x v="0"/>
    <s v="tier - 1"/>
    <x v="3"/>
    <x v="9"/>
  </r>
  <r>
    <x v="343"/>
    <s v="Mr."/>
    <s v=" Bruce"/>
    <s v="Kaczmarek"/>
    <n v="19.329999999999998"/>
    <n v="4.2699999999999996"/>
    <s v="No"/>
    <x v="0"/>
    <x v="0"/>
    <n v="0"/>
    <x v="0"/>
    <x v="2"/>
    <x v="2"/>
    <d v="1980-07-14T00:00:00"/>
    <x v="343"/>
    <x v="0"/>
    <s v="tier - 3"/>
    <x v="3"/>
    <x v="25"/>
  </r>
  <r>
    <x v="344"/>
    <s v="Ms."/>
    <s v=" Allison"/>
    <s v="Pitt"/>
    <n v="30.52"/>
    <n v="4.21"/>
    <s v="No"/>
    <x v="0"/>
    <x v="0"/>
    <n v="1"/>
    <x v="0"/>
    <x v="0"/>
    <x v="2"/>
    <d v="1992-07-07T00:00:00"/>
    <x v="344"/>
    <x v="0"/>
    <s v="tier - 3"/>
    <x v="3"/>
    <x v="34"/>
  </r>
  <r>
    <x v="345"/>
    <s v="Mr."/>
    <s v=" Alex"/>
    <s v="Lorton"/>
    <n v="39.21"/>
    <n v="5.04"/>
    <s v="No"/>
    <x v="0"/>
    <x v="1"/>
    <n v="1"/>
    <x v="0"/>
    <x v="0"/>
    <x v="2"/>
    <d v="2003-09-01T00:00:00"/>
    <x v="345"/>
    <x v="0"/>
    <s v="tier - 3"/>
    <x v="3"/>
    <x v="39"/>
  </r>
  <r>
    <x v="346"/>
    <s v="Ms."/>
    <s v=" Gabriela"/>
    <s v="Castaneda"/>
    <n v="26.98"/>
    <n v="5.21"/>
    <s v="Yes"/>
    <x v="0"/>
    <x v="0"/>
    <n v="2"/>
    <x v="0"/>
    <x v="1"/>
    <x v="2"/>
    <d v="1959-12-05T00:00:00"/>
    <x v="346"/>
    <x v="0"/>
    <s v="tier - 1"/>
    <x v="1"/>
    <x v="10"/>
  </r>
  <r>
    <x v="347"/>
    <s v="Ms."/>
    <s v=" Sharon"/>
    <s v="Cherop"/>
    <n v="25.84"/>
    <n v="8.83"/>
    <s v="No"/>
    <x v="0"/>
    <x v="0"/>
    <n v="0"/>
    <x v="1"/>
    <x v="1"/>
    <x v="0"/>
    <d v="1962-07-25T00:00:00"/>
    <x v="347"/>
    <x v="0"/>
    <s v="tier - 1"/>
    <x v="1"/>
    <x v="5"/>
  </r>
  <r>
    <x v="348"/>
    <s v="Mr."/>
    <s v=" Jason A"/>
    <s v="Howell"/>
    <n v="28.31"/>
    <n v="8.4700000000000006"/>
    <s v="Yes"/>
    <x v="0"/>
    <x v="0"/>
    <n v="2"/>
    <x v="0"/>
    <x v="1"/>
    <x v="0"/>
    <d v="1961-08-03T00:00:00"/>
    <x v="348"/>
    <x v="0"/>
    <s v="tier - 2"/>
    <x v="1"/>
    <x v="12"/>
  </r>
  <r>
    <x v="349"/>
    <s v="Ms."/>
    <s v=" Chelsey C."/>
    <s v="Palmer"/>
    <n v="23.94"/>
    <n v="4.2"/>
    <s v="No"/>
    <x v="0"/>
    <x v="0"/>
    <n v="0"/>
    <x v="0"/>
    <x v="2"/>
    <x v="2"/>
    <d v="1990-12-05T00:00:00"/>
    <x v="349"/>
    <x v="0"/>
    <s v="tier - 3"/>
    <x v="3"/>
    <x v="3"/>
  </r>
  <r>
    <x v="350"/>
    <s v="Mr."/>
    <s v=" Devon A."/>
    <s v="Olson"/>
    <n v="20.03"/>
    <n v="6.14"/>
    <s v="Yes"/>
    <x v="0"/>
    <x v="0"/>
    <n v="0"/>
    <x v="0"/>
    <x v="2"/>
    <x v="1"/>
    <d v="1985-09-27T00:00:00"/>
    <x v="350"/>
    <x v="0"/>
    <s v="tier - 3"/>
    <x v="3"/>
    <x v="17"/>
  </r>
  <r>
    <x v="351"/>
    <s v="Ms."/>
    <s v=" Joni L"/>
    <s v="Waldron"/>
    <n v="41.42"/>
    <n v="6.07"/>
    <s v="No"/>
    <x v="0"/>
    <x v="0"/>
    <n v="0"/>
    <x v="1"/>
    <x v="0"/>
    <x v="1"/>
    <d v="1982-12-11T00:00:00"/>
    <x v="351"/>
    <x v="0"/>
    <s v="tier - 2"/>
    <x v="1"/>
    <x v="37"/>
  </r>
  <r>
    <x v="352"/>
    <s v="Mr."/>
    <s v=" Colin"/>
    <s v="Meyer"/>
    <n v="36.67"/>
    <n v="10.210000000000001"/>
    <s v="No"/>
    <x v="0"/>
    <x v="0"/>
    <n v="0"/>
    <x v="1"/>
    <x v="0"/>
    <x v="0"/>
    <d v="1974-09-16T00:00:00"/>
    <x v="352"/>
    <x v="0"/>
    <s v="tier - 1"/>
    <x v="1"/>
    <x v="19"/>
  </r>
  <r>
    <x v="353"/>
    <s v="Ms."/>
    <s v=" Rachael"/>
    <s v="Stack"/>
    <n v="27.645"/>
    <n v="4.6900000000000004"/>
    <s v="No"/>
    <x v="0"/>
    <x v="0"/>
    <n v="0"/>
    <x v="1"/>
    <x v="1"/>
    <x v="2"/>
    <d v="1977-12-02T00:00:00"/>
    <x v="353"/>
    <x v="0"/>
    <s v="tier - 2"/>
    <x v="1"/>
    <x v="29"/>
  </r>
  <r>
    <x v="354"/>
    <s v="Ms."/>
    <s v=" Maricela"/>
    <s v="Sanchez Y Torres"/>
    <n v="22.72"/>
    <n v="5.71"/>
    <s v="No"/>
    <x v="0"/>
    <x v="0"/>
    <n v="0"/>
    <x v="0"/>
    <x v="2"/>
    <x v="1"/>
    <d v="1990-12-24T00:00:00"/>
    <x v="354"/>
    <x v="0"/>
    <s v="tier - 2"/>
    <x v="3"/>
    <x v="3"/>
  </r>
  <r>
    <x v="355"/>
    <s v="Ms."/>
    <s v=" Marie"/>
    <s v="Daniels"/>
    <n v="36.520000000000003"/>
    <n v="9.07"/>
    <s v="Yes"/>
    <x v="0"/>
    <x v="1"/>
    <n v="1"/>
    <x v="1"/>
    <x v="0"/>
    <x v="0"/>
    <d v="1963-11-25T00:00:00"/>
    <x v="355"/>
    <x v="0"/>
    <s v="tier - 1"/>
    <x v="0"/>
    <x v="8"/>
  </r>
  <r>
    <x v="356"/>
    <s v="Mr."/>
    <s v=" Frank"/>
    <s v="Pepp"/>
    <n v="33.96"/>
    <n v="4.99"/>
    <s v="No"/>
    <x v="0"/>
    <x v="0"/>
    <n v="0"/>
    <x v="0"/>
    <x v="0"/>
    <x v="2"/>
    <d v="1999-09-06T00:00:00"/>
    <x v="356"/>
    <x v="0"/>
    <s v="tier - 3"/>
    <x v="3"/>
    <x v="35"/>
  </r>
  <r>
    <x v="357"/>
    <s v="Mr."/>
    <s v=" Jeffry"/>
    <s v="Buechler"/>
    <n v="26.695"/>
    <n v="8.31"/>
    <s v="No"/>
    <x v="0"/>
    <x v="0"/>
    <n v="0"/>
    <x v="0"/>
    <x v="1"/>
    <x v="0"/>
    <d v="1960-11-22T00:00:00"/>
    <x v="357"/>
    <x v="0"/>
    <s v="tier - 2"/>
    <x v="9"/>
    <x v="15"/>
  </r>
  <r>
    <x v="358"/>
    <s v="Mr."/>
    <s v=" Mike"/>
    <s v="Buenting"/>
    <n v="18.45"/>
    <n v="5.07"/>
    <s v="Yes"/>
    <x v="0"/>
    <x v="0"/>
    <n v="0"/>
    <x v="0"/>
    <x v="3"/>
    <x v="2"/>
    <d v="1985-11-29T00:00:00"/>
    <x v="358"/>
    <x v="0"/>
    <s v="tier - 2"/>
    <x v="3"/>
    <x v="17"/>
  </r>
  <r>
    <x v="359"/>
    <s v="Mr."/>
    <s v=" Rick"/>
    <s v="Evans"/>
    <n v="33.18"/>
    <n v="4.79"/>
    <s v="No"/>
    <x v="0"/>
    <x v="0"/>
    <n v="0"/>
    <x v="0"/>
    <x v="0"/>
    <x v="2"/>
    <d v="1999-12-21T00:00:00"/>
    <x v="359"/>
    <x v="0"/>
    <s v="tier - 1"/>
    <x v="3"/>
    <x v="35"/>
  </r>
  <r>
    <x v="360"/>
    <s v="Mr."/>
    <s v=" Pierre-Michel"/>
    <s v="Arcand"/>
    <n v="36.1"/>
    <n v="11.39"/>
    <s v="Yes"/>
    <x v="0"/>
    <x v="0"/>
    <n v="2"/>
    <x v="1"/>
    <x v="0"/>
    <x v="0"/>
    <d v="1961-07-28T00:00:00"/>
    <x v="360"/>
    <x v="0"/>
    <s v="tier - 3"/>
    <x v="3"/>
    <x v="12"/>
  </r>
  <r>
    <x v="361"/>
    <s v="Mr."/>
    <s v=" Daniel"/>
    <s v="Kesack"/>
    <n v="22.77"/>
    <n v="6"/>
    <s v="No"/>
    <x v="0"/>
    <x v="0"/>
    <n v="0"/>
    <x v="0"/>
    <x v="2"/>
    <x v="1"/>
    <d v="1991-06-04T00:00:00"/>
    <x v="361"/>
    <x v="0"/>
    <s v="tier - 3"/>
    <x v="3"/>
    <x v="3"/>
  </r>
  <r>
    <x v="362"/>
    <s v="Mr."/>
    <s v=" Brian L."/>
    <s v="Post"/>
    <n v="21.24"/>
    <n v="5.13"/>
    <s v="No"/>
    <x v="0"/>
    <x v="0"/>
    <n v="0"/>
    <x v="0"/>
    <x v="2"/>
    <x v="2"/>
    <d v="1989-11-21T00:00:00"/>
    <x v="362"/>
    <x v="0"/>
    <s v="tier - 2"/>
    <x v="3"/>
    <x v="4"/>
  </r>
  <r>
    <x v="363"/>
    <s v="Ms."/>
    <s v=" Morgan M."/>
    <s v="Dunne"/>
    <n v="17.600000000000001"/>
    <n v="5.26"/>
    <s v="Yes"/>
    <x v="0"/>
    <x v="0"/>
    <n v="0"/>
    <x v="0"/>
    <x v="3"/>
    <x v="2"/>
    <d v="1985-12-04T00:00:00"/>
    <x v="363"/>
    <x v="0"/>
    <s v="tier - 1"/>
    <x v="3"/>
    <x v="17"/>
  </r>
  <r>
    <x v="364"/>
    <s v="Ms."/>
    <s v=" Caroline"/>
    <s v="Kilel"/>
    <n v="26.29"/>
    <n v="6.84"/>
    <s v="No"/>
    <x v="0"/>
    <x v="0"/>
    <n v="0"/>
    <x v="0"/>
    <x v="1"/>
    <x v="0"/>
    <d v="1960-07-06T00:00:00"/>
    <x v="364"/>
    <x v="0"/>
    <s v="tier - 1"/>
    <x v="0"/>
    <x v="15"/>
  </r>
  <r>
    <x v="365"/>
    <s v="Mr."/>
    <s v=" Drew T."/>
    <s v="Nicholson"/>
    <n v="35.31"/>
    <n v="9.0399999999999991"/>
    <s v="No"/>
    <x v="0"/>
    <x v="0"/>
    <n v="0"/>
    <x v="1"/>
    <x v="0"/>
    <x v="0"/>
    <d v="2002-12-06T00:00:00"/>
    <x v="365"/>
    <x v="0"/>
    <s v="tier - 3"/>
    <x v="0"/>
    <x v="43"/>
  </r>
  <r>
    <x v="366"/>
    <s v="Mr."/>
    <s v=" Austin W"/>
    <s v="Susmann"/>
    <n v="27.04"/>
    <n v="4.0999999999999996"/>
    <s v="No"/>
    <x v="0"/>
    <x v="0"/>
    <n v="1"/>
    <x v="0"/>
    <x v="1"/>
    <x v="2"/>
    <d v="1992-07-03T00:00:00"/>
    <x v="366"/>
    <x v="0"/>
    <s v="tier - 2"/>
    <x v="3"/>
    <x v="34"/>
  </r>
  <r>
    <x v="367"/>
    <s v="Ms."/>
    <s v=" Berenice"/>
    <s v="Harsh"/>
    <n v="30.23"/>
    <n v="4.2300000000000004"/>
    <s v="Yes"/>
    <x v="0"/>
    <x v="1"/>
    <n v="1"/>
    <x v="0"/>
    <x v="0"/>
    <x v="2"/>
    <d v="1997-10-07T00:00:00"/>
    <x v="367"/>
    <x v="0"/>
    <s v="tier - 1"/>
    <x v="3"/>
    <x v="31"/>
  </r>
  <r>
    <x v="368"/>
    <s v="Mr."/>
    <s v=" Kenneth A"/>
    <s v="Pocasangre"/>
    <n v="30.6"/>
    <n v="6.48"/>
    <s v="Yes"/>
    <x v="0"/>
    <x v="1"/>
    <n v="1"/>
    <x v="0"/>
    <x v="0"/>
    <x v="1"/>
    <d v="1997-09-09T00:00:00"/>
    <x v="368"/>
    <x v="1"/>
    <s v="tier - 3"/>
    <x v="3"/>
    <x v="31"/>
  </r>
  <r>
    <x v="369"/>
    <s v="Mr."/>
    <s v=" Miguel"/>
    <s v="Martinez Lopez"/>
    <n v="26.8"/>
    <n v="5.53"/>
    <s v="No"/>
    <x v="0"/>
    <x v="0"/>
    <n v="1"/>
    <x v="0"/>
    <x v="1"/>
    <x v="2"/>
    <d v="1992-06-11T00:00:00"/>
    <x v="369"/>
    <x v="1"/>
    <s v="tier - 3"/>
    <x v="3"/>
    <x v="34"/>
  </r>
  <r>
    <x v="370"/>
    <s v="Ms."/>
    <s v=" Hadley T."/>
    <s v="Riegel"/>
    <n v="16.86"/>
    <n v="4.07"/>
    <s v="Yes"/>
    <x v="0"/>
    <x v="0"/>
    <n v="0"/>
    <x v="0"/>
    <x v="3"/>
    <x v="2"/>
    <d v="1985-11-06T00:00:00"/>
    <x v="370"/>
    <x v="1"/>
    <s v="tier - 1"/>
    <x v="3"/>
    <x v="17"/>
  </r>
  <r>
    <x v="371"/>
    <s v="Mr."/>
    <s v=" Taylor"/>
    <s v="Monson"/>
    <n v="16.3"/>
    <n v="5.51"/>
    <s v="No"/>
    <x v="0"/>
    <x v="0"/>
    <n v="1"/>
    <x v="0"/>
    <x v="3"/>
    <x v="2"/>
    <d v="1984-07-22T00:00:00"/>
    <x v="371"/>
    <x v="1"/>
    <s v="tier - 2"/>
    <x v="3"/>
    <x v="32"/>
  </r>
  <r>
    <x v="372"/>
    <s v="Ms."/>
    <s v=" Tenielle M"/>
    <s v="Klubben"/>
    <n v="29.81"/>
    <n v="11.66"/>
    <s v="No"/>
    <x v="0"/>
    <x v="0"/>
    <n v="0"/>
    <x v="0"/>
    <x v="1"/>
    <x v="0"/>
    <d v="1965-10-19T00:00:00"/>
    <x v="372"/>
    <x v="1"/>
    <s v="tier - 3"/>
    <x v="0"/>
    <x v="11"/>
  </r>
  <r>
    <x v="373"/>
    <s v="Ms."/>
    <s v=" Andrea"/>
    <s v="Mascaro"/>
    <n v="16.329999999999998"/>
    <n v="7.26"/>
    <s v="Yes"/>
    <x v="0"/>
    <x v="0"/>
    <n v="0"/>
    <x v="0"/>
    <x v="3"/>
    <x v="0"/>
    <d v="1981-10-03T00:00:00"/>
    <x v="373"/>
    <x v="1"/>
    <s v="tier - 1"/>
    <x v="3"/>
    <x v="36"/>
  </r>
  <r>
    <x v="374"/>
    <s v="Ms."/>
    <s v=" Nora P"/>
    <s v="Norvell"/>
    <n v="16.37"/>
    <n v="4.79"/>
    <s v="Yes"/>
    <x v="0"/>
    <x v="0"/>
    <n v="0"/>
    <x v="0"/>
    <x v="3"/>
    <x v="2"/>
    <d v="1985-12-05T00:00:00"/>
    <x v="374"/>
    <x v="1"/>
    <s v="tier - 1"/>
    <x v="3"/>
    <x v="17"/>
  </r>
  <r>
    <x v="375"/>
    <s v="Mr."/>
    <s v=" Zachary"/>
    <s v="Ornelas"/>
    <n v="22.42"/>
    <n v="4.68"/>
    <s v="Yes"/>
    <x v="0"/>
    <x v="0"/>
    <n v="1"/>
    <x v="1"/>
    <x v="2"/>
    <x v="2"/>
    <d v="1988-09-15T00:00:00"/>
    <x v="375"/>
    <x v="1"/>
    <s v="tier - 3"/>
    <x v="5"/>
    <x v="23"/>
  </r>
  <r>
    <x v="376"/>
    <s v="Mr."/>
    <s v=" Michael"/>
    <s v="Fitzpatrick"/>
    <n v="31.35"/>
    <n v="4.33"/>
    <s v="Yes"/>
    <x v="0"/>
    <x v="1"/>
    <n v="1"/>
    <x v="1"/>
    <x v="0"/>
    <x v="2"/>
    <d v="1969-10-16T00:00:00"/>
    <x v="376"/>
    <x v="1"/>
    <s v="tier - 2"/>
    <x v="0"/>
    <x v="16"/>
  </r>
  <r>
    <x v="377"/>
    <s v="Ms."/>
    <s v=" Alyssa K."/>
    <s v="Bloomquist"/>
    <n v="31.9"/>
    <n v="11.89"/>
    <s v="No"/>
    <x v="0"/>
    <x v="0"/>
    <n v="0"/>
    <x v="1"/>
    <x v="0"/>
    <x v="0"/>
    <d v="1968-06-06T00:00:00"/>
    <x v="377"/>
    <x v="1"/>
    <s v="tier - 2"/>
    <x v="0"/>
    <x v="22"/>
  </r>
  <r>
    <x v="378"/>
    <s v="Ms."/>
    <s v=" Heather"/>
    <s v="Wick"/>
    <n v="30.6"/>
    <n v="5.24"/>
    <s v="No"/>
    <x v="0"/>
    <x v="0"/>
    <n v="0"/>
    <x v="0"/>
    <x v="0"/>
    <x v="2"/>
    <d v="1999-12-02T00:00:00"/>
    <x v="378"/>
    <x v="1"/>
    <s v="tier - 1"/>
    <x v="3"/>
    <x v="35"/>
  </r>
  <r>
    <x v="379"/>
    <s v="Mr."/>
    <s v=" Dante"/>
    <s v="Zappala"/>
    <n v="28.975000000000001"/>
    <n v="7.63"/>
    <s v="No"/>
    <x v="0"/>
    <x v="0"/>
    <n v="0"/>
    <x v="0"/>
    <x v="1"/>
    <x v="0"/>
    <d v="1965-12-21T00:00:00"/>
    <x v="379"/>
    <x v="1"/>
    <s v="tier - 1"/>
    <x v="6"/>
    <x v="11"/>
  </r>
  <r>
    <x v="380"/>
    <s v="Ms."/>
    <s v=" Sara E."/>
    <s v="Earle"/>
    <n v="24.86"/>
    <n v="8.92"/>
    <s v="Yes"/>
    <x v="0"/>
    <x v="0"/>
    <n v="2"/>
    <x v="1"/>
    <x v="2"/>
    <x v="0"/>
    <d v="1970-10-02T00:00:00"/>
    <x v="380"/>
    <x v="1"/>
    <s v="tier - 2"/>
    <x v="0"/>
    <x v="2"/>
  </r>
  <r>
    <x v="381"/>
    <s v="Mr."/>
    <s v=" Scott"/>
    <s v="Majewski"/>
    <n v="19.54"/>
    <n v="5.37"/>
    <s v="No"/>
    <x v="0"/>
    <x v="0"/>
    <n v="0"/>
    <x v="0"/>
    <x v="2"/>
    <x v="2"/>
    <d v="1990-12-13T00:00:00"/>
    <x v="381"/>
    <x v="1"/>
    <s v="tier - 3"/>
    <x v="3"/>
    <x v="3"/>
  </r>
  <r>
    <x v="382"/>
    <s v="Mr."/>
    <s v=" Sean"/>
    <s v="Apfelbaum"/>
    <n v="26.74"/>
    <n v="4.3099999999999996"/>
    <s v="No"/>
    <x v="0"/>
    <x v="0"/>
    <n v="0"/>
    <x v="0"/>
    <x v="1"/>
    <x v="2"/>
    <d v="1994-07-02T00:00:00"/>
    <x v="382"/>
    <x v="1"/>
    <s v="tier - 2"/>
    <x v="3"/>
    <x v="6"/>
  </r>
  <r>
    <x v="383"/>
    <s v="Ms."/>
    <s v=" Danielle"/>
    <s v="Graham"/>
    <n v="22.99"/>
    <n v="10.46"/>
    <s v="No"/>
    <x v="0"/>
    <x v="0"/>
    <n v="3"/>
    <x v="0"/>
    <x v="2"/>
    <x v="0"/>
    <d v="1958-06-30T00:00:00"/>
    <x v="383"/>
    <x v="1"/>
    <s v="tier - 2"/>
    <x v="0"/>
    <x v="7"/>
  </r>
  <r>
    <x v="384"/>
    <s v="Mr."/>
    <s v=" Andrew D."/>
    <s v="Whitacre"/>
    <n v="31.46"/>
    <n v="7.39"/>
    <s v="No"/>
    <x v="0"/>
    <x v="0"/>
    <n v="0"/>
    <x v="1"/>
    <x v="0"/>
    <x v="0"/>
    <d v="1960-07-09T00:00:00"/>
    <x v="384"/>
    <x v="1"/>
    <s v="tier - 2"/>
    <x v="0"/>
    <x v="15"/>
  </r>
  <r>
    <x v="385"/>
    <s v="Mr."/>
    <s v=" Joel D"/>
    <s v="Wegener"/>
    <n v="30.86"/>
    <n v="6.18"/>
    <s v="No"/>
    <x v="1"/>
    <x v="0"/>
    <n v="2"/>
    <x v="0"/>
    <x v="0"/>
    <x v="1"/>
    <d v="2000-11-09T00:00:00"/>
    <x v="385"/>
    <x v="1"/>
    <s v="tier - 3"/>
    <x v="3"/>
    <x v="21"/>
  </r>
  <r>
    <x v="386"/>
    <s v="Ms."/>
    <s v=" Michelle"/>
    <s v="Collie"/>
    <n v="31.96"/>
    <n v="8.86"/>
    <s v="No"/>
    <x v="0"/>
    <x v="0"/>
    <n v="0"/>
    <x v="0"/>
    <x v="0"/>
    <x v="0"/>
    <d v="2002-06-17T00:00:00"/>
    <x v="386"/>
    <x v="1"/>
    <s v="tier - 2"/>
    <x v="3"/>
    <x v="43"/>
  </r>
  <r>
    <x v="387"/>
    <s v="Mr."/>
    <s v=" Michael J."/>
    <s v="Murphy"/>
    <n v="23.76"/>
    <n v="10.96"/>
    <s v="No"/>
    <x v="0"/>
    <x v="0"/>
    <n v="3"/>
    <x v="0"/>
    <x v="2"/>
    <x v="0"/>
    <d v="1958-12-25T00:00:00"/>
    <x v="387"/>
    <x v="1"/>
    <s v="tier - 1"/>
    <x v="0"/>
    <x v="7"/>
  </r>
  <r>
    <x v="388"/>
    <s v="Ms."/>
    <s v=" Nikki"/>
    <s v="Butters"/>
    <n v="19.38"/>
    <n v="6.28"/>
    <s v="No"/>
    <x v="0"/>
    <x v="0"/>
    <n v="0"/>
    <x v="0"/>
    <x v="2"/>
    <x v="1"/>
    <d v="1991-08-22T00:00:00"/>
    <x v="388"/>
    <x v="1"/>
    <s v="tier - 2"/>
    <x v="3"/>
    <x v="42"/>
  </r>
  <r>
    <x v="389"/>
    <s v="Ms."/>
    <s v=" Summer B."/>
    <s v="Cook"/>
    <n v="16.21"/>
    <n v="6.29"/>
    <s v="Yes"/>
    <x v="0"/>
    <x v="0"/>
    <n v="1"/>
    <x v="0"/>
    <x v="3"/>
    <x v="1"/>
    <d v="1988-07-22T00:00:00"/>
    <x v="389"/>
    <x v="1"/>
    <s v="tier - 1"/>
    <x v="3"/>
    <x v="23"/>
  </r>
  <r>
    <x v="390"/>
    <s v="Mr."/>
    <s v=" Edward"/>
    <s v="Breen"/>
    <n v="32.54"/>
    <n v="4.0199999999999996"/>
    <s v="No"/>
    <x v="1"/>
    <x v="0"/>
    <n v="1"/>
    <x v="0"/>
    <x v="0"/>
    <x v="2"/>
    <d v="2004-09-05T00:00:00"/>
    <x v="390"/>
    <x v="1"/>
    <s v="tier - 2"/>
    <x v="3"/>
    <x v="41"/>
  </r>
  <r>
    <x v="391"/>
    <s v="Mr."/>
    <s v=" Ryan"/>
    <s v="Fitzsimons"/>
    <n v="36.765000000000001"/>
    <n v="11.95"/>
    <s v="Yes"/>
    <x v="0"/>
    <x v="0"/>
    <n v="2"/>
    <x v="1"/>
    <x v="0"/>
    <x v="0"/>
    <d v="1970-08-27T00:00:00"/>
    <x v="391"/>
    <x v="1"/>
    <s v="tier - 3"/>
    <x v="1"/>
    <x v="2"/>
  </r>
  <r>
    <x v="392"/>
    <s v="Ms."/>
    <s v=" Kacee"/>
    <s v="Houle"/>
    <n v="35.909999999999997"/>
    <n v="8.7100000000000009"/>
    <s v="No"/>
    <x v="0"/>
    <x v="0"/>
    <n v="0"/>
    <x v="1"/>
    <x v="0"/>
    <x v="0"/>
    <d v="1974-09-21T00:00:00"/>
    <x v="392"/>
    <x v="1"/>
    <s v="tier - 2"/>
    <x v="2"/>
    <x v="19"/>
  </r>
  <r>
    <x v="393"/>
    <s v="Mr."/>
    <s v=" Dave"/>
    <s v="Woodward"/>
    <n v="32.06"/>
    <n v="4.67"/>
    <s v="No"/>
    <x v="1"/>
    <x v="0"/>
    <n v="1"/>
    <x v="0"/>
    <x v="0"/>
    <x v="2"/>
    <d v="2004-12-05T00:00:00"/>
    <x v="393"/>
    <x v="1"/>
    <s v="tier - 3"/>
    <x v="3"/>
    <x v="41"/>
  </r>
  <r>
    <x v="394"/>
    <s v="Ms."/>
    <s v=" Maryanna"/>
    <s v="Ray"/>
    <n v="24.1"/>
    <n v="11.14"/>
    <s v="Yes"/>
    <x v="0"/>
    <x v="0"/>
    <n v="1"/>
    <x v="1"/>
    <x v="2"/>
    <x v="0"/>
    <d v="1975-06-04T00:00:00"/>
    <x v="394"/>
    <x v="1"/>
    <s v="tier - 1"/>
    <x v="3"/>
    <x v="19"/>
  </r>
  <r>
    <x v="395"/>
    <s v="Ms."/>
    <s v=" Jessica H."/>
    <s v="Jennings"/>
    <n v="27.1"/>
    <n v="9.0500000000000007"/>
    <s v="No"/>
    <x v="0"/>
    <x v="0"/>
    <n v="2"/>
    <x v="1"/>
    <x v="1"/>
    <x v="0"/>
    <d v="1973-07-07T00:00:00"/>
    <x v="395"/>
    <x v="1"/>
    <s v="tier - 3"/>
    <x v="3"/>
    <x v="30"/>
  </r>
  <r>
    <x v="396"/>
    <s v="Ms."/>
    <s v=" Deanna"/>
    <s v="Fuller"/>
    <n v="24.42"/>
    <n v="11.31"/>
    <s v="No"/>
    <x v="0"/>
    <x v="0"/>
    <n v="0"/>
    <x v="0"/>
    <x v="2"/>
    <x v="0"/>
    <d v="2002-10-11T00:00:00"/>
    <x v="396"/>
    <x v="1"/>
    <s v="tier - 1"/>
    <x v="0"/>
    <x v="43"/>
  </r>
  <r>
    <x v="397"/>
    <s v="Mr."/>
    <s v=" Peter"/>
    <s v="Lovisek"/>
    <n v="26.695"/>
    <n v="4.68"/>
    <s v="Yes"/>
    <x v="0"/>
    <x v="0"/>
    <n v="2"/>
    <x v="0"/>
    <x v="1"/>
    <x v="2"/>
    <d v="1966-07-09T00:00:00"/>
    <x v="397"/>
    <x v="1"/>
    <s v="tier - 3"/>
    <x v="1"/>
    <x v="24"/>
  </r>
  <r>
    <x v="398"/>
    <s v="Ms."/>
    <s v=" Rebecca"/>
    <s v="Painter"/>
    <n v="27.79"/>
    <n v="6.05"/>
    <s v="Yes"/>
    <x v="1"/>
    <x v="0"/>
    <n v="1"/>
    <x v="0"/>
    <x v="1"/>
    <x v="1"/>
    <d v="2000-12-26T00:00:00"/>
    <x v="398"/>
    <x v="1"/>
    <s v="tier - 3"/>
    <x v="3"/>
    <x v="21"/>
  </r>
  <r>
    <x v="399"/>
    <s v="Ms."/>
    <s v=" Elizabeth M."/>
    <s v="Edwards"/>
    <n v="32.68"/>
    <n v="4.68"/>
    <s v="Yes"/>
    <x v="0"/>
    <x v="0"/>
    <n v="0"/>
    <x v="1"/>
    <x v="0"/>
    <x v="2"/>
    <d v="2001-06-05T00:00:00"/>
    <x v="399"/>
    <x v="1"/>
    <s v="tier - 2"/>
    <x v="1"/>
    <x v="21"/>
  </r>
  <r>
    <x v="400"/>
    <s v="Mr."/>
    <s v=" Gregory"/>
    <s v="Liebl"/>
    <n v="26.4"/>
    <n v="9.5"/>
    <s v="Yes"/>
    <x v="0"/>
    <x v="0"/>
    <n v="2"/>
    <x v="1"/>
    <x v="1"/>
    <x v="0"/>
    <d v="1970-12-03T00:00:00"/>
    <x v="400"/>
    <x v="1"/>
    <s v="tier - 2"/>
    <x v="0"/>
    <x v="2"/>
  </r>
  <r>
    <x v="401"/>
    <s v="Ms."/>
    <s v=" Sarah E."/>
    <s v="Kasabian-Larson"/>
    <n v="23.655000000000001"/>
    <n v="10.84"/>
    <s v="Yes"/>
    <x v="0"/>
    <x v="1"/>
    <n v="1"/>
    <x v="0"/>
    <x v="2"/>
    <x v="0"/>
    <d v="1963-08-21T00:00:00"/>
    <x v="401"/>
    <x v="1"/>
    <s v="tier - 3"/>
    <x v="1"/>
    <x v="8"/>
  </r>
  <r>
    <x v="402"/>
    <s v="Ms."/>
    <s v=" Anne Elise"/>
    <s v="Creamer"/>
    <n v="27.36"/>
    <n v="5.88"/>
    <s v="No"/>
    <x v="0"/>
    <x v="0"/>
    <n v="2"/>
    <x v="1"/>
    <x v="1"/>
    <x v="1"/>
    <d v="1972-07-17T00:00:00"/>
    <x v="402"/>
    <x v="1"/>
    <s v="tier - 3"/>
    <x v="2"/>
    <x v="28"/>
  </r>
  <r>
    <x v="403"/>
    <s v="Mr."/>
    <s v=" Christopher R"/>
    <s v="Kimbel"/>
    <n v="27.82"/>
    <n v="5.24"/>
    <s v="Yes"/>
    <x v="0"/>
    <x v="0"/>
    <n v="0"/>
    <x v="0"/>
    <x v="1"/>
    <x v="2"/>
    <d v="2001-08-02T00:00:00"/>
    <x v="403"/>
    <x v="1"/>
    <s v="tier - 1"/>
    <x v="3"/>
    <x v="47"/>
  </r>
  <r>
    <x v="404"/>
    <s v="Mr."/>
    <s v=" Elliot"/>
    <s v="Livensparger"/>
    <n v="25.46"/>
    <n v="11.75"/>
    <s v="No"/>
    <x v="0"/>
    <x v="0"/>
    <n v="0"/>
    <x v="1"/>
    <x v="1"/>
    <x v="0"/>
    <d v="1968-12-11T00:00:00"/>
    <x v="404"/>
    <x v="1"/>
    <s v="tier - 3"/>
    <x v="6"/>
    <x v="0"/>
  </r>
  <r>
    <x v="405"/>
    <s v="Mr."/>
    <s v=" Christopher D."/>
    <s v="Grange"/>
    <n v="25.1"/>
    <n v="6.97"/>
    <s v="No"/>
    <x v="0"/>
    <x v="0"/>
    <n v="0"/>
    <x v="0"/>
    <x v="1"/>
    <x v="0"/>
    <d v="1968-08-22T00:00:00"/>
    <x v="405"/>
    <x v="1"/>
    <s v="tier - 2"/>
    <x v="3"/>
    <x v="0"/>
  </r>
  <r>
    <x v="406"/>
    <s v="Mr."/>
    <s v=" Corey"/>
    <s v="Nunlist"/>
    <n v="32.11"/>
    <n v="4.76"/>
    <s v="No"/>
    <x v="0"/>
    <x v="0"/>
    <n v="2"/>
    <x v="1"/>
    <x v="0"/>
    <x v="2"/>
    <d v="1972-09-26T00:00:00"/>
    <x v="406"/>
    <x v="1"/>
    <s v="tier - 2"/>
    <x v="6"/>
    <x v="28"/>
  </r>
  <r>
    <x v="407"/>
    <s v="Mr."/>
    <s v=" Patrick D."/>
    <s v="Cutter"/>
    <n v="29.8"/>
    <n v="8.24"/>
    <s v="Yes"/>
    <x v="0"/>
    <x v="0"/>
    <n v="1"/>
    <x v="0"/>
    <x v="1"/>
    <x v="0"/>
    <d v="1975-12-14T00:00:00"/>
    <x v="407"/>
    <x v="1"/>
    <s v="tier - 1"/>
    <x v="3"/>
    <x v="27"/>
  </r>
  <r>
    <x v="408"/>
    <s v="Mr."/>
    <s v=" Anthony D."/>
    <s v="Martin"/>
    <n v="24.01"/>
    <n v="4.76"/>
    <s v="No"/>
    <x v="0"/>
    <x v="0"/>
    <n v="1"/>
    <x v="0"/>
    <x v="2"/>
    <x v="2"/>
    <d v="1998-11-24T00:00:00"/>
    <x v="408"/>
    <x v="1"/>
    <s v="tier - 3"/>
    <x v="3"/>
    <x v="44"/>
  </r>
  <r>
    <x v="409"/>
    <s v="Ms."/>
    <s v=" Melissa"/>
    <s v="Cooney"/>
    <n v="23.21"/>
    <n v="6.03"/>
    <s v="No"/>
    <x v="0"/>
    <x v="0"/>
    <n v="1"/>
    <x v="1"/>
    <x v="2"/>
    <x v="1"/>
    <d v="1998-06-14T00:00:00"/>
    <x v="409"/>
    <x v="1"/>
    <s v="tier - 2"/>
    <x v="0"/>
    <x v="44"/>
  </r>
  <r>
    <x v="410"/>
    <s v="Ms."/>
    <s v=" Raven"/>
    <s v="Bier"/>
    <n v="21.2"/>
    <n v="4.07"/>
    <s v="Yes"/>
    <x v="0"/>
    <x v="0"/>
    <n v="1"/>
    <x v="0"/>
    <x v="2"/>
    <x v="2"/>
    <d v="1995-12-04T00:00:00"/>
    <x v="410"/>
    <x v="1"/>
    <s v="tier - 2"/>
    <x v="3"/>
    <x v="40"/>
  </r>
  <r>
    <x v="411"/>
    <s v="Mr."/>
    <s v=" Christopher"/>
    <s v="Muskopf"/>
    <n v="28.215"/>
    <n v="8.26"/>
    <s v="Yes"/>
    <x v="0"/>
    <x v="0"/>
    <n v="1"/>
    <x v="0"/>
    <x v="1"/>
    <x v="0"/>
    <d v="1975-11-14T00:00:00"/>
    <x v="411"/>
    <x v="1"/>
    <s v="tier - 3"/>
    <x v="1"/>
    <x v="27"/>
  </r>
  <r>
    <x v="412"/>
    <s v="Ms."/>
    <s v=" Kendra A"/>
    <s v="Sirak"/>
    <n v="38.094999999999999"/>
    <n v="4.76"/>
    <s v="No"/>
    <x v="0"/>
    <x v="0"/>
    <n v="1"/>
    <x v="1"/>
    <x v="0"/>
    <x v="2"/>
    <d v="1987-06-14T00:00:00"/>
    <x v="412"/>
    <x v="1"/>
    <s v="tier - 1"/>
    <x v="2"/>
    <x v="38"/>
  </r>
  <r>
    <x v="413"/>
    <s v="Ms."/>
    <s v=" Jordan"/>
    <s v="Nelsen"/>
    <n v="22.61"/>
    <n v="6.13"/>
    <s v="Yes"/>
    <x v="0"/>
    <x v="1"/>
    <n v="1"/>
    <x v="0"/>
    <x v="2"/>
    <x v="1"/>
    <d v="1969-07-23T00:00:00"/>
    <x v="413"/>
    <x v="1"/>
    <s v="tier - 1"/>
    <x v="2"/>
    <x v="16"/>
  </r>
  <r>
    <x v="414"/>
    <s v="Mr."/>
    <s v=" Nils"/>
    <s v="Schallner"/>
    <n v="24.32"/>
    <n v="10.47"/>
    <s v="Yes"/>
    <x v="0"/>
    <x v="0"/>
    <n v="2"/>
    <x v="0"/>
    <x v="2"/>
    <x v="0"/>
    <d v="1970-11-26T00:00:00"/>
    <x v="414"/>
    <x v="1"/>
    <s v="tier - 2"/>
    <x v="4"/>
    <x v="2"/>
  </r>
  <r>
    <x v="415"/>
    <s v="Mr."/>
    <s v=" Scott"/>
    <s v="Dunlap"/>
    <n v="20.96"/>
    <n v="4.04"/>
    <s v="Yes"/>
    <x v="0"/>
    <x v="0"/>
    <n v="1"/>
    <x v="0"/>
    <x v="2"/>
    <x v="2"/>
    <d v="1995-06-10T00:00:00"/>
    <x v="415"/>
    <x v="1"/>
    <s v="tier - 3"/>
    <x v="3"/>
    <x v="40"/>
  </r>
  <r>
    <x v="416"/>
    <s v="Ms."/>
    <s v=" Angela"/>
    <s v="Messing"/>
    <n v="19.68"/>
    <n v="5.74"/>
    <s v="No"/>
    <x v="0"/>
    <x v="0"/>
    <n v="0"/>
    <x v="0"/>
    <x v="2"/>
    <x v="1"/>
    <d v="1994-09-09T00:00:00"/>
    <x v="416"/>
    <x v="1"/>
    <s v="tier - 2"/>
    <x v="3"/>
    <x v="6"/>
  </r>
  <r>
    <x v="417"/>
    <s v="Ms."/>
    <s v=" Allison"/>
    <s v="Bondell"/>
    <n v="18.100000000000001"/>
    <n v="6.33"/>
    <s v="No"/>
    <x v="0"/>
    <x v="0"/>
    <n v="1"/>
    <x v="0"/>
    <x v="3"/>
    <x v="1"/>
    <d v="1992-10-11T00:00:00"/>
    <x v="417"/>
    <x v="1"/>
    <s v="tier - 3"/>
    <x v="3"/>
    <x v="34"/>
  </r>
  <r>
    <x v="418"/>
    <s v="Ms."/>
    <s v=" Caitlin O."/>
    <s v="Gaughan"/>
    <n v="29.64"/>
    <n v="4.28"/>
    <s v="Yes"/>
    <x v="0"/>
    <x v="0"/>
    <n v="0"/>
    <x v="1"/>
    <x v="1"/>
    <x v="2"/>
    <d v="1996-08-28T00:00:00"/>
    <x v="418"/>
    <x v="1"/>
    <s v="tier - 1"/>
    <x v="2"/>
    <x v="45"/>
  </r>
  <r>
    <x v="419"/>
    <s v="Ms."/>
    <s v=" Tracy M"/>
    <s v="Gruman"/>
    <n v="25.3"/>
    <n v="9.4700000000000006"/>
    <s v="Yes"/>
    <x v="0"/>
    <x v="0"/>
    <n v="2"/>
    <x v="0"/>
    <x v="1"/>
    <x v="0"/>
    <d v="1970-06-12T00:00:00"/>
    <x v="419"/>
    <x v="1"/>
    <s v="tier - 3"/>
    <x v="0"/>
    <x v="2"/>
  </r>
  <r>
    <x v="420"/>
    <s v="Mr."/>
    <s v=" Dustin M."/>
    <s v="Whitlow"/>
    <n v="27.6"/>
    <n v="4.8499999999999996"/>
    <s v="Yes"/>
    <x v="0"/>
    <x v="0"/>
    <n v="0"/>
    <x v="1"/>
    <x v="1"/>
    <x v="2"/>
    <d v="1976-10-12T00:00:00"/>
    <x v="420"/>
    <x v="1"/>
    <s v="tier - 2"/>
    <x v="3"/>
    <x v="1"/>
  </r>
  <r>
    <x v="421"/>
    <s v="Ms."/>
    <s v=" Jenny"/>
    <s v="Robinson"/>
    <n v="27.645"/>
    <n v="11.03"/>
    <s v="Yes"/>
    <x v="0"/>
    <x v="0"/>
    <n v="1"/>
    <x v="0"/>
    <x v="1"/>
    <x v="0"/>
    <d v="1975-06-13T00:00:00"/>
    <x v="421"/>
    <x v="1"/>
    <s v="tier - 2"/>
    <x v="1"/>
    <x v="27"/>
  </r>
  <r>
    <x v="422"/>
    <s v="Ms."/>
    <s v=" Emily"/>
    <s v="Sabo"/>
    <n v="27.6"/>
    <n v="5.22"/>
    <s v="No"/>
    <x v="0"/>
    <x v="0"/>
    <n v="2"/>
    <x v="0"/>
    <x v="1"/>
    <x v="2"/>
    <d v="1972-09-14T00:00:00"/>
    <x v="422"/>
    <x v="1"/>
    <s v="tier - 3"/>
    <x v="3"/>
    <x v="28"/>
  </r>
  <r>
    <x v="423"/>
    <s v="Ms."/>
    <s v=" Fabienne"/>
    <s v="Nazarian"/>
    <n v="25.08"/>
    <n v="9.52"/>
    <s v="Yes"/>
    <x v="0"/>
    <x v="0"/>
    <n v="2"/>
    <x v="1"/>
    <x v="1"/>
    <x v="0"/>
    <d v="1961-10-21T00:00:00"/>
    <x v="423"/>
    <x v="1"/>
    <s v="tier - 2"/>
    <x v="0"/>
    <x v="12"/>
  </r>
  <r>
    <x v="424"/>
    <s v="Mr."/>
    <s v=" Jordan"/>
    <s v="Lerma"/>
    <n v="30.02"/>
    <n v="11.09"/>
    <s v="No"/>
    <x v="0"/>
    <x v="0"/>
    <n v="0"/>
    <x v="1"/>
    <x v="0"/>
    <x v="0"/>
    <d v="1968-07-06T00:00:00"/>
    <x v="424"/>
    <x v="1"/>
    <s v="tier - 2"/>
    <x v="1"/>
    <x v="0"/>
  </r>
  <r>
    <x v="425"/>
    <s v="Mr."/>
    <s v=" Matt"/>
    <s v="Dahl"/>
    <n v="27.36"/>
    <n v="9.4499999999999993"/>
    <s v="Yes"/>
    <x v="0"/>
    <x v="0"/>
    <n v="2"/>
    <x v="0"/>
    <x v="1"/>
    <x v="0"/>
    <d v="1970-11-30T00:00:00"/>
    <x v="425"/>
    <x v="1"/>
    <s v="tier - 3"/>
    <x v="1"/>
    <x v="2"/>
  </r>
  <r>
    <x v="426"/>
    <s v="Ms."/>
    <s v=" Taryn L"/>
    <s v="Surtees"/>
    <n v="22.2"/>
    <n v="5.51"/>
    <s v="No"/>
    <x v="0"/>
    <x v="0"/>
    <n v="0"/>
    <x v="0"/>
    <x v="2"/>
    <x v="2"/>
    <d v="1999-10-07T00:00:00"/>
    <x v="426"/>
    <x v="1"/>
    <s v="tier - 1"/>
    <x v="3"/>
    <x v="35"/>
  </r>
  <r>
    <x v="427"/>
    <s v="Ms."/>
    <s v=" Temima"/>
    <s v="Spetner"/>
    <n v="25.71"/>
    <n v="4.18"/>
    <s v="No"/>
    <x v="1"/>
    <x v="0"/>
    <n v="1"/>
    <x v="0"/>
    <x v="1"/>
    <x v="2"/>
    <d v="2004-08-03T00:00:00"/>
    <x v="427"/>
    <x v="1"/>
    <s v="tier - 1"/>
    <x v="3"/>
    <x v="41"/>
  </r>
  <r>
    <x v="428"/>
    <s v="Ms."/>
    <s v=" Jennifer"/>
    <s v="Brandon"/>
    <n v="41.91"/>
    <n v="5.98"/>
    <s v="Yes"/>
    <x v="0"/>
    <x v="0"/>
    <n v="1"/>
    <x v="1"/>
    <x v="0"/>
    <x v="1"/>
    <d v="1964-12-16T00:00:00"/>
    <x v="428"/>
    <x v="1"/>
    <s v="tier - 1"/>
    <x v="0"/>
    <x v="13"/>
  </r>
  <r>
    <x v="429"/>
    <s v="Ms."/>
    <s v=" Serena M."/>
    <s v="Eley"/>
    <n v="25.85"/>
    <n v="10.16"/>
    <s v="No"/>
    <x v="0"/>
    <x v="0"/>
    <n v="0"/>
    <x v="0"/>
    <x v="1"/>
    <x v="0"/>
    <d v="1974-09-10T00:00:00"/>
    <x v="429"/>
    <x v="1"/>
    <s v="tier - 1"/>
    <x v="0"/>
    <x v="19"/>
  </r>
  <r>
    <x v="430"/>
    <s v="Ms."/>
    <s v=" Victoria M."/>
    <s v="Sedicum"/>
    <n v="23.844999999999999"/>
    <n v="11.71"/>
    <s v="No"/>
    <x v="0"/>
    <x v="0"/>
    <n v="2"/>
    <x v="0"/>
    <x v="2"/>
    <x v="0"/>
    <d v="1973-06-13T00:00:00"/>
    <x v="430"/>
    <x v="1"/>
    <s v="tier - 2"/>
    <x v="2"/>
    <x v="30"/>
  </r>
  <r>
    <x v="431"/>
    <s v="Ms."/>
    <s v=" Phoebe"/>
    <s v="Markle"/>
    <n v="30.59"/>
    <n v="5.23"/>
    <s v="No"/>
    <x v="0"/>
    <x v="1"/>
    <n v="1"/>
    <x v="1"/>
    <x v="0"/>
    <x v="2"/>
    <d v="2003-12-30T00:00:00"/>
    <x v="431"/>
    <x v="1"/>
    <s v="tier - 2"/>
    <x v="1"/>
    <x v="39"/>
  </r>
  <r>
    <x v="432"/>
    <s v="Mr."/>
    <s v=" Corey"/>
    <s v="Kunz"/>
    <n v="24.795000000000002"/>
    <n v="6.85"/>
    <s v="No"/>
    <x v="0"/>
    <x v="0"/>
    <n v="0"/>
    <x v="0"/>
    <x v="2"/>
    <x v="0"/>
    <d v="1971-07-10T00:00:00"/>
    <x v="432"/>
    <x v="1"/>
    <s v="tier - 2"/>
    <x v="1"/>
    <x v="14"/>
  </r>
  <r>
    <x v="433"/>
    <s v="Ms."/>
    <s v=" Rebecca"/>
    <s v="Wimert"/>
    <n v="24.13"/>
    <n v="7.05"/>
    <s v="Yes"/>
    <x v="0"/>
    <x v="0"/>
    <n v="2"/>
    <x v="0"/>
    <x v="2"/>
    <x v="0"/>
    <d v="1970-08-08T00:00:00"/>
    <x v="433"/>
    <x v="1"/>
    <s v="tier - 3"/>
    <x v="1"/>
    <x v="2"/>
  </r>
  <r>
    <x v="434"/>
    <s v="Mr."/>
    <s v=" Nicholas D"/>
    <s v="Peterson"/>
    <n v="25.84"/>
    <n v="11.64"/>
    <s v="No"/>
    <x v="0"/>
    <x v="0"/>
    <n v="2"/>
    <x v="0"/>
    <x v="1"/>
    <x v="0"/>
    <d v="1973-06-27T00:00:00"/>
    <x v="434"/>
    <x v="1"/>
    <s v="tier - 3"/>
    <x v="1"/>
    <x v="30"/>
  </r>
  <r>
    <x v="435"/>
    <s v="Mr."/>
    <s v=" Christian"/>
    <s v="Mercier"/>
    <n v="28"/>
    <n v="10.52"/>
    <s v="No"/>
    <x v="0"/>
    <x v="0"/>
    <n v="0"/>
    <x v="0"/>
    <x v="1"/>
    <x v="0"/>
    <d v="1974-06-02T00:00:00"/>
    <x v="435"/>
    <x v="1"/>
    <s v="tier - 2"/>
    <x v="3"/>
    <x v="30"/>
  </r>
  <r>
    <x v="436"/>
    <s v="Mr."/>
    <s v=" Jonathon S."/>
    <s v="Laurie"/>
    <n v="34.1"/>
    <n v="4.01"/>
    <s v="Yes"/>
    <x v="0"/>
    <x v="1"/>
    <n v="1"/>
    <x v="1"/>
    <x v="0"/>
    <x v="2"/>
    <d v="1983-08-26T00:00:00"/>
    <x v="436"/>
    <x v="1"/>
    <s v="tier - 2"/>
    <x v="0"/>
    <x v="33"/>
  </r>
  <r>
    <x v="437"/>
    <s v="Ms."/>
    <s v=" Caroline"/>
    <s v="Sekaquaptewa"/>
    <n v="26.125"/>
    <n v="8.56"/>
    <s v="Yes"/>
    <x v="0"/>
    <x v="0"/>
    <n v="1"/>
    <x v="0"/>
    <x v="1"/>
    <x v="0"/>
    <d v="1975-11-13T00:00:00"/>
    <x v="437"/>
    <x v="1"/>
    <s v="tier - 3"/>
    <x v="2"/>
    <x v="27"/>
  </r>
  <r>
    <x v="438"/>
    <s v="Mr."/>
    <s v=" Joshua D."/>
    <s v="Frash"/>
    <n v="25.6"/>
    <n v="10.5"/>
    <s v="No"/>
    <x v="0"/>
    <x v="0"/>
    <n v="2"/>
    <x v="0"/>
    <x v="1"/>
    <x v="0"/>
    <d v="1973-10-22T00:00:00"/>
    <x v="438"/>
    <x v="1"/>
    <s v="tier - 2"/>
    <x v="3"/>
    <x v="30"/>
  </r>
  <r>
    <x v="439"/>
    <s v="Ms."/>
    <s v=" Nichole"/>
    <s v="Bukowski"/>
    <n v="24.32"/>
    <n v="6.39"/>
    <s v="No"/>
    <x v="0"/>
    <x v="0"/>
    <n v="0"/>
    <x v="1"/>
    <x v="2"/>
    <x v="1"/>
    <d v="1994-10-03T00:00:00"/>
    <x v="439"/>
    <x v="1"/>
    <s v="tier - 3"/>
    <x v="2"/>
    <x v="6"/>
  </r>
  <r>
    <x v="440"/>
    <s v="Ms."/>
    <s v=" Denise M"/>
    <s v="Sandahl"/>
    <n v="22.88"/>
    <n v="5.71"/>
    <s v="Yes"/>
    <x v="0"/>
    <x v="1"/>
    <n v="1"/>
    <x v="0"/>
    <x v="2"/>
    <x v="1"/>
    <d v="1969-11-14T00:00:00"/>
    <x v="440"/>
    <x v="1"/>
    <s v="tier - 3"/>
    <x v="0"/>
    <x v="16"/>
  </r>
  <r>
    <x v="441"/>
    <s v="Mr."/>
    <s v=" Peter R."/>
    <s v="Speight"/>
    <n v="24.984999999999999"/>
    <n v="4.43"/>
    <s v="Yes"/>
    <x v="0"/>
    <x v="1"/>
    <n v="1"/>
    <x v="1"/>
    <x v="2"/>
    <x v="2"/>
    <d v="1997-08-07T00:00:00"/>
    <x v="441"/>
    <x v="1"/>
    <s v="tier - 3"/>
    <x v="11"/>
    <x v="31"/>
  </r>
  <r>
    <x v="442"/>
    <s v="Mr."/>
    <s v=" Johnson K"/>
    <s v="Lee"/>
    <n v="33.1"/>
    <n v="5.52"/>
    <s v="No"/>
    <x v="0"/>
    <x v="1"/>
    <n v="1"/>
    <x v="1"/>
    <x v="0"/>
    <x v="2"/>
    <d v="2003-12-14T00:00:00"/>
    <x v="442"/>
    <x v="1"/>
    <s v="tier - 2"/>
    <x v="3"/>
    <x v="39"/>
  </r>
  <r>
    <x v="443"/>
    <s v="Ms."/>
    <s v=" Katherine"/>
    <s v="Nielsen"/>
    <n v="27.83"/>
    <n v="9.1999999999999993"/>
    <s v="Yes"/>
    <x v="0"/>
    <x v="0"/>
    <n v="1"/>
    <x v="0"/>
    <x v="1"/>
    <x v="0"/>
    <d v="1975-09-09T00:00:00"/>
    <x v="443"/>
    <x v="1"/>
    <s v="tier - 2"/>
    <x v="0"/>
    <x v="27"/>
  </r>
  <r>
    <x v="444"/>
    <s v="Ms."/>
    <s v=" Lynda"/>
    <s v="Zirdok"/>
    <n v="30.875"/>
    <n v="10.97"/>
    <s v="Yes"/>
    <x v="0"/>
    <x v="0"/>
    <n v="2"/>
    <x v="1"/>
    <x v="0"/>
    <x v="0"/>
    <d v="1970-11-09T00:00:00"/>
    <x v="444"/>
    <x v="1"/>
    <s v="tier - 2"/>
    <x v="2"/>
    <x v="2"/>
  </r>
  <r>
    <x v="445"/>
    <s v="Mr."/>
    <s v=" Anthony"/>
    <s v="Crudale"/>
    <n v="27.265000000000001"/>
    <n v="4.25"/>
    <s v="No"/>
    <x v="0"/>
    <x v="1"/>
    <n v="1"/>
    <x v="1"/>
    <x v="1"/>
    <x v="2"/>
    <d v="2003-07-25T00:00:00"/>
    <x v="445"/>
    <x v="1"/>
    <s v="tier - 1"/>
    <x v="1"/>
    <x v="39"/>
  </r>
  <r>
    <x v="446"/>
    <s v="Ms."/>
    <s v=" Linnea C."/>
    <s v="Koopmans"/>
    <n v="26.7"/>
    <n v="5.23"/>
    <s v="No"/>
    <x v="0"/>
    <x v="1"/>
    <n v="1"/>
    <x v="0"/>
    <x v="1"/>
    <x v="2"/>
    <d v="1979-11-14T00:00:00"/>
    <x v="446"/>
    <x v="2"/>
    <s v="tier - 2"/>
    <x v="3"/>
    <x v="18"/>
  </r>
  <r>
    <x v="447"/>
    <s v="Mr."/>
    <s v=" Massimiliano A."/>
    <s v="Milani"/>
    <n v="29.925000000000001"/>
    <n v="5.96"/>
    <s v="Yes"/>
    <x v="0"/>
    <x v="1"/>
    <n v="1"/>
    <x v="0"/>
    <x v="1"/>
    <x v="1"/>
    <d v="1983-12-21T00:00:00"/>
    <x v="447"/>
    <x v="2"/>
    <s v="tier - 1"/>
    <x v="9"/>
    <x v="33"/>
  </r>
  <r>
    <x v="448"/>
    <s v="Mr."/>
    <s v=" James M."/>
    <s v="Kelly"/>
    <n v="19.95"/>
    <n v="4.29"/>
    <s v="Yes"/>
    <x v="0"/>
    <x v="0"/>
    <n v="2"/>
    <x v="0"/>
    <x v="2"/>
    <x v="2"/>
    <d v="1966-08-18T00:00:00"/>
    <x v="448"/>
    <x v="2"/>
    <s v="tier - 3"/>
    <x v="7"/>
    <x v="24"/>
  </r>
  <r>
    <x v="449"/>
    <s v="Ms."/>
    <s v=" Lauren"/>
    <s v="Finelli"/>
    <n v="24.225000000000001"/>
    <n v="4.09"/>
    <s v="No"/>
    <x v="0"/>
    <x v="0"/>
    <n v="0"/>
    <x v="1"/>
    <x v="2"/>
    <x v="2"/>
    <d v="1999-08-26T00:00:00"/>
    <x v="449"/>
    <x v="2"/>
    <s v="tier - 2"/>
    <x v="2"/>
    <x v="35"/>
  </r>
  <r>
    <x v="450"/>
    <s v="Ms."/>
    <s v=" Michele V."/>
    <s v="Palmer"/>
    <n v="28.12"/>
    <n v="4.88"/>
    <s v="No"/>
    <x v="0"/>
    <x v="0"/>
    <n v="0"/>
    <x v="0"/>
    <x v="1"/>
    <x v="2"/>
    <d v="1982-12-27T00:00:00"/>
    <x v="450"/>
    <x v="1"/>
    <s v="tier - 3"/>
    <x v="2"/>
    <x v="37"/>
  </r>
  <r>
    <x v="451"/>
    <s v="Mr."/>
    <s v=" Xiao"/>
    <s v="Wang"/>
    <n v="23.21"/>
    <n v="6.76"/>
    <s v="No"/>
    <x v="0"/>
    <x v="0"/>
    <n v="0"/>
    <x v="0"/>
    <x v="2"/>
    <x v="0"/>
    <d v="1971-06-16T00:00:00"/>
    <x v="451"/>
    <x v="1"/>
    <s v="tier - 3"/>
    <x v="0"/>
    <x v="14"/>
  </r>
  <r>
    <x v="452"/>
    <s v="Ms."/>
    <s v=" Harper L"/>
    <s v="Beasley"/>
    <n v="23.98"/>
    <n v="10.67"/>
    <s v="No"/>
    <x v="0"/>
    <x v="0"/>
    <n v="0"/>
    <x v="1"/>
    <x v="2"/>
    <x v="0"/>
    <d v="1965-08-24T00:00:00"/>
    <x v="452"/>
    <x v="2"/>
    <s v="tier - 1"/>
    <x v="0"/>
    <x v="11"/>
  </r>
  <r>
    <x v="453"/>
    <s v="Mr."/>
    <s v=" Nick"/>
    <s v="Bedbury"/>
    <n v="30"/>
    <n v="6.21"/>
    <s v="No"/>
    <x v="0"/>
    <x v="0"/>
    <n v="0"/>
    <x v="0"/>
    <x v="0"/>
    <x v="1"/>
    <d v="1980-09-12T00:00:00"/>
    <x v="453"/>
    <x v="1"/>
    <s v="tier - 2"/>
    <x v="3"/>
    <x v="25"/>
  </r>
  <r>
    <x v="454"/>
    <s v="Mr."/>
    <s v=" Scott"/>
    <s v="Stemberger"/>
    <n v="17.350000000000001"/>
    <n v="5.03"/>
    <s v="Yes"/>
    <x v="0"/>
    <x v="0"/>
    <n v="0"/>
    <x v="0"/>
    <x v="3"/>
    <x v="2"/>
    <d v="2001-08-28T00:00:00"/>
    <x v="454"/>
    <x v="2"/>
    <s v="tier - 1"/>
    <x v="3"/>
    <x v="47"/>
  </r>
  <r>
    <x v="455"/>
    <s v="Mr."/>
    <s v=" Wilson"/>
    <s v="Chebet"/>
    <n v="22.704999999999998"/>
    <n v="5.27"/>
    <s v="No"/>
    <x v="0"/>
    <x v="0"/>
    <n v="0"/>
    <x v="1"/>
    <x v="2"/>
    <x v="2"/>
    <d v="1989-10-14T00:00:00"/>
    <x v="455"/>
    <x v="2"/>
    <s v="tier - 1"/>
    <x v="1"/>
    <x v="4"/>
  </r>
  <r>
    <x v="456"/>
    <s v="Mr."/>
    <s v=" Lee"/>
    <s v="Muir"/>
    <n v="25.41"/>
    <n v="10.53"/>
    <s v="Yes"/>
    <x v="0"/>
    <x v="0"/>
    <n v="1"/>
    <x v="0"/>
    <x v="1"/>
    <x v="0"/>
    <d v="1975-12-19T00:00:00"/>
    <x v="456"/>
    <x v="2"/>
    <s v="tier - 3"/>
    <x v="0"/>
    <x v="27"/>
  </r>
  <r>
    <x v="457"/>
    <s v="Mr."/>
    <s v=" Shizhong"/>
    <s v="Yang"/>
    <n v="18.23"/>
    <n v="5.78"/>
    <s v="No"/>
    <x v="0"/>
    <x v="1"/>
    <n v="1"/>
    <x v="0"/>
    <x v="3"/>
    <x v="1"/>
    <d v="2003-09-28T00:00:00"/>
    <x v="457"/>
    <x v="1"/>
    <s v="tier - 1"/>
    <x v="3"/>
    <x v="39"/>
  </r>
  <r>
    <x v="458"/>
    <s v="Ms."/>
    <s v=" Marie-Claire"/>
    <s v="Gravel"/>
    <n v="24.7"/>
    <n v="4.3600000000000003"/>
    <s v="No"/>
    <x v="0"/>
    <x v="1"/>
    <n v="1"/>
    <x v="0"/>
    <x v="2"/>
    <x v="2"/>
    <d v="1979-08-17T00:00:00"/>
    <x v="458"/>
    <x v="2"/>
    <s v="tier - 1"/>
    <x v="1"/>
    <x v="18"/>
  </r>
  <r>
    <x v="459"/>
    <s v="Mr."/>
    <s v=" Todd J."/>
    <s v="Smith"/>
    <n v="37.4"/>
    <n v="9.7200000000000006"/>
    <s v="Yes"/>
    <x v="0"/>
    <x v="1"/>
    <n v="1"/>
    <x v="1"/>
    <x v="0"/>
    <x v="0"/>
    <d v="1963-08-27T00:00:00"/>
    <x v="459"/>
    <x v="2"/>
    <s v="tier - 1"/>
    <x v="3"/>
    <x v="8"/>
  </r>
  <r>
    <x v="460"/>
    <s v="Ms."/>
    <s v=" Carolyn"/>
    <s v="Williams"/>
    <n v="26.885000000000002"/>
    <n v="5.18"/>
    <s v="No"/>
    <x v="0"/>
    <x v="1"/>
    <n v="1"/>
    <x v="0"/>
    <x v="1"/>
    <x v="2"/>
    <d v="1979-09-28T00:00:00"/>
    <x v="460"/>
    <x v="2"/>
    <s v="tier - 2"/>
    <x v="1"/>
    <x v="18"/>
  </r>
  <r>
    <x v="461"/>
    <s v="Ms."/>
    <s v=" Lindsey"/>
    <s v="Meyer"/>
    <n v="25.27"/>
    <n v="5.29"/>
    <s v="No"/>
    <x v="0"/>
    <x v="1"/>
    <n v="1"/>
    <x v="0"/>
    <x v="1"/>
    <x v="2"/>
    <d v="1979-09-20T00:00:00"/>
    <x v="461"/>
    <x v="2"/>
    <s v="tier - 1"/>
    <x v="2"/>
    <x v="18"/>
  </r>
  <r>
    <x v="462"/>
    <s v="Ms."/>
    <s v=" Marissa D"/>
    <s v="Jamieson"/>
    <n v="23.655000000000001"/>
    <n v="4.8600000000000003"/>
    <s v="Yes"/>
    <x v="0"/>
    <x v="0"/>
    <n v="0"/>
    <x v="0"/>
    <x v="2"/>
    <x v="2"/>
    <d v="1976-07-18T00:00:00"/>
    <x v="462"/>
    <x v="2"/>
    <s v="tier - 1"/>
    <x v="1"/>
    <x v="1"/>
  </r>
  <r>
    <x v="463"/>
    <s v="Mr."/>
    <s v=" Jean Luc"/>
    <s v="Dufeal"/>
    <n v="55.05"/>
    <n v="7.66"/>
    <s v="No"/>
    <x v="0"/>
    <x v="0"/>
    <n v="0"/>
    <x v="1"/>
    <x v="0"/>
    <x v="0"/>
    <d v="1962-11-16T00:00:00"/>
    <x v="463"/>
    <x v="1"/>
    <s v="tier - 2"/>
    <x v="1"/>
    <x v="5"/>
  </r>
  <r>
    <x v="464"/>
    <s v="Ms."/>
    <s v=" Danielle"/>
    <s v="Sansonetti"/>
    <n v="24.89"/>
    <n v="6.1"/>
    <s v="Yes"/>
    <x v="0"/>
    <x v="1"/>
    <n v="1"/>
    <x v="0"/>
    <x v="2"/>
    <x v="1"/>
    <d v="1983-12-25T00:00:00"/>
    <x v="464"/>
    <x v="2"/>
    <s v="tier - 3"/>
    <x v="2"/>
    <x v="33"/>
  </r>
  <r>
    <x v="465"/>
    <s v="Mr."/>
    <s v=" Jim"/>
    <s v="Koneazny"/>
    <n v="18.715"/>
    <n v="4.4400000000000004"/>
    <s v="No"/>
    <x v="0"/>
    <x v="0"/>
    <n v="0"/>
    <x v="1"/>
    <x v="2"/>
    <x v="2"/>
    <d v="1999-06-12T00:00:00"/>
    <x v="465"/>
    <x v="1"/>
    <s v="tier - 3"/>
    <x v="1"/>
    <x v="35"/>
  </r>
  <r>
    <x v="466"/>
    <s v="Mr."/>
    <s v=" Matthew T"/>
    <s v="Johnson"/>
    <n v="28.12"/>
    <n v="6.15"/>
    <s v="No"/>
    <x v="0"/>
    <x v="0"/>
    <n v="0"/>
    <x v="0"/>
    <x v="1"/>
    <x v="1"/>
    <d v="1990-11-21T00:00:00"/>
    <x v="466"/>
    <x v="1"/>
    <s v="tier - 2"/>
    <x v="1"/>
    <x v="3"/>
  </r>
  <r>
    <x v="467"/>
    <s v="Ms."/>
    <s v=" Rachel L."/>
    <s v="Glasson"/>
    <n v="26.6"/>
    <n v="4.53"/>
    <s v="No"/>
    <x v="0"/>
    <x v="0"/>
    <n v="0"/>
    <x v="0"/>
    <x v="1"/>
    <x v="2"/>
    <d v="1980-09-04T00:00:00"/>
    <x v="467"/>
    <x v="1"/>
    <s v="tier - 1"/>
    <x v="1"/>
    <x v="25"/>
  </r>
  <r>
    <x v="468"/>
    <s v="Ms."/>
    <s v=" Corina"/>
    <s v="Canitz"/>
    <n v="30.114999999999998"/>
    <n v="5.48"/>
    <s v="No"/>
    <x v="1"/>
    <x v="0"/>
    <n v="1"/>
    <x v="1"/>
    <x v="0"/>
    <x v="2"/>
    <d v="2004-08-04T00:00:00"/>
    <x v="468"/>
    <x v="2"/>
    <s v="tier - 1"/>
    <x v="2"/>
    <x v="41"/>
  </r>
  <r>
    <x v="469"/>
    <s v="Mr."/>
    <s v=" Guannan"/>
    <s v="Li"/>
    <n v="24.605"/>
    <n v="5.48"/>
    <s v="No"/>
    <x v="0"/>
    <x v="0"/>
    <n v="0"/>
    <x v="0"/>
    <x v="2"/>
    <x v="2"/>
    <d v="1980-12-10T00:00:00"/>
    <x v="469"/>
    <x v="2"/>
    <s v="tier - 3"/>
    <x v="9"/>
    <x v="25"/>
  </r>
  <r>
    <x v="470"/>
    <s v="Mr."/>
    <s v=" Don"/>
    <s v="Parsons"/>
    <n v="29.6"/>
    <n v="8.1"/>
    <s v="No"/>
    <x v="0"/>
    <x v="0"/>
    <n v="0"/>
    <x v="1"/>
    <x v="1"/>
    <x v="0"/>
    <d v="1974-09-03T00:00:00"/>
    <x v="470"/>
    <x v="2"/>
    <s v="tier - 2"/>
    <x v="3"/>
    <x v="19"/>
  </r>
  <r>
    <x v="471"/>
    <s v="Mr."/>
    <s v=" Chris"/>
    <s v="Raulli"/>
    <n v="24.42"/>
    <n v="7.16"/>
    <s v="No"/>
    <x v="0"/>
    <x v="0"/>
    <n v="0"/>
    <x v="0"/>
    <x v="2"/>
    <x v="0"/>
    <d v="1974-10-14T00:00:00"/>
    <x v="471"/>
    <x v="2"/>
    <s v="tier - 2"/>
    <x v="0"/>
    <x v="19"/>
  </r>
  <r>
    <x v="472"/>
    <s v="Mr."/>
    <s v=" Gavin V."/>
    <s v="Frome"/>
    <n v="20.9"/>
    <n v="4.55"/>
    <s v="Yes"/>
    <x v="0"/>
    <x v="1"/>
    <n v="1"/>
    <x v="0"/>
    <x v="2"/>
    <x v="2"/>
    <d v="1969-08-26T00:00:00"/>
    <x v="472"/>
    <x v="2"/>
    <s v="tier - 1"/>
    <x v="0"/>
    <x v="16"/>
  </r>
  <r>
    <x v="473"/>
    <s v="Mr."/>
    <s v=" David"/>
    <s v="Sevcik"/>
    <n v="22.895"/>
    <n v="6.03"/>
    <s v="No"/>
    <x v="0"/>
    <x v="0"/>
    <n v="0"/>
    <x v="0"/>
    <x v="2"/>
    <x v="1"/>
    <d v="1977-11-23T00:00:00"/>
    <x v="473"/>
    <x v="2"/>
    <s v="tier - 3"/>
    <x v="1"/>
    <x v="29"/>
  </r>
  <r>
    <x v="474"/>
    <s v="Mr."/>
    <s v=" Jatin"/>
    <s v="Narang"/>
    <n v="28.3"/>
    <n v="5.47"/>
    <s v="Yes"/>
    <x v="0"/>
    <x v="1"/>
    <n v="1"/>
    <x v="0"/>
    <x v="1"/>
    <x v="2"/>
    <d v="1983-07-02T00:00:00"/>
    <x v="474"/>
    <x v="2"/>
    <s v="tier - 2"/>
    <x v="3"/>
    <x v="33"/>
  </r>
  <r>
    <x v="475"/>
    <s v="Mr."/>
    <s v=" J P. II"/>
    <s v="Royston"/>
    <n v="54.3"/>
    <n v="4.1500000000000004"/>
    <s v="Yes"/>
    <x v="0"/>
    <x v="0"/>
    <n v="1"/>
    <x v="1"/>
    <x v="0"/>
    <x v="2"/>
    <d v="1964-11-19T00:00:00"/>
    <x v="475"/>
    <x v="1"/>
    <s v="tier - 3"/>
    <x v="1"/>
    <x v="13"/>
  </r>
  <r>
    <x v="476"/>
    <s v="Ms."/>
    <s v=" Angela M."/>
    <s v="Tieri"/>
    <n v="33.344999999999999"/>
    <n v="11.32"/>
    <s v="Yes"/>
    <x v="0"/>
    <x v="0"/>
    <n v="1"/>
    <x v="1"/>
    <x v="0"/>
    <x v="0"/>
    <d v="1975-12-08T00:00:00"/>
    <x v="476"/>
    <x v="1"/>
    <s v="tier - 1"/>
    <x v="2"/>
    <x v="27"/>
  </r>
  <r>
    <x v="477"/>
    <s v="Mr."/>
    <s v=" Blake K."/>
    <s v="Whitney"/>
    <n v="33"/>
    <n v="9.51"/>
    <s v="Yes"/>
    <x v="0"/>
    <x v="0"/>
    <n v="0"/>
    <x v="1"/>
    <x v="0"/>
    <x v="0"/>
    <d v="1967-09-08T00:00:00"/>
    <x v="477"/>
    <x v="1"/>
    <s v="tier - 3"/>
    <x v="0"/>
    <x v="22"/>
  </r>
  <r>
    <x v="478"/>
    <s v="Mr."/>
    <s v=" Brian T."/>
    <s v="Wandzilak"/>
    <n v="28.024999999999999"/>
    <n v="7.67"/>
    <s v="Yes"/>
    <x v="0"/>
    <x v="0"/>
    <n v="1"/>
    <x v="0"/>
    <x v="1"/>
    <x v="0"/>
    <d v="1986-08-04T00:00:00"/>
    <x v="478"/>
    <x v="1"/>
    <s v="tier - 3"/>
    <x v="6"/>
    <x v="26"/>
  </r>
  <r>
    <x v="479"/>
    <s v="Mr."/>
    <s v=" Damon"/>
    <s v="Valenzona"/>
    <n v="28.69"/>
    <n v="6.23"/>
    <s v="No"/>
    <x v="0"/>
    <x v="0"/>
    <n v="1"/>
    <x v="0"/>
    <x v="1"/>
    <x v="1"/>
    <d v="1992-09-14T00:00:00"/>
    <x v="479"/>
    <x v="2"/>
    <s v="tier - 1"/>
    <x v="1"/>
    <x v="34"/>
  </r>
  <r>
    <x v="480"/>
    <s v="Mr."/>
    <s v=" Jeffrey"/>
    <s v="Young"/>
    <n v="40.28"/>
    <n v="8.9"/>
    <s v="No"/>
    <x v="0"/>
    <x v="0"/>
    <n v="0"/>
    <x v="1"/>
    <x v="0"/>
    <x v="0"/>
    <d v="1965-08-01T00:00:00"/>
    <x v="480"/>
    <x v="2"/>
    <s v="tier - 2"/>
    <x v="9"/>
    <x v="11"/>
  </r>
  <r>
    <x v="481"/>
    <s v="Mr."/>
    <s v=" Malcolm J."/>
    <s v="Richards"/>
    <n v="37.299999999999997"/>
    <n v="7.79"/>
    <s v="Yes"/>
    <x v="0"/>
    <x v="0"/>
    <n v="0"/>
    <x v="1"/>
    <x v="0"/>
    <x v="0"/>
    <d v="1967-12-17T00:00:00"/>
    <x v="481"/>
    <x v="1"/>
    <s v="tier - 3"/>
    <x v="3"/>
    <x v="22"/>
  </r>
  <r>
    <x v="482"/>
    <s v="Ms."/>
    <s v=" Margaret B."/>
    <s v="Alexson"/>
    <n v="54.47"/>
    <n v="4.49"/>
    <s v="Yes"/>
    <x v="0"/>
    <x v="0"/>
    <n v="2"/>
    <x v="1"/>
    <x v="0"/>
    <x v="2"/>
    <d v="1966-07-09T00:00:00"/>
    <x v="482"/>
    <x v="2"/>
    <s v="tier - 2"/>
    <x v="1"/>
    <x v="24"/>
  </r>
  <r>
    <x v="483"/>
    <s v="Ms."/>
    <s v=" Helen"/>
    <s v="Wright"/>
    <n v="38.06"/>
    <n v="5.24"/>
    <s v="Yes"/>
    <x v="0"/>
    <x v="1"/>
    <n v="1"/>
    <x v="1"/>
    <x v="0"/>
    <x v="2"/>
    <d v="1969-10-13T00:00:00"/>
    <x v="483"/>
    <x v="1"/>
    <s v="tier - 2"/>
    <x v="0"/>
    <x v="16"/>
  </r>
  <r>
    <x v="484"/>
    <s v="Mr."/>
    <s v=" Matthew"/>
    <s v="McKenna"/>
    <n v="51.47"/>
    <n v="9.6"/>
    <s v="No"/>
    <x v="0"/>
    <x v="0"/>
    <n v="0"/>
    <x v="1"/>
    <x v="0"/>
    <x v="0"/>
    <d v="1962-10-18T00:00:00"/>
    <x v="484"/>
    <x v="1"/>
    <s v="tier - 1"/>
    <x v="1"/>
    <x v="5"/>
  </r>
  <r>
    <x v="485"/>
    <s v="Mr."/>
    <s v=" Jeff"/>
    <s v="Sallade"/>
    <n v="29.8"/>
    <n v="5.78"/>
    <s v="Yes"/>
    <x v="0"/>
    <x v="0"/>
    <n v="0"/>
    <x v="1"/>
    <x v="1"/>
    <x v="1"/>
    <d v="1985-07-12T00:00:00"/>
    <x v="485"/>
    <x v="2"/>
    <s v="tier - 2"/>
    <x v="3"/>
    <x v="17"/>
  </r>
  <r>
    <x v="486"/>
    <s v="Mrs."/>
    <s v=" Tara R"/>
    <s v="Argall"/>
    <n v="49.77"/>
    <n v="7.02"/>
    <s v="No"/>
    <x v="0"/>
    <x v="0"/>
    <n v="0"/>
    <x v="1"/>
    <x v="0"/>
    <x v="0"/>
    <d v="1962-07-02T00:00:00"/>
    <x v="486"/>
    <x v="2"/>
    <s v="tier - 2"/>
    <x v="12"/>
    <x v="5"/>
  </r>
  <r>
    <x v="487"/>
    <s v="Ms."/>
    <s v=" Kristin"/>
    <s v="Patchell"/>
    <n v="25.555"/>
    <n v="4.09"/>
    <s v="Yes"/>
    <x v="0"/>
    <x v="0"/>
    <n v="0"/>
    <x v="0"/>
    <x v="1"/>
    <x v="2"/>
    <d v="1985-09-17T00:00:00"/>
    <x v="487"/>
    <x v="2"/>
    <s v="tier - 1"/>
    <x v="2"/>
    <x v="17"/>
  </r>
  <r>
    <x v="488"/>
    <s v="Mr."/>
    <s v=" Timothy"/>
    <s v="Catoggio"/>
    <n v="29.64"/>
    <n v="4.93"/>
    <s v="No"/>
    <x v="0"/>
    <x v="1"/>
    <n v="1"/>
    <x v="1"/>
    <x v="1"/>
    <x v="2"/>
    <d v="1993-09-07T00:00:00"/>
    <x v="488"/>
    <x v="2"/>
    <s v="tier - 3"/>
    <x v="4"/>
    <x v="20"/>
  </r>
  <r>
    <x v="489"/>
    <s v="Mr."/>
    <s v=" Scott"/>
    <s v="Adams"/>
    <n v="53.93"/>
    <n v="5.34"/>
    <s v="Yes"/>
    <x v="0"/>
    <x v="0"/>
    <n v="2"/>
    <x v="1"/>
    <x v="0"/>
    <x v="2"/>
    <d v="1966-08-22T00:00:00"/>
    <x v="489"/>
    <x v="1"/>
    <s v="tier - 3"/>
    <x v="1"/>
    <x v="24"/>
  </r>
  <r>
    <x v="490"/>
    <s v="Ms."/>
    <s v=" Carly E"/>
    <s v="Windt"/>
    <n v="28.024999999999999"/>
    <n v="5.65"/>
    <s v="No"/>
    <x v="0"/>
    <x v="0"/>
    <n v="1"/>
    <x v="0"/>
    <x v="1"/>
    <x v="2"/>
    <d v="1987-10-17T00:00:00"/>
    <x v="490"/>
    <x v="1"/>
    <s v="tier - 3"/>
    <x v="1"/>
    <x v="38"/>
  </r>
  <r>
    <x v="491"/>
    <s v="Ms."/>
    <s v=" Lisa"/>
    <s v="Ryan"/>
    <n v="27.5"/>
    <n v="4.49"/>
    <s v="No"/>
    <x v="0"/>
    <x v="0"/>
    <n v="0"/>
    <x v="1"/>
    <x v="1"/>
    <x v="2"/>
    <d v="1994-06-08T00:00:00"/>
    <x v="491"/>
    <x v="1"/>
    <s v="tier - 1"/>
    <x v="3"/>
    <x v="20"/>
  </r>
  <r>
    <x v="492"/>
    <s v="Ms."/>
    <s v=" Stacey"/>
    <s v="Marion"/>
    <n v="21.8"/>
    <n v="10.55"/>
    <s v="No"/>
    <x v="0"/>
    <x v="0"/>
    <n v="0"/>
    <x v="0"/>
    <x v="2"/>
    <x v="0"/>
    <d v="2002-07-09T00:00:00"/>
    <x v="492"/>
    <x v="2"/>
    <s v="tier - 3"/>
    <x v="3"/>
    <x v="43"/>
  </r>
  <r>
    <x v="493"/>
    <s v="Mr."/>
    <s v=" Louis"/>
    <s v="Raffetto"/>
    <n v="26.41"/>
    <n v="4.92"/>
    <s v="Yes"/>
    <x v="0"/>
    <x v="1"/>
    <n v="1"/>
    <x v="0"/>
    <x v="1"/>
    <x v="2"/>
    <d v="1983-10-06T00:00:00"/>
    <x v="493"/>
    <x v="1"/>
    <s v="tier - 1"/>
    <x v="4"/>
    <x v="33"/>
  </r>
  <r>
    <x v="494"/>
    <s v="Mr."/>
    <s v=" Brian R."/>
    <s v="Young"/>
    <n v="27.835000000000001"/>
    <n v="5.9"/>
    <s v="Yes"/>
    <x v="0"/>
    <x v="0"/>
    <n v="1"/>
    <x v="0"/>
    <x v="1"/>
    <x v="1"/>
    <d v="1988-07-25T00:00:00"/>
    <x v="494"/>
    <x v="1"/>
    <s v="tier - 1"/>
    <x v="1"/>
    <x v="23"/>
  </r>
  <r>
    <x v="495"/>
    <s v="Mrs."/>
    <s v=" Jessica"/>
    <s v="Oehlke"/>
    <n v="51.74"/>
    <n v="4.9800000000000004"/>
    <s v="Yes"/>
    <x v="0"/>
    <x v="0"/>
    <n v="2"/>
    <x v="1"/>
    <x v="0"/>
    <x v="2"/>
    <d v="1966-08-10T00:00:00"/>
    <x v="495"/>
    <x v="0"/>
    <s v="tier - 3"/>
    <x v="12"/>
    <x v="24"/>
  </r>
  <r>
    <x v="496"/>
    <s v="Ms."/>
    <s v=" Dawn M."/>
    <s v="Sudol"/>
    <n v="23.37"/>
    <n v="5.8"/>
    <s v="No"/>
    <x v="0"/>
    <x v="0"/>
    <n v="0"/>
    <x v="0"/>
    <x v="2"/>
    <x v="1"/>
    <d v="1980-10-09T00:00:00"/>
    <x v="496"/>
    <x v="0"/>
    <s v="tier - 2"/>
    <x v="2"/>
    <x v="25"/>
  </r>
  <r>
    <x v="497"/>
    <s v="Mr."/>
    <s v=" Chris"/>
    <s v="Van Es"/>
    <n v="29.7"/>
    <n v="6.21"/>
    <s v="Yes"/>
    <x v="0"/>
    <x v="1"/>
    <n v="1"/>
    <x v="0"/>
    <x v="1"/>
    <x v="1"/>
    <d v="1997-10-18T00:00:00"/>
    <x v="497"/>
    <x v="0"/>
    <s v="tier - 3"/>
    <x v="3"/>
    <x v="31"/>
  </r>
  <r>
    <x v="498"/>
    <s v="Ms."/>
    <s v=" Karen"/>
    <s v="Dolge"/>
    <n v="20.045000000000002"/>
    <n v="6.17"/>
    <s v="No"/>
    <x v="0"/>
    <x v="1"/>
    <n v="1"/>
    <x v="0"/>
    <x v="2"/>
    <x v="1"/>
    <d v="1979-10-30T00:00:00"/>
    <x v="498"/>
    <x v="0"/>
    <s v="tier - 1"/>
    <x v="2"/>
    <x v="18"/>
  </r>
  <r>
    <x v="499"/>
    <s v="Ms."/>
    <s v=" Jessica"/>
    <s v="Marlier"/>
    <n v="27.83"/>
    <n v="5.36"/>
    <s v="No"/>
    <x v="0"/>
    <x v="0"/>
    <n v="2"/>
    <x v="1"/>
    <x v="1"/>
    <x v="2"/>
    <d v="1972-06-14T00:00:00"/>
    <x v="499"/>
    <x v="0"/>
    <s v="tier - 3"/>
    <x v="0"/>
    <x v="28"/>
  </r>
  <r>
    <x v="500"/>
    <s v="Mr."/>
    <s v=" Mathieu"/>
    <s v="Girard"/>
    <n v="28.93"/>
    <n v="5.2"/>
    <s v="No"/>
    <x v="0"/>
    <x v="0"/>
    <n v="0"/>
    <x v="0"/>
    <x v="1"/>
    <x v="2"/>
    <d v="1990-08-08T00:00:00"/>
    <x v="500"/>
    <x v="0"/>
    <s v="tier - 2"/>
    <x v="0"/>
    <x v="3"/>
  </r>
  <r>
    <x v="501"/>
    <s v="Mr."/>
    <s v=" Kam S."/>
    <s v="Lee"/>
    <n v="33.82"/>
    <n v="5.42"/>
    <s v="No"/>
    <x v="0"/>
    <x v="0"/>
    <n v="0"/>
    <x v="1"/>
    <x v="0"/>
    <x v="2"/>
    <d v="1994-08-27T00:00:00"/>
    <x v="501"/>
    <x v="0"/>
    <s v="tier - 2"/>
    <x v="1"/>
    <x v="6"/>
  </r>
  <r>
    <x v="502"/>
    <s v="Ms."/>
    <s v=" Valerie A"/>
    <s v="Hubbard"/>
    <n v="20.234999999999999"/>
    <n v="6.84"/>
    <s v="No"/>
    <x v="0"/>
    <x v="0"/>
    <n v="0"/>
    <x v="0"/>
    <x v="2"/>
    <x v="0"/>
    <d v="1978-09-24T00:00:00"/>
    <x v="502"/>
    <x v="0"/>
    <s v="tier - 1"/>
    <x v="2"/>
    <x v="9"/>
  </r>
  <r>
    <x v="503"/>
    <s v="Ms."/>
    <s v=" Freya R"/>
    <s v="Koester"/>
    <n v="49.2"/>
    <n v="10.9"/>
    <s v="Yes"/>
    <x v="0"/>
    <x v="1"/>
    <n v="1"/>
    <x v="1"/>
    <x v="0"/>
    <x v="0"/>
    <d v="1963-07-14T00:00:00"/>
    <x v="503"/>
    <x v="0"/>
    <s v="tier - 3"/>
    <x v="1"/>
    <x v="8"/>
  </r>
  <r>
    <x v="504"/>
    <s v="Ms."/>
    <s v=" Jennifer"/>
    <s v="Matthews"/>
    <n v="26.4"/>
    <n v="4.87"/>
    <s v="Yes"/>
    <x v="0"/>
    <x v="0"/>
    <n v="0"/>
    <x v="0"/>
    <x v="1"/>
    <x v="2"/>
    <d v="1985-09-17T00:00:00"/>
    <x v="504"/>
    <x v="0"/>
    <s v="tier - 1"/>
    <x v="0"/>
    <x v="17"/>
  </r>
  <r>
    <x v="505"/>
    <s v="Ms."/>
    <s v=" Kara"/>
    <s v="Rubinich"/>
    <n v="28.38"/>
    <n v="6.07"/>
    <s v="No"/>
    <x v="0"/>
    <x v="0"/>
    <n v="1"/>
    <x v="0"/>
    <x v="1"/>
    <x v="1"/>
    <d v="1992-08-19T00:00:00"/>
    <x v="505"/>
    <x v="0"/>
    <s v="tier - 2"/>
    <x v="0"/>
    <x v="34"/>
  </r>
  <r>
    <x v="506"/>
    <s v="Mr."/>
    <s v=" Bradley A."/>
    <s v="Alban"/>
    <n v="24.64"/>
    <n v="4.33"/>
    <s v="No"/>
    <x v="0"/>
    <x v="0"/>
    <n v="0"/>
    <x v="0"/>
    <x v="2"/>
    <x v="2"/>
    <d v="1980-11-08T00:00:00"/>
    <x v="506"/>
    <x v="0"/>
    <s v="tier - 1"/>
    <x v="0"/>
    <x v="25"/>
  </r>
  <r>
    <x v="507"/>
    <s v="Mr."/>
    <s v=" Brendan"/>
    <s v="Corcoran"/>
    <n v="39.71"/>
    <n v="5.83"/>
    <s v="No"/>
    <x v="0"/>
    <x v="0"/>
    <n v="1"/>
    <x v="1"/>
    <x v="0"/>
    <x v="1"/>
    <d v="1987-11-30T00:00:00"/>
    <x v="507"/>
    <x v="0"/>
    <s v="tier - 3"/>
    <x v="9"/>
    <x v="38"/>
  </r>
  <r>
    <x v="508"/>
    <s v="Ms."/>
    <s v=" Amber R"/>
    <s v="Sargent"/>
    <n v="22.22"/>
    <n v="5.5"/>
    <s v="No"/>
    <x v="0"/>
    <x v="0"/>
    <n v="0"/>
    <x v="0"/>
    <x v="2"/>
    <x v="2"/>
    <d v="1982-12-15T00:00:00"/>
    <x v="508"/>
    <x v="0"/>
    <s v="tier - 1"/>
    <x v="0"/>
    <x v="37"/>
  </r>
  <r>
    <x v="509"/>
    <s v="Mr."/>
    <s v=" Sean K"/>
    <s v="Watson"/>
    <n v="33.344999999999999"/>
    <n v="4.79"/>
    <s v="No"/>
    <x v="0"/>
    <x v="1"/>
    <n v="1"/>
    <x v="1"/>
    <x v="0"/>
    <x v="2"/>
    <d v="1993-09-06T00:00:00"/>
    <x v="509"/>
    <x v="0"/>
    <s v="tier - 3"/>
    <x v="1"/>
    <x v="20"/>
  </r>
  <r>
    <x v="510"/>
    <s v="Mr."/>
    <s v=" Rick"/>
    <s v="Esponda"/>
    <n v="24.42"/>
    <n v="5.81"/>
    <s v="No"/>
    <x v="0"/>
    <x v="0"/>
    <n v="1"/>
    <x v="0"/>
    <x v="2"/>
    <x v="1"/>
    <d v="1987-06-30T00:00:00"/>
    <x v="510"/>
    <x v="0"/>
    <s v="tier - 3"/>
    <x v="0"/>
    <x v="38"/>
  </r>
  <r>
    <x v="511"/>
    <s v="Mr."/>
    <s v=" Matthew"/>
    <s v="Krall"/>
    <n v="29.81"/>
    <n v="5.58"/>
    <s v="No"/>
    <x v="0"/>
    <x v="0"/>
    <n v="0"/>
    <x v="0"/>
    <x v="1"/>
    <x v="2"/>
    <d v="1991-08-24T00:00:00"/>
    <x v="511"/>
    <x v="0"/>
    <s v="tier - 3"/>
    <x v="0"/>
    <x v="42"/>
  </r>
  <r>
    <x v="512"/>
    <s v="Mr."/>
    <s v=" Brady"/>
    <s v="Poskin"/>
    <n v="51.18"/>
    <n v="4.4000000000000004"/>
    <s v="Yes"/>
    <x v="0"/>
    <x v="0"/>
    <n v="2"/>
    <x v="1"/>
    <x v="0"/>
    <x v="2"/>
    <d v="1966-11-15T00:00:00"/>
    <x v="512"/>
    <x v="0"/>
    <s v="tier - 1"/>
    <x v="1"/>
    <x v="24"/>
  </r>
  <r>
    <x v="513"/>
    <s v="Ms."/>
    <s v=" Kameko"/>
    <s v="Halfmann"/>
    <n v="51.37"/>
    <n v="8.18"/>
    <s v="Yes"/>
    <x v="0"/>
    <x v="0"/>
    <n v="0"/>
    <x v="1"/>
    <x v="0"/>
    <x v="0"/>
    <d v="1967-07-29T00:00:00"/>
    <x v="513"/>
    <x v="0"/>
    <s v="tier - 1"/>
    <x v="1"/>
    <x v="22"/>
  </r>
  <r>
    <x v="514"/>
    <s v="Mr."/>
    <s v=" Jeremy A"/>
    <s v="Klapper"/>
    <n v="36.19"/>
    <n v="5.52"/>
    <s v="Yes"/>
    <x v="0"/>
    <x v="0"/>
    <n v="0"/>
    <x v="1"/>
    <x v="0"/>
    <x v="2"/>
    <d v="1985-12-28T00:00:00"/>
    <x v="514"/>
    <x v="0"/>
    <s v="tier - 3"/>
    <x v="0"/>
    <x v="17"/>
  </r>
  <r>
    <x v="515"/>
    <s v="Mr."/>
    <s v=" Daniel"/>
    <s v="George"/>
    <n v="25.9"/>
    <n v="4.84"/>
    <s v="No"/>
    <x v="0"/>
    <x v="0"/>
    <n v="0"/>
    <x v="0"/>
    <x v="1"/>
    <x v="2"/>
    <d v="1991-09-16T00:00:00"/>
    <x v="515"/>
    <x v="0"/>
    <s v="tier - 3"/>
    <x v="3"/>
    <x v="42"/>
  </r>
  <r>
    <x v="516"/>
    <s v="Ms."/>
    <s v=" Amanda"/>
    <s v="Hicks"/>
    <n v="35.72"/>
    <n v="4.08"/>
    <s v="No"/>
    <x v="0"/>
    <x v="1"/>
    <n v="1"/>
    <x v="1"/>
    <x v="0"/>
    <x v="2"/>
    <d v="1979-07-02T00:00:00"/>
    <x v="516"/>
    <x v="0"/>
    <s v="tier - 1"/>
    <x v="2"/>
    <x v="18"/>
  </r>
  <r>
    <x v="517"/>
    <s v="Ms."/>
    <s v=" Karen"/>
    <s v="Lockyer"/>
    <n v="27.94"/>
    <n v="4.4800000000000004"/>
    <s v="No"/>
    <x v="0"/>
    <x v="1"/>
    <n v="1"/>
    <x v="0"/>
    <x v="1"/>
    <x v="2"/>
    <d v="1993-09-28T00:00:00"/>
    <x v="517"/>
    <x v="0"/>
    <s v="tier - 2"/>
    <x v="0"/>
    <x v="20"/>
  </r>
  <r>
    <x v="518"/>
    <s v="Mr."/>
    <s v=" Gregory"/>
    <s v="Byrnes"/>
    <n v="27.1"/>
    <n v="5.73"/>
    <s v="No"/>
    <x v="0"/>
    <x v="0"/>
    <n v="0"/>
    <x v="0"/>
    <x v="1"/>
    <x v="1"/>
    <d v="1989-06-05T00:00:00"/>
    <x v="518"/>
    <x v="0"/>
    <s v="tier - 3"/>
    <x v="3"/>
    <x v="23"/>
  </r>
  <r>
    <x v="519"/>
    <s v="Ms."/>
    <s v=" Sabine"/>
    <s v="Norris"/>
    <n v="18.3"/>
    <n v="5.46"/>
    <s v="Yes"/>
    <x v="0"/>
    <x v="1"/>
    <n v="1"/>
    <x v="0"/>
    <x v="3"/>
    <x v="2"/>
    <d v="1983-12-19T00:00:00"/>
    <x v="519"/>
    <x v="0"/>
    <s v="tier - 3"/>
    <x v="3"/>
    <x v="33"/>
  </r>
  <r>
    <x v="520"/>
    <s v="Mr."/>
    <s v=" Joseph"/>
    <s v="Darda"/>
    <n v="25.3"/>
    <n v="5.0199999999999996"/>
    <s v="Yes"/>
    <x v="0"/>
    <x v="0"/>
    <n v="1"/>
    <x v="0"/>
    <x v="1"/>
    <x v="2"/>
    <d v="1988-10-24T00:00:00"/>
    <x v="520"/>
    <x v="0"/>
    <s v="tier - 3"/>
    <x v="0"/>
    <x v="23"/>
  </r>
  <r>
    <x v="521"/>
    <s v="Mr."/>
    <s v=" Adam"/>
    <s v="Otstot"/>
    <n v="38.83"/>
    <n v="6.36"/>
    <s v="No"/>
    <x v="0"/>
    <x v="0"/>
    <n v="1"/>
    <x v="1"/>
    <x v="0"/>
    <x v="1"/>
    <d v="1992-11-30T00:00:00"/>
    <x v="521"/>
    <x v="0"/>
    <s v="tier - 1"/>
    <x v="0"/>
    <x v="34"/>
  </r>
  <r>
    <x v="522"/>
    <s v="Ms."/>
    <s v=" Karolyn A"/>
    <s v="Bowley"/>
    <n v="27.6"/>
    <n v="5.36"/>
    <s v="No"/>
    <x v="0"/>
    <x v="0"/>
    <n v="1"/>
    <x v="1"/>
    <x v="1"/>
    <x v="2"/>
    <d v="1998-08-06T00:00:00"/>
    <x v="522"/>
    <x v="0"/>
    <s v="tier - 3"/>
    <x v="3"/>
    <x v="44"/>
  </r>
  <r>
    <x v="523"/>
    <s v="Mrs."/>
    <s v=" Anita L."/>
    <s v="Rogers"/>
    <n v="46.4"/>
    <n v="8.3699999999999992"/>
    <s v="Yes"/>
    <x v="0"/>
    <x v="1"/>
    <n v="1"/>
    <x v="1"/>
    <x v="0"/>
    <x v="0"/>
    <d v="1963-10-20T00:00:00"/>
    <x v="523"/>
    <x v="0"/>
    <s v="tier - 1"/>
    <x v="12"/>
    <x v="8"/>
  </r>
  <r>
    <x v="524"/>
    <s v="Ms."/>
    <s v=" Laura E."/>
    <s v="Mclaughlin"/>
    <n v="51.92"/>
    <n v="5.18"/>
    <s v="Yes"/>
    <x v="0"/>
    <x v="1"/>
    <n v="1"/>
    <x v="1"/>
    <x v="0"/>
    <x v="2"/>
    <d v="1969-08-03T00:00:00"/>
    <x v="524"/>
    <x v="0"/>
    <s v="tier - 3"/>
    <x v="1"/>
    <x v="16"/>
  </r>
  <r>
    <x v="525"/>
    <s v="Ms."/>
    <s v=" Sarah"/>
    <s v="Ziegler"/>
    <n v="32.395000000000003"/>
    <n v="5.68"/>
    <s v="Yes"/>
    <x v="0"/>
    <x v="0"/>
    <n v="1"/>
    <x v="1"/>
    <x v="0"/>
    <x v="2"/>
    <d v="1995-09-27T00:00:00"/>
    <x v="525"/>
    <x v="0"/>
    <s v="tier - 2"/>
    <x v="2"/>
    <x v="40"/>
  </r>
  <r>
    <x v="526"/>
    <s v="Mrs."/>
    <s v=" Ashley E"/>
    <s v="Hughey"/>
    <n v="46.19"/>
    <n v="7.31"/>
    <s v="Yes"/>
    <x v="0"/>
    <x v="1"/>
    <n v="1"/>
    <x v="1"/>
    <x v="0"/>
    <x v="0"/>
    <d v="1963-12-06T00:00:00"/>
    <x v="526"/>
    <x v="0"/>
    <s v="tier - 1"/>
    <x v="12"/>
    <x v="8"/>
  </r>
  <r>
    <x v="527"/>
    <s v="Ms."/>
    <s v=" Lindsey"/>
    <s v="Knast"/>
    <n v="27.93"/>
    <n v="4.67"/>
    <s v="No"/>
    <x v="0"/>
    <x v="1"/>
    <n v="1"/>
    <x v="1"/>
    <x v="1"/>
    <x v="2"/>
    <d v="2003-07-24T00:00:00"/>
    <x v="527"/>
    <x v="0"/>
    <s v="tier - 3"/>
    <x v="1"/>
    <x v="39"/>
  </r>
  <r>
    <x v="528"/>
    <s v="Mr."/>
    <s v=" Alan"/>
    <s v="Stob"/>
    <n v="45.62"/>
    <n v="6.87"/>
    <s v="No"/>
    <x v="0"/>
    <x v="0"/>
    <n v="0"/>
    <x v="1"/>
    <x v="0"/>
    <x v="0"/>
    <d v="1962-12-18T00:00:00"/>
    <x v="528"/>
    <x v="0"/>
    <s v="tier - 1"/>
    <x v="8"/>
    <x v="5"/>
  </r>
  <r>
    <x v="529"/>
    <s v="Mr."/>
    <s v=" Dan R."/>
    <s v="Jensen"/>
    <n v="35.31"/>
    <n v="5.87"/>
    <s v="No"/>
    <x v="0"/>
    <x v="1"/>
    <n v="1"/>
    <x v="1"/>
    <x v="0"/>
    <x v="1"/>
    <d v="1979-10-15T00:00:00"/>
    <x v="529"/>
    <x v="0"/>
    <s v="tier - 2"/>
    <x v="0"/>
    <x v="18"/>
  </r>
  <r>
    <x v="530"/>
    <s v="Ms."/>
    <s v=" Katie"/>
    <s v="Mutter"/>
    <n v="30.4"/>
    <n v="4.07"/>
    <s v="Yes"/>
    <x v="0"/>
    <x v="0"/>
    <n v="1"/>
    <x v="1"/>
    <x v="0"/>
    <x v="2"/>
    <d v="1995-11-28T00:00:00"/>
    <x v="530"/>
    <x v="0"/>
    <s v="tier - 1"/>
    <x v="1"/>
    <x v="40"/>
  </r>
  <r>
    <x v="531"/>
    <s v="Mr."/>
    <s v=" Eric"/>
    <s v="Ahern"/>
    <n v="20.13"/>
    <n v="6.47"/>
    <s v="No"/>
    <x v="0"/>
    <x v="1"/>
    <n v="1"/>
    <x v="0"/>
    <x v="2"/>
    <x v="1"/>
    <d v="1979-11-19T00:00:00"/>
    <x v="531"/>
    <x v="0"/>
    <s v="tier - 1"/>
    <x v="0"/>
    <x v="18"/>
  </r>
  <r>
    <x v="532"/>
    <s v="Ms."/>
    <s v=" Cathryn"/>
    <s v="Chviruk"/>
    <n v="23.655000000000001"/>
    <n v="5.14"/>
    <s v="No"/>
    <x v="0"/>
    <x v="0"/>
    <n v="1"/>
    <x v="0"/>
    <x v="2"/>
    <x v="2"/>
    <d v="1992-12-27T00:00:00"/>
    <x v="532"/>
    <x v="0"/>
    <s v="tier - 2"/>
    <x v="1"/>
    <x v="34"/>
  </r>
  <r>
    <x v="533"/>
    <s v="Mr."/>
    <s v=" Brendan"/>
    <s v="Meehan"/>
    <n v="49.05"/>
    <n v="9.77"/>
    <s v="Yes"/>
    <x v="0"/>
    <x v="0"/>
    <n v="0"/>
    <x v="1"/>
    <x v="0"/>
    <x v="0"/>
    <d v="1967-08-30T00:00:00"/>
    <x v="533"/>
    <x v="0"/>
    <s v="tier - 1"/>
    <x v="8"/>
    <x v="22"/>
  </r>
  <r>
    <x v="534"/>
    <s v="Ms."/>
    <s v=" Shauna"/>
    <s v="Gammon"/>
    <n v="51.94"/>
    <n v="8.8000000000000007"/>
    <s v="Yes"/>
    <x v="0"/>
    <x v="0"/>
    <n v="2"/>
    <x v="1"/>
    <x v="0"/>
    <x v="0"/>
    <d v="1970-10-17T00:00:00"/>
    <x v="534"/>
    <x v="0"/>
    <s v="tier - 3"/>
    <x v="1"/>
    <x v="2"/>
  </r>
  <r>
    <x v="535"/>
    <s v="Mr."/>
    <s v=" Terence"/>
    <s v="Lee"/>
    <n v="29.83"/>
    <n v="5.84"/>
    <s v="No"/>
    <x v="0"/>
    <x v="0"/>
    <n v="1"/>
    <x v="0"/>
    <x v="1"/>
    <x v="1"/>
    <d v="1998-09-23T00:00:00"/>
    <x v="535"/>
    <x v="0"/>
    <s v="tier - 1"/>
    <x v="9"/>
    <x v="44"/>
  </r>
  <r>
    <x v="536"/>
    <s v="Ms."/>
    <s v=" Marisol"/>
    <s v="Franco"/>
    <n v="22.6"/>
    <n v="10.43"/>
    <s v="Yes"/>
    <x v="0"/>
    <x v="0"/>
    <n v="1"/>
    <x v="0"/>
    <x v="2"/>
    <x v="0"/>
    <d v="1986-08-12T00:00:00"/>
    <x v="536"/>
    <x v="0"/>
    <s v="tier - 3"/>
    <x v="3"/>
    <x v="26"/>
  </r>
  <r>
    <x v="537"/>
    <s v="Ms."/>
    <s v=" Lindsay"/>
    <s v="Patterson"/>
    <n v="46.69"/>
    <n v="4.25"/>
    <s v="Yes"/>
    <x v="0"/>
    <x v="0"/>
    <n v="1"/>
    <x v="1"/>
    <x v="0"/>
    <x v="2"/>
    <d v="1964-09-26T00:00:00"/>
    <x v="537"/>
    <x v="0"/>
    <s v="tier - 2"/>
    <x v="1"/>
    <x v="13"/>
  </r>
  <r>
    <x v="538"/>
    <s v="Ms."/>
    <s v=" Katie"/>
    <s v="Valdes"/>
    <n v="28.49"/>
    <n v="4.8899999999999997"/>
    <s v="No"/>
    <x v="0"/>
    <x v="0"/>
    <n v="0"/>
    <x v="0"/>
    <x v="1"/>
    <x v="2"/>
    <d v="1999-12-15T00:00:00"/>
    <x v="538"/>
    <x v="0"/>
    <s v="tier - 2"/>
    <x v="0"/>
    <x v="35"/>
  </r>
  <r>
    <x v="539"/>
    <s v="Mr."/>
    <s v=" Daniel"/>
    <s v="Craig"/>
    <n v="28.5"/>
    <n v="5.55"/>
    <s v="Yes"/>
    <x v="0"/>
    <x v="0"/>
    <n v="1"/>
    <x v="0"/>
    <x v="1"/>
    <x v="2"/>
    <d v="1995-07-04T00:00:00"/>
    <x v="539"/>
    <x v="0"/>
    <s v="tier - 3"/>
    <x v="1"/>
    <x v="40"/>
  </r>
  <r>
    <x v="540"/>
    <s v="Mr."/>
    <s v=" Brett W"/>
    <s v="Whipple"/>
    <n v="24.4"/>
    <n v="4.5199999999999996"/>
    <s v="No"/>
    <x v="0"/>
    <x v="0"/>
    <n v="1"/>
    <x v="0"/>
    <x v="2"/>
    <x v="2"/>
    <d v="1992-12-25T00:00:00"/>
    <x v="540"/>
    <x v="0"/>
    <s v="tier - 3"/>
    <x v="3"/>
    <x v="34"/>
  </r>
  <r>
    <x v="541"/>
    <s v="Mr."/>
    <s v=" Dylan J"/>
    <s v="Marton"/>
    <n v="29.15"/>
    <n v="4.45"/>
    <s v="Yes"/>
    <x v="0"/>
    <x v="0"/>
    <n v="1"/>
    <x v="0"/>
    <x v="1"/>
    <x v="2"/>
    <d v="1995-08-03T00:00:00"/>
    <x v="541"/>
    <x v="0"/>
    <s v="tier - 1"/>
    <x v="0"/>
    <x v="40"/>
  </r>
  <r>
    <x v="542"/>
    <s v="Ms."/>
    <s v=" Elizabeth"/>
    <s v="Hildebrandt"/>
    <n v="27.28"/>
    <n v="4.72"/>
    <s v="No"/>
    <x v="1"/>
    <x v="0"/>
    <n v="1"/>
    <x v="0"/>
    <x v="1"/>
    <x v="2"/>
    <d v="2004-09-10T00:00:00"/>
    <x v="542"/>
    <x v="0"/>
    <s v="tier - 3"/>
    <x v="0"/>
    <x v="41"/>
  </r>
  <r>
    <x v="543"/>
    <s v="Ms."/>
    <s v=" Brooke M."/>
    <s v="Biggs"/>
    <n v="32.229999999999997"/>
    <n v="4.6500000000000004"/>
    <s v="Yes"/>
    <x v="0"/>
    <x v="1"/>
    <n v="1"/>
    <x v="1"/>
    <x v="0"/>
    <x v="2"/>
    <d v="1997-06-15T00:00:00"/>
    <x v="543"/>
    <x v="0"/>
    <s v="tier - 1"/>
    <x v="0"/>
    <x v="31"/>
  </r>
  <r>
    <x v="544"/>
    <s v="Mrs."/>
    <s v=" Teiko"/>
    <s v="Shigezumi"/>
    <n v="44.2"/>
    <n v="11.34"/>
    <s v="Yes"/>
    <x v="0"/>
    <x v="1"/>
    <n v="1"/>
    <x v="1"/>
    <x v="0"/>
    <x v="0"/>
    <d v="1963-07-04T00:00:00"/>
    <x v="544"/>
    <x v="0"/>
    <s v="tier - 2"/>
    <x v="12"/>
    <x v="8"/>
  </r>
  <r>
    <x v="545"/>
    <s v="Mr."/>
    <s v=" Zachary"/>
    <s v="Meineke"/>
    <n v="29.734999999999999"/>
    <n v="4.53"/>
    <s v="No"/>
    <x v="0"/>
    <x v="1"/>
    <n v="1"/>
    <x v="1"/>
    <x v="1"/>
    <x v="2"/>
    <d v="1993-07-12T00:00:00"/>
    <x v="545"/>
    <x v="0"/>
    <s v="tier - 1"/>
    <x v="1"/>
    <x v="20"/>
  </r>
  <r>
    <x v="546"/>
    <s v="Ms."/>
    <s v=" Johannah"/>
    <s v="Ludington"/>
    <n v="28.31"/>
    <n v="6.35"/>
    <s v="No"/>
    <x v="0"/>
    <x v="0"/>
    <n v="0"/>
    <x v="0"/>
    <x v="1"/>
    <x v="1"/>
    <d v="1999-10-24T00:00:00"/>
    <x v="546"/>
    <x v="0"/>
    <s v="tier - 1"/>
    <x v="1"/>
    <x v="35"/>
  </r>
  <r>
    <x v="547"/>
    <s v="Mr."/>
    <s v=" Ryan A"/>
    <s v="Perrich"/>
    <n v="46.62"/>
    <n v="8.51"/>
    <s v="No"/>
    <x v="0"/>
    <x v="0"/>
    <n v="0"/>
    <x v="1"/>
    <x v="0"/>
    <x v="0"/>
    <d v="1965-10-17T00:00:00"/>
    <x v="547"/>
    <x v="0"/>
    <s v="tier - 2"/>
    <x v="1"/>
    <x v="11"/>
  </r>
  <r>
    <x v="548"/>
    <s v="Mr."/>
    <s v=" Andres Sr."/>
    <s v="Cervantes"/>
    <n v="51.75"/>
    <n v="8.59"/>
    <s v="Yes"/>
    <x v="0"/>
    <x v="0"/>
    <n v="1"/>
    <x v="1"/>
    <x v="0"/>
    <x v="0"/>
    <d v="1975-06-27T00:00:00"/>
    <x v="548"/>
    <x v="0"/>
    <s v="tier - 3"/>
    <x v="8"/>
    <x v="27"/>
  </r>
  <r>
    <x v="549"/>
    <s v="Mr."/>
    <s v=" Bryan"/>
    <s v="Andrews"/>
    <n v="25.7"/>
    <n v="4.13"/>
    <s v="Yes"/>
    <x v="0"/>
    <x v="0"/>
    <n v="0"/>
    <x v="0"/>
    <x v="1"/>
    <x v="2"/>
    <d v="2001-09-28T00:00:00"/>
    <x v="549"/>
    <x v="0"/>
    <s v="tier - 2"/>
    <x v="3"/>
    <x v="47"/>
  </r>
  <r>
    <x v="550"/>
    <s v="Ms."/>
    <s v=" Lizette"/>
    <s v="Ruvalcaba"/>
    <n v="31.79"/>
    <n v="4.55"/>
    <s v="No"/>
    <x v="0"/>
    <x v="0"/>
    <n v="0"/>
    <x v="1"/>
    <x v="0"/>
    <x v="2"/>
    <d v="1977-10-17T00:00:00"/>
    <x v="550"/>
    <x v="0"/>
    <s v="tier - 2"/>
    <x v="0"/>
    <x v="29"/>
  </r>
  <r>
    <x v="551"/>
    <s v="Mr."/>
    <s v=" Don"/>
    <s v="King"/>
    <n v="24.795000000000002"/>
    <n v="4.5199999999999996"/>
    <s v="No"/>
    <x v="0"/>
    <x v="0"/>
    <n v="0"/>
    <x v="0"/>
    <x v="2"/>
    <x v="2"/>
    <d v="1989-12-04T00:00:00"/>
    <x v="551"/>
    <x v="0"/>
    <s v="tier - 2"/>
    <x v="6"/>
    <x v="4"/>
  </r>
  <r>
    <x v="552"/>
    <s v="Mr."/>
    <s v=" Jeb"/>
    <s v="Stone"/>
    <n v="53.98"/>
    <n v="5.07"/>
    <s v="No"/>
    <x v="0"/>
    <x v="1"/>
    <n v="1"/>
    <x v="1"/>
    <x v="0"/>
    <x v="2"/>
    <d v="1979-11-12T00:00:00"/>
    <x v="552"/>
    <x v="0"/>
    <s v="tier - 3"/>
    <x v="1"/>
    <x v="18"/>
  </r>
  <r>
    <x v="553"/>
    <s v="Ms."/>
    <s v=" Amy R."/>
    <s v="Campbell"/>
    <n v="41.325000000000003"/>
    <n v="4.04"/>
    <s v="Yes"/>
    <x v="0"/>
    <x v="1"/>
    <n v="1"/>
    <x v="1"/>
    <x v="0"/>
    <x v="2"/>
    <d v="1997-08-26T00:00:00"/>
    <x v="553"/>
    <x v="0"/>
    <s v="tier - 2"/>
    <x v="2"/>
    <x v="31"/>
  </r>
  <r>
    <x v="554"/>
    <s v="Mr."/>
    <s v=" Brian"/>
    <s v="Asher"/>
    <n v="51.65"/>
    <n v="5.3"/>
    <s v="Yes"/>
    <x v="0"/>
    <x v="0"/>
    <n v="0"/>
    <x v="1"/>
    <x v="0"/>
    <x v="2"/>
    <d v="1976-12-12T00:00:00"/>
    <x v="554"/>
    <x v="0"/>
    <s v="tier - 2"/>
    <x v="1"/>
    <x v="1"/>
  </r>
  <r>
    <x v="555"/>
    <s v="Mr."/>
    <s v=" Mike G"/>
    <s v="Mazzotta"/>
    <n v="44.52"/>
    <n v="8.64"/>
    <s v="Yes"/>
    <x v="0"/>
    <x v="1"/>
    <n v="1"/>
    <x v="1"/>
    <x v="0"/>
    <x v="0"/>
    <d v="1963-12-08T00:00:00"/>
    <x v="555"/>
    <x v="0"/>
    <s v="tier - 2"/>
    <x v="1"/>
    <x v="8"/>
  </r>
  <r>
    <x v="556"/>
    <s v="Ms."/>
    <s v=" Simonezitrone Sr."/>
    <s v="Huttl"/>
    <n v="53.29"/>
    <n v="4.03"/>
    <s v="No"/>
    <x v="0"/>
    <x v="1"/>
    <n v="1"/>
    <x v="1"/>
    <x v="0"/>
    <x v="2"/>
    <d v="1979-10-10T00:00:00"/>
    <x v="556"/>
    <x v="0"/>
    <s v="tier - 2"/>
    <x v="1"/>
    <x v="18"/>
  </r>
  <r>
    <x v="557"/>
    <s v="Mr."/>
    <s v=" Nicholas"/>
    <s v="Ferron"/>
    <n v="46.63"/>
    <n v="4.26"/>
    <s v="Yes"/>
    <x v="0"/>
    <x v="0"/>
    <n v="2"/>
    <x v="1"/>
    <x v="0"/>
    <x v="2"/>
    <d v="1966-06-21T00:00:00"/>
    <x v="557"/>
    <x v="0"/>
    <s v="tier - 3"/>
    <x v="1"/>
    <x v="24"/>
  </r>
  <r>
    <x v="558"/>
    <s v="Ms."/>
    <s v=" Angela M"/>
    <s v="Colarusso"/>
    <n v="28.88"/>
    <n v="5.35"/>
    <s v="No"/>
    <x v="0"/>
    <x v="1"/>
    <n v="1"/>
    <x v="0"/>
    <x v="1"/>
    <x v="2"/>
    <d v="2003-07-14T00:00:00"/>
    <x v="558"/>
    <x v="0"/>
    <s v="tier - 1"/>
    <x v="1"/>
    <x v="39"/>
  </r>
  <r>
    <x v="559"/>
    <s v="Mr."/>
    <s v=" Oz"/>
    <s v="Pearlman"/>
    <n v="23.98"/>
    <n v="4.9000000000000004"/>
    <s v="No"/>
    <x v="0"/>
    <x v="0"/>
    <n v="0"/>
    <x v="2"/>
    <x v="2"/>
    <x v="2"/>
    <d v="1994-07-01T00:00:00"/>
    <x v="559"/>
    <x v="0"/>
    <s v="tier - 3"/>
    <x v="0"/>
    <x v="6"/>
  </r>
  <r>
    <x v="560"/>
    <s v="Ms."/>
    <s v=" Erin M."/>
    <s v="O'Mara"/>
    <n v="23.65"/>
    <n v="4.5"/>
    <s v="No"/>
    <x v="0"/>
    <x v="0"/>
    <n v="0"/>
    <x v="1"/>
    <x v="2"/>
    <x v="2"/>
    <d v="1990-10-25T00:00:00"/>
    <x v="560"/>
    <x v="0"/>
    <s v="tier - 3"/>
    <x v="0"/>
    <x v="3"/>
  </r>
  <r>
    <x v="561"/>
    <s v="Mr."/>
    <s v=" Bobby E."/>
    <s v="Niska"/>
    <n v="49.09"/>
    <n v="8.3800000000000008"/>
    <s v="Yes"/>
    <x v="0"/>
    <x v="0"/>
    <n v="2"/>
    <x v="1"/>
    <x v="0"/>
    <x v="0"/>
    <d v="1970-07-26T00:00:00"/>
    <x v="561"/>
    <x v="0"/>
    <s v="tier - 3"/>
    <x v="1"/>
    <x v="2"/>
  </r>
  <r>
    <x v="562"/>
    <s v="Mr."/>
    <s v=" Daniel P."/>
    <s v="Schlich"/>
    <n v="28.024999999999999"/>
    <n v="7.03"/>
    <s v="No"/>
    <x v="0"/>
    <x v="0"/>
    <n v="0"/>
    <x v="0"/>
    <x v="1"/>
    <x v="0"/>
    <d v="2002-08-25T00:00:00"/>
    <x v="562"/>
    <x v="0"/>
    <s v="tier - 1"/>
    <x v="1"/>
    <x v="43"/>
  </r>
  <r>
    <x v="563"/>
    <s v="Ms."/>
    <s v=" Marie E."/>
    <s v="Zidek"/>
    <n v="43.32"/>
    <n v="8.75"/>
    <s v="Yes"/>
    <x v="0"/>
    <x v="1"/>
    <n v="1"/>
    <x v="1"/>
    <x v="0"/>
    <x v="0"/>
    <d v="1963-11-16T00:00:00"/>
    <x v="563"/>
    <x v="0"/>
    <s v="tier - 2"/>
    <x v="1"/>
    <x v="8"/>
  </r>
  <r>
    <x v="564"/>
    <s v="Mrs."/>
    <s v=" Katie"/>
    <s v="Ellgass"/>
    <n v="45.92"/>
    <n v="9.51"/>
    <s v="No"/>
    <x v="0"/>
    <x v="0"/>
    <n v="0"/>
    <x v="1"/>
    <x v="0"/>
    <x v="0"/>
    <d v="1968-07-12T00:00:00"/>
    <x v="564"/>
    <x v="0"/>
    <s v="tier - 1"/>
    <x v="12"/>
    <x v="0"/>
  </r>
  <r>
    <x v="565"/>
    <s v="Mr."/>
    <s v=" Eric D"/>
    <s v="Lowe"/>
    <n v="44.03"/>
    <n v="9.36"/>
    <s v="No"/>
    <x v="0"/>
    <x v="0"/>
    <n v="0"/>
    <x v="1"/>
    <x v="0"/>
    <x v="0"/>
    <d v="1965-06-16T00:00:00"/>
    <x v="565"/>
    <x v="0"/>
    <s v="tier - 2"/>
    <x v="8"/>
    <x v="11"/>
  </r>
  <r>
    <x v="566"/>
    <s v="Ms."/>
    <s v=" Tara"/>
    <s v="Malone"/>
    <n v="24.6"/>
    <n v="4.8099999999999996"/>
    <s v="No"/>
    <x v="0"/>
    <x v="0"/>
    <n v="0"/>
    <x v="0"/>
    <x v="2"/>
    <x v="2"/>
    <d v="1990-12-29T00:00:00"/>
    <x v="566"/>
    <x v="0"/>
    <s v="tier - 2"/>
    <x v="3"/>
    <x v="3"/>
  </r>
  <r>
    <x v="567"/>
    <s v="Ms."/>
    <s v=" Haley L"/>
    <s v="Dumke"/>
    <n v="49.15"/>
    <n v="8.08"/>
    <s v="No"/>
    <x v="0"/>
    <x v="0"/>
    <n v="0"/>
    <x v="1"/>
    <x v="0"/>
    <x v="0"/>
    <d v="1971-06-08T00:00:00"/>
    <x v="567"/>
    <x v="0"/>
    <s v="tier - 1"/>
    <x v="1"/>
    <x v="2"/>
  </r>
  <r>
    <x v="568"/>
    <s v="Ms."/>
    <s v=" Kayla B."/>
    <s v="Strong"/>
    <n v="28.31"/>
    <n v="6.29"/>
    <s v="No"/>
    <x v="0"/>
    <x v="1"/>
    <n v="1"/>
    <x v="0"/>
    <x v="1"/>
    <x v="1"/>
    <d v="2003-11-02T00:00:00"/>
    <x v="568"/>
    <x v="1"/>
    <s v="tier - 1"/>
    <x v="1"/>
    <x v="39"/>
  </r>
  <r>
    <x v="569"/>
    <s v="Mr."/>
    <s v=" Mark D."/>
    <s v="Ferguson"/>
    <n v="22.99"/>
    <n v="6.29"/>
    <s v="No"/>
    <x v="0"/>
    <x v="0"/>
    <n v="1"/>
    <x v="0"/>
    <x v="2"/>
    <x v="1"/>
    <d v="1992-10-18T00:00:00"/>
    <x v="569"/>
    <x v="1"/>
    <s v="tier - 1"/>
    <x v="1"/>
    <x v="34"/>
  </r>
  <r>
    <x v="570"/>
    <s v="Mr."/>
    <s v=" Patrick J."/>
    <s v="Klein"/>
    <n v="29.07"/>
    <n v="5.12"/>
    <s v="No"/>
    <x v="0"/>
    <x v="1"/>
    <n v="1"/>
    <x v="0"/>
    <x v="1"/>
    <x v="2"/>
    <d v="2003-11-01T00:00:00"/>
    <x v="570"/>
    <x v="1"/>
    <s v="tier - 3"/>
    <x v="1"/>
    <x v="39"/>
  </r>
  <r>
    <x v="571"/>
    <s v="Mr."/>
    <s v=" Alejandro"/>
    <s v="Eusebio"/>
    <n v="42.02"/>
    <n v="9.9499999999999993"/>
    <s v="Yes"/>
    <x v="0"/>
    <x v="1"/>
    <n v="1"/>
    <x v="1"/>
    <x v="0"/>
    <x v="0"/>
    <d v="1963-07-12T00:00:00"/>
    <x v="571"/>
    <x v="1"/>
    <s v="tier - 3"/>
    <x v="8"/>
    <x v="8"/>
  </r>
  <r>
    <x v="572"/>
    <s v="Mrs."/>
    <s v=" Beth A"/>
    <s v="Szolosi"/>
    <n v="49.07"/>
    <n v="9.08"/>
    <s v="Yes"/>
    <x v="0"/>
    <x v="0"/>
    <n v="1"/>
    <x v="1"/>
    <x v="0"/>
    <x v="0"/>
    <d v="1975-08-25T00:00:00"/>
    <x v="572"/>
    <x v="1"/>
    <s v="tier - 3"/>
    <x v="12"/>
    <x v="27"/>
  </r>
  <r>
    <x v="573"/>
    <s v="Mr."/>
    <s v=" Jason R"/>
    <s v="Butler"/>
    <n v="19.8"/>
    <n v="4.82"/>
    <s v="No"/>
    <x v="0"/>
    <x v="0"/>
    <n v="0"/>
    <x v="0"/>
    <x v="2"/>
    <x v="2"/>
    <d v="1982-10-22T00:00:00"/>
    <x v="573"/>
    <x v="1"/>
    <s v="tier - 1"/>
    <x v="0"/>
    <x v="37"/>
  </r>
  <r>
    <x v="574"/>
    <s v="Mr."/>
    <s v=" Yoshinori"/>
    <s v="Fukuchi"/>
    <n v="27.36"/>
    <n v="4.6500000000000004"/>
    <s v="No"/>
    <x v="1"/>
    <x v="0"/>
    <n v="1"/>
    <x v="0"/>
    <x v="1"/>
    <x v="2"/>
    <d v="2004-08-18T00:00:00"/>
    <x v="574"/>
    <x v="1"/>
    <s v="tier - 2"/>
    <x v="9"/>
    <x v="41"/>
  </r>
  <r>
    <x v="575"/>
    <s v="Ms."/>
    <s v=" Adrienne G."/>
    <s v="Drucker"/>
    <n v="42.95"/>
    <n v="5.16"/>
    <s v="Yes"/>
    <x v="0"/>
    <x v="0"/>
    <n v="1"/>
    <x v="1"/>
    <x v="0"/>
    <x v="2"/>
    <d v="1964-06-07T00:00:00"/>
    <x v="575"/>
    <x v="1"/>
    <s v="tier - 2"/>
    <x v="1"/>
    <x v="8"/>
  </r>
  <r>
    <x v="576"/>
    <s v="Mrs."/>
    <s v=" Meredith"/>
    <s v="Aziz"/>
    <n v="42.66"/>
    <n v="10.44"/>
    <s v="No"/>
    <x v="0"/>
    <x v="0"/>
    <n v="0"/>
    <x v="1"/>
    <x v="0"/>
    <x v="0"/>
    <d v="1965-09-16T00:00:00"/>
    <x v="576"/>
    <x v="1"/>
    <s v="tier - 2"/>
    <x v="12"/>
    <x v="11"/>
  </r>
  <r>
    <x v="577"/>
    <s v="Mr."/>
    <s v=" Junyong"/>
    <s v="Pak"/>
    <n v="33.630000000000003"/>
    <n v="5.69"/>
    <s v="No"/>
    <x v="0"/>
    <x v="0"/>
    <n v="1"/>
    <x v="1"/>
    <x v="0"/>
    <x v="2"/>
    <d v="1998-06-03T00:00:00"/>
    <x v="577"/>
    <x v="1"/>
    <s v="tier - 3"/>
    <x v="4"/>
    <x v="31"/>
  </r>
  <r>
    <x v="578"/>
    <s v="Ms."/>
    <s v=" Kristen A."/>
    <s v="Kieta"/>
    <n v="26.84"/>
    <n v="6.5"/>
    <s v="No"/>
    <x v="0"/>
    <x v="0"/>
    <n v="0"/>
    <x v="0"/>
    <x v="1"/>
    <x v="0"/>
    <d v="2002-06-28T00:00:00"/>
    <x v="578"/>
    <x v="1"/>
    <s v="tier - 3"/>
    <x v="0"/>
    <x v="43"/>
  </r>
  <r>
    <x v="579"/>
    <s v="Ms."/>
    <s v=" Maria I."/>
    <s v="Velez"/>
    <n v="28.3"/>
    <n v="5.73"/>
    <s v="No"/>
    <x v="0"/>
    <x v="1"/>
    <n v="1"/>
    <x v="0"/>
    <x v="1"/>
    <x v="1"/>
    <d v="2003-12-26T00:00:00"/>
    <x v="579"/>
    <x v="1"/>
    <s v="tier - 2"/>
    <x v="3"/>
    <x v="39"/>
  </r>
  <r>
    <x v="580"/>
    <s v="Mr."/>
    <s v=" Jonathan"/>
    <s v="Bussiere"/>
    <n v="27.06"/>
    <n v="5.74"/>
    <s v="Yes"/>
    <x v="0"/>
    <x v="0"/>
    <n v="0"/>
    <x v="0"/>
    <x v="1"/>
    <x v="1"/>
    <d v="1996-06-10T00:00:00"/>
    <x v="580"/>
    <x v="1"/>
    <s v="tier - 3"/>
    <x v="0"/>
    <x v="45"/>
  </r>
  <r>
    <x v="581"/>
    <s v="Mr."/>
    <s v=" Phil"/>
    <s v="McCartney"/>
    <n v="47.13"/>
    <n v="8.6999999999999993"/>
    <s v="No"/>
    <x v="0"/>
    <x v="0"/>
    <n v="0"/>
    <x v="1"/>
    <x v="0"/>
    <x v="0"/>
    <d v="1971-08-22T00:00:00"/>
    <x v="581"/>
    <x v="1"/>
    <s v="tier - 2"/>
    <x v="8"/>
    <x v="14"/>
  </r>
  <r>
    <x v="582"/>
    <s v="Ms."/>
    <s v=" Benjamina C"/>
    <s v="Bambauer"/>
    <n v="51.72"/>
    <n v="5.09"/>
    <s v="No"/>
    <x v="0"/>
    <x v="0"/>
    <n v="0"/>
    <x v="1"/>
    <x v="0"/>
    <x v="2"/>
    <d v="1980-07-16T00:00:00"/>
    <x v="582"/>
    <x v="1"/>
    <s v="tier - 3"/>
    <x v="1"/>
    <x v="25"/>
  </r>
  <r>
    <x v="583"/>
    <s v="Mr."/>
    <s v=" Christopher"/>
    <s v="Mertz"/>
    <n v="48.59"/>
    <n v="5.57"/>
    <s v="No"/>
    <x v="0"/>
    <x v="0"/>
    <n v="0"/>
    <x v="1"/>
    <x v="0"/>
    <x v="2"/>
    <d v="1977-08-25T00:00:00"/>
    <x v="583"/>
    <x v="1"/>
    <s v="tier - 3"/>
    <x v="8"/>
    <x v="29"/>
  </r>
  <r>
    <x v="584"/>
    <s v="Ms."/>
    <s v=" Alison B"/>
    <s v="Mason"/>
    <n v="45.18"/>
    <n v="10.87"/>
    <s v="No"/>
    <x v="0"/>
    <x v="0"/>
    <n v="0"/>
    <x v="1"/>
    <x v="0"/>
    <x v="0"/>
    <d v="1968-10-21T00:00:00"/>
    <x v="584"/>
    <x v="1"/>
    <s v="tier - 3"/>
    <x v="1"/>
    <x v="0"/>
  </r>
  <r>
    <x v="585"/>
    <s v="Ms."/>
    <s v=" Caroline"/>
    <s v="Rotich"/>
    <n v="27.9"/>
    <n v="6.02"/>
    <s v="No"/>
    <x v="0"/>
    <x v="1"/>
    <n v="1"/>
    <x v="0"/>
    <x v="1"/>
    <x v="1"/>
    <d v="2003-09-10T00:00:00"/>
    <x v="585"/>
    <x v="1"/>
    <s v="tier - 2"/>
    <x v="3"/>
    <x v="39"/>
  </r>
  <r>
    <x v="586"/>
    <s v="Ms."/>
    <s v=" Alexis N"/>
    <s v="Fetzer"/>
    <n v="51.33"/>
    <n v="7"/>
    <s v="No"/>
    <x v="0"/>
    <x v="0"/>
    <n v="0"/>
    <x v="1"/>
    <x v="0"/>
    <x v="0"/>
    <d v="1974-08-08T00:00:00"/>
    <x v="586"/>
    <x v="1"/>
    <s v="tier - 3"/>
    <x v="3"/>
    <x v="19"/>
  </r>
  <r>
    <x v="587"/>
    <s v="Ms."/>
    <s v=" Shanda L"/>
    <s v="Mattis"/>
    <n v="30.59"/>
    <n v="5.56"/>
    <s v="Yes"/>
    <x v="0"/>
    <x v="0"/>
    <n v="1"/>
    <x v="1"/>
    <x v="0"/>
    <x v="2"/>
    <d v="1995-10-19T00:00:00"/>
    <x v="587"/>
    <x v="1"/>
    <s v="tier - 3"/>
    <x v="2"/>
    <x v="40"/>
  </r>
  <r>
    <x v="588"/>
    <s v="Mrs."/>
    <s v=" Lacey"/>
    <s v="Cochran"/>
    <n v="39.229999999999997"/>
    <n v="8.4499999999999993"/>
    <s v="No"/>
    <x v="0"/>
    <x v="0"/>
    <n v="0"/>
    <x v="1"/>
    <x v="0"/>
    <x v="0"/>
    <d v="1962-07-29T00:00:00"/>
    <x v="588"/>
    <x v="1"/>
    <s v="tier - 2"/>
    <x v="12"/>
    <x v="5"/>
  </r>
  <r>
    <x v="589"/>
    <s v="Ms."/>
    <s v=" Laurette"/>
    <s v="Balinsky"/>
    <n v="19.094999999999999"/>
    <n v="6.19"/>
    <s v="No"/>
    <x v="0"/>
    <x v="0"/>
    <n v="0"/>
    <x v="0"/>
    <x v="2"/>
    <x v="1"/>
    <d v="1989-09-23T00:00:00"/>
    <x v="589"/>
    <x v="1"/>
    <s v="tier - 2"/>
    <x v="2"/>
    <x v="4"/>
  </r>
  <r>
    <x v="590"/>
    <s v="Mr."/>
    <s v=" Jason"/>
    <s v="Reilly"/>
    <n v="49.72"/>
    <n v="7.71"/>
    <s v="No"/>
    <x v="0"/>
    <x v="0"/>
    <n v="0"/>
    <x v="1"/>
    <x v="0"/>
    <x v="0"/>
    <d v="1974-08-28T00:00:00"/>
    <x v="590"/>
    <x v="1"/>
    <s v="tier - 1"/>
    <x v="1"/>
    <x v="19"/>
  </r>
  <r>
    <x v="591"/>
    <s v="Ms."/>
    <s v=" Mary"/>
    <s v="Johnson"/>
    <n v="21.754999999999999"/>
    <n v="4.63"/>
    <s v="No"/>
    <x v="0"/>
    <x v="1"/>
    <n v="1"/>
    <x v="0"/>
    <x v="2"/>
    <x v="2"/>
    <d v="1993-11-05T00:00:00"/>
    <x v="591"/>
    <x v="1"/>
    <s v="tier - 1"/>
    <x v="2"/>
    <x v="20"/>
  </r>
  <r>
    <x v="592"/>
    <s v="Ms."/>
    <s v=" Kati A"/>
    <s v="Petry"/>
    <n v="48.39"/>
    <n v="4.6100000000000003"/>
    <s v="No"/>
    <x v="0"/>
    <x v="0"/>
    <n v="0"/>
    <x v="1"/>
    <x v="0"/>
    <x v="2"/>
    <d v="1977-09-25T00:00:00"/>
    <x v="592"/>
    <x v="1"/>
    <s v="tier - 1"/>
    <x v="1"/>
    <x v="29"/>
  </r>
  <r>
    <x v="593"/>
    <s v="Mrs."/>
    <s v=" Kelly J"/>
    <s v="Laleman"/>
    <n v="47.15"/>
    <n v="9.5299999999999994"/>
    <s v="Yes"/>
    <x v="0"/>
    <x v="0"/>
    <n v="1"/>
    <x v="1"/>
    <x v="0"/>
    <x v="0"/>
    <d v="1975-07-24T00:00:00"/>
    <x v="593"/>
    <x v="1"/>
    <s v="tier - 1"/>
    <x v="12"/>
    <x v="27"/>
  </r>
  <r>
    <x v="594"/>
    <s v="Ms."/>
    <s v=" Greer D"/>
    <s v="Colby"/>
    <n v="47.59"/>
    <n v="11.43"/>
    <s v="Yes"/>
    <x v="0"/>
    <x v="0"/>
    <n v="2"/>
    <x v="1"/>
    <x v="0"/>
    <x v="0"/>
    <d v="1970-07-10T00:00:00"/>
    <x v="594"/>
    <x v="1"/>
    <s v="tier - 2"/>
    <x v="3"/>
    <x v="2"/>
  </r>
  <r>
    <x v="595"/>
    <s v="Mr."/>
    <s v=" Brent"/>
    <s v="Wathke"/>
    <n v="39.81"/>
    <n v="7.65"/>
    <s v="Yes"/>
    <x v="0"/>
    <x v="1"/>
    <n v="1"/>
    <x v="1"/>
    <x v="0"/>
    <x v="0"/>
    <d v="1963-06-25T00:00:00"/>
    <x v="595"/>
    <x v="1"/>
    <s v="tier - 2"/>
    <x v="8"/>
    <x v="8"/>
  </r>
  <r>
    <x v="596"/>
    <s v="Mr."/>
    <s v=" Eugene M"/>
    <s v="Daly"/>
    <n v="31.02"/>
    <n v="5.87"/>
    <s v="Yes"/>
    <x v="0"/>
    <x v="0"/>
    <n v="0"/>
    <x v="1"/>
    <x v="0"/>
    <x v="1"/>
    <d v="2001-06-25T00:00:00"/>
    <x v="596"/>
    <x v="1"/>
    <s v="tier - 1"/>
    <x v="0"/>
    <x v="47"/>
  </r>
  <r>
    <x v="597"/>
    <s v="Ms."/>
    <s v=" Erin D"/>
    <s v="Dillon"/>
    <n v="24.75"/>
    <n v="4.3600000000000003"/>
    <s v="Yes"/>
    <x v="0"/>
    <x v="0"/>
    <n v="1"/>
    <x v="0"/>
    <x v="2"/>
    <x v="2"/>
    <d v="1995-12-23T00:00:00"/>
    <x v="597"/>
    <x v="1"/>
    <s v="tier - 1"/>
    <x v="0"/>
    <x v="40"/>
  </r>
  <r>
    <x v="598"/>
    <s v="Ms."/>
    <s v=" Kamilla"/>
    <s v="Pontes"/>
    <n v="30.114999999999998"/>
    <n v="10.119999999999999"/>
    <s v="No"/>
    <x v="0"/>
    <x v="0"/>
    <n v="3"/>
    <x v="1"/>
    <x v="0"/>
    <x v="0"/>
    <d v="1958-10-10T00:00:00"/>
    <x v="598"/>
    <x v="1"/>
    <s v="tier - 2"/>
    <x v="1"/>
    <x v="7"/>
  </r>
  <r>
    <x v="599"/>
    <s v="Mr."/>
    <s v=" Wayne I."/>
    <s v="Spies"/>
    <n v="26.03"/>
    <n v="4.01"/>
    <s v="No"/>
    <x v="0"/>
    <x v="1"/>
    <n v="1"/>
    <x v="0"/>
    <x v="1"/>
    <x v="2"/>
    <d v="2003-12-20T00:00:00"/>
    <x v="599"/>
    <x v="1"/>
    <s v="tier - 1"/>
    <x v="1"/>
    <x v="39"/>
  </r>
  <r>
    <x v="600"/>
    <s v="Ms."/>
    <s v=" Tracy L"/>
    <s v="Greig"/>
    <n v="20.045000000000002"/>
    <n v="4.7699999999999996"/>
    <s v="Yes"/>
    <x v="0"/>
    <x v="0"/>
    <n v="1"/>
    <x v="0"/>
    <x v="2"/>
    <x v="2"/>
    <d v="1995-09-28T00:00:00"/>
    <x v="600"/>
    <x v="1"/>
    <s v="tier - 3"/>
    <x v="1"/>
    <x v="40"/>
  </r>
  <r>
    <x v="601"/>
    <s v="Mrs."/>
    <s v=" Heather"/>
    <s v="Scott"/>
    <n v="40.24"/>
    <n v="6.83"/>
    <s v="No"/>
    <x v="0"/>
    <x v="0"/>
    <n v="0"/>
    <x v="1"/>
    <x v="0"/>
    <x v="0"/>
    <d v="1965-12-05T00:00:00"/>
    <x v="601"/>
    <x v="1"/>
    <s v="tier - 3"/>
    <x v="12"/>
    <x v="11"/>
  </r>
  <r>
    <x v="602"/>
    <s v="Mrs."/>
    <s v=" Megan C"/>
    <s v="Erlandson"/>
    <n v="43.15"/>
    <n v="6.14"/>
    <s v="Yes"/>
    <x v="0"/>
    <x v="1"/>
    <n v="1"/>
    <x v="1"/>
    <x v="0"/>
    <x v="1"/>
    <d v="1969-08-08T00:00:00"/>
    <x v="602"/>
    <x v="1"/>
    <s v="tier - 3"/>
    <x v="12"/>
    <x v="16"/>
  </r>
  <r>
    <x v="603"/>
    <s v="Mr."/>
    <s v=" Jonathan"/>
    <s v="Autrey"/>
    <n v="27.7"/>
    <n v="5.6"/>
    <s v="No"/>
    <x v="0"/>
    <x v="1"/>
    <n v="1"/>
    <x v="0"/>
    <x v="1"/>
    <x v="2"/>
    <d v="2003-08-24T00:00:00"/>
    <x v="603"/>
    <x v="1"/>
    <s v="tier - 3"/>
    <x v="3"/>
    <x v="39"/>
  </r>
  <r>
    <x v="604"/>
    <s v="Mr."/>
    <s v=" Greg D."/>
    <s v="Alleman"/>
    <n v="45.68"/>
    <n v="4.8"/>
    <s v="No"/>
    <x v="0"/>
    <x v="0"/>
    <n v="2"/>
    <x v="1"/>
    <x v="0"/>
    <x v="2"/>
    <d v="1972-07-30T00:00:00"/>
    <x v="604"/>
    <x v="1"/>
    <s v="tier - 2"/>
    <x v="8"/>
    <x v="28"/>
  </r>
  <r>
    <x v="605"/>
    <s v="Mr."/>
    <s v=" Steven L."/>
    <s v="Michalski"/>
    <n v="27.3"/>
    <n v="11.89"/>
    <s v="No"/>
    <x v="0"/>
    <x v="0"/>
    <n v="0"/>
    <x v="0"/>
    <x v="1"/>
    <x v="0"/>
    <d v="2002-09-08T00:00:00"/>
    <x v="605"/>
    <x v="1"/>
    <s v="tier - 1"/>
    <x v="3"/>
    <x v="43"/>
  </r>
  <r>
    <x v="606"/>
    <s v="Mr."/>
    <s v=" Gianfilippo"/>
    <s v="Grillo"/>
    <n v="54.45"/>
    <n v="4.7300000000000004"/>
    <s v="Yes"/>
    <x v="0"/>
    <x v="0"/>
    <n v="1"/>
    <x v="1"/>
    <x v="0"/>
    <x v="2"/>
    <d v="1988-08-21T00:00:00"/>
    <x v="606"/>
    <x v="1"/>
    <s v="tier - 1"/>
    <x v="1"/>
    <x v="23"/>
  </r>
  <r>
    <x v="607"/>
    <s v="Mr."/>
    <s v=" Hector"/>
    <s v="Coronado"/>
    <n v="54.43"/>
    <n v="4.6100000000000003"/>
    <s v="Yes"/>
    <x v="0"/>
    <x v="0"/>
    <n v="1"/>
    <x v="1"/>
    <x v="0"/>
    <x v="2"/>
    <d v="1988-08-06T00:00:00"/>
    <x v="607"/>
    <x v="1"/>
    <s v="tier - 2"/>
    <x v="1"/>
    <x v="23"/>
  </r>
  <r>
    <x v="608"/>
    <s v="Mr."/>
    <s v=" Mark W."/>
    <s v="Dewine"/>
    <n v="48.01"/>
    <n v="7.3"/>
    <s v="No"/>
    <x v="0"/>
    <x v="0"/>
    <n v="0"/>
    <x v="1"/>
    <x v="0"/>
    <x v="0"/>
    <d v="1974-09-11T00:00:00"/>
    <x v="608"/>
    <x v="1"/>
    <s v="tier - 3"/>
    <x v="1"/>
    <x v="19"/>
  </r>
  <r>
    <x v="609"/>
    <s v="Mrs."/>
    <s v=" Aubri"/>
    <s v="Carman"/>
    <n v="48.32"/>
    <n v="5.88"/>
    <s v="No"/>
    <x v="0"/>
    <x v="0"/>
    <n v="0"/>
    <x v="1"/>
    <x v="0"/>
    <x v="1"/>
    <d v="1982-07-06T00:00:00"/>
    <x v="609"/>
    <x v="1"/>
    <s v="tier - 1"/>
    <x v="12"/>
    <x v="37"/>
  </r>
  <r>
    <x v="610"/>
    <s v="Mr."/>
    <s v=" Justin"/>
    <s v="Neems"/>
    <n v="22.895"/>
    <n v="4.0599999999999996"/>
    <s v="No"/>
    <x v="0"/>
    <x v="1"/>
    <n v="1"/>
    <x v="0"/>
    <x v="2"/>
    <x v="2"/>
    <d v="1993-12-12T00:00:00"/>
    <x v="610"/>
    <x v="1"/>
    <s v="tier - 3"/>
    <x v="6"/>
    <x v="20"/>
  </r>
  <r>
    <x v="611"/>
    <s v="Ms."/>
    <s v=" Megan A."/>
    <s v="Pesyna"/>
    <n v="54.85"/>
    <n v="4.9000000000000004"/>
    <s v="No"/>
    <x v="0"/>
    <x v="0"/>
    <n v="1"/>
    <x v="1"/>
    <x v="0"/>
    <x v="2"/>
    <d v="1987-10-06T00:00:00"/>
    <x v="611"/>
    <x v="1"/>
    <s v="tier - 1"/>
    <x v="3"/>
    <x v="38"/>
  </r>
  <r>
    <x v="612"/>
    <s v="Ms."/>
    <s v=" Erika M."/>
    <s v="Meling"/>
    <n v="21.85"/>
    <n v="5.52"/>
    <s v="No"/>
    <x v="0"/>
    <x v="1"/>
    <n v="1"/>
    <x v="0"/>
    <x v="2"/>
    <x v="2"/>
    <d v="1993-08-08T00:00:00"/>
    <x v="612"/>
    <x v="1"/>
    <s v="tier - 1"/>
    <x v="2"/>
    <x v="20"/>
  </r>
  <r>
    <x v="613"/>
    <s v="Mr."/>
    <s v=" Daniel G."/>
    <s v="Widlowski"/>
    <n v="51.86"/>
    <n v="5.2"/>
    <s v="Yes"/>
    <x v="0"/>
    <x v="0"/>
    <n v="0"/>
    <x v="1"/>
    <x v="0"/>
    <x v="2"/>
    <d v="1985-08-27T00:00:00"/>
    <x v="613"/>
    <x v="1"/>
    <s v="tier - 3"/>
    <x v="1"/>
    <x v="17"/>
  </r>
  <r>
    <x v="614"/>
    <s v="Ms."/>
    <s v=" Devin C."/>
    <s v="Nadar"/>
    <n v="39.049999999999997"/>
    <n v="7.59"/>
    <s v="No"/>
    <x v="0"/>
    <x v="0"/>
    <n v="3"/>
    <x v="1"/>
    <x v="0"/>
    <x v="0"/>
    <d v="1958-06-21T00:00:00"/>
    <x v="614"/>
    <x v="1"/>
    <s v="tier - 2"/>
    <x v="0"/>
    <x v="7"/>
  </r>
  <r>
    <x v="615"/>
    <s v="Ms."/>
    <s v=" Louise A"/>
    <s v="Turner"/>
    <n v="31.824999999999999"/>
    <n v="8.2799999999999994"/>
    <s v="No"/>
    <x v="0"/>
    <x v="0"/>
    <n v="3"/>
    <x v="1"/>
    <x v="0"/>
    <x v="0"/>
    <d v="1958-10-22T00:00:00"/>
    <x v="615"/>
    <x v="1"/>
    <s v="tier - 2"/>
    <x v="2"/>
    <x v="7"/>
  </r>
  <r>
    <x v="616"/>
    <s v="Mrs."/>
    <s v=" Sarah"/>
    <s v="Walker"/>
    <n v="46.43"/>
    <n v="6.72"/>
    <s v="No"/>
    <x v="0"/>
    <x v="0"/>
    <n v="0"/>
    <x v="1"/>
    <x v="0"/>
    <x v="0"/>
    <d v="1978-09-16T00:00:00"/>
    <x v="616"/>
    <x v="1"/>
    <s v="tier - 2"/>
    <x v="12"/>
    <x v="9"/>
  </r>
  <r>
    <x v="617"/>
    <s v="Ms."/>
    <s v=" Amy"/>
    <s v="Leedham"/>
    <n v="53.63"/>
    <n v="5.47"/>
    <s v="Yes"/>
    <x v="0"/>
    <x v="0"/>
    <n v="1"/>
    <x v="1"/>
    <x v="0"/>
    <x v="2"/>
    <d v="1988-12-05T00:00:00"/>
    <x v="617"/>
    <x v="1"/>
    <s v="tier - 3"/>
    <x v="1"/>
    <x v="23"/>
  </r>
  <r>
    <x v="618"/>
    <s v="Ms."/>
    <s v=" Brittany L."/>
    <s v="Haglund"/>
    <n v="48.7"/>
    <n v="4.71"/>
    <s v="No"/>
    <x v="0"/>
    <x v="0"/>
    <n v="0"/>
    <x v="1"/>
    <x v="0"/>
    <x v="2"/>
    <d v="1980-09-19T00:00:00"/>
    <x v="618"/>
    <x v="1"/>
    <s v="tier - 2"/>
    <x v="1"/>
    <x v="25"/>
  </r>
  <r>
    <x v="619"/>
    <s v="Ms."/>
    <s v=" Jessica L"/>
    <s v="Mills"/>
    <n v="48.81"/>
    <n v="5.49"/>
    <s v="No"/>
    <x v="0"/>
    <x v="0"/>
    <n v="0"/>
    <x v="1"/>
    <x v="0"/>
    <x v="2"/>
    <d v="1982-07-24T00:00:00"/>
    <x v="619"/>
    <x v="1"/>
    <s v="tier - 1"/>
    <x v="1"/>
    <x v="37"/>
  </r>
  <r>
    <x v="620"/>
    <s v="Mrs."/>
    <s v=" Kristina K"/>
    <s v="Drnjevich"/>
    <n v="47.53"/>
    <n v="4.72"/>
    <s v="No"/>
    <x v="0"/>
    <x v="0"/>
    <n v="0"/>
    <x v="1"/>
    <x v="0"/>
    <x v="2"/>
    <d v="1980-10-12T00:00:00"/>
    <x v="620"/>
    <x v="1"/>
    <s v="tier - 3"/>
    <x v="12"/>
    <x v="25"/>
  </r>
  <r>
    <x v="621"/>
    <s v="Mr."/>
    <s v=" Brad"/>
    <s v="Clay"/>
    <n v="36.85"/>
    <n v="6.7"/>
    <s v="No"/>
    <x v="0"/>
    <x v="0"/>
    <n v="0"/>
    <x v="1"/>
    <x v="0"/>
    <x v="0"/>
    <d v="1962-12-25T00:00:00"/>
    <x v="621"/>
    <x v="1"/>
    <s v="tier - 1"/>
    <x v="13"/>
    <x v="5"/>
  </r>
  <r>
    <x v="622"/>
    <s v="Ms."/>
    <s v=" Margaret O"/>
    <s v="Marbury"/>
    <n v="29.3"/>
    <n v="5.5"/>
    <s v="No"/>
    <x v="0"/>
    <x v="0"/>
    <n v="0"/>
    <x v="1"/>
    <x v="1"/>
    <x v="2"/>
    <d v="1982-11-11T00:00:00"/>
    <x v="622"/>
    <x v="1"/>
    <s v="tier - 3"/>
    <x v="3"/>
    <x v="37"/>
  </r>
  <r>
    <x v="623"/>
    <s v="Mr."/>
    <s v=" Craig R."/>
    <s v="Coon"/>
    <n v="19.3"/>
    <n v="4.46"/>
    <s v="No"/>
    <x v="0"/>
    <x v="0"/>
    <n v="1"/>
    <x v="0"/>
    <x v="2"/>
    <x v="2"/>
    <d v="1984-06-26T00:00:00"/>
    <x v="623"/>
    <x v="1"/>
    <s v="tier - 3"/>
    <x v="3"/>
    <x v="32"/>
  </r>
  <r>
    <x v="624"/>
    <s v="Mr."/>
    <s v=" Simo"/>
    <s v="Vanttinen"/>
    <n v="24.13"/>
    <n v="5.29"/>
    <s v="Yes"/>
    <x v="0"/>
    <x v="1"/>
    <n v="1"/>
    <x v="0"/>
    <x v="2"/>
    <x v="2"/>
    <d v="1997-10-09T00:00:00"/>
    <x v="624"/>
    <x v="1"/>
    <s v="tier - 2"/>
    <x v="1"/>
    <x v="31"/>
  </r>
  <r>
    <x v="625"/>
    <s v="Mr."/>
    <s v=" Christopher J"/>
    <s v="Garges"/>
    <n v="46.7"/>
    <n v="10.99"/>
    <s v="No"/>
    <x v="0"/>
    <x v="0"/>
    <n v="0"/>
    <x v="1"/>
    <x v="0"/>
    <x v="0"/>
    <d v="1974-08-29T00:00:00"/>
    <x v="625"/>
    <x v="1"/>
    <s v="tier - 1"/>
    <x v="1"/>
    <x v="19"/>
  </r>
  <r>
    <x v="626"/>
    <s v="Mr."/>
    <s v=" Mario Sr."/>
    <s v="Rivel"/>
    <n v="45.27"/>
    <n v="5.2"/>
    <s v="Yes"/>
    <x v="0"/>
    <x v="0"/>
    <n v="0"/>
    <x v="1"/>
    <x v="0"/>
    <x v="2"/>
    <d v="1976-09-20T00:00:00"/>
    <x v="626"/>
    <x v="1"/>
    <s v="tier - 2"/>
    <x v="1"/>
    <x v="1"/>
  </r>
  <r>
    <x v="627"/>
    <s v="Mrs."/>
    <s v=" Meghann R."/>
    <s v="Lawson"/>
    <n v="44.29"/>
    <n v="9.66"/>
    <s v="No"/>
    <x v="0"/>
    <x v="0"/>
    <n v="2"/>
    <x v="1"/>
    <x v="0"/>
    <x v="0"/>
    <d v="1973-06-26T00:00:00"/>
    <x v="627"/>
    <x v="1"/>
    <s v="tier - 2"/>
    <x v="12"/>
    <x v="30"/>
  </r>
  <r>
    <x v="628"/>
    <s v="Mr."/>
    <s v=" Scott M"/>
    <s v="Cale"/>
    <n v="54.59"/>
    <n v="4.22"/>
    <s v="Yes"/>
    <x v="0"/>
    <x v="0"/>
    <n v="1"/>
    <x v="1"/>
    <x v="0"/>
    <x v="2"/>
    <d v="1988-12-22T00:00:00"/>
    <x v="628"/>
    <x v="1"/>
    <s v="tier - 2"/>
    <x v="3"/>
    <x v="23"/>
  </r>
  <r>
    <x v="629"/>
    <s v="Ms."/>
    <s v=" Caitlin E."/>
    <s v="Phillips"/>
    <n v="32.965000000000003"/>
    <n v="11.78"/>
    <s v="No"/>
    <x v="0"/>
    <x v="0"/>
    <n v="0"/>
    <x v="1"/>
    <x v="0"/>
    <x v="0"/>
    <d v="1960-06-06T00:00:00"/>
    <x v="629"/>
    <x v="1"/>
    <s v="tier - 2"/>
    <x v="1"/>
    <x v="10"/>
  </r>
  <r>
    <x v="630"/>
    <s v="Mrs."/>
    <s v=" Samantha A."/>
    <s v="Stewart"/>
    <n v="38.049999999999997"/>
    <n v="9.6199999999999992"/>
    <s v="No"/>
    <x v="0"/>
    <x v="0"/>
    <n v="0"/>
    <x v="1"/>
    <x v="0"/>
    <x v="0"/>
    <d v="1965-10-28T00:00:00"/>
    <x v="630"/>
    <x v="1"/>
    <s v="tier - 2"/>
    <x v="12"/>
    <x v="11"/>
  </r>
  <r>
    <x v="631"/>
    <s v="Mr."/>
    <s v=" Erik"/>
    <s v="Drotz"/>
    <n v="46.14"/>
    <n v="10.78"/>
    <s v="No"/>
    <x v="0"/>
    <x v="0"/>
    <n v="0"/>
    <x v="1"/>
    <x v="0"/>
    <x v="0"/>
    <d v="1974-07-30T00:00:00"/>
    <x v="631"/>
    <x v="1"/>
    <s v="tier - 2"/>
    <x v="1"/>
    <x v="19"/>
  </r>
  <r>
    <x v="632"/>
    <s v="Mr."/>
    <s v=" Christopher"/>
    <s v="Mutai"/>
    <n v="41.325000000000003"/>
    <n v="5.1100000000000003"/>
    <s v="Yes"/>
    <x v="0"/>
    <x v="0"/>
    <n v="2"/>
    <x v="1"/>
    <x v="0"/>
    <x v="2"/>
    <d v="1959-10-02T00:00:00"/>
    <x v="632"/>
    <x v="1"/>
    <s v="tier - 3"/>
    <x v="1"/>
    <x v="10"/>
  </r>
  <r>
    <x v="633"/>
    <s v="Mrs."/>
    <s v=" Maya"/>
    <s v="Lovlien"/>
    <n v="44.64"/>
    <n v="7.18"/>
    <s v="No"/>
    <x v="0"/>
    <x v="0"/>
    <n v="0"/>
    <x v="1"/>
    <x v="0"/>
    <x v="0"/>
    <d v="1974-06-28T00:00:00"/>
    <x v="633"/>
    <x v="1"/>
    <s v="tier - 2"/>
    <x v="12"/>
    <x v="19"/>
  </r>
  <r>
    <x v="634"/>
    <s v="Mr."/>
    <s v=" Zachary T"/>
    <s v="Bruns"/>
    <n v="25.175000000000001"/>
    <n v="4.96"/>
    <s v="No"/>
    <x v="1"/>
    <x v="0"/>
    <n v="1"/>
    <x v="2"/>
    <x v="1"/>
    <x v="2"/>
    <d v="2004-07-17T00:00:00"/>
    <x v="634"/>
    <x v="1"/>
    <s v="tier - 3"/>
    <x v="5"/>
    <x v="41"/>
  </r>
  <r>
    <x v="635"/>
    <s v="Mrs."/>
    <s v=" Hilda"/>
    <s v="Stoney"/>
    <n v="43.11"/>
    <n v="4.67"/>
    <s v="Yes"/>
    <x v="0"/>
    <x v="0"/>
    <n v="0"/>
    <x v="1"/>
    <x v="0"/>
    <x v="2"/>
    <d v="1976-07-20T00:00:00"/>
    <x v="635"/>
    <x v="1"/>
    <s v="tier - 1"/>
    <x v="12"/>
    <x v="1"/>
  </r>
  <r>
    <x v="636"/>
    <s v="Ms."/>
    <s v=" Stephanie"/>
    <s v="Markert"/>
    <n v="53.32"/>
    <n v="5.0599999999999996"/>
    <s v="No"/>
    <x v="0"/>
    <x v="0"/>
    <n v="0"/>
    <x v="1"/>
    <x v="0"/>
    <x v="2"/>
    <d v="1990-10-25T00:00:00"/>
    <x v="636"/>
    <x v="1"/>
    <s v="tier - 1"/>
    <x v="1"/>
    <x v="3"/>
  </r>
  <r>
    <x v="637"/>
    <s v="Mr."/>
    <s v=" Doug"/>
    <s v="McLucas"/>
    <n v="38.04"/>
    <n v="5.0199999999999996"/>
    <s v="Yes"/>
    <x v="0"/>
    <x v="0"/>
    <n v="1"/>
    <x v="1"/>
    <x v="0"/>
    <x v="2"/>
    <d v="1964-09-04T00:00:00"/>
    <x v="637"/>
    <x v="1"/>
    <s v="tier - 2"/>
    <x v="1"/>
    <x v="13"/>
  </r>
  <r>
    <x v="638"/>
    <s v="Ms."/>
    <s v=" Bethany N."/>
    <s v="Erwin"/>
    <n v="37.9"/>
    <n v="7.76"/>
    <s v="No"/>
    <x v="0"/>
    <x v="0"/>
    <n v="0"/>
    <x v="1"/>
    <x v="0"/>
    <x v="0"/>
    <d v="1962-09-06T00:00:00"/>
    <x v="638"/>
    <x v="1"/>
    <s v="tier - 2"/>
    <x v="3"/>
    <x v="5"/>
  </r>
  <r>
    <x v="639"/>
    <s v="Mrs."/>
    <s v=" Sandra H"/>
    <s v="Osborne"/>
    <n v="39.6"/>
    <n v="9.32"/>
    <s v="No"/>
    <x v="0"/>
    <x v="0"/>
    <n v="0"/>
    <x v="1"/>
    <x v="0"/>
    <x v="0"/>
    <d v="1968-07-18T00:00:00"/>
    <x v="639"/>
    <x v="1"/>
    <s v="tier - 1"/>
    <x v="12"/>
    <x v="0"/>
  </r>
  <r>
    <x v="640"/>
    <s v="Mr."/>
    <s v=" Takuo"/>
    <s v="Otsuka"/>
    <n v="50.92"/>
    <n v="5.31"/>
    <s v="Yes"/>
    <x v="0"/>
    <x v="0"/>
    <n v="1"/>
    <x v="1"/>
    <x v="0"/>
    <x v="2"/>
    <d v="1988-12-17T00:00:00"/>
    <x v="640"/>
    <x v="1"/>
    <s v="tier - 3"/>
    <x v="8"/>
    <x v="23"/>
  </r>
  <r>
    <x v="641"/>
    <s v="Ms."/>
    <s v=" Kelly A."/>
    <s v="Smith"/>
    <n v="21.85"/>
    <n v="5.56"/>
    <s v="Yes"/>
    <x v="0"/>
    <x v="0"/>
    <n v="0"/>
    <x v="0"/>
    <x v="2"/>
    <x v="2"/>
    <d v="2001-07-14T00:00:00"/>
    <x v="641"/>
    <x v="1"/>
    <s v="tier - 3"/>
    <x v="2"/>
    <x v="47"/>
  </r>
  <r>
    <x v="642"/>
    <s v="Mr."/>
    <s v=" Scott"/>
    <s v="Myers"/>
    <n v="36.08"/>
    <n v="7.11"/>
    <s v="Yes"/>
    <x v="0"/>
    <x v="1"/>
    <n v="1"/>
    <x v="1"/>
    <x v="0"/>
    <x v="0"/>
    <d v="1963-12-13T00:00:00"/>
    <x v="642"/>
    <x v="1"/>
    <s v="tier - 3"/>
    <x v="14"/>
    <x v="8"/>
  </r>
  <r>
    <x v="643"/>
    <s v="Mr."/>
    <s v=" Benoit"/>
    <s v="Cote"/>
    <n v="40.44"/>
    <n v="5.13"/>
    <s v="Yes"/>
    <x v="0"/>
    <x v="1"/>
    <n v="1"/>
    <x v="1"/>
    <x v="0"/>
    <x v="2"/>
    <d v="1969-09-16T00:00:00"/>
    <x v="643"/>
    <x v="1"/>
    <s v="tier - 2"/>
    <x v="8"/>
    <x v="16"/>
  </r>
  <r>
    <x v="644"/>
    <s v="Ms."/>
    <s v=" Elizabeth M."/>
    <s v="Ehrhardt"/>
    <n v="38.094999999999999"/>
    <n v="10.199999999999999"/>
    <s v="No"/>
    <x v="0"/>
    <x v="0"/>
    <n v="0"/>
    <x v="1"/>
    <x v="0"/>
    <x v="0"/>
    <d v="1960-07-25T00:00:00"/>
    <x v="644"/>
    <x v="1"/>
    <s v="tier - 2"/>
    <x v="2"/>
    <x v="15"/>
  </r>
  <r>
    <x v="645"/>
    <s v="Ms."/>
    <s v=" Jessica A."/>
    <s v="Petersen"/>
    <n v="44.95"/>
    <n v="10.4"/>
    <s v="No"/>
    <x v="0"/>
    <x v="0"/>
    <n v="0"/>
    <x v="1"/>
    <x v="0"/>
    <x v="0"/>
    <d v="1978-11-23T00:00:00"/>
    <x v="645"/>
    <x v="1"/>
    <s v="tier - 1"/>
    <x v="1"/>
    <x v="9"/>
  </r>
  <r>
    <x v="646"/>
    <s v="Ms."/>
    <s v=" Monica K"/>
    <s v="Ertel"/>
    <n v="35.54"/>
    <n v="10.67"/>
    <s v="No"/>
    <x v="0"/>
    <x v="0"/>
    <n v="0"/>
    <x v="1"/>
    <x v="0"/>
    <x v="0"/>
    <d v="1962-06-17T00:00:00"/>
    <x v="646"/>
    <x v="1"/>
    <s v="tier - 1"/>
    <x v="1"/>
    <x v="5"/>
  </r>
  <r>
    <x v="647"/>
    <s v="Mr."/>
    <s v=" Kevin L"/>
    <s v="Lanza"/>
    <n v="39.799999999999997"/>
    <n v="4.6500000000000004"/>
    <s v="Yes"/>
    <x v="0"/>
    <x v="0"/>
    <n v="2"/>
    <x v="1"/>
    <x v="0"/>
    <x v="2"/>
    <d v="1959-12-03T00:00:00"/>
    <x v="647"/>
    <x v="1"/>
    <s v="tier - 3"/>
    <x v="3"/>
    <x v="10"/>
  </r>
  <r>
    <x v="648"/>
    <s v="Mr."/>
    <s v=" Gregory"/>
    <s v="Picklesimer"/>
    <n v="33.659999999999997"/>
    <n v="5.65"/>
    <s v="Yes"/>
    <x v="0"/>
    <x v="0"/>
    <n v="2"/>
    <x v="1"/>
    <x v="0"/>
    <x v="2"/>
    <d v="1959-06-04T00:00:00"/>
    <x v="648"/>
    <x v="1"/>
    <s v="tier - 1"/>
    <x v="0"/>
    <x v="7"/>
  </r>
  <r>
    <x v="649"/>
    <s v="Ms."/>
    <s v=" Della"/>
    <s v="Giles"/>
    <n v="35.5"/>
    <n v="11.97"/>
    <s v="No"/>
    <x v="0"/>
    <x v="0"/>
    <n v="0"/>
    <x v="1"/>
    <x v="0"/>
    <x v="0"/>
    <d v="1962-10-25T00:00:00"/>
    <x v="649"/>
    <x v="1"/>
    <s v="tier - 2"/>
    <x v="1"/>
    <x v="5"/>
  </r>
  <r>
    <x v="650"/>
    <s v="Mr."/>
    <s v=" David"/>
    <s v="Harmon"/>
    <n v="41.63"/>
    <n v="6.71"/>
    <s v="No"/>
    <x v="0"/>
    <x v="0"/>
    <n v="0"/>
    <x v="1"/>
    <x v="0"/>
    <x v="0"/>
    <d v="1971-11-25T00:00:00"/>
    <x v="650"/>
    <x v="1"/>
    <s v="tier - 1"/>
    <x v="8"/>
    <x v="14"/>
  </r>
  <r>
    <x v="651"/>
    <s v="Ms."/>
    <s v=" Victoria"/>
    <s v="Pennings"/>
    <n v="46.49"/>
    <n v="11.92"/>
    <s v="No"/>
    <x v="0"/>
    <x v="0"/>
    <n v="0"/>
    <x v="1"/>
    <x v="0"/>
    <x v="0"/>
    <d v="1978-09-05T00:00:00"/>
    <x v="651"/>
    <x v="1"/>
    <s v="tier - 1"/>
    <x v="3"/>
    <x v="9"/>
  </r>
  <r>
    <x v="652"/>
    <s v="Mr."/>
    <s v=" Tasos"/>
    <s v="Tseronis"/>
    <n v="43.29"/>
    <n v="5.35"/>
    <s v="No"/>
    <x v="0"/>
    <x v="0"/>
    <n v="2"/>
    <x v="1"/>
    <x v="0"/>
    <x v="2"/>
    <d v="1972-11-07T00:00:00"/>
    <x v="652"/>
    <x v="1"/>
    <s v="tier - 1"/>
    <x v="1"/>
    <x v="28"/>
  </r>
  <r>
    <x v="653"/>
    <s v="Mr."/>
    <s v=" Thomas"/>
    <s v="Aliff"/>
    <n v="43.08"/>
    <n v="8.9600000000000009"/>
    <s v="Yes"/>
    <x v="0"/>
    <x v="0"/>
    <n v="1"/>
    <x v="1"/>
    <x v="0"/>
    <x v="0"/>
    <d v="1975-10-26T00:00:00"/>
    <x v="653"/>
    <x v="1"/>
    <s v="tier - 1"/>
    <x v="8"/>
    <x v="27"/>
  </r>
  <r>
    <x v="654"/>
    <s v="Mr."/>
    <s v=" Lukasz"/>
    <s v="Willenberg"/>
    <n v="39.07"/>
    <n v="11.93"/>
    <s v="No"/>
    <x v="0"/>
    <x v="0"/>
    <n v="0"/>
    <x v="1"/>
    <x v="0"/>
    <x v="0"/>
    <d v="1968-06-12T00:00:00"/>
    <x v="654"/>
    <x v="1"/>
    <s v="tier - 2"/>
    <x v="13"/>
    <x v="0"/>
  </r>
  <r>
    <x v="655"/>
    <s v="Mr."/>
    <s v=" Matthew A."/>
    <s v="Millett"/>
    <n v="41.3"/>
    <n v="9.59"/>
    <s v="No"/>
    <x v="0"/>
    <x v="0"/>
    <n v="0"/>
    <x v="1"/>
    <x v="0"/>
    <x v="0"/>
    <d v="1971-08-15T00:00:00"/>
    <x v="655"/>
    <x v="1"/>
    <s v="tier - 3"/>
    <x v="8"/>
    <x v="14"/>
  </r>
  <r>
    <x v="656"/>
    <s v="Ms."/>
    <s v=" Meta"/>
    <s v="Haley"/>
    <n v="42.95"/>
    <n v="11.88"/>
    <s v="Yes"/>
    <x v="0"/>
    <x v="0"/>
    <n v="2"/>
    <x v="1"/>
    <x v="0"/>
    <x v="0"/>
    <d v="1970-09-11T00:00:00"/>
    <x v="656"/>
    <x v="1"/>
    <s v="tier - 3"/>
    <x v="3"/>
    <x v="2"/>
  </r>
  <r>
    <x v="657"/>
    <s v="Ms."/>
    <s v=" Rachel E"/>
    <s v="Ackerman"/>
    <n v="46.96"/>
    <n v="4.6399999999999997"/>
    <s v="No"/>
    <x v="0"/>
    <x v="1"/>
    <n v="1"/>
    <x v="1"/>
    <x v="0"/>
    <x v="2"/>
    <d v="1979-11-25T00:00:00"/>
    <x v="657"/>
    <x v="1"/>
    <s v="tier - 1"/>
    <x v="3"/>
    <x v="18"/>
  </r>
  <r>
    <x v="658"/>
    <s v="Ms."/>
    <s v=" Angelica"/>
    <s v="Valdez"/>
    <n v="30.495000000000001"/>
    <n v="9.5299999999999994"/>
    <s v="No"/>
    <x v="0"/>
    <x v="0"/>
    <n v="0"/>
    <x v="1"/>
    <x v="0"/>
    <x v="0"/>
    <d v="1960-08-08T00:00:00"/>
    <x v="658"/>
    <x v="1"/>
    <s v="tier - 2"/>
    <x v="1"/>
    <x v="15"/>
  </r>
  <r>
    <x v="659"/>
    <s v="Ms."/>
    <s v=" Kathleen"/>
    <s v="Michaud"/>
    <n v="17.954999999999998"/>
    <n v="5.29"/>
    <s v="Yes"/>
    <x v="0"/>
    <x v="0"/>
    <n v="1"/>
    <x v="0"/>
    <x v="3"/>
    <x v="2"/>
    <d v="1995-08-02T00:00:00"/>
    <x v="659"/>
    <x v="1"/>
    <s v="tier - 2"/>
    <x v="2"/>
    <x v="40"/>
  </r>
  <r>
    <x v="660"/>
    <s v="Mr."/>
    <s v=" Gabriel D."/>
    <s v="Gunnink"/>
    <n v="25.6"/>
    <n v="10.95"/>
    <s v="No"/>
    <x v="0"/>
    <x v="0"/>
    <n v="3"/>
    <x v="1"/>
    <x v="1"/>
    <x v="0"/>
    <d v="1958-07-29T00:00:00"/>
    <x v="660"/>
    <x v="1"/>
    <s v="tier - 3"/>
    <x v="3"/>
    <x v="7"/>
  </r>
  <r>
    <x v="661"/>
    <s v="Mr."/>
    <s v=" Jeff T"/>
    <s v="Knight"/>
    <n v="34.21"/>
    <n v="9.17"/>
    <s v="No"/>
    <x v="0"/>
    <x v="0"/>
    <n v="0"/>
    <x v="1"/>
    <x v="0"/>
    <x v="0"/>
    <d v="1962-11-29T00:00:00"/>
    <x v="661"/>
    <x v="1"/>
    <s v="tier - 1"/>
    <x v="14"/>
    <x v="5"/>
  </r>
  <r>
    <x v="662"/>
    <s v="Mr."/>
    <s v=" Neil D"/>
    <s v="Grosscup"/>
    <n v="39.74"/>
    <n v="7.39"/>
    <s v="No"/>
    <x v="0"/>
    <x v="0"/>
    <n v="0"/>
    <x v="1"/>
    <x v="0"/>
    <x v="0"/>
    <d v="1968-11-08T00:00:00"/>
    <x v="662"/>
    <x v="1"/>
    <s v="tier - 2"/>
    <x v="1"/>
    <x v="0"/>
  </r>
  <r>
    <x v="663"/>
    <s v="Ms."/>
    <s v=" Katherine L."/>
    <s v="Koniuch"/>
    <n v="49.53"/>
    <n v="9.1300000000000008"/>
    <s v="Yes"/>
    <x v="0"/>
    <x v="0"/>
    <n v="0"/>
    <x v="1"/>
    <x v="0"/>
    <x v="0"/>
    <d v="1981-07-04T00:00:00"/>
    <x v="663"/>
    <x v="1"/>
    <s v="tier - 1"/>
    <x v="3"/>
    <x v="36"/>
  </r>
  <r>
    <x v="664"/>
    <s v="Ms."/>
    <s v=" Ariel E"/>
    <s v="Heitzman"/>
    <n v="39.33"/>
    <n v="10.4"/>
    <s v="No"/>
    <x v="0"/>
    <x v="0"/>
    <n v="3"/>
    <x v="1"/>
    <x v="0"/>
    <x v="0"/>
    <d v="1958-10-17T00:00:00"/>
    <x v="664"/>
    <x v="1"/>
    <s v="tier - 2"/>
    <x v="2"/>
    <x v="7"/>
  </r>
  <r>
    <x v="665"/>
    <s v="Mr."/>
    <s v=" Christopher P"/>
    <s v="Tatton"/>
    <n v="39.979999999999997"/>
    <n v="9.4600000000000009"/>
    <s v="Yes"/>
    <x v="0"/>
    <x v="0"/>
    <n v="2"/>
    <x v="1"/>
    <x v="0"/>
    <x v="0"/>
    <d v="1970-11-11T00:00:00"/>
    <x v="665"/>
    <x v="1"/>
    <s v="tier - 2"/>
    <x v="8"/>
    <x v="2"/>
  </r>
  <r>
    <x v="666"/>
    <s v="Mrs."/>
    <s v=" Erin M."/>
    <s v="Flanagan"/>
    <n v="46.51"/>
    <n v="8.69"/>
    <s v="Yes"/>
    <x v="0"/>
    <x v="0"/>
    <n v="0"/>
    <x v="1"/>
    <x v="0"/>
    <x v="0"/>
    <d v="1981-06-05T00:00:00"/>
    <x v="666"/>
    <x v="1"/>
    <s v="tier - 3"/>
    <x v="12"/>
    <x v="25"/>
  </r>
  <r>
    <x v="667"/>
    <s v="Mrs."/>
    <s v=" Molly K."/>
    <s v="Funk"/>
    <n v="43.58"/>
    <n v="4.2300000000000004"/>
    <s v="No"/>
    <x v="0"/>
    <x v="1"/>
    <n v="1"/>
    <x v="1"/>
    <x v="0"/>
    <x v="2"/>
    <d v="1979-10-18T00:00:00"/>
    <x v="667"/>
    <x v="1"/>
    <s v="tier - 3"/>
    <x v="12"/>
    <x v="18"/>
  </r>
  <r>
    <x v="668"/>
    <s v="Mr."/>
    <s v=" Ryan J."/>
    <s v="Davenport"/>
    <n v="42.28"/>
    <n v="9.16"/>
    <s v="Yes"/>
    <x v="0"/>
    <x v="0"/>
    <n v="1"/>
    <x v="1"/>
    <x v="0"/>
    <x v="0"/>
    <d v="1975-12-10T00:00:00"/>
    <x v="668"/>
    <x v="1"/>
    <s v="tier - 3"/>
    <x v="8"/>
    <x v="27"/>
  </r>
  <r>
    <x v="669"/>
    <s v="Mrs."/>
    <s v=" Jennifer"/>
    <s v="Nicholson"/>
    <n v="35.520000000000003"/>
    <n v="8.26"/>
    <s v="No"/>
    <x v="0"/>
    <x v="0"/>
    <n v="0"/>
    <x v="1"/>
    <x v="0"/>
    <x v="0"/>
    <d v="1965-07-27T00:00:00"/>
    <x v="669"/>
    <x v="1"/>
    <s v="tier - 2"/>
    <x v="12"/>
    <x v="11"/>
  </r>
  <r>
    <x v="670"/>
    <s v="Mr."/>
    <s v=" Daniel M"/>
    <s v="Lindbloom"/>
    <n v="33.6"/>
    <n v="11.25"/>
    <s v="No"/>
    <x v="0"/>
    <x v="0"/>
    <n v="0"/>
    <x v="1"/>
    <x v="0"/>
    <x v="0"/>
    <d v="1962-07-29T00:00:00"/>
    <x v="670"/>
    <x v="1"/>
    <s v="tier - 3"/>
    <x v="14"/>
    <x v="5"/>
  </r>
  <r>
    <x v="671"/>
    <s v="Ms."/>
    <s v=" Hiruni"/>
    <s v="Wijayaratne"/>
    <n v="22.42"/>
    <n v="6.74"/>
    <s v="No"/>
    <x v="0"/>
    <x v="0"/>
    <n v="0"/>
    <x v="0"/>
    <x v="2"/>
    <x v="0"/>
    <d v="2002-09-24T00:00:00"/>
    <x v="671"/>
    <x v="1"/>
    <s v="tier - 2"/>
    <x v="1"/>
    <x v="43"/>
  </r>
  <r>
    <x v="672"/>
    <s v="Ms."/>
    <s v=" Reina H."/>
    <s v="Ainsworth"/>
    <n v="46.86"/>
    <n v="4.87"/>
    <s v="No"/>
    <x v="0"/>
    <x v="0"/>
    <n v="0"/>
    <x v="1"/>
    <x v="0"/>
    <x v="2"/>
    <d v="1982-09-04T00:00:00"/>
    <x v="672"/>
    <x v="1"/>
    <s v="tier - 2"/>
    <x v="3"/>
    <x v="37"/>
  </r>
  <r>
    <x v="673"/>
    <s v="Ms."/>
    <s v=" Kristi"/>
    <s v="Gayagoy"/>
    <n v="32.965000000000003"/>
    <n v="6.68"/>
    <s v="No"/>
    <x v="0"/>
    <x v="0"/>
    <n v="3"/>
    <x v="1"/>
    <x v="0"/>
    <x v="0"/>
    <d v="1958-07-23T00:00:00"/>
    <x v="673"/>
    <x v="1"/>
    <s v="tier - 1"/>
    <x v="1"/>
    <x v="7"/>
  </r>
  <r>
    <x v="674"/>
    <s v="Ms."/>
    <s v=" Meredith L."/>
    <s v="Fitzmaurice"/>
    <n v="39.340000000000003"/>
    <n v="5.0199999999999996"/>
    <s v="Yes"/>
    <x v="0"/>
    <x v="1"/>
    <n v="1"/>
    <x v="1"/>
    <x v="0"/>
    <x v="2"/>
    <d v="1969-10-20T00:00:00"/>
    <x v="674"/>
    <x v="1"/>
    <s v="tier - 1"/>
    <x v="1"/>
    <x v="16"/>
  </r>
  <r>
    <x v="675"/>
    <s v="Ms."/>
    <s v=" Jocelyn"/>
    <s v="Rodriguez"/>
    <n v="47"/>
    <n v="10.64"/>
    <s v="Yes"/>
    <x v="0"/>
    <x v="0"/>
    <n v="0"/>
    <x v="1"/>
    <x v="0"/>
    <x v="0"/>
    <d v="1981-11-13T00:00:00"/>
    <x v="675"/>
    <x v="1"/>
    <s v="tier - 1"/>
    <x v="1"/>
    <x v="36"/>
  </r>
  <r>
    <x v="676"/>
    <s v="Mrs."/>
    <s v=" Daphne"/>
    <s v="Tsoucas"/>
    <n v="36.71"/>
    <n v="8.74"/>
    <s v="Yes"/>
    <x v="0"/>
    <x v="0"/>
    <n v="0"/>
    <x v="1"/>
    <x v="0"/>
    <x v="0"/>
    <d v="1967-09-01T00:00:00"/>
    <x v="676"/>
    <x v="1"/>
    <s v="tier - 3"/>
    <x v="12"/>
    <x v="22"/>
  </r>
  <r>
    <x v="677"/>
    <s v="Ms."/>
    <s v=" Margaret E"/>
    <s v="Muhly"/>
    <n v="53.48"/>
    <n v="5.64"/>
    <s v="No"/>
    <x v="0"/>
    <x v="0"/>
    <n v="0"/>
    <x v="1"/>
    <x v="0"/>
    <x v="2"/>
    <d v="1991-08-21T00:00:00"/>
    <x v="677"/>
    <x v="1"/>
    <s v="tier - 3"/>
    <x v="3"/>
    <x v="42"/>
  </r>
  <r>
    <x v="678"/>
    <s v="Mr."/>
    <s v=" Mario J."/>
    <s v="Lund"/>
    <n v="35.5"/>
    <n v="10.37"/>
    <s v="No"/>
    <x v="0"/>
    <x v="0"/>
    <n v="0"/>
    <x v="1"/>
    <x v="0"/>
    <x v="0"/>
    <d v="1965-11-08T00:00:00"/>
    <x v="678"/>
    <x v="1"/>
    <s v="tier - 3"/>
    <x v="14"/>
    <x v="11"/>
  </r>
  <r>
    <x v="679"/>
    <s v="Mr."/>
    <s v=" Peter"/>
    <s v="Battaglino"/>
    <n v="36.979999999999997"/>
    <n v="9.56"/>
    <s v="Yes"/>
    <x v="0"/>
    <x v="0"/>
    <n v="0"/>
    <x v="1"/>
    <x v="0"/>
    <x v="0"/>
    <d v="1967-07-18T00:00:00"/>
    <x v="679"/>
    <x v="1"/>
    <s v="tier - 3"/>
    <x v="13"/>
    <x v="22"/>
  </r>
  <r>
    <x v="680"/>
    <s v="Ms."/>
    <s v=" Carolina"/>
    <s v="Pena"/>
    <n v="32.395000000000003"/>
    <n v="8.23"/>
    <s v="Yes"/>
    <x v="0"/>
    <x v="1"/>
    <n v="1"/>
    <x v="1"/>
    <x v="0"/>
    <x v="0"/>
    <d v="1963-10-14T00:00:00"/>
    <x v="680"/>
    <x v="1"/>
    <s v="tier - 1"/>
    <x v="2"/>
    <x v="8"/>
  </r>
  <r>
    <x v="681"/>
    <s v="Mrs."/>
    <s v=" Jenny K."/>
    <s v="Thomason"/>
    <n v="32.729999999999997"/>
    <n v="7.03"/>
    <s v="No"/>
    <x v="0"/>
    <x v="0"/>
    <n v="0"/>
    <x v="1"/>
    <x v="0"/>
    <x v="0"/>
    <d v="1962-12-03T00:00:00"/>
    <x v="681"/>
    <x v="1"/>
    <s v="tier - 1"/>
    <x v="15"/>
    <x v="5"/>
  </r>
  <r>
    <x v="682"/>
    <s v="Ms."/>
    <s v=" Jessica"/>
    <s v="Hancox"/>
    <n v="20.52"/>
    <n v="5.45"/>
    <s v="No"/>
    <x v="0"/>
    <x v="0"/>
    <n v="1"/>
    <x v="0"/>
    <x v="2"/>
    <x v="2"/>
    <d v="1998-09-12T00:00:00"/>
    <x v="682"/>
    <x v="1"/>
    <s v="tier - 1"/>
    <x v="2"/>
    <x v="44"/>
  </r>
  <r>
    <x v="683"/>
    <s v="Ms."/>
    <s v=" Kimberly D"/>
    <s v="Canarecci"/>
    <n v="51.72"/>
    <n v="5.76"/>
    <s v="No"/>
    <x v="0"/>
    <x v="0"/>
    <n v="0"/>
    <x v="1"/>
    <x v="0"/>
    <x v="1"/>
    <d v="1989-07-14T00:00:00"/>
    <x v="683"/>
    <x v="1"/>
    <s v="tier - 3"/>
    <x v="3"/>
    <x v="4"/>
  </r>
  <r>
    <x v="684"/>
    <s v="Mr."/>
    <s v=" Marc-Olivier"/>
    <s v="Toupin"/>
    <n v="50.2"/>
    <n v="5.4"/>
    <s v="No"/>
    <x v="0"/>
    <x v="0"/>
    <n v="0"/>
    <x v="1"/>
    <x v="0"/>
    <x v="2"/>
    <d v="1989-07-22T00:00:00"/>
    <x v="684"/>
    <x v="1"/>
    <s v="tier - 3"/>
    <x v="1"/>
    <x v="4"/>
  </r>
  <r>
    <x v="685"/>
    <s v="Mr."/>
    <s v=" Russell J"/>
    <s v="Mulley"/>
    <n v="25.52"/>
    <n v="6.35"/>
    <s v="No"/>
    <x v="0"/>
    <x v="1"/>
    <n v="1"/>
    <x v="1"/>
    <x v="1"/>
    <x v="1"/>
    <d v="1979-10-20T00:00:00"/>
    <x v="685"/>
    <x v="1"/>
    <s v="tier - 2"/>
    <x v="0"/>
    <x v="18"/>
  </r>
  <r>
    <x v="686"/>
    <s v="Ms."/>
    <s v=" Karine"/>
    <s v="Parry"/>
    <n v="35.200000000000003"/>
    <n v="6.26"/>
    <s v="Yes"/>
    <x v="0"/>
    <x v="0"/>
    <n v="2"/>
    <x v="1"/>
    <x v="0"/>
    <x v="1"/>
    <d v="1959-11-20T00:00:00"/>
    <x v="686"/>
    <x v="1"/>
    <s v="tier - 2"/>
    <x v="0"/>
    <x v="10"/>
  </r>
  <r>
    <x v="687"/>
    <s v="Ms."/>
    <s v=" Cheryl"/>
    <s v="Mason Cox"/>
    <n v="41.26"/>
    <n v="5.97"/>
    <s v="Yes"/>
    <x v="0"/>
    <x v="0"/>
    <n v="0"/>
    <x v="1"/>
    <x v="0"/>
    <x v="1"/>
    <d v="1976-11-27T00:00:00"/>
    <x v="687"/>
    <x v="1"/>
    <s v="tier - 3"/>
    <x v="1"/>
    <x v="1"/>
  </r>
  <r>
    <x v="688"/>
    <s v="Ms."/>
    <s v=" Allison M."/>
    <s v="Thompson"/>
    <n v="17.195"/>
    <n v="5.29"/>
    <s v="Yes"/>
    <x v="0"/>
    <x v="0"/>
    <n v="0"/>
    <x v="0"/>
    <x v="3"/>
    <x v="2"/>
    <d v="1996-11-10T00:00:00"/>
    <x v="688"/>
    <x v="1"/>
    <s v="tier - 3"/>
    <x v="2"/>
    <x v="45"/>
  </r>
  <r>
    <x v="689"/>
    <s v="Ms."/>
    <s v=" Adriana"/>
    <s v="Nelson"/>
    <n v="23.085000000000001"/>
    <n v="4.2699999999999996"/>
    <s v="Yes"/>
    <x v="0"/>
    <x v="0"/>
    <n v="2"/>
    <x v="1"/>
    <x v="2"/>
    <x v="2"/>
    <d v="1959-08-03T00:00:00"/>
    <x v="689"/>
    <x v="1"/>
    <s v="tier - 3"/>
    <x v="8"/>
    <x v="10"/>
  </r>
  <r>
    <x v="690"/>
    <s v="Ms."/>
    <s v=" Miranda J"/>
    <s v="Forte"/>
    <n v="21.66"/>
    <n v="5.2"/>
    <s v="Yes"/>
    <x v="0"/>
    <x v="0"/>
    <n v="2"/>
    <x v="1"/>
    <x v="2"/>
    <x v="2"/>
    <d v="1959-06-29T00:00:00"/>
    <x v="690"/>
    <x v="1"/>
    <s v="tier - 1"/>
    <x v="2"/>
    <x v="10"/>
  </r>
  <r>
    <x v="691"/>
    <s v="Mr."/>
    <s v=" Roberto"/>
    <s v="Corona Iturriaga"/>
    <n v="36.47"/>
    <n v="8.23"/>
    <s v="Yes"/>
    <x v="0"/>
    <x v="0"/>
    <n v="0"/>
    <x v="1"/>
    <x v="0"/>
    <x v="0"/>
    <d v="1967-11-04T00:00:00"/>
    <x v="691"/>
    <x v="1"/>
    <s v="tier - 2"/>
    <x v="14"/>
    <x v="22"/>
  </r>
  <r>
    <x v="692"/>
    <s v="Mrs."/>
    <s v=" Rebecca B."/>
    <s v="McCollum"/>
    <n v="36.08"/>
    <n v="10.33"/>
    <s v="Yes"/>
    <x v="0"/>
    <x v="0"/>
    <n v="0"/>
    <x v="1"/>
    <x v="0"/>
    <x v="0"/>
    <d v="1967-08-15T00:00:00"/>
    <x v="692"/>
    <x v="1"/>
    <s v="tier - 2"/>
    <x v="12"/>
    <x v="22"/>
  </r>
  <r>
    <x v="693"/>
    <s v="Ms."/>
    <s v=" Tiffany"/>
    <s v="Hevner"/>
    <n v="23.18"/>
    <n v="6.13"/>
    <s v="No"/>
    <x v="0"/>
    <x v="0"/>
    <n v="0"/>
    <x v="1"/>
    <x v="2"/>
    <x v="1"/>
    <d v="1999-08-10T00:00:00"/>
    <x v="693"/>
    <x v="1"/>
    <s v="tier - 1"/>
    <x v="1"/>
    <x v="35"/>
  </r>
  <r>
    <x v="694"/>
    <s v="Mr."/>
    <s v=" Alexander"/>
    <s v="Looi"/>
    <n v="39.159999999999997"/>
    <n v="8.08"/>
    <s v="No"/>
    <x v="0"/>
    <x v="0"/>
    <n v="3"/>
    <x v="1"/>
    <x v="0"/>
    <x v="0"/>
    <d v="1958-09-20T00:00:00"/>
    <x v="694"/>
    <x v="1"/>
    <s v="tier - 3"/>
    <x v="0"/>
    <x v="7"/>
  </r>
  <r>
    <x v="695"/>
    <s v="Mr."/>
    <s v=" Rich M"/>
    <s v="Power"/>
    <n v="38.19"/>
    <n v="10.49"/>
    <s v="No"/>
    <x v="0"/>
    <x v="0"/>
    <n v="3"/>
    <x v="1"/>
    <x v="0"/>
    <x v="0"/>
    <d v="1958-07-29T00:00:00"/>
    <x v="695"/>
    <x v="1"/>
    <s v="tier - 2"/>
    <x v="4"/>
    <x v="7"/>
  </r>
  <r>
    <x v="696"/>
    <s v="Mr."/>
    <s v=" Aaron C"/>
    <s v="Routon"/>
    <n v="26.41"/>
    <n v="8.11"/>
    <s v="No"/>
    <x v="0"/>
    <x v="0"/>
    <n v="3"/>
    <x v="1"/>
    <x v="1"/>
    <x v="0"/>
    <d v="1958-09-14T00:00:00"/>
    <x v="696"/>
    <x v="1"/>
    <s v="tier - 1"/>
    <x v="11"/>
    <x v="7"/>
  </r>
  <r>
    <x v="697"/>
    <s v="Ms."/>
    <s v=" Kate"/>
    <s v="Dochelli"/>
    <n v="28.785"/>
    <n v="6.6"/>
    <s v="No"/>
    <x v="0"/>
    <x v="0"/>
    <n v="0"/>
    <x v="1"/>
    <x v="1"/>
    <x v="0"/>
    <d v="1965-06-22T00:00:00"/>
    <x v="697"/>
    <x v="1"/>
    <s v="tier - 3"/>
    <x v="2"/>
    <x v="11"/>
  </r>
  <r>
    <x v="698"/>
    <s v="Ms."/>
    <s v=" Maria M"/>
    <s v="Gillespie"/>
    <n v="26.695"/>
    <n v="10.14"/>
    <s v="Yes"/>
    <x v="0"/>
    <x v="1"/>
    <n v="1"/>
    <x v="1"/>
    <x v="1"/>
    <x v="0"/>
    <d v="1963-07-16T00:00:00"/>
    <x v="698"/>
    <x v="1"/>
    <s v="tier - 2"/>
    <x v="1"/>
    <x v="8"/>
  </r>
  <r>
    <x v="699"/>
    <s v="Mr."/>
    <s v=" Daven W"/>
    <s v="Oskvig"/>
    <n v="32.799999999999997"/>
    <n v="6.06"/>
    <s v="Yes"/>
    <x v="0"/>
    <x v="0"/>
    <n v="1"/>
    <x v="1"/>
    <x v="0"/>
    <x v="1"/>
    <d v="1988-11-16T00:00:00"/>
    <x v="699"/>
    <x v="1"/>
    <s v="tier - 2"/>
    <x v="3"/>
    <x v="23"/>
  </r>
  <r>
    <x v="700"/>
    <s v="Mrs."/>
    <s v=" Brianne"/>
    <s v="Holland-Stergar"/>
    <n v="35.869999999999997"/>
    <n v="9.91"/>
    <s v="Yes"/>
    <x v="0"/>
    <x v="0"/>
    <n v="0"/>
    <x v="1"/>
    <x v="0"/>
    <x v="0"/>
    <d v="1967-10-10T00:00:00"/>
    <x v="700"/>
    <x v="1"/>
    <s v="tier - 1"/>
    <x v="12"/>
    <x v="22"/>
  </r>
  <r>
    <x v="701"/>
    <s v="Mr."/>
    <s v=" Hiroki"/>
    <s v="Arai"/>
    <n v="21.66"/>
    <n v="4.1399999999999997"/>
    <s v="Yes"/>
    <x v="0"/>
    <x v="0"/>
    <n v="2"/>
    <x v="1"/>
    <x v="2"/>
    <x v="2"/>
    <d v="1959-12-24T00:00:00"/>
    <x v="701"/>
    <x v="1"/>
    <s v="tier - 2"/>
    <x v="1"/>
    <x v="10"/>
  </r>
  <r>
    <x v="702"/>
    <s v="Mr."/>
    <s v=" Anders"/>
    <s v="Olausson"/>
    <n v="37.72"/>
    <n v="4.38"/>
    <s v="Yes"/>
    <x v="0"/>
    <x v="1"/>
    <n v="1"/>
    <x v="1"/>
    <x v="0"/>
    <x v="2"/>
    <d v="1969-09-26T00:00:00"/>
    <x v="702"/>
    <x v="1"/>
    <s v="tier - 3"/>
    <x v="13"/>
    <x v="16"/>
  </r>
  <r>
    <x v="703"/>
    <s v="Ms."/>
    <s v=" Danielle"/>
    <s v="Wagner"/>
    <n v="39.700000000000003"/>
    <n v="9.83"/>
    <s v="No"/>
    <x v="0"/>
    <x v="0"/>
    <n v="3"/>
    <x v="1"/>
    <x v="0"/>
    <x v="0"/>
    <d v="1958-07-10T00:00:00"/>
    <x v="703"/>
    <x v="1"/>
    <s v="tier - 2"/>
    <x v="3"/>
    <x v="7"/>
  </r>
  <r>
    <x v="704"/>
    <s v="Ms."/>
    <s v=" Candace N"/>
    <s v="Delong"/>
    <n v="35.97"/>
    <n v="11.08"/>
    <s v="No"/>
    <x v="0"/>
    <x v="0"/>
    <n v="3"/>
    <x v="1"/>
    <x v="0"/>
    <x v="0"/>
    <d v="1958-10-15T00:00:00"/>
    <x v="704"/>
    <x v="1"/>
    <s v="tier - 3"/>
    <x v="0"/>
    <x v="7"/>
  </r>
  <r>
    <x v="705"/>
    <s v="Mr."/>
    <s v=" Bruno F."/>
    <s v="Mehech"/>
    <n v="37.85"/>
    <n v="11.01"/>
    <s v="No"/>
    <x v="0"/>
    <x v="0"/>
    <n v="0"/>
    <x v="1"/>
    <x v="0"/>
    <x v="0"/>
    <d v="1968-12-15T00:00:00"/>
    <x v="705"/>
    <x v="1"/>
    <s v="tier - 3"/>
    <x v="1"/>
    <x v="0"/>
  </r>
  <r>
    <x v="706"/>
    <s v="Ms."/>
    <s v=" Emily"/>
    <s v="Machiela"/>
    <n v="21.66"/>
    <n v="4.37"/>
    <s v="No"/>
    <x v="1"/>
    <x v="0"/>
    <n v="1"/>
    <x v="0"/>
    <x v="2"/>
    <x v="2"/>
    <d v="2004-09-06T00:00:00"/>
    <x v="706"/>
    <x v="1"/>
    <s v="tier - 2"/>
    <x v="2"/>
    <x v="41"/>
  </r>
  <r>
    <x v="707"/>
    <s v="Mrs."/>
    <s v=" Katie"/>
    <s v="Young"/>
    <n v="39.369999999999997"/>
    <n v="5.91"/>
    <s v="No"/>
    <x v="0"/>
    <x v="0"/>
    <n v="2"/>
    <x v="1"/>
    <x v="0"/>
    <x v="1"/>
    <d v="1972-07-13T00:00:00"/>
    <x v="707"/>
    <x v="1"/>
    <s v="tier - 2"/>
    <x v="12"/>
    <x v="28"/>
  </r>
  <r>
    <x v="708"/>
    <s v="Mrs."/>
    <s v=" Sally"/>
    <s v="Dupere"/>
    <n v="40.880000000000003"/>
    <n v="7.65"/>
    <s v="No"/>
    <x v="0"/>
    <x v="0"/>
    <n v="0"/>
    <x v="1"/>
    <x v="0"/>
    <x v="0"/>
    <d v="1974-12-26T00:00:00"/>
    <x v="708"/>
    <x v="1"/>
    <s v="tier - 2"/>
    <x v="12"/>
    <x v="19"/>
  </r>
  <r>
    <x v="709"/>
    <s v="Ms."/>
    <s v=" Meaghan J"/>
    <s v="Iandolo"/>
    <n v="26.22"/>
    <n v="5.37"/>
    <s v="Yes"/>
    <x v="0"/>
    <x v="0"/>
    <n v="2"/>
    <x v="1"/>
    <x v="1"/>
    <x v="2"/>
    <d v="1959-11-08T00:00:00"/>
    <x v="709"/>
    <x v="1"/>
    <s v="tier - 3"/>
    <x v="1"/>
    <x v="10"/>
  </r>
  <r>
    <x v="710"/>
    <s v="Ms."/>
    <s v=" Rina"/>
    <s v="Ito"/>
    <n v="25.08"/>
    <n v="5.75"/>
    <s v="Yes"/>
    <x v="0"/>
    <x v="0"/>
    <n v="2"/>
    <x v="1"/>
    <x v="1"/>
    <x v="1"/>
    <d v="1959-10-10T00:00:00"/>
    <x v="710"/>
    <x v="1"/>
    <s v="tier - 1"/>
    <x v="1"/>
    <x v="10"/>
  </r>
  <r>
    <x v="711"/>
    <s v="Ms."/>
    <s v=" Kristin P."/>
    <s v="Barry"/>
    <n v="39.1"/>
    <n v="6.79"/>
    <s v="Yes"/>
    <x v="0"/>
    <x v="0"/>
    <n v="2"/>
    <x v="1"/>
    <x v="0"/>
    <x v="0"/>
    <d v="1961-09-25T00:00:00"/>
    <x v="711"/>
    <x v="1"/>
    <s v="tier - 1"/>
    <x v="3"/>
    <x v="12"/>
  </r>
  <r>
    <x v="712"/>
    <s v="Mr."/>
    <s v=" Albert"/>
    <s v="Boyce"/>
    <n v="37.905000000000001"/>
    <n v="7.03"/>
    <s v="No"/>
    <x v="0"/>
    <x v="0"/>
    <n v="3"/>
    <x v="1"/>
    <x v="0"/>
    <x v="0"/>
    <d v="1958-09-21T00:00:00"/>
    <x v="712"/>
    <x v="1"/>
    <s v="tier - 2"/>
    <x v="1"/>
    <x v="7"/>
  </r>
  <r>
    <x v="713"/>
    <s v="Mrs."/>
    <s v=" Ashley"/>
    <s v="Lin"/>
    <n v="43.35"/>
    <n v="5.41"/>
    <s v="Yes"/>
    <x v="0"/>
    <x v="1"/>
    <n v="1"/>
    <x v="1"/>
    <x v="0"/>
    <x v="2"/>
    <d v="1983-11-17T00:00:00"/>
    <x v="713"/>
    <x v="1"/>
    <s v="tier - 1"/>
    <x v="12"/>
    <x v="33"/>
  </r>
  <r>
    <x v="714"/>
    <s v="Mrs."/>
    <s v=" Shannon L"/>
    <s v="Smith"/>
    <n v="36.15"/>
    <n v="8.0500000000000007"/>
    <s v="No"/>
    <x v="0"/>
    <x v="0"/>
    <n v="0"/>
    <x v="1"/>
    <x v="0"/>
    <x v="0"/>
    <d v="1968-12-25T00:00:00"/>
    <x v="714"/>
    <x v="1"/>
    <s v="tier - 1"/>
    <x v="12"/>
    <x v="0"/>
  </r>
  <r>
    <x v="715"/>
    <s v="Ms."/>
    <s v=" Amy B"/>
    <s v="Nalven"/>
    <n v="44.98"/>
    <n v="5.94"/>
    <s v="No"/>
    <x v="0"/>
    <x v="0"/>
    <n v="1"/>
    <x v="1"/>
    <x v="0"/>
    <x v="1"/>
    <d v="1984-07-07T00:00:00"/>
    <x v="715"/>
    <x v="1"/>
    <s v="tier - 1"/>
    <x v="1"/>
    <x v="32"/>
  </r>
  <r>
    <x v="716"/>
    <s v="Ms."/>
    <s v=" A Danielle"/>
    <s v="Bourgeois"/>
    <n v="38.28"/>
    <n v="5.51"/>
    <s v="No"/>
    <x v="1"/>
    <x v="0"/>
    <n v="1"/>
    <x v="1"/>
    <x v="0"/>
    <x v="2"/>
    <d v="2004-07-06T00:00:00"/>
    <x v="716"/>
    <x v="1"/>
    <s v="tier - 3"/>
    <x v="0"/>
    <x v="41"/>
  </r>
  <r>
    <x v="717"/>
    <s v="Mr."/>
    <s v=" Conrad F"/>
    <s v="Orloff"/>
    <n v="32.299999999999997"/>
    <n v="6.55"/>
    <s v="Yes"/>
    <x v="0"/>
    <x v="0"/>
    <n v="2"/>
    <x v="1"/>
    <x v="0"/>
    <x v="0"/>
    <d v="1961-06-14T00:00:00"/>
    <x v="717"/>
    <x v="1"/>
    <s v="tier - 1"/>
    <x v="1"/>
    <x v="12"/>
  </r>
  <r>
    <x v="718"/>
    <s v="Mr."/>
    <s v=" Josh"/>
    <s v="Ramirez"/>
    <n v="39.51"/>
    <n v="5.79"/>
    <s v="Yes"/>
    <x v="0"/>
    <x v="0"/>
    <n v="0"/>
    <x v="1"/>
    <x v="0"/>
    <x v="1"/>
    <d v="1976-09-26T00:00:00"/>
    <x v="718"/>
    <x v="1"/>
    <s v="tier - 3"/>
    <x v="8"/>
    <x v="1"/>
  </r>
  <r>
    <x v="719"/>
    <s v="Mr."/>
    <s v=" Maxime"/>
    <s v="Fouquet"/>
    <n v="50.46"/>
    <n v="4.5599999999999996"/>
    <s v="No"/>
    <x v="0"/>
    <x v="0"/>
    <n v="0"/>
    <x v="1"/>
    <x v="0"/>
    <x v="2"/>
    <d v="1991-09-12T00:00:00"/>
    <x v="719"/>
    <x v="1"/>
    <s v="tier - 3"/>
    <x v="1"/>
    <x v="42"/>
  </r>
  <r>
    <x v="720"/>
    <s v="Ms."/>
    <s v=" Natalie"/>
    <s v="McPhillips"/>
    <n v="31.73"/>
    <n v="7"/>
    <s v="No"/>
    <x v="0"/>
    <x v="0"/>
    <n v="0"/>
    <x v="1"/>
    <x v="0"/>
    <x v="0"/>
    <d v="1960-11-08T00:00:00"/>
    <x v="720"/>
    <x v="1"/>
    <s v="tier - 3"/>
    <x v="2"/>
    <x v="15"/>
  </r>
  <r>
    <x v="721"/>
    <s v="Ms."/>
    <s v=" Melissa"/>
    <s v="Burgin"/>
    <n v="32.1"/>
    <n v="6.57"/>
    <s v="Yes"/>
    <x v="0"/>
    <x v="1"/>
    <n v="1"/>
    <x v="1"/>
    <x v="0"/>
    <x v="0"/>
    <d v="1963-07-08T00:00:00"/>
    <x v="721"/>
    <x v="1"/>
    <s v="tier - 3"/>
    <x v="3"/>
    <x v="8"/>
  </r>
  <r>
    <x v="722"/>
    <s v="Ms."/>
    <s v=" Laura P."/>
    <s v="Roberts"/>
    <n v="27.83"/>
    <n v="11.61"/>
    <s v="Yes"/>
    <x v="0"/>
    <x v="1"/>
    <n v="1"/>
    <x v="1"/>
    <x v="1"/>
    <x v="0"/>
    <d v="1963-07-06T00:00:00"/>
    <x v="722"/>
    <x v="1"/>
    <s v="tier - 2"/>
    <x v="0"/>
    <x v="8"/>
  </r>
  <r>
    <x v="723"/>
    <s v="Mrs."/>
    <s v=" Lisa"/>
    <s v="Nemec"/>
    <n v="27.72"/>
    <n v="8.16"/>
    <s v="Yes"/>
    <x v="0"/>
    <x v="1"/>
    <n v="1"/>
    <x v="1"/>
    <x v="1"/>
    <x v="0"/>
    <d v="1963-12-23T00:00:00"/>
    <x v="723"/>
    <x v="1"/>
    <s v="tier - 1"/>
    <x v="0"/>
    <x v="8"/>
  </r>
  <r>
    <x v="724"/>
    <s v="Mr."/>
    <s v=" William D. Jr."/>
    <s v="Appman"/>
    <n v="36.765000000000001"/>
    <n v="4.4800000000000004"/>
    <s v="Yes"/>
    <x v="0"/>
    <x v="0"/>
    <n v="2"/>
    <x v="1"/>
    <x v="0"/>
    <x v="2"/>
    <d v="1959-09-06T00:00:00"/>
    <x v="724"/>
    <x v="1"/>
    <s v="tier - 1"/>
    <x v="4"/>
    <x v="10"/>
  </r>
  <r>
    <x v="725"/>
    <s v="Mr."/>
    <s v=" James"/>
    <s v="Driscoll"/>
    <n v="48.36"/>
    <n v="4.08"/>
    <s v="No"/>
    <x v="0"/>
    <x v="0"/>
    <n v="0"/>
    <x v="1"/>
    <x v="0"/>
    <x v="2"/>
    <d v="1990-07-13T00:00:00"/>
    <x v="725"/>
    <x v="1"/>
    <s v="tier - 1"/>
    <x v="8"/>
    <x v="3"/>
  </r>
  <r>
    <x v="726"/>
    <s v="Mr."/>
    <s v=" John"/>
    <s v="Glotzbach"/>
    <n v="31.445"/>
    <n v="4.4000000000000004"/>
    <s v="Yes"/>
    <x v="0"/>
    <x v="0"/>
    <n v="2"/>
    <x v="1"/>
    <x v="0"/>
    <x v="2"/>
    <d v="1959-08-29T00:00:00"/>
    <x v="726"/>
    <x v="1"/>
    <s v="tier - 2"/>
    <x v="9"/>
    <x v="10"/>
  </r>
  <r>
    <x v="727"/>
    <s v="Mr."/>
    <s v=" Adam S"/>
    <s v="Tenforde"/>
    <n v="27.55"/>
    <n v="9.02"/>
    <s v="No"/>
    <x v="0"/>
    <x v="0"/>
    <n v="0"/>
    <x v="1"/>
    <x v="1"/>
    <x v="0"/>
    <d v="1960-06-18T00:00:00"/>
    <x v="727"/>
    <x v="1"/>
    <s v="tier - 1"/>
    <x v="1"/>
    <x v="15"/>
  </r>
  <r>
    <x v="728"/>
    <s v="Mr."/>
    <s v=" Armando"/>
    <s v="Ramirez"/>
    <n v="33.11"/>
    <n v="8.06"/>
    <s v="No"/>
    <x v="0"/>
    <x v="0"/>
    <n v="0"/>
    <x v="1"/>
    <x v="0"/>
    <x v="0"/>
    <d v="1962-07-27T00:00:00"/>
    <x v="728"/>
    <x v="1"/>
    <s v="tier - 2"/>
    <x v="0"/>
    <x v="5"/>
  </r>
  <r>
    <x v="729"/>
    <s v="Ms."/>
    <s v=" Dana"/>
    <s v="Stanley Torres"/>
    <n v="36.85"/>
    <n v="6.21"/>
    <s v="Yes"/>
    <x v="0"/>
    <x v="0"/>
    <n v="2"/>
    <x v="1"/>
    <x v="0"/>
    <x v="1"/>
    <d v="1959-07-07T00:00:00"/>
    <x v="729"/>
    <x v="1"/>
    <s v="tier - 2"/>
    <x v="0"/>
    <x v="10"/>
  </r>
  <r>
    <x v="730"/>
    <s v="Ms."/>
    <s v=" Jennifer L"/>
    <s v="Vandongen"/>
    <n v="36.299999999999997"/>
    <n v="5.79"/>
    <s v="Yes"/>
    <x v="0"/>
    <x v="0"/>
    <n v="2"/>
    <x v="1"/>
    <x v="0"/>
    <x v="1"/>
    <d v="1959-12-29T00:00:00"/>
    <x v="730"/>
    <x v="1"/>
    <s v="tier - 3"/>
    <x v="0"/>
    <x v="10"/>
  </r>
  <r>
    <x v="731"/>
    <s v="Mr."/>
    <s v=" Benjamin"/>
    <s v="Liebald"/>
    <n v="45.34"/>
    <n v="5.69"/>
    <s v="Yes"/>
    <x v="0"/>
    <x v="0"/>
    <n v="0"/>
    <x v="1"/>
    <x v="0"/>
    <x v="2"/>
    <d v="1985-09-25T00:00:00"/>
    <x v="731"/>
    <x v="1"/>
    <s v="tier - 2"/>
    <x v="1"/>
    <x v="17"/>
  </r>
  <r>
    <x v="732"/>
    <s v="Ms."/>
    <s v=" Tanya"/>
    <s v="Holte"/>
    <n v="31.8"/>
    <n v="5.36"/>
    <s v="Yes"/>
    <x v="0"/>
    <x v="0"/>
    <n v="2"/>
    <x v="1"/>
    <x v="0"/>
    <x v="2"/>
    <d v="1959-10-05T00:00:00"/>
    <x v="732"/>
    <x v="1"/>
    <s v="tier - 2"/>
    <x v="3"/>
    <x v="10"/>
  </r>
  <r>
    <x v="733"/>
    <s v="Ms."/>
    <s v=" Tracy"/>
    <s v="Johnson"/>
    <n v="41.02"/>
    <n v="11.37"/>
    <s v="No"/>
    <x v="0"/>
    <x v="0"/>
    <n v="0"/>
    <x v="1"/>
    <x v="0"/>
    <x v="0"/>
    <d v="1978-12-19T00:00:00"/>
    <x v="733"/>
    <x v="1"/>
    <s v="tier - 1"/>
    <x v="1"/>
    <x v="9"/>
  </r>
  <r>
    <x v="734"/>
    <s v="Ms."/>
    <s v=" Emily S"/>
    <s v="Bartlett"/>
    <n v="32.68"/>
    <n v="11.87"/>
    <s v="No"/>
    <x v="0"/>
    <x v="0"/>
    <n v="0"/>
    <x v="1"/>
    <x v="0"/>
    <x v="0"/>
    <d v="1960-07-21T00:00:00"/>
    <x v="734"/>
    <x v="1"/>
    <s v="tier - 2"/>
    <x v="1"/>
    <x v="15"/>
  </r>
  <r>
    <x v="735"/>
    <s v="Ms."/>
    <s v=" Kelly R"/>
    <s v="Bergman"/>
    <n v="21.7"/>
    <n v="4.9000000000000004"/>
    <s v="No"/>
    <x v="0"/>
    <x v="1"/>
    <n v="1"/>
    <x v="0"/>
    <x v="2"/>
    <x v="2"/>
    <d v="2003-06-07T00:00:00"/>
    <x v="735"/>
    <x v="1"/>
    <s v="tier - 1"/>
    <x v="3"/>
    <x v="43"/>
  </r>
  <r>
    <x v="736"/>
    <s v="Mr."/>
    <s v=" Kyle"/>
    <s v="Aitken"/>
    <n v="40.479999999999997"/>
    <n v="6.7"/>
    <s v="No"/>
    <x v="0"/>
    <x v="0"/>
    <n v="3"/>
    <x v="1"/>
    <x v="0"/>
    <x v="0"/>
    <d v="1958-12-10T00:00:00"/>
    <x v="736"/>
    <x v="2"/>
    <s v="tier - 1"/>
    <x v="0"/>
    <x v="7"/>
  </r>
  <r>
    <x v="737"/>
    <s v="Mr."/>
    <s v=" Bruce A Jr."/>
    <s v="Berger"/>
    <n v="34.5"/>
    <n v="10.3"/>
    <s v="No"/>
    <x v="0"/>
    <x v="0"/>
    <n v="3"/>
    <x v="1"/>
    <x v="0"/>
    <x v="0"/>
    <d v="1958-11-25T00:00:00"/>
    <x v="737"/>
    <x v="2"/>
    <s v="tier - 3"/>
    <x v="3"/>
    <x v="7"/>
  </r>
  <r>
    <x v="738"/>
    <s v="Mr."/>
    <s v=" Cary J"/>
    <s v="Richey"/>
    <n v="45.9"/>
    <n v="11.14"/>
    <s v="Yes"/>
    <x v="0"/>
    <x v="0"/>
    <n v="1"/>
    <x v="1"/>
    <x v="0"/>
    <x v="0"/>
    <d v="1986-12-08T00:00:00"/>
    <x v="738"/>
    <x v="2"/>
    <s v="tier - 2"/>
    <x v="1"/>
    <x v="26"/>
  </r>
  <r>
    <x v="739"/>
    <s v="Mrs."/>
    <s v=" Jill M"/>
    <s v="Trotter"/>
    <n v="33.479999999999997"/>
    <n v="4.74"/>
    <s v="Yes"/>
    <x v="0"/>
    <x v="0"/>
    <n v="2"/>
    <x v="1"/>
    <x v="0"/>
    <x v="2"/>
    <d v="1966-11-10T00:00:00"/>
    <x v="739"/>
    <x v="2"/>
    <s v="tier - 3"/>
    <x v="12"/>
    <x v="24"/>
  </r>
  <r>
    <x v="740"/>
    <s v="Mr."/>
    <s v=" Chris"/>
    <s v="Chavez"/>
    <n v="28.31"/>
    <n v="5.96"/>
    <s v="Yes"/>
    <x v="0"/>
    <x v="0"/>
    <n v="2"/>
    <x v="1"/>
    <x v="1"/>
    <x v="1"/>
    <d v="1959-08-06T00:00:00"/>
    <x v="740"/>
    <x v="2"/>
    <s v="tier - 1"/>
    <x v="1"/>
    <x v="10"/>
  </r>
  <r>
    <x v="741"/>
    <s v="Mr."/>
    <s v=" Michael E."/>
    <s v="Orifice"/>
    <n v="21.565000000000001"/>
    <n v="4.95"/>
    <s v="No"/>
    <x v="1"/>
    <x v="0"/>
    <n v="1"/>
    <x v="0"/>
    <x v="2"/>
    <x v="2"/>
    <d v="2004-07-16T00:00:00"/>
    <x v="741"/>
    <x v="2"/>
    <s v="tier - 2"/>
    <x v="11"/>
    <x v="41"/>
  </r>
  <r>
    <x v="742"/>
    <s v="Mrs."/>
    <s v=" Lauren"/>
    <s v="Farkash"/>
    <n v="35.590000000000003"/>
    <n v="5.21"/>
    <s v="Yes"/>
    <x v="0"/>
    <x v="1"/>
    <n v="1"/>
    <x v="1"/>
    <x v="0"/>
    <x v="2"/>
    <d v="1969-10-23T00:00:00"/>
    <x v="742"/>
    <x v="2"/>
    <s v="tier - 2"/>
    <x v="12"/>
    <x v="16"/>
  </r>
  <r>
    <x v="743"/>
    <s v="Mrs."/>
    <s v=" Kathryn E"/>
    <s v="Hribar"/>
    <n v="43.44"/>
    <n v="4.8600000000000003"/>
    <s v="Yes"/>
    <x v="0"/>
    <x v="0"/>
    <n v="0"/>
    <x v="1"/>
    <x v="0"/>
    <x v="2"/>
    <d v="1985-08-29T00:00:00"/>
    <x v="743"/>
    <x v="2"/>
    <s v="tier - 3"/>
    <x v="12"/>
    <x v="17"/>
  </r>
  <r>
    <x v="744"/>
    <s v="Ms."/>
    <s v=" Polly"/>
    <s v="Crawford"/>
    <n v="21.754999999999999"/>
    <n v="7.79"/>
    <s v="Yes"/>
    <x v="0"/>
    <x v="0"/>
    <n v="0"/>
    <x v="1"/>
    <x v="2"/>
    <x v="0"/>
    <d v="1981-08-02T00:00:00"/>
    <x v="744"/>
    <x v="2"/>
    <s v="tier - 2"/>
    <x v="2"/>
    <x v="36"/>
  </r>
  <r>
    <x v="745"/>
    <s v="Mr."/>
    <s v=" Mark H."/>
    <s v="Sittlington"/>
    <n v="44.55"/>
    <n v="7.12"/>
    <s v="Yes"/>
    <x v="0"/>
    <x v="0"/>
    <n v="1"/>
    <x v="1"/>
    <x v="0"/>
    <x v="0"/>
    <d v="1986-11-24T00:00:00"/>
    <x v="745"/>
    <x v="2"/>
    <s v="tier - 2"/>
    <x v="8"/>
    <x v="26"/>
  </r>
  <r>
    <x v="746"/>
    <s v="Mrs."/>
    <s v=" Jessie M."/>
    <s v="Silbert"/>
    <n v="43.32"/>
    <n v="4.67"/>
    <s v="Yes"/>
    <x v="0"/>
    <x v="0"/>
    <n v="0"/>
    <x v="1"/>
    <x v="0"/>
    <x v="2"/>
    <d v="1985-09-14T00:00:00"/>
    <x v="746"/>
    <x v="2"/>
    <s v="tier - 1"/>
    <x v="12"/>
    <x v="17"/>
  </r>
  <r>
    <x v="747"/>
    <s v="Mr."/>
    <s v=" Chris"/>
    <s v="Carrique"/>
    <n v="31.23"/>
    <n v="9.1199999999999992"/>
    <s v="Yes"/>
    <x v="0"/>
    <x v="1"/>
    <n v="1"/>
    <x v="1"/>
    <x v="0"/>
    <x v="0"/>
    <d v="1963-08-04T00:00:00"/>
    <x v="747"/>
    <x v="2"/>
    <s v="tier - 2"/>
    <x v="14"/>
    <x v="8"/>
  </r>
  <r>
    <x v="748"/>
    <s v="Mr."/>
    <s v=" Daniel"/>
    <s v="Kosla"/>
    <n v="42.81"/>
    <n v="4.1500000000000004"/>
    <s v="No"/>
    <x v="0"/>
    <x v="0"/>
    <n v="1"/>
    <x v="1"/>
    <x v="0"/>
    <x v="2"/>
    <d v="1984-07-20T00:00:00"/>
    <x v="748"/>
    <x v="2"/>
    <s v="tier - 3"/>
    <x v="8"/>
    <x v="32"/>
  </r>
  <r>
    <x v="749"/>
    <s v="Ms."/>
    <s v=" Megan"/>
    <s v="Parker"/>
    <n v="35.909999999999997"/>
    <n v="6.72"/>
    <s v="Yes"/>
    <x v="0"/>
    <x v="0"/>
    <n v="2"/>
    <x v="1"/>
    <x v="0"/>
    <x v="0"/>
    <d v="1961-12-24T00:00:00"/>
    <x v="749"/>
    <x v="2"/>
    <s v="tier - 3"/>
    <x v="2"/>
    <x v="12"/>
  </r>
  <r>
    <x v="750"/>
    <s v="Mr."/>
    <s v=" Kevin"/>
    <s v="Horton"/>
    <n v="36.65"/>
    <n v="5.01"/>
    <s v="Yes"/>
    <x v="0"/>
    <x v="1"/>
    <n v="1"/>
    <x v="1"/>
    <x v="0"/>
    <x v="2"/>
    <d v="1969-07-26T00:00:00"/>
    <x v="750"/>
    <x v="2"/>
    <s v="tier - 3"/>
    <x v="1"/>
    <x v="16"/>
  </r>
  <r>
    <x v="751"/>
    <s v="Ms."/>
    <s v=" Caroline S."/>
    <s v="Boller"/>
    <n v="22.04"/>
    <n v="10.9"/>
    <s v="Yes"/>
    <x v="0"/>
    <x v="0"/>
    <n v="2"/>
    <x v="1"/>
    <x v="2"/>
    <x v="0"/>
    <d v="1961-11-18T00:00:00"/>
    <x v="751"/>
    <x v="2"/>
    <s v="tier - 3"/>
    <x v="2"/>
    <x v="12"/>
  </r>
  <r>
    <x v="752"/>
    <s v="Ms."/>
    <s v=" Nuta"/>
    <s v="Olaru"/>
    <n v="31.824999999999999"/>
    <n v="5.52"/>
    <s v="Yes"/>
    <x v="0"/>
    <x v="0"/>
    <n v="1"/>
    <x v="1"/>
    <x v="0"/>
    <x v="2"/>
    <d v="1964-09-10T00:00:00"/>
    <x v="752"/>
    <x v="2"/>
    <s v="tier - 1"/>
    <x v="2"/>
    <x v="13"/>
  </r>
  <r>
    <x v="753"/>
    <s v="Ms."/>
    <s v=" Margie"/>
    <s v="Prescott"/>
    <n v="53.58"/>
    <n v="4.55"/>
    <s v="No"/>
    <x v="0"/>
    <x v="0"/>
    <n v="1"/>
    <x v="1"/>
    <x v="0"/>
    <x v="2"/>
    <d v="1992-08-14T00:00:00"/>
    <x v="753"/>
    <x v="2"/>
    <s v="tier - 1"/>
    <x v="1"/>
    <x v="34"/>
  </r>
  <r>
    <x v="754"/>
    <s v="Mrs."/>
    <s v=" Heidi"/>
    <s v="Hines"/>
    <n v="34.299999999999997"/>
    <n v="11.76"/>
    <s v="No"/>
    <x v="0"/>
    <x v="0"/>
    <n v="0"/>
    <x v="1"/>
    <x v="0"/>
    <x v="0"/>
    <d v="1968-07-15T00:00:00"/>
    <x v="754"/>
    <x v="2"/>
    <s v="tier - 3"/>
    <x v="12"/>
    <x v="0"/>
  </r>
  <r>
    <x v="755"/>
    <s v="Mr."/>
    <s v=" Diego J"/>
    <s v="Blanton"/>
    <n v="32.11"/>
    <n v="7.06"/>
    <s v="No"/>
    <x v="0"/>
    <x v="0"/>
    <n v="0"/>
    <x v="1"/>
    <x v="0"/>
    <x v="0"/>
    <d v="1960-07-11T00:00:00"/>
    <x v="755"/>
    <x v="2"/>
    <s v="tier - 3"/>
    <x v="6"/>
    <x v="15"/>
  </r>
  <r>
    <x v="756"/>
    <s v="Mr."/>
    <s v=" Enrique M Sr."/>
    <s v="Bustamante"/>
    <n v="31.78"/>
    <n v="11.35"/>
    <s v="Yes"/>
    <x v="0"/>
    <x v="1"/>
    <n v="1"/>
    <x v="1"/>
    <x v="0"/>
    <x v="0"/>
    <d v="1963-10-14T00:00:00"/>
    <x v="756"/>
    <x v="2"/>
    <s v="tier - 1"/>
    <x v="1"/>
    <x v="8"/>
  </r>
  <r>
    <x v="757"/>
    <s v="Mr."/>
    <s v=" Greg"/>
    <s v="McCann"/>
    <n v="46.89"/>
    <n v="5.52"/>
    <s v="No"/>
    <x v="0"/>
    <x v="0"/>
    <n v="0"/>
    <x v="1"/>
    <x v="0"/>
    <x v="2"/>
    <d v="1990-08-30T00:00:00"/>
    <x v="757"/>
    <x v="2"/>
    <s v="tier - 2"/>
    <x v="8"/>
    <x v="3"/>
  </r>
  <r>
    <x v="758"/>
    <s v="Mr."/>
    <s v=" Filip"/>
    <s v="Schmole"/>
    <n v="39.35"/>
    <n v="7.86"/>
    <s v="Yes"/>
    <x v="0"/>
    <x v="0"/>
    <n v="1"/>
    <x v="1"/>
    <x v="0"/>
    <x v="0"/>
    <d v="1975-08-07T00:00:00"/>
    <x v="758"/>
    <x v="2"/>
    <s v="tier - 2"/>
    <x v="1"/>
    <x v="27"/>
  </r>
  <r>
    <x v="759"/>
    <s v="Ms."/>
    <s v=" Rosemary E."/>
    <s v="Barber"/>
    <n v="39.200000000000003"/>
    <n v="11.38"/>
    <s v="No"/>
    <x v="0"/>
    <x v="0"/>
    <n v="0"/>
    <x v="1"/>
    <x v="0"/>
    <x v="0"/>
    <d v="1960-07-24T00:00:00"/>
    <x v="759"/>
    <x v="2"/>
    <s v="tier - 3"/>
    <x v="3"/>
    <x v="15"/>
  </r>
  <r>
    <x v="760"/>
    <s v="Ms."/>
    <s v=" Lisa"/>
    <s v="Reichmann"/>
    <n v="39.159999999999997"/>
    <n v="10.48"/>
    <s v="No"/>
    <x v="0"/>
    <x v="0"/>
    <n v="0"/>
    <x v="1"/>
    <x v="0"/>
    <x v="0"/>
    <d v="1960-07-28T00:00:00"/>
    <x v="760"/>
    <x v="2"/>
    <s v="tier - 2"/>
    <x v="0"/>
    <x v="15"/>
  </r>
  <r>
    <x v="761"/>
    <s v="Mr."/>
    <s v=" Jason"/>
    <s v="Cavatorta"/>
    <n v="44.1"/>
    <n v="5.04"/>
    <s v="Yes"/>
    <x v="0"/>
    <x v="0"/>
    <n v="0"/>
    <x v="1"/>
    <x v="0"/>
    <x v="2"/>
    <d v="1985-08-19T00:00:00"/>
    <x v="761"/>
    <x v="2"/>
    <s v="tier - 1"/>
    <x v="1"/>
    <x v="17"/>
  </r>
  <r>
    <x v="762"/>
    <s v="Ms."/>
    <s v=" Courtney"/>
    <s v="Yaeger"/>
    <n v="33.200000000000003"/>
    <n v="9.06"/>
    <s v="No"/>
    <x v="0"/>
    <x v="0"/>
    <n v="0"/>
    <x v="1"/>
    <x v="0"/>
    <x v="0"/>
    <d v="1960-12-16T00:00:00"/>
    <x v="762"/>
    <x v="2"/>
    <s v="tier - 2"/>
    <x v="3"/>
    <x v="15"/>
  </r>
  <r>
    <x v="763"/>
    <s v="Ms."/>
    <s v=" Jennifer R."/>
    <s v="Hughes"/>
    <n v="29.92"/>
    <n v="11.07"/>
    <s v="No"/>
    <x v="0"/>
    <x v="0"/>
    <n v="0"/>
    <x v="1"/>
    <x v="1"/>
    <x v="0"/>
    <d v="1960-07-11T00:00:00"/>
    <x v="763"/>
    <x v="2"/>
    <s v="tier - 1"/>
    <x v="0"/>
    <x v="15"/>
  </r>
  <r>
    <x v="764"/>
    <s v="Ms."/>
    <s v=" Lauren E"/>
    <s v="Donahue"/>
    <n v="25"/>
    <n v="10.45"/>
    <s v="No"/>
    <x v="0"/>
    <x v="0"/>
    <n v="0"/>
    <x v="1"/>
    <x v="1"/>
    <x v="0"/>
    <d v="1960-08-13T00:00:00"/>
    <x v="764"/>
    <x v="2"/>
    <s v="tier - 1"/>
    <x v="3"/>
    <x v="15"/>
  </r>
  <r>
    <x v="765"/>
    <s v="Ms."/>
    <s v=" Ashley M."/>
    <s v="Greenwell"/>
    <n v="38.869999999999997"/>
    <n v="8.6300000000000008"/>
    <s v="Yes"/>
    <x v="0"/>
    <x v="0"/>
    <n v="1"/>
    <x v="1"/>
    <x v="0"/>
    <x v="0"/>
    <d v="1975-06-29T00:00:00"/>
    <x v="765"/>
    <x v="2"/>
    <s v="tier - 2"/>
    <x v="1"/>
    <x v="27"/>
  </r>
  <r>
    <x v="766"/>
    <s v="Ms."/>
    <s v=" Alison R."/>
    <s v="Steele"/>
    <n v="32.299999999999997"/>
    <n v="5.28"/>
    <s v="Yes"/>
    <x v="0"/>
    <x v="0"/>
    <n v="2"/>
    <x v="1"/>
    <x v="0"/>
    <x v="2"/>
    <d v="1966-11-14T00:00:00"/>
    <x v="766"/>
    <x v="2"/>
    <s v="tier - 3"/>
    <x v="2"/>
    <x v="24"/>
  </r>
  <r>
    <x v="767"/>
    <s v="Ms."/>
    <s v=" Madeleine"/>
    <s v="Gunter"/>
    <n v="31.16"/>
    <n v="7.49"/>
    <s v="Yes"/>
    <x v="0"/>
    <x v="0"/>
    <n v="2"/>
    <x v="1"/>
    <x v="0"/>
    <x v="0"/>
    <d v="1961-11-03T00:00:00"/>
    <x v="767"/>
    <x v="2"/>
    <s v="tier - 3"/>
    <x v="1"/>
    <x v="12"/>
  </r>
  <r>
    <x v="768"/>
    <s v="Ms."/>
    <s v=" Stacey"/>
    <s v="McDonough"/>
    <n v="54.59"/>
    <n v="4.2699999999999996"/>
    <s v="No"/>
    <x v="0"/>
    <x v="0"/>
    <n v="0"/>
    <x v="1"/>
    <x v="0"/>
    <x v="2"/>
    <d v="1994-06-17T00:00:00"/>
    <x v="768"/>
    <x v="2"/>
    <s v="tier - 3"/>
    <x v="1"/>
    <x v="6"/>
  </r>
  <r>
    <x v="769"/>
    <s v="Ms."/>
    <s v=" Kimberly"/>
    <s v="Sweetland"/>
    <n v="21.09"/>
    <n v="9.2200000000000006"/>
    <s v="Yes"/>
    <x v="0"/>
    <x v="0"/>
    <n v="2"/>
    <x v="1"/>
    <x v="2"/>
    <x v="0"/>
    <d v="1961-07-22T00:00:00"/>
    <x v="769"/>
    <x v="2"/>
    <s v="tier - 2"/>
    <x v="1"/>
    <x v="12"/>
  </r>
  <r>
    <x v="770"/>
    <s v="Mr."/>
    <s v=" Matthew D"/>
    <s v="Hammersmith"/>
    <n v="52.41"/>
    <n v="5.99"/>
    <s v="No"/>
    <x v="0"/>
    <x v="0"/>
    <n v="1"/>
    <x v="1"/>
    <x v="0"/>
    <x v="1"/>
    <d v="1992-12-19T00:00:00"/>
    <x v="770"/>
    <x v="2"/>
    <s v="tier - 3"/>
    <x v="8"/>
    <x v="34"/>
  </r>
  <r>
    <x v="771"/>
    <s v="Mr."/>
    <s v=" Michael"/>
    <s v="French"/>
    <n v="41.47"/>
    <n v="5.86"/>
    <s v="Yes"/>
    <x v="0"/>
    <x v="0"/>
    <n v="2"/>
    <x v="1"/>
    <x v="0"/>
    <x v="1"/>
    <d v="1959-12-20T00:00:00"/>
    <x v="771"/>
    <x v="2"/>
    <s v="tier - 3"/>
    <x v="0"/>
    <x v="10"/>
  </r>
  <r>
    <x v="772"/>
    <s v="Mr."/>
    <s v=" Ben"/>
    <s v="Garbe"/>
    <n v="33.1"/>
    <n v="5.19"/>
    <s v="Yes"/>
    <x v="0"/>
    <x v="0"/>
    <n v="2"/>
    <x v="1"/>
    <x v="0"/>
    <x v="2"/>
    <d v="1959-11-25T00:00:00"/>
    <x v="772"/>
    <x v="2"/>
    <s v="tier - 1"/>
    <x v="3"/>
    <x v="10"/>
  </r>
  <r>
    <x v="773"/>
    <s v="Mr."/>
    <s v=" Chris"/>
    <s v="Duncan"/>
    <n v="30.8"/>
    <n v="4.37"/>
    <s v="Yes"/>
    <x v="0"/>
    <x v="0"/>
    <n v="2"/>
    <x v="1"/>
    <x v="0"/>
    <x v="2"/>
    <d v="1959-12-09T00:00:00"/>
    <x v="773"/>
    <x v="2"/>
    <s v="tier - 3"/>
    <x v="3"/>
    <x v="10"/>
  </r>
  <r>
    <x v="774"/>
    <s v="Mr."/>
    <s v=" Jeremy J"/>
    <s v="Wallace"/>
    <n v="42.06"/>
    <n v="5.32"/>
    <s v="No"/>
    <x v="0"/>
    <x v="0"/>
    <n v="1"/>
    <x v="1"/>
    <x v="0"/>
    <x v="2"/>
    <d v="1984-06-06T00:00:00"/>
    <x v="774"/>
    <x v="2"/>
    <s v="tier - 2"/>
    <x v="8"/>
    <x v="33"/>
  </r>
  <r>
    <x v="775"/>
    <s v="Mrs."/>
    <s v=" Amy L."/>
    <s v="Tillman"/>
    <n v="39.270000000000003"/>
    <n v="5.64"/>
    <s v="No"/>
    <x v="0"/>
    <x v="1"/>
    <n v="1"/>
    <x v="1"/>
    <x v="0"/>
    <x v="2"/>
    <d v="1979-09-30T00:00:00"/>
    <x v="775"/>
    <x v="2"/>
    <s v="tier - 3"/>
    <x v="12"/>
    <x v="18"/>
  </r>
  <r>
    <x v="776"/>
    <s v="Mrs."/>
    <s v=" Karen L."/>
    <s v="Lee"/>
    <n v="30.71"/>
    <n v="5.59"/>
    <s v="Yes"/>
    <x v="0"/>
    <x v="0"/>
    <n v="1"/>
    <x v="1"/>
    <x v="0"/>
    <x v="2"/>
    <d v="1964-09-24T00:00:00"/>
    <x v="776"/>
    <x v="2"/>
    <s v="tier - 2"/>
    <x v="15"/>
    <x v="13"/>
  </r>
  <r>
    <x v="777"/>
    <s v="Ms."/>
    <s v=" Tennille"/>
    <s v="Taylor"/>
    <n v="47.19"/>
    <n v="5.29"/>
    <s v="No"/>
    <x v="0"/>
    <x v="0"/>
    <n v="0"/>
    <x v="1"/>
    <x v="0"/>
    <x v="2"/>
    <d v="1990-10-02T00:00:00"/>
    <x v="777"/>
    <x v="2"/>
    <s v="tier - 1"/>
    <x v="1"/>
    <x v="3"/>
  </r>
  <r>
    <x v="778"/>
    <s v="Mr."/>
    <s v=" Matt"/>
    <s v="McSween"/>
    <n v="30.02"/>
    <n v="6.65"/>
    <s v="No"/>
    <x v="0"/>
    <x v="0"/>
    <n v="0"/>
    <x v="1"/>
    <x v="0"/>
    <x v="0"/>
    <d v="1960-11-11T00:00:00"/>
    <x v="778"/>
    <x v="2"/>
    <s v="tier - 1"/>
    <x v="1"/>
    <x v="15"/>
  </r>
  <r>
    <x v="779"/>
    <s v="Ms."/>
    <s v=" Emily"/>
    <s v="Schubert"/>
    <n v="37.909999999999997"/>
    <n v="5.68"/>
    <s v="Yes"/>
    <x v="0"/>
    <x v="0"/>
    <n v="0"/>
    <x v="1"/>
    <x v="0"/>
    <x v="2"/>
    <d v="1976-08-23T00:00:00"/>
    <x v="779"/>
    <x v="2"/>
    <s v="tier - 2"/>
    <x v="1"/>
    <x v="1"/>
  </r>
  <r>
    <x v="780"/>
    <s v="Mr."/>
    <s v=" Justin E"/>
    <s v="Lalanne"/>
    <n v="54.61"/>
    <n v="4.49"/>
    <s v="No"/>
    <x v="0"/>
    <x v="0"/>
    <n v="0"/>
    <x v="1"/>
    <x v="0"/>
    <x v="2"/>
    <d v="1994-07-01T00:00:00"/>
    <x v="780"/>
    <x v="2"/>
    <s v="tier - 3"/>
    <x v="1"/>
    <x v="6"/>
  </r>
  <r>
    <x v="781"/>
    <s v="Ms."/>
    <s v=" Shalane"/>
    <s v="Flanagan"/>
    <n v="36.005000000000003"/>
    <n v="6.9"/>
    <s v="No"/>
    <x v="0"/>
    <x v="0"/>
    <n v="0"/>
    <x v="1"/>
    <x v="0"/>
    <x v="0"/>
    <d v="1962-10-11T00:00:00"/>
    <x v="781"/>
    <x v="2"/>
    <s v="tier - 3"/>
    <x v="8"/>
    <x v="5"/>
  </r>
  <r>
    <x v="782"/>
    <s v="Ms."/>
    <s v=" Jessica N."/>
    <s v="Arellano"/>
    <n v="28.7"/>
    <n v="11.52"/>
    <s v="No"/>
    <x v="0"/>
    <x v="0"/>
    <n v="0"/>
    <x v="1"/>
    <x v="1"/>
    <x v="0"/>
    <d v="1962-11-24T00:00:00"/>
    <x v="782"/>
    <x v="2"/>
    <s v="tier - 2"/>
    <x v="3"/>
    <x v="5"/>
  </r>
  <r>
    <x v="783"/>
    <s v="Ms."/>
    <s v=" Melanie"/>
    <s v="Charette"/>
    <n v="34.295000000000002"/>
    <n v="11.24"/>
    <s v="No"/>
    <x v="0"/>
    <x v="0"/>
    <n v="0"/>
    <x v="1"/>
    <x v="0"/>
    <x v="0"/>
    <d v="1965-11-13T00:00:00"/>
    <x v="783"/>
    <x v="2"/>
    <s v="tier - 3"/>
    <x v="2"/>
    <x v="11"/>
  </r>
  <r>
    <x v="784"/>
    <s v="Ms."/>
    <s v=" Ruth Angelica"/>
    <s v="Pena Reyes"/>
    <n v="27.55"/>
    <n v="10.98"/>
    <s v="No"/>
    <x v="0"/>
    <x v="0"/>
    <n v="0"/>
    <x v="1"/>
    <x v="1"/>
    <x v="0"/>
    <d v="1962-12-07T00:00:00"/>
    <x v="784"/>
    <x v="2"/>
    <s v="tier - 1"/>
    <x v="2"/>
    <x v="5"/>
  </r>
  <r>
    <x v="785"/>
    <s v="Ms."/>
    <s v=" Una M"/>
    <s v="Broderick"/>
    <n v="40.700000000000003"/>
    <n v="5.42"/>
    <s v="No"/>
    <x v="0"/>
    <x v="0"/>
    <n v="0"/>
    <x v="1"/>
    <x v="0"/>
    <x v="2"/>
    <d v="1982-10-15T00:00:00"/>
    <x v="785"/>
    <x v="2"/>
    <s v="tier - 2"/>
    <x v="1"/>
    <x v="37"/>
  </r>
  <r>
    <x v="786"/>
    <s v="Ms."/>
    <s v=" Taralyn"/>
    <s v="Summers"/>
    <n v="18.335000000000001"/>
    <n v="10.97"/>
    <s v="No"/>
    <x v="0"/>
    <x v="0"/>
    <n v="0"/>
    <x v="1"/>
    <x v="3"/>
    <x v="0"/>
    <d v="1962-08-05T00:00:00"/>
    <x v="786"/>
    <x v="2"/>
    <s v="tier - 1"/>
    <x v="2"/>
    <x v="5"/>
  </r>
  <r>
    <x v="787"/>
    <s v="Mr."/>
    <s v=" James A"/>
    <s v="Fisher"/>
    <n v="33.914999999999999"/>
    <n v="9.56"/>
    <s v="Yes"/>
    <x v="0"/>
    <x v="0"/>
    <n v="2"/>
    <x v="1"/>
    <x v="0"/>
    <x v="0"/>
    <d v="1961-12-06T00:00:00"/>
    <x v="787"/>
    <x v="2"/>
    <s v="tier - 2"/>
    <x v="4"/>
    <x v="12"/>
  </r>
  <r>
    <x v="788"/>
    <s v="Mr."/>
    <s v=" Ning"/>
    <s v="Zhou"/>
    <n v="33.534999999999997"/>
    <n v="9.4"/>
    <s v="Yes"/>
    <x v="0"/>
    <x v="0"/>
    <n v="2"/>
    <x v="1"/>
    <x v="0"/>
    <x v="0"/>
    <d v="1961-12-06T00:00:00"/>
    <x v="788"/>
    <x v="2"/>
    <s v="tier - 2"/>
    <x v="16"/>
    <x v="12"/>
  </r>
  <r>
    <x v="789"/>
    <s v="Mr."/>
    <s v=" Joel"/>
    <s v="Clarke-Ames"/>
    <n v="23.655000000000001"/>
    <n v="8.48"/>
    <s v="Yes"/>
    <x v="0"/>
    <x v="0"/>
    <n v="2"/>
    <x v="1"/>
    <x v="2"/>
    <x v="0"/>
    <d v="1961-09-07T00:00:00"/>
    <x v="789"/>
    <x v="2"/>
    <s v="tier - 2"/>
    <x v="6"/>
    <x v="12"/>
  </r>
  <r>
    <x v="790"/>
    <s v="Ms."/>
    <s v=" Pamela J."/>
    <s v="Staton"/>
    <n v="28"/>
    <n v="5.57"/>
    <s v="No"/>
    <x v="0"/>
    <x v="0"/>
    <n v="0"/>
    <x v="1"/>
    <x v="1"/>
    <x v="2"/>
    <d v="1999-08-16T00:00:00"/>
    <x v="790"/>
    <x v="2"/>
    <s v="tier - 3"/>
    <x v="3"/>
    <x v="35"/>
  </r>
  <r>
    <x v="791"/>
    <s v="Ms."/>
    <s v=" Brittney"/>
    <s v="Forster"/>
    <n v="30.23"/>
    <n v="6.94"/>
    <s v="Yes"/>
    <x v="0"/>
    <x v="1"/>
    <n v="1"/>
    <x v="1"/>
    <x v="0"/>
    <x v="0"/>
    <d v="1963-09-14T00:00:00"/>
    <x v="791"/>
    <x v="2"/>
    <s v="tier - 1"/>
    <x v="1"/>
    <x v="8"/>
  </r>
  <r>
    <x v="792"/>
    <s v="Mrs."/>
    <s v=" Sheila"/>
    <s v="Monaghan"/>
    <n v="51.14"/>
    <n v="4.05"/>
    <s v="No"/>
    <x v="0"/>
    <x v="0"/>
    <n v="1"/>
    <x v="1"/>
    <x v="0"/>
    <x v="2"/>
    <d v="1992-08-12T00:00:00"/>
    <x v="792"/>
    <x v="2"/>
    <s v="tier - 2"/>
    <x v="12"/>
    <x v="34"/>
  </r>
  <r>
    <x v="793"/>
    <s v="Mr."/>
    <s v=" Koji"/>
    <s v="Kawamoto"/>
    <n v="24.32"/>
    <n v="10.220000000000001"/>
    <s v="No"/>
    <x v="0"/>
    <x v="0"/>
    <n v="0"/>
    <x v="1"/>
    <x v="2"/>
    <x v="0"/>
    <d v="1962-08-02T00:00:00"/>
    <x v="793"/>
    <x v="2"/>
    <s v="tier - 3"/>
    <x v="1"/>
    <x v="5"/>
  </r>
  <r>
    <x v="794"/>
    <s v="Ms."/>
    <s v=" Sarah"/>
    <s v="Dicharry"/>
    <n v="38.06"/>
    <n v="9.24"/>
    <s v="No"/>
    <x v="0"/>
    <x v="0"/>
    <n v="0"/>
    <x v="1"/>
    <x v="0"/>
    <x v="0"/>
    <d v="1971-10-30T00:00:00"/>
    <x v="794"/>
    <x v="2"/>
    <s v="tier - 2"/>
    <x v="3"/>
    <x v="14"/>
  </r>
  <r>
    <x v="795"/>
    <s v="Mrs."/>
    <s v=" Colleen M"/>
    <s v="Berry"/>
    <n v="37.700000000000003"/>
    <n v="8.6"/>
    <s v="No"/>
    <x v="0"/>
    <x v="0"/>
    <n v="0"/>
    <x v="1"/>
    <x v="0"/>
    <x v="0"/>
    <d v="1978-07-17T00:00:00"/>
    <x v="795"/>
    <x v="2"/>
    <s v="tier - 2"/>
    <x v="12"/>
    <x v="9"/>
  </r>
  <r>
    <x v="796"/>
    <s v="Ms."/>
    <s v=" Deedra G."/>
    <s v="Porfirio"/>
    <n v="44"/>
    <n v="9.32"/>
    <s v="Yes"/>
    <x v="0"/>
    <x v="0"/>
    <n v="2"/>
    <x v="1"/>
    <x v="0"/>
    <x v="0"/>
    <d v="1961-11-06T00:00:00"/>
    <x v="796"/>
    <x v="2"/>
    <s v="tier - 2"/>
    <x v="3"/>
    <x v="12"/>
  </r>
  <r>
    <x v="797"/>
    <s v="Mrs."/>
    <s v=" Kulwinder"/>
    <s v="Thind"/>
    <n v="41.45"/>
    <n v="6.12"/>
    <s v="Yes"/>
    <x v="0"/>
    <x v="0"/>
    <n v="0"/>
    <x v="1"/>
    <x v="0"/>
    <x v="1"/>
    <d v="1985-10-26T00:00:00"/>
    <x v="797"/>
    <x v="2"/>
    <s v="tier - 1"/>
    <x v="12"/>
    <x v="17"/>
  </r>
  <r>
    <x v="798"/>
    <s v="Ms."/>
    <s v=" Ann M."/>
    <s v="Ryan"/>
    <n v="25.364999999999998"/>
    <n v="9.19"/>
    <s v="Yes"/>
    <x v="0"/>
    <x v="0"/>
    <n v="0"/>
    <x v="1"/>
    <x v="1"/>
    <x v="0"/>
    <d v="1967-08-06T00:00:00"/>
    <x v="798"/>
    <x v="2"/>
    <s v="tier - 3"/>
    <x v="2"/>
    <x v="22"/>
  </r>
  <r>
    <x v="799"/>
    <s v="Ms."/>
    <s v=" Sarah E"/>
    <s v="Horn"/>
    <n v="34.56"/>
    <n v="5.84"/>
    <s v="Yes"/>
    <x v="0"/>
    <x v="1"/>
    <n v="1"/>
    <x v="1"/>
    <x v="0"/>
    <x v="1"/>
    <d v="1969-09-23T00:00:00"/>
    <x v="799"/>
    <x v="2"/>
    <s v="tier - 1"/>
    <x v="1"/>
    <x v="16"/>
  </r>
  <r>
    <x v="800"/>
    <s v="Ms."/>
    <s v=" Apryl J."/>
    <s v="Sabadosa"/>
    <n v="28.2"/>
    <n v="7.19"/>
    <s v="Yes"/>
    <x v="0"/>
    <x v="0"/>
    <n v="2"/>
    <x v="1"/>
    <x v="1"/>
    <x v="0"/>
    <d v="1961-11-09T00:00:00"/>
    <x v="800"/>
    <x v="2"/>
    <s v="tier - 1"/>
    <x v="3"/>
    <x v="12"/>
  </r>
  <r>
    <x v="801"/>
    <s v="Mrs."/>
    <s v=" Ilana"/>
    <s v="Casady"/>
    <n v="30.43"/>
    <n v="9.39"/>
    <s v="No"/>
    <x v="0"/>
    <x v="0"/>
    <n v="0"/>
    <x v="1"/>
    <x v="0"/>
    <x v="0"/>
    <d v="1965-11-04T00:00:00"/>
    <x v="801"/>
    <x v="2"/>
    <s v="tier - 2"/>
    <x v="15"/>
    <x v="11"/>
  </r>
  <r>
    <x v="802"/>
    <s v="Ms."/>
    <s v=" Katherine"/>
    <s v="Phillips"/>
    <n v="32.395000000000003"/>
    <n v="4.2699999999999996"/>
    <s v="Yes"/>
    <x v="0"/>
    <x v="0"/>
    <n v="1"/>
    <x v="1"/>
    <x v="0"/>
    <x v="2"/>
    <d v="1964-09-23T00:00:00"/>
    <x v="802"/>
    <x v="2"/>
    <s v="tier - 1"/>
    <x v="2"/>
    <x v="13"/>
  </r>
  <r>
    <x v="803"/>
    <s v="Ms."/>
    <s v=" Katherine"/>
    <s v="Ahokas"/>
    <n v="24.035"/>
    <n v="11.71"/>
    <s v="No"/>
    <x v="0"/>
    <x v="0"/>
    <n v="0"/>
    <x v="1"/>
    <x v="2"/>
    <x v="0"/>
    <d v="1962-07-20T00:00:00"/>
    <x v="803"/>
    <x v="2"/>
    <s v="tier - 1"/>
    <x v="1"/>
    <x v="5"/>
  </r>
  <r>
    <x v="804"/>
    <s v="Mr."/>
    <s v=" Karl"/>
    <s v="Hebert"/>
    <n v="37.119999999999997"/>
    <n v="5.29"/>
    <s v="No"/>
    <x v="0"/>
    <x v="0"/>
    <n v="2"/>
    <x v="1"/>
    <x v="0"/>
    <x v="2"/>
    <d v="1972-09-27T00:00:00"/>
    <x v="804"/>
    <x v="2"/>
    <s v="tier - 2"/>
    <x v="1"/>
    <x v="28"/>
  </r>
  <r>
    <x v="805"/>
    <s v="Mr."/>
    <s v=" Stephen"/>
    <s v="Fair"/>
    <n v="34.840000000000003"/>
    <n v="6"/>
    <s v="Yes"/>
    <x v="0"/>
    <x v="1"/>
    <n v="1"/>
    <x v="1"/>
    <x v="0"/>
    <x v="1"/>
    <d v="1969-12-13T00:00:00"/>
    <x v="805"/>
    <x v="2"/>
    <s v="tier - 3"/>
    <x v="1"/>
    <x v="16"/>
  </r>
  <r>
    <x v="806"/>
    <s v="Mr."/>
    <s v=" Will"/>
    <s v="Swenson"/>
    <n v="29.53"/>
    <n v="10.64"/>
    <s v="No"/>
    <x v="0"/>
    <x v="0"/>
    <n v="0"/>
    <x v="1"/>
    <x v="1"/>
    <x v="0"/>
    <d v="1962-06-24T00:00:00"/>
    <x v="806"/>
    <x v="2"/>
    <s v="tier - 1"/>
    <x v="1"/>
    <x v="5"/>
  </r>
  <r>
    <x v="807"/>
    <s v="Mr."/>
    <s v=" Bradley D"/>
    <s v="Revenis"/>
    <n v="42.51"/>
    <n v="8.2100000000000009"/>
    <s v="Yes"/>
    <x v="0"/>
    <x v="0"/>
    <n v="0"/>
    <x v="1"/>
    <x v="0"/>
    <x v="0"/>
    <d v="1981-10-30T00:00:00"/>
    <x v="807"/>
    <x v="2"/>
    <s v="tier - 1"/>
    <x v="1"/>
    <x v="36"/>
  </r>
  <r>
    <x v="808"/>
    <s v="Mrs."/>
    <s v=" Amy M"/>
    <s v="Engnes"/>
    <n v="38.14"/>
    <n v="5.58"/>
    <s v="No"/>
    <x v="0"/>
    <x v="1"/>
    <n v="1"/>
    <x v="1"/>
    <x v="0"/>
    <x v="2"/>
    <d v="1979-11-27T00:00:00"/>
    <x v="808"/>
    <x v="2"/>
    <s v="tier - 2"/>
    <x v="12"/>
    <x v="18"/>
  </r>
  <r>
    <x v="809"/>
    <s v="Mr."/>
    <s v=" Matthew W."/>
    <s v="Wiltse"/>
    <n v="39.93"/>
    <n v="8.75"/>
    <s v="No"/>
    <x v="0"/>
    <x v="0"/>
    <n v="0"/>
    <x v="1"/>
    <x v="0"/>
    <x v="0"/>
    <d v="1960-11-28T00:00:00"/>
    <x v="809"/>
    <x v="2"/>
    <s v="tier - 1"/>
    <x v="0"/>
    <x v="15"/>
  </r>
  <r>
    <x v="810"/>
    <s v="Mr."/>
    <s v=" Doug"/>
    <s v="Fernandez"/>
    <n v="38.83"/>
    <n v="11.86"/>
    <s v="No"/>
    <x v="0"/>
    <x v="0"/>
    <n v="0"/>
    <x v="1"/>
    <x v="0"/>
    <x v="0"/>
    <d v="1960-09-23T00:00:00"/>
    <x v="810"/>
    <x v="2"/>
    <s v="tier - 3"/>
    <x v="0"/>
    <x v="15"/>
  </r>
  <r>
    <x v="811"/>
    <s v="Mr."/>
    <s v=" Tom"/>
    <s v="Edwards"/>
    <n v="37.4"/>
    <n v="11.46"/>
    <s v="No"/>
    <x v="0"/>
    <x v="0"/>
    <n v="0"/>
    <x v="1"/>
    <x v="0"/>
    <x v="0"/>
    <d v="1960-06-22T00:00:00"/>
    <x v="811"/>
    <x v="2"/>
    <s v="tier - 1"/>
    <x v="3"/>
    <x v="15"/>
  </r>
  <r>
    <x v="812"/>
    <s v="Mr."/>
    <s v=" Jonathan"/>
    <s v="Pinney"/>
    <n v="21.4"/>
    <n v="9.0299999999999994"/>
    <s v="No"/>
    <x v="0"/>
    <x v="0"/>
    <n v="0"/>
    <x v="1"/>
    <x v="2"/>
    <x v="0"/>
    <d v="1960-11-04T00:00:00"/>
    <x v="812"/>
    <x v="2"/>
    <s v="tier - 1"/>
    <x v="3"/>
    <x v="15"/>
  </r>
  <r>
    <x v="813"/>
    <s v="Mr."/>
    <s v=" Wayne A."/>
    <s v="Levy"/>
    <n v="38.380000000000003"/>
    <n v="8.26"/>
    <s v="Yes"/>
    <x v="0"/>
    <x v="0"/>
    <n v="2"/>
    <x v="1"/>
    <x v="0"/>
    <x v="0"/>
    <d v="1961-08-20T00:00:00"/>
    <x v="813"/>
    <x v="2"/>
    <s v="tier - 1"/>
    <x v="1"/>
    <x v="12"/>
  </r>
  <r>
    <x v="814"/>
    <s v="Mr."/>
    <s v=" Nobuyori"/>
    <s v="Takeda"/>
    <n v="33.659999999999997"/>
    <n v="5.42"/>
    <s v="Yes"/>
    <x v="0"/>
    <x v="0"/>
    <n v="2"/>
    <x v="1"/>
    <x v="0"/>
    <x v="2"/>
    <d v="1966-12-22T00:00:00"/>
    <x v="814"/>
    <x v="2"/>
    <s v="tier - 3"/>
    <x v="0"/>
    <x v="24"/>
  </r>
  <r>
    <x v="815"/>
    <s v="Mr."/>
    <s v=" Rich"/>
    <s v="Burke"/>
    <n v="31.79"/>
    <n v="11.33"/>
    <s v="Yes"/>
    <x v="0"/>
    <x v="1"/>
    <n v="1"/>
    <x v="1"/>
    <x v="0"/>
    <x v="0"/>
    <d v="1963-08-14T00:00:00"/>
    <x v="815"/>
    <x v="2"/>
    <s v="tier - 2"/>
    <x v="0"/>
    <x v="8"/>
  </r>
  <r>
    <x v="816"/>
    <s v="Mr."/>
    <s v=" Marcos S"/>
    <s v="Duarte"/>
    <n v="29.7"/>
    <n v="7.69"/>
    <s v="Yes"/>
    <x v="0"/>
    <x v="1"/>
    <n v="1"/>
    <x v="1"/>
    <x v="1"/>
    <x v="0"/>
    <d v="1963-09-01T00:00:00"/>
    <x v="816"/>
    <x v="2"/>
    <s v="tier - 2"/>
    <x v="0"/>
    <x v="8"/>
  </r>
  <r>
    <x v="817"/>
    <s v="Mr."/>
    <s v=" Dave"/>
    <s v="Clark"/>
    <n v="25.46"/>
    <n v="8.77"/>
    <s v="Yes"/>
    <x v="0"/>
    <x v="1"/>
    <n v="1"/>
    <x v="1"/>
    <x v="1"/>
    <x v="0"/>
    <d v="1963-08-16T00:00:00"/>
    <x v="817"/>
    <x v="2"/>
    <s v="tier - 2"/>
    <x v="4"/>
    <x v="8"/>
  </r>
  <r>
    <x v="818"/>
    <s v="Mr."/>
    <s v=" Andy"/>
    <s v="Nice"/>
    <n v="39.14"/>
    <n v="4.91"/>
    <s v="No"/>
    <x v="1"/>
    <x v="0"/>
    <n v="1"/>
    <x v="1"/>
    <x v="0"/>
    <x v="2"/>
    <d v="2004-07-09T00:00:00"/>
    <x v="818"/>
    <x v="2"/>
    <s v="tier - 1"/>
    <x v="9"/>
    <x v="41"/>
  </r>
  <r>
    <x v="819"/>
    <s v="Ms."/>
    <s v=" Mary"/>
    <s v="Windler"/>
    <n v="41.2"/>
    <n v="4.95"/>
    <s v="No"/>
    <x v="0"/>
    <x v="0"/>
    <n v="1"/>
    <x v="1"/>
    <x v="0"/>
    <x v="2"/>
    <d v="1984-08-06T00:00:00"/>
    <x v="819"/>
    <x v="2"/>
    <s v="tier - 3"/>
    <x v="1"/>
    <x v="32"/>
  </r>
  <r>
    <x v="820"/>
    <s v="Mr."/>
    <s v=" Marcus B"/>
    <s v="Jones"/>
    <n v="28.81"/>
    <n v="10.8"/>
    <s v="Yes"/>
    <x v="0"/>
    <x v="1"/>
    <n v="1"/>
    <x v="1"/>
    <x v="1"/>
    <x v="0"/>
    <d v="1963-09-27T00:00:00"/>
    <x v="820"/>
    <x v="2"/>
    <s v="tier - 3"/>
    <x v="14"/>
    <x v="8"/>
  </r>
  <r>
    <x v="821"/>
    <s v="Mr."/>
    <s v=" Thomas K."/>
    <s v="Stevenson"/>
    <n v="37.409999999999997"/>
    <n v="7.21"/>
    <s v="No"/>
    <x v="0"/>
    <x v="0"/>
    <n v="2"/>
    <x v="1"/>
    <x v="0"/>
    <x v="0"/>
    <d v="1973-09-22T00:00:00"/>
    <x v="821"/>
    <x v="2"/>
    <s v="tier - 1"/>
    <x v="1"/>
    <x v="30"/>
  </r>
  <r>
    <x v="822"/>
    <s v="Mr."/>
    <s v=" Robert"/>
    <s v="Humphrey"/>
    <n v="52.54"/>
    <n v="5.12"/>
    <s v="No"/>
    <x v="0"/>
    <x v="1"/>
    <n v="1"/>
    <x v="1"/>
    <x v="0"/>
    <x v="2"/>
    <d v="1993-09-27T00:00:00"/>
    <x v="822"/>
    <x v="2"/>
    <s v="tier - 2"/>
    <x v="1"/>
    <x v="20"/>
  </r>
  <r>
    <x v="823"/>
    <s v="Mr."/>
    <s v=" Geoff"/>
    <s v="Nelson"/>
    <n v="17.29"/>
    <n v="4.62"/>
    <s v="No"/>
    <x v="1"/>
    <x v="0"/>
    <n v="1"/>
    <x v="0"/>
    <x v="3"/>
    <x v="2"/>
    <d v="2004-11-09T00:00:00"/>
    <x v="823"/>
    <x v="2"/>
    <s v="tier - 3"/>
    <x v="4"/>
    <x v="41"/>
  </r>
  <r>
    <x v="824"/>
    <s v="Mr."/>
    <s v=" Chris J."/>
    <s v="Payne"/>
    <n v="31.74"/>
    <n v="7.68"/>
    <s v="Yes"/>
    <x v="0"/>
    <x v="0"/>
    <n v="0"/>
    <x v="1"/>
    <x v="0"/>
    <x v="0"/>
    <d v="1967-09-25T00:00:00"/>
    <x v="824"/>
    <x v="2"/>
    <s v="tier - 3"/>
    <x v="14"/>
    <x v="22"/>
  </r>
  <r>
    <x v="825"/>
    <s v="Ms."/>
    <s v=" Kate A."/>
    <s v="Hails"/>
    <n v="26.504999999999999"/>
    <n v="6.79"/>
    <s v="Yes"/>
    <x v="0"/>
    <x v="1"/>
    <n v="1"/>
    <x v="1"/>
    <x v="1"/>
    <x v="0"/>
    <d v="1963-07-20T00:00:00"/>
    <x v="825"/>
    <x v="2"/>
    <s v="tier - 3"/>
    <x v="2"/>
    <x v="8"/>
  </r>
  <r>
    <x v="826"/>
    <s v="Ms."/>
    <s v=" Kelli"/>
    <s v="Proctor"/>
    <n v="36.479999999999997"/>
    <n v="11.09"/>
    <s v="No"/>
    <x v="0"/>
    <x v="0"/>
    <n v="0"/>
    <x v="1"/>
    <x v="0"/>
    <x v="0"/>
    <d v="1978-07-24T00:00:00"/>
    <x v="826"/>
    <x v="2"/>
    <s v="tier - 1"/>
    <x v="2"/>
    <x v="9"/>
  </r>
  <r>
    <x v="827"/>
    <s v="Mrs."/>
    <s v=" Maggie M"/>
    <s v="Ryan"/>
    <n v="39.159999999999997"/>
    <n v="5.24"/>
    <s v="Yes"/>
    <x v="0"/>
    <x v="1"/>
    <n v="1"/>
    <x v="1"/>
    <x v="0"/>
    <x v="2"/>
    <d v="1983-10-29T00:00:00"/>
    <x v="827"/>
    <x v="2"/>
    <s v="tier - 1"/>
    <x v="12"/>
    <x v="33"/>
  </r>
  <r>
    <x v="828"/>
    <s v="Mrs."/>
    <s v=" Michelle L."/>
    <s v="Watson"/>
    <n v="28.22"/>
    <n v="7.51"/>
    <s v="Yes"/>
    <x v="0"/>
    <x v="1"/>
    <n v="1"/>
    <x v="1"/>
    <x v="1"/>
    <x v="0"/>
    <d v="1963-12-05T00:00:00"/>
    <x v="828"/>
    <x v="2"/>
    <s v="tier - 3"/>
    <x v="15"/>
    <x v="8"/>
  </r>
  <r>
    <x v="829"/>
    <s v="Mrs."/>
    <s v=" Ashley K"/>
    <s v="Gresh"/>
    <n v="35"/>
    <n v="4.13"/>
    <s v="No"/>
    <x v="0"/>
    <x v="0"/>
    <n v="2"/>
    <x v="1"/>
    <x v="0"/>
    <x v="2"/>
    <d v="1972-10-07T00:00:00"/>
    <x v="829"/>
    <x v="2"/>
    <s v="tier - 3"/>
    <x v="12"/>
    <x v="28"/>
  </r>
  <r>
    <x v="830"/>
    <s v="Mr."/>
    <s v=" Michael"/>
    <s v="Anis"/>
    <n v="36.24"/>
    <n v="8.3800000000000008"/>
    <s v="Yes"/>
    <x v="0"/>
    <x v="0"/>
    <n v="1"/>
    <x v="1"/>
    <x v="0"/>
    <x v="0"/>
    <d v="1975-09-25T00:00:00"/>
    <x v="830"/>
    <x v="2"/>
    <s v="tier - 3"/>
    <x v="14"/>
    <x v="27"/>
  </r>
  <r>
    <x v="831"/>
    <s v="Mr."/>
    <s v=" Ryan K."/>
    <s v="Swartz"/>
    <n v="36.954999999999998"/>
    <n v="8.07"/>
    <s v="No"/>
    <x v="0"/>
    <x v="0"/>
    <n v="0"/>
    <x v="1"/>
    <x v="0"/>
    <x v="0"/>
    <d v="1962-10-01T00:00:00"/>
    <x v="831"/>
    <x v="2"/>
    <s v="tier - 1"/>
    <x v="6"/>
    <x v="5"/>
  </r>
  <r>
    <x v="832"/>
    <s v="Mr."/>
    <s v=" Matthew J"/>
    <s v="Schluneker"/>
    <n v="29.64"/>
    <n v="8.9499999999999993"/>
    <s v="No"/>
    <x v="0"/>
    <x v="0"/>
    <n v="0"/>
    <x v="1"/>
    <x v="1"/>
    <x v="0"/>
    <d v="1962-09-02T00:00:00"/>
    <x v="832"/>
    <x v="2"/>
    <s v="tier - 3"/>
    <x v="4"/>
    <x v="5"/>
  </r>
  <r>
    <x v="833"/>
    <s v="Mrs."/>
    <s v=" Karine"/>
    <s v="Bellemare"/>
    <n v="42.74"/>
    <n v="6.31"/>
    <s v="Yes"/>
    <x v="0"/>
    <x v="0"/>
    <n v="1"/>
    <x v="1"/>
    <x v="0"/>
    <x v="1"/>
    <d v="1988-07-17T00:00:00"/>
    <x v="833"/>
    <x v="2"/>
    <s v="tier - 1"/>
    <x v="12"/>
    <x v="23"/>
  </r>
  <r>
    <x v="834"/>
    <s v="Ms."/>
    <s v=" Antonia G"/>
    <s v="Vitalo"/>
    <n v="36.130000000000003"/>
    <n v="7.19"/>
    <s v="Yes"/>
    <x v="0"/>
    <x v="0"/>
    <n v="2"/>
    <x v="1"/>
    <x v="0"/>
    <x v="0"/>
    <d v="1970-07-08T00:00:00"/>
    <x v="834"/>
    <x v="2"/>
    <s v="tier - 1"/>
    <x v="3"/>
    <x v="2"/>
  </r>
  <r>
    <x v="835"/>
    <s v="Ms."/>
    <s v=" Casondra L"/>
    <s v="Hamilton"/>
    <n v="31.55"/>
    <n v="6.11"/>
    <s v="Yes"/>
    <x v="0"/>
    <x v="0"/>
    <n v="1"/>
    <x v="1"/>
    <x v="0"/>
    <x v="1"/>
    <d v="1964-11-28T00:00:00"/>
    <x v="835"/>
    <x v="2"/>
    <s v="tier - 3"/>
    <x v="3"/>
    <x v="13"/>
  </r>
  <r>
    <x v="836"/>
    <s v="Ms."/>
    <s v=" Wendy"/>
    <s v="Marshall"/>
    <n v="52.75"/>
    <n v="6.02"/>
    <s v="No"/>
    <x v="0"/>
    <x v="0"/>
    <n v="1"/>
    <x v="1"/>
    <x v="0"/>
    <x v="1"/>
    <d v="1992-07-07T00:00:00"/>
    <x v="836"/>
    <x v="2"/>
    <s v="tier - 2"/>
    <x v="3"/>
    <x v="34"/>
  </r>
  <r>
    <x v="837"/>
    <s v="Mr."/>
    <s v=" Eric D"/>
    <s v="Cale"/>
    <n v="36.67"/>
    <n v="11.86"/>
    <s v="No"/>
    <x v="0"/>
    <x v="0"/>
    <n v="0"/>
    <x v="1"/>
    <x v="0"/>
    <x v="0"/>
    <d v="1974-09-24T00:00:00"/>
    <x v="837"/>
    <x v="2"/>
    <s v="tier - 3"/>
    <x v="14"/>
    <x v="19"/>
  </r>
  <r>
    <x v="838"/>
    <s v="Ms."/>
    <s v=" Elizabeth"/>
    <s v="Pittaway"/>
    <n v="38.06"/>
    <n v="8.25"/>
    <s v="No"/>
    <x v="0"/>
    <x v="0"/>
    <n v="0"/>
    <x v="1"/>
    <x v="0"/>
    <x v="0"/>
    <d v="1962-08-27T00:00:00"/>
    <x v="838"/>
    <x v="2"/>
    <s v="tier - 2"/>
    <x v="0"/>
    <x v="5"/>
  </r>
  <r>
    <x v="839"/>
    <s v="Ms."/>
    <s v=" Laura F"/>
    <s v="Bill"/>
    <n v="38"/>
    <n v="8.1300000000000008"/>
    <s v="No"/>
    <x v="0"/>
    <x v="0"/>
    <n v="0"/>
    <x v="1"/>
    <x v="0"/>
    <x v="0"/>
    <d v="1965-09-14T00:00:00"/>
    <x v="839"/>
    <x v="2"/>
    <s v="tier - 2"/>
    <x v="3"/>
    <x v="11"/>
  </r>
  <r>
    <x v="840"/>
    <s v="Ms."/>
    <s v=" Amelia F."/>
    <s v="Antrim"/>
    <n v="35.1"/>
    <n v="10.1"/>
    <s v="No"/>
    <x v="0"/>
    <x v="0"/>
    <n v="0"/>
    <x v="1"/>
    <x v="0"/>
    <x v="0"/>
    <d v="1962-07-11T00:00:00"/>
    <x v="840"/>
    <x v="2"/>
    <s v="tier - 2"/>
    <x v="3"/>
    <x v="5"/>
  </r>
  <r>
    <x v="841"/>
    <s v="Ms."/>
    <s v=" Amy L."/>
    <s v="Doolittle-Crider"/>
    <n v="33.82"/>
    <n v="5.89"/>
    <s v="Yes"/>
    <x v="0"/>
    <x v="0"/>
    <n v="2"/>
    <x v="1"/>
    <x v="0"/>
    <x v="1"/>
    <d v="1966-12-17T00:00:00"/>
    <x v="841"/>
    <x v="2"/>
    <s v="tier - 1"/>
    <x v="1"/>
    <x v="24"/>
  </r>
  <r>
    <x v="842"/>
    <s v="Ms."/>
    <s v=" Katie J"/>
    <s v="Ruhlman"/>
    <n v="37.43"/>
    <n v="4.97"/>
    <s v="No"/>
    <x v="0"/>
    <x v="0"/>
    <n v="2"/>
    <x v="1"/>
    <x v="0"/>
    <x v="2"/>
    <d v="1972-09-05T00:00:00"/>
    <x v="842"/>
    <x v="2"/>
    <s v="tier - 1"/>
    <x v="3"/>
    <x v="28"/>
  </r>
  <r>
    <x v="843"/>
    <s v="Ms."/>
    <s v=" Laura E."/>
    <s v="Anderson"/>
    <n v="30.5"/>
    <n v="9.9"/>
    <s v="No"/>
    <x v="0"/>
    <x v="0"/>
    <n v="0"/>
    <x v="1"/>
    <x v="0"/>
    <x v="0"/>
    <d v="1962-07-22T00:00:00"/>
    <x v="843"/>
    <x v="2"/>
    <s v="tier - 1"/>
    <x v="3"/>
    <x v="5"/>
  </r>
  <r>
    <x v="844"/>
    <s v="Mrs."/>
    <s v=" Mayumi"/>
    <s v="Uchiyama"/>
    <n v="24.53"/>
    <n v="9.0500000000000007"/>
    <s v="No"/>
    <x v="0"/>
    <x v="0"/>
    <n v="0"/>
    <x v="1"/>
    <x v="2"/>
    <x v="0"/>
    <d v="1962-11-22T00:00:00"/>
    <x v="844"/>
    <x v="2"/>
    <s v="tier - 3"/>
    <x v="0"/>
    <x v="5"/>
  </r>
  <r>
    <x v="845"/>
    <s v="Ms."/>
    <s v=" Vanessa"/>
    <s v="Desota"/>
    <n v="25.74"/>
    <n v="10.93"/>
    <s v="No"/>
    <x v="0"/>
    <x v="0"/>
    <n v="0"/>
    <x v="1"/>
    <x v="1"/>
    <x v="0"/>
    <d v="1965-10-04T00:00:00"/>
    <x v="845"/>
    <x v="2"/>
    <s v="tier - 1"/>
    <x v="0"/>
    <x v="11"/>
  </r>
  <r>
    <x v="846"/>
    <s v="Ms."/>
    <s v=" Natali N"/>
    <s v="Edmonds"/>
    <n v="34.08"/>
    <n v="7.58"/>
    <s v="Yes"/>
    <x v="0"/>
    <x v="0"/>
    <n v="2"/>
    <x v="1"/>
    <x v="0"/>
    <x v="0"/>
    <d v="1970-12-28T00:00:00"/>
    <x v="846"/>
    <x v="2"/>
    <s v="tier - 1"/>
    <x v="1"/>
    <x v="2"/>
  </r>
  <r>
    <x v="847"/>
    <s v="Ms."/>
    <s v=" Beth"/>
    <s v="Otto"/>
    <n v="31.35"/>
    <n v="11"/>
    <s v="Yes"/>
    <x v="0"/>
    <x v="1"/>
    <n v="1"/>
    <x v="1"/>
    <x v="0"/>
    <x v="0"/>
    <d v="1963-08-19T00:00:00"/>
    <x v="847"/>
    <x v="2"/>
    <s v="tier - 1"/>
    <x v="1"/>
    <x v="8"/>
  </r>
  <r>
    <x v="848"/>
    <s v="Mr."/>
    <s v=" Alex"/>
    <s v="Kurt"/>
    <n v="26.79"/>
    <n v="5.0599999999999996"/>
    <s v="No"/>
    <x v="0"/>
    <x v="0"/>
    <n v="1"/>
    <x v="1"/>
    <x v="1"/>
    <x v="2"/>
    <d v="1998-11-18T00:00:00"/>
    <x v="848"/>
    <x v="2"/>
    <s v="tier - 3"/>
    <x v="1"/>
    <x v="44"/>
  </r>
  <r>
    <x v="849"/>
    <s v="Mr."/>
    <s v=" Spencer"/>
    <s v="Duhaime"/>
    <n v="42.78"/>
    <n v="6.11"/>
    <s v="Yes"/>
    <x v="0"/>
    <x v="0"/>
    <n v="1"/>
    <x v="1"/>
    <x v="0"/>
    <x v="1"/>
    <d v="1988-08-11T00:00:00"/>
    <x v="849"/>
    <x v="2"/>
    <s v="tier - 1"/>
    <x v="8"/>
    <x v="23"/>
  </r>
  <r>
    <x v="850"/>
    <s v="Ms."/>
    <s v=" Andee W."/>
    <s v="Swann"/>
    <n v="46.75"/>
    <n v="6.66"/>
    <s v="Yes"/>
    <x v="0"/>
    <x v="0"/>
    <n v="2"/>
    <x v="1"/>
    <x v="0"/>
    <x v="0"/>
    <d v="1970-06-18T00:00:00"/>
    <x v="850"/>
    <x v="2"/>
    <s v="tier - 2"/>
    <x v="0"/>
    <x v="2"/>
  </r>
  <r>
    <x v="851"/>
    <s v="Mrs."/>
    <s v=" Amy"/>
    <s v="Burton"/>
    <n v="32.15"/>
    <n v="4.0199999999999996"/>
    <s v="Yes"/>
    <x v="0"/>
    <x v="1"/>
    <n v="1"/>
    <x v="1"/>
    <x v="0"/>
    <x v="2"/>
    <d v="1969-11-26T00:00:00"/>
    <x v="851"/>
    <x v="2"/>
    <s v="tier - 1"/>
    <x v="15"/>
    <x v="16"/>
  </r>
  <r>
    <x v="852"/>
    <s v="Mr."/>
    <s v=" Joshua"/>
    <s v="Ricardi"/>
    <n v="43.4"/>
    <n v="8.81"/>
    <s v="Yes"/>
    <x v="0"/>
    <x v="0"/>
    <n v="2"/>
    <x v="1"/>
    <x v="0"/>
    <x v="0"/>
    <d v="1961-11-28T00:00:00"/>
    <x v="852"/>
    <x v="2"/>
    <s v="tier - 1"/>
    <x v="3"/>
    <x v="12"/>
  </r>
  <r>
    <x v="853"/>
    <s v="Mr."/>
    <s v=" C Fred"/>
    <s v="Joslyn"/>
    <n v="31.57"/>
    <n v="7.92"/>
    <s v="Yes"/>
    <x v="0"/>
    <x v="0"/>
    <n v="2"/>
    <x v="1"/>
    <x v="0"/>
    <x v="0"/>
    <d v="1961-11-28T00:00:00"/>
    <x v="853"/>
    <x v="2"/>
    <s v="tier - 3"/>
    <x v="0"/>
    <x v="12"/>
  </r>
  <r>
    <x v="854"/>
    <s v="Mr."/>
    <s v=" Jeremy"/>
    <s v="Bennie"/>
    <n v="24.32"/>
    <n v="7.48"/>
    <s v="No"/>
    <x v="0"/>
    <x v="0"/>
    <n v="0"/>
    <x v="1"/>
    <x v="2"/>
    <x v="0"/>
    <d v="1962-10-16T00:00:00"/>
    <x v="854"/>
    <x v="2"/>
    <s v="tier - 3"/>
    <x v="1"/>
    <x v="5"/>
  </r>
  <r>
    <x v="855"/>
    <s v="Mr."/>
    <s v=" Patrick Sr."/>
    <s v="Kanyane"/>
    <n v="31.07"/>
    <n v="4.62"/>
    <s v="Yes"/>
    <x v="0"/>
    <x v="0"/>
    <n v="2"/>
    <x v="1"/>
    <x v="0"/>
    <x v="2"/>
    <d v="1966-07-12T00:00:00"/>
    <x v="855"/>
    <x v="2"/>
    <s v="tier - 2"/>
    <x v="1"/>
    <x v="24"/>
  </r>
  <r>
    <x v="856"/>
    <s v="Ms."/>
    <s v=" Kelly M."/>
    <s v="McFadden"/>
    <n v="35.814999999999998"/>
    <n v="8.4700000000000006"/>
    <s v="No"/>
    <x v="0"/>
    <x v="0"/>
    <n v="0"/>
    <x v="1"/>
    <x v="0"/>
    <x v="0"/>
    <d v="1968-12-03T00:00:00"/>
    <x v="856"/>
    <x v="2"/>
    <s v="tier - 3"/>
    <x v="1"/>
    <x v="0"/>
  </r>
  <r>
    <x v="857"/>
    <s v="Ms."/>
    <s v=" Katherine"/>
    <s v="Connolly"/>
    <n v="40.81"/>
    <n v="10.58"/>
    <s v="Yes"/>
    <x v="0"/>
    <x v="0"/>
    <n v="0"/>
    <x v="1"/>
    <x v="0"/>
    <x v="0"/>
    <d v="1967-09-01T00:00:00"/>
    <x v="857"/>
    <x v="2"/>
    <s v="tier - 3"/>
    <x v="0"/>
    <x v="22"/>
  </r>
  <r>
    <x v="858"/>
    <s v="Ms."/>
    <s v=" Keila L"/>
    <s v="Merino"/>
    <n v="24.605"/>
    <n v="7.48"/>
    <s v="No"/>
    <x v="0"/>
    <x v="0"/>
    <n v="0"/>
    <x v="1"/>
    <x v="2"/>
    <x v="0"/>
    <d v="1968-11-12T00:00:00"/>
    <x v="858"/>
    <x v="2"/>
    <s v="tier - 3"/>
    <x v="1"/>
    <x v="0"/>
  </r>
  <r>
    <x v="859"/>
    <s v="Ms."/>
    <s v=" Zanae E"/>
    <s v="Baird"/>
    <n v="21.47"/>
    <n v="7.82"/>
    <s v="No"/>
    <x v="0"/>
    <x v="0"/>
    <n v="0"/>
    <x v="1"/>
    <x v="2"/>
    <x v="0"/>
    <d v="1968-11-26T00:00:00"/>
    <x v="859"/>
    <x v="2"/>
    <s v="tier - 1"/>
    <x v="1"/>
    <x v="0"/>
  </r>
  <r>
    <x v="860"/>
    <s v="Mr."/>
    <s v=" Alex"/>
    <s v="Locatelli"/>
    <n v="52.89"/>
    <n v="4.96"/>
    <s v="Yes"/>
    <x v="0"/>
    <x v="0"/>
    <n v="1"/>
    <x v="1"/>
    <x v="0"/>
    <x v="2"/>
    <d v="1995-08-09T00:00:00"/>
    <x v="860"/>
    <x v="2"/>
    <s v="tier - 3"/>
    <x v="1"/>
    <x v="40"/>
  </r>
  <r>
    <x v="861"/>
    <s v="Ms."/>
    <s v=" Kathryn"/>
    <s v="Brake"/>
    <n v="32.965000000000003"/>
    <n v="6.15"/>
    <s v="Yes"/>
    <x v="0"/>
    <x v="0"/>
    <n v="1"/>
    <x v="1"/>
    <x v="0"/>
    <x v="1"/>
    <d v="1964-08-04T00:00:00"/>
    <x v="861"/>
    <x v="2"/>
    <s v="tier - 3"/>
    <x v="2"/>
    <x v="13"/>
  </r>
  <r>
    <x v="862"/>
    <s v="Mr."/>
    <s v=" Jason L."/>
    <s v="Jacobs"/>
    <n v="36.799999999999997"/>
    <n v="4.62"/>
    <s v="No"/>
    <x v="0"/>
    <x v="1"/>
    <n v="1"/>
    <x v="1"/>
    <x v="0"/>
    <x v="2"/>
    <d v="1979-07-14T00:00:00"/>
    <x v="862"/>
    <x v="2"/>
    <s v="tier - 1"/>
    <x v="13"/>
    <x v="18"/>
  </r>
  <r>
    <x v="863"/>
    <s v="Mr."/>
    <s v=" Benjamin J."/>
    <s v="Vaught"/>
    <n v="34.299999999999997"/>
    <n v="4.87"/>
    <s v="No"/>
    <x v="0"/>
    <x v="0"/>
    <n v="2"/>
    <x v="1"/>
    <x v="0"/>
    <x v="2"/>
    <d v="1972-08-21T00:00:00"/>
    <x v="863"/>
    <x v="2"/>
    <s v="tier - 2"/>
    <x v="14"/>
    <x v="28"/>
  </r>
  <r>
    <x v="864"/>
    <s v="Mr."/>
    <s v=" Steven M."/>
    <s v="Monteleone"/>
    <n v="35.244999999999997"/>
    <n v="4.63"/>
    <s v="No"/>
    <x v="0"/>
    <x v="0"/>
    <n v="0"/>
    <x v="1"/>
    <x v="0"/>
    <x v="2"/>
    <d v="1989-12-29T00:00:00"/>
    <x v="864"/>
    <x v="2"/>
    <s v="tier - 3"/>
    <x v="4"/>
    <x v="4"/>
  </r>
  <r>
    <x v="865"/>
    <s v="Mrs."/>
    <s v=" Erika"/>
    <s v="Verdugo"/>
    <n v="26.23"/>
    <n v="11.93"/>
    <s v="No"/>
    <x v="0"/>
    <x v="0"/>
    <n v="0"/>
    <x v="1"/>
    <x v="1"/>
    <x v="0"/>
    <d v="1962-09-26T00:00:00"/>
    <x v="865"/>
    <x v="2"/>
    <s v="tier - 2"/>
    <x v="2"/>
    <x v="5"/>
  </r>
  <r>
    <x v="866"/>
    <s v="Mr."/>
    <s v=" Chad"/>
    <s v="Sellers"/>
    <n v="36.1"/>
    <n v="5.65"/>
    <s v="Yes"/>
    <x v="0"/>
    <x v="0"/>
    <n v="2"/>
    <x v="1"/>
    <x v="0"/>
    <x v="2"/>
    <d v="1966-12-29T00:00:00"/>
    <x v="866"/>
    <x v="2"/>
    <s v="tier - 3"/>
    <x v="3"/>
    <x v="24"/>
  </r>
  <r>
    <x v="867"/>
    <s v="Mr."/>
    <s v=" Mark"/>
    <s v="Bowman"/>
    <n v="37.1"/>
    <n v="11.21"/>
    <s v="Yes"/>
    <x v="0"/>
    <x v="1"/>
    <n v="1"/>
    <x v="1"/>
    <x v="0"/>
    <x v="0"/>
    <d v="1963-09-22T00:00:00"/>
    <x v="867"/>
    <x v="2"/>
    <s v="tier - 3"/>
    <x v="3"/>
    <x v="8"/>
  </r>
  <r>
    <x v="868"/>
    <s v="Mr."/>
    <s v=" David"/>
    <s v="Marley"/>
    <n v="27.5"/>
    <n v="10.62"/>
    <s v="Yes"/>
    <x v="0"/>
    <x v="1"/>
    <n v="1"/>
    <x v="1"/>
    <x v="1"/>
    <x v="0"/>
    <d v="1963-08-02T00:00:00"/>
    <x v="868"/>
    <x v="2"/>
    <s v="tier - 2"/>
    <x v="3"/>
    <x v="8"/>
  </r>
  <r>
    <x v="869"/>
    <s v="Mr."/>
    <s v=" Matthew R"/>
    <s v="Grey"/>
    <n v="24.7"/>
    <n v="10.7"/>
    <s v="Yes"/>
    <x v="0"/>
    <x v="1"/>
    <n v="1"/>
    <x v="1"/>
    <x v="2"/>
    <x v="0"/>
    <d v="1963-08-29T00:00:00"/>
    <x v="869"/>
    <x v="2"/>
    <s v="tier - 3"/>
    <x v="6"/>
    <x v="8"/>
  </r>
  <r>
    <x v="870"/>
    <s v="Mrs."/>
    <s v=" Orla"/>
    <s v="O'Rourke"/>
    <n v="26.78"/>
    <n v="10.02"/>
    <s v="Yes"/>
    <x v="0"/>
    <x v="1"/>
    <n v="1"/>
    <x v="1"/>
    <x v="1"/>
    <x v="0"/>
    <d v="1963-10-28T00:00:00"/>
    <x v="870"/>
    <x v="2"/>
    <s v="tier - 1"/>
    <x v="15"/>
    <x v="8"/>
  </r>
  <r>
    <x v="871"/>
    <s v="Ms."/>
    <s v=" Shaista S"/>
    <s v="Fatehali"/>
    <n v="45.8"/>
    <n v="4.8499999999999996"/>
    <s v="No"/>
    <x v="0"/>
    <x v="0"/>
    <n v="0"/>
    <x v="1"/>
    <x v="0"/>
    <x v="2"/>
    <d v="1990-10-29T00:00:00"/>
    <x v="871"/>
    <x v="2"/>
    <s v="tier - 1"/>
    <x v="3"/>
    <x v="3"/>
  </r>
  <r>
    <x v="872"/>
    <s v="Mrs."/>
    <s v=" Emily"/>
    <s v="Piza-Taylor"/>
    <n v="29"/>
    <n v="4.3899999999999997"/>
    <s v="Yes"/>
    <x v="0"/>
    <x v="0"/>
    <n v="2"/>
    <x v="1"/>
    <x v="1"/>
    <x v="2"/>
    <d v="1966-11-16T00:00:00"/>
    <x v="872"/>
    <x v="2"/>
    <s v="tier - 1"/>
    <x v="15"/>
    <x v="24"/>
  </r>
  <r>
    <x v="873"/>
    <s v="Ms."/>
    <s v=" Julie A."/>
    <s v="Cavanaugh"/>
    <n v="33.534999999999997"/>
    <n v="8.24"/>
    <s v="Yes"/>
    <x v="0"/>
    <x v="0"/>
    <n v="0"/>
    <x v="1"/>
    <x v="0"/>
    <x v="0"/>
    <d v="1967-08-28T00:00:00"/>
    <x v="873"/>
    <x v="2"/>
    <s v="tier - 2"/>
    <x v="1"/>
    <x v="22"/>
  </r>
  <r>
    <x v="874"/>
    <s v="Ms."/>
    <s v=" Megumi"/>
    <s v="Amako"/>
    <n v="32.774999999999999"/>
    <n v="9.77"/>
    <s v="Yes"/>
    <x v="0"/>
    <x v="0"/>
    <n v="0"/>
    <x v="1"/>
    <x v="0"/>
    <x v="0"/>
    <d v="1967-12-30T00:00:00"/>
    <x v="874"/>
    <x v="2"/>
    <s v="tier - 1"/>
    <x v="1"/>
    <x v="22"/>
  </r>
  <r>
    <x v="875"/>
    <s v="Ms."/>
    <s v=" Skylar"/>
    <s v="Musa"/>
    <n v="37.51"/>
    <n v="5.5"/>
    <s v="Yes"/>
    <x v="0"/>
    <x v="0"/>
    <n v="2"/>
    <x v="1"/>
    <x v="0"/>
    <x v="2"/>
    <d v="1966-12-06T00:00:00"/>
    <x v="875"/>
    <x v="2"/>
    <s v="tier - 3"/>
    <x v="0"/>
    <x v="24"/>
  </r>
  <r>
    <x v="876"/>
    <s v="Mrs."/>
    <s v=" Victoria"/>
    <s v="Phillippi"/>
    <n v="39.86"/>
    <n v="11.84"/>
    <s v="Yes"/>
    <x v="0"/>
    <x v="0"/>
    <n v="1"/>
    <x v="1"/>
    <x v="0"/>
    <x v="0"/>
    <d v="1986-08-13T00:00:00"/>
    <x v="876"/>
    <x v="2"/>
    <s v="tier - 2"/>
    <x v="12"/>
    <x v="26"/>
  </r>
  <r>
    <x v="877"/>
    <s v="Mrs."/>
    <s v=" Amanda L"/>
    <s v="Hoskins"/>
    <n v="42.13"/>
    <n v="4.66"/>
    <s v="No"/>
    <x v="0"/>
    <x v="0"/>
    <n v="0"/>
    <x v="1"/>
    <x v="0"/>
    <x v="2"/>
    <d v="1989-11-23T00:00:00"/>
    <x v="877"/>
    <x v="2"/>
    <s v="tier - 3"/>
    <x v="12"/>
    <x v="4"/>
  </r>
  <r>
    <x v="878"/>
    <s v="Ms."/>
    <s v=" Renee"/>
    <s v="Imbalzano Zegar"/>
    <n v="35.99"/>
    <n v="11.11"/>
    <s v="No"/>
    <x v="0"/>
    <x v="0"/>
    <n v="0"/>
    <x v="1"/>
    <x v="0"/>
    <x v="0"/>
    <d v="1974-06-23T00:00:00"/>
    <x v="878"/>
    <x v="2"/>
    <s v="tier - 1"/>
    <x v="1"/>
    <x v="19"/>
  </r>
  <r>
    <x v="879"/>
    <s v="Ms."/>
    <s v=" Nellie A."/>
    <s v="Triedman"/>
    <n v="35.200000000000003"/>
    <n v="7.72"/>
    <s v="Yes"/>
    <x v="0"/>
    <x v="1"/>
    <n v="1"/>
    <x v="1"/>
    <x v="0"/>
    <x v="0"/>
    <d v="1963-07-17T00:00:00"/>
    <x v="879"/>
    <x v="2"/>
    <s v="tier - 1"/>
    <x v="0"/>
    <x v="8"/>
  </r>
  <r>
    <x v="880"/>
    <s v="Ms."/>
    <s v=" Tamara"/>
    <s v="Lovuolo"/>
    <n v="29.91"/>
    <n v="5.55"/>
    <s v="Yes"/>
    <x v="0"/>
    <x v="0"/>
    <n v="2"/>
    <x v="1"/>
    <x v="1"/>
    <x v="2"/>
    <d v="1966-07-29T00:00:00"/>
    <x v="880"/>
    <x v="2"/>
    <s v="tier - 3"/>
    <x v="1"/>
    <x v="24"/>
  </r>
  <r>
    <x v="881"/>
    <s v="Ms."/>
    <s v=" Joan"/>
    <s v="Chung"/>
    <n v="36.479999999999997"/>
    <n v="5.05"/>
    <s v="Yes"/>
    <x v="0"/>
    <x v="0"/>
    <n v="1"/>
    <x v="1"/>
    <x v="0"/>
    <x v="2"/>
    <d v="1964-10-15T00:00:00"/>
    <x v="881"/>
    <x v="2"/>
    <s v="tier - 3"/>
    <x v="1"/>
    <x v="13"/>
  </r>
  <r>
    <x v="882"/>
    <s v="Ms."/>
    <s v=" Aimee J."/>
    <s v="Newsom"/>
    <n v="27.5"/>
    <n v="8.69"/>
    <s v="Yes"/>
    <x v="0"/>
    <x v="1"/>
    <n v="1"/>
    <x v="1"/>
    <x v="1"/>
    <x v="0"/>
    <d v="1963-07-19T00:00:00"/>
    <x v="882"/>
    <x v="2"/>
    <s v="tier - 1"/>
    <x v="3"/>
    <x v="8"/>
  </r>
  <r>
    <x v="883"/>
    <s v="Ms."/>
    <s v=" Suzanne"/>
    <s v="Harrington"/>
    <n v="33.44"/>
    <n v="5.9"/>
    <s v="Yes"/>
    <x v="0"/>
    <x v="0"/>
    <n v="1"/>
    <x v="1"/>
    <x v="0"/>
    <x v="1"/>
    <d v="1964-06-24T00:00:00"/>
    <x v="883"/>
    <x v="2"/>
    <s v="tier - 3"/>
    <x v="1"/>
    <x v="13"/>
  </r>
  <r>
    <x v="884"/>
    <s v="Ms."/>
    <s v=" Kristin A."/>
    <s v="Hoffman"/>
    <n v="28.215"/>
    <n v="6.29"/>
    <s v="Yes"/>
    <x v="0"/>
    <x v="0"/>
    <n v="1"/>
    <x v="1"/>
    <x v="1"/>
    <x v="1"/>
    <d v="1964-07-02T00:00:00"/>
    <x v="884"/>
    <x v="2"/>
    <s v="tier - 1"/>
    <x v="1"/>
    <x v="13"/>
  </r>
  <r>
    <x v="885"/>
    <s v="Ms."/>
    <s v=" Bronwyn"/>
    <s v="Van Vugt"/>
    <n v="27.17"/>
    <n v="5.84"/>
    <s v="Yes"/>
    <x v="0"/>
    <x v="0"/>
    <n v="1"/>
    <x v="1"/>
    <x v="1"/>
    <x v="1"/>
    <d v="1964-07-20T00:00:00"/>
    <x v="885"/>
    <x v="2"/>
    <s v="tier - 2"/>
    <x v="1"/>
    <x v="13"/>
  </r>
  <r>
    <x v="886"/>
    <s v="Ms."/>
    <s v=" Taylor J"/>
    <s v="Feehley"/>
    <n v="35.380000000000003"/>
    <n v="6.12"/>
    <s v="No"/>
    <x v="0"/>
    <x v="0"/>
    <n v="0"/>
    <x v="1"/>
    <x v="0"/>
    <x v="1"/>
    <d v="1977-08-14T00:00:00"/>
    <x v="886"/>
    <x v="2"/>
    <s v="tier - 1"/>
    <x v="1"/>
    <x v="29"/>
  </r>
  <r>
    <x v="887"/>
    <s v="Mrs."/>
    <s v=" Kimberly M."/>
    <s v="Ashworth"/>
    <n v="43.48"/>
    <n v="6.24"/>
    <s v="No"/>
    <x v="0"/>
    <x v="0"/>
    <n v="0"/>
    <x v="1"/>
    <x v="0"/>
    <x v="1"/>
    <d v="1991-08-29T00:00:00"/>
    <x v="887"/>
    <x v="2"/>
    <s v="tier - 3"/>
    <x v="12"/>
    <x v="42"/>
  </r>
  <r>
    <x v="888"/>
    <s v="Mr."/>
    <s v=" Joshua E."/>
    <s v="Hansen"/>
    <n v="41.73"/>
    <n v="6.25"/>
    <s v="No"/>
    <x v="0"/>
    <x v="0"/>
    <n v="1"/>
    <x v="1"/>
    <x v="0"/>
    <x v="1"/>
    <d v="1987-10-05T00:00:00"/>
    <x v="888"/>
    <x v="2"/>
    <s v="tier - 3"/>
    <x v="1"/>
    <x v="38"/>
  </r>
  <r>
    <x v="889"/>
    <s v="Mr."/>
    <s v=" Jeffrey"/>
    <s v="Czyz"/>
    <n v="28.9"/>
    <n v="11.96"/>
    <s v="No"/>
    <x v="0"/>
    <x v="0"/>
    <n v="0"/>
    <x v="1"/>
    <x v="1"/>
    <x v="0"/>
    <d v="1962-09-15T00:00:00"/>
    <x v="889"/>
    <x v="2"/>
    <s v="tier - 3"/>
    <x v="3"/>
    <x v="5"/>
  </r>
  <r>
    <x v="890"/>
    <s v="Mr."/>
    <s v=" Andrew R"/>
    <s v="Bauder"/>
    <n v="25.74"/>
    <n v="7.69"/>
    <s v="No"/>
    <x v="0"/>
    <x v="0"/>
    <n v="0"/>
    <x v="1"/>
    <x v="1"/>
    <x v="0"/>
    <d v="1962-11-04T00:00:00"/>
    <x v="890"/>
    <x v="2"/>
    <s v="tier - 2"/>
    <x v="0"/>
    <x v="5"/>
  </r>
  <r>
    <x v="891"/>
    <s v="Mr."/>
    <s v=" Francisco J. Sr."/>
    <s v="Mendoza"/>
    <n v="36.06"/>
    <n v="8.83"/>
    <s v="No"/>
    <x v="0"/>
    <x v="0"/>
    <n v="0"/>
    <x v="1"/>
    <x v="0"/>
    <x v="0"/>
    <d v="1974-09-16T00:00:00"/>
    <x v="891"/>
    <x v="2"/>
    <s v="tier - 3"/>
    <x v="1"/>
    <x v="19"/>
  </r>
  <r>
    <x v="892"/>
    <s v="Mrs."/>
    <s v=" Rhonda"/>
    <s v="Glass"/>
    <n v="43.28"/>
    <n v="4.41"/>
    <s v="No"/>
    <x v="0"/>
    <x v="0"/>
    <n v="0"/>
    <x v="1"/>
    <x v="0"/>
    <x v="2"/>
    <d v="1991-11-06T00:00:00"/>
    <x v="892"/>
    <x v="2"/>
    <s v="tier - 3"/>
    <x v="12"/>
    <x v="42"/>
  </r>
  <r>
    <x v="893"/>
    <s v="Mr."/>
    <s v=" John"/>
    <s v="Butcher"/>
    <n v="28.785"/>
    <n v="9.1"/>
    <s v="Yes"/>
    <x v="0"/>
    <x v="1"/>
    <n v="1"/>
    <x v="1"/>
    <x v="1"/>
    <x v="0"/>
    <d v="1963-06-04T00:00:00"/>
    <x v="893"/>
    <x v="2"/>
    <s v="tier - 1"/>
    <x v="1"/>
    <x v="5"/>
  </r>
  <r>
    <x v="894"/>
    <s v="Mr."/>
    <s v=" Miles J."/>
    <s v="Traiser"/>
    <n v="25.46"/>
    <n v="11.52"/>
    <s v="Yes"/>
    <x v="0"/>
    <x v="1"/>
    <n v="1"/>
    <x v="1"/>
    <x v="1"/>
    <x v="0"/>
    <d v="1963-07-20T00:00:00"/>
    <x v="894"/>
    <x v="2"/>
    <s v="tier - 1"/>
    <x v="1"/>
    <x v="8"/>
  </r>
  <r>
    <x v="895"/>
    <s v="Ms."/>
    <s v=" Justyna I."/>
    <s v="Mudy-Mader"/>
    <n v="30.8"/>
    <n v="10.95"/>
    <s v="No"/>
    <x v="0"/>
    <x v="0"/>
    <n v="0"/>
    <x v="1"/>
    <x v="0"/>
    <x v="0"/>
    <d v="1968-10-25T00:00:00"/>
    <x v="895"/>
    <x v="2"/>
    <s v="tier - 3"/>
    <x v="3"/>
    <x v="0"/>
  </r>
  <r>
    <x v="896"/>
    <s v="Ms."/>
    <s v=" Lucille"/>
    <s v="Rogers"/>
    <n v="28.88"/>
    <n v="11.5"/>
    <s v="No"/>
    <x v="0"/>
    <x v="0"/>
    <n v="0"/>
    <x v="1"/>
    <x v="1"/>
    <x v="0"/>
    <d v="1968-12-09T00:00:00"/>
    <x v="896"/>
    <x v="2"/>
    <s v="tier - 1"/>
    <x v="2"/>
    <x v="0"/>
  </r>
  <r>
    <x v="897"/>
    <s v="Ms."/>
    <s v=" April"/>
    <s v="Woo"/>
    <n v="23"/>
    <n v="9.8800000000000008"/>
    <s v="No"/>
    <x v="0"/>
    <x v="0"/>
    <n v="0"/>
    <x v="1"/>
    <x v="2"/>
    <x v="0"/>
    <d v="1968-06-21T00:00:00"/>
    <x v="897"/>
    <x v="2"/>
    <s v="tier - 3"/>
    <x v="3"/>
    <x v="0"/>
  </r>
  <r>
    <x v="898"/>
    <s v="Mr."/>
    <s v=" Robert"/>
    <s v="Walsh"/>
    <n v="38.25"/>
    <n v="6.2"/>
    <s v="No"/>
    <x v="0"/>
    <x v="0"/>
    <n v="1"/>
    <x v="1"/>
    <x v="0"/>
    <x v="1"/>
    <d v="1984-09-02T00:00:00"/>
    <x v="898"/>
    <x v="2"/>
    <s v="tier - 2"/>
    <x v="13"/>
    <x v="32"/>
  </r>
  <r>
    <x v="899"/>
    <s v="Mrs."/>
    <s v=" Alyssa"/>
    <s v="White"/>
    <n v="39.25"/>
    <n v="8.41"/>
    <s v="Yes"/>
    <x v="0"/>
    <x v="0"/>
    <n v="1"/>
    <x v="1"/>
    <x v="0"/>
    <x v="0"/>
    <d v="1986-09-07T00:00:00"/>
    <x v="899"/>
    <x v="2"/>
    <s v="tier - 2"/>
    <x v="12"/>
    <x v="26"/>
  </r>
  <r>
    <x v="900"/>
    <s v="Ms."/>
    <s v=" Jessica E."/>
    <s v="Sheppard"/>
    <n v="26.6"/>
    <n v="5.07"/>
    <s v="Yes"/>
    <x v="0"/>
    <x v="0"/>
    <n v="2"/>
    <x v="1"/>
    <x v="1"/>
    <x v="2"/>
    <d v="1966-11-24T00:00:00"/>
    <x v="900"/>
    <x v="2"/>
    <s v="tier - 1"/>
    <x v="1"/>
    <x v="24"/>
  </r>
  <r>
    <x v="901"/>
    <s v="Mr."/>
    <s v=" Patrick J."/>
    <s v="Doran"/>
    <n v="35.700000000000003"/>
    <n v="4.0599999999999996"/>
    <s v="No"/>
    <x v="0"/>
    <x v="1"/>
    <n v="1"/>
    <x v="1"/>
    <x v="0"/>
    <x v="2"/>
    <d v="1979-10-16T00:00:00"/>
    <x v="901"/>
    <x v="2"/>
    <s v="tier - 3"/>
    <x v="14"/>
    <x v="18"/>
  </r>
  <r>
    <x v="902"/>
    <s v="Ms."/>
    <s v=" Emilie"/>
    <s v="Labrosse"/>
    <n v="20.100000000000001"/>
    <n v="10.52"/>
    <s v="No"/>
    <x v="0"/>
    <x v="0"/>
    <n v="0"/>
    <x v="1"/>
    <x v="2"/>
    <x v="0"/>
    <d v="1965-10-29T00:00:00"/>
    <x v="902"/>
    <x v="2"/>
    <s v="tier - 1"/>
    <x v="3"/>
    <x v="11"/>
  </r>
  <r>
    <x v="903"/>
    <s v="Ms."/>
    <s v=" Caitlin B."/>
    <s v="Thomas"/>
    <n v="22.23"/>
    <n v="9.65"/>
    <s v="No"/>
    <x v="0"/>
    <x v="0"/>
    <n v="0"/>
    <x v="1"/>
    <x v="2"/>
    <x v="0"/>
    <d v="1965-06-09T00:00:00"/>
    <x v="903"/>
    <x v="2"/>
    <s v="tier - 2"/>
    <x v="2"/>
    <x v="11"/>
  </r>
  <r>
    <x v="904"/>
    <s v="Mr."/>
    <s v=" Joseph W"/>
    <s v="Lesniak"/>
    <n v="36.47"/>
    <n v="6.21"/>
    <s v="No"/>
    <x v="0"/>
    <x v="0"/>
    <n v="0"/>
    <x v="1"/>
    <x v="0"/>
    <x v="1"/>
    <d v="1982-10-17T00:00:00"/>
    <x v="904"/>
    <x v="2"/>
    <s v="tier - 3"/>
    <x v="14"/>
    <x v="37"/>
  </r>
  <r>
    <x v="905"/>
    <s v="Ms."/>
    <s v=" Wendy"/>
    <s v="Prowse"/>
    <n v="49.64"/>
    <n v="4.76"/>
    <s v="No"/>
    <x v="0"/>
    <x v="1"/>
    <n v="1"/>
    <x v="1"/>
    <x v="0"/>
    <x v="2"/>
    <d v="1993-12-12T00:00:00"/>
    <x v="905"/>
    <x v="2"/>
    <s v="tier - 2"/>
    <x v="1"/>
    <x v="20"/>
  </r>
  <r>
    <x v="906"/>
    <s v="Mrs."/>
    <s v=" Leah L."/>
    <s v="Seigel"/>
    <n v="36.799999999999997"/>
    <n v="5.73"/>
    <s v="Yes"/>
    <x v="0"/>
    <x v="1"/>
    <n v="1"/>
    <x v="1"/>
    <x v="0"/>
    <x v="1"/>
    <d v="1983-07-04T00:00:00"/>
    <x v="906"/>
    <x v="2"/>
    <s v="tier - 2"/>
    <x v="12"/>
    <x v="33"/>
  </r>
  <r>
    <x v="907"/>
    <s v="Mr."/>
    <s v=" Wayne L."/>
    <s v="Blas"/>
    <n v="33.880000000000003"/>
    <n v="10.78"/>
    <s v="Yes"/>
    <x v="0"/>
    <x v="0"/>
    <n v="0"/>
    <x v="1"/>
    <x v="0"/>
    <x v="0"/>
    <d v="1967-12-22T00:00:00"/>
    <x v="907"/>
    <x v="2"/>
    <s v="tier - 3"/>
    <x v="0"/>
    <x v="22"/>
  </r>
  <r>
    <x v="908"/>
    <s v="Mr."/>
    <s v=" Jason M."/>
    <s v="Simpson"/>
    <n v="32.01"/>
    <n v="5.08"/>
    <s v="Yes"/>
    <x v="0"/>
    <x v="0"/>
    <n v="1"/>
    <x v="1"/>
    <x v="0"/>
    <x v="2"/>
    <d v="1964-09-29T00:00:00"/>
    <x v="908"/>
    <x v="2"/>
    <s v="tier - 2"/>
    <x v="0"/>
    <x v="13"/>
  </r>
  <r>
    <x v="909"/>
    <s v="Mr."/>
    <s v=" Floris"/>
    <s v="Gierman"/>
    <n v="33.630000000000003"/>
    <n v="11.39"/>
    <s v="No"/>
    <x v="0"/>
    <x v="0"/>
    <n v="0"/>
    <x v="1"/>
    <x v="0"/>
    <x v="0"/>
    <d v="1965-11-01T00:00:00"/>
    <x v="909"/>
    <x v="2"/>
    <s v="tier - 2"/>
    <x v="1"/>
    <x v="11"/>
  </r>
  <r>
    <x v="910"/>
    <s v="Mr."/>
    <s v=" Marc"/>
    <s v="Jeuland"/>
    <n v="34.865000000000002"/>
    <n v="5.35"/>
    <s v="Yes"/>
    <x v="0"/>
    <x v="0"/>
    <n v="1"/>
    <x v="1"/>
    <x v="0"/>
    <x v="2"/>
    <d v="1964-12-25T00:00:00"/>
    <x v="910"/>
    <x v="2"/>
    <s v="tier - 2"/>
    <x v="4"/>
    <x v="13"/>
  </r>
  <r>
    <x v="911"/>
    <s v="Mr."/>
    <s v=" Christopher"/>
    <s v="Chorney"/>
    <n v="43.11"/>
    <n v="5.6"/>
    <s v="No"/>
    <x v="0"/>
    <x v="0"/>
    <n v="0"/>
    <x v="1"/>
    <x v="0"/>
    <x v="2"/>
    <d v="1991-10-19T00:00:00"/>
    <x v="911"/>
    <x v="2"/>
    <s v="tier - 1"/>
    <x v="8"/>
    <x v="42"/>
  </r>
  <r>
    <x v="912"/>
    <s v="Mr."/>
    <s v=" Kevin"/>
    <s v="Rook"/>
    <n v="30.305"/>
    <n v="4.2699999999999996"/>
    <s v="Yes"/>
    <x v="0"/>
    <x v="0"/>
    <n v="1"/>
    <x v="1"/>
    <x v="0"/>
    <x v="2"/>
    <d v="1964-08-02T00:00:00"/>
    <x v="912"/>
    <x v="2"/>
    <s v="tier - 3"/>
    <x v="9"/>
    <x v="13"/>
  </r>
  <r>
    <x v="913"/>
    <s v="Mr."/>
    <s v=" Aharon N"/>
    <s v="Wright"/>
    <n v="25.175000000000001"/>
    <n v="5.57"/>
    <s v="Yes"/>
    <x v="0"/>
    <x v="0"/>
    <n v="1"/>
    <x v="1"/>
    <x v="1"/>
    <x v="2"/>
    <d v="1964-12-20T00:00:00"/>
    <x v="913"/>
    <x v="2"/>
    <s v="tier - 1"/>
    <x v="9"/>
    <x v="13"/>
  </r>
  <r>
    <x v="914"/>
    <s v="Mr."/>
    <s v=" Lawrence D."/>
    <s v="Chin"/>
    <n v="26.8"/>
    <n v="5.68"/>
    <s v="Yes"/>
    <x v="0"/>
    <x v="0"/>
    <n v="1"/>
    <x v="1"/>
    <x v="1"/>
    <x v="2"/>
    <d v="1964-11-19T00:00:00"/>
    <x v="914"/>
    <x v="2"/>
    <s v="tier - 1"/>
    <x v="14"/>
    <x v="13"/>
  </r>
  <r>
    <x v="915"/>
    <s v="Mr."/>
    <s v=" Malcolm"/>
    <s v="White"/>
    <n v="21.78"/>
    <n v="5.3"/>
    <s v="No"/>
    <x v="1"/>
    <x v="0"/>
    <n v="1"/>
    <x v="1"/>
    <x v="2"/>
    <x v="2"/>
    <d v="2004-06-02T00:00:00"/>
    <x v="915"/>
    <x v="2"/>
    <s v="tier - 3"/>
    <x v="0"/>
    <x v="39"/>
  </r>
  <r>
    <x v="916"/>
    <s v="Ms."/>
    <s v=" Anna E."/>
    <s v="Savage"/>
    <n v="30.14"/>
    <n v="9.4499999999999993"/>
    <s v="Yes"/>
    <x v="0"/>
    <x v="0"/>
    <n v="0"/>
    <x v="1"/>
    <x v="0"/>
    <x v="0"/>
    <d v="1967-10-29T00:00:00"/>
    <x v="916"/>
    <x v="2"/>
    <s v="tier - 1"/>
    <x v="0"/>
    <x v="22"/>
  </r>
  <r>
    <x v="917"/>
    <s v="Ms."/>
    <s v=" Jenny"/>
    <s v="Hitchings"/>
    <n v="29.7"/>
    <n v="6.79"/>
    <s v="Yes"/>
    <x v="0"/>
    <x v="0"/>
    <n v="0"/>
    <x v="1"/>
    <x v="1"/>
    <x v="0"/>
    <d v="1967-07-14T00:00:00"/>
    <x v="917"/>
    <x v="2"/>
    <s v="tier - 2"/>
    <x v="3"/>
    <x v="22"/>
  </r>
  <r>
    <x v="918"/>
    <s v="Ms."/>
    <s v=" Melissa L"/>
    <s v="Truitt"/>
    <n v="32.395000000000003"/>
    <n v="11.1"/>
    <s v="Yes"/>
    <x v="0"/>
    <x v="0"/>
    <n v="0"/>
    <x v="1"/>
    <x v="0"/>
    <x v="0"/>
    <d v="1967-08-24T00:00:00"/>
    <x v="918"/>
    <x v="2"/>
    <s v="tier - 3"/>
    <x v="2"/>
    <x v="22"/>
  </r>
  <r>
    <x v="919"/>
    <s v="Ms."/>
    <s v=" Chia J."/>
    <s v="Chang"/>
    <n v="36.64"/>
    <n v="7.26"/>
    <s v="No"/>
    <x v="0"/>
    <x v="0"/>
    <n v="0"/>
    <x v="1"/>
    <x v="0"/>
    <x v="0"/>
    <d v="1974-07-07T00:00:00"/>
    <x v="919"/>
    <x v="2"/>
    <s v="tier - 3"/>
    <x v="3"/>
    <x v="19"/>
  </r>
  <r>
    <x v="920"/>
    <s v="Ms."/>
    <s v=" Laura A"/>
    <s v="Frey"/>
    <n v="39.049999999999997"/>
    <n v="5.27"/>
    <s v="Yes"/>
    <x v="0"/>
    <x v="0"/>
    <n v="1"/>
    <x v="1"/>
    <x v="0"/>
    <x v="2"/>
    <d v="1964-09-29T00:00:00"/>
    <x v="920"/>
    <x v="2"/>
    <s v="tier - 2"/>
    <x v="0"/>
    <x v="13"/>
  </r>
  <r>
    <x v="921"/>
    <s v="Ms."/>
    <s v=" Aditi"/>
    <s v="Krishna"/>
    <n v="33.1"/>
    <n v="5.46"/>
    <s v="Yes"/>
    <x v="0"/>
    <x v="0"/>
    <n v="1"/>
    <x v="1"/>
    <x v="0"/>
    <x v="2"/>
    <d v="1964-06-27T00:00:00"/>
    <x v="921"/>
    <x v="2"/>
    <s v="tier - 2"/>
    <x v="3"/>
    <x v="13"/>
  </r>
  <r>
    <x v="922"/>
    <s v="Ms."/>
    <s v=" Leah A."/>
    <s v="Maher"/>
    <n v="31.824999999999999"/>
    <n v="8.1300000000000008"/>
    <s v="No"/>
    <x v="0"/>
    <x v="0"/>
    <n v="0"/>
    <x v="1"/>
    <x v="0"/>
    <x v="0"/>
    <d v="1965-11-10T00:00:00"/>
    <x v="922"/>
    <x v="2"/>
    <s v="tier - 3"/>
    <x v="1"/>
    <x v="11"/>
  </r>
  <r>
    <x v="923"/>
    <s v="Ms."/>
    <s v=" Marianne"/>
    <s v="Boivin"/>
    <n v="29"/>
    <n v="4.25"/>
    <s v="Yes"/>
    <x v="0"/>
    <x v="0"/>
    <n v="1"/>
    <x v="1"/>
    <x v="1"/>
    <x v="2"/>
    <d v="1964-07-11T00:00:00"/>
    <x v="923"/>
    <x v="2"/>
    <s v="tier - 2"/>
    <x v="3"/>
    <x v="13"/>
  </r>
  <r>
    <x v="924"/>
    <s v="Ms."/>
    <s v=" Carla"/>
    <s v="McAlister"/>
    <n v="30.495000000000001"/>
    <n v="8.68"/>
    <s v="No"/>
    <x v="0"/>
    <x v="0"/>
    <n v="0"/>
    <x v="1"/>
    <x v="0"/>
    <x v="0"/>
    <d v="1965-09-25T00:00:00"/>
    <x v="924"/>
    <x v="2"/>
    <s v="tier - 2"/>
    <x v="1"/>
    <x v="11"/>
  </r>
  <r>
    <x v="925"/>
    <s v="Ms."/>
    <s v=" Oksana"/>
    <s v="Akhmedova"/>
    <n v="25.2"/>
    <n v="6.25"/>
    <s v="Yes"/>
    <x v="0"/>
    <x v="0"/>
    <n v="1"/>
    <x v="1"/>
    <x v="1"/>
    <x v="1"/>
    <d v="1964-09-11T00:00:00"/>
    <x v="925"/>
    <x v="2"/>
    <s v="tier - 3"/>
    <x v="3"/>
    <x v="13"/>
  </r>
  <r>
    <x v="926"/>
    <s v="Ms."/>
    <s v=" Rebecca B."/>
    <s v="Tucker"/>
    <n v="22.77"/>
    <n v="4.47"/>
    <s v="Yes"/>
    <x v="0"/>
    <x v="0"/>
    <n v="1"/>
    <x v="1"/>
    <x v="2"/>
    <x v="2"/>
    <d v="1964-06-27T00:00:00"/>
    <x v="926"/>
    <x v="2"/>
    <s v="tier - 3"/>
    <x v="0"/>
    <x v="13"/>
  </r>
  <r>
    <x v="927"/>
    <s v="Ms."/>
    <s v=" Maria A."/>
    <s v="Gramelspacher"/>
    <n v="23.18"/>
    <n v="8.31"/>
    <s v="No"/>
    <x v="0"/>
    <x v="0"/>
    <n v="0"/>
    <x v="1"/>
    <x v="2"/>
    <x v="0"/>
    <d v="1965-10-03T00:00:00"/>
    <x v="927"/>
    <x v="2"/>
    <s v="tier - 1"/>
    <x v="1"/>
    <x v="11"/>
  </r>
  <r>
    <x v="928"/>
    <s v="Mrs."/>
    <s v=" Lisa M"/>
    <s v="Goldsmith"/>
    <n v="35.409999999999997"/>
    <n v="5.68"/>
    <s v="No"/>
    <x v="0"/>
    <x v="0"/>
    <n v="0"/>
    <x v="1"/>
    <x v="0"/>
    <x v="2"/>
    <d v="1982-11-20T00:00:00"/>
    <x v="928"/>
    <x v="2"/>
    <s v="tier - 3"/>
    <x v="12"/>
    <x v="37"/>
  </r>
  <r>
    <x v="929"/>
    <s v="Mr."/>
    <s v=" Steve Jr."/>
    <s v="Tranter"/>
    <n v="32.11"/>
    <n v="4.75"/>
    <s v="Yes"/>
    <x v="0"/>
    <x v="0"/>
    <n v="2"/>
    <x v="1"/>
    <x v="0"/>
    <x v="2"/>
    <d v="1966-07-25T00:00:00"/>
    <x v="929"/>
    <x v="2"/>
    <s v="tier - 3"/>
    <x v="4"/>
    <x v="24"/>
  </r>
  <r>
    <x v="930"/>
    <s v="Mrs."/>
    <s v=" Tiffany"/>
    <s v="Tu"/>
    <n v="34.479999999999997"/>
    <n v="6.31"/>
    <s v="No"/>
    <x v="0"/>
    <x v="1"/>
    <n v="1"/>
    <x v="1"/>
    <x v="0"/>
    <x v="1"/>
    <d v="1979-11-06T00:00:00"/>
    <x v="930"/>
    <x v="2"/>
    <s v="tier - 1"/>
    <x v="12"/>
    <x v="18"/>
  </r>
  <r>
    <x v="931"/>
    <s v="Mr."/>
    <s v=" Greg"/>
    <s v="Kaczka"/>
    <n v="34.39"/>
    <n v="6.28"/>
    <s v="Yes"/>
    <x v="0"/>
    <x v="0"/>
    <n v="1"/>
    <x v="1"/>
    <x v="0"/>
    <x v="1"/>
    <d v="1964-12-02T00:00:00"/>
    <x v="931"/>
    <x v="2"/>
    <s v="tier - 1"/>
    <x v="1"/>
    <x v="13"/>
  </r>
  <r>
    <x v="932"/>
    <s v="Mr."/>
    <s v=" Dale"/>
    <s v="Hunter"/>
    <n v="26.4"/>
    <n v="9.2899999999999991"/>
    <s v="Yes"/>
    <x v="0"/>
    <x v="1"/>
    <n v="1"/>
    <x v="1"/>
    <x v="1"/>
    <x v="0"/>
    <d v="1963-06-09T00:00:00"/>
    <x v="932"/>
    <x v="2"/>
    <s v="tier - 3"/>
    <x v="0"/>
    <x v="8"/>
  </r>
  <r>
    <x v="933"/>
    <s v="Ms."/>
    <s v=" Brittany A."/>
    <s v="Moran"/>
    <n v="28.1"/>
    <n v="5.79"/>
    <s v="Yes"/>
    <x v="0"/>
    <x v="1"/>
    <n v="1"/>
    <x v="1"/>
    <x v="1"/>
    <x v="1"/>
    <d v="1969-11-12T00:00:00"/>
    <x v="933"/>
    <x v="2"/>
    <s v="tier - 1"/>
    <x v="3"/>
    <x v="16"/>
  </r>
  <r>
    <x v="934"/>
    <s v="Mr."/>
    <s v=" Robert S"/>
    <s v="Ashby"/>
    <n v="27"/>
    <n v="4.54"/>
    <s v="Yes"/>
    <x v="0"/>
    <x v="0"/>
    <n v="1"/>
    <x v="1"/>
    <x v="1"/>
    <x v="2"/>
    <d v="1988-09-05T00:00:00"/>
    <x v="934"/>
    <x v="2"/>
    <s v="tier - 1"/>
    <x v="3"/>
    <x v="23"/>
  </r>
  <r>
    <x v="935"/>
    <s v="Mr."/>
    <s v=" Cameron"/>
    <s v="Ausen"/>
    <n v="28.594999999999999"/>
    <n v="4.68"/>
    <s v="Yes"/>
    <x v="0"/>
    <x v="0"/>
    <n v="1"/>
    <x v="1"/>
    <x v="1"/>
    <x v="2"/>
    <d v="1964-11-09T00:00:00"/>
    <x v="935"/>
    <x v="2"/>
    <s v="tier - 1"/>
    <x v="1"/>
    <x v="13"/>
  </r>
  <r>
    <x v="936"/>
    <s v="Mrs."/>
    <s v=" Ulrike"/>
    <s v="Savage"/>
    <n v="36.799999999999997"/>
    <n v="5.88"/>
    <s v="No"/>
    <x v="0"/>
    <x v="0"/>
    <n v="1"/>
    <x v="1"/>
    <x v="0"/>
    <x v="1"/>
    <d v="1984-11-26T00:00:00"/>
    <x v="936"/>
    <x v="2"/>
    <s v="tier - 3"/>
    <x v="12"/>
    <x v="32"/>
  </r>
  <r>
    <x v="937"/>
    <s v="Ms."/>
    <s v=" Katlyn A."/>
    <s v="O'Leary"/>
    <n v="23.75"/>
    <n v="5.42"/>
    <s v="Yes"/>
    <x v="0"/>
    <x v="1"/>
    <n v="1"/>
    <x v="1"/>
    <x v="2"/>
    <x v="2"/>
    <d v="1969-10-12T00:00:00"/>
    <x v="937"/>
    <x v="2"/>
    <s v="tier - 1"/>
    <x v="2"/>
    <x v="16"/>
  </r>
  <r>
    <x v="938"/>
    <s v="Mr."/>
    <s v=" Morgan B."/>
    <s v="Scoville"/>
    <n v="35.619999999999997"/>
    <n v="4.16"/>
    <s v="No"/>
    <x v="0"/>
    <x v="0"/>
    <n v="0"/>
    <x v="1"/>
    <x v="0"/>
    <x v="2"/>
    <d v="1982-10-21T00:00:00"/>
    <x v="938"/>
    <x v="2"/>
    <s v="tier - 2"/>
    <x v="14"/>
    <x v="37"/>
  </r>
  <r>
    <x v="939"/>
    <s v="Mr."/>
    <s v=" Peter"/>
    <s v="Kaus"/>
    <n v="30.69"/>
    <n v="7.05"/>
    <s v="Yes"/>
    <x v="0"/>
    <x v="0"/>
    <n v="2"/>
    <x v="1"/>
    <x v="0"/>
    <x v="0"/>
    <d v="1970-12-01T00:00:00"/>
    <x v="939"/>
    <x v="2"/>
    <s v="tier - 1"/>
    <x v="14"/>
    <x v="2"/>
  </r>
  <r>
    <x v="940"/>
    <s v="Ms."/>
    <s v=" Chandler"/>
    <s v="Rainey"/>
    <n v="35.799999999999997"/>
    <n v="5.63"/>
    <s v="Yes"/>
    <x v="0"/>
    <x v="0"/>
    <n v="2"/>
    <x v="1"/>
    <x v="0"/>
    <x v="2"/>
    <d v="1966-11-09T00:00:00"/>
    <x v="940"/>
    <x v="2"/>
    <s v="tier - 1"/>
    <x v="3"/>
    <x v="24"/>
  </r>
  <r>
    <x v="941"/>
    <s v="Ms."/>
    <s v=" Silvana M."/>
    <s v="Rasch"/>
    <n v="28.785"/>
    <n v="4.24"/>
    <s v="Yes"/>
    <x v="0"/>
    <x v="0"/>
    <n v="2"/>
    <x v="1"/>
    <x v="1"/>
    <x v="2"/>
    <d v="1966-08-23T00:00:00"/>
    <x v="941"/>
    <x v="2"/>
    <s v="tier - 3"/>
    <x v="2"/>
    <x v="24"/>
  </r>
  <r>
    <x v="942"/>
    <s v="Ms."/>
    <s v=" Natty"/>
    <s v="Plunkett"/>
    <n v="28.594999999999999"/>
    <n v="4.96"/>
    <s v="Yes"/>
    <x v="0"/>
    <x v="0"/>
    <n v="2"/>
    <x v="1"/>
    <x v="1"/>
    <x v="2"/>
    <d v="1966-07-06T00:00:00"/>
    <x v="942"/>
    <x v="2"/>
    <s v="tier - 1"/>
    <x v="2"/>
    <x v="24"/>
  </r>
  <r>
    <x v="943"/>
    <s v="Mr."/>
    <s v=" Nicholas T"/>
    <s v="Murphy"/>
    <n v="48.75"/>
    <n v="4.34"/>
    <s v="No"/>
    <x v="0"/>
    <x v="0"/>
    <n v="0"/>
    <x v="1"/>
    <x v="0"/>
    <x v="2"/>
    <d v="1994-07-20T00:00:00"/>
    <x v="943"/>
    <x v="2"/>
    <s v="tier - 2"/>
    <x v="8"/>
    <x v="6"/>
  </r>
  <r>
    <x v="944"/>
    <s v="Ms."/>
    <s v=" Rebecca"/>
    <s v="Gusmer"/>
    <n v="28.31"/>
    <n v="5.43"/>
    <s v="Yes"/>
    <x v="0"/>
    <x v="0"/>
    <n v="2"/>
    <x v="1"/>
    <x v="1"/>
    <x v="2"/>
    <d v="1966-10-04T00:00:00"/>
    <x v="944"/>
    <x v="2"/>
    <s v="tier - 2"/>
    <x v="2"/>
    <x v="24"/>
  </r>
  <r>
    <x v="945"/>
    <s v="Mr."/>
    <s v=" John"/>
    <s v="Loftus"/>
    <n v="38.39"/>
    <n v="8.33"/>
    <s v="Yes"/>
    <x v="0"/>
    <x v="0"/>
    <n v="1"/>
    <x v="1"/>
    <x v="0"/>
    <x v="0"/>
    <d v="1986-07-17T00:00:00"/>
    <x v="945"/>
    <x v="2"/>
    <s v="tier - 3"/>
    <x v="13"/>
    <x v="26"/>
  </r>
  <r>
    <x v="946"/>
    <s v="Mr."/>
    <s v=" Antony G"/>
    <s v="Scott"/>
    <n v="25.87"/>
    <n v="5.63"/>
    <s v="Yes"/>
    <x v="0"/>
    <x v="0"/>
    <n v="1"/>
    <x v="1"/>
    <x v="1"/>
    <x v="2"/>
    <d v="1964-06-20T00:00:00"/>
    <x v="946"/>
    <x v="2"/>
    <s v="tier - 1"/>
    <x v="16"/>
    <x v="13"/>
  </r>
  <r>
    <x v="947"/>
    <s v="Mr."/>
    <s v=" Eric"/>
    <s v="Alvarez"/>
    <n v="43.7"/>
    <n v="7.23"/>
    <s v="No"/>
    <x v="0"/>
    <x v="0"/>
    <n v="0"/>
    <x v="1"/>
    <x v="0"/>
    <x v="0"/>
    <d v="1965-11-06T00:00:00"/>
    <x v="947"/>
    <x v="2"/>
    <s v="tier - 3"/>
    <x v="3"/>
    <x v="11"/>
  </r>
  <r>
    <x v="948"/>
    <s v="Mr."/>
    <s v=" Erik"/>
    <s v="Petersson"/>
    <n v="40.945"/>
    <n v="10.57"/>
    <s v="No"/>
    <x v="0"/>
    <x v="0"/>
    <n v="0"/>
    <x v="1"/>
    <x v="0"/>
    <x v="0"/>
    <d v="1965-12-25T00:00:00"/>
    <x v="948"/>
    <x v="2"/>
    <s v="tier - 3"/>
    <x v="4"/>
    <x v="11"/>
  </r>
  <r>
    <x v="949"/>
    <s v="Mr."/>
    <s v=" Matthew T"/>
    <s v="Liaw"/>
    <n v="27.94"/>
    <n v="7.92"/>
    <s v="No"/>
    <x v="0"/>
    <x v="0"/>
    <n v="0"/>
    <x v="1"/>
    <x v="1"/>
    <x v="0"/>
    <d v="1965-10-27T00:00:00"/>
    <x v="949"/>
    <x v="2"/>
    <s v="tier - 1"/>
    <x v="0"/>
    <x v="11"/>
  </r>
  <r>
    <x v="950"/>
    <s v="Ms."/>
    <s v=" Cassandra"/>
    <s v="Tripaldi"/>
    <n v="31.9"/>
    <n v="10.119999999999999"/>
    <s v="No"/>
    <x v="0"/>
    <x v="0"/>
    <n v="2"/>
    <x v="1"/>
    <x v="0"/>
    <x v="0"/>
    <d v="1973-07-23T00:00:00"/>
    <x v="950"/>
    <x v="2"/>
    <s v="tier - 2"/>
    <x v="3"/>
    <x v="30"/>
  </r>
  <r>
    <x v="951"/>
    <s v="Ms."/>
    <s v=" Rosemary C"/>
    <s v="Kelley"/>
    <n v="31.64"/>
    <n v="7.91"/>
    <s v="No"/>
    <x v="0"/>
    <x v="0"/>
    <n v="0"/>
    <x v="1"/>
    <x v="0"/>
    <x v="0"/>
    <d v="1971-12-01T00:00:00"/>
    <x v="951"/>
    <x v="2"/>
    <s v="tier - 1"/>
    <x v="1"/>
    <x v="14"/>
  </r>
  <r>
    <x v="952"/>
    <s v="Ms."/>
    <s v=" Carrie A."/>
    <s v="Endara"/>
    <n v="46.7"/>
    <n v="10.9"/>
    <s v="No"/>
    <x v="0"/>
    <x v="0"/>
    <n v="0"/>
    <x v="1"/>
    <x v="0"/>
    <x v="0"/>
    <d v="1968-11-14T00:00:00"/>
    <x v="952"/>
    <x v="2"/>
    <s v="tier - 1"/>
    <x v="3"/>
    <x v="0"/>
  </r>
  <r>
    <x v="953"/>
    <s v="Mr."/>
    <s v=" Gerardo Sr."/>
    <s v="Valle"/>
    <n v="18.335000000000001"/>
    <n v="11.83"/>
    <s v="No"/>
    <x v="0"/>
    <x v="0"/>
    <n v="0"/>
    <x v="1"/>
    <x v="3"/>
    <x v="0"/>
    <d v="1965-10-03T00:00:00"/>
    <x v="953"/>
    <x v="2"/>
    <s v="tier - 1"/>
    <x v="6"/>
    <x v="11"/>
  </r>
  <r>
    <x v="954"/>
    <s v="Mr."/>
    <s v=" Matthew R."/>
    <s v="Germain"/>
    <n v="31.24"/>
    <n v="7.42"/>
    <s v="Yes"/>
    <x v="0"/>
    <x v="0"/>
    <n v="2"/>
    <x v="1"/>
    <x v="0"/>
    <x v="0"/>
    <d v="1970-07-23T00:00:00"/>
    <x v="954"/>
    <x v="2"/>
    <s v="tier - 1"/>
    <x v="1"/>
    <x v="2"/>
  </r>
  <r>
    <x v="955"/>
    <s v="Mrs."/>
    <s v=" Meghan E"/>
    <s v="Finecey"/>
    <n v="39.22"/>
    <n v="5.62"/>
    <s v="Yes"/>
    <x v="0"/>
    <x v="0"/>
    <n v="1"/>
    <x v="1"/>
    <x v="0"/>
    <x v="2"/>
    <d v="1988-06-12T00:00:00"/>
    <x v="955"/>
    <x v="2"/>
    <s v="tier - 1"/>
    <x v="12"/>
    <x v="23"/>
  </r>
  <r>
    <x v="956"/>
    <s v="Mr."/>
    <s v=" Eric"/>
    <s v="Mendoza"/>
    <n v="24.414999999999999"/>
    <n v="7.16"/>
    <s v="No"/>
    <x v="0"/>
    <x v="0"/>
    <n v="0"/>
    <x v="1"/>
    <x v="2"/>
    <x v="0"/>
    <d v="1971-12-19T00:00:00"/>
    <x v="956"/>
    <x v="2"/>
    <s v="tier - 1"/>
    <x v="1"/>
    <x v="14"/>
  </r>
  <r>
    <x v="957"/>
    <s v="Ms."/>
    <s v=" Lisa B"/>
    <s v="Roe"/>
    <n v="32.299999999999997"/>
    <n v="9.89"/>
    <s v="No"/>
    <x v="0"/>
    <x v="0"/>
    <n v="0"/>
    <x v="1"/>
    <x v="0"/>
    <x v="0"/>
    <d v="1968-06-24T00:00:00"/>
    <x v="957"/>
    <x v="2"/>
    <s v="tier - 1"/>
    <x v="2"/>
    <x v="0"/>
  </r>
  <r>
    <x v="958"/>
    <s v="Mrs."/>
    <s v=" Jane R."/>
    <s v="Webb"/>
    <n v="39.94"/>
    <n v="5.14"/>
    <s v="No"/>
    <x v="0"/>
    <x v="0"/>
    <n v="0"/>
    <x v="1"/>
    <x v="0"/>
    <x v="2"/>
    <d v="1989-10-06T00:00:00"/>
    <x v="958"/>
    <x v="2"/>
    <s v="tier - 3"/>
    <x v="12"/>
    <x v="4"/>
  </r>
  <r>
    <x v="959"/>
    <s v="Ms."/>
    <s v=" Allison M"/>
    <s v="Stocker"/>
    <n v="30"/>
    <n v="5.61"/>
    <s v="Yes"/>
    <x v="0"/>
    <x v="1"/>
    <n v="1"/>
    <x v="1"/>
    <x v="0"/>
    <x v="2"/>
    <d v="1969-08-11T00:00:00"/>
    <x v="959"/>
    <x v="2"/>
    <s v="tier - 1"/>
    <x v="1"/>
    <x v="16"/>
  </r>
  <r>
    <x v="960"/>
    <s v="Mrs."/>
    <s v=" Sarah E."/>
    <s v="Jacobson"/>
    <n v="35.340000000000003"/>
    <n v="5.51"/>
    <s v="Yes"/>
    <x v="0"/>
    <x v="1"/>
    <n v="1"/>
    <x v="1"/>
    <x v="0"/>
    <x v="2"/>
    <d v="1983-06-07T00:00:00"/>
    <x v="960"/>
    <x v="2"/>
    <s v="tier - 3"/>
    <x v="12"/>
    <x v="37"/>
  </r>
  <r>
    <x v="961"/>
    <s v="Mr."/>
    <s v=" Philip J"/>
    <s v="Shaw"/>
    <n v="32.204999999999998"/>
    <n v="8.3800000000000008"/>
    <s v="Yes"/>
    <x v="0"/>
    <x v="0"/>
    <n v="2"/>
    <x v="1"/>
    <x v="0"/>
    <x v="0"/>
    <d v="1970-10-13T00:00:00"/>
    <x v="961"/>
    <x v="2"/>
    <s v="tier - 1"/>
    <x v="7"/>
    <x v="2"/>
  </r>
  <r>
    <x v="962"/>
    <s v="Ms."/>
    <s v=" Jillian A."/>
    <s v="Goodwin"/>
    <n v="33.880000000000003"/>
    <n v="4.68"/>
    <s v="No"/>
    <x v="1"/>
    <x v="0"/>
    <n v="1"/>
    <x v="1"/>
    <x v="0"/>
    <x v="2"/>
    <d v="2004-09-10T00:00:00"/>
    <x v="962"/>
    <x v="2"/>
    <s v="tier - 2"/>
    <x v="0"/>
    <x v="41"/>
  </r>
  <r>
    <x v="963"/>
    <s v="Mrs."/>
    <s v=" Laura D"/>
    <s v="Brock"/>
    <n v="26.63"/>
    <n v="4.3600000000000003"/>
    <s v="Yes"/>
    <x v="0"/>
    <x v="0"/>
    <n v="2"/>
    <x v="1"/>
    <x v="1"/>
    <x v="2"/>
    <d v="1966-09-07T00:00:00"/>
    <x v="963"/>
    <x v="2"/>
    <s v="tier - 2"/>
    <x v="15"/>
    <x v="24"/>
  </r>
  <r>
    <x v="964"/>
    <s v="Ms."/>
    <s v=" Megan E."/>
    <s v="Papp"/>
    <n v="28.7"/>
    <n v="7.74"/>
    <s v="No"/>
    <x v="0"/>
    <x v="0"/>
    <n v="0"/>
    <x v="1"/>
    <x v="1"/>
    <x v="0"/>
    <d v="1965-06-23T00:00:00"/>
    <x v="964"/>
    <x v="2"/>
    <s v="tier - 2"/>
    <x v="3"/>
    <x v="11"/>
  </r>
  <r>
    <x v="965"/>
    <s v="Ms."/>
    <s v=" Shannon J."/>
    <s v="Siragusa"/>
    <n v="25.65"/>
    <n v="4.05"/>
    <s v="Yes"/>
    <x v="0"/>
    <x v="0"/>
    <n v="2"/>
    <x v="1"/>
    <x v="1"/>
    <x v="2"/>
    <d v="1966-06-14T00:00:00"/>
    <x v="965"/>
    <x v="2"/>
    <s v="tier - 1"/>
    <x v="1"/>
    <x v="24"/>
  </r>
  <r>
    <x v="966"/>
    <s v="Ms."/>
    <s v=" Rachelle M"/>
    <s v="Pizarro"/>
    <n v="36.384999999999998"/>
    <n v="11.49"/>
    <s v="No"/>
    <x v="0"/>
    <x v="0"/>
    <n v="0"/>
    <x v="1"/>
    <x v="0"/>
    <x v="0"/>
    <d v="1971-09-12T00:00:00"/>
    <x v="966"/>
    <x v="2"/>
    <s v="tier - 3"/>
    <x v="1"/>
    <x v="14"/>
  </r>
  <r>
    <x v="967"/>
    <s v="Mr."/>
    <s v=" Casey"/>
    <s v="Strange"/>
    <n v="34.69"/>
    <n v="5.65"/>
    <s v="No"/>
    <x v="0"/>
    <x v="0"/>
    <n v="0"/>
    <x v="1"/>
    <x v="0"/>
    <x v="2"/>
    <d v="1980-07-17T00:00:00"/>
    <x v="967"/>
    <x v="2"/>
    <s v="tier - 3"/>
    <x v="14"/>
    <x v="25"/>
  </r>
  <r>
    <x v="968"/>
    <s v="Ms."/>
    <s v=" Jessica L"/>
    <s v="Eidinger"/>
    <n v="37.68"/>
    <n v="4.29"/>
    <s v="Yes"/>
    <x v="0"/>
    <x v="0"/>
    <n v="0"/>
    <x v="1"/>
    <x v="0"/>
    <x v="2"/>
    <d v="1985-06-09T00:00:00"/>
    <x v="968"/>
    <x v="2"/>
    <s v="tier - 1"/>
    <x v="1"/>
    <x v="17"/>
  </r>
  <r>
    <x v="969"/>
    <s v="Mr."/>
    <s v=" Brandon F"/>
    <s v="Ginsburg"/>
    <n v="35.49"/>
    <n v="4.74"/>
    <s v="Yes"/>
    <x v="0"/>
    <x v="1"/>
    <n v="1"/>
    <x v="1"/>
    <x v="0"/>
    <x v="2"/>
    <d v="1983-10-23T00:00:00"/>
    <x v="969"/>
    <x v="2"/>
    <s v="tier - 1"/>
    <x v="14"/>
    <x v="33"/>
  </r>
  <r>
    <x v="970"/>
    <s v="Ms."/>
    <s v=" Melissa"/>
    <s v="Truex"/>
    <n v="44.7"/>
    <n v="7.6"/>
    <s v="Yes"/>
    <x v="0"/>
    <x v="0"/>
    <n v="2"/>
    <x v="1"/>
    <x v="0"/>
    <x v="0"/>
    <d v="1970-10-07T00:00:00"/>
    <x v="970"/>
    <x v="2"/>
    <s v="tier - 2"/>
    <x v="3"/>
    <x v="2"/>
  </r>
  <r>
    <x v="971"/>
    <s v="Ms."/>
    <s v=" Danielle N"/>
    <s v="Higgins"/>
    <n v="38.380000000000003"/>
    <n v="8.5"/>
    <s v="Yes"/>
    <x v="0"/>
    <x v="0"/>
    <n v="2"/>
    <x v="1"/>
    <x v="0"/>
    <x v="0"/>
    <d v="1970-10-02T00:00:00"/>
    <x v="971"/>
    <x v="2"/>
    <s v="tier - 3"/>
    <x v="2"/>
    <x v="2"/>
  </r>
  <r>
    <x v="972"/>
    <s v="Mr."/>
    <s v=" Matthew"/>
    <s v="McCurdy"/>
    <n v="35.244999999999997"/>
    <n v="11.22"/>
    <s v="Yes"/>
    <x v="0"/>
    <x v="0"/>
    <n v="0"/>
    <x v="1"/>
    <x v="0"/>
    <x v="0"/>
    <d v="1967-12-19T00:00:00"/>
    <x v="972"/>
    <x v="2"/>
    <s v="tier - 1"/>
    <x v="11"/>
    <x v="22"/>
  </r>
  <r>
    <x v="973"/>
    <s v="Mrs."/>
    <s v=" Bettina"/>
    <s v="Hughes"/>
    <n v="49.84"/>
    <n v="5.0999999999999996"/>
    <s v="Yes"/>
    <x v="0"/>
    <x v="1"/>
    <n v="1"/>
    <x v="1"/>
    <x v="0"/>
    <x v="2"/>
    <d v="1997-07-28T00:00:00"/>
    <x v="973"/>
    <x v="2"/>
    <s v="tier - 2"/>
    <x v="12"/>
    <x v="31"/>
  </r>
  <r>
    <x v="974"/>
    <s v="Mr."/>
    <s v=" Alexander"/>
    <s v="Varner"/>
    <n v="49.06"/>
    <n v="5.43"/>
    <s v="Yes"/>
    <x v="0"/>
    <x v="0"/>
    <n v="1"/>
    <x v="1"/>
    <x v="0"/>
    <x v="2"/>
    <d v="1964-06-13T00:00:00"/>
    <x v="974"/>
    <x v="2"/>
    <s v="tier - 2"/>
    <x v="0"/>
    <x v="13"/>
  </r>
  <r>
    <x v="975"/>
    <s v="Mrs."/>
    <s v=" Holli"/>
    <s v="Dahmen"/>
    <n v="30.88"/>
    <n v="5.82"/>
    <s v="No"/>
    <x v="0"/>
    <x v="0"/>
    <n v="2"/>
    <x v="1"/>
    <x v="0"/>
    <x v="1"/>
    <d v="1972-12-06T00:00:00"/>
    <x v="975"/>
    <x v="2"/>
    <s v="tier - 2"/>
    <x v="15"/>
    <x v="28"/>
  </r>
  <r>
    <x v="976"/>
    <s v="Mrs."/>
    <s v=" Heather C"/>
    <s v="Young"/>
    <n v="33.35"/>
    <n v="6.05"/>
    <s v="No"/>
    <x v="0"/>
    <x v="1"/>
    <n v="1"/>
    <x v="1"/>
    <x v="0"/>
    <x v="1"/>
    <d v="1979-06-07T00:00:00"/>
    <x v="976"/>
    <x v="2"/>
    <s v="tier - 1"/>
    <x v="12"/>
    <x v="9"/>
  </r>
  <r>
    <x v="977"/>
    <s v="Mr."/>
    <s v=" Kyle"/>
    <s v="Fraser"/>
    <n v="38"/>
    <n v="6.38"/>
    <s v="Yes"/>
    <x v="0"/>
    <x v="0"/>
    <n v="1"/>
    <x v="1"/>
    <x v="0"/>
    <x v="1"/>
    <d v="1964-12-13T00:00:00"/>
    <x v="977"/>
    <x v="2"/>
    <s v="tier - 2"/>
    <x v="3"/>
    <x v="13"/>
  </r>
  <r>
    <x v="978"/>
    <s v="Mr."/>
    <s v=" Thomas J"/>
    <s v="Deeg"/>
    <n v="36.08"/>
    <n v="5.73"/>
    <s v="Yes"/>
    <x v="0"/>
    <x v="0"/>
    <n v="1"/>
    <x v="1"/>
    <x v="0"/>
    <x v="1"/>
    <d v="1964-07-03T00:00:00"/>
    <x v="978"/>
    <x v="2"/>
    <s v="tier - 1"/>
    <x v="0"/>
    <x v="13"/>
  </r>
  <r>
    <x v="979"/>
    <s v="Mr."/>
    <s v=" Chris"/>
    <s v="Robertson"/>
    <n v="35.700000000000003"/>
    <n v="5.47"/>
    <s v="Yes"/>
    <x v="0"/>
    <x v="0"/>
    <n v="1"/>
    <x v="1"/>
    <x v="0"/>
    <x v="2"/>
    <d v="1964-07-04T00:00:00"/>
    <x v="979"/>
    <x v="2"/>
    <s v="tier - 1"/>
    <x v="3"/>
    <x v="13"/>
  </r>
  <r>
    <x v="980"/>
    <s v="Mr."/>
    <s v=" Graham"/>
    <s v="Peck"/>
    <n v="34.01"/>
    <n v="11.3"/>
    <s v="No"/>
    <x v="0"/>
    <x v="0"/>
    <n v="0"/>
    <x v="1"/>
    <x v="0"/>
    <x v="0"/>
    <d v="1965-09-26T00:00:00"/>
    <x v="980"/>
    <x v="2"/>
    <s v="tier - 3"/>
    <x v="1"/>
    <x v="11"/>
  </r>
  <r>
    <x v="981"/>
    <s v="Mr."/>
    <s v=" Garrett"/>
    <s v="Burger"/>
    <n v="31.54"/>
    <n v="6.72"/>
    <s v="No"/>
    <x v="0"/>
    <x v="0"/>
    <n v="0"/>
    <x v="1"/>
    <x v="0"/>
    <x v="0"/>
    <d v="1965-11-29T00:00:00"/>
    <x v="981"/>
    <x v="2"/>
    <s v="tier - 1"/>
    <x v="1"/>
    <x v="11"/>
  </r>
  <r>
    <x v="982"/>
    <s v="Mr."/>
    <s v=" Andrew"/>
    <s v="Blain"/>
    <n v="23.3"/>
    <n v="5.36"/>
    <s v="Yes"/>
    <x v="0"/>
    <x v="0"/>
    <n v="1"/>
    <x v="1"/>
    <x v="2"/>
    <x v="2"/>
    <d v="1964-07-12T00:00:00"/>
    <x v="982"/>
    <x v="2"/>
    <s v="tier - 3"/>
    <x v="3"/>
    <x v="13"/>
  </r>
  <r>
    <x v="983"/>
    <s v="Mrs."/>
    <s v=" Annabelle M"/>
    <s v="Winters"/>
    <n v="27.75"/>
    <n v="9.8800000000000008"/>
    <s v="No"/>
    <x v="0"/>
    <x v="0"/>
    <n v="0"/>
    <x v="1"/>
    <x v="1"/>
    <x v="0"/>
    <d v="1968-11-02T00:00:00"/>
    <x v="983"/>
    <x v="2"/>
    <s v="tier - 2"/>
    <x v="15"/>
    <x v="0"/>
  </r>
  <r>
    <x v="984"/>
    <s v="Mr."/>
    <s v=" Daniel T."/>
    <s v="McCue"/>
    <n v="42.46"/>
    <n v="4.1100000000000003"/>
    <s v="No"/>
    <x v="0"/>
    <x v="0"/>
    <n v="0"/>
    <x v="1"/>
    <x v="0"/>
    <x v="2"/>
    <d v="1989-08-19T00:00:00"/>
    <x v="984"/>
    <x v="2"/>
    <s v="tier - 3"/>
    <x v="0"/>
    <x v="4"/>
  </r>
  <r>
    <x v="985"/>
    <s v="Ms."/>
    <s v=" Deanne"/>
    <s v="Webster"/>
    <n v="54.47"/>
    <n v="7.48"/>
    <s v="No"/>
    <x v="0"/>
    <x v="0"/>
    <n v="0"/>
    <x v="1"/>
    <x v="0"/>
    <x v="0"/>
    <d v="2002-09-20T00:00:00"/>
    <x v="985"/>
    <x v="2"/>
    <s v="tier - 3"/>
    <x v="1"/>
    <x v="43"/>
  </r>
  <r>
    <x v="986"/>
    <s v="Ms."/>
    <s v=" Carrie"/>
    <s v="Anderson"/>
    <n v="24.93"/>
    <n v="9.18"/>
    <s v="Yes"/>
    <x v="0"/>
    <x v="1"/>
    <n v="1"/>
    <x v="1"/>
    <x v="2"/>
    <x v="0"/>
    <d v="1963-07-11T00:00:00"/>
    <x v="986"/>
    <x v="2"/>
    <s v="tier - 1"/>
    <x v="1"/>
    <x v="8"/>
  </r>
  <r>
    <x v="987"/>
    <s v="Mrs."/>
    <s v=" Suzanne"/>
    <s v="Chiappone"/>
    <n v="48.12"/>
    <n v="4.51"/>
    <s v="Yes"/>
    <x v="0"/>
    <x v="0"/>
    <n v="1"/>
    <x v="1"/>
    <x v="0"/>
    <x v="2"/>
    <d v="1995-12-10T00:00:00"/>
    <x v="987"/>
    <x v="2"/>
    <s v="tier - 2"/>
    <x v="12"/>
    <x v="40"/>
  </r>
  <r>
    <x v="988"/>
    <s v="Ms."/>
    <s v=" Jasmine P."/>
    <s v="Opie"/>
    <n v="24.91"/>
    <n v="7.33"/>
    <s v="Yes"/>
    <x v="0"/>
    <x v="1"/>
    <n v="1"/>
    <x v="1"/>
    <x v="2"/>
    <x v="0"/>
    <d v="1963-11-22T00:00:00"/>
    <x v="988"/>
    <x v="2"/>
    <s v="tier - 3"/>
    <x v="1"/>
    <x v="8"/>
  </r>
  <r>
    <x v="989"/>
    <s v="Ms."/>
    <s v=" Jennifer"/>
    <s v="Donnelly"/>
    <n v="27.645"/>
    <n v="10.56"/>
    <s v="No"/>
    <x v="0"/>
    <x v="0"/>
    <n v="0"/>
    <x v="1"/>
    <x v="1"/>
    <x v="0"/>
    <d v="1968-10-06T00:00:00"/>
    <x v="989"/>
    <x v="2"/>
    <s v="tier - 1"/>
    <x v="1"/>
    <x v="0"/>
  </r>
  <r>
    <x v="990"/>
    <s v="Ms."/>
    <s v=" Tracie"/>
    <s v="Rall"/>
    <n v="33.700000000000003"/>
    <n v="4.01"/>
    <s v="No"/>
    <x v="0"/>
    <x v="0"/>
    <n v="2"/>
    <x v="1"/>
    <x v="0"/>
    <x v="2"/>
    <d v="1972-09-25T00:00:00"/>
    <x v="990"/>
    <x v="2"/>
    <s v="tier - 2"/>
    <x v="3"/>
    <x v="28"/>
  </r>
  <r>
    <x v="991"/>
    <s v="Mr."/>
    <s v=" Tristan D."/>
    <s v="Mitchell"/>
    <n v="38.93"/>
    <n v="5.64"/>
    <s v="Yes"/>
    <x v="0"/>
    <x v="0"/>
    <n v="1"/>
    <x v="1"/>
    <x v="0"/>
    <x v="2"/>
    <d v="1988-11-14T00:00:00"/>
    <x v="991"/>
    <x v="2"/>
    <s v="tier - 1"/>
    <x v="13"/>
    <x v="23"/>
  </r>
  <r>
    <x v="992"/>
    <s v="Mr."/>
    <s v=" Peiweng"/>
    <s v="Chen"/>
    <n v="32.774999999999999"/>
    <n v="8.02"/>
    <s v="Yes"/>
    <x v="0"/>
    <x v="0"/>
    <n v="2"/>
    <x v="1"/>
    <x v="0"/>
    <x v="0"/>
    <d v="1970-06-22T00:00:00"/>
    <x v="992"/>
    <x v="2"/>
    <s v="tier - 1"/>
    <x v="1"/>
    <x v="2"/>
  </r>
  <r>
    <x v="993"/>
    <s v="Ms."/>
    <s v=" Theresa M."/>
    <s v="Tufaro"/>
    <n v="29.83"/>
    <n v="7.2"/>
    <s v="Yes"/>
    <x v="0"/>
    <x v="0"/>
    <n v="0"/>
    <x v="1"/>
    <x v="1"/>
    <x v="0"/>
    <d v="1967-06-14T00:00:00"/>
    <x v="993"/>
    <x v="2"/>
    <s v="tier - 3"/>
    <x v="2"/>
    <x v="22"/>
  </r>
  <r>
    <x v="994"/>
    <s v="Mr."/>
    <s v=" Daniel J"/>
    <s v="Peters"/>
    <n v="28.31"/>
    <n v="4.55"/>
    <s v="No"/>
    <x v="1"/>
    <x v="0"/>
    <n v="1"/>
    <x v="1"/>
    <x v="1"/>
    <x v="2"/>
    <d v="2004-10-04T00:00:00"/>
    <x v="994"/>
    <x v="2"/>
    <s v="tier - 2"/>
    <x v="9"/>
    <x v="41"/>
  </r>
  <r>
    <x v="995"/>
    <s v="Mrs."/>
    <s v=" Courtney M."/>
    <s v="Susedik"/>
    <n v="29.79"/>
    <n v="9.0299999999999994"/>
    <s v="No"/>
    <x v="0"/>
    <x v="0"/>
    <n v="0"/>
    <x v="1"/>
    <x v="1"/>
    <x v="0"/>
    <d v="1971-12-26T00:00:00"/>
    <x v="995"/>
    <x v="2"/>
    <s v="tier - 1"/>
    <x v="15"/>
    <x v="14"/>
  </r>
  <r>
    <x v="996"/>
    <s v="Mr."/>
    <s v=" Jose A."/>
    <s v="Garcia"/>
    <n v="36.6"/>
    <n v="5.2"/>
    <s v="Yes"/>
    <x v="0"/>
    <x v="1"/>
    <n v="1"/>
    <x v="1"/>
    <x v="0"/>
    <x v="2"/>
    <d v="1969-10-11T00:00:00"/>
    <x v="996"/>
    <x v="2"/>
    <s v="tier - 2"/>
    <x v="3"/>
    <x v="16"/>
  </r>
  <r>
    <x v="997"/>
    <s v="Mrs."/>
    <s v=" Lauren"/>
    <s v="Deady"/>
    <n v="35.93"/>
    <n v="8.3000000000000007"/>
    <s v="Yes"/>
    <x v="0"/>
    <x v="0"/>
    <n v="0"/>
    <x v="1"/>
    <x v="0"/>
    <x v="0"/>
    <d v="1981-10-02T00:00:00"/>
    <x v="997"/>
    <x v="2"/>
    <s v="tier - 1"/>
    <x v="12"/>
    <x v="36"/>
  </r>
  <r>
    <x v="998"/>
    <s v="Mr."/>
    <s v=" Jonathon M."/>
    <s v="Campbell"/>
    <n v="28.6"/>
    <n v="5.56"/>
    <s v="Yes"/>
    <x v="0"/>
    <x v="1"/>
    <n v="1"/>
    <x v="1"/>
    <x v="1"/>
    <x v="2"/>
    <d v="1969-08-20T00:00:00"/>
    <x v="998"/>
    <x v="2"/>
    <s v="tier - 1"/>
    <x v="3"/>
    <x v="16"/>
  </r>
  <r>
    <x v="999"/>
    <s v="Mrs."/>
    <s v=" Stephanie A"/>
    <s v="Schaefer"/>
    <n v="39.17"/>
    <n v="4.1500000000000004"/>
    <s v="No"/>
    <x v="0"/>
    <x v="0"/>
    <n v="0"/>
    <x v="1"/>
    <x v="0"/>
    <x v="2"/>
    <d v="1989-12-17T00:00:00"/>
    <x v="999"/>
    <x v="2"/>
    <s v="tier - 2"/>
    <x v="12"/>
    <x v="4"/>
  </r>
  <r>
    <x v="1000"/>
    <s v="Mr."/>
    <s v=" Patrick"/>
    <s v="D'Alessandro"/>
    <n v="26.41"/>
    <n v="5.99"/>
    <s v="Yes"/>
    <x v="0"/>
    <x v="1"/>
    <n v="1"/>
    <x v="1"/>
    <x v="1"/>
    <x v="1"/>
    <d v="1969-12-30T00:00:00"/>
    <x v="1000"/>
    <x v="2"/>
    <s v="tier - 1"/>
    <x v="4"/>
    <x v="16"/>
  </r>
  <r>
    <x v="1001"/>
    <s v="Mrs."/>
    <s v=" Krista"/>
    <s v="Wyss"/>
    <n v="30.63"/>
    <n v="5.8"/>
    <s v="Yes"/>
    <x v="0"/>
    <x v="0"/>
    <n v="0"/>
    <x v="1"/>
    <x v="0"/>
    <x v="1"/>
    <d v="1976-06-28T00:00:00"/>
    <x v="1001"/>
    <x v="2"/>
    <s v="tier - 2"/>
    <x v="15"/>
    <x v="1"/>
  </r>
  <r>
    <x v="1002"/>
    <s v="Ms."/>
    <s v=" Jenessa"/>
    <s v="Rose"/>
    <n v="31.73"/>
    <n v="7.32"/>
    <s v="Yes"/>
    <x v="0"/>
    <x v="0"/>
    <n v="2"/>
    <x v="1"/>
    <x v="0"/>
    <x v="0"/>
    <d v="1970-06-14T00:00:00"/>
    <x v="1002"/>
    <x v="2"/>
    <s v="tier - 2"/>
    <x v="1"/>
    <x v="2"/>
  </r>
  <r>
    <x v="1003"/>
    <s v="Mr."/>
    <s v=" Ryan M."/>
    <s v="Hopper"/>
    <n v="30.7"/>
    <n v="5.16"/>
    <s v="No"/>
    <x v="0"/>
    <x v="0"/>
    <n v="2"/>
    <x v="1"/>
    <x v="0"/>
    <x v="2"/>
    <d v="1972-09-03T00:00:00"/>
    <x v="1003"/>
    <x v="2"/>
    <s v="tier - 2"/>
    <x v="14"/>
    <x v="28"/>
  </r>
  <r>
    <x v="1004"/>
    <s v="Mr."/>
    <s v=" Thomas"/>
    <s v="Finneran"/>
    <n v="25.934999999999999"/>
    <n v="5.96"/>
    <s v="Yes"/>
    <x v="0"/>
    <x v="0"/>
    <n v="2"/>
    <x v="1"/>
    <x v="1"/>
    <x v="1"/>
    <d v="1966-08-06T00:00:00"/>
    <x v="1004"/>
    <x v="2"/>
    <s v="tier - 1"/>
    <x v="4"/>
    <x v="24"/>
  </r>
  <r>
    <x v="1005"/>
    <s v="Ms."/>
    <s v=" Amanda N."/>
    <s v="Basham"/>
    <n v="35.9"/>
    <n v="4.8499999999999996"/>
    <s v="Yes"/>
    <x v="0"/>
    <x v="1"/>
    <n v="1"/>
    <x v="1"/>
    <x v="0"/>
    <x v="2"/>
    <d v="1969-06-25T00:00:00"/>
    <x v="1005"/>
    <x v="2"/>
    <s v="tier - 2"/>
    <x v="3"/>
    <x v="16"/>
  </r>
  <r>
    <x v="1006"/>
    <s v="Ms."/>
    <s v=" Teresa P."/>
    <s v="Inman"/>
    <n v="26.7"/>
    <n v="5.09"/>
    <s v="Yes"/>
    <x v="0"/>
    <x v="1"/>
    <n v="1"/>
    <x v="1"/>
    <x v="1"/>
    <x v="2"/>
    <d v="1969-11-30T00:00:00"/>
    <x v="1006"/>
    <x v="2"/>
    <s v="tier - 2"/>
    <x v="3"/>
    <x v="16"/>
  </r>
  <r>
    <x v="1007"/>
    <s v="Mr."/>
    <s v=" Dorian"/>
    <s v="Oscal"/>
    <n v="33.71"/>
    <n v="4.9400000000000004"/>
    <s v="No"/>
    <x v="0"/>
    <x v="0"/>
    <n v="0"/>
    <x v="1"/>
    <x v="0"/>
    <x v="2"/>
    <d v="1980-08-20T00:00:00"/>
    <x v="1007"/>
    <x v="2"/>
    <s v="tier - 1"/>
    <x v="14"/>
    <x v="25"/>
  </r>
  <r>
    <x v="1008"/>
    <s v="Ms."/>
    <s v=" Amy"/>
    <s v="Craft"/>
    <n v="41.91"/>
    <n v="4.92"/>
    <s v="Yes"/>
    <x v="0"/>
    <x v="0"/>
    <n v="2"/>
    <x v="1"/>
    <x v="0"/>
    <x v="2"/>
    <d v="1966-07-05T00:00:00"/>
    <x v="1008"/>
    <x v="2"/>
    <s v="tier - 1"/>
    <x v="0"/>
    <x v="24"/>
  </r>
  <r>
    <x v="1009"/>
    <s v="Ms."/>
    <s v=" Aberu"/>
    <s v="Kebede"/>
    <n v="39.82"/>
    <n v="6.05"/>
    <s v="Yes"/>
    <x v="0"/>
    <x v="0"/>
    <n v="2"/>
    <x v="1"/>
    <x v="0"/>
    <x v="1"/>
    <d v="1966-09-09T00:00:00"/>
    <x v="1009"/>
    <x v="2"/>
    <s v="tier - 1"/>
    <x v="0"/>
    <x v="24"/>
  </r>
  <r>
    <x v="1010"/>
    <s v="Ms."/>
    <s v=" Ashley"/>
    <s v="Strobel"/>
    <n v="28.12"/>
    <n v="4.67"/>
    <s v="No"/>
    <x v="0"/>
    <x v="0"/>
    <n v="2"/>
    <x v="1"/>
    <x v="1"/>
    <x v="2"/>
    <d v="1972-10-07T00:00:00"/>
    <x v="1010"/>
    <x v="2"/>
    <s v="tier - 2"/>
    <x v="1"/>
    <x v="28"/>
  </r>
  <r>
    <x v="1011"/>
    <s v="Ms."/>
    <s v=" Anna E"/>
    <s v="Dalton"/>
    <n v="26.98"/>
    <n v="9.81"/>
    <s v="Yes"/>
    <x v="0"/>
    <x v="0"/>
    <n v="0"/>
    <x v="1"/>
    <x v="1"/>
    <x v="0"/>
    <d v="1967-09-04T00:00:00"/>
    <x v="1011"/>
    <x v="2"/>
    <s v="tier - 2"/>
    <x v="1"/>
    <x v="22"/>
  </r>
  <r>
    <x v="1012"/>
    <s v="Ms."/>
    <s v=" Tania K."/>
    <s v="Morimoto"/>
    <n v="27.2"/>
    <n v="6.06"/>
    <s v="Yes"/>
    <x v="0"/>
    <x v="0"/>
    <n v="2"/>
    <x v="1"/>
    <x v="1"/>
    <x v="1"/>
    <d v="1966-11-20T00:00:00"/>
    <x v="1012"/>
    <x v="2"/>
    <s v="tier - 3"/>
    <x v="3"/>
    <x v="24"/>
  </r>
  <r>
    <x v="1013"/>
    <s v="Ms."/>
    <s v=" Ashley E"/>
    <s v="Manlove"/>
    <n v="25.3"/>
    <n v="5.19"/>
    <s v="Yes"/>
    <x v="0"/>
    <x v="0"/>
    <n v="2"/>
    <x v="1"/>
    <x v="1"/>
    <x v="2"/>
    <d v="1966-11-07T00:00:00"/>
    <x v="1013"/>
    <x v="2"/>
    <s v="tier - 3"/>
    <x v="3"/>
    <x v="24"/>
  </r>
  <r>
    <x v="1014"/>
    <s v="Ms."/>
    <s v=" Aleksandra"/>
    <s v="Madzik"/>
    <n v="30.25"/>
    <n v="10.16"/>
    <s v="No"/>
    <x v="0"/>
    <x v="0"/>
    <n v="0"/>
    <x v="1"/>
    <x v="0"/>
    <x v="0"/>
    <d v="1971-11-09T00:00:00"/>
    <x v="1014"/>
    <x v="2"/>
    <s v="tier - 2"/>
    <x v="1"/>
    <x v="14"/>
  </r>
  <r>
    <x v="1015"/>
    <s v="Ms."/>
    <s v=" Valery L"/>
    <s v="Hobson"/>
    <n v="54"/>
    <n v="4.68"/>
    <s v="Yes"/>
    <x v="1"/>
    <x v="0"/>
    <n v="2"/>
    <x v="1"/>
    <x v="0"/>
    <x v="2"/>
    <d v="2000-09-18T00:00:00"/>
    <x v="1015"/>
    <x v="2"/>
    <s v="tier - 1"/>
    <x v="3"/>
    <x v="21"/>
  </r>
  <r>
    <x v="1016"/>
    <s v="Mrs."/>
    <s v=" Joanna G."/>
    <s v="Reyes"/>
    <n v="51.86"/>
    <n v="5.32"/>
    <s v="Yes"/>
    <x v="0"/>
    <x v="0"/>
    <n v="0"/>
    <x v="1"/>
    <x v="0"/>
    <x v="2"/>
    <d v="2001-12-17T00:00:00"/>
    <x v="1016"/>
    <x v="2"/>
    <s v="tier - 1"/>
    <x v="12"/>
    <x v="47"/>
  </r>
  <r>
    <x v="1017"/>
    <s v="Mrs."/>
    <s v=" Stefanie F."/>
    <s v="Tierney"/>
    <n v="31.39"/>
    <n v="6.99"/>
    <s v="No"/>
    <x v="0"/>
    <x v="0"/>
    <n v="0"/>
    <x v="1"/>
    <x v="0"/>
    <x v="0"/>
    <d v="1974-08-30T00:00:00"/>
    <x v="1017"/>
    <x v="2"/>
    <s v="tier - 2"/>
    <x v="15"/>
    <x v="19"/>
  </r>
  <r>
    <x v="1018"/>
    <s v="Mr."/>
    <s v=" Stephen"/>
    <s v="Gabris"/>
    <n v="39.97"/>
    <n v="5.55"/>
    <s v="No"/>
    <x v="0"/>
    <x v="0"/>
    <n v="0"/>
    <x v="1"/>
    <x v="0"/>
    <x v="2"/>
    <d v="1989-10-25T00:00:00"/>
    <x v="1018"/>
    <x v="2"/>
    <s v="tier - 1"/>
    <x v="1"/>
    <x v="4"/>
  </r>
  <r>
    <x v="1019"/>
    <s v="Ms."/>
    <s v=" Liza J."/>
    <s v="Howard"/>
    <n v="41.23"/>
    <n v="6.94"/>
    <s v="No"/>
    <x v="0"/>
    <x v="0"/>
    <n v="0"/>
    <x v="1"/>
    <x v="0"/>
    <x v="0"/>
    <d v="1974-12-10T00:00:00"/>
    <x v="1019"/>
    <x v="2"/>
    <s v="tier - 3"/>
    <x v="1"/>
    <x v="19"/>
  </r>
  <r>
    <x v="1020"/>
    <s v="Mr."/>
    <s v=" Ian M."/>
    <s v="Kallay"/>
    <n v="49.45"/>
    <n v="4.2"/>
    <s v="Yes"/>
    <x v="0"/>
    <x v="0"/>
    <n v="0"/>
    <x v="1"/>
    <x v="0"/>
    <x v="2"/>
    <d v="1996-07-21T00:00:00"/>
    <x v="1020"/>
    <x v="2"/>
    <s v="tier - 3"/>
    <x v="1"/>
    <x v="45"/>
  </r>
  <r>
    <x v="1021"/>
    <s v="Ms."/>
    <s v=" Claudia L."/>
    <s v="Leguizamo"/>
    <n v="41.04"/>
    <n v="5.59"/>
    <s v="No"/>
    <x v="0"/>
    <x v="0"/>
    <n v="0"/>
    <x v="1"/>
    <x v="0"/>
    <x v="2"/>
    <d v="1991-06-26T00:00:00"/>
    <x v="1021"/>
    <x v="2"/>
    <s v="tier - 2"/>
    <x v="1"/>
    <x v="42"/>
  </r>
  <r>
    <x v="1022"/>
    <s v="Ms."/>
    <s v=" Jessica M"/>
    <s v="Escartin"/>
    <n v="27.93"/>
    <n v="9.9600000000000009"/>
    <s v="No"/>
    <x v="0"/>
    <x v="0"/>
    <n v="0"/>
    <x v="1"/>
    <x v="1"/>
    <x v="0"/>
    <d v="1974-12-15T00:00:00"/>
    <x v="1022"/>
    <x v="2"/>
    <s v="tier - 1"/>
    <x v="1"/>
    <x v="19"/>
  </r>
  <r>
    <x v="1023"/>
    <s v="Mr."/>
    <s v=" Billy Jr."/>
    <s v="Chorey"/>
    <n v="21.01"/>
    <n v="7.37"/>
    <s v="No"/>
    <x v="0"/>
    <x v="0"/>
    <n v="0"/>
    <x v="1"/>
    <x v="2"/>
    <x v="0"/>
    <d v="1968-10-24T00:00:00"/>
    <x v="1023"/>
    <x v="2"/>
    <s v="tier - 1"/>
    <x v="0"/>
    <x v="0"/>
  </r>
  <r>
    <x v="1024"/>
    <s v="Mr."/>
    <s v=" David"/>
    <s v="McVay"/>
    <n v="52.37"/>
    <n v="5.0599999999999996"/>
    <s v="Yes"/>
    <x v="1"/>
    <x v="0"/>
    <n v="2"/>
    <x v="1"/>
    <x v="0"/>
    <x v="2"/>
    <d v="2000-09-17T00:00:00"/>
    <x v="1024"/>
    <x v="2"/>
    <s v="tier - 3"/>
    <x v="1"/>
    <x v="21"/>
  </r>
  <r>
    <x v="1025"/>
    <s v="Mr."/>
    <s v=" Tim"/>
    <s v="Vinson"/>
    <n v="40.369999999999997"/>
    <n v="8.2100000000000009"/>
    <s v="No"/>
    <x v="0"/>
    <x v="0"/>
    <n v="0"/>
    <x v="1"/>
    <x v="0"/>
    <x v="0"/>
    <d v="1965-12-18T00:00:00"/>
    <x v="1025"/>
    <x v="2"/>
    <s v="tier - 3"/>
    <x v="0"/>
    <x v="11"/>
  </r>
  <r>
    <x v="1026"/>
    <s v="Ms."/>
    <s v=" Emma M"/>
    <s v="Astrike-Davis"/>
    <n v="41.47"/>
    <n v="10.34"/>
    <s v="No"/>
    <x v="0"/>
    <x v="0"/>
    <n v="2"/>
    <x v="1"/>
    <x v="0"/>
    <x v="0"/>
    <d v="1973-10-21T00:00:00"/>
    <x v="1026"/>
    <x v="2"/>
    <s v="tier - 1"/>
    <x v="0"/>
    <x v="30"/>
  </r>
  <r>
    <x v="1027"/>
    <s v="Mr."/>
    <s v=" Tim"/>
    <s v="Harder"/>
    <n v="33.725000000000001"/>
    <n v="5.51"/>
    <s v="Yes"/>
    <x v="0"/>
    <x v="0"/>
    <n v="2"/>
    <x v="1"/>
    <x v="0"/>
    <x v="2"/>
    <d v="1966-07-09T00:00:00"/>
    <x v="1027"/>
    <x v="2"/>
    <s v="tier - 2"/>
    <x v="1"/>
    <x v="24"/>
  </r>
  <r>
    <x v="1028"/>
    <s v="Mr."/>
    <s v=" Patrick"/>
    <s v="Bell"/>
    <n v="28.1"/>
    <n v="11.2"/>
    <s v="No"/>
    <x v="0"/>
    <x v="0"/>
    <n v="0"/>
    <x v="1"/>
    <x v="1"/>
    <x v="0"/>
    <d v="1965-06-19T00:00:00"/>
    <x v="1028"/>
    <x v="2"/>
    <s v="tier - 2"/>
    <x v="3"/>
    <x v="11"/>
  </r>
  <r>
    <x v="1029"/>
    <s v="Ms."/>
    <s v=" Bridget K."/>
    <s v="Dawes"/>
    <n v="37.43"/>
    <n v="4.3499999999999996"/>
    <s v="Yes"/>
    <x v="0"/>
    <x v="1"/>
    <n v="1"/>
    <x v="1"/>
    <x v="0"/>
    <x v="2"/>
    <d v="1969-08-14T00:00:00"/>
    <x v="1029"/>
    <x v="2"/>
    <s v="tier - 3"/>
    <x v="1"/>
    <x v="16"/>
  </r>
  <r>
    <x v="1030"/>
    <s v="Mr."/>
    <s v=" Gabriel"/>
    <s v="Larios"/>
    <n v="23.7"/>
    <n v="10.45"/>
    <s v="No"/>
    <x v="0"/>
    <x v="0"/>
    <n v="0"/>
    <x v="1"/>
    <x v="2"/>
    <x v="0"/>
    <d v="1965-12-04T00:00:00"/>
    <x v="1030"/>
    <x v="2"/>
    <s v="tier - 3"/>
    <x v="3"/>
    <x v="11"/>
  </r>
  <r>
    <x v="1031"/>
    <s v="Ms."/>
    <s v=" Natasha"/>
    <s v="Yaremczuk"/>
    <n v="24.795000000000002"/>
    <n v="4.07"/>
    <s v="Yes"/>
    <x v="0"/>
    <x v="1"/>
    <n v="1"/>
    <x v="1"/>
    <x v="2"/>
    <x v="2"/>
    <d v="1969-11-10T00:00:00"/>
    <x v="1031"/>
    <x v="2"/>
    <s v="tier - 3"/>
    <x v="1"/>
    <x v="16"/>
  </r>
  <r>
    <x v="1032"/>
    <s v="Ms."/>
    <s v=" Abby A."/>
    <s v="Knight"/>
    <n v="31.9"/>
    <n v="8.34"/>
    <s v="No"/>
    <x v="0"/>
    <x v="0"/>
    <n v="0"/>
    <x v="1"/>
    <x v="0"/>
    <x v="0"/>
    <d v="1968-11-12T00:00:00"/>
    <x v="1032"/>
    <x v="2"/>
    <s v="tier - 3"/>
    <x v="0"/>
    <x v="0"/>
  </r>
  <r>
    <x v="1033"/>
    <s v="Ms."/>
    <s v=" Michelle"/>
    <s v="Eversman"/>
    <n v="32.68"/>
    <n v="7.41"/>
    <s v="No"/>
    <x v="0"/>
    <x v="0"/>
    <n v="0"/>
    <x v="1"/>
    <x v="0"/>
    <x v="0"/>
    <d v="1968-11-13T00:00:00"/>
    <x v="1033"/>
    <x v="2"/>
    <s v="tier - 1"/>
    <x v="2"/>
    <x v="0"/>
  </r>
  <r>
    <x v="1034"/>
    <s v="Ms."/>
    <s v=" Mckendree"/>
    <s v="Hickory"/>
    <n v="47.13"/>
    <n v="4.3099999999999996"/>
    <s v="No"/>
    <x v="0"/>
    <x v="0"/>
    <n v="0"/>
    <x v="1"/>
    <x v="0"/>
    <x v="2"/>
    <d v="1994-09-06T00:00:00"/>
    <x v="1034"/>
    <x v="2"/>
    <s v="tier - 3"/>
    <x v="1"/>
    <x v="6"/>
  </r>
  <r>
    <x v="1035"/>
    <s v="Ms."/>
    <s v=" Tara"/>
    <s v="Mooney"/>
    <n v="36.67"/>
    <n v="10.83"/>
    <s v="No"/>
    <x v="0"/>
    <x v="0"/>
    <n v="0"/>
    <x v="1"/>
    <x v="0"/>
    <x v="0"/>
    <d v="1971-12-20T00:00:00"/>
    <x v="1035"/>
    <x v="2"/>
    <s v="tier - 3"/>
    <x v="1"/>
    <x v="14"/>
  </r>
  <r>
    <x v="1036"/>
    <s v="Mr."/>
    <s v=" Daniel"/>
    <s v="Craighead"/>
    <n v="33.630000000000003"/>
    <n v="11.31"/>
    <s v="No"/>
    <x v="0"/>
    <x v="0"/>
    <n v="0"/>
    <x v="1"/>
    <x v="0"/>
    <x v="0"/>
    <d v="1968-07-28T00:00:00"/>
    <x v="1036"/>
    <x v="2"/>
    <s v="tier - 3"/>
    <x v="1"/>
    <x v="0"/>
  </r>
  <r>
    <x v="1037"/>
    <s v="Mr."/>
    <s v=" Joshua P"/>
    <s v="Gardner"/>
    <n v="32.67"/>
    <n v="11.81"/>
    <s v="Yes"/>
    <x v="0"/>
    <x v="0"/>
    <n v="0"/>
    <x v="1"/>
    <x v="0"/>
    <x v="0"/>
    <d v="1967-10-02T00:00:00"/>
    <x v="1037"/>
    <x v="2"/>
    <s v="tier - 2"/>
    <x v="0"/>
    <x v="22"/>
  </r>
  <r>
    <x v="1038"/>
    <s v="Ms."/>
    <s v=" Erin C"/>
    <s v="Lohrenz"/>
    <n v="33.299999999999997"/>
    <n v="8.26"/>
    <s v="Yes"/>
    <x v="0"/>
    <x v="0"/>
    <n v="2"/>
    <x v="1"/>
    <x v="0"/>
    <x v="0"/>
    <d v="1970-12-18T00:00:00"/>
    <x v="1038"/>
    <x v="2"/>
    <s v="tier - 2"/>
    <x v="3"/>
    <x v="2"/>
  </r>
  <r>
    <x v="1039"/>
    <s v="Ms."/>
    <s v=" Shure"/>
    <s v="Demise"/>
    <n v="30.78"/>
    <n v="10.74"/>
    <s v="Yes"/>
    <x v="0"/>
    <x v="0"/>
    <n v="2"/>
    <x v="1"/>
    <x v="0"/>
    <x v="0"/>
    <d v="1970-10-28T00:00:00"/>
    <x v="1039"/>
    <x v="2"/>
    <s v="tier - 2"/>
    <x v="8"/>
    <x v="2"/>
  </r>
  <r>
    <x v="1040"/>
    <s v="Mr."/>
    <s v=" Richard"/>
    <s v="Nelson"/>
    <n v="28.975000000000001"/>
    <n v="7.69"/>
    <s v="Yes"/>
    <x v="0"/>
    <x v="0"/>
    <n v="0"/>
    <x v="1"/>
    <x v="1"/>
    <x v="0"/>
    <d v="1967-10-23T00:00:00"/>
    <x v="1040"/>
    <x v="2"/>
    <s v="tier - 1"/>
    <x v="9"/>
    <x v="22"/>
  </r>
  <r>
    <x v="1041"/>
    <s v="Ms."/>
    <s v=" Brenda"/>
    <s v="Guitard"/>
    <n v="33.4"/>
    <n v="4.84"/>
    <s v="No"/>
    <x v="0"/>
    <x v="0"/>
    <n v="0"/>
    <x v="1"/>
    <x v="0"/>
    <x v="2"/>
    <d v="1999-12-24T00:00:00"/>
    <x v="1041"/>
    <x v="2"/>
    <s v="tier - 1"/>
    <x v="3"/>
    <x v="35"/>
  </r>
  <r>
    <x v="1042"/>
    <s v="Mr."/>
    <s v=" Joseph M"/>
    <s v="Navas"/>
    <n v="21.5"/>
    <n v="9.77"/>
    <s v="Yes"/>
    <x v="0"/>
    <x v="0"/>
    <n v="0"/>
    <x v="1"/>
    <x v="2"/>
    <x v="0"/>
    <d v="1967-11-11T00:00:00"/>
    <x v="1042"/>
    <x v="2"/>
    <s v="tier - 2"/>
    <x v="3"/>
    <x v="22"/>
  </r>
  <r>
    <x v="1043"/>
    <s v="Mr."/>
    <s v=" Stephen J."/>
    <s v="Ptucha"/>
    <n v="38.14"/>
    <n v="5.84"/>
    <s v="No"/>
    <x v="0"/>
    <x v="0"/>
    <n v="0"/>
    <x v="1"/>
    <x v="0"/>
    <x v="1"/>
    <d v="1989-11-25T00:00:00"/>
    <x v="1043"/>
    <x v="2"/>
    <s v="tier - 2"/>
    <x v="13"/>
    <x v="4"/>
  </r>
  <r>
    <x v="1044"/>
    <s v="Mrs."/>
    <s v=" Kathya"/>
    <s v="Kirouac"/>
    <n v="35.42"/>
    <n v="8.6999999999999993"/>
    <s v="Yes"/>
    <x v="0"/>
    <x v="0"/>
    <n v="1"/>
    <x v="1"/>
    <x v="0"/>
    <x v="0"/>
    <d v="1986-08-29T00:00:00"/>
    <x v="1044"/>
    <x v="2"/>
    <s v="tier - 1"/>
    <x v="12"/>
    <x v="26"/>
  </r>
  <r>
    <x v="1045"/>
    <s v="Mr."/>
    <s v=" Wesley"/>
    <s v="Toews"/>
    <n v="35.625"/>
    <n v="10.79"/>
    <s v="No"/>
    <x v="0"/>
    <x v="0"/>
    <n v="0"/>
    <x v="1"/>
    <x v="0"/>
    <x v="0"/>
    <d v="1974-12-09T00:00:00"/>
    <x v="1045"/>
    <x v="2"/>
    <s v="tier - 1"/>
    <x v="4"/>
    <x v="19"/>
  </r>
  <r>
    <x v="1046"/>
    <s v="Mr."/>
    <s v=" Tim"/>
    <s v="Perry"/>
    <n v="45.51"/>
    <n v="4.32"/>
    <s v="No"/>
    <x v="0"/>
    <x v="0"/>
    <n v="1"/>
    <x v="1"/>
    <x v="0"/>
    <x v="2"/>
    <d v="1992-06-25T00:00:00"/>
    <x v="1046"/>
    <x v="2"/>
    <s v="tier - 1"/>
    <x v="1"/>
    <x v="34"/>
  </r>
  <r>
    <x v="1047"/>
    <s v="Ms."/>
    <s v=" Jamie L."/>
    <s v="Kretz"/>
    <n v="37.1"/>
    <n v="7.19"/>
    <s v="Yes"/>
    <x v="0"/>
    <x v="0"/>
    <n v="0"/>
    <x v="1"/>
    <x v="0"/>
    <x v="0"/>
    <d v="1967-10-05T00:00:00"/>
    <x v="1047"/>
    <x v="2"/>
    <s v="tier - 3"/>
    <x v="3"/>
    <x v="22"/>
  </r>
  <r>
    <x v="1048"/>
    <s v="Ms."/>
    <s v=" Alexandra"/>
    <s v="Hempel"/>
    <n v="30.5"/>
    <n v="11.94"/>
    <s v="Yes"/>
    <x v="0"/>
    <x v="0"/>
    <n v="0"/>
    <x v="1"/>
    <x v="0"/>
    <x v="0"/>
    <d v="1967-07-30T00:00:00"/>
    <x v="1048"/>
    <x v="2"/>
    <s v="tier - 2"/>
    <x v="3"/>
    <x v="22"/>
  </r>
  <r>
    <x v="1049"/>
    <s v="Ms."/>
    <s v=" Tiffany"/>
    <s v="McBroom"/>
    <n v="28.16"/>
    <n v="5.56"/>
    <s v="No"/>
    <x v="0"/>
    <x v="0"/>
    <n v="2"/>
    <x v="1"/>
    <x v="1"/>
    <x v="2"/>
    <d v="1972-10-24T00:00:00"/>
    <x v="1049"/>
    <x v="2"/>
    <s v="tier - 3"/>
    <x v="0"/>
    <x v="28"/>
  </r>
  <r>
    <x v="1050"/>
    <s v="Mrs."/>
    <s v=" Rebecca J"/>
    <s v="Yoo"/>
    <n v="29.1"/>
    <n v="5.64"/>
    <s v="Yes"/>
    <x v="0"/>
    <x v="0"/>
    <n v="0"/>
    <x v="1"/>
    <x v="1"/>
    <x v="2"/>
    <d v="1976-09-30T00:00:00"/>
    <x v="1050"/>
    <x v="2"/>
    <s v="tier - 1"/>
    <x v="15"/>
    <x v="1"/>
  </r>
  <r>
    <x v="1051"/>
    <s v="Mr."/>
    <s v=" Austin T."/>
    <s v="Rand"/>
    <n v="30.22"/>
    <n v="4.6500000000000004"/>
    <s v="No"/>
    <x v="0"/>
    <x v="0"/>
    <n v="0"/>
    <x v="1"/>
    <x v="0"/>
    <x v="2"/>
    <d v="1977-08-02T00:00:00"/>
    <x v="1051"/>
    <x v="2"/>
    <s v="tier - 2"/>
    <x v="14"/>
    <x v="29"/>
  </r>
  <r>
    <x v="1052"/>
    <s v="Ms."/>
    <s v=" Jamie T"/>
    <s v="Wolfe"/>
    <n v="24.29"/>
    <n v="9.0500000000000007"/>
    <s v="No"/>
    <x v="0"/>
    <x v="0"/>
    <n v="0"/>
    <x v="1"/>
    <x v="2"/>
    <x v="0"/>
    <d v="1962-09-07T00:00:00"/>
    <x v="1052"/>
    <x v="2"/>
    <s v="tier - 3"/>
    <x v="0"/>
    <x v="5"/>
  </r>
  <r>
    <x v="1053"/>
    <s v="Mr."/>
    <s v=" Matthew T."/>
    <s v="Vance"/>
    <n v="29.39"/>
    <n v="4.5199999999999996"/>
    <s v="Yes"/>
    <x v="0"/>
    <x v="0"/>
    <n v="0"/>
    <x v="1"/>
    <x v="1"/>
    <x v="2"/>
    <d v="1976-11-22T00:00:00"/>
    <x v="1053"/>
    <x v="2"/>
    <s v="tier - 2"/>
    <x v="14"/>
    <x v="1"/>
  </r>
  <r>
    <x v="1054"/>
    <s v="Mrs."/>
    <s v=" Emily"/>
    <s v="Burnett"/>
    <n v="25.66"/>
    <n v="4.62"/>
    <s v="Yes"/>
    <x v="0"/>
    <x v="0"/>
    <n v="1"/>
    <x v="1"/>
    <x v="1"/>
    <x v="2"/>
    <d v="1964-08-08T00:00:00"/>
    <x v="1054"/>
    <x v="2"/>
    <s v="tier - 3"/>
    <x v="0"/>
    <x v="13"/>
  </r>
  <r>
    <x v="1055"/>
    <s v="Ms."/>
    <s v=" Gillian"/>
    <s v="Clason"/>
    <n v="39.11"/>
    <n v="5.87"/>
    <s v="No"/>
    <x v="0"/>
    <x v="0"/>
    <n v="0"/>
    <x v="1"/>
    <x v="0"/>
    <x v="1"/>
    <d v="1990-07-06T00:00:00"/>
    <x v="1055"/>
    <x v="2"/>
    <s v="tier - 3"/>
    <x v="1"/>
    <x v="3"/>
  </r>
  <r>
    <x v="1056"/>
    <s v="Mrs."/>
    <s v=" Brenn E."/>
    <s v="Donnelly"/>
    <n v="43.78"/>
    <n v="5.71"/>
    <s v="No"/>
    <x v="0"/>
    <x v="0"/>
    <n v="1"/>
    <x v="1"/>
    <x v="0"/>
    <x v="1"/>
    <d v="1992-07-23T00:00:00"/>
    <x v="1056"/>
    <x v="2"/>
    <s v="tier - 3"/>
    <x v="12"/>
    <x v="34"/>
  </r>
  <r>
    <x v="1057"/>
    <s v="Ms."/>
    <s v=" Lisa M"/>
    <s v="Pietz"/>
    <n v="24.35"/>
    <n v="9.08"/>
    <s v="No"/>
    <x v="0"/>
    <x v="0"/>
    <n v="0"/>
    <x v="1"/>
    <x v="2"/>
    <x v="0"/>
    <d v="1965-06-27T00:00:00"/>
    <x v="1057"/>
    <x v="2"/>
    <s v="tier - 3"/>
    <x v="1"/>
    <x v="11"/>
  </r>
  <r>
    <x v="1058"/>
    <s v="Mr."/>
    <s v=" Matt"/>
    <s v="Tegenkamp"/>
    <n v="40.299999999999997"/>
    <n v="5.3"/>
    <s v="Yes"/>
    <x v="0"/>
    <x v="0"/>
    <n v="2"/>
    <x v="1"/>
    <x v="0"/>
    <x v="2"/>
    <d v="1966-07-02T00:00:00"/>
    <x v="1058"/>
    <x v="2"/>
    <s v="tier - 3"/>
    <x v="3"/>
    <x v="24"/>
  </r>
  <r>
    <x v="1059"/>
    <s v="Mr."/>
    <s v=" Thomas A."/>
    <s v="Dover"/>
    <n v="32.774999999999999"/>
    <n v="11.76"/>
    <s v="Yes"/>
    <x v="0"/>
    <x v="0"/>
    <n v="0"/>
    <x v="1"/>
    <x v="0"/>
    <x v="0"/>
    <d v="1967-06-23T00:00:00"/>
    <x v="1059"/>
    <x v="2"/>
    <s v="tier - 2"/>
    <x v="1"/>
    <x v="22"/>
  </r>
  <r>
    <x v="1060"/>
    <s v="Mr."/>
    <s v=" Kevin J"/>
    <s v="Dockemeyer"/>
    <n v="39.6"/>
    <n v="5.1100000000000003"/>
    <s v="Yes"/>
    <x v="0"/>
    <x v="0"/>
    <n v="2"/>
    <x v="1"/>
    <x v="0"/>
    <x v="2"/>
    <d v="1966-07-20T00:00:00"/>
    <x v="1060"/>
    <x v="2"/>
    <s v="tier - 2"/>
    <x v="3"/>
    <x v="24"/>
  </r>
  <r>
    <x v="1061"/>
    <s v="Mr."/>
    <s v=" William H. III"/>
    <s v="Steele"/>
    <n v="30.97"/>
    <n v="5.54"/>
    <s v="No"/>
    <x v="0"/>
    <x v="0"/>
    <n v="2"/>
    <x v="1"/>
    <x v="0"/>
    <x v="2"/>
    <d v="1972-12-14T00:00:00"/>
    <x v="1061"/>
    <x v="2"/>
    <s v="tier - 1"/>
    <x v="1"/>
    <x v="28"/>
  </r>
  <r>
    <x v="1062"/>
    <s v="Mr."/>
    <s v=" Gal"/>
    <s v="Harel"/>
    <n v="27.645"/>
    <n v="8.8699999999999992"/>
    <s v="Yes"/>
    <x v="0"/>
    <x v="0"/>
    <n v="0"/>
    <x v="1"/>
    <x v="1"/>
    <x v="0"/>
    <d v="1967-11-29T00:00:00"/>
    <x v="1062"/>
    <x v="2"/>
    <s v="tier - 1"/>
    <x v="1"/>
    <x v="22"/>
  </r>
  <r>
    <x v="1063"/>
    <s v="Mr."/>
    <s v=" Anton"/>
    <s v="Aguila"/>
    <n v="34.43"/>
    <n v="5.96"/>
    <s v="Yes"/>
    <x v="0"/>
    <x v="0"/>
    <n v="2"/>
    <x v="1"/>
    <x v="0"/>
    <x v="1"/>
    <d v="1966-11-03T00:00:00"/>
    <x v="1063"/>
    <x v="2"/>
    <s v="tier - 3"/>
    <x v="0"/>
    <x v="24"/>
  </r>
  <r>
    <x v="1064"/>
    <s v="Ms."/>
    <s v=" Yazmin"/>
    <s v="Vallejo Sarmiento"/>
    <n v="39.6"/>
    <n v="4.4400000000000004"/>
    <s v="Yes"/>
    <x v="0"/>
    <x v="1"/>
    <n v="1"/>
    <x v="1"/>
    <x v="0"/>
    <x v="2"/>
    <d v="1969-12-25T00:00:00"/>
    <x v="1064"/>
    <x v="2"/>
    <s v="tier - 3"/>
    <x v="0"/>
    <x v="16"/>
  </r>
  <r>
    <x v="1065"/>
    <s v="Mr."/>
    <s v=" Florian"/>
    <s v="Beisheim"/>
    <n v="22.1"/>
    <n v="4.6500000000000004"/>
    <s v="Yes"/>
    <x v="0"/>
    <x v="0"/>
    <n v="2"/>
    <x v="1"/>
    <x v="2"/>
    <x v="2"/>
    <d v="1966-12-11T00:00:00"/>
    <x v="1065"/>
    <x v="2"/>
    <s v="tier - 3"/>
    <x v="3"/>
    <x v="24"/>
  </r>
  <r>
    <x v="1066"/>
    <s v="Ms."/>
    <s v=" Karen L"/>
    <s v="Lenhoff"/>
    <n v="33.25"/>
    <n v="5.64"/>
    <s v="Yes"/>
    <x v="0"/>
    <x v="1"/>
    <n v="1"/>
    <x v="1"/>
    <x v="0"/>
    <x v="2"/>
    <d v="1969-07-17T00:00:00"/>
    <x v="1066"/>
    <x v="2"/>
    <s v="tier - 1"/>
    <x v="2"/>
    <x v="16"/>
  </r>
  <r>
    <x v="1067"/>
    <s v="Mr."/>
    <s v=" Scott"/>
    <s v="Wehrwein"/>
    <n v="33.33"/>
    <n v="10.19"/>
    <s v="No"/>
    <x v="0"/>
    <x v="0"/>
    <n v="0"/>
    <x v="1"/>
    <x v="0"/>
    <x v="0"/>
    <d v="1971-06-29T00:00:00"/>
    <x v="1067"/>
    <x v="2"/>
    <s v="tier - 2"/>
    <x v="0"/>
    <x v="14"/>
  </r>
  <r>
    <x v="1068"/>
    <s v="Ms."/>
    <s v=" Claire"/>
    <s v="Wallace"/>
    <n v="30.5"/>
    <n v="10.79"/>
    <s v="No"/>
    <x v="0"/>
    <x v="0"/>
    <n v="0"/>
    <x v="1"/>
    <x v="0"/>
    <x v="0"/>
    <d v="1971-09-26T00:00:00"/>
    <x v="1068"/>
    <x v="2"/>
    <s v="tier - 3"/>
    <x v="3"/>
    <x v="14"/>
  </r>
  <r>
    <x v="1069"/>
    <s v="Ms."/>
    <s v=" Lynn M."/>
    <s v="Markowitz"/>
    <n v="30.3"/>
    <n v="4.24"/>
    <s v="No"/>
    <x v="0"/>
    <x v="0"/>
    <n v="0"/>
    <x v="1"/>
    <x v="0"/>
    <x v="2"/>
    <d v="1977-10-25T00:00:00"/>
    <x v="1069"/>
    <x v="2"/>
    <s v="tier - 1"/>
    <x v="1"/>
    <x v="29"/>
  </r>
  <r>
    <x v="1070"/>
    <s v="Ms."/>
    <s v=" Sharon"/>
    <s v="Vos"/>
    <n v="26.22"/>
    <n v="5.83"/>
    <s v="No"/>
    <x v="0"/>
    <x v="0"/>
    <n v="2"/>
    <x v="1"/>
    <x v="1"/>
    <x v="1"/>
    <d v="1972-10-19T00:00:00"/>
    <x v="1070"/>
    <x v="2"/>
    <s v="tier - 1"/>
    <x v="1"/>
    <x v="28"/>
  </r>
  <r>
    <x v="1071"/>
    <s v="Mrs."/>
    <s v=" Candice"/>
    <s v="McLeod"/>
    <n v="29.99"/>
    <n v="11.85"/>
    <s v="No"/>
    <x v="0"/>
    <x v="0"/>
    <n v="0"/>
    <x v="1"/>
    <x v="1"/>
    <x v="0"/>
    <d v="1978-08-21T00:00:00"/>
    <x v="1071"/>
    <x v="2"/>
    <s v="tier - 3"/>
    <x v="15"/>
    <x v="9"/>
  </r>
  <r>
    <x v="1072"/>
    <s v="Ms."/>
    <s v=" Jennifer D"/>
    <s v="Balcom"/>
    <n v="36.380000000000003"/>
    <n v="5.98"/>
    <s v="No"/>
    <x v="0"/>
    <x v="0"/>
    <n v="1"/>
    <x v="1"/>
    <x v="0"/>
    <x v="1"/>
    <d v="1987-06-28T00:00:00"/>
    <x v="1072"/>
    <x v="2"/>
    <s v="tier - 1"/>
    <x v="1"/>
    <x v="38"/>
  </r>
  <r>
    <x v="1073"/>
    <s v="Mr."/>
    <s v=" Eric"/>
    <s v="Dirth"/>
    <n v="31.16"/>
    <n v="4.26"/>
    <s v="Yes"/>
    <x v="0"/>
    <x v="1"/>
    <n v="1"/>
    <x v="1"/>
    <x v="0"/>
    <x v="2"/>
    <d v="1969-09-22T00:00:00"/>
    <x v="1073"/>
    <x v="2"/>
    <s v="tier - 1"/>
    <x v="1"/>
    <x v="16"/>
  </r>
  <r>
    <x v="1074"/>
    <s v="Mr."/>
    <s v=" Bryan"/>
    <s v="Inglish"/>
    <n v="25.55"/>
    <n v="4.96"/>
    <s v="Yes"/>
    <x v="0"/>
    <x v="0"/>
    <n v="1"/>
    <x v="1"/>
    <x v="1"/>
    <x v="2"/>
    <d v="1964-07-27T00:00:00"/>
    <x v="1074"/>
    <x v="2"/>
    <s v="tier - 1"/>
    <x v="0"/>
    <x v="13"/>
  </r>
  <r>
    <x v="1075"/>
    <s v="Mr."/>
    <s v=" Devon R."/>
    <s v="Matthews"/>
    <n v="28.77"/>
    <n v="4"/>
    <s v="Yes"/>
    <x v="0"/>
    <x v="0"/>
    <n v="0"/>
    <x v="1"/>
    <x v="1"/>
    <x v="2"/>
    <d v="1976-08-03T00:00:00"/>
    <x v="1075"/>
    <x v="2"/>
    <s v="tier - 2"/>
    <x v="14"/>
    <x v="1"/>
  </r>
  <r>
    <x v="1076"/>
    <s v="Ms."/>
    <s v=" Elena"/>
    <s v="Massa-Musiak"/>
    <n v="23.14"/>
    <n v="4.1500000000000004"/>
    <s v="Yes"/>
    <x v="0"/>
    <x v="0"/>
    <n v="1"/>
    <x v="1"/>
    <x v="2"/>
    <x v="2"/>
    <d v="1964-10-14T00:00:00"/>
    <x v="1076"/>
    <x v="2"/>
    <s v="tier - 1"/>
    <x v="1"/>
    <x v="13"/>
  </r>
  <r>
    <x v="1077"/>
    <s v="Mr."/>
    <s v=" Chris"/>
    <s v="Bailey"/>
    <n v="39.6"/>
    <n v="11.36"/>
    <s v="No"/>
    <x v="0"/>
    <x v="0"/>
    <n v="0"/>
    <x v="1"/>
    <x v="0"/>
    <x v="0"/>
    <d v="1968-11-08T00:00:00"/>
    <x v="1077"/>
    <x v="2"/>
    <s v="tier - 1"/>
    <x v="3"/>
    <x v="0"/>
  </r>
  <r>
    <x v="1078"/>
    <s v="Mr."/>
    <s v=" Bert"/>
    <s v="Jacoby"/>
    <n v="29.2"/>
    <n v="7.53"/>
    <s v="No"/>
    <x v="0"/>
    <x v="0"/>
    <n v="0"/>
    <x v="1"/>
    <x v="1"/>
    <x v="0"/>
    <d v="1968-08-29T00:00:00"/>
    <x v="1078"/>
    <x v="2"/>
    <s v="tier - 3"/>
    <x v="3"/>
    <x v="0"/>
  </r>
  <r>
    <x v="1079"/>
    <s v="Mr."/>
    <s v=" John P."/>
    <s v="Crimmings"/>
    <n v="32.774999999999999"/>
    <n v="7.95"/>
    <s v="No"/>
    <x v="0"/>
    <x v="0"/>
    <n v="0"/>
    <x v="1"/>
    <x v="0"/>
    <x v="0"/>
    <d v="1968-08-23T00:00:00"/>
    <x v="1079"/>
    <x v="2"/>
    <s v="tier - 1"/>
    <x v="4"/>
    <x v="0"/>
  </r>
  <r>
    <x v="1080"/>
    <s v="Mr."/>
    <s v=" Daniel P"/>
    <s v="Crane"/>
    <n v="24.035"/>
    <n v="8.5"/>
    <s v="No"/>
    <x v="0"/>
    <x v="0"/>
    <n v="0"/>
    <x v="1"/>
    <x v="2"/>
    <x v="0"/>
    <d v="1968-12-27T00:00:00"/>
    <x v="1080"/>
    <x v="2"/>
    <s v="tier - 1"/>
    <x v="6"/>
    <x v="0"/>
  </r>
  <r>
    <x v="1081"/>
    <s v="Mrs."/>
    <s v=" Lisa K."/>
    <s v="Swartzfager"/>
    <n v="30.55"/>
    <n v="5.89"/>
    <s v="No"/>
    <x v="0"/>
    <x v="1"/>
    <n v="1"/>
    <x v="1"/>
    <x v="0"/>
    <x v="1"/>
    <d v="1979-11-25T00:00:00"/>
    <x v="1081"/>
    <x v="2"/>
    <s v="tier - 2"/>
    <x v="15"/>
    <x v="18"/>
  </r>
  <r>
    <x v="1082"/>
    <s v="Mrs."/>
    <s v=" Kristine"/>
    <s v="Clevenger"/>
    <n v="28.81"/>
    <n v="8.76"/>
    <s v="No"/>
    <x v="0"/>
    <x v="0"/>
    <n v="2"/>
    <x v="1"/>
    <x v="1"/>
    <x v="0"/>
    <d v="1973-10-11T00:00:00"/>
    <x v="1082"/>
    <x v="2"/>
    <s v="tier - 2"/>
    <x v="15"/>
    <x v="30"/>
  </r>
  <r>
    <x v="1083"/>
    <s v="Mr."/>
    <s v=" Paul A"/>
    <s v="Reichardt"/>
    <n v="31.66"/>
    <n v="4.1100000000000003"/>
    <s v="No"/>
    <x v="0"/>
    <x v="0"/>
    <n v="0"/>
    <x v="1"/>
    <x v="0"/>
    <x v="2"/>
    <d v="1980-10-24T00:00:00"/>
    <x v="1083"/>
    <x v="2"/>
    <s v="tier - 1"/>
    <x v="14"/>
    <x v="25"/>
  </r>
  <r>
    <x v="1084"/>
    <s v="Mr."/>
    <s v=" Bryan"/>
    <s v="Morton"/>
    <n v="28.215"/>
    <n v="7.56"/>
    <s v="Yes"/>
    <x v="0"/>
    <x v="0"/>
    <n v="1"/>
    <x v="1"/>
    <x v="1"/>
    <x v="0"/>
    <d v="1975-06-05T00:00:00"/>
    <x v="1084"/>
    <x v="2"/>
    <s v="tier - 1"/>
    <x v="5"/>
    <x v="19"/>
  </r>
  <r>
    <x v="1085"/>
    <s v="Mr."/>
    <s v=" Chris"/>
    <s v="Sunstrum"/>
    <n v="26.12"/>
    <n v="4.17"/>
    <s v="Yes"/>
    <x v="0"/>
    <x v="1"/>
    <n v="1"/>
    <x v="1"/>
    <x v="1"/>
    <x v="2"/>
    <d v="1969-07-07T00:00:00"/>
    <x v="1085"/>
    <x v="2"/>
    <s v="tier - 2"/>
    <x v="16"/>
    <x v="16"/>
  </r>
  <r>
    <x v="1086"/>
    <s v="Ms."/>
    <s v=" Milah B"/>
    <s v="Frownfelter"/>
    <n v="36.630000000000003"/>
    <n v="11.42"/>
    <s v="No"/>
    <x v="0"/>
    <x v="0"/>
    <n v="2"/>
    <x v="1"/>
    <x v="0"/>
    <x v="0"/>
    <d v="1973-09-19T00:00:00"/>
    <x v="1086"/>
    <x v="2"/>
    <s v="tier - 3"/>
    <x v="0"/>
    <x v="30"/>
  </r>
  <r>
    <x v="1087"/>
    <s v="Ms."/>
    <s v=" Annette M."/>
    <s v="Richter"/>
    <n v="33.344999999999999"/>
    <n v="7.33"/>
    <s v="No"/>
    <x v="0"/>
    <x v="0"/>
    <n v="2"/>
    <x v="1"/>
    <x v="0"/>
    <x v="0"/>
    <d v="1973-09-29T00:00:00"/>
    <x v="1087"/>
    <x v="2"/>
    <s v="tier - 3"/>
    <x v="2"/>
    <x v="30"/>
  </r>
  <r>
    <x v="1088"/>
    <s v="Mrs."/>
    <s v=" Yoko"/>
    <s v="England"/>
    <n v="27.11"/>
    <n v="6.7"/>
    <s v="No"/>
    <x v="0"/>
    <x v="0"/>
    <n v="0"/>
    <x v="1"/>
    <x v="1"/>
    <x v="0"/>
    <d v="1971-09-06T00:00:00"/>
    <x v="1088"/>
    <x v="2"/>
    <s v="tier - 1"/>
    <x v="15"/>
    <x v="14"/>
  </r>
  <r>
    <x v="1089"/>
    <s v="Ms."/>
    <s v=" Laura"/>
    <s v="McLean"/>
    <n v="26.6"/>
    <n v="5.27"/>
    <s v="Yes"/>
    <x v="0"/>
    <x v="1"/>
    <n v="1"/>
    <x v="1"/>
    <x v="1"/>
    <x v="2"/>
    <d v="1969-06-17T00:00:00"/>
    <x v="1089"/>
    <x v="2"/>
    <s v="tier - 1"/>
    <x v="1"/>
    <x v="16"/>
  </r>
  <r>
    <x v="1090"/>
    <s v="Ms."/>
    <s v=" Tess A."/>
    <s v="Gardner"/>
    <n v="30.41"/>
    <n v="7.72"/>
    <s v="No"/>
    <x v="0"/>
    <x v="0"/>
    <n v="0"/>
    <x v="1"/>
    <x v="0"/>
    <x v="0"/>
    <d v="1974-09-29T00:00:00"/>
    <x v="1090"/>
    <x v="2"/>
    <s v="tier - 1"/>
    <x v="1"/>
    <x v="19"/>
  </r>
  <r>
    <x v="1091"/>
    <s v="Mr."/>
    <s v=" William G."/>
    <s v="Lane"/>
    <n v="28.98"/>
    <n v="8.68"/>
    <s v="No"/>
    <x v="0"/>
    <x v="0"/>
    <n v="2"/>
    <x v="1"/>
    <x v="1"/>
    <x v="0"/>
    <d v="1973-08-08T00:00:00"/>
    <x v="1091"/>
    <x v="2"/>
    <s v="tier - 2"/>
    <x v="14"/>
    <x v="30"/>
  </r>
  <r>
    <x v="1092"/>
    <s v="Ms."/>
    <s v=" Paige"/>
    <s v="Vonachen"/>
    <n v="31.24"/>
    <n v="9.8000000000000007"/>
    <s v="No"/>
    <x v="0"/>
    <x v="0"/>
    <n v="0"/>
    <x v="1"/>
    <x v="0"/>
    <x v="0"/>
    <d v="1968-07-19T00:00:00"/>
    <x v="1092"/>
    <x v="2"/>
    <s v="tier - 1"/>
    <x v="0"/>
    <x v="0"/>
  </r>
  <r>
    <x v="1093"/>
    <s v="Mr."/>
    <s v=" Matthew J"/>
    <s v="Smith"/>
    <n v="31.54"/>
    <n v="4.4400000000000004"/>
    <s v="No"/>
    <x v="0"/>
    <x v="0"/>
    <n v="0"/>
    <x v="1"/>
    <x v="0"/>
    <x v="2"/>
    <d v="1982-07-21T00:00:00"/>
    <x v="1093"/>
    <x v="2"/>
    <s v="tier - 1"/>
    <x v="14"/>
    <x v="37"/>
  </r>
  <r>
    <x v="1094"/>
    <s v="Mr."/>
    <s v=" Matthew"/>
    <s v="Kidwell"/>
    <n v="38.6"/>
    <n v="7.19"/>
    <s v="Yes"/>
    <x v="0"/>
    <x v="0"/>
    <n v="2"/>
    <x v="1"/>
    <x v="0"/>
    <x v="0"/>
    <d v="1970-12-01T00:00:00"/>
    <x v="1094"/>
    <x v="2"/>
    <s v="tier - 3"/>
    <x v="3"/>
    <x v="2"/>
  </r>
  <r>
    <x v="1095"/>
    <s v="Mrs."/>
    <s v=" Maria"/>
    <s v="Betancourth"/>
    <n v="37.950000000000003"/>
    <n v="6.06"/>
    <s v="No"/>
    <x v="0"/>
    <x v="0"/>
    <n v="0"/>
    <x v="1"/>
    <x v="0"/>
    <x v="1"/>
    <d v="1991-08-21T00:00:00"/>
    <x v="1095"/>
    <x v="2"/>
    <s v="tier - 1"/>
    <x v="12"/>
    <x v="42"/>
  </r>
  <r>
    <x v="1096"/>
    <s v="Ms."/>
    <s v=" Stephanie D"/>
    <s v="Henstrom"/>
    <n v="38.97"/>
    <n v="5.12"/>
    <s v="No"/>
    <x v="0"/>
    <x v="0"/>
    <n v="0"/>
    <x v="1"/>
    <x v="0"/>
    <x v="2"/>
    <d v="1991-11-17T00:00:00"/>
    <x v="1096"/>
    <x v="2"/>
    <s v="tier - 2"/>
    <x v="1"/>
    <x v="42"/>
  </r>
  <r>
    <x v="1097"/>
    <s v="Ms."/>
    <s v=" Tiffany"/>
    <s v="Pereira"/>
    <n v="21.2"/>
    <n v="10.72"/>
    <s v="No"/>
    <x v="0"/>
    <x v="0"/>
    <n v="0"/>
    <x v="1"/>
    <x v="2"/>
    <x v="0"/>
    <d v="1962-07-12T00:00:00"/>
    <x v="1097"/>
    <x v="2"/>
    <s v="tier - 3"/>
    <x v="1"/>
    <x v="5"/>
  </r>
  <r>
    <x v="1098"/>
    <s v="Ms."/>
    <s v=" Sara M."/>
    <s v="Black"/>
    <n v="23.96"/>
    <n v="9.58"/>
    <s v="Yes"/>
    <x v="0"/>
    <x v="1"/>
    <n v="1"/>
    <x v="1"/>
    <x v="2"/>
    <x v="0"/>
    <d v="1963-09-24T00:00:00"/>
    <x v="1098"/>
    <x v="2"/>
    <s v="tier - 1"/>
    <x v="0"/>
    <x v="8"/>
  </r>
  <r>
    <x v="1099"/>
    <s v="Mr."/>
    <s v=" Scott A."/>
    <s v="Brown"/>
    <n v="35.93"/>
    <n v="6.4"/>
    <s v="Yes"/>
    <x v="0"/>
    <x v="0"/>
    <n v="1"/>
    <x v="1"/>
    <x v="0"/>
    <x v="1"/>
    <d v="1988-09-14T00:00:00"/>
    <x v="1099"/>
    <x v="2"/>
    <s v="tier - 1"/>
    <x v="14"/>
    <x v="23"/>
  </r>
  <r>
    <x v="1100"/>
    <s v="Mrs."/>
    <s v=" Lauren"/>
    <s v="Reasoner"/>
    <n v="26.11"/>
    <n v="6.8"/>
    <s v="Yes"/>
    <x v="0"/>
    <x v="0"/>
    <n v="2"/>
    <x v="1"/>
    <x v="1"/>
    <x v="0"/>
    <d v="1970-06-21T00:00:00"/>
    <x v="1100"/>
    <x v="2"/>
    <s v="tier - 1"/>
    <x v="2"/>
    <x v="2"/>
  </r>
  <r>
    <x v="1101"/>
    <s v="Mr."/>
    <s v=" Scott"/>
    <s v="Wandzilak"/>
    <n v="32.299999999999997"/>
    <n v="9.48"/>
    <s v="No"/>
    <x v="0"/>
    <x v="0"/>
    <n v="2"/>
    <x v="1"/>
    <x v="0"/>
    <x v="0"/>
    <d v="1973-11-27T00:00:00"/>
    <x v="1101"/>
    <x v="2"/>
    <s v="tier - 3"/>
    <x v="1"/>
    <x v="30"/>
  </r>
  <r>
    <x v="1102"/>
    <s v="Mr."/>
    <s v=" Brian A."/>
    <s v="Carver"/>
    <n v="28.69"/>
    <n v="7.45"/>
    <s v="No"/>
    <x v="0"/>
    <x v="0"/>
    <n v="2"/>
    <x v="1"/>
    <x v="1"/>
    <x v="0"/>
    <d v="1973-09-05T00:00:00"/>
    <x v="1102"/>
    <x v="2"/>
    <s v="tier - 2"/>
    <x v="1"/>
    <x v="30"/>
  </r>
  <r>
    <x v="1103"/>
    <s v="Ms."/>
    <s v=" Kaitlin R."/>
    <s v="Borror"/>
    <n v="31.28"/>
    <n v="6.94"/>
    <s v="Yes"/>
    <x v="0"/>
    <x v="0"/>
    <n v="1"/>
    <x v="1"/>
    <x v="0"/>
    <x v="0"/>
    <d v="1975-08-15T00:00:00"/>
    <x v="1103"/>
    <x v="2"/>
    <s v="tier - 2"/>
    <x v="3"/>
    <x v="27"/>
  </r>
  <r>
    <x v="1104"/>
    <s v="Mr."/>
    <s v=" Mohammad"/>
    <s v="Saad"/>
    <n v="30.21"/>
    <n v="7.83"/>
    <s v="No"/>
    <x v="0"/>
    <x v="0"/>
    <n v="0"/>
    <x v="1"/>
    <x v="0"/>
    <x v="0"/>
    <d v="1968-09-23T00:00:00"/>
    <x v="1104"/>
    <x v="2"/>
    <s v="tier - 1"/>
    <x v="1"/>
    <x v="0"/>
  </r>
  <r>
    <x v="1105"/>
    <s v="Mr."/>
    <s v=" Charlie"/>
    <s v="Paul"/>
    <n v="38.28"/>
    <n v="10.17"/>
    <s v="Yes"/>
    <x v="0"/>
    <x v="0"/>
    <n v="0"/>
    <x v="1"/>
    <x v="0"/>
    <x v="0"/>
    <d v="1967-06-28T00:00:00"/>
    <x v="1105"/>
    <x v="2"/>
    <s v="tier - 3"/>
    <x v="0"/>
    <x v="22"/>
  </r>
  <r>
    <x v="1106"/>
    <s v="Mr."/>
    <s v=" Brent"/>
    <s v="Trail"/>
    <n v="29.9"/>
    <n v="8.9600000000000009"/>
    <s v="Yes"/>
    <x v="0"/>
    <x v="0"/>
    <n v="0"/>
    <x v="1"/>
    <x v="1"/>
    <x v="0"/>
    <d v="1967-09-26T00:00:00"/>
    <x v="1106"/>
    <x v="2"/>
    <s v="tier - 2"/>
    <x v="3"/>
    <x v="22"/>
  </r>
  <r>
    <x v="1107"/>
    <s v="Ms."/>
    <s v=" Kelli M"/>
    <s v="Benton"/>
    <n v="23.18"/>
    <n v="6.96"/>
    <s v="Yes"/>
    <x v="0"/>
    <x v="0"/>
    <n v="2"/>
    <x v="1"/>
    <x v="2"/>
    <x v="0"/>
    <d v="1970-12-24T00:00:00"/>
    <x v="1107"/>
    <x v="2"/>
    <s v="tier - 1"/>
    <x v="2"/>
    <x v="2"/>
  </r>
  <r>
    <x v="1108"/>
    <s v="Mrs."/>
    <s v=" Sheridan H"/>
    <s v="Bauman"/>
    <n v="33.020000000000003"/>
    <n v="5.07"/>
    <s v="Yes"/>
    <x v="0"/>
    <x v="0"/>
    <n v="0"/>
    <x v="1"/>
    <x v="0"/>
    <x v="2"/>
    <d v="1985-10-16T00:00:00"/>
    <x v="1108"/>
    <x v="2"/>
    <s v="tier - 2"/>
    <x v="12"/>
    <x v="17"/>
  </r>
  <r>
    <x v="1109"/>
    <s v="Mrs."/>
    <s v=" Sarah M."/>
    <s v="Bakula"/>
    <n v="27.29"/>
    <n v="5.85"/>
    <s v="No"/>
    <x v="0"/>
    <x v="0"/>
    <n v="2"/>
    <x v="1"/>
    <x v="1"/>
    <x v="1"/>
    <d v="1972-07-10T00:00:00"/>
    <x v="1109"/>
    <x v="2"/>
    <s v="tier - 3"/>
    <x v="15"/>
    <x v="28"/>
  </r>
  <r>
    <x v="1110"/>
    <s v="Ms."/>
    <s v=" Jennifer"/>
    <s v="Edwards"/>
    <n v="23.18"/>
    <n v="10.56"/>
    <s v="No"/>
    <x v="0"/>
    <x v="0"/>
    <n v="2"/>
    <x v="1"/>
    <x v="2"/>
    <x v="0"/>
    <d v="1973-10-13T00:00:00"/>
    <x v="1110"/>
    <x v="2"/>
    <s v="tier - 2"/>
    <x v="1"/>
    <x v="30"/>
  </r>
  <r>
    <x v="1111"/>
    <s v="Mrs."/>
    <s v=" Laura J"/>
    <s v="Davis"/>
    <n v="32.659999999999997"/>
    <n v="8.92"/>
    <s v="Yes"/>
    <x v="0"/>
    <x v="0"/>
    <n v="0"/>
    <x v="1"/>
    <x v="0"/>
    <x v="0"/>
    <d v="1981-06-12T00:00:00"/>
    <x v="1111"/>
    <x v="2"/>
    <s v="tier - 1"/>
    <x v="15"/>
    <x v="36"/>
  </r>
  <r>
    <x v="1112"/>
    <s v="Mr."/>
    <s v=" Thomas"/>
    <s v="Weiler"/>
    <n v="30.78"/>
    <n v="8.6300000000000008"/>
    <s v="No"/>
    <x v="0"/>
    <x v="0"/>
    <n v="0"/>
    <x v="1"/>
    <x v="0"/>
    <x v="0"/>
    <d v="1974-12-30T00:00:00"/>
    <x v="1112"/>
    <x v="2"/>
    <s v="tier - 1"/>
    <x v="4"/>
    <x v="19"/>
  </r>
  <r>
    <x v="1113"/>
    <s v="Ms."/>
    <s v=" Gisele"/>
    <s v="Schaaf"/>
    <n v="47.2"/>
    <n v="6.29"/>
    <s v="Yes"/>
    <x v="0"/>
    <x v="1"/>
    <n v="1"/>
    <x v="1"/>
    <x v="0"/>
    <x v="1"/>
    <d v="1997-09-05T00:00:00"/>
    <x v="1113"/>
    <x v="2"/>
    <s v="tier - 2"/>
    <x v="1"/>
    <x v="31"/>
  </r>
  <r>
    <x v="1114"/>
    <s v="Ms."/>
    <s v=" Myra L"/>
    <s v="Sack"/>
    <n v="31.6"/>
    <n v="5.75"/>
    <s v="No"/>
    <x v="0"/>
    <x v="0"/>
    <n v="2"/>
    <x v="1"/>
    <x v="0"/>
    <x v="1"/>
    <d v="1972-11-16T00:00:00"/>
    <x v="1114"/>
    <x v="2"/>
    <s v="tier - 3"/>
    <x v="3"/>
    <x v="28"/>
  </r>
  <r>
    <x v="1115"/>
    <s v="Ms."/>
    <s v=" Melissa M."/>
    <s v="Chenard"/>
    <n v="33.914999999999999"/>
    <n v="6.66"/>
    <s v="Yes"/>
    <x v="0"/>
    <x v="0"/>
    <n v="1"/>
    <x v="1"/>
    <x v="0"/>
    <x v="0"/>
    <d v="1975-07-02T00:00:00"/>
    <x v="1115"/>
    <x v="2"/>
    <s v="tier - 3"/>
    <x v="1"/>
    <x v="27"/>
  </r>
  <r>
    <x v="1116"/>
    <s v="Ms."/>
    <s v=" Eleanor F."/>
    <s v="Williamson"/>
    <n v="23.54"/>
    <n v="5.0999999999999996"/>
    <s v="No"/>
    <x v="0"/>
    <x v="0"/>
    <n v="2"/>
    <x v="1"/>
    <x v="2"/>
    <x v="2"/>
    <d v="1972-08-08T00:00:00"/>
    <x v="1116"/>
    <x v="2"/>
    <s v="tier - 1"/>
    <x v="0"/>
    <x v="28"/>
  </r>
  <r>
    <x v="1117"/>
    <s v="Ms."/>
    <s v=" Elizabeth"/>
    <s v="Dollas"/>
    <n v="27.074999999999999"/>
    <n v="4.41"/>
    <s v="No"/>
    <x v="0"/>
    <x v="0"/>
    <n v="2"/>
    <x v="1"/>
    <x v="1"/>
    <x v="2"/>
    <d v="1972-10-19T00:00:00"/>
    <x v="1117"/>
    <x v="2"/>
    <s v="tier - 1"/>
    <x v="2"/>
    <x v="28"/>
  </r>
  <r>
    <x v="1118"/>
    <s v="Mr."/>
    <s v=" Kenneth"/>
    <s v="Sprague"/>
    <n v="25.8"/>
    <n v="5.52"/>
    <s v="Yes"/>
    <x v="0"/>
    <x v="0"/>
    <n v="0"/>
    <x v="1"/>
    <x v="1"/>
    <x v="2"/>
    <d v="1976-12-19T00:00:00"/>
    <x v="1118"/>
    <x v="2"/>
    <s v="tier - 2"/>
    <x v="3"/>
    <x v="1"/>
  </r>
  <r>
    <x v="1119"/>
    <s v="Mr."/>
    <s v=" Robert G."/>
    <s v="Michell"/>
    <n v="36.1"/>
    <n v="4.62"/>
    <s v="Yes"/>
    <x v="0"/>
    <x v="1"/>
    <n v="1"/>
    <x v="1"/>
    <x v="0"/>
    <x v="2"/>
    <d v="1969-07-03T00:00:00"/>
    <x v="1119"/>
    <x v="2"/>
    <s v="tier - 3"/>
    <x v="3"/>
    <x v="16"/>
  </r>
  <r>
    <x v="1120"/>
    <s v="Mr."/>
    <s v=" Thomas C."/>
    <s v="Datwyler"/>
    <n v="30.495000000000001"/>
    <n v="5.74"/>
    <s v="Yes"/>
    <x v="0"/>
    <x v="1"/>
    <n v="1"/>
    <x v="1"/>
    <x v="0"/>
    <x v="1"/>
    <d v="1969-10-27T00:00:00"/>
    <x v="1120"/>
    <x v="2"/>
    <s v="tier - 1"/>
    <x v="6"/>
    <x v="16"/>
  </r>
  <r>
    <x v="1121"/>
    <s v="Mr."/>
    <s v=" Matthew J."/>
    <s v="Mead"/>
    <n v="21.4"/>
    <n v="6.3"/>
    <s v="Yes"/>
    <x v="0"/>
    <x v="1"/>
    <n v="1"/>
    <x v="1"/>
    <x v="2"/>
    <x v="1"/>
    <d v="1969-08-22T00:00:00"/>
    <x v="1121"/>
    <x v="2"/>
    <s v="tier - 2"/>
    <x v="3"/>
    <x v="16"/>
  </r>
  <r>
    <x v="1122"/>
    <s v="Ms."/>
    <s v=" Mallory D."/>
    <s v="Kennedy"/>
    <n v="32.299999999999997"/>
    <n v="10.27"/>
    <s v="No"/>
    <x v="0"/>
    <x v="0"/>
    <n v="0"/>
    <x v="1"/>
    <x v="0"/>
    <x v="0"/>
    <d v="1974-08-30T00:00:00"/>
    <x v="1122"/>
    <x v="2"/>
    <s v="tier - 2"/>
    <x v="2"/>
    <x v="19"/>
  </r>
  <r>
    <x v="1123"/>
    <s v="Mr."/>
    <s v=" Christopher D."/>
    <s v="Czech"/>
    <n v="29.78"/>
    <n v="5.85"/>
    <s v="No"/>
    <x v="0"/>
    <x v="1"/>
    <n v="1"/>
    <x v="1"/>
    <x v="1"/>
    <x v="1"/>
    <d v="1979-12-28T00:00:00"/>
    <x v="1123"/>
    <x v="2"/>
    <s v="tier - 1"/>
    <x v="14"/>
    <x v="18"/>
  </r>
  <r>
    <x v="1124"/>
    <s v="Mrs."/>
    <s v=" Jamie"/>
    <s v="O'Brien"/>
    <n v="34.76"/>
    <n v="5.92"/>
    <s v="Yes"/>
    <x v="0"/>
    <x v="0"/>
    <n v="1"/>
    <x v="1"/>
    <x v="0"/>
    <x v="1"/>
    <d v="1988-07-03T00:00:00"/>
    <x v="1124"/>
    <x v="2"/>
    <s v="tier - 3"/>
    <x v="12"/>
    <x v="23"/>
  </r>
  <r>
    <x v="1125"/>
    <s v="Ms."/>
    <s v=" Ariell"/>
    <s v="Bachman"/>
    <n v="18.335000000000001"/>
    <n v="10.01"/>
    <s v="Yes"/>
    <x v="0"/>
    <x v="0"/>
    <n v="2"/>
    <x v="1"/>
    <x v="3"/>
    <x v="0"/>
    <d v="1970-08-11T00:00:00"/>
    <x v="1125"/>
    <x v="1"/>
    <s v="tier - 3"/>
    <x v="1"/>
    <x v="2"/>
  </r>
  <r>
    <x v="1126"/>
    <s v="Mr."/>
    <s v=" Christopher"/>
    <s v="Bednar"/>
    <n v="32.299999999999997"/>
    <n v="9.59"/>
    <s v="No"/>
    <x v="0"/>
    <x v="0"/>
    <n v="0"/>
    <x v="1"/>
    <x v="0"/>
    <x v="0"/>
    <d v="1971-10-06T00:00:00"/>
    <x v="1126"/>
    <x v="1"/>
    <s v="tier - 2"/>
    <x v="9"/>
    <x v="14"/>
  </r>
  <r>
    <x v="1127"/>
    <s v="Mr."/>
    <s v=" Ryan"/>
    <s v="Daye"/>
    <n v="27.74"/>
    <n v="10.37"/>
    <s v="No"/>
    <x v="0"/>
    <x v="0"/>
    <n v="0"/>
    <x v="1"/>
    <x v="1"/>
    <x v="0"/>
    <d v="1971-12-26T00:00:00"/>
    <x v="1127"/>
    <x v="1"/>
    <s v="tier - 3"/>
    <x v="11"/>
    <x v="14"/>
  </r>
  <r>
    <x v="1128"/>
    <s v="Mr."/>
    <s v=" Thomas B."/>
    <s v="Clarke"/>
    <n v="24"/>
    <n v="4.01"/>
    <s v="Yes"/>
    <x v="0"/>
    <x v="0"/>
    <n v="1"/>
    <x v="1"/>
    <x v="2"/>
    <x v="2"/>
    <d v="1964-09-11T00:00:00"/>
    <x v="1128"/>
    <x v="2"/>
    <s v="tier - 3"/>
    <x v="0"/>
    <x v="13"/>
  </r>
  <r>
    <x v="1129"/>
    <s v="Ms."/>
    <s v=" Katie"/>
    <s v="Koren"/>
    <n v="31.78"/>
    <n v="4.24"/>
    <s v="Yes"/>
    <x v="0"/>
    <x v="1"/>
    <n v="1"/>
    <x v="1"/>
    <x v="0"/>
    <x v="2"/>
    <d v="1983-12-03T00:00:00"/>
    <x v="1129"/>
    <x v="1"/>
    <s v="tier - 2"/>
    <x v="1"/>
    <x v="33"/>
  </r>
  <r>
    <x v="1130"/>
    <s v="Mrs."/>
    <s v=" Rachelle L"/>
    <s v="Kuramoto"/>
    <n v="32.25"/>
    <n v="5.36"/>
    <s v="Yes"/>
    <x v="0"/>
    <x v="0"/>
    <n v="0"/>
    <x v="1"/>
    <x v="0"/>
    <x v="2"/>
    <d v="1985-08-19T00:00:00"/>
    <x v="1130"/>
    <x v="1"/>
    <s v="tier - 3"/>
    <x v="15"/>
    <x v="17"/>
  </r>
  <r>
    <x v="1131"/>
    <s v="Ms."/>
    <s v=" Colleen"/>
    <s v="Lynn"/>
    <n v="30.114999999999998"/>
    <n v="4.99"/>
    <s v="No"/>
    <x v="0"/>
    <x v="0"/>
    <n v="2"/>
    <x v="1"/>
    <x v="0"/>
    <x v="2"/>
    <d v="1972-09-14T00:00:00"/>
    <x v="1131"/>
    <x v="1"/>
    <s v="tier - 3"/>
    <x v="1"/>
    <x v="28"/>
  </r>
  <r>
    <x v="1132"/>
    <s v="Mr."/>
    <s v=" Gregory A"/>
    <s v="Dierksen"/>
    <n v="22.41"/>
    <n v="8.68"/>
    <s v="No"/>
    <x v="0"/>
    <x v="0"/>
    <n v="0"/>
    <x v="1"/>
    <x v="2"/>
    <x v="0"/>
    <d v="1962-08-17T00:00:00"/>
    <x v="1132"/>
    <x v="2"/>
    <s v="tier - 2"/>
    <x v="0"/>
    <x v="5"/>
  </r>
  <r>
    <x v="1133"/>
    <s v="Ms."/>
    <s v=" Lara"/>
    <s v="Zoeller"/>
    <n v="45.72"/>
    <n v="4.2300000000000004"/>
    <s v="Yes"/>
    <x v="0"/>
    <x v="0"/>
    <n v="0"/>
    <x v="1"/>
    <x v="0"/>
    <x v="2"/>
    <d v="1996-07-08T00:00:00"/>
    <x v="1133"/>
    <x v="1"/>
    <s v="tier - 3"/>
    <x v="1"/>
    <x v="45"/>
  </r>
  <r>
    <x v="1134"/>
    <s v="Ms."/>
    <s v=" Megan"/>
    <s v="Flesch"/>
    <n v="25"/>
    <n v="5.32"/>
    <s v="Yes"/>
    <x v="0"/>
    <x v="0"/>
    <n v="2"/>
    <x v="1"/>
    <x v="1"/>
    <x v="2"/>
    <d v="1966-11-05T00:00:00"/>
    <x v="1134"/>
    <x v="2"/>
    <s v="tier - 3"/>
    <x v="0"/>
    <x v="24"/>
  </r>
  <r>
    <x v="1135"/>
    <s v="Ms."/>
    <s v=" Sara"/>
    <s v="Maltby"/>
    <n v="39.5"/>
    <n v="6.66"/>
    <s v="No"/>
    <x v="0"/>
    <x v="0"/>
    <n v="0"/>
    <x v="1"/>
    <x v="0"/>
    <x v="0"/>
    <d v="1971-11-08T00:00:00"/>
    <x v="1135"/>
    <x v="1"/>
    <s v="tier - 3"/>
    <x v="3"/>
    <x v="14"/>
  </r>
  <r>
    <x v="1136"/>
    <s v="Ms."/>
    <s v=" Lucie J."/>
    <s v="Custance"/>
    <n v="37.729999999999997"/>
    <n v="7.4"/>
    <s v="No"/>
    <x v="0"/>
    <x v="0"/>
    <n v="0"/>
    <x v="1"/>
    <x v="0"/>
    <x v="0"/>
    <d v="1971-10-03T00:00:00"/>
    <x v="1136"/>
    <x v="1"/>
    <s v="tier - 1"/>
    <x v="0"/>
    <x v="14"/>
  </r>
  <r>
    <x v="1137"/>
    <s v="Ms."/>
    <s v=" Elizabeth S."/>
    <s v="Choi"/>
    <n v="40.659999999999997"/>
    <n v="10.08"/>
    <s v="No"/>
    <x v="0"/>
    <x v="0"/>
    <n v="0"/>
    <x v="1"/>
    <x v="0"/>
    <x v="0"/>
    <d v="1971-07-03T00:00:00"/>
    <x v="1137"/>
    <x v="1"/>
    <s v="tier - 3"/>
    <x v="2"/>
    <x v="14"/>
  </r>
  <r>
    <x v="1138"/>
    <s v="Ms."/>
    <s v=" Carma S"/>
    <s v="Barnett"/>
    <n v="34.200000000000003"/>
    <n v="8.58"/>
    <s v="No"/>
    <x v="0"/>
    <x v="0"/>
    <n v="0"/>
    <x v="1"/>
    <x v="0"/>
    <x v="0"/>
    <d v="1971-12-22T00:00:00"/>
    <x v="1138"/>
    <x v="1"/>
    <s v="tier - 2"/>
    <x v="3"/>
    <x v="14"/>
  </r>
  <r>
    <x v="1139"/>
    <s v="Mr."/>
    <s v=" Ryan"/>
    <s v="Proulx"/>
    <n v="46.51"/>
    <n v="5.84"/>
    <s v="No"/>
    <x v="0"/>
    <x v="0"/>
    <n v="1"/>
    <x v="1"/>
    <x v="0"/>
    <x v="1"/>
    <d v="1998-07-06T00:00:00"/>
    <x v="1139"/>
    <x v="1"/>
    <s v="tier - 2"/>
    <x v="8"/>
    <x v="44"/>
  </r>
  <r>
    <x v="1140"/>
    <s v="Mr."/>
    <s v=" Daniel"/>
    <s v="Hamilton"/>
    <n v="28.88"/>
    <n v="4.8600000000000003"/>
    <s v="Yes"/>
    <x v="0"/>
    <x v="1"/>
    <n v="1"/>
    <x v="1"/>
    <x v="1"/>
    <x v="2"/>
    <d v="1969-08-13T00:00:00"/>
    <x v="1140"/>
    <x v="2"/>
    <s v="tier - 3"/>
    <x v="1"/>
    <x v="16"/>
  </r>
  <r>
    <x v="1141"/>
    <s v="Ms."/>
    <s v=" Sarah"/>
    <s v="Lundine"/>
    <n v="33.914999999999999"/>
    <n v="11.52"/>
    <s v="No"/>
    <x v="0"/>
    <x v="0"/>
    <n v="0"/>
    <x v="1"/>
    <x v="0"/>
    <x v="0"/>
    <d v="1971-11-09T00:00:00"/>
    <x v="1141"/>
    <x v="1"/>
    <s v="tier - 3"/>
    <x v="2"/>
    <x v="14"/>
  </r>
  <r>
    <x v="1142"/>
    <s v="Mr."/>
    <s v=" Matthew J"/>
    <s v="Paullin"/>
    <n v="24.32"/>
    <n v="6.15"/>
    <s v="Yes"/>
    <x v="0"/>
    <x v="1"/>
    <n v="1"/>
    <x v="1"/>
    <x v="2"/>
    <x v="1"/>
    <d v="1969-10-20T00:00:00"/>
    <x v="1142"/>
    <x v="2"/>
    <s v="tier - 3"/>
    <x v="1"/>
    <x v="16"/>
  </r>
  <r>
    <x v="1143"/>
    <s v="Ms."/>
    <s v=" Francesca"/>
    <s v="Delucia"/>
    <n v="25.8"/>
    <n v="9.94"/>
    <s v="No"/>
    <x v="0"/>
    <x v="0"/>
    <n v="0"/>
    <x v="1"/>
    <x v="1"/>
    <x v="0"/>
    <d v="1971-07-17T00:00:00"/>
    <x v="1143"/>
    <x v="1"/>
    <s v="tier - 2"/>
    <x v="3"/>
    <x v="14"/>
  </r>
  <r>
    <x v="1144"/>
    <s v="Ms."/>
    <s v=" Nicole"/>
    <s v="Valentine"/>
    <n v="21.56"/>
    <n v="10.56"/>
    <s v="No"/>
    <x v="0"/>
    <x v="0"/>
    <n v="0"/>
    <x v="1"/>
    <x v="2"/>
    <x v="0"/>
    <d v="1971-10-23T00:00:00"/>
    <x v="1144"/>
    <x v="1"/>
    <s v="tier - 3"/>
    <x v="0"/>
    <x v="14"/>
  </r>
  <r>
    <x v="1145"/>
    <s v="Mr."/>
    <s v=" Toshiyuki"/>
    <s v="Mohara"/>
    <n v="31.6"/>
    <n v="6.79"/>
    <s v="No"/>
    <x v="0"/>
    <x v="0"/>
    <n v="0"/>
    <x v="1"/>
    <x v="0"/>
    <x v="0"/>
    <d v="1968-11-04T00:00:00"/>
    <x v="1145"/>
    <x v="2"/>
    <s v="tier - 3"/>
    <x v="3"/>
    <x v="0"/>
  </r>
  <r>
    <x v="1146"/>
    <s v="Mr."/>
    <s v=" Tom L."/>
    <s v="Fairbrother"/>
    <n v="42.93"/>
    <n v="4.8"/>
    <s v="No"/>
    <x v="0"/>
    <x v="0"/>
    <n v="1"/>
    <x v="1"/>
    <x v="0"/>
    <x v="2"/>
    <d v="1992-08-13T00:00:00"/>
    <x v="1146"/>
    <x v="1"/>
    <s v="tier - 1"/>
    <x v="1"/>
    <x v="34"/>
  </r>
  <r>
    <x v="1147"/>
    <s v="Mr."/>
    <s v=" Brian"/>
    <s v="Fagan"/>
    <n v="26.72"/>
    <n v="5.75"/>
    <s v="No"/>
    <x v="0"/>
    <x v="0"/>
    <n v="2"/>
    <x v="1"/>
    <x v="1"/>
    <x v="1"/>
    <d v="1972-09-26T00:00:00"/>
    <x v="1147"/>
    <x v="1"/>
    <s v="tier - 3"/>
    <x v="14"/>
    <x v="28"/>
  </r>
  <r>
    <x v="1148"/>
    <s v="Mr."/>
    <s v=" Matthew"/>
    <s v="Toth"/>
    <n v="26.67"/>
    <n v="5.81"/>
    <s v="No"/>
    <x v="0"/>
    <x v="0"/>
    <n v="2"/>
    <x v="1"/>
    <x v="1"/>
    <x v="1"/>
    <d v="1972-06-28T00:00:00"/>
    <x v="1148"/>
    <x v="1"/>
    <s v="tier - 2"/>
    <x v="14"/>
    <x v="28"/>
  </r>
  <r>
    <x v="1149"/>
    <s v="Ms."/>
    <s v=" Julee"/>
    <s v="Guinn"/>
    <n v="42.68"/>
    <n v="9.2799999999999994"/>
    <s v="No"/>
    <x v="0"/>
    <x v="0"/>
    <n v="2"/>
    <x v="1"/>
    <x v="0"/>
    <x v="0"/>
    <d v="1973-09-17T00:00:00"/>
    <x v="1149"/>
    <x v="1"/>
    <s v="tier - 1"/>
    <x v="0"/>
    <x v="30"/>
  </r>
  <r>
    <x v="1150"/>
    <s v="Mr."/>
    <s v=" Christopher M."/>
    <s v="Rogers"/>
    <n v="24.31"/>
    <n v="6.37"/>
    <s v="No"/>
    <x v="0"/>
    <x v="0"/>
    <n v="0"/>
    <x v="1"/>
    <x v="2"/>
    <x v="1"/>
    <d v="1977-06-07T00:00:00"/>
    <x v="1150"/>
    <x v="2"/>
    <s v="tier - 2"/>
    <x v="0"/>
    <x v="1"/>
  </r>
  <r>
    <x v="1151"/>
    <s v="Mr."/>
    <s v=" Ciaran"/>
    <s v="Diviney"/>
    <n v="44.75"/>
    <n v="5.09"/>
    <s v="Yes"/>
    <x v="0"/>
    <x v="0"/>
    <n v="0"/>
    <x v="1"/>
    <x v="0"/>
    <x v="2"/>
    <d v="1996-08-08T00:00:00"/>
    <x v="1151"/>
    <x v="1"/>
    <s v="tier - 3"/>
    <x v="8"/>
    <x v="45"/>
  </r>
  <r>
    <x v="1152"/>
    <s v="Ms."/>
    <s v=" Kara"/>
    <s v="Marlatt"/>
    <n v="30.78"/>
    <n v="7.94"/>
    <s v="No"/>
    <x v="0"/>
    <x v="0"/>
    <n v="2"/>
    <x v="1"/>
    <x v="0"/>
    <x v="0"/>
    <d v="1973-07-07T00:00:00"/>
    <x v="1152"/>
    <x v="1"/>
    <s v="tier - 2"/>
    <x v="2"/>
    <x v="30"/>
  </r>
  <r>
    <x v="1153"/>
    <s v="Ms."/>
    <s v=" Makie"/>
    <s v="Ohler"/>
    <n v="21.86"/>
    <n v="10.95"/>
    <s v="No"/>
    <x v="0"/>
    <x v="0"/>
    <n v="0"/>
    <x v="1"/>
    <x v="2"/>
    <x v="0"/>
    <d v="1965-09-05T00:00:00"/>
    <x v="1153"/>
    <x v="2"/>
    <s v="tier - 1"/>
    <x v="1"/>
    <x v="11"/>
  </r>
  <r>
    <x v="1154"/>
    <s v="Ms."/>
    <s v=" Emily E"/>
    <s v="Mossler"/>
    <n v="49.09"/>
    <n v="6.3"/>
    <s v="Yes"/>
    <x v="0"/>
    <x v="0"/>
    <n v="0"/>
    <x v="1"/>
    <x v="0"/>
    <x v="1"/>
    <d v="2001-07-14T00:00:00"/>
    <x v="1154"/>
    <x v="1"/>
    <s v="tier - 2"/>
    <x v="1"/>
    <x v="47"/>
  </r>
  <r>
    <x v="1155"/>
    <s v="Mr."/>
    <s v=" Cary"/>
    <s v="Segall"/>
    <n v="47.74"/>
    <n v="8.0500000000000007"/>
    <s v="Yes"/>
    <x v="0"/>
    <x v="0"/>
    <n v="2"/>
    <x v="1"/>
    <x v="0"/>
    <x v="0"/>
    <d v="1970-07-04T00:00:00"/>
    <x v="1155"/>
    <x v="1"/>
    <s v="tier - 1"/>
    <x v="0"/>
    <x v="2"/>
  </r>
  <r>
    <x v="1156"/>
    <s v="Mr."/>
    <s v=" Steven"/>
    <s v="Sprieser"/>
    <n v="30.2"/>
    <n v="9.8800000000000008"/>
    <s v="Yes"/>
    <x v="0"/>
    <x v="0"/>
    <n v="2"/>
    <x v="1"/>
    <x v="0"/>
    <x v="0"/>
    <d v="1970-08-18T00:00:00"/>
    <x v="1156"/>
    <x v="2"/>
    <s v="tier - 1"/>
    <x v="3"/>
    <x v="2"/>
  </r>
  <r>
    <x v="1157"/>
    <s v="Mr."/>
    <s v=" Jose Antonio Sr."/>
    <s v="Blanco"/>
    <n v="33.25"/>
    <n v="7.42"/>
    <s v="Yes"/>
    <x v="0"/>
    <x v="0"/>
    <n v="2"/>
    <x v="1"/>
    <x v="0"/>
    <x v="0"/>
    <d v="1970-09-12T00:00:00"/>
    <x v="1157"/>
    <x v="2"/>
    <s v="tier - 1"/>
    <x v="4"/>
    <x v="2"/>
  </r>
  <r>
    <x v="1158"/>
    <s v="Ms."/>
    <s v=" Tatiana"/>
    <s v="Sheptock"/>
    <n v="26.6"/>
    <n v="8.4499999999999993"/>
    <s v="Yes"/>
    <x v="0"/>
    <x v="0"/>
    <n v="1"/>
    <x v="1"/>
    <x v="1"/>
    <x v="0"/>
    <d v="1975-06-27T00:00:00"/>
    <x v="1158"/>
    <x v="1"/>
    <s v="tier - 1"/>
    <x v="2"/>
    <x v="27"/>
  </r>
  <r>
    <x v="1159"/>
    <s v="Mr."/>
    <s v=" Dan T."/>
    <s v="Chruniak"/>
    <n v="26.35"/>
    <n v="6.21"/>
    <s v="No"/>
    <x v="0"/>
    <x v="0"/>
    <n v="2"/>
    <x v="1"/>
    <x v="1"/>
    <x v="1"/>
    <d v="1972-07-10T00:00:00"/>
    <x v="1159"/>
    <x v="1"/>
    <s v="tier - 1"/>
    <x v="14"/>
    <x v="28"/>
  </r>
  <r>
    <x v="1160"/>
    <s v="Ms."/>
    <s v=" Liisa A."/>
    <s v="Miller"/>
    <n v="39.994999999999997"/>
    <n v="4.6500000000000004"/>
    <s v="No"/>
    <x v="0"/>
    <x v="0"/>
    <n v="0"/>
    <x v="1"/>
    <x v="0"/>
    <x v="2"/>
    <d v="1977-09-19T00:00:00"/>
    <x v="1160"/>
    <x v="1"/>
    <s v="tier - 3"/>
    <x v="2"/>
    <x v="29"/>
  </r>
  <r>
    <x v="1161"/>
    <s v="Ms."/>
    <s v=" Kathryn E."/>
    <s v="Theis"/>
    <n v="22.92"/>
    <n v="5.87"/>
    <s v="Yes"/>
    <x v="0"/>
    <x v="0"/>
    <n v="1"/>
    <x v="1"/>
    <x v="2"/>
    <x v="1"/>
    <d v="1964-11-07T00:00:00"/>
    <x v="1161"/>
    <x v="2"/>
    <s v="tier - 3"/>
    <x v="0"/>
    <x v="13"/>
  </r>
  <r>
    <x v="1162"/>
    <s v="Mr."/>
    <s v=" Maxwell"/>
    <s v="Sadler"/>
    <n v="24.78"/>
    <n v="4.24"/>
    <s v="Yes"/>
    <x v="0"/>
    <x v="0"/>
    <n v="2"/>
    <x v="1"/>
    <x v="2"/>
    <x v="2"/>
    <d v="1966-09-16T00:00:00"/>
    <x v="1162"/>
    <x v="2"/>
    <s v="tier - 2"/>
    <x v="0"/>
    <x v="24"/>
  </r>
  <r>
    <x v="1163"/>
    <s v="Ms."/>
    <s v=" Pascale"/>
    <s v="Auger"/>
    <n v="34.07"/>
    <n v="7.81"/>
    <s v="Yes"/>
    <x v="0"/>
    <x v="0"/>
    <n v="0"/>
    <x v="1"/>
    <x v="0"/>
    <x v="0"/>
    <d v="1981-08-08T00:00:00"/>
    <x v="1163"/>
    <x v="1"/>
    <s v="tier - 3"/>
    <x v="3"/>
    <x v="36"/>
  </r>
  <r>
    <x v="1164"/>
    <s v="Ms."/>
    <s v=" Becca"/>
    <s v="Steadman"/>
    <n v="30.14"/>
    <n v="9.85"/>
    <s v="No"/>
    <x v="0"/>
    <x v="0"/>
    <n v="0"/>
    <x v="1"/>
    <x v="0"/>
    <x v="0"/>
    <d v="1974-07-08T00:00:00"/>
    <x v="1164"/>
    <x v="1"/>
    <s v="tier - 2"/>
    <x v="3"/>
    <x v="19"/>
  </r>
  <r>
    <x v="1165"/>
    <s v="Ms."/>
    <s v=" Grace"/>
    <s v="McCarron"/>
    <n v="18.05"/>
    <n v="6.94"/>
    <s v="No"/>
    <x v="0"/>
    <x v="0"/>
    <n v="0"/>
    <x v="1"/>
    <x v="3"/>
    <x v="0"/>
    <d v="1971-07-19T00:00:00"/>
    <x v="1165"/>
    <x v="1"/>
    <s v="tier - 1"/>
    <x v="1"/>
    <x v="14"/>
  </r>
  <r>
    <x v="1166"/>
    <s v="Ms."/>
    <s v=" Samantha"/>
    <s v="Roecker"/>
    <n v="37.4"/>
    <n v="11.3"/>
    <s v="Yes"/>
    <x v="0"/>
    <x v="0"/>
    <n v="2"/>
    <x v="1"/>
    <x v="0"/>
    <x v="0"/>
    <d v="1970-09-30T00:00:00"/>
    <x v="1166"/>
    <x v="1"/>
    <s v="tier - 2"/>
    <x v="3"/>
    <x v="2"/>
  </r>
  <r>
    <x v="1167"/>
    <s v="Mrs."/>
    <s v=" Nicole R."/>
    <s v="Giumarra"/>
    <n v="25.75"/>
    <n v="9.23"/>
    <s v="No"/>
    <x v="0"/>
    <x v="0"/>
    <n v="0"/>
    <x v="1"/>
    <x v="1"/>
    <x v="0"/>
    <d v="1968-06-22T00:00:00"/>
    <x v="1167"/>
    <x v="2"/>
    <s v="tier - 2"/>
    <x v="0"/>
    <x v="0"/>
  </r>
  <r>
    <x v="1168"/>
    <s v="Mr."/>
    <s v=" David W"/>
    <s v="Peters"/>
    <n v="32.299999999999997"/>
    <n v="4.37"/>
    <s v="No"/>
    <x v="0"/>
    <x v="0"/>
    <n v="2"/>
    <x v="1"/>
    <x v="0"/>
    <x v="2"/>
    <d v="1972-10-23T00:00:00"/>
    <x v="1168"/>
    <x v="1"/>
    <s v="tier - 2"/>
    <x v="3"/>
    <x v="28"/>
  </r>
  <r>
    <x v="1169"/>
    <s v="Mr."/>
    <s v=" Grant"/>
    <s v="Bower"/>
    <n v="28.61"/>
    <n v="5.76"/>
    <s v="No"/>
    <x v="0"/>
    <x v="1"/>
    <n v="1"/>
    <x v="1"/>
    <x v="1"/>
    <x v="1"/>
    <d v="1979-12-19T00:00:00"/>
    <x v="1169"/>
    <x v="1"/>
    <s v="tier - 2"/>
    <x v="14"/>
    <x v="18"/>
  </r>
  <r>
    <x v="1170"/>
    <s v="Mrs."/>
    <s v=" Sophia"/>
    <s v="Chen"/>
    <n v="45.41"/>
    <n v="4.96"/>
    <s v="No"/>
    <x v="0"/>
    <x v="0"/>
    <n v="1"/>
    <x v="1"/>
    <x v="0"/>
    <x v="2"/>
    <d v="1998-06-23T00:00:00"/>
    <x v="1170"/>
    <x v="1"/>
    <s v="tier - 2"/>
    <x v="12"/>
    <x v="44"/>
  </r>
  <r>
    <x v="1171"/>
    <s v="Ms."/>
    <s v=" Christina"/>
    <s v="Capriccioso"/>
    <n v="31.2"/>
    <n v="11.04"/>
    <s v="Yes"/>
    <x v="0"/>
    <x v="0"/>
    <n v="2"/>
    <x v="1"/>
    <x v="0"/>
    <x v="0"/>
    <d v="1970-12-16T00:00:00"/>
    <x v="1171"/>
    <x v="1"/>
    <s v="tier - 3"/>
    <x v="3"/>
    <x v="2"/>
  </r>
  <r>
    <x v="1172"/>
    <s v="Mr."/>
    <s v=" Sam L."/>
    <s v="Starbuck"/>
    <n v="29.83"/>
    <n v="7.81"/>
    <s v="Yes"/>
    <x v="0"/>
    <x v="0"/>
    <n v="1"/>
    <x v="1"/>
    <x v="1"/>
    <x v="0"/>
    <d v="1975-10-29T00:00:00"/>
    <x v="1172"/>
    <x v="2"/>
    <s v="tier - 3"/>
    <x v="1"/>
    <x v="27"/>
  </r>
  <r>
    <x v="1173"/>
    <s v="Mrs."/>
    <s v=" Haley R."/>
    <s v="McMahon"/>
    <n v="29.06"/>
    <n v="4.55"/>
    <s v="No"/>
    <x v="0"/>
    <x v="0"/>
    <n v="0"/>
    <x v="1"/>
    <x v="1"/>
    <x v="2"/>
    <d v="1982-08-29T00:00:00"/>
    <x v="1173"/>
    <x v="1"/>
    <s v="tier - 1"/>
    <x v="15"/>
    <x v="37"/>
  </r>
  <r>
    <x v="1174"/>
    <s v="Mr."/>
    <s v=" Ethan"/>
    <s v="Rissell"/>
    <n v="27.454999999999998"/>
    <n v="6.13"/>
    <s v="No"/>
    <x v="0"/>
    <x v="0"/>
    <n v="2"/>
    <x v="1"/>
    <x v="1"/>
    <x v="1"/>
    <d v="1972-12-27T00:00:00"/>
    <x v="1174"/>
    <x v="2"/>
    <s v="tier - 3"/>
    <x v="4"/>
    <x v="28"/>
  </r>
  <r>
    <x v="1175"/>
    <s v="Mr."/>
    <s v=" Andrew W"/>
    <s v="Kromroy"/>
    <n v="23.01"/>
    <n v="6.04"/>
    <s v="Yes"/>
    <x v="0"/>
    <x v="0"/>
    <n v="1"/>
    <x v="1"/>
    <x v="2"/>
    <x v="1"/>
    <d v="1964-12-15T00:00:00"/>
    <x v="1175"/>
    <x v="2"/>
    <s v="tier - 3"/>
    <x v="0"/>
    <x v="13"/>
  </r>
  <r>
    <x v="1176"/>
    <s v="Mr."/>
    <s v=" Mark G"/>
    <s v="Manfredi"/>
    <n v="31.39"/>
    <n v="8.85"/>
    <s v="Yes"/>
    <x v="0"/>
    <x v="0"/>
    <n v="0"/>
    <x v="1"/>
    <x v="0"/>
    <x v="0"/>
    <d v="1981-10-18T00:00:00"/>
    <x v="1176"/>
    <x v="1"/>
    <s v="tier - 1"/>
    <x v="14"/>
    <x v="36"/>
  </r>
  <r>
    <x v="1177"/>
    <s v="Ms."/>
    <s v=" Kasey E."/>
    <s v="Manwaring"/>
    <n v="34.770000000000003"/>
    <n v="10.54"/>
    <s v="No"/>
    <x v="0"/>
    <x v="0"/>
    <n v="2"/>
    <x v="1"/>
    <x v="0"/>
    <x v="0"/>
    <d v="1973-11-28T00:00:00"/>
    <x v="1177"/>
    <x v="1"/>
    <s v="tier - 3"/>
    <x v="1"/>
    <x v="30"/>
  </r>
  <r>
    <x v="1178"/>
    <s v="Mr."/>
    <s v=" Jeff"/>
    <s v="Tomaszewski"/>
    <n v="24.48"/>
    <n v="4.37"/>
    <s v="Yes"/>
    <x v="0"/>
    <x v="0"/>
    <n v="2"/>
    <x v="1"/>
    <x v="2"/>
    <x v="2"/>
    <d v="1966-12-04T00:00:00"/>
    <x v="1178"/>
    <x v="2"/>
    <s v="tier - 2"/>
    <x v="0"/>
    <x v="24"/>
  </r>
  <r>
    <x v="1179"/>
    <s v="Ms."/>
    <s v=" Amy"/>
    <s v="Gannon"/>
    <n v="22.61"/>
    <n v="9.6300000000000008"/>
    <s v="No"/>
    <x v="0"/>
    <x v="0"/>
    <n v="2"/>
    <x v="1"/>
    <x v="2"/>
    <x v="0"/>
    <d v="1973-12-01T00:00:00"/>
    <x v="1179"/>
    <x v="1"/>
    <s v="tier - 1"/>
    <x v="1"/>
    <x v="30"/>
  </r>
  <r>
    <x v="1180"/>
    <s v="Mr."/>
    <s v=" Adam"/>
    <s v="Frye"/>
    <n v="34.299999999999997"/>
    <n v="10.37"/>
    <s v="No"/>
    <x v="0"/>
    <x v="0"/>
    <n v="0"/>
    <x v="1"/>
    <x v="0"/>
    <x v="0"/>
    <d v="1974-08-14T00:00:00"/>
    <x v="1180"/>
    <x v="2"/>
    <s v="tier - 1"/>
    <x v="3"/>
    <x v="19"/>
  </r>
  <r>
    <x v="1181"/>
    <s v="Ms."/>
    <s v=" Kristin M"/>
    <s v="Jenkins"/>
    <n v="46.09"/>
    <n v="5.44"/>
    <s v="No"/>
    <x v="0"/>
    <x v="0"/>
    <n v="2"/>
    <x v="1"/>
    <x v="0"/>
    <x v="2"/>
    <d v="1972-09-22T00:00:00"/>
    <x v="1181"/>
    <x v="1"/>
    <s v="tier - 1"/>
    <x v="0"/>
    <x v="28"/>
  </r>
  <r>
    <x v="1182"/>
    <s v="Ms."/>
    <s v=" Mary-Lynn B."/>
    <s v="Currier"/>
    <n v="44.744999999999997"/>
    <n v="5.19"/>
    <s v="No"/>
    <x v="0"/>
    <x v="0"/>
    <n v="2"/>
    <x v="1"/>
    <x v="0"/>
    <x v="2"/>
    <d v="1972-09-22T00:00:00"/>
    <x v="1182"/>
    <x v="1"/>
    <s v="tier - 1"/>
    <x v="2"/>
    <x v="28"/>
  </r>
  <r>
    <x v="1183"/>
    <s v="Mrs."/>
    <s v=" Jamie A"/>
    <s v="Whittendale"/>
    <n v="26.33"/>
    <n v="11.8"/>
    <s v="Yes"/>
    <x v="0"/>
    <x v="0"/>
    <n v="1"/>
    <x v="1"/>
    <x v="1"/>
    <x v="0"/>
    <d v="1975-07-28T00:00:00"/>
    <x v="1183"/>
    <x v="1"/>
    <s v="tier - 2"/>
    <x v="2"/>
    <x v="27"/>
  </r>
  <r>
    <x v="1184"/>
    <s v="Mr."/>
    <s v=" Jeffrey A."/>
    <s v="Rixe"/>
    <n v="26.6"/>
    <n v="8.3800000000000008"/>
    <s v="No"/>
    <x v="0"/>
    <x v="0"/>
    <n v="2"/>
    <x v="1"/>
    <x v="1"/>
    <x v="0"/>
    <d v="1973-12-21T00:00:00"/>
    <x v="1184"/>
    <x v="1"/>
    <s v="tier - 3"/>
    <x v="14"/>
    <x v="30"/>
  </r>
  <r>
    <x v="1185"/>
    <s v="Ms."/>
    <s v=" Nicole"/>
    <s v="Ballon-Landa"/>
    <n v="27.5"/>
    <n v="7.58"/>
    <s v="No"/>
    <x v="0"/>
    <x v="0"/>
    <n v="0"/>
    <x v="1"/>
    <x v="1"/>
    <x v="0"/>
    <d v="1971-11-29T00:00:00"/>
    <x v="1185"/>
    <x v="1"/>
    <s v="tier - 2"/>
    <x v="3"/>
    <x v="14"/>
  </r>
  <r>
    <x v="1186"/>
    <s v="Ms."/>
    <s v=" Audrey"/>
    <s v="Zaferos"/>
    <n v="41.55"/>
    <n v="4.6100000000000003"/>
    <s v="No"/>
    <x v="0"/>
    <x v="0"/>
    <n v="1"/>
    <x v="1"/>
    <x v="0"/>
    <x v="2"/>
    <d v="1992-08-22T00:00:00"/>
    <x v="1186"/>
    <x v="1"/>
    <s v="tier - 1"/>
    <x v="1"/>
    <x v="34"/>
  </r>
  <r>
    <x v="1187"/>
    <s v="Mr."/>
    <s v=" Jacob"/>
    <s v="Jackson"/>
    <n v="41.47"/>
    <n v="4.7"/>
    <s v="Yes"/>
    <x v="0"/>
    <x v="1"/>
    <n v="1"/>
    <x v="1"/>
    <x v="0"/>
    <x v="2"/>
    <d v="1969-08-24T00:00:00"/>
    <x v="1187"/>
    <x v="2"/>
    <s v="tier - 2"/>
    <x v="0"/>
    <x v="16"/>
  </r>
  <r>
    <x v="1188"/>
    <s v="Mr."/>
    <s v=" Daniel S"/>
    <s v="Evans Marke"/>
    <n v="24.795000000000002"/>
    <n v="6.05"/>
    <s v="Yes"/>
    <x v="0"/>
    <x v="0"/>
    <n v="0"/>
    <x v="1"/>
    <x v="2"/>
    <x v="1"/>
    <d v="1976-11-28T00:00:00"/>
    <x v="1188"/>
    <x v="1"/>
    <s v="tier - 3"/>
    <x v="6"/>
    <x v="1"/>
  </r>
  <r>
    <x v="1189"/>
    <s v="Mr."/>
    <s v=" Marc C."/>
    <s v="Samland"/>
    <n v="29.48"/>
    <n v="5.63"/>
    <s v="Yes"/>
    <x v="0"/>
    <x v="1"/>
    <n v="1"/>
    <x v="1"/>
    <x v="1"/>
    <x v="2"/>
    <d v="1969-06-04T00:00:00"/>
    <x v="1189"/>
    <x v="1"/>
    <s v="tier - 2"/>
    <x v="0"/>
    <x v="0"/>
  </r>
  <r>
    <x v="1190"/>
    <s v="Mr."/>
    <s v=" Mark S"/>
    <s v="Shapiro"/>
    <n v="28.09"/>
    <n v="6.06"/>
    <s v="No"/>
    <x v="0"/>
    <x v="1"/>
    <n v="1"/>
    <x v="1"/>
    <x v="1"/>
    <x v="1"/>
    <d v="1979-07-17T00:00:00"/>
    <x v="1190"/>
    <x v="1"/>
    <s v="tier - 2"/>
    <x v="14"/>
    <x v="18"/>
  </r>
  <r>
    <x v="1191"/>
    <s v="Mr."/>
    <s v=" Dan"/>
    <s v="Snitzer"/>
    <n v="32.729999999999997"/>
    <n v="5.19"/>
    <s v="No"/>
    <x v="0"/>
    <x v="0"/>
    <n v="1"/>
    <x v="1"/>
    <x v="0"/>
    <x v="2"/>
    <d v="1987-11-14T00:00:00"/>
    <x v="1191"/>
    <x v="1"/>
    <s v="tier - 3"/>
    <x v="14"/>
    <x v="38"/>
  </r>
  <r>
    <x v="1192"/>
    <s v="Ms."/>
    <s v=" Gabriela"/>
    <s v="Herra Arroyo"/>
    <n v="27.36"/>
    <n v="8.9600000000000009"/>
    <s v="No"/>
    <x v="0"/>
    <x v="0"/>
    <n v="0"/>
    <x v="1"/>
    <x v="1"/>
    <x v="0"/>
    <d v="1974-06-08T00:00:00"/>
    <x v="1192"/>
    <x v="1"/>
    <s v="tier - 3"/>
    <x v="2"/>
    <x v="30"/>
  </r>
  <r>
    <x v="1193"/>
    <s v="Ms."/>
    <s v=" Amanda"/>
    <s v="Watters"/>
    <n v="27.265000000000001"/>
    <n v="11.39"/>
    <s v="No"/>
    <x v="0"/>
    <x v="0"/>
    <n v="0"/>
    <x v="1"/>
    <x v="1"/>
    <x v="0"/>
    <d v="1974-11-27T00:00:00"/>
    <x v="1193"/>
    <x v="1"/>
    <s v="tier - 1"/>
    <x v="2"/>
    <x v="19"/>
  </r>
  <r>
    <x v="1194"/>
    <s v="Ms."/>
    <s v=" Dara"/>
    <s v="Steele-Belkin"/>
    <n v="48.07"/>
    <n v="4.0599999999999996"/>
    <s v="Yes"/>
    <x v="0"/>
    <x v="0"/>
    <n v="0"/>
    <x v="1"/>
    <x v="0"/>
    <x v="2"/>
    <d v="1976-11-03T00:00:00"/>
    <x v="1194"/>
    <x v="1"/>
    <s v="tier - 1"/>
    <x v="2"/>
    <x v="1"/>
  </r>
  <r>
    <x v="1195"/>
    <s v="Ms."/>
    <s v=" Rachelle R"/>
    <s v="Christensen"/>
    <n v="30.8"/>
    <n v="5.23"/>
    <s v="Yes"/>
    <x v="0"/>
    <x v="0"/>
    <n v="0"/>
    <x v="1"/>
    <x v="0"/>
    <x v="2"/>
    <d v="1976-10-30T00:00:00"/>
    <x v="1195"/>
    <x v="1"/>
    <s v="tier - 2"/>
    <x v="3"/>
    <x v="1"/>
  </r>
  <r>
    <x v="1196"/>
    <s v="Ms."/>
    <s v=" Brenda J"/>
    <s v="Hodge"/>
    <n v="32.299999999999997"/>
    <n v="5.05"/>
    <s v="Yes"/>
    <x v="0"/>
    <x v="0"/>
    <n v="0"/>
    <x v="1"/>
    <x v="0"/>
    <x v="2"/>
    <d v="1976-10-17T00:00:00"/>
    <x v="1196"/>
    <x v="1"/>
    <s v="tier - 3"/>
    <x v="2"/>
    <x v="1"/>
  </r>
  <r>
    <x v="1197"/>
    <s v="Mr."/>
    <s v=" Tim"/>
    <s v="Rusterholz"/>
    <n v="39.700000000000003"/>
    <n v="7.34"/>
    <s v="No"/>
    <x v="0"/>
    <x v="0"/>
    <n v="0"/>
    <x v="1"/>
    <x v="0"/>
    <x v="0"/>
    <d v="1971-10-20T00:00:00"/>
    <x v="1197"/>
    <x v="2"/>
    <s v="tier - 3"/>
    <x v="3"/>
    <x v="14"/>
  </r>
  <r>
    <x v="1198"/>
    <s v="Mr."/>
    <s v=" Sylvain"/>
    <s v="Lafrance"/>
    <n v="35.97"/>
    <n v="8.1300000000000008"/>
    <s v="No"/>
    <x v="0"/>
    <x v="0"/>
    <n v="0"/>
    <x v="1"/>
    <x v="0"/>
    <x v="0"/>
    <d v="1971-12-29T00:00:00"/>
    <x v="1198"/>
    <x v="2"/>
    <s v="tier - 2"/>
    <x v="0"/>
    <x v="14"/>
  </r>
  <r>
    <x v="1199"/>
    <s v="Mrs."/>
    <s v=" Lisa M"/>
    <s v="Hallis"/>
    <n v="25.86"/>
    <n v="6.68"/>
    <s v="Yes"/>
    <x v="0"/>
    <x v="0"/>
    <n v="1"/>
    <x v="1"/>
    <x v="1"/>
    <x v="0"/>
    <d v="1975-12-02T00:00:00"/>
    <x v="1199"/>
    <x v="1"/>
    <s v="tier - 2"/>
    <x v="2"/>
    <x v="27"/>
  </r>
  <r>
    <x v="1200"/>
    <s v="Mr."/>
    <s v=" Ryan"/>
    <s v="Marshall"/>
    <n v="30.03"/>
    <n v="11.51"/>
    <s v="No"/>
    <x v="0"/>
    <x v="0"/>
    <n v="0"/>
    <x v="1"/>
    <x v="0"/>
    <x v="0"/>
    <d v="1971-11-26T00:00:00"/>
    <x v="1200"/>
    <x v="1"/>
    <s v="tier - 1"/>
    <x v="0"/>
    <x v="14"/>
  </r>
  <r>
    <x v="1201"/>
    <s v="Mrs."/>
    <s v=" Kaitlin M"/>
    <s v="Salowitz"/>
    <n v="25.76"/>
    <n v="6.02"/>
    <s v="Yes"/>
    <x v="0"/>
    <x v="1"/>
    <n v="1"/>
    <x v="1"/>
    <x v="1"/>
    <x v="1"/>
    <d v="1969-11-24T00:00:00"/>
    <x v="1201"/>
    <x v="1"/>
    <s v="tier - 3"/>
    <x v="0"/>
    <x v="16"/>
  </r>
  <r>
    <x v="1202"/>
    <s v="Mr."/>
    <s v=" William R."/>
    <s v="Blake"/>
    <n v="22.42"/>
    <n v="7.96"/>
    <s v="No"/>
    <x v="0"/>
    <x v="0"/>
    <n v="0"/>
    <x v="1"/>
    <x v="2"/>
    <x v="0"/>
    <d v="1971-10-08T00:00:00"/>
    <x v="1202"/>
    <x v="2"/>
    <s v="tier - 1"/>
    <x v="4"/>
    <x v="14"/>
  </r>
  <r>
    <x v="1203"/>
    <s v="Mr."/>
    <s v=" Bruce"/>
    <s v="Langerak"/>
    <n v="33.18"/>
    <n v="6.01"/>
    <s v="Yes"/>
    <x v="0"/>
    <x v="0"/>
    <n v="1"/>
    <x v="1"/>
    <x v="0"/>
    <x v="1"/>
    <d v="1988-07-01T00:00:00"/>
    <x v="1203"/>
    <x v="1"/>
    <s v="tier - 1"/>
    <x v="14"/>
    <x v="23"/>
  </r>
  <r>
    <x v="1204"/>
    <s v="Mrs."/>
    <s v=" Veronica"/>
    <s v="Bonilla"/>
    <n v="43.04"/>
    <n v="5.9"/>
    <s v="Yes"/>
    <x v="0"/>
    <x v="0"/>
    <n v="0"/>
    <x v="1"/>
    <x v="0"/>
    <x v="1"/>
    <d v="1996-10-12T00:00:00"/>
    <x v="1204"/>
    <x v="1"/>
    <s v="tier - 1"/>
    <x v="12"/>
    <x v="45"/>
  </r>
  <r>
    <x v="1205"/>
    <s v="Mr."/>
    <s v=" Warren"/>
    <s v="Ciabattoni"/>
    <n v="34.15"/>
    <n v="4.49"/>
    <s v="Yes"/>
    <x v="0"/>
    <x v="0"/>
    <n v="1"/>
    <x v="1"/>
    <x v="0"/>
    <x v="2"/>
    <d v="1988-07-09T00:00:00"/>
    <x v="1205"/>
    <x v="1"/>
    <s v="tier - 1"/>
    <x v="1"/>
    <x v="23"/>
  </r>
  <r>
    <x v="1206"/>
    <s v="Mrs."/>
    <s v=" Daniela"/>
    <s v="Escanero Palmer"/>
    <n v="25.78"/>
    <n v="6.25"/>
    <s v="No"/>
    <x v="0"/>
    <x v="0"/>
    <n v="0"/>
    <x v="1"/>
    <x v="1"/>
    <x v="1"/>
    <d v="1977-10-12T00:00:00"/>
    <x v="1206"/>
    <x v="1"/>
    <s v="tier - 1"/>
    <x v="2"/>
    <x v="29"/>
  </r>
  <r>
    <x v="1207"/>
    <s v="Ms."/>
    <s v=" Deirdre A"/>
    <s v="Lowe"/>
    <n v="21.02"/>
    <n v="9.6199999999999992"/>
    <s v="Yes"/>
    <x v="0"/>
    <x v="1"/>
    <n v="1"/>
    <x v="1"/>
    <x v="2"/>
    <x v="0"/>
    <d v="1963-06-08T00:00:00"/>
    <x v="1207"/>
    <x v="2"/>
    <s v="tier - 1"/>
    <x v="0"/>
    <x v="5"/>
  </r>
  <r>
    <x v="1208"/>
    <s v="Mr."/>
    <s v=" Mathias"/>
    <s v="Osmark"/>
    <n v="37.51"/>
    <n v="11.06"/>
    <s v="No"/>
    <x v="0"/>
    <x v="0"/>
    <n v="2"/>
    <x v="1"/>
    <x v="0"/>
    <x v="0"/>
    <d v="1973-10-16T00:00:00"/>
    <x v="1208"/>
    <x v="2"/>
    <s v="tier - 3"/>
    <x v="0"/>
    <x v="30"/>
  </r>
  <r>
    <x v="1209"/>
    <s v="Mr."/>
    <s v=" Matthew"/>
    <s v="Lawson"/>
    <n v="25.745000000000001"/>
    <n v="6.11"/>
    <s v="Yes"/>
    <x v="0"/>
    <x v="0"/>
    <n v="0"/>
    <x v="1"/>
    <x v="1"/>
    <x v="1"/>
    <d v="1976-11-03T00:00:00"/>
    <x v="1209"/>
    <x v="1"/>
    <s v="tier - 1"/>
    <x v="1"/>
    <x v="1"/>
  </r>
  <r>
    <x v="1210"/>
    <s v="Mr."/>
    <s v=" Kurt"/>
    <s v="Warwick"/>
    <n v="31.35"/>
    <n v="11.49"/>
    <s v="No"/>
    <x v="0"/>
    <x v="0"/>
    <n v="2"/>
    <x v="1"/>
    <x v="0"/>
    <x v="0"/>
    <d v="1973-09-18T00:00:00"/>
    <x v="1210"/>
    <x v="2"/>
    <s v="tier - 3"/>
    <x v="4"/>
    <x v="30"/>
  </r>
  <r>
    <x v="1211"/>
    <s v="Mr."/>
    <s v=" Samuel"/>
    <s v="Magnuson"/>
    <n v="29.83"/>
    <n v="8.68"/>
    <s v="No"/>
    <x v="0"/>
    <x v="0"/>
    <n v="2"/>
    <x v="1"/>
    <x v="1"/>
    <x v="0"/>
    <d v="1973-10-16T00:00:00"/>
    <x v="1211"/>
    <x v="1"/>
    <s v="tier - 3"/>
    <x v="11"/>
    <x v="30"/>
  </r>
  <r>
    <x v="1212"/>
    <s v="Mrs."/>
    <s v=" Emily"/>
    <s v="Marsh"/>
    <n v="25.49"/>
    <n v="5.68"/>
    <s v="Yes"/>
    <x v="0"/>
    <x v="1"/>
    <n v="1"/>
    <x v="1"/>
    <x v="1"/>
    <x v="2"/>
    <d v="1969-11-26T00:00:00"/>
    <x v="1212"/>
    <x v="1"/>
    <s v="tier - 3"/>
    <x v="0"/>
    <x v="16"/>
  </r>
  <r>
    <x v="1213"/>
    <s v="Ms."/>
    <s v=" Tiffany"/>
    <s v="Kari"/>
    <n v="34.1"/>
    <n v="8.4499999999999993"/>
    <s v="No"/>
    <x v="0"/>
    <x v="0"/>
    <n v="0"/>
    <x v="1"/>
    <x v="0"/>
    <x v="0"/>
    <d v="1971-07-02T00:00:00"/>
    <x v="1213"/>
    <x v="1"/>
    <s v="tier - 3"/>
    <x v="0"/>
    <x v="14"/>
  </r>
  <r>
    <x v="1214"/>
    <s v="Mr."/>
    <s v=" Alex F"/>
    <s v="Standiford"/>
    <n v="25.84"/>
    <n v="8.51"/>
    <s v="No"/>
    <x v="0"/>
    <x v="0"/>
    <n v="2"/>
    <x v="1"/>
    <x v="1"/>
    <x v="0"/>
    <d v="1973-10-27T00:00:00"/>
    <x v="1214"/>
    <x v="2"/>
    <s v="tier - 2"/>
    <x v="4"/>
    <x v="30"/>
  </r>
  <r>
    <x v="1215"/>
    <s v="Ms."/>
    <s v=" Alice"/>
    <s v="Sherwin"/>
    <n v="20.6"/>
    <n v="7.62"/>
    <s v="No"/>
    <x v="0"/>
    <x v="0"/>
    <n v="0"/>
    <x v="1"/>
    <x v="2"/>
    <x v="0"/>
    <d v="1971-08-06T00:00:00"/>
    <x v="1215"/>
    <x v="1"/>
    <s v="tier - 1"/>
    <x v="3"/>
    <x v="14"/>
  </r>
  <r>
    <x v="1216"/>
    <s v="Ms."/>
    <s v=" Allison M."/>
    <s v="Parker"/>
    <n v="28.88"/>
    <n v="10.18"/>
    <s v="No"/>
    <x v="0"/>
    <x v="0"/>
    <n v="0"/>
    <x v="1"/>
    <x v="1"/>
    <x v="0"/>
    <d v="1974-08-21T00:00:00"/>
    <x v="1216"/>
    <x v="1"/>
    <s v="tier - 1"/>
    <x v="1"/>
    <x v="19"/>
  </r>
  <r>
    <x v="1217"/>
    <s v="Mr."/>
    <s v=" Johannes Fiskerstand"/>
    <s v="Blekeli"/>
    <n v="28.24"/>
    <n v="5.36"/>
    <s v="No"/>
    <x v="0"/>
    <x v="0"/>
    <n v="0"/>
    <x v="1"/>
    <x v="1"/>
    <x v="2"/>
    <d v="1980-10-05T00:00:00"/>
    <x v="1217"/>
    <x v="1"/>
    <s v="tier - 1"/>
    <x v="14"/>
    <x v="25"/>
  </r>
  <r>
    <x v="1218"/>
    <s v="Mr."/>
    <s v=" Stephen"/>
    <s v="Vangampleare"/>
    <n v="25.46"/>
    <n v="11.78"/>
    <s v="Yes"/>
    <x v="0"/>
    <x v="0"/>
    <n v="1"/>
    <x v="1"/>
    <x v="1"/>
    <x v="0"/>
    <d v="1975-12-06T00:00:00"/>
    <x v="1218"/>
    <x v="2"/>
    <s v="tier - 3"/>
    <x v="5"/>
    <x v="27"/>
  </r>
  <r>
    <x v="1219"/>
    <s v="Mr."/>
    <s v=" Jon M"/>
    <s v="Hiatt"/>
    <n v="29.64"/>
    <n v="10.82"/>
    <s v="Yes"/>
    <x v="0"/>
    <x v="0"/>
    <n v="0"/>
    <x v="1"/>
    <x v="1"/>
    <x v="0"/>
    <d v="1981-12-05T00:00:00"/>
    <x v="1219"/>
    <x v="1"/>
    <s v="tier - 3"/>
    <x v="9"/>
    <x v="36"/>
  </r>
  <r>
    <x v="1220"/>
    <s v="Mr."/>
    <s v=" Fasil"/>
    <s v="Tadesse"/>
    <n v="31.27"/>
    <n v="7.73"/>
    <s v="Yes"/>
    <x v="0"/>
    <x v="0"/>
    <n v="1"/>
    <x v="1"/>
    <x v="0"/>
    <x v="0"/>
    <d v="1986-12-25T00:00:00"/>
    <x v="1220"/>
    <x v="1"/>
    <s v="tier - 3"/>
    <x v="14"/>
    <x v="26"/>
  </r>
  <r>
    <x v="1221"/>
    <s v="Ms."/>
    <s v=" Megan C."/>
    <s v="Jaswell"/>
    <n v="19.95"/>
    <n v="6.24"/>
    <s v="Yes"/>
    <x v="0"/>
    <x v="0"/>
    <n v="0"/>
    <x v="1"/>
    <x v="2"/>
    <x v="1"/>
    <d v="1976-09-10T00:00:00"/>
    <x v="1221"/>
    <x v="1"/>
    <s v="tier - 1"/>
    <x v="1"/>
    <x v="1"/>
  </r>
  <r>
    <x v="1222"/>
    <s v="Ms."/>
    <s v=" Lisa J."/>
    <s v="Phillips-Cook"/>
    <n v="21.3"/>
    <n v="10.42"/>
    <s v="No"/>
    <x v="0"/>
    <x v="0"/>
    <n v="2"/>
    <x v="1"/>
    <x v="2"/>
    <x v="0"/>
    <d v="1973-12-25T00:00:00"/>
    <x v="1222"/>
    <x v="1"/>
    <s v="tier - 3"/>
    <x v="3"/>
    <x v="30"/>
  </r>
  <r>
    <x v="1223"/>
    <s v="Mr."/>
    <s v=" Doron P"/>
    <s v="Clark"/>
    <n v="31.635000000000002"/>
    <n v="11.11"/>
    <s v="No"/>
    <x v="0"/>
    <x v="0"/>
    <n v="0"/>
    <x v="1"/>
    <x v="0"/>
    <x v="0"/>
    <d v="1971-12-29T00:00:00"/>
    <x v="1223"/>
    <x v="2"/>
    <s v="tier - 1"/>
    <x v="1"/>
    <x v="14"/>
  </r>
  <r>
    <x v="1224"/>
    <s v="Ms."/>
    <s v=" Katharina"/>
    <s v="Wang"/>
    <n v="23.9"/>
    <n v="7.67"/>
    <s v="Yes"/>
    <x v="0"/>
    <x v="0"/>
    <n v="2"/>
    <x v="1"/>
    <x v="2"/>
    <x v="0"/>
    <d v="1970-10-24T00:00:00"/>
    <x v="1224"/>
    <x v="1"/>
    <s v="tier - 2"/>
    <x v="1"/>
    <x v="2"/>
  </r>
  <r>
    <x v="1225"/>
    <s v="Mr."/>
    <s v=" Carl"/>
    <s v="Desruisseaux"/>
    <n v="34.15"/>
    <n v="6.15"/>
    <s v="No"/>
    <x v="0"/>
    <x v="0"/>
    <n v="0"/>
    <x v="1"/>
    <x v="0"/>
    <x v="1"/>
    <d v="1990-08-23T00:00:00"/>
    <x v="1225"/>
    <x v="1"/>
    <s v="tier - 2"/>
    <x v="14"/>
    <x v="3"/>
  </r>
  <r>
    <x v="1226"/>
    <s v="Ms."/>
    <s v=" Kelsey J."/>
    <s v="Ripp"/>
    <n v="28.71"/>
    <n v="5.71"/>
    <s v="No"/>
    <x v="0"/>
    <x v="0"/>
    <n v="0"/>
    <x v="1"/>
    <x v="1"/>
    <x v="1"/>
    <d v="1982-12-08T00:00:00"/>
    <x v="1226"/>
    <x v="1"/>
    <s v="tier - 1"/>
    <x v="1"/>
    <x v="37"/>
  </r>
  <r>
    <x v="1227"/>
    <s v="Mr."/>
    <s v=" Stephen A."/>
    <s v="Harris"/>
    <n v="36.700000000000003"/>
    <n v="8.6999999999999993"/>
    <s v="Yes"/>
    <x v="0"/>
    <x v="0"/>
    <n v="2"/>
    <x v="1"/>
    <x v="0"/>
    <x v="0"/>
    <d v="1970-10-18T00:00:00"/>
    <x v="1227"/>
    <x v="2"/>
    <s v="tier - 2"/>
    <x v="3"/>
    <x v="2"/>
  </r>
  <r>
    <x v="1228"/>
    <s v="Mr."/>
    <s v=" Dan"/>
    <s v="Shafer"/>
    <n v="34.1"/>
    <n v="9.0399999999999991"/>
    <s v="Yes"/>
    <x v="0"/>
    <x v="0"/>
    <n v="2"/>
    <x v="1"/>
    <x v="0"/>
    <x v="0"/>
    <d v="1970-08-12T00:00:00"/>
    <x v="1228"/>
    <x v="2"/>
    <s v="tier - 3"/>
    <x v="0"/>
    <x v="2"/>
  </r>
  <r>
    <x v="1229"/>
    <s v="Ms."/>
    <s v=" Katie C"/>
    <s v="Hemesath"/>
    <n v="25.7"/>
    <n v="5.61"/>
    <s v="No"/>
    <x v="0"/>
    <x v="0"/>
    <n v="0"/>
    <x v="1"/>
    <x v="1"/>
    <x v="2"/>
    <d v="1977-12-02T00:00:00"/>
    <x v="1229"/>
    <x v="1"/>
    <s v="tier - 1"/>
    <x v="3"/>
    <x v="29"/>
  </r>
  <r>
    <x v="1230"/>
    <s v="Ms."/>
    <s v=" Melissa K"/>
    <s v="Vinci"/>
    <n v="21.68"/>
    <n v="8.1199999999999992"/>
    <s v="No"/>
    <x v="0"/>
    <x v="0"/>
    <n v="0"/>
    <x v="1"/>
    <x v="2"/>
    <x v="0"/>
    <d v="1965-11-09T00:00:00"/>
    <x v="1230"/>
    <x v="2"/>
    <s v="tier - 1"/>
    <x v="3"/>
    <x v="11"/>
  </r>
  <r>
    <x v="1231"/>
    <s v="Ms."/>
    <s v=" Kara H"/>
    <s v="Diamond-Husmann"/>
    <n v="25.175000000000001"/>
    <n v="4.74"/>
    <s v="No"/>
    <x v="0"/>
    <x v="0"/>
    <n v="0"/>
    <x v="1"/>
    <x v="1"/>
    <x v="2"/>
    <d v="1977-11-04T00:00:00"/>
    <x v="1231"/>
    <x v="1"/>
    <s v="tier - 2"/>
    <x v="2"/>
    <x v="29"/>
  </r>
  <r>
    <x v="1232"/>
    <s v="Mr."/>
    <s v=" Juan Carlos"/>
    <s v="Soto"/>
    <n v="44.77"/>
    <n v="4.0599999999999996"/>
    <s v="No"/>
    <x v="0"/>
    <x v="0"/>
    <n v="2"/>
    <x v="1"/>
    <x v="0"/>
    <x v="2"/>
    <d v="1972-12-02T00:00:00"/>
    <x v="1232"/>
    <x v="2"/>
    <s v="tier - 2"/>
    <x v="0"/>
    <x v="28"/>
  </r>
  <r>
    <x v="1233"/>
    <s v="Mr."/>
    <s v=" John III"/>
    <s v="Howard"/>
    <n v="37.07"/>
    <n v="5.69"/>
    <s v="No"/>
    <x v="0"/>
    <x v="0"/>
    <n v="2"/>
    <x v="1"/>
    <x v="0"/>
    <x v="2"/>
    <d v="1972-12-07T00:00:00"/>
    <x v="1233"/>
    <x v="1"/>
    <s v="tier - 2"/>
    <x v="0"/>
    <x v="28"/>
  </r>
  <r>
    <x v="1234"/>
    <s v="Mrs."/>
    <s v=" Sarah M"/>
    <s v="Patrick"/>
    <n v="39.799999999999997"/>
    <n v="5.66"/>
    <s v="No"/>
    <x v="0"/>
    <x v="1"/>
    <n v="1"/>
    <x v="1"/>
    <x v="0"/>
    <x v="2"/>
    <d v="1993-12-01T00:00:00"/>
    <x v="1234"/>
    <x v="1"/>
    <s v="tier - 3"/>
    <x v="12"/>
    <x v="20"/>
  </r>
  <r>
    <x v="1235"/>
    <s v="Mrs."/>
    <s v=" Kristin C"/>
    <s v="Dacko"/>
    <n v="26.36"/>
    <n v="4.32"/>
    <s v="No"/>
    <x v="0"/>
    <x v="1"/>
    <n v="1"/>
    <x v="1"/>
    <x v="1"/>
    <x v="2"/>
    <d v="1979-12-16T00:00:00"/>
    <x v="1235"/>
    <x v="1"/>
    <s v="tier - 1"/>
    <x v="15"/>
    <x v="18"/>
  </r>
  <r>
    <x v="1236"/>
    <s v="Ms."/>
    <s v=" Casey M."/>
    <s v="Glassey"/>
    <n v="29.925000000000001"/>
    <n v="8.2899999999999991"/>
    <s v="No"/>
    <x v="0"/>
    <x v="0"/>
    <n v="2"/>
    <x v="1"/>
    <x v="1"/>
    <x v="0"/>
    <d v="1973-10-11T00:00:00"/>
    <x v="1236"/>
    <x v="1"/>
    <s v="tier - 1"/>
    <x v="1"/>
    <x v="30"/>
  </r>
  <r>
    <x v="1237"/>
    <s v="Mr."/>
    <s v=" Samuel"/>
    <s v="Frechette"/>
    <n v="37.29"/>
    <n v="10.46"/>
    <s v="No"/>
    <x v="0"/>
    <x v="0"/>
    <n v="0"/>
    <x v="1"/>
    <x v="0"/>
    <x v="0"/>
    <d v="1974-07-21T00:00:00"/>
    <x v="1237"/>
    <x v="1"/>
    <s v="tier - 2"/>
    <x v="0"/>
    <x v="19"/>
  </r>
  <r>
    <x v="1238"/>
    <s v="Mr."/>
    <s v=" Braulio"/>
    <s v="Benitez"/>
    <n v="30.2"/>
    <n v="11.96"/>
    <s v="No"/>
    <x v="0"/>
    <x v="0"/>
    <n v="0"/>
    <x v="1"/>
    <x v="0"/>
    <x v="0"/>
    <d v="1974-09-08T00:00:00"/>
    <x v="1238"/>
    <x v="2"/>
    <s v="tier - 2"/>
    <x v="3"/>
    <x v="19"/>
  </r>
  <r>
    <x v="1239"/>
    <s v="Ms."/>
    <s v=" Anne-Marie"/>
    <s v="Gauthier"/>
    <n v="24.225000000000001"/>
    <n v="4.25"/>
    <s v="Yes"/>
    <x v="0"/>
    <x v="1"/>
    <n v="1"/>
    <x v="1"/>
    <x v="2"/>
    <x v="2"/>
    <d v="1983-07-15T00:00:00"/>
    <x v="1239"/>
    <x v="1"/>
    <s v="tier - 3"/>
    <x v="1"/>
    <x v="33"/>
  </r>
  <r>
    <x v="1240"/>
    <s v="Mr."/>
    <s v=" Samuel K."/>
    <s v="Fazioli"/>
    <n v="31.445"/>
    <n v="8.33"/>
    <s v="No"/>
    <x v="0"/>
    <x v="0"/>
    <n v="0"/>
    <x v="1"/>
    <x v="0"/>
    <x v="0"/>
    <d v="1974-08-17T00:00:00"/>
    <x v="1240"/>
    <x v="2"/>
    <s v="tier - 2"/>
    <x v="4"/>
    <x v="19"/>
  </r>
  <r>
    <x v="1241"/>
    <s v="Mrs."/>
    <s v=" Yuki"/>
    <s v="Chorney"/>
    <n v="38.880000000000003"/>
    <n v="4.29"/>
    <s v="No"/>
    <x v="0"/>
    <x v="0"/>
    <n v="1"/>
    <x v="1"/>
    <x v="0"/>
    <x v="2"/>
    <d v="1992-09-27T00:00:00"/>
    <x v="1241"/>
    <x v="1"/>
    <s v="tier - 3"/>
    <x v="12"/>
    <x v="34"/>
  </r>
  <r>
    <x v="1242"/>
    <s v="Mr."/>
    <s v=" Rafer"/>
    <s v="Dannenhauer"/>
    <n v="43.89"/>
    <n v="6.32"/>
    <s v="Yes"/>
    <x v="0"/>
    <x v="0"/>
    <n v="0"/>
    <x v="1"/>
    <x v="0"/>
    <x v="1"/>
    <d v="1976-12-25T00:00:00"/>
    <x v="1242"/>
    <x v="2"/>
    <s v="tier - 2"/>
    <x v="0"/>
    <x v="1"/>
  </r>
  <r>
    <x v="1243"/>
    <s v="Ms."/>
    <s v=" Claire"/>
    <s v="McComb"/>
    <n v="25.6"/>
    <n v="5.65"/>
    <s v="No"/>
    <x v="0"/>
    <x v="0"/>
    <n v="2"/>
    <x v="1"/>
    <x v="1"/>
    <x v="2"/>
    <d v="1972-06-06T00:00:00"/>
    <x v="1243"/>
    <x v="1"/>
    <s v="tier - 1"/>
    <x v="3"/>
    <x v="14"/>
  </r>
  <r>
    <x v="1244"/>
    <s v="Ms."/>
    <s v=" Erynn J."/>
    <s v="Blake"/>
    <n v="29.545000000000002"/>
    <n v="8.41"/>
    <s v="Yes"/>
    <x v="0"/>
    <x v="0"/>
    <n v="1"/>
    <x v="1"/>
    <x v="1"/>
    <x v="0"/>
    <d v="1975-07-07T00:00:00"/>
    <x v="1244"/>
    <x v="1"/>
    <s v="tier - 2"/>
    <x v="1"/>
    <x v="27"/>
  </r>
  <r>
    <x v="1245"/>
    <s v="Mr."/>
    <s v=" Mahesh"/>
    <s v="Sambasivam"/>
    <n v="23.25"/>
    <n v="11.96"/>
    <s v="Yes"/>
    <x v="0"/>
    <x v="0"/>
    <n v="0"/>
    <x v="1"/>
    <x v="2"/>
    <x v="0"/>
    <d v="1967-09-06T00:00:00"/>
    <x v="1245"/>
    <x v="2"/>
    <s v="tier - 2"/>
    <x v="0"/>
    <x v="22"/>
  </r>
  <r>
    <x v="1246"/>
    <s v="Mr."/>
    <s v=" Stanley"/>
    <s v="Maina"/>
    <n v="43.95"/>
    <n v="5.17"/>
    <s v="Yes"/>
    <x v="0"/>
    <x v="1"/>
    <n v="1"/>
    <x v="1"/>
    <x v="0"/>
    <x v="2"/>
    <d v="1997-11-28T00:00:00"/>
    <x v="1246"/>
    <x v="1"/>
    <s v="tier - 2"/>
    <x v="1"/>
    <x v="31"/>
  </r>
  <r>
    <x v="1247"/>
    <s v="Mr."/>
    <s v=" Gregory"/>
    <s v="Keshian"/>
    <n v="21.85"/>
    <n v="8.76"/>
    <s v="No"/>
    <x v="0"/>
    <x v="0"/>
    <n v="0"/>
    <x v="1"/>
    <x v="2"/>
    <x v="0"/>
    <d v="1978-12-16T00:00:00"/>
    <x v="1247"/>
    <x v="1"/>
    <s v="tier - 3"/>
    <x v="6"/>
    <x v="9"/>
  </r>
  <r>
    <x v="1248"/>
    <s v="Mr."/>
    <s v=" Eric"/>
    <s v="Maas"/>
    <n v="25.73"/>
    <n v="7.99"/>
    <s v="No"/>
    <x v="0"/>
    <x v="0"/>
    <n v="2"/>
    <x v="1"/>
    <x v="1"/>
    <x v="0"/>
    <d v="1973-09-09T00:00:00"/>
    <x v="1248"/>
    <x v="1"/>
    <s v="tier - 3"/>
    <x v="1"/>
    <x v="30"/>
  </r>
  <r>
    <x v="1249"/>
    <s v="Ms."/>
    <s v=" Rachel M"/>
    <s v="Sinasac"/>
    <n v="32.229999999999997"/>
    <n v="8.59"/>
    <s v="No"/>
    <x v="0"/>
    <x v="0"/>
    <n v="0"/>
    <x v="1"/>
    <x v="0"/>
    <x v="0"/>
    <d v="1974-06-18T00:00:00"/>
    <x v="1249"/>
    <x v="1"/>
    <s v="tier - 3"/>
    <x v="0"/>
    <x v="19"/>
  </r>
  <r>
    <x v="1250"/>
    <s v="Mr."/>
    <s v=" Fritz"/>
    <s v="Van De Kamp"/>
    <n v="32.204999999999998"/>
    <n v="6.14"/>
    <s v="No"/>
    <x v="0"/>
    <x v="0"/>
    <n v="2"/>
    <x v="1"/>
    <x v="0"/>
    <x v="1"/>
    <d v="1972-11-22T00:00:00"/>
    <x v="1250"/>
    <x v="2"/>
    <s v="tier - 2"/>
    <x v="1"/>
    <x v="28"/>
  </r>
  <r>
    <x v="1251"/>
    <s v="Mr."/>
    <s v=" Brad"/>
    <s v="Ruffo"/>
    <n v="26.41"/>
    <n v="4.08"/>
    <s v="No"/>
    <x v="0"/>
    <x v="0"/>
    <n v="2"/>
    <x v="1"/>
    <x v="1"/>
    <x v="2"/>
    <d v="1972-11-14T00:00:00"/>
    <x v="1251"/>
    <x v="2"/>
    <s v="tier - 1"/>
    <x v="1"/>
    <x v="28"/>
  </r>
  <r>
    <x v="1252"/>
    <s v="Ms."/>
    <s v=" Claire M"/>
    <s v="Long"/>
    <n v="30.2"/>
    <n v="6.25"/>
    <s v="Yes"/>
    <x v="0"/>
    <x v="0"/>
    <n v="0"/>
    <x v="1"/>
    <x v="0"/>
    <x v="1"/>
    <d v="1976-07-14T00:00:00"/>
    <x v="1252"/>
    <x v="1"/>
    <s v="tier - 3"/>
    <x v="3"/>
    <x v="1"/>
  </r>
  <r>
    <x v="1253"/>
    <s v="Mrs."/>
    <s v=" Jennifer"/>
    <s v="Rohde"/>
    <n v="31.26"/>
    <n v="5.94"/>
    <s v="Yes"/>
    <x v="0"/>
    <x v="0"/>
    <n v="1"/>
    <x v="1"/>
    <x v="0"/>
    <x v="1"/>
    <d v="1988-08-22T00:00:00"/>
    <x v="1253"/>
    <x v="1"/>
    <s v="tier - 1"/>
    <x v="15"/>
    <x v="23"/>
  </r>
  <r>
    <x v="1254"/>
    <s v="Ms."/>
    <s v=" Maria S."/>
    <s v="Bonzi"/>
    <n v="33.725000000000001"/>
    <n v="6.45"/>
    <s v="Yes"/>
    <x v="0"/>
    <x v="0"/>
    <n v="0"/>
    <x v="1"/>
    <x v="0"/>
    <x v="1"/>
    <d v="1976-10-19T00:00:00"/>
    <x v="1254"/>
    <x v="1"/>
    <s v="tier - 3"/>
    <x v="2"/>
    <x v="1"/>
  </r>
  <r>
    <x v="1255"/>
    <s v="Ms."/>
    <s v=" Katherine E"/>
    <s v="Moore"/>
    <n v="28.9"/>
    <n v="5.74"/>
    <s v="Yes"/>
    <x v="0"/>
    <x v="0"/>
    <n v="0"/>
    <x v="1"/>
    <x v="1"/>
    <x v="1"/>
    <d v="1976-06-14T00:00:00"/>
    <x v="1255"/>
    <x v="1"/>
    <s v="tier - 1"/>
    <x v="3"/>
    <x v="1"/>
  </r>
  <r>
    <x v="1256"/>
    <s v="Mr."/>
    <s v=" Michael"/>
    <s v="McGrane"/>
    <n v="45.69"/>
    <n v="4.43"/>
    <s v="Yes"/>
    <x v="0"/>
    <x v="0"/>
    <n v="0"/>
    <x v="1"/>
    <x v="0"/>
    <x v="2"/>
    <d v="2001-11-07T00:00:00"/>
    <x v="1256"/>
    <x v="1"/>
    <s v="tier - 3"/>
    <x v="8"/>
    <x v="47"/>
  </r>
  <r>
    <x v="1257"/>
    <s v="Ms."/>
    <s v=" Roxanne"/>
    <s v="Stepnowski"/>
    <n v="21.03"/>
    <n v="6.5"/>
    <s v="No"/>
    <x v="0"/>
    <x v="0"/>
    <n v="0"/>
    <x v="1"/>
    <x v="2"/>
    <x v="0"/>
    <d v="1965-08-29T00:00:00"/>
    <x v="1257"/>
    <x v="2"/>
    <s v="tier - 2"/>
    <x v="0"/>
    <x v="11"/>
  </r>
  <r>
    <x v="1258"/>
    <s v="Mr."/>
    <s v=" Israel"/>
    <s v="Merkle"/>
    <n v="37"/>
    <n v="8.75"/>
    <s v="No"/>
    <x v="0"/>
    <x v="0"/>
    <n v="0"/>
    <x v="1"/>
    <x v="0"/>
    <x v="0"/>
    <d v="1971-06-18T00:00:00"/>
    <x v="1258"/>
    <x v="1"/>
    <s v="tier - 1"/>
    <x v="3"/>
    <x v="14"/>
  </r>
  <r>
    <x v="1259"/>
    <s v="Mr."/>
    <s v=" Samalya"/>
    <s v="Schaefer"/>
    <n v="25.4"/>
    <n v="11.96"/>
    <s v="No"/>
    <x v="0"/>
    <x v="0"/>
    <n v="0"/>
    <x v="1"/>
    <x v="1"/>
    <x v="0"/>
    <d v="1971-08-23T00:00:00"/>
    <x v="1259"/>
    <x v="1"/>
    <s v="tier - 3"/>
    <x v="3"/>
    <x v="14"/>
  </r>
  <r>
    <x v="1260"/>
    <s v="Mr."/>
    <s v=" Peter"/>
    <s v="Vigneron"/>
    <n v="32.299999999999997"/>
    <n v="10.54"/>
    <s v="No"/>
    <x v="0"/>
    <x v="0"/>
    <n v="0"/>
    <x v="1"/>
    <x v="0"/>
    <x v="0"/>
    <d v="1974-09-06T00:00:00"/>
    <x v="1260"/>
    <x v="1"/>
    <s v="tier - 3"/>
    <x v="1"/>
    <x v="19"/>
  </r>
  <r>
    <x v="1261"/>
    <s v="Ms."/>
    <s v=" Alicia"/>
    <s v="Mucci"/>
    <n v="23.94"/>
    <n v="4.54"/>
    <s v="Yes"/>
    <x v="0"/>
    <x v="1"/>
    <n v="1"/>
    <x v="1"/>
    <x v="2"/>
    <x v="2"/>
    <d v="1969-09-09T00:00:00"/>
    <x v="1261"/>
    <x v="1"/>
    <s v="tier - 1"/>
    <x v="0"/>
    <x v="16"/>
  </r>
  <r>
    <x v="1262"/>
    <s v="Ms."/>
    <s v=" Sarah K."/>
    <s v="MacDonald"/>
    <n v="46.4"/>
    <n v="5.71"/>
    <s v="No"/>
    <x v="0"/>
    <x v="0"/>
    <n v="0"/>
    <x v="1"/>
    <x v="0"/>
    <x v="1"/>
    <d v="1999-08-23T00:00:00"/>
    <x v="1262"/>
    <x v="1"/>
    <s v="tier - 3"/>
    <x v="3"/>
    <x v="35"/>
  </r>
  <r>
    <x v="1263"/>
    <s v="Mr."/>
    <s v=" Guomin"/>
    <s v="Deng"/>
    <n v="40.375"/>
    <n v="6.25"/>
    <s v="Yes"/>
    <x v="0"/>
    <x v="0"/>
    <n v="0"/>
    <x v="1"/>
    <x v="0"/>
    <x v="1"/>
    <d v="1976-06-17T00:00:00"/>
    <x v="1263"/>
    <x v="1"/>
    <s v="tier - 3"/>
    <x v="1"/>
    <x v="1"/>
  </r>
  <r>
    <x v="1264"/>
    <s v="Mr."/>
    <s v=" Javier"/>
    <s v="De Mata"/>
    <n v="28.7"/>
    <n v="9.4700000000000006"/>
    <s v="No"/>
    <x v="0"/>
    <x v="0"/>
    <n v="2"/>
    <x v="1"/>
    <x v="1"/>
    <x v="0"/>
    <d v="1973-06-25T00:00:00"/>
    <x v="1264"/>
    <x v="2"/>
    <s v="tier - 3"/>
    <x v="3"/>
    <x v="30"/>
  </r>
  <r>
    <x v="1265"/>
    <s v="Mr."/>
    <s v=" Matt"/>
    <s v="Strickland"/>
    <n v="26.63"/>
    <n v="5.7"/>
    <s v="No"/>
    <x v="0"/>
    <x v="0"/>
    <n v="0"/>
    <x v="1"/>
    <x v="1"/>
    <x v="1"/>
    <d v="1980-10-28T00:00:00"/>
    <x v="1265"/>
    <x v="1"/>
    <s v="tier - 3"/>
    <x v="14"/>
    <x v="25"/>
  </r>
  <r>
    <x v="1266"/>
    <s v="Mr."/>
    <s v=" Thomas S"/>
    <s v="Cheney"/>
    <n v="22.515000000000001"/>
    <n v="11.18"/>
    <s v="No"/>
    <x v="0"/>
    <x v="0"/>
    <n v="2"/>
    <x v="1"/>
    <x v="2"/>
    <x v="0"/>
    <d v="1973-10-11T00:00:00"/>
    <x v="1266"/>
    <x v="1"/>
    <s v="tier - 1"/>
    <x v="6"/>
    <x v="30"/>
  </r>
  <r>
    <x v="1267"/>
    <s v="Ms."/>
    <s v=" Martha Patricia"/>
    <s v="Godoy"/>
    <n v="36.575000000000003"/>
    <n v="10.98"/>
    <s v="No"/>
    <x v="0"/>
    <x v="0"/>
    <n v="0"/>
    <x v="1"/>
    <x v="0"/>
    <x v="0"/>
    <d v="1974-08-16T00:00:00"/>
    <x v="1267"/>
    <x v="1"/>
    <s v="tier - 1"/>
    <x v="1"/>
    <x v="19"/>
  </r>
  <r>
    <x v="1268"/>
    <s v="Ms."/>
    <s v=" Alicia"/>
    <s v="Rider"/>
    <n v="23.66"/>
    <n v="5.1100000000000003"/>
    <s v="Yes"/>
    <x v="0"/>
    <x v="1"/>
    <n v="1"/>
    <x v="1"/>
    <x v="2"/>
    <x v="2"/>
    <d v="1969-08-10T00:00:00"/>
    <x v="1268"/>
    <x v="1"/>
    <s v="tier - 3"/>
    <x v="0"/>
    <x v="16"/>
  </r>
  <r>
    <x v="1269"/>
    <s v="Ms."/>
    <s v=" Jennifer V."/>
    <s v="Evans"/>
    <n v="18.62"/>
    <n v="10.24"/>
    <s v="No"/>
    <x v="0"/>
    <x v="0"/>
    <n v="0"/>
    <x v="1"/>
    <x v="2"/>
    <x v="0"/>
    <d v="1965-10-21T00:00:00"/>
    <x v="1269"/>
    <x v="2"/>
    <s v="tier - 2"/>
    <x v="1"/>
    <x v="11"/>
  </r>
  <r>
    <x v="1270"/>
    <s v="Mr."/>
    <s v=" Michael W."/>
    <s v="Anderson"/>
    <n v="19.190000000000001"/>
    <n v="7.71"/>
    <s v="Yes"/>
    <x v="0"/>
    <x v="0"/>
    <n v="1"/>
    <x v="1"/>
    <x v="2"/>
    <x v="0"/>
    <d v="1975-08-03T00:00:00"/>
    <x v="1270"/>
    <x v="1"/>
    <s v="tier - 2"/>
    <x v="6"/>
    <x v="27"/>
  </r>
  <r>
    <x v="1271"/>
    <s v="Mr."/>
    <s v=" Eddie C"/>
    <s v="Walters"/>
    <n v="27.5"/>
    <n v="6.03"/>
    <s v="No"/>
    <x v="0"/>
    <x v="0"/>
    <n v="0"/>
    <x v="1"/>
    <x v="1"/>
    <x v="1"/>
    <d v="1977-09-02T00:00:00"/>
    <x v="1271"/>
    <x v="1"/>
    <s v="tier - 3"/>
    <x v="3"/>
    <x v="29"/>
  </r>
  <r>
    <x v="1272"/>
    <s v="Mr."/>
    <s v=" Maxime M"/>
    <s v="Leboeuf"/>
    <n v="27.36"/>
    <n v="5.96"/>
    <s v="No"/>
    <x v="0"/>
    <x v="1"/>
    <n v="1"/>
    <x v="1"/>
    <x v="1"/>
    <x v="1"/>
    <d v="1979-07-17T00:00:00"/>
    <x v="1272"/>
    <x v="0"/>
    <s v="tier - 2"/>
    <x v="7"/>
    <x v="18"/>
  </r>
  <r>
    <x v="1273"/>
    <s v="Mr."/>
    <s v=" Mark D"/>
    <s v="Scheibel"/>
    <n v="20.350000000000001"/>
    <n v="4.16"/>
    <s v="No"/>
    <x v="0"/>
    <x v="0"/>
    <n v="0"/>
    <x v="1"/>
    <x v="2"/>
    <x v="2"/>
    <d v="1977-10-15T00:00:00"/>
    <x v="1273"/>
    <x v="1"/>
    <s v="tier - 2"/>
    <x v="0"/>
    <x v="29"/>
  </r>
  <r>
    <x v="1274"/>
    <s v="Mr."/>
    <s v=" Adam"/>
    <s v="Ritter"/>
    <n v="24.035"/>
    <n v="6.11"/>
    <s v="No"/>
    <x v="0"/>
    <x v="0"/>
    <n v="0"/>
    <x v="1"/>
    <x v="2"/>
    <x v="1"/>
    <d v="1977-11-12T00:00:00"/>
    <x v="1274"/>
    <x v="2"/>
    <s v="tier - 2"/>
    <x v="4"/>
    <x v="29"/>
  </r>
  <r>
    <x v="1275"/>
    <s v="Mr."/>
    <s v=" Justin M"/>
    <s v="Deeg"/>
    <n v="23.56"/>
    <n v="5.97"/>
    <s v="No"/>
    <x v="0"/>
    <x v="0"/>
    <n v="0"/>
    <x v="1"/>
    <x v="2"/>
    <x v="1"/>
    <d v="1977-09-24T00:00:00"/>
    <x v="1275"/>
    <x v="1"/>
    <s v="tier - 1"/>
    <x v="9"/>
    <x v="29"/>
  </r>
  <r>
    <x v="1276"/>
    <s v="Ms."/>
    <s v=" Svetlana V."/>
    <s v="Pretot"/>
    <n v="27.17"/>
    <n v="10.81"/>
    <s v="No"/>
    <x v="0"/>
    <x v="0"/>
    <n v="2"/>
    <x v="1"/>
    <x v="1"/>
    <x v="0"/>
    <d v="1973-07-11T00:00:00"/>
    <x v="1276"/>
    <x v="1"/>
    <s v="tier - 1"/>
    <x v="0"/>
    <x v="30"/>
  </r>
  <r>
    <x v="1277"/>
    <s v="Ms."/>
    <s v=" Jana L"/>
    <s v="Willsey"/>
    <n v="34.32"/>
    <n v="5.7"/>
    <s v="Yes"/>
    <x v="0"/>
    <x v="1"/>
    <n v="1"/>
    <x v="1"/>
    <x v="0"/>
    <x v="1"/>
    <d v="1983-07-25T00:00:00"/>
    <x v="1277"/>
    <x v="1"/>
    <s v="tier - 3"/>
    <x v="0"/>
    <x v="33"/>
  </r>
  <r>
    <x v="1278"/>
    <s v="Ms."/>
    <s v=" Laura"/>
    <s v="Roach"/>
    <n v="23.87"/>
    <n v="4.7699999999999996"/>
    <s v="Yes"/>
    <x v="0"/>
    <x v="1"/>
    <n v="1"/>
    <x v="1"/>
    <x v="2"/>
    <x v="2"/>
    <d v="1983-12-30T00:00:00"/>
    <x v="1278"/>
    <x v="1"/>
    <s v="tier - 1"/>
    <x v="0"/>
    <x v="33"/>
  </r>
  <r>
    <x v="1279"/>
    <s v="Mr."/>
    <s v=" Torrey C III"/>
    <s v="Jacobsen"/>
    <n v="30.15"/>
    <n v="4.25"/>
    <s v="No"/>
    <x v="0"/>
    <x v="0"/>
    <n v="1"/>
    <x v="1"/>
    <x v="0"/>
    <x v="2"/>
    <d v="1987-11-11T00:00:00"/>
    <x v="1279"/>
    <x v="1"/>
    <s v="tier - 2"/>
    <x v="14"/>
    <x v="38"/>
  </r>
  <r>
    <x v="1280"/>
    <s v="Mr."/>
    <s v=" Paul"/>
    <s v="O'Hora"/>
    <n v="26.36"/>
    <n v="5.52"/>
    <s v="No"/>
    <x v="0"/>
    <x v="0"/>
    <n v="0"/>
    <x v="1"/>
    <x v="1"/>
    <x v="2"/>
    <d v="1982-12-06T00:00:00"/>
    <x v="1280"/>
    <x v="1"/>
    <s v="tier - 2"/>
    <x v="14"/>
    <x v="37"/>
  </r>
  <r>
    <x v="1281"/>
    <s v="Ms."/>
    <s v=" Jennifer D."/>
    <s v="Amato"/>
    <n v="45.32"/>
    <n v="6.53"/>
    <s v="Yes"/>
    <x v="0"/>
    <x v="0"/>
    <n v="1"/>
    <x v="1"/>
    <x v="0"/>
    <x v="0"/>
    <d v="1975-09-26T00:00:00"/>
    <x v="1281"/>
    <x v="1"/>
    <s v="tier - 3"/>
    <x v="0"/>
    <x v="27"/>
  </r>
  <r>
    <x v="1282"/>
    <s v="Mr."/>
    <s v=" Erik"/>
    <s v="Reed"/>
    <n v="31.93"/>
    <n v="4.82"/>
    <s v="Yes"/>
    <x v="0"/>
    <x v="0"/>
    <n v="1"/>
    <x v="1"/>
    <x v="0"/>
    <x v="2"/>
    <d v="1988-09-21T00:00:00"/>
    <x v="1282"/>
    <x v="1"/>
    <s v="tier - 1"/>
    <x v="1"/>
    <x v="23"/>
  </r>
  <r>
    <x v="1283"/>
    <s v="Ms."/>
    <s v=" Lana J"/>
    <s v="Wegner"/>
    <n v="36"/>
    <n v="11.94"/>
    <s v="Yes"/>
    <x v="0"/>
    <x v="0"/>
    <n v="1"/>
    <x v="1"/>
    <x v="0"/>
    <x v="0"/>
    <d v="1975-08-21T00:00:00"/>
    <x v="1283"/>
    <x v="1"/>
    <s v="tier - 1"/>
    <x v="3"/>
    <x v="27"/>
  </r>
  <r>
    <x v="1284"/>
    <s v="Ms."/>
    <s v=" Rebecca E"/>
    <s v="Bokun"/>
    <n v="32"/>
    <n v="7.85"/>
    <s v="Yes"/>
    <x v="0"/>
    <x v="0"/>
    <n v="1"/>
    <x v="1"/>
    <x v="0"/>
    <x v="0"/>
    <d v="1975-08-06T00:00:00"/>
    <x v="1284"/>
    <x v="1"/>
    <s v="tier - 2"/>
    <x v="3"/>
    <x v="27"/>
  </r>
  <r>
    <x v="1285"/>
    <s v="Ms."/>
    <s v=" Katie M."/>
    <s v="Ainsley"/>
    <n v="29.37"/>
    <n v="8.01"/>
    <s v="Yes"/>
    <x v="0"/>
    <x v="0"/>
    <n v="1"/>
    <x v="1"/>
    <x v="1"/>
    <x v="0"/>
    <d v="1983-12-12T00:00:00"/>
    <x v="1285"/>
    <x v="1"/>
    <s v="tier - 1"/>
    <x v="0"/>
    <x v="33"/>
  </r>
  <r>
    <x v="1286"/>
    <s v="Ms."/>
    <s v=" Elizabeth A."/>
    <s v="Foster"/>
    <n v="23.6"/>
    <n v="7.4"/>
    <s v="Yes"/>
    <x v="0"/>
    <x v="0"/>
    <n v="1"/>
    <x v="1"/>
    <x v="2"/>
    <x v="0"/>
    <d v="1975-11-06T00:00:00"/>
    <x v="1286"/>
    <x v="1"/>
    <s v="tier - 3"/>
    <x v="3"/>
    <x v="27"/>
  </r>
  <r>
    <x v="1287"/>
    <s v="Ms."/>
    <s v=" Sarah"/>
    <s v="Overpeck"/>
    <n v="33.155000000000001"/>
    <n v="8.3800000000000008"/>
    <s v="Yes"/>
    <x v="0"/>
    <x v="0"/>
    <n v="0"/>
    <x v="1"/>
    <x v="0"/>
    <x v="0"/>
    <d v="1981-12-27T00:00:00"/>
    <x v="1287"/>
    <x v="1"/>
    <s v="tier - 3"/>
    <x v="2"/>
    <x v="36"/>
  </r>
  <r>
    <x v="1288"/>
    <s v="Ms."/>
    <s v=" Annie J."/>
    <s v="Levine"/>
    <n v="24.32"/>
    <n v="11.56"/>
    <s v="Yes"/>
    <x v="0"/>
    <x v="0"/>
    <n v="1"/>
    <x v="1"/>
    <x v="2"/>
    <x v="0"/>
    <d v="1983-07-24T00:00:00"/>
    <x v="1288"/>
    <x v="1"/>
    <s v="tier - 3"/>
    <x v="2"/>
    <x v="33"/>
  </r>
  <r>
    <x v="1289"/>
    <s v="Ms."/>
    <s v=" Annie"/>
    <s v="Jean"/>
    <n v="36.299999999999997"/>
    <n v="4.6100000000000003"/>
    <s v="No"/>
    <x v="0"/>
    <x v="0"/>
    <n v="0"/>
    <x v="1"/>
    <x v="0"/>
    <x v="2"/>
    <d v="1977-07-26T00:00:00"/>
    <x v="1289"/>
    <x v="1"/>
    <s v="tier - 2"/>
    <x v="0"/>
    <x v="29"/>
  </r>
  <r>
    <x v="1290"/>
    <s v="Ms."/>
    <s v=" Lindsey"/>
    <s v="Wild"/>
    <n v="34.4"/>
    <n v="4.95"/>
    <s v="No"/>
    <x v="0"/>
    <x v="1"/>
    <n v="1"/>
    <x v="1"/>
    <x v="0"/>
    <x v="2"/>
    <d v="1979-08-13T00:00:00"/>
    <x v="1290"/>
    <x v="1"/>
    <s v="tier - 2"/>
    <x v="3"/>
    <x v="18"/>
  </r>
  <r>
    <x v="1291"/>
    <s v="Ms."/>
    <s v=" Laura"/>
    <s v="Tabor"/>
    <n v="30.9"/>
    <n v="5.04"/>
    <s v="No"/>
    <x v="0"/>
    <x v="0"/>
    <n v="0"/>
    <x v="1"/>
    <x v="0"/>
    <x v="2"/>
    <d v="1977-12-29T00:00:00"/>
    <x v="1291"/>
    <x v="1"/>
    <s v="tier - 3"/>
    <x v="3"/>
    <x v="29"/>
  </r>
  <r>
    <x v="1292"/>
    <s v="Ms."/>
    <s v=" Amy T"/>
    <s v="Steffen"/>
    <n v="28.6"/>
    <n v="5.42"/>
    <s v="No"/>
    <x v="0"/>
    <x v="0"/>
    <n v="0"/>
    <x v="1"/>
    <x v="1"/>
    <x v="2"/>
    <d v="1977-06-21T00:00:00"/>
    <x v="1292"/>
    <x v="1"/>
    <s v="tier - 1"/>
    <x v="0"/>
    <x v="29"/>
  </r>
  <r>
    <x v="1293"/>
    <s v="Ms."/>
    <s v=" Katarina D"/>
    <s v="Tadich"/>
    <n v="27.83"/>
    <n v="5.39"/>
    <s v="No"/>
    <x v="0"/>
    <x v="0"/>
    <n v="0"/>
    <x v="1"/>
    <x v="1"/>
    <x v="2"/>
    <d v="1977-12-26T00:00:00"/>
    <x v="1293"/>
    <x v="1"/>
    <s v="tier - 2"/>
    <x v="0"/>
    <x v="29"/>
  </r>
  <r>
    <x v="1294"/>
    <s v="Mr."/>
    <s v=" B.j."/>
    <s v="Christenson"/>
    <n v="39.64"/>
    <n v="6"/>
    <s v="No"/>
    <x v="0"/>
    <x v="1"/>
    <n v="1"/>
    <x v="1"/>
    <x v="0"/>
    <x v="1"/>
    <d v="1993-11-10T00:00:00"/>
    <x v="1294"/>
    <x v="1"/>
    <s v="tier - 1"/>
    <x v="1"/>
    <x v="20"/>
  </r>
  <r>
    <x v="1295"/>
    <s v="Ms."/>
    <s v=" Alison"/>
    <s v="Shell"/>
    <n v="38.479999999999997"/>
    <n v="6.02"/>
    <s v="No"/>
    <x v="0"/>
    <x v="0"/>
    <n v="1"/>
    <x v="1"/>
    <x v="0"/>
    <x v="1"/>
    <d v="1992-09-09T00:00:00"/>
    <x v="1295"/>
    <x v="1"/>
    <s v="tier - 2"/>
    <x v="1"/>
    <x v="34"/>
  </r>
  <r>
    <x v="1296"/>
    <s v="Mr."/>
    <s v=" Neil K."/>
    <s v="Rao"/>
    <n v="36.200000000000003"/>
    <n v="4.62"/>
    <s v="No"/>
    <x v="0"/>
    <x v="0"/>
    <n v="2"/>
    <x v="1"/>
    <x v="0"/>
    <x v="2"/>
    <d v="1972-12-26T00:00:00"/>
    <x v="1296"/>
    <x v="1"/>
    <s v="tier - 3"/>
    <x v="3"/>
    <x v="28"/>
  </r>
  <r>
    <x v="1297"/>
    <s v="Mrs."/>
    <s v=" Anne Hunter"/>
    <s v="Myers"/>
    <n v="27.13"/>
    <n v="5.59"/>
    <s v="No"/>
    <x v="0"/>
    <x v="0"/>
    <n v="1"/>
    <x v="1"/>
    <x v="1"/>
    <x v="2"/>
    <d v="1984-06-19T00:00:00"/>
    <x v="1297"/>
    <x v="1"/>
    <s v="tier - 2"/>
    <x v="15"/>
    <x v="32"/>
  </r>
  <r>
    <x v="1298"/>
    <s v="Ms."/>
    <s v=" Sandra"/>
    <s v="McLean"/>
    <n v="20.75"/>
    <n v="5.18"/>
    <s v="Yes"/>
    <x v="0"/>
    <x v="0"/>
    <n v="2"/>
    <x v="1"/>
    <x v="2"/>
    <x v="2"/>
    <d v="1966-06-12T00:00:00"/>
    <x v="1298"/>
    <x v="2"/>
    <s v="tier - 1"/>
    <x v="0"/>
    <x v="24"/>
  </r>
  <r>
    <x v="1299"/>
    <s v="Mr."/>
    <s v=" Robert"/>
    <s v="Gomez"/>
    <n v="26.6"/>
    <n v="6.29"/>
    <s v="No"/>
    <x v="0"/>
    <x v="0"/>
    <n v="2"/>
    <x v="1"/>
    <x v="1"/>
    <x v="1"/>
    <d v="1972-09-04T00:00:00"/>
    <x v="1299"/>
    <x v="2"/>
    <s v="tier - 1"/>
    <x v="3"/>
    <x v="28"/>
  </r>
  <r>
    <x v="1300"/>
    <s v="Mr."/>
    <s v=" Rodney"/>
    <s v="Hemingway"/>
    <n v="25.3"/>
    <n v="4.49"/>
    <s v="No"/>
    <x v="0"/>
    <x v="0"/>
    <n v="2"/>
    <x v="1"/>
    <x v="1"/>
    <x v="2"/>
    <d v="1972-09-09T00:00:00"/>
    <x v="1300"/>
    <x v="1"/>
    <s v="tier - 3"/>
    <x v="0"/>
    <x v="28"/>
  </r>
  <r>
    <x v="1301"/>
    <s v="Mr."/>
    <s v=" Carl R"/>
    <s v="Pett"/>
    <n v="18.84"/>
    <n v="11.82"/>
    <s v="Yes"/>
    <x v="0"/>
    <x v="1"/>
    <n v="1"/>
    <x v="1"/>
    <x v="2"/>
    <x v="0"/>
    <d v="1963-09-24T00:00:00"/>
    <x v="1301"/>
    <x v="2"/>
    <s v="tier - 2"/>
    <x v="0"/>
    <x v="8"/>
  </r>
  <r>
    <x v="1302"/>
    <s v="Mr."/>
    <s v=" Maximilian"/>
    <s v="Meingast"/>
    <n v="19.57"/>
    <n v="7.41"/>
    <s v="Yes"/>
    <x v="0"/>
    <x v="0"/>
    <n v="1"/>
    <x v="1"/>
    <x v="2"/>
    <x v="0"/>
    <d v="1975-09-28T00:00:00"/>
    <x v="1302"/>
    <x v="2"/>
    <s v="tier - 2"/>
    <x v="1"/>
    <x v="27"/>
  </r>
  <r>
    <x v="1303"/>
    <s v="Mr."/>
    <s v=" Erik"/>
    <s v="McCarthy"/>
    <n v="30.495000000000001"/>
    <n v="5.97"/>
    <s v="No"/>
    <x v="0"/>
    <x v="0"/>
    <n v="0"/>
    <x v="1"/>
    <x v="0"/>
    <x v="1"/>
    <d v="1977-09-04T00:00:00"/>
    <x v="1303"/>
    <x v="2"/>
    <s v="tier - 1"/>
    <x v="1"/>
    <x v="29"/>
  </r>
  <r>
    <x v="1304"/>
    <s v="Mr."/>
    <s v=" Christopher"/>
    <s v="Boyle"/>
    <n v="30.114999999999998"/>
    <n v="5.74"/>
    <s v="No"/>
    <x v="0"/>
    <x v="1"/>
    <n v="1"/>
    <x v="1"/>
    <x v="0"/>
    <x v="1"/>
    <d v="1979-06-11T00:00:00"/>
    <x v="1304"/>
    <x v="1"/>
    <s v="tier - 2"/>
    <x v="1"/>
    <x v="18"/>
  </r>
  <r>
    <x v="1305"/>
    <s v="Mr."/>
    <s v=" Eirik"/>
    <s v="Gundersen"/>
    <n v="24.78"/>
    <n v="9.85"/>
    <s v="No"/>
    <x v="0"/>
    <x v="0"/>
    <n v="0"/>
    <x v="1"/>
    <x v="2"/>
    <x v="0"/>
    <d v="1971-09-18T00:00:00"/>
    <x v="1305"/>
    <x v="1"/>
    <s v="tier - 3"/>
    <x v="0"/>
    <x v="14"/>
  </r>
  <r>
    <x v="1306"/>
    <s v="Mr."/>
    <s v=" Rik"/>
    <s v="Wolswinkel"/>
    <n v="24.77"/>
    <n v="7.59"/>
    <s v="No"/>
    <x v="0"/>
    <x v="0"/>
    <n v="0"/>
    <x v="1"/>
    <x v="2"/>
    <x v="0"/>
    <d v="1971-09-04T00:00:00"/>
    <x v="1306"/>
    <x v="1"/>
    <s v="tier - 3"/>
    <x v="0"/>
    <x v="14"/>
  </r>
  <r>
    <x v="1307"/>
    <s v="Mr."/>
    <s v=" Matthew R"/>
    <s v="Bomberger"/>
    <n v="16.579999999999998"/>
    <n v="6.98"/>
    <s v="Yes"/>
    <x v="0"/>
    <x v="1"/>
    <n v="1"/>
    <x v="1"/>
    <x v="3"/>
    <x v="0"/>
    <d v="1963-09-21T00:00:00"/>
    <x v="1307"/>
    <x v="2"/>
    <s v="tier - 3"/>
    <x v="1"/>
    <x v="8"/>
  </r>
  <r>
    <x v="1308"/>
    <s v="Mr."/>
    <s v=" Daniel G"/>
    <s v="Roy"/>
    <n v="38.17"/>
    <n v="4.7300000000000004"/>
    <s v="Yes"/>
    <x v="0"/>
    <x v="0"/>
    <n v="0"/>
    <x v="1"/>
    <x v="0"/>
    <x v="2"/>
    <d v="1976-06-12T00:00:00"/>
    <x v="1308"/>
    <x v="1"/>
    <s v="tier - 1"/>
    <x v="0"/>
    <x v="1"/>
  </r>
  <r>
    <x v="1309"/>
    <s v="Mr."/>
    <s v=" Yannick"/>
    <s v="Lapierre"/>
    <n v="39.424999999999997"/>
    <n v="4.76"/>
    <s v="Yes"/>
    <x v="0"/>
    <x v="0"/>
    <n v="0"/>
    <x v="1"/>
    <x v="0"/>
    <x v="2"/>
    <d v="1976-07-07T00:00:00"/>
    <x v="1309"/>
    <x v="2"/>
    <s v="tier - 1"/>
    <x v="4"/>
    <x v="1"/>
  </r>
  <r>
    <x v="1310"/>
    <s v="Mr."/>
    <s v=" Sean R"/>
    <s v="Beaty"/>
    <n v="33.44"/>
    <n v="6.24"/>
    <s v="Yes"/>
    <x v="0"/>
    <x v="0"/>
    <n v="0"/>
    <x v="1"/>
    <x v="0"/>
    <x v="1"/>
    <d v="1976-07-20T00:00:00"/>
    <x v="1310"/>
    <x v="2"/>
    <s v="tier - 2"/>
    <x v="4"/>
    <x v="1"/>
  </r>
  <r>
    <x v="1311"/>
    <s v="Mr."/>
    <s v=" Peter"/>
    <s v="Hammer"/>
    <n v="33.344999999999999"/>
    <n v="5.44"/>
    <s v="Yes"/>
    <x v="0"/>
    <x v="0"/>
    <n v="0"/>
    <x v="1"/>
    <x v="0"/>
    <x v="2"/>
    <d v="1976-07-12T00:00:00"/>
    <x v="1311"/>
    <x v="2"/>
    <s v="tier - 2"/>
    <x v="4"/>
    <x v="1"/>
  </r>
  <r>
    <x v="1312"/>
    <s v="Ms."/>
    <s v=" Sara A."/>
    <s v="Randolph"/>
    <n v="38.79"/>
    <n v="5.08"/>
    <s v="No"/>
    <x v="0"/>
    <x v="1"/>
    <n v="1"/>
    <x v="1"/>
    <x v="0"/>
    <x v="2"/>
    <d v="1993-06-22T00:00:00"/>
    <x v="1312"/>
    <x v="1"/>
    <s v="tier - 1"/>
    <x v="1"/>
    <x v="20"/>
  </r>
  <r>
    <x v="1313"/>
    <s v="Ms."/>
    <s v=" Erin C."/>
    <s v="Masterson"/>
    <n v="30.684999999999999"/>
    <n v="4.87"/>
    <s v="No"/>
    <x v="0"/>
    <x v="1"/>
    <n v="1"/>
    <x v="1"/>
    <x v="0"/>
    <x v="2"/>
    <d v="1979-08-07T00:00:00"/>
    <x v="1313"/>
    <x v="1"/>
    <s v="tier - 2"/>
    <x v="1"/>
    <x v="18"/>
  </r>
  <r>
    <x v="1314"/>
    <s v="Mr."/>
    <s v=" Thibaud"/>
    <s v="Friess"/>
    <n v="22.135000000000002"/>
    <n v="8.17"/>
    <s v="No"/>
    <x v="0"/>
    <x v="0"/>
    <n v="0"/>
    <x v="1"/>
    <x v="2"/>
    <x v="0"/>
    <d v="1978-06-26T00:00:00"/>
    <x v="1314"/>
    <x v="2"/>
    <s v="tier - 3"/>
    <x v="4"/>
    <x v="9"/>
  </r>
  <r>
    <x v="1315"/>
    <s v="Ms."/>
    <s v=" Lisa"/>
    <s v="Mantoni"/>
    <n v="33.33"/>
    <n v="7.61"/>
    <s v="No"/>
    <x v="0"/>
    <x v="0"/>
    <n v="0"/>
    <x v="1"/>
    <x v="0"/>
    <x v="0"/>
    <d v="1974-06-06T00:00:00"/>
    <x v="1315"/>
    <x v="1"/>
    <s v="tier - 3"/>
    <x v="0"/>
    <x v="30"/>
  </r>
  <r>
    <x v="1316"/>
    <s v="Ms."/>
    <s v=" Gretchen K."/>
    <s v="Bodeen"/>
    <n v="31.13"/>
    <n v="10.1"/>
    <s v="No"/>
    <x v="0"/>
    <x v="0"/>
    <n v="0"/>
    <x v="1"/>
    <x v="0"/>
    <x v="0"/>
    <d v="1974-12-22T00:00:00"/>
    <x v="1316"/>
    <x v="1"/>
    <s v="tier - 2"/>
    <x v="0"/>
    <x v="19"/>
  </r>
  <r>
    <x v="1317"/>
    <s v="Ms."/>
    <s v=" Martina"/>
    <s v="McPherson"/>
    <n v="28.9"/>
    <n v="11.24"/>
    <s v="No"/>
    <x v="0"/>
    <x v="0"/>
    <n v="0"/>
    <x v="1"/>
    <x v="1"/>
    <x v="0"/>
    <d v="1974-09-26T00:00:00"/>
    <x v="1317"/>
    <x v="1"/>
    <s v="tier - 2"/>
    <x v="3"/>
    <x v="19"/>
  </r>
  <r>
    <x v="1318"/>
    <s v="Mr."/>
    <s v=" Dustin J"/>
    <s v="Palko"/>
    <n v="43.31"/>
    <n v="6.1"/>
    <s v="Yes"/>
    <x v="1"/>
    <x v="0"/>
    <n v="1"/>
    <x v="1"/>
    <x v="0"/>
    <x v="1"/>
    <d v="2000-11-28T00:00:00"/>
    <x v="1318"/>
    <x v="1"/>
    <s v="tier - 1"/>
    <x v="8"/>
    <x v="21"/>
  </r>
  <r>
    <x v="1319"/>
    <s v="Ms."/>
    <s v=" Kelsey"/>
    <s v="Breathitt"/>
    <n v="22.8"/>
    <n v="6.98"/>
    <s v="No"/>
    <x v="0"/>
    <x v="0"/>
    <n v="0"/>
    <x v="1"/>
    <x v="2"/>
    <x v="0"/>
    <d v="1974-08-05T00:00:00"/>
    <x v="1319"/>
    <x v="1"/>
    <s v="tier - 1"/>
    <x v="3"/>
    <x v="19"/>
  </r>
  <r>
    <x v="1320"/>
    <s v="Mr."/>
    <s v=" Daniel V."/>
    <s v="Evora"/>
    <n v="19.09"/>
    <n v="4"/>
    <s v="Yes"/>
    <x v="0"/>
    <x v="0"/>
    <n v="1"/>
    <x v="1"/>
    <x v="2"/>
    <x v="2"/>
    <d v="1964-09-05T00:00:00"/>
    <x v="1320"/>
    <x v="2"/>
    <s v="tier - 3"/>
    <x v="0"/>
    <x v="13"/>
  </r>
  <r>
    <x v="1321"/>
    <s v="Ms."/>
    <s v=" Saeger"/>
    <s v="Fischer"/>
    <n v="23.37"/>
    <n v="4.2300000000000004"/>
    <s v="No"/>
    <x v="0"/>
    <x v="0"/>
    <n v="0"/>
    <x v="1"/>
    <x v="2"/>
    <x v="2"/>
    <d v="1982-09-27T00:00:00"/>
    <x v="1321"/>
    <x v="1"/>
    <s v="tier - 2"/>
    <x v="2"/>
    <x v="37"/>
  </r>
  <r>
    <x v="1322"/>
    <s v="Ms."/>
    <s v=" Buzunesh"/>
    <s v="Deba"/>
    <n v="33.44"/>
    <n v="4.72"/>
    <s v="Yes"/>
    <x v="0"/>
    <x v="0"/>
    <n v="0"/>
    <x v="1"/>
    <x v="0"/>
    <x v="2"/>
    <d v="1976-09-02T00:00:00"/>
    <x v="1322"/>
    <x v="1"/>
    <s v="tier - 2"/>
    <x v="0"/>
    <x v="1"/>
  </r>
  <r>
    <x v="1323"/>
    <s v="Ms."/>
    <s v=" Mirte"/>
    <s v="Leloup"/>
    <n v="28.05"/>
    <n v="5.63"/>
    <s v="Yes"/>
    <x v="0"/>
    <x v="0"/>
    <n v="0"/>
    <x v="1"/>
    <x v="1"/>
    <x v="2"/>
    <d v="1976-06-30T00:00:00"/>
    <x v="1323"/>
    <x v="1"/>
    <s v="tier - 2"/>
    <x v="0"/>
    <x v="1"/>
  </r>
  <r>
    <x v="1324"/>
    <s v="Ms."/>
    <s v=" Megan"/>
    <s v="Labare"/>
    <n v="27.72"/>
    <n v="5.83"/>
    <s v="Yes"/>
    <x v="0"/>
    <x v="0"/>
    <n v="0"/>
    <x v="1"/>
    <x v="1"/>
    <x v="1"/>
    <d v="1976-09-03T00:00:00"/>
    <x v="1324"/>
    <x v="1"/>
    <s v="tier - 3"/>
    <x v="0"/>
    <x v="1"/>
  </r>
  <r>
    <x v="1325"/>
    <s v="Ms."/>
    <s v=" Kerry A."/>
    <s v="Arouca"/>
    <n v="29.81"/>
    <n v="9.23"/>
    <s v="No"/>
    <x v="0"/>
    <x v="0"/>
    <n v="0"/>
    <x v="1"/>
    <x v="1"/>
    <x v="0"/>
    <d v="1978-06-30T00:00:00"/>
    <x v="1325"/>
    <x v="1"/>
    <s v="tier - 2"/>
    <x v="0"/>
    <x v="9"/>
  </r>
  <r>
    <x v="1326"/>
    <s v="Ms."/>
    <s v=" Kristin"/>
    <s v="Reese"/>
    <n v="23.98"/>
    <n v="9.89"/>
    <s v="No"/>
    <x v="0"/>
    <x v="0"/>
    <n v="0"/>
    <x v="1"/>
    <x v="2"/>
    <x v="0"/>
    <d v="1978-10-24T00:00:00"/>
    <x v="1326"/>
    <x v="1"/>
    <s v="tier - 3"/>
    <x v="0"/>
    <x v="9"/>
  </r>
  <r>
    <x v="1327"/>
    <s v="Mr."/>
    <s v=" Christopher R."/>
    <s v="McCloskey"/>
    <n v="17.34"/>
    <n v="12"/>
    <s v="No"/>
    <x v="0"/>
    <x v="0"/>
    <n v="0"/>
    <x v="1"/>
    <x v="3"/>
    <x v="0"/>
    <d v="1962-11-23T00:00:00"/>
    <x v="1327"/>
    <x v="2"/>
    <s v="tier - 3"/>
    <x v="0"/>
    <x v="5"/>
  </r>
  <r>
    <x v="1328"/>
    <s v="Mrs."/>
    <s v=" Elizabeth A"/>
    <s v="Tedsen"/>
    <n v="40.39"/>
    <n v="4.24"/>
    <s v="Yes"/>
    <x v="0"/>
    <x v="1"/>
    <n v="1"/>
    <x v="1"/>
    <x v="0"/>
    <x v="2"/>
    <d v="1997-10-21T00:00:00"/>
    <x v="1328"/>
    <x v="1"/>
    <s v="tier - 1"/>
    <x v="12"/>
    <x v="31"/>
  </r>
  <r>
    <x v="1329"/>
    <s v="Mr."/>
    <s v=" Andrew"/>
    <s v="Koehlinger"/>
    <n v="25.96"/>
    <n v="4.68"/>
    <s v="Yes"/>
    <x v="0"/>
    <x v="1"/>
    <n v="1"/>
    <x v="1"/>
    <x v="1"/>
    <x v="2"/>
    <d v="1983-06-08T00:00:00"/>
    <x v="1329"/>
    <x v="1"/>
    <s v="tier - 2"/>
    <x v="16"/>
    <x v="37"/>
  </r>
  <r>
    <x v="1330"/>
    <s v="Ms."/>
    <s v=" Dawn M."/>
    <s v="Pielechaty"/>
    <n v="17.68"/>
    <n v="8.57"/>
    <s v="Yes"/>
    <x v="0"/>
    <x v="1"/>
    <n v="1"/>
    <x v="1"/>
    <x v="3"/>
    <x v="0"/>
    <d v="1963-11-05T00:00:00"/>
    <x v="1330"/>
    <x v="2"/>
    <s v="tier - 1"/>
    <x v="0"/>
    <x v="8"/>
  </r>
  <r>
    <x v="1331"/>
    <s v="Mr."/>
    <s v=" Jonathan P"/>
    <s v="Korhonen"/>
    <n v="30.875"/>
    <n v="4.0999999999999996"/>
    <s v="No"/>
    <x v="0"/>
    <x v="0"/>
    <n v="0"/>
    <x v="1"/>
    <x v="0"/>
    <x v="2"/>
    <d v="1982-06-28T00:00:00"/>
    <x v="1331"/>
    <x v="2"/>
    <s v="tier - 3"/>
    <x v="1"/>
    <x v="37"/>
  </r>
  <r>
    <x v="1332"/>
    <s v="Mrs."/>
    <s v=" Gina"/>
    <s v="Kehr"/>
    <n v="30.81"/>
    <n v="4.49"/>
    <s v="No"/>
    <x v="0"/>
    <x v="0"/>
    <n v="0"/>
    <x v="1"/>
    <x v="0"/>
    <x v="2"/>
    <d v="1990-06-21T00:00:00"/>
    <x v="1332"/>
    <x v="1"/>
    <s v="tier - 3"/>
    <x v="15"/>
    <x v="3"/>
  </r>
  <r>
    <x v="1333"/>
    <s v="Mr."/>
    <s v=" Dino"/>
    <s v="Montagna"/>
    <n v="36.85"/>
    <n v="8.8000000000000007"/>
    <s v="No"/>
    <x v="0"/>
    <x v="0"/>
    <n v="2"/>
    <x v="1"/>
    <x v="0"/>
    <x v="0"/>
    <d v="1973-09-03T00:00:00"/>
    <x v="1333"/>
    <x v="1"/>
    <s v="tier - 2"/>
    <x v="0"/>
    <x v="30"/>
  </r>
  <r>
    <x v="1334"/>
    <s v="Mr."/>
    <s v=" Jan"/>
    <s v="M√ºller"/>
    <n v="35.86"/>
    <n v="7.93"/>
    <s v="No"/>
    <x v="0"/>
    <x v="0"/>
    <n v="2"/>
    <x v="1"/>
    <x v="0"/>
    <x v="0"/>
    <d v="1973-08-30T00:00:00"/>
    <x v="1334"/>
    <x v="2"/>
    <s v="tier - 1"/>
    <x v="0"/>
    <x v="30"/>
  </r>
  <r>
    <x v="1335"/>
    <s v="Mr."/>
    <s v=" Jonathan E."/>
    <s v="Baker"/>
    <n v="30.3"/>
    <n v="9.4499999999999993"/>
    <s v="No"/>
    <x v="0"/>
    <x v="0"/>
    <n v="2"/>
    <x v="1"/>
    <x v="0"/>
    <x v="0"/>
    <d v="1973-12-16T00:00:00"/>
    <x v="1335"/>
    <x v="2"/>
    <s v="tier - 1"/>
    <x v="3"/>
    <x v="30"/>
  </r>
  <r>
    <x v="1336"/>
    <s v="Mr."/>
    <s v=" Mark A"/>
    <s v="Sidebottom"/>
    <n v="32.015000000000001"/>
    <n v="7.67"/>
    <s v="No"/>
    <x v="0"/>
    <x v="0"/>
    <n v="0"/>
    <x v="1"/>
    <x v="0"/>
    <x v="0"/>
    <d v="1978-09-01T00:00:00"/>
    <x v="1336"/>
    <x v="2"/>
    <s v="tier - 1"/>
    <x v="1"/>
    <x v="9"/>
  </r>
  <r>
    <x v="1337"/>
    <s v="Mrs."/>
    <s v=" Mary"/>
    <s v="Johnson"/>
    <n v="25.06"/>
    <n v="10.53"/>
    <s v="No"/>
    <x v="0"/>
    <x v="0"/>
    <n v="2"/>
    <x v="1"/>
    <x v="1"/>
    <x v="0"/>
    <d v="1973-10-11T00:00:00"/>
    <x v="1337"/>
    <x v="1"/>
    <s v="tier - 2"/>
    <x v="0"/>
    <x v="30"/>
  </r>
  <r>
    <x v="1338"/>
    <s v="Mr."/>
    <s v=" Samuel"/>
    <s v="Morris"/>
    <n v="18.829999999999998"/>
    <n v="10.08"/>
    <s v="Yes"/>
    <x v="0"/>
    <x v="0"/>
    <n v="0"/>
    <x v="1"/>
    <x v="2"/>
    <x v="0"/>
    <d v="1967-06-10T00:00:00"/>
    <x v="1338"/>
    <x v="2"/>
    <s v="tier - 1"/>
    <x v="1"/>
    <x v="22"/>
  </r>
  <r>
    <x v="1339"/>
    <s v="Mr."/>
    <s v=" Stan J"/>
    <s v="Chaisson"/>
    <n v="47.52"/>
    <n v="11.39"/>
    <s v="Yes"/>
    <x v="0"/>
    <x v="0"/>
    <n v="1"/>
    <x v="1"/>
    <x v="0"/>
    <x v="0"/>
    <d v="1975-12-21T00:00:00"/>
    <x v="1339"/>
    <x v="2"/>
    <s v="tier - 3"/>
    <x v="0"/>
    <x v="27"/>
  </r>
  <r>
    <x v="1340"/>
    <s v="Mrs."/>
    <s v=" Jessica L."/>
    <s v="Pigott"/>
    <n v="37.82"/>
    <n v="6.36"/>
    <s v="No"/>
    <x v="0"/>
    <x v="0"/>
    <n v="0"/>
    <x v="1"/>
    <x v="0"/>
    <x v="1"/>
    <d v="1994-10-12T00:00:00"/>
    <x v="1340"/>
    <x v="1"/>
    <s v="tier - 2"/>
    <x v="12"/>
    <x v="6"/>
  </r>
  <r>
    <x v="1341"/>
    <s v="Ms."/>
    <s v=" Krysta"/>
    <s v="Cochrane"/>
    <n v="44.16"/>
    <n v="5.31"/>
    <s v="Yes"/>
    <x v="0"/>
    <x v="0"/>
    <n v="0"/>
    <x v="1"/>
    <x v="0"/>
    <x v="2"/>
    <d v="2001-08-28T00:00:00"/>
    <x v="1341"/>
    <x v="1"/>
    <s v="tier - 2"/>
    <x v="1"/>
    <x v="47"/>
  </r>
  <r>
    <x v="1342"/>
    <s v="Mrs."/>
    <s v=" Natascia"/>
    <s v="Armitage"/>
    <n v="37.049999999999997"/>
    <n v="4.74"/>
    <s v="No"/>
    <x v="0"/>
    <x v="1"/>
    <n v="1"/>
    <x v="1"/>
    <x v="0"/>
    <x v="2"/>
    <d v="1993-11-07T00:00:00"/>
    <x v="1342"/>
    <x v="1"/>
    <s v="tier - 1"/>
    <x v="12"/>
    <x v="20"/>
  </r>
  <r>
    <x v="1343"/>
    <s v="Ms."/>
    <s v=" Jenny"/>
    <s v="Shen"/>
    <n v="18.66"/>
    <n v="11.35"/>
    <s v="No"/>
    <x v="0"/>
    <x v="0"/>
    <n v="0"/>
    <x v="1"/>
    <x v="2"/>
    <x v="0"/>
    <d v="1965-10-21T00:00:00"/>
    <x v="1343"/>
    <x v="2"/>
    <s v="tier - 1"/>
    <x v="3"/>
    <x v="11"/>
  </r>
  <r>
    <x v="1344"/>
    <s v="Mr."/>
    <s v=" Brian"/>
    <s v="O'Kelly"/>
    <n v="36.200000000000003"/>
    <n v="6.81"/>
    <s v="Yes"/>
    <x v="0"/>
    <x v="0"/>
    <n v="1"/>
    <x v="1"/>
    <x v="0"/>
    <x v="0"/>
    <d v="1975-12-15T00:00:00"/>
    <x v="1344"/>
    <x v="2"/>
    <s v="tier - 2"/>
    <x v="3"/>
    <x v="27"/>
  </r>
  <r>
    <x v="1345"/>
    <s v="Ms."/>
    <s v=" Monica"/>
    <s v="Huff"/>
    <n v="18.87"/>
    <n v="8.06"/>
    <s v="No"/>
    <x v="0"/>
    <x v="0"/>
    <n v="0"/>
    <x v="1"/>
    <x v="2"/>
    <x v="0"/>
    <d v="1965-08-11T00:00:00"/>
    <x v="1345"/>
    <x v="2"/>
    <s v="tier - 1"/>
    <x v="0"/>
    <x v="11"/>
  </r>
  <r>
    <x v="1346"/>
    <s v="Mr."/>
    <s v=" Tyler"/>
    <s v="Dye"/>
    <n v="32.299999999999997"/>
    <n v="6.74"/>
    <s v="Yes"/>
    <x v="0"/>
    <x v="0"/>
    <n v="1"/>
    <x v="1"/>
    <x v="0"/>
    <x v="0"/>
    <d v="1975-06-28T00:00:00"/>
    <x v="1346"/>
    <x v="2"/>
    <s v="tier - 3"/>
    <x v="3"/>
    <x v="27"/>
  </r>
  <r>
    <x v="1347"/>
    <s v="Ms."/>
    <s v=" Kelly C"/>
    <s v="Willard"/>
    <n v="22.64"/>
    <n v="6.54"/>
    <s v="Yes"/>
    <x v="0"/>
    <x v="0"/>
    <n v="2"/>
    <x v="1"/>
    <x v="2"/>
    <x v="0"/>
    <d v="1970-12-12T00:00:00"/>
    <x v="1347"/>
    <x v="1"/>
    <s v="tier - 1"/>
    <x v="0"/>
    <x v="2"/>
  </r>
  <r>
    <x v="1348"/>
    <s v="Mrs."/>
    <s v=" Emily"/>
    <s v="D'Addario"/>
    <n v="28.69"/>
    <n v="5.4"/>
    <s v="No"/>
    <x v="0"/>
    <x v="0"/>
    <n v="0"/>
    <x v="1"/>
    <x v="1"/>
    <x v="2"/>
    <d v="1982-12-27T00:00:00"/>
    <x v="1348"/>
    <x v="1"/>
    <s v="tier - 3"/>
    <x v="1"/>
    <x v="37"/>
  </r>
  <r>
    <x v="1349"/>
    <s v="Mr."/>
    <s v=" James V"/>
    <s v="Buchanan"/>
    <n v="28.16"/>
    <n v="5.58"/>
    <s v="Yes"/>
    <x v="0"/>
    <x v="0"/>
    <n v="0"/>
    <x v="1"/>
    <x v="1"/>
    <x v="2"/>
    <d v="1985-11-28T00:00:00"/>
    <x v="1349"/>
    <x v="1"/>
    <s v="tier - 3"/>
    <x v="1"/>
    <x v="17"/>
  </r>
  <r>
    <x v="1350"/>
    <s v="Ms."/>
    <s v=" Angie"/>
    <s v="Clark"/>
    <n v="45.54"/>
    <n v="5.84"/>
    <s v="No"/>
    <x v="0"/>
    <x v="1"/>
    <n v="1"/>
    <x v="1"/>
    <x v="0"/>
    <x v="1"/>
    <d v="2003-12-12T00:00:00"/>
    <x v="1350"/>
    <x v="1"/>
    <s v="tier - 2"/>
    <x v="1"/>
    <x v="39"/>
  </r>
  <r>
    <x v="1351"/>
    <s v="Mr."/>
    <s v=" Michael J."/>
    <s v="Waterson"/>
    <n v="28.7"/>
    <n v="4.2"/>
    <s v="No"/>
    <x v="0"/>
    <x v="0"/>
    <n v="0"/>
    <x v="1"/>
    <x v="1"/>
    <x v="2"/>
    <d v="1977-11-06T00:00:00"/>
    <x v="1351"/>
    <x v="2"/>
    <s v="tier - 2"/>
    <x v="3"/>
    <x v="29"/>
  </r>
  <r>
    <x v="1352"/>
    <s v="Ms."/>
    <s v=" Sabina"/>
    <s v="Piras"/>
    <n v="27.74"/>
    <n v="6.06"/>
    <s v="Yes"/>
    <x v="0"/>
    <x v="0"/>
    <n v="0"/>
    <x v="1"/>
    <x v="1"/>
    <x v="1"/>
    <d v="1976-12-20T00:00:00"/>
    <x v="1352"/>
    <x v="1"/>
    <s v="tier - 2"/>
    <x v="1"/>
    <x v="1"/>
  </r>
  <r>
    <x v="1353"/>
    <s v="Ms."/>
    <s v=" Amy C"/>
    <s v="Olson"/>
    <n v="36.954999999999998"/>
    <n v="7.57"/>
    <s v="No"/>
    <x v="0"/>
    <x v="0"/>
    <n v="0"/>
    <x v="1"/>
    <x v="0"/>
    <x v="0"/>
    <d v="1978-07-17T00:00:00"/>
    <x v="1353"/>
    <x v="1"/>
    <s v="tier - 3"/>
    <x v="1"/>
    <x v="9"/>
  </r>
  <r>
    <x v="1354"/>
    <s v="Ms."/>
    <s v=" Victoria U"/>
    <s v="Manfredi"/>
    <n v="30.69"/>
    <n v="6.15"/>
    <s v="No"/>
    <x v="0"/>
    <x v="0"/>
    <n v="0"/>
    <x v="1"/>
    <x v="0"/>
    <x v="1"/>
    <d v="1989-11-03T00:00:00"/>
    <x v="1354"/>
    <x v="1"/>
    <s v="tier - 1"/>
    <x v="1"/>
    <x v="4"/>
  </r>
  <r>
    <x v="1355"/>
    <s v="Ms."/>
    <s v=" Amelia B"/>
    <s v="Landberg"/>
    <n v="24.984999999999999"/>
    <n v="4.5599999999999996"/>
    <s v="No"/>
    <x v="0"/>
    <x v="0"/>
    <n v="0"/>
    <x v="1"/>
    <x v="2"/>
    <x v="2"/>
    <d v="1980-11-08T00:00:00"/>
    <x v="1355"/>
    <x v="1"/>
    <s v="tier - 2"/>
    <x v="1"/>
    <x v="25"/>
  </r>
  <r>
    <x v="1356"/>
    <s v="Ms."/>
    <s v=" Jackie J"/>
    <s v="Flynn"/>
    <n v="39.42"/>
    <n v="4.72"/>
    <s v="Yes"/>
    <x v="0"/>
    <x v="0"/>
    <n v="1"/>
    <x v="1"/>
    <x v="0"/>
    <x v="2"/>
    <d v="1995-09-18T00:00:00"/>
    <x v="1356"/>
    <x v="1"/>
    <s v="tier - 3"/>
    <x v="1"/>
    <x v="40"/>
  </r>
  <r>
    <x v="1357"/>
    <s v="Mr."/>
    <s v=" Justin"/>
    <s v="Bishop"/>
    <n v="16.8"/>
    <n v="7.98"/>
    <s v="No"/>
    <x v="0"/>
    <x v="0"/>
    <n v="0"/>
    <x v="1"/>
    <x v="3"/>
    <x v="0"/>
    <d v="1962-08-22T00:00:00"/>
    <x v="1357"/>
    <x v="2"/>
    <s v="tier - 1"/>
    <x v="0"/>
    <x v="5"/>
  </r>
  <r>
    <x v="1358"/>
    <s v="Ms."/>
    <s v=" Kerry"/>
    <s v="Devitt"/>
    <n v="23.274999999999999"/>
    <n v="6.26"/>
    <s v="Yes"/>
    <x v="0"/>
    <x v="1"/>
    <n v="1"/>
    <x v="1"/>
    <x v="2"/>
    <x v="1"/>
    <d v="1983-08-20T00:00:00"/>
    <x v="1358"/>
    <x v="1"/>
    <s v="tier - 3"/>
    <x v="2"/>
    <x v="33"/>
  </r>
  <r>
    <x v="1359"/>
    <s v="Ms."/>
    <s v=" Cindy G."/>
    <s v="Lynch"/>
    <n v="22.8"/>
    <n v="4.29"/>
    <s v="Yes"/>
    <x v="0"/>
    <x v="1"/>
    <n v="1"/>
    <x v="1"/>
    <x v="2"/>
    <x v="2"/>
    <d v="1983-08-28T00:00:00"/>
    <x v="1359"/>
    <x v="1"/>
    <s v="tier - 1"/>
    <x v="2"/>
    <x v="33"/>
  </r>
  <r>
    <x v="1360"/>
    <s v="Mr."/>
    <s v=" Gennaro"/>
    <s v="Tramontano"/>
    <n v="24.3"/>
    <n v="5.43"/>
    <s v="No"/>
    <x v="0"/>
    <x v="0"/>
    <n v="2"/>
    <x v="1"/>
    <x v="2"/>
    <x v="2"/>
    <d v="1972-11-23T00:00:00"/>
    <x v="1360"/>
    <x v="1"/>
    <s v="tier - 2"/>
    <x v="0"/>
    <x v="28"/>
  </r>
  <r>
    <x v="1361"/>
    <s v="Mr."/>
    <s v=" Terry"/>
    <s v="Davidson"/>
    <n v="25.13"/>
    <n v="8"/>
    <s v="Yes"/>
    <x v="0"/>
    <x v="0"/>
    <n v="1"/>
    <x v="1"/>
    <x v="1"/>
    <x v="0"/>
    <d v="1975-08-10T00:00:00"/>
    <x v="1361"/>
    <x v="1"/>
    <s v="tier - 2"/>
    <x v="0"/>
    <x v="27"/>
  </r>
  <r>
    <x v="1362"/>
    <s v="Mr."/>
    <s v=" Patrick J"/>
    <s v="Burke"/>
    <n v="22.72"/>
    <n v="9.9600000000000009"/>
    <s v="Yes"/>
    <x v="0"/>
    <x v="0"/>
    <n v="2"/>
    <x v="1"/>
    <x v="2"/>
    <x v="0"/>
    <d v="1970-06-19T00:00:00"/>
    <x v="1362"/>
    <x v="1"/>
    <s v="tier - 2"/>
    <x v="0"/>
    <x v="2"/>
  </r>
  <r>
    <x v="1363"/>
    <s v="Ms."/>
    <s v=" Keara"/>
    <s v="McGraw"/>
    <n v="32.6"/>
    <n v="6.8"/>
    <s v="Yes"/>
    <x v="0"/>
    <x v="0"/>
    <n v="0"/>
    <x v="1"/>
    <x v="0"/>
    <x v="0"/>
    <d v="1981-12-28T00:00:00"/>
    <x v="1363"/>
    <x v="1"/>
    <s v="tier - 2"/>
    <x v="3"/>
    <x v="36"/>
  </r>
  <r>
    <x v="1364"/>
    <s v="Ms."/>
    <s v=" Nicole"/>
    <s v="Fellure"/>
    <n v="17.28"/>
    <n v="6.22"/>
    <s v="Yes"/>
    <x v="0"/>
    <x v="0"/>
    <n v="2"/>
    <x v="1"/>
    <x v="3"/>
    <x v="1"/>
    <d v="1966-07-09T00:00:00"/>
    <x v="1364"/>
    <x v="2"/>
    <s v="tier - 3"/>
    <x v="1"/>
    <x v="24"/>
  </r>
  <r>
    <x v="1365"/>
    <s v="Mrs."/>
    <s v=" Katena"/>
    <s v="Sanford"/>
    <n v="27.92"/>
    <n v="5.79"/>
    <s v="No"/>
    <x v="0"/>
    <x v="0"/>
    <n v="1"/>
    <x v="1"/>
    <x v="1"/>
    <x v="1"/>
    <d v="1987-10-29T00:00:00"/>
    <x v="1365"/>
    <x v="1"/>
    <s v="tier - 3"/>
    <x v="15"/>
    <x v="38"/>
  </r>
  <r>
    <x v="1366"/>
    <s v="Ms."/>
    <s v=" Bean K."/>
    <s v="Wrenn"/>
    <n v="38.284999999999997"/>
    <n v="5.41"/>
    <s v="No"/>
    <x v="0"/>
    <x v="0"/>
    <n v="0"/>
    <x v="1"/>
    <x v="0"/>
    <x v="2"/>
    <d v="1977-07-20T00:00:00"/>
    <x v="1366"/>
    <x v="1"/>
    <s v="tier - 1"/>
    <x v="2"/>
    <x v="29"/>
  </r>
  <r>
    <x v="1367"/>
    <s v="Mr."/>
    <s v=" Brian"/>
    <s v="Lindsey"/>
    <n v="16.48"/>
    <n v="11.05"/>
    <s v="No"/>
    <x v="0"/>
    <x v="0"/>
    <n v="0"/>
    <x v="1"/>
    <x v="3"/>
    <x v="0"/>
    <d v="1962-10-10T00:00:00"/>
    <x v="1367"/>
    <x v="2"/>
    <s v="tier - 2"/>
    <x v="0"/>
    <x v="5"/>
  </r>
  <r>
    <x v="1368"/>
    <s v="Mr."/>
    <s v=" Jan-Patrick"/>
    <s v="Krueger"/>
    <n v="38.57"/>
    <n v="6.27"/>
    <s v="No"/>
    <x v="0"/>
    <x v="0"/>
    <n v="0"/>
    <x v="1"/>
    <x v="0"/>
    <x v="1"/>
    <d v="1994-11-17T00:00:00"/>
    <x v="1368"/>
    <x v="1"/>
    <s v="tier - 3"/>
    <x v="1"/>
    <x v="6"/>
  </r>
  <r>
    <x v="1369"/>
    <s v="Mr."/>
    <s v=" Jesse J"/>
    <s v="Babler"/>
    <n v="43.85"/>
    <n v="4.7699999999999996"/>
    <s v="Yes"/>
    <x v="0"/>
    <x v="0"/>
    <n v="0"/>
    <x v="1"/>
    <x v="0"/>
    <x v="2"/>
    <d v="2001-10-05T00:00:00"/>
    <x v="1369"/>
    <x v="1"/>
    <s v="tier - 2"/>
    <x v="1"/>
    <x v="47"/>
  </r>
  <r>
    <x v="1370"/>
    <s v="Ms."/>
    <s v=" Lindsey M"/>
    <s v="Brezenski"/>
    <n v="30.11"/>
    <n v="4.08"/>
    <s v="No"/>
    <x v="0"/>
    <x v="0"/>
    <n v="0"/>
    <x v="1"/>
    <x v="0"/>
    <x v="2"/>
    <d v="1989-10-12T00:00:00"/>
    <x v="1370"/>
    <x v="1"/>
    <s v="tier - 2"/>
    <x v="1"/>
    <x v="4"/>
  </r>
  <r>
    <x v="1371"/>
    <s v="Ms."/>
    <s v=" Marguerite K."/>
    <s v="Marschner"/>
    <n v="31.59"/>
    <n v="6.01"/>
    <s v="No"/>
    <x v="0"/>
    <x v="0"/>
    <n v="0"/>
    <x v="1"/>
    <x v="0"/>
    <x v="1"/>
    <d v="1991-12-21T00:00:00"/>
    <x v="1371"/>
    <x v="1"/>
    <s v="tier - 1"/>
    <x v="1"/>
    <x v="42"/>
  </r>
  <r>
    <x v="1372"/>
    <s v="Mr."/>
    <s v=" Travis"/>
    <s v="King"/>
    <n v="40.15"/>
    <n v="11.84"/>
    <s v="No"/>
    <x v="0"/>
    <x v="0"/>
    <n v="0"/>
    <x v="1"/>
    <x v="0"/>
    <x v="0"/>
    <d v="1974-11-09T00:00:00"/>
    <x v="1372"/>
    <x v="1"/>
    <s v="tier - 3"/>
    <x v="0"/>
    <x v="19"/>
  </r>
  <r>
    <x v="1373"/>
    <s v="Mr."/>
    <s v=" Ricky"/>
    <s v="Montez"/>
    <n v="40.700000000000003"/>
    <n v="6.27"/>
    <s v="Yes"/>
    <x v="0"/>
    <x v="1"/>
    <n v="1"/>
    <x v="1"/>
    <x v="0"/>
    <x v="1"/>
    <d v="1997-12-02T00:00:00"/>
    <x v="1373"/>
    <x v="1"/>
    <s v="tier - 3"/>
    <x v="1"/>
    <x v="31"/>
  </r>
  <r>
    <x v="1374"/>
    <s v="Mrs."/>
    <s v=" Colleen L."/>
    <s v="Campbell"/>
    <n v="40.76"/>
    <n v="5.28"/>
    <s v="No"/>
    <x v="0"/>
    <x v="0"/>
    <n v="0"/>
    <x v="1"/>
    <x v="0"/>
    <x v="2"/>
    <d v="1999-12-25T00:00:00"/>
    <x v="1374"/>
    <x v="1"/>
    <s v="tier - 2"/>
    <x v="12"/>
    <x v="35"/>
  </r>
  <r>
    <x v="1375"/>
    <s v="Mr."/>
    <s v=" Charlie A"/>
    <s v="Hurt"/>
    <n v="29.7"/>
    <n v="7.03"/>
    <s v="No"/>
    <x v="0"/>
    <x v="0"/>
    <n v="0"/>
    <x v="1"/>
    <x v="1"/>
    <x v="0"/>
    <d v="1974-12-06T00:00:00"/>
    <x v="1375"/>
    <x v="0"/>
    <s v="tier - 3"/>
    <x v="0"/>
    <x v="19"/>
  </r>
  <r>
    <x v="1376"/>
    <s v="Mr."/>
    <s v=" Rick"/>
    <s v="Garey"/>
    <n v="40.58"/>
    <n v="5.32"/>
    <s v="Yes"/>
    <x v="0"/>
    <x v="1"/>
    <n v="1"/>
    <x v="1"/>
    <x v="0"/>
    <x v="2"/>
    <d v="1997-12-21T00:00:00"/>
    <x v="1376"/>
    <x v="1"/>
    <s v="tier - 1"/>
    <x v="1"/>
    <x v="31"/>
  </r>
  <r>
    <x v="1377"/>
    <s v="Ms."/>
    <s v=" Lauren C"/>
    <s v="Reddy"/>
    <n v="33.06"/>
    <n v="9.59"/>
    <s v="Yes"/>
    <x v="0"/>
    <x v="0"/>
    <n v="0"/>
    <x v="1"/>
    <x v="0"/>
    <x v="0"/>
    <d v="1981-06-30T00:00:00"/>
    <x v="1377"/>
    <x v="1"/>
    <s v="tier - 1"/>
    <x v="1"/>
    <x v="36"/>
  </r>
  <r>
    <x v="1378"/>
    <s v="Mr."/>
    <s v=" Daniel"/>
    <s v="Mueller"/>
    <n v="26.62"/>
    <n v="6.15"/>
    <s v="Yes"/>
    <x v="0"/>
    <x v="0"/>
    <n v="0"/>
    <x v="1"/>
    <x v="1"/>
    <x v="1"/>
    <d v="1976-12-12T00:00:00"/>
    <x v="1378"/>
    <x v="2"/>
    <s v="tier - 2"/>
    <x v="0"/>
    <x v="1"/>
  </r>
  <r>
    <x v="1379"/>
    <s v="Mr."/>
    <s v=" Jaime"/>
    <s v="Julia"/>
    <n v="37.1"/>
    <n v="11.08"/>
    <s v="No"/>
    <x v="0"/>
    <x v="0"/>
    <n v="0"/>
    <x v="1"/>
    <x v="0"/>
    <x v="0"/>
    <d v="1978-09-04T00:00:00"/>
    <x v="1379"/>
    <x v="0"/>
    <s v="tier - 1"/>
    <x v="3"/>
    <x v="9"/>
  </r>
  <r>
    <x v="1380"/>
    <s v="Mr."/>
    <s v=" Erik R"/>
    <s v="Uribe"/>
    <n v="18.28"/>
    <n v="7.95"/>
    <s v="No"/>
    <x v="0"/>
    <x v="0"/>
    <n v="0"/>
    <x v="1"/>
    <x v="3"/>
    <x v="0"/>
    <d v="1965-07-18T00:00:00"/>
    <x v="1380"/>
    <x v="2"/>
    <s v="tier - 2"/>
    <x v="0"/>
    <x v="11"/>
  </r>
  <r>
    <x v="1381"/>
    <s v="Ms."/>
    <s v=" Katie"/>
    <s v="Hand"/>
    <n v="35.814999999999998"/>
    <n v="6.23"/>
    <s v="No"/>
    <x v="0"/>
    <x v="0"/>
    <n v="0"/>
    <x v="1"/>
    <x v="0"/>
    <x v="1"/>
    <d v="1977-08-29T00:00:00"/>
    <x v="1381"/>
    <x v="1"/>
    <s v="tier - 3"/>
    <x v="1"/>
    <x v="29"/>
  </r>
  <r>
    <x v="1382"/>
    <s v="Mr."/>
    <s v=" Thomas A"/>
    <s v="Petersen"/>
    <n v="30.69"/>
    <n v="6.5"/>
    <s v="No"/>
    <x v="0"/>
    <x v="0"/>
    <n v="0"/>
    <x v="1"/>
    <x v="0"/>
    <x v="0"/>
    <d v="1978-12-04T00:00:00"/>
    <x v="1382"/>
    <x v="2"/>
    <s v="tier - 2"/>
    <x v="0"/>
    <x v="9"/>
  </r>
  <r>
    <x v="1383"/>
    <s v="Mr."/>
    <s v=" Jean-Marc"/>
    <s v="Mac-Thiong"/>
    <n v="26.125"/>
    <n v="5.22"/>
    <s v="No"/>
    <x v="0"/>
    <x v="0"/>
    <n v="0"/>
    <x v="1"/>
    <x v="1"/>
    <x v="2"/>
    <d v="1980-09-10T00:00:00"/>
    <x v="1383"/>
    <x v="2"/>
    <s v="tier - 1"/>
    <x v="4"/>
    <x v="25"/>
  </r>
  <r>
    <x v="1384"/>
    <s v="Ms."/>
    <s v=" Kerry L"/>
    <s v="Walker"/>
    <n v="34.58"/>
    <n v="6.3"/>
    <s v="No"/>
    <x v="0"/>
    <x v="1"/>
    <n v="1"/>
    <x v="1"/>
    <x v="0"/>
    <x v="1"/>
    <d v="1979-06-02T00:00:00"/>
    <x v="1384"/>
    <x v="1"/>
    <s v="tier - 3"/>
    <x v="1"/>
    <x v="9"/>
  </r>
  <r>
    <x v="1385"/>
    <s v="Mr."/>
    <s v=" Ulrich"/>
    <s v="Steidl"/>
    <n v="27.4"/>
    <n v="8.84"/>
    <s v="No"/>
    <x v="0"/>
    <x v="0"/>
    <n v="0"/>
    <x v="1"/>
    <x v="1"/>
    <x v="0"/>
    <d v="1978-12-29T00:00:00"/>
    <x v="1385"/>
    <x v="0"/>
    <s v="tier - 2"/>
    <x v="3"/>
    <x v="9"/>
  </r>
  <r>
    <x v="1386"/>
    <s v="Mr."/>
    <s v=" Justin P"/>
    <s v="Rose"/>
    <n v="27.53"/>
    <n v="4.1100000000000003"/>
    <s v="No"/>
    <x v="0"/>
    <x v="0"/>
    <n v="1"/>
    <x v="1"/>
    <x v="1"/>
    <x v="2"/>
    <d v="1987-07-12T00:00:00"/>
    <x v="1386"/>
    <x v="1"/>
    <s v="tier - 3"/>
    <x v="14"/>
    <x v="38"/>
  </r>
  <r>
    <x v="1387"/>
    <s v="Ms."/>
    <s v=" Hannah E."/>
    <s v="Alderfer"/>
    <n v="33"/>
    <n v="4.57"/>
    <s v="No"/>
    <x v="0"/>
    <x v="0"/>
    <n v="0"/>
    <x v="1"/>
    <x v="0"/>
    <x v="2"/>
    <d v="1982-12-18T00:00:00"/>
    <x v="1387"/>
    <x v="1"/>
    <s v="tier - 1"/>
    <x v="0"/>
    <x v="37"/>
  </r>
  <r>
    <x v="1388"/>
    <s v="Mr."/>
    <s v=" David"/>
    <s v="Ryland"/>
    <n v="25.78"/>
    <n v="11.06"/>
    <s v="Yes"/>
    <x v="0"/>
    <x v="0"/>
    <n v="0"/>
    <x v="1"/>
    <x v="1"/>
    <x v="0"/>
    <d v="1981-12-19T00:00:00"/>
    <x v="1388"/>
    <x v="1"/>
    <s v="tier - 2"/>
    <x v="16"/>
    <x v="36"/>
  </r>
  <r>
    <x v="1389"/>
    <s v="Mr."/>
    <s v=" Jim"/>
    <s v="Bethea"/>
    <n v="22.66"/>
    <n v="10.68"/>
    <s v="No"/>
    <x v="0"/>
    <x v="0"/>
    <n v="0"/>
    <x v="1"/>
    <x v="2"/>
    <x v="0"/>
    <d v="1971-10-11T00:00:00"/>
    <x v="1389"/>
    <x v="1"/>
    <s v="tier - 1"/>
    <x v="0"/>
    <x v="14"/>
  </r>
  <r>
    <x v="1390"/>
    <s v="Mr."/>
    <s v=" Joseph P"/>
    <s v="Kelly"/>
    <n v="38.81"/>
    <n v="6.14"/>
    <s v="Yes"/>
    <x v="0"/>
    <x v="0"/>
    <n v="1"/>
    <x v="1"/>
    <x v="0"/>
    <x v="1"/>
    <d v="1995-09-13T00:00:00"/>
    <x v="1390"/>
    <x v="1"/>
    <s v="tier - 1"/>
    <x v="1"/>
    <x v="40"/>
  </r>
  <r>
    <x v="1391"/>
    <s v="Mr."/>
    <s v=" Michael"/>
    <s v="Blois"/>
    <n v="38.51"/>
    <n v="5.45"/>
    <s v="Yes"/>
    <x v="0"/>
    <x v="0"/>
    <n v="0"/>
    <x v="1"/>
    <x v="0"/>
    <x v="2"/>
    <d v="1996-11-24T00:00:00"/>
    <x v="1391"/>
    <x v="1"/>
    <s v="tier - 2"/>
    <x v="13"/>
    <x v="45"/>
  </r>
  <r>
    <x v="1392"/>
    <s v="Ms."/>
    <s v=" Gina M"/>
    <s v="Dayton"/>
    <n v="22.98"/>
    <n v="6.14"/>
    <s v="Yes"/>
    <x v="0"/>
    <x v="0"/>
    <n v="0"/>
    <x v="1"/>
    <x v="2"/>
    <x v="1"/>
    <d v="1976-10-09T00:00:00"/>
    <x v="1392"/>
    <x v="1"/>
    <s v="tier - 1"/>
    <x v="3"/>
    <x v="1"/>
  </r>
  <r>
    <x v="1393"/>
    <s v="Ms."/>
    <s v=" Shantel C."/>
    <s v="Cloud"/>
    <n v="15.65"/>
    <n v="7.85"/>
    <s v="No"/>
    <x v="0"/>
    <x v="0"/>
    <n v="0"/>
    <x v="1"/>
    <x v="3"/>
    <x v="0"/>
    <d v="1965-12-27T00:00:00"/>
    <x v="1393"/>
    <x v="2"/>
    <s v="tier - 3"/>
    <x v="1"/>
    <x v="11"/>
  </r>
  <r>
    <x v="1394"/>
    <s v="Mr."/>
    <s v=" Brian"/>
    <s v="Betournay"/>
    <n v="39.97"/>
    <n v="4.09"/>
    <s v="No"/>
    <x v="0"/>
    <x v="0"/>
    <n v="1"/>
    <x v="1"/>
    <x v="0"/>
    <x v="2"/>
    <d v="1998-09-30T00:00:00"/>
    <x v="1394"/>
    <x v="1"/>
    <s v="tier - 3"/>
    <x v="8"/>
    <x v="44"/>
  </r>
  <r>
    <x v="1395"/>
    <s v="Mr."/>
    <s v=" Brian"/>
    <s v="Temple"/>
    <n v="37.22"/>
    <n v="4.62"/>
    <s v="No"/>
    <x v="0"/>
    <x v="1"/>
    <n v="1"/>
    <x v="1"/>
    <x v="0"/>
    <x v="2"/>
    <d v="1993-08-10T00:00:00"/>
    <x v="1395"/>
    <x v="1"/>
    <s v="tier - 2"/>
    <x v="1"/>
    <x v="20"/>
  </r>
  <r>
    <x v="1396"/>
    <s v="Ms."/>
    <s v=" Jessica R"/>
    <s v="Rollie"/>
    <n v="41.325000000000003"/>
    <n v="5.77"/>
    <s v="No"/>
    <x v="0"/>
    <x v="0"/>
    <n v="0"/>
    <x v="1"/>
    <x v="0"/>
    <x v="1"/>
    <d v="1980-10-16T00:00:00"/>
    <x v="1396"/>
    <x v="1"/>
    <s v="tier - 2"/>
    <x v="2"/>
    <x v="25"/>
  </r>
  <r>
    <x v="1397"/>
    <s v="Mrs."/>
    <s v=" Robyn"/>
    <s v="Roybal"/>
    <n v="40.31"/>
    <n v="5.84"/>
    <s v="No"/>
    <x v="0"/>
    <x v="0"/>
    <n v="0"/>
    <x v="1"/>
    <x v="0"/>
    <x v="1"/>
    <d v="1999-06-15T00:00:00"/>
    <x v="1397"/>
    <x v="1"/>
    <s v="tier - 2"/>
    <x v="12"/>
    <x v="35"/>
  </r>
  <r>
    <x v="1398"/>
    <s v="Ms."/>
    <s v=" Ashley"/>
    <s v="Turgeon"/>
    <n v="29.48"/>
    <n v="4.91"/>
    <s v="No"/>
    <x v="0"/>
    <x v="0"/>
    <n v="0"/>
    <x v="1"/>
    <x v="1"/>
    <x v="2"/>
    <d v="1980-07-24T00:00:00"/>
    <x v="1398"/>
    <x v="1"/>
    <s v="tier - 1"/>
    <x v="0"/>
    <x v="25"/>
  </r>
  <r>
    <x v="1399"/>
    <s v="Ms."/>
    <s v=" Dana"/>
    <s v="Deingenis"/>
    <n v="33.155000000000001"/>
    <n v="5.07"/>
    <s v="No"/>
    <x v="0"/>
    <x v="0"/>
    <n v="0"/>
    <x v="1"/>
    <x v="0"/>
    <x v="2"/>
    <d v="1980-06-20T00:00:00"/>
    <x v="1399"/>
    <x v="1"/>
    <s v="tier - 2"/>
    <x v="2"/>
    <x v="25"/>
  </r>
  <r>
    <x v="1400"/>
    <s v="Ms."/>
    <s v=" Jessica F."/>
    <s v="Hodge"/>
    <n v="42.85"/>
    <n v="5.81"/>
    <s v="Yes"/>
    <x v="0"/>
    <x v="0"/>
    <n v="0"/>
    <x v="1"/>
    <x v="0"/>
    <x v="1"/>
    <d v="2001-12-13T00:00:00"/>
    <x v="1400"/>
    <x v="1"/>
    <s v="tier - 3"/>
    <x v="1"/>
    <x v="47"/>
  </r>
  <r>
    <x v="1401"/>
    <s v="Ms."/>
    <s v=" Lindsey"/>
    <s v="Gibbs"/>
    <n v="32.340000000000003"/>
    <n v="11.2"/>
    <s v="No"/>
    <x v="0"/>
    <x v="0"/>
    <n v="0"/>
    <x v="1"/>
    <x v="0"/>
    <x v="0"/>
    <d v="1978-08-24T00:00:00"/>
    <x v="1401"/>
    <x v="1"/>
    <s v="tier - 1"/>
    <x v="0"/>
    <x v="9"/>
  </r>
  <r>
    <x v="1402"/>
    <s v="Ms."/>
    <s v=" Kelly A"/>
    <s v="Trom"/>
    <n v="27.5"/>
    <n v="10.75"/>
    <s v="No"/>
    <x v="0"/>
    <x v="0"/>
    <n v="0"/>
    <x v="1"/>
    <x v="1"/>
    <x v="0"/>
    <d v="1978-11-29T00:00:00"/>
    <x v="1402"/>
    <x v="1"/>
    <s v="tier - 2"/>
    <x v="3"/>
    <x v="9"/>
  </r>
  <r>
    <x v="1403"/>
    <s v="Ms."/>
    <s v=" Brooke E"/>
    <s v="Sizer"/>
    <n v="25.8"/>
    <n v="7.8"/>
    <s v="No"/>
    <x v="0"/>
    <x v="0"/>
    <n v="0"/>
    <x v="1"/>
    <x v="1"/>
    <x v="0"/>
    <d v="1978-11-06T00:00:00"/>
    <x v="1403"/>
    <x v="1"/>
    <s v="tier - 1"/>
    <x v="3"/>
    <x v="9"/>
  </r>
  <r>
    <x v="1404"/>
    <s v="Ms."/>
    <s v=" Katelyn E."/>
    <s v="Ellison"/>
    <n v="25"/>
    <n v="7.04"/>
    <s v="No"/>
    <x v="0"/>
    <x v="0"/>
    <n v="0"/>
    <x v="1"/>
    <x v="1"/>
    <x v="0"/>
    <d v="1978-11-28T00:00:00"/>
    <x v="1404"/>
    <x v="1"/>
    <s v="tier - 1"/>
    <x v="3"/>
    <x v="9"/>
  </r>
  <r>
    <x v="1405"/>
    <s v="Mr."/>
    <s v=" Adam"/>
    <s v="Sulkowski"/>
    <n v="41.2"/>
    <n v="4.18"/>
    <s v="Yes"/>
    <x v="0"/>
    <x v="0"/>
    <n v="0"/>
    <x v="1"/>
    <x v="0"/>
    <x v="2"/>
    <d v="1996-09-17T00:00:00"/>
    <x v="1405"/>
    <x v="1"/>
    <s v="tier - 3"/>
    <x v="3"/>
    <x v="45"/>
  </r>
  <r>
    <x v="1406"/>
    <s v="Ms."/>
    <s v=" Dana"/>
    <s v="Maringo"/>
    <n v="17.78"/>
    <n v="8.19"/>
    <s v="No"/>
    <x v="0"/>
    <x v="0"/>
    <n v="0"/>
    <x v="1"/>
    <x v="3"/>
    <x v="0"/>
    <d v="1968-07-03T00:00:00"/>
    <x v="1406"/>
    <x v="2"/>
    <s v="tier - 2"/>
    <x v="1"/>
    <x v="0"/>
  </r>
  <r>
    <x v="1407"/>
    <s v="Mr."/>
    <s v=" Eric W"/>
    <s v="Lattin"/>
    <n v="40.119999999999997"/>
    <n v="6.22"/>
    <s v="Yes"/>
    <x v="0"/>
    <x v="1"/>
    <n v="1"/>
    <x v="1"/>
    <x v="0"/>
    <x v="1"/>
    <d v="1997-09-30T00:00:00"/>
    <x v="1407"/>
    <x v="1"/>
    <s v="tier - 2"/>
    <x v="1"/>
    <x v="31"/>
  </r>
  <r>
    <x v="1408"/>
    <s v="Mr."/>
    <s v=" Matthew D"/>
    <s v="Deblander"/>
    <n v="19.350000000000001"/>
    <n v="8.2200000000000006"/>
    <s v="Yes"/>
    <x v="0"/>
    <x v="0"/>
    <n v="0"/>
    <x v="1"/>
    <x v="2"/>
    <x v="0"/>
    <d v="1967-07-17T00:00:00"/>
    <x v="1408"/>
    <x v="2"/>
    <s v="tier - 2"/>
    <x v="0"/>
    <x v="22"/>
  </r>
  <r>
    <x v="1409"/>
    <s v="Mr."/>
    <s v=" Eoghan"/>
    <s v="O'Neill"/>
    <n v="36.69"/>
    <n v="6.15"/>
    <s v="No"/>
    <x v="0"/>
    <x v="0"/>
    <n v="0"/>
    <x v="1"/>
    <x v="0"/>
    <x v="1"/>
    <d v="1994-08-14T00:00:00"/>
    <x v="1409"/>
    <x v="1"/>
    <s v="tier - 2"/>
    <x v="14"/>
    <x v="6"/>
  </r>
  <r>
    <x v="1410"/>
    <s v="Ms."/>
    <s v=" Pamela W"/>
    <s v="Davis"/>
    <n v="28.51"/>
    <n v="5.65"/>
    <s v="Yes"/>
    <x v="0"/>
    <x v="0"/>
    <n v="1"/>
    <x v="1"/>
    <x v="1"/>
    <x v="2"/>
    <d v="1988-12-15T00:00:00"/>
    <x v="1410"/>
    <x v="1"/>
    <s v="tier - 2"/>
    <x v="1"/>
    <x v="23"/>
  </r>
  <r>
    <x v="1411"/>
    <s v="Ms."/>
    <s v=" Lindsey M."/>
    <s v="Stanek"/>
    <n v="30.21"/>
    <n v="5.5"/>
    <s v="No"/>
    <x v="0"/>
    <x v="0"/>
    <n v="1"/>
    <x v="1"/>
    <x v="0"/>
    <x v="2"/>
    <d v="1984-08-22T00:00:00"/>
    <x v="1411"/>
    <x v="1"/>
    <s v="tier - 2"/>
    <x v="1"/>
    <x v="32"/>
  </r>
  <r>
    <x v="1412"/>
    <s v="Ms."/>
    <s v=" Kassie"/>
    <s v="Harris"/>
    <n v="24.33"/>
    <n v="8"/>
    <s v="No"/>
    <x v="0"/>
    <x v="0"/>
    <n v="0"/>
    <x v="1"/>
    <x v="2"/>
    <x v="0"/>
    <d v="1978-12-14T00:00:00"/>
    <x v="1412"/>
    <x v="1"/>
    <s v="tier - 1"/>
    <x v="0"/>
    <x v="9"/>
  </r>
  <r>
    <x v="1413"/>
    <s v="Mr."/>
    <s v=" Matthew"/>
    <s v="Manning"/>
    <n v="19.855"/>
    <n v="5.71"/>
    <s v="Yes"/>
    <x v="0"/>
    <x v="0"/>
    <n v="0"/>
    <x v="1"/>
    <x v="2"/>
    <x v="1"/>
    <d v="1976-10-10T00:00:00"/>
    <x v="1413"/>
    <x v="2"/>
    <s v="tier - 1"/>
    <x v="1"/>
    <x v="1"/>
  </r>
  <r>
    <x v="1414"/>
    <s v="Mr."/>
    <s v=" Ruben Dario"/>
    <s v="Barrera Munoz"/>
    <n v="25.364999999999998"/>
    <n v="11.71"/>
    <s v="No"/>
    <x v="0"/>
    <x v="0"/>
    <n v="0"/>
    <x v="1"/>
    <x v="1"/>
    <x v="0"/>
    <d v="1978-10-18T00:00:00"/>
    <x v="1414"/>
    <x v="1"/>
    <s v="tier - 3"/>
    <x v="1"/>
    <x v="9"/>
  </r>
  <r>
    <x v="1415"/>
    <s v="Mr."/>
    <s v=" Kevin"/>
    <s v="Schauwaers"/>
    <n v="29.6"/>
    <n v="6.17"/>
    <s v="Yes"/>
    <x v="0"/>
    <x v="1"/>
    <n v="1"/>
    <x v="1"/>
    <x v="1"/>
    <x v="1"/>
    <d v="1983-07-10T00:00:00"/>
    <x v="1415"/>
    <x v="2"/>
    <s v="tier - 2"/>
    <x v="3"/>
    <x v="33"/>
  </r>
  <r>
    <x v="1416"/>
    <s v="Ms."/>
    <s v=" Lindsay M"/>
    <s v="Hartman"/>
    <n v="39.43"/>
    <n v="6.1"/>
    <s v="Yes"/>
    <x v="0"/>
    <x v="1"/>
    <n v="1"/>
    <x v="1"/>
    <x v="0"/>
    <x v="1"/>
    <d v="1997-10-28T00:00:00"/>
    <x v="1416"/>
    <x v="1"/>
    <s v="tier - 1"/>
    <x v="1"/>
    <x v="31"/>
  </r>
  <r>
    <x v="1417"/>
    <s v="Mrs."/>
    <s v=" Amanda"/>
    <s v="Fire"/>
    <n v="27.34"/>
    <n v="5.19"/>
    <s v="Yes"/>
    <x v="0"/>
    <x v="0"/>
    <n v="1"/>
    <x v="1"/>
    <x v="1"/>
    <x v="2"/>
    <d v="1988-12-15T00:00:00"/>
    <x v="1417"/>
    <x v="1"/>
    <s v="tier - 3"/>
    <x v="15"/>
    <x v="23"/>
  </r>
  <r>
    <x v="1418"/>
    <s v="Mr."/>
    <s v=" James"/>
    <s v="Waliaula"/>
    <n v="39.01"/>
    <n v="5.37"/>
    <s v="Yes"/>
    <x v="0"/>
    <x v="0"/>
    <n v="0"/>
    <x v="1"/>
    <x v="0"/>
    <x v="2"/>
    <d v="1996-06-14T00:00:00"/>
    <x v="1418"/>
    <x v="1"/>
    <s v="tier - 3"/>
    <x v="1"/>
    <x v="45"/>
  </r>
  <r>
    <x v="1419"/>
    <s v="Mr."/>
    <s v=" Samuel H."/>
    <s v="Blackshear"/>
    <n v="18.989999999999998"/>
    <n v="10.82"/>
    <s v="Yes"/>
    <x v="0"/>
    <x v="0"/>
    <n v="0"/>
    <x v="1"/>
    <x v="2"/>
    <x v="0"/>
    <d v="1967-08-04T00:00:00"/>
    <x v="1419"/>
    <x v="2"/>
    <s v="tier - 3"/>
    <x v="0"/>
    <x v="22"/>
  </r>
  <r>
    <x v="1420"/>
    <s v="Ms."/>
    <s v=" Jenni"/>
    <s v="Nettik"/>
    <n v="42.3"/>
    <n v="6.06"/>
    <s v="Yes"/>
    <x v="0"/>
    <x v="0"/>
    <n v="0"/>
    <x v="1"/>
    <x v="0"/>
    <x v="1"/>
    <d v="2001-06-01T00:00:00"/>
    <x v="1420"/>
    <x v="1"/>
    <s v="tier - 2"/>
    <x v="1"/>
    <x v="21"/>
  </r>
  <r>
    <x v="1421"/>
    <s v="Mr."/>
    <s v=" Estuardo F"/>
    <s v="Novales"/>
    <n v="39.805"/>
    <n v="5.91"/>
    <s v="No"/>
    <x v="0"/>
    <x v="0"/>
    <n v="0"/>
    <x v="1"/>
    <x v="0"/>
    <x v="1"/>
    <d v="1977-09-30T00:00:00"/>
    <x v="1421"/>
    <x v="2"/>
    <s v="tier - 3"/>
    <x v="6"/>
    <x v="29"/>
  </r>
  <r>
    <x v="1422"/>
    <s v="Mr."/>
    <s v=" Brett"/>
    <s v="Rosauer"/>
    <n v="33.700000000000003"/>
    <n v="5.87"/>
    <s v="No"/>
    <x v="0"/>
    <x v="0"/>
    <n v="0"/>
    <x v="1"/>
    <x v="0"/>
    <x v="1"/>
    <d v="1977-09-25T00:00:00"/>
    <x v="1422"/>
    <x v="2"/>
    <s v="tier - 1"/>
    <x v="3"/>
    <x v="29"/>
  </r>
  <r>
    <x v="1423"/>
    <s v="Ms."/>
    <s v=" Sharon E."/>
    <s v="Ryder"/>
    <n v="36.195"/>
    <n v="6.22"/>
    <s v="No"/>
    <x v="0"/>
    <x v="0"/>
    <n v="0"/>
    <x v="1"/>
    <x v="0"/>
    <x v="1"/>
    <d v="1980-07-07T00:00:00"/>
    <x v="1423"/>
    <x v="1"/>
    <s v="tier - 3"/>
    <x v="1"/>
    <x v="25"/>
  </r>
  <r>
    <x v="1424"/>
    <s v="Mr."/>
    <s v=" Jacob W√¶ver"/>
    <s v="Larsen"/>
    <n v="32.6"/>
    <n v="5.73"/>
    <s v="No"/>
    <x v="0"/>
    <x v="1"/>
    <n v="1"/>
    <x v="1"/>
    <x v="0"/>
    <x v="1"/>
    <d v="1979-09-01T00:00:00"/>
    <x v="1424"/>
    <x v="2"/>
    <s v="tier - 2"/>
    <x v="3"/>
    <x v="18"/>
  </r>
  <r>
    <x v="1425"/>
    <s v="Mr."/>
    <s v=" Scott"/>
    <s v="Keate"/>
    <n v="30.2"/>
    <n v="5.7"/>
    <s v="No"/>
    <x v="0"/>
    <x v="0"/>
    <n v="0"/>
    <x v="1"/>
    <x v="0"/>
    <x v="1"/>
    <d v="1977-08-25T00:00:00"/>
    <x v="1425"/>
    <x v="2"/>
    <s v="tier - 2"/>
    <x v="3"/>
    <x v="29"/>
  </r>
  <r>
    <x v="1426"/>
    <s v="Ms."/>
    <s v=" Brooke S."/>
    <s v="Williams"/>
    <n v="27.645"/>
    <n v="9.91"/>
    <s v="No"/>
    <x v="0"/>
    <x v="0"/>
    <n v="0"/>
    <x v="1"/>
    <x v="1"/>
    <x v="0"/>
    <d v="1978-12-02T00:00:00"/>
    <x v="1426"/>
    <x v="1"/>
    <s v="tier - 3"/>
    <x v="1"/>
    <x v="9"/>
  </r>
  <r>
    <x v="1427"/>
    <s v="Ms."/>
    <s v=" Kaye A."/>
    <s v="Starosciak"/>
    <n v="26.41"/>
    <n v="11.4"/>
    <s v="No"/>
    <x v="0"/>
    <x v="0"/>
    <n v="0"/>
    <x v="1"/>
    <x v="1"/>
    <x v="0"/>
    <d v="1978-11-12T00:00:00"/>
    <x v="1427"/>
    <x v="1"/>
    <s v="tier - 2"/>
    <x v="1"/>
    <x v="9"/>
  </r>
  <r>
    <x v="1428"/>
    <s v="Ms."/>
    <s v=" Carolyn"/>
    <s v="Smith"/>
    <n v="34.1"/>
    <n v="6.29"/>
    <s v="Yes"/>
    <x v="0"/>
    <x v="1"/>
    <n v="1"/>
    <x v="1"/>
    <x v="0"/>
    <x v="1"/>
    <d v="1983-09-19T00:00:00"/>
    <x v="1428"/>
    <x v="1"/>
    <s v="tier - 2"/>
    <x v="3"/>
    <x v="33"/>
  </r>
  <r>
    <x v="1429"/>
    <s v="Mr."/>
    <s v=" Daniel C."/>
    <s v="Henderson"/>
    <n v="17.3"/>
    <n v="9.2799999999999994"/>
    <s v="No"/>
    <x v="0"/>
    <x v="0"/>
    <n v="0"/>
    <x v="1"/>
    <x v="3"/>
    <x v="0"/>
    <d v="1965-12-05T00:00:00"/>
    <x v="1429"/>
    <x v="2"/>
    <s v="tier - 2"/>
    <x v="0"/>
    <x v="11"/>
  </r>
  <r>
    <x v="1430"/>
    <s v="Mrs."/>
    <s v=" Laurie A"/>
    <s v="Winkelman"/>
    <n v="35.020000000000003"/>
    <n v="4.78"/>
    <s v="No"/>
    <x v="0"/>
    <x v="1"/>
    <n v="1"/>
    <x v="1"/>
    <x v="0"/>
    <x v="2"/>
    <d v="1993-07-22T00:00:00"/>
    <x v="1430"/>
    <x v="1"/>
    <s v="tier - 2"/>
    <x v="12"/>
    <x v="20"/>
  </r>
  <r>
    <x v="1431"/>
    <s v="Ms."/>
    <s v=" Nicole"/>
    <s v="Monette"/>
    <n v="37.1"/>
    <n v="8.8699999999999992"/>
    <s v="Yes"/>
    <x v="0"/>
    <x v="0"/>
    <n v="0"/>
    <x v="1"/>
    <x v="0"/>
    <x v="0"/>
    <d v="1981-11-24T00:00:00"/>
    <x v="1431"/>
    <x v="1"/>
    <s v="tier - 1"/>
    <x v="3"/>
    <x v="36"/>
  </r>
  <r>
    <x v="1432"/>
    <s v="Ms."/>
    <s v=" Shelby"/>
    <s v="Kramer"/>
    <n v="16.79"/>
    <n v="11.4"/>
    <s v="No"/>
    <x v="0"/>
    <x v="0"/>
    <n v="0"/>
    <x v="1"/>
    <x v="3"/>
    <x v="0"/>
    <d v="1965-12-09T00:00:00"/>
    <x v="1432"/>
    <x v="2"/>
    <s v="tier - 3"/>
    <x v="0"/>
    <x v="11"/>
  </r>
  <r>
    <x v="1433"/>
    <s v="Ms."/>
    <s v=" Allison"/>
    <s v="Goldstein"/>
    <n v="31.635000000000002"/>
    <n v="9.1300000000000008"/>
    <s v="Yes"/>
    <x v="0"/>
    <x v="0"/>
    <n v="0"/>
    <x v="1"/>
    <x v="0"/>
    <x v="0"/>
    <d v="1981-07-16T00:00:00"/>
    <x v="1433"/>
    <x v="1"/>
    <s v="tier - 3"/>
    <x v="2"/>
    <x v="36"/>
  </r>
  <r>
    <x v="1434"/>
    <s v="Ms."/>
    <s v=" Leticia"/>
    <s v="Gonzalez"/>
    <n v="24.19"/>
    <n v="6.22"/>
    <s v="Yes"/>
    <x v="0"/>
    <x v="1"/>
    <n v="1"/>
    <x v="1"/>
    <x v="2"/>
    <x v="1"/>
    <d v="1983-06-21T00:00:00"/>
    <x v="1434"/>
    <x v="1"/>
    <s v="tier - 2"/>
    <x v="1"/>
    <x v="33"/>
  </r>
  <r>
    <x v="1435"/>
    <s v="Mr."/>
    <s v=" John S."/>
    <s v="Barrett"/>
    <n v="35.29"/>
    <n v="5.9"/>
    <s v="No"/>
    <x v="0"/>
    <x v="1"/>
    <n v="1"/>
    <x v="1"/>
    <x v="0"/>
    <x v="1"/>
    <d v="1993-10-05T00:00:00"/>
    <x v="1435"/>
    <x v="1"/>
    <s v="tier - 2"/>
    <x v="14"/>
    <x v="20"/>
  </r>
  <r>
    <x v="1436"/>
    <s v="Ms."/>
    <s v=" April"/>
    <s v="Irwin"/>
    <n v="35.299999999999997"/>
    <n v="4.45"/>
    <s v="No"/>
    <x v="0"/>
    <x v="0"/>
    <n v="0"/>
    <x v="1"/>
    <x v="0"/>
    <x v="2"/>
    <d v="1977-12-01T00:00:00"/>
    <x v="1436"/>
    <x v="1"/>
    <s v="tier - 1"/>
    <x v="3"/>
    <x v="29"/>
  </r>
  <r>
    <x v="1437"/>
    <s v="Ms."/>
    <s v=" Ashley N."/>
    <s v="Glenn"/>
    <n v="35.64"/>
    <n v="6.17"/>
    <s v="No"/>
    <x v="0"/>
    <x v="1"/>
    <n v="1"/>
    <x v="1"/>
    <x v="0"/>
    <x v="1"/>
    <d v="1979-06-26T00:00:00"/>
    <x v="1437"/>
    <x v="1"/>
    <s v="tier - 1"/>
    <x v="0"/>
    <x v="18"/>
  </r>
  <r>
    <x v="1438"/>
    <s v="Ms."/>
    <s v=" Madeleine"/>
    <s v="O'Meara"/>
    <n v="33.1"/>
    <n v="4.93"/>
    <s v="No"/>
    <x v="0"/>
    <x v="0"/>
    <n v="0"/>
    <x v="1"/>
    <x v="0"/>
    <x v="2"/>
    <d v="1977-12-18T00:00:00"/>
    <x v="1438"/>
    <x v="1"/>
    <s v="tier - 1"/>
    <x v="3"/>
    <x v="29"/>
  </r>
  <r>
    <x v="1439"/>
    <s v="Ms."/>
    <s v=" Nelly S"/>
    <s v="Budrow"/>
    <n v="26.41"/>
    <n v="7.32"/>
    <s v="Yes"/>
    <x v="0"/>
    <x v="0"/>
    <n v="1"/>
    <x v="1"/>
    <x v="1"/>
    <x v="0"/>
    <d v="1986-06-15T00:00:00"/>
    <x v="1439"/>
    <x v="1"/>
    <s v="tier - 2"/>
    <x v="1"/>
    <x v="26"/>
  </r>
  <r>
    <x v="1440"/>
    <s v="Ms."/>
    <s v=" Meredith S"/>
    <s v="Anderson"/>
    <n v="29.9"/>
    <n v="5.27"/>
    <s v="No"/>
    <x v="0"/>
    <x v="1"/>
    <n v="1"/>
    <x v="1"/>
    <x v="1"/>
    <x v="2"/>
    <d v="1979-09-19T00:00:00"/>
    <x v="1440"/>
    <x v="1"/>
    <s v="tier - 3"/>
    <x v="3"/>
    <x v="18"/>
  </r>
  <r>
    <x v="1441"/>
    <s v="Mr."/>
    <s v=" Kevin"/>
    <s v="Douglas"/>
    <n v="25.24"/>
    <n v="5.82"/>
    <s v="No"/>
    <x v="0"/>
    <x v="0"/>
    <n v="1"/>
    <x v="1"/>
    <x v="1"/>
    <x v="1"/>
    <d v="1984-07-25T00:00:00"/>
    <x v="1441"/>
    <x v="1"/>
    <s v="tier - 1"/>
    <x v="1"/>
    <x v="32"/>
  </r>
  <r>
    <x v="1442"/>
    <s v="Ms."/>
    <s v=" Lisa"/>
    <s v="Tecklenburg"/>
    <n v="25.08"/>
    <n v="5.8"/>
    <s v="No"/>
    <x v="0"/>
    <x v="1"/>
    <n v="1"/>
    <x v="1"/>
    <x v="1"/>
    <x v="1"/>
    <d v="1979-06-19T00:00:00"/>
    <x v="1442"/>
    <x v="1"/>
    <s v="tier - 3"/>
    <x v="2"/>
    <x v="18"/>
  </r>
  <r>
    <x v="1443"/>
    <s v="Ms."/>
    <s v=" Katherine A"/>
    <s v="Baker"/>
    <n v="29.164999999999999"/>
    <n v="4.87"/>
    <s v="No"/>
    <x v="1"/>
    <x v="0"/>
    <n v="1"/>
    <x v="1"/>
    <x v="1"/>
    <x v="2"/>
    <d v="2004-11-15T00:00:00"/>
    <x v="1443"/>
    <x v="1"/>
    <s v="tier - 2"/>
    <x v="2"/>
    <x v="41"/>
  </r>
  <r>
    <x v="1444"/>
    <s v="Mr."/>
    <s v=" Steve"/>
    <s v="Schenck"/>
    <n v="15.05"/>
    <n v="8.1199999999999992"/>
    <s v="No"/>
    <x v="0"/>
    <x v="0"/>
    <n v="0"/>
    <x v="1"/>
    <x v="3"/>
    <x v="0"/>
    <d v="1965-07-11T00:00:00"/>
    <x v="1444"/>
    <x v="2"/>
    <s v="tier - 3"/>
    <x v="1"/>
    <x v="11"/>
  </r>
  <r>
    <x v="1445"/>
    <s v="Ms."/>
    <s v=" Kate L."/>
    <s v="Johnson"/>
    <n v="19.95"/>
    <n v="4.3600000000000003"/>
    <s v="No"/>
    <x v="0"/>
    <x v="0"/>
    <n v="2"/>
    <x v="1"/>
    <x v="2"/>
    <x v="2"/>
    <d v="1972-08-11T00:00:00"/>
    <x v="1445"/>
    <x v="1"/>
    <s v="tier - 3"/>
    <x v="1"/>
    <x v="28"/>
  </r>
  <r>
    <x v="1446"/>
    <s v="Ms."/>
    <s v=" Beth"/>
    <s v="Blendell"/>
    <n v="16.66"/>
    <n v="9.16"/>
    <s v="No"/>
    <x v="0"/>
    <x v="0"/>
    <n v="0"/>
    <x v="1"/>
    <x v="3"/>
    <x v="0"/>
    <d v="1965-06-25T00:00:00"/>
    <x v="1446"/>
    <x v="2"/>
    <s v="tier - 1"/>
    <x v="0"/>
    <x v="11"/>
  </r>
  <r>
    <x v="1447"/>
    <s v="Ms."/>
    <s v=" Katharine"/>
    <s v="Parodi"/>
    <n v="16.62"/>
    <n v="9.14"/>
    <s v="No"/>
    <x v="0"/>
    <x v="0"/>
    <n v="0"/>
    <x v="1"/>
    <x v="3"/>
    <x v="0"/>
    <d v="1965-06-06T00:00:00"/>
    <x v="1447"/>
    <x v="2"/>
    <s v="tier - 3"/>
    <x v="0"/>
    <x v="13"/>
  </r>
  <r>
    <x v="1448"/>
    <s v="Ms."/>
    <s v=" Heather L"/>
    <s v="Morgan"/>
    <n v="15.36"/>
    <n v="5.49"/>
    <s v="Yes"/>
    <x v="0"/>
    <x v="0"/>
    <n v="2"/>
    <x v="1"/>
    <x v="3"/>
    <x v="2"/>
    <d v="1966-12-26T00:00:00"/>
    <x v="1448"/>
    <x v="2"/>
    <s v="tier - 1"/>
    <x v="1"/>
    <x v="24"/>
  </r>
  <r>
    <x v="1449"/>
    <s v="Ms."/>
    <s v=" Desiree"/>
    <s v="Linden"/>
    <n v="27.74"/>
    <n v="5.96"/>
    <s v="Yes"/>
    <x v="0"/>
    <x v="0"/>
    <n v="0"/>
    <x v="1"/>
    <x v="1"/>
    <x v="1"/>
    <d v="1985-11-02T00:00:00"/>
    <x v="1449"/>
    <x v="1"/>
    <s v="tier - 1"/>
    <x v="1"/>
    <x v="17"/>
  </r>
  <r>
    <x v="1450"/>
    <s v="Mr."/>
    <s v=" Peter B."/>
    <s v="Horning"/>
    <n v="22.44"/>
    <n v="4.62"/>
    <s v="Yes"/>
    <x v="0"/>
    <x v="0"/>
    <n v="0"/>
    <x v="1"/>
    <x v="2"/>
    <x v="2"/>
    <d v="1976-12-18T00:00:00"/>
    <x v="1450"/>
    <x v="1"/>
    <s v="tier - 1"/>
    <x v="0"/>
    <x v="1"/>
  </r>
  <r>
    <x v="1451"/>
    <s v="Mr."/>
    <s v=" Adam"/>
    <s v="Goode"/>
    <n v="37.049999999999997"/>
    <n v="9.9600000000000009"/>
    <s v="Yes"/>
    <x v="0"/>
    <x v="0"/>
    <n v="0"/>
    <x v="1"/>
    <x v="0"/>
    <x v="0"/>
    <d v="1981-08-04T00:00:00"/>
    <x v="1451"/>
    <x v="2"/>
    <s v="tier - 3"/>
    <x v="1"/>
    <x v="36"/>
  </r>
  <r>
    <x v="1452"/>
    <s v="Mr."/>
    <s v=" Jeremy J"/>
    <s v="Doden"/>
    <n v="22.95"/>
    <n v="10.53"/>
    <s v="No"/>
    <x v="0"/>
    <x v="0"/>
    <n v="2"/>
    <x v="1"/>
    <x v="2"/>
    <x v="0"/>
    <d v="1973-10-25T00:00:00"/>
    <x v="1452"/>
    <x v="1"/>
    <s v="tier - 2"/>
    <x v="0"/>
    <x v="30"/>
  </r>
  <r>
    <x v="1453"/>
    <s v="Mr."/>
    <s v=" Adam C"/>
    <s v="Groff"/>
    <n v="34.200000000000003"/>
    <n v="6.69"/>
    <s v="Yes"/>
    <x v="0"/>
    <x v="0"/>
    <n v="0"/>
    <x v="1"/>
    <x v="0"/>
    <x v="0"/>
    <d v="1981-06-13T00:00:00"/>
    <x v="1453"/>
    <x v="2"/>
    <s v="tier - 3"/>
    <x v="1"/>
    <x v="36"/>
  </r>
  <r>
    <x v="1454"/>
    <s v="Mr."/>
    <s v=" Jon"/>
    <s v="Kuehler"/>
    <n v="30.59"/>
    <n v="9.5500000000000007"/>
    <s v="Yes"/>
    <x v="0"/>
    <x v="0"/>
    <n v="0"/>
    <x v="1"/>
    <x v="0"/>
    <x v="0"/>
    <d v="1981-08-14T00:00:00"/>
    <x v="1454"/>
    <x v="2"/>
    <s v="tier - 2"/>
    <x v="1"/>
    <x v="36"/>
  </r>
  <r>
    <x v="1455"/>
    <s v="Mr."/>
    <s v=" Steven J"/>
    <s v="Daniels"/>
    <n v="25.51"/>
    <n v="6.05"/>
    <s v="No"/>
    <x v="0"/>
    <x v="0"/>
    <n v="0"/>
    <x v="1"/>
    <x v="1"/>
    <x v="1"/>
    <d v="1982-07-24T00:00:00"/>
    <x v="1455"/>
    <x v="1"/>
    <s v="tier - 1"/>
    <x v="0"/>
    <x v="37"/>
  </r>
  <r>
    <x v="1456"/>
    <s v="Ms."/>
    <s v=" Jessica P."/>
    <s v="Gibby"/>
    <n v="29.04"/>
    <n v="10.56"/>
    <s v="Yes"/>
    <x v="0"/>
    <x v="0"/>
    <n v="1"/>
    <x v="1"/>
    <x v="1"/>
    <x v="0"/>
    <d v="1986-09-02T00:00:00"/>
    <x v="1456"/>
    <x v="1"/>
    <s v="tier - 3"/>
    <x v="0"/>
    <x v="26"/>
  </r>
  <r>
    <x v="1457"/>
    <s v="Ms."/>
    <s v=" Ashley"/>
    <s v="Busa"/>
    <n v="22.135000000000002"/>
    <n v="10.81"/>
    <s v="Yes"/>
    <x v="0"/>
    <x v="0"/>
    <n v="1"/>
    <x v="1"/>
    <x v="2"/>
    <x v="0"/>
    <d v="1986-07-13T00:00:00"/>
    <x v="1457"/>
    <x v="1"/>
    <s v="tier - 1"/>
    <x v="2"/>
    <x v="26"/>
  </r>
  <r>
    <x v="1458"/>
    <s v="Mr."/>
    <s v=" Arturo H."/>
    <s v="Moyo"/>
    <n v="21.375"/>
    <n v="4.32"/>
    <s v="No"/>
    <x v="0"/>
    <x v="0"/>
    <n v="0"/>
    <x v="1"/>
    <x v="2"/>
    <x v="2"/>
    <d v="1977-09-15T00:00:00"/>
    <x v="1458"/>
    <x v="2"/>
    <s v="tier - 3"/>
    <x v="1"/>
    <x v="29"/>
  </r>
  <r>
    <x v="1459"/>
    <s v="Mr."/>
    <s v=" Ketil"/>
    <s v="Horn"/>
    <n v="29.19"/>
    <n v="4.37"/>
    <s v="No"/>
    <x v="0"/>
    <x v="0"/>
    <n v="0"/>
    <x v="1"/>
    <x v="1"/>
    <x v="2"/>
    <d v="1991-06-28T00:00:00"/>
    <x v="1459"/>
    <x v="1"/>
    <s v="tier - 2"/>
    <x v="14"/>
    <x v="42"/>
  </r>
  <r>
    <x v="1460"/>
    <s v="Ms."/>
    <s v=" Katie"/>
    <s v="Bien"/>
    <n v="31.92"/>
    <n v="4.8099999999999996"/>
    <s v="Yes"/>
    <x v="0"/>
    <x v="1"/>
    <n v="1"/>
    <x v="1"/>
    <x v="0"/>
    <x v="2"/>
    <d v="1983-11-21T00:00:00"/>
    <x v="1460"/>
    <x v="1"/>
    <s v="tier - 3"/>
    <x v="1"/>
    <x v="33"/>
  </r>
  <r>
    <x v="1461"/>
    <s v="Ms."/>
    <s v=" Christi"/>
    <s v="O'Connor"/>
    <n v="26.315000000000001"/>
    <n v="4.5599999999999996"/>
    <s v="Yes"/>
    <x v="0"/>
    <x v="1"/>
    <n v="1"/>
    <x v="1"/>
    <x v="1"/>
    <x v="2"/>
    <d v="1983-08-11T00:00:00"/>
    <x v="1461"/>
    <x v="1"/>
    <s v="tier - 3"/>
    <x v="1"/>
    <x v="33"/>
  </r>
  <r>
    <x v="1462"/>
    <s v="Mr."/>
    <s v=" Alan"/>
    <s v="Ash"/>
    <n v="35.299999999999997"/>
    <n v="4.3899999999999997"/>
    <s v="No"/>
    <x v="0"/>
    <x v="0"/>
    <n v="0"/>
    <x v="1"/>
    <x v="0"/>
    <x v="2"/>
    <d v="1982-09-14T00:00:00"/>
    <x v="1462"/>
    <x v="2"/>
    <s v="tier - 2"/>
    <x v="3"/>
    <x v="37"/>
  </r>
  <r>
    <x v="1463"/>
    <s v="Mr."/>
    <s v=" Edivaldo B. Sr."/>
    <s v="Do Prado"/>
    <n v="18.91"/>
    <n v="11.44"/>
    <s v="No"/>
    <x v="0"/>
    <x v="0"/>
    <n v="0"/>
    <x v="1"/>
    <x v="2"/>
    <x v="0"/>
    <d v="1968-08-26T00:00:00"/>
    <x v="1463"/>
    <x v="2"/>
    <s v="tier - 3"/>
    <x v="0"/>
    <x v="0"/>
  </r>
  <r>
    <x v="1464"/>
    <s v="Ms."/>
    <s v=" Eve"/>
    <s v="Phillips"/>
    <n v="22.41"/>
    <n v="11.37"/>
    <s v="Yes"/>
    <x v="0"/>
    <x v="0"/>
    <n v="1"/>
    <x v="1"/>
    <x v="2"/>
    <x v="0"/>
    <d v="1975-07-19T00:00:00"/>
    <x v="1464"/>
    <x v="1"/>
    <s v="tier - 3"/>
    <x v="0"/>
    <x v="27"/>
  </r>
  <r>
    <x v="1465"/>
    <s v="Mr."/>
    <s v=" Devin"/>
    <s v="Kelly"/>
    <n v="22.704999999999998"/>
    <n v="6.14"/>
    <s v="No"/>
    <x v="0"/>
    <x v="0"/>
    <n v="0"/>
    <x v="1"/>
    <x v="2"/>
    <x v="1"/>
    <d v="1982-08-16T00:00:00"/>
    <x v="1465"/>
    <x v="2"/>
    <s v="tier - 2"/>
    <x v="4"/>
    <x v="37"/>
  </r>
  <r>
    <x v="1466"/>
    <s v="Mr."/>
    <s v=" Shaun R"/>
    <s v="Dever"/>
    <n v="37.18"/>
    <n v="4.8899999999999997"/>
    <s v="No"/>
    <x v="0"/>
    <x v="0"/>
    <n v="0"/>
    <x v="1"/>
    <x v="0"/>
    <x v="2"/>
    <d v="1980-09-30T00:00:00"/>
    <x v="1466"/>
    <x v="1"/>
    <s v="tier - 3"/>
    <x v="0"/>
    <x v="25"/>
  </r>
  <r>
    <x v="1467"/>
    <s v="Mr."/>
    <s v=" Adrian"/>
    <s v="Horvath"/>
    <n v="35.97"/>
    <n v="4.5999999999999996"/>
    <s v="No"/>
    <x v="0"/>
    <x v="0"/>
    <n v="0"/>
    <x v="1"/>
    <x v="0"/>
    <x v="2"/>
    <d v="1980-10-07T00:00:00"/>
    <x v="1467"/>
    <x v="1"/>
    <s v="tier - 1"/>
    <x v="0"/>
    <x v="25"/>
  </r>
  <r>
    <x v="1468"/>
    <s v="Mr."/>
    <s v=" Andrew"/>
    <s v="Danner"/>
    <n v="35.799999999999997"/>
    <n v="4.42"/>
    <s v="No"/>
    <x v="0"/>
    <x v="0"/>
    <n v="0"/>
    <x v="1"/>
    <x v="0"/>
    <x v="2"/>
    <d v="1980-06-22T00:00:00"/>
    <x v="1468"/>
    <x v="1"/>
    <s v="tier - 2"/>
    <x v="3"/>
    <x v="25"/>
  </r>
  <r>
    <x v="1469"/>
    <s v="Ms."/>
    <s v=" Mallory"/>
    <s v="Weiss"/>
    <n v="28.31"/>
    <n v="7.48"/>
    <s v="Yes"/>
    <x v="0"/>
    <x v="0"/>
    <n v="0"/>
    <x v="1"/>
    <x v="1"/>
    <x v="0"/>
    <d v="1981-07-17T00:00:00"/>
    <x v="1469"/>
    <x v="1"/>
    <s v="tier - 1"/>
    <x v="1"/>
    <x v="36"/>
  </r>
  <r>
    <x v="1470"/>
    <s v="Mr."/>
    <s v=" Shawn E"/>
    <s v="D'Andrea"/>
    <n v="38.06"/>
    <n v="10.74"/>
    <s v="No"/>
    <x v="0"/>
    <x v="0"/>
    <n v="0"/>
    <x v="1"/>
    <x v="0"/>
    <x v="0"/>
    <d v="1978-09-06T00:00:00"/>
    <x v="1470"/>
    <x v="2"/>
    <s v="tier - 2"/>
    <x v="0"/>
    <x v="9"/>
  </r>
  <r>
    <x v="1471"/>
    <s v="Ms."/>
    <s v=" Sarah E"/>
    <s v="Olesky"/>
    <n v="28"/>
    <n v="5.19"/>
    <s v="No"/>
    <x v="0"/>
    <x v="0"/>
    <n v="1"/>
    <x v="1"/>
    <x v="1"/>
    <x v="2"/>
    <d v="1984-06-29T00:00:00"/>
    <x v="1471"/>
    <x v="1"/>
    <s v="tier - 2"/>
    <x v="3"/>
    <x v="32"/>
  </r>
  <r>
    <x v="1472"/>
    <s v="Mr."/>
    <s v=" Josh"/>
    <s v="Whitcraft"/>
    <n v="34.32"/>
    <n v="9.17"/>
    <s v="No"/>
    <x v="0"/>
    <x v="0"/>
    <n v="0"/>
    <x v="1"/>
    <x v="0"/>
    <x v="0"/>
    <d v="1978-07-30T00:00:00"/>
    <x v="1472"/>
    <x v="1"/>
    <s v="tier - 3"/>
    <x v="0"/>
    <x v="9"/>
  </r>
  <r>
    <x v="1473"/>
    <s v="Mr."/>
    <s v=" Johann A"/>
    <s v="Salazar"/>
    <n v="22.3"/>
    <n v="4.95"/>
    <s v="Yes"/>
    <x v="0"/>
    <x v="0"/>
    <n v="0"/>
    <x v="1"/>
    <x v="2"/>
    <x v="2"/>
    <d v="1976-06-24T00:00:00"/>
    <x v="1473"/>
    <x v="2"/>
    <s v="tier - 2"/>
    <x v="3"/>
    <x v="1"/>
  </r>
  <r>
    <x v="1474"/>
    <s v="Ms."/>
    <s v=" Robin M."/>
    <s v="Todd"/>
    <n v="27.835000000000001"/>
    <n v="6.03"/>
    <s v="No"/>
    <x v="0"/>
    <x v="0"/>
    <n v="1"/>
    <x v="1"/>
    <x v="1"/>
    <x v="1"/>
    <d v="1984-11-21T00:00:00"/>
    <x v="1474"/>
    <x v="1"/>
    <s v="tier - 2"/>
    <x v="2"/>
    <x v="32"/>
  </r>
  <r>
    <x v="1475"/>
    <s v="Mr."/>
    <s v=" Kyle K"/>
    <s v="Pond"/>
    <n v="39.229999999999997"/>
    <n v="5.36"/>
    <s v="No"/>
    <x v="0"/>
    <x v="0"/>
    <n v="0"/>
    <x v="1"/>
    <x v="0"/>
    <x v="2"/>
    <d v="1999-08-08T00:00:00"/>
    <x v="1475"/>
    <x v="1"/>
    <s v="tier - 1"/>
    <x v="13"/>
    <x v="35"/>
  </r>
  <r>
    <x v="1476"/>
    <s v="Ms."/>
    <s v=" Alison"/>
    <s v="Egan"/>
    <n v="19.95"/>
    <n v="6.11"/>
    <s v="No"/>
    <x v="0"/>
    <x v="0"/>
    <n v="1"/>
    <x v="1"/>
    <x v="2"/>
    <x v="1"/>
    <d v="1984-07-07T00:00:00"/>
    <x v="1476"/>
    <x v="1"/>
    <s v="tier - 1"/>
    <x v="2"/>
    <x v="32"/>
  </r>
  <r>
    <x v="1477"/>
    <s v="Mr."/>
    <s v=" Michael A."/>
    <s v="Bersani"/>
    <n v="34.64"/>
    <n v="4.88"/>
    <s v="No"/>
    <x v="0"/>
    <x v="1"/>
    <n v="1"/>
    <x v="1"/>
    <x v="0"/>
    <x v="2"/>
    <d v="1993-08-01T00:00:00"/>
    <x v="1477"/>
    <x v="1"/>
    <s v="tier - 2"/>
    <x v="14"/>
    <x v="20"/>
  </r>
  <r>
    <x v="1478"/>
    <s v="Mr."/>
    <s v=" Byron A"/>
    <s v="Creech"/>
    <n v="18.75"/>
    <n v="6.72"/>
    <s v="No"/>
    <x v="0"/>
    <x v="0"/>
    <n v="0"/>
    <x v="1"/>
    <x v="2"/>
    <x v="0"/>
    <d v="1968-06-29T00:00:00"/>
    <x v="1478"/>
    <x v="2"/>
    <s v="tier - 2"/>
    <x v="0"/>
    <x v="0"/>
  </r>
  <r>
    <x v="1479"/>
    <s v="Ms."/>
    <s v=" Carine A"/>
    <s v="Sudres"/>
    <n v="26.48"/>
    <n v="4.2"/>
    <s v="No"/>
    <x v="0"/>
    <x v="0"/>
    <n v="1"/>
    <x v="1"/>
    <x v="1"/>
    <x v="2"/>
    <d v="1987-08-11T00:00:00"/>
    <x v="1479"/>
    <x v="1"/>
    <s v="tier - 1"/>
    <x v="1"/>
    <x v="38"/>
  </r>
  <r>
    <x v="1480"/>
    <s v="Mr."/>
    <s v=" Nathaniel"/>
    <s v="Couture"/>
    <n v="34.83"/>
    <n v="5.79"/>
    <s v="No"/>
    <x v="0"/>
    <x v="0"/>
    <n v="1"/>
    <x v="1"/>
    <x v="0"/>
    <x v="1"/>
    <d v="1992-06-18T00:00:00"/>
    <x v="1480"/>
    <x v="1"/>
    <s v="tier - 2"/>
    <x v="1"/>
    <x v="34"/>
  </r>
  <r>
    <x v="1481"/>
    <s v="Ms."/>
    <s v=" Lindsay A."/>
    <s v="Willard"/>
    <n v="25.46"/>
    <n v="4.29"/>
    <s v="No"/>
    <x v="0"/>
    <x v="0"/>
    <n v="0"/>
    <x v="1"/>
    <x v="1"/>
    <x v="2"/>
    <d v="1982-10-06T00:00:00"/>
    <x v="1481"/>
    <x v="1"/>
    <s v="tier - 3"/>
    <x v="2"/>
    <x v="37"/>
  </r>
  <r>
    <x v="1482"/>
    <s v="Mr."/>
    <s v=" Justin R"/>
    <s v="Patronick"/>
    <n v="23.31"/>
    <n v="8.27"/>
    <s v="No"/>
    <x v="0"/>
    <x v="0"/>
    <n v="0"/>
    <x v="1"/>
    <x v="2"/>
    <x v="0"/>
    <d v="1978-06-24T00:00:00"/>
    <x v="1482"/>
    <x v="1"/>
    <s v="tier - 2"/>
    <x v="0"/>
    <x v="9"/>
  </r>
  <r>
    <x v="1483"/>
    <s v="Ms."/>
    <s v=" Casey"/>
    <s v="Depasquale"/>
    <n v="29"/>
    <n v="4.5599999999999996"/>
    <s v="No"/>
    <x v="0"/>
    <x v="0"/>
    <n v="0"/>
    <x v="1"/>
    <x v="1"/>
    <x v="2"/>
    <d v="1980-06-28T00:00:00"/>
    <x v="1483"/>
    <x v="1"/>
    <s v="tier - 3"/>
    <x v="3"/>
    <x v="25"/>
  </r>
  <r>
    <x v="1484"/>
    <s v="Ms."/>
    <s v=" Amanda L"/>
    <s v="Lavergne"/>
    <n v="32.869999999999997"/>
    <n v="5.33"/>
    <s v="No"/>
    <x v="0"/>
    <x v="0"/>
    <n v="0"/>
    <x v="1"/>
    <x v="0"/>
    <x v="2"/>
    <d v="1980-07-21T00:00:00"/>
    <x v="1484"/>
    <x v="1"/>
    <s v="tier - 1"/>
    <x v="2"/>
    <x v="25"/>
  </r>
  <r>
    <x v="1485"/>
    <s v="Ms."/>
    <s v=" Ayako N."/>
    <s v="Kawakami"/>
    <n v="26.18"/>
    <n v="5.63"/>
    <s v="No"/>
    <x v="0"/>
    <x v="0"/>
    <n v="0"/>
    <x v="1"/>
    <x v="1"/>
    <x v="2"/>
    <d v="1980-10-22T00:00:00"/>
    <x v="1485"/>
    <x v="1"/>
    <s v="tier - 3"/>
    <x v="0"/>
    <x v="25"/>
  </r>
  <r>
    <x v="1486"/>
    <s v="Ms."/>
    <s v=" Emilee"/>
    <s v="Gonsalves"/>
    <n v="25.3"/>
    <n v="5.12"/>
    <s v="No"/>
    <x v="0"/>
    <x v="0"/>
    <n v="0"/>
    <x v="1"/>
    <x v="1"/>
    <x v="2"/>
    <d v="1980-07-26T00:00:00"/>
    <x v="1486"/>
    <x v="1"/>
    <s v="tier - 1"/>
    <x v="3"/>
    <x v="25"/>
  </r>
  <r>
    <x v="1487"/>
    <s v="Mr."/>
    <s v=" Stephen M"/>
    <s v="Peck"/>
    <n v="36.94"/>
    <n v="5.15"/>
    <s v="Yes"/>
    <x v="0"/>
    <x v="0"/>
    <n v="1"/>
    <x v="1"/>
    <x v="0"/>
    <x v="2"/>
    <d v="1995-10-29T00:00:00"/>
    <x v="1487"/>
    <x v="1"/>
    <s v="tier - 3"/>
    <x v="1"/>
    <x v="40"/>
  </r>
  <r>
    <x v="1488"/>
    <s v="Ms."/>
    <s v=" Annemarie A"/>
    <s v="Aure"/>
    <n v="22.86"/>
    <n v="7.5"/>
    <s v="No"/>
    <x v="0"/>
    <x v="0"/>
    <n v="0"/>
    <x v="1"/>
    <x v="2"/>
    <x v="0"/>
    <d v="1978-06-02T00:00:00"/>
    <x v="1488"/>
    <x v="1"/>
    <s v="tier - 2"/>
    <x v="0"/>
    <x v="29"/>
  </r>
  <r>
    <x v="1489"/>
    <s v="Ms."/>
    <s v=" Ashley R"/>
    <s v="Mattingly"/>
    <n v="18.760000000000002"/>
    <n v="4.88"/>
    <s v="Yes"/>
    <x v="0"/>
    <x v="1"/>
    <n v="1"/>
    <x v="1"/>
    <x v="2"/>
    <x v="2"/>
    <d v="1969-07-06T00:00:00"/>
    <x v="1489"/>
    <x v="1"/>
    <s v="tier - 3"/>
    <x v="0"/>
    <x v="16"/>
  </r>
  <r>
    <x v="1490"/>
    <s v="Ms."/>
    <s v=" Leslie A"/>
    <s v="Stelpflug"/>
    <n v="24.36"/>
    <n v="5.57"/>
    <s v="No"/>
    <x v="0"/>
    <x v="0"/>
    <n v="0"/>
    <x v="1"/>
    <x v="2"/>
    <x v="2"/>
    <d v="1982-09-01T00:00:00"/>
    <x v="1490"/>
    <x v="1"/>
    <s v="tier - 1"/>
    <x v="0"/>
    <x v="37"/>
  </r>
  <r>
    <x v="1491"/>
    <s v="Mr."/>
    <s v=" Mauricio J. Sr."/>
    <s v="Sanchez Antognini"/>
    <n v="32.299999999999997"/>
    <n v="5.31"/>
    <s v="No"/>
    <x v="0"/>
    <x v="0"/>
    <n v="0"/>
    <x v="1"/>
    <x v="0"/>
    <x v="2"/>
    <d v="1982-10-18T00:00:00"/>
    <x v="1491"/>
    <x v="2"/>
    <s v="tier - 1"/>
    <x v="1"/>
    <x v="37"/>
  </r>
  <r>
    <x v="1492"/>
    <s v="Mr."/>
    <s v=" Kieran"/>
    <s v="Condon"/>
    <n v="22.704999999999998"/>
    <n v="4.57"/>
    <s v="Yes"/>
    <x v="0"/>
    <x v="0"/>
    <n v="0"/>
    <x v="1"/>
    <x v="2"/>
    <x v="2"/>
    <d v="1985-12-10T00:00:00"/>
    <x v="1492"/>
    <x v="1"/>
    <s v="tier - 2"/>
    <x v="9"/>
    <x v="17"/>
  </r>
  <r>
    <x v="1493"/>
    <s v="Ms."/>
    <s v=" Elizabeth A"/>
    <s v="Magato"/>
    <n v="21.79"/>
    <n v="8.6999999999999993"/>
    <s v="Yes"/>
    <x v="0"/>
    <x v="0"/>
    <n v="1"/>
    <x v="1"/>
    <x v="2"/>
    <x v="0"/>
    <d v="1975-06-03T00:00:00"/>
    <x v="1493"/>
    <x v="1"/>
    <s v="tier - 3"/>
    <x v="0"/>
    <x v="19"/>
  </r>
  <r>
    <x v="1494"/>
    <s v="Mr."/>
    <s v=" Zeke M."/>
    <s v="Dombrowski"/>
    <n v="24.52"/>
    <n v="4.76"/>
    <s v="No"/>
    <x v="0"/>
    <x v="0"/>
    <n v="0"/>
    <x v="1"/>
    <x v="2"/>
    <x v="2"/>
    <d v="1980-08-18T00:00:00"/>
    <x v="1494"/>
    <x v="1"/>
    <s v="tier - 2"/>
    <x v="0"/>
    <x v="25"/>
  </r>
  <r>
    <x v="1495"/>
    <s v="Mr."/>
    <s v=" Chip"/>
    <s v="Ohara"/>
    <n v="39.520000000000003"/>
    <n v="11.81"/>
    <s v="No"/>
    <x v="0"/>
    <x v="0"/>
    <n v="0"/>
    <x v="1"/>
    <x v="0"/>
    <x v="0"/>
    <d v="1978-12-15T00:00:00"/>
    <x v="1495"/>
    <x v="0"/>
    <s v="tier - 2"/>
    <x v="1"/>
    <x v="9"/>
  </r>
  <r>
    <x v="1496"/>
    <s v="Mr."/>
    <s v=" Miguel Angel Sr."/>
    <s v="Cifuentes Fetiva"/>
    <n v="24.49"/>
    <n v="4.67"/>
    <s v="No"/>
    <x v="0"/>
    <x v="0"/>
    <n v="0"/>
    <x v="1"/>
    <x v="2"/>
    <x v="2"/>
    <d v="1980-10-05T00:00:00"/>
    <x v="1496"/>
    <x v="1"/>
    <s v="tier - 3"/>
    <x v="0"/>
    <x v="25"/>
  </r>
  <r>
    <x v="1497"/>
    <s v="Mr."/>
    <s v=" Brian"/>
    <s v="Keno"/>
    <n v="26.315000000000001"/>
    <n v="6.02"/>
    <s v="No"/>
    <x v="0"/>
    <x v="0"/>
    <n v="0"/>
    <x v="1"/>
    <x v="1"/>
    <x v="1"/>
    <d v="1980-08-30T00:00:00"/>
    <x v="1497"/>
    <x v="1"/>
    <s v="tier - 2"/>
    <x v="1"/>
    <x v="25"/>
  </r>
  <r>
    <x v="1498"/>
    <s v="Ms."/>
    <s v=" Meghan"/>
    <s v="Bruce"/>
    <n v="22.58"/>
    <n v="7.46"/>
    <s v="No"/>
    <x v="0"/>
    <x v="0"/>
    <n v="0"/>
    <x v="1"/>
    <x v="2"/>
    <x v="0"/>
    <d v="1978-11-29T00:00:00"/>
    <x v="1498"/>
    <x v="1"/>
    <s v="tier - 2"/>
    <x v="0"/>
    <x v="9"/>
  </r>
  <r>
    <x v="1499"/>
    <s v="Ms."/>
    <s v=" Meredith L."/>
    <s v="Lorch"/>
    <n v="19.475000000000001"/>
    <n v="4.74"/>
    <s v="No"/>
    <x v="0"/>
    <x v="0"/>
    <n v="1"/>
    <x v="1"/>
    <x v="2"/>
    <x v="2"/>
    <d v="1984-09-05T00:00:00"/>
    <x v="1499"/>
    <x v="1"/>
    <s v="tier - 3"/>
    <x v="1"/>
    <x v="32"/>
  </r>
  <r>
    <x v="1500"/>
    <s v="Mrs."/>
    <s v=" Millicent M"/>
    <s v="Sullivan"/>
    <n v="26.33"/>
    <n v="4.79"/>
    <s v="No"/>
    <x v="0"/>
    <x v="0"/>
    <n v="0"/>
    <x v="1"/>
    <x v="1"/>
    <x v="2"/>
    <d v="1989-12-21T00:00:00"/>
    <x v="1500"/>
    <x v="1"/>
    <s v="tier - 3"/>
    <x v="2"/>
    <x v="4"/>
  </r>
  <r>
    <x v="1501"/>
    <s v="Ms."/>
    <s v=" Kathleen"/>
    <s v="Cave"/>
    <n v="17.29"/>
    <n v="5.35"/>
    <s v="Yes"/>
    <x v="0"/>
    <x v="0"/>
    <n v="0"/>
    <x v="1"/>
    <x v="3"/>
    <x v="2"/>
    <d v="1985-09-10T00:00:00"/>
    <x v="1501"/>
    <x v="1"/>
    <s v="tier - 1"/>
    <x v="2"/>
    <x v="17"/>
  </r>
  <r>
    <x v="1502"/>
    <s v="Ms."/>
    <s v=" Kimberly K"/>
    <s v="Gudenkauf"/>
    <n v="42.88"/>
    <n v="4.87"/>
    <s v="No"/>
    <x v="1"/>
    <x v="0"/>
    <n v="1"/>
    <x v="1"/>
    <x v="0"/>
    <x v="2"/>
    <d v="2004-12-24T00:00:00"/>
    <x v="1502"/>
    <x v="1"/>
    <s v="tier - 1"/>
    <x v="1"/>
    <x v="41"/>
  </r>
  <r>
    <x v="1503"/>
    <s v="Mr."/>
    <s v=" Justin C"/>
    <s v="Thomas"/>
    <n v="32.200000000000003"/>
    <n v="10.09"/>
    <s v="Yes"/>
    <x v="0"/>
    <x v="0"/>
    <n v="0"/>
    <x v="1"/>
    <x v="0"/>
    <x v="0"/>
    <d v="1981-06-23T00:00:00"/>
    <x v="1503"/>
    <x v="1"/>
    <s v="tier - 2"/>
    <x v="3"/>
    <x v="36"/>
  </r>
  <r>
    <x v="1504"/>
    <s v="Mr."/>
    <s v=" Tristan P."/>
    <s v="Holley"/>
    <n v="18.75"/>
    <n v="5.47"/>
    <s v="Yes"/>
    <x v="0"/>
    <x v="1"/>
    <n v="1"/>
    <x v="1"/>
    <x v="2"/>
    <x v="2"/>
    <d v="1969-10-23T00:00:00"/>
    <x v="1504"/>
    <x v="1"/>
    <s v="tier - 2"/>
    <x v="0"/>
    <x v="16"/>
  </r>
  <r>
    <x v="1505"/>
    <s v="Ms."/>
    <s v=" Traci A"/>
    <s v="Kemble"/>
    <n v="22.36"/>
    <n v="8.6"/>
    <s v="No"/>
    <x v="0"/>
    <x v="0"/>
    <n v="0"/>
    <x v="1"/>
    <x v="2"/>
    <x v="0"/>
    <d v="1978-08-05T00:00:00"/>
    <x v="1505"/>
    <x v="1"/>
    <s v="tier - 1"/>
    <x v="0"/>
    <x v="9"/>
  </r>
  <r>
    <x v="1506"/>
    <s v="Mr."/>
    <s v=" Justin P"/>
    <s v="Bentley"/>
    <n v="23.94"/>
    <n v="10.74"/>
    <s v="Yes"/>
    <x v="0"/>
    <x v="0"/>
    <n v="0"/>
    <x v="1"/>
    <x v="2"/>
    <x v="0"/>
    <d v="1981-06-19T00:00:00"/>
    <x v="1506"/>
    <x v="1"/>
    <s v="tier - 2"/>
    <x v="9"/>
    <x v="36"/>
  </r>
  <r>
    <x v="1507"/>
    <s v="Mr."/>
    <s v=" Logan M"/>
    <s v="Jones"/>
    <n v="30.1"/>
    <n v="4.3899999999999997"/>
    <s v="No"/>
    <x v="0"/>
    <x v="1"/>
    <n v="1"/>
    <x v="1"/>
    <x v="0"/>
    <x v="2"/>
    <d v="1979-11-04T00:00:00"/>
    <x v="1507"/>
    <x v="1"/>
    <s v="tier - 2"/>
    <x v="3"/>
    <x v="18"/>
  </r>
  <r>
    <x v="1508"/>
    <s v="Mr."/>
    <s v=" Sebastien"/>
    <s v="Tremblay"/>
    <n v="21.93"/>
    <n v="6.3"/>
    <s v="No"/>
    <x v="0"/>
    <x v="0"/>
    <n v="0"/>
    <x v="1"/>
    <x v="2"/>
    <x v="1"/>
    <d v="1977-06-15T00:00:00"/>
    <x v="1508"/>
    <x v="1"/>
    <s v="tier - 1"/>
    <x v="0"/>
    <x v="29"/>
  </r>
  <r>
    <x v="1509"/>
    <s v="Ms."/>
    <s v=" Tiffany A"/>
    <s v="Bellucci"/>
    <n v="39.75"/>
    <n v="5.41"/>
    <s v="No"/>
    <x v="1"/>
    <x v="0"/>
    <n v="1"/>
    <x v="1"/>
    <x v="0"/>
    <x v="2"/>
    <d v="2000-11-30T00:00:00"/>
    <x v="1509"/>
    <x v="1"/>
    <s v="tier - 1"/>
    <x v="1"/>
    <x v="21"/>
  </r>
  <r>
    <x v="1510"/>
    <s v="Mr."/>
    <s v=" Matthew"/>
    <s v="Collins"/>
    <n v="26.03"/>
    <n v="4.47"/>
    <s v="No"/>
    <x v="0"/>
    <x v="1"/>
    <n v="1"/>
    <x v="1"/>
    <x v="1"/>
    <x v="2"/>
    <d v="1979-07-15T00:00:00"/>
    <x v="1510"/>
    <x v="2"/>
    <s v="tier - 1"/>
    <x v="4"/>
    <x v="18"/>
  </r>
  <r>
    <x v="1511"/>
    <s v="Mr."/>
    <s v=" Luke"/>
    <s v="Gillman"/>
    <n v="34.51"/>
    <n v="6.26"/>
    <s v="No"/>
    <x v="0"/>
    <x v="0"/>
    <n v="0"/>
    <x v="1"/>
    <x v="0"/>
    <x v="1"/>
    <d v="1994-07-08T00:00:00"/>
    <x v="1511"/>
    <x v="1"/>
    <s v="tier - 2"/>
    <x v="14"/>
    <x v="6"/>
  </r>
  <r>
    <x v="1512"/>
    <s v="Ms."/>
    <s v=" Leigh"/>
    <s v="West"/>
    <n v="19.32"/>
    <n v="11.58"/>
    <s v="Yes"/>
    <x v="0"/>
    <x v="0"/>
    <n v="1"/>
    <x v="1"/>
    <x v="2"/>
    <x v="0"/>
    <d v="1975-08-17T00:00:00"/>
    <x v="1512"/>
    <x v="1"/>
    <s v="tier - 1"/>
    <x v="1"/>
    <x v="27"/>
  </r>
  <r>
    <x v="1513"/>
    <s v="Mr."/>
    <s v=" Yosuke"/>
    <s v="Chida"/>
    <n v="28.5"/>
    <n v="4.3600000000000003"/>
    <s v="No"/>
    <x v="0"/>
    <x v="0"/>
    <n v="0"/>
    <x v="1"/>
    <x v="1"/>
    <x v="2"/>
    <d v="1991-06-29T00:00:00"/>
    <x v="1513"/>
    <x v="0"/>
    <s v="tier - 2"/>
    <x v="7"/>
    <x v="42"/>
  </r>
  <r>
    <x v="1514"/>
    <s v="Mr."/>
    <s v=" Matthew"/>
    <s v="Reisenauer"/>
    <n v="30.875"/>
    <n v="4.1399999999999997"/>
    <s v="Yes"/>
    <x v="0"/>
    <x v="0"/>
    <n v="0"/>
    <x v="1"/>
    <x v="0"/>
    <x v="2"/>
    <d v="1985-12-24T00:00:00"/>
    <x v="1514"/>
    <x v="2"/>
    <s v="tier - 3"/>
    <x v="1"/>
    <x v="17"/>
  </r>
  <r>
    <x v="1515"/>
    <s v="Mr."/>
    <s v=" Jacob"/>
    <s v="Rosenberg-Wohl"/>
    <n v="24.02"/>
    <n v="4.38"/>
    <s v="No"/>
    <x v="0"/>
    <x v="0"/>
    <n v="0"/>
    <x v="1"/>
    <x v="2"/>
    <x v="2"/>
    <d v="1980-11-23T00:00:00"/>
    <x v="1515"/>
    <x v="1"/>
    <s v="tier - 2"/>
    <x v="0"/>
    <x v="25"/>
  </r>
  <r>
    <x v="1516"/>
    <s v="Ms."/>
    <s v=" Jodi"/>
    <s v="Theriault"/>
    <n v="36.08"/>
    <n v="11.61"/>
    <s v="Yes"/>
    <x v="0"/>
    <x v="0"/>
    <n v="0"/>
    <x v="1"/>
    <x v="0"/>
    <x v="0"/>
    <d v="1981-10-08T00:00:00"/>
    <x v="1516"/>
    <x v="1"/>
    <s v="tier - 1"/>
    <x v="0"/>
    <x v="36"/>
  </r>
  <r>
    <x v="1517"/>
    <s v="Ms."/>
    <s v=" Lauren"/>
    <s v="Manuel"/>
    <n v="32.200000000000003"/>
    <n v="10.59"/>
    <s v="Yes"/>
    <x v="0"/>
    <x v="0"/>
    <n v="0"/>
    <x v="1"/>
    <x v="0"/>
    <x v="0"/>
    <d v="1981-09-03T00:00:00"/>
    <x v="1517"/>
    <x v="1"/>
    <s v="tier - 3"/>
    <x v="3"/>
    <x v="36"/>
  </r>
  <r>
    <x v="1518"/>
    <s v="Ms."/>
    <s v=" Misti C"/>
    <s v="Demko"/>
    <n v="28.05"/>
    <n v="11.85"/>
    <s v="Yes"/>
    <x v="0"/>
    <x v="0"/>
    <n v="0"/>
    <x v="1"/>
    <x v="1"/>
    <x v="0"/>
    <d v="1981-09-21T00:00:00"/>
    <x v="1518"/>
    <x v="1"/>
    <s v="tier - 3"/>
    <x v="0"/>
    <x v="36"/>
  </r>
  <r>
    <x v="1519"/>
    <s v="Ms."/>
    <s v=" Angela J"/>
    <s v="Battaglia"/>
    <n v="19"/>
    <n v="5.46"/>
    <s v="Yes"/>
    <x v="0"/>
    <x v="0"/>
    <n v="1"/>
    <x v="1"/>
    <x v="2"/>
    <x v="2"/>
    <d v="1988-10-10T00:00:00"/>
    <x v="1519"/>
    <x v="1"/>
    <s v="tier - 2"/>
    <x v="2"/>
    <x v="23"/>
  </r>
  <r>
    <x v="1520"/>
    <s v="Mr."/>
    <s v=" Jonathan D."/>
    <s v="Follo"/>
    <n v="16.13"/>
    <n v="4.54"/>
    <s v="Yes"/>
    <x v="0"/>
    <x v="0"/>
    <n v="2"/>
    <x v="1"/>
    <x v="3"/>
    <x v="2"/>
    <d v="1966-12-09T00:00:00"/>
    <x v="1520"/>
    <x v="2"/>
    <s v="tier - 2"/>
    <x v="0"/>
    <x v="24"/>
  </r>
  <r>
    <x v="1521"/>
    <s v="Ms."/>
    <s v=" Victoria"/>
    <s v="Barana"/>
    <n v="18.77"/>
    <n v="11.98"/>
    <s v="Yes"/>
    <x v="0"/>
    <x v="0"/>
    <n v="2"/>
    <x v="1"/>
    <x v="2"/>
    <x v="0"/>
    <d v="1970-06-17T00:00:00"/>
    <x v="1521"/>
    <x v="1"/>
    <s v="tier - 1"/>
    <x v="0"/>
    <x v="2"/>
  </r>
  <r>
    <x v="1522"/>
    <s v="Mr."/>
    <s v=" Adrian R."/>
    <s v="Lysaght"/>
    <n v="28.88"/>
    <n v="6.59"/>
    <s v="Yes"/>
    <x v="0"/>
    <x v="0"/>
    <n v="1"/>
    <x v="1"/>
    <x v="1"/>
    <x v="0"/>
    <d v="1986-06-05T00:00:00"/>
    <x v="1522"/>
    <x v="2"/>
    <s v="tier - 1"/>
    <x v="4"/>
    <x v="17"/>
  </r>
  <r>
    <x v="1523"/>
    <s v="Mr."/>
    <s v=" Andrew"/>
    <s v="Chalmers"/>
    <n v="27.55"/>
    <n v="10.83"/>
    <s v="Yes"/>
    <x v="0"/>
    <x v="0"/>
    <n v="1"/>
    <x v="1"/>
    <x v="1"/>
    <x v="0"/>
    <d v="1986-08-07T00:00:00"/>
    <x v="1523"/>
    <x v="2"/>
    <s v="tier - 2"/>
    <x v="4"/>
    <x v="26"/>
  </r>
  <r>
    <x v="1524"/>
    <s v="Mr."/>
    <s v=" Jason A."/>
    <s v="Phillippi"/>
    <n v="15.6"/>
    <n v="8.6"/>
    <s v="No"/>
    <x v="0"/>
    <x v="0"/>
    <n v="0"/>
    <x v="1"/>
    <x v="3"/>
    <x v="0"/>
    <d v="1968-07-18T00:00:00"/>
    <x v="1524"/>
    <x v="2"/>
    <s v="tier - 1"/>
    <x v="1"/>
    <x v="0"/>
  </r>
  <r>
    <x v="1525"/>
    <s v="Ms."/>
    <s v=" Rachel"/>
    <s v="MacPherson"/>
    <n v="21.99"/>
    <n v="11.17"/>
    <s v="No"/>
    <x v="0"/>
    <x v="0"/>
    <n v="0"/>
    <x v="1"/>
    <x v="2"/>
    <x v="0"/>
    <d v="1978-10-21T00:00:00"/>
    <x v="1525"/>
    <x v="1"/>
    <s v="tier - 3"/>
    <x v="0"/>
    <x v="9"/>
  </r>
  <r>
    <x v="1526"/>
    <s v="Ms."/>
    <s v=" Susan"/>
    <s v="Delfidio"/>
    <n v="34.85"/>
    <n v="5.75"/>
    <s v="No"/>
    <x v="0"/>
    <x v="0"/>
    <n v="0"/>
    <x v="1"/>
    <x v="0"/>
    <x v="1"/>
    <d v="1994-06-13T00:00:00"/>
    <x v="1526"/>
    <x v="1"/>
    <s v="tier - 1"/>
    <x v="1"/>
    <x v="6"/>
  </r>
  <r>
    <x v="1527"/>
    <s v="Mr."/>
    <s v=" Cameron M."/>
    <s v="Cummings"/>
    <n v="24.51"/>
    <n v="4.83"/>
    <s v="Yes"/>
    <x v="0"/>
    <x v="1"/>
    <n v="1"/>
    <x v="1"/>
    <x v="2"/>
    <x v="2"/>
    <d v="1983-06-12T00:00:00"/>
    <x v="1527"/>
    <x v="2"/>
    <s v="tier - 3"/>
    <x v="1"/>
    <x v="33"/>
  </r>
  <r>
    <x v="1528"/>
    <s v="Ms."/>
    <s v=" Claudia A."/>
    <s v="Schroegel"/>
    <n v="19.399999999999999"/>
    <n v="11.93"/>
    <s v="No"/>
    <x v="0"/>
    <x v="0"/>
    <n v="0"/>
    <x v="1"/>
    <x v="2"/>
    <x v="0"/>
    <d v="1971-12-12T00:00:00"/>
    <x v="1528"/>
    <x v="1"/>
    <s v="tier - 1"/>
    <x v="0"/>
    <x v="14"/>
  </r>
  <r>
    <x v="1529"/>
    <s v="Ms."/>
    <s v=" Kate"/>
    <s v="Williams"/>
    <n v="15.1"/>
    <n v="8.41"/>
    <s v="No"/>
    <x v="0"/>
    <x v="0"/>
    <n v="0"/>
    <x v="1"/>
    <x v="3"/>
    <x v="0"/>
    <d v="1968-07-13T00:00:00"/>
    <x v="1529"/>
    <x v="2"/>
    <s v="tier - 1"/>
    <x v="1"/>
    <x v="0"/>
  </r>
  <r>
    <x v="1530"/>
    <s v="Ms."/>
    <s v=" Nicole M."/>
    <s v="Casey"/>
    <n v="23.37"/>
    <n v="5.59"/>
    <s v="Yes"/>
    <x v="0"/>
    <x v="0"/>
    <n v="0"/>
    <x v="1"/>
    <x v="2"/>
    <x v="2"/>
    <d v="1985-07-09T00:00:00"/>
    <x v="1530"/>
    <x v="1"/>
    <s v="tier - 3"/>
    <x v="1"/>
    <x v="17"/>
  </r>
  <r>
    <x v="1531"/>
    <s v="Mr."/>
    <s v=" Jack"/>
    <s v="Randall"/>
    <n v="42.4"/>
    <n v="4.0599999999999996"/>
    <s v="No"/>
    <x v="0"/>
    <x v="0"/>
    <n v="0"/>
    <x v="1"/>
    <x v="0"/>
    <x v="2"/>
    <d v="1989-10-20T00:00:00"/>
    <x v="1531"/>
    <x v="2"/>
    <s v="tier - 1"/>
    <x v="3"/>
    <x v="4"/>
  </r>
  <r>
    <x v="1532"/>
    <s v="Mr."/>
    <s v=" Gregory"/>
    <s v="Doyon"/>
    <n v="28.405000000000001"/>
    <n v="7.02"/>
    <s v="Yes"/>
    <x v="0"/>
    <x v="0"/>
    <n v="0"/>
    <x v="1"/>
    <x v="1"/>
    <x v="0"/>
    <d v="1981-09-17T00:00:00"/>
    <x v="1532"/>
    <x v="2"/>
    <s v="tier - 1"/>
    <x v="1"/>
    <x v="36"/>
  </r>
  <r>
    <x v="1533"/>
    <s v="Ms."/>
    <s v=" Rebecca"/>
    <s v="Sankey"/>
    <n v="23.4"/>
    <n v="4.47"/>
    <s v="No"/>
    <x v="0"/>
    <x v="0"/>
    <n v="0"/>
    <x v="1"/>
    <x v="2"/>
    <x v="2"/>
    <d v="1982-09-27T00:00:00"/>
    <x v="1533"/>
    <x v="1"/>
    <s v="tier - 2"/>
    <x v="0"/>
    <x v="37"/>
  </r>
  <r>
    <x v="1534"/>
    <s v="Mr."/>
    <s v=" Adam"/>
    <s v="Stilgenbauer"/>
    <n v="33.44"/>
    <n v="4.54"/>
    <s v="No"/>
    <x v="0"/>
    <x v="0"/>
    <n v="0"/>
    <x v="1"/>
    <x v="0"/>
    <x v="2"/>
    <d v="1989-11-19T00:00:00"/>
    <x v="1534"/>
    <x v="1"/>
    <s v="tier - 1"/>
    <x v="0"/>
    <x v="4"/>
  </r>
  <r>
    <x v="1535"/>
    <s v="Mr."/>
    <s v=" Ryan"/>
    <s v="Jaskiewicz"/>
    <n v="21.12"/>
    <n v="4.99"/>
    <s v="No"/>
    <x v="0"/>
    <x v="0"/>
    <n v="1"/>
    <x v="1"/>
    <x v="2"/>
    <x v="2"/>
    <d v="1984-07-01T00:00:00"/>
    <x v="1535"/>
    <x v="2"/>
    <s v="tier - 2"/>
    <x v="0"/>
    <x v="32"/>
  </r>
  <r>
    <x v="1536"/>
    <s v="Ms."/>
    <s v=" Jackie K."/>
    <s v="Deppen"/>
    <n v="18.48"/>
    <n v="10.84"/>
    <s v="Yes"/>
    <x v="0"/>
    <x v="0"/>
    <n v="2"/>
    <x v="1"/>
    <x v="3"/>
    <x v="0"/>
    <d v="1970-11-08T00:00:00"/>
    <x v="1536"/>
    <x v="1"/>
    <s v="tier - 3"/>
    <x v="0"/>
    <x v="2"/>
  </r>
  <r>
    <x v="1537"/>
    <s v="Mr."/>
    <s v=" Chris"/>
    <s v="Hine"/>
    <n v="16.815000000000001"/>
    <n v="5.63"/>
    <s v="No"/>
    <x v="0"/>
    <x v="0"/>
    <n v="1"/>
    <x v="1"/>
    <x v="3"/>
    <x v="2"/>
    <d v="1984-12-08T00:00:00"/>
    <x v="1537"/>
    <x v="1"/>
    <s v="tier - 3"/>
    <x v="9"/>
    <x v="32"/>
  </r>
  <r>
    <x v="1538"/>
    <s v="Mr."/>
    <s v=" Tyler C"/>
    <s v="Mathews"/>
    <n v="26.72"/>
    <n v="4.1399999999999997"/>
    <s v="No"/>
    <x v="0"/>
    <x v="0"/>
    <n v="0"/>
    <x v="1"/>
    <x v="1"/>
    <x v="2"/>
    <d v="1990-06-06T00:00:00"/>
    <x v="1538"/>
    <x v="1"/>
    <s v="tier - 2"/>
    <x v="14"/>
    <x v="4"/>
  </r>
  <r>
    <x v="1539"/>
    <s v="Ms."/>
    <s v=" Yoshie"/>
    <s v="Yabu"/>
    <n v="41.42"/>
    <n v="5.17"/>
    <s v="No"/>
    <x v="0"/>
    <x v="1"/>
    <n v="1"/>
    <x v="1"/>
    <x v="0"/>
    <x v="2"/>
    <d v="2003-09-04T00:00:00"/>
    <x v="1539"/>
    <x v="1"/>
    <s v="tier - 1"/>
    <x v="1"/>
    <x v="39"/>
  </r>
  <r>
    <x v="1540"/>
    <s v="Ms."/>
    <s v=" Lauren A"/>
    <s v="Strang"/>
    <n v="20.69"/>
    <n v="6.93"/>
    <s v="No"/>
    <x v="0"/>
    <x v="0"/>
    <n v="2"/>
    <x v="1"/>
    <x v="2"/>
    <x v="0"/>
    <d v="1973-08-29T00:00:00"/>
    <x v="1540"/>
    <x v="1"/>
    <s v="tier - 1"/>
    <x v="0"/>
    <x v="30"/>
  </r>
  <r>
    <x v="1541"/>
    <s v="Mr."/>
    <s v=" Mason D."/>
    <s v="Frank"/>
    <n v="41.23"/>
    <n v="4.24"/>
    <s v="No"/>
    <x v="0"/>
    <x v="0"/>
    <n v="0"/>
    <x v="1"/>
    <x v="0"/>
    <x v="2"/>
    <d v="1982-08-28T00:00:00"/>
    <x v="1541"/>
    <x v="2"/>
    <s v="tier - 2"/>
    <x v="5"/>
    <x v="37"/>
  </r>
  <r>
    <x v="1542"/>
    <s v="Mr."/>
    <s v=" Ryan"/>
    <s v="Shanley"/>
    <n v="29.9"/>
    <n v="5.91"/>
    <s v="No"/>
    <x v="0"/>
    <x v="0"/>
    <n v="0"/>
    <x v="1"/>
    <x v="1"/>
    <x v="1"/>
    <d v="1982-11-07T00:00:00"/>
    <x v="1542"/>
    <x v="1"/>
    <s v="tier - 3"/>
    <x v="3"/>
    <x v="37"/>
  </r>
  <r>
    <x v="1543"/>
    <s v="Mr."/>
    <s v=" Arturo"/>
    <s v="Mancebo Garcia"/>
    <n v="34.104999999999997"/>
    <n v="5.93"/>
    <s v="No"/>
    <x v="0"/>
    <x v="0"/>
    <n v="0"/>
    <x v="1"/>
    <x v="0"/>
    <x v="1"/>
    <d v="1982-12-29T00:00:00"/>
    <x v="1543"/>
    <x v="2"/>
    <s v="tier - 2"/>
    <x v="4"/>
    <x v="37"/>
  </r>
  <r>
    <x v="1544"/>
    <s v="Mr."/>
    <s v=" Jake"/>
    <s v="Keehan"/>
    <n v="24.97"/>
    <n v="5.66"/>
    <s v="No"/>
    <x v="0"/>
    <x v="0"/>
    <n v="0"/>
    <x v="1"/>
    <x v="2"/>
    <x v="2"/>
    <d v="1982-11-22T00:00:00"/>
    <x v="1544"/>
    <x v="1"/>
    <s v="tier - 1"/>
    <x v="0"/>
    <x v="37"/>
  </r>
  <r>
    <x v="1545"/>
    <s v="Ms."/>
    <s v=" Sarah E"/>
    <s v="Mahaney"/>
    <n v="34.799999999999997"/>
    <n v="4.1900000000000004"/>
    <s v="No"/>
    <x v="0"/>
    <x v="0"/>
    <n v="1"/>
    <x v="1"/>
    <x v="0"/>
    <x v="2"/>
    <d v="1984-10-05T00:00:00"/>
    <x v="1545"/>
    <x v="1"/>
    <s v="tier - 3"/>
    <x v="3"/>
    <x v="32"/>
  </r>
  <r>
    <x v="1546"/>
    <s v="Ms."/>
    <s v=" Alison L."/>
    <s v="Nolan"/>
    <n v="32.965000000000003"/>
    <n v="9.2100000000000009"/>
    <s v="Yes"/>
    <x v="0"/>
    <x v="0"/>
    <n v="0"/>
    <x v="1"/>
    <x v="0"/>
    <x v="0"/>
    <d v="1981-07-20T00:00:00"/>
    <x v="1546"/>
    <x v="1"/>
    <s v="tier - 1"/>
    <x v="1"/>
    <x v="36"/>
  </r>
  <r>
    <x v="1547"/>
    <s v="Ms."/>
    <s v=" Karen A."/>
    <s v="Sobrino"/>
    <n v="27.265000000000001"/>
    <n v="5.51"/>
    <s v="No"/>
    <x v="0"/>
    <x v="0"/>
    <n v="1"/>
    <x v="1"/>
    <x v="1"/>
    <x v="2"/>
    <d v="1984-09-20T00:00:00"/>
    <x v="1547"/>
    <x v="1"/>
    <s v="tier - 2"/>
    <x v="2"/>
    <x v="32"/>
  </r>
  <r>
    <x v="1548"/>
    <s v="Mr."/>
    <s v=" Thomas R. Jr."/>
    <s v="Gennaro"/>
    <n v="17.059999999999999"/>
    <n v="8.5"/>
    <s v="No"/>
    <x v="0"/>
    <x v="0"/>
    <n v="0"/>
    <x v="1"/>
    <x v="3"/>
    <x v="0"/>
    <d v="1968-12-11T00:00:00"/>
    <x v="1548"/>
    <x v="2"/>
    <s v="tier - 2"/>
    <x v="0"/>
    <x v="0"/>
  </r>
  <r>
    <x v="1549"/>
    <s v="Ms."/>
    <s v=" Stephanie W."/>
    <s v="Mayer"/>
    <n v="36.29"/>
    <n v="6.23"/>
    <s v="No"/>
    <x v="0"/>
    <x v="0"/>
    <n v="0"/>
    <x v="1"/>
    <x v="0"/>
    <x v="1"/>
    <d v="1989-08-06T00:00:00"/>
    <x v="1549"/>
    <x v="1"/>
    <s v="tier - 2"/>
    <x v="2"/>
    <x v="4"/>
  </r>
  <r>
    <x v="1550"/>
    <s v="Mr."/>
    <s v=" Ezra"/>
    <s v="Becker"/>
    <n v="28.594999999999999"/>
    <n v="8.5299999999999994"/>
    <s v="Yes"/>
    <x v="0"/>
    <x v="0"/>
    <n v="1"/>
    <x v="1"/>
    <x v="1"/>
    <x v="0"/>
    <d v="1986-12-18T00:00:00"/>
    <x v="1550"/>
    <x v="1"/>
    <s v="tier - 3"/>
    <x v="1"/>
    <x v="26"/>
  </r>
  <r>
    <x v="1551"/>
    <s v="Mr."/>
    <s v=" Jim"/>
    <s v="Moore"/>
    <n v="17.8"/>
    <n v="5.75"/>
    <s v="Yes"/>
    <x v="0"/>
    <x v="1"/>
    <n v="1"/>
    <x v="1"/>
    <x v="3"/>
    <x v="1"/>
    <d v="1969-12-03T00:00:00"/>
    <x v="1551"/>
    <x v="1"/>
    <s v="tier - 3"/>
    <x v="0"/>
    <x v="16"/>
  </r>
  <r>
    <x v="1552"/>
    <s v="Mr."/>
    <s v=" Ari L."/>
    <s v="Platt"/>
    <n v="21.4"/>
    <n v="5.6"/>
    <s v="No"/>
    <x v="0"/>
    <x v="0"/>
    <n v="0"/>
    <x v="1"/>
    <x v="2"/>
    <x v="2"/>
    <d v="1982-10-02T00:00:00"/>
    <x v="1552"/>
    <x v="1"/>
    <s v="tier - 2"/>
    <x v="1"/>
    <x v="37"/>
  </r>
  <r>
    <x v="1553"/>
    <s v="Ms."/>
    <s v=" Fanny"/>
    <s v="Brodeur"/>
    <n v="23.01"/>
    <n v="4.68"/>
    <s v="No"/>
    <x v="0"/>
    <x v="0"/>
    <n v="0"/>
    <x v="1"/>
    <x v="2"/>
    <x v="2"/>
    <d v="1982-08-12T00:00:00"/>
    <x v="1553"/>
    <x v="1"/>
    <s v="tier - 1"/>
    <x v="0"/>
    <x v="37"/>
  </r>
  <r>
    <x v="1554"/>
    <s v="Ms."/>
    <s v=" Heather"/>
    <s v="Knight Pech"/>
    <n v="19.86"/>
    <n v="5.62"/>
    <s v="Yes"/>
    <x v="0"/>
    <x v="0"/>
    <n v="0"/>
    <x v="1"/>
    <x v="2"/>
    <x v="2"/>
    <d v="1976-10-23T00:00:00"/>
    <x v="1554"/>
    <x v="1"/>
    <s v="tier - 1"/>
    <x v="0"/>
    <x v="1"/>
  </r>
  <r>
    <x v="1555"/>
    <s v="Mr."/>
    <s v=" Peter W. Sr."/>
    <s v="Richter"/>
    <n v="33.58"/>
    <n v="5.08"/>
    <s v="No"/>
    <x v="0"/>
    <x v="0"/>
    <n v="0"/>
    <x v="1"/>
    <x v="0"/>
    <x v="2"/>
    <d v="1994-07-07T00:00:00"/>
    <x v="1555"/>
    <x v="1"/>
    <s v="tier - 1"/>
    <x v="14"/>
    <x v="6"/>
  </r>
  <r>
    <x v="1556"/>
    <s v="Ms."/>
    <s v=" Catherine A"/>
    <s v="Jubinski"/>
    <n v="29.81"/>
    <n v="5.28"/>
    <s v="No"/>
    <x v="0"/>
    <x v="0"/>
    <n v="0"/>
    <x v="1"/>
    <x v="1"/>
    <x v="2"/>
    <d v="1982-08-28T00:00:00"/>
    <x v="1556"/>
    <x v="1"/>
    <s v="tier - 2"/>
    <x v="0"/>
    <x v="37"/>
  </r>
  <r>
    <x v="1557"/>
    <s v="Ms."/>
    <s v=" Kelly A"/>
    <s v="Wall"/>
    <n v="27.4"/>
    <n v="4.6100000000000003"/>
    <s v="No"/>
    <x v="0"/>
    <x v="0"/>
    <n v="0"/>
    <x v="1"/>
    <x v="1"/>
    <x v="2"/>
    <d v="1982-10-09T00:00:00"/>
    <x v="1557"/>
    <x v="1"/>
    <s v="tier - 3"/>
    <x v="3"/>
    <x v="37"/>
  </r>
  <r>
    <x v="1558"/>
    <s v="Ms."/>
    <s v=" Janel N."/>
    <s v="McKay"/>
    <n v="17.98"/>
    <n v="6.57"/>
    <s v="Yes"/>
    <x v="0"/>
    <x v="0"/>
    <n v="2"/>
    <x v="1"/>
    <x v="3"/>
    <x v="0"/>
    <d v="1970-12-01T00:00:00"/>
    <x v="1558"/>
    <x v="1"/>
    <s v="tier - 2"/>
    <x v="0"/>
    <x v="2"/>
  </r>
  <r>
    <x v="1559"/>
    <s v="Ms."/>
    <s v=" Yann Kai"/>
    <s v="Oh"/>
    <n v="37.9"/>
    <n v="5.83"/>
    <s v="No"/>
    <x v="0"/>
    <x v="0"/>
    <n v="0"/>
    <x v="1"/>
    <x v="0"/>
    <x v="1"/>
    <d v="1980-06-08T00:00:00"/>
    <x v="1559"/>
    <x v="1"/>
    <s v="tier - 3"/>
    <x v="3"/>
    <x v="18"/>
  </r>
  <r>
    <x v="1560"/>
    <s v="Mr."/>
    <s v=" Zachary R."/>
    <s v="Kessell"/>
    <n v="25.27"/>
    <n v="6.98"/>
    <s v="Yes"/>
    <x v="0"/>
    <x v="0"/>
    <n v="0"/>
    <x v="1"/>
    <x v="1"/>
    <x v="0"/>
    <d v="1981-07-27T00:00:00"/>
    <x v="1560"/>
    <x v="1"/>
    <s v="tier - 2"/>
    <x v="0"/>
    <x v="36"/>
  </r>
  <r>
    <x v="1561"/>
    <s v="Mr."/>
    <s v=" Alejandro Sr."/>
    <s v="Hidalgo Zambrano"/>
    <n v="29.26"/>
    <n v="4.03"/>
    <s v="No"/>
    <x v="0"/>
    <x v="0"/>
    <n v="1"/>
    <x v="1"/>
    <x v="1"/>
    <x v="2"/>
    <d v="1984-11-01T00:00:00"/>
    <x v="1561"/>
    <x v="1"/>
    <s v="tier - 3"/>
    <x v="1"/>
    <x v="32"/>
  </r>
  <r>
    <x v="1562"/>
    <s v="Mr."/>
    <s v=" Nicholas R."/>
    <s v="Caprario"/>
    <n v="27.835000000000001"/>
    <n v="4.5599999999999996"/>
    <s v="No"/>
    <x v="0"/>
    <x v="0"/>
    <n v="1"/>
    <x v="1"/>
    <x v="1"/>
    <x v="2"/>
    <d v="1984-08-26T00:00:00"/>
    <x v="1562"/>
    <x v="2"/>
    <s v="tier - 3"/>
    <x v="1"/>
    <x v="32"/>
  </r>
  <r>
    <x v="1563"/>
    <s v="Mr."/>
    <s v=" Paul"/>
    <s v="Ryan"/>
    <n v="46.53"/>
    <n v="5.38"/>
    <s v="Yes"/>
    <x v="0"/>
    <x v="0"/>
    <n v="0"/>
    <x v="1"/>
    <x v="0"/>
    <x v="2"/>
    <d v="1985-07-22T00:00:00"/>
    <x v="1563"/>
    <x v="2"/>
    <s v="tier - 2"/>
    <x v="0"/>
    <x v="17"/>
  </r>
  <r>
    <x v="1564"/>
    <s v="Mr."/>
    <s v=" Michael D"/>
    <s v="Hoffman"/>
    <n v="20.58"/>
    <n v="11.04"/>
    <s v="Yes"/>
    <x v="0"/>
    <x v="0"/>
    <n v="1"/>
    <x v="1"/>
    <x v="2"/>
    <x v="0"/>
    <d v="1975-08-05T00:00:00"/>
    <x v="1564"/>
    <x v="1"/>
    <s v="tier - 3"/>
    <x v="0"/>
    <x v="27"/>
  </r>
  <r>
    <x v="1565"/>
    <s v="Ms."/>
    <s v=" Marina"/>
    <s v="Wong"/>
    <n v="19.53"/>
    <n v="6.09"/>
    <s v="Yes"/>
    <x v="0"/>
    <x v="0"/>
    <n v="0"/>
    <x v="1"/>
    <x v="2"/>
    <x v="1"/>
    <d v="1976-12-30T00:00:00"/>
    <x v="1565"/>
    <x v="1"/>
    <s v="tier - 3"/>
    <x v="0"/>
    <x v="1"/>
  </r>
  <r>
    <x v="1566"/>
    <s v="Ms."/>
    <s v=" Caroline"/>
    <s v="Lea"/>
    <n v="27.7"/>
    <n v="4.71"/>
    <s v="No"/>
    <x v="0"/>
    <x v="0"/>
    <n v="1"/>
    <x v="1"/>
    <x v="1"/>
    <x v="2"/>
    <d v="1987-09-04T00:00:00"/>
    <x v="1566"/>
    <x v="1"/>
    <s v="tier - 2"/>
    <x v="3"/>
    <x v="38"/>
  </r>
  <r>
    <x v="1567"/>
    <s v="Mr."/>
    <s v=" Ross P"/>
    <s v="Patterson"/>
    <n v="18.920000000000002"/>
    <n v="8.18"/>
    <s v="No"/>
    <x v="0"/>
    <x v="0"/>
    <n v="0"/>
    <x v="1"/>
    <x v="2"/>
    <x v="0"/>
    <d v="1971-08-22T00:00:00"/>
    <x v="1567"/>
    <x v="1"/>
    <s v="tier - 3"/>
    <x v="0"/>
    <x v="14"/>
  </r>
  <r>
    <x v="1568"/>
    <s v="Ms."/>
    <s v=" Aoife"/>
    <s v="Quigley"/>
    <n v="17.760000000000002"/>
    <n v="11.18"/>
    <s v="Yes"/>
    <x v="0"/>
    <x v="0"/>
    <n v="2"/>
    <x v="1"/>
    <x v="3"/>
    <x v="0"/>
    <d v="1970-08-20T00:00:00"/>
    <x v="1568"/>
    <x v="1"/>
    <s v="tier - 1"/>
    <x v="0"/>
    <x v="2"/>
  </r>
  <r>
    <x v="1569"/>
    <s v="Mr."/>
    <s v=" Wesley"/>
    <s v="Korir"/>
    <n v="29.83"/>
    <n v="5.03"/>
    <s v="Yes"/>
    <x v="0"/>
    <x v="0"/>
    <n v="0"/>
    <x v="1"/>
    <x v="1"/>
    <x v="2"/>
    <d v="1985-12-10T00:00:00"/>
    <x v="1569"/>
    <x v="0"/>
    <s v="tier - 3"/>
    <x v="7"/>
    <x v="17"/>
  </r>
  <r>
    <x v="1570"/>
    <s v="Ms."/>
    <s v=" Rebecca J"/>
    <s v="Downs"/>
    <n v="23.465"/>
    <n v="5.56"/>
    <s v="No"/>
    <x v="0"/>
    <x v="0"/>
    <n v="1"/>
    <x v="1"/>
    <x v="2"/>
    <x v="2"/>
    <d v="1987-09-09T00:00:00"/>
    <x v="1570"/>
    <x v="1"/>
    <s v="tier - 3"/>
    <x v="2"/>
    <x v="38"/>
  </r>
  <r>
    <x v="1571"/>
    <s v="Mr."/>
    <s v=" Barry P."/>
    <s v="Young"/>
    <n v="29.355"/>
    <n v="4.33"/>
    <s v="No"/>
    <x v="0"/>
    <x v="0"/>
    <n v="0"/>
    <x v="1"/>
    <x v="1"/>
    <x v="2"/>
    <d v="1982-10-28T00:00:00"/>
    <x v="1571"/>
    <x v="1"/>
    <s v="tier - 1"/>
    <x v="1"/>
    <x v="37"/>
  </r>
  <r>
    <x v="1572"/>
    <s v="Mr."/>
    <s v=" Maciej"/>
    <s v="Zywek"/>
    <n v="35.49"/>
    <n v="5.21"/>
    <s v="Yes"/>
    <x v="0"/>
    <x v="1"/>
    <n v="1"/>
    <x v="1"/>
    <x v="0"/>
    <x v="2"/>
    <d v="1997-08-16T00:00:00"/>
    <x v="1572"/>
    <x v="1"/>
    <s v="tier - 2"/>
    <x v="14"/>
    <x v="31"/>
  </r>
  <r>
    <x v="1573"/>
    <s v="Mr."/>
    <s v=" Jerry D."/>
    <s v="Faulkner"/>
    <n v="26.315000000000001"/>
    <n v="5.89"/>
    <s v="No"/>
    <x v="0"/>
    <x v="0"/>
    <n v="0"/>
    <x v="1"/>
    <x v="1"/>
    <x v="1"/>
    <d v="1982-08-06T00:00:00"/>
    <x v="1573"/>
    <x v="0"/>
    <s v="tier - 2"/>
    <x v="1"/>
    <x v="37"/>
  </r>
  <r>
    <x v="1574"/>
    <s v="Mr."/>
    <s v=" Eric A."/>
    <s v="Erspamer"/>
    <n v="19.79"/>
    <n v="4.8099999999999996"/>
    <s v="Yes"/>
    <x v="0"/>
    <x v="0"/>
    <n v="0"/>
    <x v="1"/>
    <x v="2"/>
    <x v="2"/>
    <d v="1976-11-18T00:00:00"/>
    <x v="1574"/>
    <x v="1"/>
    <s v="tier - 2"/>
    <x v="0"/>
    <x v="1"/>
  </r>
  <r>
    <x v="1575"/>
    <s v="Ms."/>
    <s v=" Cathi"/>
    <s v="Campbell"/>
    <n v="40.564999999999998"/>
    <n v="5.66"/>
    <s v="No"/>
    <x v="0"/>
    <x v="0"/>
    <n v="1"/>
    <x v="1"/>
    <x v="0"/>
    <x v="2"/>
    <d v="1984-08-13T00:00:00"/>
    <x v="1575"/>
    <x v="1"/>
    <s v="tier - 1"/>
    <x v="1"/>
    <x v="32"/>
  </r>
  <r>
    <x v="1576"/>
    <s v="Mr."/>
    <s v=" Alex M"/>
    <s v="Addison"/>
    <n v="18.03"/>
    <n v="10.66"/>
    <s v="Yes"/>
    <x v="0"/>
    <x v="0"/>
    <n v="2"/>
    <x v="1"/>
    <x v="3"/>
    <x v="0"/>
    <d v="1970-11-09T00:00:00"/>
    <x v="1576"/>
    <x v="1"/>
    <s v="tier - 1"/>
    <x v="0"/>
    <x v="2"/>
  </r>
  <r>
    <x v="1577"/>
    <s v="Mr."/>
    <s v=" Liang"/>
    <s v="Wu"/>
    <n v="34.65"/>
    <n v="5.98"/>
    <s v="Yes"/>
    <x v="0"/>
    <x v="0"/>
    <n v="0"/>
    <x v="1"/>
    <x v="0"/>
    <x v="1"/>
    <d v="1996-07-07T00:00:00"/>
    <x v="1577"/>
    <x v="1"/>
    <s v="tier - 3"/>
    <x v="14"/>
    <x v="45"/>
  </r>
  <r>
    <x v="1578"/>
    <s v="Ms."/>
    <s v=" Lexy"/>
    <s v="Millett"/>
    <n v="42.94"/>
    <n v="4.34"/>
    <s v="No"/>
    <x v="0"/>
    <x v="0"/>
    <n v="0"/>
    <x v="1"/>
    <x v="0"/>
    <x v="2"/>
    <d v="1989-06-24T00:00:00"/>
    <x v="1578"/>
    <x v="1"/>
    <s v="tier - 2"/>
    <x v="1"/>
    <x v="4"/>
  </r>
  <r>
    <x v="1579"/>
    <s v="Mr."/>
    <s v=" Michael"/>
    <s v="Bosl"/>
    <n v="31.254999999999999"/>
    <n v="5.17"/>
    <s v="No"/>
    <x v="0"/>
    <x v="0"/>
    <n v="0"/>
    <x v="1"/>
    <x v="0"/>
    <x v="2"/>
    <d v="1980-10-30T00:00:00"/>
    <x v="1579"/>
    <x v="1"/>
    <s v="tier - 1"/>
    <x v="1"/>
    <x v="25"/>
  </r>
  <r>
    <x v="1580"/>
    <s v="Mr."/>
    <s v=" Samuel L"/>
    <s v="Goldberg"/>
    <n v="45.43"/>
    <n v="4.2300000000000004"/>
    <s v="Yes"/>
    <x v="0"/>
    <x v="1"/>
    <n v="1"/>
    <x v="1"/>
    <x v="0"/>
    <x v="2"/>
    <d v="1983-08-19T00:00:00"/>
    <x v="1580"/>
    <x v="2"/>
    <s v="tier - 2"/>
    <x v="0"/>
    <x v="33"/>
  </r>
  <r>
    <x v="1581"/>
    <s v="Mr."/>
    <s v=" Spencer A."/>
    <s v="Kelley"/>
    <n v="32.340000000000003"/>
    <n v="4.88"/>
    <s v="Yes"/>
    <x v="0"/>
    <x v="1"/>
    <n v="1"/>
    <x v="1"/>
    <x v="0"/>
    <x v="2"/>
    <d v="1983-10-21T00:00:00"/>
    <x v="1581"/>
    <x v="1"/>
    <s v="tier - 1"/>
    <x v="0"/>
    <x v="33"/>
  </r>
  <r>
    <x v="1582"/>
    <s v="Mrs."/>
    <s v=" Rochelle"/>
    <s v="Johnston"/>
    <n v="25.46"/>
    <n v="9.7100000000000009"/>
    <s v="Yes"/>
    <x v="0"/>
    <x v="0"/>
    <n v="1"/>
    <x v="1"/>
    <x v="1"/>
    <x v="0"/>
    <d v="1986-09-25T00:00:00"/>
    <x v="1582"/>
    <x v="1"/>
    <s v="tier - 2"/>
    <x v="0"/>
    <x v="26"/>
  </r>
  <r>
    <x v="1583"/>
    <s v="Ms."/>
    <s v=" Paula"/>
    <s v="Keating"/>
    <n v="37.145000000000003"/>
    <n v="5.32"/>
    <s v="No"/>
    <x v="0"/>
    <x v="0"/>
    <n v="0"/>
    <x v="1"/>
    <x v="0"/>
    <x v="2"/>
    <d v="1990-08-13T00:00:00"/>
    <x v="1583"/>
    <x v="1"/>
    <s v="tier - 2"/>
    <x v="2"/>
    <x v="3"/>
  </r>
  <r>
    <x v="1584"/>
    <s v="Mrs."/>
    <s v=" Madeline E."/>
    <s v="Duhon"/>
    <n v="30.8"/>
    <n v="5.83"/>
    <s v="Yes"/>
    <x v="0"/>
    <x v="0"/>
    <n v="0"/>
    <x v="1"/>
    <x v="0"/>
    <x v="1"/>
    <d v="1985-12-15T00:00:00"/>
    <x v="1584"/>
    <x v="1"/>
    <s v="tier - 1"/>
    <x v="0"/>
    <x v="17"/>
  </r>
  <r>
    <x v="1585"/>
    <s v="Ms."/>
    <s v=" Maria Isabel"/>
    <s v="Briseno"/>
    <n v="29.5"/>
    <n v="5.54"/>
    <s v="Yes"/>
    <x v="0"/>
    <x v="0"/>
    <n v="0"/>
    <x v="1"/>
    <x v="1"/>
    <x v="2"/>
    <d v="1985-11-19T00:00:00"/>
    <x v="1585"/>
    <x v="1"/>
    <s v="tier - 1"/>
    <x v="3"/>
    <x v="17"/>
  </r>
  <r>
    <x v="1586"/>
    <s v="Mr."/>
    <s v=" Arthur M."/>
    <s v="Besse"/>
    <n v="43.39"/>
    <n v="5.85"/>
    <s v="No"/>
    <x v="1"/>
    <x v="0"/>
    <n v="1"/>
    <x v="1"/>
    <x v="0"/>
    <x v="1"/>
    <d v="2004-07-27T00:00:00"/>
    <x v="1586"/>
    <x v="1"/>
    <s v="tier - 2"/>
    <x v="3"/>
    <x v="41"/>
  </r>
  <r>
    <x v="1587"/>
    <s v="Mr."/>
    <s v=" Joseph R."/>
    <s v="Shillings"/>
    <n v="15.08"/>
    <n v="4.8499999999999996"/>
    <s v="Yes"/>
    <x v="0"/>
    <x v="1"/>
    <n v="1"/>
    <x v="1"/>
    <x v="3"/>
    <x v="2"/>
    <d v="1969-09-04T00:00:00"/>
    <x v="1587"/>
    <x v="1"/>
    <s v="tier - 2"/>
    <x v="1"/>
    <x v="16"/>
  </r>
  <r>
    <x v="1588"/>
    <s v="Ms."/>
    <s v=" Sachiko"/>
    <s v="Tate"/>
    <n v="20.48"/>
    <n v="11.09"/>
    <s v="No"/>
    <x v="0"/>
    <x v="0"/>
    <n v="0"/>
    <x v="1"/>
    <x v="2"/>
    <x v="0"/>
    <d v="1974-09-17T00:00:00"/>
    <x v="1588"/>
    <x v="1"/>
    <s v="tier - 1"/>
    <x v="0"/>
    <x v="19"/>
  </r>
  <r>
    <x v="1589"/>
    <s v="Mr."/>
    <s v=" Christopher"/>
    <s v="Arsenault"/>
    <n v="34.450000000000003"/>
    <n v="5.58"/>
    <s v="Yes"/>
    <x v="0"/>
    <x v="0"/>
    <n v="0"/>
    <x v="1"/>
    <x v="0"/>
    <x v="2"/>
    <d v="1996-07-04T00:00:00"/>
    <x v="1589"/>
    <x v="1"/>
    <s v="tier - 3"/>
    <x v="14"/>
    <x v="45"/>
  </r>
  <r>
    <x v="1590"/>
    <s v="Mr."/>
    <s v=" Joseph"/>
    <s v="Hengoed"/>
    <n v="34.21"/>
    <n v="9.7200000000000006"/>
    <s v="Yes"/>
    <x v="0"/>
    <x v="0"/>
    <n v="0"/>
    <x v="1"/>
    <x v="0"/>
    <x v="0"/>
    <d v="1981-08-26T00:00:00"/>
    <x v="1590"/>
    <x v="1"/>
    <s v="tier - 3"/>
    <x v="0"/>
    <x v="36"/>
  </r>
  <r>
    <x v="1591"/>
    <s v="Mr."/>
    <s v=" Lawrence"/>
    <s v="Aller"/>
    <n v="28.8"/>
    <n v="11.41"/>
    <s v="Yes"/>
    <x v="0"/>
    <x v="0"/>
    <n v="0"/>
    <x v="1"/>
    <x v="1"/>
    <x v="0"/>
    <d v="1981-11-24T00:00:00"/>
    <x v="1591"/>
    <x v="1"/>
    <s v="tier - 1"/>
    <x v="3"/>
    <x v="36"/>
  </r>
  <r>
    <x v="1592"/>
    <s v="Mrs."/>
    <s v=" Katie"/>
    <s v="Pisano"/>
    <n v="31.74"/>
    <n v="4.46"/>
    <s v="No"/>
    <x v="0"/>
    <x v="1"/>
    <n v="1"/>
    <x v="1"/>
    <x v="0"/>
    <x v="2"/>
    <d v="1993-10-16T00:00:00"/>
    <x v="1592"/>
    <x v="1"/>
    <s v="tier - 1"/>
    <x v="15"/>
    <x v="20"/>
  </r>
  <r>
    <x v="1593"/>
    <s v="Mr."/>
    <s v=" Ruben"/>
    <s v="Sanca"/>
    <n v="21.78"/>
    <n v="9.31"/>
    <s v="Yes"/>
    <x v="0"/>
    <x v="0"/>
    <n v="0"/>
    <x v="1"/>
    <x v="2"/>
    <x v="0"/>
    <d v="1981-06-30T00:00:00"/>
    <x v="1593"/>
    <x v="0"/>
    <s v="tier - 3"/>
    <x v="0"/>
    <x v="36"/>
  </r>
  <r>
    <x v="1594"/>
    <s v="Ms."/>
    <s v=" Sarah"/>
    <s v="Bond"/>
    <n v="23.75"/>
    <n v="5.03"/>
    <s v="No"/>
    <x v="0"/>
    <x v="0"/>
    <n v="1"/>
    <x v="1"/>
    <x v="2"/>
    <x v="2"/>
    <d v="1984-09-25T00:00:00"/>
    <x v="1594"/>
    <x v="1"/>
    <s v="tier - 1"/>
    <x v="0"/>
    <x v="32"/>
  </r>
  <r>
    <x v="1595"/>
    <s v="Mrs."/>
    <s v=" Angela R."/>
    <s v="Carron"/>
    <n v="33.21"/>
    <n v="5.07"/>
    <s v="Yes"/>
    <x v="0"/>
    <x v="0"/>
    <n v="1"/>
    <x v="1"/>
    <x v="0"/>
    <x v="2"/>
    <d v="1995-10-17T00:00:00"/>
    <x v="1595"/>
    <x v="1"/>
    <s v="tier - 1"/>
    <x v="12"/>
    <x v="40"/>
  </r>
  <r>
    <x v="1596"/>
    <s v="Mr."/>
    <s v=" Chatham"/>
    <s v="Ellwanger"/>
    <n v="17.7"/>
    <n v="10.42"/>
    <s v="Yes"/>
    <x v="0"/>
    <x v="0"/>
    <n v="2"/>
    <x v="1"/>
    <x v="3"/>
    <x v="0"/>
    <d v="1970-10-11T00:00:00"/>
    <x v="1596"/>
    <x v="1"/>
    <s v="tier - 2"/>
    <x v="0"/>
    <x v="2"/>
  </r>
  <r>
    <x v="1597"/>
    <s v="Mr."/>
    <s v=" Derek"/>
    <s v="Hanson"/>
    <n v="17.2"/>
    <n v="6.45"/>
    <s v="No"/>
    <x v="0"/>
    <x v="0"/>
    <n v="2"/>
    <x v="1"/>
    <x v="3"/>
    <x v="1"/>
    <d v="1972-09-08T00:00:00"/>
    <x v="1597"/>
    <x v="1"/>
    <s v="tier - 2"/>
    <x v="1"/>
    <x v="28"/>
  </r>
  <r>
    <x v="1598"/>
    <s v="Mr."/>
    <s v=" Kalvin J."/>
    <s v="Tucker"/>
    <n v="19.21"/>
    <n v="5.52"/>
    <s v="No"/>
    <x v="0"/>
    <x v="0"/>
    <n v="2"/>
    <x v="1"/>
    <x v="2"/>
    <x v="2"/>
    <d v="1972-11-11T00:00:00"/>
    <x v="1598"/>
    <x v="1"/>
    <s v="tier - 2"/>
    <x v="0"/>
    <x v="28"/>
  </r>
  <r>
    <x v="1599"/>
    <s v="Mr."/>
    <s v=" Dave"/>
    <s v="Counts"/>
    <n v="23.2"/>
    <n v="4.41"/>
    <s v="No"/>
    <x v="0"/>
    <x v="1"/>
    <n v="1"/>
    <x v="1"/>
    <x v="2"/>
    <x v="2"/>
    <d v="1979-10-10T00:00:00"/>
    <x v="1599"/>
    <x v="1"/>
    <s v="tier - 1"/>
    <x v="3"/>
    <x v="18"/>
  </r>
  <r>
    <x v="1600"/>
    <s v="Ms."/>
    <s v=" Barbara G."/>
    <s v="Carson"/>
    <n v="32.5"/>
    <n v="4.6900000000000004"/>
    <s v="Yes"/>
    <x v="0"/>
    <x v="1"/>
    <n v="1"/>
    <x v="1"/>
    <x v="0"/>
    <x v="2"/>
    <d v="1983-08-11T00:00:00"/>
    <x v="1600"/>
    <x v="1"/>
    <s v="tier - 1"/>
    <x v="3"/>
    <x v="33"/>
  </r>
  <r>
    <x v="1601"/>
    <s v="Mr."/>
    <s v=" Skylar"/>
    <s v="Haines"/>
    <n v="20.9"/>
    <n v="6.94"/>
    <s v="No"/>
    <x v="0"/>
    <x v="0"/>
    <n v="0"/>
    <x v="1"/>
    <x v="2"/>
    <x v="0"/>
    <d v="1978-09-19T00:00:00"/>
    <x v="1601"/>
    <x v="1"/>
    <s v="tier - 2"/>
    <x v="0"/>
    <x v="9"/>
  </r>
  <r>
    <x v="1602"/>
    <s v="Mr."/>
    <s v=" Nick"/>
    <s v="Schnabel"/>
    <n v="19.11"/>
    <n v="4.3499999999999996"/>
    <s v="No"/>
    <x v="0"/>
    <x v="0"/>
    <n v="2"/>
    <x v="1"/>
    <x v="2"/>
    <x v="2"/>
    <d v="1972-06-29T00:00:00"/>
    <x v="1602"/>
    <x v="1"/>
    <s v="tier - 2"/>
    <x v="0"/>
    <x v="28"/>
  </r>
  <r>
    <x v="1603"/>
    <s v="Mr."/>
    <s v=" Sunny S"/>
    <s v="Thind"/>
    <n v="31.17"/>
    <n v="5.28"/>
    <s v="No"/>
    <x v="0"/>
    <x v="0"/>
    <n v="1"/>
    <x v="1"/>
    <x v="0"/>
    <x v="2"/>
    <d v="1992-08-12T00:00:00"/>
    <x v="1603"/>
    <x v="1"/>
    <s v="tier - 1"/>
    <x v="14"/>
    <x v="34"/>
  </r>
  <r>
    <x v="1604"/>
    <s v="Mrs."/>
    <s v=" Anne-Marie"/>
    <s v="Simon"/>
    <n v="36.08"/>
    <n v="4.29"/>
    <s v="No"/>
    <x v="0"/>
    <x v="0"/>
    <n v="0"/>
    <x v="1"/>
    <x v="0"/>
    <x v="2"/>
    <d v="1999-09-10T00:00:00"/>
    <x v="1604"/>
    <x v="1"/>
    <s v="tier - 2"/>
    <x v="12"/>
    <x v="35"/>
  </r>
  <r>
    <x v="1605"/>
    <s v="Mr."/>
    <s v=" Nicholas"/>
    <s v="Arciniaga"/>
    <n v="28.024999999999999"/>
    <n v="5.69"/>
    <s v="Yes"/>
    <x v="0"/>
    <x v="0"/>
    <n v="0"/>
    <x v="1"/>
    <x v="1"/>
    <x v="2"/>
    <d v="1985-09-22T00:00:00"/>
    <x v="1605"/>
    <x v="1"/>
    <s v="tier - 2"/>
    <x v="1"/>
    <x v="17"/>
  </r>
  <r>
    <x v="1606"/>
    <s v="Mr."/>
    <s v=" Scott M."/>
    <s v="Ryan"/>
    <n v="24.32"/>
    <n v="5.56"/>
    <s v="Yes"/>
    <x v="0"/>
    <x v="0"/>
    <n v="0"/>
    <x v="1"/>
    <x v="2"/>
    <x v="2"/>
    <d v="1985-07-22T00:00:00"/>
    <x v="1606"/>
    <x v="1"/>
    <s v="tier - 1"/>
    <x v="1"/>
    <x v="17"/>
  </r>
  <r>
    <x v="1607"/>
    <s v="Ms."/>
    <s v=" Marisa A"/>
    <s v="Lizak"/>
    <n v="38"/>
    <n v="5.41"/>
    <s v="Yes"/>
    <x v="0"/>
    <x v="0"/>
    <n v="1"/>
    <x v="1"/>
    <x v="0"/>
    <x v="2"/>
    <d v="1988-10-23T00:00:00"/>
    <x v="1607"/>
    <x v="1"/>
    <s v="tier - 1"/>
    <x v="3"/>
    <x v="23"/>
  </r>
  <r>
    <x v="1608"/>
    <s v="Ms."/>
    <s v=" Katie"/>
    <s v="Howery"/>
    <n v="31.6"/>
    <n v="10.85"/>
    <s v="Yes"/>
    <x v="0"/>
    <x v="0"/>
    <n v="0"/>
    <x v="1"/>
    <x v="0"/>
    <x v="0"/>
    <d v="1981-10-01T00:00:00"/>
    <x v="1608"/>
    <x v="1"/>
    <s v="tier - 3"/>
    <x v="3"/>
    <x v="36"/>
  </r>
  <r>
    <x v="1609"/>
    <s v="Ms."/>
    <s v=" Amy L"/>
    <s v="Crain"/>
    <n v="31.02"/>
    <n v="11.63"/>
    <s v="Yes"/>
    <x v="0"/>
    <x v="0"/>
    <n v="0"/>
    <x v="1"/>
    <x v="0"/>
    <x v="0"/>
    <d v="1981-11-22T00:00:00"/>
    <x v="1609"/>
    <x v="1"/>
    <s v="tier - 1"/>
    <x v="0"/>
    <x v="36"/>
  </r>
  <r>
    <x v="1610"/>
    <s v="Ms."/>
    <s v=" Jenna M"/>
    <s v="Hotze"/>
    <n v="29.26"/>
    <n v="5.68"/>
    <s v="Yes"/>
    <x v="0"/>
    <x v="0"/>
    <n v="1"/>
    <x v="1"/>
    <x v="1"/>
    <x v="2"/>
    <d v="1988-11-01T00:00:00"/>
    <x v="1610"/>
    <x v="1"/>
    <s v="tier - 3"/>
    <x v="0"/>
    <x v="23"/>
  </r>
  <r>
    <x v="1611"/>
    <s v="Ms."/>
    <s v=" Elizabeth M."/>
    <s v="Chauhan"/>
    <n v="15.09"/>
    <n v="7.59"/>
    <s v="Yes"/>
    <x v="0"/>
    <x v="0"/>
    <n v="2"/>
    <x v="1"/>
    <x v="3"/>
    <x v="0"/>
    <d v="1970-10-05T00:00:00"/>
    <x v="1611"/>
    <x v="1"/>
    <s v="tier - 2"/>
    <x v="1"/>
    <x v="2"/>
  </r>
  <r>
    <x v="1612"/>
    <s v="Mr."/>
    <s v=" Lyazid"/>
    <s v="Raab"/>
    <n v="22.63"/>
    <n v="5.09"/>
    <s v="Yes"/>
    <x v="0"/>
    <x v="0"/>
    <n v="0"/>
    <x v="1"/>
    <x v="2"/>
    <x v="2"/>
    <d v="1985-08-09T00:00:00"/>
    <x v="1612"/>
    <x v="1"/>
    <s v="tier - 2"/>
    <x v="1"/>
    <x v="17"/>
  </r>
  <r>
    <x v="1613"/>
    <s v="Ms."/>
    <s v=" Lindsey A."/>
    <s v="McKown"/>
    <n v="23.46"/>
    <n v="4.21"/>
    <s v="No"/>
    <x v="0"/>
    <x v="0"/>
    <n v="1"/>
    <x v="1"/>
    <x v="2"/>
    <x v="2"/>
    <d v="1984-10-06T00:00:00"/>
    <x v="1613"/>
    <x v="1"/>
    <s v="tier - 1"/>
    <x v="0"/>
    <x v="32"/>
  </r>
  <r>
    <x v="1614"/>
    <s v="Mr."/>
    <s v=" Chris"/>
    <s v="Schiemann"/>
    <n v="22.56"/>
    <n v="4.34"/>
    <s v="Yes"/>
    <x v="0"/>
    <x v="0"/>
    <n v="0"/>
    <x v="1"/>
    <x v="2"/>
    <x v="2"/>
    <d v="1985-10-15T00:00:00"/>
    <x v="1614"/>
    <x v="1"/>
    <s v="tier - 1"/>
    <x v="1"/>
    <x v="17"/>
  </r>
  <r>
    <x v="1615"/>
    <s v="Ms."/>
    <s v=" Jennifer A"/>
    <s v="Cress"/>
    <n v="19.28"/>
    <n v="11.85"/>
    <s v="No"/>
    <x v="0"/>
    <x v="0"/>
    <n v="2"/>
    <x v="1"/>
    <x v="2"/>
    <x v="0"/>
    <d v="1973-11-06T00:00:00"/>
    <x v="1615"/>
    <x v="1"/>
    <s v="tier - 3"/>
    <x v="0"/>
    <x v="30"/>
  </r>
  <r>
    <x v="1616"/>
    <s v="Mr."/>
    <s v=" Leif S."/>
    <s v="Mawson"/>
    <n v="15.37"/>
    <n v="9.61"/>
    <s v="Yes"/>
    <x v="0"/>
    <x v="0"/>
    <n v="2"/>
    <x v="1"/>
    <x v="3"/>
    <x v="0"/>
    <d v="1970-10-14T00:00:00"/>
    <x v="1616"/>
    <x v="1"/>
    <s v="tier - 3"/>
    <x v="1"/>
    <x v="2"/>
  </r>
  <r>
    <x v="1617"/>
    <s v="Ms."/>
    <s v=" Stephanie A"/>
    <s v="Wigginton"/>
    <n v="18.71"/>
    <n v="5.29"/>
    <s v="Yes"/>
    <x v="0"/>
    <x v="0"/>
    <n v="0"/>
    <x v="1"/>
    <x v="2"/>
    <x v="2"/>
    <d v="1976-12-12T00:00:00"/>
    <x v="1617"/>
    <x v="1"/>
    <s v="tier - 3"/>
    <x v="0"/>
    <x v="1"/>
  </r>
  <r>
    <x v="1618"/>
    <s v="Mr."/>
    <s v=" Bo"/>
    <s v="Wang"/>
    <n v="20.61"/>
    <n v="6.89"/>
    <s v="No"/>
    <x v="0"/>
    <x v="0"/>
    <n v="0"/>
    <x v="1"/>
    <x v="2"/>
    <x v="0"/>
    <d v="1978-09-05T00:00:00"/>
    <x v="1618"/>
    <x v="1"/>
    <s v="tier - 1"/>
    <x v="0"/>
    <x v="9"/>
  </r>
  <r>
    <x v="1619"/>
    <s v="Ms."/>
    <s v=" Leah"/>
    <s v="Schroeder"/>
    <n v="15.99"/>
    <n v="4.57"/>
    <s v="Yes"/>
    <x v="0"/>
    <x v="1"/>
    <n v="1"/>
    <x v="1"/>
    <x v="3"/>
    <x v="2"/>
    <d v="1969-11-09T00:00:00"/>
    <x v="1619"/>
    <x v="1"/>
    <s v="tier - 2"/>
    <x v="3"/>
    <x v="16"/>
  </r>
  <r>
    <x v="1620"/>
    <s v="Ms."/>
    <s v=" Kara Lynne"/>
    <s v="Leonard"/>
    <n v="33.155000000000001"/>
    <n v="4.32"/>
    <s v="No"/>
    <x v="0"/>
    <x v="0"/>
    <n v="0"/>
    <x v="1"/>
    <x v="0"/>
    <x v="2"/>
    <d v="1990-08-18T00:00:00"/>
    <x v="1620"/>
    <x v="1"/>
    <s v="tier - 3"/>
    <x v="1"/>
    <x v="3"/>
  </r>
  <r>
    <x v="1621"/>
    <s v="Mr."/>
    <s v=" Jeffrey"/>
    <s v="Tissue"/>
    <n v="26.22"/>
    <n v="5.57"/>
    <s v="Yes"/>
    <x v="0"/>
    <x v="1"/>
    <n v="1"/>
    <x v="1"/>
    <x v="1"/>
    <x v="2"/>
    <d v="1983-11-16T00:00:00"/>
    <x v="1621"/>
    <x v="2"/>
    <s v="tier - 2"/>
    <x v="1"/>
    <x v="33"/>
  </r>
  <r>
    <x v="1622"/>
    <s v="Mr."/>
    <s v=" Justin"/>
    <s v="Wood"/>
    <n v="21.85"/>
    <n v="5.26"/>
    <s v="Yes"/>
    <x v="0"/>
    <x v="1"/>
    <n v="1"/>
    <x v="1"/>
    <x v="2"/>
    <x v="2"/>
    <d v="1983-08-11T00:00:00"/>
    <x v="1622"/>
    <x v="1"/>
    <s v="tier - 3"/>
    <x v="1"/>
    <x v="33"/>
  </r>
  <r>
    <x v="1623"/>
    <s v="Ms."/>
    <s v=" Emily"/>
    <s v="Denny"/>
    <n v="30.495000000000001"/>
    <n v="6.25"/>
    <s v="No"/>
    <x v="0"/>
    <x v="0"/>
    <n v="0"/>
    <x v="1"/>
    <x v="0"/>
    <x v="1"/>
    <d v="1991-07-25T00:00:00"/>
    <x v="1623"/>
    <x v="1"/>
    <s v="tier - 2"/>
    <x v="2"/>
    <x v="42"/>
  </r>
  <r>
    <x v="1624"/>
    <s v="Ms."/>
    <s v=" Rebecca"/>
    <s v="Testa"/>
    <n v="34.104999999999997"/>
    <n v="5.67"/>
    <s v="Yes"/>
    <x v="0"/>
    <x v="0"/>
    <n v="0"/>
    <x v="1"/>
    <x v="0"/>
    <x v="2"/>
    <d v="1985-07-21T00:00:00"/>
    <x v="1624"/>
    <x v="1"/>
    <s v="tier - 1"/>
    <x v="1"/>
    <x v="17"/>
  </r>
  <r>
    <x v="1625"/>
    <s v="Mrs."/>
    <s v=" Allie"/>
    <s v="Mooney"/>
    <n v="32.770000000000003"/>
    <n v="4.42"/>
    <s v="Yes"/>
    <x v="0"/>
    <x v="0"/>
    <n v="1"/>
    <x v="1"/>
    <x v="0"/>
    <x v="2"/>
    <d v="1995-09-09T00:00:00"/>
    <x v="1625"/>
    <x v="1"/>
    <s v="tier - 3"/>
    <x v="12"/>
    <x v="40"/>
  </r>
  <r>
    <x v="1626"/>
    <s v="Ms."/>
    <s v=" Trasi"/>
    <s v="Buchholtz"/>
    <n v="16.850000000000001"/>
    <n v="11.75"/>
    <s v="Yes"/>
    <x v="0"/>
    <x v="0"/>
    <n v="2"/>
    <x v="1"/>
    <x v="3"/>
    <x v="0"/>
    <d v="1970-06-09T00:00:00"/>
    <x v="1626"/>
    <x v="1"/>
    <s v="tier - 2"/>
    <x v="0"/>
    <x v="2"/>
  </r>
  <r>
    <x v="1627"/>
    <s v="Mr."/>
    <s v=" Kevin"/>
    <s v="Hoyt"/>
    <n v="34.700000000000003"/>
    <n v="6.06"/>
    <s v="No"/>
    <x v="0"/>
    <x v="0"/>
    <n v="1"/>
    <x v="1"/>
    <x v="0"/>
    <x v="1"/>
    <d v="1984-07-25T00:00:00"/>
    <x v="1627"/>
    <x v="0"/>
    <s v="tier - 2"/>
    <x v="3"/>
    <x v="32"/>
  </r>
  <r>
    <x v="1628"/>
    <s v="Mr."/>
    <s v=" Fernando"/>
    <s v="Cabada"/>
    <n v="37.049999999999997"/>
    <n v="5.48"/>
    <s v="No"/>
    <x v="0"/>
    <x v="0"/>
    <n v="1"/>
    <x v="1"/>
    <x v="0"/>
    <x v="2"/>
    <d v="1984-10-14T00:00:00"/>
    <x v="1628"/>
    <x v="0"/>
    <s v="tier - 1"/>
    <x v="7"/>
    <x v="32"/>
  </r>
  <r>
    <x v="1629"/>
    <s v="Ms."/>
    <s v=" Ieva"/>
    <s v="Lobaciute"/>
    <n v="18.78"/>
    <n v="4.45"/>
    <s v="No"/>
    <x v="0"/>
    <x v="1"/>
    <n v="1"/>
    <x v="1"/>
    <x v="2"/>
    <x v="2"/>
    <d v="1979-08-08T00:00:00"/>
    <x v="1629"/>
    <x v="1"/>
    <s v="tier - 2"/>
    <x v="1"/>
    <x v="18"/>
  </r>
  <r>
    <x v="1630"/>
    <s v="Mr."/>
    <s v=" Chris"/>
    <s v="Dawes"/>
    <n v="28.024999999999999"/>
    <n v="5"/>
    <s v="No"/>
    <x v="0"/>
    <x v="0"/>
    <n v="1"/>
    <x v="1"/>
    <x v="1"/>
    <x v="2"/>
    <d v="1984-09-21T00:00:00"/>
    <x v="1630"/>
    <x v="2"/>
    <s v="tier - 1"/>
    <x v="4"/>
    <x v="32"/>
  </r>
  <r>
    <x v="1631"/>
    <s v="Mr."/>
    <s v=" Drew L."/>
    <s v="Deppen"/>
    <n v="35.090000000000003"/>
    <n v="5.84"/>
    <s v="No"/>
    <x v="0"/>
    <x v="0"/>
    <n v="0"/>
    <x v="1"/>
    <x v="0"/>
    <x v="1"/>
    <d v="1994-11-08T00:00:00"/>
    <x v="1631"/>
    <x v="1"/>
    <s v="tier - 2"/>
    <x v="3"/>
    <x v="6"/>
  </r>
  <r>
    <x v="1632"/>
    <s v="Ms."/>
    <s v=" Christina"/>
    <s v="Oberndorfer"/>
    <n v="34.42"/>
    <n v="5.21"/>
    <s v="Yes"/>
    <x v="0"/>
    <x v="0"/>
    <n v="0"/>
    <x v="1"/>
    <x v="0"/>
    <x v="2"/>
    <d v="1996-07-28T00:00:00"/>
    <x v="1632"/>
    <x v="1"/>
    <s v="tier - 3"/>
    <x v="1"/>
    <x v="45"/>
  </r>
  <r>
    <x v="1633"/>
    <s v="Mr."/>
    <s v=" Alexander G"/>
    <s v="Hetherington"/>
    <n v="29.4"/>
    <n v="4.26"/>
    <s v="No"/>
    <x v="0"/>
    <x v="0"/>
    <n v="0"/>
    <x v="1"/>
    <x v="1"/>
    <x v="2"/>
    <d v="1989-08-16T00:00:00"/>
    <x v="1633"/>
    <x v="1"/>
    <s v="tier - 1"/>
    <x v="3"/>
    <x v="4"/>
  </r>
  <r>
    <x v="1634"/>
    <s v="Ms."/>
    <s v=" Meaghan"/>
    <s v="Murray"/>
    <n v="21.31"/>
    <n v="4.17"/>
    <s v="No"/>
    <x v="0"/>
    <x v="0"/>
    <n v="0"/>
    <x v="1"/>
    <x v="2"/>
    <x v="2"/>
    <d v="1980-08-08T00:00:00"/>
    <x v="1634"/>
    <x v="1"/>
    <s v="tier - 3"/>
    <x v="0"/>
    <x v="25"/>
  </r>
  <r>
    <x v="1635"/>
    <s v="Ms."/>
    <s v=" Kristin"/>
    <s v="Higden"/>
    <n v="19.559999999999999"/>
    <n v="11.96"/>
    <s v="No"/>
    <x v="0"/>
    <x v="0"/>
    <n v="0"/>
    <x v="1"/>
    <x v="2"/>
    <x v="0"/>
    <d v="1974-08-17T00:00:00"/>
    <x v="1635"/>
    <x v="1"/>
    <s v="tier - 2"/>
    <x v="0"/>
    <x v="19"/>
  </r>
  <r>
    <x v="1636"/>
    <s v="Ms."/>
    <s v=" Andrea K."/>
    <s v="Rediger"/>
    <n v="37.335000000000001"/>
    <n v="6.26"/>
    <s v="Yes"/>
    <x v="0"/>
    <x v="0"/>
    <n v="1"/>
    <x v="1"/>
    <x v="0"/>
    <x v="1"/>
    <d v="1988-06-10T00:00:00"/>
    <x v="1636"/>
    <x v="1"/>
    <s v="tier - 1"/>
    <x v="1"/>
    <x v="23"/>
  </r>
  <r>
    <x v="1637"/>
    <s v="Ms."/>
    <s v=" Kris"/>
    <s v="Huff"/>
    <n v="19.53"/>
    <n v="11.68"/>
    <s v="No"/>
    <x v="0"/>
    <x v="0"/>
    <n v="0"/>
    <x v="1"/>
    <x v="2"/>
    <x v="0"/>
    <d v="1974-10-11T00:00:00"/>
    <x v="1637"/>
    <x v="1"/>
    <s v="tier - 3"/>
    <x v="0"/>
    <x v="19"/>
  </r>
  <r>
    <x v="1638"/>
    <s v="Mr."/>
    <s v=" Alden W"/>
    <s v="Hall"/>
    <n v="34.1"/>
    <n v="5.16"/>
    <s v="No"/>
    <x v="0"/>
    <x v="0"/>
    <n v="0"/>
    <x v="1"/>
    <x v="0"/>
    <x v="2"/>
    <d v="1980-10-10T00:00:00"/>
    <x v="1638"/>
    <x v="1"/>
    <s v="tier - 2"/>
    <x v="3"/>
    <x v="25"/>
  </r>
  <r>
    <x v="1639"/>
    <s v="Ms."/>
    <s v=" Suzanne M"/>
    <s v="Grise"/>
    <n v="16.5"/>
    <n v="6.9"/>
    <s v="Yes"/>
    <x v="0"/>
    <x v="0"/>
    <n v="2"/>
    <x v="1"/>
    <x v="3"/>
    <x v="0"/>
    <d v="1970-06-25T00:00:00"/>
    <x v="1639"/>
    <x v="1"/>
    <s v="tier - 3"/>
    <x v="0"/>
    <x v="2"/>
  </r>
  <r>
    <x v="1640"/>
    <s v="Ms."/>
    <s v=" Heidi Z."/>
    <s v="Skildum"/>
    <n v="30.69"/>
    <n v="4.83"/>
    <s v="No"/>
    <x v="0"/>
    <x v="0"/>
    <n v="1"/>
    <x v="1"/>
    <x v="0"/>
    <x v="2"/>
    <d v="1984-11-11T00:00:00"/>
    <x v="1640"/>
    <x v="1"/>
    <s v="tier - 2"/>
    <x v="0"/>
    <x v="32"/>
  </r>
  <r>
    <x v="1641"/>
    <s v="Ms."/>
    <s v=" Carolyn"/>
    <s v="Yang"/>
    <n v="28.93"/>
    <n v="4.87"/>
    <s v="No"/>
    <x v="0"/>
    <x v="0"/>
    <n v="1"/>
    <x v="1"/>
    <x v="1"/>
    <x v="2"/>
    <d v="1984-09-19T00:00:00"/>
    <x v="1641"/>
    <x v="1"/>
    <s v="tier - 3"/>
    <x v="0"/>
    <x v="32"/>
  </r>
  <r>
    <x v="1642"/>
    <s v="Ms."/>
    <s v=" Sabine"/>
    <s v="Fischer-Daly"/>
    <n v="38.9"/>
    <n v="4.28"/>
    <s v="No"/>
    <x v="0"/>
    <x v="0"/>
    <n v="0"/>
    <x v="1"/>
    <x v="0"/>
    <x v="2"/>
    <d v="1989-07-22T00:00:00"/>
    <x v="1642"/>
    <x v="1"/>
    <s v="tier - 2"/>
    <x v="3"/>
    <x v="4"/>
  </r>
  <r>
    <x v="1643"/>
    <s v="Mr."/>
    <s v=" Bobby"/>
    <s v="Asher"/>
    <n v="26.9"/>
    <n v="4.07"/>
    <s v="No"/>
    <x v="0"/>
    <x v="0"/>
    <n v="0"/>
    <x v="1"/>
    <x v="1"/>
    <x v="2"/>
    <d v="1980-07-21T00:00:00"/>
    <x v="1643"/>
    <x v="2"/>
    <s v="tier - 3"/>
    <x v="3"/>
    <x v="25"/>
  </r>
  <r>
    <x v="1644"/>
    <s v="Mr."/>
    <s v=" Fan"/>
    <s v="Zhou"/>
    <n v="24.86"/>
    <n v="6.23"/>
    <s v="No"/>
    <x v="0"/>
    <x v="0"/>
    <n v="0"/>
    <x v="1"/>
    <x v="2"/>
    <x v="1"/>
    <d v="1980-08-05T00:00:00"/>
    <x v="1644"/>
    <x v="1"/>
    <s v="tier - 3"/>
    <x v="0"/>
    <x v="25"/>
  </r>
  <r>
    <x v="1645"/>
    <s v="Mrs."/>
    <s v=" Rachel M"/>
    <s v="Rudder"/>
    <n v="39.14"/>
    <n v="6.24"/>
    <s v="No"/>
    <x v="1"/>
    <x v="0"/>
    <n v="1"/>
    <x v="1"/>
    <x v="0"/>
    <x v="1"/>
    <d v="2004-07-15T00:00:00"/>
    <x v="1645"/>
    <x v="1"/>
    <s v="tier - 1"/>
    <x v="12"/>
    <x v="41"/>
  </r>
  <r>
    <x v="1646"/>
    <s v="Mr."/>
    <s v=" Greg"/>
    <s v="Cartmell"/>
    <n v="39.799999999999997"/>
    <n v="6.17"/>
    <s v="No"/>
    <x v="0"/>
    <x v="1"/>
    <n v="1"/>
    <x v="1"/>
    <x v="0"/>
    <x v="1"/>
    <d v="2003-08-13T00:00:00"/>
    <x v="1646"/>
    <x v="1"/>
    <s v="tier - 2"/>
    <x v="1"/>
    <x v="39"/>
  </r>
  <r>
    <x v="1647"/>
    <s v="Mr."/>
    <s v=" Dan"/>
    <s v="Troland"/>
    <n v="34.32"/>
    <n v="5.16"/>
    <s v="No"/>
    <x v="0"/>
    <x v="0"/>
    <n v="1"/>
    <x v="1"/>
    <x v="0"/>
    <x v="2"/>
    <d v="1987-07-14T00:00:00"/>
    <x v="1647"/>
    <x v="2"/>
    <s v="tier - 2"/>
    <x v="0"/>
    <x v="38"/>
  </r>
  <r>
    <x v="1648"/>
    <s v="Ms."/>
    <s v=" Jennifer A"/>
    <s v="Hall"/>
    <n v="32.51"/>
    <n v="4.3"/>
    <s v="No"/>
    <x v="0"/>
    <x v="0"/>
    <n v="0"/>
    <x v="1"/>
    <x v="0"/>
    <x v="2"/>
    <d v="1994-07-30T00:00:00"/>
    <x v="1648"/>
    <x v="1"/>
    <s v="tier - 1"/>
    <x v="1"/>
    <x v="6"/>
  </r>
  <r>
    <x v="1649"/>
    <s v="Mrs."/>
    <s v=" Jessica"/>
    <s v="Berg"/>
    <n v="30.71"/>
    <n v="6.14"/>
    <s v="No"/>
    <x v="0"/>
    <x v="1"/>
    <n v="1"/>
    <x v="1"/>
    <x v="0"/>
    <x v="1"/>
    <d v="1993-08-13T00:00:00"/>
    <x v="1649"/>
    <x v="1"/>
    <s v="tier - 2"/>
    <x v="15"/>
    <x v="20"/>
  </r>
  <r>
    <x v="1650"/>
    <s v="Mr."/>
    <s v=" Chaiwat"/>
    <s v="Engtrakul"/>
    <n v="28.9"/>
    <n v="5.36"/>
    <s v="No"/>
    <x v="0"/>
    <x v="0"/>
    <n v="1"/>
    <x v="1"/>
    <x v="1"/>
    <x v="2"/>
    <d v="1987-07-29T00:00:00"/>
    <x v="1650"/>
    <x v="2"/>
    <s v="tier - 3"/>
    <x v="3"/>
    <x v="38"/>
  </r>
  <r>
    <x v="1651"/>
    <s v="Ms."/>
    <s v=" Kerri"/>
    <s v="Leonhardt"/>
    <n v="36.19"/>
    <n v="4.3"/>
    <s v="No"/>
    <x v="0"/>
    <x v="0"/>
    <n v="0"/>
    <x v="1"/>
    <x v="0"/>
    <x v="2"/>
    <d v="1982-12-21T00:00:00"/>
    <x v="1651"/>
    <x v="1"/>
    <s v="tier - 1"/>
    <x v="0"/>
    <x v="37"/>
  </r>
  <r>
    <x v="1652"/>
    <s v="Ms."/>
    <s v=" Lisa"/>
    <s v="Goetz"/>
    <n v="29.6"/>
    <n v="4.09"/>
    <s v="No"/>
    <x v="0"/>
    <x v="0"/>
    <n v="0"/>
    <x v="1"/>
    <x v="1"/>
    <x v="2"/>
    <d v="1982-07-08T00:00:00"/>
    <x v="1652"/>
    <x v="1"/>
    <s v="tier - 1"/>
    <x v="3"/>
    <x v="37"/>
  </r>
  <r>
    <x v="1653"/>
    <s v="Mr."/>
    <s v=" Nicholas G"/>
    <s v="Cacharelis"/>
    <n v="30.95"/>
    <n v="6.27"/>
    <s v="No"/>
    <x v="0"/>
    <x v="1"/>
    <n v="1"/>
    <x v="1"/>
    <x v="0"/>
    <x v="1"/>
    <d v="1993-10-19T00:00:00"/>
    <x v="1653"/>
    <x v="1"/>
    <s v="tier - 2"/>
    <x v="14"/>
    <x v="20"/>
  </r>
  <r>
    <x v="1654"/>
    <s v="Mr."/>
    <s v=" Vasilis S"/>
    <s v="Kariolis"/>
    <n v="19.95"/>
    <n v="5.39"/>
    <s v="No"/>
    <x v="0"/>
    <x v="0"/>
    <n v="1"/>
    <x v="1"/>
    <x v="2"/>
    <x v="2"/>
    <d v="1984-11-22T00:00:00"/>
    <x v="1654"/>
    <x v="1"/>
    <s v="tier - 3"/>
    <x v="1"/>
    <x v="32"/>
  </r>
  <r>
    <x v="1655"/>
    <s v="Mr."/>
    <s v=" Michael P"/>
    <s v="Zelwin"/>
    <n v="23.65"/>
    <n v="5.75"/>
    <s v="Yes"/>
    <x v="0"/>
    <x v="0"/>
    <n v="0"/>
    <x v="1"/>
    <x v="2"/>
    <x v="1"/>
    <d v="1985-06-18T00:00:00"/>
    <x v="1655"/>
    <x v="1"/>
    <s v="tier - 1"/>
    <x v="0"/>
    <x v="17"/>
  </r>
  <r>
    <x v="1656"/>
    <s v="Ms."/>
    <s v=" Colleen C."/>
    <s v="Barry"/>
    <n v="43.34"/>
    <n v="4.91"/>
    <s v="No"/>
    <x v="0"/>
    <x v="0"/>
    <n v="1"/>
    <x v="1"/>
    <x v="0"/>
    <x v="2"/>
    <d v="1987-09-30T00:00:00"/>
    <x v="1656"/>
    <x v="1"/>
    <s v="tier - 2"/>
    <x v="0"/>
    <x v="38"/>
  </r>
  <r>
    <x v="1657"/>
    <s v="Mrs."/>
    <s v=" Annika"/>
    <s v="Bannon"/>
    <n v="31.98"/>
    <n v="4.46"/>
    <s v="Yes"/>
    <x v="0"/>
    <x v="0"/>
    <n v="1"/>
    <x v="1"/>
    <x v="0"/>
    <x v="2"/>
    <d v="1995-08-20T00:00:00"/>
    <x v="1657"/>
    <x v="1"/>
    <s v="tier - 2"/>
    <x v="15"/>
    <x v="40"/>
  </r>
  <r>
    <x v="1658"/>
    <s v="Ms."/>
    <s v=" Kelly"/>
    <s v="Chang"/>
    <n v="35.86"/>
    <n v="6.22"/>
    <s v="No"/>
    <x v="0"/>
    <x v="0"/>
    <n v="1"/>
    <x v="1"/>
    <x v="0"/>
    <x v="1"/>
    <d v="1987-07-27T00:00:00"/>
    <x v="1658"/>
    <x v="1"/>
    <s v="tier - 3"/>
    <x v="0"/>
    <x v="38"/>
  </r>
  <r>
    <x v="1659"/>
    <s v="Mr."/>
    <s v=" Nicholas C."/>
    <s v="Vetter"/>
    <n v="15.2"/>
    <n v="8.82"/>
    <s v="No"/>
    <x v="0"/>
    <x v="0"/>
    <n v="0"/>
    <x v="1"/>
    <x v="3"/>
    <x v="0"/>
    <d v="1971-09-27T00:00:00"/>
    <x v="1659"/>
    <x v="1"/>
    <s v="tier - 3"/>
    <x v="1"/>
    <x v="14"/>
  </r>
  <r>
    <x v="1660"/>
    <s v="Mrs."/>
    <s v=" Kelly K"/>
    <s v="Jablonski"/>
    <n v="37.200000000000003"/>
    <n v="10.14"/>
    <s v="No"/>
    <x v="0"/>
    <x v="0"/>
    <n v="0"/>
    <x v="1"/>
    <x v="0"/>
    <x v="0"/>
    <d v="2002-07-22T00:00:00"/>
    <x v="1660"/>
    <x v="1"/>
    <s v="tier - 2"/>
    <x v="12"/>
    <x v="43"/>
  </r>
  <r>
    <x v="1661"/>
    <s v="Mr."/>
    <s v=" Andrew"/>
    <s v="Jakubowitch"/>
    <n v="17.91"/>
    <n v="4.66"/>
    <s v="No"/>
    <x v="0"/>
    <x v="0"/>
    <n v="2"/>
    <x v="1"/>
    <x v="3"/>
    <x v="2"/>
    <d v="1972-11-02T00:00:00"/>
    <x v="1661"/>
    <x v="1"/>
    <s v="tier - 2"/>
    <x v="0"/>
    <x v="28"/>
  </r>
  <r>
    <x v="1662"/>
    <s v="Ms."/>
    <s v=" Hannah"/>
    <s v="Altshuler"/>
    <n v="20.76"/>
    <n v="6.26"/>
    <s v="No"/>
    <x v="0"/>
    <x v="0"/>
    <n v="0"/>
    <x v="1"/>
    <x v="2"/>
    <x v="1"/>
    <d v="1980-09-18T00:00:00"/>
    <x v="1662"/>
    <x v="1"/>
    <s v="tier - 3"/>
    <x v="0"/>
    <x v="25"/>
  </r>
  <r>
    <x v="1663"/>
    <s v="Mr."/>
    <s v=" Patricio Sr."/>
    <s v="Ugarte"/>
    <n v="38.99"/>
    <n v="5.21"/>
    <s v="No"/>
    <x v="1"/>
    <x v="0"/>
    <n v="1"/>
    <x v="1"/>
    <x v="0"/>
    <x v="2"/>
    <d v="2004-11-01T00:00:00"/>
    <x v="1663"/>
    <x v="1"/>
    <s v="tier - 3"/>
    <x v="13"/>
    <x v="41"/>
  </r>
  <r>
    <x v="1664"/>
    <s v="Mr."/>
    <s v=" Robert B"/>
    <s v="Tusso"/>
    <n v="42.655000000000001"/>
    <n v="5.94"/>
    <s v="Yes"/>
    <x v="0"/>
    <x v="1"/>
    <n v="1"/>
    <x v="1"/>
    <x v="0"/>
    <x v="1"/>
    <d v="1983-08-30T00:00:00"/>
    <x v="1664"/>
    <x v="1"/>
    <s v="tier - 3"/>
    <x v="9"/>
    <x v="33"/>
  </r>
  <r>
    <x v="1665"/>
    <s v="Mr."/>
    <s v=" Benjamin M"/>
    <s v="Johnson"/>
    <n v="30.57"/>
    <n v="5.34"/>
    <s v="No"/>
    <x v="0"/>
    <x v="1"/>
    <n v="1"/>
    <x v="1"/>
    <x v="0"/>
    <x v="2"/>
    <d v="1993-06-10T00:00:00"/>
    <x v="1665"/>
    <x v="1"/>
    <s v="tier - 1"/>
    <x v="14"/>
    <x v="20"/>
  </r>
  <r>
    <x v="1666"/>
    <s v="Mr."/>
    <s v=" Robert"/>
    <s v="Landry"/>
    <n v="17.7"/>
    <n v="6.38"/>
    <s v="No"/>
    <x v="0"/>
    <x v="0"/>
    <n v="2"/>
    <x v="1"/>
    <x v="3"/>
    <x v="1"/>
    <d v="1972-08-21T00:00:00"/>
    <x v="1666"/>
    <x v="1"/>
    <s v="tier - 3"/>
    <x v="0"/>
    <x v="28"/>
  </r>
  <r>
    <x v="1667"/>
    <s v="Mr."/>
    <s v=" Eric R."/>
    <s v="McDonald"/>
    <n v="34.770000000000003"/>
    <n v="4.47"/>
    <s v="No"/>
    <x v="0"/>
    <x v="0"/>
    <n v="1"/>
    <x v="1"/>
    <x v="0"/>
    <x v="2"/>
    <d v="1987-10-19T00:00:00"/>
    <x v="1667"/>
    <x v="0"/>
    <s v="tier - 2"/>
    <x v="1"/>
    <x v="38"/>
  </r>
  <r>
    <x v="1668"/>
    <s v="Mr."/>
    <s v=" Matthew"/>
    <s v="Dunlap"/>
    <n v="16.88"/>
    <n v="9.9600000000000009"/>
    <s v="No"/>
    <x v="0"/>
    <x v="0"/>
    <n v="0"/>
    <x v="1"/>
    <x v="3"/>
    <x v="0"/>
    <d v="1971-12-18T00:00:00"/>
    <x v="1668"/>
    <x v="1"/>
    <s v="tier - 1"/>
    <x v="0"/>
    <x v="14"/>
  </r>
  <r>
    <x v="1669"/>
    <s v="Mr."/>
    <s v=" Bob R"/>
    <s v="Larue"/>
    <n v="40.26"/>
    <n v="9.92"/>
    <s v="Yes"/>
    <x v="0"/>
    <x v="0"/>
    <n v="0"/>
    <x v="1"/>
    <x v="0"/>
    <x v="0"/>
    <d v="1981-08-30T00:00:00"/>
    <x v="1669"/>
    <x v="2"/>
    <s v="tier - 3"/>
    <x v="0"/>
    <x v="36"/>
  </r>
  <r>
    <x v="1670"/>
    <s v="Ms."/>
    <s v=" Stephanie J."/>
    <s v="Hodge"/>
    <n v="25.6"/>
    <n v="6.03"/>
    <s v="No"/>
    <x v="0"/>
    <x v="1"/>
    <n v="1"/>
    <x v="1"/>
    <x v="1"/>
    <x v="1"/>
    <d v="1993-11-03T00:00:00"/>
    <x v="1670"/>
    <x v="1"/>
    <s v="tier - 1"/>
    <x v="3"/>
    <x v="20"/>
  </r>
  <r>
    <x v="1671"/>
    <s v="Mr."/>
    <s v=" Jake"/>
    <s v="Marcus"/>
    <n v="33.549999999999997"/>
    <n v="10.9"/>
    <s v="Yes"/>
    <x v="0"/>
    <x v="0"/>
    <n v="0"/>
    <x v="1"/>
    <x v="0"/>
    <x v="0"/>
    <d v="1981-06-15T00:00:00"/>
    <x v="1671"/>
    <x v="1"/>
    <s v="tier - 3"/>
    <x v="0"/>
    <x v="36"/>
  </r>
  <r>
    <x v="1672"/>
    <s v="Ms."/>
    <s v=" Alison L."/>
    <s v="Daubert"/>
    <n v="16.690000000000001"/>
    <n v="10.66"/>
    <s v="No"/>
    <x v="0"/>
    <x v="0"/>
    <n v="0"/>
    <x v="1"/>
    <x v="3"/>
    <x v="0"/>
    <d v="1974-07-06T00:00:00"/>
    <x v="1672"/>
    <x v="1"/>
    <s v="tier - 2"/>
    <x v="1"/>
    <x v="19"/>
  </r>
  <r>
    <x v="1673"/>
    <s v="Ms."/>
    <s v=" Lindsay M"/>
    <s v="Close"/>
    <n v="19.95"/>
    <n v="4.05"/>
    <s v="No"/>
    <x v="0"/>
    <x v="0"/>
    <n v="1"/>
    <x v="1"/>
    <x v="2"/>
    <x v="2"/>
    <d v="1992-11-03T00:00:00"/>
    <x v="1673"/>
    <x v="1"/>
    <s v="tier - 3"/>
    <x v="1"/>
    <x v="34"/>
  </r>
  <r>
    <x v="1674"/>
    <s v="Mr."/>
    <s v=" Guillaume"/>
    <s v="Roels"/>
    <n v="17.55"/>
    <n v="4.2300000000000004"/>
    <s v="No"/>
    <x v="0"/>
    <x v="0"/>
    <n v="2"/>
    <x v="1"/>
    <x v="3"/>
    <x v="2"/>
    <d v="1972-10-28T00:00:00"/>
    <x v="1674"/>
    <x v="1"/>
    <s v="tier - 1"/>
    <x v="0"/>
    <x v="28"/>
  </r>
  <r>
    <x v="1675"/>
    <s v="Ms."/>
    <s v=" Kaylee"/>
    <s v="Venosky"/>
    <n v="22.01"/>
    <n v="5.01"/>
    <s v="No"/>
    <x v="0"/>
    <x v="0"/>
    <n v="1"/>
    <x v="1"/>
    <x v="2"/>
    <x v="2"/>
    <d v="1984-08-12T00:00:00"/>
    <x v="1675"/>
    <x v="1"/>
    <s v="tier - 2"/>
    <x v="0"/>
    <x v="32"/>
  </r>
  <r>
    <x v="1676"/>
    <s v="Ms."/>
    <s v=" Theresa"/>
    <s v="Gosnell"/>
    <n v="41.8"/>
    <n v="5.82"/>
    <s v="Yes"/>
    <x v="0"/>
    <x v="1"/>
    <n v="1"/>
    <x v="1"/>
    <x v="0"/>
    <x v="1"/>
    <d v="1983-09-03T00:00:00"/>
    <x v="1676"/>
    <x v="1"/>
    <s v="tier - 1"/>
    <x v="0"/>
    <x v="33"/>
  </r>
  <r>
    <x v="1677"/>
    <s v="Mr."/>
    <s v=" Travis G."/>
    <s v="Chewning-Kulick"/>
    <n v="19.170000000000002"/>
    <n v="7.94"/>
    <s v="No"/>
    <x v="0"/>
    <x v="0"/>
    <n v="0"/>
    <x v="1"/>
    <x v="2"/>
    <x v="0"/>
    <d v="1978-09-27T00:00:00"/>
    <x v="1677"/>
    <x v="1"/>
    <s v="tier - 1"/>
    <x v="0"/>
    <x v="9"/>
  </r>
  <r>
    <x v="1678"/>
    <s v="Ms."/>
    <s v=" Emma L."/>
    <s v="McCarron"/>
    <n v="32.799999999999997"/>
    <n v="6.16"/>
    <s v="Yes"/>
    <x v="0"/>
    <x v="1"/>
    <n v="1"/>
    <x v="1"/>
    <x v="0"/>
    <x v="1"/>
    <d v="1983-06-08T00:00:00"/>
    <x v="1678"/>
    <x v="1"/>
    <s v="tier - 3"/>
    <x v="3"/>
    <x v="37"/>
  </r>
  <r>
    <x v="1679"/>
    <s v="Ms."/>
    <s v=" Linda"/>
    <s v="Manion"/>
    <n v="35.814999999999998"/>
    <n v="4.1500000000000004"/>
    <s v="No"/>
    <x v="0"/>
    <x v="0"/>
    <n v="1"/>
    <x v="1"/>
    <x v="0"/>
    <x v="2"/>
    <d v="1987-12-09T00:00:00"/>
    <x v="1679"/>
    <x v="1"/>
    <s v="tier - 3"/>
    <x v="1"/>
    <x v="38"/>
  </r>
  <r>
    <x v="1680"/>
    <s v="Mr."/>
    <s v=" Owen R"/>
    <s v="Strong"/>
    <n v="24.3"/>
    <n v="6.23"/>
    <s v="No"/>
    <x v="0"/>
    <x v="0"/>
    <n v="0"/>
    <x v="1"/>
    <x v="2"/>
    <x v="1"/>
    <d v="1994-11-15T00:00:00"/>
    <x v="1680"/>
    <x v="1"/>
    <s v="tier - 3"/>
    <x v="3"/>
    <x v="6"/>
  </r>
  <r>
    <x v="1681"/>
    <s v="Mr."/>
    <s v=" Jacob"/>
    <s v="Leblanc"/>
    <n v="19.059999999999999"/>
    <n v="7.41"/>
    <s v="No"/>
    <x v="0"/>
    <x v="0"/>
    <n v="0"/>
    <x v="1"/>
    <x v="2"/>
    <x v="0"/>
    <d v="1978-09-11T00:00:00"/>
    <x v="1681"/>
    <x v="1"/>
    <s v="tier - 3"/>
    <x v="0"/>
    <x v="9"/>
  </r>
  <r>
    <x v="1682"/>
    <s v="Ms."/>
    <s v=" Jacqueline"/>
    <s v="Palmer"/>
    <n v="33.25"/>
    <n v="5.62"/>
    <s v="Yes"/>
    <x v="0"/>
    <x v="0"/>
    <n v="1"/>
    <x v="1"/>
    <x v="0"/>
    <x v="2"/>
    <d v="1988-11-18T00:00:00"/>
    <x v="1682"/>
    <x v="1"/>
    <s v="tier - 3"/>
    <x v="2"/>
    <x v="23"/>
  </r>
  <r>
    <x v="1683"/>
    <s v="Mr."/>
    <s v=" Yefeng"/>
    <s v="Shen"/>
    <n v="21.37"/>
    <n v="4.54"/>
    <s v="Yes"/>
    <x v="0"/>
    <x v="1"/>
    <n v="1"/>
    <x v="1"/>
    <x v="2"/>
    <x v="2"/>
    <d v="1983-10-03T00:00:00"/>
    <x v="1683"/>
    <x v="1"/>
    <s v="tier - 1"/>
    <x v="0"/>
    <x v="33"/>
  </r>
  <r>
    <x v="1684"/>
    <s v="Mr."/>
    <s v=" Thomas J"/>
    <s v="Goldsby"/>
    <n v="34.43"/>
    <n v="8.6199999999999992"/>
    <s v="Yes"/>
    <x v="0"/>
    <x v="0"/>
    <n v="1"/>
    <x v="1"/>
    <x v="0"/>
    <x v="0"/>
    <d v="1986-11-21T00:00:00"/>
    <x v="1684"/>
    <x v="2"/>
    <s v="tier - 1"/>
    <x v="0"/>
    <x v="26"/>
  </r>
  <r>
    <x v="1685"/>
    <s v="Mr."/>
    <s v=" Ken"/>
    <s v="Whitney"/>
    <n v="20.86"/>
    <n v="4.3600000000000003"/>
    <s v="Yes"/>
    <x v="0"/>
    <x v="0"/>
    <n v="0"/>
    <x v="1"/>
    <x v="2"/>
    <x v="2"/>
    <d v="1985-09-05T00:00:00"/>
    <x v="1685"/>
    <x v="1"/>
    <s v="tier - 1"/>
    <x v="1"/>
    <x v="17"/>
  </r>
  <r>
    <x v="1686"/>
    <s v="Ms."/>
    <s v=" Annie E"/>
    <s v="Mahoney"/>
    <n v="18.34"/>
    <n v="10.01"/>
    <s v="No"/>
    <x v="0"/>
    <x v="0"/>
    <n v="0"/>
    <x v="1"/>
    <x v="3"/>
    <x v="0"/>
    <d v="1974-09-18T00:00:00"/>
    <x v="1686"/>
    <x v="1"/>
    <s v="tier - 3"/>
    <x v="0"/>
    <x v="19"/>
  </r>
  <r>
    <x v="1687"/>
    <s v="Mrs."/>
    <s v=" Noel K."/>
    <s v="McCracken"/>
    <n v="34.15"/>
    <n v="5.42"/>
    <s v="No"/>
    <x v="0"/>
    <x v="0"/>
    <n v="0"/>
    <x v="1"/>
    <x v="0"/>
    <x v="2"/>
    <d v="1999-09-22T00:00:00"/>
    <x v="1687"/>
    <x v="1"/>
    <s v="tier - 3"/>
    <x v="12"/>
    <x v="35"/>
  </r>
  <r>
    <x v="1688"/>
    <s v="Mr."/>
    <s v=" Mark S"/>
    <s v="Spewak"/>
    <n v="18.350000000000001"/>
    <n v="5.12"/>
    <s v="No"/>
    <x v="0"/>
    <x v="0"/>
    <n v="0"/>
    <x v="1"/>
    <x v="3"/>
    <x v="2"/>
    <d v="1980-12-07T00:00:00"/>
    <x v="1688"/>
    <x v="1"/>
    <s v="tier - 2"/>
    <x v="1"/>
    <x v="25"/>
  </r>
  <r>
    <x v="1689"/>
    <s v="Ms."/>
    <s v=" Federica"/>
    <s v="Cottini"/>
    <n v="22.13"/>
    <n v="9.1999999999999993"/>
    <s v="Yes"/>
    <x v="0"/>
    <x v="0"/>
    <n v="0"/>
    <x v="1"/>
    <x v="2"/>
    <x v="0"/>
    <d v="1981-11-07T00:00:00"/>
    <x v="1689"/>
    <x v="1"/>
    <s v="tier - 2"/>
    <x v="0"/>
    <x v="36"/>
  </r>
  <r>
    <x v="1690"/>
    <s v="Ms."/>
    <s v=" Pamela L"/>
    <s v="Findlay"/>
    <n v="22.51"/>
    <n v="6.08"/>
    <s v="Yes"/>
    <x v="0"/>
    <x v="0"/>
    <n v="1"/>
    <x v="1"/>
    <x v="2"/>
    <x v="1"/>
    <d v="1988-07-29T00:00:00"/>
    <x v="1690"/>
    <x v="1"/>
    <s v="tier - 2"/>
    <x v="1"/>
    <x v="23"/>
  </r>
  <r>
    <x v="1691"/>
    <s v="Mr."/>
    <s v=" Andrew W."/>
    <s v="Strasburg"/>
    <n v="31"/>
    <n v="4.7699999999999996"/>
    <s v="No"/>
    <x v="0"/>
    <x v="0"/>
    <n v="1"/>
    <x v="1"/>
    <x v="0"/>
    <x v="2"/>
    <d v="1984-08-17T00:00:00"/>
    <x v="1691"/>
    <x v="1"/>
    <s v="tier - 3"/>
    <x v="3"/>
    <x v="32"/>
  </r>
  <r>
    <x v="1692"/>
    <s v="Mr."/>
    <s v=" Randall"/>
    <s v="Adams"/>
    <n v="28.27"/>
    <n v="4.62"/>
    <s v="No"/>
    <x v="0"/>
    <x v="0"/>
    <n v="1"/>
    <x v="1"/>
    <x v="1"/>
    <x v="2"/>
    <d v="1984-08-26T00:00:00"/>
    <x v="1692"/>
    <x v="1"/>
    <s v="tier - 2"/>
    <x v="0"/>
    <x v="32"/>
  </r>
  <r>
    <x v="1693"/>
    <s v="Ms."/>
    <s v=" Tracy L"/>
    <s v="Deeter"/>
    <n v="29.92"/>
    <n v="9.07"/>
    <s v="Yes"/>
    <x v="0"/>
    <x v="0"/>
    <n v="1"/>
    <x v="1"/>
    <x v="1"/>
    <x v="0"/>
    <d v="1986-09-30T00:00:00"/>
    <x v="1693"/>
    <x v="1"/>
    <s v="tier - 3"/>
    <x v="0"/>
    <x v="26"/>
  </r>
  <r>
    <x v="1694"/>
    <s v="Ms."/>
    <s v=" Azelie"/>
    <s v="Arpin"/>
    <n v="25.9"/>
    <n v="9.1199999999999992"/>
    <s v="Yes"/>
    <x v="0"/>
    <x v="0"/>
    <n v="1"/>
    <x v="1"/>
    <x v="1"/>
    <x v="0"/>
    <d v="1986-07-12T00:00:00"/>
    <x v="1694"/>
    <x v="1"/>
    <s v="tier - 3"/>
    <x v="3"/>
    <x v="26"/>
  </r>
  <r>
    <x v="1695"/>
    <s v="Ms."/>
    <s v=" Monica M."/>
    <s v="Schoeneck"/>
    <n v="27.74"/>
    <n v="7.32"/>
    <s v="Yes"/>
    <x v="0"/>
    <x v="0"/>
    <n v="1"/>
    <x v="1"/>
    <x v="1"/>
    <x v="0"/>
    <d v="1986-12-02T00:00:00"/>
    <x v="1695"/>
    <x v="1"/>
    <s v="tier - 2"/>
    <x v="2"/>
    <x v="26"/>
  </r>
  <r>
    <x v="1696"/>
    <s v="Ms."/>
    <s v=" Katarina K."/>
    <s v="Mueller"/>
    <n v="17.260000000000002"/>
    <n v="11.73"/>
    <s v="No"/>
    <x v="0"/>
    <x v="0"/>
    <n v="2"/>
    <x v="1"/>
    <x v="3"/>
    <x v="0"/>
    <d v="1973-10-24T00:00:00"/>
    <x v="1696"/>
    <x v="1"/>
    <s v="tier - 2"/>
    <x v="0"/>
    <x v="30"/>
  </r>
  <r>
    <x v="1697"/>
    <s v="Ms."/>
    <s v=" Jamie L."/>
    <s v="Willits"/>
    <n v="19.855"/>
    <n v="6.64"/>
    <s v="Yes"/>
    <x v="0"/>
    <x v="0"/>
    <n v="1"/>
    <x v="1"/>
    <x v="2"/>
    <x v="0"/>
    <d v="1986-12-25T00:00:00"/>
    <x v="1697"/>
    <x v="1"/>
    <s v="tier - 2"/>
    <x v="2"/>
    <x v="26"/>
  </r>
  <r>
    <x v="1698"/>
    <s v="Mr."/>
    <s v=" Brian"/>
    <s v="Syring"/>
    <n v="41.69"/>
    <n v="5.78"/>
    <s v="No"/>
    <x v="0"/>
    <x v="0"/>
    <n v="0"/>
    <x v="1"/>
    <x v="0"/>
    <x v="1"/>
    <d v="1982-08-25T00:00:00"/>
    <x v="1698"/>
    <x v="2"/>
    <s v="tier - 2"/>
    <x v="0"/>
    <x v="37"/>
  </r>
  <r>
    <x v="1699"/>
    <s v="Ms."/>
    <s v=" Stacey L."/>
    <s v="Strike"/>
    <n v="16.12"/>
    <n v="10.45"/>
    <s v="No"/>
    <x v="0"/>
    <x v="0"/>
    <n v="0"/>
    <x v="1"/>
    <x v="3"/>
    <x v="0"/>
    <d v="1978-06-08T00:00:00"/>
    <x v="1699"/>
    <x v="1"/>
    <s v="tier - 2"/>
    <x v="1"/>
    <x v="29"/>
  </r>
  <r>
    <x v="1700"/>
    <s v="Mr."/>
    <s v=" Stephen"/>
    <s v="Hennigar"/>
    <n v="37.43"/>
    <n v="4.5199999999999996"/>
    <s v="No"/>
    <x v="0"/>
    <x v="0"/>
    <n v="1"/>
    <x v="1"/>
    <x v="0"/>
    <x v="2"/>
    <d v="1992-09-17T00:00:00"/>
    <x v="1700"/>
    <x v="2"/>
    <s v="tier - 1"/>
    <x v="6"/>
    <x v="34"/>
  </r>
  <r>
    <x v="1701"/>
    <s v="Mr."/>
    <s v=" Joshua"/>
    <s v="May"/>
    <n v="31.065000000000001"/>
    <n v="5.71"/>
    <s v="No"/>
    <x v="0"/>
    <x v="0"/>
    <n v="0"/>
    <x v="1"/>
    <x v="0"/>
    <x v="1"/>
    <d v="1991-07-06T00:00:00"/>
    <x v="1701"/>
    <x v="1"/>
    <s v="tier - 1"/>
    <x v="1"/>
    <x v="42"/>
  </r>
  <r>
    <x v="1702"/>
    <s v="Mr."/>
    <s v=" Josh"/>
    <s v="Metcalf"/>
    <n v="25.08"/>
    <n v="4.7699999999999996"/>
    <s v="No"/>
    <x v="0"/>
    <x v="0"/>
    <n v="0"/>
    <x v="1"/>
    <x v="1"/>
    <x v="2"/>
    <d v="1982-09-27T00:00:00"/>
    <x v="1702"/>
    <x v="1"/>
    <s v="tier - 3"/>
    <x v="0"/>
    <x v="37"/>
  </r>
  <r>
    <x v="1703"/>
    <s v="Ms."/>
    <s v=" Heather"/>
    <s v="Tiska"/>
    <n v="15.2"/>
    <n v="7.81"/>
    <s v="Yes"/>
    <x v="0"/>
    <x v="0"/>
    <n v="1"/>
    <x v="1"/>
    <x v="3"/>
    <x v="0"/>
    <d v="1975-09-27T00:00:00"/>
    <x v="1703"/>
    <x v="1"/>
    <s v="tier - 3"/>
    <x v="1"/>
    <x v="27"/>
  </r>
  <r>
    <x v="1704"/>
    <s v="Mr."/>
    <s v=" James C."/>
    <s v="McDonough"/>
    <n v="22.34"/>
    <n v="5.19"/>
    <s v="Yes"/>
    <x v="0"/>
    <x v="0"/>
    <n v="0"/>
    <x v="1"/>
    <x v="2"/>
    <x v="2"/>
    <d v="1985-12-23T00:00:00"/>
    <x v="1704"/>
    <x v="1"/>
    <s v="tier - 1"/>
    <x v="0"/>
    <x v="17"/>
  </r>
  <r>
    <x v="1705"/>
    <s v="Ms."/>
    <s v=" Kim"/>
    <s v="Fairley"/>
    <n v="40.15"/>
    <n v="5.93"/>
    <s v="No"/>
    <x v="0"/>
    <x v="0"/>
    <n v="1"/>
    <x v="1"/>
    <x v="0"/>
    <x v="1"/>
    <d v="1984-08-01T00:00:00"/>
    <x v="1705"/>
    <x v="1"/>
    <s v="tier - 2"/>
    <x v="0"/>
    <x v="32"/>
  </r>
  <r>
    <x v="1706"/>
    <s v="Ms."/>
    <s v=" Marie E."/>
    <s v="Barnett"/>
    <n v="37.729999999999997"/>
    <n v="6.29"/>
    <s v="No"/>
    <x v="0"/>
    <x v="0"/>
    <n v="1"/>
    <x v="1"/>
    <x v="0"/>
    <x v="1"/>
    <d v="1984-09-03T00:00:00"/>
    <x v="1706"/>
    <x v="1"/>
    <s v="tier - 2"/>
    <x v="0"/>
    <x v="32"/>
  </r>
  <r>
    <x v="1707"/>
    <s v="Mr."/>
    <s v=" Dariusz"/>
    <s v="Piasta"/>
    <n v="25.35"/>
    <n v="4.9000000000000004"/>
    <s v="No"/>
    <x v="0"/>
    <x v="0"/>
    <n v="0"/>
    <x v="1"/>
    <x v="1"/>
    <x v="2"/>
    <d v="1989-11-06T00:00:00"/>
    <x v="1707"/>
    <x v="1"/>
    <s v="tier - 3"/>
    <x v="0"/>
    <x v="4"/>
  </r>
  <r>
    <x v="1708"/>
    <s v="Ms."/>
    <s v=" Jessica E."/>
    <s v="Mueller"/>
    <n v="26.41"/>
    <n v="5.07"/>
    <s v="Yes"/>
    <x v="0"/>
    <x v="0"/>
    <n v="1"/>
    <x v="1"/>
    <x v="1"/>
    <x v="2"/>
    <d v="1988-08-08T00:00:00"/>
    <x v="1708"/>
    <x v="1"/>
    <s v="tier - 3"/>
    <x v="1"/>
    <x v="23"/>
  </r>
  <r>
    <x v="1709"/>
    <s v="Ms."/>
    <s v=" Kristen"/>
    <s v="Olsen"/>
    <n v="27.6"/>
    <n v="5.33"/>
    <s v="No"/>
    <x v="0"/>
    <x v="0"/>
    <n v="1"/>
    <x v="1"/>
    <x v="1"/>
    <x v="2"/>
    <d v="1984-06-01T00:00:00"/>
    <x v="1709"/>
    <x v="1"/>
    <s v="tier - 3"/>
    <x v="3"/>
    <x v="33"/>
  </r>
  <r>
    <x v="1710"/>
    <s v="Mr."/>
    <s v=" Jose Guadalupe P. Sr."/>
    <s v="De Jesus"/>
    <n v="33.82"/>
    <n v="8.93"/>
    <s v="Yes"/>
    <x v="0"/>
    <x v="0"/>
    <n v="1"/>
    <x v="1"/>
    <x v="0"/>
    <x v="0"/>
    <d v="1986-07-22T00:00:00"/>
    <x v="1710"/>
    <x v="1"/>
    <s v="tier - 3"/>
    <x v="1"/>
    <x v="26"/>
  </r>
  <r>
    <x v="1711"/>
    <s v="Ms."/>
    <s v=" Cynthia"/>
    <s v="Bartus"/>
    <n v="32.9"/>
    <n v="4.3499999999999996"/>
    <s v="No"/>
    <x v="0"/>
    <x v="0"/>
    <n v="0"/>
    <x v="1"/>
    <x v="0"/>
    <x v="2"/>
    <d v="1989-11-18T00:00:00"/>
    <x v="1711"/>
    <x v="1"/>
    <s v="tier - 1"/>
    <x v="3"/>
    <x v="4"/>
  </r>
  <r>
    <x v="1712"/>
    <s v="Mr."/>
    <s v=" Tyler"/>
    <s v="Stevens"/>
    <n v="30.875"/>
    <n v="9.5399999999999991"/>
    <s v="Yes"/>
    <x v="0"/>
    <x v="0"/>
    <n v="1"/>
    <x v="1"/>
    <x v="0"/>
    <x v="0"/>
    <d v="1986-06-01T00:00:00"/>
    <x v="1712"/>
    <x v="1"/>
    <s v="tier - 2"/>
    <x v="1"/>
    <x v="17"/>
  </r>
  <r>
    <x v="1713"/>
    <s v="Ms."/>
    <s v=" Holly J"/>
    <s v="Rich"/>
    <n v="32.64"/>
    <n v="5.91"/>
    <s v="No"/>
    <x v="0"/>
    <x v="0"/>
    <n v="0"/>
    <x v="1"/>
    <x v="0"/>
    <x v="1"/>
    <d v="1994-12-07T00:00:00"/>
    <x v="1713"/>
    <x v="1"/>
    <s v="tier - 1"/>
    <x v="3"/>
    <x v="6"/>
  </r>
  <r>
    <x v="1714"/>
    <s v="Ms."/>
    <s v=" Kristen"/>
    <s v="Fayter"/>
    <n v="22.135000000000002"/>
    <n v="5.0999999999999996"/>
    <s v="No"/>
    <x v="0"/>
    <x v="0"/>
    <n v="0"/>
    <x v="1"/>
    <x v="2"/>
    <x v="2"/>
    <d v="1989-11-07T00:00:00"/>
    <x v="1714"/>
    <x v="1"/>
    <s v="tier - 3"/>
    <x v="2"/>
    <x v="4"/>
  </r>
  <r>
    <x v="1715"/>
    <s v="Mr."/>
    <s v=" Thomas"/>
    <s v="Parise"/>
    <n v="16.53"/>
    <n v="5.08"/>
    <s v="No"/>
    <x v="0"/>
    <x v="0"/>
    <n v="2"/>
    <x v="1"/>
    <x v="3"/>
    <x v="2"/>
    <d v="1972-12-15T00:00:00"/>
    <x v="1715"/>
    <x v="1"/>
    <s v="tier - 3"/>
    <x v="0"/>
    <x v="28"/>
  </r>
  <r>
    <x v="1716"/>
    <s v="Ms."/>
    <s v=" Tricity M"/>
    <s v="Andrew"/>
    <n v="32.774999999999999"/>
    <n v="4.75"/>
    <s v="No"/>
    <x v="0"/>
    <x v="0"/>
    <n v="0"/>
    <x v="1"/>
    <x v="0"/>
    <x v="2"/>
    <d v="1991-08-28T00:00:00"/>
    <x v="1716"/>
    <x v="1"/>
    <s v="tier - 1"/>
    <x v="1"/>
    <x v="42"/>
  </r>
  <r>
    <x v="1717"/>
    <s v="Ms."/>
    <s v=" Sarah A"/>
    <s v="Gryniewicz"/>
    <n v="30.9"/>
    <n v="6.05"/>
    <s v="No"/>
    <x v="0"/>
    <x v="0"/>
    <n v="1"/>
    <x v="1"/>
    <x v="0"/>
    <x v="1"/>
    <d v="1992-06-18T00:00:00"/>
    <x v="1717"/>
    <x v="1"/>
    <s v="tier - 1"/>
    <x v="3"/>
    <x v="34"/>
  </r>
  <r>
    <x v="1718"/>
    <s v="Ms."/>
    <s v=" Lisa M."/>
    <s v="Panora"/>
    <n v="15.58"/>
    <n v="11.56"/>
    <s v="No"/>
    <x v="0"/>
    <x v="0"/>
    <n v="0"/>
    <x v="1"/>
    <x v="3"/>
    <x v="0"/>
    <d v="1974-09-02T00:00:00"/>
    <x v="1718"/>
    <x v="1"/>
    <s v="tier - 1"/>
    <x v="1"/>
    <x v="19"/>
  </r>
  <r>
    <x v="1719"/>
    <s v="Ms."/>
    <s v=" Tracy A."/>
    <s v="Woodward"/>
    <n v="26.315000000000001"/>
    <n v="5.76"/>
    <s v="No"/>
    <x v="0"/>
    <x v="0"/>
    <n v="0"/>
    <x v="1"/>
    <x v="1"/>
    <x v="1"/>
    <d v="1994-11-13T00:00:00"/>
    <x v="1719"/>
    <x v="1"/>
    <s v="tier - 2"/>
    <x v="1"/>
    <x v="6"/>
  </r>
  <r>
    <x v="1720"/>
    <s v="Mr."/>
    <s v=" Patrick"/>
    <s v="Lambe"/>
    <n v="35.61"/>
    <n v="5.65"/>
    <s v="No"/>
    <x v="1"/>
    <x v="0"/>
    <n v="1"/>
    <x v="1"/>
    <x v="0"/>
    <x v="2"/>
    <d v="2000-09-09T00:00:00"/>
    <x v="1720"/>
    <x v="1"/>
    <s v="tier - 3"/>
    <x v="1"/>
    <x v="21"/>
  </r>
  <r>
    <x v="1721"/>
    <s v="Mr."/>
    <s v=" Trent"/>
    <s v="Casto"/>
    <n v="37.56"/>
    <n v="5.88"/>
    <s v="No"/>
    <x v="1"/>
    <x v="0"/>
    <n v="1"/>
    <x v="1"/>
    <x v="0"/>
    <x v="1"/>
    <d v="2004-08-22T00:00:00"/>
    <x v="1721"/>
    <x v="1"/>
    <s v="tier - 2"/>
    <x v="13"/>
    <x v="41"/>
  </r>
  <r>
    <x v="1722"/>
    <s v="Ms."/>
    <s v=" Julie"/>
    <s v="Martelli"/>
    <n v="15.49"/>
    <n v="9.6"/>
    <s v="No"/>
    <x v="0"/>
    <x v="0"/>
    <n v="0"/>
    <x v="1"/>
    <x v="3"/>
    <x v="0"/>
    <d v="1974-11-12T00:00:00"/>
    <x v="1722"/>
    <x v="1"/>
    <s v="tier - 2"/>
    <x v="1"/>
    <x v="19"/>
  </r>
  <r>
    <x v="1723"/>
    <s v="Mr."/>
    <s v=" Sawomir"/>
    <s v="Naskret"/>
    <n v="23.48"/>
    <n v="6.24"/>
    <s v="No"/>
    <x v="0"/>
    <x v="0"/>
    <n v="1"/>
    <x v="1"/>
    <x v="2"/>
    <x v="1"/>
    <d v="1987-09-01T00:00:00"/>
    <x v="1723"/>
    <x v="1"/>
    <s v="tier - 2"/>
    <x v="0"/>
    <x v="38"/>
  </r>
  <r>
    <x v="1724"/>
    <s v="Ms."/>
    <s v=" Micah"/>
    <s v="Morgan"/>
    <n v="30.02"/>
    <n v="7.63"/>
    <s v="Yes"/>
    <x v="0"/>
    <x v="0"/>
    <n v="1"/>
    <x v="1"/>
    <x v="0"/>
    <x v="0"/>
    <d v="1986-10-20T00:00:00"/>
    <x v="1724"/>
    <x v="1"/>
    <s v="tier - 3"/>
    <x v="1"/>
    <x v="26"/>
  </r>
  <r>
    <x v="1725"/>
    <s v="Ms."/>
    <s v=" Kelly H."/>
    <s v="Maloney"/>
    <n v="26.885000000000002"/>
    <n v="8.66"/>
    <s v="Yes"/>
    <x v="0"/>
    <x v="0"/>
    <n v="1"/>
    <x v="1"/>
    <x v="1"/>
    <x v="0"/>
    <d v="1986-09-20T00:00:00"/>
    <x v="1725"/>
    <x v="1"/>
    <s v="tier - 2"/>
    <x v="1"/>
    <x v="26"/>
  </r>
  <r>
    <x v="1726"/>
    <s v="Ms."/>
    <s v=" Lindsay M."/>
    <s v="Amherst"/>
    <n v="25.84"/>
    <n v="8.5500000000000007"/>
    <s v="Yes"/>
    <x v="0"/>
    <x v="0"/>
    <n v="1"/>
    <x v="1"/>
    <x v="1"/>
    <x v="0"/>
    <d v="1986-10-25T00:00:00"/>
    <x v="1726"/>
    <x v="1"/>
    <s v="tier - 2"/>
    <x v="1"/>
    <x v="26"/>
  </r>
  <r>
    <x v="1727"/>
    <s v="Mr."/>
    <s v=" Austen G"/>
    <s v="Davenport"/>
    <n v="27.454999999999998"/>
    <n v="4.54"/>
    <s v="No"/>
    <x v="0"/>
    <x v="0"/>
    <n v="0"/>
    <x v="1"/>
    <x v="1"/>
    <x v="2"/>
    <d v="1989-07-19T00:00:00"/>
    <x v="1727"/>
    <x v="1"/>
    <s v="tier - 2"/>
    <x v="1"/>
    <x v="4"/>
  </r>
  <r>
    <x v="1728"/>
    <s v="Mr."/>
    <s v=" Tory J."/>
    <s v="Johansen"/>
    <n v="24.605"/>
    <n v="5.7"/>
    <s v="No"/>
    <x v="0"/>
    <x v="0"/>
    <n v="0"/>
    <x v="1"/>
    <x v="2"/>
    <x v="1"/>
    <d v="1989-11-25T00:00:00"/>
    <x v="1728"/>
    <x v="1"/>
    <s v="tier - 2"/>
    <x v="1"/>
    <x v="4"/>
  </r>
  <r>
    <x v="1729"/>
    <s v="Mr."/>
    <s v=" Robert J."/>
    <s v="Bond"/>
    <n v="30.8"/>
    <n v="5.07"/>
    <s v="No"/>
    <x v="0"/>
    <x v="0"/>
    <n v="0"/>
    <x v="1"/>
    <x v="0"/>
    <x v="2"/>
    <d v="1990-07-06T00:00:00"/>
    <x v="1729"/>
    <x v="2"/>
    <s v="tier - 3"/>
    <x v="3"/>
    <x v="3"/>
  </r>
  <r>
    <x v="1730"/>
    <s v="Ms."/>
    <s v=" Steph"/>
    <s v="Reilly"/>
    <n v="34.799999999999997"/>
    <n v="4.38"/>
    <s v="No"/>
    <x v="0"/>
    <x v="0"/>
    <n v="1"/>
    <x v="1"/>
    <x v="0"/>
    <x v="2"/>
    <d v="1987-09-09T00:00:00"/>
    <x v="1730"/>
    <x v="1"/>
    <s v="tier - 3"/>
    <x v="3"/>
    <x v="38"/>
  </r>
  <r>
    <x v="1731"/>
    <s v="Ms."/>
    <s v=" Kate"/>
    <s v="Chandler"/>
    <n v="34.21"/>
    <n v="4.54"/>
    <s v="No"/>
    <x v="0"/>
    <x v="0"/>
    <n v="1"/>
    <x v="1"/>
    <x v="0"/>
    <x v="2"/>
    <d v="1987-07-05T00:00:00"/>
    <x v="1731"/>
    <x v="1"/>
    <s v="tier - 2"/>
    <x v="0"/>
    <x v="38"/>
  </r>
  <r>
    <x v="1732"/>
    <s v="Ms."/>
    <s v=" Kristina"/>
    <s v="Kaufmann"/>
    <n v="31"/>
    <n v="5.38"/>
    <s v="No"/>
    <x v="0"/>
    <x v="0"/>
    <n v="1"/>
    <x v="1"/>
    <x v="0"/>
    <x v="2"/>
    <d v="1987-12-26T00:00:00"/>
    <x v="1732"/>
    <x v="1"/>
    <s v="tier - 2"/>
    <x v="3"/>
    <x v="38"/>
  </r>
  <r>
    <x v="1733"/>
    <s v="Ms."/>
    <s v=" Flo"/>
    <s v="Barnes-Zurkinden"/>
    <n v="26.125"/>
    <n v="5.55"/>
    <s v="No"/>
    <x v="0"/>
    <x v="0"/>
    <n v="1"/>
    <x v="1"/>
    <x v="1"/>
    <x v="2"/>
    <d v="1987-06-29T00:00:00"/>
    <x v="1733"/>
    <x v="1"/>
    <s v="tier - 1"/>
    <x v="2"/>
    <x v="38"/>
  </r>
  <r>
    <x v="1734"/>
    <s v="Mrs."/>
    <s v=" Sarah P."/>
    <s v="Wolter"/>
    <n v="30.13"/>
    <n v="4.03"/>
    <s v="Yes"/>
    <x v="0"/>
    <x v="0"/>
    <n v="1"/>
    <x v="1"/>
    <x v="0"/>
    <x v="2"/>
    <d v="1995-06-06T00:00:00"/>
    <x v="1734"/>
    <x v="1"/>
    <s v="tier - 2"/>
    <x v="15"/>
    <x v="6"/>
  </r>
  <r>
    <x v="1735"/>
    <s v="Ms."/>
    <s v=" Anabel"/>
    <s v="Pearson"/>
    <n v="34.19"/>
    <n v="4.1900000000000004"/>
    <s v="No"/>
    <x v="0"/>
    <x v="0"/>
    <n v="0"/>
    <x v="1"/>
    <x v="0"/>
    <x v="2"/>
    <d v="1999-12-01T00:00:00"/>
    <x v="1735"/>
    <x v="1"/>
    <s v="tier - 1"/>
    <x v="1"/>
    <x v="35"/>
  </r>
  <r>
    <x v="1736"/>
    <s v="Mr."/>
    <s v=" Ian"/>
    <s v="Thomas"/>
    <n v="22.515000000000001"/>
    <n v="4.37"/>
    <s v="No"/>
    <x v="0"/>
    <x v="1"/>
    <n v="1"/>
    <x v="1"/>
    <x v="2"/>
    <x v="2"/>
    <d v="1993-06-17T00:00:00"/>
    <x v="1736"/>
    <x v="2"/>
    <s v="tier - 3"/>
    <x v="6"/>
    <x v="20"/>
  </r>
  <r>
    <x v="1737"/>
    <s v="Mr."/>
    <s v=" Alex"/>
    <s v="Leon"/>
    <n v="18.239999999999998"/>
    <n v="5.31"/>
    <s v="Yes"/>
    <x v="0"/>
    <x v="1"/>
    <n v="1"/>
    <x v="1"/>
    <x v="3"/>
    <x v="2"/>
    <d v="1983-10-24T00:00:00"/>
    <x v="1737"/>
    <x v="1"/>
    <s v="tier - 2"/>
    <x v="1"/>
    <x v="33"/>
  </r>
  <r>
    <x v="1738"/>
    <s v="Mr."/>
    <s v=" Richard J"/>
    <s v="Marriott"/>
    <n v="37.28"/>
    <n v="4.66"/>
    <s v="No"/>
    <x v="1"/>
    <x v="0"/>
    <n v="1"/>
    <x v="1"/>
    <x v="0"/>
    <x v="2"/>
    <d v="2004-06-06T00:00:00"/>
    <x v="1738"/>
    <x v="1"/>
    <s v="tier - 2"/>
    <x v="13"/>
    <x v="39"/>
  </r>
  <r>
    <x v="1739"/>
    <s v="Ms."/>
    <s v=" Jacqueline N."/>
    <s v="Wilkins"/>
    <n v="18.2"/>
    <n v="6.19"/>
    <s v="No"/>
    <x v="0"/>
    <x v="1"/>
    <n v="1"/>
    <x v="1"/>
    <x v="3"/>
    <x v="1"/>
    <d v="1979-09-12T00:00:00"/>
    <x v="1739"/>
    <x v="1"/>
    <s v="tier - 2"/>
    <x v="0"/>
    <x v="18"/>
  </r>
  <r>
    <x v="1740"/>
    <s v="Ms."/>
    <s v=" Cindy"/>
    <s v="Saiter"/>
    <n v="20.53"/>
    <n v="4.8600000000000003"/>
    <s v="No"/>
    <x v="0"/>
    <x v="0"/>
    <n v="1"/>
    <x v="1"/>
    <x v="2"/>
    <x v="2"/>
    <d v="1984-10-16T00:00:00"/>
    <x v="1740"/>
    <x v="1"/>
    <s v="tier - 1"/>
    <x v="0"/>
    <x v="32"/>
  </r>
  <r>
    <x v="1741"/>
    <s v="Ms."/>
    <s v=" Marcia"/>
    <s v="Winrow"/>
    <n v="23.79"/>
    <n v="4.74"/>
    <s v="No"/>
    <x v="0"/>
    <x v="0"/>
    <n v="0"/>
    <x v="1"/>
    <x v="2"/>
    <x v="2"/>
    <d v="1991-08-29T00:00:00"/>
    <x v="1741"/>
    <x v="1"/>
    <s v="tier - 2"/>
    <x v="1"/>
    <x v="42"/>
  </r>
  <r>
    <x v="1742"/>
    <s v="Ms."/>
    <s v=" Samantha R."/>
    <s v="Gries"/>
    <n v="29.8"/>
    <n v="6.03"/>
    <s v="No"/>
    <x v="0"/>
    <x v="0"/>
    <n v="0"/>
    <x v="1"/>
    <x v="1"/>
    <x v="1"/>
    <d v="1990-10-09T00:00:00"/>
    <x v="1742"/>
    <x v="1"/>
    <s v="tier - 2"/>
    <x v="3"/>
    <x v="3"/>
  </r>
  <r>
    <x v="1743"/>
    <s v="Ms."/>
    <s v=" Katie"/>
    <s v="Strohschein"/>
    <n v="31.54"/>
    <n v="4.71"/>
    <s v="No"/>
    <x v="0"/>
    <x v="0"/>
    <n v="0"/>
    <x v="1"/>
    <x v="0"/>
    <x v="2"/>
    <d v="1990-08-22T00:00:00"/>
    <x v="1743"/>
    <x v="1"/>
    <s v="tier - 2"/>
    <x v="2"/>
    <x v="3"/>
  </r>
  <r>
    <x v="1744"/>
    <s v="Mr."/>
    <s v=" John P"/>
    <s v="Berger"/>
    <n v="20.82"/>
    <n v="5.55"/>
    <s v="No"/>
    <x v="0"/>
    <x v="0"/>
    <n v="1"/>
    <x v="1"/>
    <x v="2"/>
    <x v="2"/>
    <d v="1984-08-22T00:00:00"/>
    <x v="1744"/>
    <x v="1"/>
    <s v="tier - 1"/>
    <x v="0"/>
    <x v="32"/>
  </r>
  <r>
    <x v="1745"/>
    <s v="Ms."/>
    <s v=" Rachel"/>
    <s v="Coogan"/>
    <n v="38.83"/>
    <n v="4.78"/>
    <s v="No"/>
    <x v="0"/>
    <x v="1"/>
    <n v="1"/>
    <x v="1"/>
    <x v="0"/>
    <x v="2"/>
    <d v="1993-12-10T00:00:00"/>
    <x v="1745"/>
    <x v="1"/>
    <s v="tier - 2"/>
    <x v="0"/>
    <x v="20"/>
  </r>
  <r>
    <x v="1746"/>
    <s v="Ms."/>
    <s v=" Isabelle"/>
    <s v="Gagnon"/>
    <n v="23.44"/>
    <n v="4.6500000000000004"/>
    <s v="Yes"/>
    <x v="0"/>
    <x v="0"/>
    <n v="1"/>
    <x v="1"/>
    <x v="2"/>
    <x v="2"/>
    <d v="1988-09-15T00:00:00"/>
    <x v="1746"/>
    <x v="1"/>
    <s v="tier - 1"/>
    <x v="0"/>
    <x v="23"/>
  </r>
  <r>
    <x v="1747"/>
    <s v="Mr."/>
    <s v=" Neil"/>
    <s v="Pearson"/>
    <n v="24.13"/>
    <n v="5.2"/>
    <s v="No"/>
    <x v="0"/>
    <x v="0"/>
    <n v="1"/>
    <x v="1"/>
    <x v="2"/>
    <x v="2"/>
    <d v="1987-09-13T00:00:00"/>
    <x v="1747"/>
    <x v="0"/>
    <s v="tier - 2"/>
    <x v="1"/>
    <x v="38"/>
  </r>
  <r>
    <x v="1748"/>
    <s v="Mr."/>
    <s v=" Tom"/>
    <s v="Brian"/>
    <n v="42.13"/>
    <n v="4.54"/>
    <s v="Yes"/>
    <x v="0"/>
    <x v="0"/>
    <n v="1"/>
    <x v="1"/>
    <x v="0"/>
    <x v="2"/>
    <d v="1988-11-01T00:00:00"/>
    <x v="1748"/>
    <x v="1"/>
    <s v="tier - 3"/>
    <x v="0"/>
    <x v="23"/>
  </r>
  <r>
    <x v="1749"/>
    <s v="Mr."/>
    <s v=" Nathan"/>
    <s v="Brown"/>
    <n v="17.86"/>
    <n v="4.1100000000000003"/>
    <s v="No"/>
    <x v="0"/>
    <x v="0"/>
    <n v="1"/>
    <x v="1"/>
    <x v="3"/>
    <x v="2"/>
    <d v="1987-11-18T00:00:00"/>
    <x v="1749"/>
    <x v="1"/>
    <s v="tier - 2"/>
    <x v="1"/>
    <x v="38"/>
  </r>
  <r>
    <x v="1750"/>
    <s v="Mrs."/>
    <s v=" Kelli N"/>
    <s v="Fox"/>
    <n v="32.78"/>
    <n v="4.63"/>
    <s v="No"/>
    <x v="0"/>
    <x v="0"/>
    <n v="0"/>
    <x v="1"/>
    <x v="0"/>
    <x v="2"/>
    <d v="1999-06-19T00:00:00"/>
    <x v="1750"/>
    <x v="1"/>
    <s v="tier - 2"/>
    <x v="12"/>
    <x v="35"/>
  </r>
  <r>
    <x v="1751"/>
    <s v="Mr."/>
    <s v=" Scott M."/>
    <s v="Traver"/>
    <n v="23.9"/>
    <n v="6.06"/>
    <s v="Yes"/>
    <x v="0"/>
    <x v="1"/>
    <n v="1"/>
    <x v="1"/>
    <x v="2"/>
    <x v="1"/>
    <d v="1997-07-14T00:00:00"/>
    <x v="1751"/>
    <x v="2"/>
    <s v="tier - 2"/>
    <x v="3"/>
    <x v="31"/>
  </r>
  <r>
    <x v="1752"/>
    <s v="Mr."/>
    <s v=" Grant A"/>
    <s v="Quick"/>
    <n v="15.47"/>
    <n v="8.43"/>
    <s v="No"/>
    <x v="0"/>
    <x v="0"/>
    <n v="0"/>
    <x v="1"/>
    <x v="3"/>
    <x v="0"/>
    <d v="1978-11-22T00:00:00"/>
    <x v="1752"/>
    <x v="1"/>
    <s v="tier - 3"/>
    <x v="1"/>
    <x v="9"/>
  </r>
  <r>
    <x v="1753"/>
    <s v="Mr."/>
    <s v=" Jonathan C"/>
    <s v="Scott"/>
    <n v="28.54"/>
    <n v="5.51"/>
    <s v="No"/>
    <x v="0"/>
    <x v="1"/>
    <n v="1"/>
    <x v="1"/>
    <x v="1"/>
    <x v="2"/>
    <d v="1993-06-11T00:00:00"/>
    <x v="1753"/>
    <x v="1"/>
    <s v="tier - 1"/>
    <x v="14"/>
    <x v="20"/>
  </r>
  <r>
    <x v="1754"/>
    <s v="Ms."/>
    <s v=" Rachael M."/>
    <s v="Theriot"/>
    <n v="18.54"/>
    <n v="4.95"/>
    <s v="No"/>
    <x v="0"/>
    <x v="0"/>
    <n v="0"/>
    <x v="1"/>
    <x v="2"/>
    <x v="2"/>
    <d v="1980-09-07T00:00:00"/>
    <x v="1754"/>
    <x v="1"/>
    <s v="tier - 2"/>
    <x v="0"/>
    <x v="25"/>
  </r>
  <r>
    <x v="1755"/>
    <s v="Ms."/>
    <s v=" Pilar"/>
    <s v="Michalis"/>
    <n v="32.18"/>
    <n v="6.44"/>
    <s v="Yes"/>
    <x v="0"/>
    <x v="1"/>
    <n v="1"/>
    <x v="1"/>
    <x v="0"/>
    <x v="1"/>
    <d v="1997-07-29T00:00:00"/>
    <x v="1755"/>
    <x v="1"/>
    <s v="tier - 2"/>
    <x v="1"/>
    <x v="31"/>
  </r>
  <r>
    <x v="1756"/>
    <s v="Mr."/>
    <s v=" Kyle M"/>
    <s v="Hall"/>
    <n v="37.380000000000003"/>
    <n v="6.05"/>
    <s v="Yes"/>
    <x v="0"/>
    <x v="0"/>
    <n v="0"/>
    <x v="1"/>
    <x v="0"/>
    <x v="1"/>
    <d v="2001-10-16T00:00:00"/>
    <x v="1756"/>
    <x v="1"/>
    <s v="tier - 3"/>
    <x v="3"/>
    <x v="47"/>
  </r>
  <r>
    <x v="1757"/>
    <s v="Mrs."/>
    <s v=" Christie"/>
    <s v="Tjong Clemons"/>
    <n v="31.12"/>
    <n v="4.76"/>
    <s v="Yes"/>
    <x v="0"/>
    <x v="1"/>
    <n v="1"/>
    <x v="1"/>
    <x v="0"/>
    <x v="2"/>
    <d v="1997-12-04T00:00:00"/>
    <x v="1757"/>
    <x v="1"/>
    <s v="tier - 2"/>
    <x v="15"/>
    <x v="31"/>
  </r>
  <r>
    <x v="1758"/>
    <s v="Mr."/>
    <s v=" David A."/>
    <s v="Palma"/>
    <n v="22.01"/>
    <n v="6.72"/>
    <s v="Yes"/>
    <x v="0"/>
    <x v="0"/>
    <n v="1"/>
    <x v="1"/>
    <x v="2"/>
    <x v="0"/>
    <d v="1986-06-29T00:00:00"/>
    <x v="1758"/>
    <x v="1"/>
    <s v="tier - 2"/>
    <x v="0"/>
    <x v="26"/>
  </r>
  <r>
    <x v="1759"/>
    <s v="Mr."/>
    <s v=" Masahiro"/>
    <s v="Takaoka"/>
    <n v="27.645"/>
    <n v="5.7"/>
    <s v="No"/>
    <x v="0"/>
    <x v="0"/>
    <n v="0"/>
    <x v="1"/>
    <x v="1"/>
    <x v="1"/>
    <d v="1991-09-10T00:00:00"/>
    <x v="1759"/>
    <x v="2"/>
    <s v="tier - 1"/>
    <x v="4"/>
    <x v="42"/>
  </r>
  <r>
    <x v="1760"/>
    <s v="Mr."/>
    <s v=" Logan B."/>
    <s v="Sherman"/>
    <n v="29.64"/>
    <n v="5.31"/>
    <s v="Yes"/>
    <x v="0"/>
    <x v="0"/>
    <n v="0"/>
    <x v="1"/>
    <x v="1"/>
    <x v="2"/>
    <d v="1985-12-28T00:00:00"/>
    <x v="1760"/>
    <x v="0"/>
    <s v="tier - 2"/>
    <x v="1"/>
    <x v="17"/>
  </r>
  <r>
    <x v="1761"/>
    <s v="Ms."/>
    <s v=" Stephanie L."/>
    <s v="Andre"/>
    <n v="33.700000000000003"/>
    <n v="4.32"/>
    <s v="Yes"/>
    <x v="0"/>
    <x v="0"/>
    <n v="1"/>
    <x v="1"/>
    <x v="0"/>
    <x v="2"/>
    <d v="1988-11-09T00:00:00"/>
    <x v="1761"/>
    <x v="1"/>
    <s v="tier - 3"/>
    <x v="3"/>
    <x v="23"/>
  </r>
  <r>
    <x v="1762"/>
    <s v="Ms."/>
    <s v=" Angela H"/>
    <s v="Switt"/>
    <n v="27.5"/>
    <n v="4.2300000000000004"/>
    <s v="Yes"/>
    <x v="0"/>
    <x v="0"/>
    <n v="1"/>
    <x v="1"/>
    <x v="1"/>
    <x v="2"/>
    <d v="1988-07-08T00:00:00"/>
    <x v="1762"/>
    <x v="1"/>
    <s v="tier - 3"/>
    <x v="3"/>
    <x v="23"/>
  </r>
  <r>
    <x v="1763"/>
    <s v="Ms."/>
    <s v=" Britt K"/>
    <s v="Erickson"/>
    <n v="16.12"/>
    <n v="6.09"/>
    <s v="No"/>
    <x v="0"/>
    <x v="0"/>
    <n v="0"/>
    <x v="1"/>
    <x v="3"/>
    <x v="1"/>
    <d v="1977-06-09T00:00:00"/>
    <x v="1763"/>
    <x v="1"/>
    <s v="tier - 3"/>
    <x v="0"/>
    <x v="29"/>
  </r>
  <r>
    <x v="1764"/>
    <s v="Ms."/>
    <s v=" Joyce R."/>
    <s v="Miller"/>
    <n v="26.73"/>
    <n v="4.74"/>
    <s v="Yes"/>
    <x v="0"/>
    <x v="0"/>
    <n v="1"/>
    <x v="1"/>
    <x v="1"/>
    <x v="2"/>
    <d v="1988-09-04T00:00:00"/>
    <x v="1764"/>
    <x v="1"/>
    <s v="tier - 2"/>
    <x v="0"/>
    <x v="23"/>
  </r>
  <r>
    <x v="1765"/>
    <s v="Mr."/>
    <s v=" Ben"/>
    <s v="Whitbeck"/>
    <n v="37.25"/>
    <n v="6.23"/>
    <s v="Yes"/>
    <x v="0"/>
    <x v="0"/>
    <n v="0"/>
    <x v="1"/>
    <x v="0"/>
    <x v="1"/>
    <d v="2001-10-05T00:00:00"/>
    <x v="1765"/>
    <x v="1"/>
    <s v="tier - 2"/>
    <x v="3"/>
    <x v="47"/>
  </r>
  <r>
    <x v="1766"/>
    <s v="Ms."/>
    <s v=" Sarah M."/>
    <s v="Auer"/>
    <n v="23.56"/>
    <n v="5.45"/>
    <s v="Yes"/>
    <x v="0"/>
    <x v="0"/>
    <n v="1"/>
    <x v="1"/>
    <x v="2"/>
    <x v="2"/>
    <d v="1988-06-24T00:00:00"/>
    <x v="1766"/>
    <x v="1"/>
    <s v="tier - 3"/>
    <x v="2"/>
    <x v="23"/>
  </r>
  <r>
    <x v="1767"/>
    <s v="Ms."/>
    <s v=" Sarah"/>
    <s v="Attar"/>
    <n v="15.84"/>
    <n v="10.34"/>
    <s v="No"/>
    <x v="0"/>
    <x v="0"/>
    <n v="2"/>
    <x v="1"/>
    <x v="3"/>
    <x v="0"/>
    <d v="1973-11-07T00:00:00"/>
    <x v="1767"/>
    <x v="1"/>
    <s v="tier - 3"/>
    <x v="0"/>
    <x v="30"/>
  </r>
  <r>
    <x v="1768"/>
    <s v="Ms."/>
    <s v=" Katie"/>
    <s v="Misuraca"/>
    <n v="36.630000000000003"/>
    <n v="5.15"/>
    <s v="No"/>
    <x v="0"/>
    <x v="0"/>
    <n v="0"/>
    <x v="1"/>
    <x v="0"/>
    <x v="2"/>
    <d v="1991-08-30T00:00:00"/>
    <x v="1768"/>
    <x v="1"/>
    <s v="tier - 1"/>
    <x v="0"/>
    <x v="42"/>
  </r>
  <r>
    <x v="1769"/>
    <s v="Ms."/>
    <s v=" Michaela L"/>
    <s v="Spannaus"/>
    <n v="16.47"/>
    <n v="11.72"/>
    <s v="No"/>
    <x v="0"/>
    <x v="0"/>
    <n v="0"/>
    <x v="1"/>
    <x v="3"/>
    <x v="0"/>
    <d v="1974-06-26T00:00:00"/>
    <x v="1769"/>
    <x v="1"/>
    <s v="tier - 2"/>
    <x v="0"/>
    <x v="19"/>
  </r>
  <r>
    <x v="1770"/>
    <s v="Ms."/>
    <s v=" Shalaleh"/>
    <s v="Tarbiat"/>
    <n v="25.8"/>
    <n v="5.29"/>
    <s v="No"/>
    <x v="0"/>
    <x v="0"/>
    <n v="0"/>
    <x v="1"/>
    <x v="1"/>
    <x v="2"/>
    <d v="1991-11-27T00:00:00"/>
    <x v="1770"/>
    <x v="1"/>
    <s v="tier - 3"/>
    <x v="3"/>
    <x v="42"/>
  </r>
  <r>
    <x v="1771"/>
    <s v="Ms."/>
    <s v=" Karen"/>
    <s v="Pulkkinen"/>
    <n v="23.6"/>
    <n v="4.33"/>
    <s v="No"/>
    <x v="0"/>
    <x v="0"/>
    <n v="0"/>
    <x v="1"/>
    <x v="2"/>
    <x v="2"/>
    <d v="1991-08-23T00:00:00"/>
    <x v="1771"/>
    <x v="1"/>
    <s v="tier - 3"/>
    <x v="3"/>
    <x v="42"/>
  </r>
  <r>
    <x v="1772"/>
    <s v="Ms."/>
    <s v=" Zuzana"/>
    <s v="Trnovcova"/>
    <n v="32.11"/>
    <n v="6.24"/>
    <s v="No"/>
    <x v="0"/>
    <x v="1"/>
    <n v="1"/>
    <x v="1"/>
    <x v="0"/>
    <x v="1"/>
    <d v="1993-08-10T00:00:00"/>
    <x v="1772"/>
    <x v="1"/>
    <s v="tier - 2"/>
    <x v="1"/>
    <x v="20"/>
  </r>
  <r>
    <x v="1773"/>
    <s v="Mr."/>
    <s v=" Daniel J."/>
    <s v="Anthony"/>
    <n v="30.114999999999998"/>
    <n v="11.61"/>
    <s v="No"/>
    <x v="0"/>
    <x v="0"/>
    <n v="0"/>
    <x v="1"/>
    <x v="0"/>
    <x v="0"/>
    <d v="2002-08-21T00:00:00"/>
    <x v="1773"/>
    <x v="1"/>
    <s v="tier - 1"/>
    <x v="6"/>
    <x v="43"/>
  </r>
  <r>
    <x v="1774"/>
    <s v="Ms."/>
    <s v=" Alexandra"/>
    <s v="Hetrick"/>
    <n v="20.28"/>
    <n v="11.07"/>
    <s v="Yes"/>
    <x v="0"/>
    <x v="0"/>
    <n v="0"/>
    <x v="1"/>
    <x v="2"/>
    <x v="0"/>
    <d v="1981-10-18T00:00:00"/>
    <x v="1774"/>
    <x v="1"/>
    <s v="tier - 3"/>
    <x v="0"/>
    <x v="36"/>
  </r>
  <r>
    <x v="1775"/>
    <s v="Ms."/>
    <s v=" Jessica"/>
    <s v="Stern"/>
    <n v="20.234999999999999"/>
    <n v="5.19"/>
    <s v="No"/>
    <x v="0"/>
    <x v="1"/>
    <n v="1"/>
    <x v="1"/>
    <x v="2"/>
    <x v="2"/>
    <d v="1993-07-10T00:00:00"/>
    <x v="1775"/>
    <x v="1"/>
    <s v="tier - 1"/>
    <x v="1"/>
    <x v="20"/>
  </r>
  <r>
    <x v="1776"/>
    <s v="Mr."/>
    <s v=" Matthew M"/>
    <s v="Newman"/>
    <n v="25.27"/>
    <n v="5.7"/>
    <s v="Yes"/>
    <x v="0"/>
    <x v="0"/>
    <n v="1"/>
    <x v="1"/>
    <x v="1"/>
    <x v="1"/>
    <d v="1988-09-23T00:00:00"/>
    <x v="1776"/>
    <x v="2"/>
    <s v="tier - 3"/>
    <x v="1"/>
    <x v="23"/>
  </r>
  <r>
    <x v="1777"/>
    <s v="Ms."/>
    <s v=" Nadine A."/>
    <s v="Reasoner"/>
    <n v="24.24"/>
    <n v="6.15"/>
    <s v="No"/>
    <x v="0"/>
    <x v="0"/>
    <n v="0"/>
    <x v="1"/>
    <x v="2"/>
    <x v="1"/>
    <d v="1990-11-28T00:00:00"/>
    <x v="1777"/>
    <x v="1"/>
    <s v="tier - 3"/>
    <x v="0"/>
    <x v="3"/>
  </r>
  <r>
    <x v="1778"/>
    <s v="Mr."/>
    <s v=" Peter J. Jr."/>
    <s v="Mone"/>
    <n v="35.75"/>
    <n v="5.07"/>
    <s v="No"/>
    <x v="0"/>
    <x v="0"/>
    <n v="0"/>
    <x v="1"/>
    <x v="0"/>
    <x v="2"/>
    <d v="1989-07-10T00:00:00"/>
    <x v="1778"/>
    <x v="2"/>
    <s v="tier - 2"/>
    <x v="0"/>
    <x v="4"/>
  </r>
  <r>
    <x v="1779"/>
    <s v="Ms."/>
    <s v=" Colleen M"/>
    <s v="Powers"/>
    <n v="29.92"/>
    <n v="10.97"/>
    <s v="Yes"/>
    <x v="0"/>
    <x v="0"/>
    <n v="1"/>
    <x v="1"/>
    <x v="1"/>
    <x v="0"/>
    <d v="1986-10-27T00:00:00"/>
    <x v="1779"/>
    <x v="1"/>
    <s v="tier - 1"/>
    <x v="0"/>
    <x v="26"/>
  </r>
  <r>
    <x v="1780"/>
    <s v="Ms."/>
    <s v=" Julie A."/>
    <s v="Ulery"/>
    <n v="26.2"/>
    <n v="10.93"/>
    <s v="Yes"/>
    <x v="0"/>
    <x v="0"/>
    <n v="1"/>
    <x v="1"/>
    <x v="1"/>
    <x v="0"/>
    <d v="1986-12-23T00:00:00"/>
    <x v="1780"/>
    <x v="1"/>
    <s v="tier - 1"/>
    <x v="3"/>
    <x v="26"/>
  </r>
  <r>
    <x v="1781"/>
    <s v="Mr."/>
    <s v=" Douglas W"/>
    <s v="Haines"/>
    <n v="26.695"/>
    <n v="4.21"/>
    <s v="Yes"/>
    <x v="0"/>
    <x v="1"/>
    <n v="1"/>
    <x v="1"/>
    <x v="1"/>
    <x v="2"/>
    <d v="1997-09-29T00:00:00"/>
    <x v="1781"/>
    <x v="1"/>
    <s v="tier - 3"/>
    <x v="1"/>
    <x v="31"/>
  </r>
  <r>
    <x v="1782"/>
    <s v="Ms."/>
    <s v=" Catherine"/>
    <s v="Airoldi"/>
    <n v="23.16"/>
    <n v="5.5"/>
    <s v="No"/>
    <x v="0"/>
    <x v="0"/>
    <n v="0"/>
    <x v="1"/>
    <x v="2"/>
    <x v="2"/>
    <d v="1989-09-01T00:00:00"/>
    <x v="1782"/>
    <x v="1"/>
    <s v="tier - 3"/>
    <x v="3"/>
    <x v="4"/>
  </r>
  <r>
    <x v="1783"/>
    <s v="Mr."/>
    <s v=" James A"/>
    <s v="Mattis"/>
    <n v="32.585000000000001"/>
    <n v="4.93"/>
    <s v="Yes"/>
    <x v="0"/>
    <x v="0"/>
    <n v="1"/>
    <x v="1"/>
    <x v="0"/>
    <x v="2"/>
    <d v="1995-12-27T00:00:00"/>
    <x v="1783"/>
    <x v="1"/>
    <s v="tier - 3"/>
    <x v="6"/>
    <x v="40"/>
  </r>
  <r>
    <x v="1784"/>
    <s v="Mr."/>
    <s v=" Youngseong"/>
    <s v="Cho"/>
    <n v="33.97"/>
    <n v="5.6"/>
    <s v="Yes"/>
    <x v="0"/>
    <x v="0"/>
    <n v="0"/>
    <x v="1"/>
    <x v="0"/>
    <x v="2"/>
    <d v="2001-06-07T00:00:00"/>
    <x v="1784"/>
    <x v="1"/>
    <s v="tier - 3"/>
    <x v="14"/>
    <x v="21"/>
  </r>
  <r>
    <x v="1785"/>
    <s v="Mr."/>
    <s v=" John"/>
    <s v="Reumann"/>
    <n v="16.57"/>
    <n v="9.99"/>
    <s v="No"/>
    <x v="0"/>
    <x v="0"/>
    <n v="0"/>
    <x v="1"/>
    <x v="3"/>
    <x v="0"/>
    <d v="1974-09-11T00:00:00"/>
    <x v="1785"/>
    <x v="1"/>
    <s v="tier - 2"/>
    <x v="0"/>
    <x v="19"/>
  </r>
  <r>
    <x v="1786"/>
    <s v="Mr."/>
    <s v=" Brandon S."/>
    <s v="Cooper"/>
    <n v="17.55"/>
    <n v="5.93"/>
    <s v="No"/>
    <x v="0"/>
    <x v="1"/>
    <n v="1"/>
    <x v="1"/>
    <x v="3"/>
    <x v="1"/>
    <d v="1979-12-13T00:00:00"/>
    <x v="1786"/>
    <x v="1"/>
    <s v="tier - 3"/>
    <x v="0"/>
    <x v="18"/>
  </r>
  <r>
    <x v="1787"/>
    <s v="Mr."/>
    <s v=" Sean P"/>
    <s v="Kennedy"/>
    <n v="29.41"/>
    <n v="6.29"/>
    <s v="Yes"/>
    <x v="0"/>
    <x v="0"/>
    <n v="1"/>
    <x v="1"/>
    <x v="1"/>
    <x v="1"/>
    <d v="1995-09-29T00:00:00"/>
    <x v="1787"/>
    <x v="1"/>
    <s v="tier - 1"/>
    <x v="14"/>
    <x v="40"/>
  </r>
  <r>
    <x v="1788"/>
    <s v="Mr."/>
    <s v=" Scott"/>
    <s v="Cichon"/>
    <n v="17.91"/>
    <n v="5.65"/>
    <s v="No"/>
    <x v="0"/>
    <x v="0"/>
    <n v="1"/>
    <x v="1"/>
    <x v="3"/>
    <x v="2"/>
    <d v="1984-10-15T00:00:00"/>
    <x v="1788"/>
    <x v="1"/>
    <s v="tier - 1"/>
    <x v="1"/>
    <x v="32"/>
  </r>
  <r>
    <x v="1789"/>
    <s v="Mr."/>
    <s v=" Janez"/>
    <s v="Maroevic"/>
    <n v="31.57"/>
    <n v="6.15"/>
    <s v="No"/>
    <x v="0"/>
    <x v="0"/>
    <n v="1"/>
    <x v="1"/>
    <x v="0"/>
    <x v="1"/>
    <d v="1992-09-10T00:00:00"/>
    <x v="1789"/>
    <x v="2"/>
    <s v="tier - 2"/>
    <x v="0"/>
    <x v="34"/>
  </r>
  <r>
    <x v="1790"/>
    <s v="Mr."/>
    <s v=" John I. Jr."/>
    <s v="Martin"/>
    <n v="33.18"/>
    <n v="5.22"/>
    <s v="No"/>
    <x v="1"/>
    <x v="0"/>
    <n v="1"/>
    <x v="1"/>
    <x v="0"/>
    <x v="2"/>
    <d v="2000-12-11T00:00:00"/>
    <x v="1790"/>
    <x v="1"/>
    <s v="tier - 2"/>
    <x v="14"/>
    <x v="21"/>
  </r>
  <r>
    <x v="1791"/>
    <s v="Ms."/>
    <s v=" Heather"/>
    <s v="Schulz"/>
    <n v="37"/>
    <n v="11.66"/>
    <s v="No"/>
    <x v="0"/>
    <x v="0"/>
    <n v="0"/>
    <x v="1"/>
    <x v="0"/>
    <x v="0"/>
    <d v="2002-06-27T00:00:00"/>
    <x v="1791"/>
    <x v="1"/>
    <s v="tier - 1"/>
    <x v="3"/>
    <x v="43"/>
  </r>
  <r>
    <x v="1792"/>
    <s v="Mr."/>
    <s v=" Michael"/>
    <s v="Capriolo"/>
    <n v="18.905000000000001"/>
    <n v="4.91"/>
    <s v="Yes"/>
    <x v="0"/>
    <x v="0"/>
    <n v="1"/>
    <x v="1"/>
    <x v="2"/>
    <x v="2"/>
    <d v="1995-12-01T00:00:00"/>
    <x v="1792"/>
    <x v="0"/>
    <s v="tier - 2"/>
    <x v="10"/>
    <x v="40"/>
  </r>
  <r>
    <x v="1793"/>
    <s v="Ms."/>
    <s v=" Kathleen"/>
    <s v="Borleis"/>
    <n v="20.03"/>
    <n v="9.25"/>
    <s v="Yes"/>
    <x v="0"/>
    <x v="0"/>
    <n v="0"/>
    <x v="1"/>
    <x v="2"/>
    <x v="0"/>
    <d v="1981-07-03T00:00:00"/>
    <x v="1793"/>
    <x v="1"/>
    <s v="tier - 1"/>
    <x v="0"/>
    <x v="36"/>
  </r>
  <r>
    <x v="1794"/>
    <s v="Mr."/>
    <s v=" Ryan M"/>
    <s v="Kramer"/>
    <n v="16.7"/>
    <n v="11.48"/>
    <s v="No"/>
    <x v="0"/>
    <x v="0"/>
    <n v="0"/>
    <x v="1"/>
    <x v="3"/>
    <x v="0"/>
    <d v="1978-10-03T00:00:00"/>
    <x v="1794"/>
    <x v="1"/>
    <s v="tier - 3"/>
    <x v="0"/>
    <x v="9"/>
  </r>
  <r>
    <x v="1795"/>
    <s v="Ms."/>
    <s v=" Sara"/>
    <s v="Conrad"/>
    <n v="39.82"/>
    <n v="6.06"/>
    <s v="No"/>
    <x v="0"/>
    <x v="0"/>
    <n v="0"/>
    <x v="1"/>
    <x v="0"/>
    <x v="1"/>
    <d v="1989-12-16T00:00:00"/>
    <x v="1795"/>
    <x v="1"/>
    <s v="tier - 1"/>
    <x v="0"/>
    <x v="4"/>
  </r>
  <r>
    <x v="1796"/>
    <s v="Mr."/>
    <s v=" Deniz"/>
    <s v="Karakoyunlu"/>
    <n v="22.04"/>
    <n v="5.86"/>
    <s v="No"/>
    <x v="0"/>
    <x v="0"/>
    <n v="1"/>
    <x v="1"/>
    <x v="2"/>
    <x v="1"/>
    <d v="1987-06-22T00:00:00"/>
    <x v="1796"/>
    <x v="1"/>
    <s v="tier - 3"/>
    <x v="0"/>
    <x v="38"/>
  </r>
  <r>
    <x v="1797"/>
    <s v="Ms."/>
    <s v=" Shannon L."/>
    <s v="Desrosiers"/>
    <n v="28.27"/>
    <n v="5.33"/>
    <s v="No"/>
    <x v="0"/>
    <x v="0"/>
    <n v="0"/>
    <x v="1"/>
    <x v="1"/>
    <x v="2"/>
    <d v="1989-12-09T00:00:00"/>
    <x v="1797"/>
    <x v="1"/>
    <s v="tier - 3"/>
    <x v="0"/>
    <x v="4"/>
  </r>
  <r>
    <x v="1798"/>
    <s v="Ms."/>
    <s v=" Kaitlin M."/>
    <s v="O'Mara"/>
    <n v="18.5"/>
    <n v="5.33"/>
    <s v="No"/>
    <x v="0"/>
    <x v="0"/>
    <n v="0"/>
    <x v="1"/>
    <x v="2"/>
    <x v="2"/>
    <d v="1989-08-01T00:00:00"/>
    <x v="1798"/>
    <x v="1"/>
    <s v="tier - 3"/>
    <x v="3"/>
    <x v="4"/>
  </r>
  <r>
    <x v="1799"/>
    <s v="Mr."/>
    <s v=" Alfredo"/>
    <s v="Shabot Marcos"/>
    <n v="38.6"/>
    <n v="6.02"/>
    <s v="No"/>
    <x v="0"/>
    <x v="0"/>
    <n v="1"/>
    <x v="1"/>
    <x v="0"/>
    <x v="1"/>
    <d v="1987-09-27T00:00:00"/>
    <x v="1799"/>
    <x v="2"/>
    <s v="tier - 3"/>
    <x v="3"/>
    <x v="38"/>
  </r>
  <r>
    <x v="1800"/>
    <s v="Ms."/>
    <s v=" Kristen"/>
    <s v="Comment"/>
    <n v="43.12"/>
    <n v="6.25"/>
    <s v="No"/>
    <x v="0"/>
    <x v="0"/>
    <n v="1"/>
    <x v="1"/>
    <x v="0"/>
    <x v="1"/>
    <d v="1992-08-16T00:00:00"/>
    <x v="1800"/>
    <x v="1"/>
    <s v="tier - 3"/>
    <x v="0"/>
    <x v="34"/>
  </r>
  <r>
    <x v="1801"/>
    <s v="Mr."/>
    <s v=" Daniel"/>
    <s v="Moss"/>
    <n v="30.5"/>
    <n v="4.8099999999999996"/>
    <s v="No"/>
    <x v="0"/>
    <x v="0"/>
    <n v="1"/>
    <x v="1"/>
    <x v="0"/>
    <x v="2"/>
    <d v="1987-11-22T00:00:00"/>
    <x v="1801"/>
    <x v="2"/>
    <s v="tier - 1"/>
    <x v="3"/>
    <x v="38"/>
  </r>
  <r>
    <x v="1802"/>
    <s v="Mr."/>
    <s v=" Jonathan"/>
    <s v="Guzman"/>
    <n v="27.61"/>
    <n v="4.5999999999999996"/>
    <s v="No"/>
    <x v="0"/>
    <x v="0"/>
    <n v="1"/>
    <x v="1"/>
    <x v="1"/>
    <x v="2"/>
    <d v="1987-09-02T00:00:00"/>
    <x v="1802"/>
    <x v="1"/>
    <s v="tier - 2"/>
    <x v="0"/>
    <x v="38"/>
  </r>
  <r>
    <x v="1803"/>
    <s v="Mr."/>
    <s v=" Troy"/>
    <s v="Cox"/>
    <n v="27.1"/>
    <n v="5.08"/>
    <s v="No"/>
    <x v="0"/>
    <x v="0"/>
    <n v="1"/>
    <x v="1"/>
    <x v="1"/>
    <x v="2"/>
    <d v="1987-06-05T00:00:00"/>
    <x v="1803"/>
    <x v="1"/>
    <s v="tier - 2"/>
    <x v="3"/>
    <x v="26"/>
  </r>
  <r>
    <x v="1804"/>
    <s v="Mr."/>
    <s v=" Daniel C"/>
    <s v="Clash"/>
    <n v="35.93"/>
    <n v="5.43"/>
    <s v="No"/>
    <x v="1"/>
    <x v="0"/>
    <n v="1"/>
    <x v="1"/>
    <x v="0"/>
    <x v="2"/>
    <d v="2004-11-24T00:00:00"/>
    <x v="1804"/>
    <x v="1"/>
    <s v="tier - 3"/>
    <x v="14"/>
    <x v="41"/>
  </r>
  <r>
    <x v="1805"/>
    <s v="Ms."/>
    <s v=" Lauren"/>
    <s v="Blankenship"/>
    <n v="32.68"/>
    <n v="5.44"/>
    <s v="No"/>
    <x v="0"/>
    <x v="0"/>
    <n v="0"/>
    <x v="1"/>
    <x v="0"/>
    <x v="2"/>
    <d v="1991-10-12T00:00:00"/>
    <x v="1805"/>
    <x v="1"/>
    <s v="tier - 3"/>
    <x v="1"/>
    <x v="42"/>
  </r>
  <r>
    <x v="1806"/>
    <s v="Ms."/>
    <s v=" Jennefer"/>
    <s v="Lloyd"/>
    <n v="20.74"/>
    <n v="11.69"/>
    <s v="Yes"/>
    <x v="0"/>
    <x v="0"/>
    <n v="1"/>
    <x v="1"/>
    <x v="2"/>
    <x v="0"/>
    <d v="1986-09-05T00:00:00"/>
    <x v="1806"/>
    <x v="1"/>
    <s v="tier - 1"/>
    <x v="0"/>
    <x v="26"/>
  </r>
  <r>
    <x v="1807"/>
    <s v="Ms."/>
    <s v=" Tracey L."/>
    <s v="Kong"/>
    <n v="15.57"/>
    <n v="6.07"/>
    <s v="No"/>
    <x v="0"/>
    <x v="0"/>
    <n v="0"/>
    <x v="1"/>
    <x v="3"/>
    <x v="1"/>
    <d v="1980-07-02T00:00:00"/>
    <x v="1807"/>
    <x v="1"/>
    <s v="tier - 3"/>
    <x v="1"/>
    <x v="25"/>
  </r>
  <r>
    <x v="1808"/>
    <s v="Ms."/>
    <s v=" Ashley"/>
    <s v="Benson"/>
    <n v="23.844999999999999"/>
    <n v="4.3600000000000003"/>
    <s v="No"/>
    <x v="0"/>
    <x v="0"/>
    <n v="0"/>
    <x v="1"/>
    <x v="2"/>
    <x v="2"/>
    <d v="1994-08-12T00:00:00"/>
    <x v="1808"/>
    <x v="1"/>
    <s v="tier - 1"/>
    <x v="1"/>
    <x v="6"/>
  </r>
  <r>
    <x v="1809"/>
    <s v="Ms."/>
    <s v=" Cindy"/>
    <s v="Huntington"/>
    <n v="22.895"/>
    <n v="5.24"/>
    <s v="No"/>
    <x v="0"/>
    <x v="0"/>
    <n v="1"/>
    <x v="1"/>
    <x v="2"/>
    <x v="2"/>
    <d v="1992-09-28T00:00:00"/>
    <x v="1809"/>
    <x v="1"/>
    <s v="tier - 2"/>
    <x v="2"/>
    <x v="34"/>
  </r>
  <r>
    <x v="1810"/>
    <s v="Ms."/>
    <s v=" Esther"/>
    <s v="Kendall"/>
    <n v="21.945"/>
    <n v="5.37"/>
    <s v="No"/>
    <x v="0"/>
    <x v="0"/>
    <n v="1"/>
    <x v="1"/>
    <x v="2"/>
    <x v="2"/>
    <d v="1992-10-09T00:00:00"/>
    <x v="1810"/>
    <x v="1"/>
    <s v="tier - 3"/>
    <x v="2"/>
    <x v="34"/>
  </r>
  <r>
    <x v="1811"/>
    <s v="Ms."/>
    <s v=" Jackie"/>
    <s v="Gast"/>
    <n v="19.47"/>
    <n v="6.6"/>
    <s v="Yes"/>
    <x v="0"/>
    <x v="0"/>
    <n v="0"/>
    <x v="1"/>
    <x v="2"/>
    <x v="0"/>
    <d v="1981-08-12T00:00:00"/>
    <x v="1811"/>
    <x v="1"/>
    <s v="tier - 3"/>
    <x v="3"/>
    <x v="36"/>
  </r>
  <r>
    <x v="1812"/>
    <s v="Mr."/>
    <s v=" Timothy P."/>
    <s v="Scanlin"/>
    <n v="15.61"/>
    <n v="5.77"/>
    <s v="No"/>
    <x v="0"/>
    <x v="0"/>
    <n v="0"/>
    <x v="1"/>
    <x v="3"/>
    <x v="1"/>
    <d v="1977-12-04T00:00:00"/>
    <x v="1812"/>
    <x v="1"/>
    <s v="tier - 3"/>
    <x v="0"/>
    <x v="29"/>
  </r>
  <r>
    <x v="1813"/>
    <s v="Ms."/>
    <s v=" Lauren"/>
    <s v="Philbrook"/>
    <n v="28.6"/>
    <n v="6.08"/>
    <s v="No"/>
    <x v="0"/>
    <x v="1"/>
    <n v="1"/>
    <x v="1"/>
    <x v="1"/>
    <x v="1"/>
    <d v="2003-06-22T00:00:00"/>
    <x v="1813"/>
    <x v="1"/>
    <s v="tier - 3"/>
    <x v="3"/>
    <x v="39"/>
  </r>
  <r>
    <x v="1814"/>
    <s v="Mr."/>
    <s v=" Benjamin"/>
    <s v="Cowan"/>
    <n v="46.53"/>
    <n v="4.16"/>
    <s v="No"/>
    <x v="0"/>
    <x v="0"/>
    <n v="0"/>
    <x v="1"/>
    <x v="0"/>
    <x v="2"/>
    <d v="1990-09-04T00:00:00"/>
    <x v="1814"/>
    <x v="2"/>
    <s v="tier - 3"/>
    <x v="0"/>
    <x v="3"/>
  </r>
  <r>
    <x v="1815"/>
    <s v="Mr."/>
    <s v=" Hugo M"/>
    <s v="Sousa"/>
    <n v="34.99"/>
    <n v="5.0999999999999996"/>
    <s v="No"/>
    <x v="0"/>
    <x v="1"/>
    <n v="1"/>
    <x v="1"/>
    <x v="0"/>
    <x v="2"/>
    <d v="2003-10-04T00:00:00"/>
    <x v="1815"/>
    <x v="1"/>
    <s v="tier - 1"/>
    <x v="14"/>
    <x v="39"/>
  </r>
  <r>
    <x v="1816"/>
    <s v="Mr."/>
    <s v=" Daniel J. Jr."/>
    <s v="Stanton"/>
    <n v="17.05"/>
    <n v="5.3"/>
    <s v="No"/>
    <x v="0"/>
    <x v="1"/>
    <n v="1"/>
    <x v="1"/>
    <x v="3"/>
    <x v="2"/>
    <d v="1979-10-18T00:00:00"/>
    <x v="1816"/>
    <x v="1"/>
    <s v="tier - 1"/>
    <x v="0"/>
    <x v="18"/>
  </r>
  <r>
    <x v="1817"/>
    <s v="Mr."/>
    <s v=" Justin R"/>
    <s v="Mollak"/>
    <n v="37.18"/>
    <n v="4.9000000000000004"/>
    <s v="No"/>
    <x v="0"/>
    <x v="0"/>
    <n v="0"/>
    <x v="1"/>
    <x v="0"/>
    <x v="2"/>
    <d v="1990-07-13T00:00:00"/>
    <x v="1817"/>
    <x v="1"/>
    <s v="tier - 1"/>
    <x v="0"/>
    <x v="3"/>
  </r>
  <r>
    <x v="1818"/>
    <s v="Mr."/>
    <s v=" Colin"/>
    <s v="Bell"/>
    <n v="35.200000000000003"/>
    <n v="5.55"/>
    <s v="No"/>
    <x v="0"/>
    <x v="0"/>
    <n v="0"/>
    <x v="1"/>
    <x v="0"/>
    <x v="2"/>
    <d v="1990-09-26T00:00:00"/>
    <x v="1818"/>
    <x v="1"/>
    <s v="tier - 2"/>
    <x v="3"/>
    <x v="3"/>
  </r>
  <r>
    <x v="1819"/>
    <s v="Mr."/>
    <s v=" Rob"/>
    <s v="Weston"/>
    <n v="37.335000000000001"/>
    <n v="4.95"/>
    <s v="No"/>
    <x v="0"/>
    <x v="0"/>
    <n v="0"/>
    <x v="1"/>
    <x v="0"/>
    <x v="2"/>
    <d v="1990-08-05T00:00:00"/>
    <x v="1819"/>
    <x v="2"/>
    <s v="tier - 3"/>
    <x v="4"/>
    <x v="3"/>
  </r>
  <r>
    <x v="1820"/>
    <s v="Mr."/>
    <s v=" Patrick"/>
    <s v="Rabuzzi"/>
    <n v="27.265000000000001"/>
    <n v="6.46"/>
    <s v="Yes"/>
    <x v="0"/>
    <x v="0"/>
    <n v="0"/>
    <x v="1"/>
    <x v="1"/>
    <x v="1"/>
    <d v="1996-10-25T00:00:00"/>
    <x v="1820"/>
    <x v="1"/>
    <s v="tier - 1"/>
    <x v="6"/>
    <x v="45"/>
  </r>
  <r>
    <x v="1821"/>
    <s v="Mr."/>
    <s v=" Austin D"/>
    <s v="Hendrix"/>
    <n v="30.8"/>
    <n v="4.9000000000000004"/>
    <s v="Yes"/>
    <x v="0"/>
    <x v="0"/>
    <n v="0"/>
    <x v="1"/>
    <x v="0"/>
    <x v="2"/>
    <d v="1985-06-22T00:00:00"/>
    <x v="1821"/>
    <x v="0"/>
    <s v="tier - 1"/>
    <x v="3"/>
    <x v="17"/>
  </r>
  <r>
    <x v="1822"/>
    <s v="Ms."/>
    <s v=" Brittany"/>
    <s v="Van Nielen"/>
    <n v="30.21"/>
    <n v="5.21"/>
    <s v="No"/>
    <x v="0"/>
    <x v="0"/>
    <n v="1"/>
    <x v="1"/>
    <x v="0"/>
    <x v="2"/>
    <d v="1998-06-29T00:00:00"/>
    <x v="1822"/>
    <x v="1"/>
    <s v="tier - 1"/>
    <x v="1"/>
    <x v="44"/>
  </r>
  <r>
    <x v="1823"/>
    <s v="Mr."/>
    <s v=" Matthew T"/>
    <s v="Blanton"/>
    <n v="35.340000000000003"/>
    <n v="4.13"/>
    <s v="No"/>
    <x v="1"/>
    <x v="0"/>
    <n v="1"/>
    <x v="1"/>
    <x v="0"/>
    <x v="2"/>
    <d v="2000-07-02T00:00:00"/>
    <x v="1823"/>
    <x v="1"/>
    <s v="tier - 3"/>
    <x v="3"/>
    <x v="21"/>
  </r>
  <r>
    <x v="1824"/>
    <s v="Ms."/>
    <s v=" Becky G."/>
    <s v="Schout"/>
    <n v="26.695"/>
    <n v="5.28"/>
    <s v="No"/>
    <x v="0"/>
    <x v="0"/>
    <n v="0"/>
    <x v="1"/>
    <x v="1"/>
    <x v="2"/>
    <d v="1989-09-18T00:00:00"/>
    <x v="1824"/>
    <x v="1"/>
    <s v="tier - 2"/>
    <x v="1"/>
    <x v="4"/>
  </r>
  <r>
    <x v="1825"/>
    <s v="Ms."/>
    <s v=" Virginie"/>
    <s v="Schmaltz"/>
    <n v="29.355"/>
    <n v="4.68"/>
    <s v="Yes"/>
    <x v="0"/>
    <x v="0"/>
    <n v="0"/>
    <x v="1"/>
    <x v="1"/>
    <x v="2"/>
    <d v="1996-12-25T00:00:00"/>
    <x v="1825"/>
    <x v="1"/>
    <s v="tier - 2"/>
    <x v="2"/>
    <x v="45"/>
  </r>
  <r>
    <x v="1826"/>
    <s v="Ms."/>
    <s v=" Allison A"/>
    <s v="Eagen"/>
    <n v="29.59"/>
    <n v="4.0599999999999996"/>
    <s v="No"/>
    <x v="0"/>
    <x v="0"/>
    <n v="0"/>
    <x v="1"/>
    <x v="1"/>
    <x v="2"/>
    <d v="1990-09-20T00:00:00"/>
    <x v="1826"/>
    <x v="1"/>
    <s v="tier - 2"/>
    <x v="0"/>
    <x v="3"/>
  </r>
  <r>
    <x v="1827"/>
    <s v="Ms."/>
    <s v=" Julie"/>
    <s v="Rotramel"/>
    <n v="31.35"/>
    <n v="4.2"/>
    <s v="No"/>
    <x v="1"/>
    <x v="0"/>
    <n v="1"/>
    <x v="1"/>
    <x v="0"/>
    <x v="2"/>
    <d v="2004-12-22T00:00:00"/>
    <x v="1827"/>
    <x v="1"/>
    <s v="tier - 2"/>
    <x v="2"/>
    <x v="41"/>
  </r>
  <r>
    <x v="1828"/>
    <s v="Ms."/>
    <s v=" Katherine"/>
    <s v="Prevost"/>
    <n v="20.52"/>
    <n v="4.83"/>
    <s v="No"/>
    <x v="0"/>
    <x v="0"/>
    <n v="0"/>
    <x v="1"/>
    <x v="2"/>
    <x v="2"/>
    <d v="1990-11-17T00:00:00"/>
    <x v="1828"/>
    <x v="1"/>
    <s v="tier - 1"/>
    <x v="2"/>
    <x v="3"/>
  </r>
  <r>
    <x v="1829"/>
    <s v="Mr."/>
    <s v=" Caleb"/>
    <s v="Boyd"/>
    <n v="42.9"/>
    <n v="4.87"/>
    <s v="Yes"/>
    <x v="0"/>
    <x v="0"/>
    <n v="1"/>
    <x v="1"/>
    <x v="0"/>
    <x v="2"/>
    <d v="1988-06-13T00:00:00"/>
    <x v="1829"/>
    <x v="1"/>
    <s v="tier - 2"/>
    <x v="3"/>
    <x v="23"/>
  </r>
  <r>
    <x v="1830"/>
    <s v="Ms."/>
    <s v=" Jaime"/>
    <s v="Dawes"/>
    <n v="24.6"/>
    <n v="5.86"/>
    <s v="No"/>
    <x v="0"/>
    <x v="1"/>
    <n v="1"/>
    <x v="1"/>
    <x v="2"/>
    <x v="1"/>
    <d v="1993-06-29T00:00:00"/>
    <x v="1830"/>
    <x v="1"/>
    <s v="tier - 1"/>
    <x v="3"/>
    <x v="20"/>
  </r>
  <r>
    <x v="1831"/>
    <s v="Ms."/>
    <s v=" Hannah"/>
    <s v="Jennings"/>
    <n v="28.405000000000001"/>
    <n v="4.12"/>
    <s v="No"/>
    <x v="0"/>
    <x v="0"/>
    <n v="1"/>
    <x v="1"/>
    <x v="1"/>
    <x v="2"/>
    <d v="1992-08-13T00:00:00"/>
    <x v="1831"/>
    <x v="1"/>
    <s v="tier - 2"/>
    <x v="1"/>
    <x v="34"/>
  </r>
  <r>
    <x v="1832"/>
    <s v="Mr."/>
    <s v=" Zachariah"/>
    <s v="Nyambaso"/>
    <n v="34.674999999999997"/>
    <n v="5.71"/>
    <s v="Yes"/>
    <x v="0"/>
    <x v="0"/>
    <n v="1"/>
    <x v="1"/>
    <x v="0"/>
    <x v="1"/>
    <d v="1988-12-21T00:00:00"/>
    <x v="1832"/>
    <x v="1"/>
    <s v="tier - 2"/>
    <x v="6"/>
    <x v="23"/>
  </r>
  <r>
    <x v="1833"/>
    <s v="Ms."/>
    <s v=" Patricia A"/>
    <s v="Shaffer"/>
    <n v="18.850000000000001"/>
    <n v="6.03"/>
    <s v="No"/>
    <x v="0"/>
    <x v="0"/>
    <n v="1"/>
    <x v="1"/>
    <x v="2"/>
    <x v="1"/>
    <d v="1987-12-05T00:00:00"/>
    <x v="1833"/>
    <x v="1"/>
    <s v="tier - 3"/>
    <x v="1"/>
    <x v="38"/>
  </r>
  <r>
    <x v="1834"/>
    <s v="Mrs."/>
    <s v=" Elizabeth A."/>
    <s v="Corkum"/>
    <n v="34.130000000000003"/>
    <n v="5.65"/>
    <s v="No"/>
    <x v="0"/>
    <x v="1"/>
    <n v="1"/>
    <x v="1"/>
    <x v="0"/>
    <x v="2"/>
    <d v="2003-10-02T00:00:00"/>
    <x v="1834"/>
    <x v="1"/>
    <s v="tier - 3"/>
    <x v="12"/>
    <x v="39"/>
  </r>
  <r>
    <x v="1835"/>
    <s v="Mr."/>
    <s v=" Benjamin"/>
    <s v="Pedersen"/>
    <n v="17.34"/>
    <n v="5.05"/>
    <s v="No"/>
    <x v="0"/>
    <x v="0"/>
    <n v="0"/>
    <x v="1"/>
    <x v="3"/>
    <x v="2"/>
    <d v="1980-06-16T00:00:00"/>
    <x v="1835"/>
    <x v="1"/>
    <s v="tier - 3"/>
    <x v="0"/>
    <x v="25"/>
  </r>
  <r>
    <x v="1836"/>
    <s v="Mr."/>
    <s v=" Breno"/>
    <s v="Melo"/>
    <n v="17.440000000000001"/>
    <n v="6.26"/>
    <s v="No"/>
    <x v="0"/>
    <x v="0"/>
    <n v="0"/>
    <x v="1"/>
    <x v="3"/>
    <x v="1"/>
    <d v="1982-09-27T00:00:00"/>
    <x v="1836"/>
    <x v="1"/>
    <s v="tier - 3"/>
    <x v="0"/>
    <x v="37"/>
  </r>
  <r>
    <x v="1837"/>
    <s v="Mr."/>
    <s v=" Takaya"/>
    <s v="Sakamoto"/>
    <n v="33.659999999999997"/>
    <n v="4.08"/>
    <s v="Yes"/>
    <x v="0"/>
    <x v="1"/>
    <n v="1"/>
    <x v="1"/>
    <x v="0"/>
    <x v="2"/>
    <d v="1997-10-13T00:00:00"/>
    <x v="1837"/>
    <x v="0"/>
    <s v="tier - 2"/>
    <x v="0"/>
    <x v="31"/>
  </r>
  <r>
    <x v="1838"/>
    <s v="Mr."/>
    <s v=" Thomas IV"/>
    <s v="McMahon"/>
    <n v="21.375"/>
    <n v="6.19"/>
    <s v="Yes"/>
    <x v="0"/>
    <x v="0"/>
    <n v="1"/>
    <x v="1"/>
    <x v="2"/>
    <x v="1"/>
    <d v="1988-06-26T00:00:00"/>
    <x v="1838"/>
    <x v="1"/>
    <s v="tier - 1"/>
    <x v="6"/>
    <x v="23"/>
  </r>
  <r>
    <x v="1839"/>
    <s v="Mr."/>
    <s v=" Bradley E"/>
    <s v="Harris"/>
    <n v="27.14"/>
    <n v="6.01"/>
    <s v="No"/>
    <x v="0"/>
    <x v="0"/>
    <n v="1"/>
    <x v="1"/>
    <x v="1"/>
    <x v="1"/>
    <d v="1992-07-12T00:00:00"/>
    <x v="1839"/>
    <x v="1"/>
    <s v="tier - 3"/>
    <x v="1"/>
    <x v="34"/>
  </r>
  <r>
    <x v="1840"/>
    <s v="Ms."/>
    <s v=" Megan"/>
    <s v="Lombardo"/>
    <n v="35.78"/>
    <n v="6.07"/>
    <s v="No"/>
    <x v="1"/>
    <x v="0"/>
    <n v="1"/>
    <x v="1"/>
    <x v="0"/>
    <x v="1"/>
    <d v="2004-07-18T00:00:00"/>
    <x v="1840"/>
    <x v="1"/>
    <s v="tier - 2"/>
    <x v="1"/>
    <x v="41"/>
  </r>
  <r>
    <x v="1841"/>
    <s v="Ms."/>
    <s v=" Ruby J"/>
    <s v="Bode"/>
    <n v="34.96"/>
    <n v="5.63"/>
    <s v="No"/>
    <x v="0"/>
    <x v="0"/>
    <n v="0"/>
    <x v="1"/>
    <x v="0"/>
    <x v="2"/>
    <d v="1999-11-20T00:00:00"/>
    <x v="1841"/>
    <x v="1"/>
    <s v="tier - 2"/>
    <x v="1"/>
    <x v="35"/>
  </r>
  <r>
    <x v="1842"/>
    <s v="Mr."/>
    <s v=" Bart"/>
    <s v="Johnson"/>
    <n v="38.39"/>
    <n v="6.05"/>
    <s v="No"/>
    <x v="0"/>
    <x v="0"/>
    <n v="0"/>
    <x v="1"/>
    <x v="0"/>
    <x v="1"/>
    <d v="1991-07-04T00:00:00"/>
    <x v="1842"/>
    <x v="2"/>
    <s v="tier - 3"/>
    <x v="0"/>
    <x v="42"/>
  </r>
  <r>
    <x v="1843"/>
    <s v="Mr."/>
    <s v=" Robert A."/>
    <s v="Norcross"/>
    <n v="33.82"/>
    <n v="4.6500000000000004"/>
    <s v="No"/>
    <x v="0"/>
    <x v="0"/>
    <n v="0"/>
    <x v="1"/>
    <x v="0"/>
    <x v="2"/>
    <d v="1990-07-15T00:00:00"/>
    <x v="1843"/>
    <x v="1"/>
    <s v="tier - 3"/>
    <x v="1"/>
    <x v="3"/>
  </r>
  <r>
    <x v="1844"/>
    <s v="Mr."/>
    <s v=" Adam"/>
    <s v="Lazrus"/>
    <n v="27.835000000000001"/>
    <n v="5.37"/>
    <s v="No"/>
    <x v="0"/>
    <x v="0"/>
    <n v="0"/>
    <x v="1"/>
    <x v="1"/>
    <x v="2"/>
    <d v="1990-08-08T00:00:00"/>
    <x v="1844"/>
    <x v="1"/>
    <s v="tier - 3"/>
    <x v="1"/>
    <x v="3"/>
  </r>
  <r>
    <x v="1845"/>
    <s v="Mr."/>
    <s v=" Yemane Adhane"/>
    <s v="Tsegay"/>
    <n v="33"/>
    <n v="5.39"/>
    <s v="No"/>
    <x v="0"/>
    <x v="0"/>
    <n v="0"/>
    <x v="1"/>
    <x v="0"/>
    <x v="2"/>
    <d v="1994-06-28T00:00:00"/>
    <x v="1845"/>
    <x v="0"/>
    <s v="tier - 2"/>
    <x v="0"/>
    <x v="6"/>
  </r>
  <r>
    <x v="1846"/>
    <s v="Mr."/>
    <s v=" Jesse A."/>
    <s v="Schneider"/>
    <n v="26.885000000000002"/>
    <n v="5.86"/>
    <s v="No"/>
    <x v="0"/>
    <x v="0"/>
    <n v="0"/>
    <x v="1"/>
    <x v="1"/>
    <x v="1"/>
    <d v="1991-09-03T00:00:00"/>
    <x v="1846"/>
    <x v="0"/>
    <s v="tier - 2"/>
    <x v="7"/>
    <x v="42"/>
  </r>
  <r>
    <x v="1847"/>
    <s v="Mr."/>
    <s v=" Bird"/>
    <s v="Loreto"/>
    <n v="29.26"/>
    <n v="4.4400000000000004"/>
    <s v="No"/>
    <x v="0"/>
    <x v="0"/>
    <n v="0"/>
    <x v="1"/>
    <x v="1"/>
    <x v="2"/>
    <d v="1994-10-24T00:00:00"/>
    <x v="1847"/>
    <x v="1"/>
    <s v="tier - 3"/>
    <x v="6"/>
    <x v="6"/>
  </r>
  <r>
    <x v="1848"/>
    <s v="Mr."/>
    <s v=" Patrick M."/>
    <s v="Callahan"/>
    <n v="26.98"/>
    <n v="4.41"/>
    <s v="No"/>
    <x v="0"/>
    <x v="0"/>
    <n v="0"/>
    <x v="1"/>
    <x v="1"/>
    <x v="2"/>
    <d v="1994-10-08T00:00:00"/>
    <x v="1848"/>
    <x v="2"/>
    <s v="tier - 2"/>
    <x v="4"/>
    <x v="6"/>
  </r>
  <r>
    <x v="1849"/>
    <s v="Mr."/>
    <s v=" Kyle"/>
    <s v="Timko"/>
    <n v="32.11"/>
    <n v="5.19"/>
    <s v="No"/>
    <x v="0"/>
    <x v="1"/>
    <n v="1"/>
    <x v="1"/>
    <x v="0"/>
    <x v="2"/>
    <d v="1993-12-23T00:00:00"/>
    <x v="1849"/>
    <x v="1"/>
    <s v="tier - 2"/>
    <x v="1"/>
    <x v="20"/>
  </r>
  <r>
    <x v="1850"/>
    <s v="Mr."/>
    <s v=" Ryan"/>
    <s v="Achatz"/>
    <n v="31.73"/>
    <n v="5.16"/>
    <s v="No"/>
    <x v="0"/>
    <x v="1"/>
    <n v="1"/>
    <x v="1"/>
    <x v="0"/>
    <x v="2"/>
    <d v="1993-09-04T00:00:00"/>
    <x v="1850"/>
    <x v="1"/>
    <s v="tier - 3"/>
    <x v="1"/>
    <x v="20"/>
  </r>
  <r>
    <x v="1851"/>
    <s v="Mr."/>
    <s v=" Yuri"/>
    <s v="Horwitz"/>
    <n v="22.515000000000001"/>
    <n v="4.24"/>
    <s v="No"/>
    <x v="0"/>
    <x v="0"/>
    <n v="0"/>
    <x v="1"/>
    <x v="2"/>
    <x v="2"/>
    <d v="1994-12-29T00:00:00"/>
    <x v="1851"/>
    <x v="2"/>
    <s v="tier - 1"/>
    <x v="6"/>
    <x v="6"/>
  </r>
  <r>
    <x v="1852"/>
    <s v="Mr."/>
    <s v=" Ryan"/>
    <s v="Gordyan"/>
    <n v="25.9"/>
    <n v="5.45"/>
    <s v="No"/>
    <x v="0"/>
    <x v="0"/>
    <n v="1"/>
    <x v="1"/>
    <x v="1"/>
    <x v="2"/>
    <d v="1992-08-15T00:00:00"/>
    <x v="1852"/>
    <x v="1"/>
    <s v="tier - 3"/>
    <x v="16"/>
    <x v="34"/>
  </r>
  <r>
    <x v="1853"/>
    <s v="Ms."/>
    <s v=" Debbie"/>
    <s v="Hetherington"/>
    <n v="27.72"/>
    <n v="5.03"/>
    <s v="Yes"/>
    <x v="0"/>
    <x v="0"/>
    <n v="1"/>
    <x v="1"/>
    <x v="1"/>
    <x v="2"/>
    <d v="1988-09-16T00:00:00"/>
    <x v="1853"/>
    <x v="1"/>
    <s v="tier - 1"/>
    <x v="0"/>
    <x v="23"/>
  </r>
  <r>
    <x v="1854"/>
    <s v="Mr."/>
    <s v=" Mark D"/>
    <s v="Thompson"/>
    <n v="31.5"/>
    <n v="9.6199999999999992"/>
    <s v="Yes"/>
    <x v="0"/>
    <x v="0"/>
    <n v="1"/>
    <x v="1"/>
    <x v="0"/>
    <x v="0"/>
    <d v="1986-07-13T00:00:00"/>
    <x v="1854"/>
    <x v="1"/>
    <s v="tier - 2"/>
    <x v="3"/>
    <x v="26"/>
  </r>
  <r>
    <x v="1855"/>
    <s v="Mr."/>
    <s v=" Christopher"/>
    <s v="Battoo"/>
    <n v="29.7"/>
    <n v="6.77"/>
    <s v="Yes"/>
    <x v="0"/>
    <x v="0"/>
    <n v="1"/>
    <x v="1"/>
    <x v="1"/>
    <x v="0"/>
    <d v="1986-08-11T00:00:00"/>
    <x v="1855"/>
    <x v="2"/>
    <s v="tier - 2"/>
    <x v="0"/>
    <x v="26"/>
  </r>
  <r>
    <x v="1856"/>
    <s v="Ms."/>
    <s v=" Daniell L"/>
    <s v="Barker"/>
    <n v="21.26"/>
    <n v="5.36"/>
    <s v="Yes"/>
    <x v="0"/>
    <x v="0"/>
    <n v="1"/>
    <x v="1"/>
    <x v="2"/>
    <x v="2"/>
    <d v="1988-07-18T00:00:00"/>
    <x v="1856"/>
    <x v="1"/>
    <s v="tier - 2"/>
    <x v="0"/>
    <x v="23"/>
  </r>
  <r>
    <x v="1857"/>
    <s v="Mr."/>
    <s v=" Janne"/>
    <s v="Saarnilehto"/>
    <n v="17.09"/>
    <n v="5.69"/>
    <s v="No"/>
    <x v="0"/>
    <x v="0"/>
    <n v="0"/>
    <x v="1"/>
    <x v="3"/>
    <x v="2"/>
    <d v="1982-06-29T00:00:00"/>
    <x v="1857"/>
    <x v="1"/>
    <s v="tier - 2"/>
    <x v="0"/>
    <x v="37"/>
  </r>
  <r>
    <x v="1858"/>
    <s v="Ms."/>
    <s v=" Martina"/>
    <s v="Morton"/>
    <n v="24.3"/>
    <n v="4.9000000000000004"/>
    <s v="Yes"/>
    <x v="0"/>
    <x v="1"/>
    <n v="1"/>
    <x v="1"/>
    <x v="2"/>
    <x v="2"/>
    <d v="1997-11-29T00:00:00"/>
    <x v="1858"/>
    <x v="1"/>
    <s v="tier - 2"/>
    <x v="3"/>
    <x v="31"/>
  </r>
  <r>
    <x v="1859"/>
    <s v="Ms."/>
    <s v=" Elizabeth L"/>
    <s v="Thomas"/>
    <n v="29.734999999999999"/>
    <n v="5.78"/>
    <s v="No"/>
    <x v="0"/>
    <x v="0"/>
    <n v="0"/>
    <x v="1"/>
    <x v="1"/>
    <x v="1"/>
    <d v="1990-08-28T00:00:00"/>
    <x v="1859"/>
    <x v="1"/>
    <s v="tier - 3"/>
    <x v="1"/>
    <x v="3"/>
  </r>
  <r>
    <x v="1860"/>
    <s v="Ms."/>
    <s v=" Stephanie C."/>
    <s v="Hillman"/>
    <n v="29.26"/>
    <n v="4.7"/>
    <s v="No"/>
    <x v="0"/>
    <x v="0"/>
    <n v="0"/>
    <x v="1"/>
    <x v="1"/>
    <x v="2"/>
    <d v="1991-09-13T00:00:00"/>
    <x v="1860"/>
    <x v="1"/>
    <s v="tier - 2"/>
    <x v="0"/>
    <x v="42"/>
  </r>
  <r>
    <x v="1861"/>
    <s v="Ms."/>
    <s v=" Katie"/>
    <s v="Edwards"/>
    <n v="33"/>
    <n v="6.28"/>
    <s v="No"/>
    <x v="0"/>
    <x v="0"/>
    <n v="0"/>
    <x v="1"/>
    <x v="0"/>
    <x v="1"/>
    <d v="1994-11-01T00:00:00"/>
    <x v="1861"/>
    <x v="1"/>
    <s v="tier - 2"/>
    <x v="0"/>
    <x v="6"/>
  </r>
  <r>
    <x v="1862"/>
    <s v="Ms."/>
    <s v=" Callie"/>
    <s v="Bartel"/>
    <n v="31.065000000000001"/>
    <n v="4.2300000000000004"/>
    <s v="No"/>
    <x v="0"/>
    <x v="0"/>
    <n v="0"/>
    <x v="1"/>
    <x v="0"/>
    <x v="2"/>
    <d v="1991-06-01T00:00:00"/>
    <x v="1862"/>
    <x v="1"/>
    <s v="tier - 1"/>
    <x v="2"/>
    <x v="3"/>
  </r>
  <r>
    <x v="1863"/>
    <s v="Ms."/>
    <s v=" Inna"/>
    <s v="Potekhina"/>
    <n v="26.51"/>
    <n v="6.17"/>
    <s v="No"/>
    <x v="0"/>
    <x v="0"/>
    <n v="0"/>
    <x v="1"/>
    <x v="1"/>
    <x v="1"/>
    <d v="1994-10-26T00:00:00"/>
    <x v="1863"/>
    <x v="1"/>
    <s v="tier - 1"/>
    <x v="0"/>
    <x v="6"/>
  </r>
  <r>
    <x v="1864"/>
    <s v="Ms."/>
    <s v=" Mary K."/>
    <s v="Kelly"/>
    <n v="28.88"/>
    <n v="4.96"/>
    <s v="No"/>
    <x v="0"/>
    <x v="0"/>
    <n v="0"/>
    <x v="1"/>
    <x v="1"/>
    <x v="2"/>
    <d v="1994-11-02T00:00:00"/>
    <x v="1864"/>
    <x v="1"/>
    <s v="tier - 1"/>
    <x v="2"/>
    <x v="6"/>
  </r>
  <r>
    <x v="1865"/>
    <s v="Mr."/>
    <s v=" Samuel M."/>
    <s v="Lapp"/>
    <n v="35.814999999999998"/>
    <n v="5.1100000000000003"/>
    <s v="Yes"/>
    <x v="0"/>
    <x v="0"/>
    <n v="1"/>
    <x v="1"/>
    <x v="0"/>
    <x v="2"/>
    <d v="1988-12-19T00:00:00"/>
    <x v="1865"/>
    <x v="1"/>
    <s v="tier - 1"/>
    <x v="1"/>
    <x v="23"/>
  </r>
  <r>
    <x v="1866"/>
    <s v="Ms."/>
    <s v=" Kimberly"/>
    <s v="Burke"/>
    <n v="21.28"/>
    <n v="4.05"/>
    <s v="No"/>
    <x v="1"/>
    <x v="0"/>
    <n v="1"/>
    <x v="1"/>
    <x v="2"/>
    <x v="2"/>
    <d v="2000-11-25T00:00:00"/>
    <x v="1866"/>
    <x v="1"/>
    <s v="tier - 3"/>
    <x v="1"/>
    <x v="21"/>
  </r>
  <r>
    <x v="1867"/>
    <s v="Mr."/>
    <s v=" Tom J."/>
    <s v="Barry"/>
    <n v="33.81"/>
    <n v="6.49"/>
    <s v="No"/>
    <x v="0"/>
    <x v="1"/>
    <n v="1"/>
    <x v="1"/>
    <x v="0"/>
    <x v="1"/>
    <d v="2003-06-08T00:00:00"/>
    <x v="1867"/>
    <x v="1"/>
    <s v="tier - 1"/>
    <x v="14"/>
    <x v="43"/>
  </r>
  <r>
    <x v="1868"/>
    <s v="Mr."/>
    <s v=" Zachary"/>
    <s v="McCormick"/>
    <n v="44.22"/>
    <n v="4.1900000000000004"/>
    <s v="No"/>
    <x v="0"/>
    <x v="0"/>
    <n v="1"/>
    <x v="1"/>
    <x v="0"/>
    <x v="2"/>
    <d v="1992-06-18T00:00:00"/>
    <x v="1868"/>
    <x v="2"/>
    <s v="tier - 2"/>
    <x v="0"/>
    <x v="34"/>
  </r>
  <r>
    <x v="1869"/>
    <s v="Mr."/>
    <s v=" Dane"/>
    <s v="McElroy"/>
    <n v="15.46"/>
    <n v="4.99"/>
    <s v="Yes"/>
    <x v="0"/>
    <x v="1"/>
    <n v="1"/>
    <x v="1"/>
    <x v="3"/>
    <x v="2"/>
    <d v="1983-11-20T00:00:00"/>
    <x v="1869"/>
    <x v="1"/>
    <s v="tier - 1"/>
    <x v="1"/>
    <x v="33"/>
  </r>
  <r>
    <x v="1870"/>
    <s v="Mr."/>
    <s v=" Dougie J"/>
    <s v="Coffed"/>
    <n v="30.3"/>
    <n v="4.7699999999999996"/>
    <s v="Yes"/>
    <x v="0"/>
    <x v="0"/>
    <n v="1"/>
    <x v="1"/>
    <x v="0"/>
    <x v="2"/>
    <d v="1995-10-14T00:00:00"/>
    <x v="1870"/>
    <x v="2"/>
    <s v="tier - 2"/>
    <x v="3"/>
    <x v="40"/>
  </r>
  <r>
    <x v="1871"/>
    <s v="Mr."/>
    <s v=" Jeremiah H"/>
    <s v="Estes"/>
    <n v="16.670000000000002"/>
    <n v="5.46"/>
    <s v="No"/>
    <x v="0"/>
    <x v="0"/>
    <n v="0"/>
    <x v="1"/>
    <x v="3"/>
    <x v="2"/>
    <d v="1982-06-16T00:00:00"/>
    <x v="1871"/>
    <x v="1"/>
    <s v="tier - 3"/>
    <x v="0"/>
    <x v="37"/>
  </r>
  <r>
    <x v="1872"/>
    <s v="Mr."/>
    <s v=" Ashley J."/>
    <s v="Miles"/>
    <n v="28.594999999999999"/>
    <n v="5.43"/>
    <s v="No"/>
    <x v="0"/>
    <x v="0"/>
    <n v="0"/>
    <x v="1"/>
    <x v="1"/>
    <x v="2"/>
    <d v="1991-12-01T00:00:00"/>
    <x v="1872"/>
    <x v="2"/>
    <s v="tier - 1"/>
    <x v="1"/>
    <x v="42"/>
  </r>
  <r>
    <x v="1873"/>
    <s v="Mr."/>
    <s v=" Turner J."/>
    <s v="Zamore"/>
    <n v="25.934999999999999"/>
    <n v="4.29"/>
    <s v="No"/>
    <x v="0"/>
    <x v="0"/>
    <n v="0"/>
    <x v="1"/>
    <x v="1"/>
    <x v="2"/>
    <d v="1991-11-03T00:00:00"/>
    <x v="1873"/>
    <x v="1"/>
    <s v="tier - 2"/>
    <x v="1"/>
    <x v="42"/>
  </r>
  <r>
    <x v="1874"/>
    <s v="Mr."/>
    <s v=" Roger"/>
    <s v="Donaghy"/>
    <n v="27.645"/>
    <n v="5.25"/>
    <s v="No"/>
    <x v="0"/>
    <x v="0"/>
    <n v="1"/>
    <x v="1"/>
    <x v="1"/>
    <x v="2"/>
    <d v="1992-06-27T00:00:00"/>
    <x v="1874"/>
    <x v="2"/>
    <s v="tier - 1"/>
    <x v="4"/>
    <x v="34"/>
  </r>
  <r>
    <x v="1875"/>
    <s v="Ms."/>
    <s v=" Pamela"/>
    <s v="Kennedy"/>
    <n v="30.1"/>
    <n v="4.04"/>
    <s v="No"/>
    <x v="0"/>
    <x v="0"/>
    <n v="1"/>
    <x v="1"/>
    <x v="0"/>
    <x v="2"/>
    <d v="1998-12-14T00:00:00"/>
    <x v="1875"/>
    <x v="1"/>
    <s v="tier - 1"/>
    <x v="3"/>
    <x v="44"/>
  </r>
  <r>
    <x v="1876"/>
    <s v="Ms."/>
    <s v=" Allison M."/>
    <s v="Fiorini"/>
    <n v="26.79"/>
    <n v="5"/>
    <s v="Yes"/>
    <x v="0"/>
    <x v="1"/>
    <n v="1"/>
    <x v="1"/>
    <x v="1"/>
    <x v="2"/>
    <d v="1997-09-06T00:00:00"/>
    <x v="1876"/>
    <x v="1"/>
    <s v="tier - 2"/>
    <x v="1"/>
    <x v="31"/>
  </r>
  <r>
    <x v="1877"/>
    <s v="Mrs."/>
    <s v=" Katherine H."/>
    <s v="Alexander"/>
    <n v="27.1"/>
    <n v="4.01"/>
    <s v="Yes"/>
    <x v="0"/>
    <x v="0"/>
    <n v="1"/>
    <x v="1"/>
    <x v="1"/>
    <x v="2"/>
    <d v="1995-10-03T00:00:00"/>
    <x v="1877"/>
    <x v="1"/>
    <s v="tier - 2"/>
    <x v="15"/>
    <x v="40"/>
  </r>
  <r>
    <x v="1878"/>
    <s v="Ms."/>
    <s v=" Robin"/>
    <s v="Watkins"/>
    <n v="24.31"/>
    <n v="5.4"/>
    <s v="No"/>
    <x v="0"/>
    <x v="0"/>
    <n v="0"/>
    <x v="1"/>
    <x v="2"/>
    <x v="2"/>
    <d v="1989-06-25T00:00:00"/>
    <x v="1878"/>
    <x v="1"/>
    <s v="tier - 3"/>
    <x v="0"/>
    <x v="4"/>
  </r>
  <r>
    <x v="1879"/>
    <s v="Ms."/>
    <s v=" Terri"/>
    <s v="Cassel"/>
    <n v="15.53"/>
    <n v="5.81"/>
    <s v="No"/>
    <x v="0"/>
    <x v="0"/>
    <n v="1"/>
    <x v="1"/>
    <x v="3"/>
    <x v="1"/>
    <d v="1984-09-16T00:00:00"/>
    <x v="1879"/>
    <x v="1"/>
    <s v="tier - 2"/>
    <x v="1"/>
    <x v="32"/>
  </r>
  <r>
    <x v="1880"/>
    <s v="Mr."/>
    <s v=" Eddie"/>
    <s v="Ferguson"/>
    <n v="30.7"/>
    <n v="5.82"/>
    <s v="No"/>
    <x v="0"/>
    <x v="0"/>
    <n v="1"/>
    <x v="1"/>
    <x v="0"/>
    <x v="1"/>
    <d v="1998-11-26T00:00:00"/>
    <x v="1880"/>
    <x v="1"/>
    <s v="tier - 1"/>
    <x v="1"/>
    <x v="44"/>
  </r>
  <r>
    <x v="1881"/>
    <s v="Ms."/>
    <s v=" Pamela"/>
    <s v="O'Sullivan"/>
    <n v="33.33"/>
    <n v="4.82"/>
    <s v="No"/>
    <x v="0"/>
    <x v="0"/>
    <n v="1"/>
    <x v="1"/>
    <x v="0"/>
    <x v="2"/>
    <d v="1992-08-04T00:00:00"/>
    <x v="1881"/>
    <x v="1"/>
    <s v="tier - 2"/>
    <x v="0"/>
    <x v="34"/>
  </r>
  <r>
    <x v="1882"/>
    <s v="Ms."/>
    <s v=" Joyce"/>
    <s v="Chepkirui"/>
    <n v="32.4"/>
    <n v="5.08"/>
    <s v="No"/>
    <x v="0"/>
    <x v="0"/>
    <n v="1"/>
    <x v="1"/>
    <x v="0"/>
    <x v="2"/>
    <d v="1992-06-28T00:00:00"/>
    <x v="1882"/>
    <x v="1"/>
    <s v="tier - 1"/>
    <x v="3"/>
    <x v="34"/>
  </r>
  <r>
    <x v="1883"/>
    <s v="Ms."/>
    <s v=" Alison W."/>
    <s v="Gurney"/>
    <n v="27.93"/>
    <n v="5.59"/>
    <s v="No"/>
    <x v="0"/>
    <x v="0"/>
    <n v="1"/>
    <x v="1"/>
    <x v="1"/>
    <x v="2"/>
    <d v="1992-06-18T00:00:00"/>
    <x v="1883"/>
    <x v="1"/>
    <s v="tier - 3"/>
    <x v="2"/>
    <x v="34"/>
  </r>
  <r>
    <x v="1884"/>
    <s v="Ms."/>
    <s v=" Tammara C"/>
    <s v="Francis"/>
    <n v="21.754999999999999"/>
    <n v="5.12"/>
    <s v="No"/>
    <x v="0"/>
    <x v="0"/>
    <n v="0"/>
    <x v="1"/>
    <x v="2"/>
    <x v="2"/>
    <d v="1991-08-06T00:00:00"/>
    <x v="1884"/>
    <x v="1"/>
    <s v="tier - 1"/>
    <x v="1"/>
    <x v="42"/>
  </r>
  <r>
    <x v="1885"/>
    <s v="Ms."/>
    <s v=" Dorota"/>
    <s v="Gruca"/>
    <n v="25.934999999999999"/>
    <n v="4.95"/>
    <s v="No"/>
    <x v="0"/>
    <x v="0"/>
    <n v="0"/>
    <x v="1"/>
    <x v="1"/>
    <x v="2"/>
    <d v="1994-08-21T00:00:00"/>
    <x v="1885"/>
    <x v="1"/>
    <s v="tier - 3"/>
    <x v="1"/>
    <x v="6"/>
  </r>
  <r>
    <x v="1886"/>
    <s v="Mr."/>
    <s v=" Jose Norberto Sr."/>
    <s v="Rojas Alvarez"/>
    <n v="31.5"/>
    <n v="6.16"/>
    <s v="No"/>
    <x v="0"/>
    <x v="0"/>
    <n v="0"/>
    <x v="1"/>
    <x v="0"/>
    <x v="1"/>
    <d v="1990-12-14T00:00:00"/>
    <x v="1886"/>
    <x v="1"/>
    <s v="tier - 3"/>
    <x v="3"/>
    <x v="3"/>
  </r>
  <r>
    <x v="1887"/>
    <s v="Mr."/>
    <s v=" Peter"/>
    <s v="Denton"/>
    <n v="30.03"/>
    <n v="6.41"/>
    <s v="No"/>
    <x v="0"/>
    <x v="0"/>
    <n v="0"/>
    <x v="1"/>
    <x v="0"/>
    <x v="1"/>
    <d v="1990-12-01T00:00:00"/>
    <x v="1887"/>
    <x v="2"/>
    <s v="tier - 2"/>
    <x v="0"/>
    <x v="3"/>
  </r>
  <r>
    <x v="1888"/>
    <s v="Mr."/>
    <s v=" Bryant"/>
    <s v="Mason"/>
    <n v="33.479999999999997"/>
    <n v="8.94"/>
    <s v="No"/>
    <x v="0"/>
    <x v="0"/>
    <n v="0"/>
    <x v="1"/>
    <x v="0"/>
    <x v="0"/>
    <d v="2002-10-18T00:00:00"/>
    <x v="1888"/>
    <x v="1"/>
    <s v="tier - 1"/>
    <x v="1"/>
    <x v="43"/>
  </r>
  <r>
    <x v="1889"/>
    <s v="Ms."/>
    <s v=" Christina"/>
    <s v="Trout"/>
    <n v="16.510000000000002"/>
    <n v="4.42"/>
    <s v="Yes"/>
    <x v="0"/>
    <x v="1"/>
    <n v="1"/>
    <x v="1"/>
    <x v="3"/>
    <x v="2"/>
    <d v="1983-09-16T00:00:00"/>
    <x v="1889"/>
    <x v="1"/>
    <s v="tier - 1"/>
    <x v="0"/>
    <x v="33"/>
  </r>
  <r>
    <x v="1890"/>
    <s v="Mr."/>
    <s v=" John"/>
    <s v="Gilbert"/>
    <n v="33.155000000000001"/>
    <n v="5.3"/>
    <s v="Yes"/>
    <x v="0"/>
    <x v="0"/>
    <n v="1"/>
    <x v="1"/>
    <x v="0"/>
    <x v="2"/>
    <d v="1995-09-14T00:00:00"/>
    <x v="1890"/>
    <x v="2"/>
    <s v="tier - 3"/>
    <x v="1"/>
    <x v="40"/>
  </r>
  <r>
    <x v="1891"/>
    <s v="Mr."/>
    <s v=" Eduardo"/>
    <s v="Chong"/>
    <n v="37.29"/>
    <n v="4.6399999999999997"/>
    <s v="No"/>
    <x v="0"/>
    <x v="1"/>
    <n v="1"/>
    <x v="1"/>
    <x v="0"/>
    <x v="2"/>
    <d v="1993-08-13T00:00:00"/>
    <x v="1891"/>
    <x v="1"/>
    <s v="tier - 1"/>
    <x v="0"/>
    <x v="20"/>
  </r>
  <r>
    <x v="1892"/>
    <s v="Ms."/>
    <s v=" Laura M."/>
    <s v="Henry"/>
    <n v="20.23"/>
    <n v="6.16"/>
    <s v="Yes"/>
    <x v="0"/>
    <x v="0"/>
    <n v="1"/>
    <x v="1"/>
    <x v="2"/>
    <x v="1"/>
    <d v="1988-11-30T00:00:00"/>
    <x v="1892"/>
    <x v="1"/>
    <s v="tier - 1"/>
    <x v="0"/>
    <x v="23"/>
  </r>
  <r>
    <x v="1893"/>
    <s v="Mr."/>
    <s v=" Charlie"/>
    <s v="Brenneman"/>
    <n v="28.975000000000001"/>
    <n v="4.12"/>
    <s v="No"/>
    <x v="0"/>
    <x v="1"/>
    <n v="1"/>
    <x v="1"/>
    <x v="1"/>
    <x v="2"/>
    <d v="1993-12-26T00:00:00"/>
    <x v="1893"/>
    <x v="2"/>
    <s v="tier - 3"/>
    <x v="5"/>
    <x v="20"/>
  </r>
  <r>
    <x v="1894"/>
    <s v="Ms."/>
    <s v=" Melissa D."/>
    <s v="Kemp"/>
    <n v="16.420000000000002"/>
    <n v="5.77"/>
    <s v="Yes"/>
    <x v="0"/>
    <x v="1"/>
    <n v="1"/>
    <x v="1"/>
    <x v="3"/>
    <x v="1"/>
    <d v="1983-11-10T00:00:00"/>
    <x v="1894"/>
    <x v="1"/>
    <s v="tier - 1"/>
    <x v="0"/>
    <x v="33"/>
  </r>
  <r>
    <x v="1895"/>
    <s v="Mr."/>
    <s v=" Dan C. Jr."/>
    <s v="Wilson"/>
    <n v="17.559999999999999"/>
    <n v="6.2"/>
    <s v="No"/>
    <x v="0"/>
    <x v="0"/>
    <n v="1"/>
    <x v="1"/>
    <x v="3"/>
    <x v="1"/>
    <d v="1984-07-07T00:00:00"/>
    <x v="1895"/>
    <x v="1"/>
    <s v="tier - 1"/>
    <x v="0"/>
    <x v="32"/>
  </r>
  <r>
    <x v="1896"/>
    <s v="Mr."/>
    <s v=" Matthew"/>
    <s v="Hillyard"/>
    <n v="24.13"/>
    <n v="4.3899999999999997"/>
    <s v="No"/>
    <x v="0"/>
    <x v="0"/>
    <n v="1"/>
    <x v="1"/>
    <x v="2"/>
    <x v="2"/>
    <d v="1992-10-11T00:00:00"/>
    <x v="1896"/>
    <x v="2"/>
    <s v="tier - 3"/>
    <x v="1"/>
    <x v="34"/>
  </r>
  <r>
    <x v="1897"/>
    <s v="Mr."/>
    <s v=" Wesley C."/>
    <s v="Turner"/>
    <n v="19.95"/>
    <n v="5.13"/>
    <s v="No"/>
    <x v="1"/>
    <x v="0"/>
    <n v="2"/>
    <x v="1"/>
    <x v="2"/>
    <x v="2"/>
    <d v="2000-09-13T00:00:00"/>
    <x v="1897"/>
    <x v="1"/>
    <s v="tier - 1"/>
    <x v="5"/>
    <x v="21"/>
  </r>
  <r>
    <x v="1898"/>
    <s v="Mr."/>
    <s v=" Christopher"/>
    <s v="Benestad"/>
    <n v="21.24"/>
    <n v="4.49"/>
    <s v="No"/>
    <x v="0"/>
    <x v="0"/>
    <n v="0"/>
    <x v="1"/>
    <x v="2"/>
    <x v="2"/>
    <d v="1989-07-10T00:00:00"/>
    <x v="1898"/>
    <x v="1"/>
    <s v="tier - 1"/>
    <x v="0"/>
    <x v="4"/>
  </r>
  <r>
    <x v="1899"/>
    <s v="Ms."/>
    <s v=" Jessica"/>
    <s v="Gonzales"/>
    <n v="44.22"/>
    <n v="6.35"/>
    <s v="No"/>
    <x v="0"/>
    <x v="0"/>
    <n v="0"/>
    <x v="1"/>
    <x v="0"/>
    <x v="1"/>
    <d v="1990-11-01T00:00:00"/>
    <x v="1899"/>
    <x v="1"/>
    <s v="tier - 2"/>
    <x v="0"/>
    <x v="3"/>
  </r>
  <r>
    <x v="1900"/>
    <s v="Ms."/>
    <s v=" Christin"/>
    <s v="Newman"/>
    <n v="41.1"/>
    <n v="5.79"/>
    <s v="No"/>
    <x v="0"/>
    <x v="0"/>
    <n v="0"/>
    <x v="1"/>
    <x v="0"/>
    <x v="1"/>
    <d v="1990-11-22T00:00:00"/>
    <x v="1900"/>
    <x v="1"/>
    <s v="tier - 2"/>
    <x v="3"/>
    <x v="3"/>
  </r>
  <r>
    <x v="1901"/>
    <s v="Ms."/>
    <s v=" Sara"/>
    <s v="Sayre"/>
    <n v="34.200000000000003"/>
    <n v="4.78"/>
    <s v="Yes"/>
    <x v="0"/>
    <x v="0"/>
    <n v="0"/>
    <x v="1"/>
    <x v="0"/>
    <x v="2"/>
    <d v="1996-09-08T00:00:00"/>
    <x v="1901"/>
    <x v="1"/>
    <s v="tier - 2"/>
    <x v="3"/>
    <x v="45"/>
  </r>
  <r>
    <x v="1902"/>
    <s v="Ms."/>
    <s v=" Elizabeth"/>
    <s v="Panke"/>
    <n v="29.92"/>
    <n v="6.02"/>
    <s v="Yes"/>
    <x v="0"/>
    <x v="0"/>
    <n v="0"/>
    <x v="1"/>
    <x v="1"/>
    <x v="1"/>
    <d v="1996-08-17T00:00:00"/>
    <x v="1902"/>
    <x v="1"/>
    <s v="tier - 2"/>
    <x v="0"/>
    <x v="45"/>
  </r>
  <r>
    <x v="1903"/>
    <s v="Ms."/>
    <s v=" Margaret P."/>
    <s v="Brennan"/>
    <n v="28.93"/>
    <n v="4.4400000000000004"/>
    <s v="No"/>
    <x v="0"/>
    <x v="0"/>
    <n v="0"/>
    <x v="1"/>
    <x v="1"/>
    <x v="2"/>
    <d v="1990-07-29T00:00:00"/>
    <x v="1903"/>
    <x v="1"/>
    <s v="tier - 3"/>
    <x v="0"/>
    <x v="3"/>
  </r>
  <r>
    <x v="1904"/>
    <s v="Ms."/>
    <s v=" Tiffany K"/>
    <s v="Ngo"/>
    <n v="31.254999999999999"/>
    <n v="5.84"/>
    <s v="Yes"/>
    <x v="0"/>
    <x v="0"/>
    <n v="1"/>
    <x v="1"/>
    <x v="0"/>
    <x v="1"/>
    <d v="1995-07-11T00:00:00"/>
    <x v="1904"/>
    <x v="1"/>
    <s v="tier - 2"/>
    <x v="1"/>
    <x v="40"/>
  </r>
  <r>
    <x v="1905"/>
    <s v="Mr."/>
    <s v=" David M."/>
    <s v="Guerdan"/>
    <n v="29.83"/>
    <n v="5.39"/>
    <s v="No"/>
    <x v="0"/>
    <x v="0"/>
    <n v="0"/>
    <x v="1"/>
    <x v="1"/>
    <x v="2"/>
    <d v="1999-07-10T00:00:00"/>
    <x v="1905"/>
    <x v="1"/>
    <s v="tier - 3"/>
    <x v="14"/>
    <x v="35"/>
  </r>
  <r>
    <x v="1906"/>
    <s v="Ms."/>
    <s v=" Christine E"/>
    <s v="Shaw"/>
    <n v="29.59"/>
    <n v="6.16"/>
    <s v="No"/>
    <x v="0"/>
    <x v="1"/>
    <n v="1"/>
    <x v="1"/>
    <x v="1"/>
    <x v="1"/>
    <d v="1993-11-11T00:00:00"/>
    <x v="1906"/>
    <x v="1"/>
    <s v="tier - 2"/>
    <x v="0"/>
    <x v="20"/>
  </r>
  <r>
    <x v="1907"/>
    <s v="Ms."/>
    <s v=" Donna"/>
    <s v="Mills-Honarvar"/>
    <n v="31.16"/>
    <n v="4.49"/>
    <s v="No"/>
    <x v="0"/>
    <x v="1"/>
    <n v="1"/>
    <x v="1"/>
    <x v="0"/>
    <x v="2"/>
    <d v="1993-09-29T00:00:00"/>
    <x v="1907"/>
    <x v="1"/>
    <s v="tier - 3"/>
    <x v="2"/>
    <x v="20"/>
  </r>
  <r>
    <x v="1908"/>
    <s v="Mr."/>
    <s v=" Rod"/>
    <s v="Farvard"/>
    <n v="34.21"/>
    <n v="4.4800000000000004"/>
    <s v="Yes"/>
    <x v="0"/>
    <x v="0"/>
    <n v="1"/>
    <x v="1"/>
    <x v="0"/>
    <x v="2"/>
    <d v="1988-10-24T00:00:00"/>
    <x v="1908"/>
    <x v="2"/>
    <s v="tier - 1"/>
    <x v="0"/>
    <x v="23"/>
  </r>
  <r>
    <x v="1909"/>
    <s v="Mr."/>
    <s v=" Joe"/>
    <s v="Kelly"/>
    <n v="34.86"/>
    <n v="10.97"/>
    <s v="No"/>
    <x v="0"/>
    <x v="0"/>
    <n v="0"/>
    <x v="1"/>
    <x v="0"/>
    <x v="0"/>
    <d v="2002-06-15T00:00:00"/>
    <x v="1909"/>
    <x v="1"/>
    <s v="tier - 3"/>
    <x v="3"/>
    <x v="43"/>
  </r>
  <r>
    <x v="1910"/>
    <s v="Ms."/>
    <s v=" Kayleigh"/>
    <s v="Skinner"/>
    <n v="34.58"/>
    <n v="5.14"/>
    <s v="No"/>
    <x v="1"/>
    <x v="0"/>
    <n v="2"/>
    <x v="1"/>
    <x v="0"/>
    <x v="2"/>
    <d v="2000-07-10T00:00:00"/>
    <x v="1910"/>
    <x v="1"/>
    <s v="tier - 2"/>
    <x v="2"/>
    <x v="21"/>
  </r>
  <r>
    <x v="1911"/>
    <s v="Mr."/>
    <s v=" Lorcan A."/>
    <s v="Murphy"/>
    <n v="17.940000000000001"/>
    <n v="5.17"/>
    <s v="Yes"/>
    <x v="0"/>
    <x v="0"/>
    <n v="0"/>
    <x v="1"/>
    <x v="3"/>
    <x v="2"/>
    <d v="1985-07-05T00:00:00"/>
    <x v="1911"/>
    <x v="1"/>
    <s v="tier - 2"/>
    <x v="0"/>
    <x v="17"/>
  </r>
  <r>
    <x v="1912"/>
    <s v="Mr."/>
    <s v=" Billy"/>
    <s v="Shue"/>
    <n v="26.8"/>
    <n v="6.18"/>
    <s v="Yes"/>
    <x v="0"/>
    <x v="1"/>
    <n v="1"/>
    <x v="1"/>
    <x v="1"/>
    <x v="1"/>
    <d v="1997-11-24T00:00:00"/>
    <x v="1912"/>
    <x v="2"/>
    <s v="tier - 3"/>
    <x v="3"/>
    <x v="31"/>
  </r>
  <r>
    <x v="1913"/>
    <s v="Mr."/>
    <s v=" Paul M."/>
    <s v="Reilly"/>
    <n v="17.690000000000001"/>
    <n v="9.07"/>
    <s v="Yes"/>
    <x v="0"/>
    <x v="0"/>
    <n v="0"/>
    <x v="1"/>
    <x v="3"/>
    <x v="0"/>
    <d v="1981-08-27T00:00:00"/>
    <x v="1913"/>
    <x v="1"/>
    <s v="tier - 2"/>
    <x v="0"/>
    <x v="36"/>
  </r>
  <r>
    <x v="1914"/>
    <s v="Ms."/>
    <s v=" Brenda M."/>
    <s v="Blinn"/>
    <n v="25.77"/>
    <n v="4.43"/>
    <s v="No"/>
    <x v="0"/>
    <x v="1"/>
    <n v="1"/>
    <x v="1"/>
    <x v="1"/>
    <x v="2"/>
    <d v="1993-09-14T00:00:00"/>
    <x v="1914"/>
    <x v="1"/>
    <s v="tier - 2"/>
    <x v="1"/>
    <x v="20"/>
  </r>
  <r>
    <x v="1915"/>
    <s v="Mr."/>
    <s v=" Jeff H"/>
    <s v="Duyn"/>
    <n v="34.46"/>
    <n v="4.17"/>
    <s v="No"/>
    <x v="1"/>
    <x v="0"/>
    <n v="1"/>
    <x v="1"/>
    <x v="0"/>
    <x v="2"/>
    <d v="2004-07-13T00:00:00"/>
    <x v="1915"/>
    <x v="1"/>
    <s v="tier - 2"/>
    <x v="1"/>
    <x v="41"/>
  </r>
  <r>
    <x v="1916"/>
    <s v="Mr."/>
    <s v=" Michael"/>
    <s v="Wardian"/>
    <n v="30.875"/>
    <n v="4.95"/>
    <s v="Yes"/>
    <x v="0"/>
    <x v="0"/>
    <n v="0"/>
    <x v="1"/>
    <x v="0"/>
    <x v="2"/>
    <d v="1996-10-23T00:00:00"/>
    <x v="1916"/>
    <x v="0"/>
    <s v="tier - 3"/>
    <x v="1"/>
    <x v="45"/>
  </r>
  <r>
    <x v="1917"/>
    <s v="Mr."/>
    <s v=" Jan"/>
    <s v="Heuninck"/>
    <n v="39.49"/>
    <n v="5.13"/>
    <s v="No"/>
    <x v="0"/>
    <x v="0"/>
    <n v="0"/>
    <x v="1"/>
    <x v="0"/>
    <x v="2"/>
    <d v="1991-07-25T00:00:00"/>
    <x v="1917"/>
    <x v="1"/>
    <s v="tier - 3"/>
    <x v="0"/>
    <x v="42"/>
  </r>
  <r>
    <x v="1918"/>
    <s v="Mr."/>
    <s v=" Bernard"/>
    <s v="Kipyego"/>
    <n v="28.88"/>
    <n v="4.0999999999999996"/>
    <s v="No"/>
    <x v="0"/>
    <x v="0"/>
    <n v="0"/>
    <x v="1"/>
    <x v="1"/>
    <x v="2"/>
    <d v="1990-06-24T00:00:00"/>
    <x v="1918"/>
    <x v="0"/>
    <s v="tier - 1"/>
    <x v="1"/>
    <x v="3"/>
  </r>
  <r>
    <x v="1919"/>
    <s v="Mr."/>
    <s v=" Craig"/>
    <s v="Kuehl"/>
    <n v="20.234999999999999"/>
    <n v="5.01"/>
    <s v="Yes"/>
    <x v="0"/>
    <x v="0"/>
    <n v="0"/>
    <x v="1"/>
    <x v="2"/>
    <x v="2"/>
    <d v="2001-10-18T00:00:00"/>
    <x v="1919"/>
    <x v="1"/>
    <s v="tier - 2"/>
    <x v="4"/>
    <x v="47"/>
  </r>
  <r>
    <x v="1920"/>
    <s v="Mrs."/>
    <s v=" Bryn"/>
    <s v="Burkholder"/>
    <n v="30.67"/>
    <n v="5.09"/>
    <s v="Yes"/>
    <x v="0"/>
    <x v="0"/>
    <n v="0"/>
    <x v="1"/>
    <x v="0"/>
    <x v="2"/>
    <d v="2001-06-06T00:00:00"/>
    <x v="1920"/>
    <x v="1"/>
    <s v="tier - 3"/>
    <x v="15"/>
    <x v="21"/>
  </r>
  <r>
    <x v="1921"/>
    <s v="Mr."/>
    <s v=" Michael"/>
    <s v="Stadolnik"/>
    <n v="30.875"/>
    <n v="6.49"/>
    <s v="No"/>
    <x v="0"/>
    <x v="0"/>
    <n v="0"/>
    <x v="1"/>
    <x v="0"/>
    <x v="1"/>
    <d v="1991-08-19T00:00:00"/>
    <x v="1921"/>
    <x v="2"/>
    <s v="tier - 1"/>
    <x v="4"/>
    <x v="42"/>
  </r>
  <r>
    <x v="1922"/>
    <s v="Mr."/>
    <s v=" Benjamin"/>
    <s v="Shields"/>
    <n v="23.8"/>
    <n v="4.08"/>
    <s v="No"/>
    <x v="0"/>
    <x v="0"/>
    <n v="0"/>
    <x v="1"/>
    <x v="2"/>
    <x v="2"/>
    <d v="1994-08-12T00:00:00"/>
    <x v="1922"/>
    <x v="2"/>
    <s v="tier - 2"/>
    <x v="3"/>
    <x v="6"/>
  </r>
  <r>
    <x v="1923"/>
    <s v="Mr."/>
    <s v=" Jay"/>
    <s v="Margolis"/>
    <n v="15.37"/>
    <n v="8.6300000000000008"/>
    <s v="Yes"/>
    <x v="0"/>
    <x v="0"/>
    <n v="0"/>
    <x v="1"/>
    <x v="3"/>
    <x v="0"/>
    <d v="1981-09-29T00:00:00"/>
    <x v="1923"/>
    <x v="1"/>
    <s v="tier - 3"/>
    <x v="1"/>
    <x v="36"/>
  </r>
  <r>
    <x v="1924"/>
    <s v="Mr."/>
    <s v=" William"/>
    <s v="Uffenbeck"/>
    <n v="30.4"/>
    <n v="5.28"/>
    <s v="No"/>
    <x v="0"/>
    <x v="0"/>
    <n v="0"/>
    <x v="1"/>
    <x v="0"/>
    <x v="2"/>
    <d v="1999-06-24T00:00:00"/>
    <x v="1924"/>
    <x v="1"/>
    <s v="tier - 3"/>
    <x v="1"/>
    <x v="35"/>
  </r>
  <r>
    <x v="1925"/>
    <s v="Ms."/>
    <s v=" Shelley"/>
    <s v="Brake"/>
    <n v="19.48"/>
    <n v="5.63"/>
    <s v="Yes"/>
    <x v="0"/>
    <x v="0"/>
    <n v="1"/>
    <x v="1"/>
    <x v="2"/>
    <x v="2"/>
    <d v="1988-08-28T00:00:00"/>
    <x v="1925"/>
    <x v="1"/>
    <s v="tier - 3"/>
    <x v="0"/>
    <x v="23"/>
  </r>
  <r>
    <x v="1926"/>
    <s v="Ms."/>
    <s v=" Jekaterina"/>
    <s v="Stepanova"/>
    <n v="16.96"/>
    <n v="11.47"/>
    <s v="Yes"/>
    <x v="0"/>
    <x v="0"/>
    <n v="0"/>
    <x v="1"/>
    <x v="3"/>
    <x v="0"/>
    <d v="1981-12-13T00:00:00"/>
    <x v="1926"/>
    <x v="1"/>
    <s v="tier - 1"/>
    <x v="0"/>
    <x v="36"/>
  </r>
  <r>
    <x v="1927"/>
    <s v="Mr."/>
    <s v=" Daniel"/>
    <s v="Verdi"/>
    <n v="19.05"/>
    <n v="4.92"/>
    <s v="No"/>
    <x v="0"/>
    <x v="0"/>
    <n v="1"/>
    <x v="1"/>
    <x v="2"/>
    <x v="2"/>
    <d v="1987-10-24T00:00:00"/>
    <x v="1927"/>
    <x v="1"/>
    <s v="tier - 3"/>
    <x v="0"/>
    <x v="38"/>
  </r>
  <r>
    <x v="1928"/>
    <s v="Ms."/>
    <s v=" Pauline"/>
    <s v="McLean"/>
    <n v="37.619999999999997"/>
    <n v="4.18"/>
    <s v="No"/>
    <x v="0"/>
    <x v="0"/>
    <n v="0"/>
    <x v="1"/>
    <x v="0"/>
    <x v="2"/>
    <d v="1994-11-21T00:00:00"/>
    <x v="1928"/>
    <x v="1"/>
    <s v="tier - 1"/>
    <x v="0"/>
    <x v="6"/>
  </r>
  <r>
    <x v="1929"/>
    <s v="Ms."/>
    <s v=" Colleen"/>
    <s v="Ryan"/>
    <n v="29.1"/>
    <n v="4.67"/>
    <s v="No"/>
    <x v="0"/>
    <x v="0"/>
    <n v="0"/>
    <x v="1"/>
    <x v="1"/>
    <x v="2"/>
    <d v="1991-10-24T00:00:00"/>
    <x v="1929"/>
    <x v="1"/>
    <s v="tier - 3"/>
    <x v="3"/>
    <x v="42"/>
  </r>
  <r>
    <x v="1930"/>
    <s v="Ms."/>
    <s v=" Aleah K"/>
    <s v="Mickelson"/>
    <n v="26.62"/>
    <n v="6.24"/>
    <s v="No"/>
    <x v="0"/>
    <x v="0"/>
    <n v="0"/>
    <x v="1"/>
    <x v="1"/>
    <x v="1"/>
    <d v="1991-08-25T00:00:00"/>
    <x v="1930"/>
    <x v="1"/>
    <s v="tier - 1"/>
    <x v="0"/>
    <x v="42"/>
  </r>
  <r>
    <x v="1931"/>
    <s v="Ms."/>
    <s v=" Mare"/>
    <s v="Dibaba"/>
    <n v="25.74"/>
    <n v="5.99"/>
    <s v="No"/>
    <x v="0"/>
    <x v="0"/>
    <n v="0"/>
    <x v="1"/>
    <x v="1"/>
    <x v="1"/>
    <d v="1991-10-28T00:00:00"/>
    <x v="1931"/>
    <x v="1"/>
    <s v="tier - 2"/>
    <x v="0"/>
    <x v="42"/>
  </r>
  <r>
    <x v="1932"/>
    <s v="Mr."/>
    <s v=" Kevin"/>
    <s v="Shilling"/>
    <n v="18.22"/>
    <n v="10.27"/>
    <s v="Yes"/>
    <x v="0"/>
    <x v="0"/>
    <n v="1"/>
    <x v="1"/>
    <x v="3"/>
    <x v="0"/>
    <d v="1986-09-09T00:00:00"/>
    <x v="1932"/>
    <x v="1"/>
    <s v="tier - 2"/>
    <x v="0"/>
    <x v="26"/>
  </r>
  <r>
    <x v="1933"/>
    <s v="Ms."/>
    <s v=" Jessica"/>
    <s v="Bashaw"/>
    <n v="26.03"/>
    <n v="5.97"/>
    <s v="No"/>
    <x v="0"/>
    <x v="1"/>
    <n v="1"/>
    <x v="1"/>
    <x v="1"/>
    <x v="1"/>
    <d v="1993-06-22T00:00:00"/>
    <x v="1933"/>
    <x v="1"/>
    <s v="tier - 2"/>
    <x v="1"/>
    <x v="20"/>
  </r>
  <r>
    <x v="1934"/>
    <s v="Ms."/>
    <s v=" Amanda R"/>
    <s v="Jacob"/>
    <n v="17.29"/>
    <n v="4.9800000000000004"/>
    <s v="No"/>
    <x v="0"/>
    <x v="0"/>
    <n v="0"/>
    <x v="1"/>
    <x v="3"/>
    <x v="2"/>
    <d v="1994-08-22T00:00:00"/>
    <x v="1934"/>
    <x v="1"/>
    <s v="tier - 3"/>
    <x v="2"/>
    <x v="6"/>
  </r>
  <r>
    <x v="1935"/>
    <s v="Mr."/>
    <s v=" Murray W."/>
    <s v="McCutcheon"/>
    <n v="18.170000000000002"/>
    <n v="6.91"/>
    <s v="Yes"/>
    <x v="0"/>
    <x v="0"/>
    <n v="1"/>
    <x v="1"/>
    <x v="3"/>
    <x v="0"/>
    <d v="1986-12-01T00:00:00"/>
    <x v="1935"/>
    <x v="1"/>
    <s v="tier - 2"/>
    <x v="0"/>
    <x v="26"/>
  </r>
  <r>
    <x v="1936"/>
    <s v="Mrs."/>
    <s v=" Meghan P."/>
    <s v="Connor"/>
    <n v="32.54"/>
    <n v="6.38"/>
    <s v="No"/>
    <x v="1"/>
    <x v="0"/>
    <n v="1"/>
    <x v="1"/>
    <x v="0"/>
    <x v="1"/>
    <d v="2004-11-05T00:00:00"/>
    <x v="1936"/>
    <x v="1"/>
    <s v="tier - 2"/>
    <x v="15"/>
    <x v="41"/>
  </r>
  <r>
    <x v="1937"/>
    <s v="Mr."/>
    <s v=" David"/>
    <s v="May"/>
    <n v="30.25"/>
    <n v="4.7699999999999996"/>
    <s v="No"/>
    <x v="0"/>
    <x v="0"/>
    <n v="0"/>
    <x v="1"/>
    <x v="0"/>
    <x v="2"/>
    <d v="1989-12-02T00:00:00"/>
    <x v="1937"/>
    <x v="1"/>
    <s v="tier - 2"/>
    <x v="0"/>
    <x v="4"/>
  </r>
  <r>
    <x v="1938"/>
    <s v="Mr."/>
    <s v=" Seth"/>
    <s v="Geoghegan"/>
    <n v="19.59"/>
    <n v="6.04"/>
    <s v="Yes"/>
    <x v="0"/>
    <x v="0"/>
    <n v="1"/>
    <x v="1"/>
    <x v="2"/>
    <x v="1"/>
    <d v="1988-08-18T00:00:00"/>
    <x v="1938"/>
    <x v="1"/>
    <s v="tier - 3"/>
    <x v="0"/>
    <x v="23"/>
  </r>
  <r>
    <x v="1939"/>
    <s v="Mr."/>
    <s v=" Michael P."/>
    <s v="McGinn"/>
    <n v="45.9"/>
    <n v="4.3"/>
    <s v="Yes"/>
    <x v="0"/>
    <x v="0"/>
    <n v="1"/>
    <x v="1"/>
    <x v="0"/>
    <x v="2"/>
    <d v="1995-10-21T00:00:00"/>
    <x v="1939"/>
    <x v="1"/>
    <s v="tier - 3"/>
    <x v="3"/>
    <x v="40"/>
  </r>
  <r>
    <x v="1940"/>
    <s v="Mr."/>
    <s v=" Russell M"/>
    <s v="Jones"/>
    <n v="17.059999999999999"/>
    <n v="8.75"/>
    <s v="Yes"/>
    <x v="0"/>
    <x v="0"/>
    <n v="0"/>
    <x v="1"/>
    <x v="3"/>
    <x v="0"/>
    <d v="1981-12-14T00:00:00"/>
    <x v="1940"/>
    <x v="1"/>
    <s v="tier - 2"/>
    <x v="0"/>
    <x v="36"/>
  </r>
  <r>
    <x v="1941"/>
    <s v="Mr."/>
    <s v=" Martin"/>
    <s v="Quinteros"/>
    <n v="32.07"/>
    <n v="5.25"/>
    <s v="No"/>
    <x v="0"/>
    <x v="1"/>
    <n v="1"/>
    <x v="1"/>
    <x v="0"/>
    <x v="2"/>
    <d v="2003-07-10T00:00:00"/>
    <x v="1941"/>
    <x v="1"/>
    <s v="tier - 2"/>
    <x v="14"/>
    <x v="39"/>
  </r>
  <r>
    <x v="1942"/>
    <s v="Mr."/>
    <s v=" Michael"/>
    <s v="Loenser"/>
    <n v="16.5"/>
    <n v="5.03"/>
    <s v="No"/>
    <x v="0"/>
    <x v="0"/>
    <n v="1"/>
    <x v="1"/>
    <x v="3"/>
    <x v="2"/>
    <d v="1984-07-06T00:00:00"/>
    <x v="1942"/>
    <x v="1"/>
    <s v="tier - 3"/>
    <x v="0"/>
    <x v="32"/>
  </r>
  <r>
    <x v="1943"/>
    <s v="Mr."/>
    <s v=" Miles"/>
    <s v="Aitken"/>
    <n v="31.4"/>
    <n v="5.88"/>
    <s v="No"/>
    <x v="0"/>
    <x v="0"/>
    <n v="1"/>
    <x v="1"/>
    <x v="0"/>
    <x v="1"/>
    <d v="1992-09-14T00:00:00"/>
    <x v="1943"/>
    <x v="2"/>
    <s v="tier - 1"/>
    <x v="3"/>
    <x v="34"/>
  </r>
  <r>
    <x v="1944"/>
    <s v="Ms."/>
    <s v=" Amanda"/>
    <s v="Furrer"/>
    <n v="20.36"/>
    <n v="4.49"/>
    <s v="No"/>
    <x v="0"/>
    <x v="0"/>
    <n v="0"/>
    <x v="1"/>
    <x v="2"/>
    <x v="2"/>
    <d v="1990-11-08T00:00:00"/>
    <x v="1944"/>
    <x v="1"/>
    <s v="tier - 3"/>
    <x v="3"/>
    <x v="3"/>
  </r>
  <r>
    <x v="1945"/>
    <s v="Mr."/>
    <s v=" Roger"/>
    <s v="Konigs"/>
    <n v="25.46"/>
    <n v="4.1399999999999997"/>
    <s v="No"/>
    <x v="0"/>
    <x v="0"/>
    <n v="1"/>
    <x v="1"/>
    <x v="1"/>
    <x v="2"/>
    <d v="1992-11-17T00:00:00"/>
    <x v="1945"/>
    <x v="0"/>
    <s v="tier - 2"/>
    <x v="7"/>
    <x v="34"/>
  </r>
  <r>
    <x v="1946"/>
    <s v="Mr."/>
    <s v=" Brock J"/>
    <s v="Tesdahl"/>
    <n v="17.09"/>
    <n v="5.8"/>
    <s v="Yes"/>
    <x v="0"/>
    <x v="0"/>
    <n v="0"/>
    <x v="1"/>
    <x v="3"/>
    <x v="1"/>
    <d v="1985-06-14T00:00:00"/>
    <x v="1946"/>
    <x v="1"/>
    <s v="tier - 1"/>
    <x v="0"/>
    <x v="17"/>
  </r>
  <r>
    <x v="1947"/>
    <s v="Mr."/>
    <s v=" Stephen F."/>
    <s v="Engel"/>
    <n v="20.83"/>
    <n v="5.12"/>
    <s v="No"/>
    <x v="0"/>
    <x v="0"/>
    <n v="0"/>
    <x v="1"/>
    <x v="2"/>
    <x v="2"/>
    <d v="1990-10-11T00:00:00"/>
    <x v="1947"/>
    <x v="1"/>
    <s v="tier - 1"/>
    <x v="0"/>
    <x v="3"/>
  </r>
  <r>
    <x v="1948"/>
    <s v="Ms."/>
    <s v=" Missy"/>
    <s v="Kuck"/>
    <n v="18.920000000000002"/>
    <n v="5.98"/>
    <s v="Yes"/>
    <x v="0"/>
    <x v="0"/>
    <n v="1"/>
    <x v="1"/>
    <x v="2"/>
    <x v="1"/>
    <d v="1988-11-04T00:00:00"/>
    <x v="1948"/>
    <x v="1"/>
    <s v="tier - 1"/>
    <x v="0"/>
    <x v="23"/>
  </r>
  <r>
    <x v="1949"/>
    <s v="Mr."/>
    <s v=" William"/>
    <s v="Dillon"/>
    <n v="37.1"/>
    <n v="5.46"/>
    <s v="No"/>
    <x v="0"/>
    <x v="0"/>
    <n v="0"/>
    <x v="1"/>
    <x v="0"/>
    <x v="2"/>
    <d v="1999-08-12T00:00:00"/>
    <x v="1949"/>
    <x v="1"/>
    <s v="tier - 2"/>
    <x v="3"/>
    <x v="35"/>
  </r>
  <r>
    <x v="1950"/>
    <s v="Ms."/>
    <s v=" Lauren M"/>
    <s v="Neuschel"/>
    <n v="22.515000000000001"/>
    <n v="4.91"/>
    <s v="Yes"/>
    <x v="0"/>
    <x v="1"/>
    <n v="1"/>
    <x v="1"/>
    <x v="2"/>
    <x v="2"/>
    <d v="1997-11-04T00:00:00"/>
    <x v="1950"/>
    <x v="1"/>
    <s v="tier - 2"/>
    <x v="1"/>
    <x v="31"/>
  </r>
  <r>
    <x v="1951"/>
    <s v="Mr."/>
    <s v=" Apolo U."/>
    <s v="Rosales Ramirez"/>
    <n v="32.700000000000003"/>
    <n v="4.66"/>
    <s v="No"/>
    <x v="0"/>
    <x v="0"/>
    <n v="0"/>
    <x v="1"/>
    <x v="0"/>
    <x v="2"/>
    <d v="1999-06-06T00:00:00"/>
    <x v="1951"/>
    <x v="1"/>
    <s v="tier - 3"/>
    <x v="3"/>
    <x v="44"/>
  </r>
  <r>
    <x v="1952"/>
    <s v="Mr."/>
    <s v=" Alfons"/>
    <s v="Marquez"/>
    <n v="17.75"/>
    <n v="6.8"/>
    <s v="Yes"/>
    <x v="0"/>
    <x v="0"/>
    <n v="1"/>
    <x v="1"/>
    <x v="3"/>
    <x v="0"/>
    <d v="1986-12-27T00:00:00"/>
    <x v="1952"/>
    <x v="1"/>
    <s v="tier - 2"/>
    <x v="0"/>
    <x v="26"/>
  </r>
  <r>
    <x v="1953"/>
    <s v="Ms."/>
    <s v=" Amber"/>
    <s v="Green"/>
    <n v="33.630000000000003"/>
    <n v="4.47"/>
    <s v="Yes"/>
    <x v="0"/>
    <x v="0"/>
    <n v="0"/>
    <x v="1"/>
    <x v="0"/>
    <x v="2"/>
    <d v="2001-11-11T00:00:00"/>
    <x v="1953"/>
    <x v="1"/>
    <s v="tier - 2"/>
    <x v="1"/>
    <x v="47"/>
  </r>
  <r>
    <x v="1954"/>
    <s v="Ms."/>
    <s v=" Leah C."/>
    <s v="Schubel"/>
    <n v="34.799999999999997"/>
    <n v="4.08"/>
    <s v="Yes"/>
    <x v="0"/>
    <x v="0"/>
    <n v="1"/>
    <x v="1"/>
    <x v="0"/>
    <x v="2"/>
    <d v="1995-08-23T00:00:00"/>
    <x v="1954"/>
    <x v="1"/>
    <s v="tier - 3"/>
    <x v="3"/>
    <x v="40"/>
  </r>
  <r>
    <x v="1955"/>
    <s v="Ms."/>
    <s v=" Lilia"/>
    <s v="Jimenez"/>
    <n v="16.809999999999999"/>
    <n v="5.51"/>
    <s v="Yes"/>
    <x v="0"/>
    <x v="0"/>
    <n v="1"/>
    <x v="1"/>
    <x v="3"/>
    <x v="2"/>
    <d v="1988-08-18T00:00:00"/>
    <x v="1955"/>
    <x v="1"/>
    <s v="tier - 1"/>
    <x v="1"/>
    <x v="23"/>
  </r>
  <r>
    <x v="1956"/>
    <s v="Mr."/>
    <s v=" Danny"/>
    <s v="Zimny-Schmitt"/>
    <n v="16.690000000000001"/>
    <n v="8.4"/>
    <s v="Yes"/>
    <x v="0"/>
    <x v="0"/>
    <n v="0"/>
    <x v="1"/>
    <x v="3"/>
    <x v="0"/>
    <d v="1981-10-10T00:00:00"/>
    <x v="1956"/>
    <x v="1"/>
    <s v="tier - 1"/>
    <x v="0"/>
    <x v="36"/>
  </r>
  <r>
    <x v="1957"/>
    <s v="Ms."/>
    <s v=" Lauren"/>
    <s v="Hill"/>
    <n v="23.21"/>
    <n v="5.14"/>
    <s v="Yes"/>
    <x v="0"/>
    <x v="0"/>
    <n v="1"/>
    <x v="1"/>
    <x v="2"/>
    <x v="2"/>
    <d v="1995-06-16T00:00:00"/>
    <x v="1957"/>
    <x v="1"/>
    <s v="tier - 1"/>
    <x v="0"/>
    <x v="40"/>
  </r>
  <r>
    <x v="1958"/>
    <s v="Ms."/>
    <s v=" Courtney"/>
    <s v="Brohart"/>
    <n v="25.175000000000001"/>
    <n v="5.21"/>
    <s v="Yes"/>
    <x v="0"/>
    <x v="0"/>
    <n v="1"/>
    <x v="1"/>
    <x v="1"/>
    <x v="2"/>
    <d v="1995-10-09T00:00:00"/>
    <x v="1958"/>
    <x v="1"/>
    <s v="tier - 3"/>
    <x v="2"/>
    <x v="40"/>
  </r>
  <r>
    <x v="1959"/>
    <s v="Ms."/>
    <s v=" Elizabeth"/>
    <s v="Ryan"/>
    <n v="34.770000000000003"/>
    <n v="6.23"/>
    <s v="No"/>
    <x v="0"/>
    <x v="0"/>
    <n v="0"/>
    <x v="1"/>
    <x v="0"/>
    <x v="1"/>
    <d v="1994-09-24T00:00:00"/>
    <x v="1959"/>
    <x v="1"/>
    <s v="tier - 3"/>
    <x v="1"/>
    <x v="6"/>
  </r>
  <r>
    <x v="1960"/>
    <s v="Ms."/>
    <s v=" Satomi"/>
    <s v="Oka"/>
    <n v="27.7"/>
    <n v="5.6"/>
    <s v="No"/>
    <x v="0"/>
    <x v="0"/>
    <n v="1"/>
    <x v="1"/>
    <x v="1"/>
    <x v="2"/>
    <d v="1992-12-22T00:00:00"/>
    <x v="1960"/>
    <x v="1"/>
    <s v="tier - 3"/>
    <x v="3"/>
    <x v="34"/>
  </r>
  <r>
    <x v="1961"/>
    <s v="Mr."/>
    <s v=" Matthew D"/>
    <s v="Newman"/>
    <n v="19.12"/>
    <n v="4.72"/>
    <s v="Yes"/>
    <x v="0"/>
    <x v="0"/>
    <n v="1"/>
    <x v="1"/>
    <x v="2"/>
    <x v="2"/>
    <d v="1988-10-15T00:00:00"/>
    <x v="1961"/>
    <x v="1"/>
    <s v="tier - 1"/>
    <x v="0"/>
    <x v="23"/>
  </r>
  <r>
    <x v="1962"/>
    <s v="Mr."/>
    <s v=" Peter T II"/>
    <s v="Metzger"/>
    <n v="32.67"/>
    <n v="4.67"/>
    <s v="No"/>
    <x v="0"/>
    <x v="1"/>
    <n v="1"/>
    <x v="1"/>
    <x v="0"/>
    <x v="2"/>
    <d v="2003-08-24T00:00:00"/>
    <x v="1962"/>
    <x v="1"/>
    <s v="tier - 2"/>
    <x v="1"/>
    <x v="39"/>
  </r>
  <r>
    <x v="1963"/>
    <s v="Mr."/>
    <s v=" Manuel"/>
    <s v="Gonzalez"/>
    <n v="28.5"/>
    <n v="6.11"/>
    <s v="No"/>
    <x v="0"/>
    <x v="0"/>
    <n v="1"/>
    <x v="1"/>
    <x v="1"/>
    <x v="1"/>
    <d v="1998-09-16T00:00:00"/>
    <x v="1963"/>
    <x v="2"/>
    <s v="tier - 3"/>
    <x v="1"/>
    <x v="44"/>
  </r>
  <r>
    <x v="1964"/>
    <s v="Ms."/>
    <s v=" Kindsey P."/>
    <s v="Vaughn"/>
    <n v="39.270000000000003"/>
    <n v="6.25"/>
    <s v="No"/>
    <x v="0"/>
    <x v="0"/>
    <n v="0"/>
    <x v="1"/>
    <x v="0"/>
    <x v="1"/>
    <d v="1999-09-22T00:00:00"/>
    <x v="1964"/>
    <x v="1"/>
    <s v="tier - 2"/>
    <x v="0"/>
    <x v="35"/>
  </r>
  <r>
    <x v="1965"/>
    <s v="Mr."/>
    <s v=" Thomas G."/>
    <s v="Clifford"/>
    <n v="32.49"/>
    <n v="4"/>
    <s v="Yes"/>
    <x v="0"/>
    <x v="0"/>
    <n v="0"/>
    <x v="1"/>
    <x v="0"/>
    <x v="2"/>
    <d v="1996-09-18T00:00:00"/>
    <x v="1965"/>
    <x v="0"/>
    <s v="tier - 2"/>
    <x v="5"/>
    <x v="45"/>
  </r>
  <r>
    <x v="1966"/>
    <s v="Mr."/>
    <s v=" Kyle S"/>
    <s v="Petty"/>
    <n v="23.7"/>
    <n v="5.55"/>
    <s v="Yes"/>
    <x v="0"/>
    <x v="0"/>
    <n v="0"/>
    <x v="1"/>
    <x v="2"/>
    <x v="2"/>
    <d v="1996-09-19T00:00:00"/>
    <x v="1966"/>
    <x v="2"/>
    <s v="tier - 3"/>
    <x v="3"/>
    <x v="45"/>
  </r>
  <r>
    <x v="1967"/>
    <s v="Mr."/>
    <s v=" Alexander J."/>
    <s v="Sanford"/>
    <n v="30.4"/>
    <n v="5.95"/>
    <s v="No"/>
    <x v="1"/>
    <x v="0"/>
    <n v="1"/>
    <x v="1"/>
    <x v="0"/>
    <x v="1"/>
    <d v="2004-06-26T00:00:00"/>
    <x v="1967"/>
    <x v="1"/>
    <s v="tier - 3"/>
    <x v="4"/>
    <x v="41"/>
  </r>
  <r>
    <x v="1968"/>
    <s v="Mr."/>
    <s v=" Dustin L"/>
    <s v="Sprague"/>
    <n v="38.94"/>
    <n v="4.3600000000000003"/>
    <s v="No"/>
    <x v="0"/>
    <x v="1"/>
    <n v="1"/>
    <x v="1"/>
    <x v="0"/>
    <x v="2"/>
    <d v="1993-10-12T00:00:00"/>
    <x v="1968"/>
    <x v="1"/>
    <s v="tier - 2"/>
    <x v="0"/>
    <x v="20"/>
  </r>
  <r>
    <x v="1969"/>
    <s v="Mrs."/>
    <s v=" Chloe"/>
    <s v="Lasseron"/>
    <n v="31.02"/>
    <n v="4.84"/>
    <s v="No"/>
    <x v="0"/>
    <x v="1"/>
    <n v="1"/>
    <x v="1"/>
    <x v="0"/>
    <x v="2"/>
    <d v="2003-07-29T00:00:00"/>
    <x v="1969"/>
    <x v="1"/>
    <s v="tier - 1"/>
    <x v="15"/>
    <x v="39"/>
  </r>
  <r>
    <x v="1970"/>
    <s v="Ms."/>
    <s v=" Cailtlin"/>
    <s v="Bushong"/>
    <n v="17.5"/>
    <n v="4.5599999999999996"/>
    <s v="No"/>
    <x v="0"/>
    <x v="0"/>
    <n v="1"/>
    <x v="1"/>
    <x v="3"/>
    <x v="2"/>
    <d v="1987-09-14T00:00:00"/>
    <x v="1970"/>
    <x v="1"/>
    <s v="tier - 1"/>
    <x v="3"/>
    <x v="38"/>
  </r>
  <r>
    <x v="1971"/>
    <s v="Mr."/>
    <s v=" Joshua"/>
    <s v="Dennison"/>
    <n v="34.799999999999997"/>
    <n v="4.42"/>
    <s v="Yes"/>
    <x v="1"/>
    <x v="0"/>
    <n v="2"/>
    <x v="1"/>
    <x v="0"/>
    <x v="2"/>
    <d v="2000-06-20T00:00:00"/>
    <x v="1971"/>
    <x v="1"/>
    <s v="tier - 1"/>
    <x v="3"/>
    <x v="21"/>
  </r>
  <r>
    <x v="1972"/>
    <s v="Mr."/>
    <s v=" Chuy"/>
    <s v="Lira"/>
    <n v="17.3"/>
    <n v="7.66"/>
    <s v="Yes"/>
    <x v="0"/>
    <x v="0"/>
    <n v="1"/>
    <x v="1"/>
    <x v="3"/>
    <x v="0"/>
    <d v="1986-08-27T00:00:00"/>
    <x v="1972"/>
    <x v="1"/>
    <s v="tier - 1"/>
    <x v="0"/>
    <x v="26"/>
  </r>
  <r>
    <x v="1973"/>
    <s v="Ms."/>
    <s v=" Laurie B"/>
    <s v="Nahigian"/>
    <n v="32.25"/>
    <n v="5.2"/>
    <s v="Yes"/>
    <x v="0"/>
    <x v="0"/>
    <n v="0"/>
    <x v="1"/>
    <x v="0"/>
    <x v="2"/>
    <d v="2001-12-26T00:00:00"/>
    <x v="1973"/>
    <x v="1"/>
    <s v="tier - 2"/>
    <x v="3"/>
    <x v="47"/>
  </r>
  <r>
    <x v="1974"/>
    <s v="Ms."/>
    <s v=" Rachel B."/>
    <s v="Cackett"/>
    <n v="42.4"/>
    <n v="5.53"/>
    <s v="Yes"/>
    <x v="0"/>
    <x v="0"/>
    <n v="0"/>
    <x v="1"/>
    <x v="0"/>
    <x v="2"/>
    <d v="1996-12-19T00:00:00"/>
    <x v="1974"/>
    <x v="1"/>
    <s v="tier - 2"/>
    <x v="3"/>
    <x v="45"/>
  </r>
  <r>
    <x v="1975"/>
    <s v="Ms."/>
    <s v=" Liza"/>
    <s v="Hunter-Galvan"/>
    <n v="38.664999999999999"/>
    <n v="4.8600000000000003"/>
    <s v="No"/>
    <x v="1"/>
    <x v="0"/>
    <n v="1"/>
    <x v="1"/>
    <x v="0"/>
    <x v="2"/>
    <d v="2004-07-16T00:00:00"/>
    <x v="1975"/>
    <x v="1"/>
    <s v="tier - 2"/>
    <x v="8"/>
    <x v="41"/>
  </r>
  <r>
    <x v="1976"/>
    <s v="Ms."/>
    <s v=" Lindsey"/>
    <s v="Pierret"/>
    <n v="29.92"/>
    <n v="5.49"/>
    <s v="Yes"/>
    <x v="0"/>
    <x v="0"/>
    <n v="0"/>
    <x v="1"/>
    <x v="1"/>
    <x v="2"/>
    <d v="1996-10-27T00:00:00"/>
    <x v="1976"/>
    <x v="1"/>
    <s v="tier - 3"/>
    <x v="0"/>
    <x v="45"/>
  </r>
  <r>
    <x v="1977"/>
    <s v="Ms."/>
    <s v=" Lindsay E."/>
    <s v="White"/>
    <n v="29.48"/>
    <n v="4.09"/>
    <s v="Yes"/>
    <x v="0"/>
    <x v="0"/>
    <n v="0"/>
    <x v="1"/>
    <x v="1"/>
    <x v="2"/>
    <d v="1996-08-10T00:00:00"/>
    <x v="1977"/>
    <x v="1"/>
    <s v="tier - 3"/>
    <x v="0"/>
    <x v="45"/>
  </r>
  <r>
    <x v="1978"/>
    <s v="Ms."/>
    <s v=" Kathleen M."/>
    <s v="O'Neil"/>
    <n v="28.785"/>
    <n v="4.3099999999999996"/>
    <s v="Yes"/>
    <x v="0"/>
    <x v="0"/>
    <n v="0"/>
    <x v="1"/>
    <x v="1"/>
    <x v="2"/>
    <d v="1996-11-13T00:00:00"/>
    <x v="1978"/>
    <x v="1"/>
    <s v="tier - 2"/>
    <x v="2"/>
    <x v="45"/>
  </r>
  <r>
    <x v="1979"/>
    <s v="Ms."/>
    <s v=" Aya"/>
    <s v="Leitz"/>
    <n v="19.8"/>
    <n v="4"/>
    <s v="Yes"/>
    <x v="0"/>
    <x v="0"/>
    <n v="0"/>
    <x v="1"/>
    <x v="2"/>
    <x v="2"/>
    <d v="1996-12-14T00:00:00"/>
    <x v="1979"/>
    <x v="1"/>
    <s v="tier - 1"/>
    <x v="3"/>
    <x v="45"/>
  </r>
  <r>
    <x v="1980"/>
    <s v="Ms."/>
    <s v=" Carolyn R"/>
    <s v="Durfee"/>
    <n v="35.53"/>
    <n v="4.68"/>
    <s v="No"/>
    <x v="0"/>
    <x v="1"/>
    <n v="1"/>
    <x v="1"/>
    <x v="0"/>
    <x v="2"/>
    <d v="1993-10-07T00:00:00"/>
    <x v="1980"/>
    <x v="1"/>
    <s v="tier - 2"/>
    <x v="0"/>
    <x v="20"/>
  </r>
  <r>
    <x v="1981"/>
    <s v="Ms."/>
    <s v=" Bethany"/>
    <s v="Maylone"/>
    <n v="21.47"/>
    <n v="4.0199999999999996"/>
    <s v="Yes"/>
    <x v="0"/>
    <x v="0"/>
    <n v="1"/>
    <x v="1"/>
    <x v="2"/>
    <x v="2"/>
    <d v="1995-06-23T00:00:00"/>
    <x v="1981"/>
    <x v="1"/>
    <s v="tier - 3"/>
    <x v="1"/>
    <x v="40"/>
  </r>
  <r>
    <x v="1982"/>
    <s v="Ms."/>
    <s v=" Holly A"/>
    <s v="Reiland"/>
    <n v="25.9"/>
    <n v="5.12"/>
    <s v="No"/>
    <x v="0"/>
    <x v="1"/>
    <n v="1"/>
    <x v="1"/>
    <x v="1"/>
    <x v="2"/>
    <d v="1993-10-28T00:00:00"/>
    <x v="1982"/>
    <x v="1"/>
    <s v="tier - 1"/>
    <x v="3"/>
    <x v="20"/>
  </r>
  <r>
    <x v="1983"/>
    <s v="Mr."/>
    <s v=" Ping"/>
    <s v="Hu"/>
    <n v="20.81"/>
    <n v="5.52"/>
    <s v="No"/>
    <x v="0"/>
    <x v="0"/>
    <n v="0"/>
    <x v="1"/>
    <x v="2"/>
    <x v="2"/>
    <d v="1991-09-01T00:00:00"/>
    <x v="1983"/>
    <x v="1"/>
    <s v="tier - 1"/>
    <x v="0"/>
    <x v="42"/>
  </r>
  <r>
    <x v="1984"/>
    <s v="Mr."/>
    <s v=" Tim"/>
    <s v="Lessek"/>
    <n v="25.84"/>
    <n v="5.81"/>
    <s v="Yes"/>
    <x v="0"/>
    <x v="1"/>
    <n v="1"/>
    <x v="1"/>
    <x v="1"/>
    <x v="1"/>
    <d v="1997-06-20T00:00:00"/>
    <x v="1984"/>
    <x v="2"/>
    <s v="tier - 3"/>
    <x v="6"/>
    <x v="31"/>
  </r>
  <r>
    <x v="1985"/>
    <s v="Mr."/>
    <s v=" John"/>
    <s v="Colavincenzo"/>
    <n v="30.95"/>
    <n v="5.16"/>
    <s v="No"/>
    <x v="0"/>
    <x v="1"/>
    <n v="1"/>
    <x v="1"/>
    <x v="0"/>
    <x v="2"/>
    <d v="2003-11-18T00:00:00"/>
    <x v="1985"/>
    <x v="1"/>
    <s v="tier - 1"/>
    <x v="14"/>
    <x v="39"/>
  </r>
  <r>
    <x v="1986"/>
    <s v="Mrs."/>
    <s v=" Cynthia"/>
    <s v="Mendez-Karr"/>
    <n v="30.54"/>
    <n v="5"/>
    <s v="No"/>
    <x v="0"/>
    <x v="1"/>
    <n v="1"/>
    <x v="1"/>
    <x v="0"/>
    <x v="2"/>
    <d v="2003-12-05T00:00:00"/>
    <x v="1986"/>
    <x v="1"/>
    <s v="tier - 2"/>
    <x v="15"/>
    <x v="39"/>
  </r>
  <r>
    <x v="1987"/>
    <s v="Mr."/>
    <s v=" Emmett"/>
    <s v="Saulnier"/>
    <n v="33.914999999999999"/>
    <n v="5.84"/>
    <s v="Yes"/>
    <x v="0"/>
    <x v="0"/>
    <n v="0"/>
    <x v="1"/>
    <x v="0"/>
    <x v="1"/>
    <d v="1996-11-17T00:00:00"/>
    <x v="1987"/>
    <x v="1"/>
    <s v="tier - 2"/>
    <x v="1"/>
    <x v="45"/>
  </r>
  <r>
    <x v="1988"/>
    <s v="Ms."/>
    <s v=" Kate"/>
    <s v="Schoonover"/>
    <n v="33.31"/>
    <n v="4.1900000000000004"/>
    <s v="No"/>
    <x v="0"/>
    <x v="1"/>
    <n v="1"/>
    <x v="1"/>
    <x v="0"/>
    <x v="2"/>
    <d v="2003-07-03T00:00:00"/>
    <x v="1988"/>
    <x v="1"/>
    <s v="tier - 3"/>
    <x v="3"/>
    <x v="39"/>
  </r>
  <r>
    <x v="1989"/>
    <s v="Mr."/>
    <s v=" Christopher L."/>
    <s v="Hass"/>
    <n v="25.745000000000001"/>
    <n v="4.62"/>
    <s v="Yes"/>
    <x v="0"/>
    <x v="0"/>
    <n v="0"/>
    <x v="1"/>
    <x v="1"/>
    <x v="2"/>
    <d v="2001-10-06T00:00:00"/>
    <x v="1989"/>
    <x v="1"/>
    <s v="tier - 1"/>
    <x v="6"/>
    <x v="47"/>
  </r>
  <r>
    <x v="1990"/>
    <s v="Mr."/>
    <s v=" Christopher P."/>
    <s v="Cadotte"/>
    <n v="37.1"/>
    <n v="6.24"/>
    <s v="No"/>
    <x v="0"/>
    <x v="0"/>
    <n v="0"/>
    <x v="1"/>
    <x v="0"/>
    <x v="1"/>
    <d v="1994-07-01T00:00:00"/>
    <x v="1990"/>
    <x v="1"/>
    <s v="tier - 3"/>
    <x v="3"/>
    <x v="6"/>
  </r>
  <r>
    <x v="1991"/>
    <s v="Mr."/>
    <s v=" Christopher W"/>
    <s v="Cacciapaglia"/>
    <n v="35.435000000000002"/>
    <n v="5.81"/>
    <s v="No"/>
    <x v="0"/>
    <x v="0"/>
    <n v="0"/>
    <x v="1"/>
    <x v="0"/>
    <x v="1"/>
    <d v="1994-12-02T00:00:00"/>
    <x v="1991"/>
    <x v="2"/>
    <s v="tier - 1"/>
    <x v="4"/>
    <x v="6"/>
  </r>
  <r>
    <x v="1992"/>
    <s v="Mr."/>
    <s v=" Norman H."/>
    <s v="Mininger"/>
    <n v="20.399999999999999"/>
    <n v="4.83"/>
    <s v="No"/>
    <x v="0"/>
    <x v="0"/>
    <n v="0"/>
    <x v="1"/>
    <x v="2"/>
    <x v="2"/>
    <d v="1991-11-13T00:00:00"/>
    <x v="1992"/>
    <x v="2"/>
    <s v="tier - 2"/>
    <x v="3"/>
    <x v="42"/>
  </r>
  <r>
    <x v="1993"/>
    <s v="Ms."/>
    <s v=" Susan"/>
    <s v="Mayo"/>
    <n v="42.13"/>
    <n v="5.72"/>
    <s v="Yes"/>
    <x v="0"/>
    <x v="1"/>
    <n v="1"/>
    <x v="1"/>
    <x v="0"/>
    <x v="1"/>
    <d v="1997-09-02T00:00:00"/>
    <x v="1993"/>
    <x v="1"/>
    <s v="tier - 3"/>
    <x v="0"/>
    <x v="31"/>
  </r>
  <r>
    <x v="1994"/>
    <s v="Ms."/>
    <s v=" Tatyana K"/>
    <s v="Zicko"/>
    <n v="33.99"/>
    <n v="4.83"/>
    <s v="Yes"/>
    <x v="0"/>
    <x v="1"/>
    <n v="1"/>
    <x v="1"/>
    <x v="0"/>
    <x v="2"/>
    <d v="1997-08-02T00:00:00"/>
    <x v="1994"/>
    <x v="1"/>
    <s v="tier - 3"/>
    <x v="0"/>
    <x v="31"/>
  </r>
  <r>
    <x v="1995"/>
    <s v="Ms."/>
    <s v=" Chrissy"/>
    <s v="Graham"/>
    <n v="28.594999999999999"/>
    <n v="4.1399999999999997"/>
    <s v="Yes"/>
    <x v="0"/>
    <x v="1"/>
    <n v="1"/>
    <x v="1"/>
    <x v="1"/>
    <x v="2"/>
    <d v="1997-07-06T00:00:00"/>
    <x v="1995"/>
    <x v="1"/>
    <s v="tier - 2"/>
    <x v="2"/>
    <x v="31"/>
  </r>
  <r>
    <x v="1996"/>
    <s v="Ms."/>
    <s v=" Carrie"/>
    <s v="Boland"/>
    <n v="20.8"/>
    <n v="4.07"/>
    <s v="Yes"/>
    <x v="0"/>
    <x v="1"/>
    <n v="1"/>
    <x v="1"/>
    <x v="2"/>
    <x v="2"/>
    <d v="1997-12-22T00:00:00"/>
    <x v="1996"/>
    <x v="1"/>
    <s v="tier - 3"/>
    <x v="3"/>
    <x v="31"/>
  </r>
  <r>
    <x v="1997"/>
    <s v="Ms."/>
    <s v=" Halle"/>
    <s v="Cupp"/>
    <n v="23.465"/>
    <n v="6.26"/>
    <s v="Yes"/>
    <x v="0"/>
    <x v="1"/>
    <n v="1"/>
    <x v="1"/>
    <x v="2"/>
    <x v="1"/>
    <d v="1997-07-05T00:00:00"/>
    <x v="1997"/>
    <x v="1"/>
    <s v="tier - 3"/>
    <x v="2"/>
    <x v="31"/>
  </r>
  <r>
    <x v="1998"/>
    <s v="Ms."/>
    <s v=" Carolyn"/>
    <s v="Shaw"/>
    <n v="40.185000000000002"/>
    <n v="5.88"/>
    <s v="Yes"/>
    <x v="0"/>
    <x v="0"/>
    <n v="0"/>
    <x v="1"/>
    <x v="0"/>
    <x v="1"/>
    <d v="1996-10-11T00:00:00"/>
    <x v="1998"/>
    <x v="1"/>
    <s v="tier - 3"/>
    <x v="1"/>
    <x v="45"/>
  </r>
  <r>
    <x v="1999"/>
    <s v="Ms."/>
    <s v=" Tara D."/>
    <s v="Klassen"/>
    <n v="21.89"/>
    <n v="5.72"/>
    <s v="Yes"/>
    <x v="0"/>
    <x v="0"/>
    <n v="0"/>
    <x v="1"/>
    <x v="2"/>
    <x v="1"/>
    <d v="2001-09-02T00:00:00"/>
    <x v="1999"/>
    <x v="1"/>
    <s v="tier - 2"/>
    <x v="0"/>
    <x v="47"/>
  </r>
  <r>
    <x v="2000"/>
    <s v="Mr."/>
    <s v=" Rasim M"/>
    <s v="Musal"/>
    <n v="29.34"/>
    <n v="6.09"/>
    <s v="Yes"/>
    <x v="1"/>
    <x v="0"/>
    <n v="2"/>
    <x v="1"/>
    <x v="1"/>
    <x v="1"/>
    <d v="2000-09-23T00:00:00"/>
    <x v="2000"/>
    <x v="1"/>
    <s v="tier - 2"/>
    <x v="1"/>
    <x v="21"/>
  </r>
  <r>
    <x v="2001"/>
    <s v="Ms."/>
    <s v=" Dina"/>
    <s v="Kitayama"/>
    <n v="22.61"/>
    <n v="4.25"/>
    <s v="Yes"/>
    <x v="0"/>
    <x v="0"/>
    <n v="0"/>
    <x v="1"/>
    <x v="2"/>
    <x v="2"/>
    <d v="1996-07-03T00:00:00"/>
    <x v="2001"/>
    <x v="1"/>
    <s v="tier - 1"/>
    <x v="1"/>
    <x v="45"/>
  </r>
  <r>
    <x v="2002"/>
    <s v="Ms."/>
    <s v=" Lisa"/>
    <s v="Altman"/>
    <n v="22.23"/>
    <n v="6.09"/>
    <s v="Yes"/>
    <x v="0"/>
    <x v="0"/>
    <n v="0"/>
    <x v="1"/>
    <x v="2"/>
    <x v="1"/>
    <d v="1996-08-14T00:00:00"/>
    <x v="2002"/>
    <x v="1"/>
    <s v="tier - 2"/>
    <x v="1"/>
    <x v="45"/>
  </r>
  <r>
    <x v="2003"/>
    <s v="Ms."/>
    <s v=" Caitrin"/>
    <s v="Demchko"/>
    <n v="33.4"/>
    <n v="5.51"/>
    <s v="No"/>
    <x v="0"/>
    <x v="0"/>
    <n v="0"/>
    <x v="1"/>
    <x v="0"/>
    <x v="2"/>
    <d v="1994-07-06T00:00:00"/>
    <x v="2003"/>
    <x v="1"/>
    <s v="tier - 1"/>
    <x v="3"/>
    <x v="6"/>
  </r>
  <r>
    <x v="2004"/>
    <s v="Ms."/>
    <s v=" Adriana S"/>
    <s v="Wild"/>
    <n v="33.11"/>
    <n v="5.63"/>
    <s v="No"/>
    <x v="0"/>
    <x v="0"/>
    <n v="0"/>
    <x v="1"/>
    <x v="0"/>
    <x v="2"/>
    <d v="1994-10-25T00:00:00"/>
    <x v="2004"/>
    <x v="1"/>
    <s v="tier - 3"/>
    <x v="0"/>
    <x v="6"/>
  </r>
  <r>
    <x v="2005"/>
    <s v="Ms."/>
    <s v=" Megan"/>
    <s v="Betts"/>
    <n v="16.815000000000001"/>
    <n v="5.29"/>
    <s v="Yes"/>
    <x v="0"/>
    <x v="0"/>
    <n v="0"/>
    <x v="1"/>
    <x v="3"/>
    <x v="2"/>
    <d v="2001-08-29T00:00:00"/>
    <x v="2005"/>
    <x v="1"/>
    <s v="tier - 3"/>
    <x v="2"/>
    <x v="47"/>
  </r>
  <r>
    <x v="2006"/>
    <s v="Mrs."/>
    <s v=" Kristen M"/>
    <s v="Martin"/>
    <n v="25.61"/>
    <n v="4"/>
    <s v="No"/>
    <x v="0"/>
    <x v="1"/>
    <n v="1"/>
    <x v="1"/>
    <x v="1"/>
    <x v="2"/>
    <d v="1993-09-25T00:00:00"/>
    <x v="2006"/>
    <x v="1"/>
    <s v="tier - 3"/>
    <x v="0"/>
    <x v="20"/>
  </r>
  <r>
    <x v="2007"/>
    <s v="Ms."/>
    <s v=" Alix"/>
    <s v="Vandeventer"/>
    <n v="25.8"/>
    <n v="5.49"/>
    <s v="No"/>
    <x v="0"/>
    <x v="0"/>
    <n v="0"/>
    <x v="1"/>
    <x v="1"/>
    <x v="2"/>
    <d v="1994-07-10T00:00:00"/>
    <x v="2007"/>
    <x v="1"/>
    <s v="tier - 1"/>
    <x v="3"/>
    <x v="6"/>
  </r>
  <r>
    <x v="2008"/>
    <s v="Mr."/>
    <s v=" Kakushin"/>
    <s v="Hirano"/>
    <n v="27.39"/>
    <n v="5.34"/>
    <s v="No"/>
    <x v="0"/>
    <x v="0"/>
    <n v="0"/>
    <x v="1"/>
    <x v="1"/>
    <x v="2"/>
    <d v="1999-06-25T00:00:00"/>
    <x v="2008"/>
    <x v="1"/>
    <s v="tier - 3"/>
    <x v="14"/>
    <x v="35"/>
  </r>
  <r>
    <x v="2009"/>
    <s v="Mr."/>
    <s v=" Michael J"/>
    <s v="Davi"/>
    <n v="17.03"/>
    <n v="4.12"/>
    <s v="No"/>
    <x v="0"/>
    <x v="0"/>
    <n v="1"/>
    <x v="1"/>
    <x v="3"/>
    <x v="2"/>
    <d v="1987-08-01T00:00:00"/>
    <x v="2009"/>
    <x v="1"/>
    <s v="tier - 2"/>
    <x v="0"/>
    <x v="38"/>
  </r>
  <r>
    <x v="2010"/>
    <s v="Mr."/>
    <s v=" Bradley"/>
    <s v="Sloan"/>
    <n v="23.75"/>
    <n v="5.49"/>
    <s v="Yes"/>
    <x v="0"/>
    <x v="0"/>
    <n v="0"/>
    <x v="1"/>
    <x v="2"/>
    <x v="2"/>
    <d v="2001-10-13T00:00:00"/>
    <x v="2010"/>
    <x v="1"/>
    <s v="tier - 1"/>
    <x v="1"/>
    <x v="47"/>
  </r>
  <r>
    <x v="2011"/>
    <s v="Mr."/>
    <s v=" Matt"/>
    <s v="Homich"/>
    <n v="26.03"/>
    <n v="5.1100000000000003"/>
    <s v="Yes"/>
    <x v="0"/>
    <x v="0"/>
    <n v="1"/>
    <x v="1"/>
    <x v="1"/>
    <x v="2"/>
    <d v="1995-09-10T00:00:00"/>
    <x v="2011"/>
    <x v="2"/>
    <s v="tier - 1"/>
    <x v="6"/>
    <x v="40"/>
  </r>
  <r>
    <x v="2012"/>
    <s v="Ms."/>
    <s v=" Amanda C."/>
    <s v="Bell"/>
    <n v="16.079999999999998"/>
    <n v="5.94"/>
    <s v="No"/>
    <x v="0"/>
    <x v="0"/>
    <n v="0"/>
    <x v="1"/>
    <x v="3"/>
    <x v="1"/>
    <d v="1989-10-01T00:00:00"/>
    <x v="2012"/>
    <x v="1"/>
    <s v="tier - 1"/>
    <x v="1"/>
    <x v="4"/>
  </r>
  <r>
    <x v="2013"/>
    <s v="Mr."/>
    <s v=" Valur"/>
    <s v="Kristjansson"/>
    <n v="30.875"/>
    <n v="5.54"/>
    <s v="No"/>
    <x v="0"/>
    <x v="0"/>
    <n v="0"/>
    <x v="1"/>
    <x v="0"/>
    <x v="2"/>
    <d v="1994-09-26T00:00:00"/>
    <x v="2013"/>
    <x v="2"/>
    <s v="tier - 1"/>
    <x v="1"/>
    <x v="6"/>
  </r>
  <r>
    <x v="2014"/>
    <s v="Ms."/>
    <s v=" Erica J"/>
    <s v="Pitman"/>
    <n v="31.79"/>
    <n v="7.09"/>
    <s v="No"/>
    <x v="0"/>
    <x v="0"/>
    <n v="0"/>
    <x v="1"/>
    <x v="0"/>
    <x v="0"/>
    <d v="2002-06-21T00:00:00"/>
    <x v="2014"/>
    <x v="1"/>
    <s v="tier - 3"/>
    <x v="0"/>
    <x v="43"/>
  </r>
  <r>
    <x v="2015"/>
    <s v="Mr."/>
    <s v=" Stephen F."/>
    <s v="Curley"/>
    <n v="28.48"/>
    <n v="6.22"/>
    <s v="Yes"/>
    <x v="0"/>
    <x v="1"/>
    <n v="1"/>
    <x v="1"/>
    <x v="1"/>
    <x v="1"/>
    <d v="1997-12-22T00:00:00"/>
    <x v="2015"/>
    <x v="1"/>
    <s v="tier - 2"/>
    <x v="3"/>
    <x v="31"/>
  </r>
  <r>
    <x v="2016"/>
    <s v="Ms."/>
    <s v=" Lissa"/>
    <s v="Zimmer"/>
    <n v="26.6"/>
    <n v="4.33"/>
    <s v="No"/>
    <x v="0"/>
    <x v="0"/>
    <n v="1"/>
    <x v="1"/>
    <x v="1"/>
    <x v="2"/>
    <d v="1998-08-09T00:00:00"/>
    <x v="2016"/>
    <x v="1"/>
    <s v="tier - 1"/>
    <x v="8"/>
    <x v="44"/>
  </r>
  <r>
    <x v="2017"/>
    <s v="Ms."/>
    <s v=" Megan"/>
    <s v="Granski"/>
    <n v="25.27"/>
    <n v="5.83"/>
    <s v="No"/>
    <x v="0"/>
    <x v="0"/>
    <n v="1"/>
    <x v="1"/>
    <x v="1"/>
    <x v="1"/>
    <d v="1998-09-15T00:00:00"/>
    <x v="2017"/>
    <x v="1"/>
    <s v="tier - 3"/>
    <x v="2"/>
    <x v="44"/>
  </r>
  <r>
    <x v="2018"/>
    <s v="Ms."/>
    <s v=" Alyson"/>
    <s v="Dunn"/>
    <n v="34.484999999999999"/>
    <n v="4.7"/>
    <s v="Yes"/>
    <x v="0"/>
    <x v="1"/>
    <n v="1"/>
    <x v="1"/>
    <x v="0"/>
    <x v="2"/>
    <d v="1997-12-19T00:00:00"/>
    <x v="2018"/>
    <x v="1"/>
    <s v="tier - 3"/>
    <x v="1"/>
    <x v="31"/>
  </r>
  <r>
    <x v="2019"/>
    <s v="Mr."/>
    <s v=" Chance B"/>
    <s v="Regina"/>
    <n v="15.57"/>
    <n v="4.07"/>
    <s v="Yes"/>
    <x v="0"/>
    <x v="0"/>
    <n v="1"/>
    <x v="1"/>
    <x v="3"/>
    <x v="2"/>
    <d v="1988-09-28T00:00:00"/>
    <x v="2019"/>
    <x v="1"/>
    <s v="tier - 2"/>
    <x v="1"/>
    <x v="23"/>
  </r>
  <r>
    <x v="2020"/>
    <s v="Mr."/>
    <s v=" Sean P"/>
    <s v="O'Connor"/>
    <n v="30.36"/>
    <n v="9.39"/>
    <s v="No"/>
    <x v="0"/>
    <x v="0"/>
    <n v="0"/>
    <x v="1"/>
    <x v="0"/>
    <x v="0"/>
    <d v="2002-12-15T00:00:00"/>
    <x v="2020"/>
    <x v="1"/>
    <s v="tier - 3"/>
    <x v="1"/>
    <x v="43"/>
  </r>
  <r>
    <x v="2021"/>
    <s v="Ms."/>
    <s v=" Therese"/>
    <s v="Howe"/>
    <n v="19.37"/>
    <n v="4.18"/>
    <s v="No"/>
    <x v="0"/>
    <x v="0"/>
    <n v="0"/>
    <x v="1"/>
    <x v="2"/>
    <x v="2"/>
    <d v="1991-11-20T00:00:00"/>
    <x v="2021"/>
    <x v="1"/>
    <s v="tier - 2"/>
    <x v="0"/>
    <x v="42"/>
  </r>
  <r>
    <x v="2022"/>
    <s v="Mr."/>
    <s v=" Beau"/>
    <s v="Atwater"/>
    <n v="16.71"/>
    <n v="4.18"/>
    <s v="No"/>
    <x v="0"/>
    <x v="0"/>
    <n v="1"/>
    <x v="1"/>
    <x v="3"/>
    <x v="2"/>
    <d v="1987-06-18T00:00:00"/>
    <x v="2022"/>
    <x v="1"/>
    <s v="tier - 3"/>
    <x v="0"/>
    <x v="38"/>
  </r>
  <r>
    <x v="2023"/>
    <s v="Ms."/>
    <s v=" Kelsey M"/>
    <s v="Gurganus"/>
    <n v="24.1"/>
    <n v="4.4000000000000004"/>
    <s v="Yes"/>
    <x v="0"/>
    <x v="0"/>
    <n v="1"/>
    <x v="1"/>
    <x v="2"/>
    <x v="2"/>
    <d v="1995-09-24T00:00:00"/>
    <x v="2023"/>
    <x v="1"/>
    <s v="tier - 1"/>
    <x v="3"/>
    <x v="40"/>
  </r>
  <r>
    <x v="2024"/>
    <s v="Ms."/>
    <s v=" Gretchen"/>
    <s v="Holden"/>
    <n v="29.77"/>
    <n v="9.9"/>
    <s v="No"/>
    <x v="0"/>
    <x v="0"/>
    <n v="0"/>
    <x v="1"/>
    <x v="1"/>
    <x v="0"/>
    <d v="2002-09-30T00:00:00"/>
    <x v="2024"/>
    <x v="1"/>
    <s v="tier - 3"/>
    <x v="1"/>
    <x v="43"/>
  </r>
  <r>
    <x v="2025"/>
    <s v="Mr."/>
    <s v=" Nicholas E."/>
    <s v="Parton"/>
    <n v="46.53"/>
    <n v="4.84"/>
    <s v="Yes"/>
    <x v="0"/>
    <x v="0"/>
    <n v="0"/>
    <x v="1"/>
    <x v="0"/>
    <x v="2"/>
    <d v="1996-06-30T00:00:00"/>
    <x v="2025"/>
    <x v="1"/>
    <s v="tier - 2"/>
    <x v="0"/>
    <x v="45"/>
  </r>
  <r>
    <x v="2026"/>
    <s v="Ms."/>
    <s v=" Deborah"/>
    <s v="Downs"/>
    <n v="23.4"/>
    <n v="5.53"/>
    <s v="No"/>
    <x v="0"/>
    <x v="1"/>
    <n v="1"/>
    <x v="1"/>
    <x v="2"/>
    <x v="2"/>
    <d v="2003-06-05T00:00:00"/>
    <x v="2026"/>
    <x v="1"/>
    <s v="tier - 2"/>
    <x v="3"/>
    <x v="43"/>
  </r>
  <r>
    <x v="2027"/>
    <s v="Mr."/>
    <s v=" Chuck W. Jr."/>
    <s v="Dent"/>
    <n v="30"/>
    <n v="4.33"/>
    <s v="Yes"/>
    <x v="0"/>
    <x v="0"/>
    <n v="0"/>
    <x v="1"/>
    <x v="0"/>
    <x v="2"/>
    <d v="1996-06-13T00:00:00"/>
    <x v="2027"/>
    <x v="1"/>
    <s v="tier - 2"/>
    <x v="3"/>
    <x v="45"/>
  </r>
  <r>
    <x v="2028"/>
    <s v="Mr."/>
    <s v=" Daniel"/>
    <s v="Ranti"/>
    <n v="29.15"/>
    <n v="4.91"/>
    <s v="Yes"/>
    <x v="0"/>
    <x v="0"/>
    <n v="0"/>
    <x v="1"/>
    <x v="1"/>
    <x v="2"/>
    <d v="1996-10-24T00:00:00"/>
    <x v="2028"/>
    <x v="1"/>
    <s v="tier - 2"/>
    <x v="0"/>
    <x v="45"/>
  </r>
  <r>
    <x v="2029"/>
    <s v="Ms."/>
    <s v=" Amany"/>
    <s v="Ishaq"/>
    <n v="34.865000000000002"/>
    <n v="4.8"/>
    <s v="No"/>
    <x v="0"/>
    <x v="0"/>
    <n v="0"/>
    <x v="1"/>
    <x v="0"/>
    <x v="2"/>
    <d v="1999-11-01T00:00:00"/>
    <x v="2029"/>
    <x v="1"/>
    <s v="tier - 2"/>
    <x v="2"/>
    <x v="35"/>
  </r>
  <r>
    <x v="2030"/>
    <s v="Ms."/>
    <s v=" Kipling"/>
    <s v="Wiles"/>
    <n v="28.12"/>
    <n v="5.55"/>
    <s v="Yes"/>
    <x v="1"/>
    <x v="0"/>
    <n v="2"/>
    <x v="1"/>
    <x v="1"/>
    <x v="2"/>
    <d v="2000-07-14T00:00:00"/>
    <x v="2030"/>
    <x v="1"/>
    <s v="tier - 1"/>
    <x v="1"/>
    <x v="21"/>
  </r>
  <r>
    <x v="2031"/>
    <s v="Mr."/>
    <s v=" Duncan"/>
    <s v="Roberts"/>
    <n v="29.45"/>
    <n v="5.24"/>
    <s v="Yes"/>
    <x v="0"/>
    <x v="0"/>
    <n v="0"/>
    <x v="1"/>
    <x v="1"/>
    <x v="2"/>
    <d v="1996-06-21T00:00:00"/>
    <x v="2031"/>
    <x v="2"/>
    <s v="tier - 3"/>
    <x v="4"/>
    <x v="45"/>
  </r>
  <r>
    <x v="2032"/>
    <s v="Mr."/>
    <s v=" Louis C."/>
    <s v="Serafini"/>
    <n v="27.94"/>
    <n v="6.08"/>
    <s v="No"/>
    <x v="0"/>
    <x v="1"/>
    <n v="1"/>
    <x v="1"/>
    <x v="1"/>
    <x v="1"/>
    <d v="1993-08-12T00:00:00"/>
    <x v="2032"/>
    <x v="0"/>
    <s v="tier - 3"/>
    <x v="0"/>
    <x v="20"/>
  </r>
  <r>
    <x v="2033"/>
    <s v="Mr."/>
    <s v=" Daniel J"/>
    <s v="Button"/>
    <n v="27.2"/>
    <n v="5.83"/>
    <s v="No"/>
    <x v="0"/>
    <x v="1"/>
    <n v="1"/>
    <x v="1"/>
    <x v="1"/>
    <x v="1"/>
    <d v="1993-11-01T00:00:00"/>
    <x v="2033"/>
    <x v="2"/>
    <s v="tier - 3"/>
    <x v="3"/>
    <x v="20"/>
  </r>
  <r>
    <x v="2034"/>
    <s v="Ms."/>
    <s v=" Ildiko M."/>
    <s v="Gaal"/>
    <n v="33.344999999999999"/>
    <n v="4.29"/>
    <s v="No"/>
    <x v="0"/>
    <x v="0"/>
    <n v="1"/>
    <x v="1"/>
    <x v="0"/>
    <x v="2"/>
    <d v="1998-09-04T00:00:00"/>
    <x v="2034"/>
    <x v="1"/>
    <s v="tier - 3"/>
    <x v="1"/>
    <x v="44"/>
  </r>
  <r>
    <x v="2035"/>
    <s v="Ms."/>
    <s v=" Melinda E."/>
    <s v="Liptak"/>
    <n v="29.925000000000001"/>
    <n v="5.3"/>
    <s v="No"/>
    <x v="0"/>
    <x v="0"/>
    <n v="1"/>
    <x v="1"/>
    <x v="1"/>
    <x v="2"/>
    <d v="1998-06-17T00:00:00"/>
    <x v="2035"/>
    <x v="1"/>
    <s v="tier - 3"/>
    <x v="1"/>
    <x v="44"/>
  </r>
  <r>
    <x v="2036"/>
    <s v="Ms."/>
    <s v=" Ashley M"/>
    <s v="Kellam"/>
    <n v="24.225000000000001"/>
    <n v="4.42"/>
    <s v="No"/>
    <x v="0"/>
    <x v="0"/>
    <n v="1"/>
    <x v="1"/>
    <x v="2"/>
    <x v="2"/>
    <d v="1998-11-15T00:00:00"/>
    <x v="2036"/>
    <x v="1"/>
    <s v="tier - 3"/>
    <x v="1"/>
    <x v="44"/>
  </r>
  <r>
    <x v="2037"/>
    <s v="Ms."/>
    <s v=" Stephanie"/>
    <s v="Gordon"/>
    <n v="29.68"/>
    <n v="5.68"/>
    <s v="No"/>
    <x v="1"/>
    <x v="0"/>
    <n v="1"/>
    <x v="1"/>
    <x v="1"/>
    <x v="2"/>
    <d v="2000-10-01T00:00:00"/>
    <x v="2037"/>
    <x v="1"/>
    <s v="tier - 3"/>
    <x v="3"/>
    <x v="21"/>
  </r>
  <r>
    <x v="2038"/>
    <s v="Mr."/>
    <s v=" Sean P."/>
    <s v="Hyland"/>
    <n v="20.614999999999998"/>
    <n v="6.05"/>
    <s v="No"/>
    <x v="0"/>
    <x v="1"/>
    <n v="1"/>
    <x v="1"/>
    <x v="2"/>
    <x v="1"/>
    <d v="2003-09-23T00:00:00"/>
    <x v="2038"/>
    <x v="1"/>
    <s v="tier - 1"/>
    <x v="1"/>
    <x v="39"/>
  </r>
  <r>
    <x v="2039"/>
    <s v="Ms."/>
    <s v=" Emily G"/>
    <s v="Wagoner"/>
    <n v="32.119999999999997"/>
    <n v="5.33"/>
    <s v="No"/>
    <x v="1"/>
    <x v="0"/>
    <n v="1"/>
    <x v="1"/>
    <x v="0"/>
    <x v="2"/>
    <d v="2004-08-04T00:00:00"/>
    <x v="2039"/>
    <x v="1"/>
    <s v="tier - 3"/>
    <x v="0"/>
    <x v="41"/>
  </r>
  <r>
    <x v="2040"/>
    <s v="Mr."/>
    <s v=" Malcolm"/>
    <s v="Thomas"/>
    <n v="27.36"/>
    <n v="6.22"/>
    <s v="No"/>
    <x v="0"/>
    <x v="0"/>
    <n v="0"/>
    <x v="1"/>
    <x v="1"/>
    <x v="1"/>
    <d v="1999-12-24T00:00:00"/>
    <x v="2040"/>
    <x v="1"/>
    <s v="tier - 3"/>
    <x v="1"/>
    <x v="35"/>
  </r>
  <r>
    <x v="2041"/>
    <s v="Mr."/>
    <s v=" Danilo"/>
    <s v="Goffi"/>
    <n v="17.385000000000002"/>
    <n v="5.84"/>
    <s v="No"/>
    <x v="0"/>
    <x v="0"/>
    <n v="0"/>
    <x v="1"/>
    <x v="3"/>
    <x v="1"/>
    <d v="1999-08-29T00:00:00"/>
    <x v="2041"/>
    <x v="1"/>
    <s v="tier - 1"/>
    <x v="1"/>
    <x v="35"/>
  </r>
  <r>
    <x v="2042"/>
    <s v="Mr."/>
    <s v=" Mikko"/>
    <s v="Salovaara"/>
    <n v="30.13"/>
    <n v="5.71"/>
    <s v="No"/>
    <x v="1"/>
    <x v="0"/>
    <n v="1"/>
    <x v="1"/>
    <x v="0"/>
    <x v="1"/>
    <d v="2004-11-14T00:00:00"/>
    <x v="2042"/>
    <x v="1"/>
    <s v="tier - 1"/>
    <x v="14"/>
    <x v="41"/>
  </r>
  <r>
    <x v="2043"/>
    <s v="Ms."/>
    <s v=" Paula C."/>
    <s v="Reid"/>
    <n v="25.44"/>
    <n v="6.04"/>
    <s v="Yes"/>
    <x v="0"/>
    <x v="1"/>
    <n v="1"/>
    <x v="1"/>
    <x v="1"/>
    <x v="1"/>
    <d v="1997-08-10T00:00:00"/>
    <x v="2043"/>
    <x v="1"/>
    <s v="tier - 1"/>
    <x v="1"/>
    <x v="31"/>
  </r>
  <r>
    <x v="2044"/>
    <s v="Ms."/>
    <s v=" Kirsten N."/>
    <s v="Allan"/>
    <n v="39.805"/>
    <n v="4.38"/>
    <s v="No"/>
    <x v="1"/>
    <x v="0"/>
    <n v="1"/>
    <x v="1"/>
    <x v="0"/>
    <x v="2"/>
    <d v="2000-10-11T00:00:00"/>
    <x v="2044"/>
    <x v="1"/>
    <s v="tier - 1"/>
    <x v="2"/>
    <x v="21"/>
  </r>
  <r>
    <x v="2045"/>
    <s v="Ms."/>
    <s v=" Christy"/>
    <s v="McLaughlin"/>
    <n v="30.4"/>
    <n v="5.56"/>
    <s v="Yes"/>
    <x v="1"/>
    <x v="0"/>
    <n v="1"/>
    <x v="1"/>
    <x v="0"/>
    <x v="2"/>
    <d v="2000-10-03T00:00:00"/>
    <x v="2045"/>
    <x v="1"/>
    <s v="tier - 3"/>
    <x v="2"/>
    <x v="21"/>
  </r>
  <r>
    <x v="2046"/>
    <s v="Ms."/>
    <s v=" Jennifer"/>
    <s v="Lee"/>
    <n v="23.18"/>
    <n v="4.24"/>
    <s v="No"/>
    <x v="1"/>
    <x v="0"/>
    <n v="1"/>
    <x v="1"/>
    <x v="2"/>
    <x v="2"/>
    <d v="2000-12-17T00:00:00"/>
    <x v="2046"/>
    <x v="1"/>
    <s v="tier - 3"/>
    <x v="2"/>
    <x v="21"/>
  </r>
  <r>
    <x v="2047"/>
    <s v="Ms."/>
    <s v=" Jingjing"/>
    <s v="Tang"/>
    <n v="39.615000000000002"/>
    <n v="6.32"/>
    <s v="No"/>
    <x v="0"/>
    <x v="1"/>
    <n v="1"/>
    <x v="1"/>
    <x v="0"/>
    <x v="1"/>
    <d v="2003-12-03T00:00:00"/>
    <x v="2047"/>
    <x v="1"/>
    <s v="tier - 3"/>
    <x v="1"/>
    <x v="39"/>
  </r>
  <r>
    <x v="2048"/>
    <s v="Mr."/>
    <s v=" Morgan"/>
    <s v="Kennedy"/>
    <n v="30.59"/>
    <n v="6.3"/>
    <s v="Yes"/>
    <x v="0"/>
    <x v="1"/>
    <n v="1"/>
    <x v="1"/>
    <x v="0"/>
    <x v="1"/>
    <d v="1997-10-06T00:00:00"/>
    <x v="2048"/>
    <x v="2"/>
    <s v="tier - 3"/>
    <x v="4"/>
    <x v="31"/>
  </r>
  <r>
    <x v="2049"/>
    <s v="Mr."/>
    <s v=" Patrick J."/>
    <s v="Condon"/>
    <n v="16.72"/>
    <n v="4.38"/>
    <s v="Yes"/>
    <x v="0"/>
    <x v="0"/>
    <n v="1"/>
    <x v="1"/>
    <x v="3"/>
    <x v="2"/>
    <d v="1988-08-20T00:00:00"/>
    <x v="2049"/>
    <x v="1"/>
    <s v="tier - 2"/>
    <x v="0"/>
    <x v="23"/>
  </r>
  <r>
    <x v="2050"/>
    <s v="Mr."/>
    <s v=" Frankline"/>
    <s v="Chepkwony"/>
    <n v="26.22"/>
    <n v="4.6500000000000004"/>
    <s v="Yes"/>
    <x v="0"/>
    <x v="1"/>
    <n v="1"/>
    <x v="1"/>
    <x v="1"/>
    <x v="2"/>
    <d v="1997-10-30T00:00:00"/>
    <x v="2050"/>
    <x v="0"/>
    <s v="tier - 3"/>
    <x v="7"/>
    <x v="31"/>
  </r>
  <r>
    <x v="2051"/>
    <s v="Ms."/>
    <s v=" Laura T."/>
    <s v="Rodriguez"/>
    <n v="31.824999999999999"/>
    <n v="4.7"/>
    <s v="No"/>
    <x v="0"/>
    <x v="1"/>
    <n v="1"/>
    <x v="1"/>
    <x v="0"/>
    <x v="2"/>
    <d v="2003-08-06T00:00:00"/>
    <x v="2051"/>
    <x v="1"/>
    <s v="tier - 2"/>
    <x v="1"/>
    <x v="39"/>
  </r>
  <r>
    <x v="2052"/>
    <s v="Ms."/>
    <s v=" Natalia"/>
    <s v="Szynkarczuk"/>
    <n v="25.745000000000001"/>
    <n v="4.34"/>
    <s v="No"/>
    <x v="0"/>
    <x v="1"/>
    <n v="1"/>
    <x v="1"/>
    <x v="1"/>
    <x v="2"/>
    <d v="2003-12-01T00:00:00"/>
    <x v="2052"/>
    <x v="1"/>
    <s v="tier - 3"/>
    <x v="1"/>
    <x v="39"/>
  </r>
  <r>
    <x v="2053"/>
    <s v="Ms."/>
    <s v=" Jennifer L."/>
    <s v="Brill"/>
    <n v="24.605"/>
    <n v="5.62"/>
    <s v="No"/>
    <x v="0"/>
    <x v="1"/>
    <n v="1"/>
    <x v="1"/>
    <x v="2"/>
    <x v="2"/>
    <d v="2003-11-21T00:00:00"/>
    <x v="2053"/>
    <x v="1"/>
    <s v="tier - 2"/>
    <x v="1"/>
    <x v="39"/>
  </r>
  <r>
    <x v="2054"/>
    <s v="Ms."/>
    <s v=" Brooke"/>
    <s v="Adams"/>
    <n v="24.51"/>
    <n v="4.24"/>
    <s v="No"/>
    <x v="0"/>
    <x v="1"/>
    <n v="1"/>
    <x v="1"/>
    <x v="2"/>
    <x v="2"/>
    <d v="2003-07-17T00:00:00"/>
    <x v="2054"/>
    <x v="1"/>
    <s v="tier - 2"/>
    <x v="1"/>
    <x v="39"/>
  </r>
  <r>
    <x v="2055"/>
    <s v="Mr."/>
    <s v=" Jeremy M"/>
    <s v="Nunn"/>
    <n v="31.065000000000001"/>
    <n v="4.57"/>
    <s v="Yes"/>
    <x v="0"/>
    <x v="0"/>
    <n v="0"/>
    <x v="1"/>
    <x v="0"/>
    <x v="2"/>
    <d v="1996-06-13T00:00:00"/>
    <x v="2055"/>
    <x v="1"/>
    <s v="tier - 1"/>
    <x v="1"/>
    <x v="45"/>
  </r>
  <r>
    <x v="2056"/>
    <s v="Ms."/>
    <s v=" Megan L."/>
    <s v="Blair"/>
    <n v="28.12"/>
    <n v="5.05"/>
    <s v="No"/>
    <x v="0"/>
    <x v="0"/>
    <n v="0"/>
    <x v="1"/>
    <x v="1"/>
    <x v="2"/>
    <d v="1999-06-11T00:00:00"/>
    <x v="2056"/>
    <x v="1"/>
    <s v="tier - 2"/>
    <x v="1"/>
    <x v="35"/>
  </r>
  <r>
    <x v="2057"/>
    <s v="Mr."/>
    <s v=" Bryan"/>
    <s v="Sharkey"/>
    <n v="38.06"/>
    <n v="6.16"/>
    <s v="No"/>
    <x v="0"/>
    <x v="0"/>
    <n v="0"/>
    <x v="1"/>
    <x v="0"/>
    <x v="1"/>
    <d v="1994-10-02T00:00:00"/>
    <x v="2057"/>
    <x v="2"/>
    <s v="tier - 2"/>
    <x v="0"/>
    <x v="6"/>
  </r>
  <r>
    <x v="2058"/>
    <s v="Ms."/>
    <s v=" Marny"/>
    <s v="Scalard"/>
    <n v="24.96"/>
    <n v="4.57"/>
    <s v="No"/>
    <x v="0"/>
    <x v="0"/>
    <n v="0"/>
    <x v="1"/>
    <x v="2"/>
    <x v="2"/>
    <d v="1994-09-17T00:00:00"/>
    <x v="2058"/>
    <x v="1"/>
    <s v="tier - 2"/>
    <x v="0"/>
    <x v="6"/>
  </r>
  <r>
    <x v="2059"/>
    <s v="Mr."/>
    <s v=" Marc"/>
    <s v="Burget"/>
    <n v="17.670000000000002"/>
    <n v="5.53"/>
    <s v="Yes"/>
    <x v="0"/>
    <x v="0"/>
    <n v="0"/>
    <x v="1"/>
    <x v="3"/>
    <x v="2"/>
    <d v="1996-08-05T00:00:00"/>
    <x v="2059"/>
    <x v="2"/>
    <s v="tier - 2"/>
    <x v="1"/>
    <x v="45"/>
  </r>
  <r>
    <x v="2060"/>
    <s v="Mr."/>
    <s v=" Benjamin L"/>
    <s v="English"/>
    <n v="31.35"/>
    <n v="5.84"/>
    <s v="No"/>
    <x v="1"/>
    <x v="0"/>
    <n v="1"/>
    <x v="1"/>
    <x v="0"/>
    <x v="1"/>
    <d v="2000-12-09T00:00:00"/>
    <x v="2060"/>
    <x v="1"/>
    <s v="tier - 1"/>
    <x v="1"/>
    <x v="21"/>
  </r>
  <r>
    <x v="2061"/>
    <s v="Mr."/>
    <s v=" Rob G"/>
    <s v="Hampton"/>
    <n v="28.31"/>
    <n v="6.41"/>
    <s v="No"/>
    <x v="1"/>
    <x v="0"/>
    <n v="1"/>
    <x v="1"/>
    <x v="1"/>
    <x v="1"/>
    <d v="2000-06-24T00:00:00"/>
    <x v="2061"/>
    <x v="1"/>
    <s v="tier - 2"/>
    <x v="1"/>
    <x v="21"/>
  </r>
  <r>
    <x v="2062"/>
    <s v="Ms."/>
    <s v=" Stefanie A"/>
    <s v="Flynn"/>
    <n v="30.3"/>
    <n v="4.7300000000000004"/>
    <s v="Yes"/>
    <x v="0"/>
    <x v="1"/>
    <n v="1"/>
    <x v="1"/>
    <x v="0"/>
    <x v="2"/>
    <d v="1997-08-26T00:00:00"/>
    <x v="2062"/>
    <x v="1"/>
    <s v="tier - 1"/>
    <x v="3"/>
    <x v="31"/>
  </r>
  <r>
    <x v="2063"/>
    <s v="Ms."/>
    <s v=" Stephanie"/>
    <s v="Knast"/>
    <n v="26.4"/>
    <n v="6.22"/>
    <s v="Yes"/>
    <x v="0"/>
    <x v="0"/>
    <n v="0"/>
    <x v="1"/>
    <x v="1"/>
    <x v="1"/>
    <d v="2001-08-26T00:00:00"/>
    <x v="2063"/>
    <x v="1"/>
    <s v="tier - 1"/>
    <x v="3"/>
    <x v="47"/>
  </r>
  <r>
    <x v="2064"/>
    <s v="Ms."/>
    <s v=" Caroline F."/>
    <s v="Lucas"/>
    <n v="22.135000000000002"/>
    <n v="4.46"/>
    <s v="Yes"/>
    <x v="0"/>
    <x v="0"/>
    <n v="0"/>
    <x v="1"/>
    <x v="2"/>
    <x v="2"/>
    <d v="2001-07-28T00:00:00"/>
    <x v="2064"/>
    <x v="1"/>
    <s v="tier - 2"/>
    <x v="2"/>
    <x v="47"/>
  </r>
  <r>
    <x v="2065"/>
    <s v="Ms."/>
    <s v=" Julia J."/>
    <s v="Thomas"/>
    <n v="17.399999999999999"/>
    <n v="4.5"/>
    <s v="Yes"/>
    <x v="0"/>
    <x v="0"/>
    <n v="0"/>
    <x v="1"/>
    <x v="3"/>
    <x v="2"/>
    <d v="2001-10-15T00:00:00"/>
    <x v="2065"/>
    <x v="1"/>
    <s v="tier - 3"/>
    <x v="3"/>
    <x v="47"/>
  </r>
  <r>
    <x v="2066"/>
    <s v="Mr."/>
    <s v=" Jack"/>
    <s v="Cherewatti"/>
    <n v="28.06"/>
    <n v="8.93"/>
    <s v="No"/>
    <x v="0"/>
    <x v="0"/>
    <n v="0"/>
    <x v="1"/>
    <x v="1"/>
    <x v="0"/>
    <d v="2002-07-20T00:00:00"/>
    <x v="2066"/>
    <x v="1"/>
    <s v="tier - 2"/>
    <x v="14"/>
    <x v="43"/>
  </r>
  <r>
    <x v="2067"/>
    <s v="Mr."/>
    <s v=" Bernat"/>
    <s v="Olle"/>
    <n v="31.13"/>
    <n v="11.02"/>
    <s v="No"/>
    <x v="0"/>
    <x v="0"/>
    <n v="0"/>
    <x v="1"/>
    <x v="0"/>
    <x v="0"/>
    <d v="2002-10-11T00:00:00"/>
    <x v="2067"/>
    <x v="1"/>
    <s v="tier - 3"/>
    <x v="0"/>
    <x v="43"/>
  </r>
  <r>
    <x v="2068"/>
    <s v="Mr."/>
    <s v=" Hicham"/>
    <s v="Hamsi"/>
    <n v="18.46"/>
    <n v="5.25"/>
    <s v="No"/>
    <x v="0"/>
    <x v="0"/>
    <n v="0"/>
    <x v="1"/>
    <x v="3"/>
    <x v="2"/>
    <d v="1991-11-17T00:00:00"/>
    <x v="2068"/>
    <x v="1"/>
    <s v="tier - 1"/>
    <x v="0"/>
    <x v="42"/>
  </r>
  <r>
    <x v="2069"/>
    <s v="Ms."/>
    <s v=" Sarah"/>
    <s v="Finnegan"/>
    <n v="17.3"/>
    <n v="4.75"/>
    <s v="No"/>
    <x v="0"/>
    <x v="0"/>
    <n v="0"/>
    <x v="1"/>
    <x v="3"/>
    <x v="2"/>
    <d v="1990-10-01T00:00:00"/>
    <x v="2069"/>
    <x v="1"/>
    <s v="tier - 2"/>
    <x v="0"/>
    <x v="3"/>
  </r>
  <r>
    <x v="2070"/>
    <s v="Mr."/>
    <s v=" Anthony S"/>
    <s v="Walsh"/>
    <n v="35.625"/>
    <n v="4.68"/>
    <s v="Yes"/>
    <x v="0"/>
    <x v="1"/>
    <n v="1"/>
    <x v="1"/>
    <x v="0"/>
    <x v="2"/>
    <d v="1997-07-28T00:00:00"/>
    <x v="2070"/>
    <x v="2"/>
    <s v="tier - 3"/>
    <x v="1"/>
    <x v="31"/>
  </r>
  <r>
    <x v="2071"/>
    <s v="Ms."/>
    <s v=" Elisabetta"/>
    <s v="Villa"/>
    <n v="20.234999999999999"/>
    <n v="6.17"/>
    <s v="Yes"/>
    <x v="1"/>
    <x v="0"/>
    <n v="2"/>
    <x v="1"/>
    <x v="2"/>
    <x v="1"/>
    <d v="2000-08-25T00:00:00"/>
    <x v="2071"/>
    <x v="1"/>
    <s v="tier - 3"/>
    <x v="1"/>
    <x v="21"/>
  </r>
  <r>
    <x v="2072"/>
    <s v="Mr."/>
    <s v=" Trevor N."/>
    <s v="Cable"/>
    <n v="27.55"/>
    <n v="4.5599999999999996"/>
    <s v="Yes"/>
    <x v="0"/>
    <x v="1"/>
    <n v="1"/>
    <x v="1"/>
    <x v="1"/>
    <x v="2"/>
    <d v="1997-11-02T00:00:00"/>
    <x v="2072"/>
    <x v="2"/>
    <s v="tier - 1"/>
    <x v="1"/>
    <x v="31"/>
  </r>
  <r>
    <x v="2073"/>
    <s v="Ms."/>
    <s v=" Nancy"/>
    <s v="Eiring"/>
    <n v="17.97"/>
    <n v="6.3"/>
    <s v="No"/>
    <x v="0"/>
    <x v="0"/>
    <n v="0"/>
    <x v="1"/>
    <x v="3"/>
    <x v="1"/>
    <d v="1991-08-05T00:00:00"/>
    <x v="2073"/>
    <x v="1"/>
    <s v="tier - 1"/>
    <x v="0"/>
    <x v="42"/>
  </r>
  <r>
    <x v="2074"/>
    <s v="Ms."/>
    <s v=" Allison R."/>
    <s v="Connor"/>
    <n v="29.98"/>
    <n v="6.03"/>
    <s v="No"/>
    <x v="1"/>
    <x v="0"/>
    <n v="1"/>
    <x v="1"/>
    <x v="1"/>
    <x v="1"/>
    <d v="2004-09-06T00:00:00"/>
    <x v="2074"/>
    <x v="1"/>
    <s v="tier - 2"/>
    <x v="1"/>
    <x v="41"/>
  </r>
  <r>
    <x v="2075"/>
    <s v="Mr."/>
    <s v=" Robert J."/>
    <s v="Friedman"/>
    <n v="33.659999999999997"/>
    <n v="4.2"/>
    <s v="Yes"/>
    <x v="0"/>
    <x v="0"/>
    <n v="1"/>
    <x v="1"/>
    <x v="0"/>
    <x v="2"/>
    <d v="1995-10-15T00:00:00"/>
    <x v="2075"/>
    <x v="2"/>
    <s v="tier - 3"/>
    <x v="0"/>
    <x v="40"/>
  </r>
  <r>
    <x v="2076"/>
    <s v="Mr."/>
    <s v=" Nicholas"/>
    <s v="Croker"/>
    <n v="32.67"/>
    <n v="5.61"/>
    <s v="Yes"/>
    <x v="0"/>
    <x v="0"/>
    <n v="1"/>
    <x v="1"/>
    <x v="0"/>
    <x v="2"/>
    <d v="1995-07-09T00:00:00"/>
    <x v="2076"/>
    <x v="2"/>
    <s v="tier - 3"/>
    <x v="0"/>
    <x v="40"/>
  </r>
  <r>
    <x v="2077"/>
    <s v="Mr."/>
    <s v=" Kevin L"/>
    <s v="Beganics"/>
    <n v="30.5"/>
    <n v="5.88"/>
    <s v="Yes"/>
    <x v="0"/>
    <x v="0"/>
    <n v="1"/>
    <x v="1"/>
    <x v="0"/>
    <x v="1"/>
    <d v="1995-10-14T00:00:00"/>
    <x v="2077"/>
    <x v="2"/>
    <s v="tier - 1"/>
    <x v="3"/>
    <x v="40"/>
  </r>
  <r>
    <x v="2078"/>
    <s v="Mr."/>
    <s v=" Bryan"/>
    <s v="Huberty"/>
    <n v="23.1"/>
    <n v="5.92"/>
    <s v="Yes"/>
    <x v="0"/>
    <x v="0"/>
    <n v="1"/>
    <x v="1"/>
    <x v="2"/>
    <x v="1"/>
    <d v="1995-11-06T00:00:00"/>
    <x v="2078"/>
    <x v="2"/>
    <s v="tier - 2"/>
    <x v="0"/>
    <x v="40"/>
  </r>
  <r>
    <x v="2079"/>
    <s v="Ms."/>
    <s v=" Janae N."/>
    <s v="Jacobs"/>
    <n v="39.49"/>
    <n v="4.8099999999999996"/>
    <s v="No"/>
    <x v="0"/>
    <x v="0"/>
    <n v="1"/>
    <x v="1"/>
    <x v="0"/>
    <x v="2"/>
    <d v="1998-06-20T00:00:00"/>
    <x v="2079"/>
    <x v="1"/>
    <s v="tier - 2"/>
    <x v="0"/>
    <x v="44"/>
  </r>
  <r>
    <x v="2080"/>
    <s v="Ms."/>
    <s v=" Audrey"/>
    <s v="Hazlehurst"/>
    <n v="33.99"/>
    <n v="4.55"/>
    <s v="No"/>
    <x v="0"/>
    <x v="0"/>
    <n v="1"/>
    <x v="1"/>
    <x v="0"/>
    <x v="2"/>
    <d v="1998-07-02T00:00:00"/>
    <x v="2080"/>
    <x v="1"/>
    <s v="tier - 3"/>
    <x v="0"/>
    <x v="44"/>
  </r>
  <r>
    <x v="2081"/>
    <s v="Ms."/>
    <s v=" Laura"/>
    <s v="Marin"/>
    <n v="27.72"/>
    <n v="6.43"/>
    <s v="No"/>
    <x v="0"/>
    <x v="0"/>
    <n v="1"/>
    <x v="1"/>
    <x v="1"/>
    <x v="1"/>
    <d v="1998-08-17T00:00:00"/>
    <x v="2081"/>
    <x v="1"/>
    <s v="tier - 3"/>
    <x v="0"/>
    <x v="44"/>
  </r>
  <r>
    <x v="2082"/>
    <s v="Ms."/>
    <s v=" Nicole F"/>
    <s v="Dear"/>
    <n v="30.59"/>
    <n v="11.62"/>
    <s v="No"/>
    <x v="0"/>
    <x v="0"/>
    <n v="0"/>
    <x v="1"/>
    <x v="0"/>
    <x v="0"/>
    <d v="2002-07-11T00:00:00"/>
    <x v="2082"/>
    <x v="1"/>
    <s v="tier - 2"/>
    <x v="2"/>
    <x v="43"/>
  </r>
  <r>
    <x v="2083"/>
    <s v="Ms."/>
    <s v=" Krista L"/>
    <s v="Lederer"/>
    <n v="22.6"/>
    <n v="6.04"/>
    <s v="No"/>
    <x v="0"/>
    <x v="0"/>
    <n v="1"/>
    <x v="1"/>
    <x v="2"/>
    <x v="1"/>
    <d v="1998-11-19T00:00:00"/>
    <x v="2083"/>
    <x v="1"/>
    <s v="tier - 1"/>
    <x v="3"/>
    <x v="44"/>
  </r>
  <r>
    <x v="2084"/>
    <s v="Ms."/>
    <s v=" Denise"/>
    <s v="Robson"/>
    <n v="28.785"/>
    <n v="8.82"/>
    <s v="No"/>
    <x v="0"/>
    <x v="0"/>
    <n v="0"/>
    <x v="1"/>
    <x v="1"/>
    <x v="0"/>
    <d v="2002-07-29T00:00:00"/>
    <x v="2084"/>
    <x v="1"/>
    <s v="tier - 1"/>
    <x v="2"/>
    <x v="43"/>
  </r>
  <r>
    <x v="2085"/>
    <s v="Mr."/>
    <s v=" Ariel"/>
    <s v="Galvan"/>
    <n v="50.38"/>
    <n v="5.8"/>
    <s v="No"/>
    <x v="0"/>
    <x v="0"/>
    <n v="0"/>
    <x v="1"/>
    <x v="0"/>
    <x v="1"/>
    <d v="1999-11-21T00:00:00"/>
    <x v="2085"/>
    <x v="1"/>
    <s v="tier - 2"/>
    <x v="0"/>
    <x v="35"/>
  </r>
  <r>
    <x v="2086"/>
    <s v="Mr."/>
    <s v=" Jeremy"/>
    <s v="Walsh"/>
    <n v="35.200000000000003"/>
    <n v="4.28"/>
    <s v="No"/>
    <x v="0"/>
    <x v="0"/>
    <n v="0"/>
    <x v="1"/>
    <x v="0"/>
    <x v="2"/>
    <d v="1999-11-12T00:00:00"/>
    <x v="2086"/>
    <x v="1"/>
    <s v="tier - 2"/>
    <x v="3"/>
    <x v="35"/>
  </r>
  <r>
    <x v="2087"/>
    <s v="Ms."/>
    <s v=" Rosalie"/>
    <s v="Teeuwen"/>
    <n v="35.72"/>
    <n v="5.5"/>
    <s v="Yes"/>
    <x v="0"/>
    <x v="0"/>
    <n v="0"/>
    <x v="1"/>
    <x v="0"/>
    <x v="2"/>
    <d v="2001-06-03T00:00:00"/>
    <x v="2087"/>
    <x v="1"/>
    <s v="tier - 3"/>
    <x v="1"/>
    <x v="21"/>
  </r>
  <r>
    <x v="2088"/>
    <s v="Mr."/>
    <s v=" Jay"/>
    <s v="List"/>
    <n v="24.51"/>
    <n v="4.6900000000000004"/>
    <s v="No"/>
    <x v="0"/>
    <x v="0"/>
    <n v="0"/>
    <x v="1"/>
    <x v="2"/>
    <x v="2"/>
    <d v="1999-08-10T00:00:00"/>
    <x v="2088"/>
    <x v="1"/>
    <s v="tier - 1"/>
    <x v="9"/>
    <x v="35"/>
  </r>
  <r>
    <x v="2089"/>
    <s v="Mr."/>
    <s v=" Vitaliy"/>
    <s v="Shafar"/>
    <n v="23.844999999999999"/>
    <n v="4.43"/>
    <s v="No"/>
    <x v="0"/>
    <x v="0"/>
    <n v="0"/>
    <x v="1"/>
    <x v="2"/>
    <x v="2"/>
    <d v="1999-12-17T00:00:00"/>
    <x v="2089"/>
    <x v="1"/>
    <s v="tier - 1"/>
    <x v="7"/>
    <x v="35"/>
  </r>
  <r>
    <x v="2090"/>
    <s v="Mr."/>
    <s v=" Benjamin W."/>
    <s v="Copenhaver"/>
    <n v="15.68"/>
    <n v="6.16"/>
    <s v="Yes"/>
    <x v="0"/>
    <x v="0"/>
    <n v="1"/>
    <x v="1"/>
    <x v="3"/>
    <x v="1"/>
    <d v="1988-12-12T00:00:00"/>
    <x v="2090"/>
    <x v="1"/>
    <s v="tier - 2"/>
    <x v="0"/>
    <x v="23"/>
  </r>
  <r>
    <x v="2091"/>
    <s v="Mr."/>
    <s v=" Jesse"/>
    <s v="Stump"/>
    <n v="32.395000000000003"/>
    <n v="6.66"/>
    <s v="No"/>
    <x v="0"/>
    <x v="0"/>
    <n v="0"/>
    <x v="1"/>
    <x v="0"/>
    <x v="0"/>
    <d v="2002-11-05T00:00:00"/>
    <x v="2091"/>
    <x v="1"/>
    <s v="tier - 1"/>
    <x v="1"/>
    <x v="43"/>
  </r>
  <r>
    <x v="2092"/>
    <s v="Mr."/>
    <s v=" Mark"/>
    <s v="Wehrman"/>
    <n v="23.655000000000001"/>
    <n v="5.92"/>
    <s v="No"/>
    <x v="0"/>
    <x v="0"/>
    <n v="1"/>
    <x v="1"/>
    <x v="2"/>
    <x v="1"/>
    <d v="1998-10-21T00:00:00"/>
    <x v="2092"/>
    <x v="2"/>
    <s v="tier - 3"/>
    <x v="1"/>
    <x v="44"/>
  </r>
  <r>
    <x v="2093"/>
    <s v="Ms."/>
    <s v=" Lauren"/>
    <s v="Sischo"/>
    <n v="28.4"/>
    <n v="5.97"/>
    <s v="No"/>
    <x v="0"/>
    <x v="1"/>
    <n v="1"/>
    <x v="1"/>
    <x v="1"/>
    <x v="1"/>
    <d v="2003-11-18T00:00:00"/>
    <x v="2093"/>
    <x v="1"/>
    <s v="tier - 3"/>
    <x v="3"/>
    <x v="39"/>
  </r>
  <r>
    <x v="2094"/>
    <s v="Mr."/>
    <s v=" Massimiliano"/>
    <s v="Fonti"/>
    <n v="35.42"/>
    <n v="4.6399999999999997"/>
    <s v="Yes"/>
    <x v="0"/>
    <x v="0"/>
    <n v="0"/>
    <x v="1"/>
    <x v="0"/>
    <x v="2"/>
    <d v="1996-12-17T00:00:00"/>
    <x v="2094"/>
    <x v="1"/>
    <s v="tier - 1"/>
    <x v="0"/>
    <x v="45"/>
  </r>
  <r>
    <x v="2095"/>
    <s v="Mr."/>
    <s v=" Josh"/>
    <s v="Merlis"/>
    <n v="26.18"/>
    <n v="6.12"/>
    <s v="No"/>
    <x v="1"/>
    <x v="0"/>
    <n v="1"/>
    <x v="1"/>
    <x v="1"/>
    <x v="1"/>
    <d v="2004-09-06T00:00:00"/>
    <x v="2095"/>
    <x v="1"/>
    <s v="tier - 3"/>
    <x v="0"/>
    <x v="41"/>
  </r>
  <r>
    <x v="2096"/>
    <s v="Mr."/>
    <s v=" Kiyokatsu"/>
    <s v="Hasegawa"/>
    <n v="20.8"/>
    <n v="4.87"/>
    <s v="Yes"/>
    <x v="0"/>
    <x v="0"/>
    <n v="0"/>
    <x v="1"/>
    <x v="2"/>
    <x v="2"/>
    <d v="1996-11-28T00:00:00"/>
    <x v="2096"/>
    <x v="0"/>
    <s v="tier - 2"/>
    <x v="3"/>
    <x v="45"/>
  </r>
  <r>
    <x v="2097"/>
    <s v="Ms."/>
    <s v=" Amanda L"/>
    <s v="Haselden"/>
    <n v="15.82"/>
    <n v="4.5999999999999996"/>
    <s v="No"/>
    <x v="0"/>
    <x v="0"/>
    <n v="0"/>
    <x v="1"/>
    <x v="3"/>
    <x v="2"/>
    <d v="1989-10-05T00:00:00"/>
    <x v="2097"/>
    <x v="1"/>
    <s v="tier - 1"/>
    <x v="0"/>
    <x v="4"/>
  </r>
  <r>
    <x v="2098"/>
    <s v="Mr."/>
    <s v=" Matthew"/>
    <s v="Simonson"/>
    <n v="17.670000000000002"/>
    <n v="4.78"/>
    <s v="No"/>
    <x v="0"/>
    <x v="0"/>
    <n v="0"/>
    <x v="1"/>
    <x v="3"/>
    <x v="2"/>
    <d v="1991-06-16T00:00:00"/>
    <x v="2098"/>
    <x v="1"/>
    <s v="tier - 1"/>
    <x v="0"/>
    <x v="42"/>
  </r>
  <r>
    <x v="2099"/>
    <s v="Ms."/>
    <s v=" Julia M"/>
    <s v="Montag"/>
    <n v="31.92"/>
    <n v="11.05"/>
    <s v="No"/>
    <x v="0"/>
    <x v="0"/>
    <n v="0"/>
    <x v="1"/>
    <x v="0"/>
    <x v="0"/>
    <d v="2002-11-12T00:00:00"/>
    <x v="2099"/>
    <x v="1"/>
    <s v="tier - 1"/>
    <x v="1"/>
    <x v="43"/>
  </r>
  <r>
    <x v="2100"/>
    <s v="Ms."/>
    <s v=" Rhea"/>
    <s v="Deroian"/>
    <n v="28.975000000000001"/>
    <n v="7.62"/>
    <s v="No"/>
    <x v="0"/>
    <x v="0"/>
    <n v="0"/>
    <x v="1"/>
    <x v="1"/>
    <x v="0"/>
    <d v="2002-07-15T00:00:00"/>
    <x v="2100"/>
    <x v="1"/>
    <s v="tier - 1"/>
    <x v="1"/>
    <x v="43"/>
  </r>
  <r>
    <x v="2101"/>
    <s v="Mr."/>
    <s v=" Justin"/>
    <s v="Goetz"/>
    <n v="31.73"/>
    <n v="4.78"/>
    <s v="Yes"/>
    <x v="1"/>
    <x v="0"/>
    <n v="2"/>
    <x v="1"/>
    <x v="0"/>
    <x v="2"/>
    <d v="2000-12-11T00:00:00"/>
    <x v="2101"/>
    <x v="1"/>
    <s v="tier - 3"/>
    <x v="4"/>
    <x v="21"/>
  </r>
  <r>
    <x v="2102"/>
    <s v="Mr."/>
    <s v=" Shamus M."/>
    <s v="Brady"/>
    <n v="28.88"/>
    <n v="6.09"/>
    <s v="Yes"/>
    <x v="1"/>
    <x v="0"/>
    <n v="2"/>
    <x v="1"/>
    <x v="1"/>
    <x v="1"/>
    <d v="2000-06-30T00:00:00"/>
    <x v="2102"/>
    <x v="1"/>
    <s v="tier - 2"/>
    <x v="11"/>
    <x v="21"/>
  </r>
  <r>
    <x v="2103"/>
    <s v="Mr."/>
    <s v=" Mike"/>
    <s v="Moran"/>
    <n v="25.555"/>
    <n v="5.1100000000000003"/>
    <s v="No"/>
    <x v="0"/>
    <x v="1"/>
    <n v="1"/>
    <x v="1"/>
    <x v="1"/>
    <x v="2"/>
    <d v="2003-12-10T00:00:00"/>
    <x v="2103"/>
    <x v="1"/>
    <s v="tier - 3"/>
    <x v="1"/>
    <x v="39"/>
  </r>
  <r>
    <x v="2104"/>
    <s v="Ms."/>
    <s v=" Mary Beth"/>
    <s v="Strickler"/>
    <n v="37.29"/>
    <n v="4.46"/>
    <s v="No"/>
    <x v="1"/>
    <x v="0"/>
    <n v="1"/>
    <x v="1"/>
    <x v="0"/>
    <x v="2"/>
    <d v="2004-12-12T00:00:00"/>
    <x v="2104"/>
    <x v="1"/>
    <s v="tier - 1"/>
    <x v="0"/>
    <x v="41"/>
  </r>
  <r>
    <x v="2105"/>
    <s v="Ms."/>
    <s v=" Erin"/>
    <s v="Simone"/>
    <n v="40.28"/>
    <n v="6.11"/>
    <s v="No"/>
    <x v="1"/>
    <x v="0"/>
    <n v="1"/>
    <x v="1"/>
    <x v="0"/>
    <x v="1"/>
    <d v="2004-09-25T00:00:00"/>
    <x v="2105"/>
    <x v="1"/>
    <s v="tier - 1"/>
    <x v="2"/>
    <x v="41"/>
  </r>
  <r>
    <x v="2106"/>
    <s v="Ms."/>
    <s v=" Hallie"/>
    <s v="Von Rock"/>
    <n v="40.185000000000002"/>
    <n v="4.66"/>
    <s v="No"/>
    <x v="1"/>
    <x v="0"/>
    <n v="1"/>
    <x v="1"/>
    <x v="0"/>
    <x v="2"/>
    <d v="2004-06-13T00:00:00"/>
    <x v="2106"/>
    <x v="1"/>
    <s v="tier - 1"/>
    <x v="2"/>
    <x v="41"/>
  </r>
  <r>
    <x v="2107"/>
    <s v="Ms."/>
    <s v=" Paige P"/>
    <s v="Woodard"/>
    <n v="23.57"/>
    <n v="6.14"/>
    <s v="No"/>
    <x v="0"/>
    <x v="0"/>
    <n v="0"/>
    <x v="1"/>
    <x v="2"/>
    <x v="1"/>
    <d v="1994-11-17T00:00:00"/>
    <x v="2107"/>
    <x v="1"/>
    <s v="tier - 2"/>
    <x v="0"/>
    <x v="6"/>
  </r>
  <r>
    <x v="2108"/>
    <s v="Ms."/>
    <s v=" Ji"/>
    <s v="Li"/>
    <n v="35.625"/>
    <n v="6.21"/>
    <s v="No"/>
    <x v="1"/>
    <x v="0"/>
    <n v="1"/>
    <x v="1"/>
    <x v="0"/>
    <x v="1"/>
    <d v="2004-07-27T00:00:00"/>
    <x v="2108"/>
    <x v="1"/>
    <s v="tier - 2"/>
    <x v="2"/>
    <x v="41"/>
  </r>
  <r>
    <x v="2109"/>
    <s v="Ms."/>
    <s v=" Carissa A"/>
    <s v="Sinda"/>
    <n v="33.155000000000001"/>
    <n v="4.5999999999999996"/>
    <s v="No"/>
    <x v="1"/>
    <x v="0"/>
    <n v="1"/>
    <x v="1"/>
    <x v="0"/>
    <x v="2"/>
    <d v="2004-08-06T00:00:00"/>
    <x v="2109"/>
    <x v="1"/>
    <s v="tier - 2"/>
    <x v="2"/>
    <x v="41"/>
  </r>
  <r>
    <x v="2110"/>
    <s v="Ms."/>
    <s v=" Mona"/>
    <s v="Rydland"/>
    <n v="31.92"/>
    <n v="5.04"/>
    <s v="No"/>
    <x v="1"/>
    <x v="0"/>
    <n v="1"/>
    <x v="1"/>
    <x v="0"/>
    <x v="2"/>
    <d v="2004-11-13T00:00:00"/>
    <x v="2110"/>
    <x v="1"/>
    <s v="tier - 3"/>
    <x v="2"/>
    <x v="41"/>
  </r>
  <r>
    <x v="2111"/>
    <s v="Ms."/>
    <s v=" Kristin R."/>
    <s v="Vespa"/>
    <n v="30.305"/>
    <n v="5.08"/>
    <s v="No"/>
    <x v="1"/>
    <x v="0"/>
    <n v="1"/>
    <x v="1"/>
    <x v="0"/>
    <x v="2"/>
    <d v="2004-10-28T00:00:00"/>
    <x v="2111"/>
    <x v="1"/>
    <s v="tier - 2"/>
    <x v="2"/>
    <x v="41"/>
  </r>
  <r>
    <x v="2112"/>
    <s v="Ms."/>
    <s v=" Beth"/>
    <s v="Meadows"/>
    <n v="30.114999999999998"/>
    <n v="4.38"/>
    <s v="No"/>
    <x v="1"/>
    <x v="0"/>
    <n v="1"/>
    <x v="1"/>
    <x v="0"/>
    <x v="2"/>
    <d v="2004-08-06T00:00:00"/>
    <x v="2112"/>
    <x v="1"/>
    <s v="tier - 2"/>
    <x v="2"/>
    <x v="41"/>
  </r>
  <r>
    <x v="2113"/>
    <s v="Ms."/>
    <s v=" Allison"/>
    <s v="Toppen"/>
    <n v="24.09"/>
    <n v="4.79"/>
    <s v="No"/>
    <x v="1"/>
    <x v="0"/>
    <n v="1"/>
    <x v="1"/>
    <x v="2"/>
    <x v="2"/>
    <d v="2004-07-27T00:00:00"/>
    <x v="2113"/>
    <x v="1"/>
    <s v="tier - 3"/>
    <x v="0"/>
    <x v="41"/>
  </r>
  <r>
    <x v="2114"/>
    <s v="Ms."/>
    <s v=" Ashley E"/>
    <s v="Ermer"/>
    <n v="28.215"/>
    <n v="4.21"/>
    <s v="No"/>
    <x v="1"/>
    <x v="0"/>
    <n v="1"/>
    <x v="1"/>
    <x v="1"/>
    <x v="2"/>
    <d v="2004-09-12T00:00:00"/>
    <x v="2114"/>
    <x v="1"/>
    <s v="tier - 2"/>
    <x v="2"/>
    <x v="41"/>
  </r>
  <r>
    <x v="2115"/>
    <s v="Ms."/>
    <s v=" Hilary K."/>
    <s v="Dionne"/>
    <n v="26.315000000000001"/>
    <n v="5.47"/>
    <s v="No"/>
    <x v="1"/>
    <x v="0"/>
    <n v="1"/>
    <x v="1"/>
    <x v="1"/>
    <x v="2"/>
    <d v="2004-09-03T00:00:00"/>
    <x v="2115"/>
    <x v="1"/>
    <s v="tier - 1"/>
    <x v="8"/>
    <x v="41"/>
  </r>
  <r>
    <x v="2116"/>
    <s v="Ms."/>
    <s v=" Dominique"/>
    <s v="Stasulli"/>
    <n v="25.08"/>
    <n v="5.09"/>
    <s v="No"/>
    <x v="1"/>
    <x v="0"/>
    <n v="1"/>
    <x v="1"/>
    <x v="1"/>
    <x v="2"/>
    <d v="2004-12-07T00:00:00"/>
    <x v="2116"/>
    <x v="1"/>
    <s v="tier - 3"/>
    <x v="2"/>
    <x v="41"/>
  </r>
  <r>
    <x v="2117"/>
    <s v="Mr."/>
    <s v=" Carlos I"/>
    <s v="Duran"/>
    <n v="15.41"/>
    <n v="5.08"/>
    <s v="No"/>
    <x v="0"/>
    <x v="0"/>
    <n v="0"/>
    <x v="1"/>
    <x v="3"/>
    <x v="2"/>
    <d v="1991-12-16T00:00:00"/>
    <x v="2117"/>
    <x v="1"/>
    <s v="tier - 2"/>
    <x v="1"/>
    <x v="42"/>
  </r>
  <r>
    <x v="2118"/>
    <s v="Mr."/>
    <s v=" Matthew"/>
    <s v="Klundt"/>
    <n v="23.83"/>
    <n v="5.68"/>
    <s v="No"/>
    <x v="0"/>
    <x v="0"/>
    <n v="0"/>
    <x v="1"/>
    <x v="2"/>
    <x v="2"/>
    <d v="1994-09-27T00:00:00"/>
    <x v="2118"/>
    <x v="1"/>
    <s v="tier - 2"/>
    <x v="0"/>
    <x v="6"/>
  </r>
  <r>
    <x v="2119"/>
    <s v="Ms."/>
    <s v=" Kara"/>
    <s v="Waters"/>
    <n v="36"/>
    <n v="4.66"/>
    <s v="No"/>
    <x v="1"/>
    <x v="0"/>
    <n v="1"/>
    <x v="1"/>
    <x v="0"/>
    <x v="2"/>
    <d v="2000-08-23T00:00:00"/>
    <x v="2119"/>
    <x v="1"/>
    <s v="tier - 2"/>
    <x v="3"/>
    <x v="21"/>
  </r>
  <r>
    <x v="2120"/>
    <s v="Ms."/>
    <s v=" Sarah S"/>
    <s v="Rusk"/>
    <n v="28.82"/>
    <n v="5.59"/>
    <s v="No"/>
    <x v="1"/>
    <x v="0"/>
    <n v="1"/>
    <x v="1"/>
    <x v="1"/>
    <x v="2"/>
    <d v="2000-12-10T00:00:00"/>
    <x v="2120"/>
    <x v="1"/>
    <s v="tier - 2"/>
    <x v="0"/>
    <x v="21"/>
  </r>
  <r>
    <x v="2121"/>
    <s v="Ms."/>
    <s v=" Shauna R."/>
    <s v="Gersbach"/>
    <n v="28.05"/>
    <n v="6.2"/>
    <s v="No"/>
    <x v="1"/>
    <x v="0"/>
    <n v="1"/>
    <x v="1"/>
    <x v="1"/>
    <x v="1"/>
    <d v="2000-11-29T00:00:00"/>
    <x v="2121"/>
    <x v="1"/>
    <s v="tier - 3"/>
    <x v="0"/>
    <x v="21"/>
  </r>
  <r>
    <x v="2122"/>
    <s v="Ms."/>
    <s v=" Lindsay J."/>
    <s v="Taylor-Watson"/>
    <n v="27.1"/>
    <n v="4.45"/>
    <s v="No"/>
    <x v="1"/>
    <x v="0"/>
    <n v="1"/>
    <x v="1"/>
    <x v="1"/>
    <x v="2"/>
    <d v="2000-10-22T00:00:00"/>
    <x v="2122"/>
    <x v="1"/>
    <s v="tier - 2"/>
    <x v="3"/>
    <x v="21"/>
  </r>
  <r>
    <x v="2123"/>
    <s v="Ms."/>
    <s v=" Danya A."/>
    <s v="Crawford"/>
    <n v="24.3"/>
    <n v="6.1"/>
    <s v="Yes"/>
    <x v="1"/>
    <x v="0"/>
    <n v="1"/>
    <x v="1"/>
    <x v="2"/>
    <x v="1"/>
    <d v="2000-12-27T00:00:00"/>
    <x v="2123"/>
    <x v="1"/>
    <s v="tier - 3"/>
    <x v="3"/>
    <x v="21"/>
  </r>
  <r>
    <x v="2124"/>
    <s v="Ms."/>
    <s v=" Lorraine"/>
    <s v="Levitsky"/>
    <n v="30.72"/>
    <n v="6.06"/>
    <s v="No"/>
    <x v="1"/>
    <x v="0"/>
    <n v="1"/>
    <x v="1"/>
    <x v="0"/>
    <x v="1"/>
    <d v="2004-10-04T00:00:00"/>
    <x v="2124"/>
    <x v="1"/>
    <s v="tier - 1"/>
    <x v="3"/>
    <x v="41"/>
  </r>
  <r>
    <x v="2125"/>
    <s v="Ms."/>
    <s v=" Jennifer L."/>
    <s v="Carroll"/>
    <n v="37.43"/>
    <n v="4.5599999999999996"/>
    <s v="No"/>
    <x v="0"/>
    <x v="1"/>
    <n v="1"/>
    <x v="1"/>
    <x v="0"/>
    <x v="2"/>
    <d v="2003-08-19T00:00:00"/>
    <x v="2125"/>
    <x v="1"/>
    <s v="tier - 1"/>
    <x v="1"/>
    <x v="39"/>
  </r>
  <r>
    <x v="2126"/>
    <s v="Mr."/>
    <s v=" Jesus Sr."/>
    <s v="Campos"/>
    <n v="25.74"/>
    <n v="6.41"/>
    <s v="Yes"/>
    <x v="0"/>
    <x v="1"/>
    <n v="1"/>
    <x v="1"/>
    <x v="1"/>
    <x v="1"/>
    <d v="1997-09-03T00:00:00"/>
    <x v="2126"/>
    <x v="2"/>
    <s v="tier - 1"/>
    <x v="0"/>
    <x v="31"/>
  </r>
  <r>
    <x v="2127"/>
    <s v="Ms."/>
    <s v=" Kristen"/>
    <s v="Flajslik"/>
    <n v="36.575000000000003"/>
    <n v="5.57"/>
    <s v="No"/>
    <x v="0"/>
    <x v="1"/>
    <n v="1"/>
    <x v="1"/>
    <x v="0"/>
    <x v="2"/>
    <d v="2003-09-26T00:00:00"/>
    <x v="2127"/>
    <x v="1"/>
    <s v="tier - 2"/>
    <x v="1"/>
    <x v="39"/>
  </r>
  <r>
    <x v="2128"/>
    <s v="Ms."/>
    <s v=" Catherine C."/>
    <s v="Chua"/>
    <n v="35.15"/>
    <n v="5.47"/>
    <s v="No"/>
    <x v="0"/>
    <x v="1"/>
    <n v="1"/>
    <x v="1"/>
    <x v="0"/>
    <x v="2"/>
    <d v="2003-09-01T00:00:00"/>
    <x v="2128"/>
    <x v="1"/>
    <s v="tier - 3"/>
    <x v="1"/>
    <x v="39"/>
  </r>
  <r>
    <x v="2129"/>
    <s v="Ms."/>
    <s v=" Paula"/>
    <s v="Wiltse"/>
    <n v="32.11"/>
    <n v="4.43"/>
    <s v="No"/>
    <x v="0"/>
    <x v="1"/>
    <n v="1"/>
    <x v="1"/>
    <x v="0"/>
    <x v="2"/>
    <d v="2003-12-22T00:00:00"/>
    <x v="2129"/>
    <x v="1"/>
    <s v="tier - 3"/>
    <x v="1"/>
    <x v="39"/>
  </r>
  <r>
    <x v="2130"/>
    <s v="Ms."/>
    <s v=" Evan"/>
    <s v="Fisher"/>
    <n v="30.495000000000001"/>
    <n v="4.95"/>
    <s v="No"/>
    <x v="0"/>
    <x v="1"/>
    <n v="1"/>
    <x v="1"/>
    <x v="0"/>
    <x v="2"/>
    <d v="2003-08-30T00:00:00"/>
    <x v="2130"/>
    <x v="1"/>
    <s v="tier - 1"/>
    <x v="1"/>
    <x v="39"/>
  </r>
  <r>
    <x v="2131"/>
    <s v="Mr."/>
    <s v=" Nathan J"/>
    <s v="Wilzbacher"/>
    <n v="29.24"/>
    <n v="4.04"/>
    <s v="No"/>
    <x v="1"/>
    <x v="0"/>
    <n v="1"/>
    <x v="1"/>
    <x v="1"/>
    <x v="2"/>
    <d v="2004-11-04T00:00:00"/>
    <x v="2131"/>
    <x v="1"/>
    <s v="tier - 1"/>
    <x v="1"/>
    <x v="41"/>
  </r>
  <r>
    <x v="2132"/>
    <s v="Ms."/>
    <s v=" Ashley M"/>
    <s v="Thayer"/>
    <n v="22.515000000000001"/>
    <n v="5.93"/>
    <s v="No"/>
    <x v="0"/>
    <x v="1"/>
    <n v="1"/>
    <x v="1"/>
    <x v="2"/>
    <x v="1"/>
    <d v="2003-09-30T00:00:00"/>
    <x v="2132"/>
    <x v="1"/>
    <s v="tier - 3"/>
    <x v="1"/>
    <x v="39"/>
  </r>
  <r>
    <x v="2133"/>
    <s v="Mr."/>
    <s v=" Jason"/>
    <s v="Brosseau"/>
    <n v="15.65"/>
    <n v="4.2300000000000004"/>
    <s v="No"/>
    <x v="0"/>
    <x v="0"/>
    <n v="0"/>
    <x v="1"/>
    <x v="3"/>
    <x v="2"/>
    <d v="1989-07-21T00:00:00"/>
    <x v="2133"/>
    <x v="1"/>
    <s v="tier - 2"/>
    <x v="0"/>
    <x v="4"/>
  </r>
  <r>
    <x v="2134"/>
    <s v="Mr."/>
    <s v=" Marshall"/>
    <s v="Phares"/>
    <n v="27.36"/>
    <n v="5.59"/>
    <s v="Yes"/>
    <x v="0"/>
    <x v="0"/>
    <n v="0"/>
    <x v="1"/>
    <x v="1"/>
    <x v="2"/>
    <d v="2001-11-28T00:00:00"/>
    <x v="2134"/>
    <x v="1"/>
    <s v="tier - 1"/>
    <x v="4"/>
    <x v="47"/>
  </r>
  <r>
    <x v="2135"/>
    <s v="Mr."/>
    <s v=" Lavar"/>
    <s v="Curley"/>
    <n v="22.3"/>
    <n v="4.8899999999999997"/>
    <s v="Yes"/>
    <x v="0"/>
    <x v="0"/>
    <n v="0"/>
    <x v="1"/>
    <x v="2"/>
    <x v="2"/>
    <d v="2001-06-22T00:00:00"/>
    <x v="2135"/>
    <x v="2"/>
    <s v="tier - 2"/>
    <x v="3"/>
    <x v="47"/>
  </r>
  <r>
    <x v="2136"/>
    <s v="Mr."/>
    <s v=" Charlie T."/>
    <s v="Johnston"/>
    <n v="26.03"/>
    <n v="5.81"/>
    <s v="Yes"/>
    <x v="0"/>
    <x v="0"/>
    <n v="0"/>
    <x v="1"/>
    <x v="1"/>
    <x v="1"/>
    <d v="2001-08-14T00:00:00"/>
    <x v="2136"/>
    <x v="2"/>
    <s v="tier - 2"/>
    <x v="9"/>
    <x v="47"/>
  </r>
  <r>
    <x v="2137"/>
    <s v="Mrs."/>
    <s v=" Lauren"/>
    <s v="Padula"/>
    <n v="27.74"/>
    <n v="4.29"/>
    <s v="No"/>
    <x v="1"/>
    <x v="0"/>
    <n v="1"/>
    <x v="1"/>
    <x v="1"/>
    <x v="2"/>
    <d v="2004-06-12T00:00:00"/>
    <x v="2137"/>
    <x v="2"/>
    <s v="tier - 2"/>
    <x v="15"/>
    <x v="41"/>
  </r>
  <r>
    <x v="2138"/>
    <s v="Mr."/>
    <s v=" Arthur"/>
    <s v="Gamirov"/>
    <n v="32.11"/>
    <n v="4.03"/>
    <s v="Yes"/>
    <x v="1"/>
    <x v="0"/>
    <n v="2"/>
    <x v="1"/>
    <x v="0"/>
    <x v="2"/>
    <d v="2000-07-26T00:00:00"/>
    <x v="2138"/>
    <x v="2"/>
    <s v="tier - 3"/>
    <x v="1"/>
    <x v="21"/>
  </r>
  <r>
    <x v="2139"/>
    <s v="Mr."/>
    <s v=" Thomas"/>
    <s v="Briot"/>
    <n v="25.175000000000001"/>
    <n v="6.29"/>
    <s v="Yes"/>
    <x v="1"/>
    <x v="0"/>
    <n v="2"/>
    <x v="1"/>
    <x v="1"/>
    <x v="1"/>
    <d v="2000-09-02T00:00:00"/>
    <x v="2139"/>
    <x v="2"/>
    <s v="tier - 3"/>
    <x v="1"/>
    <x v="21"/>
  </r>
  <r>
    <x v="2140"/>
    <s v="Ms."/>
    <s v=" Jennifer"/>
    <s v="De Hueck"/>
    <n v="39.49"/>
    <n v="4.4800000000000004"/>
    <s v="Yes"/>
    <x v="0"/>
    <x v="0"/>
    <n v="0"/>
    <x v="1"/>
    <x v="0"/>
    <x v="2"/>
    <d v="2001-08-04T00:00:00"/>
    <x v="2140"/>
    <x v="2"/>
    <s v="tier - 2"/>
    <x v="0"/>
    <x v="47"/>
  </r>
  <r>
    <x v="2141"/>
    <s v="Ms."/>
    <s v=" Tammy"/>
    <s v="Putt"/>
    <n v="34.869999999999997"/>
    <n v="5.51"/>
    <s v="Yes"/>
    <x v="0"/>
    <x v="0"/>
    <n v="0"/>
    <x v="1"/>
    <x v="0"/>
    <x v="2"/>
    <d v="2001-09-06T00:00:00"/>
    <x v="2141"/>
    <x v="2"/>
    <s v="tier - 2"/>
    <x v="0"/>
    <x v="47"/>
  </r>
  <r>
    <x v="2142"/>
    <s v="Ms."/>
    <s v=" Lena"/>
    <s v="Deiman"/>
    <n v="34.6"/>
    <n v="4.5"/>
    <s v="Yes"/>
    <x v="0"/>
    <x v="0"/>
    <n v="0"/>
    <x v="1"/>
    <x v="0"/>
    <x v="2"/>
    <d v="2001-07-01T00:00:00"/>
    <x v="2142"/>
    <x v="2"/>
    <s v="tier - 1"/>
    <x v="3"/>
    <x v="47"/>
  </r>
  <r>
    <x v="2143"/>
    <s v="Ms."/>
    <s v=" Valentina"/>
    <s v="Bonanni"/>
    <n v="25.8"/>
    <n v="6.29"/>
    <s v="Yes"/>
    <x v="0"/>
    <x v="0"/>
    <n v="0"/>
    <x v="1"/>
    <x v="1"/>
    <x v="1"/>
    <d v="2001-08-14T00:00:00"/>
    <x v="2143"/>
    <x v="2"/>
    <s v="tier - 2"/>
    <x v="3"/>
    <x v="47"/>
  </r>
  <r>
    <x v="2144"/>
    <s v="Mr."/>
    <s v=" Russell N."/>
    <s v="Stein"/>
    <n v="35.86"/>
    <n v="4.33"/>
    <s v="No"/>
    <x v="0"/>
    <x v="0"/>
    <n v="1"/>
    <x v="1"/>
    <x v="0"/>
    <x v="2"/>
    <d v="1998-09-14T00:00:00"/>
    <x v="2144"/>
    <x v="2"/>
    <s v="tier - 2"/>
    <x v="0"/>
    <x v="44"/>
  </r>
  <r>
    <x v="2145"/>
    <s v="Mr."/>
    <s v=" Scott R."/>
    <s v="Laumann"/>
    <n v="40.47"/>
    <n v="11.15"/>
    <s v="No"/>
    <x v="0"/>
    <x v="0"/>
    <n v="0"/>
    <x v="1"/>
    <x v="0"/>
    <x v="0"/>
    <d v="2002-09-29T00:00:00"/>
    <x v="2145"/>
    <x v="2"/>
    <s v="tier - 3"/>
    <x v="4"/>
    <x v="43"/>
  </r>
  <r>
    <x v="2146"/>
    <s v="Mr."/>
    <s v=" Jose Francisco Sr."/>
    <s v="Galaviz"/>
    <n v="32.01"/>
    <n v="6.45"/>
    <s v="No"/>
    <x v="0"/>
    <x v="0"/>
    <n v="1"/>
    <x v="1"/>
    <x v="0"/>
    <x v="1"/>
    <d v="1998-12-29T00:00:00"/>
    <x v="2146"/>
    <x v="2"/>
    <s v="tier - 1"/>
    <x v="0"/>
    <x v="44"/>
  </r>
  <r>
    <x v="2147"/>
    <s v="Mr."/>
    <s v=" Paul J"/>
    <s v="Piper"/>
    <n v="33"/>
    <n v="9.27"/>
    <s v="No"/>
    <x v="0"/>
    <x v="0"/>
    <n v="0"/>
    <x v="1"/>
    <x v="0"/>
    <x v="0"/>
    <d v="2002-07-16T00:00:00"/>
    <x v="2147"/>
    <x v="2"/>
    <s v="tier - 3"/>
    <x v="3"/>
    <x v="43"/>
  </r>
  <r>
    <x v="2148"/>
    <s v="Mr."/>
    <s v=" Adam"/>
    <s v="Cantini"/>
    <n v="29.3"/>
    <n v="6.15"/>
    <s v="No"/>
    <x v="0"/>
    <x v="0"/>
    <n v="1"/>
    <x v="1"/>
    <x v="1"/>
    <x v="1"/>
    <d v="1998-09-29T00:00:00"/>
    <x v="2148"/>
    <x v="2"/>
    <s v="tier - 1"/>
    <x v="3"/>
    <x v="44"/>
  </r>
  <r>
    <x v="2149"/>
    <s v="Mr."/>
    <s v=" Edward J."/>
    <s v="Hartman"/>
    <n v="25.8"/>
    <n v="4.13"/>
    <s v="No"/>
    <x v="0"/>
    <x v="0"/>
    <n v="1"/>
    <x v="1"/>
    <x v="1"/>
    <x v="2"/>
    <d v="1998-10-05T00:00:00"/>
    <x v="2149"/>
    <x v="2"/>
    <s v="tier - 1"/>
    <x v="3"/>
    <x v="44"/>
  </r>
  <r>
    <x v="2150"/>
    <s v="Mr."/>
    <s v=" Patrick A."/>
    <s v="Werhane"/>
    <n v="23.4"/>
    <n v="4.24"/>
    <s v="No"/>
    <x v="0"/>
    <x v="0"/>
    <n v="1"/>
    <x v="1"/>
    <x v="2"/>
    <x v="2"/>
    <d v="1998-09-28T00:00:00"/>
    <x v="2150"/>
    <x v="2"/>
    <s v="tier - 3"/>
    <x v="3"/>
    <x v="44"/>
  </r>
  <r>
    <x v="2151"/>
    <s v="Mr."/>
    <s v=" Geraint H"/>
    <s v="Davies"/>
    <n v="27.93"/>
    <n v="9.8800000000000008"/>
    <s v="No"/>
    <x v="0"/>
    <x v="0"/>
    <n v="0"/>
    <x v="1"/>
    <x v="1"/>
    <x v="0"/>
    <d v="2002-07-29T00:00:00"/>
    <x v="2151"/>
    <x v="2"/>
    <s v="tier - 2"/>
    <x v="4"/>
    <x v="43"/>
  </r>
  <r>
    <x v="2152"/>
    <s v="Mr."/>
    <s v=" Dj"/>
    <s v="Hummel"/>
    <n v="22"/>
    <n v="9.5"/>
    <s v="No"/>
    <x v="0"/>
    <x v="0"/>
    <n v="0"/>
    <x v="1"/>
    <x v="2"/>
    <x v="0"/>
    <d v="2002-09-07T00:00:00"/>
    <x v="2152"/>
    <x v="2"/>
    <s v="tier - 1"/>
    <x v="3"/>
    <x v="43"/>
  </r>
  <r>
    <x v="2153"/>
    <s v="Mr."/>
    <s v=" Zachary A"/>
    <s v="Lutz"/>
    <n v="36.86"/>
    <n v="4.97"/>
    <s v="Yes"/>
    <x v="0"/>
    <x v="0"/>
    <n v="0"/>
    <x v="1"/>
    <x v="0"/>
    <x v="2"/>
    <d v="2001-12-09T00:00:00"/>
    <x v="2153"/>
    <x v="2"/>
    <s v="tier - 2"/>
    <x v="1"/>
    <x v="47"/>
  </r>
  <r>
    <x v="2154"/>
    <s v="Mr."/>
    <s v=" Brian W."/>
    <s v="Waters"/>
    <n v="31.254999999999999"/>
    <n v="5.49"/>
    <s v="Yes"/>
    <x v="0"/>
    <x v="0"/>
    <n v="0"/>
    <x v="1"/>
    <x v="0"/>
    <x v="2"/>
    <d v="2001-08-03T00:00:00"/>
    <x v="2154"/>
    <x v="2"/>
    <s v="tier - 3"/>
    <x v="1"/>
    <x v="47"/>
  </r>
  <r>
    <x v="2155"/>
    <s v="Mr."/>
    <s v=" Joe"/>
    <s v="Viglienzoni"/>
    <n v="23.06"/>
    <n v="4.47"/>
    <s v="No"/>
    <x v="0"/>
    <x v="0"/>
    <n v="0"/>
    <x v="1"/>
    <x v="2"/>
    <x v="2"/>
    <d v="1994-10-06T00:00:00"/>
    <x v="2155"/>
    <x v="2"/>
    <s v="tier - 3"/>
    <x v="0"/>
    <x v="6"/>
  </r>
  <r>
    <x v="2156"/>
    <s v="Mr."/>
    <s v=" Stephen"/>
    <s v="Rathbun"/>
    <n v="28.975000000000001"/>
    <n v="4.34"/>
    <s v="Yes"/>
    <x v="0"/>
    <x v="0"/>
    <n v="0"/>
    <x v="1"/>
    <x v="1"/>
    <x v="2"/>
    <d v="2001-08-10T00:00:00"/>
    <x v="2156"/>
    <x v="2"/>
    <s v="tier - 1"/>
    <x v="1"/>
    <x v="47"/>
  </r>
  <r>
    <x v="2157"/>
    <s v="Ms."/>
    <s v=" Ellen L."/>
    <s v="crane"/>
    <n v="33.299999999999997"/>
    <n v="9.49"/>
    <s v="No"/>
    <x v="0"/>
    <x v="0"/>
    <n v="0"/>
    <x v="1"/>
    <x v="0"/>
    <x v="0"/>
    <d v="2002-08-21T00:00:00"/>
    <x v="2157"/>
    <x v="2"/>
    <s v="tier - 1"/>
    <x v="3"/>
    <x v="43"/>
  </r>
  <r>
    <x v="2158"/>
    <s v="Ms."/>
    <s v=" Cindy"/>
    <s v="Conant"/>
    <n v="33"/>
    <n v="10.16"/>
    <s v="No"/>
    <x v="0"/>
    <x v="0"/>
    <n v="0"/>
    <x v="1"/>
    <x v="0"/>
    <x v="0"/>
    <d v="2002-08-29T00:00:00"/>
    <x v="2158"/>
    <x v="2"/>
    <s v="tier - 2"/>
    <x v="0"/>
    <x v="43"/>
  </r>
  <r>
    <x v="2159"/>
    <s v="Ms."/>
    <s v=" Abigail R."/>
    <s v="Huyser-Wierenga"/>
    <n v="31.46"/>
    <n v="11.19"/>
    <s v="No"/>
    <x v="0"/>
    <x v="0"/>
    <n v="0"/>
    <x v="1"/>
    <x v="0"/>
    <x v="0"/>
    <d v="2002-10-29T00:00:00"/>
    <x v="2159"/>
    <x v="2"/>
    <s v="tier - 1"/>
    <x v="0"/>
    <x v="43"/>
  </r>
  <r>
    <x v="2160"/>
    <s v="Ms."/>
    <s v=" Amy L."/>
    <s v="Natalini"/>
    <n v="29.6"/>
    <n v="11.03"/>
    <s v="No"/>
    <x v="0"/>
    <x v="0"/>
    <n v="0"/>
    <x v="1"/>
    <x v="1"/>
    <x v="0"/>
    <d v="2002-09-22T00:00:00"/>
    <x v="2160"/>
    <x v="2"/>
    <s v="tier - 2"/>
    <x v="3"/>
    <x v="43"/>
  </r>
  <r>
    <x v="2161"/>
    <s v="Ms."/>
    <s v=" Amy"/>
    <s v="Robbins"/>
    <n v="22.05"/>
    <n v="4.43"/>
    <s v="Yes"/>
    <x v="0"/>
    <x v="0"/>
    <n v="0"/>
    <x v="1"/>
    <x v="2"/>
    <x v="2"/>
    <d v="1996-07-02T00:00:00"/>
    <x v="2161"/>
    <x v="2"/>
    <s v="tier - 3"/>
    <x v="1"/>
    <x v="45"/>
  </r>
  <r>
    <x v="2162"/>
    <s v="Mrs."/>
    <s v=" Grace H"/>
    <s v="Stanislav"/>
    <n v="27.06"/>
    <n v="6.14"/>
    <s v="No"/>
    <x v="1"/>
    <x v="0"/>
    <n v="1"/>
    <x v="1"/>
    <x v="1"/>
    <x v="1"/>
    <d v="2004-12-27T00:00:00"/>
    <x v="2162"/>
    <x v="2"/>
    <s v="tier - 1"/>
    <x v="15"/>
    <x v="41"/>
  </r>
  <r>
    <x v="2163"/>
    <s v="Ms."/>
    <s v=" Caitie J."/>
    <s v="Meyer"/>
    <n v="20.49"/>
    <n v="4.87"/>
    <s v="No"/>
    <x v="0"/>
    <x v="0"/>
    <n v="0"/>
    <x v="1"/>
    <x v="2"/>
    <x v="2"/>
    <d v="1994-12-06T00:00:00"/>
    <x v="2163"/>
    <x v="2"/>
    <s v="tier - 2"/>
    <x v="1"/>
    <x v="6"/>
  </r>
  <r>
    <x v="2164"/>
    <s v="Mr."/>
    <s v=" Benjamin"/>
    <s v="Mears"/>
    <n v="28.4"/>
    <n v="4.3"/>
    <s v="No"/>
    <x v="0"/>
    <x v="1"/>
    <n v="1"/>
    <x v="1"/>
    <x v="1"/>
    <x v="2"/>
    <d v="2003-07-20T00:00:00"/>
    <x v="2164"/>
    <x v="2"/>
    <s v="tier - 2"/>
    <x v="3"/>
    <x v="39"/>
  </r>
  <r>
    <x v="2165"/>
    <s v="Mr."/>
    <s v=" Ian T"/>
    <s v="Neill"/>
    <n v="41.91"/>
    <n v="6.19"/>
    <s v="No"/>
    <x v="0"/>
    <x v="0"/>
    <n v="0"/>
    <x v="1"/>
    <x v="0"/>
    <x v="1"/>
    <d v="1999-12-12T00:00:00"/>
    <x v="2165"/>
    <x v="2"/>
    <s v="tier - 2"/>
    <x v="0"/>
    <x v="35"/>
  </r>
  <r>
    <x v="2166"/>
    <s v="Mr."/>
    <s v=" Tadese"/>
    <s v="Tola"/>
    <n v="24.6"/>
    <n v="6.19"/>
    <s v="No"/>
    <x v="0"/>
    <x v="1"/>
    <n v="1"/>
    <x v="1"/>
    <x v="2"/>
    <x v="1"/>
    <d v="2003-08-04T00:00:00"/>
    <x v="2166"/>
    <x v="2"/>
    <s v="tier - 2"/>
    <x v="3"/>
    <x v="39"/>
  </r>
  <r>
    <x v="2167"/>
    <s v="Mr."/>
    <s v=" Jonathan"/>
    <s v="Briskman"/>
    <n v="20.9"/>
    <n v="5.12"/>
    <s v="No"/>
    <x v="0"/>
    <x v="1"/>
    <n v="1"/>
    <x v="1"/>
    <x v="2"/>
    <x v="2"/>
    <d v="2003-08-11T00:00:00"/>
    <x v="2167"/>
    <x v="2"/>
    <s v="tier - 3"/>
    <x v="3"/>
    <x v="39"/>
  </r>
  <r>
    <x v="2168"/>
    <s v="Mr."/>
    <s v=" Dathan"/>
    <s v="Ritzenhein"/>
    <n v="34.4"/>
    <n v="4.04"/>
    <s v="No"/>
    <x v="0"/>
    <x v="0"/>
    <n v="0"/>
    <x v="1"/>
    <x v="0"/>
    <x v="2"/>
    <d v="1999-10-01T00:00:00"/>
    <x v="2168"/>
    <x v="2"/>
    <s v="tier - 2"/>
    <x v="3"/>
    <x v="35"/>
  </r>
  <r>
    <x v="2169"/>
    <s v="Mr."/>
    <s v=" Eric"/>
    <s v="Malkowski"/>
    <n v="32.56"/>
    <n v="5.36"/>
    <s v="No"/>
    <x v="0"/>
    <x v="0"/>
    <n v="0"/>
    <x v="1"/>
    <x v="0"/>
    <x v="2"/>
    <d v="1999-11-17T00:00:00"/>
    <x v="2169"/>
    <x v="2"/>
    <s v="tier - 3"/>
    <x v="0"/>
    <x v="35"/>
  </r>
  <r>
    <x v="2170"/>
    <s v="Ms."/>
    <s v=" Allison M"/>
    <s v="Andreyko"/>
    <n v="27.98"/>
    <n v="4.38"/>
    <s v="No"/>
    <x v="1"/>
    <x v="0"/>
    <n v="1"/>
    <x v="1"/>
    <x v="1"/>
    <x v="2"/>
    <d v="2004-08-19T00:00:00"/>
    <x v="2170"/>
    <x v="2"/>
    <s v="tier - 1"/>
    <x v="1"/>
    <x v="41"/>
  </r>
  <r>
    <x v="2171"/>
    <s v="Mr."/>
    <s v=" Paul"/>
    <s v="Landry"/>
    <n v="26.51"/>
    <n v="4.58"/>
    <s v="No"/>
    <x v="0"/>
    <x v="0"/>
    <n v="0"/>
    <x v="1"/>
    <x v="1"/>
    <x v="2"/>
    <d v="1999-09-25T00:00:00"/>
    <x v="2171"/>
    <x v="2"/>
    <s v="tier - 3"/>
    <x v="0"/>
    <x v="35"/>
  </r>
  <r>
    <x v="2172"/>
    <s v="Mr."/>
    <s v=" Aaron R"/>
    <s v="Lozier"/>
    <n v="29.734999999999999"/>
    <n v="11.92"/>
    <s v="No"/>
    <x v="0"/>
    <x v="0"/>
    <n v="0"/>
    <x v="1"/>
    <x v="1"/>
    <x v="0"/>
    <d v="2002-12-13T00:00:00"/>
    <x v="2172"/>
    <x v="2"/>
    <s v="tier - 3"/>
    <x v="1"/>
    <x v="43"/>
  </r>
  <r>
    <x v="2173"/>
    <s v="Ms."/>
    <s v=" Caitlin H."/>
    <s v="O'Brien"/>
    <n v="40.5"/>
    <n v="5.4"/>
    <s v="No"/>
    <x v="0"/>
    <x v="1"/>
    <n v="1"/>
    <x v="1"/>
    <x v="0"/>
    <x v="2"/>
    <d v="2003-11-19T00:00:00"/>
    <x v="2173"/>
    <x v="2"/>
    <s v="tier - 1"/>
    <x v="3"/>
    <x v="39"/>
  </r>
  <r>
    <x v="2174"/>
    <s v="Mr."/>
    <s v=" Harald E."/>
    <s v="Rodas"/>
    <n v="25.64"/>
    <n v="4.76"/>
    <s v="No"/>
    <x v="0"/>
    <x v="0"/>
    <n v="1"/>
    <x v="1"/>
    <x v="1"/>
    <x v="2"/>
    <d v="1998-10-07T00:00:00"/>
    <x v="2174"/>
    <x v="2"/>
    <s v="tier - 3"/>
    <x v="0"/>
    <x v="44"/>
  </r>
  <r>
    <x v="2175"/>
    <s v="Ms."/>
    <s v=" Siobhan A."/>
    <s v="O'Connor"/>
    <n v="32.9"/>
    <n v="4.78"/>
    <s v="No"/>
    <x v="0"/>
    <x v="1"/>
    <n v="1"/>
    <x v="1"/>
    <x v="0"/>
    <x v="2"/>
    <d v="2003-09-26T00:00:00"/>
    <x v="2175"/>
    <x v="2"/>
    <s v="tier - 1"/>
    <x v="3"/>
    <x v="39"/>
  </r>
  <r>
    <x v="2176"/>
    <s v="Ms."/>
    <s v=" Andrea J."/>
    <s v="White"/>
    <n v="29.8"/>
    <n v="4.26"/>
    <s v="No"/>
    <x v="0"/>
    <x v="1"/>
    <n v="1"/>
    <x v="1"/>
    <x v="1"/>
    <x v="2"/>
    <d v="2003-07-28T00:00:00"/>
    <x v="2176"/>
    <x v="2"/>
    <s v="tier - 1"/>
    <x v="3"/>
    <x v="39"/>
  </r>
  <r>
    <x v="2177"/>
    <s v="Ms."/>
    <s v=" Marie"/>
    <s v="Davenport"/>
    <n v="28.9"/>
    <n v="5.85"/>
    <s v="No"/>
    <x v="0"/>
    <x v="1"/>
    <n v="1"/>
    <x v="1"/>
    <x v="1"/>
    <x v="1"/>
    <d v="2003-07-25T00:00:00"/>
    <x v="2177"/>
    <x v="2"/>
    <s v="tier - 1"/>
    <x v="3"/>
    <x v="39"/>
  </r>
  <r>
    <x v="2178"/>
    <s v="Ms."/>
    <s v=" Rachel A."/>
    <s v="Karmen"/>
    <n v="24.7"/>
    <n v="5.32"/>
    <s v="No"/>
    <x v="0"/>
    <x v="1"/>
    <n v="1"/>
    <x v="1"/>
    <x v="2"/>
    <x v="2"/>
    <d v="2003-11-14T00:00:00"/>
    <x v="2178"/>
    <x v="2"/>
    <s v="tier - 2"/>
    <x v="3"/>
    <x v="39"/>
  </r>
  <r>
    <x v="2179"/>
    <s v="Ms."/>
    <s v=" Emma"/>
    <s v="Miller"/>
    <n v="20.6"/>
    <n v="5.14"/>
    <s v="No"/>
    <x v="0"/>
    <x v="1"/>
    <n v="1"/>
    <x v="1"/>
    <x v="2"/>
    <x v="2"/>
    <d v="2003-11-09T00:00:00"/>
    <x v="2179"/>
    <x v="2"/>
    <s v="tier - 2"/>
    <x v="3"/>
    <x v="39"/>
  </r>
  <r>
    <x v="2180"/>
    <s v="Ms."/>
    <s v=" Kiersten"/>
    <s v="Lippmann"/>
    <n v="18.600000000000001"/>
    <n v="5"/>
    <s v="No"/>
    <x v="0"/>
    <x v="1"/>
    <n v="1"/>
    <x v="1"/>
    <x v="2"/>
    <x v="2"/>
    <d v="2003-09-01T00:00:00"/>
    <x v="2180"/>
    <x v="2"/>
    <s v="tier - 2"/>
    <x v="3"/>
    <x v="39"/>
  </r>
  <r>
    <x v="2181"/>
    <s v="Ms."/>
    <s v=" Rachael"/>
    <s v="Klehm"/>
    <n v="17.8"/>
    <n v="4.55"/>
    <s v="No"/>
    <x v="0"/>
    <x v="1"/>
    <n v="1"/>
    <x v="1"/>
    <x v="3"/>
    <x v="2"/>
    <d v="2003-11-21T00:00:00"/>
    <x v="2181"/>
    <x v="2"/>
    <s v="tier - 3"/>
    <x v="3"/>
    <x v="39"/>
  </r>
  <r>
    <x v="2182"/>
    <s v="Mr."/>
    <s v=" Timothy P."/>
    <s v="Murphy"/>
    <n v="35.200000000000003"/>
    <n v="5.97"/>
    <s v="No"/>
    <x v="1"/>
    <x v="0"/>
    <n v="1"/>
    <x v="1"/>
    <x v="0"/>
    <x v="1"/>
    <d v="2004-09-09T00:00:00"/>
    <x v="2182"/>
    <x v="2"/>
    <s v="tier - 1"/>
    <x v="0"/>
    <x v="41"/>
  </r>
  <r>
    <x v="2183"/>
    <s v="Mr."/>
    <s v=" Lelisa"/>
    <s v="Desisa"/>
    <n v="33.770000000000003"/>
    <n v="4.0199999999999996"/>
    <s v="No"/>
    <x v="1"/>
    <x v="0"/>
    <n v="1"/>
    <x v="1"/>
    <x v="0"/>
    <x v="2"/>
    <d v="2004-10-21T00:00:00"/>
    <x v="2183"/>
    <x v="2"/>
    <s v="tier - 2"/>
    <x v="0"/>
    <x v="41"/>
  </r>
  <r>
    <x v="2184"/>
    <s v="Mr."/>
    <s v=" Nate"/>
    <s v="Brooks"/>
    <n v="30.03"/>
    <n v="4.04"/>
    <s v="No"/>
    <x v="1"/>
    <x v="0"/>
    <n v="1"/>
    <x v="1"/>
    <x v="0"/>
    <x v="2"/>
    <d v="2004-09-11T00:00:00"/>
    <x v="2184"/>
    <x v="2"/>
    <s v="tier - 3"/>
    <x v="0"/>
    <x v="41"/>
  </r>
  <r>
    <x v="2185"/>
    <s v="Mr."/>
    <s v=" Chris C."/>
    <s v="Stone"/>
    <n v="29.37"/>
    <n v="5.54"/>
    <s v="No"/>
    <x v="1"/>
    <x v="0"/>
    <n v="1"/>
    <x v="1"/>
    <x v="1"/>
    <x v="2"/>
    <d v="2004-06-10T00:00:00"/>
    <x v="2185"/>
    <x v="2"/>
    <s v="tier - 3"/>
    <x v="0"/>
    <x v="41"/>
  </r>
  <r>
    <x v="2186"/>
    <s v="Mr."/>
    <s v=" Scott"/>
    <s v="Weispfennig"/>
    <n v="28.5"/>
    <n v="4.03"/>
    <s v="No"/>
    <x v="1"/>
    <x v="0"/>
    <n v="1"/>
    <x v="1"/>
    <x v="1"/>
    <x v="2"/>
    <d v="2004-09-21T00:00:00"/>
    <x v="2186"/>
    <x v="2"/>
    <s v="tier - 1"/>
    <x v="4"/>
    <x v="41"/>
  </r>
  <r>
    <x v="2187"/>
    <s v="Mr."/>
    <s v=" Kevin"/>
    <s v="Sorrell"/>
    <n v="23.32"/>
    <n v="5.62"/>
    <s v="No"/>
    <x v="1"/>
    <x v="0"/>
    <n v="1"/>
    <x v="1"/>
    <x v="2"/>
    <x v="2"/>
    <d v="2004-09-19T00:00:00"/>
    <x v="2187"/>
    <x v="2"/>
    <s v="tier - 3"/>
    <x v="0"/>
    <x v="41"/>
  </r>
  <r>
    <x v="2188"/>
    <s v="Mr."/>
    <s v=" Erik C."/>
    <s v="Morris"/>
    <n v="26.125"/>
    <n v="5.27"/>
    <s v="No"/>
    <x v="1"/>
    <x v="0"/>
    <n v="1"/>
    <x v="1"/>
    <x v="1"/>
    <x v="2"/>
    <d v="2004-12-12T00:00:00"/>
    <x v="2188"/>
    <x v="2"/>
    <s v="tier - 1"/>
    <x v="9"/>
    <x v="41"/>
  </r>
  <r>
    <x v="2189"/>
    <s v="Mr."/>
    <s v=" Shawn C"/>
    <s v="Marek"/>
    <n v="25.46"/>
    <n v="5.18"/>
    <s v="No"/>
    <x v="1"/>
    <x v="0"/>
    <n v="1"/>
    <x v="1"/>
    <x v="1"/>
    <x v="2"/>
    <d v="2004-10-17T00:00:00"/>
    <x v="2189"/>
    <x v="2"/>
    <s v="tier - 2"/>
    <x v="4"/>
    <x v="41"/>
  </r>
  <r>
    <x v="2190"/>
    <s v="Mr."/>
    <s v=" Vajin L."/>
    <s v="Armstrong"/>
    <n v="23.75"/>
    <n v="5.27"/>
    <s v="No"/>
    <x v="1"/>
    <x v="0"/>
    <n v="1"/>
    <x v="1"/>
    <x v="2"/>
    <x v="2"/>
    <d v="2004-12-06T00:00:00"/>
    <x v="2190"/>
    <x v="1"/>
    <s v="tier - 2"/>
    <x v="5"/>
    <x v="41"/>
  </r>
  <r>
    <x v="2191"/>
    <s v="Mr."/>
    <s v=" John K. Jr."/>
    <s v="Werner"/>
    <n v="23.085000000000001"/>
    <n v="5.62"/>
    <s v="No"/>
    <x v="1"/>
    <x v="0"/>
    <n v="1"/>
    <x v="1"/>
    <x v="2"/>
    <x v="2"/>
    <d v="2004-12-14T00:00:00"/>
    <x v="2191"/>
    <x v="1"/>
    <s v="tier - 3"/>
    <x v="11"/>
    <x v="41"/>
  </r>
  <r>
    <x v="2192"/>
    <s v="Mr."/>
    <s v=" Kevin J."/>
    <s v="Gries"/>
    <n v="22.99"/>
    <n v="5.0599999999999996"/>
    <s v="No"/>
    <x v="1"/>
    <x v="0"/>
    <n v="1"/>
    <x v="1"/>
    <x v="2"/>
    <x v="2"/>
    <d v="2004-11-07T00:00:00"/>
    <x v="2192"/>
    <x v="1"/>
    <s v="tier - 1"/>
    <x v="4"/>
    <x v="41"/>
  </r>
  <r>
    <x v="2193"/>
    <s v="Mr."/>
    <s v=" Kirby W."/>
    <s v="Mills"/>
    <n v="21.47"/>
    <n v="4.6900000000000004"/>
    <s v="No"/>
    <x v="1"/>
    <x v="0"/>
    <n v="1"/>
    <x v="1"/>
    <x v="2"/>
    <x v="2"/>
    <d v="2004-12-10T00:00:00"/>
    <x v="2193"/>
    <x v="1"/>
    <s v="tier - 3"/>
    <x v="9"/>
    <x v="41"/>
  </r>
  <r>
    <x v="2194"/>
    <s v="Mr."/>
    <s v=" J A"/>
    <s v="Penny"/>
    <n v="15.96"/>
    <n v="5.44"/>
    <s v="No"/>
    <x v="1"/>
    <x v="0"/>
    <n v="1"/>
    <x v="1"/>
    <x v="3"/>
    <x v="2"/>
    <d v="2004-11-17T00:00:00"/>
    <x v="2194"/>
    <x v="1"/>
    <s v="tier - 2"/>
    <x v="5"/>
    <x v="41"/>
  </r>
  <r>
    <x v="2195"/>
    <s v="Mr."/>
    <s v=" Dustin G."/>
    <s v="Hicks"/>
    <n v="39.5"/>
    <n v="5.05"/>
    <s v="No"/>
    <x v="1"/>
    <x v="0"/>
    <n v="1"/>
    <x v="1"/>
    <x v="0"/>
    <x v="2"/>
    <d v="2000-10-21T00:00:00"/>
    <x v="2195"/>
    <x v="1"/>
    <s v="tier - 2"/>
    <x v="3"/>
    <x v="21"/>
  </r>
  <r>
    <x v="2196"/>
    <s v="Mr."/>
    <s v=" Anthony G"/>
    <s v="Masayesva"/>
    <n v="33.770000000000003"/>
    <n v="6"/>
    <s v="No"/>
    <x v="1"/>
    <x v="0"/>
    <n v="1"/>
    <x v="1"/>
    <x v="0"/>
    <x v="1"/>
    <d v="2000-06-10T00:00:00"/>
    <x v="2196"/>
    <x v="1"/>
    <s v="tier - 2"/>
    <x v="0"/>
    <x v="21"/>
  </r>
  <r>
    <x v="2197"/>
    <s v="Mr."/>
    <s v=" Ryan"/>
    <s v="Paavola"/>
    <n v="26.84"/>
    <n v="5.99"/>
    <s v="Yes"/>
    <x v="1"/>
    <x v="0"/>
    <n v="1"/>
    <x v="1"/>
    <x v="1"/>
    <x v="1"/>
    <d v="2000-10-23T00:00:00"/>
    <x v="2197"/>
    <x v="1"/>
    <s v="tier - 2"/>
    <x v="0"/>
    <x v="21"/>
  </r>
  <r>
    <x v="2198"/>
    <s v="Mr."/>
    <s v=" Eric N"/>
    <s v="Gehlsen"/>
    <n v="35.53"/>
    <n v="4.3600000000000003"/>
    <s v="No"/>
    <x v="0"/>
    <x v="1"/>
    <n v="1"/>
    <x v="1"/>
    <x v="0"/>
    <x v="2"/>
    <d v="2003-12-30T00:00:00"/>
    <x v="2198"/>
    <x v="1"/>
    <s v="tier - 1"/>
    <x v="1"/>
    <x v="39"/>
  </r>
  <r>
    <x v="2199"/>
    <s v="Mr."/>
    <s v=" Connor"/>
    <s v="Roche"/>
    <n v="30.59"/>
    <n v="4.41"/>
    <s v="No"/>
    <x v="0"/>
    <x v="1"/>
    <n v="1"/>
    <x v="1"/>
    <x v="0"/>
    <x v="2"/>
    <d v="2003-08-21T00:00:00"/>
    <x v="2199"/>
    <x v="1"/>
    <s v="tier - 2"/>
    <x v="1"/>
    <x v="39"/>
  </r>
  <r>
    <x v="2200"/>
    <s v="Mr."/>
    <s v=" Patrick H."/>
    <s v="Hearn"/>
    <n v="30.59"/>
    <n v="4.17"/>
    <s v="No"/>
    <x v="0"/>
    <x v="1"/>
    <n v="1"/>
    <x v="1"/>
    <x v="0"/>
    <x v="2"/>
    <d v="2003-09-16T00:00:00"/>
    <x v="2199"/>
    <x v="1"/>
    <s v="tier - 2"/>
    <x v="1"/>
    <x v="39"/>
  </r>
  <r>
    <x v="2201"/>
    <s v="Mr."/>
    <s v=" Tyler"/>
    <s v="Dimson"/>
    <n v="27.835000000000001"/>
    <n v="4.4400000000000004"/>
    <s v="No"/>
    <x v="0"/>
    <x v="1"/>
    <n v="1"/>
    <x v="1"/>
    <x v="1"/>
    <x v="2"/>
    <d v="2003-12-30T00:00:00"/>
    <x v="2200"/>
    <x v="1"/>
    <s v="tier - 3"/>
    <x v="1"/>
    <x v="39"/>
  </r>
  <r>
    <x v="2202"/>
    <s v="Ms."/>
    <s v=" Deborah L."/>
    <s v="Slason"/>
    <n v="40.26"/>
    <n v="5.52"/>
    <s v="No"/>
    <x v="1"/>
    <x v="0"/>
    <n v="1"/>
    <x v="1"/>
    <x v="0"/>
    <x v="2"/>
    <d v="2004-06-13T00:00:00"/>
    <x v="2201"/>
    <x v="1"/>
    <s v="tier - 2"/>
    <x v="0"/>
    <x v="41"/>
  </r>
  <r>
    <x v="2203"/>
    <s v="Ms."/>
    <s v=" Andrea K"/>
    <s v="Gibson"/>
    <n v="39.82"/>
    <n v="6.01"/>
    <s v="No"/>
    <x v="1"/>
    <x v="0"/>
    <n v="1"/>
    <x v="1"/>
    <x v="0"/>
    <x v="1"/>
    <d v="2004-08-08T00:00:00"/>
    <x v="2202"/>
    <x v="1"/>
    <s v="tier - 1"/>
    <x v="0"/>
    <x v="41"/>
  </r>
  <r>
    <x v="2204"/>
    <s v="Ms."/>
    <s v=" Elleree"/>
    <s v="Erdos"/>
    <n v="39.159999999999997"/>
    <n v="5.81"/>
    <s v="No"/>
    <x v="1"/>
    <x v="0"/>
    <n v="1"/>
    <x v="1"/>
    <x v="0"/>
    <x v="1"/>
    <d v="2004-12-13T00:00:00"/>
    <x v="2203"/>
    <x v="1"/>
    <s v="tier - 2"/>
    <x v="0"/>
    <x v="41"/>
  </r>
  <r>
    <x v="2205"/>
    <s v="Mr."/>
    <s v=" Brandon J"/>
    <s v="Cushman"/>
    <n v="25.555"/>
    <n v="4.37"/>
    <s v="No"/>
    <x v="0"/>
    <x v="1"/>
    <n v="1"/>
    <x v="1"/>
    <x v="1"/>
    <x v="2"/>
    <d v="2003-09-16T00:00:00"/>
    <x v="2204"/>
    <x v="1"/>
    <s v="tier - 2"/>
    <x v="1"/>
    <x v="39"/>
  </r>
  <r>
    <x v="2206"/>
    <s v="Mr."/>
    <s v=" Steve"/>
    <s v="Hammel"/>
    <n v="25.175000000000001"/>
    <n v="5.74"/>
    <s v="No"/>
    <x v="0"/>
    <x v="1"/>
    <n v="1"/>
    <x v="1"/>
    <x v="1"/>
    <x v="1"/>
    <d v="2003-10-03T00:00:00"/>
    <x v="2205"/>
    <x v="1"/>
    <s v="tier - 2"/>
    <x v="1"/>
    <x v="39"/>
  </r>
  <r>
    <x v="2207"/>
    <s v="Ms."/>
    <s v=" Nina Wavik Sr."/>
    <s v="Ytterstad"/>
    <n v="38.28"/>
    <n v="5.39"/>
    <s v="No"/>
    <x v="1"/>
    <x v="0"/>
    <n v="1"/>
    <x v="1"/>
    <x v="0"/>
    <x v="2"/>
    <d v="2004-07-09T00:00:00"/>
    <x v="2206"/>
    <x v="1"/>
    <s v="tier - 1"/>
    <x v="0"/>
    <x v="41"/>
  </r>
  <r>
    <x v="2208"/>
    <s v="Ms."/>
    <s v=" Dani"/>
    <s v="Prince"/>
    <n v="38.17"/>
    <n v="4.07"/>
    <s v="No"/>
    <x v="1"/>
    <x v="0"/>
    <n v="1"/>
    <x v="1"/>
    <x v="0"/>
    <x v="2"/>
    <d v="2004-12-05T00:00:00"/>
    <x v="2207"/>
    <x v="1"/>
    <s v="tier - 3"/>
    <x v="0"/>
    <x v="41"/>
  </r>
  <r>
    <x v="2209"/>
    <s v="Ms."/>
    <s v=" Jennifer A."/>
    <s v="Freeman"/>
    <n v="36.85"/>
    <n v="5.49"/>
    <s v="No"/>
    <x v="1"/>
    <x v="0"/>
    <n v="1"/>
    <x v="1"/>
    <x v="0"/>
    <x v="2"/>
    <d v="2004-10-04T00:00:00"/>
    <x v="2208"/>
    <x v="1"/>
    <s v="tier - 2"/>
    <x v="0"/>
    <x v="41"/>
  </r>
  <r>
    <x v="2210"/>
    <s v="Mr."/>
    <s v=" Martin"/>
    <s v="Petrulak"/>
    <n v="22.61"/>
    <n v="5.68"/>
    <s v="No"/>
    <x v="0"/>
    <x v="1"/>
    <n v="1"/>
    <x v="1"/>
    <x v="2"/>
    <x v="2"/>
    <d v="2003-07-17T00:00:00"/>
    <x v="2209"/>
    <x v="1"/>
    <s v="tier - 1"/>
    <x v="1"/>
    <x v="39"/>
  </r>
  <r>
    <x v="2211"/>
    <s v="Mr."/>
    <s v=" Steve"/>
    <s v="Lloyd"/>
    <n v="21.754999999999999"/>
    <n v="6.09"/>
    <s v="No"/>
    <x v="0"/>
    <x v="1"/>
    <n v="1"/>
    <x v="1"/>
    <x v="2"/>
    <x v="1"/>
    <d v="2003-12-04T00:00:00"/>
    <x v="2210"/>
    <x v="1"/>
    <s v="tier - 2"/>
    <x v="1"/>
    <x v="39"/>
  </r>
  <r>
    <x v="2212"/>
    <s v="Mr."/>
    <s v=" Christopher"/>
    <s v="Zablocki"/>
    <n v="20.425000000000001"/>
    <n v="5.53"/>
    <s v="No"/>
    <x v="0"/>
    <x v="1"/>
    <n v="1"/>
    <x v="1"/>
    <x v="2"/>
    <x v="2"/>
    <d v="2003-09-09T00:00:00"/>
    <x v="2211"/>
    <x v="1"/>
    <s v="tier - 3"/>
    <x v="1"/>
    <x v="39"/>
  </r>
  <r>
    <x v="2213"/>
    <s v="Ms."/>
    <s v=" Kathryn M."/>
    <s v="Van Meter"/>
    <n v="31.35"/>
    <n v="4.28"/>
    <s v="No"/>
    <x v="1"/>
    <x v="0"/>
    <n v="1"/>
    <x v="1"/>
    <x v="0"/>
    <x v="2"/>
    <d v="2004-07-25T00:00:00"/>
    <x v="2212"/>
    <x v="1"/>
    <s v="tier - 1"/>
    <x v="0"/>
    <x v="41"/>
  </r>
  <r>
    <x v="2214"/>
    <s v="Ms."/>
    <s v=" Emily"/>
    <s v="Babay"/>
    <n v="31.13"/>
    <n v="6.01"/>
    <s v="No"/>
    <x v="1"/>
    <x v="0"/>
    <n v="1"/>
    <x v="1"/>
    <x v="0"/>
    <x v="1"/>
    <d v="2004-08-21T00:00:00"/>
    <x v="2213"/>
    <x v="1"/>
    <s v="tier - 2"/>
    <x v="0"/>
    <x v="41"/>
  </r>
  <r>
    <x v="2215"/>
    <s v="Mr."/>
    <s v=" Trent A"/>
    <s v="Taylor"/>
    <n v="17.48"/>
    <n v="4.59"/>
    <s v="No"/>
    <x v="0"/>
    <x v="1"/>
    <n v="1"/>
    <x v="1"/>
    <x v="3"/>
    <x v="2"/>
    <d v="2003-09-14T00:00:00"/>
    <x v="2214"/>
    <x v="1"/>
    <s v="tier - 2"/>
    <x v="1"/>
    <x v="39"/>
  </r>
  <r>
    <x v="2216"/>
    <s v="Ms."/>
    <s v=" Jennifer E"/>
    <s v="Smith"/>
    <n v="22.57"/>
    <n v="5.8"/>
    <s v="Yes"/>
    <x v="0"/>
    <x v="0"/>
    <n v="1"/>
    <x v="1"/>
    <x v="2"/>
    <x v="1"/>
    <d v="1995-08-05T00:00:00"/>
    <x v="2215"/>
    <x v="1"/>
    <s v="tier - 1"/>
    <x v="0"/>
    <x v="40"/>
  </r>
  <r>
    <x v="2217"/>
    <s v="Ms."/>
    <s v=" Polly"/>
    <s v="Moody"/>
    <n v="26.73"/>
    <n v="5.08"/>
    <s v="No"/>
    <x v="1"/>
    <x v="0"/>
    <n v="1"/>
    <x v="1"/>
    <x v="1"/>
    <x v="2"/>
    <d v="2004-07-22T00:00:00"/>
    <x v="2216"/>
    <x v="1"/>
    <s v="tier - 1"/>
    <x v="0"/>
    <x v="41"/>
  </r>
  <r>
    <x v="2218"/>
    <s v="Ms."/>
    <s v=" Elizabeth"/>
    <s v="Swierzbinski"/>
    <n v="20.79"/>
    <n v="5.84"/>
    <s v="No"/>
    <x v="1"/>
    <x v="0"/>
    <n v="1"/>
    <x v="1"/>
    <x v="2"/>
    <x v="1"/>
    <d v="2004-11-19T00:00:00"/>
    <x v="2217"/>
    <x v="1"/>
    <s v="tier - 3"/>
    <x v="0"/>
    <x v="41"/>
  </r>
  <r>
    <x v="2219"/>
    <s v="Ms."/>
    <s v=" Tiffany A."/>
    <s v="Schwartz"/>
    <n v="20.149999999999999"/>
    <n v="4.1500000000000004"/>
    <s v="No"/>
    <x v="0"/>
    <x v="0"/>
    <n v="1"/>
    <x v="1"/>
    <x v="2"/>
    <x v="2"/>
    <d v="1992-09-22T00:00:00"/>
    <x v="2218"/>
    <x v="1"/>
    <s v="tier - 1"/>
    <x v="0"/>
    <x v="34"/>
  </r>
  <r>
    <x v="2220"/>
    <s v="Mr."/>
    <s v=" Cole"/>
    <s v="Sanseverino"/>
    <n v="36.85"/>
    <n v="4.3600000000000003"/>
    <s v="Yes"/>
    <x v="0"/>
    <x v="0"/>
    <n v="0"/>
    <x v="1"/>
    <x v="0"/>
    <x v="2"/>
    <d v="2001-12-05T00:00:00"/>
    <x v="2219"/>
    <x v="1"/>
    <s v="tier - 2"/>
    <x v="0"/>
    <x v="47"/>
  </r>
  <r>
    <x v="2221"/>
    <s v="Mr."/>
    <s v=" Matthew T."/>
    <s v="Lawder"/>
    <n v="35.53"/>
    <n v="4.55"/>
    <s v="Yes"/>
    <x v="0"/>
    <x v="0"/>
    <n v="0"/>
    <x v="1"/>
    <x v="0"/>
    <x v="2"/>
    <d v="2001-06-02T00:00:00"/>
    <x v="2220"/>
    <x v="1"/>
    <s v="tier - 2"/>
    <x v="0"/>
    <x v="21"/>
  </r>
  <r>
    <x v="2222"/>
    <s v="Mr."/>
    <s v=" Zachary"/>
    <s v="Young"/>
    <n v="31.1"/>
    <n v="4.37"/>
    <s v="Yes"/>
    <x v="0"/>
    <x v="0"/>
    <n v="0"/>
    <x v="1"/>
    <x v="0"/>
    <x v="2"/>
    <d v="2001-07-07T00:00:00"/>
    <x v="2221"/>
    <x v="1"/>
    <s v="tier - 3"/>
    <x v="3"/>
    <x v="47"/>
  </r>
  <r>
    <x v="2223"/>
    <s v="Mr."/>
    <s v=" Matthew T."/>
    <s v="Hoerner"/>
    <n v="23.21"/>
    <n v="5.24"/>
    <s v="Yes"/>
    <x v="0"/>
    <x v="0"/>
    <n v="0"/>
    <x v="1"/>
    <x v="2"/>
    <x v="2"/>
    <d v="2001-08-25T00:00:00"/>
    <x v="2222"/>
    <x v="1"/>
    <s v="tier - 3"/>
    <x v="0"/>
    <x v="47"/>
  </r>
  <r>
    <x v="2224"/>
    <s v="Mr."/>
    <s v=" Pat"/>
    <s v="Benson"/>
    <n v="18.36"/>
    <n v="5.96"/>
    <s v="No"/>
    <x v="0"/>
    <x v="0"/>
    <n v="1"/>
    <x v="1"/>
    <x v="3"/>
    <x v="1"/>
    <d v="1998-06-19T00:00:00"/>
    <x v="2223"/>
    <x v="1"/>
    <s v="tier - 2"/>
    <x v="0"/>
    <x v="44"/>
  </r>
  <r>
    <x v="2225"/>
    <s v="Ms."/>
    <s v=" Ashley"/>
    <s v="Horton"/>
    <n v="15.92"/>
    <n v="4.76"/>
    <s v="Yes"/>
    <x v="0"/>
    <x v="0"/>
    <n v="1"/>
    <x v="1"/>
    <x v="3"/>
    <x v="2"/>
    <d v="1995-10-07T00:00:00"/>
    <x v="2224"/>
    <x v="1"/>
    <s v="tier - 3"/>
    <x v="0"/>
    <x v="40"/>
  </r>
  <r>
    <x v="2226"/>
    <s v="Ms."/>
    <s v=" Elizabeth A."/>
    <s v="McGraw"/>
    <n v="15.17"/>
    <n v="4.3"/>
    <s v="Yes"/>
    <x v="0"/>
    <x v="1"/>
    <n v="1"/>
    <x v="1"/>
    <x v="3"/>
    <x v="2"/>
    <d v="1997-06-09T00:00:00"/>
    <x v="2225"/>
    <x v="1"/>
    <s v="tier - 1"/>
    <x v="1"/>
    <x v="31"/>
  </r>
  <r>
    <x v="2227"/>
    <s v="Ms."/>
    <s v=" Rebecca M."/>
    <s v="Beaulne"/>
    <n v="16.63"/>
    <n v="4.5"/>
    <s v="No"/>
    <x v="0"/>
    <x v="0"/>
    <n v="1"/>
    <x v="1"/>
    <x v="3"/>
    <x v="2"/>
    <d v="1998-12-07T00:00:00"/>
    <x v="2226"/>
    <x v="1"/>
    <s v="tier - 1"/>
    <x v="0"/>
    <x v="44"/>
  </r>
  <r>
    <x v="2228"/>
    <s v="Ms."/>
    <s v=" Ruth"/>
    <s v="Lunz"/>
    <n v="19.39"/>
    <n v="5.59"/>
    <s v="No"/>
    <x v="0"/>
    <x v="1"/>
    <n v="1"/>
    <x v="1"/>
    <x v="2"/>
    <x v="2"/>
    <d v="2003-06-20T00:00:00"/>
    <x v="2227"/>
    <x v="1"/>
    <s v="tier - 2"/>
    <x v="0"/>
    <x v="39"/>
  </r>
  <r>
    <x v="2229"/>
    <s v="Mr."/>
    <s v=" Gregory S"/>
    <s v="Kyle"/>
    <n v="17.34"/>
    <n v="6.29"/>
    <s v="Yes"/>
    <x v="0"/>
    <x v="1"/>
    <n v="1"/>
    <x v="1"/>
    <x v="3"/>
    <x v="1"/>
    <d v="1997-06-19T00:00:00"/>
    <x v="2228"/>
    <x v="1"/>
    <s v="tier - 1"/>
    <x v="0"/>
    <x v="31"/>
  </r>
  <r>
    <x v="2230"/>
    <s v="Ms."/>
    <s v=" Alexandra S"/>
    <s v="Brackenwagen"/>
    <n v="17.940000000000001"/>
    <n v="4.1900000000000004"/>
    <s v="No"/>
    <x v="1"/>
    <x v="0"/>
    <n v="1"/>
    <x v="1"/>
    <x v="3"/>
    <x v="2"/>
    <d v="2000-09-01T00:00:00"/>
    <x v="2229"/>
    <x v="1"/>
    <s v="tier - 2"/>
    <x v="0"/>
    <x v="21"/>
  </r>
  <r>
    <x v="2231"/>
    <s v="Ms."/>
    <s v=" Hillary"/>
    <s v="Schmitt"/>
    <n v="16.670000000000002"/>
    <n v="4.7"/>
    <s v="Yes"/>
    <x v="0"/>
    <x v="1"/>
    <n v="1"/>
    <x v="1"/>
    <x v="3"/>
    <x v="2"/>
    <d v="1997-12-05T00:00:00"/>
    <x v="2230"/>
    <x v="1"/>
    <s v="tier - 2"/>
    <x v="0"/>
    <x v="31"/>
  </r>
  <r>
    <x v="2232"/>
    <s v="Ms."/>
    <s v=" Amy K."/>
    <s v="Borden"/>
    <n v="20.58"/>
    <n v="5.64"/>
    <s v="Yes"/>
    <x v="0"/>
    <x v="0"/>
    <n v="0"/>
    <x v="1"/>
    <x v="2"/>
    <x v="2"/>
    <d v="2001-08-23T00:00:00"/>
    <x v="2231"/>
    <x v="1"/>
    <s v="tier - 2"/>
    <x v="0"/>
    <x v="47"/>
  </r>
  <r>
    <x v="2233"/>
    <s v="Mr."/>
    <s v=" Scott"/>
    <s v="McLean"/>
    <n v="16.5"/>
    <n v="4.1100000000000003"/>
    <s v="Yes"/>
    <x v="0"/>
    <x v="0"/>
    <n v="0"/>
    <x v="1"/>
    <x v="3"/>
    <x v="2"/>
    <d v="1996-06-23T00:00:00"/>
    <x v="2232"/>
    <x v="1"/>
    <s v="tier - 3"/>
    <x v="0"/>
    <x v="45"/>
  </r>
  <r>
    <x v="2234"/>
    <s v="Mr."/>
    <s v=" John"/>
    <s v="Regan"/>
    <n v="15.41"/>
    <n v="5.43"/>
    <s v="Yes"/>
    <x v="0"/>
    <x v="1"/>
    <n v="1"/>
    <x v="1"/>
    <x v="3"/>
    <x v="2"/>
    <d v="1997-10-27T00:00:00"/>
    <x v="2233"/>
    <x v="1"/>
    <s v="tier - 3"/>
    <x v="3"/>
    <x v="31"/>
  </r>
  <r>
    <x v="2235"/>
    <s v="Mr."/>
    <s v=" Maaikel"/>
    <s v="Koenis"/>
    <n v="24.59"/>
    <n v="4.38"/>
    <s v="No"/>
    <x v="0"/>
    <x v="0"/>
    <n v="1"/>
    <x v="1"/>
    <x v="2"/>
    <x v="2"/>
    <d v="1998-09-05T00:00:00"/>
    <x v="2234"/>
    <x v="1"/>
    <s v="tier - 2"/>
    <x v="0"/>
    <x v="44"/>
  </r>
  <r>
    <x v="2236"/>
    <s v="Mr."/>
    <s v=" Daniel C"/>
    <s v="Kittaka"/>
    <n v="33.33"/>
    <n v="9.7899999999999991"/>
    <s v="No"/>
    <x v="0"/>
    <x v="0"/>
    <n v="0"/>
    <x v="1"/>
    <x v="0"/>
    <x v="0"/>
    <d v="2002-12-22T00:00:00"/>
    <x v="2235"/>
    <x v="1"/>
    <s v="tier - 1"/>
    <x v="0"/>
    <x v="43"/>
  </r>
  <r>
    <x v="2237"/>
    <s v="Mr."/>
    <s v=" Christopher S."/>
    <s v="Concannon"/>
    <n v="18.5"/>
    <n v="11.84"/>
    <s v="No"/>
    <x v="0"/>
    <x v="0"/>
    <n v="0"/>
    <x v="1"/>
    <x v="2"/>
    <x v="0"/>
    <d v="2002-11-14T00:00:00"/>
    <x v="2236"/>
    <x v="1"/>
    <s v="tier - 2"/>
    <x v="0"/>
    <x v="43"/>
  </r>
  <r>
    <x v="2238"/>
    <s v="Mr."/>
    <s v=" William R"/>
    <s v="Johnson"/>
    <n v="18.579999999999998"/>
    <n v="6.22"/>
    <s v="No"/>
    <x v="0"/>
    <x v="0"/>
    <n v="0"/>
    <x v="1"/>
    <x v="2"/>
    <x v="1"/>
    <d v="1999-07-06T00:00:00"/>
    <x v="2237"/>
    <x v="1"/>
    <s v="tier - 2"/>
    <x v="0"/>
    <x v="35"/>
  </r>
  <r>
    <x v="2239"/>
    <s v="Ms."/>
    <s v=" Lyndsy"/>
    <s v="Schultz"/>
    <n v="16.64"/>
    <n v="10.01"/>
    <s v="No"/>
    <x v="0"/>
    <x v="0"/>
    <n v="0"/>
    <x v="1"/>
    <x v="3"/>
    <x v="0"/>
    <d v="2002-08-15T00:00:00"/>
    <x v="2238"/>
    <x v="1"/>
    <s v="tier - 1"/>
    <x v="0"/>
    <x v="43"/>
  </r>
  <r>
    <x v="2240"/>
    <s v="Ms."/>
    <s v=" Jessica"/>
    <s v="Brannigan"/>
    <n v="19.329999999999998"/>
    <n v="4.32"/>
    <s v="No"/>
    <x v="0"/>
    <x v="0"/>
    <n v="1"/>
    <x v="1"/>
    <x v="2"/>
    <x v="2"/>
    <d v="1998-12-03T00:00:00"/>
    <x v="2239"/>
    <x v="1"/>
    <s v="tier - 1"/>
    <x v="0"/>
    <x v="44"/>
  </r>
  <r>
    <x v="2241"/>
    <s v="Ms."/>
    <s v=" Anna"/>
    <s v="Cavallo"/>
    <n v="21.26"/>
    <n v="5.65"/>
    <s v="Yes"/>
    <x v="0"/>
    <x v="1"/>
    <n v="1"/>
    <x v="1"/>
    <x v="2"/>
    <x v="2"/>
    <d v="1997-11-07T00:00:00"/>
    <x v="2240"/>
    <x v="1"/>
    <s v="tier - 2"/>
    <x v="1"/>
    <x v="31"/>
  </r>
  <r>
    <x v="2242"/>
    <s v="Mr."/>
    <s v=" Jordan"/>
    <s v="Chang"/>
    <n v="15.6"/>
    <n v="4.12"/>
    <s v="Yes"/>
    <x v="0"/>
    <x v="0"/>
    <n v="1"/>
    <x v="1"/>
    <x v="3"/>
    <x v="2"/>
    <d v="1995-07-30T00:00:00"/>
    <x v="2241"/>
    <x v="1"/>
    <s v="tier - 3"/>
    <x v="1"/>
    <x v="40"/>
  </r>
  <r>
    <x v="2243"/>
    <s v="Mr."/>
    <s v=" Brian"/>
    <s v="Axelrod"/>
    <n v="24.39"/>
    <n v="6.24"/>
    <s v="No"/>
    <x v="0"/>
    <x v="0"/>
    <n v="1"/>
    <x v="1"/>
    <x v="2"/>
    <x v="1"/>
    <d v="1998-07-12T00:00:00"/>
    <x v="2242"/>
    <x v="1"/>
    <s v="tier - 3"/>
    <x v="0"/>
    <x v="44"/>
  </r>
  <r>
    <x v="2244"/>
    <s v="Ms."/>
    <s v=" Katherine A"/>
    <s v="Davenport"/>
    <n v="24.75"/>
    <n v="4.83"/>
    <s v="No"/>
    <x v="0"/>
    <x v="0"/>
    <n v="0"/>
    <x v="1"/>
    <x v="2"/>
    <x v="2"/>
    <d v="1999-10-14T00:00:00"/>
    <x v="2243"/>
    <x v="1"/>
    <s v="tier - 3"/>
    <x v="0"/>
    <x v="35"/>
  </r>
  <r>
    <x v="2245"/>
    <s v="Ms."/>
    <s v=" Melanie"/>
    <s v="Roberge"/>
    <n v="20.88"/>
    <n v="7.4"/>
    <s v="No"/>
    <x v="0"/>
    <x v="0"/>
    <n v="0"/>
    <x v="1"/>
    <x v="2"/>
    <x v="0"/>
    <d v="2002-10-13T00:00:00"/>
    <x v="2244"/>
    <x v="1"/>
    <s v="tier - 2"/>
    <x v="0"/>
    <x v="43"/>
  </r>
  <r>
    <x v="2246"/>
    <s v="Ms."/>
    <s v=" Jessica"/>
    <s v="Schmidt"/>
    <n v="20.43"/>
    <n v="4.54"/>
    <s v="No"/>
    <x v="0"/>
    <x v="0"/>
    <n v="0"/>
    <x v="1"/>
    <x v="2"/>
    <x v="2"/>
    <d v="1999-12-02T00:00:00"/>
    <x v="2245"/>
    <x v="1"/>
    <s v="tier - 2"/>
    <x v="0"/>
    <x v="35"/>
  </r>
  <r>
    <x v="2247"/>
    <s v="Mr."/>
    <s v=" Eric S"/>
    <s v="Kosters"/>
    <n v="15.18"/>
    <n v="11.11"/>
    <s v="No"/>
    <x v="0"/>
    <x v="0"/>
    <n v="0"/>
    <x v="1"/>
    <x v="3"/>
    <x v="0"/>
    <d v="2002-12-10T00:00:00"/>
    <x v="2245"/>
    <x v="1"/>
    <s v="tier - 2"/>
    <x v="1"/>
    <x v="43"/>
  </r>
  <r>
    <x v="2248"/>
    <s v="Mr."/>
    <s v=" Joseph"/>
    <s v="Dykes"/>
    <n v="15.12"/>
    <n v="4.03"/>
    <s v="Yes"/>
    <x v="0"/>
    <x v="0"/>
    <n v="0"/>
    <x v="1"/>
    <x v="3"/>
    <x v="2"/>
    <d v="2001-11-29T00:00:00"/>
    <x v="2246"/>
    <x v="1"/>
    <s v="tier - 3"/>
    <x v="1"/>
    <x v="47"/>
  </r>
  <r>
    <x v="2249"/>
    <s v="Ms."/>
    <s v=" Mary"/>
    <s v="Velan"/>
    <n v="23.88"/>
    <n v="4.51"/>
    <s v="No"/>
    <x v="0"/>
    <x v="0"/>
    <n v="1"/>
    <x v="1"/>
    <x v="2"/>
    <x v="2"/>
    <d v="1998-06-04T00:00:00"/>
    <x v="2247"/>
    <x v="1"/>
    <s v="tier - 2"/>
    <x v="0"/>
    <x v="31"/>
  </r>
  <r>
    <x v="2250"/>
    <s v="Ms."/>
    <s v=" Natalie"/>
    <s v="Goolik"/>
    <n v="16.13"/>
    <n v="5.56"/>
    <s v="No"/>
    <x v="1"/>
    <x v="0"/>
    <n v="1"/>
    <x v="1"/>
    <x v="3"/>
    <x v="2"/>
    <d v="2000-06-26T00:00:00"/>
    <x v="2248"/>
    <x v="1"/>
    <s v="tier - 2"/>
    <x v="0"/>
    <x v="21"/>
  </r>
  <r>
    <x v="2251"/>
    <s v="Mr."/>
    <s v=" Christopher"/>
    <s v="Bain"/>
    <n v="24.09"/>
    <n v="4.0999999999999996"/>
    <s v="No"/>
    <x v="1"/>
    <x v="0"/>
    <n v="1"/>
    <x v="1"/>
    <x v="2"/>
    <x v="2"/>
    <d v="2004-07-28T00:00:00"/>
    <x v="2249"/>
    <x v="1"/>
    <s v="tier - 3"/>
    <x v="0"/>
    <x v="41"/>
  </r>
  <r>
    <x v="2252"/>
    <s v="Ms."/>
    <s v=" Sonja"/>
    <s v="Wieck"/>
    <n v="19.43"/>
    <n v="5.85"/>
    <s v="No"/>
    <x v="1"/>
    <x v="0"/>
    <n v="1"/>
    <x v="1"/>
    <x v="2"/>
    <x v="1"/>
    <d v="2004-09-30T00:00:00"/>
    <x v="2250"/>
    <x v="1"/>
    <s v="tier - 1"/>
    <x v="0"/>
    <x v="41"/>
  </r>
  <r>
    <x v="2253"/>
    <s v="Ms."/>
    <s v=" Alexandra"/>
    <s v="Friel"/>
    <n v="15.22"/>
    <n v="4.92"/>
    <s v="Yes"/>
    <x v="0"/>
    <x v="1"/>
    <n v="1"/>
    <x v="1"/>
    <x v="3"/>
    <x v="2"/>
    <d v="1997-10-26T00:00:00"/>
    <x v="2251"/>
    <x v="1"/>
    <s v="tier - 2"/>
    <x v="1"/>
    <x v="31"/>
  </r>
  <r>
    <x v="2254"/>
    <s v="Ms."/>
    <s v=" Martha L."/>
    <s v="Santandreu"/>
    <n v="20.72"/>
    <n v="9.4600000000000009"/>
    <s v="No"/>
    <x v="0"/>
    <x v="0"/>
    <n v="0"/>
    <x v="1"/>
    <x v="2"/>
    <x v="0"/>
    <d v="2002-12-04T00:00:00"/>
    <x v="2252"/>
    <x v="1"/>
    <s v="tier - 1"/>
    <x v="0"/>
    <x v="43"/>
  </r>
  <r>
    <x v="2255"/>
    <s v="Mr."/>
    <s v=" Ryan C."/>
    <s v="Johnson"/>
    <n v="35.4"/>
    <n v="5.94"/>
    <s v="No"/>
    <x v="0"/>
    <x v="1"/>
    <n v="1"/>
    <x v="1"/>
    <x v="0"/>
    <x v="1"/>
    <d v="2003-11-21T00:00:00"/>
    <x v="2253"/>
    <x v="1"/>
    <s v="tier - 3"/>
    <x v="3"/>
    <x v="39"/>
  </r>
  <r>
    <x v="2256"/>
    <s v="Mr."/>
    <s v=" Cliff"/>
    <s v="Gerber"/>
    <n v="34.4"/>
    <n v="5.7"/>
    <s v="No"/>
    <x v="0"/>
    <x v="1"/>
    <n v="1"/>
    <x v="1"/>
    <x v="0"/>
    <x v="1"/>
    <d v="2003-08-15T00:00:00"/>
    <x v="2254"/>
    <x v="1"/>
    <s v="tier - 3"/>
    <x v="3"/>
    <x v="39"/>
  </r>
  <r>
    <x v="2257"/>
    <s v="Mr."/>
    <s v=" Blue"/>
    <s v="Benadum"/>
    <n v="34.1"/>
    <n v="4.13"/>
    <s v="No"/>
    <x v="0"/>
    <x v="1"/>
    <n v="1"/>
    <x v="1"/>
    <x v="0"/>
    <x v="2"/>
    <d v="2003-10-30T00:00:00"/>
    <x v="2255"/>
    <x v="1"/>
    <s v="tier - 3"/>
    <x v="3"/>
    <x v="39"/>
  </r>
  <r>
    <x v="2258"/>
    <s v="Mr."/>
    <s v=" Jeffrey M"/>
    <s v="Ragazzini"/>
    <n v="30.4"/>
    <n v="4.7699999999999996"/>
    <s v="No"/>
    <x v="0"/>
    <x v="1"/>
    <n v="1"/>
    <x v="1"/>
    <x v="0"/>
    <x v="2"/>
    <d v="2003-10-13T00:00:00"/>
    <x v="2256"/>
    <x v="1"/>
    <s v="tier - 3"/>
    <x v="3"/>
    <x v="39"/>
  </r>
  <r>
    <x v="2259"/>
    <s v="Mr."/>
    <s v=" Andrew"/>
    <s v="Kessinger"/>
    <n v="28.7"/>
    <n v="4.99"/>
    <s v="No"/>
    <x v="0"/>
    <x v="1"/>
    <n v="1"/>
    <x v="1"/>
    <x v="1"/>
    <x v="2"/>
    <d v="2003-12-10T00:00:00"/>
    <x v="2257"/>
    <x v="1"/>
    <s v="tier - 2"/>
    <x v="3"/>
    <x v="39"/>
  </r>
  <r>
    <x v="2260"/>
    <s v="Ms."/>
    <s v=" Julia"/>
    <s v="Bezgin"/>
    <n v="17.440000000000001"/>
    <n v="4.42"/>
    <s v="Yes"/>
    <x v="0"/>
    <x v="1"/>
    <n v="1"/>
    <x v="1"/>
    <x v="3"/>
    <x v="2"/>
    <d v="1997-11-04T00:00:00"/>
    <x v="2258"/>
    <x v="1"/>
    <s v="tier - 2"/>
    <x v="0"/>
    <x v="31"/>
  </r>
  <r>
    <x v="2261"/>
    <s v="Mr."/>
    <s v=" Daniel"/>
    <s v="Woldesilassie"/>
    <n v="27.6"/>
    <n v="4.01"/>
    <s v="No"/>
    <x v="0"/>
    <x v="1"/>
    <n v="1"/>
    <x v="1"/>
    <x v="1"/>
    <x v="2"/>
    <d v="2003-09-15T00:00:00"/>
    <x v="2259"/>
    <x v="1"/>
    <s v="tier - 3"/>
    <x v="3"/>
    <x v="39"/>
  </r>
  <r>
    <x v="2262"/>
    <s v="Mr."/>
    <s v=" Jaime"/>
    <s v="Ruiz Herrero"/>
    <n v="20.7"/>
    <n v="4.49"/>
    <s v="No"/>
    <x v="0"/>
    <x v="1"/>
    <n v="1"/>
    <x v="1"/>
    <x v="2"/>
    <x v="2"/>
    <d v="2003-09-08T00:00:00"/>
    <x v="2260"/>
    <x v="1"/>
    <s v="tier - 1"/>
    <x v="3"/>
    <x v="39"/>
  </r>
  <r>
    <x v="2263"/>
    <s v="Mr."/>
    <s v=" Mohd Syahidan"/>
    <s v="Bin Alias"/>
    <n v="20.3"/>
    <n v="6.37"/>
    <s v="No"/>
    <x v="0"/>
    <x v="1"/>
    <n v="1"/>
    <x v="1"/>
    <x v="2"/>
    <x v="1"/>
    <d v="2003-09-15T00:00:00"/>
    <x v="2261"/>
    <x v="1"/>
    <s v="tier - 1"/>
    <x v="3"/>
    <x v="39"/>
  </r>
  <r>
    <x v="2264"/>
    <s v="Mr."/>
    <s v=" Matthew"/>
    <s v="Fischer-Daly"/>
    <n v="19.8"/>
    <n v="5.12"/>
    <s v="No"/>
    <x v="0"/>
    <x v="1"/>
    <n v="1"/>
    <x v="1"/>
    <x v="2"/>
    <x v="2"/>
    <d v="2003-08-02T00:00:00"/>
    <x v="2262"/>
    <x v="1"/>
    <s v="tier - 2"/>
    <x v="3"/>
    <x v="39"/>
  </r>
  <r>
    <x v="2265"/>
    <s v="Ms."/>
    <s v=" Elizabeth S."/>
    <s v="Pulliam"/>
    <n v="21.87"/>
    <n v="8.59"/>
    <s v="No"/>
    <x v="0"/>
    <x v="0"/>
    <n v="0"/>
    <x v="1"/>
    <x v="2"/>
    <x v="0"/>
    <d v="2002-07-01T00:00:00"/>
    <x v="2263"/>
    <x v="1"/>
    <s v="tier - 2"/>
    <x v="0"/>
    <x v="43"/>
  </r>
  <r>
    <x v="2266"/>
    <s v="Ms."/>
    <s v=" Katie"/>
    <s v="Guisinger"/>
    <n v="16.600000000000001"/>
    <n v="5.87"/>
    <s v="No"/>
    <x v="0"/>
    <x v="0"/>
    <n v="1"/>
    <x v="1"/>
    <x v="3"/>
    <x v="1"/>
    <d v="1998-10-11T00:00:00"/>
    <x v="2264"/>
    <x v="1"/>
    <s v="tier - 1"/>
    <x v="1"/>
    <x v="44"/>
  </r>
  <r>
    <x v="2267"/>
    <s v="Ms."/>
    <s v=" Christi A."/>
    <s v="Arnerich"/>
    <n v="21.98"/>
    <n v="7.03"/>
    <s v="No"/>
    <x v="0"/>
    <x v="0"/>
    <n v="0"/>
    <x v="1"/>
    <x v="2"/>
    <x v="0"/>
    <d v="2002-12-12T00:00:00"/>
    <x v="2265"/>
    <x v="1"/>
    <s v="tier - 2"/>
    <x v="0"/>
    <x v="43"/>
  </r>
  <r>
    <x v="2268"/>
    <s v="Ms."/>
    <s v=" Sandra K."/>
    <s v="Lynch"/>
    <n v="19.7"/>
    <n v="5.51"/>
    <s v="No"/>
    <x v="0"/>
    <x v="0"/>
    <n v="1"/>
    <x v="1"/>
    <x v="2"/>
    <x v="2"/>
    <d v="1998-07-13T00:00:00"/>
    <x v="2266"/>
    <x v="1"/>
    <s v="tier - 1"/>
    <x v="0"/>
    <x v="44"/>
  </r>
  <r>
    <x v="2269"/>
    <s v="Ms."/>
    <s v=" Katharine"/>
    <s v="Reilly"/>
    <n v="19.21"/>
    <n v="4.76"/>
    <s v="No"/>
    <x v="1"/>
    <x v="0"/>
    <n v="1"/>
    <x v="1"/>
    <x v="2"/>
    <x v="2"/>
    <d v="2004-10-16T00:00:00"/>
    <x v="2267"/>
    <x v="1"/>
    <s v="tier - 1"/>
    <x v="1"/>
    <x v="41"/>
  </r>
  <r>
    <x v="2270"/>
    <s v="Mr."/>
    <s v=" Jerome"/>
    <s v="Nolette"/>
    <n v="19.3"/>
    <n v="4.7"/>
    <s v="No"/>
    <x v="1"/>
    <x v="0"/>
    <n v="1"/>
    <x v="1"/>
    <x v="2"/>
    <x v="2"/>
    <d v="2004-07-09T00:00:00"/>
    <x v="2268"/>
    <x v="1"/>
    <s v="tier - 1"/>
    <x v="0"/>
    <x v="41"/>
  </r>
  <r>
    <x v="2271"/>
    <s v="Ms."/>
    <s v=" Julia R"/>
    <s v="Chabrier"/>
    <n v="16.22"/>
    <n v="6.21"/>
    <s v="Yes"/>
    <x v="0"/>
    <x v="0"/>
    <n v="0"/>
    <x v="1"/>
    <x v="3"/>
    <x v="1"/>
    <d v="1996-11-04T00:00:00"/>
    <x v="2269"/>
    <x v="1"/>
    <s v="tier - 3"/>
    <x v="1"/>
    <x v="45"/>
  </r>
  <r>
    <x v="2272"/>
    <s v="Mr."/>
    <s v=" Sean Henry"/>
    <s v="Lee"/>
    <n v="17.12"/>
    <n v="4.5199999999999996"/>
    <s v="No"/>
    <x v="1"/>
    <x v="0"/>
    <n v="1"/>
    <x v="1"/>
    <x v="3"/>
    <x v="2"/>
    <d v="2004-06-02T00:00:00"/>
    <x v="2270"/>
    <x v="1"/>
    <s v="tier - 1"/>
    <x v="0"/>
    <x v="39"/>
  </r>
  <r>
    <x v="2273"/>
    <s v="Ms."/>
    <s v=" Rachel A."/>
    <s v="Knotts"/>
    <n v="19.07"/>
    <n v="5.45"/>
    <s v="No"/>
    <x v="0"/>
    <x v="0"/>
    <n v="1"/>
    <x v="1"/>
    <x v="2"/>
    <x v="2"/>
    <d v="1992-10-06T00:00:00"/>
    <x v="2271"/>
    <x v="1"/>
    <s v="tier - 3"/>
    <x v="0"/>
    <x v="34"/>
  </r>
  <r>
    <x v="2274"/>
    <s v="Mr."/>
    <s v=" Jim"/>
    <s v="Pultorak"/>
    <n v="15.56"/>
    <n v="4.42"/>
    <s v="No"/>
    <x v="0"/>
    <x v="0"/>
    <n v="0"/>
    <x v="1"/>
    <x v="3"/>
    <x v="2"/>
    <d v="1999-06-28T00:00:00"/>
    <x v="2272"/>
    <x v="1"/>
    <s v="tier - 3"/>
    <x v="1"/>
    <x v="35"/>
  </r>
  <r>
    <x v="2275"/>
    <s v="Mr."/>
    <s v=" Tim"/>
    <s v="Maxon"/>
    <n v="22.76"/>
    <n v="9.44"/>
    <s v="No"/>
    <x v="0"/>
    <x v="0"/>
    <n v="0"/>
    <x v="1"/>
    <x v="2"/>
    <x v="0"/>
    <d v="2002-08-26T00:00:00"/>
    <x v="2273"/>
    <x v="1"/>
    <s v="tier - 1"/>
    <x v="0"/>
    <x v="43"/>
  </r>
  <r>
    <x v="2276"/>
    <s v="Ms."/>
    <s v=" Abby L."/>
    <s v="Kraai"/>
    <n v="22.79"/>
    <n v="6.15"/>
    <s v="Yes"/>
    <x v="0"/>
    <x v="1"/>
    <n v="1"/>
    <x v="1"/>
    <x v="2"/>
    <x v="1"/>
    <d v="1997-06-28T00:00:00"/>
    <x v="2274"/>
    <x v="1"/>
    <s v="tier - 2"/>
    <x v="0"/>
    <x v="31"/>
  </r>
  <r>
    <x v="2277"/>
    <s v="Mr."/>
    <s v=" Mark"/>
    <s v="Larosa"/>
    <n v="17.41"/>
    <n v="5.13"/>
    <s v="Yes"/>
    <x v="0"/>
    <x v="0"/>
    <n v="0"/>
    <x v="1"/>
    <x v="3"/>
    <x v="2"/>
    <d v="1996-08-11T00:00:00"/>
    <x v="2275"/>
    <x v="1"/>
    <s v="tier - 3"/>
    <x v="0"/>
    <x v="45"/>
  </r>
  <r>
    <x v="2278"/>
    <s v="Mr."/>
    <s v=" Ali"/>
    <s v="King"/>
    <n v="19.32"/>
    <n v="4.96"/>
    <s v="Yes"/>
    <x v="0"/>
    <x v="0"/>
    <n v="0"/>
    <x v="1"/>
    <x v="2"/>
    <x v="2"/>
    <d v="2001-11-12T00:00:00"/>
    <x v="2276"/>
    <x v="1"/>
    <s v="tier - 1"/>
    <x v="0"/>
    <x v="47"/>
  </r>
  <r>
    <x v="2279"/>
    <s v="Mr."/>
    <s v=" Joshua"/>
    <s v="Haney"/>
    <n v="18.25"/>
    <n v="10.95"/>
    <s v="No"/>
    <x v="0"/>
    <x v="0"/>
    <n v="0"/>
    <x v="1"/>
    <x v="3"/>
    <x v="0"/>
    <d v="2002-06-11T00:00:00"/>
    <x v="2277"/>
    <x v="1"/>
    <s v="tier - 3"/>
    <x v="1"/>
    <x v="43"/>
  </r>
  <r>
    <x v="2280"/>
    <s v="Mr."/>
    <s v=" Pierre"/>
    <s v="Boulay"/>
    <n v="53.13"/>
    <n v="4.4400000000000004"/>
    <s v="No"/>
    <x v="1"/>
    <x v="0"/>
    <n v="1"/>
    <x v="1"/>
    <x v="0"/>
    <x v="2"/>
    <d v="2004-11-11T00:00:00"/>
    <x v="2278"/>
    <x v="1"/>
    <s v="tier - 3"/>
    <x v="0"/>
    <x v="41"/>
  </r>
  <r>
    <x v="2281"/>
    <s v="Ms."/>
    <s v=" Kate"/>
    <s v="Peters"/>
    <n v="20.46"/>
    <n v="4.0199999999999996"/>
    <s v="No"/>
    <x v="0"/>
    <x v="0"/>
    <n v="0"/>
    <x v="1"/>
    <x v="2"/>
    <x v="2"/>
    <d v="1994-07-26T00:00:00"/>
    <x v="2279"/>
    <x v="1"/>
    <s v="tier - 1"/>
    <x v="0"/>
    <x v="6"/>
  </r>
  <r>
    <x v="2282"/>
    <s v="Mr."/>
    <s v=" David"/>
    <s v="Luy"/>
    <n v="43.01"/>
    <n v="5.44"/>
    <s v="No"/>
    <x v="1"/>
    <x v="0"/>
    <n v="1"/>
    <x v="1"/>
    <x v="0"/>
    <x v="2"/>
    <d v="2004-07-18T00:00:00"/>
    <x v="2280"/>
    <x v="1"/>
    <s v="tier - 2"/>
    <x v="0"/>
    <x v="41"/>
  </r>
  <r>
    <x v="2283"/>
    <s v="Ms."/>
    <s v=" Carla"/>
    <s v="Fava"/>
    <n v="15.01"/>
    <n v="4.1500000000000004"/>
    <s v="No"/>
    <x v="0"/>
    <x v="1"/>
    <n v="1"/>
    <x v="1"/>
    <x v="3"/>
    <x v="2"/>
    <d v="2003-06-12T00:00:00"/>
    <x v="2281"/>
    <x v="1"/>
    <s v="tier - 1"/>
    <x v="1"/>
    <x v="39"/>
  </r>
  <r>
    <x v="2284"/>
    <s v="Mr."/>
    <s v=" Alvaro Sr."/>
    <s v="Montoya"/>
    <n v="41.14"/>
    <n v="6.02"/>
    <s v="No"/>
    <x v="1"/>
    <x v="0"/>
    <n v="1"/>
    <x v="1"/>
    <x v="0"/>
    <x v="1"/>
    <d v="2004-06-10T00:00:00"/>
    <x v="2282"/>
    <x v="1"/>
    <s v="tier - 2"/>
    <x v="0"/>
    <x v="41"/>
  </r>
  <r>
    <x v="2285"/>
    <s v="Ms."/>
    <s v=" Hope"/>
    <s v="Bain"/>
    <n v="16.55"/>
    <n v="7.73"/>
    <s v="No"/>
    <x v="0"/>
    <x v="0"/>
    <n v="0"/>
    <x v="1"/>
    <x v="3"/>
    <x v="0"/>
    <d v="2002-10-01T00:00:00"/>
    <x v="2283"/>
    <x v="2"/>
    <s v="tier - 2"/>
    <x v="3"/>
    <x v="43"/>
  </r>
  <r>
    <x v="2286"/>
    <s v="Mr."/>
    <s v=" Mark P."/>
    <s v="Albertson"/>
    <n v="37.29"/>
    <n v="5.03"/>
    <s v="No"/>
    <x v="1"/>
    <x v="0"/>
    <n v="1"/>
    <x v="1"/>
    <x v="0"/>
    <x v="2"/>
    <d v="2004-09-12T00:00:00"/>
    <x v="2284"/>
    <x v="2"/>
    <s v="tier - 3"/>
    <x v="0"/>
    <x v="41"/>
  </r>
  <r>
    <x v="2287"/>
    <s v="Ms."/>
    <s v=" Desiree"/>
    <s v="Barger"/>
    <n v="16.739999999999998"/>
    <n v="4.08"/>
    <s v="Yes"/>
    <x v="0"/>
    <x v="0"/>
    <n v="0"/>
    <x v="1"/>
    <x v="3"/>
    <x v="2"/>
    <d v="2001-10-25T00:00:00"/>
    <x v="2285"/>
    <x v="2"/>
    <s v="tier - 1"/>
    <x v="0"/>
    <x v="47"/>
  </r>
  <r>
    <x v="2288"/>
    <s v="Mr."/>
    <s v=" Mario Jr."/>
    <s v="Fraioli"/>
    <n v="34.43"/>
    <n v="4.2699999999999996"/>
    <s v="No"/>
    <x v="1"/>
    <x v="0"/>
    <n v="1"/>
    <x v="1"/>
    <x v="0"/>
    <x v="2"/>
    <d v="2004-11-27T00:00:00"/>
    <x v="2286"/>
    <x v="2"/>
    <s v="tier - 2"/>
    <x v="0"/>
    <x v="41"/>
  </r>
  <r>
    <x v="2289"/>
    <s v="Mr."/>
    <s v=" Lusapho"/>
    <s v="April"/>
    <n v="34.1"/>
    <n v="4.07"/>
    <s v="No"/>
    <x v="1"/>
    <x v="0"/>
    <n v="1"/>
    <x v="1"/>
    <x v="0"/>
    <x v="2"/>
    <d v="2004-10-15T00:00:00"/>
    <x v="2287"/>
    <x v="2"/>
    <s v="tier - 1"/>
    <x v="0"/>
    <x v="41"/>
  </r>
  <r>
    <x v="2290"/>
    <s v="Ms."/>
    <s v=" Erin C."/>
    <s v="King"/>
    <n v="19.3"/>
    <n v="10.36"/>
    <s v="No"/>
    <x v="0"/>
    <x v="0"/>
    <n v="0"/>
    <x v="1"/>
    <x v="2"/>
    <x v="0"/>
    <d v="2002-08-11T00:00:00"/>
    <x v="2288"/>
    <x v="2"/>
    <s v="tier - 1"/>
    <x v="0"/>
    <x v="43"/>
  </r>
  <r>
    <x v="2291"/>
    <s v="Mr."/>
    <s v=" Alan F"/>
    <s v="Talhelm"/>
    <n v="33.659999999999997"/>
    <n v="5.71"/>
    <s v="No"/>
    <x v="1"/>
    <x v="0"/>
    <n v="1"/>
    <x v="1"/>
    <x v="0"/>
    <x v="1"/>
    <d v="2004-11-28T00:00:00"/>
    <x v="2289"/>
    <x v="2"/>
    <s v="tier - 3"/>
    <x v="0"/>
    <x v="41"/>
  </r>
  <r>
    <x v="2292"/>
    <s v="Mr."/>
    <s v=" Ryan"/>
    <s v="Regnier"/>
    <n v="33.33"/>
    <n v="6.08"/>
    <s v="No"/>
    <x v="1"/>
    <x v="0"/>
    <n v="1"/>
    <x v="1"/>
    <x v="0"/>
    <x v="1"/>
    <d v="2004-06-11T00:00:00"/>
    <x v="2290"/>
    <x v="2"/>
    <s v="tier - 3"/>
    <x v="0"/>
    <x v="41"/>
  </r>
  <r>
    <x v="2293"/>
    <s v="Ms."/>
    <s v=" Hope"/>
    <s v="Treece"/>
    <n v="21.84"/>
    <n v="5.71"/>
    <s v="No"/>
    <x v="1"/>
    <x v="0"/>
    <n v="1"/>
    <x v="1"/>
    <x v="2"/>
    <x v="1"/>
    <d v="2004-10-06T00:00:00"/>
    <x v="2291"/>
    <x v="2"/>
    <s v="tier - 3"/>
    <x v="0"/>
    <x v="41"/>
  </r>
  <r>
    <x v="2294"/>
    <s v="Mr."/>
    <s v=" Josh"/>
    <s v="Beisel"/>
    <n v="16.87"/>
    <n v="9.1300000000000008"/>
    <s v="No"/>
    <x v="0"/>
    <x v="0"/>
    <n v="0"/>
    <x v="1"/>
    <x v="3"/>
    <x v="0"/>
    <d v="2002-07-19T00:00:00"/>
    <x v="2292"/>
    <x v="2"/>
    <s v="tier - 1"/>
    <x v="0"/>
    <x v="43"/>
  </r>
  <r>
    <x v="2295"/>
    <s v="Mr."/>
    <s v=" Jacob J"/>
    <s v="Enke"/>
    <n v="30.14"/>
    <n v="5.49"/>
    <s v="No"/>
    <x v="1"/>
    <x v="0"/>
    <n v="1"/>
    <x v="1"/>
    <x v="0"/>
    <x v="2"/>
    <d v="2004-06-14T00:00:00"/>
    <x v="2293"/>
    <x v="2"/>
    <s v="tier - 1"/>
    <x v="0"/>
    <x v="41"/>
  </r>
  <r>
    <x v="2296"/>
    <s v="Mr."/>
    <s v=" Jose Tomas"/>
    <s v="Ruiz-Tagle Barros"/>
    <n v="23.21"/>
    <n v="4.37"/>
    <s v="No"/>
    <x v="1"/>
    <x v="0"/>
    <n v="1"/>
    <x v="1"/>
    <x v="2"/>
    <x v="2"/>
    <d v="2004-11-12T00:00:00"/>
    <x v="2294"/>
    <x v="2"/>
    <s v="tier - 1"/>
    <x v="0"/>
    <x v="41"/>
  </r>
  <r>
    <x v="2297"/>
    <s v="Ms."/>
    <s v=" Mary Evan"/>
    <s v="Ferrell"/>
    <n v="17.170000000000002"/>
    <n v="8.4600000000000009"/>
    <s v="No"/>
    <x v="0"/>
    <x v="0"/>
    <n v="0"/>
    <x v="1"/>
    <x v="3"/>
    <x v="0"/>
    <d v="2002-08-13T00:00:00"/>
    <x v="2295"/>
    <x v="2"/>
    <s v="tier - 3"/>
    <x v="0"/>
    <x v="43"/>
  </r>
  <r>
    <x v="2298"/>
    <s v="Mr."/>
    <s v=" Justin K."/>
    <s v="Gates"/>
    <n v="15.61"/>
    <n v="5.28"/>
    <s v="No"/>
    <x v="0"/>
    <x v="0"/>
    <n v="1"/>
    <x v="1"/>
    <x v="3"/>
    <x v="2"/>
    <d v="1998-12-26T00:00:00"/>
    <x v="2296"/>
    <x v="2"/>
    <s v="tier - 2"/>
    <x v="0"/>
    <x v="44"/>
  </r>
  <r>
    <x v="2299"/>
    <s v="Mr."/>
    <s v=" Patrick"/>
    <s v="Jeffers"/>
    <n v="17.98"/>
    <n v="5.33"/>
    <s v="Yes"/>
    <x v="0"/>
    <x v="1"/>
    <n v="1"/>
    <x v="1"/>
    <x v="3"/>
    <x v="2"/>
    <d v="1997-08-13T00:00:00"/>
    <x v="2297"/>
    <x v="2"/>
    <s v="tier - 3"/>
    <x v="0"/>
    <x v="31"/>
  </r>
  <r>
    <x v="2300"/>
    <s v="Mr."/>
    <s v=" Roman"/>
    <s v="Sulhanek"/>
    <n v="21.64"/>
    <n v="5.5"/>
    <s v="No"/>
    <x v="1"/>
    <x v="0"/>
    <n v="1"/>
    <x v="1"/>
    <x v="2"/>
    <x v="2"/>
    <d v="2004-08-24T00:00:00"/>
    <x v="2298"/>
    <x v="2"/>
    <s v="tier - 3"/>
    <x v="0"/>
    <x v="41"/>
  </r>
  <r>
    <x v="2301"/>
    <s v="Mr."/>
    <s v=" David"/>
    <s v="Ozahowski"/>
    <n v="16.399999999999999"/>
    <n v="5.4"/>
    <s v="No"/>
    <x v="0"/>
    <x v="1"/>
    <n v="1"/>
    <x v="1"/>
    <x v="3"/>
    <x v="2"/>
    <d v="1993-09-28T00:00:00"/>
    <x v="2299"/>
    <x v="2"/>
    <s v="tier - 1"/>
    <x v="0"/>
    <x v="20"/>
  </r>
  <r>
    <x v="2302"/>
    <s v="Ms."/>
    <s v=" Evelyn L"/>
    <s v="Caron"/>
    <n v="15.77"/>
    <n v="6.05"/>
    <s v="Yes"/>
    <x v="0"/>
    <x v="0"/>
    <n v="1"/>
    <x v="1"/>
    <x v="3"/>
    <x v="1"/>
    <d v="1995-06-01T00:00:00"/>
    <x v="2300"/>
    <x v="2"/>
    <s v="tier - 2"/>
    <x v="0"/>
    <x v="6"/>
  </r>
  <r>
    <x v="2303"/>
    <s v="Mr."/>
    <s v=" Jim"/>
    <s v="Fullarton"/>
    <n v="18.27"/>
    <n v="11.46"/>
    <s v="No"/>
    <x v="0"/>
    <x v="0"/>
    <n v="0"/>
    <x v="1"/>
    <x v="3"/>
    <x v="0"/>
    <d v="2002-07-01T00:00:00"/>
    <x v="2301"/>
    <x v="2"/>
    <s v="tier - 2"/>
    <x v="1"/>
    <x v="43"/>
  </r>
  <r>
    <x v="2304"/>
    <s v="Mr."/>
    <s v=" Matthew S"/>
    <s v="Lindgren"/>
    <n v="16.489999999999998"/>
    <n v="8.48"/>
    <s v="No"/>
    <x v="0"/>
    <x v="0"/>
    <n v="0"/>
    <x v="1"/>
    <x v="3"/>
    <x v="0"/>
    <d v="2002-07-20T00:00:00"/>
    <x v="2302"/>
    <x v="2"/>
    <s v="tier - 1"/>
    <x v="0"/>
    <x v="43"/>
  </r>
  <r>
    <x v="2305"/>
    <s v="Mr."/>
    <s v=" Kenneth"/>
    <s v="Akiha"/>
    <n v="16.14"/>
    <n v="4.8600000000000003"/>
    <s v="No"/>
    <x v="0"/>
    <x v="0"/>
    <n v="0"/>
    <x v="1"/>
    <x v="3"/>
    <x v="2"/>
    <d v="1994-11-17T00:00:00"/>
    <x v="2303"/>
    <x v="2"/>
    <s v="tier - 2"/>
    <x v="0"/>
    <x v="6"/>
  </r>
  <r>
    <x v="2306"/>
    <s v="Ms."/>
    <s v=" Andrea"/>
    <s v="Sweny"/>
    <n v="20.85"/>
    <n v="4.45"/>
    <s v="Yes"/>
    <x v="0"/>
    <x v="0"/>
    <n v="1"/>
    <x v="1"/>
    <x v="2"/>
    <x v="2"/>
    <d v="1995-10-05T00:00:00"/>
    <x v="2304"/>
    <x v="2"/>
    <s v="tier - 1"/>
    <x v="0"/>
    <x v="40"/>
  </r>
  <r>
    <x v="2307"/>
    <s v="Ms."/>
    <s v=" Kristina"/>
    <s v="Tobin"/>
    <n v="15.88"/>
    <n v="4.3600000000000003"/>
    <s v="No"/>
    <x v="0"/>
    <x v="0"/>
    <n v="0"/>
    <x v="1"/>
    <x v="3"/>
    <x v="2"/>
    <d v="1999-08-05T00:00:00"/>
    <x v="2305"/>
    <x v="2"/>
    <s v="tier - 2"/>
    <x v="0"/>
    <x v="35"/>
  </r>
  <r>
    <x v="2308"/>
    <s v="Ms."/>
    <s v=" Kristen"/>
    <s v="Pedersen"/>
    <n v="20.66"/>
    <n v="5.8"/>
    <s v="No"/>
    <x v="1"/>
    <x v="0"/>
    <n v="1"/>
    <x v="1"/>
    <x v="2"/>
    <x v="1"/>
    <d v="2000-10-09T00:00:00"/>
    <x v="2306"/>
    <x v="2"/>
    <s v="tier - 2"/>
    <x v="0"/>
    <x v="21"/>
  </r>
  <r>
    <x v="2309"/>
    <s v="Mr."/>
    <s v=" Matthew"/>
    <s v="Lynch"/>
    <n v="20.399999999999999"/>
    <n v="5.27"/>
    <s v="No"/>
    <x v="0"/>
    <x v="0"/>
    <n v="0"/>
    <x v="1"/>
    <x v="2"/>
    <x v="2"/>
    <d v="1994-11-22T00:00:00"/>
    <x v="2307"/>
    <x v="2"/>
    <s v="tier - 2"/>
    <x v="0"/>
    <x v="6"/>
  </r>
  <r>
    <x v="2310"/>
    <s v="Mrs."/>
    <s v=" Kathleen"/>
    <s v="Keys"/>
    <n v="25.19"/>
    <n v="5.64"/>
    <s v="Yes"/>
    <x v="0"/>
    <x v="0"/>
    <n v="0"/>
    <x v="1"/>
    <x v="1"/>
    <x v="2"/>
    <d v="2001-08-19T00:00:00"/>
    <x v="2308"/>
    <x v="2"/>
    <s v="tier - 2"/>
    <x v="0"/>
    <x v="47"/>
  </r>
  <r>
    <x v="2311"/>
    <s v="Ms."/>
    <s v=" Lindsey"/>
    <s v="Wilbur"/>
    <n v="20.54"/>
    <n v="4.2"/>
    <s v="Yes"/>
    <x v="0"/>
    <x v="0"/>
    <n v="1"/>
    <x v="1"/>
    <x v="2"/>
    <x v="2"/>
    <d v="1995-10-28T00:00:00"/>
    <x v="2309"/>
    <x v="2"/>
    <s v="tier - 1"/>
    <x v="0"/>
    <x v="40"/>
  </r>
  <r>
    <x v="2312"/>
    <s v="Mr."/>
    <s v=" Robert"/>
    <s v="Ditota"/>
    <n v="20.13"/>
    <n v="5.42"/>
    <s v="No"/>
    <x v="0"/>
    <x v="0"/>
    <n v="0"/>
    <x v="1"/>
    <x v="2"/>
    <x v="2"/>
    <d v="1994-10-30T00:00:00"/>
    <x v="2310"/>
    <x v="2"/>
    <s v="tier - 1"/>
    <x v="0"/>
    <x v="6"/>
  </r>
  <r>
    <x v="2313"/>
    <s v="Ms."/>
    <s v=" Sarah E."/>
    <s v="Horbol"/>
    <n v="18.93"/>
    <n v="6.11"/>
    <s v="No"/>
    <x v="0"/>
    <x v="1"/>
    <n v="1"/>
    <x v="1"/>
    <x v="2"/>
    <x v="1"/>
    <d v="1993-11-27T00:00:00"/>
    <x v="2311"/>
    <x v="2"/>
    <s v="tier - 1"/>
    <x v="0"/>
    <x v="20"/>
  </r>
  <r>
    <x v="2314"/>
    <s v="Ms."/>
    <s v=" Flannery"/>
    <s v="O'Rourke"/>
    <n v="24.14"/>
    <n v="5.29"/>
    <s v="No"/>
    <x v="1"/>
    <x v="0"/>
    <n v="1"/>
    <x v="1"/>
    <x v="2"/>
    <x v="2"/>
    <d v="2000-11-18T00:00:00"/>
    <x v="2312"/>
    <x v="2"/>
    <s v="tier - 1"/>
    <x v="0"/>
    <x v="21"/>
  </r>
  <r>
    <x v="2315"/>
    <s v="Mr."/>
    <s v=" John T"/>
    <s v="Williams"/>
    <n v="25.03"/>
    <n v="5.91"/>
    <s v="No"/>
    <x v="1"/>
    <x v="0"/>
    <n v="1"/>
    <x v="1"/>
    <x v="1"/>
    <x v="1"/>
    <d v="2004-10-07T00:00:00"/>
    <x v="2313"/>
    <x v="2"/>
    <s v="tier - 2"/>
    <x v="3"/>
    <x v="41"/>
  </r>
  <r>
    <x v="2316"/>
    <s v="Mr."/>
    <s v=" Koji"/>
    <s v="Murakami"/>
    <n v="20.47"/>
    <n v="5.81"/>
    <s v="Yes"/>
    <x v="0"/>
    <x v="0"/>
    <n v="1"/>
    <x v="1"/>
    <x v="2"/>
    <x v="1"/>
    <d v="1995-12-07T00:00:00"/>
    <x v="2314"/>
    <x v="2"/>
    <s v="tier - 2"/>
    <x v="0"/>
    <x v="40"/>
  </r>
  <r>
    <x v="2317"/>
    <s v="Ms."/>
    <s v=" Candice M"/>
    <s v="Gagnon"/>
    <n v="18.82"/>
    <n v="5.51"/>
    <s v="Yes"/>
    <x v="0"/>
    <x v="0"/>
    <n v="0"/>
    <x v="1"/>
    <x v="2"/>
    <x v="2"/>
    <d v="1996-09-18T00:00:00"/>
    <x v="2315"/>
    <x v="2"/>
    <s v="tier - 2"/>
    <x v="1"/>
    <x v="45"/>
  </r>
  <r>
    <x v="2318"/>
    <s v="Mr."/>
    <s v=" Theodore A."/>
    <s v="Petermann"/>
    <n v="17.079999999999998"/>
    <n v="5.73"/>
    <s v="No"/>
    <x v="0"/>
    <x v="1"/>
    <n v="1"/>
    <x v="1"/>
    <x v="3"/>
    <x v="1"/>
    <d v="1993-06-28T00:00:00"/>
    <x v="2316"/>
    <x v="2"/>
    <s v="tier - 3"/>
    <x v="0"/>
    <x v="20"/>
  </r>
  <r>
    <x v="2319"/>
    <s v="Ms."/>
    <s v=" Lindy"/>
    <s v="Graves - Rostro"/>
    <n v="19.21"/>
    <n v="5.53"/>
    <s v="Yes"/>
    <x v="0"/>
    <x v="0"/>
    <n v="0"/>
    <x v="1"/>
    <x v="2"/>
    <x v="2"/>
    <d v="1996-10-22T00:00:00"/>
    <x v="2317"/>
    <x v="2"/>
    <s v="tier - 3"/>
    <x v="0"/>
    <x v="45"/>
  </r>
  <r>
    <x v="2320"/>
    <s v="Mr."/>
    <s v=" Thomas"/>
    <s v="Danielson"/>
    <n v="17.86"/>
    <n v="5.43"/>
    <s v="No"/>
    <x v="0"/>
    <x v="1"/>
    <n v="1"/>
    <x v="1"/>
    <x v="3"/>
    <x v="2"/>
    <d v="1993-08-09T00:00:00"/>
    <x v="2317"/>
    <x v="2"/>
    <s v="tier - 1"/>
    <x v="0"/>
    <x v="20"/>
  </r>
  <r>
    <x v="2321"/>
    <s v="Ms."/>
    <s v=" Holly"/>
    <s v="Street"/>
    <n v="21.38"/>
    <n v="8.01"/>
    <s v="No"/>
    <x v="0"/>
    <x v="0"/>
    <n v="0"/>
    <x v="1"/>
    <x v="2"/>
    <x v="0"/>
    <d v="2002-09-19T00:00:00"/>
    <x v="2318"/>
    <x v="2"/>
    <s v="tier - 1"/>
    <x v="1"/>
    <x v="43"/>
  </r>
  <r>
    <x v="2322"/>
    <s v="Mr."/>
    <s v=" Matthew"/>
    <s v="Buss"/>
    <n v="23.35"/>
    <n v="5.94"/>
    <s v="No"/>
    <x v="0"/>
    <x v="0"/>
    <n v="0"/>
    <x v="1"/>
    <x v="2"/>
    <x v="1"/>
    <d v="1999-12-14T00:00:00"/>
    <x v="2319"/>
    <x v="2"/>
    <s v="tier - 1"/>
    <x v="0"/>
    <x v="35"/>
  </r>
  <r>
    <x v="2323"/>
    <s v="Ms."/>
    <s v=" Meghan K"/>
    <s v="Duffy"/>
    <n v="22.24"/>
    <n v="5.04"/>
    <s v="No"/>
    <x v="0"/>
    <x v="0"/>
    <n v="0"/>
    <x v="1"/>
    <x v="2"/>
    <x v="2"/>
    <d v="1999-12-26T00:00:00"/>
    <x v="2320"/>
    <x v="1"/>
    <s v="tier - 3"/>
    <x v="0"/>
    <x v="35"/>
  </r>
  <r>
    <x v="2324"/>
    <s v="Mr."/>
    <s v=" Fred"/>
    <s v="Hines"/>
    <n v="24.76"/>
    <n v="4.54"/>
    <s v="Yes"/>
    <x v="0"/>
    <x v="0"/>
    <n v="0"/>
    <x v="1"/>
    <x v="2"/>
    <x v="2"/>
    <d v="2001-09-12T00:00:00"/>
    <x v="2321"/>
    <x v="2"/>
    <s v="tier - 2"/>
    <x v="0"/>
    <x v="47"/>
  </r>
  <r>
    <x v="2325"/>
    <s v="Mr."/>
    <s v=" Sebastian"/>
    <s v="Castro"/>
    <n v="20.100000000000001"/>
    <n v="5.6"/>
    <s v="Yes"/>
    <x v="0"/>
    <x v="1"/>
    <n v="1"/>
    <x v="1"/>
    <x v="2"/>
    <x v="2"/>
    <d v="1997-11-09T00:00:00"/>
    <x v="2322"/>
    <x v="2"/>
    <s v="tier - 3"/>
    <x v="0"/>
    <x v="31"/>
  </r>
  <r>
    <x v="2326"/>
    <s v="Ms."/>
    <s v=" Laura"/>
    <s v="Howell"/>
    <n v="21.77"/>
    <n v="10.67"/>
    <s v="No"/>
    <x v="0"/>
    <x v="0"/>
    <n v="0"/>
    <x v="1"/>
    <x v="2"/>
    <x v="0"/>
    <d v="2002-11-29T00:00:00"/>
    <x v="2323"/>
    <x v="2"/>
    <s v="tier - 2"/>
    <x v="1"/>
    <x v="43"/>
  </r>
  <r>
    <x v="2327"/>
    <s v="Ms."/>
    <s v=" Nicole"/>
    <s v="Avery"/>
    <n v="17.82"/>
    <n v="5.26"/>
    <s v="Yes"/>
    <x v="0"/>
    <x v="0"/>
    <n v="1"/>
    <x v="1"/>
    <x v="3"/>
    <x v="2"/>
    <d v="1995-07-04T00:00:00"/>
    <x v="2324"/>
    <x v="2"/>
    <s v="tier - 3"/>
    <x v="0"/>
    <x v="40"/>
  </r>
  <r>
    <x v="2328"/>
    <s v="Ms."/>
    <s v=" Susan E"/>
    <s v="Bohinski"/>
    <n v="17.07"/>
    <n v="5.22"/>
    <s v="No"/>
    <x v="0"/>
    <x v="1"/>
    <n v="1"/>
    <x v="1"/>
    <x v="3"/>
    <x v="2"/>
    <d v="1993-06-01T00:00:00"/>
    <x v="2324"/>
    <x v="2"/>
    <s v="tier - 3"/>
    <x v="0"/>
    <x v="34"/>
  </r>
  <r>
    <x v="2329"/>
    <s v="Ms."/>
    <s v=" Katy"/>
    <s v="Kohls"/>
    <n v="22.24"/>
    <n v="4.29"/>
    <s v="Yes"/>
    <x v="0"/>
    <x v="0"/>
    <n v="0"/>
    <x v="1"/>
    <x v="2"/>
    <x v="2"/>
    <d v="2001-11-20T00:00:00"/>
    <x v="2325"/>
    <x v="2"/>
    <s v="tier - 3"/>
    <x v="1"/>
    <x v="47"/>
  </r>
  <r>
    <x v="2330"/>
    <s v="Mr."/>
    <s v=" Jordan"/>
    <s v="Brietzke"/>
    <n v="22.34"/>
    <n v="5.57"/>
    <s v="No"/>
    <x v="0"/>
    <x v="0"/>
    <n v="1"/>
    <x v="1"/>
    <x v="2"/>
    <x v="2"/>
    <d v="1998-07-27T00:00:00"/>
    <x v="2326"/>
    <x v="2"/>
    <s v="tier - 3"/>
    <x v="0"/>
    <x v="44"/>
  </r>
  <r>
    <x v="2331"/>
    <s v="Mr."/>
    <s v=" Juan D. Sr."/>
    <s v="Riveros Gonzalez"/>
    <n v="17.7"/>
    <n v="6.28"/>
    <s v="No"/>
    <x v="0"/>
    <x v="0"/>
    <n v="1"/>
    <x v="1"/>
    <x v="3"/>
    <x v="1"/>
    <d v="1992-09-13T00:00:00"/>
    <x v="2327"/>
    <x v="2"/>
    <s v="tier - 3"/>
    <x v="0"/>
    <x v="34"/>
  </r>
  <r>
    <x v="2332"/>
    <s v="Ms."/>
    <s v=" Julie"/>
    <s v="Albano"/>
    <n v="16.47"/>
    <n v="6.35"/>
    <s v="No"/>
    <x v="0"/>
    <x v="1"/>
    <n v="1"/>
    <x v="1"/>
    <x v="3"/>
    <x v="1"/>
    <d v="1993-06-30T00:00:00"/>
    <x v="2328"/>
    <x v="1"/>
    <s v="tier - 1"/>
    <x v="0"/>
    <x v="20"/>
  </r>
  <r>
    <x v="2333"/>
    <s v="Mr."/>
    <s v=" Evan P"/>
    <s v="Rosendahl"/>
    <n v="17.600000000000001"/>
    <n v="4.3899999999999997"/>
    <s v="No"/>
    <x v="0"/>
    <x v="0"/>
    <n v="1"/>
    <x v="1"/>
    <x v="3"/>
    <x v="2"/>
    <d v="1992-11-30T00:00:00"/>
    <x v="2329"/>
    <x v="1"/>
    <s v="tier - 1"/>
    <x v="0"/>
    <x v="34"/>
  </r>
  <r>
    <x v="2334"/>
    <s v="Mr."/>
    <s v=" Aaron K"/>
    <s v="German"/>
    <n v="17.579999999999998"/>
    <n v="4.51"/>
    <s v="No"/>
    <x v="0"/>
    <x v="0"/>
    <n v="1"/>
    <x v="1"/>
    <x v="3"/>
    <x v="2"/>
    <d v="1992-07-09T00:00:00"/>
    <x v="2330"/>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215165-5AD1-41EA-A7FE-CD30E8A05D8F}" name="PivotTable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P2:AT21" firstHeaderRow="1" firstDataRow="2" firstDataCol="1"/>
  <pivotFields count="19">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items count="3">
        <item x="0"/>
        <item x="1"/>
        <item t="default"/>
      </items>
    </pivotField>
    <pivotField multipleItemSelectionAllowed="1" showAll="0">
      <items count="3">
        <item x="0"/>
        <item x="1"/>
        <item t="default"/>
      </items>
    </pivotField>
    <pivotField showAll="0"/>
    <pivotField showAll="0">
      <items count="4">
        <item h="1" x="2"/>
        <item x="1"/>
        <item h="1" x="0"/>
        <item t="default"/>
      </items>
    </pivotField>
    <pivotField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numFmtId="165" showAll="0"/>
    <pivotField dataField="1" numFmtId="167"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7"/>
  </rowFields>
  <rowItems count="18">
    <i>
      <x/>
    </i>
    <i>
      <x v="1"/>
    </i>
    <i>
      <x v="2"/>
    </i>
    <i>
      <x v="3"/>
    </i>
    <i>
      <x v="4"/>
    </i>
    <i>
      <x v="5"/>
    </i>
    <i>
      <x v="6"/>
    </i>
    <i>
      <x v="7"/>
    </i>
    <i>
      <x v="8"/>
    </i>
    <i>
      <x v="9"/>
    </i>
    <i>
      <x v="10"/>
    </i>
    <i>
      <x v="11"/>
    </i>
    <i>
      <x v="12"/>
    </i>
    <i>
      <x v="13"/>
    </i>
    <i>
      <x v="14"/>
    </i>
    <i>
      <x v="15"/>
    </i>
    <i>
      <x v="16"/>
    </i>
    <i t="grand">
      <x/>
    </i>
  </rowItems>
  <colFields count="1">
    <field x="15"/>
  </colFields>
  <colItems count="4">
    <i>
      <x/>
    </i>
    <i>
      <x v="1"/>
    </i>
    <i>
      <x v="2"/>
    </i>
    <i t="grand">
      <x/>
    </i>
  </colItems>
  <dataFields count="1">
    <dataField name="Average of charges" fld="14" subtotal="average" baseField="17" baseItem="0" numFmtId="167"/>
  </dataFields>
  <formats count="10">
    <format dxfId="53">
      <pivotArea type="all" dataOnly="0" outline="0" fieldPosition="0"/>
    </format>
    <format dxfId="52">
      <pivotArea outline="0" collapsedLevelsAreSubtotals="1" fieldPosition="0"/>
    </format>
    <format dxfId="51">
      <pivotArea type="origin" dataOnly="0" labelOnly="1" outline="0" fieldPosition="0"/>
    </format>
    <format dxfId="50">
      <pivotArea field="15" type="button" dataOnly="0" labelOnly="1" outline="0" axis="axisCol" fieldPosition="0"/>
    </format>
    <format dxfId="49">
      <pivotArea type="topRight" dataOnly="0" labelOnly="1" outline="0" fieldPosition="0"/>
    </format>
    <format dxfId="48">
      <pivotArea field="17" type="button" dataOnly="0" labelOnly="1" outline="0" axis="axisRow" fieldPosition="0"/>
    </format>
    <format dxfId="47">
      <pivotArea dataOnly="0" labelOnly="1" fieldPosition="0">
        <references count="1">
          <reference field="17" count="0"/>
        </references>
      </pivotArea>
    </format>
    <format dxfId="46">
      <pivotArea dataOnly="0" labelOnly="1" grandRow="1" outline="0" fieldPosition="0"/>
    </format>
    <format dxfId="45">
      <pivotArea dataOnly="0" labelOnly="1" fieldPosition="0">
        <references count="1">
          <reference field="15" count="0"/>
        </references>
      </pivotArea>
    </format>
    <format dxfId="44">
      <pivotArea dataOnly="0" labelOnly="1" grandCol="1" outline="0" fieldPosition="0"/>
    </format>
  </formats>
  <chartFormats count="12">
    <chartFormat chart="30" format="18" series="1">
      <pivotArea type="data" outline="0" fieldPosition="0">
        <references count="1">
          <reference field="4294967294" count="1" selected="0">
            <x v="0"/>
          </reference>
        </references>
      </pivotArea>
    </chartFormat>
    <chartFormat chart="28" format="27" series="1">
      <pivotArea type="data" outline="0" fieldPosition="0">
        <references count="1">
          <reference field="4294967294" count="1" selected="0">
            <x v="0"/>
          </reference>
        </references>
      </pivotArea>
    </chartFormat>
    <chartFormat chart="26" format="28" series="1">
      <pivotArea type="data" outline="0" fieldPosition="0">
        <references count="1">
          <reference field="4294967294" count="1" selected="0">
            <x v="0"/>
          </reference>
        </references>
      </pivotArea>
    </chartFormat>
    <chartFormat chart="24" format="3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0" series="1">
      <pivotArea type="data" outline="0" fieldPosition="0">
        <references count="2">
          <reference field="4294967294" count="1" selected="0">
            <x v="0"/>
          </reference>
          <reference field="15" count="1" selected="0">
            <x v="0"/>
          </reference>
        </references>
      </pivotArea>
    </chartFormat>
    <chartFormat chart="43" format="1" series="1">
      <pivotArea type="data" outline="0" fieldPosition="0">
        <references count="2">
          <reference field="4294967294" count="1" selected="0">
            <x v="0"/>
          </reference>
          <reference field="15" count="1" selected="0">
            <x v="1"/>
          </reference>
        </references>
      </pivotArea>
    </chartFormat>
    <chartFormat chart="43" format="2" series="1">
      <pivotArea type="data" outline="0" fieldPosition="0">
        <references count="2">
          <reference field="4294967294" count="1" selected="0">
            <x v="0"/>
          </reference>
          <reference field="15" count="1" selected="0">
            <x v="2"/>
          </reference>
        </references>
      </pivotArea>
    </chartFormat>
    <chartFormat chart="53" format="6" series="1">
      <pivotArea type="data" outline="0" fieldPosition="0">
        <references count="2">
          <reference field="4294967294" count="1" selected="0">
            <x v="0"/>
          </reference>
          <reference field="15" count="1" selected="0">
            <x v="0"/>
          </reference>
        </references>
      </pivotArea>
    </chartFormat>
    <chartFormat chart="53" format="7" series="1">
      <pivotArea type="data" outline="0" fieldPosition="0">
        <references count="2">
          <reference field="4294967294" count="1" selected="0">
            <x v="0"/>
          </reference>
          <reference field="15" count="1" selected="0">
            <x v="1"/>
          </reference>
        </references>
      </pivotArea>
    </chartFormat>
    <chartFormat chart="53" format="8"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C46716-DAE0-4E8A-BFF1-4EFC6545E112}" name="PivotTable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H2:AI6" firstHeaderRow="1" firstDataRow="1" firstDataCol="1"/>
  <pivotFields count="19">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items count="3">
        <item x="0"/>
        <item x="1"/>
        <item t="default"/>
      </items>
    </pivotField>
    <pivotField multipleItemSelectionAllowed="1" showAll="0">
      <items count="3">
        <item x="0"/>
        <item x="1"/>
        <item t="default"/>
      </items>
    </pivotField>
    <pivotField showAll="0"/>
    <pivotField showAll="0">
      <items count="4">
        <item h="1" x="2"/>
        <item x="1"/>
        <item h="1" x="0"/>
        <item t="default"/>
      </items>
    </pivotField>
    <pivotField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numFmtId="165" showAll="0"/>
    <pivotField dataField="1" numFmtId="167"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Fields count="1">
    <field x="12"/>
  </rowFields>
  <rowItems count="4">
    <i>
      <x v="1"/>
    </i>
    <i>
      <x v="2"/>
    </i>
    <i>
      <x/>
    </i>
    <i t="grand">
      <x/>
    </i>
  </rowItems>
  <colItems count="1">
    <i/>
  </colItems>
  <dataFields count="1">
    <dataField name="Average of charges" fld="14" subtotal="average" baseField="12" baseItem="2" numFmtId="167"/>
  </dataFields>
  <formats count="6">
    <format dxfId="43">
      <pivotArea type="all" dataOnly="0" outline="0" fieldPosition="0"/>
    </format>
    <format dxfId="42">
      <pivotArea outline="0" collapsedLevelsAreSubtotals="1" fieldPosition="0"/>
    </format>
    <format dxfId="41">
      <pivotArea field="12" type="button" dataOnly="0" labelOnly="1" outline="0" axis="axisRow" fieldPosition="0"/>
    </format>
    <format dxfId="40">
      <pivotArea dataOnly="0" labelOnly="1" fieldPosition="0">
        <references count="1">
          <reference field="12" count="0"/>
        </references>
      </pivotArea>
    </format>
    <format dxfId="39">
      <pivotArea dataOnly="0" labelOnly="1" grandRow="1" outline="0" fieldPosition="0"/>
    </format>
    <format dxfId="38">
      <pivotArea dataOnly="0" labelOnly="1" outline="0" axis="axisValues" fieldPosition="0"/>
    </format>
  </formats>
  <chartFormats count="7">
    <chartFormat chart="30" format="18" series="1">
      <pivotArea type="data" outline="0" fieldPosition="0">
        <references count="1">
          <reference field="4294967294" count="1" selected="0">
            <x v="0"/>
          </reference>
        </references>
      </pivotArea>
    </chartFormat>
    <chartFormat chart="28" format="27" series="1">
      <pivotArea type="data" outline="0" fieldPosition="0">
        <references count="1">
          <reference field="4294967294" count="1" selected="0">
            <x v="0"/>
          </reference>
        </references>
      </pivotArea>
    </chartFormat>
    <chartFormat chart="26" format="28" series="1">
      <pivotArea type="data" outline="0" fieldPosition="0">
        <references count="1">
          <reference field="4294967294" count="1" selected="0">
            <x v="0"/>
          </reference>
        </references>
      </pivotArea>
    </chartFormat>
    <chartFormat chart="24" format="3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B908BB-12C8-4C4B-85A8-0CE0A794306A}"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Z2:AA7" firstHeaderRow="1" firstDataRow="1" firstDataCol="1"/>
  <pivotFields count="19">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items count="3">
        <item x="0"/>
        <item x="1"/>
        <item t="default"/>
      </items>
    </pivotField>
    <pivotField multipleItemSelectionAllowed="1" showAll="0">
      <items count="3">
        <item x="0"/>
        <item x="1"/>
        <item t="default"/>
      </items>
    </pivotField>
    <pivotField showAll="0"/>
    <pivotField showAll="0">
      <items count="4">
        <item h="1" x="2"/>
        <item x="1"/>
        <item h="1" x="0"/>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numFmtId="165" showAll="0"/>
    <pivotField dataField="1" numFmtId="167"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Fields count="1">
    <field x="11"/>
  </rowFields>
  <rowItems count="5">
    <i>
      <x v="3"/>
    </i>
    <i>
      <x/>
    </i>
    <i>
      <x v="2"/>
    </i>
    <i>
      <x v="1"/>
    </i>
    <i t="grand">
      <x/>
    </i>
  </rowItems>
  <colItems count="1">
    <i/>
  </colItems>
  <dataFields count="1">
    <dataField name="Sum of charges" fld="14" baseField="11" baseItem="3" numFmtId="167"/>
  </dataFields>
  <formats count="6">
    <format dxfId="37">
      <pivotArea type="all" dataOnly="0" outline="0" fieldPosition="0"/>
    </format>
    <format dxfId="36">
      <pivotArea outline="0" collapsedLevelsAreSubtotals="1" fieldPosition="0"/>
    </format>
    <format dxfId="35">
      <pivotArea field="11" type="button" dataOnly="0" labelOnly="1" outline="0" axis="axisRow" fieldPosition="0"/>
    </format>
    <format dxfId="34">
      <pivotArea dataOnly="0" labelOnly="1" fieldPosition="0">
        <references count="1">
          <reference field="11" count="0"/>
        </references>
      </pivotArea>
    </format>
    <format dxfId="33">
      <pivotArea dataOnly="0" labelOnly="1" grandRow="1" outline="0" fieldPosition="0"/>
    </format>
    <format dxfId="32">
      <pivotArea dataOnly="0" labelOnly="1" outline="0" axis="axisValues" fieldPosition="0"/>
    </format>
  </formats>
  <chartFormats count="2">
    <chartFormat chart="39"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332D01-E018-4F55-B03B-DE3E9F58F12F}"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R2:S5" firstHeaderRow="1" firstDataRow="1" firstDataCol="1"/>
  <pivotFields count="19">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dataField="1" showAll="0"/>
    <pivotField showAll="0"/>
    <pivotField axis="axisRow" showAll="0">
      <items count="3">
        <item x="0"/>
        <item x="1"/>
        <item t="default"/>
      </items>
    </pivotField>
    <pivotField multipleItemSelectionAllowed="1" showAll="0">
      <items count="3">
        <item x="0"/>
        <item x="1"/>
        <item t="default"/>
      </items>
    </pivotField>
    <pivotField showAll="0"/>
    <pivotField showAll="0">
      <items count="4">
        <item h="1" x="2"/>
        <item x="1"/>
        <item h="1" x="0"/>
        <item t="default"/>
      </items>
    </pivotField>
    <pivotField showAll="0">
      <items count="5">
        <item x="2"/>
        <item x="0"/>
        <item x="1"/>
        <item x="3"/>
        <item t="default"/>
      </items>
    </pivotField>
    <pivotField showAll="0">
      <items count="4">
        <item x="0"/>
        <item x="2"/>
        <item x="1"/>
        <item t="default"/>
      </items>
    </pivotField>
    <pivotField numFmtId="165" showAll="0"/>
    <pivotField numFmtId="167" showAll="0"/>
    <pivotField showAll="0"/>
    <pivotField showAll="0"/>
    <pivotField showAll="0"/>
    <pivotField showAll="0"/>
  </pivotFields>
  <rowFields count="1">
    <field x="7"/>
  </rowFields>
  <rowItems count="3">
    <i>
      <x/>
    </i>
    <i>
      <x v="1"/>
    </i>
    <i t="grand">
      <x/>
    </i>
  </rowItems>
  <colItems count="1">
    <i/>
  </colItems>
  <dataFields count="1">
    <dataField name="Sum of HBA1C" fld="5" baseField="0" baseItem="0"/>
  </dataFields>
  <formats count="6">
    <format dxfId="31">
      <pivotArea type="all" dataOnly="0" outline="0" fieldPosition="0"/>
    </format>
    <format dxfId="30">
      <pivotArea outline="0" collapsedLevelsAreSubtotals="1" fieldPosition="0"/>
    </format>
    <format dxfId="29">
      <pivotArea field="7" type="button" dataOnly="0" labelOnly="1" outline="0" axis="axisRow" fieldPosition="0"/>
    </format>
    <format dxfId="28">
      <pivotArea dataOnly="0" labelOnly="1" fieldPosition="0">
        <references count="1">
          <reference field="7" count="0"/>
        </references>
      </pivotArea>
    </format>
    <format dxfId="27">
      <pivotArea dataOnly="0" labelOnly="1" grandRow="1" outline="0" fieldPosition="0"/>
    </format>
    <format dxfId="26">
      <pivotArea dataOnly="0" labelOnly="1" outline="0" axis="axisValues" fieldPosition="0"/>
    </format>
  </formats>
  <chartFormats count="4">
    <chartFormat chart="20" format="0"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7" count="1" selected="0">
            <x v="0"/>
          </reference>
        </references>
      </pivotArea>
    </chartFormat>
    <chartFormat chart="28"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156C48-41D1-43C3-BED7-B26E0768653F}"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N2:O5" firstHeaderRow="1" firstDataRow="1" firstDataCol="1"/>
  <pivotFields count="19">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axis="axisRow" showAll="0">
      <items count="3">
        <item x="0"/>
        <item x="1"/>
        <item t="default"/>
      </items>
    </pivotField>
    <pivotField multipleItemSelectionAllowed="1" showAll="0">
      <items count="3">
        <item x="0"/>
        <item x="1"/>
        <item t="default"/>
      </items>
    </pivotField>
    <pivotField dataField="1" showAll="0"/>
    <pivotField showAll="0">
      <items count="4">
        <item h="1" x="2"/>
        <item x="1"/>
        <item h="1" x="0"/>
        <item t="default"/>
      </items>
    </pivotField>
    <pivotField showAll="0">
      <items count="5">
        <item x="2"/>
        <item x="0"/>
        <item x="1"/>
        <item x="3"/>
        <item t="default"/>
      </items>
    </pivotField>
    <pivotField showAll="0">
      <items count="4">
        <item x="0"/>
        <item x="2"/>
        <item x="1"/>
        <item t="default"/>
      </items>
    </pivotField>
    <pivotField numFmtId="165" showAll="0"/>
    <pivotField numFmtId="167" showAll="0"/>
    <pivotField showAll="0"/>
    <pivotField showAll="0"/>
    <pivotField showAll="0"/>
    <pivotField showAll="0"/>
  </pivotFields>
  <rowFields count="1">
    <field x="7"/>
  </rowFields>
  <rowItems count="3">
    <i>
      <x/>
    </i>
    <i>
      <x v="1"/>
    </i>
    <i t="grand">
      <x/>
    </i>
  </rowItems>
  <colItems count="1">
    <i/>
  </colItems>
  <dataFields count="1">
    <dataField name="Sum of Number Of Major Surgeries" fld="9" baseField="0" baseItem="0"/>
  </dataFields>
  <formats count="6">
    <format dxfId="25">
      <pivotArea type="all" dataOnly="0" outline="0" fieldPosition="0"/>
    </format>
    <format dxfId="24">
      <pivotArea outline="0" collapsedLevelsAreSubtotals="1" fieldPosition="0"/>
    </format>
    <format dxfId="23">
      <pivotArea field="7" type="button" dataOnly="0" labelOnly="1" outline="0" axis="axisRow" fieldPosition="0"/>
    </format>
    <format dxfId="22">
      <pivotArea dataOnly="0" labelOnly="1" fieldPosition="0">
        <references count="1">
          <reference field="7" count="0"/>
        </references>
      </pivotArea>
    </format>
    <format dxfId="21">
      <pivotArea dataOnly="0" labelOnly="1" grandRow="1" outline="0" fieldPosition="0"/>
    </format>
    <format dxfId="20">
      <pivotArea dataOnly="0" labelOnly="1" outline="0" axis="axisValues" fieldPosition="0"/>
    </format>
  </formats>
  <chartFormats count="4">
    <chartFormat chart="16"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7" count="1" selected="0">
            <x v="0"/>
          </reference>
        </references>
      </pivotArea>
    </chartFormat>
    <chartFormat chart="22"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A47E38-9A76-4DD8-A75F-ABC35F0B784B}"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2:I6" firstHeaderRow="1" firstDataRow="2" firstDataCol="1"/>
  <pivotFields count="19">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axis="axisRow" multipleItemSelectionAllowed="1" showAll="0">
      <items count="3">
        <item x="0"/>
        <item x="1"/>
        <item t="default"/>
      </items>
    </pivotField>
    <pivotField showAll="0"/>
    <pivotField axis="axisCol" showAll="0">
      <items count="4">
        <item h="1" x="2"/>
        <item x="1"/>
        <item h="1" x="0"/>
        <item t="default"/>
      </items>
    </pivotField>
    <pivotField showAll="0">
      <items count="5">
        <item x="2"/>
        <item x="0"/>
        <item x="1"/>
        <item x="3"/>
        <item t="default"/>
      </items>
    </pivotField>
    <pivotField showAll="0">
      <items count="4">
        <item x="0"/>
        <item x="2"/>
        <item x="1"/>
        <item t="default"/>
      </items>
    </pivotField>
    <pivotField numFmtId="165" showAll="0"/>
    <pivotField numFmtId="167" showAll="0"/>
    <pivotField showAll="0"/>
    <pivotField showAll="0"/>
    <pivotField showAll="0"/>
    <pivotField showAll="0"/>
  </pivotFields>
  <rowFields count="1">
    <field x="8"/>
  </rowFields>
  <rowItems count="3">
    <i>
      <x/>
    </i>
    <i>
      <x v="1"/>
    </i>
    <i t="grand">
      <x/>
    </i>
  </rowItems>
  <colFields count="1">
    <field x="10"/>
  </colFields>
  <colItems count="2">
    <i>
      <x v="1"/>
    </i>
    <i t="grand">
      <x/>
    </i>
  </colItems>
  <dataFields count="1">
    <dataField name="Count of Customer ID" fld="0" subtotal="count" baseField="0" baseItem="0"/>
  </dataFields>
  <formats count="10">
    <format dxfId="19">
      <pivotArea type="all" dataOnly="0" outline="0" fieldPosition="0"/>
    </format>
    <format dxfId="18">
      <pivotArea outline="0" collapsedLevelsAreSubtotals="1" fieldPosition="0"/>
    </format>
    <format dxfId="17">
      <pivotArea type="origin" dataOnly="0" labelOnly="1" outline="0" fieldPosition="0"/>
    </format>
    <format dxfId="16">
      <pivotArea field="10" type="button" dataOnly="0" labelOnly="1" outline="0" axis="axisCol" fieldPosition="0"/>
    </format>
    <format dxfId="15">
      <pivotArea type="topRight" dataOnly="0" labelOnly="1" outline="0" fieldPosition="0"/>
    </format>
    <format dxfId="14">
      <pivotArea field="8" type="button" dataOnly="0" labelOnly="1" outline="0" axis="axisRow" fieldPosition="0"/>
    </format>
    <format dxfId="13">
      <pivotArea dataOnly="0" labelOnly="1" fieldPosition="0">
        <references count="1">
          <reference field="8" count="0"/>
        </references>
      </pivotArea>
    </format>
    <format dxfId="12">
      <pivotArea dataOnly="0" labelOnly="1" grandRow="1" outline="0" fieldPosition="0"/>
    </format>
    <format dxfId="11">
      <pivotArea dataOnly="0" labelOnly="1" fieldPosition="0">
        <references count="1">
          <reference field="10" count="0"/>
        </references>
      </pivotArea>
    </format>
    <format dxfId="10">
      <pivotArea dataOnly="0" labelOnly="1" grandCol="1" outline="0" fieldPosition="0"/>
    </format>
  </formats>
  <chartFormats count="11">
    <chartFormat chart="0" format="11" series="1">
      <pivotArea type="data" outline="0" fieldPosition="0">
        <references count="1">
          <reference field="8" count="1" selected="0">
            <x v="0"/>
          </reference>
        </references>
      </pivotArea>
    </chartFormat>
    <chartFormat chart="0" format="12" series="1">
      <pivotArea type="data" outline="0" fieldPosition="0">
        <references count="2">
          <reference field="4294967294" count="1" selected="0">
            <x v="0"/>
          </reference>
          <reference field="8" count="1" selected="0">
            <x v="0"/>
          </reference>
        </references>
      </pivotArea>
    </chartFormat>
    <chartFormat chart="0" format="13" series="1">
      <pivotArea type="data" outline="0" fieldPosition="0">
        <references count="3">
          <reference field="4294967294" count="1" selected="0">
            <x v="0"/>
          </reference>
          <reference field="8" count="1" selected="0">
            <x v="0"/>
          </reference>
          <reference field="10" count="1" selected="0">
            <x v="2"/>
          </reference>
        </references>
      </pivotArea>
    </chartFormat>
    <chartFormat chart="0" format="14" series="1">
      <pivotArea type="data" outline="0" fieldPosition="0">
        <references count="2">
          <reference field="4294967294" count="1" selected="0">
            <x v="0"/>
          </reference>
          <reference field="10" count="1" selected="0">
            <x v="1"/>
          </reference>
        </references>
      </pivotArea>
    </chartFormat>
    <chartFormat chart="0" format="15" series="1">
      <pivotArea type="data" outline="0" fieldPosition="0">
        <references count="2">
          <reference field="4294967294" count="1" selected="0">
            <x v="0"/>
          </reference>
          <reference field="10" count="1" selected="0">
            <x v="2"/>
          </reference>
        </references>
      </pivotArea>
    </chartFormat>
    <chartFormat chart="2" format="0" series="1">
      <pivotArea type="data" outline="0" fieldPosition="0">
        <references count="2">
          <reference field="4294967294" count="1" selected="0">
            <x v="0"/>
          </reference>
          <reference field="10" count="1" selected="0">
            <x v="2"/>
          </reference>
        </references>
      </pivotArea>
    </chartFormat>
    <chartFormat chart="2" format="1" series="1">
      <pivotArea type="data" outline="0" fieldPosition="0">
        <references count="2">
          <reference field="4294967294" count="1" selected="0">
            <x v="0"/>
          </reference>
          <reference field="10" count="1" selected="0">
            <x v="1"/>
          </reference>
        </references>
      </pivotArea>
    </chartFormat>
    <chartFormat chart="6" format="0" series="1">
      <pivotArea type="data" outline="0" fieldPosition="0">
        <references count="2">
          <reference field="4294967294" count="1" selected="0">
            <x v="0"/>
          </reference>
          <reference field="10" count="1" selected="0">
            <x v="1"/>
          </reference>
        </references>
      </pivotArea>
    </chartFormat>
    <chartFormat chart="12" format="4" series="1">
      <pivotArea type="data" outline="0" fieldPosition="0">
        <references count="2">
          <reference field="4294967294" count="1" selected="0">
            <x v="0"/>
          </reference>
          <reference field="10" count="1" selected="0">
            <x v="1"/>
          </reference>
        </references>
      </pivotArea>
    </chartFormat>
    <chartFormat chart="12" format="5">
      <pivotArea type="data" outline="0" fieldPosition="0">
        <references count="3">
          <reference field="4294967294" count="1" selected="0">
            <x v="0"/>
          </reference>
          <reference field="8" count="1" selected="0">
            <x v="0"/>
          </reference>
          <reference field="10" count="1" selected="0">
            <x v="1"/>
          </reference>
        </references>
      </pivotArea>
    </chartFormat>
    <chartFormat chart="12" format="6">
      <pivotArea type="data" outline="0" fieldPosition="0">
        <references count="3">
          <reference field="4294967294" count="1" selected="0">
            <x v="0"/>
          </reference>
          <reference field="8" count="1" selected="0">
            <x v="1"/>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7069E9-7FAD-4DD9-9E5C-23D15CB5B582}"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7" firstHeaderRow="1" firstDataRow="2" firstDataCol="1"/>
  <pivotFields count="19">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axis="axisRow" multipleItemSelectionAllowed="1" showAll="0">
      <items count="3">
        <item x="0"/>
        <item x="1"/>
        <item t="default"/>
      </items>
    </pivotField>
    <pivotField showAll="0"/>
    <pivotField axis="axisCol" showAll="0">
      <items count="4">
        <item h="1" x="2"/>
        <item h="1" x="1"/>
        <item x="0"/>
        <item t="default"/>
      </items>
    </pivotField>
    <pivotField showAll="0">
      <items count="5">
        <item x="2"/>
        <item x="0"/>
        <item x="1"/>
        <item x="3"/>
        <item t="default"/>
      </items>
    </pivotField>
    <pivotField showAll="0">
      <items count="4">
        <item x="0"/>
        <item x="2"/>
        <item x="1"/>
        <item t="default"/>
      </items>
    </pivotField>
    <pivotField numFmtId="165" showAll="0"/>
    <pivotField numFmtId="167" showAll="0"/>
    <pivotField showAll="0"/>
    <pivotField showAll="0"/>
    <pivotField showAll="0"/>
    <pivotField showAll="0"/>
  </pivotFields>
  <rowFields count="1">
    <field x="8"/>
  </rowFields>
  <rowItems count="3">
    <i>
      <x/>
    </i>
    <i>
      <x v="1"/>
    </i>
    <i t="grand">
      <x/>
    </i>
  </rowItems>
  <colFields count="1">
    <field x="10"/>
  </colFields>
  <colItems count="2">
    <i>
      <x v="2"/>
    </i>
    <i t="grand">
      <x/>
    </i>
  </colItems>
  <dataFields count="1">
    <dataField name="Count of Customer ID" fld="0" subtotal="count" baseField="0" baseItem="0"/>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10" type="button" dataOnly="0" labelOnly="1" outline="0" axis="axisCol" fieldPosition="0"/>
    </format>
    <format dxfId="5">
      <pivotArea type="topRight" dataOnly="0" labelOnly="1" outline="0" fieldPosition="0"/>
    </format>
    <format dxfId="4">
      <pivotArea field="8" type="button" dataOnly="0" labelOnly="1" outline="0" axis="axisRow" fieldPosition="0"/>
    </format>
    <format dxfId="3">
      <pivotArea dataOnly="0" labelOnly="1" fieldPosition="0">
        <references count="1">
          <reference field="8" count="0"/>
        </references>
      </pivotArea>
    </format>
    <format dxfId="2">
      <pivotArea dataOnly="0" labelOnly="1" grandRow="1" outline="0" fieldPosition="0"/>
    </format>
    <format dxfId="1">
      <pivotArea dataOnly="0" labelOnly="1" fieldPosition="0">
        <references count="1">
          <reference field="10" count="0"/>
        </references>
      </pivotArea>
    </format>
    <format dxfId="0">
      <pivotArea dataOnly="0" labelOnly="1" grandCol="1" outline="0" fieldPosition="0"/>
    </format>
  </formats>
  <chartFormats count="5">
    <chartFormat chart="2" format="0" series="1">
      <pivotArea type="data" outline="0" fieldPosition="0">
        <references count="2">
          <reference field="4294967294" count="1" selected="0">
            <x v="0"/>
          </reference>
          <reference field="10" count="1" selected="0">
            <x v="2"/>
          </reference>
        </references>
      </pivotArea>
    </chartFormat>
    <chartFormat chart="2" format="1" series="1">
      <pivotArea type="data" outline="0" fieldPosition="0">
        <references count="2">
          <reference field="4294967294" count="1" selected="0">
            <x v="0"/>
          </reference>
          <reference field="10" count="1" selected="0">
            <x v="1"/>
          </reference>
        </references>
      </pivotArea>
    </chartFormat>
    <chartFormat chart="8" format="5" series="1">
      <pivotArea type="data" outline="0" fieldPosition="0">
        <references count="2">
          <reference field="4294967294" count="1" selected="0">
            <x v="0"/>
          </reference>
          <reference field="10" count="1" selected="0">
            <x v="2"/>
          </reference>
        </references>
      </pivotArea>
    </chartFormat>
    <chartFormat chart="8" format="6">
      <pivotArea type="data" outline="0" fieldPosition="0">
        <references count="3">
          <reference field="4294967294" count="1" selected="0">
            <x v="0"/>
          </reference>
          <reference field="8" count="1" selected="0">
            <x v="0"/>
          </reference>
          <reference field="10" count="1" selected="0">
            <x v="2"/>
          </reference>
        </references>
      </pivotArea>
    </chartFormat>
    <chartFormat chart="8" format="7">
      <pivotArea type="data" outline="0" fieldPosition="0">
        <references count="3">
          <reference field="4294967294" count="1" selected="0">
            <x v="0"/>
          </reference>
          <reference field="8" count="1" selected="0">
            <x v="1"/>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C765929D-6512-4E0C-B9A9-FC3C14E614E2}" sourceName="Weight Status">
  <pivotTables>
    <pivotTable tabId="5" name="PivotTable9"/>
    <pivotTable tabId="5" name="PivotTable2"/>
    <pivotTable tabId="5" name="PivotTable3"/>
    <pivotTable tabId="5" name="PivotTable4"/>
    <pivotTable tabId="5" name="PivotTable5"/>
    <pivotTable tabId="5" name="PivotTable7"/>
    <pivotTable tabId="5" name="PivotTable8"/>
  </pivotTables>
  <data>
    <tabular pivotCacheId="1154103633">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65AA7E7A-0169-4ED3-A395-13A2FA530692}" sourceName="Diabetes Status">
  <pivotTables>
    <pivotTable tabId="5" name="PivotTable9"/>
    <pivotTable tabId="5" name="PivotTable2"/>
    <pivotTable tabId="5" name="PivotTable3"/>
    <pivotTable tabId="5" name="PivotTable4"/>
    <pivotTable tabId="5" name="PivotTable5"/>
    <pivotTable tabId="5" name="PivotTable7"/>
    <pivotTable tabId="5" name="PivotTable8"/>
  </pivotTables>
  <data>
    <tabular pivotCacheId="115410363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DD6E9A5F-6E88-40D4-B9DA-560662DFCA5C}" cache="Slicer_Weight_Status" caption="Weight Status" rowHeight="234950"/>
  <slicer name="Diabetes Status" xr10:uid="{C2F6BC0A-AC9C-42B0-8E8A-F806784AD614}" cache="Slicer_Diabetes_Status" caption="Diabetes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766E06BB-D48E-41C7-AFC1-F5490CDC0DF2}" cache="Slicer_Weight_Status" caption="Weight Status" rowHeight="234950"/>
  <slicer name="Diabetes Status 1" xr10:uid="{7FE8479E-F6E1-408C-938C-60D0BDDD74E6}" cache="Slicer_Diabetes_Status"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765B40-0184-4069-ABEC-07289D5FBD13}" name="Table2" displayName="Table2" ref="A1:C2336" totalsRowShown="0" headerRowDxfId="58" dataDxfId="57" headerRowBorderDxfId="66" tableBorderDxfId="67" totalsRowBorderDxfId="65">
  <autoFilter ref="A1:C2336" xr:uid="{A2765B40-0184-4069-ABEC-07289D5FBD13}"/>
  <tableColumns count="3">
    <tableColumn id="1" xr3:uid="{B9A8A110-78AA-4C00-AEA6-D785AB82E977}" name="BMI" dataDxfId="61">
      <calculatedColumnFormula>VLOOKUP($A2,'Medical Examinations'!$A:$H,2,FALSE)</calculatedColumnFormula>
    </tableColumn>
    <tableColumn id="2" xr3:uid="{CE4FDF67-3458-40CE-BE21-8333F34C5113}" name="HBA1C" dataDxfId="60">
      <calculatedColumnFormula>VLOOKUP($A2,'Medical Examinations'!$A:$H,3,FALSE)</calculatedColumnFormula>
    </tableColumn>
    <tableColumn id="3" xr3:uid="{B666B087-244B-4B1B-9930-6DEDFF12E844}" name="Age" dataDxfId="59">
      <calculatedColumnFormula>IFERROR(VLOOKUP($A2,'Hospitalisation Details'!$A:$P,16,0),"")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817C16-02CE-4462-AE24-0E555C4CE2D3}" name="Table3" displayName="Table3" ref="D1:D2336" totalsRowShown="0" headerRowDxfId="55" dataDxfId="54" headerRowBorderDxfId="63" tableBorderDxfId="64" totalsRowBorderDxfId="62">
  <autoFilter ref="D1:D2336" xr:uid="{8B817C16-02CE-4462-AE24-0E555C4CE2D3}"/>
  <tableColumns count="1">
    <tableColumn id="1" xr3:uid="{CF0F9F8C-9C0C-4E3E-9974-7A9BA184867D}" name="charges" dataDxfId="56">
      <calculatedColumnFormula>IFERROR(VLOOKUP($A2,'Hospitalisation Details'!$A:$P,6,0),"")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E1" sqref="E1"/>
    </sheetView>
  </sheetViews>
  <sheetFormatPr defaultRowHeight="13.8" x14ac:dyDescent="0.25"/>
  <cols>
    <col min="1" max="1" width="15.5546875" style="8" customWidth="1"/>
    <col min="2" max="2" width="37.44140625" style="8" bestFit="1" customWidth="1"/>
    <col min="3" max="3" width="12.109375" style="8" customWidth="1"/>
    <col min="4" max="4" width="14.88671875" style="8" customWidth="1"/>
    <col min="5" max="5" width="15.21875" style="8" customWidth="1"/>
    <col min="6" max="16384" width="8.88671875" style="8"/>
  </cols>
  <sheetData>
    <row r="1" spans="1:5" s="5" customFormat="1" ht="18.899999999999999" customHeight="1" x14ac:dyDescent="0.3">
      <c r="A1" s="2" t="s">
        <v>0</v>
      </c>
      <c r="B1" s="3" t="s">
        <v>2384</v>
      </c>
      <c r="C1" s="4" t="s">
        <v>4720</v>
      </c>
      <c r="D1" s="4" t="s">
        <v>4721</v>
      </c>
      <c r="E1" s="4" t="s">
        <v>4722</v>
      </c>
    </row>
    <row r="2" spans="1:5" ht="15.6" x14ac:dyDescent="0.3">
      <c r="A2" s="6" t="s">
        <v>2372</v>
      </c>
      <c r="B2" s="6" t="s">
        <v>2385</v>
      </c>
      <c r="C2" s="7" t="str">
        <f>MID(B2,FIND(",",B2)+2,FIND(" ",B2,FIND(",",B2)+2)-FIND(",",B2)-2)</f>
        <v>Ms.</v>
      </c>
      <c r="D2" s="7" t="str">
        <f>MID(B2,FIND(" ",B2,FIND(",",B2)+2)+1,LEN(B2)-FIND(" ",B2,FIND(",",B2)+2))</f>
        <v xml:space="preserve"> Kelly</v>
      </c>
      <c r="E2" s="7" t="str">
        <f>LEFT(B2,FIND(",",B2)-1)</f>
        <v>Hawks</v>
      </c>
    </row>
    <row r="3" spans="1:5" ht="15.6" x14ac:dyDescent="0.3">
      <c r="A3" s="6" t="s">
        <v>2371</v>
      </c>
      <c r="B3" s="6" t="s">
        <v>2386</v>
      </c>
      <c r="C3" s="7" t="str">
        <f t="shared" ref="C3:C66" si="0">MID(B3,FIND(",",B3)+2,FIND(" ",B3,FIND(",",B3)+2)-FIND(",",B3)-2)</f>
        <v>Mr.</v>
      </c>
      <c r="D3" s="7" t="str">
        <f t="shared" ref="D3:D66" si="1">MID(B3,FIND(" ",B3,FIND(",",B3)+2)+1,LEN(B3)-FIND(" ",B3,FIND(",",B3)+2))</f>
        <v xml:space="preserve"> Matthew D</v>
      </c>
      <c r="E3" s="7" t="str">
        <f t="shared" ref="E3:E66" si="2">LEFT(B3,FIND(",",B3)-1)</f>
        <v>Lehner</v>
      </c>
    </row>
    <row r="4" spans="1:5" ht="15.6" x14ac:dyDescent="0.3">
      <c r="A4" s="6" t="s">
        <v>2370</v>
      </c>
      <c r="B4" s="6" t="s">
        <v>2387</v>
      </c>
      <c r="C4" s="7" t="str">
        <f t="shared" si="0"/>
        <v>Mr.</v>
      </c>
      <c r="D4" s="7" t="str">
        <f t="shared" si="1"/>
        <v xml:space="preserve"> Phil</v>
      </c>
      <c r="E4" s="7" t="str">
        <f t="shared" si="2"/>
        <v>Lu</v>
      </c>
    </row>
    <row r="5" spans="1:5" ht="15.6" x14ac:dyDescent="0.3">
      <c r="A5" s="6" t="s">
        <v>2369</v>
      </c>
      <c r="B5" s="6" t="s">
        <v>2388</v>
      </c>
      <c r="C5" s="7" t="str">
        <f t="shared" si="0"/>
        <v>Ms.</v>
      </c>
      <c r="D5" s="7" t="str">
        <f t="shared" si="1"/>
        <v xml:space="preserve"> Kelsey</v>
      </c>
      <c r="E5" s="7" t="str">
        <f t="shared" si="2"/>
        <v>Osborne</v>
      </c>
    </row>
    <row r="6" spans="1:5" ht="15.6" x14ac:dyDescent="0.3">
      <c r="A6" s="6" t="s">
        <v>2368</v>
      </c>
      <c r="B6" s="6" t="s">
        <v>2389</v>
      </c>
      <c r="C6" s="7" t="str">
        <f t="shared" si="0"/>
        <v>Ms.</v>
      </c>
      <c r="D6" s="7" t="str">
        <f t="shared" si="1"/>
        <v xml:space="preserve"> Kristyn</v>
      </c>
      <c r="E6" s="7" t="str">
        <f t="shared" si="2"/>
        <v>Kadala</v>
      </c>
    </row>
    <row r="7" spans="1:5" ht="15.6" x14ac:dyDescent="0.3">
      <c r="A7" s="6" t="s">
        <v>2367</v>
      </c>
      <c r="B7" s="6" t="s">
        <v>2390</v>
      </c>
      <c r="C7" s="7" t="str">
        <f t="shared" si="0"/>
        <v>Mr.</v>
      </c>
      <c r="D7" s="7" t="str">
        <f t="shared" si="1"/>
        <v xml:space="preserve"> Russell B.</v>
      </c>
      <c r="E7" s="7" t="str">
        <f t="shared" si="2"/>
        <v>Baker</v>
      </c>
    </row>
    <row r="8" spans="1:5" ht="15.6" x14ac:dyDescent="0.3">
      <c r="A8" s="6" t="s">
        <v>2366</v>
      </c>
      <c r="B8" s="6" t="s">
        <v>2391</v>
      </c>
      <c r="C8" s="7" t="str">
        <f t="shared" si="0"/>
        <v>Mr.</v>
      </c>
      <c r="D8" s="7" t="str">
        <f t="shared" si="1"/>
        <v xml:space="preserve"> Scott</v>
      </c>
      <c r="E8" s="7" t="str">
        <f t="shared" si="2"/>
        <v>Macpherson</v>
      </c>
    </row>
    <row r="9" spans="1:5" ht="15.6" x14ac:dyDescent="0.3">
      <c r="A9" s="6" t="s">
        <v>2365</v>
      </c>
      <c r="B9" s="6" t="s">
        <v>2392</v>
      </c>
      <c r="C9" s="7" t="str">
        <f t="shared" si="0"/>
        <v>Mr.</v>
      </c>
      <c r="D9" s="7" t="str">
        <f t="shared" si="1"/>
        <v xml:space="preserve"> Stephen</v>
      </c>
      <c r="E9" s="7" t="str">
        <f t="shared" si="2"/>
        <v>Hallman</v>
      </c>
    </row>
    <row r="10" spans="1:5" ht="15.6" x14ac:dyDescent="0.3">
      <c r="A10" s="6" t="s">
        <v>2364</v>
      </c>
      <c r="B10" s="6" t="s">
        <v>2393</v>
      </c>
      <c r="C10" s="7" t="str">
        <f t="shared" si="0"/>
        <v>Mr.</v>
      </c>
      <c r="D10" s="7" t="str">
        <f t="shared" si="1"/>
        <v xml:space="preserve"> Patrick R.</v>
      </c>
      <c r="E10" s="7" t="str">
        <f t="shared" si="2"/>
        <v>Moran</v>
      </c>
    </row>
    <row r="11" spans="1:5" ht="15.6" x14ac:dyDescent="0.3">
      <c r="A11" s="6" t="s">
        <v>2363</v>
      </c>
      <c r="B11" s="6" t="s">
        <v>2394</v>
      </c>
      <c r="C11" s="7" t="str">
        <f t="shared" si="0"/>
        <v>Ms.</v>
      </c>
      <c r="D11" s="7" t="str">
        <f t="shared" si="1"/>
        <v xml:space="preserve"> Brooke N.</v>
      </c>
      <c r="E11" s="7" t="str">
        <f t="shared" si="2"/>
        <v>Benner</v>
      </c>
    </row>
    <row r="12" spans="1:5" ht="15.6" x14ac:dyDescent="0.3">
      <c r="A12" s="6" t="s">
        <v>2362</v>
      </c>
      <c r="B12" s="6" t="s">
        <v>2395</v>
      </c>
      <c r="C12" s="7" t="str">
        <f t="shared" si="0"/>
        <v>Ms.</v>
      </c>
      <c r="D12" s="7" t="str">
        <f t="shared" si="1"/>
        <v xml:space="preserve"> Paola Andrea</v>
      </c>
      <c r="E12" s="7" t="str">
        <f t="shared" si="2"/>
        <v>Fierro Vargas</v>
      </c>
    </row>
    <row r="13" spans="1:5" ht="15.6" x14ac:dyDescent="0.3">
      <c r="A13" s="6" t="s">
        <v>2361</v>
      </c>
      <c r="B13" s="6" t="s">
        <v>2396</v>
      </c>
      <c r="C13" s="7" t="str">
        <f t="shared" si="0"/>
        <v>Mr.</v>
      </c>
      <c r="D13" s="7" t="str">
        <f t="shared" si="1"/>
        <v xml:space="preserve"> David</v>
      </c>
      <c r="E13" s="7" t="str">
        <f t="shared" si="2"/>
        <v>Franz</v>
      </c>
    </row>
    <row r="14" spans="1:5" ht="15.6" x14ac:dyDescent="0.3">
      <c r="A14" s="6" t="s">
        <v>2360</v>
      </c>
      <c r="B14" s="6" t="s">
        <v>2397</v>
      </c>
      <c r="C14" s="7" t="str">
        <f t="shared" si="0"/>
        <v>Mr.</v>
      </c>
      <c r="D14" s="7" t="str">
        <f t="shared" si="1"/>
        <v xml:space="preserve"> Wade</v>
      </c>
      <c r="E14" s="7" t="str">
        <f t="shared" si="2"/>
        <v>Foster</v>
      </c>
    </row>
    <row r="15" spans="1:5" ht="15.6" x14ac:dyDescent="0.3">
      <c r="A15" s="6" t="s">
        <v>2359</v>
      </c>
      <c r="B15" s="6" t="s">
        <v>2398</v>
      </c>
      <c r="C15" s="7" t="str">
        <f t="shared" si="0"/>
        <v>Mr.</v>
      </c>
      <c r="D15" s="7" t="str">
        <f t="shared" si="1"/>
        <v xml:space="preserve"> Franklin</v>
      </c>
      <c r="E15" s="7" t="str">
        <f t="shared" si="2"/>
        <v>Tenorio</v>
      </c>
    </row>
    <row r="16" spans="1:5" ht="15.6" x14ac:dyDescent="0.3">
      <c r="A16" s="6" t="s">
        <v>2358</v>
      </c>
      <c r="B16" s="6" t="s">
        <v>2399</v>
      </c>
      <c r="C16" s="7" t="str">
        <f t="shared" si="0"/>
        <v>Ms.</v>
      </c>
      <c r="D16" s="7" t="str">
        <f t="shared" si="1"/>
        <v xml:space="preserve"> Leilani M.</v>
      </c>
      <c r="E16" s="7" t="str">
        <f t="shared" si="2"/>
        <v>Rios</v>
      </c>
    </row>
    <row r="17" spans="1:5" ht="15.6" x14ac:dyDescent="0.3">
      <c r="A17" s="6" t="s">
        <v>2357</v>
      </c>
      <c r="B17" s="6" t="s">
        <v>2400</v>
      </c>
      <c r="C17" s="7" t="str">
        <f t="shared" si="0"/>
        <v>Mr.</v>
      </c>
      <c r="D17" s="7" t="str">
        <f t="shared" si="1"/>
        <v xml:space="preserve"> Philippe</v>
      </c>
      <c r="E17" s="7" t="str">
        <f t="shared" si="2"/>
        <v>Viau-Dupuis</v>
      </c>
    </row>
    <row r="18" spans="1:5" ht="15.6" x14ac:dyDescent="0.3">
      <c r="A18" s="6" t="s">
        <v>2356</v>
      </c>
      <c r="B18" s="6" t="s">
        <v>2401</v>
      </c>
      <c r="C18" s="7" t="str">
        <f t="shared" si="0"/>
        <v>Ms.</v>
      </c>
      <c r="D18" s="7" t="str">
        <f t="shared" si="1"/>
        <v xml:space="preserve"> Jennifer A.</v>
      </c>
      <c r="E18" s="7" t="str">
        <f t="shared" si="2"/>
        <v>Cronin</v>
      </c>
    </row>
    <row r="19" spans="1:5" ht="15.6" x14ac:dyDescent="0.3">
      <c r="A19" s="6" t="s">
        <v>2355</v>
      </c>
      <c r="B19" s="6" t="s">
        <v>2402</v>
      </c>
      <c r="C19" s="7" t="str">
        <f t="shared" si="0"/>
        <v>Ms.</v>
      </c>
      <c r="D19" s="7" t="str">
        <f t="shared" si="1"/>
        <v xml:space="preserve"> Christina M.</v>
      </c>
      <c r="E19" s="7" t="str">
        <f t="shared" si="2"/>
        <v>Noordstar</v>
      </c>
    </row>
    <row r="20" spans="1:5" ht="15.6" x14ac:dyDescent="0.3">
      <c r="A20" s="6" t="s">
        <v>2354</v>
      </c>
      <c r="B20" s="6" t="s">
        <v>2403</v>
      </c>
      <c r="C20" s="7" t="str">
        <f t="shared" si="0"/>
        <v>Mr.</v>
      </c>
      <c r="D20" s="7" t="str">
        <f t="shared" si="1"/>
        <v xml:space="preserve"> Said Sr.</v>
      </c>
      <c r="E20" s="7" t="str">
        <f t="shared" si="2"/>
        <v>Boudalia</v>
      </c>
    </row>
    <row r="21" spans="1:5" ht="15.6" x14ac:dyDescent="0.3">
      <c r="A21" s="6" t="s">
        <v>2353</v>
      </c>
      <c r="B21" s="6" t="s">
        <v>2404</v>
      </c>
      <c r="C21" s="7" t="str">
        <f t="shared" si="0"/>
        <v>Mr.</v>
      </c>
      <c r="D21" s="7" t="str">
        <f t="shared" si="1"/>
        <v xml:space="preserve"> John</v>
      </c>
      <c r="E21" s="7" t="str">
        <f t="shared" si="2"/>
        <v>Flor</v>
      </c>
    </row>
    <row r="22" spans="1:5" ht="15.6" x14ac:dyDescent="0.3">
      <c r="A22" s="6" t="s">
        <v>2352</v>
      </c>
      <c r="B22" s="6" t="s">
        <v>2405</v>
      </c>
      <c r="C22" s="7" t="str">
        <f t="shared" si="0"/>
        <v>Mr.</v>
      </c>
      <c r="D22" s="7" t="str">
        <f t="shared" si="1"/>
        <v xml:space="preserve"> Myles</v>
      </c>
      <c r="E22" s="7" t="str">
        <f t="shared" si="2"/>
        <v>Fennon</v>
      </c>
    </row>
    <row r="23" spans="1:5" ht="15.6" x14ac:dyDescent="0.3">
      <c r="A23" s="6" t="s">
        <v>2351</v>
      </c>
      <c r="B23" s="6" t="s">
        <v>2406</v>
      </c>
      <c r="C23" s="7" t="str">
        <f t="shared" si="0"/>
        <v>Ms.</v>
      </c>
      <c r="D23" s="7" t="str">
        <f t="shared" si="1"/>
        <v xml:space="preserve"> Madelyn C</v>
      </c>
      <c r="E23" s="7" t="str">
        <f t="shared" si="2"/>
        <v>Hribar</v>
      </c>
    </row>
    <row r="24" spans="1:5" ht="15.6" x14ac:dyDescent="0.3">
      <c r="A24" s="6" t="s">
        <v>2350</v>
      </c>
      <c r="B24" s="6" t="s">
        <v>2407</v>
      </c>
      <c r="C24" s="7" t="str">
        <f t="shared" si="0"/>
        <v>Ms.</v>
      </c>
      <c r="D24" s="7" t="str">
        <f t="shared" si="1"/>
        <v xml:space="preserve"> Nicole</v>
      </c>
      <c r="E24" s="7" t="str">
        <f t="shared" si="2"/>
        <v>Tassello</v>
      </c>
    </row>
    <row r="25" spans="1:5" ht="15.6" x14ac:dyDescent="0.3">
      <c r="A25" s="6" t="s">
        <v>2349</v>
      </c>
      <c r="B25" s="6" t="s">
        <v>2408</v>
      </c>
      <c r="C25" s="7" t="str">
        <f t="shared" si="0"/>
        <v>Mr.</v>
      </c>
      <c r="D25" s="7" t="str">
        <f t="shared" si="1"/>
        <v xml:space="preserve"> Eric A.</v>
      </c>
      <c r="E25" s="7" t="str">
        <f t="shared" si="2"/>
        <v>Mauricette</v>
      </c>
    </row>
    <row r="26" spans="1:5" ht="15.6" x14ac:dyDescent="0.3">
      <c r="A26" s="6" t="s">
        <v>2348</v>
      </c>
      <c r="B26" s="6" t="s">
        <v>2409</v>
      </c>
      <c r="C26" s="7" t="str">
        <f t="shared" si="0"/>
        <v>Mr.</v>
      </c>
      <c r="D26" s="7" t="str">
        <f t="shared" si="1"/>
        <v xml:space="preserve"> Emiliano I.</v>
      </c>
      <c r="E26" s="7" t="str">
        <f t="shared" si="2"/>
        <v>Garcia</v>
      </c>
    </row>
    <row r="27" spans="1:5" ht="15.6" x14ac:dyDescent="0.3">
      <c r="A27" s="6" t="s">
        <v>2347</v>
      </c>
      <c r="B27" s="6" t="s">
        <v>2410</v>
      </c>
      <c r="C27" s="7" t="str">
        <f t="shared" si="0"/>
        <v>Mr.</v>
      </c>
      <c r="D27" s="7" t="str">
        <f t="shared" si="1"/>
        <v xml:space="preserve"> Adam</v>
      </c>
      <c r="E27" s="7" t="str">
        <f t="shared" si="2"/>
        <v>Airoldi</v>
      </c>
    </row>
    <row r="28" spans="1:5" ht="15.6" x14ac:dyDescent="0.3">
      <c r="A28" s="6" t="s">
        <v>2346</v>
      </c>
      <c r="B28" s="6" t="s">
        <v>2411</v>
      </c>
      <c r="C28" s="7" t="str">
        <f t="shared" si="0"/>
        <v>Mr.</v>
      </c>
      <c r="D28" s="7" t="str">
        <f t="shared" si="1"/>
        <v xml:space="preserve"> Zach</v>
      </c>
      <c r="E28" s="7" t="str">
        <f t="shared" si="2"/>
        <v>Cater-Cyker</v>
      </c>
    </row>
    <row r="29" spans="1:5" ht="15.6" x14ac:dyDescent="0.3">
      <c r="A29" s="6" t="s">
        <v>2345</v>
      </c>
      <c r="B29" s="6" t="s">
        <v>2412</v>
      </c>
      <c r="C29" s="7" t="str">
        <f t="shared" si="0"/>
        <v>Ms.</v>
      </c>
      <c r="D29" s="7" t="str">
        <f t="shared" si="1"/>
        <v xml:space="preserve"> Stephanie W.</v>
      </c>
      <c r="E29" s="7" t="str">
        <f t="shared" si="2"/>
        <v>Hamm</v>
      </c>
    </row>
    <row r="30" spans="1:5" ht="15.6" x14ac:dyDescent="0.3">
      <c r="A30" s="6" t="s">
        <v>2344</v>
      </c>
      <c r="B30" s="6" t="s">
        <v>2413</v>
      </c>
      <c r="C30" s="7" t="str">
        <f t="shared" si="0"/>
        <v>Mr.</v>
      </c>
      <c r="D30" s="7" t="str">
        <f t="shared" si="1"/>
        <v xml:space="preserve"> Stephen</v>
      </c>
      <c r="E30" s="7" t="str">
        <f t="shared" si="2"/>
        <v>Cox</v>
      </c>
    </row>
    <row r="31" spans="1:5" ht="15.6" x14ac:dyDescent="0.3">
      <c r="A31" s="6" t="s">
        <v>2343</v>
      </c>
      <c r="B31" s="6" t="s">
        <v>2414</v>
      </c>
      <c r="C31" s="7" t="str">
        <f t="shared" si="0"/>
        <v>Ms.</v>
      </c>
      <c r="D31" s="7" t="str">
        <f t="shared" si="1"/>
        <v xml:space="preserve"> Natalie</v>
      </c>
      <c r="E31" s="7" t="str">
        <f t="shared" si="2"/>
        <v>Sachrajda</v>
      </c>
    </row>
    <row r="32" spans="1:5" ht="15.6" x14ac:dyDescent="0.3">
      <c r="A32" s="6" t="s">
        <v>2342</v>
      </c>
      <c r="B32" s="6" t="s">
        <v>2415</v>
      </c>
      <c r="C32" s="7" t="str">
        <f t="shared" si="0"/>
        <v>Ms.</v>
      </c>
      <c r="D32" s="7" t="str">
        <f t="shared" si="1"/>
        <v xml:space="preserve"> Nicole J.</v>
      </c>
      <c r="E32" s="7" t="str">
        <f t="shared" si="2"/>
        <v>Gareri</v>
      </c>
    </row>
    <row r="33" spans="1:5" ht="15.6" x14ac:dyDescent="0.3">
      <c r="A33" s="6" t="s">
        <v>2341</v>
      </c>
      <c r="B33" s="6" t="s">
        <v>2416</v>
      </c>
      <c r="C33" s="7" t="str">
        <f t="shared" si="0"/>
        <v>Mr.</v>
      </c>
      <c r="D33" s="7" t="str">
        <f t="shared" si="1"/>
        <v xml:space="preserve"> Jefferson D</v>
      </c>
      <c r="E33" s="7" t="str">
        <f t="shared" si="2"/>
        <v>Welch</v>
      </c>
    </row>
    <row r="34" spans="1:5" ht="15.6" x14ac:dyDescent="0.3">
      <c r="A34" s="6" t="s">
        <v>2340</v>
      </c>
      <c r="B34" s="6" t="s">
        <v>2417</v>
      </c>
      <c r="C34" s="7" t="str">
        <f t="shared" si="0"/>
        <v>Mr.</v>
      </c>
      <c r="D34" s="7" t="str">
        <f t="shared" si="1"/>
        <v xml:space="preserve"> Brendan D.</v>
      </c>
      <c r="E34" s="7" t="str">
        <f t="shared" si="2"/>
        <v>Prindiville</v>
      </c>
    </row>
    <row r="35" spans="1:5" ht="15.6" x14ac:dyDescent="0.3">
      <c r="A35" s="6" t="s">
        <v>2339</v>
      </c>
      <c r="B35" s="6" t="s">
        <v>2418</v>
      </c>
      <c r="C35" s="7" t="str">
        <f t="shared" si="0"/>
        <v>Ms.</v>
      </c>
      <c r="D35" s="7" t="str">
        <f t="shared" si="1"/>
        <v xml:space="preserve"> Courtney</v>
      </c>
      <c r="E35" s="7" t="str">
        <f t="shared" si="2"/>
        <v>Kincaid</v>
      </c>
    </row>
    <row r="36" spans="1:5" ht="15.6" x14ac:dyDescent="0.3">
      <c r="A36" s="6" t="s">
        <v>2338</v>
      </c>
      <c r="B36" s="6" t="s">
        <v>2419</v>
      </c>
      <c r="C36" s="7" t="str">
        <f t="shared" si="0"/>
        <v>Ms.</v>
      </c>
      <c r="D36" s="7" t="str">
        <f t="shared" si="1"/>
        <v xml:space="preserve"> Sydney L.</v>
      </c>
      <c r="E36" s="7" t="str">
        <f t="shared" si="2"/>
        <v>Bruestle</v>
      </c>
    </row>
    <row r="37" spans="1:5" ht="15.6" x14ac:dyDescent="0.3">
      <c r="A37" s="6" t="s">
        <v>2337</v>
      </c>
      <c r="B37" s="6" t="s">
        <v>2420</v>
      </c>
      <c r="C37" s="7" t="str">
        <f t="shared" si="0"/>
        <v>Mr.</v>
      </c>
      <c r="D37" s="7" t="str">
        <f t="shared" si="1"/>
        <v xml:space="preserve"> Julien</v>
      </c>
      <c r="E37" s="7" t="str">
        <f t="shared" si="2"/>
        <v>Lachance</v>
      </c>
    </row>
    <row r="38" spans="1:5" ht="15.6" x14ac:dyDescent="0.3">
      <c r="A38" s="6" t="s">
        <v>2336</v>
      </c>
      <c r="B38" s="6" t="s">
        <v>2421</v>
      </c>
      <c r="C38" s="7" t="str">
        <f t="shared" si="0"/>
        <v>Mr.</v>
      </c>
      <c r="D38" s="7" t="str">
        <f t="shared" si="1"/>
        <v xml:space="preserve"> Ryan M</v>
      </c>
      <c r="E38" s="7" t="str">
        <f t="shared" si="2"/>
        <v>Eason</v>
      </c>
    </row>
    <row r="39" spans="1:5" ht="15.6" x14ac:dyDescent="0.3">
      <c r="A39" s="6" t="s">
        <v>2335</v>
      </c>
      <c r="B39" s="6" t="s">
        <v>2422</v>
      </c>
      <c r="C39" s="7" t="str">
        <f t="shared" si="0"/>
        <v>Ms.</v>
      </c>
      <c r="D39" s="7" t="str">
        <f t="shared" si="1"/>
        <v xml:space="preserve"> Anna H.</v>
      </c>
      <c r="E39" s="7" t="str">
        <f t="shared" si="2"/>
        <v>Grummon</v>
      </c>
    </row>
    <row r="40" spans="1:5" ht="15.6" x14ac:dyDescent="0.3">
      <c r="A40" s="6" t="s">
        <v>2334</v>
      </c>
      <c r="B40" s="6" t="s">
        <v>2423</v>
      </c>
      <c r="C40" s="7" t="str">
        <f t="shared" si="0"/>
        <v>Ms.</v>
      </c>
      <c r="D40" s="7" t="str">
        <f t="shared" si="1"/>
        <v xml:space="preserve"> Samantha</v>
      </c>
      <c r="E40" s="7" t="str">
        <f t="shared" si="2"/>
        <v>Vanwechel</v>
      </c>
    </row>
    <row r="41" spans="1:5" ht="15.6" x14ac:dyDescent="0.3">
      <c r="A41" s="6" t="s">
        <v>2333</v>
      </c>
      <c r="B41" s="6" t="s">
        <v>2424</v>
      </c>
      <c r="C41" s="7" t="str">
        <f t="shared" si="0"/>
        <v>Mr.</v>
      </c>
      <c r="D41" s="7" t="str">
        <f t="shared" si="1"/>
        <v xml:space="preserve"> Robert</v>
      </c>
      <c r="E41" s="7" t="str">
        <f t="shared" si="2"/>
        <v>Fisher</v>
      </c>
    </row>
    <row r="42" spans="1:5" ht="15.6" x14ac:dyDescent="0.3">
      <c r="A42" s="6" t="s">
        <v>2332</v>
      </c>
      <c r="B42" s="6" t="s">
        <v>2425</v>
      </c>
      <c r="C42" s="7" t="str">
        <f t="shared" si="0"/>
        <v>Mr.</v>
      </c>
      <c r="D42" s="7" t="str">
        <f t="shared" si="1"/>
        <v xml:space="preserve"> James R.</v>
      </c>
      <c r="E42" s="7" t="str">
        <f t="shared" si="2"/>
        <v>Jenkins</v>
      </c>
    </row>
    <row r="43" spans="1:5" ht="15.6" x14ac:dyDescent="0.3">
      <c r="A43" s="6" t="s">
        <v>2331</v>
      </c>
      <c r="B43" s="6" t="s">
        <v>2426</v>
      </c>
      <c r="C43" s="7" t="str">
        <f t="shared" si="0"/>
        <v>Ms.</v>
      </c>
      <c r="D43" s="7" t="str">
        <f t="shared" si="1"/>
        <v xml:space="preserve"> Roseann</v>
      </c>
      <c r="E43" s="7" t="str">
        <f t="shared" si="2"/>
        <v>Peters</v>
      </c>
    </row>
    <row r="44" spans="1:5" ht="15.6" x14ac:dyDescent="0.3">
      <c r="A44" s="6" t="s">
        <v>2330</v>
      </c>
      <c r="B44" s="6" t="s">
        <v>2427</v>
      </c>
      <c r="C44" s="7" t="str">
        <f t="shared" si="0"/>
        <v>Ms.</v>
      </c>
      <c r="D44" s="7" t="str">
        <f t="shared" si="1"/>
        <v xml:space="preserve"> Nicole</v>
      </c>
      <c r="E44" s="7" t="str">
        <f t="shared" si="2"/>
        <v>Aha</v>
      </c>
    </row>
    <row r="45" spans="1:5" ht="15.6" x14ac:dyDescent="0.3">
      <c r="A45" s="6" t="s">
        <v>2329</v>
      </c>
      <c r="B45" s="6" t="s">
        <v>2428</v>
      </c>
      <c r="C45" s="7" t="str">
        <f t="shared" si="0"/>
        <v>Mr.</v>
      </c>
      <c r="D45" s="7" t="str">
        <f t="shared" si="1"/>
        <v xml:space="preserve"> Spencer</v>
      </c>
      <c r="E45" s="7" t="str">
        <f t="shared" si="2"/>
        <v>McElwain</v>
      </c>
    </row>
    <row r="46" spans="1:5" ht="15.6" x14ac:dyDescent="0.3">
      <c r="A46" s="6" t="s">
        <v>2328</v>
      </c>
      <c r="B46" s="6" t="s">
        <v>2429</v>
      </c>
      <c r="C46" s="7" t="str">
        <f t="shared" si="0"/>
        <v>Mr.</v>
      </c>
      <c r="D46" s="7" t="str">
        <f t="shared" si="1"/>
        <v xml:space="preserve"> Eric W</v>
      </c>
      <c r="E46" s="7" t="str">
        <f t="shared" si="2"/>
        <v>Januszewski</v>
      </c>
    </row>
    <row r="47" spans="1:5" ht="15.6" x14ac:dyDescent="0.3">
      <c r="A47" s="6" t="s">
        <v>2327</v>
      </c>
      <c r="B47" s="6" t="s">
        <v>2430</v>
      </c>
      <c r="C47" s="7" t="str">
        <f t="shared" si="0"/>
        <v>Ms.</v>
      </c>
      <c r="D47" s="7" t="str">
        <f t="shared" si="1"/>
        <v xml:space="preserve"> Brianna L</v>
      </c>
      <c r="E47" s="7" t="str">
        <f t="shared" si="2"/>
        <v>Rohne</v>
      </c>
    </row>
    <row r="48" spans="1:5" ht="15.6" x14ac:dyDescent="0.3">
      <c r="A48" s="6" t="s">
        <v>2326</v>
      </c>
      <c r="B48" s="6" t="s">
        <v>2431</v>
      </c>
      <c r="C48" s="7" t="str">
        <f t="shared" si="0"/>
        <v>Mr.</v>
      </c>
      <c r="D48" s="7" t="str">
        <f t="shared" si="1"/>
        <v xml:space="preserve"> Thomas J.</v>
      </c>
      <c r="E48" s="7" t="str">
        <f t="shared" si="2"/>
        <v>O'Grady</v>
      </c>
    </row>
    <row r="49" spans="1:5" ht="15.6" x14ac:dyDescent="0.3">
      <c r="A49" s="6" t="s">
        <v>2325</v>
      </c>
      <c r="B49" s="6" t="s">
        <v>2432</v>
      </c>
      <c r="C49" s="7" t="str">
        <f t="shared" si="0"/>
        <v>Ms.</v>
      </c>
      <c r="D49" s="7" t="str">
        <f t="shared" si="1"/>
        <v xml:space="preserve"> Melissa L</v>
      </c>
      <c r="E49" s="7" t="str">
        <f t="shared" si="2"/>
        <v>Peters</v>
      </c>
    </row>
    <row r="50" spans="1:5" ht="15.6" x14ac:dyDescent="0.3">
      <c r="A50" s="6" t="s">
        <v>2324</v>
      </c>
      <c r="B50" s="6" t="s">
        <v>2433</v>
      </c>
      <c r="C50" s="7" t="str">
        <f t="shared" si="0"/>
        <v>Mr.</v>
      </c>
      <c r="D50" s="7" t="str">
        <f t="shared" si="1"/>
        <v xml:space="preserve"> Flavio</v>
      </c>
      <c r="E50" s="7" t="str">
        <f t="shared" si="2"/>
        <v>De Simone</v>
      </c>
    </row>
    <row r="51" spans="1:5" ht="15.6" x14ac:dyDescent="0.3">
      <c r="A51" s="6" t="s">
        <v>2323</v>
      </c>
      <c r="B51" s="6" t="s">
        <v>2434</v>
      </c>
      <c r="C51" s="7" t="str">
        <f t="shared" si="0"/>
        <v>Mr.</v>
      </c>
      <c r="D51" s="7" t="str">
        <f t="shared" si="1"/>
        <v xml:space="preserve"> Ryan</v>
      </c>
      <c r="E51" s="7" t="str">
        <f t="shared" si="2"/>
        <v>Beckett</v>
      </c>
    </row>
    <row r="52" spans="1:5" ht="15.6" x14ac:dyDescent="0.3">
      <c r="A52" s="6" t="s">
        <v>2322</v>
      </c>
      <c r="B52" s="6" t="s">
        <v>2435</v>
      </c>
      <c r="C52" s="7" t="str">
        <f t="shared" si="0"/>
        <v>Mr.</v>
      </c>
      <c r="D52" s="7" t="str">
        <f t="shared" si="1"/>
        <v xml:space="preserve"> Anthony J.</v>
      </c>
      <c r="E52" s="7" t="str">
        <f t="shared" si="2"/>
        <v>Sobrilsky</v>
      </c>
    </row>
    <row r="53" spans="1:5" ht="15.6" x14ac:dyDescent="0.3">
      <c r="A53" s="6" t="s">
        <v>2321</v>
      </c>
      <c r="B53" s="6" t="s">
        <v>2436</v>
      </c>
      <c r="C53" s="7" t="str">
        <f t="shared" si="0"/>
        <v>Ms.</v>
      </c>
      <c r="D53" s="7" t="str">
        <f t="shared" si="1"/>
        <v xml:space="preserve"> Alex</v>
      </c>
      <c r="E53" s="7" t="str">
        <f t="shared" si="2"/>
        <v>Wang</v>
      </c>
    </row>
    <row r="54" spans="1:5" ht="15.6" x14ac:dyDescent="0.3">
      <c r="A54" s="6" t="s">
        <v>2320</v>
      </c>
      <c r="B54" s="6" t="s">
        <v>2437</v>
      </c>
      <c r="C54" s="7" t="str">
        <f t="shared" si="0"/>
        <v>Mr.</v>
      </c>
      <c r="D54" s="7" t="str">
        <f t="shared" si="1"/>
        <v xml:space="preserve"> David</v>
      </c>
      <c r="E54" s="7" t="str">
        <f t="shared" si="2"/>
        <v>Campa</v>
      </c>
    </row>
    <row r="55" spans="1:5" ht="15.6" x14ac:dyDescent="0.3">
      <c r="A55" s="6" t="s">
        <v>2319</v>
      </c>
      <c r="B55" s="6" t="s">
        <v>2438</v>
      </c>
      <c r="C55" s="7" t="str">
        <f t="shared" si="0"/>
        <v>Mr.</v>
      </c>
      <c r="D55" s="7" t="str">
        <f t="shared" si="1"/>
        <v xml:space="preserve"> Andrew B</v>
      </c>
      <c r="E55" s="7" t="str">
        <f t="shared" si="2"/>
        <v>Clifford</v>
      </c>
    </row>
    <row r="56" spans="1:5" ht="15.6" x14ac:dyDescent="0.3">
      <c r="A56" s="6" t="s">
        <v>2318</v>
      </c>
      <c r="B56" s="6" t="s">
        <v>2439</v>
      </c>
      <c r="C56" s="7" t="str">
        <f t="shared" si="0"/>
        <v>Ms.</v>
      </c>
      <c r="D56" s="7" t="str">
        <f t="shared" si="1"/>
        <v xml:space="preserve"> Dara E</v>
      </c>
      <c r="E56" s="7" t="str">
        <f t="shared" si="2"/>
        <v>Dalmata</v>
      </c>
    </row>
    <row r="57" spans="1:5" ht="15.6" x14ac:dyDescent="0.3">
      <c r="A57" s="6" t="s">
        <v>2317</v>
      </c>
      <c r="B57" s="6" t="s">
        <v>2440</v>
      </c>
      <c r="C57" s="7" t="str">
        <f t="shared" si="0"/>
        <v>Ms.</v>
      </c>
      <c r="D57" s="7" t="str">
        <f t="shared" si="1"/>
        <v xml:space="preserve"> Inna</v>
      </c>
      <c r="E57" s="7" t="str">
        <f t="shared" si="2"/>
        <v>Vishik</v>
      </c>
    </row>
    <row r="58" spans="1:5" ht="15.6" x14ac:dyDescent="0.3">
      <c r="A58" s="6" t="s">
        <v>2316</v>
      </c>
      <c r="B58" s="6" t="s">
        <v>2441</v>
      </c>
      <c r="C58" s="7" t="str">
        <f t="shared" si="0"/>
        <v>Mr.</v>
      </c>
      <c r="D58" s="7" t="str">
        <f t="shared" si="1"/>
        <v xml:space="preserve"> Ari</v>
      </c>
      <c r="E58" s="7" t="str">
        <f t="shared" si="2"/>
        <v>Schorr</v>
      </c>
    </row>
    <row r="59" spans="1:5" ht="15.6" x14ac:dyDescent="0.3">
      <c r="A59" s="6" t="s">
        <v>2315</v>
      </c>
      <c r="B59" s="6" t="s">
        <v>2442</v>
      </c>
      <c r="C59" s="7" t="str">
        <f t="shared" si="0"/>
        <v>Ms.</v>
      </c>
      <c r="D59" s="7" t="str">
        <f t="shared" si="1"/>
        <v xml:space="preserve"> Lindsey</v>
      </c>
      <c r="E59" s="7" t="str">
        <f t="shared" si="2"/>
        <v>Lusardi</v>
      </c>
    </row>
    <row r="60" spans="1:5" ht="15.6" x14ac:dyDescent="0.3">
      <c r="A60" s="6" t="s">
        <v>2314</v>
      </c>
      <c r="B60" s="6" t="s">
        <v>2443</v>
      </c>
      <c r="C60" s="7" t="str">
        <f t="shared" si="0"/>
        <v>Mr.</v>
      </c>
      <c r="D60" s="7" t="str">
        <f t="shared" si="1"/>
        <v xml:space="preserve"> Kenny</v>
      </c>
      <c r="E60" s="7" t="str">
        <f t="shared" si="2"/>
        <v>Rayner</v>
      </c>
    </row>
    <row r="61" spans="1:5" ht="15.6" x14ac:dyDescent="0.3">
      <c r="A61" s="6" t="s">
        <v>2313</v>
      </c>
      <c r="B61" s="6" t="s">
        <v>2444</v>
      </c>
      <c r="C61" s="7" t="str">
        <f t="shared" si="0"/>
        <v>Ms.</v>
      </c>
      <c r="D61" s="7" t="str">
        <f t="shared" si="1"/>
        <v xml:space="preserve"> Louise</v>
      </c>
      <c r="E61" s="7" t="str">
        <f t="shared" si="2"/>
        <v>Voghel</v>
      </c>
    </row>
    <row r="62" spans="1:5" ht="15.6" x14ac:dyDescent="0.3">
      <c r="A62" s="6" t="s">
        <v>2312</v>
      </c>
      <c r="B62" s="6" t="s">
        <v>2445</v>
      </c>
      <c r="C62" s="7" t="str">
        <f t="shared" si="0"/>
        <v>Mr.</v>
      </c>
      <c r="D62" s="7" t="str">
        <f t="shared" si="1"/>
        <v xml:space="preserve"> Cameron</v>
      </c>
      <c r="E62" s="7" t="str">
        <f t="shared" si="2"/>
        <v>Rieth</v>
      </c>
    </row>
    <row r="63" spans="1:5" ht="15.6" x14ac:dyDescent="0.3">
      <c r="A63" s="6" t="s">
        <v>2311</v>
      </c>
      <c r="B63" s="6" t="s">
        <v>2446</v>
      </c>
      <c r="C63" s="7" t="str">
        <f t="shared" si="0"/>
        <v>Ms.</v>
      </c>
      <c r="D63" s="7" t="str">
        <f t="shared" si="1"/>
        <v xml:space="preserve"> Katie T.</v>
      </c>
      <c r="E63" s="7" t="str">
        <f t="shared" si="2"/>
        <v>Gollotto</v>
      </c>
    </row>
    <row r="64" spans="1:5" ht="15.6" x14ac:dyDescent="0.3">
      <c r="A64" s="6" t="s">
        <v>2310</v>
      </c>
      <c r="B64" s="6" t="s">
        <v>2447</v>
      </c>
      <c r="C64" s="7" t="str">
        <f t="shared" si="0"/>
        <v>Ms.</v>
      </c>
      <c r="D64" s="7" t="str">
        <f t="shared" si="1"/>
        <v xml:space="preserve"> Casey</v>
      </c>
      <c r="E64" s="7" t="str">
        <f t="shared" si="2"/>
        <v>Dunn</v>
      </c>
    </row>
    <row r="65" spans="1:5" ht="15.6" x14ac:dyDescent="0.3">
      <c r="A65" s="6" t="s">
        <v>2309</v>
      </c>
      <c r="B65" s="6" t="s">
        <v>2448</v>
      </c>
      <c r="C65" s="7" t="str">
        <f t="shared" si="0"/>
        <v>Mr.</v>
      </c>
      <c r="D65" s="7" t="str">
        <f t="shared" si="1"/>
        <v xml:space="preserve"> David</v>
      </c>
      <c r="E65" s="7" t="str">
        <f t="shared" si="2"/>
        <v>Blitzer</v>
      </c>
    </row>
    <row r="66" spans="1:5" ht="15.6" x14ac:dyDescent="0.3">
      <c r="A66" s="6" t="s">
        <v>2308</v>
      </c>
      <c r="B66" s="6" t="s">
        <v>2449</v>
      </c>
      <c r="C66" s="7" t="str">
        <f t="shared" si="0"/>
        <v>Mr.</v>
      </c>
      <c r="D66" s="7" t="str">
        <f t="shared" si="1"/>
        <v xml:space="preserve"> Bryson C.</v>
      </c>
      <c r="E66" s="7" t="str">
        <f t="shared" si="2"/>
        <v>Smith</v>
      </c>
    </row>
    <row r="67" spans="1:5" ht="15.6" x14ac:dyDescent="0.3">
      <c r="A67" s="6" t="s">
        <v>2307</v>
      </c>
      <c r="B67" s="6" t="s">
        <v>2450</v>
      </c>
      <c r="C67" s="7" t="str">
        <f t="shared" ref="C67:C130" si="3">MID(B67,FIND(",",B67)+2,FIND(" ",B67,FIND(",",B67)+2)-FIND(",",B67)-2)</f>
        <v>Ms.</v>
      </c>
      <c r="D67" s="7" t="str">
        <f t="shared" ref="D67:D130" si="4">MID(B67,FIND(" ",B67,FIND(",",B67)+2)+1,LEN(B67)-FIND(" ",B67,FIND(",",B67)+2))</f>
        <v xml:space="preserve"> Megan</v>
      </c>
      <c r="E67" s="7" t="str">
        <f t="shared" ref="E67:E130" si="5">LEFT(B67,FIND(",",B67)-1)</f>
        <v>Hyland</v>
      </c>
    </row>
    <row r="68" spans="1:5" ht="15.6" x14ac:dyDescent="0.3">
      <c r="A68" s="6" t="s">
        <v>2306</v>
      </c>
      <c r="B68" s="6" t="s">
        <v>2451</v>
      </c>
      <c r="C68" s="7" t="str">
        <f t="shared" si="3"/>
        <v>Mr.</v>
      </c>
      <c r="D68" s="7" t="str">
        <f t="shared" si="4"/>
        <v xml:space="preserve"> Daniel</v>
      </c>
      <c r="E68" s="7" t="str">
        <f t="shared" si="5"/>
        <v>Ducharme</v>
      </c>
    </row>
    <row r="69" spans="1:5" ht="15.6" x14ac:dyDescent="0.3">
      <c r="A69" s="6" t="s">
        <v>2305</v>
      </c>
      <c r="B69" s="6" t="s">
        <v>2452</v>
      </c>
      <c r="C69" s="7" t="str">
        <f t="shared" si="3"/>
        <v>Mr.</v>
      </c>
      <c r="D69" s="7" t="str">
        <f t="shared" si="4"/>
        <v xml:space="preserve"> Steven M.</v>
      </c>
      <c r="E69" s="7" t="str">
        <f t="shared" si="5"/>
        <v>Johnson</v>
      </c>
    </row>
    <row r="70" spans="1:5" ht="15.6" x14ac:dyDescent="0.3">
      <c r="A70" s="6" t="s">
        <v>2304</v>
      </c>
      <c r="B70" s="6" t="s">
        <v>2453</v>
      </c>
      <c r="C70" s="7" t="str">
        <f t="shared" si="3"/>
        <v>Ms.</v>
      </c>
      <c r="D70" s="7" t="str">
        <f t="shared" si="4"/>
        <v xml:space="preserve"> Jenna L.</v>
      </c>
      <c r="E70" s="7" t="str">
        <f t="shared" si="5"/>
        <v>Mutz</v>
      </c>
    </row>
    <row r="71" spans="1:5" ht="15.6" x14ac:dyDescent="0.3">
      <c r="A71" s="6" t="s">
        <v>2303</v>
      </c>
      <c r="B71" s="6" t="s">
        <v>2454</v>
      </c>
      <c r="C71" s="7" t="str">
        <f t="shared" si="3"/>
        <v>Mr.</v>
      </c>
      <c r="D71" s="7" t="str">
        <f t="shared" si="4"/>
        <v xml:space="preserve"> Freeman</v>
      </c>
      <c r="E71" s="7" t="str">
        <f t="shared" si="5"/>
        <v>Lee</v>
      </c>
    </row>
    <row r="72" spans="1:5" ht="15.6" x14ac:dyDescent="0.3">
      <c r="A72" s="6" t="s">
        <v>2302</v>
      </c>
      <c r="B72" s="6" t="s">
        <v>2455</v>
      </c>
      <c r="C72" s="7" t="str">
        <f t="shared" si="3"/>
        <v>Mr.</v>
      </c>
      <c r="D72" s="7" t="str">
        <f t="shared" si="4"/>
        <v xml:space="preserve"> Jeff</v>
      </c>
      <c r="E72" s="7" t="str">
        <f t="shared" si="5"/>
        <v>Turner</v>
      </c>
    </row>
    <row r="73" spans="1:5" ht="15.6" x14ac:dyDescent="0.3">
      <c r="A73" s="6" t="s">
        <v>2301</v>
      </c>
      <c r="B73" s="6" t="s">
        <v>2456</v>
      </c>
      <c r="C73" s="7" t="str">
        <f t="shared" si="3"/>
        <v>Mr.</v>
      </c>
      <c r="D73" s="7" t="str">
        <f t="shared" si="4"/>
        <v xml:space="preserve"> Elenilton V. Sr.</v>
      </c>
      <c r="E73" s="7" t="str">
        <f t="shared" si="5"/>
        <v>Rangel</v>
      </c>
    </row>
    <row r="74" spans="1:5" ht="15.6" x14ac:dyDescent="0.3">
      <c r="A74" s="6" t="s">
        <v>2300</v>
      </c>
      <c r="B74" s="6" t="s">
        <v>2457</v>
      </c>
      <c r="C74" s="7" t="str">
        <f t="shared" si="3"/>
        <v>Ms.</v>
      </c>
      <c r="D74" s="7" t="str">
        <f t="shared" si="4"/>
        <v xml:space="preserve"> Maurya</v>
      </c>
      <c r="E74" s="7" t="str">
        <f t="shared" si="5"/>
        <v>Lacey</v>
      </c>
    </row>
    <row r="75" spans="1:5" ht="15.6" x14ac:dyDescent="0.3">
      <c r="A75" s="6" t="s">
        <v>2299</v>
      </c>
      <c r="B75" s="6" t="s">
        <v>2458</v>
      </c>
      <c r="C75" s="7" t="str">
        <f t="shared" si="3"/>
        <v>Ms.</v>
      </c>
      <c r="D75" s="7" t="str">
        <f t="shared" si="4"/>
        <v xml:space="preserve"> Samantha C</v>
      </c>
      <c r="E75" s="7" t="str">
        <f t="shared" si="5"/>
        <v>Stiger</v>
      </c>
    </row>
    <row r="76" spans="1:5" ht="15.6" x14ac:dyDescent="0.3">
      <c r="A76" s="6" t="s">
        <v>2298</v>
      </c>
      <c r="B76" s="6" t="s">
        <v>2459</v>
      </c>
      <c r="C76" s="7" t="str">
        <f t="shared" si="3"/>
        <v>Ms.</v>
      </c>
      <c r="D76" s="7" t="str">
        <f t="shared" si="4"/>
        <v xml:space="preserve"> Bethany A</v>
      </c>
      <c r="E76" s="7" t="str">
        <f t="shared" si="5"/>
        <v>Caldwell</v>
      </c>
    </row>
    <row r="77" spans="1:5" ht="15.6" x14ac:dyDescent="0.3">
      <c r="A77" s="6" t="s">
        <v>2297</v>
      </c>
      <c r="B77" s="6" t="s">
        <v>2460</v>
      </c>
      <c r="C77" s="7" t="str">
        <f t="shared" si="3"/>
        <v>Mr.</v>
      </c>
      <c r="D77" s="7" t="str">
        <f t="shared" si="4"/>
        <v xml:space="preserve"> Yves</v>
      </c>
      <c r="E77" s="7" t="str">
        <f t="shared" si="5"/>
        <v>Marmillod</v>
      </c>
    </row>
    <row r="78" spans="1:5" ht="15.6" x14ac:dyDescent="0.3">
      <c r="A78" s="6" t="s">
        <v>2296</v>
      </c>
      <c r="B78" s="6" t="s">
        <v>2461</v>
      </c>
      <c r="C78" s="7" t="str">
        <f t="shared" si="3"/>
        <v>Ms.</v>
      </c>
      <c r="D78" s="7" t="str">
        <f t="shared" si="4"/>
        <v xml:space="preserve"> Danielle</v>
      </c>
      <c r="E78" s="7" t="str">
        <f t="shared" si="5"/>
        <v>Cloutier-Simons</v>
      </c>
    </row>
    <row r="79" spans="1:5" ht="15.6" x14ac:dyDescent="0.3">
      <c r="A79" s="6" t="s">
        <v>2295</v>
      </c>
      <c r="B79" s="6" t="s">
        <v>2462</v>
      </c>
      <c r="C79" s="7" t="str">
        <f t="shared" si="3"/>
        <v>Ms.</v>
      </c>
      <c r="D79" s="7" t="str">
        <f t="shared" si="4"/>
        <v xml:space="preserve"> Julia</v>
      </c>
      <c r="E79" s="7" t="str">
        <f t="shared" si="5"/>
        <v>Vegas</v>
      </c>
    </row>
    <row r="80" spans="1:5" ht="15.6" x14ac:dyDescent="0.3">
      <c r="A80" s="6" t="s">
        <v>2294</v>
      </c>
      <c r="B80" s="6" t="s">
        <v>2463</v>
      </c>
      <c r="C80" s="7" t="str">
        <f t="shared" si="3"/>
        <v>Mr.</v>
      </c>
      <c r="D80" s="7" t="str">
        <f t="shared" si="4"/>
        <v xml:space="preserve"> Joshua</v>
      </c>
      <c r="E80" s="7" t="str">
        <f t="shared" si="5"/>
        <v>Cochran</v>
      </c>
    </row>
    <row r="81" spans="1:5" ht="15.6" x14ac:dyDescent="0.3">
      <c r="A81" s="6" t="s">
        <v>2293</v>
      </c>
      <c r="B81" s="6" t="s">
        <v>2464</v>
      </c>
      <c r="C81" s="7" t="str">
        <f t="shared" si="3"/>
        <v>Ms.</v>
      </c>
      <c r="D81" s="7" t="str">
        <f t="shared" si="4"/>
        <v xml:space="preserve"> Jennifer</v>
      </c>
      <c r="E81" s="7" t="str">
        <f t="shared" si="5"/>
        <v>Holtzapple</v>
      </c>
    </row>
    <row r="82" spans="1:5" ht="15.6" x14ac:dyDescent="0.3">
      <c r="A82" s="6" t="s">
        <v>2292</v>
      </c>
      <c r="B82" s="6" t="s">
        <v>2465</v>
      </c>
      <c r="C82" s="7" t="str">
        <f t="shared" si="3"/>
        <v>Ms.</v>
      </c>
      <c r="D82" s="7" t="str">
        <f t="shared" si="4"/>
        <v xml:space="preserve"> Gwen M.</v>
      </c>
      <c r="E82" s="7" t="str">
        <f t="shared" si="5"/>
        <v>Meyer</v>
      </c>
    </row>
    <row r="83" spans="1:5" ht="15.6" x14ac:dyDescent="0.3">
      <c r="A83" s="6" t="s">
        <v>2291</v>
      </c>
      <c r="B83" s="6" t="s">
        <v>2466</v>
      </c>
      <c r="C83" s="7" t="str">
        <f t="shared" si="3"/>
        <v>Mr.</v>
      </c>
      <c r="D83" s="7" t="str">
        <f t="shared" si="4"/>
        <v xml:space="preserve"> Patrick</v>
      </c>
      <c r="E83" s="7" t="str">
        <f t="shared" si="5"/>
        <v>Brickley</v>
      </c>
    </row>
    <row r="84" spans="1:5" ht="15.6" x14ac:dyDescent="0.3">
      <c r="A84" s="6" t="s">
        <v>2290</v>
      </c>
      <c r="B84" s="6" t="s">
        <v>2467</v>
      </c>
      <c r="C84" s="7" t="str">
        <f t="shared" si="3"/>
        <v>Ms.</v>
      </c>
      <c r="D84" s="7" t="str">
        <f t="shared" si="4"/>
        <v xml:space="preserve"> Kate</v>
      </c>
      <c r="E84" s="7" t="str">
        <f t="shared" si="5"/>
        <v>Magee</v>
      </c>
    </row>
    <row r="85" spans="1:5" ht="15.6" x14ac:dyDescent="0.3">
      <c r="A85" s="6" t="s">
        <v>2289</v>
      </c>
      <c r="B85" s="6" t="s">
        <v>2468</v>
      </c>
      <c r="C85" s="7" t="str">
        <f t="shared" si="3"/>
        <v>Mr.</v>
      </c>
      <c r="D85" s="7" t="str">
        <f t="shared" si="4"/>
        <v xml:space="preserve"> Kevin</v>
      </c>
      <c r="E85" s="7" t="str">
        <f t="shared" si="5"/>
        <v>Thoma</v>
      </c>
    </row>
    <row r="86" spans="1:5" ht="15.6" x14ac:dyDescent="0.3">
      <c r="A86" s="6" t="s">
        <v>2288</v>
      </c>
      <c r="B86" s="6" t="s">
        <v>2469</v>
      </c>
      <c r="C86" s="7" t="str">
        <f t="shared" si="3"/>
        <v>Mr.</v>
      </c>
      <c r="D86" s="7" t="str">
        <f t="shared" si="4"/>
        <v xml:space="preserve"> Stephen II</v>
      </c>
      <c r="E86" s="7" t="str">
        <f t="shared" si="5"/>
        <v>Heagy</v>
      </c>
    </row>
    <row r="87" spans="1:5" ht="15.6" x14ac:dyDescent="0.3">
      <c r="A87" s="6" t="s">
        <v>2287</v>
      </c>
      <c r="B87" s="6" t="s">
        <v>2470</v>
      </c>
      <c r="C87" s="7" t="str">
        <f t="shared" si="3"/>
        <v>Mr.</v>
      </c>
      <c r="D87" s="7" t="str">
        <f t="shared" si="4"/>
        <v xml:space="preserve"> Philip</v>
      </c>
      <c r="E87" s="7" t="str">
        <f t="shared" si="5"/>
        <v>Regnier</v>
      </c>
    </row>
    <row r="88" spans="1:5" ht="15.6" x14ac:dyDescent="0.3">
      <c r="A88" s="6" t="s">
        <v>2286</v>
      </c>
      <c r="B88" s="6" t="s">
        <v>2471</v>
      </c>
      <c r="C88" s="7" t="str">
        <f t="shared" si="3"/>
        <v>Mr.</v>
      </c>
      <c r="D88" s="7" t="str">
        <f t="shared" si="4"/>
        <v xml:space="preserve"> Brett A</v>
      </c>
      <c r="E88" s="7" t="str">
        <f t="shared" si="5"/>
        <v>Parendo</v>
      </c>
    </row>
    <row r="89" spans="1:5" ht="15.6" x14ac:dyDescent="0.3">
      <c r="A89" s="6" t="s">
        <v>2285</v>
      </c>
      <c r="B89" s="6" t="s">
        <v>2472</v>
      </c>
      <c r="C89" s="7" t="str">
        <f t="shared" si="3"/>
        <v>Ms.</v>
      </c>
      <c r="D89" s="7" t="str">
        <f t="shared" si="4"/>
        <v xml:space="preserve"> Rebecca</v>
      </c>
      <c r="E89" s="7" t="str">
        <f t="shared" si="5"/>
        <v>Schell</v>
      </c>
    </row>
    <row r="90" spans="1:5" ht="15.6" x14ac:dyDescent="0.3">
      <c r="A90" s="6" t="s">
        <v>2284</v>
      </c>
      <c r="B90" s="6" t="s">
        <v>2473</v>
      </c>
      <c r="C90" s="7" t="str">
        <f t="shared" si="3"/>
        <v>Ms.</v>
      </c>
      <c r="D90" s="7" t="str">
        <f t="shared" si="4"/>
        <v xml:space="preserve"> Kelley</v>
      </c>
      <c r="E90" s="7" t="str">
        <f t="shared" si="5"/>
        <v>Driscoll</v>
      </c>
    </row>
    <row r="91" spans="1:5" ht="15.6" x14ac:dyDescent="0.3">
      <c r="A91" s="6" t="s">
        <v>2283</v>
      </c>
      <c r="B91" s="6" t="s">
        <v>2474</v>
      </c>
      <c r="C91" s="7" t="str">
        <f t="shared" si="3"/>
        <v>Ms.</v>
      </c>
      <c r="D91" s="7" t="str">
        <f t="shared" si="4"/>
        <v xml:space="preserve"> Abigail K</v>
      </c>
      <c r="E91" s="7" t="str">
        <f t="shared" si="5"/>
        <v>Mitchell</v>
      </c>
    </row>
    <row r="92" spans="1:5" ht="15.6" x14ac:dyDescent="0.3">
      <c r="A92" s="6" t="s">
        <v>2282</v>
      </c>
      <c r="B92" s="6" t="s">
        <v>2475</v>
      </c>
      <c r="C92" s="7" t="str">
        <f t="shared" si="3"/>
        <v>Ms.</v>
      </c>
      <c r="D92" s="7" t="str">
        <f t="shared" si="4"/>
        <v xml:space="preserve"> Hope</v>
      </c>
      <c r="E92" s="7" t="str">
        <f t="shared" si="5"/>
        <v>Cutler</v>
      </c>
    </row>
    <row r="93" spans="1:5" ht="15.6" x14ac:dyDescent="0.3">
      <c r="A93" s="6" t="s">
        <v>2281</v>
      </c>
      <c r="B93" s="6" t="s">
        <v>2476</v>
      </c>
      <c r="C93" s="7" t="str">
        <f t="shared" si="3"/>
        <v>Ms.</v>
      </c>
      <c r="D93" s="7" t="str">
        <f t="shared" si="4"/>
        <v xml:space="preserve"> Elyse M.</v>
      </c>
      <c r="E93" s="7" t="str">
        <f t="shared" si="5"/>
        <v>Derian</v>
      </c>
    </row>
    <row r="94" spans="1:5" ht="15.6" x14ac:dyDescent="0.3">
      <c r="A94" s="6" t="s">
        <v>2280</v>
      </c>
      <c r="B94" s="6" t="s">
        <v>2477</v>
      </c>
      <c r="C94" s="7" t="str">
        <f t="shared" si="3"/>
        <v>Mr.</v>
      </c>
      <c r="D94" s="7" t="str">
        <f t="shared" si="4"/>
        <v xml:space="preserve"> Nicholas</v>
      </c>
      <c r="E94" s="7" t="str">
        <f t="shared" si="5"/>
        <v>Farina</v>
      </c>
    </row>
    <row r="95" spans="1:5" ht="15.6" x14ac:dyDescent="0.3">
      <c r="A95" s="6" t="s">
        <v>2279</v>
      </c>
      <c r="B95" s="6" t="s">
        <v>2478</v>
      </c>
      <c r="C95" s="7" t="str">
        <f t="shared" si="3"/>
        <v>Mr.</v>
      </c>
      <c r="D95" s="7" t="str">
        <f t="shared" si="4"/>
        <v xml:space="preserve"> David</v>
      </c>
      <c r="E95" s="7" t="str">
        <f t="shared" si="5"/>
        <v>Saunders</v>
      </c>
    </row>
    <row r="96" spans="1:5" ht="15.6" x14ac:dyDescent="0.3">
      <c r="A96" s="6" t="s">
        <v>2278</v>
      </c>
      <c r="B96" s="6" t="s">
        <v>2479</v>
      </c>
      <c r="C96" s="7" t="str">
        <f t="shared" si="3"/>
        <v>Ms.</v>
      </c>
      <c r="D96" s="7" t="str">
        <f t="shared" si="4"/>
        <v xml:space="preserve"> Natalie</v>
      </c>
      <c r="E96" s="7" t="str">
        <f t="shared" si="5"/>
        <v>Kratz</v>
      </c>
    </row>
    <row r="97" spans="1:5" ht="15.6" x14ac:dyDescent="0.3">
      <c r="A97" s="6" t="s">
        <v>2277</v>
      </c>
      <c r="B97" s="6" t="s">
        <v>2480</v>
      </c>
      <c r="C97" s="7" t="str">
        <f t="shared" si="3"/>
        <v>Mr.</v>
      </c>
      <c r="D97" s="7" t="str">
        <f t="shared" si="4"/>
        <v xml:space="preserve"> Thomas</v>
      </c>
      <c r="E97" s="7" t="str">
        <f t="shared" si="5"/>
        <v>Boland</v>
      </c>
    </row>
    <row r="98" spans="1:5" ht="15.6" x14ac:dyDescent="0.3">
      <c r="A98" s="6" t="s">
        <v>2276</v>
      </c>
      <c r="B98" s="6" t="s">
        <v>2481</v>
      </c>
      <c r="C98" s="7" t="str">
        <f t="shared" si="3"/>
        <v>Ms.</v>
      </c>
      <c r="D98" s="7" t="str">
        <f t="shared" si="4"/>
        <v xml:space="preserve"> Pamela J.</v>
      </c>
      <c r="E98" s="7" t="str">
        <f t="shared" si="5"/>
        <v>Van Hout</v>
      </c>
    </row>
    <row r="99" spans="1:5" ht="15.6" x14ac:dyDescent="0.3">
      <c r="A99" s="6" t="s">
        <v>2275</v>
      </c>
      <c r="B99" s="6" t="s">
        <v>2482</v>
      </c>
      <c r="C99" s="7" t="str">
        <f t="shared" si="3"/>
        <v>Ms.</v>
      </c>
      <c r="D99" s="7" t="str">
        <f t="shared" si="4"/>
        <v xml:space="preserve"> Jessica</v>
      </c>
      <c r="E99" s="7" t="str">
        <f t="shared" si="5"/>
        <v>Ramsey</v>
      </c>
    </row>
    <row r="100" spans="1:5" ht="15.6" x14ac:dyDescent="0.3">
      <c r="A100" s="6" t="s">
        <v>2274</v>
      </c>
      <c r="B100" s="6" t="s">
        <v>2483</v>
      </c>
      <c r="C100" s="7" t="str">
        <f t="shared" si="3"/>
        <v>Mr.</v>
      </c>
      <c r="D100" s="7" t="str">
        <f t="shared" si="4"/>
        <v xml:space="preserve"> Ron N</v>
      </c>
      <c r="E100" s="7" t="str">
        <f t="shared" si="5"/>
        <v>Gage</v>
      </c>
    </row>
    <row r="101" spans="1:5" ht="15.6" x14ac:dyDescent="0.3">
      <c r="A101" s="6" t="s">
        <v>2273</v>
      </c>
      <c r="B101" s="6" t="s">
        <v>2484</v>
      </c>
      <c r="C101" s="7" t="str">
        <f t="shared" si="3"/>
        <v>Mr.</v>
      </c>
      <c r="D101" s="7" t="str">
        <f t="shared" si="4"/>
        <v xml:space="preserve"> Daniel</v>
      </c>
      <c r="E101" s="7" t="str">
        <f t="shared" si="5"/>
        <v>Gollins</v>
      </c>
    </row>
    <row r="102" spans="1:5" ht="15.6" x14ac:dyDescent="0.3">
      <c r="A102" s="6" t="s">
        <v>2272</v>
      </c>
      <c r="B102" s="6" t="s">
        <v>2485</v>
      </c>
      <c r="C102" s="7" t="str">
        <f t="shared" si="3"/>
        <v>Mr.</v>
      </c>
      <c r="D102" s="7" t="str">
        <f t="shared" si="4"/>
        <v xml:space="preserve"> Brian</v>
      </c>
      <c r="E102" s="7" t="str">
        <f t="shared" si="5"/>
        <v>Benestad</v>
      </c>
    </row>
    <row r="103" spans="1:5" ht="15.6" x14ac:dyDescent="0.3">
      <c r="A103" s="6" t="s">
        <v>2271</v>
      </c>
      <c r="B103" s="6" t="s">
        <v>2486</v>
      </c>
      <c r="C103" s="7" t="str">
        <f t="shared" si="3"/>
        <v>Ms.</v>
      </c>
      <c r="D103" s="7" t="str">
        <f t="shared" si="4"/>
        <v xml:space="preserve"> Sari</v>
      </c>
      <c r="E103" s="7" t="str">
        <f t="shared" si="5"/>
        <v>Aviv</v>
      </c>
    </row>
    <row r="104" spans="1:5" ht="15.6" x14ac:dyDescent="0.3">
      <c r="A104" s="6" t="s">
        <v>2270</v>
      </c>
      <c r="B104" s="6" t="s">
        <v>2487</v>
      </c>
      <c r="C104" s="7" t="str">
        <f t="shared" si="3"/>
        <v>Mr.</v>
      </c>
      <c r="D104" s="7" t="str">
        <f t="shared" si="4"/>
        <v xml:space="preserve"> Robert M.</v>
      </c>
      <c r="E104" s="7" t="str">
        <f t="shared" si="5"/>
        <v>Burns</v>
      </c>
    </row>
    <row r="105" spans="1:5" ht="15.6" x14ac:dyDescent="0.3">
      <c r="A105" s="6" t="s">
        <v>2269</v>
      </c>
      <c r="B105" s="6" t="s">
        <v>2488</v>
      </c>
      <c r="C105" s="7" t="str">
        <f t="shared" si="3"/>
        <v>Mr.</v>
      </c>
      <c r="D105" s="7" t="str">
        <f t="shared" si="4"/>
        <v xml:space="preserve"> Ricardo</v>
      </c>
      <c r="E105" s="7" t="str">
        <f t="shared" si="5"/>
        <v>Maldonado</v>
      </c>
    </row>
    <row r="106" spans="1:5" ht="15.6" x14ac:dyDescent="0.3">
      <c r="A106" s="6" t="s">
        <v>2268</v>
      </c>
      <c r="B106" s="6" t="s">
        <v>2489</v>
      </c>
      <c r="C106" s="7" t="str">
        <f t="shared" si="3"/>
        <v>Mr.</v>
      </c>
      <c r="D106" s="7" t="str">
        <f t="shared" si="4"/>
        <v xml:space="preserve"> Gedion</v>
      </c>
      <c r="E106" s="7" t="str">
        <f t="shared" si="5"/>
        <v>Yitref</v>
      </c>
    </row>
    <row r="107" spans="1:5" ht="15.6" x14ac:dyDescent="0.3">
      <c r="A107" s="6" t="s">
        <v>2267</v>
      </c>
      <c r="B107" s="6" t="s">
        <v>2490</v>
      </c>
      <c r="C107" s="7" t="str">
        <f t="shared" si="3"/>
        <v>Mr.</v>
      </c>
      <c r="D107" s="7" t="str">
        <f t="shared" si="4"/>
        <v xml:space="preserve"> Mark</v>
      </c>
      <c r="E107" s="7" t="str">
        <f t="shared" si="5"/>
        <v>Loudon-Brown</v>
      </c>
    </row>
    <row r="108" spans="1:5" ht="15.6" x14ac:dyDescent="0.3">
      <c r="A108" s="6" t="s">
        <v>2266</v>
      </c>
      <c r="B108" s="6" t="s">
        <v>2491</v>
      </c>
      <c r="C108" s="7" t="str">
        <f t="shared" si="3"/>
        <v>Mr.</v>
      </c>
      <c r="D108" s="7" t="str">
        <f t="shared" si="4"/>
        <v xml:space="preserve"> Gamini P.</v>
      </c>
      <c r="E108" s="7" t="str">
        <f t="shared" si="5"/>
        <v>Sugathadasa</v>
      </c>
    </row>
    <row r="109" spans="1:5" ht="15.6" x14ac:dyDescent="0.3">
      <c r="A109" s="6" t="s">
        <v>2265</v>
      </c>
      <c r="B109" s="6" t="s">
        <v>2492</v>
      </c>
      <c r="C109" s="7" t="str">
        <f t="shared" si="3"/>
        <v>Ms.</v>
      </c>
      <c r="D109" s="7" t="str">
        <f t="shared" si="4"/>
        <v xml:space="preserve"> Emily J</v>
      </c>
      <c r="E109" s="7" t="str">
        <f t="shared" si="5"/>
        <v>Ganley</v>
      </c>
    </row>
    <row r="110" spans="1:5" ht="15.6" x14ac:dyDescent="0.3">
      <c r="A110" s="6" t="s">
        <v>2264</v>
      </c>
      <c r="B110" s="6" t="s">
        <v>2493</v>
      </c>
      <c r="C110" s="7" t="str">
        <f t="shared" si="3"/>
        <v>Ms.</v>
      </c>
      <c r="D110" s="7" t="str">
        <f t="shared" si="4"/>
        <v xml:space="preserve"> Amanda</v>
      </c>
      <c r="E110" s="7" t="str">
        <f t="shared" si="5"/>
        <v>Potter</v>
      </c>
    </row>
    <row r="111" spans="1:5" ht="15.6" x14ac:dyDescent="0.3">
      <c r="A111" s="6" t="s">
        <v>2263</v>
      </c>
      <c r="B111" s="6" t="s">
        <v>2494</v>
      </c>
      <c r="C111" s="7" t="str">
        <f t="shared" si="3"/>
        <v>Mr.</v>
      </c>
      <c r="D111" s="7" t="str">
        <f t="shared" si="4"/>
        <v xml:space="preserve"> Nicholas</v>
      </c>
      <c r="E111" s="7" t="str">
        <f t="shared" si="5"/>
        <v>Rasmussen</v>
      </c>
    </row>
    <row r="112" spans="1:5" ht="15.6" x14ac:dyDescent="0.3">
      <c r="A112" s="6" t="s">
        <v>2262</v>
      </c>
      <c r="B112" s="6" t="s">
        <v>2495</v>
      </c>
      <c r="C112" s="7" t="str">
        <f t="shared" si="3"/>
        <v>Mr.</v>
      </c>
      <c r="D112" s="7" t="str">
        <f t="shared" si="4"/>
        <v xml:space="preserve"> Knox</v>
      </c>
      <c r="E112" s="7" t="str">
        <f t="shared" si="5"/>
        <v>Robinson</v>
      </c>
    </row>
    <row r="113" spans="1:5" ht="15.6" x14ac:dyDescent="0.3">
      <c r="A113" s="6" t="s">
        <v>2261</v>
      </c>
      <c r="B113" s="6" t="s">
        <v>2496</v>
      </c>
      <c r="C113" s="7" t="str">
        <f t="shared" si="3"/>
        <v>Ms.</v>
      </c>
      <c r="D113" s="7" t="str">
        <f t="shared" si="4"/>
        <v xml:space="preserve"> Yianna</v>
      </c>
      <c r="E113" s="7" t="str">
        <f t="shared" si="5"/>
        <v>Antonopoulos</v>
      </c>
    </row>
    <row r="114" spans="1:5" ht="15.6" x14ac:dyDescent="0.3">
      <c r="A114" s="6" t="s">
        <v>2260</v>
      </c>
      <c r="B114" s="6" t="s">
        <v>2497</v>
      </c>
      <c r="C114" s="7" t="str">
        <f t="shared" si="3"/>
        <v>Ms.</v>
      </c>
      <c r="D114" s="7" t="str">
        <f t="shared" si="4"/>
        <v xml:space="preserve"> Roberta</v>
      </c>
      <c r="E114" s="7" t="str">
        <f t="shared" si="5"/>
        <v>Groner</v>
      </c>
    </row>
    <row r="115" spans="1:5" ht="15.6" x14ac:dyDescent="0.3">
      <c r="A115" s="6" t="s">
        <v>2259</v>
      </c>
      <c r="B115" s="6" t="s">
        <v>2498</v>
      </c>
      <c r="C115" s="7" t="str">
        <f t="shared" si="3"/>
        <v>Mr.</v>
      </c>
      <c r="D115" s="7" t="str">
        <f t="shared" si="4"/>
        <v xml:space="preserve"> Benjamin P.</v>
      </c>
      <c r="E115" s="7" t="str">
        <f t="shared" si="5"/>
        <v>Zywicki</v>
      </c>
    </row>
    <row r="116" spans="1:5" ht="15.6" x14ac:dyDescent="0.3">
      <c r="A116" s="6" t="s">
        <v>2258</v>
      </c>
      <c r="B116" s="6" t="s">
        <v>2499</v>
      </c>
      <c r="C116" s="7" t="str">
        <f t="shared" si="3"/>
        <v>Mr.</v>
      </c>
      <c r="D116" s="7" t="str">
        <f t="shared" si="4"/>
        <v xml:space="preserve"> Craig</v>
      </c>
      <c r="E116" s="7" t="str">
        <f t="shared" si="5"/>
        <v>Cardinal</v>
      </c>
    </row>
    <row r="117" spans="1:5" ht="15.6" x14ac:dyDescent="0.3">
      <c r="A117" s="6" t="s">
        <v>2257</v>
      </c>
      <c r="B117" s="6" t="s">
        <v>2500</v>
      </c>
      <c r="C117" s="7" t="str">
        <f t="shared" si="3"/>
        <v>Ms.</v>
      </c>
      <c r="D117" s="7" t="str">
        <f t="shared" si="4"/>
        <v xml:space="preserve"> Ann</v>
      </c>
      <c r="E117" s="7" t="str">
        <f t="shared" si="5"/>
        <v>Alleman</v>
      </c>
    </row>
    <row r="118" spans="1:5" ht="15.6" x14ac:dyDescent="0.3">
      <c r="A118" s="6" t="s">
        <v>2256</v>
      </c>
      <c r="B118" s="6" t="s">
        <v>2501</v>
      </c>
      <c r="C118" s="7" t="str">
        <f t="shared" si="3"/>
        <v>Mr.</v>
      </c>
      <c r="D118" s="7" t="str">
        <f t="shared" si="4"/>
        <v xml:space="preserve"> Jamie P</v>
      </c>
      <c r="E118" s="7" t="str">
        <f t="shared" si="5"/>
        <v>Stroffolino</v>
      </c>
    </row>
    <row r="119" spans="1:5" ht="15.6" x14ac:dyDescent="0.3">
      <c r="A119" s="6" t="s">
        <v>2255</v>
      </c>
      <c r="B119" s="6" t="s">
        <v>2502</v>
      </c>
      <c r="C119" s="7" t="str">
        <f t="shared" si="3"/>
        <v>Mr.</v>
      </c>
      <c r="D119" s="7" t="str">
        <f t="shared" si="4"/>
        <v xml:space="preserve"> John</v>
      </c>
      <c r="E119" s="7" t="str">
        <f t="shared" si="5"/>
        <v>Clubb</v>
      </c>
    </row>
    <row r="120" spans="1:5" ht="15.6" x14ac:dyDescent="0.3">
      <c r="A120" s="6" t="s">
        <v>2254</v>
      </c>
      <c r="B120" s="6" t="s">
        <v>2503</v>
      </c>
      <c r="C120" s="7" t="str">
        <f t="shared" si="3"/>
        <v>Mr.</v>
      </c>
      <c r="D120" s="7" t="str">
        <f t="shared" si="4"/>
        <v xml:space="preserve"> Charlie</v>
      </c>
      <c r="E120" s="7" t="str">
        <f t="shared" si="5"/>
        <v>McGoogan</v>
      </c>
    </row>
    <row r="121" spans="1:5" ht="15.6" x14ac:dyDescent="0.3">
      <c r="A121" s="6" t="s">
        <v>2253</v>
      </c>
      <c r="B121" s="6" t="s">
        <v>2504</v>
      </c>
      <c r="C121" s="7" t="str">
        <f t="shared" si="3"/>
        <v>Mr.</v>
      </c>
      <c r="D121" s="7" t="str">
        <f t="shared" si="4"/>
        <v xml:space="preserve"> Meb</v>
      </c>
      <c r="E121" s="7" t="str">
        <f t="shared" si="5"/>
        <v>Keflezighi</v>
      </c>
    </row>
    <row r="122" spans="1:5" ht="15.6" x14ac:dyDescent="0.3">
      <c r="A122" s="6" t="s">
        <v>2252</v>
      </c>
      <c r="B122" s="6" t="s">
        <v>2505</v>
      </c>
      <c r="C122" s="7" t="str">
        <f t="shared" si="3"/>
        <v>Mr.</v>
      </c>
      <c r="D122" s="7" t="str">
        <f t="shared" si="4"/>
        <v xml:space="preserve"> Aaqib L.</v>
      </c>
      <c r="E122" s="7" t="str">
        <f t="shared" si="5"/>
        <v>Syed</v>
      </c>
    </row>
    <row r="123" spans="1:5" ht="15.6" x14ac:dyDescent="0.3">
      <c r="A123" s="6" t="s">
        <v>2251</v>
      </c>
      <c r="B123" s="6" t="s">
        <v>2506</v>
      </c>
      <c r="C123" s="7" t="str">
        <f t="shared" si="3"/>
        <v>Mr.</v>
      </c>
      <c r="D123" s="7" t="str">
        <f t="shared" si="4"/>
        <v xml:space="preserve"> Craig A.</v>
      </c>
      <c r="E123" s="7" t="str">
        <f t="shared" si="5"/>
        <v>Segal</v>
      </c>
    </row>
    <row r="124" spans="1:5" ht="15.6" x14ac:dyDescent="0.3">
      <c r="A124" s="6" t="s">
        <v>2250</v>
      </c>
      <c r="B124" s="6" t="s">
        <v>2507</v>
      </c>
      <c r="C124" s="7" t="str">
        <f t="shared" si="3"/>
        <v>Ms.</v>
      </c>
      <c r="D124" s="7" t="str">
        <f t="shared" si="4"/>
        <v xml:space="preserve"> Meredith</v>
      </c>
      <c r="E124" s="7" t="str">
        <f t="shared" si="5"/>
        <v>Defranco</v>
      </c>
    </row>
    <row r="125" spans="1:5" ht="15.6" x14ac:dyDescent="0.3">
      <c r="A125" s="6" t="s">
        <v>2249</v>
      </c>
      <c r="B125" s="6" t="s">
        <v>2508</v>
      </c>
      <c r="C125" s="7" t="str">
        <f t="shared" si="3"/>
        <v>Mr.</v>
      </c>
      <c r="D125" s="7" t="str">
        <f t="shared" si="4"/>
        <v xml:space="preserve"> Doug</v>
      </c>
      <c r="E125" s="7" t="str">
        <f t="shared" si="5"/>
        <v>Kells</v>
      </c>
    </row>
    <row r="126" spans="1:5" ht="15.6" x14ac:dyDescent="0.3">
      <c r="A126" s="6" t="s">
        <v>2248</v>
      </c>
      <c r="B126" s="6" t="s">
        <v>2509</v>
      </c>
      <c r="C126" s="7" t="str">
        <f t="shared" si="3"/>
        <v>Ms.</v>
      </c>
      <c r="D126" s="7" t="str">
        <f t="shared" si="4"/>
        <v xml:space="preserve"> Elizabeth J.</v>
      </c>
      <c r="E126" s="7" t="str">
        <f t="shared" si="5"/>
        <v>Lawton</v>
      </c>
    </row>
    <row r="127" spans="1:5" ht="15.6" x14ac:dyDescent="0.3">
      <c r="A127" s="6" t="s">
        <v>2247</v>
      </c>
      <c r="B127" s="6" t="s">
        <v>2510</v>
      </c>
      <c r="C127" s="7" t="str">
        <f t="shared" si="3"/>
        <v>Mr.</v>
      </c>
      <c r="D127" s="7" t="str">
        <f t="shared" si="4"/>
        <v xml:space="preserve"> Matthew P</v>
      </c>
      <c r="E127" s="7" t="str">
        <f t="shared" si="5"/>
        <v>Bejar</v>
      </c>
    </row>
    <row r="128" spans="1:5" ht="15.6" x14ac:dyDescent="0.3">
      <c r="A128" s="6" t="s">
        <v>2246</v>
      </c>
      <c r="B128" s="6" t="s">
        <v>2511</v>
      </c>
      <c r="C128" s="7" t="str">
        <f t="shared" si="3"/>
        <v>Mr.</v>
      </c>
      <c r="D128" s="7" t="str">
        <f t="shared" si="4"/>
        <v xml:space="preserve"> Guillermo Sr.</v>
      </c>
      <c r="E128" s="7" t="str">
        <f t="shared" si="5"/>
        <v>Navarro Castro</v>
      </c>
    </row>
    <row r="129" spans="1:5" ht="15.6" x14ac:dyDescent="0.3">
      <c r="A129" s="6" t="s">
        <v>2245</v>
      </c>
      <c r="B129" s="6" t="s">
        <v>2512</v>
      </c>
      <c r="C129" s="7" t="str">
        <f t="shared" si="3"/>
        <v>Mr.</v>
      </c>
      <c r="D129" s="7" t="str">
        <f t="shared" si="4"/>
        <v xml:space="preserve"> Ryan C</v>
      </c>
      <c r="E129" s="7" t="str">
        <f t="shared" si="5"/>
        <v>Tice</v>
      </c>
    </row>
    <row r="130" spans="1:5" ht="15.6" x14ac:dyDescent="0.3">
      <c r="A130" s="6" t="s">
        <v>2244</v>
      </c>
      <c r="B130" s="6" t="s">
        <v>2513</v>
      </c>
      <c r="C130" s="7" t="str">
        <f t="shared" si="3"/>
        <v>Mr.</v>
      </c>
      <c r="D130" s="7" t="str">
        <f t="shared" si="4"/>
        <v xml:space="preserve"> Dane</v>
      </c>
      <c r="E130" s="7" t="str">
        <f t="shared" si="5"/>
        <v>Wolf</v>
      </c>
    </row>
    <row r="131" spans="1:5" ht="15.6" x14ac:dyDescent="0.3">
      <c r="A131" s="6" t="s">
        <v>2243</v>
      </c>
      <c r="B131" s="6" t="s">
        <v>2514</v>
      </c>
      <c r="C131" s="7" t="str">
        <f t="shared" ref="C131:C194" si="6">MID(B131,FIND(",",B131)+2,FIND(" ",B131,FIND(",",B131)+2)-FIND(",",B131)-2)</f>
        <v>Mr.</v>
      </c>
      <c r="D131" s="7" t="str">
        <f t="shared" ref="D131:D194" si="7">MID(B131,FIND(" ",B131,FIND(",",B131)+2)+1,LEN(B131)-FIND(" ",B131,FIND(",",B131)+2))</f>
        <v xml:space="preserve"> Jonas</v>
      </c>
      <c r="E131" s="7" t="str">
        <f t="shared" ref="E131:E194" si="8">LEFT(B131,FIND(",",B131)-1)</f>
        <v>Oppedal</v>
      </c>
    </row>
    <row r="132" spans="1:5" ht="15.6" x14ac:dyDescent="0.3">
      <c r="A132" s="6" t="s">
        <v>2242</v>
      </c>
      <c r="B132" s="6" t="s">
        <v>2515</v>
      </c>
      <c r="C132" s="7" t="str">
        <f t="shared" si="6"/>
        <v>Mr.</v>
      </c>
      <c r="D132" s="7" t="str">
        <f t="shared" si="7"/>
        <v xml:space="preserve"> George E</v>
      </c>
      <c r="E132" s="7" t="str">
        <f t="shared" si="8"/>
        <v>Wright</v>
      </c>
    </row>
    <row r="133" spans="1:5" ht="15.6" x14ac:dyDescent="0.3">
      <c r="A133" s="6" t="s">
        <v>2241</v>
      </c>
      <c r="B133" s="6" t="s">
        <v>2516</v>
      </c>
      <c r="C133" s="7" t="str">
        <f t="shared" si="6"/>
        <v>Ms.</v>
      </c>
      <c r="D133" s="7" t="str">
        <f t="shared" si="7"/>
        <v xml:space="preserve"> Sara S</v>
      </c>
      <c r="E133" s="7" t="str">
        <f t="shared" si="8"/>
        <v>Ellis</v>
      </c>
    </row>
    <row r="134" spans="1:5" ht="15.6" x14ac:dyDescent="0.3">
      <c r="A134" s="6" t="s">
        <v>2240</v>
      </c>
      <c r="B134" s="6" t="s">
        <v>2517</v>
      </c>
      <c r="C134" s="7" t="str">
        <f t="shared" si="6"/>
        <v>Mr.</v>
      </c>
      <c r="D134" s="7" t="str">
        <f t="shared" si="7"/>
        <v xml:space="preserve"> Nick</v>
      </c>
      <c r="E134" s="7" t="str">
        <f t="shared" si="8"/>
        <v>Taormina</v>
      </c>
    </row>
    <row r="135" spans="1:5" ht="15.6" x14ac:dyDescent="0.3">
      <c r="A135" s="6" t="s">
        <v>2239</v>
      </c>
      <c r="B135" s="6" t="s">
        <v>2518</v>
      </c>
      <c r="C135" s="7" t="str">
        <f t="shared" si="6"/>
        <v>Mr.</v>
      </c>
      <c r="D135" s="7" t="str">
        <f t="shared" si="7"/>
        <v xml:space="preserve"> Timothy</v>
      </c>
      <c r="E135" s="7" t="str">
        <f t="shared" si="8"/>
        <v>Lynch</v>
      </c>
    </row>
    <row r="136" spans="1:5" ht="15.6" x14ac:dyDescent="0.3">
      <c r="A136" s="6" t="s">
        <v>2238</v>
      </c>
      <c r="B136" s="6" t="s">
        <v>2519</v>
      </c>
      <c r="C136" s="7" t="str">
        <f t="shared" si="6"/>
        <v>Ms.</v>
      </c>
      <c r="D136" s="7" t="str">
        <f t="shared" si="7"/>
        <v xml:space="preserve"> Becky L</v>
      </c>
      <c r="E136" s="7" t="str">
        <f t="shared" si="8"/>
        <v>Tavella</v>
      </c>
    </row>
    <row r="137" spans="1:5" ht="15.6" x14ac:dyDescent="0.3">
      <c r="A137" s="6" t="s">
        <v>2237</v>
      </c>
      <c r="B137" s="6" t="s">
        <v>2520</v>
      </c>
      <c r="C137" s="7" t="str">
        <f t="shared" si="6"/>
        <v>Ms.</v>
      </c>
      <c r="D137" s="7" t="str">
        <f t="shared" si="7"/>
        <v xml:space="preserve"> Steph K.</v>
      </c>
      <c r="E137" s="7" t="str">
        <f t="shared" si="8"/>
        <v>Neufeld</v>
      </c>
    </row>
    <row r="138" spans="1:5" ht="15.6" x14ac:dyDescent="0.3">
      <c r="A138" s="6" t="s">
        <v>2236</v>
      </c>
      <c r="B138" s="6" t="s">
        <v>2521</v>
      </c>
      <c r="C138" s="7" t="str">
        <f t="shared" si="6"/>
        <v>Ms.</v>
      </c>
      <c r="D138" s="7" t="str">
        <f t="shared" si="7"/>
        <v xml:space="preserve"> Kristine B.</v>
      </c>
      <c r="E138" s="7" t="str">
        <f t="shared" si="8"/>
        <v>Walhovd</v>
      </c>
    </row>
    <row r="139" spans="1:5" ht="15.6" x14ac:dyDescent="0.3">
      <c r="A139" s="6" t="s">
        <v>2235</v>
      </c>
      <c r="B139" s="6" t="s">
        <v>2522</v>
      </c>
      <c r="C139" s="7" t="str">
        <f t="shared" si="6"/>
        <v>Mr.</v>
      </c>
      <c r="D139" s="7" t="str">
        <f t="shared" si="7"/>
        <v xml:space="preserve"> Taylor B</v>
      </c>
      <c r="E139" s="7" t="str">
        <f t="shared" si="8"/>
        <v>Washburn</v>
      </c>
    </row>
    <row r="140" spans="1:5" ht="15.6" x14ac:dyDescent="0.3">
      <c r="A140" s="6" t="s">
        <v>2234</v>
      </c>
      <c r="B140" s="6" t="s">
        <v>2523</v>
      </c>
      <c r="C140" s="7" t="str">
        <f t="shared" si="6"/>
        <v>Mr.</v>
      </c>
      <c r="D140" s="7" t="str">
        <f t="shared" si="7"/>
        <v xml:space="preserve"> William</v>
      </c>
      <c r="E140" s="7" t="str">
        <f t="shared" si="8"/>
        <v>Mroz</v>
      </c>
    </row>
    <row r="141" spans="1:5" ht="15.6" x14ac:dyDescent="0.3">
      <c r="A141" s="6" t="s">
        <v>2233</v>
      </c>
      <c r="B141" s="6" t="s">
        <v>2524</v>
      </c>
      <c r="C141" s="7" t="str">
        <f t="shared" si="6"/>
        <v>Mr.</v>
      </c>
      <c r="D141" s="7" t="str">
        <f t="shared" si="7"/>
        <v xml:space="preserve"> Sage</v>
      </c>
      <c r="E141" s="7" t="str">
        <f t="shared" si="8"/>
        <v>Canaday</v>
      </c>
    </row>
    <row r="142" spans="1:5" ht="15.6" x14ac:dyDescent="0.3">
      <c r="A142" s="6" t="s">
        <v>2232</v>
      </c>
      <c r="B142" s="6" t="s">
        <v>2525</v>
      </c>
      <c r="C142" s="7" t="str">
        <f t="shared" si="6"/>
        <v>Mr.</v>
      </c>
      <c r="D142" s="7" t="str">
        <f t="shared" si="7"/>
        <v xml:space="preserve"> Cole</v>
      </c>
      <c r="E142" s="7" t="str">
        <f t="shared" si="8"/>
        <v>Atkins</v>
      </c>
    </row>
    <row r="143" spans="1:5" ht="15.6" x14ac:dyDescent="0.3">
      <c r="A143" s="6" t="s">
        <v>2231</v>
      </c>
      <c r="B143" s="6" t="s">
        <v>2526</v>
      </c>
      <c r="C143" s="7" t="str">
        <f t="shared" si="6"/>
        <v>Mr.</v>
      </c>
      <c r="D143" s="7" t="str">
        <f t="shared" si="7"/>
        <v xml:space="preserve"> Jesse</v>
      </c>
      <c r="E143" s="7" t="str">
        <f t="shared" si="8"/>
        <v>Kropelnicki</v>
      </c>
    </row>
    <row r="144" spans="1:5" ht="15.6" x14ac:dyDescent="0.3">
      <c r="A144" s="6" t="s">
        <v>2230</v>
      </c>
      <c r="B144" s="6" t="s">
        <v>2527</v>
      </c>
      <c r="C144" s="7" t="str">
        <f t="shared" si="6"/>
        <v>Ms.</v>
      </c>
      <c r="D144" s="7" t="str">
        <f t="shared" si="7"/>
        <v xml:space="preserve"> Tammi J.</v>
      </c>
      <c r="E144" s="7" t="str">
        <f t="shared" si="8"/>
        <v>Braund</v>
      </c>
    </row>
    <row r="145" spans="1:5" ht="15.6" x14ac:dyDescent="0.3">
      <c r="A145" s="6" t="s">
        <v>2229</v>
      </c>
      <c r="B145" s="6" t="s">
        <v>2528</v>
      </c>
      <c r="C145" s="7" t="str">
        <f t="shared" si="6"/>
        <v>Mr.</v>
      </c>
      <c r="D145" s="7" t="str">
        <f t="shared" si="7"/>
        <v xml:space="preserve"> Matthew S.</v>
      </c>
      <c r="E145" s="7" t="str">
        <f t="shared" si="8"/>
        <v>Anderson</v>
      </c>
    </row>
    <row r="146" spans="1:5" ht="15.6" x14ac:dyDescent="0.3">
      <c r="A146" s="6" t="s">
        <v>2228</v>
      </c>
      <c r="B146" s="6" t="s">
        <v>2529</v>
      </c>
      <c r="C146" s="7" t="str">
        <f t="shared" si="6"/>
        <v>Mr.</v>
      </c>
      <c r="D146" s="7" t="str">
        <f t="shared" si="7"/>
        <v xml:space="preserve"> Eric</v>
      </c>
      <c r="E146" s="7" t="str">
        <f t="shared" si="8"/>
        <v>Bilbrey</v>
      </c>
    </row>
    <row r="147" spans="1:5" ht="15.6" x14ac:dyDescent="0.3">
      <c r="A147" s="6" t="s">
        <v>2227</v>
      </c>
      <c r="B147" s="6" t="s">
        <v>2530</v>
      </c>
      <c r="C147" s="7" t="str">
        <f t="shared" si="6"/>
        <v>Ms.</v>
      </c>
      <c r="D147" s="7" t="str">
        <f t="shared" si="7"/>
        <v xml:space="preserve"> Valeria R</v>
      </c>
      <c r="E147" s="7" t="str">
        <f t="shared" si="8"/>
        <v>Curtis</v>
      </c>
    </row>
    <row r="148" spans="1:5" ht="15.6" x14ac:dyDescent="0.3">
      <c r="A148" s="6" t="s">
        <v>2226</v>
      </c>
      <c r="B148" s="6" t="s">
        <v>2531</v>
      </c>
      <c r="C148" s="7" t="str">
        <f t="shared" si="6"/>
        <v>Mr.</v>
      </c>
      <c r="D148" s="7" t="str">
        <f t="shared" si="7"/>
        <v xml:space="preserve"> Michael P</v>
      </c>
      <c r="E148" s="7" t="str">
        <f t="shared" si="8"/>
        <v>Meyer</v>
      </c>
    </row>
    <row r="149" spans="1:5" ht="15.6" x14ac:dyDescent="0.3">
      <c r="A149" s="6" t="s">
        <v>2225</v>
      </c>
      <c r="B149" s="6" t="s">
        <v>2532</v>
      </c>
      <c r="C149" s="7" t="str">
        <f t="shared" si="6"/>
        <v>Mr.</v>
      </c>
      <c r="D149" s="7" t="str">
        <f t="shared" si="7"/>
        <v xml:space="preserve"> Rami</v>
      </c>
      <c r="E149" s="7" t="str">
        <f t="shared" si="8"/>
        <v>Bardeesy</v>
      </c>
    </row>
    <row r="150" spans="1:5" ht="15.6" x14ac:dyDescent="0.3">
      <c r="A150" s="6" t="s">
        <v>2224</v>
      </c>
      <c r="B150" s="6" t="s">
        <v>2533</v>
      </c>
      <c r="C150" s="7" t="str">
        <f t="shared" si="6"/>
        <v>Mr.</v>
      </c>
      <c r="D150" s="7" t="str">
        <f t="shared" si="7"/>
        <v xml:space="preserve"> Denis</v>
      </c>
      <c r="E150" s="7" t="str">
        <f t="shared" si="8"/>
        <v>Shanahan</v>
      </c>
    </row>
    <row r="151" spans="1:5" ht="15.6" x14ac:dyDescent="0.3">
      <c r="A151" s="6" t="s">
        <v>2223</v>
      </c>
      <c r="B151" s="6" t="s">
        <v>2534</v>
      </c>
      <c r="C151" s="7" t="str">
        <f t="shared" si="6"/>
        <v>Mr.</v>
      </c>
      <c r="D151" s="7" t="str">
        <f t="shared" si="7"/>
        <v xml:space="preserve"> Brian E</v>
      </c>
      <c r="E151" s="7" t="str">
        <f t="shared" si="8"/>
        <v>Sutter</v>
      </c>
    </row>
    <row r="152" spans="1:5" ht="15.6" x14ac:dyDescent="0.3">
      <c r="A152" s="6" t="s">
        <v>2222</v>
      </c>
      <c r="B152" s="6" t="s">
        <v>2535</v>
      </c>
      <c r="C152" s="7" t="str">
        <f t="shared" si="6"/>
        <v>Ms.</v>
      </c>
      <c r="D152" s="7" t="str">
        <f t="shared" si="7"/>
        <v xml:space="preserve"> Bonnie</v>
      </c>
      <c r="E152" s="7" t="str">
        <f t="shared" si="8"/>
        <v>Yesian</v>
      </c>
    </row>
    <row r="153" spans="1:5" ht="15.6" x14ac:dyDescent="0.3">
      <c r="A153" s="6" t="s">
        <v>2221</v>
      </c>
      <c r="B153" s="6" t="s">
        <v>2536</v>
      </c>
      <c r="C153" s="7" t="str">
        <f t="shared" si="6"/>
        <v>Mr.</v>
      </c>
      <c r="D153" s="7" t="str">
        <f t="shared" si="7"/>
        <v xml:space="preserve"> Michael P</v>
      </c>
      <c r="E153" s="7" t="str">
        <f t="shared" si="8"/>
        <v>Meers</v>
      </c>
    </row>
    <row r="154" spans="1:5" ht="15.6" x14ac:dyDescent="0.3">
      <c r="A154" s="6" t="s">
        <v>2220</v>
      </c>
      <c r="B154" s="6" t="s">
        <v>2537</v>
      </c>
      <c r="C154" s="7" t="str">
        <f t="shared" si="6"/>
        <v>Mr.</v>
      </c>
      <c r="D154" s="7" t="str">
        <f t="shared" si="7"/>
        <v xml:space="preserve"> Paul</v>
      </c>
      <c r="E154" s="7" t="str">
        <f t="shared" si="8"/>
        <v>Conlon</v>
      </c>
    </row>
    <row r="155" spans="1:5" ht="15.6" x14ac:dyDescent="0.3">
      <c r="A155" s="6" t="s">
        <v>2219</v>
      </c>
      <c r="B155" s="6" t="s">
        <v>2538</v>
      </c>
      <c r="C155" s="7" t="str">
        <f t="shared" si="6"/>
        <v>Mr.</v>
      </c>
      <c r="D155" s="7" t="str">
        <f t="shared" si="7"/>
        <v xml:space="preserve"> Michael</v>
      </c>
      <c r="E155" s="7" t="str">
        <f t="shared" si="8"/>
        <v>Arnstein</v>
      </c>
    </row>
    <row r="156" spans="1:5" ht="15.6" x14ac:dyDescent="0.3">
      <c r="A156" s="6" t="s">
        <v>2218</v>
      </c>
      <c r="B156" s="6" t="s">
        <v>2539</v>
      </c>
      <c r="C156" s="7" t="str">
        <f t="shared" si="6"/>
        <v>Mr.</v>
      </c>
      <c r="D156" s="7" t="str">
        <f t="shared" si="7"/>
        <v xml:space="preserve"> Samuel</v>
      </c>
      <c r="E156" s="7" t="str">
        <f t="shared" si="8"/>
        <v>Jurek</v>
      </c>
    </row>
    <row r="157" spans="1:5" ht="15.6" x14ac:dyDescent="0.3">
      <c r="A157" s="6" t="s">
        <v>2217</v>
      </c>
      <c r="B157" s="6" t="s">
        <v>2540</v>
      </c>
      <c r="C157" s="7" t="str">
        <f t="shared" si="6"/>
        <v>Mr.</v>
      </c>
      <c r="D157" s="7" t="str">
        <f t="shared" si="7"/>
        <v xml:space="preserve"> Matthew</v>
      </c>
      <c r="E157" s="7" t="str">
        <f t="shared" si="8"/>
        <v>Thill</v>
      </c>
    </row>
    <row r="158" spans="1:5" ht="15.6" x14ac:dyDescent="0.3">
      <c r="A158" s="6" t="s">
        <v>2216</v>
      </c>
      <c r="B158" s="6" t="s">
        <v>2541</v>
      </c>
      <c r="C158" s="7" t="str">
        <f t="shared" si="6"/>
        <v>Mr.</v>
      </c>
      <c r="D158" s="7" t="str">
        <f t="shared" si="7"/>
        <v xml:space="preserve"> Daniel</v>
      </c>
      <c r="E158" s="7" t="str">
        <f t="shared" si="8"/>
        <v>Glaz</v>
      </c>
    </row>
    <row r="159" spans="1:5" ht="15.6" x14ac:dyDescent="0.3">
      <c r="A159" s="6" t="s">
        <v>2215</v>
      </c>
      <c r="B159" s="6" t="s">
        <v>2542</v>
      </c>
      <c r="C159" s="7" t="str">
        <f t="shared" si="6"/>
        <v>Ms.</v>
      </c>
      <c r="D159" s="7" t="str">
        <f t="shared" si="7"/>
        <v xml:space="preserve"> Syndy</v>
      </c>
      <c r="E159" s="7" t="str">
        <f t="shared" si="8"/>
        <v>Sampson</v>
      </c>
    </row>
    <row r="160" spans="1:5" ht="15.6" x14ac:dyDescent="0.3">
      <c r="A160" s="6" t="s">
        <v>2214</v>
      </c>
      <c r="B160" s="6" t="s">
        <v>2543</v>
      </c>
      <c r="C160" s="7" t="str">
        <f t="shared" si="6"/>
        <v>Ms.</v>
      </c>
      <c r="D160" s="7" t="str">
        <f t="shared" si="7"/>
        <v xml:space="preserve"> Aleksandra</v>
      </c>
      <c r="E160" s="7" t="str">
        <f t="shared" si="8"/>
        <v>Duliba</v>
      </c>
    </row>
    <row r="161" spans="1:5" ht="15.6" x14ac:dyDescent="0.3">
      <c r="A161" s="6" t="s">
        <v>2213</v>
      </c>
      <c r="B161" s="6" t="s">
        <v>2544</v>
      </c>
      <c r="C161" s="7" t="str">
        <f t="shared" si="6"/>
        <v>Mr.</v>
      </c>
      <c r="D161" s="7" t="str">
        <f t="shared" si="7"/>
        <v xml:space="preserve"> Steeve T Sr.</v>
      </c>
      <c r="E161" s="7" t="str">
        <f t="shared" si="8"/>
        <v>Tanguay</v>
      </c>
    </row>
    <row r="162" spans="1:5" ht="15.6" x14ac:dyDescent="0.3">
      <c r="A162" s="6" t="s">
        <v>2212</v>
      </c>
      <c r="B162" s="6" t="s">
        <v>2545</v>
      </c>
      <c r="C162" s="7" t="str">
        <f t="shared" si="6"/>
        <v>Mr.</v>
      </c>
      <c r="D162" s="7" t="str">
        <f t="shared" si="7"/>
        <v xml:space="preserve"> Richard</v>
      </c>
      <c r="E162" s="7" t="str">
        <f t="shared" si="8"/>
        <v>McClelland</v>
      </c>
    </row>
    <row r="163" spans="1:5" ht="15.6" x14ac:dyDescent="0.3">
      <c r="A163" s="6" t="s">
        <v>2211</v>
      </c>
      <c r="B163" s="6" t="s">
        <v>2546</v>
      </c>
      <c r="C163" s="7" t="str">
        <f t="shared" si="6"/>
        <v>Mr.</v>
      </c>
      <c r="D163" s="7" t="str">
        <f t="shared" si="7"/>
        <v xml:space="preserve"> Aaron T</v>
      </c>
      <c r="E163" s="7" t="str">
        <f t="shared" si="8"/>
        <v>Gorman</v>
      </c>
    </row>
    <row r="164" spans="1:5" ht="15.6" x14ac:dyDescent="0.3">
      <c r="A164" s="6" t="s">
        <v>2210</v>
      </c>
      <c r="B164" s="6" t="s">
        <v>2547</v>
      </c>
      <c r="C164" s="7" t="str">
        <f t="shared" si="6"/>
        <v>Mr.</v>
      </c>
      <c r="D164" s="7" t="str">
        <f t="shared" si="7"/>
        <v xml:space="preserve"> Akira</v>
      </c>
      <c r="E164" s="7" t="str">
        <f t="shared" si="8"/>
        <v>Nishimura</v>
      </c>
    </row>
    <row r="165" spans="1:5" ht="15.6" x14ac:dyDescent="0.3">
      <c r="A165" s="6" t="s">
        <v>2209</v>
      </c>
      <c r="B165" s="6" t="s">
        <v>2548</v>
      </c>
      <c r="C165" s="7" t="str">
        <f t="shared" si="6"/>
        <v>Mr.</v>
      </c>
      <c r="D165" s="7" t="str">
        <f t="shared" si="7"/>
        <v xml:space="preserve"> Ben</v>
      </c>
      <c r="E165" s="7" t="str">
        <f t="shared" si="8"/>
        <v>Brimble</v>
      </c>
    </row>
    <row r="166" spans="1:5" ht="15.6" x14ac:dyDescent="0.3">
      <c r="A166" s="6" t="s">
        <v>2208</v>
      </c>
      <c r="B166" s="6" t="s">
        <v>2549</v>
      </c>
      <c r="C166" s="7" t="str">
        <f t="shared" si="6"/>
        <v>Ms.</v>
      </c>
      <c r="D166" s="7" t="str">
        <f t="shared" si="7"/>
        <v xml:space="preserve"> Jana</v>
      </c>
      <c r="E166" s="7" t="str">
        <f t="shared" si="8"/>
        <v>Trenk</v>
      </c>
    </row>
    <row r="167" spans="1:5" ht="15.6" x14ac:dyDescent="0.3">
      <c r="A167" s="6" t="s">
        <v>2207</v>
      </c>
      <c r="B167" s="6" t="s">
        <v>2550</v>
      </c>
      <c r="C167" s="7" t="str">
        <f t="shared" si="6"/>
        <v>Mr.</v>
      </c>
      <c r="D167" s="7" t="str">
        <f t="shared" si="7"/>
        <v xml:space="preserve"> Jay T.</v>
      </c>
      <c r="E167" s="7" t="str">
        <f t="shared" si="8"/>
        <v>Wittmann</v>
      </c>
    </row>
    <row r="168" spans="1:5" ht="15.6" x14ac:dyDescent="0.3">
      <c r="A168" s="6" t="s">
        <v>2206</v>
      </c>
      <c r="B168" s="6" t="s">
        <v>2551</v>
      </c>
      <c r="C168" s="7" t="str">
        <f t="shared" si="6"/>
        <v>Ms.</v>
      </c>
      <c r="D168" s="7" t="str">
        <f t="shared" si="7"/>
        <v xml:space="preserve"> Marie-Helene</v>
      </c>
      <c r="E168" s="7" t="str">
        <f t="shared" si="8"/>
        <v>Tremblay</v>
      </c>
    </row>
    <row r="169" spans="1:5" ht="15.6" x14ac:dyDescent="0.3">
      <c r="A169" s="6" t="s">
        <v>2205</v>
      </c>
      <c r="B169" s="6" t="s">
        <v>2552</v>
      </c>
      <c r="C169" s="7" t="str">
        <f t="shared" si="6"/>
        <v>Ms.</v>
      </c>
      <c r="D169" s="7" t="str">
        <f t="shared" si="7"/>
        <v xml:space="preserve"> Bret R</v>
      </c>
      <c r="E169" s="7" t="str">
        <f t="shared" si="8"/>
        <v>Scofield</v>
      </c>
    </row>
    <row r="170" spans="1:5" ht="15.6" x14ac:dyDescent="0.3">
      <c r="A170" s="6" t="s">
        <v>2204</v>
      </c>
      <c r="B170" s="6" t="s">
        <v>2553</v>
      </c>
      <c r="C170" s="7" t="str">
        <f t="shared" si="6"/>
        <v>Mr.</v>
      </c>
      <c r="D170" s="7" t="str">
        <f t="shared" si="7"/>
        <v xml:space="preserve"> Gardner L</v>
      </c>
      <c r="E170" s="7" t="str">
        <f t="shared" si="8"/>
        <v>Yost</v>
      </c>
    </row>
    <row r="171" spans="1:5" ht="15.6" x14ac:dyDescent="0.3">
      <c r="A171" s="6" t="s">
        <v>2203</v>
      </c>
      <c r="B171" s="6" t="s">
        <v>2554</v>
      </c>
      <c r="C171" s="7" t="str">
        <f t="shared" si="6"/>
        <v>Mr.</v>
      </c>
      <c r="D171" s="7" t="str">
        <f t="shared" si="7"/>
        <v xml:space="preserve"> Bobby</v>
      </c>
      <c r="E171" s="7" t="str">
        <f t="shared" si="8"/>
        <v>Torphy</v>
      </c>
    </row>
    <row r="172" spans="1:5" ht="15.6" x14ac:dyDescent="0.3">
      <c r="A172" s="6" t="s">
        <v>2202</v>
      </c>
      <c r="B172" s="6" t="s">
        <v>2555</v>
      </c>
      <c r="C172" s="7" t="str">
        <f t="shared" si="6"/>
        <v>Ms.</v>
      </c>
      <c r="D172" s="7" t="str">
        <f t="shared" si="7"/>
        <v xml:space="preserve"> Natalie</v>
      </c>
      <c r="E172" s="7" t="str">
        <f t="shared" si="8"/>
        <v>Busby</v>
      </c>
    </row>
    <row r="173" spans="1:5" ht="15.6" x14ac:dyDescent="0.3">
      <c r="A173" s="6" t="s">
        <v>2201</v>
      </c>
      <c r="B173" s="6" t="s">
        <v>2556</v>
      </c>
      <c r="C173" s="7" t="str">
        <f t="shared" si="6"/>
        <v>Ms.</v>
      </c>
      <c r="D173" s="7" t="str">
        <f t="shared" si="7"/>
        <v xml:space="preserve"> Lina</v>
      </c>
      <c r="E173" s="7" t="str">
        <f t="shared" si="8"/>
        <v>Nguyen</v>
      </c>
    </row>
    <row r="174" spans="1:5" ht="15.6" x14ac:dyDescent="0.3">
      <c r="A174" s="6" t="s">
        <v>2200</v>
      </c>
      <c r="B174" s="6" t="s">
        <v>2557</v>
      </c>
      <c r="C174" s="7" t="str">
        <f t="shared" si="6"/>
        <v>Mr.</v>
      </c>
      <c r="D174" s="7" t="str">
        <f t="shared" si="7"/>
        <v xml:space="preserve"> Zebulon</v>
      </c>
      <c r="E174" s="7" t="str">
        <f t="shared" si="8"/>
        <v>Hanley</v>
      </c>
    </row>
    <row r="175" spans="1:5" ht="15.6" x14ac:dyDescent="0.3">
      <c r="A175" s="6" t="s">
        <v>2199</v>
      </c>
      <c r="B175" s="6" t="s">
        <v>2558</v>
      </c>
      <c r="C175" s="7" t="str">
        <f t="shared" si="6"/>
        <v>Ms.</v>
      </c>
      <c r="D175" s="7" t="str">
        <f t="shared" si="7"/>
        <v xml:space="preserve"> Amanda</v>
      </c>
      <c r="E175" s="7" t="str">
        <f t="shared" si="8"/>
        <v>Scheer</v>
      </c>
    </row>
    <row r="176" spans="1:5" ht="15.6" x14ac:dyDescent="0.3">
      <c r="A176" s="6" t="s">
        <v>2198</v>
      </c>
      <c r="B176" s="6" t="s">
        <v>2559</v>
      </c>
      <c r="C176" s="7" t="str">
        <f t="shared" si="6"/>
        <v>Mr.</v>
      </c>
      <c r="D176" s="7" t="str">
        <f t="shared" si="7"/>
        <v xml:space="preserve"> Greg</v>
      </c>
      <c r="E176" s="7" t="str">
        <f t="shared" si="8"/>
        <v>Rankin</v>
      </c>
    </row>
    <row r="177" spans="1:5" ht="15.6" x14ac:dyDescent="0.3">
      <c r="A177" s="6" t="s">
        <v>2197</v>
      </c>
      <c r="B177" s="6" t="s">
        <v>2560</v>
      </c>
      <c r="C177" s="7" t="str">
        <f t="shared" si="6"/>
        <v>Mr.</v>
      </c>
      <c r="D177" s="7" t="str">
        <f t="shared" si="7"/>
        <v xml:space="preserve"> John</v>
      </c>
      <c r="E177" s="7" t="str">
        <f t="shared" si="8"/>
        <v>Ricardi</v>
      </c>
    </row>
    <row r="178" spans="1:5" ht="15.6" x14ac:dyDescent="0.3">
      <c r="A178" s="6" t="s">
        <v>2196</v>
      </c>
      <c r="B178" s="6" t="s">
        <v>2561</v>
      </c>
      <c r="C178" s="7" t="str">
        <f t="shared" si="6"/>
        <v>Ms.</v>
      </c>
      <c r="D178" s="7" t="str">
        <f t="shared" si="7"/>
        <v xml:space="preserve"> Kelsey A.</v>
      </c>
      <c r="E178" s="7" t="str">
        <f t="shared" si="8"/>
        <v>Karkos</v>
      </c>
    </row>
    <row r="179" spans="1:5" ht="15.6" x14ac:dyDescent="0.3">
      <c r="A179" s="6" t="s">
        <v>2195</v>
      </c>
      <c r="B179" s="6" t="s">
        <v>2562</v>
      </c>
      <c r="C179" s="7" t="str">
        <f t="shared" si="6"/>
        <v>Ms.</v>
      </c>
      <c r="D179" s="7" t="str">
        <f t="shared" si="7"/>
        <v xml:space="preserve"> Bronwen L</v>
      </c>
      <c r="E179" s="7" t="str">
        <f t="shared" si="8"/>
        <v>Price-Dierksen</v>
      </c>
    </row>
    <row r="180" spans="1:5" ht="15.6" x14ac:dyDescent="0.3">
      <c r="A180" s="6" t="s">
        <v>2194</v>
      </c>
      <c r="B180" s="6" t="s">
        <v>2563</v>
      </c>
      <c r="C180" s="7" t="str">
        <f t="shared" si="6"/>
        <v>Ms.</v>
      </c>
      <c r="D180" s="7" t="str">
        <f t="shared" si="7"/>
        <v xml:space="preserve"> Manuela</v>
      </c>
      <c r="E180" s="7" t="str">
        <f t="shared" si="8"/>
        <v>Knispel</v>
      </c>
    </row>
    <row r="181" spans="1:5" ht="15.6" x14ac:dyDescent="0.3">
      <c r="A181" s="6" t="s">
        <v>2193</v>
      </c>
      <c r="B181" s="6" t="s">
        <v>2564</v>
      </c>
      <c r="C181" s="7" t="str">
        <f t="shared" si="6"/>
        <v>Ms.</v>
      </c>
      <c r="D181" s="7" t="str">
        <f t="shared" si="7"/>
        <v xml:space="preserve"> Jennifer L</v>
      </c>
      <c r="E181" s="7" t="str">
        <f t="shared" si="8"/>
        <v>King</v>
      </c>
    </row>
    <row r="182" spans="1:5" ht="15.6" x14ac:dyDescent="0.3">
      <c r="A182" s="6" t="s">
        <v>2192</v>
      </c>
      <c r="B182" s="6" t="s">
        <v>2565</v>
      </c>
      <c r="C182" s="7" t="str">
        <f t="shared" si="6"/>
        <v>Ms.</v>
      </c>
      <c r="D182" s="7" t="str">
        <f t="shared" si="7"/>
        <v xml:space="preserve"> Abby W.</v>
      </c>
      <c r="E182" s="7" t="str">
        <f t="shared" si="8"/>
        <v>Samuelson</v>
      </c>
    </row>
    <row r="183" spans="1:5" ht="15.6" x14ac:dyDescent="0.3">
      <c r="A183" s="6" t="s">
        <v>2191</v>
      </c>
      <c r="B183" s="6" t="s">
        <v>2566</v>
      </c>
      <c r="C183" s="7" t="str">
        <f t="shared" si="6"/>
        <v>Mr.</v>
      </c>
      <c r="D183" s="7" t="str">
        <f t="shared" si="7"/>
        <v xml:space="preserve"> Tyler</v>
      </c>
      <c r="E183" s="7" t="str">
        <f t="shared" si="8"/>
        <v>Fredsall</v>
      </c>
    </row>
    <row r="184" spans="1:5" ht="15.6" x14ac:dyDescent="0.3">
      <c r="A184" s="6" t="s">
        <v>2190</v>
      </c>
      <c r="B184" s="6" t="s">
        <v>2567</v>
      </c>
      <c r="C184" s="7" t="str">
        <f t="shared" si="6"/>
        <v>Mr.</v>
      </c>
      <c r="D184" s="7" t="str">
        <f t="shared" si="7"/>
        <v xml:space="preserve"> Jeffrey</v>
      </c>
      <c r="E184" s="7" t="str">
        <f t="shared" si="8"/>
        <v>Eggleston</v>
      </c>
    </row>
    <row r="185" spans="1:5" ht="15.6" x14ac:dyDescent="0.3">
      <c r="A185" s="6" t="s">
        <v>2189</v>
      </c>
      <c r="B185" s="6" t="s">
        <v>2568</v>
      </c>
      <c r="C185" s="7" t="str">
        <f t="shared" si="6"/>
        <v>Mr.</v>
      </c>
      <c r="D185" s="7" t="str">
        <f t="shared" si="7"/>
        <v xml:space="preserve"> Matthew F</v>
      </c>
      <c r="E185" s="7" t="str">
        <f t="shared" si="8"/>
        <v>Palombaro</v>
      </c>
    </row>
    <row r="186" spans="1:5" ht="15.6" x14ac:dyDescent="0.3">
      <c r="A186" s="6" t="s">
        <v>2188</v>
      </c>
      <c r="B186" s="6" t="s">
        <v>2569</v>
      </c>
      <c r="C186" s="7" t="str">
        <f t="shared" si="6"/>
        <v>Mr.</v>
      </c>
      <c r="D186" s="7" t="str">
        <f t="shared" si="7"/>
        <v xml:space="preserve"> Ryan J.</v>
      </c>
      <c r="E186" s="7" t="str">
        <f t="shared" si="8"/>
        <v>Silva</v>
      </c>
    </row>
    <row r="187" spans="1:5" ht="15.6" x14ac:dyDescent="0.3">
      <c r="A187" s="6" t="s">
        <v>2187</v>
      </c>
      <c r="B187" s="6" t="s">
        <v>2570</v>
      </c>
      <c r="C187" s="7" t="str">
        <f t="shared" si="6"/>
        <v>Ms.</v>
      </c>
      <c r="D187" s="7" t="str">
        <f t="shared" si="7"/>
        <v xml:space="preserve"> Amy</v>
      </c>
      <c r="E187" s="7" t="str">
        <f t="shared" si="8"/>
        <v>Bugala</v>
      </c>
    </row>
    <row r="188" spans="1:5" ht="15.6" x14ac:dyDescent="0.3">
      <c r="A188" s="6" t="s">
        <v>2186</v>
      </c>
      <c r="B188" s="6" t="s">
        <v>2571</v>
      </c>
      <c r="C188" s="7" t="str">
        <f t="shared" si="6"/>
        <v>Mr.</v>
      </c>
      <c r="D188" s="7" t="str">
        <f t="shared" si="7"/>
        <v xml:space="preserve"> Andrew P</v>
      </c>
      <c r="E188" s="7" t="str">
        <f t="shared" si="8"/>
        <v>Dublin</v>
      </c>
    </row>
    <row r="189" spans="1:5" ht="15.6" x14ac:dyDescent="0.3">
      <c r="A189" s="6" t="s">
        <v>2185</v>
      </c>
      <c r="B189" s="6" t="s">
        <v>2572</v>
      </c>
      <c r="C189" s="7" t="str">
        <f t="shared" si="6"/>
        <v>Mr.</v>
      </c>
      <c r="D189" s="7" t="str">
        <f t="shared" si="7"/>
        <v xml:space="preserve"> George M. V</v>
      </c>
      <c r="E189" s="7" t="str">
        <f t="shared" si="8"/>
        <v>Cleland</v>
      </c>
    </row>
    <row r="190" spans="1:5" ht="15.6" x14ac:dyDescent="0.3">
      <c r="A190" s="6" t="s">
        <v>2184</v>
      </c>
      <c r="B190" s="6" t="s">
        <v>2573</v>
      </c>
      <c r="C190" s="7" t="str">
        <f t="shared" si="6"/>
        <v>Ms.</v>
      </c>
      <c r="D190" s="7" t="str">
        <f t="shared" si="7"/>
        <v xml:space="preserve"> Sarah</v>
      </c>
      <c r="E190" s="7" t="str">
        <f t="shared" si="8"/>
        <v>Evans</v>
      </c>
    </row>
    <row r="191" spans="1:5" ht="15.6" x14ac:dyDescent="0.3">
      <c r="A191" s="6" t="s">
        <v>2183</v>
      </c>
      <c r="B191" s="6" t="s">
        <v>2574</v>
      </c>
      <c r="C191" s="7" t="str">
        <f t="shared" si="6"/>
        <v>Ms.</v>
      </c>
      <c r="D191" s="7" t="str">
        <f t="shared" si="7"/>
        <v xml:space="preserve"> Lara</v>
      </c>
      <c r="E191" s="7" t="str">
        <f t="shared" si="8"/>
        <v>Boyd</v>
      </c>
    </row>
    <row r="192" spans="1:5" ht="15.6" x14ac:dyDescent="0.3">
      <c r="A192" s="6" t="s">
        <v>2182</v>
      </c>
      <c r="B192" s="6" t="s">
        <v>2575</v>
      </c>
      <c r="C192" s="7" t="str">
        <f t="shared" si="6"/>
        <v>Mr.</v>
      </c>
      <c r="D192" s="7" t="str">
        <f t="shared" si="7"/>
        <v xml:space="preserve"> Sebastien</v>
      </c>
      <c r="E192" s="7" t="str">
        <f t="shared" si="8"/>
        <v>Roulier</v>
      </c>
    </row>
    <row r="193" spans="1:5" ht="15.6" x14ac:dyDescent="0.3">
      <c r="A193" s="6" t="s">
        <v>2181</v>
      </c>
      <c r="B193" s="6" t="s">
        <v>2576</v>
      </c>
      <c r="C193" s="7" t="str">
        <f t="shared" si="6"/>
        <v>Mr.</v>
      </c>
      <c r="D193" s="7" t="str">
        <f t="shared" si="7"/>
        <v xml:space="preserve"> Padraig</v>
      </c>
      <c r="E193" s="7" t="str">
        <f t="shared" si="8"/>
        <v>Mullins</v>
      </c>
    </row>
    <row r="194" spans="1:5" ht="15.6" x14ac:dyDescent="0.3">
      <c r="A194" s="6" t="s">
        <v>2180</v>
      </c>
      <c r="B194" s="6" t="s">
        <v>2577</v>
      </c>
      <c r="C194" s="7" t="str">
        <f t="shared" si="6"/>
        <v>Ms.</v>
      </c>
      <c r="D194" s="7" t="str">
        <f t="shared" si="7"/>
        <v xml:space="preserve"> Heather</v>
      </c>
      <c r="E194" s="7" t="str">
        <f t="shared" si="8"/>
        <v>Hofmann</v>
      </c>
    </row>
    <row r="195" spans="1:5" ht="15.6" x14ac:dyDescent="0.3">
      <c r="A195" s="6" t="s">
        <v>2179</v>
      </c>
      <c r="B195" s="6" t="s">
        <v>2578</v>
      </c>
      <c r="C195" s="7" t="str">
        <f t="shared" ref="C195:C258" si="9">MID(B195,FIND(",",B195)+2,FIND(" ",B195,FIND(",",B195)+2)-FIND(",",B195)-2)</f>
        <v>Mr.</v>
      </c>
      <c r="D195" s="7" t="str">
        <f t="shared" ref="D195:D258" si="10">MID(B195,FIND(" ",B195,FIND(",",B195)+2)+1,LEN(B195)-FIND(" ",B195,FIND(",",B195)+2))</f>
        <v xml:space="preserve"> Jorge</v>
      </c>
      <c r="E195" s="7" t="str">
        <f t="shared" ref="E195:E258" si="11">LEFT(B195,FIND(",",B195)-1)</f>
        <v>Garcia Garcia</v>
      </c>
    </row>
    <row r="196" spans="1:5" ht="15.6" x14ac:dyDescent="0.3">
      <c r="A196" s="6" t="s">
        <v>2178</v>
      </c>
      <c r="B196" s="6" t="s">
        <v>2579</v>
      </c>
      <c r="C196" s="7" t="str">
        <f t="shared" si="9"/>
        <v>Mr.</v>
      </c>
      <c r="D196" s="7" t="str">
        <f t="shared" si="10"/>
        <v xml:space="preserve"> Jack R</v>
      </c>
      <c r="E196" s="7" t="str">
        <f t="shared" si="11"/>
        <v>Klecker</v>
      </c>
    </row>
    <row r="197" spans="1:5" ht="15.6" x14ac:dyDescent="0.3">
      <c r="A197" s="6" t="s">
        <v>2177</v>
      </c>
      <c r="B197" s="6" t="s">
        <v>2580</v>
      </c>
      <c r="C197" s="7" t="str">
        <f t="shared" si="9"/>
        <v>Mr.</v>
      </c>
      <c r="D197" s="7" t="str">
        <f t="shared" si="10"/>
        <v xml:space="preserve"> Felix</v>
      </c>
      <c r="E197" s="7" t="str">
        <f t="shared" si="11"/>
        <v>Cancre</v>
      </c>
    </row>
    <row r="198" spans="1:5" ht="15.6" x14ac:dyDescent="0.3">
      <c r="A198" s="6" t="s">
        <v>2176</v>
      </c>
      <c r="B198" s="6" t="s">
        <v>2581</v>
      </c>
      <c r="C198" s="7" t="str">
        <f t="shared" si="9"/>
        <v>Mr.</v>
      </c>
      <c r="D198" s="7" t="str">
        <f t="shared" si="10"/>
        <v xml:space="preserve"> Christopher C</v>
      </c>
      <c r="E198" s="7" t="str">
        <f t="shared" si="11"/>
        <v>Denucci</v>
      </c>
    </row>
    <row r="199" spans="1:5" ht="15.6" x14ac:dyDescent="0.3">
      <c r="A199" s="6" t="s">
        <v>2175</v>
      </c>
      <c r="B199" s="6" t="s">
        <v>2582</v>
      </c>
      <c r="C199" s="7" t="str">
        <f t="shared" si="9"/>
        <v>Mr.</v>
      </c>
      <c r="D199" s="7" t="str">
        <f t="shared" si="10"/>
        <v xml:space="preserve"> Jesse</v>
      </c>
      <c r="E199" s="7" t="str">
        <f t="shared" si="11"/>
        <v>Saldana</v>
      </c>
    </row>
    <row r="200" spans="1:5" ht="15.6" x14ac:dyDescent="0.3">
      <c r="A200" s="6" t="s">
        <v>2174</v>
      </c>
      <c r="B200" s="6" t="s">
        <v>2583</v>
      </c>
      <c r="C200" s="7" t="str">
        <f t="shared" si="9"/>
        <v>Ms.</v>
      </c>
      <c r="D200" s="7" t="str">
        <f t="shared" si="10"/>
        <v xml:space="preserve"> Jill</v>
      </c>
      <c r="E200" s="7" t="str">
        <f t="shared" si="11"/>
        <v>Weinberg</v>
      </c>
    </row>
    <row r="201" spans="1:5" ht="15.6" x14ac:dyDescent="0.3">
      <c r="A201" s="6" t="s">
        <v>2173</v>
      </c>
      <c r="B201" s="6" t="s">
        <v>2584</v>
      </c>
      <c r="C201" s="7" t="str">
        <f t="shared" si="9"/>
        <v>Mr.</v>
      </c>
      <c r="D201" s="7" t="str">
        <f t="shared" si="10"/>
        <v xml:space="preserve"> William</v>
      </c>
      <c r="E201" s="7" t="str">
        <f t="shared" si="11"/>
        <v>Walsh</v>
      </c>
    </row>
    <row r="202" spans="1:5" ht="15.6" x14ac:dyDescent="0.3">
      <c r="A202" s="6" t="s">
        <v>2172</v>
      </c>
      <c r="B202" s="6" t="s">
        <v>2585</v>
      </c>
      <c r="C202" s="7" t="str">
        <f t="shared" si="9"/>
        <v>Mr.</v>
      </c>
      <c r="D202" s="7" t="str">
        <f t="shared" si="10"/>
        <v xml:space="preserve"> Alejandro</v>
      </c>
      <c r="E202" s="7" t="str">
        <f t="shared" si="11"/>
        <v>Pasten</v>
      </c>
    </row>
    <row r="203" spans="1:5" ht="15.6" x14ac:dyDescent="0.3">
      <c r="A203" s="6" t="s">
        <v>2171</v>
      </c>
      <c r="B203" s="6" t="s">
        <v>2586</v>
      </c>
      <c r="C203" s="7" t="str">
        <f t="shared" si="9"/>
        <v>Mr.</v>
      </c>
      <c r="D203" s="7" t="str">
        <f t="shared" si="10"/>
        <v xml:space="preserve"> Ian E.</v>
      </c>
      <c r="E203" s="7" t="str">
        <f t="shared" si="11"/>
        <v>LaBelle</v>
      </c>
    </row>
    <row r="204" spans="1:5" ht="15.6" x14ac:dyDescent="0.3">
      <c r="A204" s="6" t="s">
        <v>2170</v>
      </c>
      <c r="B204" s="6" t="s">
        <v>2587</v>
      </c>
      <c r="C204" s="7" t="str">
        <f t="shared" si="9"/>
        <v>Mr.</v>
      </c>
      <c r="D204" s="7" t="str">
        <f t="shared" si="10"/>
        <v xml:space="preserve"> Hector Sr.</v>
      </c>
      <c r="E204" s="7" t="str">
        <f t="shared" si="11"/>
        <v>Guzman</v>
      </c>
    </row>
    <row r="205" spans="1:5" ht="15.6" x14ac:dyDescent="0.3">
      <c r="A205" s="6" t="s">
        <v>2169</v>
      </c>
      <c r="B205" s="6" t="s">
        <v>2588</v>
      </c>
      <c r="C205" s="7" t="str">
        <f t="shared" si="9"/>
        <v>Ms.</v>
      </c>
      <c r="D205" s="7" t="str">
        <f t="shared" si="10"/>
        <v xml:space="preserve"> Rebecca</v>
      </c>
      <c r="E205" s="7" t="str">
        <f t="shared" si="11"/>
        <v>Turnbull</v>
      </c>
    </row>
    <row r="206" spans="1:5" ht="15.6" x14ac:dyDescent="0.3">
      <c r="A206" s="6" t="s">
        <v>2168</v>
      </c>
      <c r="B206" s="6" t="s">
        <v>2589</v>
      </c>
      <c r="C206" s="7" t="str">
        <f t="shared" si="9"/>
        <v>Mr.</v>
      </c>
      <c r="D206" s="7" t="str">
        <f t="shared" si="10"/>
        <v xml:space="preserve"> Matt</v>
      </c>
      <c r="E206" s="7" t="str">
        <f t="shared" si="11"/>
        <v>Aguero</v>
      </c>
    </row>
    <row r="207" spans="1:5" ht="15.6" x14ac:dyDescent="0.3">
      <c r="A207" s="6" t="s">
        <v>2167</v>
      </c>
      <c r="B207" s="6" t="s">
        <v>2590</v>
      </c>
      <c r="C207" s="7" t="str">
        <f t="shared" si="9"/>
        <v>Ms.</v>
      </c>
      <c r="D207" s="7" t="str">
        <f t="shared" si="10"/>
        <v xml:space="preserve"> Elizabeth H</v>
      </c>
      <c r="E207" s="7" t="str">
        <f t="shared" si="11"/>
        <v>Woodward</v>
      </c>
    </row>
    <row r="208" spans="1:5" ht="15.6" x14ac:dyDescent="0.3">
      <c r="A208" s="6" t="s">
        <v>2166</v>
      </c>
      <c r="B208" s="6" t="s">
        <v>2591</v>
      </c>
      <c r="C208" s="7" t="str">
        <f t="shared" si="9"/>
        <v>Ms.</v>
      </c>
      <c r="D208" s="7" t="str">
        <f t="shared" si="10"/>
        <v xml:space="preserve"> Grace</v>
      </c>
      <c r="E208" s="7" t="str">
        <f t="shared" si="11"/>
        <v>McElroy</v>
      </c>
    </row>
    <row r="209" spans="1:5" ht="15.6" x14ac:dyDescent="0.3">
      <c r="A209" s="6" t="s">
        <v>2165</v>
      </c>
      <c r="B209" s="6" t="s">
        <v>2592</v>
      </c>
      <c r="C209" s="7" t="str">
        <f t="shared" si="9"/>
        <v>Mr.</v>
      </c>
      <c r="D209" s="7" t="str">
        <f t="shared" si="10"/>
        <v xml:space="preserve"> Jaime</v>
      </c>
      <c r="E209" s="7" t="str">
        <f t="shared" si="11"/>
        <v>Lopez</v>
      </c>
    </row>
    <row r="210" spans="1:5" ht="15.6" x14ac:dyDescent="0.3">
      <c r="A210" s="6" t="s">
        <v>2164</v>
      </c>
      <c r="B210" s="6" t="s">
        <v>2593</v>
      </c>
      <c r="C210" s="7" t="str">
        <f t="shared" si="9"/>
        <v>Ms.</v>
      </c>
      <c r="D210" s="7" t="str">
        <f t="shared" si="10"/>
        <v xml:space="preserve"> Calesse</v>
      </c>
      <c r="E210" s="7" t="str">
        <f t="shared" si="11"/>
        <v>Cardosi</v>
      </c>
    </row>
    <row r="211" spans="1:5" ht="15.6" x14ac:dyDescent="0.3">
      <c r="A211" s="6" t="s">
        <v>2163</v>
      </c>
      <c r="B211" s="6" t="s">
        <v>2594</v>
      </c>
      <c r="C211" s="7" t="str">
        <f t="shared" si="9"/>
        <v>Ms.</v>
      </c>
      <c r="D211" s="7" t="str">
        <f t="shared" si="10"/>
        <v xml:space="preserve"> Kate L</v>
      </c>
      <c r="E211" s="7" t="str">
        <f t="shared" si="11"/>
        <v>Looney</v>
      </c>
    </row>
    <row r="212" spans="1:5" ht="15.6" x14ac:dyDescent="0.3">
      <c r="A212" s="6" t="s">
        <v>2162</v>
      </c>
      <c r="B212" s="6" t="s">
        <v>2595</v>
      </c>
      <c r="C212" s="7" t="str">
        <f t="shared" si="9"/>
        <v>Mr.</v>
      </c>
      <c r="D212" s="7" t="str">
        <f t="shared" si="10"/>
        <v xml:space="preserve"> Sergey</v>
      </c>
      <c r="E212" s="7" t="str">
        <f t="shared" si="11"/>
        <v>Zyryanov</v>
      </c>
    </row>
    <row r="213" spans="1:5" ht="15.6" x14ac:dyDescent="0.3">
      <c r="A213" s="6" t="s">
        <v>2161</v>
      </c>
      <c r="B213" s="6" t="s">
        <v>2596</v>
      </c>
      <c r="C213" s="7" t="str">
        <f t="shared" si="9"/>
        <v>Mr.</v>
      </c>
      <c r="D213" s="7" t="str">
        <f t="shared" si="10"/>
        <v xml:space="preserve"> Timothy V</v>
      </c>
      <c r="E213" s="7" t="str">
        <f t="shared" si="11"/>
        <v>Gavin</v>
      </c>
    </row>
    <row r="214" spans="1:5" ht="15.6" x14ac:dyDescent="0.3">
      <c r="A214" s="6" t="s">
        <v>2160</v>
      </c>
      <c r="B214" s="6" t="s">
        <v>2597</v>
      </c>
      <c r="C214" s="7" t="str">
        <f t="shared" si="9"/>
        <v>Mr.</v>
      </c>
      <c r="D214" s="7" t="str">
        <f t="shared" si="10"/>
        <v xml:space="preserve"> Andrew S</v>
      </c>
      <c r="E214" s="7" t="str">
        <f t="shared" si="11"/>
        <v>Littlefield</v>
      </c>
    </row>
    <row r="215" spans="1:5" ht="15.6" x14ac:dyDescent="0.3">
      <c r="A215" s="6" t="s">
        <v>2159</v>
      </c>
      <c r="B215" s="6" t="s">
        <v>2598</v>
      </c>
      <c r="C215" s="7" t="str">
        <f t="shared" si="9"/>
        <v>Mr.</v>
      </c>
      <c r="D215" s="7" t="str">
        <f t="shared" si="10"/>
        <v xml:space="preserve"> Matthew D</v>
      </c>
      <c r="E215" s="7" t="str">
        <f t="shared" si="11"/>
        <v>Shearer</v>
      </c>
    </row>
    <row r="216" spans="1:5" ht="15.6" x14ac:dyDescent="0.3">
      <c r="A216" s="6" t="s">
        <v>2158</v>
      </c>
      <c r="B216" s="6" t="s">
        <v>2599</v>
      </c>
      <c r="C216" s="7" t="str">
        <f t="shared" si="9"/>
        <v>Ms.</v>
      </c>
      <c r="D216" s="7" t="str">
        <f t="shared" si="10"/>
        <v xml:space="preserve"> Jessica</v>
      </c>
      <c r="E216" s="7" t="str">
        <f t="shared" si="11"/>
        <v>Armstrong</v>
      </c>
    </row>
    <row r="217" spans="1:5" ht="15.6" x14ac:dyDescent="0.3">
      <c r="A217" s="6" t="s">
        <v>2157</v>
      </c>
      <c r="B217" s="6" t="s">
        <v>2600</v>
      </c>
      <c r="C217" s="7" t="str">
        <f t="shared" si="9"/>
        <v>Mr.</v>
      </c>
      <c r="D217" s="7" t="str">
        <f t="shared" si="10"/>
        <v xml:space="preserve"> Lawrence</v>
      </c>
      <c r="E217" s="7" t="str">
        <f t="shared" si="11"/>
        <v>Warriner</v>
      </c>
    </row>
    <row r="218" spans="1:5" ht="15.6" x14ac:dyDescent="0.3">
      <c r="A218" s="6" t="s">
        <v>2156</v>
      </c>
      <c r="B218" s="6" t="s">
        <v>2601</v>
      </c>
      <c r="C218" s="7" t="str">
        <f t="shared" si="9"/>
        <v>Mr.</v>
      </c>
      <c r="D218" s="7" t="str">
        <f t="shared" si="10"/>
        <v xml:space="preserve"> Alex</v>
      </c>
      <c r="E218" s="7" t="str">
        <f t="shared" si="11"/>
        <v>White</v>
      </c>
    </row>
    <row r="219" spans="1:5" ht="15.6" x14ac:dyDescent="0.3">
      <c r="A219" s="6" t="s">
        <v>2155</v>
      </c>
      <c r="B219" s="6" t="s">
        <v>2602</v>
      </c>
      <c r="C219" s="7" t="str">
        <f t="shared" si="9"/>
        <v>Mr.</v>
      </c>
      <c r="D219" s="7" t="str">
        <f t="shared" si="10"/>
        <v xml:space="preserve"> Kevin</v>
      </c>
      <c r="E219" s="7" t="str">
        <f t="shared" si="11"/>
        <v>Cordaro</v>
      </c>
    </row>
    <row r="220" spans="1:5" ht="15.6" x14ac:dyDescent="0.3">
      <c r="A220" s="6" t="s">
        <v>2154</v>
      </c>
      <c r="B220" s="6" t="s">
        <v>2603</v>
      </c>
      <c r="C220" s="7" t="str">
        <f t="shared" si="9"/>
        <v>Mr.</v>
      </c>
      <c r="D220" s="7" t="str">
        <f t="shared" si="10"/>
        <v xml:space="preserve"> Gavin M.</v>
      </c>
      <c r="E220" s="7" t="str">
        <f t="shared" si="11"/>
        <v>Hamilton</v>
      </c>
    </row>
    <row r="221" spans="1:5" ht="15.6" x14ac:dyDescent="0.3">
      <c r="A221" s="6" t="s">
        <v>2153</v>
      </c>
      <c r="B221" s="6" t="s">
        <v>2604</v>
      </c>
      <c r="C221" s="7" t="str">
        <f t="shared" si="9"/>
        <v>Mr.</v>
      </c>
      <c r="D221" s="7" t="str">
        <f t="shared" si="10"/>
        <v xml:space="preserve"> Rick E</v>
      </c>
      <c r="E221" s="7" t="str">
        <f t="shared" si="11"/>
        <v>Meyer</v>
      </c>
    </row>
    <row r="222" spans="1:5" ht="15.6" x14ac:dyDescent="0.3">
      <c r="A222" s="6" t="s">
        <v>2152</v>
      </c>
      <c r="B222" s="6" t="s">
        <v>2605</v>
      </c>
      <c r="C222" s="7" t="str">
        <f t="shared" si="9"/>
        <v>Ms.</v>
      </c>
      <c r="D222" s="7" t="str">
        <f t="shared" si="10"/>
        <v xml:space="preserve"> Andrea H.</v>
      </c>
      <c r="E222" s="7" t="str">
        <f t="shared" si="11"/>
        <v>Duke</v>
      </c>
    </row>
    <row r="223" spans="1:5" ht="15.6" x14ac:dyDescent="0.3">
      <c r="A223" s="6" t="s">
        <v>2151</v>
      </c>
      <c r="B223" s="6" t="s">
        <v>2606</v>
      </c>
      <c r="C223" s="7" t="str">
        <f t="shared" si="9"/>
        <v>Mr.</v>
      </c>
      <c r="D223" s="7" t="str">
        <f t="shared" si="10"/>
        <v xml:space="preserve"> Anthony S</v>
      </c>
      <c r="E223" s="7" t="str">
        <f t="shared" si="11"/>
        <v>Malatesta</v>
      </c>
    </row>
    <row r="224" spans="1:5" ht="15.6" x14ac:dyDescent="0.3">
      <c r="A224" s="6" t="s">
        <v>2150</v>
      </c>
      <c r="B224" s="6" t="s">
        <v>2607</v>
      </c>
      <c r="C224" s="7" t="str">
        <f t="shared" si="9"/>
        <v>Mr.</v>
      </c>
      <c r="D224" s="7" t="str">
        <f t="shared" si="10"/>
        <v xml:space="preserve"> Erik</v>
      </c>
      <c r="E224" s="7" t="str">
        <f t="shared" si="11"/>
        <v>Hinrichsen</v>
      </c>
    </row>
    <row r="225" spans="1:5" ht="15.6" x14ac:dyDescent="0.3">
      <c r="A225" s="6" t="s">
        <v>2149</v>
      </c>
      <c r="B225" s="6" t="s">
        <v>2608</v>
      </c>
      <c r="C225" s="7" t="str">
        <f t="shared" si="9"/>
        <v>Ms.</v>
      </c>
      <c r="D225" s="7" t="str">
        <f t="shared" si="10"/>
        <v xml:space="preserve"> Kiley D</v>
      </c>
      <c r="E225" s="7" t="str">
        <f t="shared" si="11"/>
        <v>Lucan</v>
      </c>
    </row>
    <row r="226" spans="1:5" ht="15.6" x14ac:dyDescent="0.3">
      <c r="A226" s="6" t="s">
        <v>2148</v>
      </c>
      <c r="B226" s="6" t="s">
        <v>2609</v>
      </c>
      <c r="C226" s="7" t="str">
        <f t="shared" si="9"/>
        <v>Ms.</v>
      </c>
      <c r="D226" s="7" t="str">
        <f t="shared" si="10"/>
        <v xml:space="preserve"> Jennifer</v>
      </c>
      <c r="E226" s="7" t="str">
        <f t="shared" si="11"/>
        <v>Koch</v>
      </c>
    </row>
    <row r="227" spans="1:5" ht="15.6" x14ac:dyDescent="0.3">
      <c r="A227" s="6" t="s">
        <v>2147</v>
      </c>
      <c r="B227" s="6" t="s">
        <v>2610</v>
      </c>
      <c r="C227" s="7" t="str">
        <f t="shared" si="9"/>
        <v>Mr.</v>
      </c>
      <c r="D227" s="7" t="str">
        <f t="shared" si="10"/>
        <v xml:space="preserve"> Chris</v>
      </c>
      <c r="E227" s="7" t="str">
        <f t="shared" si="11"/>
        <v>Smith</v>
      </c>
    </row>
    <row r="228" spans="1:5" ht="15.6" x14ac:dyDescent="0.3">
      <c r="A228" s="6" t="s">
        <v>2146</v>
      </c>
      <c r="B228" s="6" t="s">
        <v>2611</v>
      </c>
      <c r="C228" s="7" t="str">
        <f t="shared" si="9"/>
        <v>Ms.</v>
      </c>
      <c r="D228" s="7" t="str">
        <f t="shared" si="10"/>
        <v xml:space="preserve"> Marian M.</v>
      </c>
      <c r="E228" s="7" t="str">
        <f t="shared" si="11"/>
        <v>O'Connor</v>
      </c>
    </row>
    <row r="229" spans="1:5" ht="15.6" x14ac:dyDescent="0.3">
      <c r="A229" s="6" t="s">
        <v>2145</v>
      </c>
      <c r="B229" s="6" t="s">
        <v>2612</v>
      </c>
      <c r="C229" s="7" t="str">
        <f t="shared" si="9"/>
        <v>Mr.</v>
      </c>
      <c r="D229" s="7" t="str">
        <f t="shared" si="10"/>
        <v xml:space="preserve"> Jeremy</v>
      </c>
      <c r="E229" s="7" t="str">
        <f t="shared" si="11"/>
        <v>Kampwerth</v>
      </c>
    </row>
    <row r="230" spans="1:5" ht="15.6" x14ac:dyDescent="0.3">
      <c r="A230" s="6" t="s">
        <v>2144</v>
      </c>
      <c r="B230" s="6" t="s">
        <v>2613</v>
      </c>
      <c r="C230" s="7" t="str">
        <f t="shared" si="9"/>
        <v>Ms.</v>
      </c>
      <c r="D230" s="7" t="str">
        <f t="shared" si="10"/>
        <v xml:space="preserve"> Allison H</v>
      </c>
      <c r="E230" s="7" t="str">
        <f t="shared" si="11"/>
        <v>Federoff</v>
      </c>
    </row>
    <row r="231" spans="1:5" ht="15.6" x14ac:dyDescent="0.3">
      <c r="A231" s="6" t="s">
        <v>2143</v>
      </c>
      <c r="B231" s="6" t="s">
        <v>2614</v>
      </c>
      <c r="C231" s="7" t="str">
        <f t="shared" si="9"/>
        <v>Ms.</v>
      </c>
      <c r="D231" s="7" t="str">
        <f t="shared" si="10"/>
        <v xml:space="preserve"> Elizabeth</v>
      </c>
      <c r="E231" s="7" t="str">
        <f t="shared" si="11"/>
        <v>Goya</v>
      </c>
    </row>
    <row r="232" spans="1:5" ht="15.6" x14ac:dyDescent="0.3">
      <c r="A232" s="6" t="s">
        <v>2142</v>
      </c>
      <c r="B232" s="6" t="s">
        <v>2615</v>
      </c>
      <c r="C232" s="7" t="str">
        <f t="shared" si="9"/>
        <v>Mr.</v>
      </c>
      <c r="D232" s="7" t="str">
        <f t="shared" si="10"/>
        <v xml:space="preserve"> Andrew</v>
      </c>
      <c r="E232" s="7" t="str">
        <f t="shared" si="11"/>
        <v>Hodges</v>
      </c>
    </row>
    <row r="233" spans="1:5" ht="15.6" x14ac:dyDescent="0.3">
      <c r="A233" s="6" t="s">
        <v>2141</v>
      </c>
      <c r="B233" s="6" t="s">
        <v>2616</v>
      </c>
      <c r="C233" s="7" t="str">
        <f t="shared" si="9"/>
        <v>Mr.</v>
      </c>
      <c r="D233" s="7" t="str">
        <f t="shared" si="10"/>
        <v xml:space="preserve"> Anders J</v>
      </c>
      <c r="E233" s="7" t="str">
        <f t="shared" si="11"/>
        <v>Erickson</v>
      </c>
    </row>
    <row r="234" spans="1:5" ht="15.6" x14ac:dyDescent="0.3">
      <c r="A234" s="6" t="s">
        <v>2140</v>
      </c>
      <c r="B234" s="6" t="s">
        <v>2617</v>
      </c>
      <c r="C234" s="7" t="str">
        <f t="shared" si="9"/>
        <v>Mr.</v>
      </c>
      <c r="D234" s="7" t="str">
        <f t="shared" si="10"/>
        <v xml:space="preserve"> Sean</v>
      </c>
      <c r="E234" s="7" t="str">
        <f t="shared" si="11"/>
        <v>Welleck</v>
      </c>
    </row>
    <row r="235" spans="1:5" ht="15.6" x14ac:dyDescent="0.3">
      <c r="A235" s="6" t="s">
        <v>2139</v>
      </c>
      <c r="B235" s="6" t="s">
        <v>2618</v>
      </c>
      <c r="C235" s="7" t="str">
        <f t="shared" si="9"/>
        <v>Mr.</v>
      </c>
      <c r="D235" s="7" t="str">
        <f t="shared" si="10"/>
        <v xml:space="preserve"> Brian M.</v>
      </c>
      <c r="E235" s="7" t="str">
        <f t="shared" si="11"/>
        <v>Polen</v>
      </c>
    </row>
    <row r="236" spans="1:5" ht="15.6" x14ac:dyDescent="0.3">
      <c r="A236" s="6" t="s">
        <v>2138</v>
      </c>
      <c r="B236" s="6" t="s">
        <v>2619</v>
      </c>
      <c r="C236" s="7" t="str">
        <f t="shared" si="9"/>
        <v>Mr.</v>
      </c>
      <c r="D236" s="7" t="str">
        <f t="shared" si="10"/>
        <v xml:space="preserve"> Jeremy</v>
      </c>
      <c r="E236" s="7" t="str">
        <f t="shared" si="11"/>
        <v>Lynch</v>
      </c>
    </row>
    <row r="237" spans="1:5" ht="15.6" x14ac:dyDescent="0.3">
      <c r="A237" s="6" t="s">
        <v>2137</v>
      </c>
      <c r="B237" s="6" t="s">
        <v>2620</v>
      </c>
      <c r="C237" s="7" t="str">
        <f t="shared" si="9"/>
        <v>Ms.</v>
      </c>
      <c r="D237" s="7" t="str">
        <f t="shared" si="10"/>
        <v xml:space="preserve"> Susannah</v>
      </c>
      <c r="E237" s="7" t="str">
        <f t="shared" si="11"/>
        <v>Hufstader</v>
      </c>
    </row>
    <row r="238" spans="1:5" ht="15.6" x14ac:dyDescent="0.3">
      <c r="A238" s="6" t="s">
        <v>2136</v>
      </c>
      <c r="B238" s="6" t="s">
        <v>2621</v>
      </c>
      <c r="C238" s="7" t="str">
        <f t="shared" si="9"/>
        <v>Mr.</v>
      </c>
      <c r="D238" s="7" t="str">
        <f t="shared" si="10"/>
        <v xml:space="preserve"> Randy</v>
      </c>
      <c r="E238" s="7" t="str">
        <f t="shared" si="11"/>
        <v>Doak</v>
      </c>
    </row>
    <row r="239" spans="1:5" ht="15.6" x14ac:dyDescent="0.3">
      <c r="A239" s="6" t="s">
        <v>2135</v>
      </c>
      <c r="B239" s="6" t="s">
        <v>2622</v>
      </c>
      <c r="C239" s="7" t="str">
        <f t="shared" si="9"/>
        <v>Mr.</v>
      </c>
      <c r="D239" s="7" t="str">
        <f t="shared" si="10"/>
        <v xml:space="preserve"> Leslie</v>
      </c>
      <c r="E239" s="7" t="str">
        <f t="shared" si="11"/>
        <v>Noya</v>
      </c>
    </row>
    <row r="240" spans="1:5" ht="15.6" x14ac:dyDescent="0.3">
      <c r="A240" s="6" t="s">
        <v>2134</v>
      </c>
      <c r="B240" s="6" t="s">
        <v>2623</v>
      </c>
      <c r="C240" s="7" t="str">
        <f t="shared" si="9"/>
        <v>Ms.</v>
      </c>
      <c r="D240" s="7" t="str">
        <f t="shared" si="10"/>
        <v xml:space="preserve"> Brittany L.</v>
      </c>
      <c r="E240" s="7" t="str">
        <f t="shared" si="11"/>
        <v>Heninger</v>
      </c>
    </row>
    <row r="241" spans="1:5" ht="15.6" x14ac:dyDescent="0.3">
      <c r="A241" s="6" t="s">
        <v>2133</v>
      </c>
      <c r="B241" s="6" t="s">
        <v>2624</v>
      </c>
      <c r="C241" s="7" t="str">
        <f t="shared" si="9"/>
        <v>Ms.</v>
      </c>
      <c r="D241" s="7" t="str">
        <f t="shared" si="10"/>
        <v xml:space="preserve"> Cassie J.</v>
      </c>
      <c r="E241" s="7" t="str">
        <f t="shared" si="11"/>
        <v>Richardson</v>
      </c>
    </row>
    <row r="242" spans="1:5" ht="15.6" x14ac:dyDescent="0.3">
      <c r="A242" s="6" t="s">
        <v>2132</v>
      </c>
      <c r="B242" s="6" t="s">
        <v>2625</v>
      </c>
      <c r="C242" s="7" t="str">
        <f t="shared" si="9"/>
        <v>Mr.</v>
      </c>
      <c r="D242" s="7" t="str">
        <f t="shared" si="10"/>
        <v xml:space="preserve"> Peter W</v>
      </c>
      <c r="E242" s="7" t="str">
        <f t="shared" si="11"/>
        <v>Deucher</v>
      </c>
    </row>
    <row r="243" spans="1:5" ht="15.6" x14ac:dyDescent="0.3">
      <c r="A243" s="6" t="s">
        <v>2130</v>
      </c>
      <c r="B243" s="6" t="s">
        <v>2626</v>
      </c>
      <c r="C243" s="7" t="str">
        <f t="shared" si="9"/>
        <v>Mr.</v>
      </c>
      <c r="D243" s="7" t="str">
        <f t="shared" si="10"/>
        <v xml:space="preserve"> Douglas</v>
      </c>
      <c r="E243" s="7" t="str">
        <f t="shared" si="11"/>
        <v>Wilson</v>
      </c>
    </row>
    <row r="244" spans="1:5" ht="15.6" x14ac:dyDescent="0.3">
      <c r="A244" s="6" t="s">
        <v>2129</v>
      </c>
      <c r="B244" s="6" t="s">
        <v>2627</v>
      </c>
      <c r="C244" s="7" t="str">
        <f t="shared" si="9"/>
        <v>Mr.</v>
      </c>
      <c r="D244" s="7" t="str">
        <f t="shared" si="10"/>
        <v xml:space="preserve"> Dan</v>
      </c>
      <c r="E244" s="7" t="str">
        <f t="shared" si="11"/>
        <v>Hall</v>
      </c>
    </row>
    <row r="245" spans="1:5" ht="15.6" x14ac:dyDescent="0.3">
      <c r="A245" s="6" t="s">
        <v>2128</v>
      </c>
      <c r="B245" s="6" t="s">
        <v>2628</v>
      </c>
      <c r="C245" s="7" t="str">
        <f t="shared" si="9"/>
        <v>Mr.</v>
      </c>
      <c r="D245" s="7" t="str">
        <f t="shared" si="10"/>
        <v xml:space="preserve"> Dan M.</v>
      </c>
      <c r="E245" s="7" t="str">
        <f t="shared" si="11"/>
        <v>Reed</v>
      </c>
    </row>
    <row r="246" spans="1:5" ht="15.6" x14ac:dyDescent="0.3">
      <c r="A246" s="6" t="s">
        <v>2127</v>
      </c>
      <c r="B246" s="6" t="s">
        <v>2629</v>
      </c>
      <c r="C246" s="7" t="str">
        <f t="shared" si="9"/>
        <v>Mr.</v>
      </c>
      <c r="D246" s="7" t="str">
        <f t="shared" si="10"/>
        <v xml:space="preserve"> Eric L.</v>
      </c>
      <c r="E246" s="7" t="str">
        <f t="shared" si="11"/>
        <v>Frome</v>
      </c>
    </row>
    <row r="247" spans="1:5" ht="15.6" x14ac:dyDescent="0.3">
      <c r="A247" s="6" t="s">
        <v>2126</v>
      </c>
      <c r="B247" s="6" t="s">
        <v>2630</v>
      </c>
      <c r="C247" s="7" t="str">
        <f t="shared" si="9"/>
        <v>Mr.</v>
      </c>
      <c r="D247" s="7" t="str">
        <f t="shared" si="10"/>
        <v xml:space="preserve"> Les J</v>
      </c>
      <c r="E247" s="7" t="str">
        <f t="shared" si="11"/>
        <v>Creasy</v>
      </c>
    </row>
    <row r="248" spans="1:5" ht="15.6" x14ac:dyDescent="0.3">
      <c r="A248" s="6" t="s">
        <v>2125</v>
      </c>
      <c r="B248" s="6" t="s">
        <v>2631</v>
      </c>
      <c r="C248" s="7" t="str">
        <f t="shared" si="9"/>
        <v>Ms.</v>
      </c>
      <c r="D248" s="7" t="str">
        <f t="shared" si="10"/>
        <v xml:space="preserve"> Stephanie</v>
      </c>
      <c r="E248" s="7" t="str">
        <f t="shared" si="11"/>
        <v>Latimer</v>
      </c>
    </row>
    <row r="249" spans="1:5" ht="15.6" x14ac:dyDescent="0.3">
      <c r="A249" s="6" t="s">
        <v>2124</v>
      </c>
      <c r="B249" s="6" t="s">
        <v>2632</v>
      </c>
      <c r="C249" s="7" t="str">
        <f t="shared" si="9"/>
        <v>Ms.</v>
      </c>
      <c r="D249" s="7" t="str">
        <f t="shared" si="10"/>
        <v xml:space="preserve"> Melissa Y</v>
      </c>
      <c r="E249" s="7" t="str">
        <f t="shared" si="11"/>
        <v>Wei</v>
      </c>
    </row>
    <row r="250" spans="1:5" ht="15.6" x14ac:dyDescent="0.3">
      <c r="A250" s="6" t="s">
        <v>2123</v>
      </c>
      <c r="B250" s="6" t="s">
        <v>2633</v>
      </c>
      <c r="C250" s="7" t="str">
        <f t="shared" si="9"/>
        <v>Ms.</v>
      </c>
      <c r="D250" s="7" t="str">
        <f t="shared" si="10"/>
        <v xml:space="preserve"> Ashley</v>
      </c>
      <c r="E250" s="7" t="str">
        <f t="shared" si="11"/>
        <v>Hayes</v>
      </c>
    </row>
    <row r="251" spans="1:5" ht="15.6" x14ac:dyDescent="0.3">
      <c r="A251" s="6" t="s">
        <v>2122</v>
      </c>
      <c r="B251" s="6" t="s">
        <v>2634</v>
      </c>
      <c r="C251" s="7" t="str">
        <f t="shared" si="9"/>
        <v>Ms.</v>
      </c>
      <c r="D251" s="7" t="str">
        <f t="shared" si="10"/>
        <v xml:space="preserve"> Stephanie M.</v>
      </c>
      <c r="E251" s="7" t="str">
        <f t="shared" si="11"/>
        <v>Velardo</v>
      </c>
    </row>
    <row r="252" spans="1:5" ht="15.6" x14ac:dyDescent="0.3">
      <c r="A252" s="6" t="s">
        <v>2121</v>
      </c>
      <c r="B252" s="6" t="s">
        <v>2635</v>
      </c>
      <c r="C252" s="7" t="str">
        <f t="shared" si="9"/>
        <v>Ms.</v>
      </c>
      <c r="D252" s="7" t="str">
        <f t="shared" si="10"/>
        <v xml:space="preserve"> Kylie</v>
      </c>
      <c r="E252" s="7" t="str">
        <f t="shared" si="11"/>
        <v>Kastes</v>
      </c>
    </row>
    <row r="253" spans="1:5" ht="15.6" x14ac:dyDescent="0.3">
      <c r="A253" s="6" t="s">
        <v>2120</v>
      </c>
      <c r="B253" s="6" t="s">
        <v>2636</v>
      </c>
      <c r="C253" s="7" t="str">
        <f t="shared" si="9"/>
        <v>Ms.</v>
      </c>
      <c r="D253" s="7" t="str">
        <f t="shared" si="10"/>
        <v xml:space="preserve"> Kelly</v>
      </c>
      <c r="E253" s="7" t="str">
        <f t="shared" si="11"/>
        <v>Escorcia</v>
      </c>
    </row>
    <row r="254" spans="1:5" ht="15.6" x14ac:dyDescent="0.3">
      <c r="A254" s="6" t="s">
        <v>2119</v>
      </c>
      <c r="B254" s="6" t="s">
        <v>2637</v>
      </c>
      <c r="C254" s="7" t="str">
        <f t="shared" si="9"/>
        <v>Ms.</v>
      </c>
      <c r="D254" s="7" t="str">
        <f t="shared" si="10"/>
        <v xml:space="preserve"> Carrie</v>
      </c>
      <c r="E254" s="7" t="str">
        <f t="shared" si="11"/>
        <v>Larscheid</v>
      </c>
    </row>
    <row r="255" spans="1:5" ht="15.6" x14ac:dyDescent="0.3">
      <c r="A255" s="6" t="s">
        <v>2118</v>
      </c>
      <c r="B255" s="6" t="s">
        <v>2638</v>
      </c>
      <c r="C255" s="7" t="str">
        <f t="shared" si="9"/>
        <v>Mr.</v>
      </c>
      <c r="D255" s="7" t="str">
        <f t="shared" si="10"/>
        <v xml:space="preserve"> Alex</v>
      </c>
      <c r="E255" s="7" t="str">
        <f t="shared" si="11"/>
        <v>O'Bannon</v>
      </c>
    </row>
    <row r="256" spans="1:5" ht="15.6" x14ac:dyDescent="0.3">
      <c r="A256" s="6" t="s">
        <v>2117</v>
      </c>
      <c r="B256" s="6" t="s">
        <v>2639</v>
      </c>
      <c r="C256" s="7" t="str">
        <f t="shared" si="9"/>
        <v>Mr.</v>
      </c>
      <c r="D256" s="7" t="str">
        <f t="shared" si="10"/>
        <v xml:space="preserve"> Zach S</v>
      </c>
      <c r="E256" s="7" t="str">
        <f t="shared" si="11"/>
        <v>Ridgway</v>
      </c>
    </row>
    <row r="257" spans="1:5" ht="15.6" x14ac:dyDescent="0.3">
      <c r="A257" s="6" t="s">
        <v>2116</v>
      </c>
      <c r="B257" s="6" t="s">
        <v>2640</v>
      </c>
      <c r="C257" s="7" t="str">
        <f t="shared" si="9"/>
        <v>Mr.</v>
      </c>
      <c r="D257" s="7" t="str">
        <f t="shared" si="10"/>
        <v xml:space="preserve"> Alan</v>
      </c>
      <c r="E257" s="7" t="str">
        <f t="shared" si="11"/>
        <v>Black</v>
      </c>
    </row>
    <row r="258" spans="1:5" ht="15.6" x14ac:dyDescent="0.3">
      <c r="A258" s="6" t="s">
        <v>2115</v>
      </c>
      <c r="B258" s="6" t="s">
        <v>2641</v>
      </c>
      <c r="C258" s="7" t="str">
        <f t="shared" si="9"/>
        <v>Mr.</v>
      </c>
      <c r="D258" s="7" t="str">
        <f t="shared" si="10"/>
        <v xml:space="preserve"> Nate</v>
      </c>
      <c r="E258" s="7" t="str">
        <f t="shared" si="11"/>
        <v>Canton</v>
      </c>
    </row>
    <row r="259" spans="1:5" ht="15.6" x14ac:dyDescent="0.3">
      <c r="A259" s="6" t="s">
        <v>2114</v>
      </c>
      <c r="B259" s="6" t="s">
        <v>2642</v>
      </c>
      <c r="C259" s="7" t="str">
        <f t="shared" ref="C259:C322" si="12">MID(B259,FIND(",",B259)+2,FIND(" ",B259,FIND(",",B259)+2)-FIND(",",B259)-2)</f>
        <v>Mr.</v>
      </c>
      <c r="D259" s="7" t="str">
        <f t="shared" ref="D259:D322" si="13">MID(B259,FIND(" ",B259,FIND(",",B259)+2)+1,LEN(B259)-FIND(" ",B259,FIND(",",B259)+2))</f>
        <v xml:space="preserve"> Jesse G.</v>
      </c>
      <c r="E259" s="7" t="str">
        <f t="shared" ref="E259:E322" si="14">LEFT(B259,FIND(",",B259)-1)</f>
        <v>Fine</v>
      </c>
    </row>
    <row r="260" spans="1:5" ht="15.6" x14ac:dyDescent="0.3">
      <c r="A260" s="6" t="s">
        <v>2113</v>
      </c>
      <c r="B260" s="6" t="s">
        <v>2643</v>
      </c>
      <c r="C260" s="7" t="str">
        <f t="shared" si="12"/>
        <v>Mr.</v>
      </c>
      <c r="D260" s="7" t="str">
        <f t="shared" si="13"/>
        <v xml:space="preserve"> Jason</v>
      </c>
      <c r="E260" s="7" t="str">
        <f t="shared" si="14"/>
        <v>Bui</v>
      </c>
    </row>
    <row r="261" spans="1:5" ht="15.6" x14ac:dyDescent="0.3">
      <c r="A261" s="6" t="s">
        <v>2112</v>
      </c>
      <c r="B261" s="6" t="s">
        <v>2644</v>
      </c>
      <c r="C261" s="7" t="str">
        <f t="shared" si="12"/>
        <v>Ms.</v>
      </c>
      <c r="D261" s="7" t="str">
        <f t="shared" si="13"/>
        <v xml:space="preserve"> Megan A.</v>
      </c>
      <c r="E261" s="7" t="str">
        <f t="shared" si="14"/>
        <v>Riepma</v>
      </c>
    </row>
    <row r="262" spans="1:5" ht="15.6" x14ac:dyDescent="0.3">
      <c r="A262" s="6" t="s">
        <v>2111</v>
      </c>
      <c r="B262" s="6" t="s">
        <v>2645</v>
      </c>
      <c r="C262" s="7" t="str">
        <f t="shared" si="12"/>
        <v>Mr.</v>
      </c>
      <c r="D262" s="7" t="str">
        <f t="shared" si="13"/>
        <v xml:space="preserve"> Luke M</v>
      </c>
      <c r="E262" s="7" t="str">
        <f t="shared" si="14"/>
        <v>Inman</v>
      </c>
    </row>
    <row r="263" spans="1:5" ht="15.6" x14ac:dyDescent="0.3">
      <c r="A263" s="6" t="s">
        <v>2110</v>
      </c>
      <c r="B263" s="6" t="s">
        <v>2646</v>
      </c>
      <c r="C263" s="7" t="str">
        <f t="shared" si="12"/>
        <v>Ms.</v>
      </c>
      <c r="D263" s="7" t="str">
        <f t="shared" si="13"/>
        <v xml:space="preserve"> Jacy D</v>
      </c>
      <c r="E263" s="7" t="str">
        <f t="shared" si="14"/>
        <v>Kruzel</v>
      </c>
    </row>
    <row r="264" spans="1:5" ht="15.6" x14ac:dyDescent="0.3">
      <c r="A264" s="6" t="s">
        <v>2109</v>
      </c>
      <c r="B264" s="6" t="s">
        <v>2647</v>
      </c>
      <c r="C264" s="7" t="str">
        <f t="shared" si="12"/>
        <v>Mr.</v>
      </c>
      <c r="D264" s="7" t="str">
        <f t="shared" si="13"/>
        <v xml:space="preserve"> Simon G.</v>
      </c>
      <c r="E264" s="7" t="str">
        <f t="shared" si="14"/>
        <v>Lindsay</v>
      </c>
    </row>
    <row r="265" spans="1:5" ht="15.6" x14ac:dyDescent="0.3">
      <c r="A265" s="6" t="s">
        <v>2108</v>
      </c>
      <c r="B265" s="6" t="s">
        <v>2648</v>
      </c>
      <c r="C265" s="7" t="str">
        <f t="shared" si="12"/>
        <v>Ms.</v>
      </c>
      <c r="D265" s="7" t="str">
        <f t="shared" si="13"/>
        <v xml:space="preserve"> Ainsley E.</v>
      </c>
      <c r="E265" s="7" t="str">
        <f t="shared" si="14"/>
        <v>Land</v>
      </c>
    </row>
    <row r="266" spans="1:5" ht="15.6" x14ac:dyDescent="0.3">
      <c r="A266" s="6" t="s">
        <v>2107</v>
      </c>
      <c r="B266" s="6" t="s">
        <v>2649</v>
      </c>
      <c r="C266" s="7" t="str">
        <f t="shared" si="12"/>
        <v>Ms.</v>
      </c>
      <c r="D266" s="7" t="str">
        <f t="shared" si="13"/>
        <v xml:space="preserve"> Erica A.</v>
      </c>
      <c r="E266" s="7" t="str">
        <f t="shared" si="14"/>
        <v>Brecher</v>
      </c>
    </row>
    <row r="267" spans="1:5" ht="15.6" x14ac:dyDescent="0.3">
      <c r="A267" s="6" t="s">
        <v>2106</v>
      </c>
      <c r="B267" s="6" t="s">
        <v>2650</v>
      </c>
      <c r="C267" s="7" t="str">
        <f t="shared" si="12"/>
        <v>Mr.</v>
      </c>
      <c r="D267" s="7" t="str">
        <f t="shared" si="13"/>
        <v xml:space="preserve"> Erik</v>
      </c>
      <c r="E267" s="7" t="str">
        <f t="shared" si="14"/>
        <v>Debolt</v>
      </c>
    </row>
    <row r="268" spans="1:5" ht="15.6" x14ac:dyDescent="0.3">
      <c r="A268" s="6" t="s">
        <v>2105</v>
      </c>
      <c r="B268" s="6" t="s">
        <v>2651</v>
      </c>
      <c r="C268" s="7" t="str">
        <f t="shared" si="12"/>
        <v>Ms.</v>
      </c>
      <c r="D268" s="7" t="str">
        <f t="shared" si="13"/>
        <v xml:space="preserve"> Erin C.</v>
      </c>
      <c r="E268" s="7" t="str">
        <f t="shared" si="14"/>
        <v>Oswalt</v>
      </c>
    </row>
    <row r="269" spans="1:5" ht="15.6" x14ac:dyDescent="0.3">
      <c r="A269" s="6" t="s">
        <v>2104</v>
      </c>
      <c r="B269" s="6" t="s">
        <v>2652</v>
      </c>
      <c r="C269" s="7" t="str">
        <f t="shared" si="12"/>
        <v>Ms.</v>
      </c>
      <c r="D269" s="7" t="str">
        <f t="shared" si="13"/>
        <v xml:space="preserve"> Adrienne</v>
      </c>
      <c r="E269" s="7" t="str">
        <f t="shared" si="14"/>
        <v>Boyd</v>
      </c>
    </row>
    <row r="270" spans="1:5" ht="15.6" x14ac:dyDescent="0.3">
      <c r="A270" s="6" t="s">
        <v>2103</v>
      </c>
      <c r="B270" s="6" t="s">
        <v>2653</v>
      </c>
      <c r="C270" s="7" t="str">
        <f t="shared" si="12"/>
        <v>Mr.</v>
      </c>
      <c r="D270" s="7" t="str">
        <f t="shared" si="13"/>
        <v xml:space="preserve"> Adam</v>
      </c>
      <c r="E270" s="7" t="str">
        <f t="shared" si="14"/>
        <v>Bulewich</v>
      </c>
    </row>
    <row r="271" spans="1:5" ht="15.6" x14ac:dyDescent="0.3">
      <c r="A271" s="6" t="s">
        <v>2102</v>
      </c>
      <c r="B271" s="6" t="s">
        <v>2654</v>
      </c>
      <c r="C271" s="7" t="str">
        <f t="shared" si="12"/>
        <v>Mr.</v>
      </c>
      <c r="D271" s="7" t="str">
        <f t="shared" si="13"/>
        <v xml:space="preserve"> Yutaka</v>
      </c>
      <c r="E271" s="7" t="str">
        <f t="shared" si="14"/>
        <v>Fukuda</v>
      </c>
    </row>
    <row r="272" spans="1:5" ht="15.6" x14ac:dyDescent="0.3">
      <c r="A272" s="6" t="s">
        <v>2101</v>
      </c>
      <c r="B272" s="6" t="s">
        <v>2655</v>
      </c>
      <c r="C272" s="7" t="str">
        <f t="shared" si="12"/>
        <v>Mr.</v>
      </c>
      <c r="D272" s="7" t="str">
        <f t="shared" si="13"/>
        <v xml:space="preserve"> Tyler M</v>
      </c>
      <c r="E272" s="7" t="str">
        <f t="shared" si="14"/>
        <v>Phillips</v>
      </c>
    </row>
    <row r="273" spans="1:5" ht="15.6" x14ac:dyDescent="0.3">
      <c r="A273" s="6" t="s">
        <v>2100</v>
      </c>
      <c r="B273" s="6" t="s">
        <v>2656</v>
      </c>
      <c r="C273" s="7" t="str">
        <f t="shared" si="12"/>
        <v>Mr.</v>
      </c>
      <c r="D273" s="7" t="str">
        <f t="shared" si="13"/>
        <v xml:space="preserve"> Stephen</v>
      </c>
      <c r="E273" s="7" t="str">
        <f t="shared" si="14"/>
        <v>Maddison</v>
      </c>
    </row>
    <row r="274" spans="1:5" ht="15.6" x14ac:dyDescent="0.3">
      <c r="A274" s="6" t="s">
        <v>2099</v>
      </c>
      <c r="B274" s="6" t="s">
        <v>2657</v>
      </c>
      <c r="C274" s="7" t="str">
        <f t="shared" si="12"/>
        <v>Mr.</v>
      </c>
      <c r="D274" s="7" t="str">
        <f t="shared" si="13"/>
        <v xml:space="preserve"> Andrew B.</v>
      </c>
      <c r="E274" s="7" t="str">
        <f t="shared" si="14"/>
        <v>Lockwood</v>
      </c>
    </row>
    <row r="275" spans="1:5" ht="15.6" x14ac:dyDescent="0.3">
      <c r="A275" s="6" t="s">
        <v>2098</v>
      </c>
      <c r="B275" s="6" t="s">
        <v>2658</v>
      </c>
      <c r="C275" s="7" t="str">
        <f t="shared" si="12"/>
        <v>Mr.</v>
      </c>
      <c r="D275" s="7" t="str">
        <f t="shared" si="13"/>
        <v xml:space="preserve"> James</v>
      </c>
      <c r="E275" s="7" t="str">
        <f t="shared" si="14"/>
        <v>Defilippi</v>
      </c>
    </row>
    <row r="276" spans="1:5" ht="15.6" x14ac:dyDescent="0.3">
      <c r="A276" s="6" t="s">
        <v>2097</v>
      </c>
      <c r="B276" s="6" t="s">
        <v>2659</v>
      </c>
      <c r="C276" s="7" t="str">
        <f t="shared" si="12"/>
        <v>Mr.</v>
      </c>
      <c r="D276" s="7" t="str">
        <f t="shared" si="13"/>
        <v xml:space="preserve"> Shawn P.</v>
      </c>
      <c r="E276" s="7" t="str">
        <f t="shared" si="14"/>
        <v>Jackson</v>
      </c>
    </row>
    <row r="277" spans="1:5" ht="15.6" x14ac:dyDescent="0.3">
      <c r="A277" s="6" t="s">
        <v>2096</v>
      </c>
      <c r="B277" s="6" t="s">
        <v>2660</v>
      </c>
      <c r="C277" s="7" t="str">
        <f t="shared" si="12"/>
        <v>Mr.</v>
      </c>
      <c r="D277" s="7" t="str">
        <f t="shared" si="13"/>
        <v xml:space="preserve"> Matt</v>
      </c>
      <c r="E277" s="7" t="str">
        <f t="shared" si="14"/>
        <v>Ozahowski</v>
      </c>
    </row>
    <row r="278" spans="1:5" ht="15.6" x14ac:dyDescent="0.3">
      <c r="A278" s="6" t="s">
        <v>2095</v>
      </c>
      <c r="B278" s="6" t="s">
        <v>2661</v>
      </c>
      <c r="C278" s="7" t="str">
        <f t="shared" si="12"/>
        <v>Mr.</v>
      </c>
      <c r="D278" s="7" t="str">
        <f t="shared" si="13"/>
        <v xml:space="preserve"> Nathaniel</v>
      </c>
      <c r="E278" s="7" t="str">
        <f t="shared" si="14"/>
        <v>Guthals</v>
      </c>
    </row>
    <row r="279" spans="1:5" ht="15.6" x14ac:dyDescent="0.3">
      <c r="A279" s="6" t="s">
        <v>2094</v>
      </c>
      <c r="B279" s="6" t="s">
        <v>2662</v>
      </c>
      <c r="C279" s="7" t="str">
        <f t="shared" si="12"/>
        <v>Mr.</v>
      </c>
      <c r="D279" s="7" t="str">
        <f t="shared" si="13"/>
        <v xml:space="preserve"> Kevin D.</v>
      </c>
      <c r="E279" s="7" t="str">
        <f t="shared" si="14"/>
        <v>Yates</v>
      </c>
    </row>
    <row r="280" spans="1:5" ht="15.6" x14ac:dyDescent="0.3">
      <c r="A280" s="6" t="s">
        <v>2093</v>
      </c>
      <c r="B280" s="6" t="s">
        <v>2663</v>
      </c>
      <c r="C280" s="7" t="str">
        <f t="shared" si="12"/>
        <v>Ms.</v>
      </c>
      <c r="D280" s="7" t="str">
        <f t="shared" si="13"/>
        <v xml:space="preserve"> Joan</v>
      </c>
      <c r="E280" s="7" t="str">
        <f t="shared" si="14"/>
        <v>Samuelson</v>
      </c>
    </row>
    <row r="281" spans="1:5" ht="15.6" x14ac:dyDescent="0.3">
      <c r="A281" s="6" t="s">
        <v>2092</v>
      </c>
      <c r="B281" s="6" t="s">
        <v>2664</v>
      </c>
      <c r="C281" s="7" t="str">
        <f t="shared" si="12"/>
        <v>Mr.</v>
      </c>
      <c r="D281" s="7" t="str">
        <f t="shared" si="13"/>
        <v xml:space="preserve"> Christopher A</v>
      </c>
      <c r="E281" s="7" t="str">
        <f t="shared" si="14"/>
        <v>Lemos</v>
      </c>
    </row>
    <row r="282" spans="1:5" ht="15.6" x14ac:dyDescent="0.3">
      <c r="A282" s="6" t="s">
        <v>2091</v>
      </c>
      <c r="B282" s="6" t="s">
        <v>2665</v>
      </c>
      <c r="C282" s="7" t="str">
        <f t="shared" si="12"/>
        <v>Ms.</v>
      </c>
      <c r="D282" s="7" t="str">
        <f t="shared" si="13"/>
        <v xml:space="preserve"> Kacy L.</v>
      </c>
      <c r="E282" s="7" t="str">
        <f t="shared" si="14"/>
        <v>Seynders</v>
      </c>
    </row>
    <row r="283" spans="1:5" ht="15.6" x14ac:dyDescent="0.3">
      <c r="A283" s="6" t="s">
        <v>2090</v>
      </c>
      <c r="B283" s="6" t="s">
        <v>2666</v>
      </c>
      <c r="C283" s="7" t="str">
        <f t="shared" si="12"/>
        <v>Mr.</v>
      </c>
      <c r="D283" s="7" t="str">
        <f t="shared" si="13"/>
        <v xml:space="preserve"> Benjamin H.</v>
      </c>
      <c r="E283" s="7" t="str">
        <f t="shared" si="14"/>
        <v>Saunders</v>
      </c>
    </row>
    <row r="284" spans="1:5" ht="15.6" x14ac:dyDescent="0.3">
      <c r="A284" s="6" t="s">
        <v>2089</v>
      </c>
      <c r="B284" s="6" t="s">
        <v>2667</v>
      </c>
      <c r="C284" s="7" t="str">
        <f t="shared" si="12"/>
        <v>Mr.</v>
      </c>
      <c r="D284" s="7" t="str">
        <f t="shared" si="13"/>
        <v xml:space="preserve"> Xaviour J.</v>
      </c>
      <c r="E284" s="7" t="str">
        <f t="shared" si="14"/>
        <v>Walker</v>
      </c>
    </row>
    <row r="285" spans="1:5" ht="15.6" x14ac:dyDescent="0.3">
      <c r="A285" s="6" t="s">
        <v>2088</v>
      </c>
      <c r="B285" s="6" t="s">
        <v>2668</v>
      </c>
      <c r="C285" s="7" t="str">
        <f t="shared" si="12"/>
        <v>Mr.</v>
      </c>
      <c r="D285" s="7" t="str">
        <f t="shared" si="13"/>
        <v xml:space="preserve"> Michael T.</v>
      </c>
      <c r="E285" s="7" t="str">
        <f t="shared" si="14"/>
        <v>Lam</v>
      </c>
    </row>
    <row r="286" spans="1:5" ht="15.6" x14ac:dyDescent="0.3">
      <c r="A286" s="6" t="s">
        <v>2087</v>
      </c>
      <c r="B286" s="6" t="s">
        <v>2669</v>
      </c>
      <c r="C286" s="7" t="str">
        <f t="shared" si="12"/>
        <v>Mr.</v>
      </c>
      <c r="D286" s="7" t="str">
        <f t="shared" si="13"/>
        <v xml:space="preserve"> Bradley</v>
      </c>
      <c r="E286" s="7" t="str">
        <f t="shared" si="14"/>
        <v>Sweigart</v>
      </c>
    </row>
    <row r="287" spans="1:5" ht="15.6" x14ac:dyDescent="0.3">
      <c r="A287" s="6" t="s">
        <v>2086</v>
      </c>
      <c r="B287" s="6" t="s">
        <v>2670</v>
      </c>
      <c r="C287" s="7" t="str">
        <f t="shared" si="12"/>
        <v>Ms.</v>
      </c>
      <c r="D287" s="7" t="str">
        <f t="shared" si="13"/>
        <v xml:space="preserve"> Andrea</v>
      </c>
      <c r="E287" s="7" t="str">
        <f t="shared" si="14"/>
        <v>Sieczkowski</v>
      </c>
    </row>
    <row r="288" spans="1:5" ht="15.6" x14ac:dyDescent="0.3">
      <c r="A288" s="6" t="s">
        <v>2085</v>
      </c>
      <c r="B288" s="6" t="s">
        <v>2671</v>
      </c>
      <c r="C288" s="7" t="str">
        <f t="shared" si="12"/>
        <v>Ms.</v>
      </c>
      <c r="D288" s="7" t="str">
        <f t="shared" si="13"/>
        <v xml:space="preserve"> Nancy M</v>
      </c>
      <c r="E288" s="7" t="str">
        <f t="shared" si="14"/>
        <v>Jurgens</v>
      </c>
    </row>
    <row r="289" spans="1:5" ht="15.6" x14ac:dyDescent="0.3">
      <c r="A289" s="6" t="s">
        <v>2084</v>
      </c>
      <c r="B289" s="6" t="s">
        <v>2672</v>
      </c>
      <c r="C289" s="7" t="str">
        <f t="shared" si="12"/>
        <v>Mr.</v>
      </c>
      <c r="D289" s="7" t="str">
        <f t="shared" si="13"/>
        <v xml:space="preserve"> Matt</v>
      </c>
      <c r="E289" s="7" t="str">
        <f t="shared" si="14"/>
        <v>Hackman</v>
      </c>
    </row>
    <row r="290" spans="1:5" ht="15.6" x14ac:dyDescent="0.3">
      <c r="A290" s="6" t="s">
        <v>2083</v>
      </c>
      <c r="B290" s="6" t="s">
        <v>2673</v>
      </c>
      <c r="C290" s="7" t="str">
        <f t="shared" si="12"/>
        <v>Mr.</v>
      </c>
      <c r="D290" s="7" t="str">
        <f t="shared" si="13"/>
        <v xml:space="preserve"> Lee</v>
      </c>
      <c r="E290" s="7" t="str">
        <f t="shared" si="14"/>
        <v>Klarich</v>
      </c>
    </row>
    <row r="291" spans="1:5" ht="15.6" x14ac:dyDescent="0.3">
      <c r="A291" s="6" t="s">
        <v>2082</v>
      </c>
      <c r="B291" s="6" t="s">
        <v>2674</v>
      </c>
      <c r="C291" s="7" t="str">
        <f t="shared" si="12"/>
        <v>Mr.</v>
      </c>
      <c r="D291" s="7" t="str">
        <f t="shared" si="13"/>
        <v xml:space="preserve"> Chris</v>
      </c>
      <c r="E291" s="7" t="str">
        <f t="shared" si="14"/>
        <v>Schulten</v>
      </c>
    </row>
    <row r="292" spans="1:5" ht="15.6" x14ac:dyDescent="0.3">
      <c r="A292" s="6" t="s">
        <v>2081</v>
      </c>
      <c r="B292" s="6" t="s">
        <v>2675</v>
      </c>
      <c r="C292" s="7" t="str">
        <f t="shared" si="12"/>
        <v>Mr.</v>
      </c>
      <c r="D292" s="7" t="str">
        <f t="shared" si="13"/>
        <v xml:space="preserve"> Erik T.</v>
      </c>
      <c r="E292" s="7" t="str">
        <f t="shared" si="14"/>
        <v>Fagerstrom</v>
      </c>
    </row>
    <row r="293" spans="1:5" ht="15.6" x14ac:dyDescent="0.3">
      <c r="A293" s="6" t="s">
        <v>2080</v>
      </c>
      <c r="B293" s="6" t="s">
        <v>2676</v>
      </c>
      <c r="C293" s="7" t="str">
        <f t="shared" si="12"/>
        <v>Mr.</v>
      </c>
      <c r="D293" s="7" t="str">
        <f t="shared" si="13"/>
        <v xml:space="preserve"> Rod W</v>
      </c>
      <c r="E293" s="7" t="str">
        <f t="shared" si="14"/>
        <v>Bien</v>
      </c>
    </row>
    <row r="294" spans="1:5" ht="15.6" x14ac:dyDescent="0.3">
      <c r="A294" s="6" t="s">
        <v>2079</v>
      </c>
      <c r="B294" s="6" t="s">
        <v>2677</v>
      </c>
      <c r="C294" s="7" t="str">
        <f t="shared" si="12"/>
        <v>Mr.</v>
      </c>
      <c r="D294" s="7" t="str">
        <f t="shared" si="13"/>
        <v xml:space="preserve"> Joey</v>
      </c>
      <c r="E294" s="7" t="str">
        <f t="shared" si="14"/>
        <v>Hess</v>
      </c>
    </row>
    <row r="295" spans="1:5" ht="15.6" x14ac:dyDescent="0.3">
      <c r="A295" s="6" t="s">
        <v>2078</v>
      </c>
      <c r="B295" s="6" t="s">
        <v>2678</v>
      </c>
      <c r="C295" s="7" t="str">
        <f t="shared" si="12"/>
        <v>Ms.</v>
      </c>
      <c r="D295" s="7" t="str">
        <f t="shared" si="13"/>
        <v xml:space="preserve"> Hillary L.</v>
      </c>
      <c r="E295" s="7" t="str">
        <f t="shared" si="14"/>
        <v>Shaw</v>
      </c>
    </row>
    <row r="296" spans="1:5" ht="15.6" x14ac:dyDescent="0.3">
      <c r="A296" s="6" t="s">
        <v>2077</v>
      </c>
      <c r="B296" s="6" t="s">
        <v>2679</v>
      </c>
      <c r="C296" s="7" t="str">
        <f t="shared" si="12"/>
        <v>Mr.</v>
      </c>
      <c r="D296" s="7" t="str">
        <f t="shared" si="13"/>
        <v xml:space="preserve"> Eric J</v>
      </c>
      <c r="E296" s="7" t="str">
        <f t="shared" si="14"/>
        <v>Williams</v>
      </c>
    </row>
    <row r="297" spans="1:5" ht="15.6" x14ac:dyDescent="0.3">
      <c r="A297" s="6" t="s">
        <v>2076</v>
      </c>
      <c r="B297" s="6" t="s">
        <v>2680</v>
      </c>
      <c r="C297" s="7" t="str">
        <f t="shared" si="12"/>
        <v>Mr.</v>
      </c>
      <c r="D297" s="7" t="str">
        <f t="shared" si="13"/>
        <v xml:space="preserve"> Nicolas</v>
      </c>
      <c r="E297" s="7" t="str">
        <f t="shared" si="14"/>
        <v>Menzies</v>
      </c>
    </row>
    <row r="298" spans="1:5" ht="15.6" x14ac:dyDescent="0.3">
      <c r="A298" s="6" t="s">
        <v>2075</v>
      </c>
      <c r="B298" s="6" t="s">
        <v>2681</v>
      </c>
      <c r="C298" s="7" t="str">
        <f t="shared" si="12"/>
        <v>Mr.</v>
      </c>
      <c r="D298" s="7" t="str">
        <f t="shared" si="13"/>
        <v xml:space="preserve"> Marcel</v>
      </c>
      <c r="E298" s="7" t="str">
        <f t="shared" si="14"/>
        <v>Buehler</v>
      </c>
    </row>
    <row r="299" spans="1:5" ht="15.6" x14ac:dyDescent="0.3">
      <c r="A299" s="6" t="s">
        <v>2074</v>
      </c>
      <c r="B299" s="6" t="s">
        <v>2682</v>
      </c>
      <c r="C299" s="7" t="str">
        <f t="shared" si="12"/>
        <v>Ms.</v>
      </c>
      <c r="D299" s="7" t="str">
        <f t="shared" si="13"/>
        <v xml:space="preserve"> Ashley N</v>
      </c>
      <c r="E299" s="7" t="str">
        <f t="shared" si="14"/>
        <v>Degen</v>
      </c>
    </row>
    <row r="300" spans="1:5" ht="15.6" x14ac:dyDescent="0.3">
      <c r="A300" s="6" t="s">
        <v>2073</v>
      </c>
      <c r="B300" s="6" t="s">
        <v>2683</v>
      </c>
      <c r="C300" s="7" t="str">
        <f t="shared" si="12"/>
        <v>Mr.</v>
      </c>
      <c r="D300" s="7" t="str">
        <f t="shared" si="13"/>
        <v xml:space="preserve"> Evan D</v>
      </c>
      <c r="E300" s="7" t="str">
        <f t="shared" si="14"/>
        <v>Arsenault</v>
      </c>
    </row>
    <row r="301" spans="1:5" ht="15.6" x14ac:dyDescent="0.3">
      <c r="A301" s="6" t="s">
        <v>2072</v>
      </c>
      <c r="B301" s="6" t="s">
        <v>2684</v>
      </c>
      <c r="C301" s="7" t="str">
        <f t="shared" si="12"/>
        <v>Ms.</v>
      </c>
      <c r="D301" s="7" t="str">
        <f t="shared" si="13"/>
        <v xml:space="preserve"> Krisana</v>
      </c>
      <c r="E301" s="7" t="str">
        <f t="shared" si="14"/>
        <v>Hoff</v>
      </c>
    </row>
    <row r="302" spans="1:5" ht="15.6" x14ac:dyDescent="0.3">
      <c r="A302" s="6" t="s">
        <v>2071</v>
      </c>
      <c r="B302" s="6" t="s">
        <v>2685</v>
      </c>
      <c r="C302" s="7" t="str">
        <f t="shared" si="12"/>
        <v>Mr.</v>
      </c>
      <c r="D302" s="7" t="str">
        <f t="shared" si="13"/>
        <v xml:space="preserve"> Kyle</v>
      </c>
      <c r="E302" s="7" t="str">
        <f t="shared" si="14"/>
        <v>Hall</v>
      </c>
    </row>
    <row r="303" spans="1:5" ht="15.6" x14ac:dyDescent="0.3">
      <c r="A303" s="6" t="s">
        <v>2070</v>
      </c>
      <c r="B303" s="6" t="s">
        <v>2686</v>
      </c>
      <c r="C303" s="7" t="str">
        <f t="shared" si="12"/>
        <v>Ms.</v>
      </c>
      <c r="D303" s="7" t="str">
        <f t="shared" si="13"/>
        <v xml:space="preserve"> Kate</v>
      </c>
      <c r="E303" s="7" t="str">
        <f t="shared" si="14"/>
        <v>Ashley</v>
      </c>
    </row>
    <row r="304" spans="1:5" ht="15.6" x14ac:dyDescent="0.3">
      <c r="A304" s="6" t="s">
        <v>2069</v>
      </c>
      <c r="B304" s="6" t="s">
        <v>2687</v>
      </c>
      <c r="C304" s="7" t="str">
        <f t="shared" si="12"/>
        <v>Mr.</v>
      </c>
      <c r="D304" s="7" t="str">
        <f t="shared" si="13"/>
        <v xml:space="preserve"> Martin A.</v>
      </c>
      <c r="E304" s="7" t="str">
        <f t="shared" si="14"/>
        <v>Rindahl</v>
      </c>
    </row>
    <row r="305" spans="1:5" ht="15.6" x14ac:dyDescent="0.3">
      <c r="A305" s="6" t="s">
        <v>2068</v>
      </c>
      <c r="B305" s="6" t="s">
        <v>2688</v>
      </c>
      <c r="C305" s="7" t="str">
        <f t="shared" si="12"/>
        <v>Ms.</v>
      </c>
      <c r="D305" s="7" t="str">
        <f t="shared" si="13"/>
        <v xml:space="preserve"> Stacey</v>
      </c>
      <c r="E305" s="7" t="str">
        <f t="shared" si="14"/>
        <v>Clark</v>
      </c>
    </row>
    <row r="306" spans="1:5" ht="15.6" x14ac:dyDescent="0.3">
      <c r="A306" s="6" t="s">
        <v>2067</v>
      </c>
      <c r="B306" s="6" t="s">
        <v>2689</v>
      </c>
      <c r="C306" s="7" t="str">
        <f t="shared" si="12"/>
        <v>Ms.</v>
      </c>
      <c r="D306" s="7" t="str">
        <f t="shared" si="13"/>
        <v xml:space="preserve"> Christine</v>
      </c>
      <c r="E306" s="7" t="str">
        <f t="shared" si="14"/>
        <v>Irish</v>
      </c>
    </row>
    <row r="307" spans="1:5" ht="15.6" x14ac:dyDescent="0.3">
      <c r="A307" s="6" t="s">
        <v>2066</v>
      </c>
      <c r="B307" s="6" t="s">
        <v>2690</v>
      </c>
      <c r="C307" s="7" t="str">
        <f t="shared" si="12"/>
        <v>Ms.</v>
      </c>
      <c r="D307" s="7" t="str">
        <f t="shared" si="13"/>
        <v xml:space="preserve"> Sarah C.</v>
      </c>
      <c r="E307" s="7" t="str">
        <f t="shared" si="14"/>
        <v>Richardson</v>
      </c>
    </row>
    <row r="308" spans="1:5" ht="15.6" x14ac:dyDescent="0.3">
      <c r="A308" s="6" t="s">
        <v>2065</v>
      </c>
      <c r="B308" s="6" t="s">
        <v>2691</v>
      </c>
      <c r="C308" s="7" t="str">
        <f t="shared" si="12"/>
        <v>Ms.</v>
      </c>
      <c r="D308" s="7" t="str">
        <f t="shared" si="13"/>
        <v xml:space="preserve"> Megan</v>
      </c>
      <c r="E308" s="7" t="str">
        <f t="shared" si="14"/>
        <v>Dewitt</v>
      </c>
    </row>
    <row r="309" spans="1:5" ht="15.6" x14ac:dyDescent="0.3">
      <c r="A309" s="6" t="s">
        <v>2064</v>
      </c>
      <c r="B309" s="6" t="s">
        <v>2692</v>
      </c>
      <c r="C309" s="7" t="str">
        <f t="shared" si="12"/>
        <v>Mr.</v>
      </c>
      <c r="D309" s="7" t="str">
        <f t="shared" si="13"/>
        <v xml:space="preserve"> Jason W</v>
      </c>
      <c r="E309" s="7" t="str">
        <f t="shared" si="14"/>
        <v>Hickman</v>
      </c>
    </row>
    <row r="310" spans="1:5" ht="15.6" x14ac:dyDescent="0.3">
      <c r="A310" s="6" t="s">
        <v>2063</v>
      </c>
      <c r="B310" s="6" t="s">
        <v>2693</v>
      </c>
      <c r="C310" s="7" t="str">
        <f t="shared" si="12"/>
        <v>Ms.</v>
      </c>
      <c r="D310" s="7" t="str">
        <f t="shared" si="13"/>
        <v xml:space="preserve"> Michele</v>
      </c>
      <c r="E310" s="7" t="str">
        <f t="shared" si="14"/>
        <v>Gonzalez</v>
      </c>
    </row>
    <row r="311" spans="1:5" ht="15.6" x14ac:dyDescent="0.3">
      <c r="A311" s="6" t="s">
        <v>2062</v>
      </c>
      <c r="B311" s="6" t="s">
        <v>2694</v>
      </c>
      <c r="C311" s="7" t="str">
        <f t="shared" si="12"/>
        <v>Ms.</v>
      </c>
      <c r="D311" s="7" t="str">
        <f t="shared" si="13"/>
        <v xml:space="preserve"> Nikki</v>
      </c>
      <c r="E311" s="7" t="str">
        <f t="shared" si="14"/>
        <v>Difani</v>
      </c>
    </row>
    <row r="312" spans="1:5" ht="15.6" x14ac:dyDescent="0.3">
      <c r="A312" s="6" t="s">
        <v>2061</v>
      </c>
      <c r="B312" s="6" t="s">
        <v>2695</v>
      </c>
      <c r="C312" s="7" t="str">
        <f t="shared" si="12"/>
        <v>Mr.</v>
      </c>
      <c r="D312" s="7" t="str">
        <f t="shared" si="13"/>
        <v xml:space="preserve"> Philip J.</v>
      </c>
      <c r="E312" s="7" t="str">
        <f t="shared" si="14"/>
        <v>Turner</v>
      </c>
    </row>
    <row r="313" spans="1:5" ht="15.6" x14ac:dyDescent="0.3">
      <c r="A313" s="6" t="s">
        <v>2060</v>
      </c>
      <c r="B313" s="6" t="s">
        <v>2696</v>
      </c>
      <c r="C313" s="7" t="str">
        <f t="shared" si="12"/>
        <v>Mr.</v>
      </c>
      <c r="D313" s="7" t="str">
        <f t="shared" si="13"/>
        <v xml:space="preserve"> Bryan L</v>
      </c>
      <c r="E313" s="7" t="str">
        <f t="shared" si="14"/>
        <v>Widmann</v>
      </c>
    </row>
    <row r="314" spans="1:5" ht="15.6" x14ac:dyDescent="0.3">
      <c r="A314" s="6" t="s">
        <v>2059</v>
      </c>
      <c r="B314" s="6" t="s">
        <v>2697</v>
      </c>
      <c r="C314" s="7" t="str">
        <f t="shared" si="12"/>
        <v>Mr.</v>
      </c>
      <c r="D314" s="7" t="str">
        <f t="shared" si="13"/>
        <v xml:space="preserve"> Timothy F</v>
      </c>
      <c r="E314" s="7" t="str">
        <f t="shared" si="14"/>
        <v>Tunney</v>
      </c>
    </row>
    <row r="315" spans="1:5" ht="15.6" x14ac:dyDescent="0.3">
      <c r="A315" s="6" t="s">
        <v>2058</v>
      </c>
      <c r="B315" s="6" t="s">
        <v>2698</v>
      </c>
      <c r="C315" s="7" t="str">
        <f t="shared" si="12"/>
        <v>Ms.</v>
      </c>
      <c r="D315" s="7" t="str">
        <f t="shared" si="13"/>
        <v xml:space="preserve"> Angielyn M</v>
      </c>
      <c r="E315" s="7" t="str">
        <f t="shared" si="14"/>
        <v>San Juan</v>
      </c>
    </row>
    <row r="316" spans="1:5" ht="15.6" x14ac:dyDescent="0.3">
      <c r="A316" s="6" t="s">
        <v>2057</v>
      </c>
      <c r="B316" s="6" t="s">
        <v>2699</v>
      </c>
      <c r="C316" s="7" t="str">
        <f t="shared" si="12"/>
        <v>Ms.</v>
      </c>
      <c r="D316" s="7" t="str">
        <f t="shared" si="13"/>
        <v xml:space="preserve"> Jeanie M.</v>
      </c>
      <c r="E316" s="7" t="str">
        <f t="shared" si="14"/>
        <v>Croll</v>
      </c>
    </row>
    <row r="317" spans="1:5" ht="15.6" x14ac:dyDescent="0.3">
      <c r="A317" s="6" t="s">
        <v>2056</v>
      </c>
      <c r="B317" s="6" t="s">
        <v>2700</v>
      </c>
      <c r="C317" s="7" t="str">
        <f t="shared" si="12"/>
        <v>Mr.</v>
      </c>
      <c r="D317" s="7" t="str">
        <f t="shared" si="13"/>
        <v xml:space="preserve"> Greg</v>
      </c>
      <c r="E317" s="7" t="str">
        <f t="shared" si="14"/>
        <v>Rolfes</v>
      </c>
    </row>
    <row r="318" spans="1:5" ht="15.6" x14ac:dyDescent="0.3">
      <c r="A318" s="6" t="s">
        <v>2055</v>
      </c>
      <c r="B318" s="6" t="s">
        <v>2701</v>
      </c>
      <c r="C318" s="7" t="str">
        <f t="shared" si="12"/>
        <v>Mr.</v>
      </c>
      <c r="D318" s="7" t="str">
        <f t="shared" si="13"/>
        <v xml:space="preserve"> John</v>
      </c>
      <c r="E318" s="7" t="str">
        <f t="shared" si="14"/>
        <v>Hinkle</v>
      </c>
    </row>
    <row r="319" spans="1:5" ht="15.6" x14ac:dyDescent="0.3">
      <c r="A319" s="6" t="s">
        <v>2054</v>
      </c>
      <c r="B319" s="6" t="s">
        <v>2702</v>
      </c>
      <c r="C319" s="7" t="str">
        <f t="shared" si="12"/>
        <v>Mr.</v>
      </c>
      <c r="D319" s="7" t="str">
        <f t="shared" si="13"/>
        <v xml:space="preserve"> Aliaksandr</v>
      </c>
      <c r="E319" s="7" t="str">
        <f t="shared" si="14"/>
        <v>Leuchanka</v>
      </c>
    </row>
    <row r="320" spans="1:5" ht="15.6" x14ac:dyDescent="0.3">
      <c r="A320" s="6" t="s">
        <v>2053</v>
      </c>
      <c r="B320" s="6" t="s">
        <v>2703</v>
      </c>
      <c r="C320" s="7" t="str">
        <f t="shared" si="12"/>
        <v>Mr.</v>
      </c>
      <c r="D320" s="7" t="str">
        <f t="shared" si="13"/>
        <v xml:space="preserve"> Jason M.</v>
      </c>
      <c r="E320" s="7" t="str">
        <f t="shared" si="14"/>
        <v>Ayr</v>
      </c>
    </row>
    <row r="321" spans="1:5" ht="15.6" x14ac:dyDescent="0.3">
      <c r="A321" s="6" t="s">
        <v>2052</v>
      </c>
      <c r="B321" s="6" t="s">
        <v>2704</v>
      </c>
      <c r="C321" s="7" t="str">
        <f t="shared" si="12"/>
        <v>Ms.</v>
      </c>
      <c r="D321" s="7" t="str">
        <f t="shared" si="13"/>
        <v xml:space="preserve"> Sheera K</v>
      </c>
      <c r="E321" s="7" t="str">
        <f t="shared" si="14"/>
        <v>Siegel</v>
      </c>
    </row>
    <row r="322" spans="1:5" ht="15.6" x14ac:dyDescent="0.3">
      <c r="A322" s="6" t="s">
        <v>2051</v>
      </c>
      <c r="B322" s="6" t="s">
        <v>2705</v>
      </c>
      <c r="C322" s="7" t="str">
        <f t="shared" si="12"/>
        <v>Ms.</v>
      </c>
      <c r="D322" s="7" t="str">
        <f t="shared" si="13"/>
        <v xml:space="preserve"> Janice</v>
      </c>
      <c r="E322" s="7" t="str">
        <f t="shared" si="14"/>
        <v>Penrose</v>
      </c>
    </row>
    <row r="323" spans="1:5" ht="15.6" x14ac:dyDescent="0.3">
      <c r="A323" s="6" t="s">
        <v>2050</v>
      </c>
      <c r="B323" s="6" t="s">
        <v>2706</v>
      </c>
      <c r="C323" s="7" t="str">
        <f t="shared" ref="C323:C386" si="15">MID(B323,FIND(",",B323)+2,FIND(" ",B323,FIND(",",B323)+2)-FIND(",",B323)-2)</f>
        <v>Mr.</v>
      </c>
      <c r="D323" s="7" t="str">
        <f t="shared" ref="D323:D386" si="16">MID(B323,FIND(" ",B323,FIND(",",B323)+2)+1,LEN(B323)-FIND(" ",B323,FIND(",",B323)+2))</f>
        <v xml:space="preserve"> Timothy G.</v>
      </c>
      <c r="E323" s="7" t="str">
        <f t="shared" ref="E323:E386" si="17">LEFT(B323,FIND(",",B323)-1)</f>
        <v>Schuler</v>
      </c>
    </row>
    <row r="324" spans="1:5" ht="15.6" x14ac:dyDescent="0.3">
      <c r="A324" s="6" t="s">
        <v>2049</v>
      </c>
      <c r="B324" s="6" t="s">
        <v>2707</v>
      </c>
      <c r="C324" s="7" t="str">
        <f t="shared" si="15"/>
        <v>Mr.</v>
      </c>
      <c r="D324" s="7" t="str">
        <f t="shared" si="16"/>
        <v xml:space="preserve"> Alan R</v>
      </c>
      <c r="E324" s="7" t="str">
        <f t="shared" si="17"/>
        <v>Walker</v>
      </c>
    </row>
    <row r="325" spans="1:5" ht="15.6" x14ac:dyDescent="0.3">
      <c r="A325" s="6" t="s">
        <v>2048</v>
      </c>
      <c r="B325" s="6" t="s">
        <v>2708</v>
      </c>
      <c r="C325" s="7" t="str">
        <f t="shared" si="15"/>
        <v>Mr.</v>
      </c>
      <c r="D325" s="7" t="str">
        <f t="shared" si="16"/>
        <v xml:space="preserve"> Michael</v>
      </c>
      <c r="E325" s="7" t="str">
        <f t="shared" si="17"/>
        <v>Stange</v>
      </c>
    </row>
    <row r="326" spans="1:5" ht="15.6" x14ac:dyDescent="0.3">
      <c r="A326" s="6" t="s">
        <v>2047</v>
      </c>
      <c r="B326" s="6" t="s">
        <v>2709</v>
      </c>
      <c r="C326" s="7" t="str">
        <f t="shared" si="15"/>
        <v>Ms.</v>
      </c>
      <c r="D326" s="7" t="str">
        <f t="shared" si="16"/>
        <v xml:space="preserve"> Marie-France</v>
      </c>
      <c r="E326" s="7" t="str">
        <f t="shared" si="17"/>
        <v>Roy</v>
      </c>
    </row>
    <row r="327" spans="1:5" ht="15.6" x14ac:dyDescent="0.3">
      <c r="A327" s="6" t="s">
        <v>2046</v>
      </c>
      <c r="B327" s="6" t="s">
        <v>2710</v>
      </c>
      <c r="C327" s="7" t="str">
        <f t="shared" si="15"/>
        <v>Mr.</v>
      </c>
      <c r="D327" s="7" t="str">
        <f t="shared" si="16"/>
        <v xml:space="preserve"> Erik F.</v>
      </c>
      <c r="E327" s="7" t="str">
        <f t="shared" si="17"/>
        <v>Potere</v>
      </c>
    </row>
    <row r="328" spans="1:5" ht="15.6" x14ac:dyDescent="0.3">
      <c r="A328" s="6" t="s">
        <v>2045</v>
      </c>
      <c r="B328" s="6" t="s">
        <v>2711</v>
      </c>
      <c r="C328" s="7" t="str">
        <f t="shared" si="15"/>
        <v>Mr.</v>
      </c>
      <c r="D328" s="7" t="str">
        <f t="shared" si="16"/>
        <v xml:space="preserve"> Andrew</v>
      </c>
      <c r="E328" s="7" t="str">
        <f t="shared" si="17"/>
        <v>Podgurski</v>
      </c>
    </row>
    <row r="329" spans="1:5" ht="15.6" x14ac:dyDescent="0.3">
      <c r="A329" s="6" t="s">
        <v>2044</v>
      </c>
      <c r="B329" s="6" t="s">
        <v>2712</v>
      </c>
      <c r="C329" s="7" t="str">
        <f t="shared" si="15"/>
        <v>Mr.</v>
      </c>
      <c r="D329" s="7" t="str">
        <f t="shared" si="16"/>
        <v xml:space="preserve"> Anthony</v>
      </c>
      <c r="E329" s="7" t="str">
        <f t="shared" si="17"/>
        <v>Diamond</v>
      </c>
    </row>
    <row r="330" spans="1:5" ht="15.6" x14ac:dyDescent="0.3">
      <c r="A330" s="6" t="s">
        <v>2043</v>
      </c>
      <c r="B330" s="6" t="s">
        <v>2713</v>
      </c>
      <c r="C330" s="7" t="str">
        <f t="shared" si="15"/>
        <v>Mr.</v>
      </c>
      <c r="D330" s="7" t="str">
        <f t="shared" si="16"/>
        <v xml:space="preserve"> Chris</v>
      </c>
      <c r="E330" s="7" t="str">
        <f t="shared" si="17"/>
        <v>Sallade</v>
      </c>
    </row>
    <row r="331" spans="1:5" ht="15.6" x14ac:dyDescent="0.3">
      <c r="A331" s="6" t="s">
        <v>2042</v>
      </c>
      <c r="B331" s="6" t="s">
        <v>2714</v>
      </c>
      <c r="C331" s="7" t="str">
        <f t="shared" si="15"/>
        <v>Mr.</v>
      </c>
      <c r="D331" s="7" t="str">
        <f t="shared" si="16"/>
        <v xml:space="preserve"> Yu</v>
      </c>
      <c r="E331" s="7" t="str">
        <f t="shared" si="17"/>
        <v>Zhang</v>
      </c>
    </row>
    <row r="332" spans="1:5" ht="15.6" x14ac:dyDescent="0.3">
      <c r="A332" s="6" t="s">
        <v>2041</v>
      </c>
      <c r="B332" s="6" t="s">
        <v>2715</v>
      </c>
      <c r="C332" s="7" t="str">
        <f t="shared" si="15"/>
        <v>Mr.</v>
      </c>
      <c r="D332" s="7" t="str">
        <f t="shared" si="16"/>
        <v xml:space="preserve"> Caleb N</v>
      </c>
      <c r="E332" s="7" t="str">
        <f t="shared" si="17"/>
        <v>Chatfield</v>
      </c>
    </row>
    <row r="333" spans="1:5" ht="15.6" x14ac:dyDescent="0.3">
      <c r="A333" s="6" t="s">
        <v>2040</v>
      </c>
      <c r="B333" s="6" t="s">
        <v>2716</v>
      </c>
      <c r="C333" s="7" t="str">
        <f t="shared" si="15"/>
        <v>Mr.</v>
      </c>
      <c r="D333" s="7" t="str">
        <f t="shared" si="16"/>
        <v xml:space="preserve"> Jason M.</v>
      </c>
      <c r="E333" s="7" t="str">
        <f t="shared" si="17"/>
        <v>Bruns</v>
      </c>
    </row>
    <row r="334" spans="1:5" ht="15.6" x14ac:dyDescent="0.3">
      <c r="A334" s="6" t="s">
        <v>2039</v>
      </c>
      <c r="B334" s="6" t="s">
        <v>2717</v>
      </c>
      <c r="C334" s="7" t="str">
        <f t="shared" si="15"/>
        <v>Ms.</v>
      </c>
      <c r="D334" s="7" t="str">
        <f t="shared" si="16"/>
        <v xml:space="preserve"> Angela R</v>
      </c>
      <c r="E334" s="7" t="str">
        <f t="shared" si="17"/>
        <v>Yochum</v>
      </c>
    </row>
    <row r="335" spans="1:5" ht="15.6" x14ac:dyDescent="0.3">
      <c r="A335" s="6" t="s">
        <v>2038</v>
      </c>
      <c r="B335" s="6" t="s">
        <v>2718</v>
      </c>
      <c r="C335" s="7" t="str">
        <f t="shared" si="15"/>
        <v>Mr.</v>
      </c>
      <c r="D335" s="7" t="str">
        <f t="shared" si="16"/>
        <v xml:space="preserve"> Keith J</v>
      </c>
      <c r="E335" s="7" t="str">
        <f t="shared" si="17"/>
        <v>Freeburn</v>
      </c>
    </row>
    <row r="336" spans="1:5" ht="15.6" x14ac:dyDescent="0.3">
      <c r="A336" s="6" t="s">
        <v>2037</v>
      </c>
      <c r="B336" s="6" t="s">
        <v>2719</v>
      </c>
      <c r="C336" s="7" t="str">
        <f t="shared" si="15"/>
        <v>Ms.</v>
      </c>
      <c r="D336" s="7" t="str">
        <f t="shared" si="16"/>
        <v xml:space="preserve"> Emma</v>
      </c>
      <c r="E336" s="7" t="str">
        <f t="shared" si="17"/>
        <v>Spencer</v>
      </c>
    </row>
    <row r="337" spans="1:5" ht="15.6" x14ac:dyDescent="0.3">
      <c r="A337" s="6" t="s">
        <v>2036</v>
      </c>
      <c r="B337" s="6" t="s">
        <v>2720</v>
      </c>
      <c r="C337" s="7" t="str">
        <f t="shared" si="15"/>
        <v>Mr.</v>
      </c>
      <c r="D337" s="7" t="str">
        <f t="shared" si="16"/>
        <v xml:space="preserve"> Nathan A</v>
      </c>
      <c r="E337" s="7" t="str">
        <f t="shared" si="17"/>
        <v>Jarosik</v>
      </c>
    </row>
    <row r="338" spans="1:5" ht="15.6" x14ac:dyDescent="0.3">
      <c r="A338" s="6" t="s">
        <v>2035</v>
      </c>
      <c r="B338" s="6" t="s">
        <v>2721</v>
      </c>
      <c r="C338" s="7" t="str">
        <f t="shared" si="15"/>
        <v>Ms.</v>
      </c>
      <c r="D338" s="7" t="str">
        <f t="shared" si="16"/>
        <v xml:space="preserve"> Kathryn</v>
      </c>
      <c r="E338" s="7" t="str">
        <f t="shared" si="17"/>
        <v>Heinzen</v>
      </c>
    </row>
    <row r="339" spans="1:5" ht="15.6" x14ac:dyDescent="0.3">
      <c r="A339" s="6" t="s">
        <v>2034</v>
      </c>
      <c r="B339" s="6" t="s">
        <v>2722</v>
      </c>
      <c r="C339" s="7" t="str">
        <f t="shared" si="15"/>
        <v>Ms.</v>
      </c>
      <c r="D339" s="7" t="str">
        <f t="shared" si="16"/>
        <v xml:space="preserve"> Elizabeth H.</v>
      </c>
      <c r="E339" s="7" t="str">
        <f t="shared" si="17"/>
        <v>Kelley</v>
      </c>
    </row>
    <row r="340" spans="1:5" ht="15.6" x14ac:dyDescent="0.3">
      <c r="A340" s="6" t="s">
        <v>2033</v>
      </c>
      <c r="B340" s="6" t="s">
        <v>2723</v>
      </c>
      <c r="C340" s="7" t="str">
        <f t="shared" si="15"/>
        <v>Mr.</v>
      </c>
      <c r="D340" s="7" t="str">
        <f t="shared" si="16"/>
        <v xml:space="preserve"> Ben</v>
      </c>
      <c r="E340" s="7" t="str">
        <f t="shared" si="17"/>
        <v>Thacker</v>
      </c>
    </row>
    <row r="341" spans="1:5" ht="15.6" x14ac:dyDescent="0.3">
      <c r="A341" s="6" t="s">
        <v>2032</v>
      </c>
      <c r="B341" s="6" t="s">
        <v>2724</v>
      </c>
      <c r="C341" s="7" t="str">
        <f t="shared" si="15"/>
        <v>Ms.</v>
      </c>
      <c r="D341" s="7" t="str">
        <f t="shared" si="16"/>
        <v xml:space="preserve"> Cheryl A</v>
      </c>
      <c r="E341" s="7" t="str">
        <f t="shared" si="17"/>
        <v>Jeseritz</v>
      </c>
    </row>
    <row r="342" spans="1:5" ht="15.6" x14ac:dyDescent="0.3">
      <c r="A342" s="6" t="s">
        <v>2031</v>
      </c>
      <c r="B342" s="6" t="s">
        <v>2725</v>
      </c>
      <c r="C342" s="7" t="str">
        <f t="shared" si="15"/>
        <v>Ms.</v>
      </c>
      <c r="D342" s="7" t="str">
        <f t="shared" si="16"/>
        <v xml:space="preserve"> Kimberly A</v>
      </c>
      <c r="E342" s="7" t="str">
        <f t="shared" si="17"/>
        <v>Hohman</v>
      </c>
    </row>
    <row r="343" spans="1:5" ht="15.6" x14ac:dyDescent="0.3">
      <c r="A343" s="6" t="s">
        <v>2030</v>
      </c>
      <c r="B343" s="6" t="s">
        <v>2726</v>
      </c>
      <c r="C343" s="7" t="str">
        <f t="shared" si="15"/>
        <v>Ms.</v>
      </c>
      <c r="D343" s="7" t="str">
        <f t="shared" si="16"/>
        <v xml:space="preserve"> Cynthia</v>
      </c>
      <c r="E343" s="7" t="str">
        <f t="shared" si="17"/>
        <v>Hill</v>
      </c>
    </row>
    <row r="344" spans="1:5" ht="15.6" x14ac:dyDescent="0.3">
      <c r="A344" s="6" t="s">
        <v>2029</v>
      </c>
      <c r="B344" s="6" t="s">
        <v>2727</v>
      </c>
      <c r="C344" s="7" t="str">
        <f t="shared" si="15"/>
        <v>Ms.</v>
      </c>
      <c r="D344" s="7" t="str">
        <f t="shared" si="16"/>
        <v xml:space="preserve"> Jessica</v>
      </c>
      <c r="E344" s="7" t="str">
        <f t="shared" si="17"/>
        <v>Kuepfer</v>
      </c>
    </row>
    <row r="345" spans="1:5" ht="15.6" x14ac:dyDescent="0.3">
      <c r="A345" s="6" t="s">
        <v>2028</v>
      </c>
      <c r="B345" s="6" t="s">
        <v>2728</v>
      </c>
      <c r="C345" s="7" t="str">
        <f t="shared" si="15"/>
        <v>Mr.</v>
      </c>
      <c r="D345" s="7" t="str">
        <f t="shared" si="16"/>
        <v xml:space="preserve"> Bruce</v>
      </c>
      <c r="E345" s="7" t="str">
        <f t="shared" si="17"/>
        <v>Kaczmarek</v>
      </c>
    </row>
    <row r="346" spans="1:5" ht="15.6" x14ac:dyDescent="0.3">
      <c r="A346" s="6" t="s">
        <v>2027</v>
      </c>
      <c r="B346" s="6" t="s">
        <v>2729</v>
      </c>
      <c r="C346" s="7" t="str">
        <f t="shared" si="15"/>
        <v>Ms.</v>
      </c>
      <c r="D346" s="7" t="str">
        <f t="shared" si="16"/>
        <v xml:space="preserve"> Allison</v>
      </c>
      <c r="E346" s="7" t="str">
        <f t="shared" si="17"/>
        <v>Pitt</v>
      </c>
    </row>
    <row r="347" spans="1:5" ht="15.6" x14ac:dyDescent="0.3">
      <c r="A347" s="6" t="s">
        <v>2026</v>
      </c>
      <c r="B347" s="6" t="s">
        <v>2730</v>
      </c>
      <c r="C347" s="7" t="str">
        <f t="shared" si="15"/>
        <v>Mr.</v>
      </c>
      <c r="D347" s="7" t="str">
        <f t="shared" si="16"/>
        <v xml:space="preserve"> Alex</v>
      </c>
      <c r="E347" s="7" t="str">
        <f t="shared" si="17"/>
        <v>Lorton</v>
      </c>
    </row>
    <row r="348" spans="1:5" ht="15.6" x14ac:dyDescent="0.3">
      <c r="A348" s="6" t="s">
        <v>2025</v>
      </c>
      <c r="B348" s="6" t="s">
        <v>2731</v>
      </c>
      <c r="C348" s="7" t="str">
        <f t="shared" si="15"/>
        <v>Ms.</v>
      </c>
      <c r="D348" s="7" t="str">
        <f t="shared" si="16"/>
        <v xml:space="preserve"> Gabriela</v>
      </c>
      <c r="E348" s="7" t="str">
        <f t="shared" si="17"/>
        <v>Castaneda</v>
      </c>
    </row>
    <row r="349" spans="1:5" ht="15.6" x14ac:dyDescent="0.3">
      <c r="A349" s="6" t="s">
        <v>2024</v>
      </c>
      <c r="B349" s="6" t="s">
        <v>2732</v>
      </c>
      <c r="C349" s="7" t="str">
        <f t="shared" si="15"/>
        <v>Ms.</v>
      </c>
      <c r="D349" s="7" t="str">
        <f t="shared" si="16"/>
        <v xml:space="preserve"> Sharon</v>
      </c>
      <c r="E349" s="7" t="str">
        <f t="shared" si="17"/>
        <v>Cherop</v>
      </c>
    </row>
    <row r="350" spans="1:5" ht="15.6" x14ac:dyDescent="0.3">
      <c r="A350" s="6" t="s">
        <v>2023</v>
      </c>
      <c r="B350" s="6" t="s">
        <v>2733</v>
      </c>
      <c r="C350" s="7" t="str">
        <f t="shared" si="15"/>
        <v>Mr.</v>
      </c>
      <c r="D350" s="7" t="str">
        <f t="shared" si="16"/>
        <v xml:space="preserve"> Jason A</v>
      </c>
      <c r="E350" s="7" t="str">
        <f t="shared" si="17"/>
        <v>Howell</v>
      </c>
    </row>
    <row r="351" spans="1:5" ht="15.6" x14ac:dyDescent="0.3">
      <c r="A351" s="6" t="s">
        <v>2022</v>
      </c>
      <c r="B351" s="6" t="s">
        <v>2734</v>
      </c>
      <c r="C351" s="7" t="str">
        <f t="shared" si="15"/>
        <v>Ms.</v>
      </c>
      <c r="D351" s="7" t="str">
        <f t="shared" si="16"/>
        <v xml:space="preserve"> Chelsey C.</v>
      </c>
      <c r="E351" s="7" t="str">
        <f t="shared" si="17"/>
        <v>Palmer</v>
      </c>
    </row>
    <row r="352" spans="1:5" ht="15.6" x14ac:dyDescent="0.3">
      <c r="A352" s="6" t="s">
        <v>2021</v>
      </c>
      <c r="B352" s="6" t="s">
        <v>2735</v>
      </c>
      <c r="C352" s="7" t="str">
        <f t="shared" si="15"/>
        <v>Mr.</v>
      </c>
      <c r="D352" s="7" t="str">
        <f t="shared" si="16"/>
        <v xml:space="preserve"> Devon A.</v>
      </c>
      <c r="E352" s="7" t="str">
        <f t="shared" si="17"/>
        <v>Olson</v>
      </c>
    </row>
    <row r="353" spans="1:5" ht="15.6" x14ac:dyDescent="0.3">
      <c r="A353" s="6" t="s">
        <v>2020</v>
      </c>
      <c r="B353" s="6" t="s">
        <v>2736</v>
      </c>
      <c r="C353" s="7" t="str">
        <f t="shared" si="15"/>
        <v>Ms.</v>
      </c>
      <c r="D353" s="7" t="str">
        <f t="shared" si="16"/>
        <v xml:space="preserve"> Joni L</v>
      </c>
      <c r="E353" s="7" t="str">
        <f t="shared" si="17"/>
        <v>Waldron</v>
      </c>
    </row>
    <row r="354" spans="1:5" ht="15.6" x14ac:dyDescent="0.3">
      <c r="A354" s="6" t="s">
        <v>2019</v>
      </c>
      <c r="B354" s="6" t="s">
        <v>2737</v>
      </c>
      <c r="C354" s="7" t="str">
        <f t="shared" si="15"/>
        <v>Mr.</v>
      </c>
      <c r="D354" s="7" t="str">
        <f t="shared" si="16"/>
        <v xml:space="preserve"> Colin</v>
      </c>
      <c r="E354" s="7" t="str">
        <f t="shared" si="17"/>
        <v>Meyer</v>
      </c>
    </row>
    <row r="355" spans="1:5" ht="15.6" x14ac:dyDescent="0.3">
      <c r="A355" s="6" t="s">
        <v>2018</v>
      </c>
      <c r="B355" s="6" t="s">
        <v>2738</v>
      </c>
      <c r="C355" s="7" t="str">
        <f t="shared" si="15"/>
        <v>Ms.</v>
      </c>
      <c r="D355" s="7" t="str">
        <f t="shared" si="16"/>
        <v xml:space="preserve"> Rachael</v>
      </c>
      <c r="E355" s="7" t="str">
        <f t="shared" si="17"/>
        <v>Stack</v>
      </c>
    </row>
    <row r="356" spans="1:5" ht="15.6" x14ac:dyDescent="0.3">
      <c r="A356" s="6" t="s">
        <v>2017</v>
      </c>
      <c r="B356" s="6" t="s">
        <v>2739</v>
      </c>
      <c r="C356" s="7" t="str">
        <f t="shared" si="15"/>
        <v>Ms.</v>
      </c>
      <c r="D356" s="7" t="str">
        <f t="shared" si="16"/>
        <v xml:space="preserve"> Maricela</v>
      </c>
      <c r="E356" s="7" t="str">
        <f t="shared" si="17"/>
        <v>Sanchez Y Torres</v>
      </c>
    </row>
    <row r="357" spans="1:5" ht="15.6" x14ac:dyDescent="0.3">
      <c r="A357" s="6" t="s">
        <v>2016</v>
      </c>
      <c r="B357" s="6" t="s">
        <v>2740</v>
      </c>
      <c r="C357" s="7" t="str">
        <f t="shared" si="15"/>
        <v>Ms.</v>
      </c>
      <c r="D357" s="7" t="str">
        <f t="shared" si="16"/>
        <v xml:space="preserve"> Marie</v>
      </c>
      <c r="E357" s="7" t="str">
        <f t="shared" si="17"/>
        <v>Daniels</v>
      </c>
    </row>
    <row r="358" spans="1:5" ht="15.6" x14ac:dyDescent="0.3">
      <c r="A358" s="6" t="s">
        <v>2015</v>
      </c>
      <c r="B358" s="6" t="s">
        <v>2741</v>
      </c>
      <c r="C358" s="7" t="str">
        <f t="shared" si="15"/>
        <v>Mr.</v>
      </c>
      <c r="D358" s="7" t="str">
        <f t="shared" si="16"/>
        <v xml:space="preserve"> Frank</v>
      </c>
      <c r="E358" s="7" t="str">
        <f t="shared" si="17"/>
        <v>Pepp</v>
      </c>
    </row>
    <row r="359" spans="1:5" ht="15.6" x14ac:dyDescent="0.3">
      <c r="A359" s="6" t="s">
        <v>2014</v>
      </c>
      <c r="B359" s="6" t="s">
        <v>2742</v>
      </c>
      <c r="C359" s="7" t="str">
        <f t="shared" si="15"/>
        <v>Mr.</v>
      </c>
      <c r="D359" s="7" t="str">
        <f t="shared" si="16"/>
        <v xml:space="preserve"> Jeffry</v>
      </c>
      <c r="E359" s="7" t="str">
        <f t="shared" si="17"/>
        <v>Buechler</v>
      </c>
    </row>
    <row r="360" spans="1:5" ht="15.6" x14ac:dyDescent="0.3">
      <c r="A360" s="6" t="s">
        <v>2013</v>
      </c>
      <c r="B360" s="6" t="s">
        <v>2743</v>
      </c>
      <c r="C360" s="7" t="str">
        <f t="shared" si="15"/>
        <v>Mr.</v>
      </c>
      <c r="D360" s="7" t="str">
        <f t="shared" si="16"/>
        <v xml:space="preserve"> Mike</v>
      </c>
      <c r="E360" s="7" t="str">
        <f t="shared" si="17"/>
        <v>Buenting</v>
      </c>
    </row>
    <row r="361" spans="1:5" ht="15.6" x14ac:dyDescent="0.3">
      <c r="A361" s="6" t="s">
        <v>2012</v>
      </c>
      <c r="B361" s="6" t="s">
        <v>2744</v>
      </c>
      <c r="C361" s="7" t="str">
        <f t="shared" si="15"/>
        <v>Mr.</v>
      </c>
      <c r="D361" s="7" t="str">
        <f t="shared" si="16"/>
        <v xml:space="preserve"> Rick</v>
      </c>
      <c r="E361" s="7" t="str">
        <f t="shared" si="17"/>
        <v>Evans</v>
      </c>
    </row>
    <row r="362" spans="1:5" ht="15.6" x14ac:dyDescent="0.3">
      <c r="A362" s="6" t="s">
        <v>2011</v>
      </c>
      <c r="B362" s="6" t="s">
        <v>2745</v>
      </c>
      <c r="C362" s="7" t="str">
        <f t="shared" si="15"/>
        <v>Mr.</v>
      </c>
      <c r="D362" s="7" t="str">
        <f t="shared" si="16"/>
        <v xml:space="preserve"> Pierre-Michel</v>
      </c>
      <c r="E362" s="7" t="str">
        <f t="shared" si="17"/>
        <v>Arcand</v>
      </c>
    </row>
    <row r="363" spans="1:5" ht="15.6" x14ac:dyDescent="0.3">
      <c r="A363" s="6" t="s">
        <v>2010</v>
      </c>
      <c r="B363" s="6" t="s">
        <v>2746</v>
      </c>
      <c r="C363" s="7" t="str">
        <f t="shared" si="15"/>
        <v>Mr.</v>
      </c>
      <c r="D363" s="7" t="str">
        <f t="shared" si="16"/>
        <v xml:space="preserve"> Daniel</v>
      </c>
      <c r="E363" s="7" t="str">
        <f t="shared" si="17"/>
        <v>Kesack</v>
      </c>
    </row>
    <row r="364" spans="1:5" ht="15.6" x14ac:dyDescent="0.3">
      <c r="A364" s="6" t="s">
        <v>2009</v>
      </c>
      <c r="B364" s="6" t="s">
        <v>2747</v>
      </c>
      <c r="C364" s="7" t="str">
        <f t="shared" si="15"/>
        <v>Mr.</v>
      </c>
      <c r="D364" s="7" t="str">
        <f t="shared" si="16"/>
        <v xml:space="preserve"> Brian L.</v>
      </c>
      <c r="E364" s="7" t="str">
        <f t="shared" si="17"/>
        <v>Post</v>
      </c>
    </row>
    <row r="365" spans="1:5" ht="15.6" x14ac:dyDescent="0.3">
      <c r="A365" s="6" t="s">
        <v>2008</v>
      </c>
      <c r="B365" s="6" t="s">
        <v>2748</v>
      </c>
      <c r="C365" s="7" t="str">
        <f t="shared" si="15"/>
        <v>Ms.</v>
      </c>
      <c r="D365" s="7" t="str">
        <f t="shared" si="16"/>
        <v xml:space="preserve"> Morgan M.</v>
      </c>
      <c r="E365" s="7" t="str">
        <f t="shared" si="17"/>
        <v>Dunne</v>
      </c>
    </row>
    <row r="366" spans="1:5" ht="15.6" x14ac:dyDescent="0.3">
      <c r="A366" s="6" t="s">
        <v>2007</v>
      </c>
      <c r="B366" s="6" t="s">
        <v>2749</v>
      </c>
      <c r="C366" s="7" t="str">
        <f t="shared" si="15"/>
        <v>Ms.</v>
      </c>
      <c r="D366" s="7" t="str">
        <f t="shared" si="16"/>
        <v xml:space="preserve"> Caroline</v>
      </c>
      <c r="E366" s="7" t="str">
        <f t="shared" si="17"/>
        <v>Kilel</v>
      </c>
    </row>
    <row r="367" spans="1:5" ht="15.6" x14ac:dyDescent="0.3">
      <c r="A367" s="6" t="s">
        <v>2006</v>
      </c>
      <c r="B367" s="6" t="s">
        <v>2750</v>
      </c>
      <c r="C367" s="7" t="str">
        <f t="shared" si="15"/>
        <v>Mr.</v>
      </c>
      <c r="D367" s="7" t="str">
        <f t="shared" si="16"/>
        <v xml:space="preserve"> Drew T.</v>
      </c>
      <c r="E367" s="7" t="str">
        <f t="shared" si="17"/>
        <v>Nicholson</v>
      </c>
    </row>
    <row r="368" spans="1:5" ht="15.6" x14ac:dyDescent="0.3">
      <c r="A368" s="6" t="s">
        <v>2005</v>
      </c>
      <c r="B368" s="6" t="s">
        <v>2751</v>
      </c>
      <c r="C368" s="7" t="str">
        <f t="shared" si="15"/>
        <v>Mr.</v>
      </c>
      <c r="D368" s="7" t="str">
        <f t="shared" si="16"/>
        <v xml:space="preserve"> Austin W</v>
      </c>
      <c r="E368" s="7" t="str">
        <f t="shared" si="17"/>
        <v>Susmann</v>
      </c>
    </row>
    <row r="369" spans="1:5" ht="15.6" x14ac:dyDescent="0.3">
      <c r="A369" s="6" t="s">
        <v>2004</v>
      </c>
      <c r="B369" s="6" t="s">
        <v>2752</v>
      </c>
      <c r="C369" s="7" t="str">
        <f t="shared" si="15"/>
        <v>Ms.</v>
      </c>
      <c r="D369" s="7" t="str">
        <f t="shared" si="16"/>
        <v xml:space="preserve"> Berenice</v>
      </c>
      <c r="E369" s="7" t="str">
        <f t="shared" si="17"/>
        <v>Harsh</v>
      </c>
    </row>
    <row r="370" spans="1:5" ht="15.6" x14ac:dyDescent="0.3">
      <c r="A370" s="6" t="s">
        <v>2003</v>
      </c>
      <c r="B370" s="6" t="s">
        <v>2753</v>
      </c>
      <c r="C370" s="7" t="str">
        <f t="shared" si="15"/>
        <v>Mr.</v>
      </c>
      <c r="D370" s="7" t="str">
        <f t="shared" si="16"/>
        <v xml:space="preserve"> Kenneth A</v>
      </c>
      <c r="E370" s="7" t="str">
        <f t="shared" si="17"/>
        <v>Pocasangre</v>
      </c>
    </row>
    <row r="371" spans="1:5" ht="15.6" x14ac:dyDescent="0.3">
      <c r="A371" s="6" t="s">
        <v>2002</v>
      </c>
      <c r="B371" s="6" t="s">
        <v>2754</v>
      </c>
      <c r="C371" s="7" t="str">
        <f t="shared" si="15"/>
        <v>Mr.</v>
      </c>
      <c r="D371" s="7" t="str">
        <f t="shared" si="16"/>
        <v xml:space="preserve"> Miguel</v>
      </c>
      <c r="E371" s="7" t="str">
        <f t="shared" si="17"/>
        <v>Martinez Lopez</v>
      </c>
    </row>
    <row r="372" spans="1:5" ht="15.6" x14ac:dyDescent="0.3">
      <c r="A372" s="6" t="s">
        <v>2001</v>
      </c>
      <c r="B372" s="6" t="s">
        <v>2755</v>
      </c>
      <c r="C372" s="7" t="str">
        <f t="shared" si="15"/>
        <v>Ms.</v>
      </c>
      <c r="D372" s="7" t="str">
        <f t="shared" si="16"/>
        <v xml:space="preserve"> Hadley T.</v>
      </c>
      <c r="E372" s="7" t="str">
        <f t="shared" si="17"/>
        <v>Riegel</v>
      </c>
    </row>
    <row r="373" spans="1:5" ht="15.6" x14ac:dyDescent="0.3">
      <c r="A373" s="6" t="s">
        <v>2000</v>
      </c>
      <c r="B373" s="6" t="s">
        <v>2756</v>
      </c>
      <c r="C373" s="7" t="str">
        <f t="shared" si="15"/>
        <v>Mr.</v>
      </c>
      <c r="D373" s="7" t="str">
        <f t="shared" si="16"/>
        <v xml:space="preserve"> Taylor</v>
      </c>
      <c r="E373" s="7" t="str">
        <f t="shared" si="17"/>
        <v>Monson</v>
      </c>
    </row>
    <row r="374" spans="1:5" ht="15.6" x14ac:dyDescent="0.3">
      <c r="A374" s="6" t="s">
        <v>1999</v>
      </c>
      <c r="B374" s="6" t="s">
        <v>2757</v>
      </c>
      <c r="C374" s="7" t="str">
        <f t="shared" si="15"/>
        <v>Ms.</v>
      </c>
      <c r="D374" s="7" t="str">
        <f t="shared" si="16"/>
        <v xml:space="preserve"> Tenielle M</v>
      </c>
      <c r="E374" s="7" t="str">
        <f t="shared" si="17"/>
        <v>Klubben</v>
      </c>
    </row>
    <row r="375" spans="1:5" ht="15.6" x14ac:dyDescent="0.3">
      <c r="A375" s="6" t="s">
        <v>1998</v>
      </c>
      <c r="B375" s="6" t="s">
        <v>2758</v>
      </c>
      <c r="C375" s="7" t="str">
        <f t="shared" si="15"/>
        <v>Ms.</v>
      </c>
      <c r="D375" s="7" t="str">
        <f t="shared" si="16"/>
        <v xml:space="preserve"> Andrea</v>
      </c>
      <c r="E375" s="7" t="str">
        <f t="shared" si="17"/>
        <v>Mascaro</v>
      </c>
    </row>
    <row r="376" spans="1:5" ht="15.6" x14ac:dyDescent="0.3">
      <c r="A376" s="6" t="s">
        <v>1997</v>
      </c>
      <c r="B376" s="6" t="s">
        <v>2759</v>
      </c>
      <c r="C376" s="7" t="str">
        <f t="shared" si="15"/>
        <v>Ms.</v>
      </c>
      <c r="D376" s="7" t="str">
        <f t="shared" si="16"/>
        <v xml:space="preserve"> Nora P</v>
      </c>
      <c r="E376" s="7" t="str">
        <f t="shared" si="17"/>
        <v>Norvell</v>
      </c>
    </row>
    <row r="377" spans="1:5" ht="15.6" x14ac:dyDescent="0.3">
      <c r="A377" s="6" t="s">
        <v>1996</v>
      </c>
      <c r="B377" s="6" t="s">
        <v>2760</v>
      </c>
      <c r="C377" s="7" t="str">
        <f t="shared" si="15"/>
        <v>Mr.</v>
      </c>
      <c r="D377" s="7" t="str">
        <f t="shared" si="16"/>
        <v xml:space="preserve"> Zachary</v>
      </c>
      <c r="E377" s="7" t="str">
        <f t="shared" si="17"/>
        <v>Ornelas</v>
      </c>
    </row>
    <row r="378" spans="1:5" ht="15.6" x14ac:dyDescent="0.3">
      <c r="A378" s="6" t="s">
        <v>1995</v>
      </c>
      <c r="B378" s="6" t="s">
        <v>2761</v>
      </c>
      <c r="C378" s="7" t="str">
        <f t="shared" si="15"/>
        <v>Mr.</v>
      </c>
      <c r="D378" s="7" t="str">
        <f t="shared" si="16"/>
        <v xml:space="preserve"> Michael</v>
      </c>
      <c r="E378" s="7" t="str">
        <f t="shared" si="17"/>
        <v>Fitzpatrick</v>
      </c>
    </row>
    <row r="379" spans="1:5" ht="15.6" x14ac:dyDescent="0.3">
      <c r="A379" s="6" t="s">
        <v>1994</v>
      </c>
      <c r="B379" s="6" t="s">
        <v>2762</v>
      </c>
      <c r="C379" s="7" t="str">
        <f t="shared" si="15"/>
        <v>Ms.</v>
      </c>
      <c r="D379" s="7" t="str">
        <f t="shared" si="16"/>
        <v xml:space="preserve"> Alyssa K.</v>
      </c>
      <c r="E379" s="7" t="str">
        <f t="shared" si="17"/>
        <v>Bloomquist</v>
      </c>
    </row>
    <row r="380" spans="1:5" ht="15.6" x14ac:dyDescent="0.3">
      <c r="A380" s="6" t="s">
        <v>1993</v>
      </c>
      <c r="B380" s="6" t="s">
        <v>2763</v>
      </c>
      <c r="C380" s="7" t="str">
        <f t="shared" si="15"/>
        <v>Ms.</v>
      </c>
      <c r="D380" s="7" t="str">
        <f t="shared" si="16"/>
        <v xml:space="preserve"> Heather</v>
      </c>
      <c r="E380" s="7" t="str">
        <f t="shared" si="17"/>
        <v>Wick</v>
      </c>
    </row>
    <row r="381" spans="1:5" ht="15.6" x14ac:dyDescent="0.3">
      <c r="A381" s="6" t="s">
        <v>1992</v>
      </c>
      <c r="B381" s="6" t="s">
        <v>2764</v>
      </c>
      <c r="C381" s="7" t="str">
        <f t="shared" si="15"/>
        <v>Mr.</v>
      </c>
      <c r="D381" s="7" t="str">
        <f t="shared" si="16"/>
        <v xml:space="preserve"> Dante</v>
      </c>
      <c r="E381" s="7" t="str">
        <f t="shared" si="17"/>
        <v>Zappala</v>
      </c>
    </row>
    <row r="382" spans="1:5" ht="15.6" x14ac:dyDescent="0.3">
      <c r="A382" s="6" t="s">
        <v>1991</v>
      </c>
      <c r="B382" s="6" t="s">
        <v>2765</v>
      </c>
      <c r="C382" s="7" t="str">
        <f t="shared" si="15"/>
        <v>Ms.</v>
      </c>
      <c r="D382" s="7" t="str">
        <f t="shared" si="16"/>
        <v xml:space="preserve"> Sara E.</v>
      </c>
      <c r="E382" s="7" t="str">
        <f t="shared" si="17"/>
        <v>Earle</v>
      </c>
    </row>
    <row r="383" spans="1:5" ht="15.6" x14ac:dyDescent="0.3">
      <c r="A383" s="6" t="s">
        <v>1990</v>
      </c>
      <c r="B383" s="6" t="s">
        <v>2766</v>
      </c>
      <c r="C383" s="7" t="str">
        <f t="shared" si="15"/>
        <v>Mr.</v>
      </c>
      <c r="D383" s="7" t="str">
        <f t="shared" si="16"/>
        <v xml:space="preserve"> Scott</v>
      </c>
      <c r="E383" s="7" t="str">
        <f t="shared" si="17"/>
        <v>Majewski</v>
      </c>
    </row>
    <row r="384" spans="1:5" ht="15.6" x14ac:dyDescent="0.3">
      <c r="A384" s="6" t="s">
        <v>1989</v>
      </c>
      <c r="B384" s="6" t="s">
        <v>2767</v>
      </c>
      <c r="C384" s="7" t="str">
        <f t="shared" si="15"/>
        <v>Mr.</v>
      </c>
      <c r="D384" s="7" t="str">
        <f t="shared" si="16"/>
        <v xml:space="preserve"> Sean</v>
      </c>
      <c r="E384" s="7" t="str">
        <f t="shared" si="17"/>
        <v>Apfelbaum</v>
      </c>
    </row>
    <row r="385" spans="1:5" ht="15.6" x14ac:dyDescent="0.3">
      <c r="A385" s="6" t="s">
        <v>1988</v>
      </c>
      <c r="B385" s="6" t="s">
        <v>2768</v>
      </c>
      <c r="C385" s="7" t="str">
        <f t="shared" si="15"/>
        <v>Ms.</v>
      </c>
      <c r="D385" s="7" t="str">
        <f t="shared" si="16"/>
        <v xml:space="preserve"> Danielle</v>
      </c>
      <c r="E385" s="7" t="str">
        <f t="shared" si="17"/>
        <v>Graham</v>
      </c>
    </row>
    <row r="386" spans="1:5" ht="15.6" x14ac:dyDescent="0.3">
      <c r="A386" s="6" t="s">
        <v>1987</v>
      </c>
      <c r="B386" s="6" t="s">
        <v>2769</v>
      </c>
      <c r="C386" s="7" t="str">
        <f t="shared" si="15"/>
        <v>Mr.</v>
      </c>
      <c r="D386" s="7" t="str">
        <f t="shared" si="16"/>
        <v xml:space="preserve"> Andrew D.</v>
      </c>
      <c r="E386" s="7" t="str">
        <f t="shared" si="17"/>
        <v>Whitacre</v>
      </c>
    </row>
    <row r="387" spans="1:5" ht="15.6" x14ac:dyDescent="0.3">
      <c r="A387" s="6" t="s">
        <v>1986</v>
      </c>
      <c r="B387" s="6" t="s">
        <v>2770</v>
      </c>
      <c r="C387" s="7" t="str">
        <f t="shared" ref="C387:C450" si="18">MID(B387,FIND(",",B387)+2,FIND(" ",B387,FIND(",",B387)+2)-FIND(",",B387)-2)</f>
        <v>Mr.</v>
      </c>
      <c r="D387" s="7" t="str">
        <f t="shared" ref="D387:D450" si="19">MID(B387,FIND(" ",B387,FIND(",",B387)+2)+1,LEN(B387)-FIND(" ",B387,FIND(",",B387)+2))</f>
        <v xml:space="preserve"> Joel D</v>
      </c>
      <c r="E387" s="7" t="str">
        <f t="shared" ref="E387:E450" si="20">LEFT(B387,FIND(",",B387)-1)</f>
        <v>Wegener</v>
      </c>
    </row>
    <row r="388" spans="1:5" ht="15.6" x14ac:dyDescent="0.3">
      <c r="A388" s="6" t="s">
        <v>1985</v>
      </c>
      <c r="B388" s="6" t="s">
        <v>2771</v>
      </c>
      <c r="C388" s="7" t="str">
        <f t="shared" si="18"/>
        <v>Ms.</v>
      </c>
      <c r="D388" s="7" t="str">
        <f t="shared" si="19"/>
        <v xml:space="preserve"> Michelle</v>
      </c>
      <c r="E388" s="7" t="str">
        <f t="shared" si="20"/>
        <v>Collie</v>
      </c>
    </row>
    <row r="389" spans="1:5" ht="15.6" x14ac:dyDescent="0.3">
      <c r="A389" s="6" t="s">
        <v>1984</v>
      </c>
      <c r="B389" s="6" t="s">
        <v>2772</v>
      </c>
      <c r="C389" s="7" t="str">
        <f t="shared" si="18"/>
        <v>Mr.</v>
      </c>
      <c r="D389" s="7" t="str">
        <f t="shared" si="19"/>
        <v xml:space="preserve"> Michael J.</v>
      </c>
      <c r="E389" s="7" t="str">
        <f t="shared" si="20"/>
        <v>Murphy</v>
      </c>
    </row>
    <row r="390" spans="1:5" ht="15.6" x14ac:dyDescent="0.3">
      <c r="A390" s="6" t="s">
        <v>1983</v>
      </c>
      <c r="B390" s="6" t="s">
        <v>2773</v>
      </c>
      <c r="C390" s="7" t="str">
        <f t="shared" si="18"/>
        <v>Ms.</v>
      </c>
      <c r="D390" s="7" t="str">
        <f t="shared" si="19"/>
        <v xml:space="preserve"> Nikki</v>
      </c>
      <c r="E390" s="7" t="str">
        <f t="shared" si="20"/>
        <v>Butters</v>
      </c>
    </row>
    <row r="391" spans="1:5" ht="15.6" x14ac:dyDescent="0.3">
      <c r="A391" s="6" t="s">
        <v>1982</v>
      </c>
      <c r="B391" s="6" t="s">
        <v>2774</v>
      </c>
      <c r="C391" s="7" t="str">
        <f t="shared" si="18"/>
        <v>Ms.</v>
      </c>
      <c r="D391" s="7" t="str">
        <f t="shared" si="19"/>
        <v xml:space="preserve"> Summer B.</v>
      </c>
      <c r="E391" s="7" t="str">
        <f t="shared" si="20"/>
        <v>Cook</v>
      </c>
    </row>
    <row r="392" spans="1:5" ht="15.6" x14ac:dyDescent="0.3">
      <c r="A392" s="6" t="s">
        <v>1981</v>
      </c>
      <c r="B392" s="6" t="s">
        <v>2775</v>
      </c>
      <c r="C392" s="7" t="str">
        <f t="shared" si="18"/>
        <v>Mr.</v>
      </c>
      <c r="D392" s="7" t="str">
        <f t="shared" si="19"/>
        <v xml:space="preserve"> Edward</v>
      </c>
      <c r="E392" s="7" t="str">
        <f t="shared" si="20"/>
        <v>Breen</v>
      </c>
    </row>
    <row r="393" spans="1:5" ht="15.6" x14ac:dyDescent="0.3">
      <c r="A393" s="6" t="s">
        <v>1980</v>
      </c>
      <c r="B393" s="6" t="s">
        <v>2776</v>
      </c>
      <c r="C393" s="7" t="str">
        <f t="shared" si="18"/>
        <v>Mr.</v>
      </c>
      <c r="D393" s="7" t="str">
        <f t="shared" si="19"/>
        <v xml:space="preserve"> Ryan</v>
      </c>
      <c r="E393" s="7" t="str">
        <f t="shared" si="20"/>
        <v>Fitzsimons</v>
      </c>
    </row>
    <row r="394" spans="1:5" ht="15.6" x14ac:dyDescent="0.3">
      <c r="A394" s="6" t="s">
        <v>1979</v>
      </c>
      <c r="B394" s="6" t="s">
        <v>2777</v>
      </c>
      <c r="C394" s="7" t="str">
        <f t="shared" si="18"/>
        <v>Ms.</v>
      </c>
      <c r="D394" s="7" t="str">
        <f t="shared" si="19"/>
        <v xml:space="preserve"> Kacee</v>
      </c>
      <c r="E394" s="7" t="str">
        <f t="shared" si="20"/>
        <v>Houle</v>
      </c>
    </row>
    <row r="395" spans="1:5" ht="15.6" x14ac:dyDescent="0.3">
      <c r="A395" s="6" t="s">
        <v>1978</v>
      </c>
      <c r="B395" s="6" t="s">
        <v>2778</v>
      </c>
      <c r="C395" s="7" t="str">
        <f t="shared" si="18"/>
        <v>Mr.</v>
      </c>
      <c r="D395" s="7" t="str">
        <f t="shared" si="19"/>
        <v xml:space="preserve"> Dave</v>
      </c>
      <c r="E395" s="7" t="str">
        <f t="shared" si="20"/>
        <v>Woodward</v>
      </c>
    </row>
    <row r="396" spans="1:5" ht="15.6" x14ac:dyDescent="0.3">
      <c r="A396" s="6" t="s">
        <v>1977</v>
      </c>
      <c r="B396" s="6" t="s">
        <v>2779</v>
      </c>
      <c r="C396" s="7" t="str">
        <f t="shared" si="18"/>
        <v>Ms.</v>
      </c>
      <c r="D396" s="7" t="str">
        <f t="shared" si="19"/>
        <v xml:space="preserve"> Maryanna</v>
      </c>
      <c r="E396" s="7" t="str">
        <f t="shared" si="20"/>
        <v>Ray</v>
      </c>
    </row>
    <row r="397" spans="1:5" ht="15.6" x14ac:dyDescent="0.3">
      <c r="A397" s="6" t="s">
        <v>1976</v>
      </c>
      <c r="B397" s="6" t="s">
        <v>2780</v>
      </c>
      <c r="C397" s="7" t="str">
        <f t="shared" si="18"/>
        <v>Ms.</v>
      </c>
      <c r="D397" s="7" t="str">
        <f t="shared" si="19"/>
        <v xml:space="preserve"> Jessica H.</v>
      </c>
      <c r="E397" s="7" t="str">
        <f t="shared" si="20"/>
        <v>Jennings</v>
      </c>
    </row>
    <row r="398" spans="1:5" ht="15.6" x14ac:dyDescent="0.3">
      <c r="A398" s="6" t="s">
        <v>1975</v>
      </c>
      <c r="B398" s="6" t="s">
        <v>2781</v>
      </c>
      <c r="C398" s="7" t="str">
        <f t="shared" si="18"/>
        <v>Ms.</v>
      </c>
      <c r="D398" s="7" t="str">
        <f t="shared" si="19"/>
        <v xml:space="preserve"> Deanna</v>
      </c>
      <c r="E398" s="7" t="str">
        <f t="shared" si="20"/>
        <v>Fuller</v>
      </c>
    </row>
    <row r="399" spans="1:5" ht="15.6" x14ac:dyDescent="0.3">
      <c r="A399" s="6" t="s">
        <v>1974</v>
      </c>
      <c r="B399" s="6" t="s">
        <v>2782</v>
      </c>
      <c r="C399" s="7" t="str">
        <f t="shared" si="18"/>
        <v>Mr.</v>
      </c>
      <c r="D399" s="7" t="str">
        <f t="shared" si="19"/>
        <v xml:space="preserve"> Peter</v>
      </c>
      <c r="E399" s="7" t="str">
        <f t="shared" si="20"/>
        <v>Lovisek</v>
      </c>
    </row>
    <row r="400" spans="1:5" ht="15.6" x14ac:dyDescent="0.3">
      <c r="A400" s="6" t="s">
        <v>1973</v>
      </c>
      <c r="B400" s="6" t="s">
        <v>2783</v>
      </c>
      <c r="C400" s="7" t="str">
        <f t="shared" si="18"/>
        <v>Ms.</v>
      </c>
      <c r="D400" s="7" t="str">
        <f t="shared" si="19"/>
        <v xml:space="preserve"> Rebecca</v>
      </c>
      <c r="E400" s="7" t="str">
        <f t="shared" si="20"/>
        <v>Painter</v>
      </c>
    </row>
    <row r="401" spans="1:5" ht="15.6" x14ac:dyDescent="0.3">
      <c r="A401" s="6" t="s">
        <v>1972</v>
      </c>
      <c r="B401" s="6" t="s">
        <v>2784</v>
      </c>
      <c r="C401" s="7" t="str">
        <f t="shared" si="18"/>
        <v>Ms.</v>
      </c>
      <c r="D401" s="7" t="str">
        <f t="shared" si="19"/>
        <v xml:space="preserve"> Elizabeth M.</v>
      </c>
      <c r="E401" s="7" t="str">
        <f t="shared" si="20"/>
        <v>Edwards</v>
      </c>
    </row>
    <row r="402" spans="1:5" ht="15.6" x14ac:dyDescent="0.3">
      <c r="A402" s="6" t="s">
        <v>1971</v>
      </c>
      <c r="B402" s="6" t="s">
        <v>2785</v>
      </c>
      <c r="C402" s="7" t="str">
        <f t="shared" si="18"/>
        <v>Mr.</v>
      </c>
      <c r="D402" s="7" t="str">
        <f t="shared" si="19"/>
        <v xml:space="preserve"> Gregory</v>
      </c>
      <c r="E402" s="7" t="str">
        <f t="shared" si="20"/>
        <v>Liebl</v>
      </c>
    </row>
    <row r="403" spans="1:5" ht="15.6" x14ac:dyDescent="0.3">
      <c r="A403" s="6" t="s">
        <v>1970</v>
      </c>
      <c r="B403" s="6" t="s">
        <v>2786</v>
      </c>
      <c r="C403" s="7" t="str">
        <f t="shared" si="18"/>
        <v>Ms.</v>
      </c>
      <c r="D403" s="7" t="str">
        <f t="shared" si="19"/>
        <v xml:space="preserve"> Sarah E.</v>
      </c>
      <c r="E403" s="7" t="str">
        <f t="shared" si="20"/>
        <v>Kasabian-Larson</v>
      </c>
    </row>
    <row r="404" spans="1:5" ht="15.6" x14ac:dyDescent="0.3">
      <c r="A404" s="6" t="s">
        <v>1969</v>
      </c>
      <c r="B404" s="6" t="s">
        <v>2787</v>
      </c>
      <c r="C404" s="7" t="str">
        <f t="shared" si="18"/>
        <v>Ms.</v>
      </c>
      <c r="D404" s="7" t="str">
        <f t="shared" si="19"/>
        <v xml:space="preserve"> Anne Elise</v>
      </c>
      <c r="E404" s="7" t="str">
        <f t="shared" si="20"/>
        <v>Creamer</v>
      </c>
    </row>
    <row r="405" spans="1:5" ht="15.6" x14ac:dyDescent="0.3">
      <c r="A405" s="6" t="s">
        <v>1968</v>
      </c>
      <c r="B405" s="6" t="s">
        <v>2788</v>
      </c>
      <c r="C405" s="7" t="str">
        <f t="shared" si="18"/>
        <v>Mr.</v>
      </c>
      <c r="D405" s="7" t="str">
        <f t="shared" si="19"/>
        <v xml:space="preserve"> Christopher R</v>
      </c>
      <c r="E405" s="7" t="str">
        <f t="shared" si="20"/>
        <v>Kimbel</v>
      </c>
    </row>
    <row r="406" spans="1:5" ht="15.6" x14ac:dyDescent="0.3">
      <c r="A406" s="6" t="s">
        <v>1967</v>
      </c>
      <c r="B406" s="6" t="s">
        <v>2789</v>
      </c>
      <c r="C406" s="7" t="str">
        <f t="shared" si="18"/>
        <v>Mr.</v>
      </c>
      <c r="D406" s="7" t="str">
        <f t="shared" si="19"/>
        <v xml:space="preserve"> Elliot</v>
      </c>
      <c r="E406" s="7" t="str">
        <f t="shared" si="20"/>
        <v>Livensparger</v>
      </c>
    </row>
    <row r="407" spans="1:5" ht="15.6" x14ac:dyDescent="0.3">
      <c r="A407" s="6" t="s">
        <v>1966</v>
      </c>
      <c r="B407" s="6" t="s">
        <v>2790</v>
      </c>
      <c r="C407" s="7" t="str">
        <f t="shared" si="18"/>
        <v>Mr.</v>
      </c>
      <c r="D407" s="7" t="str">
        <f t="shared" si="19"/>
        <v xml:space="preserve"> Christopher D.</v>
      </c>
      <c r="E407" s="7" t="str">
        <f t="shared" si="20"/>
        <v>Grange</v>
      </c>
    </row>
    <row r="408" spans="1:5" ht="15.6" x14ac:dyDescent="0.3">
      <c r="A408" s="6" t="s">
        <v>1965</v>
      </c>
      <c r="B408" s="6" t="s">
        <v>2791</v>
      </c>
      <c r="C408" s="7" t="str">
        <f t="shared" si="18"/>
        <v>Mr.</v>
      </c>
      <c r="D408" s="7" t="str">
        <f t="shared" si="19"/>
        <v xml:space="preserve"> Corey</v>
      </c>
      <c r="E408" s="7" t="str">
        <f t="shared" si="20"/>
        <v>Nunlist</v>
      </c>
    </row>
    <row r="409" spans="1:5" ht="15.6" x14ac:dyDescent="0.3">
      <c r="A409" s="6" t="s">
        <v>1964</v>
      </c>
      <c r="B409" s="6" t="s">
        <v>2792</v>
      </c>
      <c r="C409" s="7" t="str">
        <f t="shared" si="18"/>
        <v>Mr.</v>
      </c>
      <c r="D409" s="7" t="str">
        <f t="shared" si="19"/>
        <v xml:space="preserve"> Patrick D.</v>
      </c>
      <c r="E409" s="7" t="str">
        <f t="shared" si="20"/>
        <v>Cutter</v>
      </c>
    </row>
    <row r="410" spans="1:5" ht="15.6" x14ac:dyDescent="0.3">
      <c r="A410" s="6" t="s">
        <v>1963</v>
      </c>
      <c r="B410" s="6" t="s">
        <v>2793</v>
      </c>
      <c r="C410" s="7" t="str">
        <f t="shared" si="18"/>
        <v>Mr.</v>
      </c>
      <c r="D410" s="7" t="str">
        <f t="shared" si="19"/>
        <v xml:space="preserve"> Anthony D.</v>
      </c>
      <c r="E410" s="7" t="str">
        <f t="shared" si="20"/>
        <v>Martin</v>
      </c>
    </row>
    <row r="411" spans="1:5" ht="15.6" x14ac:dyDescent="0.3">
      <c r="A411" s="6" t="s">
        <v>1962</v>
      </c>
      <c r="B411" s="6" t="s">
        <v>2794</v>
      </c>
      <c r="C411" s="7" t="str">
        <f t="shared" si="18"/>
        <v>Ms.</v>
      </c>
      <c r="D411" s="7" t="str">
        <f t="shared" si="19"/>
        <v xml:space="preserve"> Melissa</v>
      </c>
      <c r="E411" s="7" t="str">
        <f t="shared" si="20"/>
        <v>Cooney</v>
      </c>
    </row>
    <row r="412" spans="1:5" ht="15.6" x14ac:dyDescent="0.3">
      <c r="A412" s="6" t="s">
        <v>1961</v>
      </c>
      <c r="B412" s="6" t="s">
        <v>2795</v>
      </c>
      <c r="C412" s="7" t="str">
        <f t="shared" si="18"/>
        <v>Ms.</v>
      </c>
      <c r="D412" s="7" t="str">
        <f t="shared" si="19"/>
        <v xml:space="preserve"> Raven</v>
      </c>
      <c r="E412" s="7" t="str">
        <f t="shared" si="20"/>
        <v>Bier</v>
      </c>
    </row>
    <row r="413" spans="1:5" ht="15.6" x14ac:dyDescent="0.3">
      <c r="A413" s="6" t="s">
        <v>1960</v>
      </c>
      <c r="B413" s="6" t="s">
        <v>2796</v>
      </c>
      <c r="C413" s="7" t="str">
        <f t="shared" si="18"/>
        <v>Mr.</v>
      </c>
      <c r="D413" s="7" t="str">
        <f t="shared" si="19"/>
        <v xml:space="preserve"> Christopher</v>
      </c>
      <c r="E413" s="7" t="str">
        <f t="shared" si="20"/>
        <v>Muskopf</v>
      </c>
    </row>
    <row r="414" spans="1:5" ht="15.6" x14ac:dyDescent="0.3">
      <c r="A414" s="6" t="s">
        <v>1959</v>
      </c>
      <c r="B414" s="6" t="s">
        <v>2797</v>
      </c>
      <c r="C414" s="7" t="str">
        <f t="shared" si="18"/>
        <v>Ms.</v>
      </c>
      <c r="D414" s="7" t="str">
        <f t="shared" si="19"/>
        <v xml:space="preserve"> Kendra A</v>
      </c>
      <c r="E414" s="7" t="str">
        <f t="shared" si="20"/>
        <v>Sirak</v>
      </c>
    </row>
    <row r="415" spans="1:5" ht="15.6" x14ac:dyDescent="0.3">
      <c r="A415" s="6" t="s">
        <v>1958</v>
      </c>
      <c r="B415" s="6" t="s">
        <v>2798</v>
      </c>
      <c r="C415" s="7" t="str">
        <f t="shared" si="18"/>
        <v>Ms.</v>
      </c>
      <c r="D415" s="7" t="str">
        <f t="shared" si="19"/>
        <v xml:space="preserve"> Jordan</v>
      </c>
      <c r="E415" s="7" t="str">
        <f t="shared" si="20"/>
        <v>Nelsen</v>
      </c>
    </row>
    <row r="416" spans="1:5" ht="15.6" x14ac:dyDescent="0.3">
      <c r="A416" s="6" t="s">
        <v>1957</v>
      </c>
      <c r="B416" s="6" t="s">
        <v>2799</v>
      </c>
      <c r="C416" s="7" t="str">
        <f t="shared" si="18"/>
        <v>Mr.</v>
      </c>
      <c r="D416" s="7" t="str">
        <f t="shared" si="19"/>
        <v xml:space="preserve"> Nils</v>
      </c>
      <c r="E416" s="7" t="str">
        <f t="shared" si="20"/>
        <v>Schallner</v>
      </c>
    </row>
    <row r="417" spans="1:5" ht="15.6" x14ac:dyDescent="0.3">
      <c r="A417" s="6" t="s">
        <v>1956</v>
      </c>
      <c r="B417" s="6" t="s">
        <v>2800</v>
      </c>
      <c r="C417" s="7" t="str">
        <f t="shared" si="18"/>
        <v>Mr.</v>
      </c>
      <c r="D417" s="7" t="str">
        <f t="shared" si="19"/>
        <v xml:space="preserve"> Scott</v>
      </c>
      <c r="E417" s="7" t="str">
        <f t="shared" si="20"/>
        <v>Dunlap</v>
      </c>
    </row>
    <row r="418" spans="1:5" ht="15.6" x14ac:dyDescent="0.3">
      <c r="A418" s="6" t="s">
        <v>1955</v>
      </c>
      <c r="B418" s="6" t="s">
        <v>2801</v>
      </c>
      <c r="C418" s="7" t="str">
        <f t="shared" si="18"/>
        <v>Ms.</v>
      </c>
      <c r="D418" s="7" t="str">
        <f t="shared" si="19"/>
        <v xml:space="preserve"> Angela</v>
      </c>
      <c r="E418" s="7" t="str">
        <f t="shared" si="20"/>
        <v>Messing</v>
      </c>
    </row>
    <row r="419" spans="1:5" ht="15.6" x14ac:dyDescent="0.3">
      <c r="A419" s="6" t="s">
        <v>1954</v>
      </c>
      <c r="B419" s="6" t="s">
        <v>2802</v>
      </c>
      <c r="C419" s="7" t="str">
        <f t="shared" si="18"/>
        <v>Ms.</v>
      </c>
      <c r="D419" s="7" t="str">
        <f t="shared" si="19"/>
        <v xml:space="preserve"> Allison</v>
      </c>
      <c r="E419" s="7" t="str">
        <f t="shared" si="20"/>
        <v>Bondell</v>
      </c>
    </row>
    <row r="420" spans="1:5" ht="15.6" x14ac:dyDescent="0.3">
      <c r="A420" s="6" t="s">
        <v>1953</v>
      </c>
      <c r="B420" s="6" t="s">
        <v>2803</v>
      </c>
      <c r="C420" s="7" t="str">
        <f t="shared" si="18"/>
        <v>Ms.</v>
      </c>
      <c r="D420" s="7" t="str">
        <f t="shared" si="19"/>
        <v xml:space="preserve"> Caitlin O.</v>
      </c>
      <c r="E420" s="7" t="str">
        <f t="shared" si="20"/>
        <v>Gaughan</v>
      </c>
    </row>
    <row r="421" spans="1:5" ht="15.6" x14ac:dyDescent="0.3">
      <c r="A421" s="6" t="s">
        <v>1952</v>
      </c>
      <c r="B421" s="6" t="s">
        <v>2804</v>
      </c>
      <c r="C421" s="7" t="str">
        <f t="shared" si="18"/>
        <v>Ms.</v>
      </c>
      <c r="D421" s="7" t="str">
        <f t="shared" si="19"/>
        <v xml:space="preserve"> Tracy M</v>
      </c>
      <c r="E421" s="7" t="str">
        <f t="shared" si="20"/>
        <v>Gruman</v>
      </c>
    </row>
    <row r="422" spans="1:5" ht="15.6" x14ac:dyDescent="0.3">
      <c r="A422" s="6" t="s">
        <v>1951</v>
      </c>
      <c r="B422" s="6" t="s">
        <v>2805</v>
      </c>
      <c r="C422" s="7" t="str">
        <f t="shared" si="18"/>
        <v>Mr.</v>
      </c>
      <c r="D422" s="7" t="str">
        <f t="shared" si="19"/>
        <v xml:space="preserve"> Dustin M.</v>
      </c>
      <c r="E422" s="7" t="str">
        <f t="shared" si="20"/>
        <v>Whitlow</v>
      </c>
    </row>
    <row r="423" spans="1:5" ht="15.6" x14ac:dyDescent="0.3">
      <c r="A423" s="6" t="s">
        <v>1950</v>
      </c>
      <c r="B423" s="6" t="s">
        <v>2806</v>
      </c>
      <c r="C423" s="7" t="str">
        <f t="shared" si="18"/>
        <v>Ms.</v>
      </c>
      <c r="D423" s="7" t="str">
        <f t="shared" si="19"/>
        <v xml:space="preserve"> Jenny</v>
      </c>
      <c r="E423" s="7" t="str">
        <f t="shared" si="20"/>
        <v>Robinson</v>
      </c>
    </row>
    <row r="424" spans="1:5" ht="15.6" x14ac:dyDescent="0.3">
      <c r="A424" s="6" t="s">
        <v>1949</v>
      </c>
      <c r="B424" s="6" t="s">
        <v>2807</v>
      </c>
      <c r="C424" s="7" t="str">
        <f t="shared" si="18"/>
        <v>Ms.</v>
      </c>
      <c r="D424" s="7" t="str">
        <f t="shared" si="19"/>
        <v xml:space="preserve"> Emily</v>
      </c>
      <c r="E424" s="7" t="str">
        <f t="shared" si="20"/>
        <v>Sabo</v>
      </c>
    </row>
    <row r="425" spans="1:5" ht="15.6" x14ac:dyDescent="0.3">
      <c r="A425" s="6" t="s">
        <v>1948</v>
      </c>
      <c r="B425" s="6" t="s">
        <v>2808</v>
      </c>
      <c r="C425" s="7" t="str">
        <f t="shared" si="18"/>
        <v>Ms.</v>
      </c>
      <c r="D425" s="7" t="str">
        <f t="shared" si="19"/>
        <v xml:space="preserve"> Fabienne</v>
      </c>
      <c r="E425" s="7" t="str">
        <f t="shared" si="20"/>
        <v>Nazarian</v>
      </c>
    </row>
    <row r="426" spans="1:5" ht="15.6" x14ac:dyDescent="0.3">
      <c r="A426" s="6" t="s">
        <v>1947</v>
      </c>
      <c r="B426" s="6" t="s">
        <v>2809</v>
      </c>
      <c r="C426" s="7" t="str">
        <f t="shared" si="18"/>
        <v>Mr.</v>
      </c>
      <c r="D426" s="7" t="str">
        <f t="shared" si="19"/>
        <v xml:space="preserve"> Jordan</v>
      </c>
      <c r="E426" s="7" t="str">
        <f t="shared" si="20"/>
        <v>Lerma</v>
      </c>
    </row>
    <row r="427" spans="1:5" ht="15.6" x14ac:dyDescent="0.3">
      <c r="A427" s="6" t="s">
        <v>1946</v>
      </c>
      <c r="B427" s="6" t="s">
        <v>2810</v>
      </c>
      <c r="C427" s="7" t="str">
        <f t="shared" si="18"/>
        <v>Mr.</v>
      </c>
      <c r="D427" s="7" t="str">
        <f t="shared" si="19"/>
        <v xml:space="preserve"> Matt</v>
      </c>
      <c r="E427" s="7" t="str">
        <f t="shared" si="20"/>
        <v>Dahl</v>
      </c>
    </row>
    <row r="428" spans="1:5" ht="15.6" x14ac:dyDescent="0.3">
      <c r="A428" s="6" t="s">
        <v>1945</v>
      </c>
      <c r="B428" s="6" t="s">
        <v>2811</v>
      </c>
      <c r="C428" s="7" t="str">
        <f t="shared" si="18"/>
        <v>Ms.</v>
      </c>
      <c r="D428" s="7" t="str">
        <f t="shared" si="19"/>
        <v xml:space="preserve"> Taryn L</v>
      </c>
      <c r="E428" s="7" t="str">
        <f t="shared" si="20"/>
        <v>Surtees</v>
      </c>
    </row>
    <row r="429" spans="1:5" ht="15.6" x14ac:dyDescent="0.3">
      <c r="A429" s="6" t="s">
        <v>1944</v>
      </c>
      <c r="B429" s="6" t="s">
        <v>2812</v>
      </c>
      <c r="C429" s="7" t="str">
        <f t="shared" si="18"/>
        <v>Ms.</v>
      </c>
      <c r="D429" s="7" t="str">
        <f t="shared" si="19"/>
        <v xml:space="preserve"> Temima</v>
      </c>
      <c r="E429" s="7" t="str">
        <f t="shared" si="20"/>
        <v>Spetner</v>
      </c>
    </row>
    <row r="430" spans="1:5" ht="15.6" x14ac:dyDescent="0.3">
      <c r="A430" s="6" t="s">
        <v>1943</v>
      </c>
      <c r="B430" s="6" t="s">
        <v>2813</v>
      </c>
      <c r="C430" s="7" t="str">
        <f t="shared" si="18"/>
        <v>Ms.</v>
      </c>
      <c r="D430" s="7" t="str">
        <f t="shared" si="19"/>
        <v xml:space="preserve"> Jennifer</v>
      </c>
      <c r="E430" s="7" t="str">
        <f t="shared" si="20"/>
        <v>Brandon</v>
      </c>
    </row>
    <row r="431" spans="1:5" ht="15.6" x14ac:dyDescent="0.3">
      <c r="A431" s="6" t="s">
        <v>1942</v>
      </c>
      <c r="B431" s="6" t="s">
        <v>2814</v>
      </c>
      <c r="C431" s="7" t="str">
        <f t="shared" si="18"/>
        <v>Ms.</v>
      </c>
      <c r="D431" s="7" t="str">
        <f t="shared" si="19"/>
        <v xml:space="preserve"> Serena M.</v>
      </c>
      <c r="E431" s="7" t="str">
        <f t="shared" si="20"/>
        <v>Eley</v>
      </c>
    </row>
    <row r="432" spans="1:5" ht="15.6" x14ac:dyDescent="0.3">
      <c r="A432" s="6" t="s">
        <v>1941</v>
      </c>
      <c r="B432" s="6" t="s">
        <v>2815</v>
      </c>
      <c r="C432" s="7" t="str">
        <f t="shared" si="18"/>
        <v>Ms.</v>
      </c>
      <c r="D432" s="7" t="str">
        <f t="shared" si="19"/>
        <v xml:space="preserve"> Victoria M.</v>
      </c>
      <c r="E432" s="7" t="str">
        <f t="shared" si="20"/>
        <v>Sedicum</v>
      </c>
    </row>
    <row r="433" spans="1:5" ht="15.6" x14ac:dyDescent="0.3">
      <c r="A433" s="6" t="s">
        <v>1940</v>
      </c>
      <c r="B433" s="6" t="s">
        <v>2816</v>
      </c>
      <c r="C433" s="7" t="str">
        <f t="shared" si="18"/>
        <v>Ms.</v>
      </c>
      <c r="D433" s="7" t="str">
        <f t="shared" si="19"/>
        <v xml:space="preserve"> Phoebe</v>
      </c>
      <c r="E433" s="7" t="str">
        <f t="shared" si="20"/>
        <v>Markle</v>
      </c>
    </row>
    <row r="434" spans="1:5" ht="15.6" x14ac:dyDescent="0.3">
      <c r="A434" s="6" t="s">
        <v>1939</v>
      </c>
      <c r="B434" s="6" t="s">
        <v>2817</v>
      </c>
      <c r="C434" s="7" t="str">
        <f t="shared" si="18"/>
        <v>Mr.</v>
      </c>
      <c r="D434" s="7" t="str">
        <f t="shared" si="19"/>
        <v xml:space="preserve"> Corey</v>
      </c>
      <c r="E434" s="7" t="str">
        <f t="shared" si="20"/>
        <v>Kunz</v>
      </c>
    </row>
    <row r="435" spans="1:5" ht="15.6" x14ac:dyDescent="0.3">
      <c r="A435" s="6" t="s">
        <v>1938</v>
      </c>
      <c r="B435" s="6" t="s">
        <v>2818</v>
      </c>
      <c r="C435" s="7" t="str">
        <f t="shared" si="18"/>
        <v>Ms.</v>
      </c>
      <c r="D435" s="7" t="str">
        <f t="shared" si="19"/>
        <v xml:space="preserve"> Rebecca</v>
      </c>
      <c r="E435" s="7" t="str">
        <f t="shared" si="20"/>
        <v>Wimert</v>
      </c>
    </row>
    <row r="436" spans="1:5" ht="15.6" x14ac:dyDescent="0.3">
      <c r="A436" s="6" t="s">
        <v>1937</v>
      </c>
      <c r="B436" s="6" t="s">
        <v>2819</v>
      </c>
      <c r="C436" s="7" t="str">
        <f t="shared" si="18"/>
        <v>Mr.</v>
      </c>
      <c r="D436" s="7" t="str">
        <f t="shared" si="19"/>
        <v xml:space="preserve"> Nicholas D</v>
      </c>
      <c r="E436" s="7" t="str">
        <f t="shared" si="20"/>
        <v>Peterson</v>
      </c>
    </row>
    <row r="437" spans="1:5" ht="15.6" x14ac:dyDescent="0.3">
      <c r="A437" s="6" t="s">
        <v>1936</v>
      </c>
      <c r="B437" s="6" t="s">
        <v>2820</v>
      </c>
      <c r="C437" s="7" t="str">
        <f t="shared" si="18"/>
        <v>Mr.</v>
      </c>
      <c r="D437" s="7" t="str">
        <f t="shared" si="19"/>
        <v xml:space="preserve"> Christian</v>
      </c>
      <c r="E437" s="7" t="str">
        <f t="shared" si="20"/>
        <v>Mercier</v>
      </c>
    </row>
    <row r="438" spans="1:5" ht="15.6" x14ac:dyDescent="0.3">
      <c r="A438" s="6" t="s">
        <v>1935</v>
      </c>
      <c r="B438" s="6" t="s">
        <v>2821</v>
      </c>
      <c r="C438" s="7" t="str">
        <f t="shared" si="18"/>
        <v>Mr.</v>
      </c>
      <c r="D438" s="7" t="str">
        <f t="shared" si="19"/>
        <v xml:space="preserve"> Jonathon S.</v>
      </c>
      <c r="E438" s="7" t="str">
        <f t="shared" si="20"/>
        <v>Laurie</v>
      </c>
    </row>
    <row r="439" spans="1:5" ht="15.6" x14ac:dyDescent="0.3">
      <c r="A439" s="6" t="s">
        <v>1934</v>
      </c>
      <c r="B439" s="6" t="s">
        <v>2822</v>
      </c>
      <c r="C439" s="7" t="str">
        <f t="shared" si="18"/>
        <v>Ms.</v>
      </c>
      <c r="D439" s="7" t="str">
        <f t="shared" si="19"/>
        <v xml:space="preserve"> Caroline</v>
      </c>
      <c r="E439" s="7" t="str">
        <f t="shared" si="20"/>
        <v>Sekaquaptewa</v>
      </c>
    </row>
    <row r="440" spans="1:5" ht="15.6" x14ac:dyDescent="0.3">
      <c r="A440" s="6" t="s">
        <v>1933</v>
      </c>
      <c r="B440" s="6" t="s">
        <v>2823</v>
      </c>
      <c r="C440" s="7" t="str">
        <f t="shared" si="18"/>
        <v>Mr.</v>
      </c>
      <c r="D440" s="7" t="str">
        <f t="shared" si="19"/>
        <v xml:space="preserve"> Joshua D.</v>
      </c>
      <c r="E440" s="7" t="str">
        <f t="shared" si="20"/>
        <v>Frash</v>
      </c>
    </row>
    <row r="441" spans="1:5" ht="15.6" x14ac:dyDescent="0.3">
      <c r="A441" s="6" t="s">
        <v>1932</v>
      </c>
      <c r="B441" s="6" t="s">
        <v>2824</v>
      </c>
      <c r="C441" s="7" t="str">
        <f t="shared" si="18"/>
        <v>Ms.</v>
      </c>
      <c r="D441" s="7" t="str">
        <f t="shared" si="19"/>
        <v xml:space="preserve"> Nichole</v>
      </c>
      <c r="E441" s="7" t="str">
        <f t="shared" si="20"/>
        <v>Bukowski</v>
      </c>
    </row>
    <row r="442" spans="1:5" ht="15.6" x14ac:dyDescent="0.3">
      <c r="A442" s="6" t="s">
        <v>1931</v>
      </c>
      <c r="B442" s="6" t="s">
        <v>2825</v>
      </c>
      <c r="C442" s="7" t="str">
        <f t="shared" si="18"/>
        <v>Ms.</v>
      </c>
      <c r="D442" s="7" t="str">
        <f t="shared" si="19"/>
        <v xml:space="preserve"> Denise M</v>
      </c>
      <c r="E442" s="7" t="str">
        <f t="shared" si="20"/>
        <v>Sandahl</v>
      </c>
    </row>
    <row r="443" spans="1:5" ht="15.6" x14ac:dyDescent="0.3">
      <c r="A443" s="6" t="s">
        <v>1930</v>
      </c>
      <c r="B443" s="6" t="s">
        <v>2826</v>
      </c>
      <c r="C443" s="7" t="str">
        <f t="shared" si="18"/>
        <v>Mr.</v>
      </c>
      <c r="D443" s="7" t="str">
        <f t="shared" si="19"/>
        <v xml:space="preserve"> Peter R.</v>
      </c>
      <c r="E443" s="7" t="str">
        <f t="shared" si="20"/>
        <v>Speight</v>
      </c>
    </row>
    <row r="444" spans="1:5" ht="15.6" x14ac:dyDescent="0.3">
      <c r="A444" s="6" t="s">
        <v>1929</v>
      </c>
      <c r="B444" s="6" t="s">
        <v>2827</v>
      </c>
      <c r="C444" s="7" t="str">
        <f t="shared" si="18"/>
        <v>Mr.</v>
      </c>
      <c r="D444" s="7" t="str">
        <f t="shared" si="19"/>
        <v xml:space="preserve"> Johnson K</v>
      </c>
      <c r="E444" s="7" t="str">
        <f t="shared" si="20"/>
        <v>Lee</v>
      </c>
    </row>
    <row r="445" spans="1:5" ht="15.6" x14ac:dyDescent="0.3">
      <c r="A445" s="6" t="s">
        <v>1928</v>
      </c>
      <c r="B445" s="6" t="s">
        <v>2828</v>
      </c>
      <c r="C445" s="7" t="str">
        <f t="shared" si="18"/>
        <v>Ms.</v>
      </c>
      <c r="D445" s="7" t="str">
        <f t="shared" si="19"/>
        <v xml:space="preserve"> Katherine</v>
      </c>
      <c r="E445" s="7" t="str">
        <f t="shared" si="20"/>
        <v>Nielsen</v>
      </c>
    </row>
    <row r="446" spans="1:5" ht="15.6" x14ac:dyDescent="0.3">
      <c r="A446" s="6" t="s">
        <v>1927</v>
      </c>
      <c r="B446" s="6" t="s">
        <v>2829</v>
      </c>
      <c r="C446" s="7" t="str">
        <f t="shared" si="18"/>
        <v>Ms.</v>
      </c>
      <c r="D446" s="7" t="str">
        <f t="shared" si="19"/>
        <v xml:space="preserve"> Lynda</v>
      </c>
      <c r="E446" s="7" t="str">
        <f t="shared" si="20"/>
        <v>Zirdok</v>
      </c>
    </row>
    <row r="447" spans="1:5" ht="15.6" x14ac:dyDescent="0.3">
      <c r="A447" s="6" t="s">
        <v>1926</v>
      </c>
      <c r="B447" s="6" t="s">
        <v>2830</v>
      </c>
      <c r="C447" s="7" t="str">
        <f t="shared" si="18"/>
        <v>Mr.</v>
      </c>
      <c r="D447" s="7" t="str">
        <f t="shared" si="19"/>
        <v xml:space="preserve"> Anthony</v>
      </c>
      <c r="E447" s="7" t="str">
        <f t="shared" si="20"/>
        <v>Crudale</v>
      </c>
    </row>
    <row r="448" spans="1:5" ht="15.6" x14ac:dyDescent="0.3">
      <c r="A448" s="6" t="s">
        <v>1925</v>
      </c>
      <c r="B448" s="6" t="s">
        <v>2831</v>
      </c>
      <c r="C448" s="7" t="str">
        <f t="shared" si="18"/>
        <v>Ms.</v>
      </c>
      <c r="D448" s="7" t="str">
        <f t="shared" si="19"/>
        <v xml:space="preserve"> Linnea C.</v>
      </c>
      <c r="E448" s="7" t="str">
        <f t="shared" si="20"/>
        <v>Koopmans</v>
      </c>
    </row>
    <row r="449" spans="1:5" ht="15.6" x14ac:dyDescent="0.3">
      <c r="A449" s="6" t="s">
        <v>1924</v>
      </c>
      <c r="B449" s="6" t="s">
        <v>2832</v>
      </c>
      <c r="C449" s="7" t="str">
        <f t="shared" si="18"/>
        <v>Mr.</v>
      </c>
      <c r="D449" s="7" t="str">
        <f t="shared" si="19"/>
        <v xml:space="preserve"> Massimiliano A.</v>
      </c>
      <c r="E449" s="7" t="str">
        <f t="shared" si="20"/>
        <v>Milani</v>
      </c>
    </row>
    <row r="450" spans="1:5" ht="15.6" x14ac:dyDescent="0.3">
      <c r="A450" s="6" t="s">
        <v>1923</v>
      </c>
      <c r="B450" s="6" t="s">
        <v>2833</v>
      </c>
      <c r="C450" s="7" t="str">
        <f t="shared" si="18"/>
        <v>Mr.</v>
      </c>
      <c r="D450" s="7" t="str">
        <f t="shared" si="19"/>
        <v xml:space="preserve"> James M.</v>
      </c>
      <c r="E450" s="7" t="str">
        <f t="shared" si="20"/>
        <v>Kelly</v>
      </c>
    </row>
    <row r="451" spans="1:5" ht="15.6" x14ac:dyDescent="0.3">
      <c r="A451" s="6" t="s">
        <v>1922</v>
      </c>
      <c r="B451" s="6" t="s">
        <v>2834</v>
      </c>
      <c r="C451" s="7" t="str">
        <f t="shared" ref="C451:C514" si="21">MID(B451,FIND(",",B451)+2,FIND(" ",B451,FIND(",",B451)+2)-FIND(",",B451)-2)</f>
        <v>Ms.</v>
      </c>
      <c r="D451" s="7" t="str">
        <f t="shared" ref="D451:D514" si="22">MID(B451,FIND(" ",B451,FIND(",",B451)+2)+1,LEN(B451)-FIND(" ",B451,FIND(",",B451)+2))</f>
        <v xml:space="preserve"> Lauren</v>
      </c>
      <c r="E451" s="7" t="str">
        <f t="shared" ref="E451:E514" si="23">LEFT(B451,FIND(",",B451)-1)</f>
        <v>Finelli</v>
      </c>
    </row>
    <row r="452" spans="1:5" ht="15.6" x14ac:dyDescent="0.3">
      <c r="A452" s="6" t="s">
        <v>1921</v>
      </c>
      <c r="B452" s="6" t="s">
        <v>2835</v>
      </c>
      <c r="C452" s="7" t="str">
        <f t="shared" si="21"/>
        <v>Ms.</v>
      </c>
      <c r="D452" s="7" t="str">
        <f t="shared" si="22"/>
        <v xml:space="preserve"> Michele V.</v>
      </c>
      <c r="E452" s="7" t="str">
        <f t="shared" si="23"/>
        <v>Palmer</v>
      </c>
    </row>
    <row r="453" spans="1:5" ht="15.6" x14ac:dyDescent="0.3">
      <c r="A453" s="6" t="s">
        <v>1920</v>
      </c>
      <c r="B453" s="6" t="s">
        <v>2836</v>
      </c>
      <c r="C453" s="7" t="str">
        <f t="shared" si="21"/>
        <v>Mr.</v>
      </c>
      <c r="D453" s="7" t="str">
        <f t="shared" si="22"/>
        <v xml:space="preserve"> Xiao</v>
      </c>
      <c r="E453" s="7" t="str">
        <f t="shared" si="23"/>
        <v>Wang</v>
      </c>
    </row>
    <row r="454" spans="1:5" ht="15.6" x14ac:dyDescent="0.3">
      <c r="A454" s="6" t="s">
        <v>1919</v>
      </c>
      <c r="B454" s="6" t="s">
        <v>2837</v>
      </c>
      <c r="C454" s="7" t="str">
        <f t="shared" si="21"/>
        <v>Ms.</v>
      </c>
      <c r="D454" s="7" t="str">
        <f t="shared" si="22"/>
        <v xml:space="preserve"> Harper L</v>
      </c>
      <c r="E454" s="7" t="str">
        <f t="shared" si="23"/>
        <v>Beasley</v>
      </c>
    </row>
    <row r="455" spans="1:5" ht="15.6" x14ac:dyDescent="0.3">
      <c r="A455" s="6" t="s">
        <v>1918</v>
      </c>
      <c r="B455" s="6" t="s">
        <v>2838</v>
      </c>
      <c r="C455" s="7" t="str">
        <f t="shared" si="21"/>
        <v>Mr.</v>
      </c>
      <c r="D455" s="7" t="str">
        <f t="shared" si="22"/>
        <v xml:space="preserve"> Nick</v>
      </c>
      <c r="E455" s="7" t="str">
        <f t="shared" si="23"/>
        <v>Bedbury</v>
      </c>
    </row>
    <row r="456" spans="1:5" ht="15.6" x14ac:dyDescent="0.3">
      <c r="A456" s="6" t="s">
        <v>1917</v>
      </c>
      <c r="B456" s="6" t="s">
        <v>2839</v>
      </c>
      <c r="C456" s="7" t="str">
        <f t="shared" si="21"/>
        <v>Mr.</v>
      </c>
      <c r="D456" s="7" t="str">
        <f t="shared" si="22"/>
        <v xml:space="preserve"> Scott</v>
      </c>
      <c r="E456" s="7" t="str">
        <f t="shared" si="23"/>
        <v>Stemberger</v>
      </c>
    </row>
    <row r="457" spans="1:5" ht="15.6" x14ac:dyDescent="0.3">
      <c r="A457" s="6" t="s">
        <v>1916</v>
      </c>
      <c r="B457" s="6" t="s">
        <v>2840</v>
      </c>
      <c r="C457" s="7" t="str">
        <f t="shared" si="21"/>
        <v>Mr.</v>
      </c>
      <c r="D457" s="7" t="str">
        <f t="shared" si="22"/>
        <v xml:space="preserve"> Wilson</v>
      </c>
      <c r="E457" s="7" t="str">
        <f t="shared" si="23"/>
        <v>Chebet</v>
      </c>
    </row>
    <row r="458" spans="1:5" ht="15.6" x14ac:dyDescent="0.3">
      <c r="A458" s="6" t="s">
        <v>1915</v>
      </c>
      <c r="B458" s="6" t="s">
        <v>2841</v>
      </c>
      <c r="C458" s="7" t="str">
        <f t="shared" si="21"/>
        <v>Mr.</v>
      </c>
      <c r="D458" s="7" t="str">
        <f t="shared" si="22"/>
        <v xml:space="preserve"> Lee</v>
      </c>
      <c r="E458" s="7" t="str">
        <f t="shared" si="23"/>
        <v>Muir</v>
      </c>
    </row>
    <row r="459" spans="1:5" ht="15.6" x14ac:dyDescent="0.3">
      <c r="A459" s="6" t="s">
        <v>1914</v>
      </c>
      <c r="B459" s="6" t="s">
        <v>2842</v>
      </c>
      <c r="C459" s="7" t="str">
        <f t="shared" si="21"/>
        <v>Mr.</v>
      </c>
      <c r="D459" s="7" t="str">
        <f t="shared" si="22"/>
        <v xml:space="preserve"> Shizhong</v>
      </c>
      <c r="E459" s="7" t="str">
        <f t="shared" si="23"/>
        <v>Yang</v>
      </c>
    </row>
    <row r="460" spans="1:5" ht="15.6" x14ac:dyDescent="0.3">
      <c r="A460" s="6" t="s">
        <v>1913</v>
      </c>
      <c r="B460" s="6" t="s">
        <v>2843</v>
      </c>
      <c r="C460" s="7" t="str">
        <f t="shared" si="21"/>
        <v>Ms.</v>
      </c>
      <c r="D460" s="7" t="str">
        <f t="shared" si="22"/>
        <v xml:space="preserve"> Marie-Claire</v>
      </c>
      <c r="E460" s="7" t="str">
        <f t="shared" si="23"/>
        <v>Gravel</v>
      </c>
    </row>
    <row r="461" spans="1:5" ht="15.6" x14ac:dyDescent="0.3">
      <c r="A461" s="6" t="s">
        <v>1912</v>
      </c>
      <c r="B461" s="6" t="s">
        <v>2844</v>
      </c>
      <c r="C461" s="7" t="str">
        <f t="shared" si="21"/>
        <v>Mr.</v>
      </c>
      <c r="D461" s="7" t="str">
        <f t="shared" si="22"/>
        <v xml:space="preserve"> Todd J.</v>
      </c>
      <c r="E461" s="7" t="str">
        <f t="shared" si="23"/>
        <v>Smith</v>
      </c>
    </row>
    <row r="462" spans="1:5" ht="15.6" x14ac:dyDescent="0.3">
      <c r="A462" s="6" t="s">
        <v>1911</v>
      </c>
      <c r="B462" s="6" t="s">
        <v>2845</v>
      </c>
      <c r="C462" s="7" t="str">
        <f t="shared" si="21"/>
        <v>Ms.</v>
      </c>
      <c r="D462" s="7" t="str">
        <f t="shared" si="22"/>
        <v xml:space="preserve"> Carolyn</v>
      </c>
      <c r="E462" s="7" t="str">
        <f t="shared" si="23"/>
        <v>Williams</v>
      </c>
    </row>
    <row r="463" spans="1:5" ht="15.6" x14ac:dyDescent="0.3">
      <c r="A463" s="6" t="s">
        <v>1910</v>
      </c>
      <c r="B463" s="6" t="s">
        <v>2846</v>
      </c>
      <c r="C463" s="7" t="str">
        <f t="shared" si="21"/>
        <v>Ms.</v>
      </c>
      <c r="D463" s="7" t="str">
        <f t="shared" si="22"/>
        <v xml:space="preserve"> Lindsey</v>
      </c>
      <c r="E463" s="7" t="str">
        <f t="shared" si="23"/>
        <v>Meyer</v>
      </c>
    </row>
    <row r="464" spans="1:5" ht="15.6" x14ac:dyDescent="0.3">
      <c r="A464" s="6" t="s">
        <v>1909</v>
      </c>
      <c r="B464" s="6" t="s">
        <v>2847</v>
      </c>
      <c r="C464" s="7" t="str">
        <f t="shared" si="21"/>
        <v>Ms.</v>
      </c>
      <c r="D464" s="7" t="str">
        <f t="shared" si="22"/>
        <v xml:space="preserve"> Marissa D</v>
      </c>
      <c r="E464" s="7" t="str">
        <f t="shared" si="23"/>
        <v>Jamieson</v>
      </c>
    </row>
    <row r="465" spans="1:5" ht="15.6" x14ac:dyDescent="0.3">
      <c r="A465" s="6" t="s">
        <v>1908</v>
      </c>
      <c r="B465" s="6" t="s">
        <v>2848</v>
      </c>
      <c r="C465" s="7" t="str">
        <f t="shared" si="21"/>
        <v>Mr.</v>
      </c>
      <c r="D465" s="7" t="str">
        <f t="shared" si="22"/>
        <v xml:space="preserve"> Jean Luc</v>
      </c>
      <c r="E465" s="7" t="str">
        <f t="shared" si="23"/>
        <v>Dufeal</v>
      </c>
    </row>
    <row r="466" spans="1:5" ht="15.6" x14ac:dyDescent="0.3">
      <c r="A466" s="6" t="s">
        <v>1907</v>
      </c>
      <c r="B466" s="6" t="s">
        <v>2849</v>
      </c>
      <c r="C466" s="7" t="str">
        <f t="shared" si="21"/>
        <v>Ms.</v>
      </c>
      <c r="D466" s="7" t="str">
        <f t="shared" si="22"/>
        <v xml:space="preserve"> Danielle</v>
      </c>
      <c r="E466" s="7" t="str">
        <f t="shared" si="23"/>
        <v>Sansonetti</v>
      </c>
    </row>
    <row r="467" spans="1:5" ht="15.6" x14ac:dyDescent="0.3">
      <c r="A467" s="6" t="s">
        <v>1906</v>
      </c>
      <c r="B467" s="6" t="s">
        <v>2850</v>
      </c>
      <c r="C467" s="7" t="str">
        <f t="shared" si="21"/>
        <v>Mr.</v>
      </c>
      <c r="D467" s="7" t="str">
        <f t="shared" si="22"/>
        <v xml:space="preserve"> Jim</v>
      </c>
      <c r="E467" s="7" t="str">
        <f t="shared" si="23"/>
        <v>Koneazny</v>
      </c>
    </row>
    <row r="468" spans="1:5" ht="15.6" x14ac:dyDescent="0.3">
      <c r="A468" s="6" t="s">
        <v>1905</v>
      </c>
      <c r="B468" s="6" t="s">
        <v>2851</v>
      </c>
      <c r="C468" s="7" t="str">
        <f t="shared" si="21"/>
        <v>Mr.</v>
      </c>
      <c r="D468" s="7" t="str">
        <f t="shared" si="22"/>
        <v xml:space="preserve"> Matthew T</v>
      </c>
      <c r="E468" s="7" t="str">
        <f t="shared" si="23"/>
        <v>Johnson</v>
      </c>
    </row>
    <row r="469" spans="1:5" ht="15.6" x14ac:dyDescent="0.3">
      <c r="A469" s="6" t="s">
        <v>1904</v>
      </c>
      <c r="B469" s="6" t="s">
        <v>2852</v>
      </c>
      <c r="C469" s="7" t="str">
        <f t="shared" si="21"/>
        <v>Ms.</v>
      </c>
      <c r="D469" s="7" t="str">
        <f t="shared" si="22"/>
        <v xml:space="preserve"> Rachel L.</v>
      </c>
      <c r="E469" s="7" t="str">
        <f t="shared" si="23"/>
        <v>Glasson</v>
      </c>
    </row>
    <row r="470" spans="1:5" ht="15.6" x14ac:dyDescent="0.3">
      <c r="A470" s="6" t="s">
        <v>1903</v>
      </c>
      <c r="B470" s="6" t="s">
        <v>2853</v>
      </c>
      <c r="C470" s="7" t="str">
        <f t="shared" si="21"/>
        <v>Ms.</v>
      </c>
      <c r="D470" s="7" t="str">
        <f t="shared" si="22"/>
        <v xml:space="preserve"> Corina</v>
      </c>
      <c r="E470" s="7" t="str">
        <f t="shared" si="23"/>
        <v>Canitz</v>
      </c>
    </row>
    <row r="471" spans="1:5" ht="15.6" x14ac:dyDescent="0.3">
      <c r="A471" s="6" t="s">
        <v>1902</v>
      </c>
      <c r="B471" s="6" t="s">
        <v>2854</v>
      </c>
      <c r="C471" s="7" t="str">
        <f t="shared" si="21"/>
        <v>Mr.</v>
      </c>
      <c r="D471" s="7" t="str">
        <f t="shared" si="22"/>
        <v xml:space="preserve"> Guannan</v>
      </c>
      <c r="E471" s="7" t="str">
        <f t="shared" si="23"/>
        <v>Li</v>
      </c>
    </row>
    <row r="472" spans="1:5" ht="15.6" x14ac:dyDescent="0.3">
      <c r="A472" s="6" t="s">
        <v>1901</v>
      </c>
      <c r="B472" s="6" t="s">
        <v>2855</v>
      </c>
      <c r="C472" s="7" t="str">
        <f t="shared" si="21"/>
        <v>Mr.</v>
      </c>
      <c r="D472" s="7" t="str">
        <f t="shared" si="22"/>
        <v xml:space="preserve"> Don</v>
      </c>
      <c r="E472" s="7" t="str">
        <f t="shared" si="23"/>
        <v>Parsons</v>
      </c>
    </row>
    <row r="473" spans="1:5" ht="15.6" x14ac:dyDescent="0.3">
      <c r="A473" s="6" t="s">
        <v>1900</v>
      </c>
      <c r="B473" s="6" t="s">
        <v>2856</v>
      </c>
      <c r="C473" s="7" t="str">
        <f t="shared" si="21"/>
        <v>Mr.</v>
      </c>
      <c r="D473" s="7" t="str">
        <f t="shared" si="22"/>
        <v xml:space="preserve"> Chris</v>
      </c>
      <c r="E473" s="7" t="str">
        <f t="shared" si="23"/>
        <v>Raulli</v>
      </c>
    </row>
    <row r="474" spans="1:5" ht="15.6" x14ac:dyDescent="0.3">
      <c r="A474" s="6" t="s">
        <v>1899</v>
      </c>
      <c r="B474" s="6" t="s">
        <v>2857</v>
      </c>
      <c r="C474" s="7" t="str">
        <f t="shared" si="21"/>
        <v>Mr.</v>
      </c>
      <c r="D474" s="7" t="str">
        <f t="shared" si="22"/>
        <v xml:space="preserve"> Gavin V.</v>
      </c>
      <c r="E474" s="7" t="str">
        <f t="shared" si="23"/>
        <v>Frome</v>
      </c>
    </row>
    <row r="475" spans="1:5" ht="15.6" x14ac:dyDescent="0.3">
      <c r="A475" s="6" t="s">
        <v>1898</v>
      </c>
      <c r="B475" s="6" t="s">
        <v>2858</v>
      </c>
      <c r="C475" s="7" t="str">
        <f t="shared" si="21"/>
        <v>Mr.</v>
      </c>
      <c r="D475" s="7" t="str">
        <f t="shared" si="22"/>
        <v xml:space="preserve"> David</v>
      </c>
      <c r="E475" s="7" t="str">
        <f t="shared" si="23"/>
        <v>Sevcik</v>
      </c>
    </row>
    <row r="476" spans="1:5" ht="15.6" x14ac:dyDescent="0.3">
      <c r="A476" s="6" t="s">
        <v>1897</v>
      </c>
      <c r="B476" s="6" t="s">
        <v>2859</v>
      </c>
      <c r="C476" s="7" t="str">
        <f t="shared" si="21"/>
        <v>Mr.</v>
      </c>
      <c r="D476" s="7" t="str">
        <f t="shared" si="22"/>
        <v xml:space="preserve"> Jatin</v>
      </c>
      <c r="E476" s="7" t="str">
        <f t="shared" si="23"/>
        <v>Narang</v>
      </c>
    </row>
    <row r="477" spans="1:5" ht="15.6" x14ac:dyDescent="0.3">
      <c r="A477" s="6" t="s">
        <v>1895</v>
      </c>
      <c r="B477" s="6" t="s">
        <v>2860</v>
      </c>
      <c r="C477" s="7" t="str">
        <f t="shared" si="21"/>
        <v>Mr.</v>
      </c>
      <c r="D477" s="7" t="str">
        <f t="shared" si="22"/>
        <v xml:space="preserve"> J P. II</v>
      </c>
      <c r="E477" s="7" t="str">
        <f t="shared" si="23"/>
        <v>Royston</v>
      </c>
    </row>
    <row r="478" spans="1:5" ht="15.6" x14ac:dyDescent="0.3">
      <c r="A478" s="6" t="s">
        <v>1894</v>
      </c>
      <c r="B478" s="6" t="s">
        <v>2861</v>
      </c>
      <c r="C478" s="7" t="str">
        <f t="shared" si="21"/>
        <v>Ms.</v>
      </c>
      <c r="D478" s="7" t="str">
        <f t="shared" si="22"/>
        <v xml:space="preserve"> Angela M.</v>
      </c>
      <c r="E478" s="7" t="str">
        <f t="shared" si="23"/>
        <v>Tieri</v>
      </c>
    </row>
    <row r="479" spans="1:5" ht="15.6" x14ac:dyDescent="0.3">
      <c r="A479" s="6" t="s">
        <v>1893</v>
      </c>
      <c r="B479" s="6" t="s">
        <v>2862</v>
      </c>
      <c r="C479" s="7" t="str">
        <f t="shared" si="21"/>
        <v>Mr.</v>
      </c>
      <c r="D479" s="7" t="str">
        <f t="shared" si="22"/>
        <v xml:space="preserve"> Blake K.</v>
      </c>
      <c r="E479" s="7" t="str">
        <f t="shared" si="23"/>
        <v>Whitney</v>
      </c>
    </row>
    <row r="480" spans="1:5" ht="15.6" x14ac:dyDescent="0.3">
      <c r="A480" s="6" t="s">
        <v>1892</v>
      </c>
      <c r="B480" s="6" t="s">
        <v>2863</v>
      </c>
      <c r="C480" s="7" t="str">
        <f t="shared" si="21"/>
        <v>Mr.</v>
      </c>
      <c r="D480" s="7" t="str">
        <f t="shared" si="22"/>
        <v xml:space="preserve"> Brian T.</v>
      </c>
      <c r="E480" s="7" t="str">
        <f t="shared" si="23"/>
        <v>Wandzilak</v>
      </c>
    </row>
    <row r="481" spans="1:5" ht="15.6" x14ac:dyDescent="0.3">
      <c r="A481" s="6" t="s">
        <v>1891</v>
      </c>
      <c r="B481" s="6" t="s">
        <v>2864</v>
      </c>
      <c r="C481" s="7" t="str">
        <f t="shared" si="21"/>
        <v>Mr.</v>
      </c>
      <c r="D481" s="7" t="str">
        <f t="shared" si="22"/>
        <v xml:space="preserve"> Damon</v>
      </c>
      <c r="E481" s="7" t="str">
        <f t="shared" si="23"/>
        <v>Valenzona</v>
      </c>
    </row>
    <row r="482" spans="1:5" ht="15.6" x14ac:dyDescent="0.3">
      <c r="A482" s="6" t="s">
        <v>1890</v>
      </c>
      <c r="B482" s="6" t="s">
        <v>2865</v>
      </c>
      <c r="C482" s="7" t="str">
        <f t="shared" si="21"/>
        <v>Mr.</v>
      </c>
      <c r="D482" s="7" t="str">
        <f t="shared" si="22"/>
        <v xml:space="preserve"> Jeffrey</v>
      </c>
      <c r="E482" s="7" t="str">
        <f t="shared" si="23"/>
        <v>Young</v>
      </c>
    </row>
    <row r="483" spans="1:5" ht="15.6" x14ac:dyDescent="0.3">
      <c r="A483" s="6" t="s">
        <v>1889</v>
      </c>
      <c r="B483" s="6" t="s">
        <v>2866</v>
      </c>
      <c r="C483" s="7" t="str">
        <f t="shared" si="21"/>
        <v>Mr.</v>
      </c>
      <c r="D483" s="7" t="str">
        <f t="shared" si="22"/>
        <v xml:space="preserve"> Malcolm J.</v>
      </c>
      <c r="E483" s="7" t="str">
        <f t="shared" si="23"/>
        <v>Richards</v>
      </c>
    </row>
    <row r="484" spans="1:5" ht="15.6" x14ac:dyDescent="0.3">
      <c r="A484" s="6" t="s">
        <v>1888</v>
      </c>
      <c r="B484" s="6" t="s">
        <v>2867</v>
      </c>
      <c r="C484" s="7" t="str">
        <f t="shared" si="21"/>
        <v>Ms.</v>
      </c>
      <c r="D484" s="7" t="str">
        <f t="shared" si="22"/>
        <v xml:space="preserve"> Margaret B.</v>
      </c>
      <c r="E484" s="7" t="str">
        <f t="shared" si="23"/>
        <v>Alexson</v>
      </c>
    </row>
    <row r="485" spans="1:5" ht="15.6" x14ac:dyDescent="0.3">
      <c r="A485" s="6" t="s">
        <v>1887</v>
      </c>
      <c r="B485" s="6" t="s">
        <v>2868</v>
      </c>
      <c r="C485" s="7" t="str">
        <f t="shared" si="21"/>
        <v>Ms.</v>
      </c>
      <c r="D485" s="7" t="str">
        <f t="shared" si="22"/>
        <v xml:space="preserve"> Helen</v>
      </c>
      <c r="E485" s="7" t="str">
        <f t="shared" si="23"/>
        <v>Wright</v>
      </c>
    </row>
    <row r="486" spans="1:5" ht="15.6" x14ac:dyDescent="0.3">
      <c r="A486" s="6" t="s">
        <v>1886</v>
      </c>
      <c r="B486" s="6" t="s">
        <v>2869</v>
      </c>
      <c r="C486" s="7" t="str">
        <f t="shared" si="21"/>
        <v>Mr.</v>
      </c>
      <c r="D486" s="7" t="str">
        <f t="shared" si="22"/>
        <v xml:space="preserve"> Matthew</v>
      </c>
      <c r="E486" s="7" t="str">
        <f t="shared" si="23"/>
        <v>McKenna</v>
      </c>
    </row>
    <row r="487" spans="1:5" ht="15.6" x14ac:dyDescent="0.3">
      <c r="A487" s="6" t="s">
        <v>1885</v>
      </c>
      <c r="B487" s="6" t="s">
        <v>2870</v>
      </c>
      <c r="C487" s="7" t="str">
        <f t="shared" si="21"/>
        <v>Mr.</v>
      </c>
      <c r="D487" s="7" t="str">
        <f t="shared" si="22"/>
        <v xml:space="preserve"> Jeff</v>
      </c>
      <c r="E487" s="7" t="str">
        <f t="shared" si="23"/>
        <v>Sallade</v>
      </c>
    </row>
    <row r="488" spans="1:5" ht="15.6" x14ac:dyDescent="0.3">
      <c r="A488" s="6" t="s">
        <v>1884</v>
      </c>
      <c r="B488" s="6" t="s">
        <v>2871</v>
      </c>
      <c r="C488" s="7" t="str">
        <f t="shared" si="21"/>
        <v>Mrs.</v>
      </c>
      <c r="D488" s="7" t="str">
        <f t="shared" si="22"/>
        <v xml:space="preserve"> Tara R</v>
      </c>
      <c r="E488" s="7" t="str">
        <f t="shared" si="23"/>
        <v>Argall</v>
      </c>
    </row>
    <row r="489" spans="1:5" ht="15.6" x14ac:dyDescent="0.3">
      <c r="A489" s="6" t="s">
        <v>1883</v>
      </c>
      <c r="B489" s="6" t="s">
        <v>2872</v>
      </c>
      <c r="C489" s="7" t="str">
        <f t="shared" si="21"/>
        <v>Ms.</v>
      </c>
      <c r="D489" s="7" t="str">
        <f t="shared" si="22"/>
        <v xml:space="preserve"> Kristin</v>
      </c>
      <c r="E489" s="7" t="str">
        <f t="shared" si="23"/>
        <v>Patchell</v>
      </c>
    </row>
    <row r="490" spans="1:5" ht="15.6" x14ac:dyDescent="0.3">
      <c r="A490" s="6" t="s">
        <v>1882</v>
      </c>
      <c r="B490" s="6" t="s">
        <v>2873</v>
      </c>
      <c r="C490" s="7" t="str">
        <f t="shared" si="21"/>
        <v>Mr.</v>
      </c>
      <c r="D490" s="7" t="str">
        <f t="shared" si="22"/>
        <v xml:space="preserve"> Timothy</v>
      </c>
      <c r="E490" s="7" t="str">
        <f t="shared" si="23"/>
        <v>Catoggio</v>
      </c>
    </row>
    <row r="491" spans="1:5" ht="15.6" x14ac:dyDescent="0.3">
      <c r="A491" s="6" t="s">
        <v>1881</v>
      </c>
      <c r="B491" s="6" t="s">
        <v>2874</v>
      </c>
      <c r="C491" s="7" t="str">
        <f t="shared" si="21"/>
        <v>Mr.</v>
      </c>
      <c r="D491" s="7" t="str">
        <f t="shared" si="22"/>
        <v xml:space="preserve"> Scott</v>
      </c>
      <c r="E491" s="7" t="str">
        <f t="shared" si="23"/>
        <v>Adams</v>
      </c>
    </row>
    <row r="492" spans="1:5" ht="15.6" x14ac:dyDescent="0.3">
      <c r="A492" s="6" t="s">
        <v>1880</v>
      </c>
      <c r="B492" s="6" t="s">
        <v>2875</v>
      </c>
      <c r="C492" s="7" t="str">
        <f t="shared" si="21"/>
        <v>Ms.</v>
      </c>
      <c r="D492" s="7" t="str">
        <f t="shared" si="22"/>
        <v xml:space="preserve"> Carly E</v>
      </c>
      <c r="E492" s="7" t="str">
        <f t="shared" si="23"/>
        <v>Windt</v>
      </c>
    </row>
    <row r="493" spans="1:5" ht="15.6" x14ac:dyDescent="0.3">
      <c r="A493" s="6" t="s">
        <v>1879</v>
      </c>
      <c r="B493" s="6" t="s">
        <v>2876</v>
      </c>
      <c r="C493" s="7" t="str">
        <f t="shared" si="21"/>
        <v>Ms.</v>
      </c>
      <c r="D493" s="7" t="str">
        <f t="shared" si="22"/>
        <v xml:space="preserve"> Lisa</v>
      </c>
      <c r="E493" s="7" t="str">
        <f t="shared" si="23"/>
        <v>Ryan</v>
      </c>
    </row>
    <row r="494" spans="1:5" ht="15.6" x14ac:dyDescent="0.3">
      <c r="A494" s="6" t="s">
        <v>1878</v>
      </c>
      <c r="B494" s="6" t="s">
        <v>2877</v>
      </c>
      <c r="C494" s="7" t="str">
        <f t="shared" si="21"/>
        <v>Ms.</v>
      </c>
      <c r="D494" s="7" t="str">
        <f t="shared" si="22"/>
        <v xml:space="preserve"> Stacey</v>
      </c>
      <c r="E494" s="7" t="str">
        <f t="shared" si="23"/>
        <v>Marion</v>
      </c>
    </row>
    <row r="495" spans="1:5" ht="15.6" x14ac:dyDescent="0.3">
      <c r="A495" s="6" t="s">
        <v>1877</v>
      </c>
      <c r="B495" s="6" t="s">
        <v>2878</v>
      </c>
      <c r="C495" s="7" t="str">
        <f t="shared" si="21"/>
        <v>Mr.</v>
      </c>
      <c r="D495" s="7" t="str">
        <f t="shared" si="22"/>
        <v xml:space="preserve"> Louis</v>
      </c>
      <c r="E495" s="7" t="str">
        <f t="shared" si="23"/>
        <v>Raffetto</v>
      </c>
    </row>
    <row r="496" spans="1:5" ht="15.6" x14ac:dyDescent="0.3">
      <c r="A496" s="6" t="s">
        <v>1876</v>
      </c>
      <c r="B496" s="6" t="s">
        <v>2879</v>
      </c>
      <c r="C496" s="7" t="str">
        <f t="shared" si="21"/>
        <v>Mr.</v>
      </c>
      <c r="D496" s="7" t="str">
        <f t="shared" si="22"/>
        <v xml:space="preserve"> Brian R.</v>
      </c>
      <c r="E496" s="7" t="str">
        <f t="shared" si="23"/>
        <v>Young</v>
      </c>
    </row>
    <row r="497" spans="1:5" ht="15.6" x14ac:dyDescent="0.3">
      <c r="A497" s="6" t="s">
        <v>1875</v>
      </c>
      <c r="B497" s="6" t="s">
        <v>2880</v>
      </c>
      <c r="C497" s="7" t="str">
        <f t="shared" si="21"/>
        <v>Mrs.</v>
      </c>
      <c r="D497" s="7" t="str">
        <f t="shared" si="22"/>
        <v xml:space="preserve"> Jessica</v>
      </c>
      <c r="E497" s="7" t="str">
        <f t="shared" si="23"/>
        <v>Oehlke</v>
      </c>
    </row>
    <row r="498" spans="1:5" ht="15.6" x14ac:dyDescent="0.3">
      <c r="A498" s="6" t="s">
        <v>1874</v>
      </c>
      <c r="B498" s="6" t="s">
        <v>2881</v>
      </c>
      <c r="C498" s="7" t="str">
        <f t="shared" si="21"/>
        <v>Ms.</v>
      </c>
      <c r="D498" s="7" t="str">
        <f t="shared" si="22"/>
        <v xml:space="preserve"> Dawn M.</v>
      </c>
      <c r="E498" s="7" t="str">
        <f t="shared" si="23"/>
        <v>Sudol</v>
      </c>
    </row>
    <row r="499" spans="1:5" ht="15.6" x14ac:dyDescent="0.3">
      <c r="A499" s="6" t="s">
        <v>1873</v>
      </c>
      <c r="B499" s="6" t="s">
        <v>2882</v>
      </c>
      <c r="C499" s="7" t="str">
        <f t="shared" si="21"/>
        <v>Mr.</v>
      </c>
      <c r="D499" s="7" t="str">
        <f t="shared" si="22"/>
        <v xml:space="preserve"> Chris</v>
      </c>
      <c r="E499" s="7" t="str">
        <f t="shared" si="23"/>
        <v>Van Es</v>
      </c>
    </row>
    <row r="500" spans="1:5" ht="15.6" x14ac:dyDescent="0.3">
      <c r="A500" s="6" t="s">
        <v>1872</v>
      </c>
      <c r="B500" s="6" t="s">
        <v>2883</v>
      </c>
      <c r="C500" s="7" t="str">
        <f t="shared" si="21"/>
        <v>Ms.</v>
      </c>
      <c r="D500" s="7" t="str">
        <f t="shared" si="22"/>
        <v xml:space="preserve"> Karen</v>
      </c>
      <c r="E500" s="7" t="str">
        <f t="shared" si="23"/>
        <v>Dolge</v>
      </c>
    </row>
    <row r="501" spans="1:5" ht="15.6" x14ac:dyDescent="0.3">
      <c r="A501" s="6" t="s">
        <v>1871</v>
      </c>
      <c r="B501" s="6" t="s">
        <v>2884</v>
      </c>
      <c r="C501" s="7" t="str">
        <f t="shared" si="21"/>
        <v>Ms.</v>
      </c>
      <c r="D501" s="7" t="str">
        <f t="shared" si="22"/>
        <v xml:space="preserve"> Jessica</v>
      </c>
      <c r="E501" s="7" t="str">
        <f t="shared" si="23"/>
        <v>Marlier</v>
      </c>
    </row>
    <row r="502" spans="1:5" ht="15.6" x14ac:dyDescent="0.3">
      <c r="A502" s="6" t="s">
        <v>1870</v>
      </c>
      <c r="B502" s="6" t="s">
        <v>2885</v>
      </c>
      <c r="C502" s="7" t="str">
        <f t="shared" si="21"/>
        <v>Mr.</v>
      </c>
      <c r="D502" s="7" t="str">
        <f t="shared" si="22"/>
        <v xml:space="preserve"> Mathieu</v>
      </c>
      <c r="E502" s="7" t="str">
        <f t="shared" si="23"/>
        <v>Girard</v>
      </c>
    </row>
    <row r="503" spans="1:5" ht="15.6" x14ac:dyDescent="0.3">
      <c r="A503" s="6" t="s">
        <v>1869</v>
      </c>
      <c r="B503" s="6" t="s">
        <v>2886</v>
      </c>
      <c r="C503" s="7" t="str">
        <f t="shared" si="21"/>
        <v>Mr.</v>
      </c>
      <c r="D503" s="7" t="str">
        <f t="shared" si="22"/>
        <v xml:space="preserve"> Kam S.</v>
      </c>
      <c r="E503" s="7" t="str">
        <f t="shared" si="23"/>
        <v>Lee</v>
      </c>
    </row>
    <row r="504" spans="1:5" ht="15.6" x14ac:dyDescent="0.3">
      <c r="A504" s="6" t="s">
        <v>1868</v>
      </c>
      <c r="B504" s="6" t="s">
        <v>2887</v>
      </c>
      <c r="C504" s="7" t="str">
        <f t="shared" si="21"/>
        <v>Ms.</v>
      </c>
      <c r="D504" s="7" t="str">
        <f t="shared" si="22"/>
        <v xml:space="preserve"> Valerie A</v>
      </c>
      <c r="E504" s="7" t="str">
        <f t="shared" si="23"/>
        <v>Hubbard</v>
      </c>
    </row>
    <row r="505" spans="1:5" ht="15.6" x14ac:dyDescent="0.3">
      <c r="A505" s="6" t="s">
        <v>1867</v>
      </c>
      <c r="B505" s="6" t="s">
        <v>2888</v>
      </c>
      <c r="C505" s="7" t="str">
        <f t="shared" si="21"/>
        <v>Ms.</v>
      </c>
      <c r="D505" s="7" t="str">
        <f t="shared" si="22"/>
        <v xml:space="preserve"> Freya R</v>
      </c>
      <c r="E505" s="7" t="str">
        <f t="shared" si="23"/>
        <v>Koester</v>
      </c>
    </row>
    <row r="506" spans="1:5" ht="15.6" x14ac:dyDescent="0.3">
      <c r="A506" s="6" t="s">
        <v>1866</v>
      </c>
      <c r="B506" s="6" t="s">
        <v>2889</v>
      </c>
      <c r="C506" s="7" t="str">
        <f t="shared" si="21"/>
        <v>Ms.</v>
      </c>
      <c r="D506" s="7" t="str">
        <f t="shared" si="22"/>
        <v xml:space="preserve"> Jennifer</v>
      </c>
      <c r="E506" s="7" t="str">
        <f t="shared" si="23"/>
        <v>Matthews</v>
      </c>
    </row>
    <row r="507" spans="1:5" ht="15.6" x14ac:dyDescent="0.3">
      <c r="A507" s="6" t="s">
        <v>1865</v>
      </c>
      <c r="B507" s="6" t="s">
        <v>2890</v>
      </c>
      <c r="C507" s="7" t="str">
        <f t="shared" si="21"/>
        <v>Ms.</v>
      </c>
      <c r="D507" s="7" t="str">
        <f t="shared" si="22"/>
        <v xml:space="preserve"> Kara</v>
      </c>
      <c r="E507" s="7" t="str">
        <f t="shared" si="23"/>
        <v>Rubinich</v>
      </c>
    </row>
    <row r="508" spans="1:5" ht="15.6" x14ac:dyDescent="0.3">
      <c r="A508" s="6" t="s">
        <v>1864</v>
      </c>
      <c r="B508" s="6" t="s">
        <v>2891</v>
      </c>
      <c r="C508" s="7" t="str">
        <f t="shared" si="21"/>
        <v>Mr.</v>
      </c>
      <c r="D508" s="7" t="str">
        <f t="shared" si="22"/>
        <v xml:space="preserve"> Bradley A.</v>
      </c>
      <c r="E508" s="7" t="str">
        <f t="shared" si="23"/>
        <v>Alban</v>
      </c>
    </row>
    <row r="509" spans="1:5" ht="15.6" x14ac:dyDescent="0.3">
      <c r="A509" s="6" t="s">
        <v>1863</v>
      </c>
      <c r="B509" s="6" t="s">
        <v>2892</v>
      </c>
      <c r="C509" s="7" t="str">
        <f t="shared" si="21"/>
        <v>Mr.</v>
      </c>
      <c r="D509" s="7" t="str">
        <f t="shared" si="22"/>
        <v xml:space="preserve"> Brendan</v>
      </c>
      <c r="E509" s="7" t="str">
        <f t="shared" si="23"/>
        <v>Corcoran</v>
      </c>
    </row>
    <row r="510" spans="1:5" ht="15.6" x14ac:dyDescent="0.3">
      <c r="A510" s="6" t="s">
        <v>1862</v>
      </c>
      <c r="B510" s="6" t="s">
        <v>2893</v>
      </c>
      <c r="C510" s="7" t="str">
        <f t="shared" si="21"/>
        <v>Ms.</v>
      </c>
      <c r="D510" s="7" t="str">
        <f t="shared" si="22"/>
        <v xml:space="preserve"> Amber R</v>
      </c>
      <c r="E510" s="7" t="str">
        <f t="shared" si="23"/>
        <v>Sargent</v>
      </c>
    </row>
    <row r="511" spans="1:5" ht="15.6" x14ac:dyDescent="0.3">
      <c r="A511" s="6" t="s">
        <v>1861</v>
      </c>
      <c r="B511" s="6" t="s">
        <v>2894</v>
      </c>
      <c r="C511" s="7" t="str">
        <f t="shared" si="21"/>
        <v>Mr.</v>
      </c>
      <c r="D511" s="7" t="str">
        <f t="shared" si="22"/>
        <v xml:space="preserve"> Sean K</v>
      </c>
      <c r="E511" s="7" t="str">
        <f t="shared" si="23"/>
        <v>Watson</v>
      </c>
    </row>
    <row r="512" spans="1:5" ht="15.6" x14ac:dyDescent="0.3">
      <c r="A512" s="6" t="s">
        <v>1860</v>
      </c>
      <c r="B512" s="6" t="s">
        <v>2895</v>
      </c>
      <c r="C512" s="7" t="str">
        <f t="shared" si="21"/>
        <v>Mr.</v>
      </c>
      <c r="D512" s="7" t="str">
        <f t="shared" si="22"/>
        <v xml:space="preserve"> Rick</v>
      </c>
      <c r="E512" s="7" t="str">
        <f t="shared" si="23"/>
        <v>Esponda</v>
      </c>
    </row>
    <row r="513" spans="1:5" ht="15.6" x14ac:dyDescent="0.3">
      <c r="A513" s="6" t="s">
        <v>1859</v>
      </c>
      <c r="B513" s="6" t="s">
        <v>2896</v>
      </c>
      <c r="C513" s="7" t="str">
        <f t="shared" si="21"/>
        <v>Mr.</v>
      </c>
      <c r="D513" s="7" t="str">
        <f t="shared" si="22"/>
        <v xml:space="preserve"> Matthew</v>
      </c>
      <c r="E513" s="7" t="str">
        <f t="shared" si="23"/>
        <v>Krall</v>
      </c>
    </row>
    <row r="514" spans="1:5" ht="15.6" x14ac:dyDescent="0.3">
      <c r="A514" s="6" t="s">
        <v>1858</v>
      </c>
      <c r="B514" s="6" t="s">
        <v>2897</v>
      </c>
      <c r="C514" s="7" t="str">
        <f t="shared" si="21"/>
        <v>Mr.</v>
      </c>
      <c r="D514" s="7" t="str">
        <f t="shared" si="22"/>
        <v xml:space="preserve"> Brady</v>
      </c>
      <c r="E514" s="7" t="str">
        <f t="shared" si="23"/>
        <v>Poskin</v>
      </c>
    </row>
    <row r="515" spans="1:5" ht="15.6" x14ac:dyDescent="0.3">
      <c r="A515" s="6" t="s">
        <v>1857</v>
      </c>
      <c r="B515" s="6" t="s">
        <v>2898</v>
      </c>
      <c r="C515" s="7" t="str">
        <f t="shared" ref="C515:C578" si="24">MID(B515,FIND(",",B515)+2,FIND(" ",B515,FIND(",",B515)+2)-FIND(",",B515)-2)</f>
        <v>Ms.</v>
      </c>
      <c r="D515" s="7" t="str">
        <f t="shared" ref="D515:D578" si="25">MID(B515,FIND(" ",B515,FIND(",",B515)+2)+1,LEN(B515)-FIND(" ",B515,FIND(",",B515)+2))</f>
        <v xml:space="preserve"> Kameko</v>
      </c>
      <c r="E515" s="7" t="str">
        <f t="shared" ref="E515:E578" si="26">LEFT(B515,FIND(",",B515)-1)</f>
        <v>Halfmann</v>
      </c>
    </row>
    <row r="516" spans="1:5" ht="15.6" x14ac:dyDescent="0.3">
      <c r="A516" s="6" t="s">
        <v>1856</v>
      </c>
      <c r="B516" s="6" t="s">
        <v>2899</v>
      </c>
      <c r="C516" s="7" t="str">
        <f t="shared" si="24"/>
        <v>Mr.</v>
      </c>
      <c r="D516" s="7" t="str">
        <f t="shared" si="25"/>
        <v xml:space="preserve"> Jeremy A</v>
      </c>
      <c r="E516" s="7" t="str">
        <f t="shared" si="26"/>
        <v>Klapper</v>
      </c>
    </row>
    <row r="517" spans="1:5" ht="15.6" x14ac:dyDescent="0.3">
      <c r="A517" s="6" t="s">
        <v>1855</v>
      </c>
      <c r="B517" s="6" t="s">
        <v>2900</v>
      </c>
      <c r="C517" s="7" t="str">
        <f t="shared" si="24"/>
        <v>Mr.</v>
      </c>
      <c r="D517" s="7" t="str">
        <f t="shared" si="25"/>
        <v xml:space="preserve"> Daniel</v>
      </c>
      <c r="E517" s="7" t="str">
        <f t="shared" si="26"/>
        <v>George</v>
      </c>
    </row>
    <row r="518" spans="1:5" ht="15.6" x14ac:dyDescent="0.3">
      <c r="A518" s="6" t="s">
        <v>1854</v>
      </c>
      <c r="B518" s="6" t="s">
        <v>2901</v>
      </c>
      <c r="C518" s="7" t="str">
        <f t="shared" si="24"/>
        <v>Ms.</v>
      </c>
      <c r="D518" s="7" t="str">
        <f t="shared" si="25"/>
        <v xml:space="preserve"> Amanda</v>
      </c>
      <c r="E518" s="7" t="str">
        <f t="shared" si="26"/>
        <v>Hicks</v>
      </c>
    </row>
    <row r="519" spans="1:5" ht="15.6" x14ac:dyDescent="0.3">
      <c r="A519" s="6" t="s">
        <v>1853</v>
      </c>
      <c r="B519" s="6" t="s">
        <v>2902</v>
      </c>
      <c r="C519" s="7" t="str">
        <f t="shared" si="24"/>
        <v>Ms.</v>
      </c>
      <c r="D519" s="7" t="str">
        <f t="shared" si="25"/>
        <v xml:space="preserve"> Karen</v>
      </c>
      <c r="E519" s="7" t="str">
        <f t="shared" si="26"/>
        <v>Lockyer</v>
      </c>
    </row>
    <row r="520" spans="1:5" ht="15.6" x14ac:dyDescent="0.3">
      <c r="A520" s="6" t="s">
        <v>1852</v>
      </c>
      <c r="B520" s="6" t="s">
        <v>2903</v>
      </c>
      <c r="C520" s="7" t="str">
        <f t="shared" si="24"/>
        <v>Mr.</v>
      </c>
      <c r="D520" s="7" t="str">
        <f t="shared" si="25"/>
        <v xml:space="preserve"> Gregory</v>
      </c>
      <c r="E520" s="7" t="str">
        <f t="shared" si="26"/>
        <v>Byrnes</v>
      </c>
    </row>
    <row r="521" spans="1:5" ht="15.6" x14ac:dyDescent="0.3">
      <c r="A521" s="6" t="s">
        <v>1851</v>
      </c>
      <c r="B521" s="6" t="s">
        <v>2904</v>
      </c>
      <c r="C521" s="7" t="str">
        <f t="shared" si="24"/>
        <v>Ms.</v>
      </c>
      <c r="D521" s="7" t="str">
        <f t="shared" si="25"/>
        <v xml:space="preserve"> Sabine</v>
      </c>
      <c r="E521" s="7" t="str">
        <f t="shared" si="26"/>
        <v>Norris</v>
      </c>
    </row>
    <row r="522" spans="1:5" ht="15.6" x14ac:dyDescent="0.3">
      <c r="A522" s="6" t="s">
        <v>1850</v>
      </c>
      <c r="B522" s="6" t="s">
        <v>2905</v>
      </c>
      <c r="C522" s="7" t="str">
        <f t="shared" si="24"/>
        <v>Mr.</v>
      </c>
      <c r="D522" s="7" t="str">
        <f t="shared" si="25"/>
        <v xml:space="preserve"> Joseph</v>
      </c>
      <c r="E522" s="7" t="str">
        <f t="shared" si="26"/>
        <v>Darda</v>
      </c>
    </row>
    <row r="523" spans="1:5" ht="15.6" x14ac:dyDescent="0.3">
      <c r="A523" s="6" t="s">
        <v>1849</v>
      </c>
      <c r="B523" s="6" t="s">
        <v>2906</v>
      </c>
      <c r="C523" s="7" t="str">
        <f t="shared" si="24"/>
        <v>Mr.</v>
      </c>
      <c r="D523" s="7" t="str">
        <f t="shared" si="25"/>
        <v xml:space="preserve"> Adam</v>
      </c>
      <c r="E523" s="7" t="str">
        <f t="shared" si="26"/>
        <v>Otstot</v>
      </c>
    </row>
    <row r="524" spans="1:5" ht="15.6" x14ac:dyDescent="0.3">
      <c r="A524" s="6" t="s">
        <v>1848</v>
      </c>
      <c r="B524" s="6" t="s">
        <v>2907</v>
      </c>
      <c r="C524" s="7" t="str">
        <f t="shared" si="24"/>
        <v>Ms.</v>
      </c>
      <c r="D524" s="7" t="str">
        <f t="shared" si="25"/>
        <v xml:space="preserve"> Karolyn A</v>
      </c>
      <c r="E524" s="7" t="str">
        <f t="shared" si="26"/>
        <v>Bowley</v>
      </c>
    </row>
    <row r="525" spans="1:5" ht="15.6" x14ac:dyDescent="0.3">
      <c r="A525" s="6" t="s">
        <v>1847</v>
      </c>
      <c r="B525" s="6" t="s">
        <v>2908</v>
      </c>
      <c r="C525" s="7" t="str">
        <f t="shared" si="24"/>
        <v>Mrs.</v>
      </c>
      <c r="D525" s="7" t="str">
        <f t="shared" si="25"/>
        <v xml:space="preserve"> Anita L.</v>
      </c>
      <c r="E525" s="7" t="str">
        <f t="shared" si="26"/>
        <v>Rogers</v>
      </c>
    </row>
    <row r="526" spans="1:5" ht="15.6" x14ac:dyDescent="0.3">
      <c r="A526" s="6" t="s">
        <v>1846</v>
      </c>
      <c r="B526" s="6" t="s">
        <v>2909</v>
      </c>
      <c r="C526" s="7" t="str">
        <f t="shared" si="24"/>
        <v>Ms.</v>
      </c>
      <c r="D526" s="7" t="str">
        <f t="shared" si="25"/>
        <v xml:space="preserve"> Laura E.</v>
      </c>
      <c r="E526" s="7" t="str">
        <f t="shared" si="26"/>
        <v>Mclaughlin</v>
      </c>
    </row>
    <row r="527" spans="1:5" ht="15.6" x14ac:dyDescent="0.3">
      <c r="A527" s="6" t="s">
        <v>1845</v>
      </c>
      <c r="B527" s="6" t="s">
        <v>2910</v>
      </c>
      <c r="C527" s="7" t="str">
        <f t="shared" si="24"/>
        <v>Ms.</v>
      </c>
      <c r="D527" s="7" t="str">
        <f t="shared" si="25"/>
        <v xml:space="preserve"> Sarah</v>
      </c>
      <c r="E527" s="7" t="str">
        <f t="shared" si="26"/>
        <v>Ziegler</v>
      </c>
    </row>
    <row r="528" spans="1:5" ht="15.6" x14ac:dyDescent="0.3">
      <c r="A528" s="6" t="s">
        <v>1844</v>
      </c>
      <c r="B528" s="6" t="s">
        <v>2911</v>
      </c>
      <c r="C528" s="7" t="str">
        <f t="shared" si="24"/>
        <v>Mrs.</v>
      </c>
      <c r="D528" s="7" t="str">
        <f t="shared" si="25"/>
        <v xml:space="preserve"> Ashley E</v>
      </c>
      <c r="E528" s="7" t="str">
        <f t="shared" si="26"/>
        <v>Hughey</v>
      </c>
    </row>
    <row r="529" spans="1:5" ht="15.6" x14ac:dyDescent="0.3">
      <c r="A529" s="6" t="s">
        <v>1843</v>
      </c>
      <c r="B529" s="6" t="s">
        <v>2912</v>
      </c>
      <c r="C529" s="7" t="str">
        <f t="shared" si="24"/>
        <v>Ms.</v>
      </c>
      <c r="D529" s="7" t="str">
        <f t="shared" si="25"/>
        <v xml:space="preserve"> Lindsey</v>
      </c>
      <c r="E529" s="7" t="str">
        <f t="shared" si="26"/>
        <v>Knast</v>
      </c>
    </row>
    <row r="530" spans="1:5" ht="15.6" x14ac:dyDescent="0.3">
      <c r="A530" s="6" t="s">
        <v>1842</v>
      </c>
      <c r="B530" s="6" t="s">
        <v>2913</v>
      </c>
      <c r="C530" s="7" t="str">
        <f t="shared" si="24"/>
        <v>Mr.</v>
      </c>
      <c r="D530" s="7" t="str">
        <f t="shared" si="25"/>
        <v xml:space="preserve"> Alan</v>
      </c>
      <c r="E530" s="7" t="str">
        <f t="shared" si="26"/>
        <v>Stob</v>
      </c>
    </row>
    <row r="531" spans="1:5" ht="15.6" x14ac:dyDescent="0.3">
      <c r="A531" s="6" t="s">
        <v>1841</v>
      </c>
      <c r="B531" s="6" t="s">
        <v>2914</v>
      </c>
      <c r="C531" s="7" t="str">
        <f t="shared" si="24"/>
        <v>Mr.</v>
      </c>
      <c r="D531" s="7" t="str">
        <f t="shared" si="25"/>
        <v xml:space="preserve"> Dan R.</v>
      </c>
      <c r="E531" s="7" t="str">
        <f t="shared" si="26"/>
        <v>Jensen</v>
      </c>
    </row>
    <row r="532" spans="1:5" ht="15.6" x14ac:dyDescent="0.3">
      <c r="A532" s="6" t="s">
        <v>1840</v>
      </c>
      <c r="B532" s="6" t="s">
        <v>2915</v>
      </c>
      <c r="C532" s="7" t="str">
        <f t="shared" si="24"/>
        <v>Ms.</v>
      </c>
      <c r="D532" s="7" t="str">
        <f t="shared" si="25"/>
        <v xml:space="preserve"> Katie</v>
      </c>
      <c r="E532" s="7" t="str">
        <f t="shared" si="26"/>
        <v>Mutter</v>
      </c>
    </row>
    <row r="533" spans="1:5" ht="15.6" x14ac:dyDescent="0.3">
      <c r="A533" s="6" t="s">
        <v>1839</v>
      </c>
      <c r="B533" s="6" t="s">
        <v>2916</v>
      </c>
      <c r="C533" s="7" t="str">
        <f t="shared" si="24"/>
        <v>Mr.</v>
      </c>
      <c r="D533" s="7" t="str">
        <f t="shared" si="25"/>
        <v xml:space="preserve"> Eric</v>
      </c>
      <c r="E533" s="7" t="str">
        <f t="shared" si="26"/>
        <v>Ahern</v>
      </c>
    </row>
    <row r="534" spans="1:5" ht="15.6" x14ac:dyDescent="0.3">
      <c r="A534" s="6" t="s">
        <v>1838</v>
      </c>
      <c r="B534" s="6" t="s">
        <v>2917</v>
      </c>
      <c r="C534" s="7" t="str">
        <f t="shared" si="24"/>
        <v>Ms.</v>
      </c>
      <c r="D534" s="7" t="str">
        <f t="shared" si="25"/>
        <v xml:space="preserve"> Cathryn</v>
      </c>
      <c r="E534" s="7" t="str">
        <f t="shared" si="26"/>
        <v>Chviruk</v>
      </c>
    </row>
    <row r="535" spans="1:5" ht="15.6" x14ac:dyDescent="0.3">
      <c r="A535" s="6" t="s">
        <v>1837</v>
      </c>
      <c r="B535" s="6" t="s">
        <v>2918</v>
      </c>
      <c r="C535" s="7" t="str">
        <f t="shared" si="24"/>
        <v>Mr.</v>
      </c>
      <c r="D535" s="7" t="str">
        <f t="shared" si="25"/>
        <v xml:space="preserve"> Brendan</v>
      </c>
      <c r="E535" s="7" t="str">
        <f t="shared" si="26"/>
        <v>Meehan</v>
      </c>
    </row>
    <row r="536" spans="1:5" ht="15.6" x14ac:dyDescent="0.3">
      <c r="A536" s="6" t="s">
        <v>1836</v>
      </c>
      <c r="B536" s="6" t="s">
        <v>2919</v>
      </c>
      <c r="C536" s="7" t="str">
        <f t="shared" si="24"/>
        <v>Ms.</v>
      </c>
      <c r="D536" s="7" t="str">
        <f t="shared" si="25"/>
        <v xml:space="preserve"> Shauna</v>
      </c>
      <c r="E536" s="7" t="str">
        <f t="shared" si="26"/>
        <v>Gammon</v>
      </c>
    </row>
    <row r="537" spans="1:5" ht="15.6" x14ac:dyDescent="0.3">
      <c r="A537" s="6" t="s">
        <v>1835</v>
      </c>
      <c r="B537" s="6" t="s">
        <v>2920</v>
      </c>
      <c r="C537" s="7" t="str">
        <f t="shared" si="24"/>
        <v>Mr.</v>
      </c>
      <c r="D537" s="7" t="str">
        <f t="shared" si="25"/>
        <v xml:space="preserve"> Terence</v>
      </c>
      <c r="E537" s="7" t="str">
        <f t="shared" si="26"/>
        <v>Lee</v>
      </c>
    </row>
    <row r="538" spans="1:5" ht="15.6" x14ac:dyDescent="0.3">
      <c r="A538" s="6" t="s">
        <v>1834</v>
      </c>
      <c r="B538" s="6" t="s">
        <v>2921</v>
      </c>
      <c r="C538" s="7" t="str">
        <f t="shared" si="24"/>
        <v>Ms.</v>
      </c>
      <c r="D538" s="7" t="str">
        <f t="shared" si="25"/>
        <v xml:space="preserve"> Marisol</v>
      </c>
      <c r="E538" s="7" t="str">
        <f t="shared" si="26"/>
        <v>Franco</v>
      </c>
    </row>
    <row r="539" spans="1:5" ht="15.6" x14ac:dyDescent="0.3">
      <c r="A539" s="6" t="s">
        <v>1833</v>
      </c>
      <c r="B539" s="6" t="s">
        <v>2922</v>
      </c>
      <c r="C539" s="7" t="str">
        <f t="shared" si="24"/>
        <v>Ms.</v>
      </c>
      <c r="D539" s="7" t="str">
        <f t="shared" si="25"/>
        <v xml:space="preserve"> Lindsay</v>
      </c>
      <c r="E539" s="7" t="str">
        <f t="shared" si="26"/>
        <v>Patterson</v>
      </c>
    </row>
    <row r="540" spans="1:5" ht="15.6" x14ac:dyDescent="0.3">
      <c r="A540" s="6" t="s">
        <v>1832</v>
      </c>
      <c r="B540" s="6" t="s">
        <v>2923</v>
      </c>
      <c r="C540" s="7" t="str">
        <f t="shared" si="24"/>
        <v>Ms.</v>
      </c>
      <c r="D540" s="7" t="str">
        <f t="shared" si="25"/>
        <v xml:space="preserve"> Katie</v>
      </c>
      <c r="E540" s="7" t="str">
        <f t="shared" si="26"/>
        <v>Valdes</v>
      </c>
    </row>
    <row r="541" spans="1:5" ht="15.6" x14ac:dyDescent="0.3">
      <c r="A541" s="6" t="s">
        <v>1831</v>
      </c>
      <c r="B541" s="6" t="s">
        <v>2924</v>
      </c>
      <c r="C541" s="7" t="str">
        <f t="shared" si="24"/>
        <v>Mr.</v>
      </c>
      <c r="D541" s="7" t="str">
        <f t="shared" si="25"/>
        <v xml:space="preserve"> Daniel</v>
      </c>
      <c r="E541" s="7" t="str">
        <f t="shared" si="26"/>
        <v>Craig</v>
      </c>
    </row>
    <row r="542" spans="1:5" ht="15.6" x14ac:dyDescent="0.3">
      <c r="A542" s="6" t="s">
        <v>1830</v>
      </c>
      <c r="B542" s="6" t="s">
        <v>2925</v>
      </c>
      <c r="C542" s="7" t="str">
        <f t="shared" si="24"/>
        <v>Mr.</v>
      </c>
      <c r="D542" s="7" t="str">
        <f t="shared" si="25"/>
        <v xml:space="preserve"> Brett W</v>
      </c>
      <c r="E542" s="7" t="str">
        <f t="shared" si="26"/>
        <v>Whipple</v>
      </c>
    </row>
    <row r="543" spans="1:5" ht="15.6" x14ac:dyDescent="0.3">
      <c r="A543" s="6" t="s">
        <v>1829</v>
      </c>
      <c r="B543" s="6" t="s">
        <v>2926</v>
      </c>
      <c r="C543" s="7" t="str">
        <f t="shared" si="24"/>
        <v>Mr.</v>
      </c>
      <c r="D543" s="7" t="str">
        <f t="shared" si="25"/>
        <v xml:space="preserve"> Dylan J</v>
      </c>
      <c r="E543" s="7" t="str">
        <f t="shared" si="26"/>
        <v>Marton</v>
      </c>
    </row>
    <row r="544" spans="1:5" ht="15.6" x14ac:dyDescent="0.3">
      <c r="A544" s="6" t="s">
        <v>1828</v>
      </c>
      <c r="B544" s="6" t="s">
        <v>2927</v>
      </c>
      <c r="C544" s="7" t="str">
        <f t="shared" si="24"/>
        <v>Ms.</v>
      </c>
      <c r="D544" s="7" t="str">
        <f t="shared" si="25"/>
        <v xml:space="preserve"> Elizabeth</v>
      </c>
      <c r="E544" s="7" t="str">
        <f t="shared" si="26"/>
        <v>Hildebrandt</v>
      </c>
    </row>
    <row r="545" spans="1:5" ht="15.6" x14ac:dyDescent="0.3">
      <c r="A545" s="6" t="s">
        <v>1827</v>
      </c>
      <c r="B545" s="6" t="s">
        <v>2928</v>
      </c>
      <c r="C545" s="7" t="str">
        <f t="shared" si="24"/>
        <v>Ms.</v>
      </c>
      <c r="D545" s="7" t="str">
        <f t="shared" si="25"/>
        <v xml:space="preserve"> Brooke M.</v>
      </c>
      <c r="E545" s="7" t="str">
        <f t="shared" si="26"/>
        <v>Biggs</v>
      </c>
    </row>
    <row r="546" spans="1:5" ht="15.6" x14ac:dyDescent="0.3">
      <c r="A546" s="6" t="s">
        <v>1826</v>
      </c>
      <c r="B546" s="6" t="s">
        <v>2929</v>
      </c>
      <c r="C546" s="7" t="str">
        <f t="shared" si="24"/>
        <v>Mrs.</v>
      </c>
      <c r="D546" s="7" t="str">
        <f t="shared" si="25"/>
        <v xml:space="preserve"> Teiko</v>
      </c>
      <c r="E546" s="7" t="str">
        <f t="shared" si="26"/>
        <v>Shigezumi</v>
      </c>
    </row>
    <row r="547" spans="1:5" ht="15.6" x14ac:dyDescent="0.3">
      <c r="A547" s="6" t="s">
        <v>1825</v>
      </c>
      <c r="B547" s="6" t="s">
        <v>2930</v>
      </c>
      <c r="C547" s="7" t="str">
        <f t="shared" si="24"/>
        <v>Mr.</v>
      </c>
      <c r="D547" s="7" t="str">
        <f t="shared" si="25"/>
        <v xml:space="preserve"> Zachary</v>
      </c>
      <c r="E547" s="7" t="str">
        <f t="shared" si="26"/>
        <v>Meineke</v>
      </c>
    </row>
    <row r="548" spans="1:5" ht="15.6" x14ac:dyDescent="0.3">
      <c r="A548" s="6" t="s">
        <v>1824</v>
      </c>
      <c r="B548" s="6" t="s">
        <v>2931</v>
      </c>
      <c r="C548" s="7" t="str">
        <f t="shared" si="24"/>
        <v>Ms.</v>
      </c>
      <c r="D548" s="7" t="str">
        <f t="shared" si="25"/>
        <v xml:space="preserve"> Johannah</v>
      </c>
      <c r="E548" s="7" t="str">
        <f t="shared" si="26"/>
        <v>Ludington</v>
      </c>
    </row>
    <row r="549" spans="1:5" ht="15.6" x14ac:dyDescent="0.3">
      <c r="A549" s="6" t="s">
        <v>1823</v>
      </c>
      <c r="B549" s="6" t="s">
        <v>2932</v>
      </c>
      <c r="C549" s="7" t="str">
        <f t="shared" si="24"/>
        <v>Mr.</v>
      </c>
      <c r="D549" s="7" t="str">
        <f t="shared" si="25"/>
        <v xml:space="preserve"> Ryan A</v>
      </c>
      <c r="E549" s="7" t="str">
        <f t="shared" si="26"/>
        <v>Perrich</v>
      </c>
    </row>
    <row r="550" spans="1:5" ht="15.6" x14ac:dyDescent="0.3">
      <c r="A550" s="6" t="s">
        <v>1822</v>
      </c>
      <c r="B550" s="6" t="s">
        <v>2933</v>
      </c>
      <c r="C550" s="7" t="str">
        <f t="shared" si="24"/>
        <v>Mr.</v>
      </c>
      <c r="D550" s="7" t="str">
        <f t="shared" si="25"/>
        <v xml:space="preserve"> Andres Sr.</v>
      </c>
      <c r="E550" s="7" t="str">
        <f t="shared" si="26"/>
        <v>Cervantes</v>
      </c>
    </row>
    <row r="551" spans="1:5" ht="15.6" x14ac:dyDescent="0.3">
      <c r="A551" s="6" t="s">
        <v>1821</v>
      </c>
      <c r="B551" s="6" t="s">
        <v>2934</v>
      </c>
      <c r="C551" s="7" t="str">
        <f t="shared" si="24"/>
        <v>Mr.</v>
      </c>
      <c r="D551" s="7" t="str">
        <f t="shared" si="25"/>
        <v xml:space="preserve"> Bryan</v>
      </c>
      <c r="E551" s="7" t="str">
        <f t="shared" si="26"/>
        <v>Andrews</v>
      </c>
    </row>
    <row r="552" spans="1:5" ht="15.6" x14ac:dyDescent="0.3">
      <c r="A552" s="6" t="s">
        <v>1820</v>
      </c>
      <c r="B552" s="6" t="s">
        <v>2935</v>
      </c>
      <c r="C552" s="7" t="str">
        <f t="shared" si="24"/>
        <v>Ms.</v>
      </c>
      <c r="D552" s="7" t="str">
        <f t="shared" si="25"/>
        <v xml:space="preserve"> Lizette</v>
      </c>
      <c r="E552" s="7" t="str">
        <f t="shared" si="26"/>
        <v>Ruvalcaba</v>
      </c>
    </row>
    <row r="553" spans="1:5" ht="15.6" x14ac:dyDescent="0.3">
      <c r="A553" s="6" t="s">
        <v>1819</v>
      </c>
      <c r="B553" s="6" t="s">
        <v>2936</v>
      </c>
      <c r="C553" s="7" t="str">
        <f t="shared" si="24"/>
        <v>Mr.</v>
      </c>
      <c r="D553" s="7" t="str">
        <f t="shared" si="25"/>
        <v xml:space="preserve"> Don</v>
      </c>
      <c r="E553" s="7" t="str">
        <f t="shared" si="26"/>
        <v>King</v>
      </c>
    </row>
    <row r="554" spans="1:5" ht="15.6" x14ac:dyDescent="0.3">
      <c r="A554" s="6" t="s">
        <v>1818</v>
      </c>
      <c r="B554" s="6" t="s">
        <v>2937</v>
      </c>
      <c r="C554" s="7" t="str">
        <f t="shared" si="24"/>
        <v>Mr.</v>
      </c>
      <c r="D554" s="7" t="str">
        <f t="shared" si="25"/>
        <v xml:space="preserve"> Jeb</v>
      </c>
      <c r="E554" s="7" t="str">
        <f t="shared" si="26"/>
        <v>Stone</v>
      </c>
    </row>
    <row r="555" spans="1:5" ht="15.6" x14ac:dyDescent="0.3">
      <c r="A555" s="6" t="s">
        <v>1817</v>
      </c>
      <c r="B555" s="6" t="s">
        <v>2938</v>
      </c>
      <c r="C555" s="7" t="str">
        <f t="shared" si="24"/>
        <v>Ms.</v>
      </c>
      <c r="D555" s="7" t="str">
        <f t="shared" si="25"/>
        <v xml:space="preserve"> Amy R.</v>
      </c>
      <c r="E555" s="7" t="str">
        <f t="shared" si="26"/>
        <v>Campbell</v>
      </c>
    </row>
    <row r="556" spans="1:5" ht="15.6" x14ac:dyDescent="0.3">
      <c r="A556" s="6" t="s">
        <v>1816</v>
      </c>
      <c r="B556" s="6" t="s">
        <v>2939</v>
      </c>
      <c r="C556" s="7" t="str">
        <f t="shared" si="24"/>
        <v>Mr.</v>
      </c>
      <c r="D556" s="7" t="str">
        <f t="shared" si="25"/>
        <v xml:space="preserve"> Brian</v>
      </c>
      <c r="E556" s="7" t="str">
        <f t="shared" si="26"/>
        <v>Asher</v>
      </c>
    </row>
    <row r="557" spans="1:5" ht="15.6" x14ac:dyDescent="0.3">
      <c r="A557" s="6" t="s">
        <v>1815</v>
      </c>
      <c r="B557" s="6" t="s">
        <v>2940</v>
      </c>
      <c r="C557" s="7" t="str">
        <f t="shared" si="24"/>
        <v>Mr.</v>
      </c>
      <c r="D557" s="7" t="str">
        <f t="shared" si="25"/>
        <v xml:space="preserve"> Mike G</v>
      </c>
      <c r="E557" s="7" t="str">
        <f t="shared" si="26"/>
        <v>Mazzotta</v>
      </c>
    </row>
    <row r="558" spans="1:5" ht="15.6" x14ac:dyDescent="0.3">
      <c r="A558" s="6" t="s">
        <v>1814</v>
      </c>
      <c r="B558" s="6" t="s">
        <v>2941</v>
      </c>
      <c r="C558" s="7" t="str">
        <f t="shared" si="24"/>
        <v>Ms.</v>
      </c>
      <c r="D558" s="7" t="str">
        <f t="shared" si="25"/>
        <v xml:space="preserve"> Simonezitrone Sr.</v>
      </c>
      <c r="E558" s="7" t="str">
        <f t="shared" si="26"/>
        <v>Huttl</v>
      </c>
    </row>
    <row r="559" spans="1:5" ht="15.6" x14ac:dyDescent="0.3">
      <c r="A559" s="6" t="s">
        <v>1813</v>
      </c>
      <c r="B559" s="6" t="s">
        <v>2942</v>
      </c>
      <c r="C559" s="7" t="str">
        <f t="shared" si="24"/>
        <v>Mr.</v>
      </c>
      <c r="D559" s="7" t="str">
        <f t="shared" si="25"/>
        <v xml:space="preserve"> Nicholas</v>
      </c>
      <c r="E559" s="7" t="str">
        <f t="shared" si="26"/>
        <v>Ferron</v>
      </c>
    </row>
    <row r="560" spans="1:5" ht="15.6" x14ac:dyDescent="0.3">
      <c r="A560" s="6" t="s">
        <v>1812</v>
      </c>
      <c r="B560" s="6" t="s">
        <v>2943</v>
      </c>
      <c r="C560" s="7" t="str">
        <f t="shared" si="24"/>
        <v>Ms.</v>
      </c>
      <c r="D560" s="7" t="str">
        <f t="shared" si="25"/>
        <v xml:space="preserve"> Angela M</v>
      </c>
      <c r="E560" s="7" t="str">
        <f t="shared" si="26"/>
        <v>Colarusso</v>
      </c>
    </row>
    <row r="561" spans="1:5" ht="15.6" x14ac:dyDescent="0.3">
      <c r="A561" s="6" t="s">
        <v>1811</v>
      </c>
      <c r="B561" s="6" t="s">
        <v>2944</v>
      </c>
      <c r="C561" s="7" t="str">
        <f t="shared" si="24"/>
        <v>Mr.</v>
      </c>
      <c r="D561" s="7" t="str">
        <f t="shared" si="25"/>
        <v xml:space="preserve"> Oz</v>
      </c>
      <c r="E561" s="7" t="str">
        <f t="shared" si="26"/>
        <v>Pearlman</v>
      </c>
    </row>
    <row r="562" spans="1:5" ht="15.6" x14ac:dyDescent="0.3">
      <c r="A562" s="6" t="s">
        <v>1810</v>
      </c>
      <c r="B562" s="6" t="s">
        <v>2945</v>
      </c>
      <c r="C562" s="7" t="str">
        <f t="shared" si="24"/>
        <v>Ms.</v>
      </c>
      <c r="D562" s="7" t="str">
        <f t="shared" si="25"/>
        <v xml:space="preserve"> Erin M.</v>
      </c>
      <c r="E562" s="7" t="str">
        <f t="shared" si="26"/>
        <v>O'Mara</v>
      </c>
    </row>
    <row r="563" spans="1:5" ht="15.6" x14ac:dyDescent="0.3">
      <c r="A563" s="6" t="s">
        <v>1809</v>
      </c>
      <c r="B563" s="6" t="s">
        <v>2946</v>
      </c>
      <c r="C563" s="7" t="str">
        <f t="shared" si="24"/>
        <v>Mr.</v>
      </c>
      <c r="D563" s="7" t="str">
        <f t="shared" si="25"/>
        <v xml:space="preserve"> Bobby E.</v>
      </c>
      <c r="E563" s="7" t="str">
        <f t="shared" si="26"/>
        <v>Niska</v>
      </c>
    </row>
    <row r="564" spans="1:5" ht="15.6" x14ac:dyDescent="0.3">
      <c r="A564" s="6" t="s">
        <v>1808</v>
      </c>
      <c r="B564" s="6" t="s">
        <v>2947</v>
      </c>
      <c r="C564" s="7" t="str">
        <f t="shared" si="24"/>
        <v>Mr.</v>
      </c>
      <c r="D564" s="7" t="str">
        <f t="shared" si="25"/>
        <v xml:space="preserve"> Daniel P.</v>
      </c>
      <c r="E564" s="7" t="str">
        <f t="shared" si="26"/>
        <v>Schlich</v>
      </c>
    </row>
    <row r="565" spans="1:5" ht="15.6" x14ac:dyDescent="0.3">
      <c r="A565" s="6" t="s">
        <v>1807</v>
      </c>
      <c r="B565" s="6" t="s">
        <v>2948</v>
      </c>
      <c r="C565" s="7" t="str">
        <f t="shared" si="24"/>
        <v>Ms.</v>
      </c>
      <c r="D565" s="7" t="str">
        <f t="shared" si="25"/>
        <v xml:space="preserve"> Marie E.</v>
      </c>
      <c r="E565" s="7" t="str">
        <f t="shared" si="26"/>
        <v>Zidek</v>
      </c>
    </row>
    <row r="566" spans="1:5" ht="15.6" x14ac:dyDescent="0.3">
      <c r="A566" s="6" t="s">
        <v>1806</v>
      </c>
      <c r="B566" s="6" t="s">
        <v>2949</v>
      </c>
      <c r="C566" s="7" t="str">
        <f t="shared" si="24"/>
        <v>Mrs.</v>
      </c>
      <c r="D566" s="7" t="str">
        <f t="shared" si="25"/>
        <v xml:space="preserve"> Katie</v>
      </c>
      <c r="E566" s="7" t="str">
        <f t="shared" si="26"/>
        <v>Ellgass</v>
      </c>
    </row>
    <row r="567" spans="1:5" ht="15.6" x14ac:dyDescent="0.3">
      <c r="A567" s="6" t="s">
        <v>1805</v>
      </c>
      <c r="B567" s="6" t="s">
        <v>2950</v>
      </c>
      <c r="C567" s="7" t="str">
        <f t="shared" si="24"/>
        <v>Mr.</v>
      </c>
      <c r="D567" s="7" t="str">
        <f t="shared" si="25"/>
        <v xml:space="preserve"> Eric D</v>
      </c>
      <c r="E567" s="7" t="str">
        <f t="shared" si="26"/>
        <v>Lowe</v>
      </c>
    </row>
    <row r="568" spans="1:5" ht="15.6" x14ac:dyDescent="0.3">
      <c r="A568" s="6" t="s">
        <v>1804</v>
      </c>
      <c r="B568" s="6" t="s">
        <v>2951</v>
      </c>
      <c r="C568" s="7" t="str">
        <f t="shared" si="24"/>
        <v>Ms.</v>
      </c>
      <c r="D568" s="7" t="str">
        <f t="shared" si="25"/>
        <v xml:space="preserve"> Tara</v>
      </c>
      <c r="E568" s="7" t="str">
        <f t="shared" si="26"/>
        <v>Malone</v>
      </c>
    </row>
    <row r="569" spans="1:5" ht="15.6" x14ac:dyDescent="0.3">
      <c r="A569" s="6" t="s">
        <v>1803</v>
      </c>
      <c r="B569" s="6" t="s">
        <v>2952</v>
      </c>
      <c r="C569" s="7" t="str">
        <f t="shared" si="24"/>
        <v>Ms.</v>
      </c>
      <c r="D569" s="7" t="str">
        <f t="shared" si="25"/>
        <v xml:space="preserve"> Haley L</v>
      </c>
      <c r="E569" s="7" t="str">
        <f t="shared" si="26"/>
        <v>Dumke</v>
      </c>
    </row>
    <row r="570" spans="1:5" ht="15.6" x14ac:dyDescent="0.3">
      <c r="A570" s="6" t="s">
        <v>1802</v>
      </c>
      <c r="B570" s="6" t="s">
        <v>2953</v>
      </c>
      <c r="C570" s="7" t="str">
        <f t="shared" si="24"/>
        <v>Ms.</v>
      </c>
      <c r="D570" s="7" t="str">
        <f t="shared" si="25"/>
        <v xml:space="preserve"> Kayla B.</v>
      </c>
      <c r="E570" s="7" t="str">
        <f t="shared" si="26"/>
        <v>Strong</v>
      </c>
    </row>
    <row r="571" spans="1:5" ht="15.6" x14ac:dyDescent="0.3">
      <c r="A571" s="6" t="s">
        <v>1801</v>
      </c>
      <c r="B571" s="6" t="s">
        <v>2954</v>
      </c>
      <c r="C571" s="7" t="str">
        <f t="shared" si="24"/>
        <v>Mr.</v>
      </c>
      <c r="D571" s="7" t="str">
        <f t="shared" si="25"/>
        <v xml:space="preserve"> Mark D.</v>
      </c>
      <c r="E571" s="7" t="str">
        <f t="shared" si="26"/>
        <v>Ferguson</v>
      </c>
    </row>
    <row r="572" spans="1:5" ht="15.6" x14ac:dyDescent="0.3">
      <c r="A572" s="6" t="s">
        <v>1800</v>
      </c>
      <c r="B572" s="6" t="s">
        <v>2955</v>
      </c>
      <c r="C572" s="7" t="str">
        <f t="shared" si="24"/>
        <v>Mr.</v>
      </c>
      <c r="D572" s="7" t="str">
        <f t="shared" si="25"/>
        <v xml:space="preserve"> Patrick J.</v>
      </c>
      <c r="E572" s="7" t="str">
        <f t="shared" si="26"/>
        <v>Klein</v>
      </c>
    </row>
    <row r="573" spans="1:5" ht="15.6" x14ac:dyDescent="0.3">
      <c r="A573" s="6" t="s">
        <v>1799</v>
      </c>
      <c r="B573" s="6" t="s">
        <v>2956</v>
      </c>
      <c r="C573" s="7" t="str">
        <f t="shared" si="24"/>
        <v>Mr.</v>
      </c>
      <c r="D573" s="7" t="str">
        <f t="shared" si="25"/>
        <v xml:space="preserve"> Alejandro</v>
      </c>
      <c r="E573" s="7" t="str">
        <f t="shared" si="26"/>
        <v>Eusebio</v>
      </c>
    </row>
    <row r="574" spans="1:5" ht="15.6" x14ac:dyDescent="0.3">
      <c r="A574" s="6" t="s">
        <v>1798</v>
      </c>
      <c r="B574" s="6" t="s">
        <v>2957</v>
      </c>
      <c r="C574" s="7" t="str">
        <f t="shared" si="24"/>
        <v>Mrs.</v>
      </c>
      <c r="D574" s="7" t="str">
        <f t="shared" si="25"/>
        <v xml:space="preserve"> Beth A</v>
      </c>
      <c r="E574" s="7" t="str">
        <f t="shared" si="26"/>
        <v>Szolosi</v>
      </c>
    </row>
    <row r="575" spans="1:5" ht="15.6" x14ac:dyDescent="0.3">
      <c r="A575" s="6" t="s">
        <v>1797</v>
      </c>
      <c r="B575" s="6" t="s">
        <v>2958</v>
      </c>
      <c r="C575" s="7" t="str">
        <f t="shared" si="24"/>
        <v>Mr.</v>
      </c>
      <c r="D575" s="7" t="str">
        <f t="shared" si="25"/>
        <v xml:space="preserve"> Jason R</v>
      </c>
      <c r="E575" s="7" t="str">
        <f t="shared" si="26"/>
        <v>Butler</v>
      </c>
    </row>
    <row r="576" spans="1:5" ht="15.6" x14ac:dyDescent="0.3">
      <c r="A576" s="6" t="s">
        <v>1796</v>
      </c>
      <c r="B576" s="6" t="s">
        <v>2959</v>
      </c>
      <c r="C576" s="7" t="str">
        <f t="shared" si="24"/>
        <v>Mr.</v>
      </c>
      <c r="D576" s="7" t="str">
        <f t="shared" si="25"/>
        <v xml:space="preserve"> Yoshinori</v>
      </c>
      <c r="E576" s="7" t="str">
        <f t="shared" si="26"/>
        <v>Fukuchi</v>
      </c>
    </row>
    <row r="577" spans="1:5" ht="15.6" x14ac:dyDescent="0.3">
      <c r="A577" s="6" t="s">
        <v>1795</v>
      </c>
      <c r="B577" s="6" t="s">
        <v>2960</v>
      </c>
      <c r="C577" s="7" t="str">
        <f t="shared" si="24"/>
        <v>Ms.</v>
      </c>
      <c r="D577" s="7" t="str">
        <f t="shared" si="25"/>
        <v xml:space="preserve"> Adrienne G.</v>
      </c>
      <c r="E577" s="7" t="str">
        <f t="shared" si="26"/>
        <v>Drucker</v>
      </c>
    </row>
    <row r="578" spans="1:5" ht="15.6" x14ac:dyDescent="0.3">
      <c r="A578" s="6" t="s">
        <v>1794</v>
      </c>
      <c r="B578" s="6" t="s">
        <v>2961</v>
      </c>
      <c r="C578" s="7" t="str">
        <f t="shared" si="24"/>
        <v>Mrs.</v>
      </c>
      <c r="D578" s="7" t="str">
        <f t="shared" si="25"/>
        <v xml:space="preserve"> Meredith</v>
      </c>
      <c r="E578" s="7" t="str">
        <f t="shared" si="26"/>
        <v>Aziz</v>
      </c>
    </row>
    <row r="579" spans="1:5" ht="15.6" x14ac:dyDescent="0.3">
      <c r="A579" s="6" t="s">
        <v>1793</v>
      </c>
      <c r="B579" s="6" t="s">
        <v>2962</v>
      </c>
      <c r="C579" s="7" t="str">
        <f t="shared" ref="C579:C642" si="27">MID(B579,FIND(",",B579)+2,FIND(" ",B579,FIND(",",B579)+2)-FIND(",",B579)-2)</f>
        <v>Mr.</v>
      </c>
      <c r="D579" s="7" t="str">
        <f t="shared" ref="D579:D642" si="28">MID(B579,FIND(" ",B579,FIND(",",B579)+2)+1,LEN(B579)-FIND(" ",B579,FIND(",",B579)+2))</f>
        <v xml:space="preserve"> Junyong</v>
      </c>
      <c r="E579" s="7" t="str">
        <f t="shared" ref="E579:E642" si="29">LEFT(B579,FIND(",",B579)-1)</f>
        <v>Pak</v>
      </c>
    </row>
    <row r="580" spans="1:5" ht="15.6" x14ac:dyDescent="0.3">
      <c r="A580" s="6" t="s">
        <v>1792</v>
      </c>
      <c r="B580" s="6" t="s">
        <v>2963</v>
      </c>
      <c r="C580" s="7" t="str">
        <f t="shared" si="27"/>
        <v>Ms.</v>
      </c>
      <c r="D580" s="7" t="str">
        <f t="shared" si="28"/>
        <v xml:space="preserve"> Kristen A.</v>
      </c>
      <c r="E580" s="7" t="str">
        <f t="shared" si="29"/>
        <v>Kieta</v>
      </c>
    </row>
    <row r="581" spans="1:5" ht="15.6" x14ac:dyDescent="0.3">
      <c r="A581" s="6" t="s">
        <v>1791</v>
      </c>
      <c r="B581" s="6" t="s">
        <v>2964</v>
      </c>
      <c r="C581" s="7" t="str">
        <f t="shared" si="27"/>
        <v>Ms.</v>
      </c>
      <c r="D581" s="7" t="str">
        <f t="shared" si="28"/>
        <v xml:space="preserve"> Maria I.</v>
      </c>
      <c r="E581" s="7" t="str">
        <f t="shared" si="29"/>
        <v>Velez</v>
      </c>
    </row>
    <row r="582" spans="1:5" ht="15.6" x14ac:dyDescent="0.3">
      <c r="A582" s="6" t="s">
        <v>1790</v>
      </c>
      <c r="B582" s="6" t="s">
        <v>2965</v>
      </c>
      <c r="C582" s="7" t="str">
        <f t="shared" si="27"/>
        <v>Mr.</v>
      </c>
      <c r="D582" s="7" t="str">
        <f t="shared" si="28"/>
        <v xml:space="preserve"> Jonathan</v>
      </c>
      <c r="E582" s="7" t="str">
        <f t="shared" si="29"/>
        <v>Bussiere</v>
      </c>
    </row>
    <row r="583" spans="1:5" ht="15.6" x14ac:dyDescent="0.3">
      <c r="A583" s="6" t="s">
        <v>1789</v>
      </c>
      <c r="B583" s="6" t="s">
        <v>2966</v>
      </c>
      <c r="C583" s="7" t="str">
        <f t="shared" si="27"/>
        <v>Mr.</v>
      </c>
      <c r="D583" s="7" t="str">
        <f t="shared" si="28"/>
        <v xml:space="preserve"> Phil</v>
      </c>
      <c r="E583" s="7" t="str">
        <f t="shared" si="29"/>
        <v>McCartney</v>
      </c>
    </row>
    <row r="584" spans="1:5" ht="15.6" x14ac:dyDescent="0.3">
      <c r="A584" s="6" t="s">
        <v>1788</v>
      </c>
      <c r="B584" s="6" t="s">
        <v>2967</v>
      </c>
      <c r="C584" s="7" t="str">
        <f t="shared" si="27"/>
        <v>Ms.</v>
      </c>
      <c r="D584" s="7" t="str">
        <f t="shared" si="28"/>
        <v xml:space="preserve"> Benjamina C</v>
      </c>
      <c r="E584" s="7" t="str">
        <f t="shared" si="29"/>
        <v>Bambauer</v>
      </c>
    </row>
    <row r="585" spans="1:5" ht="15.6" x14ac:dyDescent="0.3">
      <c r="A585" s="6" t="s">
        <v>1787</v>
      </c>
      <c r="B585" s="6" t="s">
        <v>2968</v>
      </c>
      <c r="C585" s="7" t="str">
        <f t="shared" si="27"/>
        <v>Mr.</v>
      </c>
      <c r="D585" s="7" t="str">
        <f t="shared" si="28"/>
        <v xml:space="preserve"> Christopher</v>
      </c>
      <c r="E585" s="7" t="str">
        <f t="shared" si="29"/>
        <v>Mertz</v>
      </c>
    </row>
    <row r="586" spans="1:5" ht="15.6" x14ac:dyDescent="0.3">
      <c r="A586" s="6" t="s">
        <v>1786</v>
      </c>
      <c r="B586" s="6" t="s">
        <v>2969</v>
      </c>
      <c r="C586" s="7" t="str">
        <f t="shared" si="27"/>
        <v>Ms.</v>
      </c>
      <c r="D586" s="7" t="str">
        <f t="shared" si="28"/>
        <v xml:space="preserve"> Alison B</v>
      </c>
      <c r="E586" s="7" t="str">
        <f t="shared" si="29"/>
        <v>Mason</v>
      </c>
    </row>
    <row r="587" spans="1:5" ht="15.6" x14ac:dyDescent="0.3">
      <c r="A587" s="6" t="s">
        <v>1785</v>
      </c>
      <c r="B587" s="6" t="s">
        <v>2970</v>
      </c>
      <c r="C587" s="7" t="str">
        <f t="shared" si="27"/>
        <v>Ms.</v>
      </c>
      <c r="D587" s="7" t="str">
        <f t="shared" si="28"/>
        <v xml:space="preserve"> Caroline</v>
      </c>
      <c r="E587" s="7" t="str">
        <f t="shared" si="29"/>
        <v>Rotich</v>
      </c>
    </row>
    <row r="588" spans="1:5" ht="15.6" x14ac:dyDescent="0.3">
      <c r="A588" s="6" t="s">
        <v>1784</v>
      </c>
      <c r="B588" s="6" t="s">
        <v>2971</v>
      </c>
      <c r="C588" s="7" t="str">
        <f t="shared" si="27"/>
        <v>Ms.</v>
      </c>
      <c r="D588" s="7" t="str">
        <f t="shared" si="28"/>
        <v xml:space="preserve"> Alexis N</v>
      </c>
      <c r="E588" s="7" t="str">
        <f t="shared" si="29"/>
        <v>Fetzer</v>
      </c>
    </row>
    <row r="589" spans="1:5" ht="15.6" x14ac:dyDescent="0.3">
      <c r="A589" s="6" t="s">
        <v>1783</v>
      </c>
      <c r="B589" s="6" t="s">
        <v>2972</v>
      </c>
      <c r="C589" s="7" t="str">
        <f t="shared" si="27"/>
        <v>Ms.</v>
      </c>
      <c r="D589" s="7" t="str">
        <f t="shared" si="28"/>
        <v xml:space="preserve"> Shanda L</v>
      </c>
      <c r="E589" s="7" t="str">
        <f t="shared" si="29"/>
        <v>Mattis</v>
      </c>
    </row>
    <row r="590" spans="1:5" ht="15.6" x14ac:dyDescent="0.3">
      <c r="A590" s="6" t="s">
        <v>1782</v>
      </c>
      <c r="B590" s="6" t="s">
        <v>2973</v>
      </c>
      <c r="C590" s="7" t="str">
        <f t="shared" si="27"/>
        <v>Mrs.</v>
      </c>
      <c r="D590" s="7" t="str">
        <f t="shared" si="28"/>
        <v xml:space="preserve"> Lacey</v>
      </c>
      <c r="E590" s="7" t="str">
        <f t="shared" si="29"/>
        <v>Cochran</v>
      </c>
    </row>
    <row r="591" spans="1:5" ht="15.6" x14ac:dyDescent="0.3">
      <c r="A591" s="6" t="s">
        <v>1781</v>
      </c>
      <c r="B591" s="6" t="s">
        <v>2974</v>
      </c>
      <c r="C591" s="7" t="str">
        <f t="shared" si="27"/>
        <v>Ms.</v>
      </c>
      <c r="D591" s="7" t="str">
        <f t="shared" si="28"/>
        <v xml:space="preserve"> Laurette</v>
      </c>
      <c r="E591" s="7" t="str">
        <f t="shared" si="29"/>
        <v>Balinsky</v>
      </c>
    </row>
    <row r="592" spans="1:5" ht="15.6" x14ac:dyDescent="0.3">
      <c r="A592" s="6" t="s">
        <v>1780</v>
      </c>
      <c r="B592" s="6" t="s">
        <v>2975</v>
      </c>
      <c r="C592" s="7" t="str">
        <f t="shared" si="27"/>
        <v>Mr.</v>
      </c>
      <c r="D592" s="7" t="str">
        <f t="shared" si="28"/>
        <v xml:space="preserve"> Jason</v>
      </c>
      <c r="E592" s="7" t="str">
        <f t="shared" si="29"/>
        <v>Reilly</v>
      </c>
    </row>
    <row r="593" spans="1:5" ht="15.6" x14ac:dyDescent="0.3">
      <c r="A593" s="6" t="s">
        <v>1779</v>
      </c>
      <c r="B593" s="6" t="s">
        <v>2976</v>
      </c>
      <c r="C593" s="7" t="str">
        <f t="shared" si="27"/>
        <v>Ms.</v>
      </c>
      <c r="D593" s="7" t="str">
        <f t="shared" si="28"/>
        <v xml:space="preserve"> Mary</v>
      </c>
      <c r="E593" s="7" t="str">
        <f t="shared" si="29"/>
        <v>Johnson</v>
      </c>
    </row>
    <row r="594" spans="1:5" ht="15.6" x14ac:dyDescent="0.3">
      <c r="A594" s="6" t="s">
        <v>1778</v>
      </c>
      <c r="B594" s="6" t="s">
        <v>2977</v>
      </c>
      <c r="C594" s="7" t="str">
        <f t="shared" si="27"/>
        <v>Ms.</v>
      </c>
      <c r="D594" s="7" t="str">
        <f t="shared" si="28"/>
        <v xml:space="preserve"> Kati A</v>
      </c>
      <c r="E594" s="7" t="str">
        <f t="shared" si="29"/>
        <v>Petry</v>
      </c>
    </row>
    <row r="595" spans="1:5" ht="15.6" x14ac:dyDescent="0.3">
      <c r="A595" s="6" t="s">
        <v>1777</v>
      </c>
      <c r="B595" s="6" t="s">
        <v>2978</v>
      </c>
      <c r="C595" s="7" t="str">
        <f t="shared" si="27"/>
        <v>Mrs.</v>
      </c>
      <c r="D595" s="7" t="str">
        <f t="shared" si="28"/>
        <v xml:space="preserve"> Kelly J</v>
      </c>
      <c r="E595" s="7" t="str">
        <f t="shared" si="29"/>
        <v>Laleman</v>
      </c>
    </row>
    <row r="596" spans="1:5" ht="15.6" x14ac:dyDescent="0.3">
      <c r="A596" s="6" t="s">
        <v>1776</v>
      </c>
      <c r="B596" s="6" t="s">
        <v>2979</v>
      </c>
      <c r="C596" s="7" t="str">
        <f t="shared" si="27"/>
        <v>Ms.</v>
      </c>
      <c r="D596" s="7" t="str">
        <f t="shared" si="28"/>
        <v xml:space="preserve"> Greer D</v>
      </c>
      <c r="E596" s="7" t="str">
        <f t="shared" si="29"/>
        <v>Colby</v>
      </c>
    </row>
    <row r="597" spans="1:5" ht="15.6" x14ac:dyDescent="0.3">
      <c r="A597" s="6" t="s">
        <v>1775</v>
      </c>
      <c r="B597" s="6" t="s">
        <v>2980</v>
      </c>
      <c r="C597" s="7" t="str">
        <f t="shared" si="27"/>
        <v>Mr.</v>
      </c>
      <c r="D597" s="7" t="str">
        <f t="shared" si="28"/>
        <v xml:space="preserve"> Brent</v>
      </c>
      <c r="E597" s="7" t="str">
        <f t="shared" si="29"/>
        <v>Wathke</v>
      </c>
    </row>
    <row r="598" spans="1:5" ht="15.6" x14ac:dyDescent="0.3">
      <c r="A598" s="6" t="s">
        <v>1774</v>
      </c>
      <c r="B598" s="6" t="s">
        <v>2981</v>
      </c>
      <c r="C598" s="7" t="str">
        <f t="shared" si="27"/>
        <v>Mr.</v>
      </c>
      <c r="D598" s="7" t="str">
        <f t="shared" si="28"/>
        <v xml:space="preserve"> Eugene M</v>
      </c>
      <c r="E598" s="7" t="str">
        <f t="shared" si="29"/>
        <v>Daly</v>
      </c>
    </row>
    <row r="599" spans="1:5" ht="15.6" x14ac:dyDescent="0.3">
      <c r="A599" s="6" t="s">
        <v>1773</v>
      </c>
      <c r="B599" s="6" t="s">
        <v>2982</v>
      </c>
      <c r="C599" s="7" t="str">
        <f t="shared" si="27"/>
        <v>Ms.</v>
      </c>
      <c r="D599" s="7" t="str">
        <f t="shared" si="28"/>
        <v xml:space="preserve"> Erin D</v>
      </c>
      <c r="E599" s="7" t="str">
        <f t="shared" si="29"/>
        <v>Dillon</v>
      </c>
    </row>
    <row r="600" spans="1:5" ht="15.6" x14ac:dyDescent="0.3">
      <c r="A600" s="6" t="s">
        <v>1772</v>
      </c>
      <c r="B600" s="6" t="s">
        <v>2983</v>
      </c>
      <c r="C600" s="7" t="str">
        <f t="shared" si="27"/>
        <v>Ms.</v>
      </c>
      <c r="D600" s="7" t="str">
        <f t="shared" si="28"/>
        <v xml:space="preserve"> Kamilla</v>
      </c>
      <c r="E600" s="7" t="str">
        <f t="shared" si="29"/>
        <v>Pontes</v>
      </c>
    </row>
    <row r="601" spans="1:5" ht="15.6" x14ac:dyDescent="0.3">
      <c r="A601" s="6" t="s">
        <v>1771</v>
      </c>
      <c r="B601" s="6" t="s">
        <v>2984</v>
      </c>
      <c r="C601" s="7" t="str">
        <f t="shared" si="27"/>
        <v>Mr.</v>
      </c>
      <c r="D601" s="7" t="str">
        <f t="shared" si="28"/>
        <v xml:space="preserve"> Wayne I.</v>
      </c>
      <c r="E601" s="7" t="str">
        <f t="shared" si="29"/>
        <v>Spies</v>
      </c>
    </row>
    <row r="602" spans="1:5" ht="15.6" x14ac:dyDescent="0.3">
      <c r="A602" s="6" t="s">
        <v>1770</v>
      </c>
      <c r="B602" s="6" t="s">
        <v>2985</v>
      </c>
      <c r="C602" s="7" t="str">
        <f t="shared" si="27"/>
        <v>Ms.</v>
      </c>
      <c r="D602" s="7" t="str">
        <f t="shared" si="28"/>
        <v xml:space="preserve"> Tracy L</v>
      </c>
      <c r="E602" s="7" t="str">
        <f t="shared" si="29"/>
        <v>Greig</v>
      </c>
    </row>
    <row r="603" spans="1:5" ht="15.6" x14ac:dyDescent="0.3">
      <c r="A603" s="6" t="s">
        <v>1769</v>
      </c>
      <c r="B603" s="6" t="s">
        <v>2986</v>
      </c>
      <c r="C603" s="7" t="str">
        <f t="shared" si="27"/>
        <v>Mrs.</v>
      </c>
      <c r="D603" s="7" t="str">
        <f t="shared" si="28"/>
        <v xml:space="preserve"> Heather</v>
      </c>
      <c r="E603" s="7" t="str">
        <f t="shared" si="29"/>
        <v>Scott</v>
      </c>
    </row>
    <row r="604" spans="1:5" ht="15.6" x14ac:dyDescent="0.3">
      <c r="A604" s="6" t="s">
        <v>1768</v>
      </c>
      <c r="B604" s="6" t="s">
        <v>2987</v>
      </c>
      <c r="C604" s="7" t="str">
        <f t="shared" si="27"/>
        <v>Mrs.</v>
      </c>
      <c r="D604" s="7" t="str">
        <f t="shared" si="28"/>
        <v xml:space="preserve"> Megan C</v>
      </c>
      <c r="E604" s="7" t="str">
        <f t="shared" si="29"/>
        <v>Erlandson</v>
      </c>
    </row>
    <row r="605" spans="1:5" ht="15.6" x14ac:dyDescent="0.3">
      <c r="A605" s="6" t="s">
        <v>1767</v>
      </c>
      <c r="B605" s="6" t="s">
        <v>2988</v>
      </c>
      <c r="C605" s="7" t="str">
        <f t="shared" si="27"/>
        <v>Mr.</v>
      </c>
      <c r="D605" s="7" t="str">
        <f t="shared" si="28"/>
        <v xml:space="preserve"> Jonathan</v>
      </c>
      <c r="E605" s="7" t="str">
        <f t="shared" si="29"/>
        <v>Autrey</v>
      </c>
    </row>
    <row r="606" spans="1:5" ht="15.6" x14ac:dyDescent="0.3">
      <c r="A606" s="6" t="s">
        <v>1766</v>
      </c>
      <c r="B606" s="6" t="s">
        <v>2989</v>
      </c>
      <c r="C606" s="7" t="str">
        <f t="shared" si="27"/>
        <v>Mr.</v>
      </c>
      <c r="D606" s="7" t="str">
        <f t="shared" si="28"/>
        <v xml:space="preserve"> Greg D.</v>
      </c>
      <c r="E606" s="7" t="str">
        <f t="shared" si="29"/>
        <v>Alleman</v>
      </c>
    </row>
    <row r="607" spans="1:5" ht="15.6" x14ac:dyDescent="0.3">
      <c r="A607" s="6" t="s">
        <v>1765</v>
      </c>
      <c r="B607" s="6" t="s">
        <v>2990</v>
      </c>
      <c r="C607" s="7" t="str">
        <f t="shared" si="27"/>
        <v>Mr.</v>
      </c>
      <c r="D607" s="7" t="str">
        <f t="shared" si="28"/>
        <v xml:space="preserve"> Steven L.</v>
      </c>
      <c r="E607" s="7" t="str">
        <f t="shared" si="29"/>
        <v>Michalski</v>
      </c>
    </row>
    <row r="608" spans="1:5" ht="15.6" x14ac:dyDescent="0.3">
      <c r="A608" s="6" t="s">
        <v>1764</v>
      </c>
      <c r="B608" s="6" t="s">
        <v>2991</v>
      </c>
      <c r="C608" s="7" t="str">
        <f t="shared" si="27"/>
        <v>Mr.</v>
      </c>
      <c r="D608" s="7" t="str">
        <f t="shared" si="28"/>
        <v xml:space="preserve"> Gianfilippo</v>
      </c>
      <c r="E608" s="7" t="str">
        <f t="shared" si="29"/>
        <v>Grillo</v>
      </c>
    </row>
    <row r="609" spans="1:5" ht="15.6" x14ac:dyDescent="0.3">
      <c r="A609" s="6" t="s">
        <v>1763</v>
      </c>
      <c r="B609" s="6" t="s">
        <v>2992</v>
      </c>
      <c r="C609" s="7" t="str">
        <f t="shared" si="27"/>
        <v>Mr.</v>
      </c>
      <c r="D609" s="7" t="str">
        <f t="shared" si="28"/>
        <v xml:space="preserve"> Hector</v>
      </c>
      <c r="E609" s="7" t="str">
        <f t="shared" si="29"/>
        <v>Coronado</v>
      </c>
    </row>
    <row r="610" spans="1:5" ht="15.6" x14ac:dyDescent="0.3">
      <c r="A610" s="6" t="s">
        <v>1762</v>
      </c>
      <c r="B610" s="6" t="s">
        <v>2993</v>
      </c>
      <c r="C610" s="7" t="str">
        <f t="shared" si="27"/>
        <v>Mr.</v>
      </c>
      <c r="D610" s="7" t="str">
        <f t="shared" si="28"/>
        <v xml:space="preserve"> Mark W.</v>
      </c>
      <c r="E610" s="7" t="str">
        <f t="shared" si="29"/>
        <v>Dewine</v>
      </c>
    </row>
    <row r="611" spans="1:5" ht="15.6" x14ac:dyDescent="0.3">
      <c r="A611" s="6" t="s">
        <v>1761</v>
      </c>
      <c r="B611" s="6" t="s">
        <v>2994</v>
      </c>
      <c r="C611" s="7" t="str">
        <f t="shared" si="27"/>
        <v>Mrs.</v>
      </c>
      <c r="D611" s="7" t="str">
        <f t="shared" si="28"/>
        <v xml:space="preserve"> Aubri</v>
      </c>
      <c r="E611" s="7" t="str">
        <f t="shared" si="29"/>
        <v>Carman</v>
      </c>
    </row>
    <row r="612" spans="1:5" ht="15.6" x14ac:dyDescent="0.3">
      <c r="A612" s="6" t="s">
        <v>1760</v>
      </c>
      <c r="B612" s="6" t="s">
        <v>2995</v>
      </c>
      <c r="C612" s="7" t="str">
        <f t="shared" si="27"/>
        <v>Mr.</v>
      </c>
      <c r="D612" s="7" t="str">
        <f t="shared" si="28"/>
        <v xml:space="preserve"> Justin</v>
      </c>
      <c r="E612" s="7" t="str">
        <f t="shared" si="29"/>
        <v>Neems</v>
      </c>
    </row>
    <row r="613" spans="1:5" ht="15.6" x14ac:dyDescent="0.3">
      <c r="A613" s="6" t="s">
        <v>1759</v>
      </c>
      <c r="B613" s="6" t="s">
        <v>2996</v>
      </c>
      <c r="C613" s="7" t="str">
        <f t="shared" si="27"/>
        <v>Ms.</v>
      </c>
      <c r="D613" s="7" t="str">
        <f t="shared" si="28"/>
        <v xml:space="preserve"> Megan A.</v>
      </c>
      <c r="E613" s="7" t="str">
        <f t="shared" si="29"/>
        <v>Pesyna</v>
      </c>
    </row>
    <row r="614" spans="1:5" ht="15.6" x14ac:dyDescent="0.3">
      <c r="A614" s="6" t="s">
        <v>1758</v>
      </c>
      <c r="B614" s="6" t="s">
        <v>2997</v>
      </c>
      <c r="C614" s="7" t="str">
        <f t="shared" si="27"/>
        <v>Ms.</v>
      </c>
      <c r="D614" s="7" t="str">
        <f t="shared" si="28"/>
        <v xml:space="preserve"> Erika M.</v>
      </c>
      <c r="E614" s="7" t="str">
        <f t="shared" si="29"/>
        <v>Meling</v>
      </c>
    </row>
    <row r="615" spans="1:5" ht="15.6" x14ac:dyDescent="0.3">
      <c r="A615" s="6" t="s">
        <v>1757</v>
      </c>
      <c r="B615" s="6" t="s">
        <v>2998</v>
      </c>
      <c r="C615" s="7" t="str">
        <f t="shared" si="27"/>
        <v>Mr.</v>
      </c>
      <c r="D615" s="7" t="str">
        <f t="shared" si="28"/>
        <v xml:space="preserve"> Daniel G.</v>
      </c>
      <c r="E615" s="7" t="str">
        <f t="shared" si="29"/>
        <v>Widlowski</v>
      </c>
    </row>
    <row r="616" spans="1:5" ht="15.6" x14ac:dyDescent="0.3">
      <c r="A616" s="6" t="s">
        <v>1756</v>
      </c>
      <c r="B616" s="6" t="s">
        <v>2999</v>
      </c>
      <c r="C616" s="7" t="str">
        <f t="shared" si="27"/>
        <v>Ms.</v>
      </c>
      <c r="D616" s="7" t="str">
        <f t="shared" si="28"/>
        <v xml:space="preserve"> Devin C.</v>
      </c>
      <c r="E616" s="7" t="str">
        <f t="shared" si="29"/>
        <v>Nadar</v>
      </c>
    </row>
    <row r="617" spans="1:5" ht="15.6" x14ac:dyDescent="0.3">
      <c r="A617" s="6" t="s">
        <v>1755</v>
      </c>
      <c r="B617" s="6" t="s">
        <v>3000</v>
      </c>
      <c r="C617" s="7" t="str">
        <f t="shared" si="27"/>
        <v>Ms.</v>
      </c>
      <c r="D617" s="7" t="str">
        <f t="shared" si="28"/>
        <v xml:space="preserve"> Louise A</v>
      </c>
      <c r="E617" s="7" t="str">
        <f t="shared" si="29"/>
        <v>Turner</v>
      </c>
    </row>
    <row r="618" spans="1:5" ht="15.6" x14ac:dyDescent="0.3">
      <c r="A618" s="6" t="s">
        <v>1754</v>
      </c>
      <c r="B618" s="6" t="s">
        <v>3001</v>
      </c>
      <c r="C618" s="7" t="str">
        <f t="shared" si="27"/>
        <v>Mrs.</v>
      </c>
      <c r="D618" s="7" t="str">
        <f t="shared" si="28"/>
        <v xml:space="preserve"> Sarah</v>
      </c>
      <c r="E618" s="7" t="str">
        <f t="shared" si="29"/>
        <v>Walker</v>
      </c>
    </row>
    <row r="619" spans="1:5" ht="15.6" x14ac:dyDescent="0.3">
      <c r="A619" s="6" t="s">
        <v>1753</v>
      </c>
      <c r="B619" s="6" t="s">
        <v>3002</v>
      </c>
      <c r="C619" s="7" t="str">
        <f t="shared" si="27"/>
        <v>Ms.</v>
      </c>
      <c r="D619" s="7" t="str">
        <f t="shared" si="28"/>
        <v xml:space="preserve"> Amy</v>
      </c>
      <c r="E619" s="7" t="str">
        <f t="shared" si="29"/>
        <v>Leedham</v>
      </c>
    </row>
    <row r="620" spans="1:5" ht="15.6" x14ac:dyDescent="0.3">
      <c r="A620" s="6" t="s">
        <v>1752</v>
      </c>
      <c r="B620" s="6" t="s">
        <v>3003</v>
      </c>
      <c r="C620" s="7" t="str">
        <f t="shared" si="27"/>
        <v>Ms.</v>
      </c>
      <c r="D620" s="7" t="str">
        <f t="shared" si="28"/>
        <v xml:space="preserve"> Brittany L.</v>
      </c>
      <c r="E620" s="7" t="str">
        <f t="shared" si="29"/>
        <v>Haglund</v>
      </c>
    </row>
    <row r="621" spans="1:5" ht="15.6" x14ac:dyDescent="0.3">
      <c r="A621" s="6" t="s">
        <v>1751</v>
      </c>
      <c r="B621" s="6" t="s">
        <v>3004</v>
      </c>
      <c r="C621" s="7" t="str">
        <f t="shared" si="27"/>
        <v>Ms.</v>
      </c>
      <c r="D621" s="7" t="str">
        <f t="shared" si="28"/>
        <v xml:space="preserve"> Jessica L</v>
      </c>
      <c r="E621" s="7" t="str">
        <f t="shared" si="29"/>
        <v>Mills</v>
      </c>
    </row>
    <row r="622" spans="1:5" ht="15.6" x14ac:dyDescent="0.3">
      <c r="A622" s="6" t="s">
        <v>1750</v>
      </c>
      <c r="B622" s="6" t="s">
        <v>3005</v>
      </c>
      <c r="C622" s="7" t="str">
        <f t="shared" si="27"/>
        <v>Mrs.</v>
      </c>
      <c r="D622" s="7" t="str">
        <f t="shared" si="28"/>
        <v xml:space="preserve"> Kristina K</v>
      </c>
      <c r="E622" s="7" t="str">
        <f t="shared" si="29"/>
        <v>Drnjevich</v>
      </c>
    </row>
    <row r="623" spans="1:5" ht="15.6" x14ac:dyDescent="0.3">
      <c r="A623" s="6" t="s">
        <v>1749</v>
      </c>
      <c r="B623" s="6" t="s">
        <v>3006</v>
      </c>
      <c r="C623" s="7" t="str">
        <f t="shared" si="27"/>
        <v>Mr.</v>
      </c>
      <c r="D623" s="7" t="str">
        <f t="shared" si="28"/>
        <v xml:space="preserve"> Brad</v>
      </c>
      <c r="E623" s="7" t="str">
        <f t="shared" si="29"/>
        <v>Clay</v>
      </c>
    </row>
    <row r="624" spans="1:5" ht="15.6" x14ac:dyDescent="0.3">
      <c r="A624" s="6" t="s">
        <v>1748</v>
      </c>
      <c r="B624" s="6" t="s">
        <v>3007</v>
      </c>
      <c r="C624" s="7" t="str">
        <f t="shared" si="27"/>
        <v>Ms.</v>
      </c>
      <c r="D624" s="7" t="str">
        <f t="shared" si="28"/>
        <v xml:space="preserve"> Margaret O</v>
      </c>
      <c r="E624" s="7" t="str">
        <f t="shared" si="29"/>
        <v>Marbury</v>
      </c>
    </row>
    <row r="625" spans="1:5" ht="15.6" x14ac:dyDescent="0.3">
      <c r="A625" s="6" t="s">
        <v>1747</v>
      </c>
      <c r="B625" s="6" t="s">
        <v>3008</v>
      </c>
      <c r="C625" s="7" t="str">
        <f t="shared" si="27"/>
        <v>Mr.</v>
      </c>
      <c r="D625" s="7" t="str">
        <f t="shared" si="28"/>
        <v xml:space="preserve"> Craig R.</v>
      </c>
      <c r="E625" s="7" t="str">
        <f t="shared" si="29"/>
        <v>Coon</v>
      </c>
    </row>
    <row r="626" spans="1:5" ht="15.6" x14ac:dyDescent="0.3">
      <c r="A626" s="6" t="s">
        <v>1746</v>
      </c>
      <c r="B626" s="6" t="s">
        <v>3009</v>
      </c>
      <c r="C626" s="7" t="str">
        <f t="shared" si="27"/>
        <v>Mr.</v>
      </c>
      <c r="D626" s="7" t="str">
        <f t="shared" si="28"/>
        <v xml:space="preserve"> Simo</v>
      </c>
      <c r="E626" s="7" t="str">
        <f t="shared" si="29"/>
        <v>Vanttinen</v>
      </c>
    </row>
    <row r="627" spans="1:5" ht="15.6" x14ac:dyDescent="0.3">
      <c r="A627" s="6" t="s">
        <v>1745</v>
      </c>
      <c r="B627" s="6" t="s">
        <v>3010</v>
      </c>
      <c r="C627" s="7" t="str">
        <f t="shared" si="27"/>
        <v>Mr.</v>
      </c>
      <c r="D627" s="7" t="str">
        <f t="shared" si="28"/>
        <v xml:space="preserve"> Christopher J</v>
      </c>
      <c r="E627" s="7" t="str">
        <f t="shared" si="29"/>
        <v>Garges</v>
      </c>
    </row>
    <row r="628" spans="1:5" ht="15.6" x14ac:dyDescent="0.3">
      <c r="A628" s="6" t="s">
        <v>1744</v>
      </c>
      <c r="B628" s="6" t="s">
        <v>3011</v>
      </c>
      <c r="C628" s="7" t="str">
        <f t="shared" si="27"/>
        <v>Mr.</v>
      </c>
      <c r="D628" s="7" t="str">
        <f t="shared" si="28"/>
        <v xml:space="preserve"> Mario Sr.</v>
      </c>
      <c r="E628" s="7" t="str">
        <f t="shared" si="29"/>
        <v>Rivel</v>
      </c>
    </row>
    <row r="629" spans="1:5" ht="15.6" x14ac:dyDescent="0.3">
      <c r="A629" s="6" t="s">
        <v>1743</v>
      </c>
      <c r="B629" s="6" t="s">
        <v>3012</v>
      </c>
      <c r="C629" s="7" t="str">
        <f t="shared" si="27"/>
        <v>Mrs.</v>
      </c>
      <c r="D629" s="7" t="str">
        <f t="shared" si="28"/>
        <v xml:space="preserve"> Meghann R.</v>
      </c>
      <c r="E629" s="7" t="str">
        <f t="shared" si="29"/>
        <v>Lawson</v>
      </c>
    </row>
    <row r="630" spans="1:5" ht="15.6" x14ac:dyDescent="0.3">
      <c r="A630" s="6" t="s">
        <v>1742</v>
      </c>
      <c r="B630" s="6" t="s">
        <v>3013</v>
      </c>
      <c r="C630" s="7" t="str">
        <f t="shared" si="27"/>
        <v>Mr.</v>
      </c>
      <c r="D630" s="7" t="str">
        <f t="shared" si="28"/>
        <v xml:space="preserve"> Scott M</v>
      </c>
      <c r="E630" s="7" t="str">
        <f t="shared" si="29"/>
        <v>Cale</v>
      </c>
    </row>
    <row r="631" spans="1:5" ht="15.6" x14ac:dyDescent="0.3">
      <c r="A631" s="6" t="s">
        <v>1741</v>
      </c>
      <c r="B631" s="6" t="s">
        <v>3014</v>
      </c>
      <c r="C631" s="7" t="str">
        <f t="shared" si="27"/>
        <v>Ms.</v>
      </c>
      <c r="D631" s="7" t="str">
        <f t="shared" si="28"/>
        <v xml:space="preserve"> Caitlin E.</v>
      </c>
      <c r="E631" s="7" t="str">
        <f t="shared" si="29"/>
        <v>Phillips</v>
      </c>
    </row>
    <row r="632" spans="1:5" ht="15.6" x14ac:dyDescent="0.3">
      <c r="A632" s="6" t="s">
        <v>1740</v>
      </c>
      <c r="B632" s="6" t="s">
        <v>3015</v>
      </c>
      <c r="C632" s="7" t="str">
        <f t="shared" si="27"/>
        <v>Mrs.</v>
      </c>
      <c r="D632" s="7" t="str">
        <f t="shared" si="28"/>
        <v xml:space="preserve"> Samantha A.</v>
      </c>
      <c r="E632" s="7" t="str">
        <f t="shared" si="29"/>
        <v>Stewart</v>
      </c>
    </row>
    <row r="633" spans="1:5" ht="15.6" x14ac:dyDescent="0.3">
      <c r="A633" s="6" t="s">
        <v>1739</v>
      </c>
      <c r="B633" s="6" t="s">
        <v>3016</v>
      </c>
      <c r="C633" s="7" t="str">
        <f t="shared" si="27"/>
        <v>Mr.</v>
      </c>
      <c r="D633" s="7" t="str">
        <f t="shared" si="28"/>
        <v xml:space="preserve"> Erik</v>
      </c>
      <c r="E633" s="7" t="str">
        <f t="shared" si="29"/>
        <v>Drotz</v>
      </c>
    </row>
    <row r="634" spans="1:5" ht="15.6" x14ac:dyDescent="0.3">
      <c r="A634" s="6" t="s">
        <v>1738</v>
      </c>
      <c r="B634" s="6" t="s">
        <v>3017</v>
      </c>
      <c r="C634" s="7" t="str">
        <f t="shared" si="27"/>
        <v>Mr.</v>
      </c>
      <c r="D634" s="7" t="str">
        <f t="shared" si="28"/>
        <v xml:space="preserve"> Christopher</v>
      </c>
      <c r="E634" s="7" t="str">
        <f t="shared" si="29"/>
        <v>Mutai</v>
      </c>
    </row>
    <row r="635" spans="1:5" ht="15.6" x14ac:dyDescent="0.3">
      <c r="A635" s="6" t="s">
        <v>1737</v>
      </c>
      <c r="B635" s="6" t="s">
        <v>3018</v>
      </c>
      <c r="C635" s="7" t="str">
        <f t="shared" si="27"/>
        <v>Mrs.</v>
      </c>
      <c r="D635" s="7" t="str">
        <f t="shared" si="28"/>
        <v xml:space="preserve"> Maya</v>
      </c>
      <c r="E635" s="7" t="str">
        <f t="shared" si="29"/>
        <v>Lovlien</v>
      </c>
    </row>
    <row r="636" spans="1:5" ht="15.6" x14ac:dyDescent="0.3">
      <c r="A636" s="6" t="s">
        <v>1736</v>
      </c>
      <c r="B636" s="6" t="s">
        <v>3019</v>
      </c>
      <c r="C636" s="7" t="str">
        <f t="shared" si="27"/>
        <v>Mr.</v>
      </c>
      <c r="D636" s="7" t="str">
        <f t="shared" si="28"/>
        <v xml:space="preserve"> Zachary T</v>
      </c>
      <c r="E636" s="7" t="str">
        <f t="shared" si="29"/>
        <v>Bruns</v>
      </c>
    </row>
    <row r="637" spans="1:5" ht="15.6" x14ac:dyDescent="0.3">
      <c r="A637" s="6" t="s">
        <v>1735</v>
      </c>
      <c r="B637" s="6" t="s">
        <v>3020</v>
      </c>
      <c r="C637" s="7" t="str">
        <f t="shared" si="27"/>
        <v>Mrs.</v>
      </c>
      <c r="D637" s="7" t="str">
        <f t="shared" si="28"/>
        <v xml:space="preserve"> Hilda</v>
      </c>
      <c r="E637" s="7" t="str">
        <f t="shared" si="29"/>
        <v>Stoney</v>
      </c>
    </row>
    <row r="638" spans="1:5" ht="15.6" x14ac:dyDescent="0.3">
      <c r="A638" s="6" t="s">
        <v>1734</v>
      </c>
      <c r="B638" s="6" t="s">
        <v>3021</v>
      </c>
      <c r="C638" s="7" t="str">
        <f t="shared" si="27"/>
        <v>Ms.</v>
      </c>
      <c r="D638" s="7" t="str">
        <f t="shared" si="28"/>
        <v xml:space="preserve"> Stephanie</v>
      </c>
      <c r="E638" s="7" t="str">
        <f t="shared" si="29"/>
        <v>Markert</v>
      </c>
    </row>
    <row r="639" spans="1:5" ht="15.6" x14ac:dyDescent="0.3">
      <c r="A639" s="6" t="s">
        <v>1733</v>
      </c>
      <c r="B639" s="6" t="s">
        <v>3022</v>
      </c>
      <c r="C639" s="7" t="str">
        <f t="shared" si="27"/>
        <v>Mr.</v>
      </c>
      <c r="D639" s="7" t="str">
        <f t="shared" si="28"/>
        <v xml:space="preserve"> Doug</v>
      </c>
      <c r="E639" s="7" t="str">
        <f t="shared" si="29"/>
        <v>McLucas</v>
      </c>
    </row>
    <row r="640" spans="1:5" ht="15.6" x14ac:dyDescent="0.3">
      <c r="A640" s="6" t="s">
        <v>1732</v>
      </c>
      <c r="B640" s="6" t="s">
        <v>3023</v>
      </c>
      <c r="C640" s="7" t="str">
        <f t="shared" si="27"/>
        <v>Ms.</v>
      </c>
      <c r="D640" s="7" t="str">
        <f t="shared" si="28"/>
        <v xml:space="preserve"> Bethany N.</v>
      </c>
      <c r="E640" s="7" t="str">
        <f t="shared" si="29"/>
        <v>Erwin</v>
      </c>
    </row>
    <row r="641" spans="1:5" ht="15.6" x14ac:dyDescent="0.3">
      <c r="A641" s="6" t="s">
        <v>1731</v>
      </c>
      <c r="B641" s="6" t="s">
        <v>3024</v>
      </c>
      <c r="C641" s="7" t="str">
        <f t="shared" si="27"/>
        <v>Mrs.</v>
      </c>
      <c r="D641" s="7" t="str">
        <f t="shared" si="28"/>
        <v xml:space="preserve"> Sandra H</v>
      </c>
      <c r="E641" s="7" t="str">
        <f t="shared" si="29"/>
        <v>Osborne</v>
      </c>
    </row>
    <row r="642" spans="1:5" ht="15.6" x14ac:dyDescent="0.3">
      <c r="A642" s="6" t="s">
        <v>1730</v>
      </c>
      <c r="B642" s="6" t="s">
        <v>3025</v>
      </c>
      <c r="C642" s="7" t="str">
        <f t="shared" si="27"/>
        <v>Mr.</v>
      </c>
      <c r="D642" s="7" t="str">
        <f t="shared" si="28"/>
        <v xml:space="preserve"> Takuo</v>
      </c>
      <c r="E642" s="7" t="str">
        <f t="shared" si="29"/>
        <v>Otsuka</v>
      </c>
    </row>
    <row r="643" spans="1:5" ht="15.6" x14ac:dyDescent="0.3">
      <c r="A643" s="6" t="s">
        <v>1729</v>
      </c>
      <c r="B643" s="6" t="s">
        <v>3026</v>
      </c>
      <c r="C643" s="7" t="str">
        <f t="shared" ref="C643:C706" si="30">MID(B643,FIND(",",B643)+2,FIND(" ",B643,FIND(",",B643)+2)-FIND(",",B643)-2)</f>
        <v>Ms.</v>
      </c>
      <c r="D643" s="7" t="str">
        <f t="shared" ref="D643:D706" si="31">MID(B643,FIND(" ",B643,FIND(",",B643)+2)+1,LEN(B643)-FIND(" ",B643,FIND(",",B643)+2))</f>
        <v xml:space="preserve"> Kelly A.</v>
      </c>
      <c r="E643" s="7" t="str">
        <f t="shared" ref="E643:E706" si="32">LEFT(B643,FIND(",",B643)-1)</f>
        <v>Smith</v>
      </c>
    </row>
    <row r="644" spans="1:5" ht="15.6" x14ac:dyDescent="0.3">
      <c r="A644" s="6" t="s">
        <v>1728</v>
      </c>
      <c r="B644" s="6" t="s">
        <v>3027</v>
      </c>
      <c r="C644" s="7" t="str">
        <f t="shared" si="30"/>
        <v>Mr.</v>
      </c>
      <c r="D644" s="7" t="str">
        <f t="shared" si="31"/>
        <v xml:space="preserve"> Scott</v>
      </c>
      <c r="E644" s="7" t="str">
        <f t="shared" si="32"/>
        <v>Myers</v>
      </c>
    </row>
    <row r="645" spans="1:5" ht="15.6" x14ac:dyDescent="0.3">
      <c r="A645" s="6" t="s">
        <v>1727</v>
      </c>
      <c r="B645" s="6" t="s">
        <v>3028</v>
      </c>
      <c r="C645" s="7" t="str">
        <f t="shared" si="30"/>
        <v>Mr.</v>
      </c>
      <c r="D645" s="7" t="str">
        <f t="shared" si="31"/>
        <v xml:space="preserve"> Benoit</v>
      </c>
      <c r="E645" s="7" t="str">
        <f t="shared" si="32"/>
        <v>Cote</v>
      </c>
    </row>
    <row r="646" spans="1:5" ht="15.6" x14ac:dyDescent="0.3">
      <c r="A646" s="6" t="s">
        <v>1726</v>
      </c>
      <c r="B646" s="6" t="s">
        <v>3029</v>
      </c>
      <c r="C646" s="7" t="str">
        <f t="shared" si="30"/>
        <v>Ms.</v>
      </c>
      <c r="D646" s="7" t="str">
        <f t="shared" si="31"/>
        <v xml:space="preserve"> Elizabeth M.</v>
      </c>
      <c r="E646" s="7" t="str">
        <f t="shared" si="32"/>
        <v>Ehrhardt</v>
      </c>
    </row>
    <row r="647" spans="1:5" ht="15.6" x14ac:dyDescent="0.3">
      <c r="A647" s="6" t="s">
        <v>1725</v>
      </c>
      <c r="B647" s="6" t="s">
        <v>3030</v>
      </c>
      <c r="C647" s="7" t="str">
        <f t="shared" si="30"/>
        <v>Ms.</v>
      </c>
      <c r="D647" s="7" t="str">
        <f t="shared" si="31"/>
        <v xml:space="preserve"> Jessica A.</v>
      </c>
      <c r="E647" s="7" t="str">
        <f t="shared" si="32"/>
        <v>Petersen</v>
      </c>
    </row>
    <row r="648" spans="1:5" ht="15.6" x14ac:dyDescent="0.3">
      <c r="A648" s="6" t="s">
        <v>1724</v>
      </c>
      <c r="B648" s="6" t="s">
        <v>3031</v>
      </c>
      <c r="C648" s="7" t="str">
        <f t="shared" si="30"/>
        <v>Ms.</v>
      </c>
      <c r="D648" s="7" t="str">
        <f t="shared" si="31"/>
        <v xml:space="preserve"> Monica K</v>
      </c>
      <c r="E648" s="7" t="str">
        <f t="shared" si="32"/>
        <v>Ertel</v>
      </c>
    </row>
    <row r="649" spans="1:5" ht="15.6" x14ac:dyDescent="0.3">
      <c r="A649" s="6" t="s">
        <v>1723</v>
      </c>
      <c r="B649" s="6" t="s">
        <v>3032</v>
      </c>
      <c r="C649" s="7" t="str">
        <f t="shared" si="30"/>
        <v>Mr.</v>
      </c>
      <c r="D649" s="7" t="str">
        <f t="shared" si="31"/>
        <v xml:space="preserve"> Kevin L</v>
      </c>
      <c r="E649" s="7" t="str">
        <f t="shared" si="32"/>
        <v>Lanza</v>
      </c>
    </row>
    <row r="650" spans="1:5" ht="15.6" x14ac:dyDescent="0.3">
      <c r="A650" s="6" t="s">
        <v>1722</v>
      </c>
      <c r="B650" s="6" t="s">
        <v>3033</v>
      </c>
      <c r="C650" s="7" t="str">
        <f t="shared" si="30"/>
        <v>Mr.</v>
      </c>
      <c r="D650" s="7" t="str">
        <f t="shared" si="31"/>
        <v xml:space="preserve"> Gregory</v>
      </c>
      <c r="E650" s="7" t="str">
        <f t="shared" si="32"/>
        <v>Picklesimer</v>
      </c>
    </row>
    <row r="651" spans="1:5" ht="15.6" x14ac:dyDescent="0.3">
      <c r="A651" s="6" t="s">
        <v>1721</v>
      </c>
      <c r="B651" s="6" t="s">
        <v>3034</v>
      </c>
      <c r="C651" s="7" t="str">
        <f t="shared" si="30"/>
        <v>Ms.</v>
      </c>
      <c r="D651" s="7" t="str">
        <f t="shared" si="31"/>
        <v xml:space="preserve"> Della</v>
      </c>
      <c r="E651" s="7" t="str">
        <f t="shared" si="32"/>
        <v>Giles</v>
      </c>
    </row>
    <row r="652" spans="1:5" ht="15.6" x14ac:dyDescent="0.3">
      <c r="A652" s="6" t="s">
        <v>1720</v>
      </c>
      <c r="B652" s="6" t="s">
        <v>3035</v>
      </c>
      <c r="C652" s="7" t="str">
        <f t="shared" si="30"/>
        <v>Mr.</v>
      </c>
      <c r="D652" s="7" t="str">
        <f t="shared" si="31"/>
        <v xml:space="preserve"> David</v>
      </c>
      <c r="E652" s="7" t="str">
        <f t="shared" si="32"/>
        <v>Harmon</v>
      </c>
    </row>
    <row r="653" spans="1:5" ht="15.6" x14ac:dyDescent="0.3">
      <c r="A653" s="6" t="s">
        <v>1719</v>
      </c>
      <c r="B653" s="6" t="s">
        <v>3036</v>
      </c>
      <c r="C653" s="7" t="str">
        <f t="shared" si="30"/>
        <v>Ms.</v>
      </c>
      <c r="D653" s="7" t="str">
        <f t="shared" si="31"/>
        <v xml:space="preserve"> Victoria</v>
      </c>
      <c r="E653" s="7" t="str">
        <f t="shared" si="32"/>
        <v>Pennings</v>
      </c>
    </row>
    <row r="654" spans="1:5" ht="15.6" x14ac:dyDescent="0.3">
      <c r="A654" s="6" t="s">
        <v>1718</v>
      </c>
      <c r="B654" s="6" t="s">
        <v>3037</v>
      </c>
      <c r="C654" s="7" t="str">
        <f t="shared" si="30"/>
        <v>Mr.</v>
      </c>
      <c r="D654" s="7" t="str">
        <f t="shared" si="31"/>
        <v xml:space="preserve"> Tasos</v>
      </c>
      <c r="E654" s="7" t="str">
        <f t="shared" si="32"/>
        <v>Tseronis</v>
      </c>
    </row>
    <row r="655" spans="1:5" ht="15.6" x14ac:dyDescent="0.3">
      <c r="A655" s="6" t="s">
        <v>1717</v>
      </c>
      <c r="B655" s="6" t="s">
        <v>3038</v>
      </c>
      <c r="C655" s="7" t="str">
        <f t="shared" si="30"/>
        <v>Mr.</v>
      </c>
      <c r="D655" s="7" t="str">
        <f t="shared" si="31"/>
        <v xml:space="preserve"> Thomas</v>
      </c>
      <c r="E655" s="7" t="str">
        <f t="shared" si="32"/>
        <v>Aliff</v>
      </c>
    </row>
    <row r="656" spans="1:5" ht="15.6" x14ac:dyDescent="0.3">
      <c r="A656" s="6" t="s">
        <v>1716</v>
      </c>
      <c r="B656" s="6" t="s">
        <v>3039</v>
      </c>
      <c r="C656" s="7" t="str">
        <f t="shared" si="30"/>
        <v>Mr.</v>
      </c>
      <c r="D656" s="7" t="str">
        <f t="shared" si="31"/>
        <v xml:space="preserve"> Lukasz</v>
      </c>
      <c r="E656" s="7" t="str">
        <f t="shared" si="32"/>
        <v>Willenberg</v>
      </c>
    </row>
    <row r="657" spans="1:5" ht="15.6" x14ac:dyDescent="0.3">
      <c r="A657" s="6" t="s">
        <v>1715</v>
      </c>
      <c r="B657" s="6" t="s">
        <v>3040</v>
      </c>
      <c r="C657" s="7" t="str">
        <f t="shared" si="30"/>
        <v>Mr.</v>
      </c>
      <c r="D657" s="7" t="str">
        <f t="shared" si="31"/>
        <v xml:space="preserve"> Matthew A.</v>
      </c>
      <c r="E657" s="7" t="str">
        <f t="shared" si="32"/>
        <v>Millett</v>
      </c>
    </row>
    <row r="658" spans="1:5" ht="15.6" x14ac:dyDescent="0.3">
      <c r="A658" s="6" t="s">
        <v>1714</v>
      </c>
      <c r="B658" s="6" t="s">
        <v>3041</v>
      </c>
      <c r="C658" s="7" t="str">
        <f t="shared" si="30"/>
        <v>Ms.</v>
      </c>
      <c r="D658" s="7" t="str">
        <f t="shared" si="31"/>
        <v xml:space="preserve"> Meta</v>
      </c>
      <c r="E658" s="7" t="str">
        <f t="shared" si="32"/>
        <v>Haley</v>
      </c>
    </row>
    <row r="659" spans="1:5" ht="15.6" x14ac:dyDescent="0.3">
      <c r="A659" s="6" t="s">
        <v>1713</v>
      </c>
      <c r="B659" s="6" t="s">
        <v>3042</v>
      </c>
      <c r="C659" s="7" t="str">
        <f t="shared" si="30"/>
        <v>Ms.</v>
      </c>
      <c r="D659" s="7" t="str">
        <f t="shared" si="31"/>
        <v xml:space="preserve"> Rachel E</v>
      </c>
      <c r="E659" s="7" t="str">
        <f t="shared" si="32"/>
        <v>Ackerman</v>
      </c>
    </row>
    <row r="660" spans="1:5" ht="15.6" x14ac:dyDescent="0.3">
      <c r="A660" s="6" t="s">
        <v>1712</v>
      </c>
      <c r="B660" s="6" t="s">
        <v>3043</v>
      </c>
      <c r="C660" s="7" t="str">
        <f t="shared" si="30"/>
        <v>Ms.</v>
      </c>
      <c r="D660" s="7" t="str">
        <f t="shared" si="31"/>
        <v xml:space="preserve"> Angelica</v>
      </c>
      <c r="E660" s="7" t="str">
        <f t="shared" si="32"/>
        <v>Valdez</v>
      </c>
    </row>
    <row r="661" spans="1:5" ht="15.6" x14ac:dyDescent="0.3">
      <c r="A661" s="6" t="s">
        <v>1711</v>
      </c>
      <c r="B661" s="6" t="s">
        <v>3044</v>
      </c>
      <c r="C661" s="7" t="str">
        <f t="shared" si="30"/>
        <v>Ms.</v>
      </c>
      <c r="D661" s="7" t="str">
        <f t="shared" si="31"/>
        <v xml:space="preserve"> Kathleen</v>
      </c>
      <c r="E661" s="7" t="str">
        <f t="shared" si="32"/>
        <v>Michaud</v>
      </c>
    </row>
    <row r="662" spans="1:5" ht="15.6" x14ac:dyDescent="0.3">
      <c r="A662" s="6" t="s">
        <v>1710</v>
      </c>
      <c r="B662" s="6" t="s">
        <v>3045</v>
      </c>
      <c r="C662" s="7" t="str">
        <f t="shared" si="30"/>
        <v>Mr.</v>
      </c>
      <c r="D662" s="7" t="str">
        <f t="shared" si="31"/>
        <v xml:space="preserve"> Gabriel D.</v>
      </c>
      <c r="E662" s="7" t="str">
        <f t="shared" si="32"/>
        <v>Gunnink</v>
      </c>
    </row>
    <row r="663" spans="1:5" ht="15.6" x14ac:dyDescent="0.3">
      <c r="A663" s="6" t="s">
        <v>1709</v>
      </c>
      <c r="B663" s="6" t="s">
        <v>3046</v>
      </c>
      <c r="C663" s="7" t="str">
        <f t="shared" si="30"/>
        <v>Mr.</v>
      </c>
      <c r="D663" s="7" t="str">
        <f t="shared" si="31"/>
        <v xml:space="preserve"> Jeff T</v>
      </c>
      <c r="E663" s="7" t="str">
        <f t="shared" si="32"/>
        <v>Knight</v>
      </c>
    </row>
    <row r="664" spans="1:5" ht="15.6" x14ac:dyDescent="0.3">
      <c r="A664" s="6" t="s">
        <v>1708</v>
      </c>
      <c r="B664" s="6" t="s">
        <v>3047</v>
      </c>
      <c r="C664" s="7" t="str">
        <f t="shared" si="30"/>
        <v>Mr.</v>
      </c>
      <c r="D664" s="7" t="str">
        <f t="shared" si="31"/>
        <v xml:space="preserve"> Neil D</v>
      </c>
      <c r="E664" s="7" t="str">
        <f t="shared" si="32"/>
        <v>Grosscup</v>
      </c>
    </row>
    <row r="665" spans="1:5" ht="15.6" x14ac:dyDescent="0.3">
      <c r="A665" s="6" t="s">
        <v>1707</v>
      </c>
      <c r="B665" s="6" t="s">
        <v>3048</v>
      </c>
      <c r="C665" s="7" t="str">
        <f t="shared" si="30"/>
        <v>Ms.</v>
      </c>
      <c r="D665" s="7" t="str">
        <f t="shared" si="31"/>
        <v xml:space="preserve"> Katherine L.</v>
      </c>
      <c r="E665" s="7" t="str">
        <f t="shared" si="32"/>
        <v>Koniuch</v>
      </c>
    </row>
    <row r="666" spans="1:5" ht="15.6" x14ac:dyDescent="0.3">
      <c r="A666" s="6" t="s">
        <v>1706</v>
      </c>
      <c r="B666" s="6" t="s">
        <v>3049</v>
      </c>
      <c r="C666" s="7" t="str">
        <f t="shared" si="30"/>
        <v>Ms.</v>
      </c>
      <c r="D666" s="7" t="str">
        <f t="shared" si="31"/>
        <v xml:space="preserve"> Ariel E</v>
      </c>
      <c r="E666" s="7" t="str">
        <f t="shared" si="32"/>
        <v>Heitzman</v>
      </c>
    </row>
    <row r="667" spans="1:5" ht="15.6" x14ac:dyDescent="0.3">
      <c r="A667" s="6" t="s">
        <v>1705</v>
      </c>
      <c r="B667" s="6" t="s">
        <v>3050</v>
      </c>
      <c r="C667" s="7" t="str">
        <f t="shared" si="30"/>
        <v>Mr.</v>
      </c>
      <c r="D667" s="7" t="str">
        <f t="shared" si="31"/>
        <v xml:space="preserve"> Christopher P</v>
      </c>
      <c r="E667" s="7" t="str">
        <f t="shared" si="32"/>
        <v>Tatton</v>
      </c>
    </row>
    <row r="668" spans="1:5" ht="15.6" x14ac:dyDescent="0.3">
      <c r="A668" s="6" t="s">
        <v>1704</v>
      </c>
      <c r="B668" s="6" t="s">
        <v>3051</v>
      </c>
      <c r="C668" s="7" t="str">
        <f t="shared" si="30"/>
        <v>Mrs.</v>
      </c>
      <c r="D668" s="7" t="str">
        <f t="shared" si="31"/>
        <v xml:space="preserve"> Erin M.</v>
      </c>
      <c r="E668" s="7" t="str">
        <f t="shared" si="32"/>
        <v>Flanagan</v>
      </c>
    </row>
    <row r="669" spans="1:5" ht="15.6" x14ac:dyDescent="0.3">
      <c r="A669" s="6" t="s">
        <v>1703</v>
      </c>
      <c r="B669" s="6" t="s">
        <v>3052</v>
      </c>
      <c r="C669" s="7" t="str">
        <f t="shared" si="30"/>
        <v>Mrs.</v>
      </c>
      <c r="D669" s="7" t="str">
        <f t="shared" si="31"/>
        <v xml:space="preserve"> Molly K.</v>
      </c>
      <c r="E669" s="7" t="str">
        <f t="shared" si="32"/>
        <v>Funk</v>
      </c>
    </row>
    <row r="670" spans="1:5" ht="15.6" x14ac:dyDescent="0.3">
      <c r="A670" s="6" t="s">
        <v>1702</v>
      </c>
      <c r="B670" s="6" t="s">
        <v>3053</v>
      </c>
      <c r="C670" s="7" t="str">
        <f t="shared" si="30"/>
        <v>Mr.</v>
      </c>
      <c r="D670" s="7" t="str">
        <f t="shared" si="31"/>
        <v xml:space="preserve"> Ryan J.</v>
      </c>
      <c r="E670" s="7" t="str">
        <f t="shared" si="32"/>
        <v>Davenport</v>
      </c>
    </row>
    <row r="671" spans="1:5" ht="15.6" x14ac:dyDescent="0.3">
      <c r="A671" s="6" t="s">
        <v>1701</v>
      </c>
      <c r="B671" s="6" t="s">
        <v>3054</v>
      </c>
      <c r="C671" s="7" t="str">
        <f t="shared" si="30"/>
        <v>Mrs.</v>
      </c>
      <c r="D671" s="7" t="str">
        <f t="shared" si="31"/>
        <v xml:space="preserve"> Jennifer</v>
      </c>
      <c r="E671" s="7" t="str">
        <f t="shared" si="32"/>
        <v>Nicholson</v>
      </c>
    </row>
    <row r="672" spans="1:5" ht="15.6" x14ac:dyDescent="0.3">
      <c r="A672" s="6" t="s">
        <v>1700</v>
      </c>
      <c r="B672" s="6" t="s">
        <v>3055</v>
      </c>
      <c r="C672" s="7" t="str">
        <f t="shared" si="30"/>
        <v>Mr.</v>
      </c>
      <c r="D672" s="7" t="str">
        <f t="shared" si="31"/>
        <v xml:space="preserve"> Daniel M</v>
      </c>
      <c r="E672" s="7" t="str">
        <f t="shared" si="32"/>
        <v>Lindbloom</v>
      </c>
    </row>
    <row r="673" spans="1:5" ht="15.6" x14ac:dyDescent="0.3">
      <c r="A673" s="6" t="s">
        <v>1699</v>
      </c>
      <c r="B673" s="6" t="s">
        <v>3056</v>
      </c>
      <c r="C673" s="7" t="str">
        <f t="shared" si="30"/>
        <v>Ms.</v>
      </c>
      <c r="D673" s="7" t="str">
        <f t="shared" si="31"/>
        <v xml:space="preserve"> Hiruni</v>
      </c>
      <c r="E673" s="7" t="str">
        <f t="shared" si="32"/>
        <v>Wijayaratne</v>
      </c>
    </row>
    <row r="674" spans="1:5" ht="15.6" x14ac:dyDescent="0.3">
      <c r="A674" s="6" t="s">
        <v>1698</v>
      </c>
      <c r="B674" s="6" t="s">
        <v>3057</v>
      </c>
      <c r="C674" s="7" t="str">
        <f t="shared" si="30"/>
        <v>Ms.</v>
      </c>
      <c r="D674" s="7" t="str">
        <f t="shared" si="31"/>
        <v xml:space="preserve"> Reina H.</v>
      </c>
      <c r="E674" s="7" t="str">
        <f t="shared" si="32"/>
        <v>Ainsworth</v>
      </c>
    </row>
    <row r="675" spans="1:5" ht="15.6" x14ac:dyDescent="0.3">
      <c r="A675" s="6" t="s">
        <v>1697</v>
      </c>
      <c r="B675" s="6" t="s">
        <v>3058</v>
      </c>
      <c r="C675" s="7" t="str">
        <f t="shared" si="30"/>
        <v>Ms.</v>
      </c>
      <c r="D675" s="7" t="str">
        <f t="shared" si="31"/>
        <v xml:space="preserve"> Kristi</v>
      </c>
      <c r="E675" s="7" t="str">
        <f t="shared" si="32"/>
        <v>Gayagoy</v>
      </c>
    </row>
    <row r="676" spans="1:5" ht="15.6" x14ac:dyDescent="0.3">
      <c r="A676" s="6" t="s">
        <v>1696</v>
      </c>
      <c r="B676" s="6" t="s">
        <v>3059</v>
      </c>
      <c r="C676" s="7" t="str">
        <f t="shared" si="30"/>
        <v>Ms.</v>
      </c>
      <c r="D676" s="7" t="str">
        <f t="shared" si="31"/>
        <v xml:space="preserve"> Meredith L.</v>
      </c>
      <c r="E676" s="7" t="str">
        <f t="shared" si="32"/>
        <v>Fitzmaurice</v>
      </c>
    </row>
    <row r="677" spans="1:5" ht="15.6" x14ac:dyDescent="0.3">
      <c r="A677" s="6" t="s">
        <v>1695</v>
      </c>
      <c r="B677" s="6" t="s">
        <v>3060</v>
      </c>
      <c r="C677" s="7" t="str">
        <f t="shared" si="30"/>
        <v>Ms.</v>
      </c>
      <c r="D677" s="7" t="str">
        <f t="shared" si="31"/>
        <v xml:space="preserve"> Jocelyn</v>
      </c>
      <c r="E677" s="7" t="str">
        <f t="shared" si="32"/>
        <v>Rodriguez</v>
      </c>
    </row>
    <row r="678" spans="1:5" ht="15.6" x14ac:dyDescent="0.3">
      <c r="A678" s="6" t="s">
        <v>1694</v>
      </c>
      <c r="B678" s="6" t="s">
        <v>3061</v>
      </c>
      <c r="C678" s="7" t="str">
        <f t="shared" si="30"/>
        <v>Mrs.</v>
      </c>
      <c r="D678" s="7" t="str">
        <f t="shared" si="31"/>
        <v xml:space="preserve"> Daphne</v>
      </c>
      <c r="E678" s="7" t="str">
        <f t="shared" si="32"/>
        <v>Tsoucas</v>
      </c>
    </row>
    <row r="679" spans="1:5" ht="15.6" x14ac:dyDescent="0.3">
      <c r="A679" s="6" t="s">
        <v>1693</v>
      </c>
      <c r="B679" s="6" t="s">
        <v>3062</v>
      </c>
      <c r="C679" s="7" t="str">
        <f t="shared" si="30"/>
        <v>Ms.</v>
      </c>
      <c r="D679" s="7" t="str">
        <f t="shared" si="31"/>
        <v xml:space="preserve"> Margaret E</v>
      </c>
      <c r="E679" s="7" t="str">
        <f t="shared" si="32"/>
        <v>Muhly</v>
      </c>
    </row>
    <row r="680" spans="1:5" ht="15.6" x14ac:dyDescent="0.3">
      <c r="A680" s="6" t="s">
        <v>1692</v>
      </c>
      <c r="B680" s="6" t="s">
        <v>3063</v>
      </c>
      <c r="C680" s="7" t="str">
        <f t="shared" si="30"/>
        <v>Mr.</v>
      </c>
      <c r="D680" s="7" t="str">
        <f t="shared" si="31"/>
        <v xml:space="preserve"> Mario J.</v>
      </c>
      <c r="E680" s="7" t="str">
        <f t="shared" si="32"/>
        <v>Lund</v>
      </c>
    </row>
    <row r="681" spans="1:5" ht="15.6" x14ac:dyDescent="0.3">
      <c r="A681" s="6" t="s">
        <v>1691</v>
      </c>
      <c r="B681" s="6" t="s">
        <v>3064</v>
      </c>
      <c r="C681" s="7" t="str">
        <f t="shared" si="30"/>
        <v>Mr.</v>
      </c>
      <c r="D681" s="7" t="str">
        <f t="shared" si="31"/>
        <v xml:space="preserve"> Peter</v>
      </c>
      <c r="E681" s="7" t="str">
        <f t="shared" si="32"/>
        <v>Battaglino</v>
      </c>
    </row>
    <row r="682" spans="1:5" ht="15.6" x14ac:dyDescent="0.3">
      <c r="A682" s="6" t="s">
        <v>1690</v>
      </c>
      <c r="B682" s="6" t="s">
        <v>3065</v>
      </c>
      <c r="C682" s="7" t="str">
        <f t="shared" si="30"/>
        <v>Ms.</v>
      </c>
      <c r="D682" s="7" t="str">
        <f t="shared" si="31"/>
        <v xml:space="preserve"> Carolina</v>
      </c>
      <c r="E682" s="7" t="str">
        <f t="shared" si="32"/>
        <v>Pena</v>
      </c>
    </row>
    <row r="683" spans="1:5" ht="15.6" x14ac:dyDescent="0.3">
      <c r="A683" s="6" t="s">
        <v>1689</v>
      </c>
      <c r="B683" s="6" t="s">
        <v>3066</v>
      </c>
      <c r="C683" s="7" t="str">
        <f t="shared" si="30"/>
        <v>Mrs.</v>
      </c>
      <c r="D683" s="7" t="str">
        <f t="shared" si="31"/>
        <v xml:space="preserve"> Jenny K.</v>
      </c>
      <c r="E683" s="7" t="str">
        <f t="shared" si="32"/>
        <v>Thomason</v>
      </c>
    </row>
    <row r="684" spans="1:5" ht="15.6" x14ac:dyDescent="0.3">
      <c r="A684" s="6" t="s">
        <v>1688</v>
      </c>
      <c r="B684" s="6" t="s">
        <v>3067</v>
      </c>
      <c r="C684" s="7" t="str">
        <f t="shared" si="30"/>
        <v>Ms.</v>
      </c>
      <c r="D684" s="7" t="str">
        <f t="shared" si="31"/>
        <v xml:space="preserve"> Jessica</v>
      </c>
      <c r="E684" s="7" t="str">
        <f t="shared" si="32"/>
        <v>Hancox</v>
      </c>
    </row>
    <row r="685" spans="1:5" ht="15.6" x14ac:dyDescent="0.3">
      <c r="A685" s="6" t="s">
        <v>1687</v>
      </c>
      <c r="B685" s="6" t="s">
        <v>3068</v>
      </c>
      <c r="C685" s="7" t="str">
        <f t="shared" si="30"/>
        <v>Ms.</v>
      </c>
      <c r="D685" s="7" t="str">
        <f t="shared" si="31"/>
        <v xml:space="preserve"> Kimberly D</v>
      </c>
      <c r="E685" s="7" t="str">
        <f t="shared" si="32"/>
        <v>Canarecci</v>
      </c>
    </row>
    <row r="686" spans="1:5" ht="15.6" x14ac:dyDescent="0.3">
      <c r="A686" s="6" t="s">
        <v>1686</v>
      </c>
      <c r="B686" s="6" t="s">
        <v>3069</v>
      </c>
      <c r="C686" s="7" t="str">
        <f t="shared" si="30"/>
        <v>Mr.</v>
      </c>
      <c r="D686" s="7" t="str">
        <f t="shared" si="31"/>
        <v xml:space="preserve"> Marc-Olivier</v>
      </c>
      <c r="E686" s="7" t="str">
        <f t="shared" si="32"/>
        <v>Toupin</v>
      </c>
    </row>
    <row r="687" spans="1:5" ht="15.6" x14ac:dyDescent="0.3">
      <c r="A687" s="6" t="s">
        <v>1685</v>
      </c>
      <c r="B687" s="6" t="s">
        <v>3070</v>
      </c>
      <c r="C687" s="7" t="str">
        <f t="shared" si="30"/>
        <v>Mr.</v>
      </c>
      <c r="D687" s="7" t="str">
        <f t="shared" si="31"/>
        <v xml:space="preserve"> Russell J</v>
      </c>
      <c r="E687" s="7" t="str">
        <f t="shared" si="32"/>
        <v>Mulley</v>
      </c>
    </row>
    <row r="688" spans="1:5" ht="15.6" x14ac:dyDescent="0.3">
      <c r="A688" s="6" t="s">
        <v>1684</v>
      </c>
      <c r="B688" s="6" t="s">
        <v>3071</v>
      </c>
      <c r="C688" s="7" t="str">
        <f t="shared" si="30"/>
        <v>Ms.</v>
      </c>
      <c r="D688" s="7" t="str">
        <f t="shared" si="31"/>
        <v xml:space="preserve"> Karine</v>
      </c>
      <c r="E688" s="7" t="str">
        <f t="shared" si="32"/>
        <v>Parry</v>
      </c>
    </row>
    <row r="689" spans="1:5" ht="15.6" x14ac:dyDescent="0.3">
      <c r="A689" s="6" t="s">
        <v>1683</v>
      </c>
      <c r="B689" s="6" t="s">
        <v>3072</v>
      </c>
      <c r="C689" s="7" t="str">
        <f t="shared" si="30"/>
        <v>Ms.</v>
      </c>
      <c r="D689" s="7" t="str">
        <f t="shared" si="31"/>
        <v xml:space="preserve"> Cheryl</v>
      </c>
      <c r="E689" s="7" t="str">
        <f t="shared" si="32"/>
        <v>Mason Cox</v>
      </c>
    </row>
    <row r="690" spans="1:5" ht="15.6" x14ac:dyDescent="0.3">
      <c r="A690" s="6" t="s">
        <v>1682</v>
      </c>
      <c r="B690" s="6" t="s">
        <v>3073</v>
      </c>
      <c r="C690" s="7" t="str">
        <f t="shared" si="30"/>
        <v>Ms.</v>
      </c>
      <c r="D690" s="7" t="str">
        <f t="shared" si="31"/>
        <v xml:space="preserve"> Allison M.</v>
      </c>
      <c r="E690" s="7" t="str">
        <f t="shared" si="32"/>
        <v>Thompson</v>
      </c>
    </row>
    <row r="691" spans="1:5" ht="15.6" x14ac:dyDescent="0.3">
      <c r="A691" s="6" t="s">
        <v>1681</v>
      </c>
      <c r="B691" s="6" t="s">
        <v>3074</v>
      </c>
      <c r="C691" s="7" t="str">
        <f t="shared" si="30"/>
        <v>Ms.</v>
      </c>
      <c r="D691" s="7" t="str">
        <f t="shared" si="31"/>
        <v xml:space="preserve"> Adriana</v>
      </c>
      <c r="E691" s="7" t="str">
        <f t="shared" si="32"/>
        <v>Nelson</v>
      </c>
    </row>
    <row r="692" spans="1:5" ht="15.6" x14ac:dyDescent="0.3">
      <c r="A692" s="6" t="s">
        <v>1680</v>
      </c>
      <c r="B692" s="6" t="s">
        <v>3075</v>
      </c>
      <c r="C692" s="7" t="str">
        <f t="shared" si="30"/>
        <v>Ms.</v>
      </c>
      <c r="D692" s="7" t="str">
        <f t="shared" si="31"/>
        <v xml:space="preserve"> Miranda J</v>
      </c>
      <c r="E692" s="7" t="str">
        <f t="shared" si="32"/>
        <v>Forte</v>
      </c>
    </row>
    <row r="693" spans="1:5" ht="15.6" x14ac:dyDescent="0.3">
      <c r="A693" s="6" t="s">
        <v>1679</v>
      </c>
      <c r="B693" s="6" t="s">
        <v>3076</v>
      </c>
      <c r="C693" s="7" t="str">
        <f t="shared" si="30"/>
        <v>Mr.</v>
      </c>
      <c r="D693" s="7" t="str">
        <f t="shared" si="31"/>
        <v xml:space="preserve"> Roberto</v>
      </c>
      <c r="E693" s="7" t="str">
        <f t="shared" si="32"/>
        <v>Corona Iturriaga</v>
      </c>
    </row>
    <row r="694" spans="1:5" ht="15.6" x14ac:dyDescent="0.3">
      <c r="A694" s="6" t="s">
        <v>1678</v>
      </c>
      <c r="B694" s="6" t="s">
        <v>3077</v>
      </c>
      <c r="C694" s="7" t="str">
        <f t="shared" si="30"/>
        <v>Mrs.</v>
      </c>
      <c r="D694" s="7" t="str">
        <f t="shared" si="31"/>
        <v xml:space="preserve"> Rebecca B.</v>
      </c>
      <c r="E694" s="7" t="str">
        <f t="shared" si="32"/>
        <v>McCollum</v>
      </c>
    </row>
    <row r="695" spans="1:5" ht="15.6" x14ac:dyDescent="0.3">
      <c r="A695" s="6" t="s">
        <v>1677</v>
      </c>
      <c r="B695" s="6" t="s">
        <v>3078</v>
      </c>
      <c r="C695" s="7" t="str">
        <f t="shared" si="30"/>
        <v>Ms.</v>
      </c>
      <c r="D695" s="7" t="str">
        <f t="shared" si="31"/>
        <v xml:space="preserve"> Tiffany</v>
      </c>
      <c r="E695" s="7" t="str">
        <f t="shared" si="32"/>
        <v>Hevner</v>
      </c>
    </row>
    <row r="696" spans="1:5" ht="15.6" x14ac:dyDescent="0.3">
      <c r="A696" s="6" t="s">
        <v>1676</v>
      </c>
      <c r="B696" s="6" t="s">
        <v>3079</v>
      </c>
      <c r="C696" s="7" t="str">
        <f t="shared" si="30"/>
        <v>Mr.</v>
      </c>
      <c r="D696" s="7" t="str">
        <f t="shared" si="31"/>
        <v xml:space="preserve"> Alexander</v>
      </c>
      <c r="E696" s="7" t="str">
        <f t="shared" si="32"/>
        <v>Looi</v>
      </c>
    </row>
    <row r="697" spans="1:5" ht="15.6" x14ac:dyDescent="0.3">
      <c r="A697" s="6" t="s">
        <v>1675</v>
      </c>
      <c r="B697" s="6" t="s">
        <v>3080</v>
      </c>
      <c r="C697" s="7" t="str">
        <f t="shared" si="30"/>
        <v>Mr.</v>
      </c>
      <c r="D697" s="7" t="str">
        <f t="shared" si="31"/>
        <v xml:space="preserve"> Rich M</v>
      </c>
      <c r="E697" s="7" t="str">
        <f t="shared" si="32"/>
        <v>Power</v>
      </c>
    </row>
    <row r="698" spans="1:5" ht="15.6" x14ac:dyDescent="0.3">
      <c r="A698" s="6" t="s">
        <v>1674</v>
      </c>
      <c r="B698" s="6" t="s">
        <v>3081</v>
      </c>
      <c r="C698" s="7" t="str">
        <f t="shared" si="30"/>
        <v>Mr.</v>
      </c>
      <c r="D698" s="7" t="str">
        <f t="shared" si="31"/>
        <v xml:space="preserve"> Aaron C</v>
      </c>
      <c r="E698" s="7" t="str">
        <f t="shared" si="32"/>
        <v>Routon</v>
      </c>
    </row>
    <row r="699" spans="1:5" ht="15.6" x14ac:dyDescent="0.3">
      <c r="A699" s="6" t="s">
        <v>1673</v>
      </c>
      <c r="B699" s="6" t="s">
        <v>3082</v>
      </c>
      <c r="C699" s="7" t="str">
        <f t="shared" si="30"/>
        <v>Ms.</v>
      </c>
      <c r="D699" s="7" t="str">
        <f t="shared" si="31"/>
        <v xml:space="preserve"> Kate</v>
      </c>
      <c r="E699" s="7" t="str">
        <f t="shared" si="32"/>
        <v>Dochelli</v>
      </c>
    </row>
    <row r="700" spans="1:5" ht="15.6" x14ac:dyDescent="0.3">
      <c r="A700" s="6" t="s">
        <v>1672</v>
      </c>
      <c r="B700" s="6" t="s">
        <v>3083</v>
      </c>
      <c r="C700" s="7" t="str">
        <f t="shared" si="30"/>
        <v>Ms.</v>
      </c>
      <c r="D700" s="7" t="str">
        <f t="shared" si="31"/>
        <v xml:space="preserve"> Maria M</v>
      </c>
      <c r="E700" s="7" t="str">
        <f t="shared" si="32"/>
        <v>Gillespie</v>
      </c>
    </row>
    <row r="701" spans="1:5" ht="15.6" x14ac:dyDescent="0.3">
      <c r="A701" s="6" t="s">
        <v>1671</v>
      </c>
      <c r="B701" s="6" t="s">
        <v>3084</v>
      </c>
      <c r="C701" s="7" t="str">
        <f t="shared" si="30"/>
        <v>Mr.</v>
      </c>
      <c r="D701" s="7" t="str">
        <f t="shared" si="31"/>
        <v xml:space="preserve"> Daven W</v>
      </c>
      <c r="E701" s="7" t="str">
        <f t="shared" si="32"/>
        <v>Oskvig</v>
      </c>
    </row>
    <row r="702" spans="1:5" ht="15.6" x14ac:dyDescent="0.3">
      <c r="A702" s="6" t="s">
        <v>1670</v>
      </c>
      <c r="B702" s="6" t="s">
        <v>3085</v>
      </c>
      <c r="C702" s="7" t="str">
        <f t="shared" si="30"/>
        <v>Mrs.</v>
      </c>
      <c r="D702" s="7" t="str">
        <f t="shared" si="31"/>
        <v xml:space="preserve"> Brianne</v>
      </c>
      <c r="E702" s="7" t="str">
        <f t="shared" si="32"/>
        <v>Holland-Stergar</v>
      </c>
    </row>
    <row r="703" spans="1:5" ht="15.6" x14ac:dyDescent="0.3">
      <c r="A703" s="6" t="s">
        <v>1669</v>
      </c>
      <c r="B703" s="6" t="s">
        <v>3086</v>
      </c>
      <c r="C703" s="7" t="str">
        <f t="shared" si="30"/>
        <v>Mr.</v>
      </c>
      <c r="D703" s="7" t="str">
        <f t="shared" si="31"/>
        <v xml:space="preserve"> Hiroki</v>
      </c>
      <c r="E703" s="7" t="str">
        <f t="shared" si="32"/>
        <v>Arai</v>
      </c>
    </row>
    <row r="704" spans="1:5" ht="15.6" x14ac:dyDescent="0.3">
      <c r="A704" s="6" t="s">
        <v>1668</v>
      </c>
      <c r="B704" s="6" t="s">
        <v>3087</v>
      </c>
      <c r="C704" s="7" t="str">
        <f t="shared" si="30"/>
        <v>Mr.</v>
      </c>
      <c r="D704" s="7" t="str">
        <f t="shared" si="31"/>
        <v xml:space="preserve"> Anders</v>
      </c>
      <c r="E704" s="7" t="str">
        <f t="shared" si="32"/>
        <v>Olausson</v>
      </c>
    </row>
    <row r="705" spans="1:5" ht="15.6" x14ac:dyDescent="0.3">
      <c r="A705" s="6" t="s">
        <v>1667</v>
      </c>
      <c r="B705" s="6" t="s">
        <v>3088</v>
      </c>
      <c r="C705" s="7" t="str">
        <f t="shared" si="30"/>
        <v>Ms.</v>
      </c>
      <c r="D705" s="7" t="str">
        <f t="shared" si="31"/>
        <v xml:space="preserve"> Danielle</v>
      </c>
      <c r="E705" s="7" t="str">
        <f t="shared" si="32"/>
        <v>Wagner</v>
      </c>
    </row>
    <row r="706" spans="1:5" ht="15.6" x14ac:dyDescent="0.3">
      <c r="A706" s="6" t="s">
        <v>1666</v>
      </c>
      <c r="B706" s="6" t="s">
        <v>3089</v>
      </c>
      <c r="C706" s="7" t="str">
        <f t="shared" si="30"/>
        <v>Ms.</v>
      </c>
      <c r="D706" s="7" t="str">
        <f t="shared" si="31"/>
        <v xml:space="preserve"> Candace N</v>
      </c>
      <c r="E706" s="7" t="str">
        <f t="shared" si="32"/>
        <v>Delong</v>
      </c>
    </row>
    <row r="707" spans="1:5" ht="15.6" x14ac:dyDescent="0.3">
      <c r="A707" s="6" t="s">
        <v>1665</v>
      </c>
      <c r="B707" s="6" t="s">
        <v>3090</v>
      </c>
      <c r="C707" s="7" t="str">
        <f t="shared" ref="C707:C770" si="33">MID(B707,FIND(",",B707)+2,FIND(" ",B707,FIND(",",B707)+2)-FIND(",",B707)-2)</f>
        <v>Mr.</v>
      </c>
      <c r="D707" s="7" t="str">
        <f t="shared" ref="D707:D770" si="34">MID(B707,FIND(" ",B707,FIND(",",B707)+2)+1,LEN(B707)-FIND(" ",B707,FIND(",",B707)+2))</f>
        <v xml:space="preserve"> Bruno F.</v>
      </c>
      <c r="E707" s="7" t="str">
        <f t="shared" ref="E707:E770" si="35">LEFT(B707,FIND(",",B707)-1)</f>
        <v>Mehech</v>
      </c>
    </row>
    <row r="708" spans="1:5" ht="15.6" x14ac:dyDescent="0.3">
      <c r="A708" s="6" t="s">
        <v>1664</v>
      </c>
      <c r="B708" s="6" t="s">
        <v>3091</v>
      </c>
      <c r="C708" s="7" t="str">
        <f t="shared" si="33"/>
        <v>Ms.</v>
      </c>
      <c r="D708" s="7" t="str">
        <f t="shared" si="34"/>
        <v xml:space="preserve"> Emily</v>
      </c>
      <c r="E708" s="7" t="str">
        <f t="shared" si="35"/>
        <v>Machiela</v>
      </c>
    </row>
    <row r="709" spans="1:5" ht="15.6" x14ac:dyDescent="0.3">
      <c r="A709" s="6" t="s">
        <v>1663</v>
      </c>
      <c r="B709" s="6" t="s">
        <v>3092</v>
      </c>
      <c r="C709" s="7" t="str">
        <f t="shared" si="33"/>
        <v>Mrs.</v>
      </c>
      <c r="D709" s="7" t="str">
        <f t="shared" si="34"/>
        <v xml:space="preserve"> Katie</v>
      </c>
      <c r="E709" s="7" t="str">
        <f t="shared" si="35"/>
        <v>Young</v>
      </c>
    </row>
    <row r="710" spans="1:5" ht="15.6" x14ac:dyDescent="0.3">
      <c r="A710" s="6" t="s">
        <v>1662</v>
      </c>
      <c r="B710" s="6" t="s">
        <v>3093</v>
      </c>
      <c r="C710" s="7" t="str">
        <f t="shared" si="33"/>
        <v>Mrs.</v>
      </c>
      <c r="D710" s="7" t="str">
        <f t="shared" si="34"/>
        <v xml:space="preserve"> Sally</v>
      </c>
      <c r="E710" s="7" t="str">
        <f t="shared" si="35"/>
        <v>Dupere</v>
      </c>
    </row>
    <row r="711" spans="1:5" ht="15.6" x14ac:dyDescent="0.3">
      <c r="A711" s="6" t="s">
        <v>1661</v>
      </c>
      <c r="B711" s="6" t="s">
        <v>3094</v>
      </c>
      <c r="C711" s="7" t="str">
        <f t="shared" si="33"/>
        <v>Ms.</v>
      </c>
      <c r="D711" s="7" t="str">
        <f t="shared" si="34"/>
        <v xml:space="preserve"> Meaghan J</v>
      </c>
      <c r="E711" s="7" t="str">
        <f t="shared" si="35"/>
        <v>Iandolo</v>
      </c>
    </row>
    <row r="712" spans="1:5" ht="15.6" x14ac:dyDescent="0.3">
      <c r="A712" s="6" t="s">
        <v>1660</v>
      </c>
      <c r="B712" s="6" t="s">
        <v>3095</v>
      </c>
      <c r="C712" s="7" t="str">
        <f t="shared" si="33"/>
        <v>Ms.</v>
      </c>
      <c r="D712" s="7" t="str">
        <f t="shared" si="34"/>
        <v xml:space="preserve"> Rina</v>
      </c>
      <c r="E712" s="7" t="str">
        <f t="shared" si="35"/>
        <v>Ito</v>
      </c>
    </row>
    <row r="713" spans="1:5" ht="15.6" x14ac:dyDescent="0.3">
      <c r="A713" s="6" t="s">
        <v>1659</v>
      </c>
      <c r="B713" s="6" t="s">
        <v>3096</v>
      </c>
      <c r="C713" s="7" t="str">
        <f t="shared" si="33"/>
        <v>Ms.</v>
      </c>
      <c r="D713" s="7" t="str">
        <f t="shared" si="34"/>
        <v xml:space="preserve"> Kristin P.</v>
      </c>
      <c r="E713" s="7" t="str">
        <f t="shared" si="35"/>
        <v>Barry</v>
      </c>
    </row>
    <row r="714" spans="1:5" ht="15.6" x14ac:dyDescent="0.3">
      <c r="A714" s="6" t="s">
        <v>1658</v>
      </c>
      <c r="B714" s="6" t="s">
        <v>3097</v>
      </c>
      <c r="C714" s="7" t="str">
        <f t="shared" si="33"/>
        <v>Mr.</v>
      </c>
      <c r="D714" s="7" t="str">
        <f t="shared" si="34"/>
        <v xml:space="preserve"> Albert</v>
      </c>
      <c r="E714" s="7" t="str">
        <f t="shared" si="35"/>
        <v>Boyce</v>
      </c>
    </row>
    <row r="715" spans="1:5" ht="15.6" x14ac:dyDescent="0.3">
      <c r="A715" s="6" t="s">
        <v>1657</v>
      </c>
      <c r="B715" s="6" t="s">
        <v>3098</v>
      </c>
      <c r="C715" s="7" t="str">
        <f t="shared" si="33"/>
        <v>Mrs.</v>
      </c>
      <c r="D715" s="7" t="str">
        <f t="shared" si="34"/>
        <v xml:space="preserve"> Ashley</v>
      </c>
      <c r="E715" s="7" t="str">
        <f t="shared" si="35"/>
        <v>Lin</v>
      </c>
    </row>
    <row r="716" spans="1:5" ht="15.6" x14ac:dyDescent="0.3">
      <c r="A716" s="6" t="s">
        <v>1656</v>
      </c>
      <c r="B716" s="6" t="s">
        <v>3099</v>
      </c>
      <c r="C716" s="7" t="str">
        <f t="shared" si="33"/>
        <v>Mrs.</v>
      </c>
      <c r="D716" s="7" t="str">
        <f t="shared" si="34"/>
        <v xml:space="preserve"> Shannon L</v>
      </c>
      <c r="E716" s="7" t="str">
        <f t="shared" si="35"/>
        <v>Smith</v>
      </c>
    </row>
    <row r="717" spans="1:5" ht="15.6" x14ac:dyDescent="0.3">
      <c r="A717" s="6" t="s">
        <v>1655</v>
      </c>
      <c r="B717" s="6" t="s">
        <v>3100</v>
      </c>
      <c r="C717" s="7" t="str">
        <f t="shared" si="33"/>
        <v>Ms.</v>
      </c>
      <c r="D717" s="7" t="str">
        <f t="shared" si="34"/>
        <v xml:space="preserve"> Amy B</v>
      </c>
      <c r="E717" s="7" t="str">
        <f t="shared" si="35"/>
        <v>Nalven</v>
      </c>
    </row>
    <row r="718" spans="1:5" ht="15.6" x14ac:dyDescent="0.3">
      <c r="A718" s="6" t="s">
        <v>1654</v>
      </c>
      <c r="B718" s="6" t="s">
        <v>3101</v>
      </c>
      <c r="C718" s="7" t="str">
        <f t="shared" si="33"/>
        <v>Ms.</v>
      </c>
      <c r="D718" s="7" t="str">
        <f t="shared" si="34"/>
        <v xml:space="preserve"> A Danielle</v>
      </c>
      <c r="E718" s="7" t="str">
        <f t="shared" si="35"/>
        <v>Bourgeois</v>
      </c>
    </row>
    <row r="719" spans="1:5" ht="15.6" x14ac:dyDescent="0.3">
      <c r="A719" s="6" t="s">
        <v>1653</v>
      </c>
      <c r="B719" s="6" t="s">
        <v>3102</v>
      </c>
      <c r="C719" s="7" t="str">
        <f t="shared" si="33"/>
        <v>Mr.</v>
      </c>
      <c r="D719" s="7" t="str">
        <f t="shared" si="34"/>
        <v xml:space="preserve"> Conrad F</v>
      </c>
      <c r="E719" s="7" t="str">
        <f t="shared" si="35"/>
        <v>Orloff</v>
      </c>
    </row>
    <row r="720" spans="1:5" ht="15.6" x14ac:dyDescent="0.3">
      <c r="A720" s="6" t="s">
        <v>1652</v>
      </c>
      <c r="B720" s="6" t="s">
        <v>3103</v>
      </c>
      <c r="C720" s="7" t="str">
        <f t="shared" si="33"/>
        <v>Mr.</v>
      </c>
      <c r="D720" s="7" t="str">
        <f t="shared" si="34"/>
        <v xml:space="preserve"> Josh</v>
      </c>
      <c r="E720" s="7" t="str">
        <f t="shared" si="35"/>
        <v>Ramirez</v>
      </c>
    </row>
    <row r="721" spans="1:5" ht="15.6" x14ac:dyDescent="0.3">
      <c r="A721" s="6" t="s">
        <v>1651</v>
      </c>
      <c r="B721" s="6" t="s">
        <v>3104</v>
      </c>
      <c r="C721" s="7" t="str">
        <f t="shared" si="33"/>
        <v>Mr.</v>
      </c>
      <c r="D721" s="7" t="str">
        <f t="shared" si="34"/>
        <v xml:space="preserve"> Maxime</v>
      </c>
      <c r="E721" s="7" t="str">
        <f t="shared" si="35"/>
        <v>Fouquet</v>
      </c>
    </row>
    <row r="722" spans="1:5" ht="15.6" x14ac:dyDescent="0.3">
      <c r="A722" s="6" t="s">
        <v>1650</v>
      </c>
      <c r="B722" s="6" t="s">
        <v>3105</v>
      </c>
      <c r="C722" s="7" t="str">
        <f t="shared" si="33"/>
        <v>Ms.</v>
      </c>
      <c r="D722" s="7" t="str">
        <f t="shared" si="34"/>
        <v xml:space="preserve"> Natalie</v>
      </c>
      <c r="E722" s="7" t="str">
        <f t="shared" si="35"/>
        <v>McPhillips</v>
      </c>
    </row>
    <row r="723" spans="1:5" ht="15.6" x14ac:dyDescent="0.3">
      <c r="A723" s="6" t="s">
        <v>1649</v>
      </c>
      <c r="B723" s="6" t="s">
        <v>3106</v>
      </c>
      <c r="C723" s="7" t="str">
        <f t="shared" si="33"/>
        <v>Ms.</v>
      </c>
      <c r="D723" s="7" t="str">
        <f t="shared" si="34"/>
        <v xml:space="preserve"> Melissa</v>
      </c>
      <c r="E723" s="7" t="str">
        <f t="shared" si="35"/>
        <v>Burgin</v>
      </c>
    </row>
    <row r="724" spans="1:5" ht="15.6" x14ac:dyDescent="0.3">
      <c r="A724" s="6" t="s">
        <v>1648</v>
      </c>
      <c r="B724" s="6" t="s">
        <v>3107</v>
      </c>
      <c r="C724" s="7" t="str">
        <f t="shared" si="33"/>
        <v>Ms.</v>
      </c>
      <c r="D724" s="7" t="str">
        <f t="shared" si="34"/>
        <v xml:space="preserve"> Laura P.</v>
      </c>
      <c r="E724" s="7" t="str">
        <f t="shared" si="35"/>
        <v>Roberts</v>
      </c>
    </row>
    <row r="725" spans="1:5" ht="15.6" x14ac:dyDescent="0.3">
      <c r="A725" s="6" t="s">
        <v>1647</v>
      </c>
      <c r="B725" s="6" t="s">
        <v>3108</v>
      </c>
      <c r="C725" s="7" t="str">
        <f t="shared" si="33"/>
        <v>Mrs.</v>
      </c>
      <c r="D725" s="7" t="str">
        <f t="shared" si="34"/>
        <v xml:space="preserve"> Lisa</v>
      </c>
      <c r="E725" s="7" t="str">
        <f t="shared" si="35"/>
        <v>Nemec</v>
      </c>
    </row>
    <row r="726" spans="1:5" ht="15.6" x14ac:dyDescent="0.3">
      <c r="A726" s="6" t="s">
        <v>1646</v>
      </c>
      <c r="B726" s="6" t="s">
        <v>3109</v>
      </c>
      <c r="C726" s="7" t="str">
        <f t="shared" si="33"/>
        <v>Mr.</v>
      </c>
      <c r="D726" s="7" t="str">
        <f t="shared" si="34"/>
        <v xml:space="preserve"> William D. Jr.</v>
      </c>
      <c r="E726" s="7" t="str">
        <f t="shared" si="35"/>
        <v>Appman</v>
      </c>
    </row>
    <row r="727" spans="1:5" ht="15.6" x14ac:dyDescent="0.3">
      <c r="A727" s="6" t="s">
        <v>1645</v>
      </c>
      <c r="B727" s="6" t="s">
        <v>3110</v>
      </c>
      <c r="C727" s="7" t="str">
        <f t="shared" si="33"/>
        <v>Mr.</v>
      </c>
      <c r="D727" s="7" t="str">
        <f t="shared" si="34"/>
        <v xml:space="preserve"> James</v>
      </c>
      <c r="E727" s="7" t="str">
        <f t="shared" si="35"/>
        <v>Driscoll</v>
      </c>
    </row>
    <row r="728" spans="1:5" ht="15.6" x14ac:dyDescent="0.3">
      <c r="A728" s="6" t="s">
        <v>1644</v>
      </c>
      <c r="B728" s="6" t="s">
        <v>3111</v>
      </c>
      <c r="C728" s="7" t="str">
        <f t="shared" si="33"/>
        <v>Mr.</v>
      </c>
      <c r="D728" s="7" t="str">
        <f t="shared" si="34"/>
        <v xml:space="preserve"> John</v>
      </c>
      <c r="E728" s="7" t="str">
        <f t="shared" si="35"/>
        <v>Glotzbach</v>
      </c>
    </row>
    <row r="729" spans="1:5" ht="15.6" x14ac:dyDescent="0.3">
      <c r="A729" s="6" t="s">
        <v>1643</v>
      </c>
      <c r="B729" s="6" t="s">
        <v>3112</v>
      </c>
      <c r="C729" s="7" t="str">
        <f t="shared" si="33"/>
        <v>Mr.</v>
      </c>
      <c r="D729" s="7" t="str">
        <f t="shared" si="34"/>
        <v xml:space="preserve"> Adam S</v>
      </c>
      <c r="E729" s="7" t="str">
        <f t="shared" si="35"/>
        <v>Tenforde</v>
      </c>
    </row>
    <row r="730" spans="1:5" ht="15.6" x14ac:dyDescent="0.3">
      <c r="A730" s="6" t="s">
        <v>1642</v>
      </c>
      <c r="B730" s="6" t="s">
        <v>3113</v>
      </c>
      <c r="C730" s="7" t="str">
        <f t="shared" si="33"/>
        <v>Mr.</v>
      </c>
      <c r="D730" s="7" t="str">
        <f t="shared" si="34"/>
        <v xml:space="preserve"> Armando</v>
      </c>
      <c r="E730" s="7" t="str">
        <f t="shared" si="35"/>
        <v>Ramirez</v>
      </c>
    </row>
    <row r="731" spans="1:5" ht="15.6" x14ac:dyDescent="0.3">
      <c r="A731" s="6" t="s">
        <v>1641</v>
      </c>
      <c r="B731" s="6" t="s">
        <v>3114</v>
      </c>
      <c r="C731" s="7" t="str">
        <f t="shared" si="33"/>
        <v>Ms.</v>
      </c>
      <c r="D731" s="7" t="str">
        <f t="shared" si="34"/>
        <v xml:space="preserve"> Dana</v>
      </c>
      <c r="E731" s="7" t="str">
        <f t="shared" si="35"/>
        <v>Stanley Torres</v>
      </c>
    </row>
    <row r="732" spans="1:5" ht="15.6" x14ac:dyDescent="0.3">
      <c r="A732" s="6" t="s">
        <v>1640</v>
      </c>
      <c r="B732" s="6" t="s">
        <v>3115</v>
      </c>
      <c r="C732" s="7" t="str">
        <f t="shared" si="33"/>
        <v>Ms.</v>
      </c>
      <c r="D732" s="7" t="str">
        <f t="shared" si="34"/>
        <v xml:space="preserve"> Jennifer L</v>
      </c>
      <c r="E732" s="7" t="str">
        <f t="shared" si="35"/>
        <v>Vandongen</v>
      </c>
    </row>
    <row r="733" spans="1:5" ht="15.6" x14ac:dyDescent="0.3">
      <c r="A733" s="6" t="s">
        <v>1639</v>
      </c>
      <c r="B733" s="6" t="s">
        <v>3116</v>
      </c>
      <c r="C733" s="7" t="str">
        <f t="shared" si="33"/>
        <v>Mr.</v>
      </c>
      <c r="D733" s="7" t="str">
        <f t="shared" si="34"/>
        <v xml:space="preserve"> Benjamin</v>
      </c>
      <c r="E733" s="7" t="str">
        <f t="shared" si="35"/>
        <v>Liebald</v>
      </c>
    </row>
    <row r="734" spans="1:5" ht="15.6" x14ac:dyDescent="0.3">
      <c r="A734" s="6" t="s">
        <v>1638</v>
      </c>
      <c r="B734" s="6" t="s">
        <v>3117</v>
      </c>
      <c r="C734" s="7" t="str">
        <f t="shared" si="33"/>
        <v>Ms.</v>
      </c>
      <c r="D734" s="7" t="str">
        <f t="shared" si="34"/>
        <v xml:space="preserve"> Tanya</v>
      </c>
      <c r="E734" s="7" t="str">
        <f t="shared" si="35"/>
        <v>Holte</v>
      </c>
    </row>
    <row r="735" spans="1:5" ht="15.6" x14ac:dyDescent="0.3">
      <c r="A735" s="6" t="s">
        <v>1637</v>
      </c>
      <c r="B735" s="6" t="s">
        <v>3118</v>
      </c>
      <c r="C735" s="7" t="str">
        <f t="shared" si="33"/>
        <v>Ms.</v>
      </c>
      <c r="D735" s="7" t="str">
        <f t="shared" si="34"/>
        <v xml:space="preserve"> Tracy</v>
      </c>
      <c r="E735" s="7" t="str">
        <f t="shared" si="35"/>
        <v>Johnson</v>
      </c>
    </row>
    <row r="736" spans="1:5" ht="15.6" x14ac:dyDescent="0.3">
      <c r="A736" s="6" t="s">
        <v>1636</v>
      </c>
      <c r="B736" s="6" t="s">
        <v>3119</v>
      </c>
      <c r="C736" s="7" t="str">
        <f t="shared" si="33"/>
        <v>Ms.</v>
      </c>
      <c r="D736" s="7" t="str">
        <f t="shared" si="34"/>
        <v xml:space="preserve"> Emily S</v>
      </c>
      <c r="E736" s="7" t="str">
        <f t="shared" si="35"/>
        <v>Bartlett</v>
      </c>
    </row>
    <row r="737" spans="1:5" ht="15.6" x14ac:dyDescent="0.3">
      <c r="A737" s="6" t="s">
        <v>1635</v>
      </c>
      <c r="B737" s="6" t="s">
        <v>3120</v>
      </c>
      <c r="C737" s="7" t="str">
        <f t="shared" si="33"/>
        <v>Ms.</v>
      </c>
      <c r="D737" s="7" t="str">
        <f t="shared" si="34"/>
        <v xml:space="preserve"> Kelly R</v>
      </c>
      <c r="E737" s="7" t="str">
        <f t="shared" si="35"/>
        <v>Bergman</v>
      </c>
    </row>
    <row r="738" spans="1:5" ht="15.6" x14ac:dyDescent="0.3">
      <c r="A738" s="6" t="s">
        <v>1634</v>
      </c>
      <c r="B738" s="6" t="s">
        <v>3121</v>
      </c>
      <c r="C738" s="7" t="str">
        <f t="shared" si="33"/>
        <v>Mr.</v>
      </c>
      <c r="D738" s="7" t="str">
        <f t="shared" si="34"/>
        <v xml:space="preserve"> Kyle</v>
      </c>
      <c r="E738" s="7" t="str">
        <f t="shared" si="35"/>
        <v>Aitken</v>
      </c>
    </row>
    <row r="739" spans="1:5" ht="15.6" x14ac:dyDescent="0.3">
      <c r="A739" s="6" t="s">
        <v>1633</v>
      </c>
      <c r="B739" s="6" t="s">
        <v>3122</v>
      </c>
      <c r="C739" s="7" t="str">
        <f t="shared" si="33"/>
        <v>Mr.</v>
      </c>
      <c r="D739" s="7" t="str">
        <f t="shared" si="34"/>
        <v xml:space="preserve"> Bruce A Jr.</v>
      </c>
      <c r="E739" s="7" t="str">
        <f t="shared" si="35"/>
        <v>Berger</v>
      </c>
    </row>
    <row r="740" spans="1:5" ht="15.6" x14ac:dyDescent="0.3">
      <c r="A740" s="6" t="s">
        <v>1632</v>
      </c>
      <c r="B740" s="6" t="s">
        <v>3123</v>
      </c>
      <c r="C740" s="7" t="str">
        <f t="shared" si="33"/>
        <v>Mr.</v>
      </c>
      <c r="D740" s="7" t="str">
        <f t="shared" si="34"/>
        <v xml:space="preserve"> Cary J</v>
      </c>
      <c r="E740" s="7" t="str">
        <f t="shared" si="35"/>
        <v>Richey</v>
      </c>
    </row>
    <row r="741" spans="1:5" ht="15.6" x14ac:dyDescent="0.3">
      <c r="A741" s="6" t="s">
        <v>1631</v>
      </c>
      <c r="B741" s="6" t="s">
        <v>3124</v>
      </c>
      <c r="C741" s="7" t="str">
        <f t="shared" si="33"/>
        <v>Mrs.</v>
      </c>
      <c r="D741" s="7" t="str">
        <f t="shared" si="34"/>
        <v xml:space="preserve"> Jill M</v>
      </c>
      <c r="E741" s="7" t="str">
        <f t="shared" si="35"/>
        <v>Trotter</v>
      </c>
    </row>
    <row r="742" spans="1:5" ht="15.6" x14ac:dyDescent="0.3">
      <c r="A742" s="6" t="s">
        <v>1630</v>
      </c>
      <c r="B742" s="6" t="s">
        <v>3125</v>
      </c>
      <c r="C742" s="7" t="str">
        <f t="shared" si="33"/>
        <v>Mr.</v>
      </c>
      <c r="D742" s="7" t="str">
        <f t="shared" si="34"/>
        <v xml:space="preserve"> Chris</v>
      </c>
      <c r="E742" s="7" t="str">
        <f t="shared" si="35"/>
        <v>Chavez</v>
      </c>
    </row>
    <row r="743" spans="1:5" ht="15.6" x14ac:dyDescent="0.3">
      <c r="A743" s="6" t="s">
        <v>1629</v>
      </c>
      <c r="B743" s="6" t="s">
        <v>3126</v>
      </c>
      <c r="C743" s="7" t="str">
        <f t="shared" si="33"/>
        <v>Mr.</v>
      </c>
      <c r="D743" s="7" t="str">
        <f t="shared" si="34"/>
        <v xml:space="preserve"> Michael E.</v>
      </c>
      <c r="E743" s="7" t="str">
        <f t="shared" si="35"/>
        <v>Orifice</v>
      </c>
    </row>
    <row r="744" spans="1:5" ht="15.6" x14ac:dyDescent="0.3">
      <c r="A744" s="6" t="s">
        <v>1628</v>
      </c>
      <c r="B744" s="6" t="s">
        <v>3127</v>
      </c>
      <c r="C744" s="7" t="str">
        <f t="shared" si="33"/>
        <v>Mrs.</v>
      </c>
      <c r="D744" s="7" t="str">
        <f t="shared" si="34"/>
        <v xml:space="preserve"> Lauren</v>
      </c>
      <c r="E744" s="7" t="str">
        <f t="shared" si="35"/>
        <v>Farkash</v>
      </c>
    </row>
    <row r="745" spans="1:5" ht="15.6" x14ac:dyDescent="0.3">
      <c r="A745" s="6" t="s">
        <v>1627</v>
      </c>
      <c r="B745" s="6" t="s">
        <v>3128</v>
      </c>
      <c r="C745" s="7" t="str">
        <f t="shared" si="33"/>
        <v>Mrs.</v>
      </c>
      <c r="D745" s="7" t="str">
        <f t="shared" si="34"/>
        <v xml:space="preserve"> Kathryn E</v>
      </c>
      <c r="E745" s="7" t="str">
        <f t="shared" si="35"/>
        <v>Hribar</v>
      </c>
    </row>
    <row r="746" spans="1:5" ht="15.6" x14ac:dyDescent="0.3">
      <c r="A746" s="6" t="s">
        <v>1626</v>
      </c>
      <c r="B746" s="6" t="s">
        <v>3129</v>
      </c>
      <c r="C746" s="7" t="str">
        <f t="shared" si="33"/>
        <v>Ms.</v>
      </c>
      <c r="D746" s="7" t="str">
        <f t="shared" si="34"/>
        <v xml:space="preserve"> Polly</v>
      </c>
      <c r="E746" s="7" t="str">
        <f t="shared" si="35"/>
        <v>Crawford</v>
      </c>
    </row>
    <row r="747" spans="1:5" ht="15.6" x14ac:dyDescent="0.3">
      <c r="A747" s="6" t="s">
        <v>1625</v>
      </c>
      <c r="B747" s="6" t="s">
        <v>3130</v>
      </c>
      <c r="C747" s="7" t="str">
        <f t="shared" si="33"/>
        <v>Mr.</v>
      </c>
      <c r="D747" s="7" t="str">
        <f t="shared" si="34"/>
        <v xml:space="preserve"> Mark H.</v>
      </c>
      <c r="E747" s="7" t="str">
        <f t="shared" si="35"/>
        <v>Sittlington</v>
      </c>
    </row>
    <row r="748" spans="1:5" ht="15.6" x14ac:dyDescent="0.3">
      <c r="A748" s="6" t="s">
        <v>1624</v>
      </c>
      <c r="B748" s="6" t="s">
        <v>3131</v>
      </c>
      <c r="C748" s="7" t="str">
        <f t="shared" si="33"/>
        <v>Mrs.</v>
      </c>
      <c r="D748" s="7" t="str">
        <f t="shared" si="34"/>
        <v xml:space="preserve"> Jessie M.</v>
      </c>
      <c r="E748" s="7" t="str">
        <f t="shared" si="35"/>
        <v>Silbert</v>
      </c>
    </row>
    <row r="749" spans="1:5" ht="15.6" x14ac:dyDescent="0.3">
      <c r="A749" s="6" t="s">
        <v>1623</v>
      </c>
      <c r="B749" s="6" t="s">
        <v>3132</v>
      </c>
      <c r="C749" s="7" t="str">
        <f t="shared" si="33"/>
        <v>Mr.</v>
      </c>
      <c r="D749" s="7" t="str">
        <f t="shared" si="34"/>
        <v xml:space="preserve"> Chris</v>
      </c>
      <c r="E749" s="7" t="str">
        <f t="shared" si="35"/>
        <v>Carrique</v>
      </c>
    </row>
    <row r="750" spans="1:5" ht="15.6" x14ac:dyDescent="0.3">
      <c r="A750" s="6" t="s">
        <v>1622</v>
      </c>
      <c r="B750" s="6" t="s">
        <v>3133</v>
      </c>
      <c r="C750" s="7" t="str">
        <f t="shared" si="33"/>
        <v>Mr.</v>
      </c>
      <c r="D750" s="7" t="str">
        <f t="shared" si="34"/>
        <v xml:space="preserve"> Daniel</v>
      </c>
      <c r="E750" s="7" t="str">
        <f t="shared" si="35"/>
        <v>Kosla</v>
      </c>
    </row>
    <row r="751" spans="1:5" ht="15.6" x14ac:dyDescent="0.3">
      <c r="A751" s="6" t="s">
        <v>1621</v>
      </c>
      <c r="B751" s="6" t="s">
        <v>3134</v>
      </c>
      <c r="C751" s="7" t="str">
        <f t="shared" si="33"/>
        <v>Ms.</v>
      </c>
      <c r="D751" s="7" t="str">
        <f t="shared" si="34"/>
        <v xml:space="preserve"> Megan</v>
      </c>
      <c r="E751" s="7" t="str">
        <f t="shared" si="35"/>
        <v>Parker</v>
      </c>
    </row>
    <row r="752" spans="1:5" ht="15.6" x14ac:dyDescent="0.3">
      <c r="A752" s="6" t="s">
        <v>1620</v>
      </c>
      <c r="B752" s="6" t="s">
        <v>3135</v>
      </c>
      <c r="C752" s="7" t="str">
        <f t="shared" si="33"/>
        <v>Mr.</v>
      </c>
      <c r="D752" s="7" t="str">
        <f t="shared" si="34"/>
        <v xml:space="preserve"> Kevin</v>
      </c>
      <c r="E752" s="7" t="str">
        <f t="shared" si="35"/>
        <v>Horton</v>
      </c>
    </row>
    <row r="753" spans="1:5" ht="15.6" x14ac:dyDescent="0.3">
      <c r="A753" s="6" t="s">
        <v>1619</v>
      </c>
      <c r="B753" s="6" t="s">
        <v>3136</v>
      </c>
      <c r="C753" s="7" t="str">
        <f t="shared" si="33"/>
        <v>Ms.</v>
      </c>
      <c r="D753" s="7" t="str">
        <f t="shared" si="34"/>
        <v xml:space="preserve"> Caroline S.</v>
      </c>
      <c r="E753" s="7" t="str">
        <f t="shared" si="35"/>
        <v>Boller</v>
      </c>
    </row>
    <row r="754" spans="1:5" ht="15.6" x14ac:dyDescent="0.3">
      <c r="A754" s="6" t="s">
        <v>1618</v>
      </c>
      <c r="B754" s="6" t="s">
        <v>3137</v>
      </c>
      <c r="C754" s="7" t="str">
        <f t="shared" si="33"/>
        <v>Ms.</v>
      </c>
      <c r="D754" s="7" t="str">
        <f t="shared" si="34"/>
        <v xml:space="preserve"> Nuta</v>
      </c>
      <c r="E754" s="7" t="str">
        <f t="shared" si="35"/>
        <v>Olaru</v>
      </c>
    </row>
    <row r="755" spans="1:5" ht="15.6" x14ac:dyDescent="0.3">
      <c r="A755" s="6" t="s">
        <v>1617</v>
      </c>
      <c r="B755" s="6" t="s">
        <v>3138</v>
      </c>
      <c r="C755" s="7" t="str">
        <f t="shared" si="33"/>
        <v>Ms.</v>
      </c>
      <c r="D755" s="7" t="str">
        <f t="shared" si="34"/>
        <v xml:space="preserve"> Margie</v>
      </c>
      <c r="E755" s="7" t="str">
        <f t="shared" si="35"/>
        <v>Prescott</v>
      </c>
    </row>
    <row r="756" spans="1:5" ht="15.6" x14ac:dyDescent="0.3">
      <c r="A756" s="6" t="s">
        <v>1616</v>
      </c>
      <c r="B756" s="6" t="s">
        <v>3139</v>
      </c>
      <c r="C756" s="7" t="str">
        <f t="shared" si="33"/>
        <v>Mrs.</v>
      </c>
      <c r="D756" s="7" t="str">
        <f t="shared" si="34"/>
        <v xml:space="preserve"> Heidi</v>
      </c>
      <c r="E756" s="7" t="str">
        <f t="shared" si="35"/>
        <v>Hines</v>
      </c>
    </row>
    <row r="757" spans="1:5" ht="15.6" x14ac:dyDescent="0.3">
      <c r="A757" s="6" t="s">
        <v>1615</v>
      </c>
      <c r="B757" s="6" t="s">
        <v>3140</v>
      </c>
      <c r="C757" s="7" t="str">
        <f t="shared" si="33"/>
        <v>Mr.</v>
      </c>
      <c r="D757" s="7" t="str">
        <f t="shared" si="34"/>
        <v xml:space="preserve"> Diego J</v>
      </c>
      <c r="E757" s="7" t="str">
        <f t="shared" si="35"/>
        <v>Blanton</v>
      </c>
    </row>
    <row r="758" spans="1:5" ht="15.6" x14ac:dyDescent="0.3">
      <c r="A758" s="6" t="s">
        <v>1614</v>
      </c>
      <c r="B758" s="6" t="s">
        <v>3141</v>
      </c>
      <c r="C758" s="7" t="str">
        <f t="shared" si="33"/>
        <v>Mr.</v>
      </c>
      <c r="D758" s="7" t="str">
        <f t="shared" si="34"/>
        <v xml:space="preserve"> Enrique M Sr.</v>
      </c>
      <c r="E758" s="7" t="str">
        <f t="shared" si="35"/>
        <v>Bustamante</v>
      </c>
    </row>
    <row r="759" spans="1:5" ht="15.6" x14ac:dyDescent="0.3">
      <c r="A759" s="6" t="s">
        <v>1613</v>
      </c>
      <c r="B759" s="6" t="s">
        <v>3142</v>
      </c>
      <c r="C759" s="7" t="str">
        <f t="shared" si="33"/>
        <v>Mr.</v>
      </c>
      <c r="D759" s="7" t="str">
        <f t="shared" si="34"/>
        <v xml:space="preserve"> Greg</v>
      </c>
      <c r="E759" s="7" t="str">
        <f t="shared" si="35"/>
        <v>McCann</v>
      </c>
    </row>
    <row r="760" spans="1:5" ht="15.6" x14ac:dyDescent="0.3">
      <c r="A760" s="6" t="s">
        <v>1612</v>
      </c>
      <c r="B760" s="6" t="s">
        <v>3143</v>
      </c>
      <c r="C760" s="7" t="str">
        <f t="shared" si="33"/>
        <v>Mr.</v>
      </c>
      <c r="D760" s="7" t="str">
        <f t="shared" si="34"/>
        <v xml:space="preserve"> Filip</v>
      </c>
      <c r="E760" s="7" t="str">
        <f t="shared" si="35"/>
        <v>Schmole</v>
      </c>
    </row>
    <row r="761" spans="1:5" ht="15.6" x14ac:dyDescent="0.3">
      <c r="A761" s="6" t="s">
        <v>1611</v>
      </c>
      <c r="B761" s="6" t="s">
        <v>3144</v>
      </c>
      <c r="C761" s="7" t="str">
        <f t="shared" si="33"/>
        <v>Ms.</v>
      </c>
      <c r="D761" s="7" t="str">
        <f t="shared" si="34"/>
        <v xml:space="preserve"> Rosemary E.</v>
      </c>
      <c r="E761" s="7" t="str">
        <f t="shared" si="35"/>
        <v>Barber</v>
      </c>
    </row>
    <row r="762" spans="1:5" ht="15.6" x14ac:dyDescent="0.3">
      <c r="A762" s="6" t="s">
        <v>1610</v>
      </c>
      <c r="B762" s="6" t="s">
        <v>3145</v>
      </c>
      <c r="C762" s="7" t="str">
        <f t="shared" si="33"/>
        <v>Ms.</v>
      </c>
      <c r="D762" s="7" t="str">
        <f t="shared" si="34"/>
        <v xml:space="preserve"> Lisa</v>
      </c>
      <c r="E762" s="7" t="str">
        <f t="shared" si="35"/>
        <v>Reichmann</v>
      </c>
    </row>
    <row r="763" spans="1:5" ht="15.6" x14ac:dyDescent="0.3">
      <c r="A763" s="6" t="s">
        <v>1609</v>
      </c>
      <c r="B763" s="6" t="s">
        <v>3146</v>
      </c>
      <c r="C763" s="7" t="str">
        <f t="shared" si="33"/>
        <v>Mr.</v>
      </c>
      <c r="D763" s="7" t="str">
        <f t="shared" si="34"/>
        <v xml:space="preserve"> Jason</v>
      </c>
      <c r="E763" s="7" t="str">
        <f t="shared" si="35"/>
        <v>Cavatorta</v>
      </c>
    </row>
    <row r="764" spans="1:5" ht="15.6" x14ac:dyDescent="0.3">
      <c r="A764" s="6" t="s">
        <v>1608</v>
      </c>
      <c r="B764" s="6" t="s">
        <v>3147</v>
      </c>
      <c r="C764" s="7" t="str">
        <f t="shared" si="33"/>
        <v>Ms.</v>
      </c>
      <c r="D764" s="7" t="str">
        <f t="shared" si="34"/>
        <v xml:space="preserve"> Courtney</v>
      </c>
      <c r="E764" s="7" t="str">
        <f t="shared" si="35"/>
        <v>Yaeger</v>
      </c>
    </row>
    <row r="765" spans="1:5" ht="15.6" x14ac:dyDescent="0.3">
      <c r="A765" s="6" t="s">
        <v>1607</v>
      </c>
      <c r="B765" s="6" t="s">
        <v>3148</v>
      </c>
      <c r="C765" s="7" t="str">
        <f t="shared" si="33"/>
        <v>Ms.</v>
      </c>
      <c r="D765" s="7" t="str">
        <f t="shared" si="34"/>
        <v xml:space="preserve"> Jennifer R.</v>
      </c>
      <c r="E765" s="7" t="str">
        <f t="shared" si="35"/>
        <v>Hughes</v>
      </c>
    </row>
    <row r="766" spans="1:5" ht="15.6" x14ac:dyDescent="0.3">
      <c r="A766" s="6" t="s">
        <v>1606</v>
      </c>
      <c r="B766" s="6" t="s">
        <v>3149</v>
      </c>
      <c r="C766" s="7" t="str">
        <f t="shared" si="33"/>
        <v>Ms.</v>
      </c>
      <c r="D766" s="7" t="str">
        <f t="shared" si="34"/>
        <v xml:space="preserve"> Lauren E</v>
      </c>
      <c r="E766" s="7" t="str">
        <f t="shared" si="35"/>
        <v>Donahue</v>
      </c>
    </row>
    <row r="767" spans="1:5" ht="15.6" x14ac:dyDescent="0.3">
      <c r="A767" s="6" t="s">
        <v>1605</v>
      </c>
      <c r="B767" s="6" t="s">
        <v>3150</v>
      </c>
      <c r="C767" s="7" t="str">
        <f t="shared" si="33"/>
        <v>Ms.</v>
      </c>
      <c r="D767" s="7" t="str">
        <f t="shared" si="34"/>
        <v xml:space="preserve"> Ashley M.</v>
      </c>
      <c r="E767" s="7" t="str">
        <f t="shared" si="35"/>
        <v>Greenwell</v>
      </c>
    </row>
    <row r="768" spans="1:5" ht="15.6" x14ac:dyDescent="0.3">
      <c r="A768" s="6" t="s">
        <v>1604</v>
      </c>
      <c r="B768" s="6" t="s">
        <v>3151</v>
      </c>
      <c r="C768" s="7" t="str">
        <f t="shared" si="33"/>
        <v>Ms.</v>
      </c>
      <c r="D768" s="7" t="str">
        <f t="shared" si="34"/>
        <v xml:space="preserve"> Alison R.</v>
      </c>
      <c r="E768" s="7" t="str">
        <f t="shared" si="35"/>
        <v>Steele</v>
      </c>
    </row>
    <row r="769" spans="1:5" ht="15.6" x14ac:dyDescent="0.3">
      <c r="A769" s="6" t="s">
        <v>1603</v>
      </c>
      <c r="B769" s="6" t="s">
        <v>3152</v>
      </c>
      <c r="C769" s="7" t="str">
        <f t="shared" si="33"/>
        <v>Ms.</v>
      </c>
      <c r="D769" s="7" t="str">
        <f t="shared" si="34"/>
        <v xml:space="preserve"> Madeleine</v>
      </c>
      <c r="E769" s="7" t="str">
        <f t="shared" si="35"/>
        <v>Gunter</v>
      </c>
    </row>
    <row r="770" spans="1:5" ht="15.6" x14ac:dyDescent="0.3">
      <c r="A770" s="6" t="s">
        <v>1602</v>
      </c>
      <c r="B770" s="6" t="s">
        <v>3153</v>
      </c>
      <c r="C770" s="7" t="str">
        <f t="shared" si="33"/>
        <v>Ms.</v>
      </c>
      <c r="D770" s="7" t="str">
        <f t="shared" si="34"/>
        <v xml:space="preserve"> Stacey</v>
      </c>
      <c r="E770" s="7" t="str">
        <f t="shared" si="35"/>
        <v>McDonough</v>
      </c>
    </row>
    <row r="771" spans="1:5" ht="15.6" x14ac:dyDescent="0.3">
      <c r="A771" s="6" t="s">
        <v>1601</v>
      </c>
      <c r="B771" s="6" t="s">
        <v>3154</v>
      </c>
      <c r="C771" s="7" t="str">
        <f t="shared" ref="C771:C834" si="36">MID(B771,FIND(",",B771)+2,FIND(" ",B771,FIND(",",B771)+2)-FIND(",",B771)-2)</f>
        <v>Ms.</v>
      </c>
      <c r="D771" s="7" t="str">
        <f t="shared" ref="D771:D834" si="37">MID(B771,FIND(" ",B771,FIND(",",B771)+2)+1,LEN(B771)-FIND(" ",B771,FIND(",",B771)+2))</f>
        <v xml:space="preserve"> Kimberly</v>
      </c>
      <c r="E771" s="7" t="str">
        <f t="shared" ref="E771:E834" si="38">LEFT(B771,FIND(",",B771)-1)</f>
        <v>Sweetland</v>
      </c>
    </row>
    <row r="772" spans="1:5" ht="15.6" x14ac:dyDescent="0.3">
      <c r="A772" s="6" t="s">
        <v>1600</v>
      </c>
      <c r="B772" s="6" t="s">
        <v>3155</v>
      </c>
      <c r="C772" s="7" t="str">
        <f t="shared" si="36"/>
        <v>Mr.</v>
      </c>
      <c r="D772" s="7" t="str">
        <f t="shared" si="37"/>
        <v xml:space="preserve"> Matthew D</v>
      </c>
      <c r="E772" s="7" t="str">
        <f t="shared" si="38"/>
        <v>Hammersmith</v>
      </c>
    </row>
    <row r="773" spans="1:5" ht="15.6" x14ac:dyDescent="0.3">
      <c r="A773" s="6" t="s">
        <v>1599</v>
      </c>
      <c r="B773" s="6" t="s">
        <v>3156</v>
      </c>
      <c r="C773" s="7" t="str">
        <f t="shared" si="36"/>
        <v>Mr.</v>
      </c>
      <c r="D773" s="7" t="str">
        <f t="shared" si="37"/>
        <v xml:space="preserve"> Michael</v>
      </c>
      <c r="E773" s="7" t="str">
        <f t="shared" si="38"/>
        <v>French</v>
      </c>
    </row>
    <row r="774" spans="1:5" ht="15.6" x14ac:dyDescent="0.3">
      <c r="A774" s="6" t="s">
        <v>1598</v>
      </c>
      <c r="B774" s="6" t="s">
        <v>3157</v>
      </c>
      <c r="C774" s="7" t="str">
        <f t="shared" si="36"/>
        <v>Mr.</v>
      </c>
      <c r="D774" s="7" t="str">
        <f t="shared" si="37"/>
        <v xml:space="preserve"> Ben</v>
      </c>
      <c r="E774" s="7" t="str">
        <f t="shared" si="38"/>
        <v>Garbe</v>
      </c>
    </row>
    <row r="775" spans="1:5" ht="15.6" x14ac:dyDescent="0.3">
      <c r="A775" s="6" t="s">
        <v>1597</v>
      </c>
      <c r="B775" s="6" t="s">
        <v>3158</v>
      </c>
      <c r="C775" s="7" t="str">
        <f t="shared" si="36"/>
        <v>Mr.</v>
      </c>
      <c r="D775" s="7" t="str">
        <f t="shared" si="37"/>
        <v xml:space="preserve"> Chris</v>
      </c>
      <c r="E775" s="7" t="str">
        <f t="shared" si="38"/>
        <v>Duncan</v>
      </c>
    </row>
    <row r="776" spans="1:5" ht="15.6" x14ac:dyDescent="0.3">
      <c r="A776" s="6" t="s">
        <v>1596</v>
      </c>
      <c r="B776" s="6" t="s">
        <v>3159</v>
      </c>
      <c r="C776" s="7" t="str">
        <f t="shared" si="36"/>
        <v>Mr.</v>
      </c>
      <c r="D776" s="7" t="str">
        <f t="shared" si="37"/>
        <v xml:space="preserve"> Jeremy J</v>
      </c>
      <c r="E776" s="7" t="str">
        <f t="shared" si="38"/>
        <v>Wallace</v>
      </c>
    </row>
    <row r="777" spans="1:5" ht="15.6" x14ac:dyDescent="0.3">
      <c r="A777" s="6" t="s">
        <v>1595</v>
      </c>
      <c r="B777" s="6" t="s">
        <v>3160</v>
      </c>
      <c r="C777" s="7" t="str">
        <f t="shared" si="36"/>
        <v>Mrs.</v>
      </c>
      <c r="D777" s="7" t="str">
        <f t="shared" si="37"/>
        <v xml:space="preserve"> Amy L.</v>
      </c>
      <c r="E777" s="7" t="str">
        <f t="shared" si="38"/>
        <v>Tillman</v>
      </c>
    </row>
    <row r="778" spans="1:5" ht="15.6" x14ac:dyDescent="0.3">
      <c r="A778" s="6" t="s">
        <v>1594</v>
      </c>
      <c r="B778" s="6" t="s">
        <v>3161</v>
      </c>
      <c r="C778" s="7" t="str">
        <f t="shared" si="36"/>
        <v>Mrs.</v>
      </c>
      <c r="D778" s="7" t="str">
        <f t="shared" si="37"/>
        <v xml:space="preserve"> Karen L.</v>
      </c>
      <c r="E778" s="7" t="str">
        <f t="shared" si="38"/>
        <v>Lee</v>
      </c>
    </row>
    <row r="779" spans="1:5" ht="15.6" x14ac:dyDescent="0.3">
      <c r="A779" s="6" t="s">
        <v>1593</v>
      </c>
      <c r="B779" s="6" t="s">
        <v>3162</v>
      </c>
      <c r="C779" s="7" t="str">
        <f t="shared" si="36"/>
        <v>Ms.</v>
      </c>
      <c r="D779" s="7" t="str">
        <f t="shared" si="37"/>
        <v xml:space="preserve"> Tennille</v>
      </c>
      <c r="E779" s="7" t="str">
        <f t="shared" si="38"/>
        <v>Taylor</v>
      </c>
    </row>
    <row r="780" spans="1:5" ht="15.6" x14ac:dyDescent="0.3">
      <c r="A780" s="6" t="s">
        <v>1592</v>
      </c>
      <c r="B780" s="6" t="s">
        <v>3163</v>
      </c>
      <c r="C780" s="7" t="str">
        <f t="shared" si="36"/>
        <v>Mr.</v>
      </c>
      <c r="D780" s="7" t="str">
        <f t="shared" si="37"/>
        <v xml:space="preserve"> Matt</v>
      </c>
      <c r="E780" s="7" t="str">
        <f t="shared" si="38"/>
        <v>McSween</v>
      </c>
    </row>
    <row r="781" spans="1:5" ht="15.6" x14ac:dyDescent="0.3">
      <c r="A781" s="6" t="s">
        <v>1591</v>
      </c>
      <c r="B781" s="6" t="s">
        <v>3164</v>
      </c>
      <c r="C781" s="7" t="str">
        <f t="shared" si="36"/>
        <v>Ms.</v>
      </c>
      <c r="D781" s="7" t="str">
        <f t="shared" si="37"/>
        <v xml:space="preserve"> Emily</v>
      </c>
      <c r="E781" s="7" t="str">
        <f t="shared" si="38"/>
        <v>Schubert</v>
      </c>
    </row>
    <row r="782" spans="1:5" ht="15.6" x14ac:dyDescent="0.3">
      <c r="A782" s="6" t="s">
        <v>1590</v>
      </c>
      <c r="B782" s="6" t="s">
        <v>3165</v>
      </c>
      <c r="C782" s="7" t="str">
        <f t="shared" si="36"/>
        <v>Mr.</v>
      </c>
      <c r="D782" s="7" t="str">
        <f t="shared" si="37"/>
        <v xml:space="preserve"> Justin E</v>
      </c>
      <c r="E782" s="7" t="str">
        <f t="shared" si="38"/>
        <v>Lalanne</v>
      </c>
    </row>
    <row r="783" spans="1:5" ht="15.6" x14ac:dyDescent="0.3">
      <c r="A783" s="6" t="s">
        <v>1589</v>
      </c>
      <c r="B783" s="6" t="s">
        <v>3166</v>
      </c>
      <c r="C783" s="7" t="str">
        <f t="shared" si="36"/>
        <v>Ms.</v>
      </c>
      <c r="D783" s="7" t="str">
        <f t="shared" si="37"/>
        <v xml:space="preserve"> Shalane</v>
      </c>
      <c r="E783" s="7" t="str">
        <f t="shared" si="38"/>
        <v>Flanagan</v>
      </c>
    </row>
    <row r="784" spans="1:5" ht="15.6" x14ac:dyDescent="0.3">
      <c r="A784" s="6" t="s">
        <v>1588</v>
      </c>
      <c r="B784" s="6" t="s">
        <v>3167</v>
      </c>
      <c r="C784" s="7" t="str">
        <f t="shared" si="36"/>
        <v>Ms.</v>
      </c>
      <c r="D784" s="7" t="str">
        <f t="shared" si="37"/>
        <v xml:space="preserve"> Jessica N.</v>
      </c>
      <c r="E784" s="7" t="str">
        <f t="shared" si="38"/>
        <v>Arellano</v>
      </c>
    </row>
    <row r="785" spans="1:5" ht="15.6" x14ac:dyDescent="0.3">
      <c r="A785" s="6" t="s">
        <v>1587</v>
      </c>
      <c r="B785" s="6" t="s">
        <v>3168</v>
      </c>
      <c r="C785" s="7" t="str">
        <f t="shared" si="36"/>
        <v>Ms.</v>
      </c>
      <c r="D785" s="7" t="str">
        <f t="shared" si="37"/>
        <v xml:space="preserve"> Melanie</v>
      </c>
      <c r="E785" s="7" t="str">
        <f t="shared" si="38"/>
        <v>Charette</v>
      </c>
    </row>
    <row r="786" spans="1:5" ht="15.6" x14ac:dyDescent="0.3">
      <c r="A786" s="6" t="s">
        <v>1586</v>
      </c>
      <c r="B786" s="6" t="s">
        <v>3169</v>
      </c>
      <c r="C786" s="7" t="str">
        <f t="shared" si="36"/>
        <v>Ms.</v>
      </c>
      <c r="D786" s="7" t="str">
        <f t="shared" si="37"/>
        <v xml:space="preserve"> Ruth Angelica</v>
      </c>
      <c r="E786" s="7" t="str">
        <f t="shared" si="38"/>
        <v>Pena Reyes</v>
      </c>
    </row>
    <row r="787" spans="1:5" ht="15.6" x14ac:dyDescent="0.3">
      <c r="A787" s="6" t="s">
        <v>1585</v>
      </c>
      <c r="B787" s="6" t="s">
        <v>3170</v>
      </c>
      <c r="C787" s="7" t="str">
        <f t="shared" si="36"/>
        <v>Ms.</v>
      </c>
      <c r="D787" s="7" t="str">
        <f t="shared" si="37"/>
        <v xml:space="preserve"> Una M</v>
      </c>
      <c r="E787" s="7" t="str">
        <f t="shared" si="38"/>
        <v>Broderick</v>
      </c>
    </row>
    <row r="788" spans="1:5" ht="15.6" x14ac:dyDescent="0.3">
      <c r="A788" s="6" t="s">
        <v>1584</v>
      </c>
      <c r="B788" s="6" t="s">
        <v>3171</v>
      </c>
      <c r="C788" s="7" t="str">
        <f t="shared" si="36"/>
        <v>Ms.</v>
      </c>
      <c r="D788" s="7" t="str">
        <f t="shared" si="37"/>
        <v xml:space="preserve"> Taralyn</v>
      </c>
      <c r="E788" s="7" t="str">
        <f t="shared" si="38"/>
        <v>Summers</v>
      </c>
    </row>
    <row r="789" spans="1:5" ht="15.6" x14ac:dyDescent="0.3">
      <c r="A789" s="6" t="s">
        <v>1583</v>
      </c>
      <c r="B789" s="6" t="s">
        <v>3172</v>
      </c>
      <c r="C789" s="7" t="str">
        <f t="shared" si="36"/>
        <v>Mr.</v>
      </c>
      <c r="D789" s="7" t="str">
        <f t="shared" si="37"/>
        <v xml:space="preserve"> James A</v>
      </c>
      <c r="E789" s="7" t="str">
        <f t="shared" si="38"/>
        <v>Fisher</v>
      </c>
    </row>
    <row r="790" spans="1:5" ht="15.6" x14ac:dyDescent="0.3">
      <c r="A790" s="6" t="s">
        <v>1582</v>
      </c>
      <c r="B790" s="6" t="s">
        <v>3173</v>
      </c>
      <c r="C790" s="7" t="str">
        <f t="shared" si="36"/>
        <v>Mr.</v>
      </c>
      <c r="D790" s="7" t="str">
        <f t="shared" si="37"/>
        <v xml:space="preserve"> Ning</v>
      </c>
      <c r="E790" s="7" t="str">
        <f t="shared" si="38"/>
        <v>Zhou</v>
      </c>
    </row>
    <row r="791" spans="1:5" ht="15.6" x14ac:dyDescent="0.3">
      <c r="A791" s="6" t="s">
        <v>1581</v>
      </c>
      <c r="B791" s="6" t="s">
        <v>3174</v>
      </c>
      <c r="C791" s="7" t="str">
        <f t="shared" si="36"/>
        <v>Mr.</v>
      </c>
      <c r="D791" s="7" t="str">
        <f t="shared" si="37"/>
        <v xml:space="preserve"> Joel</v>
      </c>
      <c r="E791" s="7" t="str">
        <f t="shared" si="38"/>
        <v>Clarke-Ames</v>
      </c>
    </row>
    <row r="792" spans="1:5" ht="15.6" x14ac:dyDescent="0.3">
      <c r="A792" s="6" t="s">
        <v>1580</v>
      </c>
      <c r="B792" s="6" t="s">
        <v>3175</v>
      </c>
      <c r="C792" s="7" t="str">
        <f t="shared" si="36"/>
        <v>Ms.</v>
      </c>
      <c r="D792" s="7" t="str">
        <f t="shared" si="37"/>
        <v xml:space="preserve"> Pamela J.</v>
      </c>
      <c r="E792" s="7" t="str">
        <f t="shared" si="38"/>
        <v>Staton</v>
      </c>
    </row>
    <row r="793" spans="1:5" ht="15.6" x14ac:dyDescent="0.3">
      <c r="A793" s="6" t="s">
        <v>1579</v>
      </c>
      <c r="B793" s="6" t="s">
        <v>3176</v>
      </c>
      <c r="C793" s="7" t="str">
        <f t="shared" si="36"/>
        <v>Ms.</v>
      </c>
      <c r="D793" s="7" t="str">
        <f t="shared" si="37"/>
        <v xml:space="preserve"> Brittney</v>
      </c>
      <c r="E793" s="7" t="str">
        <f t="shared" si="38"/>
        <v>Forster</v>
      </c>
    </row>
    <row r="794" spans="1:5" ht="15.6" x14ac:dyDescent="0.3">
      <c r="A794" s="6" t="s">
        <v>1578</v>
      </c>
      <c r="B794" s="6" t="s">
        <v>3177</v>
      </c>
      <c r="C794" s="7" t="str">
        <f t="shared" si="36"/>
        <v>Mrs.</v>
      </c>
      <c r="D794" s="7" t="str">
        <f t="shared" si="37"/>
        <v xml:space="preserve"> Sheila</v>
      </c>
      <c r="E794" s="7" t="str">
        <f t="shared" si="38"/>
        <v>Monaghan</v>
      </c>
    </row>
    <row r="795" spans="1:5" ht="15.6" x14ac:dyDescent="0.3">
      <c r="A795" s="6" t="s">
        <v>1577</v>
      </c>
      <c r="B795" s="6" t="s">
        <v>3178</v>
      </c>
      <c r="C795" s="7" t="str">
        <f t="shared" si="36"/>
        <v>Mr.</v>
      </c>
      <c r="D795" s="7" t="str">
        <f t="shared" si="37"/>
        <v xml:space="preserve"> Koji</v>
      </c>
      <c r="E795" s="7" t="str">
        <f t="shared" si="38"/>
        <v>Kawamoto</v>
      </c>
    </row>
    <row r="796" spans="1:5" ht="15.6" x14ac:dyDescent="0.3">
      <c r="A796" s="6" t="s">
        <v>1576</v>
      </c>
      <c r="B796" s="6" t="s">
        <v>3179</v>
      </c>
      <c r="C796" s="7" t="str">
        <f t="shared" si="36"/>
        <v>Ms.</v>
      </c>
      <c r="D796" s="7" t="str">
        <f t="shared" si="37"/>
        <v xml:space="preserve"> Sarah</v>
      </c>
      <c r="E796" s="7" t="str">
        <f t="shared" si="38"/>
        <v>Dicharry</v>
      </c>
    </row>
    <row r="797" spans="1:5" ht="15.6" x14ac:dyDescent="0.3">
      <c r="A797" s="6" t="s">
        <v>1575</v>
      </c>
      <c r="B797" s="6" t="s">
        <v>3180</v>
      </c>
      <c r="C797" s="7" t="str">
        <f t="shared" si="36"/>
        <v>Mrs.</v>
      </c>
      <c r="D797" s="7" t="str">
        <f t="shared" si="37"/>
        <v xml:space="preserve"> Colleen M</v>
      </c>
      <c r="E797" s="7" t="str">
        <f t="shared" si="38"/>
        <v>Berry</v>
      </c>
    </row>
    <row r="798" spans="1:5" ht="15.6" x14ac:dyDescent="0.3">
      <c r="A798" s="6" t="s">
        <v>1574</v>
      </c>
      <c r="B798" s="6" t="s">
        <v>3181</v>
      </c>
      <c r="C798" s="7" t="str">
        <f t="shared" si="36"/>
        <v>Ms.</v>
      </c>
      <c r="D798" s="7" t="str">
        <f t="shared" si="37"/>
        <v xml:space="preserve"> Deedra G.</v>
      </c>
      <c r="E798" s="7" t="str">
        <f t="shared" si="38"/>
        <v>Porfirio</v>
      </c>
    </row>
    <row r="799" spans="1:5" ht="15.6" x14ac:dyDescent="0.3">
      <c r="A799" s="6" t="s">
        <v>1573</v>
      </c>
      <c r="B799" s="6" t="s">
        <v>3182</v>
      </c>
      <c r="C799" s="7" t="str">
        <f t="shared" si="36"/>
        <v>Mrs.</v>
      </c>
      <c r="D799" s="7" t="str">
        <f t="shared" si="37"/>
        <v xml:space="preserve"> Kulwinder</v>
      </c>
      <c r="E799" s="7" t="str">
        <f t="shared" si="38"/>
        <v>Thind</v>
      </c>
    </row>
    <row r="800" spans="1:5" ht="15.6" x14ac:dyDescent="0.3">
      <c r="A800" s="6" t="s">
        <v>1572</v>
      </c>
      <c r="B800" s="6" t="s">
        <v>3183</v>
      </c>
      <c r="C800" s="7" t="str">
        <f t="shared" si="36"/>
        <v>Ms.</v>
      </c>
      <c r="D800" s="7" t="str">
        <f t="shared" si="37"/>
        <v xml:space="preserve"> Ann M.</v>
      </c>
      <c r="E800" s="7" t="str">
        <f t="shared" si="38"/>
        <v>Ryan</v>
      </c>
    </row>
    <row r="801" spans="1:5" ht="15.6" x14ac:dyDescent="0.3">
      <c r="A801" s="6" t="s">
        <v>1571</v>
      </c>
      <c r="B801" s="6" t="s">
        <v>3184</v>
      </c>
      <c r="C801" s="7" t="str">
        <f t="shared" si="36"/>
        <v>Ms.</v>
      </c>
      <c r="D801" s="7" t="str">
        <f t="shared" si="37"/>
        <v xml:space="preserve"> Sarah E</v>
      </c>
      <c r="E801" s="7" t="str">
        <f t="shared" si="38"/>
        <v>Horn</v>
      </c>
    </row>
    <row r="802" spans="1:5" ht="15.6" x14ac:dyDescent="0.3">
      <c r="A802" s="6" t="s">
        <v>1570</v>
      </c>
      <c r="B802" s="6" t="s">
        <v>3185</v>
      </c>
      <c r="C802" s="7" t="str">
        <f t="shared" si="36"/>
        <v>Ms.</v>
      </c>
      <c r="D802" s="7" t="str">
        <f t="shared" si="37"/>
        <v xml:space="preserve"> Apryl J.</v>
      </c>
      <c r="E802" s="7" t="str">
        <f t="shared" si="38"/>
        <v>Sabadosa</v>
      </c>
    </row>
    <row r="803" spans="1:5" ht="15.6" x14ac:dyDescent="0.3">
      <c r="A803" s="6" t="s">
        <v>1569</v>
      </c>
      <c r="B803" s="6" t="s">
        <v>3186</v>
      </c>
      <c r="C803" s="7" t="str">
        <f t="shared" si="36"/>
        <v>Mrs.</v>
      </c>
      <c r="D803" s="7" t="str">
        <f t="shared" si="37"/>
        <v xml:space="preserve"> Ilana</v>
      </c>
      <c r="E803" s="7" t="str">
        <f t="shared" si="38"/>
        <v>Casady</v>
      </c>
    </row>
    <row r="804" spans="1:5" ht="15.6" x14ac:dyDescent="0.3">
      <c r="A804" s="6" t="s">
        <v>1568</v>
      </c>
      <c r="B804" s="6" t="s">
        <v>3187</v>
      </c>
      <c r="C804" s="7" t="str">
        <f t="shared" si="36"/>
        <v>Ms.</v>
      </c>
      <c r="D804" s="7" t="str">
        <f t="shared" si="37"/>
        <v xml:space="preserve"> Katherine</v>
      </c>
      <c r="E804" s="7" t="str">
        <f t="shared" si="38"/>
        <v>Phillips</v>
      </c>
    </row>
    <row r="805" spans="1:5" ht="15.6" x14ac:dyDescent="0.3">
      <c r="A805" s="6" t="s">
        <v>1567</v>
      </c>
      <c r="B805" s="6" t="s">
        <v>3188</v>
      </c>
      <c r="C805" s="7" t="str">
        <f t="shared" si="36"/>
        <v>Ms.</v>
      </c>
      <c r="D805" s="7" t="str">
        <f t="shared" si="37"/>
        <v xml:space="preserve"> Katherine</v>
      </c>
      <c r="E805" s="7" t="str">
        <f t="shared" si="38"/>
        <v>Ahokas</v>
      </c>
    </row>
    <row r="806" spans="1:5" ht="15.6" x14ac:dyDescent="0.3">
      <c r="A806" s="6" t="s">
        <v>1566</v>
      </c>
      <c r="B806" s="6" t="s">
        <v>3189</v>
      </c>
      <c r="C806" s="7" t="str">
        <f t="shared" si="36"/>
        <v>Mr.</v>
      </c>
      <c r="D806" s="7" t="str">
        <f t="shared" si="37"/>
        <v xml:space="preserve"> Karl</v>
      </c>
      <c r="E806" s="7" t="str">
        <f t="shared" si="38"/>
        <v>Hebert</v>
      </c>
    </row>
    <row r="807" spans="1:5" ht="15.6" x14ac:dyDescent="0.3">
      <c r="A807" s="6" t="s">
        <v>1565</v>
      </c>
      <c r="B807" s="6" t="s">
        <v>3190</v>
      </c>
      <c r="C807" s="7" t="str">
        <f t="shared" si="36"/>
        <v>Mr.</v>
      </c>
      <c r="D807" s="7" t="str">
        <f t="shared" si="37"/>
        <v xml:space="preserve"> Stephen</v>
      </c>
      <c r="E807" s="7" t="str">
        <f t="shared" si="38"/>
        <v>Fair</v>
      </c>
    </row>
    <row r="808" spans="1:5" ht="15.6" x14ac:dyDescent="0.3">
      <c r="A808" s="6" t="s">
        <v>1564</v>
      </c>
      <c r="B808" s="6" t="s">
        <v>3191</v>
      </c>
      <c r="C808" s="7" t="str">
        <f t="shared" si="36"/>
        <v>Mr.</v>
      </c>
      <c r="D808" s="7" t="str">
        <f t="shared" si="37"/>
        <v xml:space="preserve"> Will</v>
      </c>
      <c r="E808" s="7" t="str">
        <f t="shared" si="38"/>
        <v>Swenson</v>
      </c>
    </row>
    <row r="809" spans="1:5" ht="15.6" x14ac:dyDescent="0.3">
      <c r="A809" s="6" t="s">
        <v>1563</v>
      </c>
      <c r="B809" s="6" t="s">
        <v>3192</v>
      </c>
      <c r="C809" s="7" t="str">
        <f t="shared" si="36"/>
        <v>Mr.</v>
      </c>
      <c r="D809" s="7" t="str">
        <f t="shared" si="37"/>
        <v xml:space="preserve"> Bradley D</v>
      </c>
      <c r="E809" s="7" t="str">
        <f t="shared" si="38"/>
        <v>Revenis</v>
      </c>
    </row>
    <row r="810" spans="1:5" ht="15.6" x14ac:dyDescent="0.3">
      <c r="A810" s="6" t="s">
        <v>1562</v>
      </c>
      <c r="B810" s="6" t="s">
        <v>3193</v>
      </c>
      <c r="C810" s="7" t="str">
        <f t="shared" si="36"/>
        <v>Mrs.</v>
      </c>
      <c r="D810" s="7" t="str">
        <f t="shared" si="37"/>
        <v xml:space="preserve"> Amy M</v>
      </c>
      <c r="E810" s="7" t="str">
        <f t="shared" si="38"/>
        <v>Engnes</v>
      </c>
    </row>
    <row r="811" spans="1:5" ht="15.6" x14ac:dyDescent="0.3">
      <c r="A811" s="6" t="s">
        <v>1561</v>
      </c>
      <c r="B811" s="6" t="s">
        <v>3194</v>
      </c>
      <c r="C811" s="7" t="str">
        <f t="shared" si="36"/>
        <v>Mr.</v>
      </c>
      <c r="D811" s="7" t="str">
        <f t="shared" si="37"/>
        <v xml:space="preserve"> Matthew W.</v>
      </c>
      <c r="E811" s="7" t="str">
        <f t="shared" si="38"/>
        <v>Wiltse</v>
      </c>
    </row>
    <row r="812" spans="1:5" ht="15.6" x14ac:dyDescent="0.3">
      <c r="A812" s="6" t="s">
        <v>1560</v>
      </c>
      <c r="B812" s="6" t="s">
        <v>3195</v>
      </c>
      <c r="C812" s="7" t="str">
        <f t="shared" si="36"/>
        <v>Mr.</v>
      </c>
      <c r="D812" s="7" t="str">
        <f t="shared" si="37"/>
        <v xml:space="preserve"> Doug</v>
      </c>
      <c r="E812" s="7" t="str">
        <f t="shared" si="38"/>
        <v>Fernandez</v>
      </c>
    </row>
    <row r="813" spans="1:5" ht="15.6" x14ac:dyDescent="0.3">
      <c r="A813" s="6" t="s">
        <v>1559</v>
      </c>
      <c r="B813" s="6" t="s">
        <v>3196</v>
      </c>
      <c r="C813" s="7" t="str">
        <f t="shared" si="36"/>
        <v>Mr.</v>
      </c>
      <c r="D813" s="7" t="str">
        <f t="shared" si="37"/>
        <v xml:space="preserve"> Tom</v>
      </c>
      <c r="E813" s="7" t="str">
        <f t="shared" si="38"/>
        <v>Edwards</v>
      </c>
    </row>
    <row r="814" spans="1:5" ht="15.6" x14ac:dyDescent="0.3">
      <c r="A814" s="6" t="s">
        <v>1558</v>
      </c>
      <c r="B814" s="6" t="s">
        <v>3197</v>
      </c>
      <c r="C814" s="7" t="str">
        <f t="shared" si="36"/>
        <v>Mr.</v>
      </c>
      <c r="D814" s="7" t="str">
        <f t="shared" si="37"/>
        <v xml:space="preserve"> Jonathan</v>
      </c>
      <c r="E814" s="7" t="str">
        <f t="shared" si="38"/>
        <v>Pinney</v>
      </c>
    </row>
    <row r="815" spans="1:5" ht="15.6" x14ac:dyDescent="0.3">
      <c r="A815" s="6" t="s">
        <v>1557</v>
      </c>
      <c r="B815" s="6" t="s">
        <v>3198</v>
      </c>
      <c r="C815" s="7" t="str">
        <f t="shared" si="36"/>
        <v>Mr.</v>
      </c>
      <c r="D815" s="7" t="str">
        <f t="shared" si="37"/>
        <v xml:space="preserve"> Wayne A.</v>
      </c>
      <c r="E815" s="7" t="str">
        <f t="shared" si="38"/>
        <v>Levy</v>
      </c>
    </row>
    <row r="816" spans="1:5" ht="15.6" x14ac:dyDescent="0.3">
      <c r="A816" s="6" t="s">
        <v>1556</v>
      </c>
      <c r="B816" s="6" t="s">
        <v>3199</v>
      </c>
      <c r="C816" s="7" t="str">
        <f t="shared" si="36"/>
        <v>Mr.</v>
      </c>
      <c r="D816" s="7" t="str">
        <f t="shared" si="37"/>
        <v xml:space="preserve"> Nobuyori</v>
      </c>
      <c r="E816" s="7" t="str">
        <f t="shared" si="38"/>
        <v>Takeda</v>
      </c>
    </row>
    <row r="817" spans="1:5" ht="15.6" x14ac:dyDescent="0.3">
      <c r="A817" s="6" t="s">
        <v>1555</v>
      </c>
      <c r="B817" s="6" t="s">
        <v>3200</v>
      </c>
      <c r="C817" s="7" t="str">
        <f t="shared" si="36"/>
        <v>Mr.</v>
      </c>
      <c r="D817" s="7" t="str">
        <f t="shared" si="37"/>
        <v xml:space="preserve"> Rich</v>
      </c>
      <c r="E817" s="7" t="str">
        <f t="shared" si="38"/>
        <v>Burke</v>
      </c>
    </row>
    <row r="818" spans="1:5" ht="15.6" x14ac:dyDescent="0.3">
      <c r="A818" s="6" t="s">
        <v>1554</v>
      </c>
      <c r="B818" s="6" t="s">
        <v>3201</v>
      </c>
      <c r="C818" s="7" t="str">
        <f t="shared" si="36"/>
        <v>Mr.</v>
      </c>
      <c r="D818" s="7" t="str">
        <f t="shared" si="37"/>
        <v xml:space="preserve"> Marcos S</v>
      </c>
      <c r="E818" s="7" t="str">
        <f t="shared" si="38"/>
        <v>Duarte</v>
      </c>
    </row>
    <row r="819" spans="1:5" ht="15.6" x14ac:dyDescent="0.3">
      <c r="A819" s="6" t="s">
        <v>1553</v>
      </c>
      <c r="B819" s="6" t="s">
        <v>3202</v>
      </c>
      <c r="C819" s="7" t="str">
        <f t="shared" si="36"/>
        <v>Mr.</v>
      </c>
      <c r="D819" s="7" t="str">
        <f t="shared" si="37"/>
        <v xml:space="preserve"> Dave</v>
      </c>
      <c r="E819" s="7" t="str">
        <f t="shared" si="38"/>
        <v>Clark</v>
      </c>
    </row>
    <row r="820" spans="1:5" ht="15.6" x14ac:dyDescent="0.3">
      <c r="A820" s="6" t="s">
        <v>1552</v>
      </c>
      <c r="B820" s="6" t="s">
        <v>3203</v>
      </c>
      <c r="C820" s="7" t="str">
        <f t="shared" si="36"/>
        <v>Mr.</v>
      </c>
      <c r="D820" s="7" t="str">
        <f t="shared" si="37"/>
        <v xml:space="preserve"> Andy</v>
      </c>
      <c r="E820" s="7" t="str">
        <f t="shared" si="38"/>
        <v>Nice</v>
      </c>
    </row>
    <row r="821" spans="1:5" ht="15.6" x14ac:dyDescent="0.3">
      <c r="A821" s="6" t="s">
        <v>1551</v>
      </c>
      <c r="B821" s="6" t="s">
        <v>3204</v>
      </c>
      <c r="C821" s="7" t="str">
        <f t="shared" si="36"/>
        <v>Ms.</v>
      </c>
      <c r="D821" s="7" t="str">
        <f t="shared" si="37"/>
        <v xml:space="preserve"> Mary</v>
      </c>
      <c r="E821" s="7" t="str">
        <f t="shared" si="38"/>
        <v>Windler</v>
      </c>
    </row>
    <row r="822" spans="1:5" ht="15.6" x14ac:dyDescent="0.3">
      <c r="A822" s="6" t="s">
        <v>1550</v>
      </c>
      <c r="B822" s="6" t="s">
        <v>3205</v>
      </c>
      <c r="C822" s="7" t="str">
        <f t="shared" si="36"/>
        <v>Mr.</v>
      </c>
      <c r="D822" s="7" t="str">
        <f t="shared" si="37"/>
        <v xml:space="preserve"> Marcus B</v>
      </c>
      <c r="E822" s="7" t="str">
        <f t="shared" si="38"/>
        <v>Jones</v>
      </c>
    </row>
    <row r="823" spans="1:5" ht="15.6" x14ac:dyDescent="0.3">
      <c r="A823" s="6" t="s">
        <v>1549</v>
      </c>
      <c r="B823" s="6" t="s">
        <v>3206</v>
      </c>
      <c r="C823" s="7" t="str">
        <f t="shared" si="36"/>
        <v>Mr.</v>
      </c>
      <c r="D823" s="7" t="str">
        <f t="shared" si="37"/>
        <v xml:space="preserve"> Thomas K.</v>
      </c>
      <c r="E823" s="7" t="str">
        <f t="shared" si="38"/>
        <v>Stevenson</v>
      </c>
    </row>
    <row r="824" spans="1:5" ht="15.6" x14ac:dyDescent="0.3">
      <c r="A824" s="6" t="s">
        <v>1548</v>
      </c>
      <c r="B824" s="6" t="s">
        <v>3207</v>
      </c>
      <c r="C824" s="7" t="str">
        <f t="shared" si="36"/>
        <v>Mr.</v>
      </c>
      <c r="D824" s="7" t="str">
        <f t="shared" si="37"/>
        <v xml:space="preserve"> Robert</v>
      </c>
      <c r="E824" s="7" t="str">
        <f t="shared" si="38"/>
        <v>Humphrey</v>
      </c>
    </row>
    <row r="825" spans="1:5" ht="15.6" x14ac:dyDescent="0.3">
      <c r="A825" s="6" t="s">
        <v>1547</v>
      </c>
      <c r="B825" s="6" t="s">
        <v>3208</v>
      </c>
      <c r="C825" s="7" t="str">
        <f t="shared" si="36"/>
        <v>Mr.</v>
      </c>
      <c r="D825" s="7" t="str">
        <f t="shared" si="37"/>
        <v xml:space="preserve"> Geoff</v>
      </c>
      <c r="E825" s="7" t="str">
        <f t="shared" si="38"/>
        <v>Nelson</v>
      </c>
    </row>
    <row r="826" spans="1:5" ht="15.6" x14ac:dyDescent="0.3">
      <c r="A826" s="6" t="s">
        <v>1546</v>
      </c>
      <c r="B826" s="6" t="s">
        <v>3209</v>
      </c>
      <c r="C826" s="7" t="str">
        <f t="shared" si="36"/>
        <v>Mr.</v>
      </c>
      <c r="D826" s="7" t="str">
        <f t="shared" si="37"/>
        <v xml:space="preserve"> Chris J.</v>
      </c>
      <c r="E826" s="7" t="str">
        <f t="shared" si="38"/>
        <v>Payne</v>
      </c>
    </row>
    <row r="827" spans="1:5" ht="15.6" x14ac:dyDescent="0.3">
      <c r="A827" s="6" t="s">
        <v>1545</v>
      </c>
      <c r="B827" s="6" t="s">
        <v>3210</v>
      </c>
      <c r="C827" s="7" t="str">
        <f t="shared" si="36"/>
        <v>Ms.</v>
      </c>
      <c r="D827" s="7" t="str">
        <f t="shared" si="37"/>
        <v xml:space="preserve"> Kate A.</v>
      </c>
      <c r="E827" s="7" t="str">
        <f t="shared" si="38"/>
        <v>Hails</v>
      </c>
    </row>
    <row r="828" spans="1:5" ht="15.6" x14ac:dyDescent="0.3">
      <c r="A828" s="6" t="s">
        <v>1544</v>
      </c>
      <c r="B828" s="6" t="s">
        <v>3211</v>
      </c>
      <c r="C828" s="7" t="str">
        <f t="shared" si="36"/>
        <v>Ms.</v>
      </c>
      <c r="D828" s="7" t="str">
        <f t="shared" si="37"/>
        <v xml:space="preserve"> Kelli</v>
      </c>
      <c r="E828" s="7" t="str">
        <f t="shared" si="38"/>
        <v>Proctor</v>
      </c>
    </row>
    <row r="829" spans="1:5" ht="15.6" x14ac:dyDescent="0.3">
      <c r="A829" s="6" t="s">
        <v>1543</v>
      </c>
      <c r="B829" s="6" t="s">
        <v>3212</v>
      </c>
      <c r="C829" s="7" t="str">
        <f t="shared" si="36"/>
        <v>Mrs.</v>
      </c>
      <c r="D829" s="7" t="str">
        <f t="shared" si="37"/>
        <v xml:space="preserve"> Maggie M</v>
      </c>
      <c r="E829" s="7" t="str">
        <f t="shared" si="38"/>
        <v>Ryan</v>
      </c>
    </row>
    <row r="830" spans="1:5" ht="15.6" x14ac:dyDescent="0.3">
      <c r="A830" s="6" t="s">
        <v>1542</v>
      </c>
      <c r="B830" s="6" t="s">
        <v>3213</v>
      </c>
      <c r="C830" s="7" t="str">
        <f t="shared" si="36"/>
        <v>Mrs.</v>
      </c>
      <c r="D830" s="7" t="str">
        <f t="shared" si="37"/>
        <v xml:space="preserve"> Michelle L.</v>
      </c>
      <c r="E830" s="7" t="str">
        <f t="shared" si="38"/>
        <v>Watson</v>
      </c>
    </row>
    <row r="831" spans="1:5" ht="15.6" x14ac:dyDescent="0.3">
      <c r="A831" s="6" t="s">
        <v>1541</v>
      </c>
      <c r="B831" s="6" t="s">
        <v>3214</v>
      </c>
      <c r="C831" s="7" t="str">
        <f t="shared" si="36"/>
        <v>Mrs.</v>
      </c>
      <c r="D831" s="7" t="str">
        <f t="shared" si="37"/>
        <v xml:space="preserve"> Ashley K</v>
      </c>
      <c r="E831" s="7" t="str">
        <f t="shared" si="38"/>
        <v>Gresh</v>
      </c>
    </row>
    <row r="832" spans="1:5" ht="15.6" x14ac:dyDescent="0.3">
      <c r="A832" s="6" t="s">
        <v>1540</v>
      </c>
      <c r="B832" s="6" t="s">
        <v>3215</v>
      </c>
      <c r="C832" s="7" t="str">
        <f t="shared" si="36"/>
        <v>Mr.</v>
      </c>
      <c r="D832" s="7" t="str">
        <f t="shared" si="37"/>
        <v xml:space="preserve"> Michael</v>
      </c>
      <c r="E832" s="7" t="str">
        <f t="shared" si="38"/>
        <v>Anis</v>
      </c>
    </row>
    <row r="833" spans="1:5" ht="15.6" x14ac:dyDescent="0.3">
      <c r="A833" s="6" t="s">
        <v>1539</v>
      </c>
      <c r="B833" s="6" t="s">
        <v>3216</v>
      </c>
      <c r="C833" s="7" t="str">
        <f t="shared" si="36"/>
        <v>Mr.</v>
      </c>
      <c r="D833" s="7" t="str">
        <f t="shared" si="37"/>
        <v xml:space="preserve"> Ryan K.</v>
      </c>
      <c r="E833" s="7" t="str">
        <f t="shared" si="38"/>
        <v>Swartz</v>
      </c>
    </row>
    <row r="834" spans="1:5" ht="15.6" x14ac:dyDescent="0.3">
      <c r="A834" s="6" t="s">
        <v>1538</v>
      </c>
      <c r="B834" s="6" t="s">
        <v>3217</v>
      </c>
      <c r="C834" s="7" t="str">
        <f t="shared" si="36"/>
        <v>Mr.</v>
      </c>
      <c r="D834" s="7" t="str">
        <f t="shared" si="37"/>
        <v xml:space="preserve"> Matthew J</v>
      </c>
      <c r="E834" s="7" t="str">
        <f t="shared" si="38"/>
        <v>Schluneker</v>
      </c>
    </row>
    <row r="835" spans="1:5" ht="15.6" x14ac:dyDescent="0.3">
      <c r="A835" s="6" t="s">
        <v>1537</v>
      </c>
      <c r="B835" s="6" t="s">
        <v>3218</v>
      </c>
      <c r="C835" s="7" t="str">
        <f t="shared" ref="C835:C898" si="39">MID(B835,FIND(",",B835)+2,FIND(" ",B835,FIND(",",B835)+2)-FIND(",",B835)-2)</f>
        <v>Mrs.</v>
      </c>
      <c r="D835" s="7" t="str">
        <f t="shared" ref="D835:D898" si="40">MID(B835,FIND(" ",B835,FIND(",",B835)+2)+1,LEN(B835)-FIND(" ",B835,FIND(",",B835)+2))</f>
        <v xml:space="preserve"> Karine</v>
      </c>
      <c r="E835" s="7" t="str">
        <f t="shared" ref="E835:E898" si="41">LEFT(B835,FIND(",",B835)-1)</f>
        <v>Bellemare</v>
      </c>
    </row>
    <row r="836" spans="1:5" ht="15.6" x14ac:dyDescent="0.3">
      <c r="A836" s="6" t="s">
        <v>1536</v>
      </c>
      <c r="B836" s="6" t="s">
        <v>3219</v>
      </c>
      <c r="C836" s="7" t="str">
        <f t="shared" si="39"/>
        <v>Ms.</v>
      </c>
      <c r="D836" s="7" t="str">
        <f t="shared" si="40"/>
        <v xml:space="preserve"> Antonia G</v>
      </c>
      <c r="E836" s="7" t="str">
        <f t="shared" si="41"/>
        <v>Vitalo</v>
      </c>
    </row>
    <row r="837" spans="1:5" ht="15.6" x14ac:dyDescent="0.3">
      <c r="A837" s="6" t="s">
        <v>1535</v>
      </c>
      <c r="B837" s="6" t="s">
        <v>3220</v>
      </c>
      <c r="C837" s="7" t="str">
        <f t="shared" si="39"/>
        <v>Ms.</v>
      </c>
      <c r="D837" s="7" t="str">
        <f t="shared" si="40"/>
        <v xml:space="preserve"> Casondra L</v>
      </c>
      <c r="E837" s="7" t="str">
        <f t="shared" si="41"/>
        <v>Hamilton</v>
      </c>
    </row>
    <row r="838" spans="1:5" ht="15.6" x14ac:dyDescent="0.3">
      <c r="A838" s="6" t="s">
        <v>1534</v>
      </c>
      <c r="B838" s="6" t="s">
        <v>3221</v>
      </c>
      <c r="C838" s="7" t="str">
        <f t="shared" si="39"/>
        <v>Ms.</v>
      </c>
      <c r="D838" s="7" t="str">
        <f t="shared" si="40"/>
        <v xml:space="preserve"> Wendy</v>
      </c>
      <c r="E838" s="7" t="str">
        <f t="shared" si="41"/>
        <v>Marshall</v>
      </c>
    </row>
    <row r="839" spans="1:5" ht="15.6" x14ac:dyDescent="0.3">
      <c r="A839" s="6" t="s">
        <v>1533</v>
      </c>
      <c r="B839" s="6" t="s">
        <v>3222</v>
      </c>
      <c r="C839" s="7" t="str">
        <f t="shared" si="39"/>
        <v>Mr.</v>
      </c>
      <c r="D839" s="7" t="str">
        <f t="shared" si="40"/>
        <v xml:space="preserve"> Eric D</v>
      </c>
      <c r="E839" s="7" t="str">
        <f t="shared" si="41"/>
        <v>Cale</v>
      </c>
    </row>
    <row r="840" spans="1:5" ht="15.6" x14ac:dyDescent="0.3">
      <c r="A840" s="6" t="s">
        <v>1532</v>
      </c>
      <c r="B840" s="6" t="s">
        <v>3223</v>
      </c>
      <c r="C840" s="7" t="str">
        <f t="shared" si="39"/>
        <v>Ms.</v>
      </c>
      <c r="D840" s="7" t="str">
        <f t="shared" si="40"/>
        <v xml:space="preserve"> Elizabeth</v>
      </c>
      <c r="E840" s="7" t="str">
        <f t="shared" si="41"/>
        <v>Pittaway</v>
      </c>
    </row>
    <row r="841" spans="1:5" ht="15.6" x14ac:dyDescent="0.3">
      <c r="A841" s="6" t="s">
        <v>1531</v>
      </c>
      <c r="B841" s="6" t="s">
        <v>3224</v>
      </c>
      <c r="C841" s="7" t="str">
        <f t="shared" si="39"/>
        <v>Ms.</v>
      </c>
      <c r="D841" s="7" t="str">
        <f t="shared" si="40"/>
        <v xml:space="preserve"> Laura F</v>
      </c>
      <c r="E841" s="7" t="str">
        <f t="shared" si="41"/>
        <v>Bill</v>
      </c>
    </row>
    <row r="842" spans="1:5" ht="15.6" x14ac:dyDescent="0.3">
      <c r="A842" s="6" t="s">
        <v>1530</v>
      </c>
      <c r="B842" s="6" t="s">
        <v>3225</v>
      </c>
      <c r="C842" s="7" t="str">
        <f t="shared" si="39"/>
        <v>Ms.</v>
      </c>
      <c r="D842" s="7" t="str">
        <f t="shared" si="40"/>
        <v xml:space="preserve"> Amelia F.</v>
      </c>
      <c r="E842" s="7" t="str">
        <f t="shared" si="41"/>
        <v>Antrim</v>
      </c>
    </row>
    <row r="843" spans="1:5" ht="15.6" x14ac:dyDescent="0.3">
      <c r="A843" s="6" t="s">
        <v>1529</v>
      </c>
      <c r="B843" s="6" t="s">
        <v>3226</v>
      </c>
      <c r="C843" s="7" t="str">
        <f t="shared" si="39"/>
        <v>Ms.</v>
      </c>
      <c r="D843" s="7" t="str">
        <f t="shared" si="40"/>
        <v xml:space="preserve"> Amy L.</v>
      </c>
      <c r="E843" s="7" t="str">
        <f t="shared" si="41"/>
        <v>Doolittle-Crider</v>
      </c>
    </row>
    <row r="844" spans="1:5" ht="15.6" x14ac:dyDescent="0.3">
      <c r="A844" s="6" t="s">
        <v>1528</v>
      </c>
      <c r="B844" s="6" t="s">
        <v>3227</v>
      </c>
      <c r="C844" s="7" t="str">
        <f t="shared" si="39"/>
        <v>Ms.</v>
      </c>
      <c r="D844" s="7" t="str">
        <f t="shared" si="40"/>
        <v xml:space="preserve"> Katie J</v>
      </c>
      <c r="E844" s="7" t="str">
        <f t="shared" si="41"/>
        <v>Ruhlman</v>
      </c>
    </row>
    <row r="845" spans="1:5" ht="15.6" x14ac:dyDescent="0.3">
      <c r="A845" s="6" t="s">
        <v>1527</v>
      </c>
      <c r="B845" s="6" t="s">
        <v>3228</v>
      </c>
      <c r="C845" s="7" t="str">
        <f t="shared" si="39"/>
        <v>Ms.</v>
      </c>
      <c r="D845" s="7" t="str">
        <f t="shared" si="40"/>
        <v xml:space="preserve"> Laura E.</v>
      </c>
      <c r="E845" s="7" t="str">
        <f t="shared" si="41"/>
        <v>Anderson</v>
      </c>
    </row>
    <row r="846" spans="1:5" ht="15.6" x14ac:dyDescent="0.3">
      <c r="A846" s="6" t="s">
        <v>1526</v>
      </c>
      <c r="B846" s="6" t="s">
        <v>3229</v>
      </c>
      <c r="C846" s="7" t="str">
        <f t="shared" si="39"/>
        <v>Mrs.</v>
      </c>
      <c r="D846" s="7" t="str">
        <f t="shared" si="40"/>
        <v xml:space="preserve"> Mayumi</v>
      </c>
      <c r="E846" s="7" t="str">
        <f t="shared" si="41"/>
        <v>Uchiyama</v>
      </c>
    </row>
    <row r="847" spans="1:5" ht="15.6" x14ac:dyDescent="0.3">
      <c r="A847" s="6" t="s">
        <v>1525</v>
      </c>
      <c r="B847" s="6" t="s">
        <v>3230</v>
      </c>
      <c r="C847" s="7" t="str">
        <f t="shared" si="39"/>
        <v>Ms.</v>
      </c>
      <c r="D847" s="7" t="str">
        <f t="shared" si="40"/>
        <v xml:space="preserve"> Vanessa</v>
      </c>
      <c r="E847" s="7" t="str">
        <f t="shared" si="41"/>
        <v>Desota</v>
      </c>
    </row>
    <row r="848" spans="1:5" ht="15.6" x14ac:dyDescent="0.3">
      <c r="A848" s="6" t="s">
        <v>1524</v>
      </c>
      <c r="B848" s="6" t="s">
        <v>3231</v>
      </c>
      <c r="C848" s="7" t="str">
        <f t="shared" si="39"/>
        <v>Ms.</v>
      </c>
      <c r="D848" s="7" t="str">
        <f t="shared" si="40"/>
        <v xml:space="preserve"> Natali N</v>
      </c>
      <c r="E848" s="7" t="str">
        <f t="shared" si="41"/>
        <v>Edmonds</v>
      </c>
    </row>
    <row r="849" spans="1:5" ht="15.6" x14ac:dyDescent="0.3">
      <c r="A849" s="6" t="s">
        <v>1523</v>
      </c>
      <c r="B849" s="6" t="s">
        <v>3232</v>
      </c>
      <c r="C849" s="7" t="str">
        <f t="shared" si="39"/>
        <v>Ms.</v>
      </c>
      <c r="D849" s="7" t="str">
        <f t="shared" si="40"/>
        <v xml:space="preserve"> Beth</v>
      </c>
      <c r="E849" s="7" t="str">
        <f t="shared" si="41"/>
        <v>Otto</v>
      </c>
    </row>
    <row r="850" spans="1:5" ht="15.6" x14ac:dyDescent="0.3">
      <c r="A850" s="6" t="s">
        <v>1522</v>
      </c>
      <c r="B850" s="6" t="s">
        <v>3233</v>
      </c>
      <c r="C850" s="7" t="str">
        <f t="shared" si="39"/>
        <v>Mr.</v>
      </c>
      <c r="D850" s="7" t="str">
        <f t="shared" si="40"/>
        <v xml:space="preserve"> Alex</v>
      </c>
      <c r="E850" s="7" t="str">
        <f t="shared" si="41"/>
        <v>Kurt</v>
      </c>
    </row>
    <row r="851" spans="1:5" ht="15.6" x14ac:dyDescent="0.3">
      <c r="A851" s="6" t="s">
        <v>1521</v>
      </c>
      <c r="B851" s="6" t="s">
        <v>3234</v>
      </c>
      <c r="C851" s="7" t="str">
        <f t="shared" si="39"/>
        <v>Mr.</v>
      </c>
      <c r="D851" s="7" t="str">
        <f t="shared" si="40"/>
        <v xml:space="preserve"> Spencer</v>
      </c>
      <c r="E851" s="7" t="str">
        <f t="shared" si="41"/>
        <v>Duhaime</v>
      </c>
    </row>
    <row r="852" spans="1:5" ht="15.6" x14ac:dyDescent="0.3">
      <c r="A852" s="6" t="s">
        <v>1520</v>
      </c>
      <c r="B852" s="6" t="s">
        <v>3235</v>
      </c>
      <c r="C852" s="7" t="str">
        <f t="shared" si="39"/>
        <v>Ms.</v>
      </c>
      <c r="D852" s="7" t="str">
        <f t="shared" si="40"/>
        <v xml:space="preserve"> Andee W.</v>
      </c>
      <c r="E852" s="7" t="str">
        <f t="shared" si="41"/>
        <v>Swann</v>
      </c>
    </row>
    <row r="853" spans="1:5" ht="15.6" x14ac:dyDescent="0.3">
      <c r="A853" s="6" t="s">
        <v>1519</v>
      </c>
      <c r="B853" s="6" t="s">
        <v>3236</v>
      </c>
      <c r="C853" s="7" t="str">
        <f t="shared" si="39"/>
        <v>Mrs.</v>
      </c>
      <c r="D853" s="7" t="str">
        <f t="shared" si="40"/>
        <v xml:space="preserve"> Amy</v>
      </c>
      <c r="E853" s="7" t="str">
        <f t="shared" si="41"/>
        <v>Burton</v>
      </c>
    </row>
    <row r="854" spans="1:5" ht="15.6" x14ac:dyDescent="0.3">
      <c r="A854" s="6" t="s">
        <v>1518</v>
      </c>
      <c r="B854" s="6" t="s">
        <v>3237</v>
      </c>
      <c r="C854" s="7" t="str">
        <f t="shared" si="39"/>
        <v>Mr.</v>
      </c>
      <c r="D854" s="7" t="str">
        <f t="shared" si="40"/>
        <v xml:space="preserve"> Joshua</v>
      </c>
      <c r="E854" s="7" t="str">
        <f t="shared" si="41"/>
        <v>Ricardi</v>
      </c>
    </row>
    <row r="855" spans="1:5" ht="15.6" x14ac:dyDescent="0.3">
      <c r="A855" s="6" t="s">
        <v>1517</v>
      </c>
      <c r="B855" s="6" t="s">
        <v>3238</v>
      </c>
      <c r="C855" s="7" t="str">
        <f t="shared" si="39"/>
        <v>Mr.</v>
      </c>
      <c r="D855" s="7" t="str">
        <f t="shared" si="40"/>
        <v xml:space="preserve"> C Fred</v>
      </c>
      <c r="E855" s="7" t="str">
        <f t="shared" si="41"/>
        <v>Joslyn</v>
      </c>
    </row>
    <row r="856" spans="1:5" ht="15.6" x14ac:dyDescent="0.3">
      <c r="A856" s="6" t="s">
        <v>1516</v>
      </c>
      <c r="B856" s="6" t="s">
        <v>3239</v>
      </c>
      <c r="C856" s="7" t="str">
        <f t="shared" si="39"/>
        <v>Mr.</v>
      </c>
      <c r="D856" s="7" t="str">
        <f t="shared" si="40"/>
        <v xml:space="preserve"> Jeremy</v>
      </c>
      <c r="E856" s="7" t="str">
        <f t="shared" si="41"/>
        <v>Bennie</v>
      </c>
    </row>
    <row r="857" spans="1:5" ht="15.6" x14ac:dyDescent="0.3">
      <c r="A857" s="6" t="s">
        <v>1515</v>
      </c>
      <c r="B857" s="6" t="s">
        <v>3240</v>
      </c>
      <c r="C857" s="7" t="str">
        <f t="shared" si="39"/>
        <v>Mr.</v>
      </c>
      <c r="D857" s="7" t="str">
        <f t="shared" si="40"/>
        <v xml:space="preserve"> Patrick Sr.</v>
      </c>
      <c r="E857" s="7" t="str">
        <f t="shared" si="41"/>
        <v>Kanyane</v>
      </c>
    </row>
    <row r="858" spans="1:5" ht="15.6" x14ac:dyDescent="0.3">
      <c r="A858" s="6" t="s">
        <v>1514</v>
      </c>
      <c r="B858" s="6" t="s">
        <v>3241</v>
      </c>
      <c r="C858" s="7" t="str">
        <f t="shared" si="39"/>
        <v>Ms.</v>
      </c>
      <c r="D858" s="7" t="str">
        <f t="shared" si="40"/>
        <v xml:space="preserve"> Kelly M.</v>
      </c>
      <c r="E858" s="7" t="str">
        <f t="shared" si="41"/>
        <v>McFadden</v>
      </c>
    </row>
    <row r="859" spans="1:5" ht="15.6" x14ac:dyDescent="0.3">
      <c r="A859" s="6" t="s">
        <v>1513</v>
      </c>
      <c r="B859" s="6" t="s">
        <v>3242</v>
      </c>
      <c r="C859" s="7" t="str">
        <f t="shared" si="39"/>
        <v>Ms.</v>
      </c>
      <c r="D859" s="7" t="str">
        <f t="shared" si="40"/>
        <v xml:space="preserve"> Katherine</v>
      </c>
      <c r="E859" s="7" t="str">
        <f t="shared" si="41"/>
        <v>Connolly</v>
      </c>
    </row>
    <row r="860" spans="1:5" ht="15.6" x14ac:dyDescent="0.3">
      <c r="A860" s="6" t="s">
        <v>1512</v>
      </c>
      <c r="B860" s="6" t="s">
        <v>3243</v>
      </c>
      <c r="C860" s="7" t="str">
        <f t="shared" si="39"/>
        <v>Ms.</v>
      </c>
      <c r="D860" s="7" t="str">
        <f t="shared" si="40"/>
        <v xml:space="preserve"> Keila L</v>
      </c>
      <c r="E860" s="7" t="str">
        <f t="shared" si="41"/>
        <v>Merino</v>
      </c>
    </row>
    <row r="861" spans="1:5" ht="15.6" x14ac:dyDescent="0.3">
      <c r="A861" s="6" t="s">
        <v>1511</v>
      </c>
      <c r="B861" s="6" t="s">
        <v>3244</v>
      </c>
      <c r="C861" s="7" t="str">
        <f t="shared" si="39"/>
        <v>Ms.</v>
      </c>
      <c r="D861" s="7" t="str">
        <f t="shared" si="40"/>
        <v xml:space="preserve"> Zanae E</v>
      </c>
      <c r="E861" s="7" t="str">
        <f t="shared" si="41"/>
        <v>Baird</v>
      </c>
    </row>
    <row r="862" spans="1:5" ht="15.6" x14ac:dyDescent="0.3">
      <c r="A862" s="6" t="s">
        <v>1510</v>
      </c>
      <c r="B862" s="6" t="s">
        <v>3245</v>
      </c>
      <c r="C862" s="7" t="str">
        <f t="shared" si="39"/>
        <v>Mr.</v>
      </c>
      <c r="D862" s="7" t="str">
        <f t="shared" si="40"/>
        <v xml:space="preserve"> Alex</v>
      </c>
      <c r="E862" s="7" t="str">
        <f t="shared" si="41"/>
        <v>Locatelli</v>
      </c>
    </row>
    <row r="863" spans="1:5" ht="15.6" x14ac:dyDescent="0.3">
      <c r="A863" s="6" t="s">
        <v>1509</v>
      </c>
      <c r="B863" s="6" t="s">
        <v>3246</v>
      </c>
      <c r="C863" s="7" t="str">
        <f t="shared" si="39"/>
        <v>Ms.</v>
      </c>
      <c r="D863" s="7" t="str">
        <f t="shared" si="40"/>
        <v xml:space="preserve"> Kathryn</v>
      </c>
      <c r="E863" s="7" t="str">
        <f t="shared" si="41"/>
        <v>Brake</v>
      </c>
    </row>
    <row r="864" spans="1:5" ht="15.6" x14ac:dyDescent="0.3">
      <c r="A864" s="6" t="s">
        <v>1508</v>
      </c>
      <c r="B864" s="6" t="s">
        <v>3247</v>
      </c>
      <c r="C864" s="7" t="str">
        <f t="shared" si="39"/>
        <v>Mr.</v>
      </c>
      <c r="D864" s="7" t="str">
        <f t="shared" si="40"/>
        <v xml:space="preserve"> Jason L.</v>
      </c>
      <c r="E864" s="7" t="str">
        <f t="shared" si="41"/>
        <v>Jacobs</v>
      </c>
    </row>
    <row r="865" spans="1:5" ht="15.6" x14ac:dyDescent="0.3">
      <c r="A865" s="6" t="s">
        <v>1507</v>
      </c>
      <c r="B865" s="6" t="s">
        <v>3248</v>
      </c>
      <c r="C865" s="7" t="str">
        <f t="shared" si="39"/>
        <v>Mr.</v>
      </c>
      <c r="D865" s="7" t="str">
        <f t="shared" si="40"/>
        <v xml:space="preserve"> Benjamin J.</v>
      </c>
      <c r="E865" s="7" t="str">
        <f t="shared" si="41"/>
        <v>Vaught</v>
      </c>
    </row>
    <row r="866" spans="1:5" ht="15.6" x14ac:dyDescent="0.3">
      <c r="A866" s="6" t="s">
        <v>1506</v>
      </c>
      <c r="B866" s="6" t="s">
        <v>3249</v>
      </c>
      <c r="C866" s="7" t="str">
        <f t="shared" si="39"/>
        <v>Mr.</v>
      </c>
      <c r="D866" s="7" t="str">
        <f t="shared" si="40"/>
        <v xml:space="preserve"> Steven M.</v>
      </c>
      <c r="E866" s="7" t="str">
        <f t="shared" si="41"/>
        <v>Monteleone</v>
      </c>
    </row>
    <row r="867" spans="1:5" ht="15.6" x14ac:dyDescent="0.3">
      <c r="A867" s="6" t="s">
        <v>1505</v>
      </c>
      <c r="B867" s="6" t="s">
        <v>3250</v>
      </c>
      <c r="C867" s="7" t="str">
        <f t="shared" si="39"/>
        <v>Mrs.</v>
      </c>
      <c r="D867" s="7" t="str">
        <f t="shared" si="40"/>
        <v xml:space="preserve"> Erika</v>
      </c>
      <c r="E867" s="7" t="str">
        <f t="shared" si="41"/>
        <v>Verdugo</v>
      </c>
    </row>
    <row r="868" spans="1:5" ht="15.6" x14ac:dyDescent="0.3">
      <c r="A868" s="6" t="s">
        <v>1504</v>
      </c>
      <c r="B868" s="6" t="s">
        <v>3251</v>
      </c>
      <c r="C868" s="7" t="str">
        <f t="shared" si="39"/>
        <v>Mr.</v>
      </c>
      <c r="D868" s="7" t="str">
        <f t="shared" si="40"/>
        <v xml:space="preserve"> Chad</v>
      </c>
      <c r="E868" s="7" t="str">
        <f t="shared" si="41"/>
        <v>Sellers</v>
      </c>
    </row>
    <row r="869" spans="1:5" ht="15.6" x14ac:dyDescent="0.3">
      <c r="A869" s="6" t="s">
        <v>1503</v>
      </c>
      <c r="B869" s="6" t="s">
        <v>3252</v>
      </c>
      <c r="C869" s="7" t="str">
        <f t="shared" si="39"/>
        <v>Mr.</v>
      </c>
      <c r="D869" s="7" t="str">
        <f t="shared" si="40"/>
        <v xml:space="preserve"> Mark</v>
      </c>
      <c r="E869" s="7" t="str">
        <f t="shared" si="41"/>
        <v>Bowman</v>
      </c>
    </row>
    <row r="870" spans="1:5" ht="15.6" x14ac:dyDescent="0.3">
      <c r="A870" s="6" t="s">
        <v>1502</v>
      </c>
      <c r="B870" s="6" t="s">
        <v>3253</v>
      </c>
      <c r="C870" s="7" t="str">
        <f t="shared" si="39"/>
        <v>Mr.</v>
      </c>
      <c r="D870" s="7" t="str">
        <f t="shared" si="40"/>
        <v xml:space="preserve"> David</v>
      </c>
      <c r="E870" s="7" t="str">
        <f t="shared" si="41"/>
        <v>Marley</v>
      </c>
    </row>
    <row r="871" spans="1:5" ht="15.6" x14ac:dyDescent="0.3">
      <c r="A871" s="6" t="s">
        <v>1501</v>
      </c>
      <c r="B871" s="6" t="s">
        <v>3254</v>
      </c>
      <c r="C871" s="7" t="str">
        <f t="shared" si="39"/>
        <v>Mr.</v>
      </c>
      <c r="D871" s="7" t="str">
        <f t="shared" si="40"/>
        <v xml:space="preserve"> Matthew R</v>
      </c>
      <c r="E871" s="7" t="str">
        <f t="shared" si="41"/>
        <v>Grey</v>
      </c>
    </row>
    <row r="872" spans="1:5" ht="15.6" x14ac:dyDescent="0.3">
      <c r="A872" s="6" t="s">
        <v>1500</v>
      </c>
      <c r="B872" s="6" t="s">
        <v>3255</v>
      </c>
      <c r="C872" s="7" t="str">
        <f t="shared" si="39"/>
        <v>Mrs.</v>
      </c>
      <c r="D872" s="7" t="str">
        <f t="shared" si="40"/>
        <v xml:space="preserve"> Orla</v>
      </c>
      <c r="E872" s="7" t="str">
        <f t="shared" si="41"/>
        <v>O'Rourke</v>
      </c>
    </row>
    <row r="873" spans="1:5" ht="15.6" x14ac:dyDescent="0.3">
      <c r="A873" s="6" t="s">
        <v>1499</v>
      </c>
      <c r="B873" s="6" t="s">
        <v>3256</v>
      </c>
      <c r="C873" s="7" t="str">
        <f t="shared" si="39"/>
        <v>Ms.</v>
      </c>
      <c r="D873" s="7" t="str">
        <f t="shared" si="40"/>
        <v xml:space="preserve"> Shaista S</v>
      </c>
      <c r="E873" s="7" t="str">
        <f t="shared" si="41"/>
        <v>Fatehali</v>
      </c>
    </row>
    <row r="874" spans="1:5" ht="15.6" x14ac:dyDescent="0.3">
      <c r="A874" s="6" t="s">
        <v>1498</v>
      </c>
      <c r="B874" s="6" t="s">
        <v>3257</v>
      </c>
      <c r="C874" s="7" t="str">
        <f t="shared" si="39"/>
        <v>Mrs.</v>
      </c>
      <c r="D874" s="7" t="str">
        <f t="shared" si="40"/>
        <v xml:space="preserve"> Emily</v>
      </c>
      <c r="E874" s="7" t="str">
        <f t="shared" si="41"/>
        <v>Piza-Taylor</v>
      </c>
    </row>
    <row r="875" spans="1:5" ht="15.6" x14ac:dyDescent="0.3">
      <c r="A875" s="6" t="s">
        <v>1497</v>
      </c>
      <c r="B875" s="6" t="s">
        <v>3258</v>
      </c>
      <c r="C875" s="7" t="str">
        <f t="shared" si="39"/>
        <v>Ms.</v>
      </c>
      <c r="D875" s="7" t="str">
        <f t="shared" si="40"/>
        <v xml:space="preserve"> Julie A.</v>
      </c>
      <c r="E875" s="7" t="str">
        <f t="shared" si="41"/>
        <v>Cavanaugh</v>
      </c>
    </row>
    <row r="876" spans="1:5" ht="15.6" x14ac:dyDescent="0.3">
      <c r="A876" s="6" t="s">
        <v>1496</v>
      </c>
      <c r="B876" s="6" t="s">
        <v>3259</v>
      </c>
      <c r="C876" s="7" t="str">
        <f t="shared" si="39"/>
        <v>Ms.</v>
      </c>
      <c r="D876" s="7" t="str">
        <f t="shared" si="40"/>
        <v xml:space="preserve"> Megumi</v>
      </c>
      <c r="E876" s="7" t="str">
        <f t="shared" si="41"/>
        <v>Amako</v>
      </c>
    </row>
    <row r="877" spans="1:5" ht="15.6" x14ac:dyDescent="0.3">
      <c r="A877" s="6" t="s">
        <v>1495</v>
      </c>
      <c r="B877" s="6" t="s">
        <v>3260</v>
      </c>
      <c r="C877" s="7" t="str">
        <f t="shared" si="39"/>
        <v>Ms.</v>
      </c>
      <c r="D877" s="7" t="str">
        <f t="shared" si="40"/>
        <v xml:space="preserve"> Skylar</v>
      </c>
      <c r="E877" s="7" t="str">
        <f t="shared" si="41"/>
        <v>Musa</v>
      </c>
    </row>
    <row r="878" spans="1:5" ht="15.6" x14ac:dyDescent="0.3">
      <c r="A878" s="6" t="s">
        <v>1494</v>
      </c>
      <c r="B878" s="6" t="s">
        <v>3261</v>
      </c>
      <c r="C878" s="7" t="str">
        <f t="shared" si="39"/>
        <v>Mrs.</v>
      </c>
      <c r="D878" s="7" t="str">
        <f t="shared" si="40"/>
        <v xml:space="preserve"> Victoria</v>
      </c>
      <c r="E878" s="7" t="str">
        <f t="shared" si="41"/>
        <v>Phillippi</v>
      </c>
    </row>
    <row r="879" spans="1:5" ht="15.6" x14ac:dyDescent="0.3">
      <c r="A879" s="6" t="s">
        <v>1493</v>
      </c>
      <c r="B879" s="6" t="s">
        <v>3262</v>
      </c>
      <c r="C879" s="7" t="str">
        <f t="shared" si="39"/>
        <v>Mrs.</v>
      </c>
      <c r="D879" s="7" t="str">
        <f t="shared" si="40"/>
        <v xml:space="preserve"> Amanda L</v>
      </c>
      <c r="E879" s="7" t="str">
        <f t="shared" si="41"/>
        <v>Hoskins</v>
      </c>
    </row>
    <row r="880" spans="1:5" ht="15.6" x14ac:dyDescent="0.3">
      <c r="A880" s="6" t="s">
        <v>1492</v>
      </c>
      <c r="B880" s="6" t="s">
        <v>3263</v>
      </c>
      <c r="C880" s="7" t="str">
        <f t="shared" si="39"/>
        <v>Ms.</v>
      </c>
      <c r="D880" s="7" t="str">
        <f t="shared" si="40"/>
        <v xml:space="preserve"> Renee</v>
      </c>
      <c r="E880" s="7" t="str">
        <f t="shared" si="41"/>
        <v>Imbalzano Zegar</v>
      </c>
    </row>
    <row r="881" spans="1:5" ht="15.6" x14ac:dyDescent="0.3">
      <c r="A881" s="6" t="s">
        <v>1491</v>
      </c>
      <c r="B881" s="6" t="s">
        <v>3264</v>
      </c>
      <c r="C881" s="7" t="str">
        <f t="shared" si="39"/>
        <v>Ms.</v>
      </c>
      <c r="D881" s="7" t="str">
        <f t="shared" si="40"/>
        <v xml:space="preserve"> Nellie A.</v>
      </c>
      <c r="E881" s="7" t="str">
        <f t="shared" si="41"/>
        <v>Triedman</v>
      </c>
    </row>
    <row r="882" spans="1:5" ht="15.6" x14ac:dyDescent="0.3">
      <c r="A882" s="6" t="s">
        <v>1490</v>
      </c>
      <c r="B882" s="6" t="s">
        <v>3265</v>
      </c>
      <c r="C882" s="7" t="str">
        <f t="shared" si="39"/>
        <v>Ms.</v>
      </c>
      <c r="D882" s="7" t="str">
        <f t="shared" si="40"/>
        <v xml:space="preserve"> Tamara</v>
      </c>
      <c r="E882" s="7" t="str">
        <f t="shared" si="41"/>
        <v>Lovuolo</v>
      </c>
    </row>
    <row r="883" spans="1:5" ht="15.6" x14ac:dyDescent="0.3">
      <c r="A883" s="6" t="s">
        <v>1489</v>
      </c>
      <c r="B883" s="6" t="s">
        <v>3266</v>
      </c>
      <c r="C883" s="7" t="str">
        <f t="shared" si="39"/>
        <v>Ms.</v>
      </c>
      <c r="D883" s="7" t="str">
        <f t="shared" si="40"/>
        <v xml:space="preserve"> Joan</v>
      </c>
      <c r="E883" s="7" t="str">
        <f t="shared" si="41"/>
        <v>Chung</v>
      </c>
    </row>
    <row r="884" spans="1:5" ht="15.6" x14ac:dyDescent="0.3">
      <c r="A884" s="6" t="s">
        <v>1488</v>
      </c>
      <c r="B884" s="6" t="s">
        <v>3267</v>
      </c>
      <c r="C884" s="7" t="str">
        <f t="shared" si="39"/>
        <v>Ms.</v>
      </c>
      <c r="D884" s="7" t="str">
        <f t="shared" si="40"/>
        <v xml:space="preserve"> Aimee J.</v>
      </c>
      <c r="E884" s="7" t="str">
        <f t="shared" si="41"/>
        <v>Newsom</v>
      </c>
    </row>
    <row r="885" spans="1:5" ht="15.6" x14ac:dyDescent="0.3">
      <c r="A885" s="6" t="s">
        <v>1487</v>
      </c>
      <c r="B885" s="6" t="s">
        <v>3268</v>
      </c>
      <c r="C885" s="7" t="str">
        <f t="shared" si="39"/>
        <v>Ms.</v>
      </c>
      <c r="D885" s="7" t="str">
        <f t="shared" si="40"/>
        <v xml:space="preserve"> Suzanne</v>
      </c>
      <c r="E885" s="7" t="str">
        <f t="shared" si="41"/>
        <v>Harrington</v>
      </c>
    </row>
    <row r="886" spans="1:5" ht="15.6" x14ac:dyDescent="0.3">
      <c r="A886" s="6" t="s">
        <v>1486</v>
      </c>
      <c r="B886" s="6" t="s">
        <v>3269</v>
      </c>
      <c r="C886" s="7" t="str">
        <f t="shared" si="39"/>
        <v>Ms.</v>
      </c>
      <c r="D886" s="7" t="str">
        <f t="shared" si="40"/>
        <v xml:space="preserve"> Kristin A.</v>
      </c>
      <c r="E886" s="7" t="str">
        <f t="shared" si="41"/>
        <v>Hoffman</v>
      </c>
    </row>
    <row r="887" spans="1:5" ht="15.6" x14ac:dyDescent="0.3">
      <c r="A887" s="6" t="s">
        <v>1485</v>
      </c>
      <c r="B887" s="6" t="s">
        <v>3270</v>
      </c>
      <c r="C887" s="7" t="str">
        <f t="shared" si="39"/>
        <v>Ms.</v>
      </c>
      <c r="D887" s="7" t="str">
        <f t="shared" si="40"/>
        <v xml:space="preserve"> Bronwyn</v>
      </c>
      <c r="E887" s="7" t="str">
        <f t="shared" si="41"/>
        <v>Van Vugt</v>
      </c>
    </row>
    <row r="888" spans="1:5" ht="15.6" x14ac:dyDescent="0.3">
      <c r="A888" s="6" t="s">
        <v>1484</v>
      </c>
      <c r="B888" s="6" t="s">
        <v>3271</v>
      </c>
      <c r="C888" s="7" t="str">
        <f t="shared" si="39"/>
        <v>Ms.</v>
      </c>
      <c r="D888" s="7" t="str">
        <f t="shared" si="40"/>
        <v xml:space="preserve"> Taylor J</v>
      </c>
      <c r="E888" s="7" t="str">
        <f t="shared" si="41"/>
        <v>Feehley</v>
      </c>
    </row>
    <row r="889" spans="1:5" ht="15.6" x14ac:dyDescent="0.3">
      <c r="A889" s="6" t="s">
        <v>1483</v>
      </c>
      <c r="B889" s="6" t="s">
        <v>3272</v>
      </c>
      <c r="C889" s="7" t="str">
        <f t="shared" si="39"/>
        <v>Mrs.</v>
      </c>
      <c r="D889" s="7" t="str">
        <f t="shared" si="40"/>
        <v xml:space="preserve"> Kimberly M.</v>
      </c>
      <c r="E889" s="7" t="str">
        <f t="shared" si="41"/>
        <v>Ashworth</v>
      </c>
    </row>
    <row r="890" spans="1:5" ht="15.6" x14ac:dyDescent="0.3">
      <c r="A890" s="6" t="s">
        <v>1482</v>
      </c>
      <c r="B890" s="6" t="s">
        <v>3273</v>
      </c>
      <c r="C890" s="7" t="str">
        <f t="shared" si="39"/>
        <v>Mr.</v>
      </c>
      <c r="D890" s="7" t="str">
        <f t="shared" si="40"/>
        <v xml:space="preserve"> Joshua E.</v>
      </c>
      <c r="E890" s="7" t="str">
        <f t="shared" si="41"/>
        <v>Hansen</v>
      </c>
    </row>
    <row r="891" spans="1:5" ht="15.6" x14ac:dyDescent="0.3">
      <c r="A891" s="6" t="s">
        <v>1481</v>
      </c>
      <c r="B891" s="6" t="s">
        <v>3274</v>
      </c>
      <c r="C891" s="7" t="str">
        <f t="shared" si="39"/>
        <v>Mr.</v>
      </c>
      <c r="D891" s="7" t="str">
        <f t="shared" si="40"/>
        <v xml:space="preserve"> Jeffrey</v>
      </c>
      <c r="E891" s="7" t="str">
        <f t="shared" si="41"/>
        <v>Czyz</v>
      </c>
    </row>
    <row r="892" spans="1:5" ht="15.6" x14ac:dyDescent="0.3">
      <c r="A892" s="6" t="s">
        <v>1480</v>
      </c>
      <c r="B892" s="6" t="s">
        <v>3275</v>
      </c>
      <c r="C892" s="7" t="str">
        <f t="shared" si="39"/>
        <v>Mr.</v>
      </c>
      <c r="D892" s="7" t="str">
        <f t="shared" si="40"/>
        <v xml:space="preserve"> Andrew R</v>
      </c>
      <c r="E892" s="7" t="str">
        <f t="shared" si="41"/>
        <v>Bauder</v>
      </c>
    </row>
    <row r="893" spans="1:5" ht="15.6" x14ac:dyDescent="0.3">
      <c r="A893" s="6" t="s">
        <v>1479</v>
      </c>
      <c r="B893" s="6" t="s">
        <v>3276</v>
      </c>
      <c r="C893" s="7" t="str">
        <f t="shared" si="39"/>
        <v>Mr.</v>
      </c>
      <c r="D893" s="7" t="str">
        <f t="shared" si="40"/>
        <v xml:space="preserve"> Francisco J. Sr.</v>
      </c>
      <c r="E893" s="7" t="str">
        <f t="shared" si="41"/>
        <v>Mendoza</v>
      </c>
    </row>
    <row r="894" spans="1:5" ht="15.6" x14ac:dyDescent="0.3">
      <c r="A894" s="6" t="s">
        <v>1478</v>
      </c>
      <c r="B894" s="6" t="s">
        <v>3277</v>
      </c>
      <c r="C894" s="7" t="str">
        <f t="shared" si="39"/>
        <v>Mrs.</v>
      </c>
      <c r="D894" s="7" t="str">
        <f t="shared" si="40"/>
        <v xml:space="preserve"> Rhonda</v>
      </c>
      <c r="E894" s="7" t="str">
        <f t="shared" si="41"/>
        <v>Glass</v>
      </c>
    </row>
    <row r="895" spans="1:5" ht="15.6" x14ac:dyDescent="0.3">
      <c r="A895" s="6" t="s">
        <v>1477</v>
      </c>
      <c r="B895" s="6" t="s">
        <v>3278</v>
      </c>
      <c r="C895" s="7" t="str">
        <f t="shared" si="39"/>
        <v>Mr.</v>
      </c>
      <c r="D895" s="7" t="str">
        <f t="shared" si="40"/>
        <v xml:space="preserve"> John</v>
      </c>
      <c r="E895" s="7" t="str">
        <f t="shared" si="41"/>
        <v>Butcher</v>
      </c>
    </row>
    <row r="896" spans="1:5" ht="15.6" x14ac:dyDescent="0.3">
      <c r="A896" s="6" t="s">
        <v>1476</v>
      </c>
      <c r="B896" s="6" t="s">
        <v>3279</v>
      </c>
      <c r="C896" s="7" t="str">
        <f t="shared" si="39"/>
        <v>Mr.</v>
      </c>
      <c r="D896" s="7" t="str">
        <f t="shared" si="40"/>
        <v xml:space="preserve"> Miles J.</v>
      </c>
      <c r="E896" s="7" t="str">
        <f t="shared" si="41"/>
        <v>Traiser</v>
      </c>
    </row>
    <row r="897" spans="1:5" ht="15.6" x14ac:dyDescent="0.3">
      <c r="A897" s="6" t="s">
        <v>1475</v>
      </c>
      <c r="B897" s="6" t="s">
        <v>3280</v>
      </c>
      <c r="C897" s="7" t="str">
        <f t="shared" si="39"/>
        <v>Ms.</v>
      </c>
      <c r="D897" s="7" t="str">
        <f t="shared" si="40"/>
        <v xml:space="preserve"> Justyna I.</v>
      </c>
      <c r="E897" s="7" t="str">
        <f t="shared" si="41"/>
        <v>Mudy-Mader</v>
      </c>
    </row>
    <row r="898" spans="1:5" ht="15.6" x14ac:dyDescent="0.3">
      <c r="A898" s="6" t="s">
        <v>1474</v>
      </c>
      <c r="B898" s="6" t="s">
        <v>3281</v>
      </c>
      <c r="C898" s="7" t="str">
        <f t="shared" si="39"/>
        <v>Ms.</v>
      </c>
      <c r="D898" s="7" t="str">
        <f t="shared" si="40"/>
        <v xml:space="preserve"> Lucille</v>
      </c>
      <c r="E898" s="7" t="str">
        <f t="shared" si="41"/>
        <v>Rogers</v>
      </c>
    </row>
    <row r="899" spans="1:5" ht="15.6" x14ac:dyDescent="0.3">
      <c r="A899" s="6" t="s">
        <v>1473</v>
      </c>
      <c r="B899" s="6" t="s">
        <v>3282</v>
      </c>
      <c r="C899" s="7" t="str">
        <f t="shared" ref="C899:C962" si="42">MID(B899,FIND(",",B899)+2,FIND(" ",B899,FIND(",",B899)+2)-FIND(",",B899)-2)</f>
        <v>Ms.</v>
      </c>
      <c r="D899" s="7" t="str">
        <f t="shared" ref="D899:D962" si="43">MID(B899,FIND(" ",B899,FIND(",",B899)+2)+1,LEN(B899)-FIND(" ",B899,FIND(",",B899)+2))</f>
        <v xml:space="preserve"> April</v>
      </c>
      <c r="E899" s="7" t="str">
        <f t="shared" ref="E899:E962" si="44">LEFT(B899,FIND(",",B899)-1)</f>
        <v>Woo</v>
      </c>
    </row>
    <row r="900" spans="1:5" ht="15.6" x14ac:dyDescent="0.3">
      <c r="A900" s="6" t="s">
        <v>1472</v>
      </c>
      <c r="B900" s="6" t="s">
        <v>3283</v>
      </c>
      <c r="C900" s="7" t="str">
        <f t="shared" si="42"/>
        <v>Mr.</v>
      </c>
      <c r="D900" s="7" t="str">
        <f t="shared" si="43"/>
        <v xml:space="preserve"> Robert</v>
      </c>
      <c r="E900" s="7" t="str">
        <f t="shared" si="44"/>
        <v>Walsh</v>
      </c>
    </row>
    <row r="901" spans="1:5" ht="15.6" x14ac:dyDescent="0.3">
      <c r="A901" s="6" t="s">
        <v>1471</v>
      </c>
      <c r="B901" s="6" t="s">
        <v>3284</v>
      </c>
      <c r="C901" s="7" t="str">
        <f t="shared" si="42"/>
        <v>Mrs.</v>
      </c>
      <c r="D901" s="7" t="str">
        <f t="shared" si="43"/>
        <v xml:space="preserve"> Alyssa</v>
      </c>
      <c r="E901" s="7" t="str">
        <f t="shared" si="44"/>
        <v>White</v>
      </c>
    </row>
    <row r="902" spans="1:5" ht="15.6" x14ac:dyDescent="0.3">
      <c r="A902" s="6" t="s">
        <v>1470</v>
      </c>
      <c r="B902" s="6" t="s">
        <v>3285</v>
      </c>
      <c r="C902" s="7" t="str">
        <f t="shared" si="42"/>
        <v>Ms.</v>
      </c>
      <c r="D902" s="7" t="str">
        <f t="shared" si="43"/>
        <v xml:space="preserve"> Jessica E.</v>
      </c>
      <c r="E902" s="7" t="str">
        <f t="shared" si="44"/>
        <v>Sheppard</v>
      </c>
    </row>
    <row r="903" spans="1:5" ht="15.6" x14ac:dyDescent="0.3">
      <c r="A903" s="6" t="s">
        <v>1469</v>
      </c>
      <c r="B903" s="6" t="s">
        <v>3286</v>
      </c>
      <c r="C903" s="7" t="str">
        <f t="shared" si="42"/>
        <v>Mr.</v>
      </c>
      <c r="D903" s="7" t="str">
        <f t="shared" si="43"/>
        <v xml:space="preserve"> Patrick J.</v>
      </c>
      <c r="E903" s="7" t="str">
        <f t="shared" si="44"/>
        <v>Doran</v>
      </c>
    </row>
    <row r="904" spans="1:5" ht="15.6" x14ac:dyDescent="0.3">
      <c r="A904" s="6" t="s">
        <v>1468</v>
      </c>
      <c r="B904" s="6" t="s">
        <v>3287</v>
      </c>
      <c r="C904" s="7" t="str">
        <f t="shared" si="42"/>
        <v>Ms.</v>
      </c>
      <c r="D904" s="7" t="str">
        <f t="shared" si="43"/>
        <v xml:space="preserve"> Emilie</v>
      </c>
      <c r="E904" s="7" t="str">
        <f t="shared" si="44"/>
        <v>Labrosse</v>
      </c>
    </row>
    <row r="905" spans="1:5" ht="15.6" x14ac:dyDescent="0.3">
      <c r="A905" s="6" t="s">
        <v>1467</v>
      </c>
      <c r="B905" s="6" t="s">
        <v>3288</v>
      </c>
      <c r="C905" s="7" t="str">
        <f t="shared" si="42"/>
        <v>Ms.</v>
      </c>
      <c r="D905" s="7" t="str">
        <f t="shared" si="43"/>
        <v xml:space="preserve"> Caitlin B.</v>
      </c>
      <c r="E905" s="7" t="str">
        <f t="shared" si="44"/>
        <v>Thomas</v>
      </c>
    </row>
    <row r="906" spans="1:5" ht="15.6" x14ac:dyDescent="0.3">
      <c r="A906" s="6" t="s">
        <v>1466</v>
      </c>
      <c r="B906" s="6" t="s">
        <v>3289</v>
      </c>
      <c r="C906" s="7" t="str">
        <f t="shared" si="42"/>
        <v>Mr.</v>
      </c>
      <c r="D906" s="7" t="str">
        <f t="shared" si="43"/>
        <v xml:space="preserve"> Joseph W</v>
      </c>
      <c r="E906" s="7" t="str">
        <f t="shared" si="44"/>
        <v>Lesniak</v>
      </c>
    </row>
    <row r="907" spans="1:5" ht="15.6" x14ac:dyDescent="0.3">
      <c r="A907" s="6" t="s">
        <v>1465</v>
      </c>
      <c r="B907" s="6" t="s">
        <v>3290</v>
      </c>
      <c r="C907" s="7" t="str">
        <f t="shared" si="42"/>
        <v>Ms.</v>
      </c>
      <c r="D907" s="7" t="str">
        <f t="shared" si="43"/>
        <v xml:space="preserve"> Wendy</v>
      </c>
      <c r="E907" s="7" t="str">
        <f t="shared" si="44"/>
        <v>Prowse</v>
      </c>
    </row>
    <row r="908" spans="1:5" ht="15.6" x14ac:dyDescent="0.3">
      <c r="A908" s="6" t="s">
        <v>1464</v>
      </c>
      <c r="B908" s="6" t="s">
        <v>3291</v>
      </c>
      <c r="C908" s="7" t="str">
        <f t="shared" si="42"/>
        <v>Mrs.</v>
      </c>
      <c r="D908" s="7" t="str">
        <f t="shared" si="43"/>
        <v xml:space="preserve"> Leah L.</v>
      </c>
      <c r="E908" s="7" t="str">
        <f t="shared" si="44"/>
        <v>Seigel</v>
      </c>
    </row>
    <row r="909" spans="1:5" ht="15.6" x14ac:dyDescent="0.3">
      <c r="A909" s="6" t="s">
        <v>1463</v>
      </c>
      <c r="B909" s="6" t="s">
        <v>3292</v>
      </c>
      <c r="C909" s="7" t="str">
        <f t="shared" si="42"/>
        <v>Mr.</v>
      </c>
      <c r="D909" s="7" t="str">
        <f t="shared" si="43"/>
        <v xml:space="preserve"> Wayne L.</v>
      </c>
      <c r="E909" s="7" t="str">
        <f t="shared" si="44"/>
        <v>Blas</v>
      </c>
    </row>
    <row r="910" spans="1:5" ht="15.6" x14ac:dyDescent="0.3">
      <c r="A910" s="6" t="s">
        <v>1462</v>
      </c>
      <c r="B910" s="6" t="s">
        <v>3293</v>
      </c>
      <c r="C910" s="7" t="str">
        <f t="shared" si="42"/>
        <v>Mr.</v>
      </c>
      <c r="D910" s="7" t="str">
        <f t="shared" si="43"/>
        <v xml:space="preserve"> Jason M.</v>
      </c>
      <c r="E910" s="7" t="str">
        <f t="shared" si="44"/>
        <v>Simpson</v>
      </c>
    </row>
    <row r="911" spans="1:5" ht="15.6" x14ac:dyDescent="0.3">
      <c r="A911" s="6" t="s">
        <v>1461</v>
      </c>
      <c r="B911" s="6" t="s">
        <v>3294</v>
      </c>
      <c r="C911" s="7" t="str">
        <f t="shared" si="42"/>
        <v>Mr.</v>
      </c>
      <c r="D911" s="7" t="str">
        <f t="shared" si="43"/>
        <v xml:space="preserve"> Floris</v>
      </c>
      <c r="E911" s="7" t="str">
        <f t="shared" si="44"/>
        <v>Gierman</v>
      </c>
    </row>
    <row r="912" spans="1:5" ht="15.6" x14ac:dyDescent="0.3">
      <c r="A912" s="6" t="s">
        <v>1460</v>
      </c>
      <c r="B912" s="6" t="s">
        <v>3295</v>
      </c>
      <c r="C912" s="7" t="str">
        <f t="shared" si="42"/>
        <v>Mr.</v>
      </c>
      <c r="D912" s="7" t="str">
        <f t="shared" si="43"/>
        <v xml:space="preserve"> Marc</v>
      </c>
      <c r="E912" s="7" t="str">
        <f t="shared" si="44"/>
        <v>Jeuland</v>
      </c>
    </row>
    <row r="913" spans="1:5" ht="15.6" x14ac:dyDescent="0.3">
      <c r="A913" s="6" t="s">
        <v>1459</v>
      </c>
      <c r="B913" s="6" t="s">
        <v>3296</v>
      </c>
      <c r="C913" s="7" t="str">
        <f t="shared" si="42"/>
        <v>Mr.</v>
      </c>
      <c r="D913" s="7" t="str">
        <f t="shared" si="43"/>
        <v xml:space="preserve"> Christopher</v>
      </c>
      <c r="E913" s="7" t="str">
        <f t="shared" si="44"/>
        <v>Chorney</v>
      </c>
    </row>
    <row r="914" spans="1:5" ht="15.6" x14ac:dyDescent="0.3">
      <c r="A914" s="6" t="s">
        <v>1458</v>
      </c>
      <c r="B914" s="6" t="s">
        <v>3297</v>
      </c>
      <c r="C914" s="7" t="str">
        <f t="shared" si="42"/>
        <v>Mr.</v>
      </c>
      <c r="D914" s="7" t="str">
        <f t="shared" si="43"/>
        <v xml:space="preserve"> Kevin</v>
      </c>
      <c r="E914" s="7" t="str">
        <f t="shared" si="44"/>
        <v>Rook</v>
      </c>
    </row>
    <row r="915" spans="1:5" ht="15.6" x14ac:dyDescent="0.3">
      <c r="A915" s="6" t="s">
        <v>1457</v>
      </c>
      <c r="B915" s="6" t="s">
        <v>3298</v>
      </c>
      <c r="C915" s="7" t="str">
        <f t="shared" si="42"/>
        <v>Mr.</v>
      </c>
      <c r="D915" s="7" t="str">
        <f t="shared" si="43"/>
        <v xml:space="preserve"> Aharon N</v>
      </c>
      <c r="E915" s="7" t="str">
        <f t="shared" si="44"/>
        <v>Wright</v>
      </c>
    </row>
    <row r="916" spans="1:5" ht="15.6" x14ac:dyDescent="0.3">
      <c r="A916" s="6" t="s">
        <v>1456</v>
      </c>
      <c r="B916" s="6" t="s">
        <v>3299</v>
      </c>
      <c r="C916" s="7" t="str">
        <f t="shared" si="42"/>
        <v>Mr.</v>
      </c>
      <c r="D916" s="7" t="str">
        <f t="shared" si="43"/>
        <v xml:space="preserve"> Lawrence D.</v>
      </c>
      <c r="E916" s="7" t="str">
        <f t="shared" si="44"/>
        <v>Chin</v>
      </c>
    </row>
    <row r="917" spans="1:5" ht="15.6" x14ac:dyDescent="0.3">
      <c r="A917" s="6" t="s">
        <v>1455</v>
      </c>
      <c r="B917" s="6" t="s">
        <v>3300</v>
      </c>
      <c r="C917" s="7" t="str">
        <f t="shared" si="42"/>
        <v>Mr.</v>
      </c>
      <c r="D917" s="7" t="str">
        <f t="shared" si="43"/>
        <v xml:space="preserve"> Malcolm</v>
      </c>
      <c r="E917" s="7" t="str">
        <f t="shared" si="44"/>
        <v>White</v>
      </c>
    </row>
    <row r="918" spans="1:5" ht="15.6" x14ac:dyDescent="0.3">
      <c r="A918" s="6" t="s">
        <v>1454</v>
      </c>
      <c r="B918" s="6" t="s">
        <v>3301</v>
      </c>
      <c r="C918" s="7" t="str">
        <f t="shared" si="42"/>
        <v>Ms.</v>
      </c>
      <c r="D918" s="7" t="str">
        <f t="shared" si="43"/>
        <v xml:space="preserve"> Anna E.</v>
      </c>
      <c r="E918" s="7" t="str">
        <f t="shared" si="44"/>
        <v>Savage</v>
      </c>
    </row>
    <row r="919" spans="1:5" ht="15.6" x14ac:dyDescent="0.3">
      <c r="A919" s="6" t="s">
        <v>1453</v>
      </c>
      <c r="B919" s="6" t="s">
        <v>3302</v>
      </c>
      <c r="C919" s="7" t="str">
        <f t="shared" si="42"/>
        <v>Ms.</v>
      </c>
      <c r="D919" s="7" t="str">
        <f t="shared" si="43"/>
        <v xml:space="preserve"> Jenny</v>
      </c>
      <c r="E919" s="7" t="str">
        <f t="shared" si="44"/>
        <v>Hitchings</v>
      </c>
    </row>
    <row r="920" spans="1:5" ht="15.6" x14ac:dyDescent="0.3">
      <c r="A920" s="6" t="s">
        <v>1452</v>
      </c>
      <c r="B920" s="6" t="s">
        <v>3303</v>
      </c>
      <c r="C920" s="7" t="str">
        <f t="shared" si="42"/>
        <v>Ms.</v>
      </c>
      <c r="D920" s="7" t="str">
        <f t="shared" si="43"/>
        <v xml:space="preserve"> Melissa L</v>
      </c>
      <c r="E920" s="7" t="str">
        <f t="shared" si="44"/>
        <v>Truitt</v>
      </c>
    </row>
    <row r="921" spans="1:5" ht="15.6" x14ac:dyDescent="0.3">
      <c r="A921" s="6" t="s">
        <v>1451</v>
      </c>
      <c r="B921" s="6" t="s">
        <v>3304</v>
      </c>
      <c r="C921" s="7" t="str">
        <f t="shared" si="42"/>
        <v>Ms.</v>
      </c>
      <c r="D921" s="7" t="str">
        <f t="shared" si="43"/>
        <v xml:space="preserve"> Chia J.</v>
      </c>
      <c r="E921" s="7" t="str">
        <f t="shared" si="44"/>
        <v>Chang</v>
      </c>
    </row>
    <row r="922" spans="1:5" ht="15.6" x14ac:dyDescent="0.3">
      <c r="A922" s="6" t="s">
        <v>1450</v>
      </c>
      <c r="B922" s="6" t="s">
        <v>3305</v>
      </c>
      <c r="C922" s="7" t="str">
        <f t="shared" si="42"/>
        <v>Ms.</v>
      </c>
      <c r="D922" s="7" t="str">
        <f t="shared" si="43"/>
        <v xml:space="preserve"> Laura A</v>
      </c>
      <c r="E922" s="7" t="str">
        <f t="shared" si="44"/>
        <v>Frey</v>
      </c>
    </row>
    <row r="923" spans="1:5" ht="15.6" x14ac:dyDescent="0.3">
      <c r="A923" s="6" t="s">
        <v>1449</v>
      </c>
      <c r="B923" s="6" t="s">
        <v>3306</v>
      </c>
      <c r="C923" s="7" t="str">
        <f t="shared" si="42"/>
        <v>Ms.</v>
      </c>
      <c r="D923" s="7" t="str">
        <f t="shared" si="43"/>
        <v xml:space="preserve"> Aditi</v>
      </c>
      <c r="E923" s="7" t="str">
        <f t="shared" si="44"/>
        <v>Krishna</v>
      </c>
    </row>
    <row r="924" spans="1:5" ht="15.6" x14ac:dyDescent="0.3">
      <c r="A924" s="6" t="s">
        <v>1448</v>
      </c>
      <c r="B924" s="6" t="s">
        <v>3307</v>
      </c>
      <c r="C924" s="7" t="str">
        <f t="shared" si="42"/>
        <v>Ms.</v>
      </c>
      <c r="D924" s="7" t="str">
        <f t="shared" si="43"/>
        <v xml:space="preserve"> Leah A.</v>
      </c>
      <c r="E924" s="7" t="str">
        <f t="shared" si="44"/>
        <v>Maher</v>
      </c>
    </row>
    <row r="925" spans="1:5" ht="15.6" x14ac:dyDescent="0.3">
      <c r="A925" s="6" t="s">
        <v>1447</v>
      </c>
      <c r="B925" s="6" t="s">
        <v>3308</v>
      </c>
      <c r="C925" s="7" t="str">
        <f t="shared" si="42"/>
        <v>Ms.</v>
      </c>
      <c r="D925" s="7" t="str">
        <f t="shared" si="43"/>
        <v xml:space="preserve"> Marianne</v>
      </c>
      <c r="E925" s="7" t="str">
        <f t="shared" si="44"/>
        <v>Boivin</v>
      </c>
    </row>
    <row r="926" spans="1:5" ht="15.6" x14ac:dyDescent="0.3">
      <c r="A926" s="6" t="s">
        <v>1446</v>
      </c>
      <c r="B926" s="6" t="s">
        <v>3309</v>
      </c>
      <c r="C926" s="7" t="str">
        <f t="shared" si="42"/>
        <v>Ms.</v>
      </c>
      <c r="D926" s="7" t="str">
        <f t="shared" si="43"/>
        <v xml:space="preserve"> Carla</v>
      </c>
      <c r="E926" s="7" t="str">
        <f t="shared" si="44"/>
        <v>McAlister</v>
      </c>
    </row>
    <row r="927" spans="1:5" ht="15.6" x14ac:dyDescent="0.3">
      <c r="A927" s="6" t="s">
        <v>1445</v>
      </c>
      <c r="B927" s="6" t="s">
        <v>3310</v>
      </c>
      <c r="C927" s="7" t="str">
        <f t="shared" si="42"/>
        <v>Ms.</v>
      </c>
      <c r="D927" s="7" t="str">
        <f t="shared" si="43"/>
        <v xml:space="preserve"> Oksana</v>
      </c>
      <c r="E927" s="7" t="str">
        <f t="shared" si="44"/>
        <v>Akhmedova</v>
      </c>
    </row>
    <row r="928" spans="1:5" ht="15.6" x14ac:dyDescent="0.3">
      <c r="A928" s="6" t="s">
        <v>1444</v>
      </c>
      <c r="B928" s="6" t="s">
        <v>3311</v>
      </c>
      <c r="C928" s="7" t="str">
        <f t="shared" si="42"/>
        <v>Ms.</v>
      </c>
      <c r="D928" s="7" t="str">
        <f t="shared" si="43"/>
        <v xml:space="preserve"> Rebecca B.</v>
      </c>
      <c r="E928" s="7" t="str">
        <f t="shared" si="44"/>
        <v>Tucker</v>
      </c>
    </row>
    <row r="929" spans="1:5" ht="15.6" x14ac:dyDescent="0.3">
      <c r="A929" s="6" t="s">
        <v>1443</v>
      </c>
      <c r="B929" s="6" t="s">
        <v>3312</v>
      </c>
      <c r="C929" s="7" t="str">
        <f t="shared" si="42"/>
        <v>Ms.</v>
      </c>
      <c r="D929" s="7" t="str">
        <f t="shared" si="43"/>
        <v xml:space="preserve"> Maria A.</v>
      </c>
      <c r="E929" s="7" t="str">
        <f t="shared" si="44"/>
        <v>Gramelspacher</v>
      </c>
    </row>
    <row r="930" spans="1:5" ht="15.6" x14ac:dyDescent="0.3">
      <c r="A930" s="6" t="s">
        <v>1442</v>
      </c>
      <c r="B930" s="6" t="s">
        <v>3313</v>
      </c>
      <c r="C930" s="7" t="str">
        <f t="shared" si="42"/>
        <v>Mrs.</v>
      </c>
      <c r="D930" s="7" t="str">
        <f t="shared" si="43"/>
        <v xml:space="preserve"> Lisa M</v>
      </c>
      <c r="E930" s="7" t="str">
        <f t="shared" si="44"/>
        <v>Goldsmith</v>
      </c>
    </row>
    <row r="931" spans="1:5" ht="15.6" x14ac:dyDescent="0.3">
      <c r="A931" s="6" t="s">
        <v>1441</v>
      </c>
      <c r="B931" s="6" t="s">
        <v>3314</v>
      </c>
      <c r="C931" s="7" t="str">
        <f t="shared" si="42"/>
        <v>Mr.</v>
      </c>
      <c r="D931" s="7" t="str">
        <f t="shared" si="43"/>
        <v xml:space="preserve"> Steve Jr.</v>
      </c>
      <c r="E931" s="7" t="str">
        <f t="shared" si="44"/>
        <v>Tranter</v>
      </c>
    </row>
    <row r="932" spans="1:5" ht="15.6" x14ac:dyDescent="0.3">
      <c r="A932" s="6" t="s">
        <v>1440</v>
      </c>
      <c r="B932" s="6" t="s">
        <v>3315</v>
      </c>
      <c r="C932" s="7" t="str">
        <f t="shared" si="42"/>
        <v>Mrs.</v>
      </c>
      <c r="D932" s="7" t="str">
        <f t="shared" si="43"/>
        <v xml:space="preserve"> Tiffany</v>
      </c>
      <c r="E932" s="7" t="str">
        <f t="shared" si="44"/>
        <v>Tu</v>
      </c>
    </row>
    <row r="933" spans="1:5" ht="15.6" x14ac:dyDescent="0.3">
      <c r="A933" s="6" t="s">
        <v>1439</v>
      </c>
      <c r="B933" s="6" t="s">
        <v>3316</v>
      </c>
      <c r="C933" s="7" t="str">
        <f t="shared" si="42"/>
        <v>Mr.</v>
      </c>
      <c r="D933" s="7" t="str">
        <f t="shared" si="43"/>
        <v xml:space="preserve"> Greg</v>
      </c>
      <c r="E933" s="7" t="str">
        <f t="shared" si="44"/>
        <v>Kaczka</v>
      </c>
    </row>
    <row r="934" spans="1:5" ht="15.6" x14ac:dyDescent="0.3">
      <c r="A934" s="6" t="s">
        <v>1438</v>
      </c>
      <c r="B934" s="6" t="s">
        <v>3317</v>
      </c>
      <c r="C934" s="7" t="str">
        <f t="shared" si="42"/>
        <v>Mr.</v>
      </c>
      <c r="D934" s="7" t="str">
        <f t="shared" si="43"/>
        <v xml:space="preserve"> Dale</v>
      </c>
      <c r="E934" s="7" t="str">
        <f t="shared" si="44"/>
        <v>Hunter</v>
      </c>
    </row>
    <row r="935" spans="1:5" ht="15.6" x14ac:dyDescent="0.3">
      <c r="A935" s="6" t="s">
        <v>1437</v>
      </c>
      <c r="B935" s="6" t="s">
        <v>3318</v>
      </c>
      <c r="C935" s="7" t="str">
        <f t="shared" si="42"/>
        <v>Ms.</v>
      </c>
      <c r="D935" s="7" t="str">
        <f t="shared" si="43"/>
        <v xml:space="preserve"> Brittany A.</v>
      </c>
      <c r="E935" s="7" t="str">
        <f t="shared" si="44"/>
        <v>Moran</v>
      </c>
    </row>
    <row r="936" spans="1:5" ht="15.6" x14ac:dyDescent="0.3">
      <c r="A936" s="6" t="s">
        <v>1436</v>
      </c>
      <c r="B936" s="6" t="s">
        <v>3319</v>
      </c>
      <c r="C936" s="7" t="str">
        <f t="shared" si="42"/>
        <v>Mr.</v>
      </c>
      <c r="D936" s="7" t="str">
        <f t="shared" si="43"/>
        <v xml:space="preserve"> Robert S</v>
      </c>
      <c r="E936" s="7" t="str">
        <f t="shared" si="44"/>
        <v>Ashby</v>
      </c>
    </row>
    <row r="937" spans="1:5" ht="15.6" x14ac:dyDescent="0.3">
      <c r="A937" s="6" t="s">
        <v>1435</v>
      </c>
      <c r="B937" s="6" t="s">
        <v>3320</v>
      </c>
      <c r="C937" s="7" t="str">
        <f t="shared" si="42"/>
        <v>Mr.</v>
      </c>
      <c r="D937" s="7" t="str">
        <f t="shared" si="43"/>
        <v xml:space="preserve"> Cameron</v>
      </c>
      <c r="E937" s="7" t="str">
        <f t="shared" si="44"/>
        <v>Ausen</v>
      </c>
    </row>
    <row r="938" spans="1:5" ht="15.6" x14ac:dyDescent="0.3">
      <c r="A938" s="6" t="s">
        <v>1434</v>
      </c>
      <c r="B938" s="6" t="s">
        <v>3321</v>
      </c>
      <c r="C938" s="7" t="str">
        <f t="shared" si="42"/>
        <v>Mrs.</v>
      </c>
      <c r="D938" s="7" t="str">
        <f t="shared" si="43"/>
        <v xml:space="preserve"> Ulrike</v>
      </c>
      <c r="E938" s="7" t="str">
        <f t="shared" si="44"/>
        <v>Savage</v>
      </c>
    </row>
    <row r="939" spans="1:5" ht="15.6" x14ac:dyDescent="0.3">
      <c r="A939" s="6" t="s">
        <v>1433</v>
      </c>
      <c r="B939" s="6" t="s">
        <v>3322</v>
      </c>
      <c r="C939" s="7" t="str">
        <f t="shared" si="42"/>
        <v>Ms.</v>
      </c>
      <c r="D939" s="7" t="str">
        <f t="shared" si="43"/>
        <v xml:space="preserve"> Katlyn A.</v>
      </c>
      <c r="E939" s="7" t="str">
        <f t="shared" si="44"/>
        <v>O'Leary</v>
      </c>
    </row>
    <row r="940" spans="1:5" ht="15.6" x14ac:dyDescent="0.3">
      <c r="A940" s="6" t="s">
        <v>1432</v>
      </c>
      <c r="B940" s="6" t="s">
        <v>3323</v>
      </c>
      <c r="C940" s="7" t="str">
        <f t="shared" si="42"/>
        <v>Mr.</v>
      </c>
      <c r="D940" s="7" t="str">
        <f t="shared" si="43"/>
        <v xml:space="preserve"> Morgan B.</v>
      </c>
      <c r="E940" s="7" t="str">
        <f t="shared" si="44"/>
        <v>Scoville</v>
      </c>
    </row>
    <row r="941" spans="1:5" ht="15.6" x14ac:dyDescent="0.3">
      <c r="A941" s="6" t="s">
        <v>1431</v>
      </c>
      <c r="B941" s="6" t="s">
        <v>3324</v>
      </c>
      <c r="C941" s="7" t="str">
        <f t="shared" si="42"/>
        <v>Mr.</v>
      </c>
      <c r="D941" s="7" t="str">
        <f t="shared" si="43"/>
        <v xml:space="preserve"> Peter</v>
      </c>
      <c r="E941" s="7" t="str">
        <f t="shared" si="44"/>
        <v>Kaus</v>
      </c>
    </row>
    <row r="942" spans="1:5" ht="15.6" x14ac:dyDescent="0.3">
      <c r="A942" s="6" t="s">
        <v>1430</v>
      </c>
      <c r="B942" s="6" t="s">
        <v>3325</v>
      </c>
      <c r="C942" s="7" t="str">
        <f t="shared" si="42"/>
        <v>Ms.</v>
      </c>
      <c r="D942" s="7" t="str">
        <f t="shared" si="43"/>
        <v xml:space="preserve"> Chandler</v>
      </c>
      <c r="E942" s="7" t="str">
        <f t="shared" si="44"/>
        <v>Rainey</v>
      </c>
    </row>
    <row r="943" spans="1:5" ht="15.6" x14ac:dyDescent="0.3">
      <c r="A943" s="6" t="s">
        <v>1429</v>
      </c>
      <c r="B943" s="6" t="s">
        <v>3326</v>
      </c>
      <c r="C943" s="7" t="str">
        <f t="shared" si="42"/>
        <v>Ms.</v>
      </c>
      <c r="D943" s="7" t="str">
        <f t="shared" si="43"/>
        <v xml:space="preserve"> Silvana M.</v>
      </c>
      <c r="E943" s="7" t="str">
        <f t="shared" si="44"/>
        <v>Rasch</v>
      </c>
    </row>
    <row r="944" spans="1:5" ht="15.6" x14ac:dyDescent="0.3">
      <c r="A944" s="6" t="s">
        <v>1428</v>
      </c>
      <c r="B944" s="6" t="s">
        <v>3327</v>
      </c>
      <c r="C944" s="7" t="str">
        <f t="shared" si="42"/>
        <v>Ms.</v>
      </c>
      <c r="D944" s="7" t="str">
        <f t="shared" si="43"/>
        <v xml:space="preserve"> Natty</v>
      </c>
      <c r="E944" s="7" t="str">
        <f t="shared" si="44"/>
        <v>Plunkett</v>
      </c>
    </row>
    <row r="945" spans="1:5" ht="15.6" x14ac:dyDescent="0.3">
      <c r="A945" s="6" t="s">
        <v>1427</v>
      </c>
      <c r="B945" s="6" t="s">
        <v>3328</v>
      </c>
      <c r="C945" s="7" t="str">
        <f t="shared" si="42"/>
        <v>Mr.</v>
      </c>
      <c r="D945" s="7" t="str">
        <f t="shared" si="43"/>
        <v xml:space="preserve"> Nicholas T</v>
      </c>
      <c r="E945" s="7" t="str">
        <f t="shared" si="44"/>
        <v>Murphy</v>
      </c>
    </row>
    <row r="946" spans="1:5" ht="15.6" x14ac:dyDescent="0.3">
      <c r="A946" s="6" t="s">
        <v>1426</v>
      </c>
      <c r="B946" s="6" t="s">
        <v>3329</v>
      </c>
      <c r="C946" s="7" t="str">
        <f t="shared" si="42"/>
        <v>Ms.</v>
      </c>
      <c r="D946" s="7" t="str">
        <f t="shared" si="43"/>
        <v xml:space="preserve"> Rebecca</v>
      </c>
      <c r="E946" s="7" t="str">
        <f t="shared" si="44"/>
        <v>Gusmer</v>
      </c>
    </row>
    <row r="947" spans="1:5" ht="15.6" x14ac:dyDescent="0.3">
      <c r="A947" s="6" t="s">
        <v>1425</v>
      </c>
      <c r="B947" s="6" t="s">
        <v>3330</v>
      </c>
      <c r="C947" s="7" t="str">
        <f t="shared" si="42"/>
        <v>Mr.</v>
      </c>
      <c r="D947" s="7" t="str">
        <f t="shared" si="43"/>
        <v xml:space="preserve"> John</v>
      </c>
      <c r="E947" s="7" t="str">
        <f t="shared" si="44"/>
        <v>Loftus</v>
      </c>
    </row>
    <row r="948" spans="1:5" ht="15.6" x14ac:dyDescent="0.3">
      <c r="A948" s="6" t="s">
        <v>1424</v>
      </c>
      <c r="B948" s="6" t="s">
        <v>3331</v>
      </c>
      <c r="C948" s="7" t="str">
        <f t="shared" si="42"/>
        <v>Mr.</v>
      </c>
      <c r="D948" s="7" t="str">
        <f t="shared" si="43"/>
        <v xml:space="preserve"> Antony G</v>
      </c>
      <c r="E948" s="7" t="str">
        <f t="shared" si="44"/>
        <v>Scott</v>
      </c>
    </row>
    <row r="949" spans="1:5" ht="15.6" x14ac:dyDescent="0.3">
      <c r="A949" s="6" t="s">
        <v>1423</v>
      </c>
      <c r="B949" s="6" t="s">
        <v>3332</v>
      </c>
      <c r="C949" s="7" t="str">
        <f t="shared" si="42"/>
        <v>Mr.</v>
      </c>
      <c r="D949" s="7" t="str">
        <f t="shared" si="43"/>
        <v xml:space="preserve"> Eric</v>
      </c>
      <c r="E949" s="7" t="str">
        <f t="shared" si="44"/>
        <v>Alvarez</v>
      </c>
    </row>
    <row r="950" spans="1:5" ht="15.6" x14ac:dyDescent="0.3">
      <c r="A950" s="6" t="s">
        <v>1422</v>
      </c>
      <c r="B950" s="6" t="s">
        <v>3333</v>
      </c>
      <c r="C950" s="7" t="str">
        <f t="shared" si="42"/>
        <v>Mr.</v>
      </c>
      <c r="D950" s="7" t="str">
        <f t="shared" si="43"/>
        <v xml:space="preserve"> Erik</v>
      </c>
      <c r="E950" s="7" t="str">
        <f t="shared" si="44"/>
        <v>Petersson</v>
      </c>
    </row>
    <row r="951" spans="1:5" ht="15.6" x14ac:dyDescent="0.3">
      <c r="A951" s="6" t="s">
        <v>1421</v>
      </c>
      <c r="B951" s="6" t="s">
        <v>3334</v>
      </c>
      <c r="C951" s="7" t="str">
        <f t="shared" si="42"/>
        <v>Mr.</v>
      </c>
      <c r="D951" s="7" t="str">
        <f t="shared" si="43"/>
        <v xml:space="preserve"> Matthew T</v>
      </c>
      <c r="E951" s="7" t="str">
        <f t="shared" si="44"/>
        <v>Liaw</v>
      </c>
    </row>
    <row r="952" spans="1:5" ht="15.6" x14ac:dyDescent="0.3">
      <c r="A952" s="6" t="s">
        <v>1420</v>
      </c>
      <c r="B952" s="6" t="s">
        <v>3335</v>
      </c>
      <c r="C952" s="7" t="str">
        <f t="shared" si="42"/>
        <v>Ms.</v>
      </c>
      <c r="D952" s="7" t="str">
        <f t="shared" si="43"/>
        <v xml:space="preserve"> Cassandra</v>
      </c>
      <c r="E952" s="7" t="str">
        <f t="shared" si="44"/>
        <v>Tripaldi</v>
      </c>
    </row>
    <row r="953" spans="1:5" ht="15.6" x14ac:dyDescent="0.3">
      <c r="A953" s="6" t="s">
        <v>1419</v>
      </c>
      <c r="B953" s="6" t="s">
        <v>3336</v>
      </c>
      <c r="C953" s="7" t="str">
        <f t="shared" si="42"/>
        <v>Ms.</v>
      </c>
      <c r="D953" s="7" t="str">
        <f t="shared" si="43"/>
        <v xml:space="preserve"> Rosemary C</v>
      </c>
      <c r="E953" s="7" t="str">
        <f t="shared" si="44"/>
        <v>Kelley</v>
      </c>
    </row>
    <row r="954" spans="1:5" ht="15.6" x14ac:dyDescent="0.3">
      <c r="A954" s="6" t="s">
        <v>1418</v>
      </c>
      <c r="B954" s="6" t="s">
        <v>3337</v>
      </c>
      <c r="C954" s="7" t="str">
        <f t="shared" si="42"/>
        <v>Ms.</v>
      </c>
      <c r="D954" s="7" t="str">
        <f t="shared" si="43"/>
        <v xml:space="preserve"> Carrie A.</v>
      </c>
      <c r="E954" s="7" t="str">
        <f t="shared" si="44"/>
        <v>Endara</v>
      </c>
    </row>
    <row r="955" spans="1:5" ht="15.6" x14ac:dyDescent="0.3">
      <c r="A955" s="6" t="s">
        <v>1417</v>
      </c>
      <c r="B955" s="6" t="s">
        <v>3338</v>
      </c>
      <c r="C955" s="7" t="str">
        <f t="shared" si="42"/>
        <v>Mr.</v>
      </c>
      <c r="D955" s="7" t="str">
        <f t="shared" si="43"/>
        <v xml:space="preserve"> Gerardo Sr.</v>
      </c>
      <c r="E955" s="7" t="str">
        <f t="shared" si="44"/>
        <v>Valle</v>
      </c>
    </row>
    <row r="956" spans="1:5" ht="15.6" x14ac:dyDescent="0.3">
      <c r="A956" s="6" t="s">
        <v>1416</v>
      </c>
      <c r="B956" s="6" t="s">
        <v>3339</v>
      </c>
      <c r="C956" s="7" t="str">
        <f t="shared" si="42"/>
        <v>Mr.</v>
      </c>
      <c r="D956" s="7" t="str">
        <f t="shared" si="43"/>
        <v xml:space="preserve"> Matthew R.</v>
      </c>
      <c r="E956" s="7" t="str">
        <f t="shared" si="44"/>
        <v>Germain</v>
      </c>
    </row>
    <row r="957" spans="1:5" ht="15.6" x14ac:dyDescent="0.3">
      <c r="A957" s="6" t="s">
        <v>1415</v>
      </c>
      <c r="B957" s="6" t="s">
        <v>3340</v>
      </c>
      <c r="C957" s="7" t="str">
        <f t="shared" si="42"/>
        <v>Mrs.</v>
      </c>
      <c r="D957" s="7" t="str">
        <f t="shared" si="43"/>
        <v xml:space="preserve"> Meghan E</v>
      </c>
      <c r="E957" s="7" t="str">
        <f t="shared" si="44"/>
        <v>Finecey</v>
      </c>
    </row>
    <row r="958" spans="1:5" ht="15.6" x14ac:dyDescent="0.3">
      <c r="A958" s="6" t="s">
        <v>1414</v>
      </c>
      <c r="B958" s="6" t="s">
        <v>3341</v>
      </c>
      <c r="C958" s="7" t="str">
        <f t="shared" si="42"/>
        <v>Mr.</v>
      </c>
      <c r="D958" s="7" t="str">
        <f t="shared" si="43"/>
        <v xml:space="preserve"> Eric</v>
      </c>
      <c r="E958" s="7" t="str">
        <f t="shared" si="44"/>
        <v>Mendoza</v>
      </c>
    </row>
    <row r="959" spans="1:5" ht="15.6" x14ac:dyDescent="0.3">
      <c r="A959" s="6" t="s">
        <v>1413</v>
      </c>
      <c r="B959" s="6" t="s">
        <v>3342</v>
      </c>
      <c r="C959" s="7" t="str">
        <f t="shared" si="42"/>
        <v>Ms.</v>
      </c>
      <c r="D959" s="7" t="str">
        <f t="shared" si="43"/>
        <v xml:space="preserve"> Lisa B</v>
      </c>
      <c r="E959" s="7" t="str">
        <f t="shared" si="44"/>
        <v>Roe</v>
      </c>
    </row>
    <row r="960" spans="1:5" ht="15.6" x14ac:dyDescent="0.3">
      <c r="A960" s="6" t="s">
        <v>1412</v>
      </c>
      <c r="B960" s="6" t="s">
        <v>3343</v>
      </c>
      <c r="C960" s="7" t="str">
        <f t="shared" si="42"/>
        <v>Mrs.</v>
      </c>
      <c r="D960" s="7" t="str">
        <f t="shared" si="43"/>
        <v xml:space="preserve"> Jane R.</v>
      </c>
      <c r="E960" s="7" t="str">
        <f t="shared" si="44"/>
        <v>Webb</v>
      </c>
    </row>
    <row r="961" spans="1:5" ht="15.6" x14ac:dyDescent="0.3">
      <c r="A961" s="6" t="s">
        <v>1411</v>
      </c>
      <c r="B961" s="6" t="s">
        <v>3344</v>
      </c>
      <c r="C961" s="7" t="str">
        <f t="shared" si="42"/>
        <v>Ms.</v>
      </c>
      <c r="D961" s="7" t="str">
        <f t="shared" si="43"/>
        <v xml:space="preserve"> Allison M</v>
      </c>
      <c r="E961" s="7" t="str">
        <f t="shared" si="44"/>
        <v>Stocker</v>
      </c>
    </row>
    <row r="962" spans="1:5" ht="15.6" x14ac:dyDescent="0.3">
      <c r="A962" s="6" t="s">
        <v>1410</v>
      </c>
      <c r="B962" s="6" t="s">
        <v>3345</v>
      </c>
      <c r="C962" s="7" t="str">
        <f t="shared" si="42"/>
        <v>Mrs.</v>
      </c>
      <c r="D962" s="7" t="str">
        <f t="shared" si="43"/>
        <v xml:space="preserve"> Sarah E.</v>
      </c>
      <c r="E962" s="7" t="str">
        <f t="shared" si="44"/>
        <v>Jacobson</v>
      </c>
    </row>
    <row r="963" spans="1:5" ht="15.6" x14ac:dyDescent="0.3">
      <c r="A963" s="6" t="s">
        <v>1409</v>
      </c>
      <c r="B963" s="6" t="s">
        <v>3346</v>
      </c>
      <c r="C963" s="7" t="str">
        <f t="shared" ref="C963:C1026" si="45">MID(B963,FIND(",",B963)+2,FIND(" ",B963,FIND(",",B963)+2)-FIND(",",B963)-2)</f>
        <v>Mr.</v>
      </c>
      <c r="D963" s="7" t="str">
        <f t="shared" ref="D963:D1026" si="46">MID(B963,FIND(" ",B963,FIND(",",B963)+2)+1,LEN(B963)-FIND(" ",B963,FIND(",",B963)+2))</f>
        <v xml:space="preserve"> Philip J</v>
      </c>
      <c r="E963" s="7" t="str">
        <f t="shared" ref="E963:E1026" si="47">LEFT(B963,FIND(",",B963)-1)</f>
        <v>Shaw</v>
      </c>
    </row>
    <row r="964" spans="1:5" ht="15.6" x14ac:dyDescent="0.3">
      <c r="A964" s="6" t="s">
        <v>1408</v>
      </c>
      <c r="B964" s="6" t="s">
        <v>3347</v>
      </c>
      <c r="C964" s="7" t="str">
        <f t="shared" si="45"/>
        <v>Ms.</v>
      </c>
      <c r="D964" s="7" t="str">
        <f t="shared" si="46"/>
        <v xml:space="preserve"> Jillian A.</v>
      </c>
      <c r="E964" s="7" t="str">
        <f t="shared" si="47"/>
        <v>Goodwin</v>
      </c>
    </row>
    <row r="965" spans="1:5" ht="15.6" x14ac:dyDescent="0.3">
      <c r="A965" s="6" t="s">
        <v>1407</v>
      </c>
      <c r="B965" s="6" t="s">
        <v>3348</v>
      </c>
      <c r="C965" s="7" t="str">
        <f t="shared" si="45"/>
        <v>Mrs.</v>
      </c>
      <c r="D965" s="7" t="str">
        <f t="shared" si="46"/>
        <v xml:space="preserve"> Laura D</v>
      </c>
      <c r="E965" s="7" t="str">
        <f t="shared" si="47"/>
        <v>Brock</v>
      </c>
    </row>
    <row r="966" spans="1:5" ht="15.6" x14ac:dyDescent="0.3">
      <c r="A966" s="6" t="s">
        <v>1406</v>
      </c>
      <c r="B966" s="6" t="s">
        <v>3349</v>
      </c>
      <c r="C966" s="7" t="str">
        <f t="shared" si="45"/>
        <v>Ms.</v>
      </c>
      <c r="D966" s="7" t="str">
        <f t="shared" si="46"/>
        <v xml:space="preserve"> Megan E.</v>
      </c>
      <c r="E966" s="7" t="str">
        <f t="shared" si="47"/>
        <v>Papp</v>
      </c>
    </row>
    <row r="967" spans="1:5" ht="15.6" x14ac:dyDescent="0.3">
      <c r="A967" s="6" t="s">
        <v>1405</v>
      </c>
      <c r="B967" s="6" t="s">
        <v>3350</v>
      </c>
      <c r="C967" s="7" t="str">
        <f t="shared" si="45"/>
        <v>Ms.</v>
      </c>
      <c r="D967" s="7" t="str">
        <f t="shared" si="46"/>
        <v xml:space="preserve"> Shannon J.</v>
      </c>
      <c r="E967" s="7" t="str">
        <f t="shared" si="47"/>
        <v>Siragusa</v>
      </c>
    </row>
    <row r="968" spans="1:5" ht="15.6" x14ac:dyDescent="0.3">
      <c r="A968" s="6" t="s">
        <v>1404</v>
      </c>
      <c r="B968" s="6" t="s">
        <v>3351</v>
      </c>
      <c r="C968" s="7" t="str">
        <f t="shared" si="45"/>
        <v>Ms.</v>
      </c>
      <c r="D968" s="7" t="str">
        <f t="shared" si="46"/>
        <v xml:space="preserve"> Rachelle M</v>
      </c>
      <c r="E968" s="7" t="str">
        <f t="shared" si="47"/>
        <v>Pizarro</v>
      </c>
    </row>
    <row r="969" spans="1:5" ht="15.6" x14ac:dyDescent="0.3">
      <c r="A969" s="6" t="s">
        <v>1403</v>
      </c>
      <c r="B969" s="6" t="s">
        <v>3352</v>
      </c>
      <c r="C969" s="7" t="str">
        <f t="shared" si="45"/>
        <v>Mr.</v>
      </c>
      <c r="D969" s="7" t="str">
        <f t="shared" si="46"/>
        <v xml:space="preserve"> Casey</v>
      </c>
      <c r="E969" s="7" t="str">
        <f t="shared" si="47"/>
        <v>Strange</v>
      </c>
    </row>
    <row r="970" spans="1:5" ht="15.6" x14ac:dyDescent="0.3">
      <c r="A970" s="6" t="s">
        <v>1402</v>
      </c>
      <c r="B970" s="6" t="s">
        <v>3353</v>
      </c>
      <c r="C970" s="7" t="str">
        <f t="shared" si="45"/>
        <v>Ms.</v>
      </c>
      <c r="D970" s="7" t="str">
        <f t="shared" si="46"/>
        <v xml:space="preserve"> Jessica L</v>
      </c>
      <c r="E970" s="7" t="str">
        <f t="shared" si="47"/>
        <v>Eidinger</v>
      </c>
    </row>
    <row r="971" spans="1:5" ht="15.6" x14ac:dyDescent="0.3">
      <c r="A971" s="6" t="s">
        <v>1401</v>
      </c>
      <c r="B971" s="6" t="s">
        <v>3354</v>
      </c>
      <c r="C971" s="7" t="str">
        <f t="shared" si="45"/>
        <v>Mr.</v>
      </c>
      <c r="D971" s="7" t="str">
        <f t="shared" si="46"/>
        <v xml:space="preserve"> Brandon F</v>
      </c>
      <c r="E971" s="7" t="str">
        <f t="shared" si="47"/>
        <v>Ginsburg</v>
      </c>
    </row>
    <row r="972" spans="1:5" ht="15.6" x14ac:dyDescent="0.3">
      <c r="A972" s="6" t="s">
        <v>1400</v>
      </c>
      <c r="B972" s="6" t="s">
        <v>3355</v>
      </c>
      <c r="C972" s="7" t="str">
        <f t="shared" si="45"/>
        <v>Ms.</v>
      </c>
      <c r="D972" s="7" t="str">
        <f t="shared" si="46"/>
        <v xml:space="preserve"> Melissa</v>
      </c>
      <c r="E972" s="7" t="str">
        <f t="shared" si="47"/>
        <v>Truex</v>
      </c>
    </row>
    <row r="973" spans="1:5" ht="15.6" x14ac:dyDescent="0.3">
      <c r="A973" s="6" t="s">
        <v>1399</v>
      </c>
      <c r="B973" s="6" t="s">
        <v>3356</v>
      </c>
      <c r="C973" s="7" t="str">
        <f t="shared" si="45"/>
        <v>Ms.</v>
      </c>
      <c r="D973" s="7" t="str">
        <f t="shared" si="46"/>
        <v xml:space="preserve"> Danielle N</v>
      </c>
      <c r="E973" s="7" t="str">
        <f t="shared" si="47"/>
        <v>Higgins</v>
      </c>
    </row>
    <row r="974" spans="1:5" ht="15.6" x14ac:dyDescent="0.3">
      <c r="A974" s="6" t="s">
        <v>1398</v>
      </c>
      <c r="B974" s="6" t="s">
        <v>3357</v>
      </c>
      <c r="C974" s="7" t="str">
        <f t="shared" si="45"/>
        <v>Mr.</v>
      </c>
      <c r="D974" s="7" t="str">
        <f t="shared" si="46"/>
        <v xml:space="preserve"> Matthew</v>
      </c>
      <c r="E974" s="7" t="str">
        <f t="shared" si="47"/>
        <v>McCurdy</v>
      </c>
    </row>
    <row r="975" spans="1:5" ht="15.6" x14ac:dyDescent="0.3">
      <c r="A975" s="6" t="s">
        <v>1397</v>
      </c>
      <c r="B975" s="6" t="s">
        <v>3358</v>
      </c>
      <c r="C975" s="7" t="str">
        <f t="shared" si="45"/>
        <v>Mrs.</v>
      </c>
      <c r="D975" s="7" t="str">
        <f t="shared" si="46"/>
        <v xml:space="preserve"> Bettina</v>
      </c>
      <c r="E975" s="7" t="str">
        <f t="shared" si="47"/>
        <v>Hughes</v>
      </c>
    </row>
    <row r="976" spans="1:5" ht="15.6" x14ac:dyDescent="0.3">
      <c r="A976" s="6" t="s">
        <v>1396</v>
      </c>
      <c r="B976" s="6" t="s">
        <v>3359</v>
      </c>
      <c r="C976" s="7" t="str">
        <f t="shared" si="45"/>
        <v>Mr.</v>
      </c>
      <c r="D976" s="7" t="str">
        <f t="shared" si="46"/>
        <v xml:space="preserve"> Alexander</v>
      </c>
      <c r="E976" s="7" t="str">
        <f t="shared" si="47"/>
        <v>Varner</v>
      </c>
    </row>
    <row r="977" spans="1:5" ht="15.6" x14ac:dyDescent="0.3">
      <c r="A977" s="6" t="s">
        <v>1395</v>
      </c>
      <c r="B977" s="6" t="s">
        <v>3360</v>
      </c>
      <c r="C977" s="7" t="str">
        <f t="shared" si="45"/>
        <v>Mrs.</v>
      </c>
      <c r="D977" s="7" t="str">
        <f t="shared" si="46"/>
        <v xml:space="preserve"> Holli</v>
      </c>
      <c r="E977" s="7" t="str">
        <f t="shared" si="47"/>
        <v>Dahmen</v>
      </c>
    </row>
    <row r="978" spans="1:5" ht="15.6" x14ac:dyDescent="0.3">
      <c r="A978" s="6" t="s">
        <v>1394</v>
      </c>
      <c r="B978" s="6" t="s">
        <v>3361</v>
      </c>
      <c r="C978" s="7" t="str">
        <f t="shared" si="45"/>
        <v>Mrs.</v>
      </c>
      <c r="D978" s="7" t="str">
        <f t="shared" si="46"/>
        <v xml:space="preserve"> Heather C</v>
      </c>
      <c r="E978" s="7" t="str">
        <f t="shared" si="47"/>
        <v>Young</v>
      </c>
    </row>
    <row r="979" spans="1:5" ht="15.6" x14ac:dyDescent="0.3">
      <c r="A979" s="6" t="s">
        <v>1393</v>
      </c>
      <c r="B979" s="6" t="s">
        <v>3362</v>
      </c>
      <c r="C979" s="7" t="str">
        <f t="shared" si="45"/>
        <v>Mr.</v>
      </c>
      <c r="D979" s="7" t="str">
        <f t="shared" si="46"/>
        <v xml:space="preserve"> Kyle</v>
      </c>
      <c r="E979" s="7" t="str">
        <f t="shared" si="47"/>
        <v>Fraser</v>
      </c>
    </row>
    <row r="980" spans="1:5" ht="15.6" x14ac:dyDescent="0.3">
      <c r="A980" s="6" t="s">
        <v>1392</v>
      </c>
      <c r="B980" s="6" t="s">
        <v>3363</v>
      </c>
      <c r="C980" s="7" t="str">
        <f t="shared" si="45"/>
        <v>Mr.</v>
      </c>
      <c r="D980" s="7" t="str">
        <f t="shared" si="46"/>
        <v xml:space="preserve"> Thomas J</v>
      </c>
      <c r="E980" s="7" t="str">
        <f t="shared" si="47"/>
        <v>Deeg</v>
      </c>
    </row>
    <row r="981" spans="1:5" ht="15.6" x14ac:dyDescent="0.3">
      <c r="A981" s="6" t="s">
        <v>1391</v>
      </c>
      <c r="B981" s="6" t="s">
        <v>3364</v>
      </c>
      <c r="C981" s="7" t="str">
        <f t="shared" si="45"/>
        <v>Mr.</v>
      </c>
      <c r="D981" s="7" t="str">
        <f t="shared" si="46"/>
        <v xml:space="preserve"> Chris</v>
      </c>
      <c r="E981" s="7" t="str">
        <f t="shared" si="47"/>
        <v>Robertson</v>
      </c>
    </row>
    <row r="982" spans="1:5" ht="15.6" x14ac:dyDescent="0.3">
      <c r="A982" s="6" t="s">
        <v>1390</v>
      </c>
      <c r="B982" s="6" t="s">
        <v>3365</v>
      </c>
      <c r="C982" s="7" t="str">
        <f t="shared" si="45"/>
        <v>Mr.</v>
      </c>
      <c r="D982" s="7" t="str">
        <f t="shared" si="46"/>
        <v xml:space="preserve"> Graham</v>
      </c>
      <c r="E982" s="7" t="str">
        <f t="shared" si="47"/>
        <v>Peck</v>
      </c>
    </row>
    <row r="983" spans="1:5" ht="15.6" x14ac:dyDescent="0.3">
      <c r="A983" s="6" t="s">
        <v>1389</v>
      </c>
      <c r="B983" s="6" t="s">
        <v>3366</v>
      </c>
      <c r="C983" s="7" t="str">
        <f t="shared" si="45"/>
        <v>Mr.</v>
      </c>
      <c r="D983" s="7" t="str">
        <f t="shared" si="46"/>
        <v xml:space="preserve"> Garrett</v>
      </c>
      <c r="E983" s="7" t="str">
        <f t="shared" si="47"/>
        <v>Burger</v>
      </c>
    </row>
    <row r="984" spans="1:5" ht="15.6" x14ac:dyDescent="0.3">
      <c r="A984" s="6" t="s">
        <v>1388</v>
      </c>
      <c r="B984" s="6" t="s">
        <v>3367</v>
      </c>
      <c r="C984" s="7" t="str">
        <f t="shared" si="45"/>
        <v>Mr.</v>
      </c>
      <c r="D984" s="7" t="str">
        <f t="shared" si="46"/>
        <v xml:space="preserve"> Andrew</v>
      </c>
      <c r="E984" s="7" t="str">
        <f t="shared" si="47"/>
        <v>Blain</v>
      </c>
    </row>
    <row r="985" spans="1:5" ht="15.6" x14ac:dyDescent="0.3">
      <c r="A985" s="6" t="s">
        <v>1387</v>
      </c>
      <c r="B985" s="6" t="s">
        <v>3368</v>
      </c>
      <c r="C985" s="7" t="str">
        <f t="shared" si="45"/>
        <v>Mrs.</v>
      </c>
      <c r="D985" s="7" t="str">
        <f t="shared" si="46"/>
        <v xml:space="preserve"> Annabelle M</v>
      </c>
      <c r="E985" s="7" t="str">
        <f t="shared" si="47"/>
        <v>Winters</v>
      </c>
    </row>
    <row r="986" spans="1:5" ht="15.6" x14ac:dyDescent="0.3">
      <c r="A986" s="6" t="s">
        <v>1386</v>
      </c>
      <c r="B986" s="6" t="s">
        <v>3369</v>
      </c>
      <c r="C986" s="7" t="str">
        <f t="shared" si="45"/>
        <v>Mr.</v>
      </c>
      <c r="D986" s="7" t="str">
        <f t="shared" si="46"/>
        <v xml:space="preserve"> Daniel T.</v>
      </c>
      <c r="E986" s="7" t="str">
        <f t="shared" si="47"/>
        <v>McCue</v>
      </c>
    </row>
    <row r="987" spans="1:5" ht="15.6" x14ac:dyDescent="0.3">
      <c r="A987" s="6" t="s">
        <v>1385</v>
      </c>
      <c r="B987" s="6" t="s">
        <v>3370</v>
      </c>
      <c r="C987" s="7" t="str">
        <f t="shared" si="45"/>
        <v>Ms.</v>
      </c>
      <c r="D987" s="7" t="str">
        <f t="shared" si="46"/>
        <v xml:space="preserve"> Deanne</v>
      </c>
      <c r="E987" s="7" t="str">
        <f t="shared" si="47"/>
        <v>Webster</v>
      </c>
    </row>
    <row r="988" spans="1:5" ht="15.6" x14ac:dyDescent="0.3">
      <c r="A988" s="6" t="s">
        <v>1384</v>
      </c>
      <c r="B988" s="6" t="s">
        <v>3371</v>
      </c>
      <c r="C988" s="7" t="str">
        <f t="shared" si="45"/>
        <v>Ms.</v>
      </c>
      <c r="D988" s="7" t="str">
        <f t="shared" si="46"/>
        <v xml:space="preserve"> Carrie</v>
      </c>
      <c r="E988" s="7" t="str">
        <f t="shared" si="47"/>
        <v>Anderson</v>
      </c>
    </row>
    <row r="989" spans="1:5" ht="15.6" x14ac:dyDescent="0.3">
      <c r="A989" s="6" t="s">
        <v>1383</v>
      </c>
      <c r="B989" s="6" t="s">
        <v>3372</v>
      </c>
      <c r="C989" s="7" t="str">
        <f t="shared" si="45"/>
        <v>Mrs.</v>
      </c>
      <c r="D989" s="7" t="str">
        <f t="shared" si="46"/>
        <v xml:space="preserve"> Suzanne</v>
      </c>
      <c r="E989" s="7" t="str">
        <f t="shared" si="47"/>
        <v>Chiappone</v>
      </c>
    </row>
    <row r="990" spans="1:5" ht="15.6" x14ac:dyDescent="0.3">
      <c r="A990" s="6" t="s">
        <v>1382</v>
      </c>
      <c r="B990" s="6" t="s">
        <v>3373</v>
      </c>
      <c r="C990" s="7" t="str">
        <f t="shared" si="45"/>
        <v>Ms.</v>
      </c>
      <c r="D990" s="7" t="str">
        <f t="shared" si="46"/>
        <v xml:space="preserve"> Jasmine P.</v>
      </c>
      <c r="E990" s="7" t="str">
        <f t="shared" si="47"/>
        <v>Opie</v>
      </c>
    </row>
    <row r="991" spans="1:5" ht="15.6" x14ac:dyDescent="0.3">
      <c r="A991" s="6" t="s">
        <v>1381</v>
      </c>
      <c r="B991" s="6" t="s">
        <v>3374</v>
      </c>
      <c r="C991" s="7" t="str">
        <f t="shared" si="45"/>
        <v>Ms.</v>
      </c>
      <c r="D991" s="7" t="str">
        <f t="shared" si="46"/>
        <v xml:space="preserve"> Jennifer</v>
      </c>
      <c r="E991" s="7" t="str">
        <f t="shared" si="47"/>
        <v>Donnelly</v>
      </c>
    </row>
    <row r="992" spans="1:5" ht="15.6" x14ac:dyDescent="0.3">
      <c r="A992" s="6" t="s">
        <v>1380</v>
      </c>
      <c r="B992" s="6" t="s">
        <v>3375</v>
      </c>
      <c r="C992" s="7" t="str">
        <f t="shared" si="45"/>
        <v>Ms.</v>
      </c>
      <c r="D992" s="7" t="str">
        <f t="shared" si="46"/>
        <v xml:space="preserve"> Tracie</v>
      </c>
      <c r="E992" s="7" t="str">
        <f t="shared" si="47"/>
        <v>Rall</v>
      </c>
    </row>
    <row r="993" spans="1:5" ht="15.6" x14ac:dyDescent="0.3">
      <c r="A993" s="6" t="s">
        <v>1379</v>
      </c>
      <c r="B993" s="6" t="s">
        <v>3376</v>
      </c>
      <c r="C993" s="7" t="str">
        <f t="shared" si="45"/>
        <v>Mr.</v>
      </c>
      <c r="D993" s="7" t="str">
        <f t="shared" si="46"/>
        <v xml:space="preserve"> Tristan D.</v>
      </c>
      <c r="E993" s="7" t="str">
        <f t="shared" si="47"/>
        <v>Mitchell</v>
      </c>
    </row>
    <row r="994" spans="1:5" ht="15.6" x14ac:dyDescent="0.3">
      <c r="A994" s="6" t="s">
        <v>1378</v>
      </c>
      <c r="B994" s="6" t="s">
        <v>3377</v>
      </c>
      <c r="C994" s="7" t="str">
        <f t="shared" si="45"/>
        <v>Mr.</v>
      </c>
      <c r="D994" s="7" t="str">
        <f t="shared" si="46"/>
        <v xml:space="preserve"> Peiweng</v>
      </c>
      <c r="E994" s="7" t="str">
        <f t="shared" si="47"/>
        <v>Chen</v>
      </c>
    </row>
    <row r="995" spans="1:5" ht="15.6" x14ac:dyDescent="0.3">
      <c r="A995" s="6" t="s">
        <v>1377</v>
      </c>
      <c r="B995" s="6" t="s">
        <v>3378</v>
      </c>
      <c r="C995" s="7" t="str">
        <f t="shared" si="45"/>
        <v>Ms.</v>
      </c>
      <c r="D995" s="7" t="str">
        <f t="shared" si="46"/>
        <v xml:space="preserve"> Theresa M.</v>
      </c>
      <c r="E995" s="7" t="str">
        <f t="shared" si="47"/>
        <v>Tufaro</v>
      </c>
    </row>
    <row r="996" spans="1:5" ht="15.6" x14ac:dyDescent="0.3">
      <c r="A996" s="6" t="s">
        <v>1376</v>
      </c>
      <c r="B996" s="6" t="s">
        <v>3379</v>
      </c>
      <c r="C996" s="7" t="str">
        <f t="shared" si="45"/>
        <v>Mr.</v>
      </c>
      <c r="D996" s="7" t="str">
        <f t="shared" si="46"/>
        <v xml:space="preserve"> Daniel J</v>
      </c>
      <c r="E996" s="7" t="str">
        <f t="shared" si="47"/>
        <v>Peters</v>
      </c>
    </row>
    <row r="997" spans="1:5" ht="15.6" x14ac:dyDescent="0.3">
      <c r="A997" s="6" t="s">
        <v>1375</v>
      </c>
      <c r="B997" s="6" t="s">
        <v>3380</v>
      </c>
      <c r="C997" s="7" t="str">
        <f t="shared" si="45"/>
        <v>Mrs.</v>
      </c>
      <c r="D997" s="7" t="str">
        <f t="shared" si="46"/>
        <v xml:space="preserve"> Courtney M.</v>
      </c>
      <c r="E997" s="7" t="str">
        <f t="shared" si="47"/>
        <v>Susedik</v>
      </c>
    </row>
    <row r="998" spans="1:5" ht="15.6" x14ac:dyDescent="0.3">
      <c r="A998" s="6" t="s">
        <v>1374</v>
      </c>
      <c r="B998" s="6" t="s">
        <v>3381</v>
      </c>
      <c r="C998" s="7" t="str">
        <f t="shared" si="45"/>
        <v>Mr.</v>
      </c>
      <c r="D998" s="7" t="str">
        <f t="shared" si="46"/>
        <v xml:space="preserve"> Jose A.</v>
      </c>
      <c r="E998" s="7" t="str">
        <f t="shared" si="47"/>
        <v>Garcia</v>
      </c>
    </row>
    <row r="999" spans="1:5" ht="15.6" x14ac:dyDescent="0.3">
      <c r="A999" s="6" t="s">
        <v>1373</v>
      </c>
      <c r="B999" s="6" t="s">
        <v>3382</v>
      </c>
      <c r="C999" s="7" t="str">
        <f t="shared" si="45"/>
        <v>Mrs.</v>
      </c>
      <c r="D999" s="7" t="str">
        <f t="shared" si="46"/>
        <v xml:space="preserve"> Lauren</v>
      </c>
      <c r="E999" s="7" t="str">
        <f t="shared" si="47"/>
        <v>Deady</v>
      </c>
    </row>
    <row r="1000" spans="1:5" ht="15.6" x14ac:dyDescent="0.3">
      <c r="A1000" s="6" t="s">
        <v>1372</v>
      </c>
      <c r="B1000" s="6" t="s">
        <v>3383</v>
      </c>
      <c r="C1000" s="7" t="str">
        <f t="shared" si="45"/>
        <v>Mr.</v>
      </c>
      <c r="D1000" s="7" t="str">
        <f t="shared" si="46"/>
        <v xml:space="preserve"> Jonathon M.</v>
      </c>
      <c r="E1000" s="7" t="str">
        <f t="shared" si="47"/>
        <v>Campbell</v>
      </c>
    </row>
    <row r="1001" spans="1:5" ht="15.6" x14ac:dyDescent="0.3">
      <c r="A1001" s="6" t="s">
        <v>1371</v>
      </c>
      <c r="B1001" s="6" t="s">
        <v>3384</v>
      </c>
      <c r="C1001" s="7" t="str">
        <f t="shared" si="45"/>
        <v>Mrs.</v>
      </c>
      <c r="D1001" s="7" t="str">
        <f t="shared" si="46"/>
        <v xml:space="preserve"> Stephanie A</v>
      </c>
      <c r="E1001" s="7" t="str">
        <f t="shared" si="47"/>
        <v>Schaefer</v>
      </c>
    </row>
    <row r="1002" spans="1:5" ht="15.6" x14ac:dyDescent="0.3">
      <c r="A1002" s="6" t="s">
        <v>1370</v>
      </c>
      <c r="B1002" s="6" t="s">
        <v>3385</v>
      </c>
      <c r="C1002" s="7" t="str">
        <f t="shared" si="45"/>
        <v>Mr.</v>
      </c>
      <c r="D1002" s="7" t="str">
        <f t="shared" si="46"/>
        <v xml:space="preserve"> Patrick</v>
      </c>
      <c r="E1002" s="7" t="str">
        <f t="shared" si="47"/>
        <v>D'Alessandro</v>
      </c>
    </row>
    <row r="1003" spans="1:5" ht="15.6" x14ac:dyDescent="0.3">
      <c r="A1003" s="6" t="s">
        <v>1369</v>
      </c>
      <c r="B1003" s="6" t="s">
        <v>3386</v>
      </c>
      <c r="C1003" s="7" t="str">
        <f t="shared" si="45"/>
        <v>Mrs.</v>
      </c>
      <c r="D1003" s="7" t="str">
        <f t="shared" si="46"/>
        <v xml:space="preserve"> Krista</v>
      </c>
      <c r="E1003" s="7" t="str">
        <f t="shared" si="47"/>
        <v>Wyss</v>
      </c>
    </row>
    <row r="1004" spans="1:5" ht="15.6" x14ac:dyDescent="0.3">
      <c r="A1004" s="6" t="s">
        <v>1368</v>
      </c>
      <c r="B1004" s="6" t="s">
        <v>3387</v>
      </c>
      <c r="C1004" s="7" t="str">
        <f t="shared" si="45"/>
        <v>Ms.</v>
      </c>
      <c r="D1004" s="7" t="str">
        <f t="shared" si="46"/>
        <v xml:space="preserve"> Jenessa</v>
      </c>
      <c r="E1004" s="7" t="str">
        <f t="shared" si="47"/>
        <v>Rose</v>
      </c>
    </row>
    <row r="1005" spans="1:5" ht="15.6" x14ac:dyDescent="0.3">
      <c r="A1005" s="6" t="s">
        <v>1367</v>
      </c>
      <c r="B1005" s="6" t="s">
        <v>3388</v>
      </c>
      <c r="C1005" s="7" t="str">
        <f t="shared" si="45"/>
        <v>Mr.</v>
      </c>
      <c r="D1005" s="7" t="str">
        <f t="shared" si="46"/>
        <v xml:space="preserve"> Ryan M.</v>
      </c>
      <c r="E1005" s="7" t="str">
        <f t="shared" si="47"/>
        <v>Hopper</v>
      </c>
    </row>
    <row r="1006" spans="1:5" ht="15.6" x14ac:dyDescent="0.3">
      <c r="A1006" s="6" t="s">
        <v>1366</v>
      </c>
      <c r="B1006" s="6" t="s">
        <v>3389</v>
      </c>
      <c r="C1006" s="7" t="str">
        <f t="shared" si="45"/>
        <v>Mr.</v>
      </c>
      <c r="D1006" s="7" t="str">
        <f t="shared" si="46"/>
        <v xml:space="preserve"> Thomas</v>
      </c>
      <c r="E1006" s="7" t="str">
        <f t="shared" si="47"/>
        <v>Finneran</v>
      </c>
    </row>
    <row r="1007" spans="1:5" ht="15.6" x14ac:dyDescent="0.3">
      <c r="A1007" s="6" t="s">
        <v>1365</v>
      </c>
      <c r="B1007" s="6" t="s">
        <v>3390</v>
      </c>
      <c r="C1007" s="7" t="str">
        <f t="shared" si="45"/>
        <v>Ms.</v>
      </c>
      <c r="D1007" s="7" t="str">
        <f t="shared" si="46"/>
        <v xml:space="preserve"> Amanda N.</v>
      </c>
      <c r="E1007" s="7" t="str">
        <f t="shared" si="47"/>
        <v>Basham</v>
      </c>
    </row>
    <row r="1008" spans="1:5" ht="15.6" x14ac:dyDescent="0.3">
      <c r="A1008" s="6" t="s">
        <v>1364</v>
      </c>
      <c r="B1008" s="6" t="s">
        <v>3391</v>
      </c>
      <c r="C1008" s="7" t="str">
        <f t="shared" si="45"/>
        <v>Ms.</v>
      </c>
      <c r="D1008" s="7" t="str">
        <f t="shared" si="46"/>
        <v xml:space="preserve"> Teresa P.</v>
      </c>
      <c r="E1008" s="7" t="str">
        <f t="shared" si="47"/>
        <v>Inman</v>
      </c>
    </row>
    <row r="1009" spans="1:5" ht="15.6" x14ac:dyDescent="0.3">
      <c r="A1009" s="6" t="s">
        <v>1363</v>
      </c>
      <c r="B1009" s="6" t="s">
        <v>3392</v>
      </c>
      <c r="C1009" s="7" t="str">
        <f t="shared" si="45"/>
        <v>Mr.</v>
      </c>
      <c r="D1009" s="7" t="str">
        <f t="shared" si="46"/>
        <v xml:space="preserve"> Dorian</v>
      </c>
      <c r="E1009" s="7" t="str">
        <f t="shared" si="47"/>
        <v>Oscal</v>
      </c>
    </row>
    <row r="1010" spans="1:5" ht="15.6" x14ac:dyDescent="0.3">
      <c r="A1010" s="6" t="s">
        <v>1362</v>
      </c>
      <c r="B1010" s="6" t="s">
        <v>3393</v>
      </c>
      <c r="C1010" s="7" t="str">
        <f t="shared" si="45"/>
        <v>Ms.</v>
      </c>
      <c r="D1010" s="7" t="str">
        <f t="shared" si="46"/>
        <v xml:space="preserve"> Amy</v>
      </c>
      <c r="E1010" s="7" t="str">
        <f t="shared" si="47"/>
        <v>Craft</v>
      </c>
    </row>
    <row r="1011" spans="1:5" ht="15.6" x14ac:dyDescent="0.3">
      <c r="A1011" s="6" t="s">
        <v>1361</v>
      </c>
      <c r="B1011" s="6" t="s">
        <v>3394</v>
      </c>
      <c r="C1011" s="7" t="str">
        <f t="shared" si="45"/>
        <v>Ms.</v>
      </c>
      <c r="D1011" s="7" t="str">
        <f t="shared" si="46"/>
        <v xml:space="preserve"> Aberu</v>
      </c>
      <c r="E1011" s="7" t="str">
        <f t="shared" si="47"/>
        <v>Kebede</v>
      </c>
    </row>
    <row r="1012" spans="1:5" ht="15.6" x14ac:dyDescent="0.3">
      <c r="A1012" s="6" t="s">
        <v>1360</v>
      </c>
      <c r="B1012" s="6" t="s">
        <v>3395</v>
      </c>
      <c r="C1012" s="7" t="str">
        <f t="shared" si="45"/>
        <v>Ms.</v>
      </c>
      <c r="D1012" s="7" t="str">
        <f t="shared" si="46"/>
        <v xml:space="preserve"> Ashley</v>
      </c>
      <c r="E1012" s="7" t="str">
        <f t="shared" si="47"/>
        <v>Strobel</v>
      </c>
    </row>
    <row r="1013" spans="1:5" ht="15.6" x14ac:dyDescent="0.3">
      <c r="A1013" s="6" t="s">
        <v>1359</v>
      </c>
      <c r="B1013" s="6" t="s">
        <v>3396</v>
      </c>
      <c r="C1013" s="7" t="str">
        <f t="shared" si="45"/>
        <v>Ms.</v>
      </c>
      <c r="D1013" s="7" t="str">
        <f t="shared" si="46"/>
        <v xml:space="preserve"> Anna E</v>
      </c>
      <c r="E1013" s="7" t="str">
        <f t="shared" si="47"/>
        <v>Dalton</v>
      </c>
    </row>
    <row r="1014" spans="1:5" ht="15.6" x14ac:dyDescent="0.3">
      <c r="A1014" s="6" t="s">
        <v>1358</v>
      </c>
      <c r="B1014" s="6" t="s">
        <v>3397</v>
      </c>
      <c r="C1014" s="7" t="str">
        <f t="shared" si="45"/>
        <v>Ms.</v>
      </c>
      <c r="D1014" s="7" t="str">
        <f t="shared" si="46"/>
        <v xml:space="preserve"> Tania K.</v>
      </c>
      <c r="E1014" s="7" t="str">
        <f t="shared" si="47"/>
        <v>Morimoto</v>
      </c>
    </row>
    <row r="1015" spans="1:5" ht="15.6" x14ac:dyDescent="0.3">
      <c r="A1015" s="6" t="s">
        <v>1357</v>
      </c>
      <c r="B1015" s="6" t="s">
        <v>3398</v>
      </c>
      <c r="C1015" s="7" t="str">
        <f t="shared" si="45"/>
        <v>Ms.</v>
      </c>
      <c r="D1015" s="7" t="str">
        <f t="shared" si="46"/>
        <v xml:space="preserve"> Ashley E</v>
      </c>
      <c r="E1015" s="7" t="str">
        <f t="shared" si="47"/>
        <v>Manlove</v>
      </c>
    </row>
    <row r="1016" spans="1:5" ht="15.6" x14ac:dyDescent="0.3">
      <c r="A1016" s="6" t="s">
        <v>1356</v>
      </c>
      <c r="B1016" s="6" t="s">
        <v>3399</v>
      </c>
      <c r="C1016" s="7" t="str">
        <f t="shared" si="45"/>
        <v>Ms.</v>
      </c>
      <c r="D1016" s="7" t="str">
        <f t="shared" si="46"/>
        <v xml:space="preserve"> Aleksandra</v>
      </c>
      <c r="E1016" s="7" t="str">
        <f t="shared" si="47"/>
        <v>Madzik</v>
      </c>
    </row>
    <row r="1017" spans="1:5" ht="15.6" x14ac:dyDescent="0.3">
      <c r="A1017" s="6" t="s">
        <v>1355</v>
      </c>
      <c r="B1017" s="6" t="s">
        <v>3400</v>
      </c>
      <c r="C1017" s="7" t="str">
        <f t="shared" si="45"/>
        <v>Ms.</v>
      </c>
      <c r="D1017" s="7" t="str">
        <f t="shared" si="46"/>
        <v xml:space="preserve"> Valery L</v>
      </c>
      <c r="E1017" s="7" t="str">
        <f t="shared" si="47"/>
        <v>Hobson</v>
      </c>
    </row>
    <row r="1018" spans="1:5" ht="15.6" x14ac:dyDescent="0.3">
      <c r="A1018" s="6" t="s">
        <v>1354</v>
      </c>
      <c r="B1018" s="6" t="s">
        <v>3401</v>
      </c>
      <c r="C1018" s="7" t="str">
        <f t="shared" si="45"/>
        <v>Mrs.</v>
      </c>
      <c r="D1018" s="7" t="str">
        <f t="shared" si="46"/>
        <v xml:space="preserve"> Joanna G.</v>
      </c>
      <c r="E1018" s="7" t="str">
        <f t="shared" si="47"/>
        <v>Reyes</v>
      </c>
    </row>
    <row r="1019" spans="1:5" ht="15.6" x14ac:dyDescent="0.3">
      <c r="A1019" s="6" t="s">
        <v>1353</v>
      </c>
      <c r="B1019" s="6" t="s">
        <v>3402</v>
      </c>
      <c r="C1019" s="7" t="str">
        <f t="shared" si="45"/>
        <v>Mrs.</v>
      </c>
      <c r="D1019" s="7" t="str">
        <f t="shared" si="46"/>
        <v xml:space="preserve"> Stefanie F.</v>
      </c>
      <c r="E1019" s="7" t="str">
        <f t="shared" si="47"/>
        <v>Tierney</v>
      </c>
    </row>
    <row r="1020" spans="1:5" ht="15.6" x14ac:dyDescent="0.3">
      <c r="A1020" s="6" t="s">
        <v>1352</v>
      </c>
      <c r="B1020" s="6" t="s">
        <v>3403</v>
      </c>
      <c r="C1020" s="7" t="str">
        <f t="shared" si="45"/>
        <v>Mr.</v>
      </c>
      <c r="D1020" s="7" t="str">
        <f t="shared" si="46"/>
        <v xml:space="preserve"> Stephen</v>
      </c>
      <c r="E1020" s="7" t="str">
        <f t="shared" si="47"/>
        <v>Gabris</v>
      </c>
    </row>
    <row r="1021" spans="1:5" ht="15.6" x14ac:dyDescent="0.3">
      <c r="A1021" s="6" t="s">
        <v>1351</v>
      </c>
      <c r="B1021" s="6" t="s">
        <v>3404</v>
      </c>
      <c r="C1021" s="7" t="str">
        <f t="shared" si="45"/>
        <v>Ms.</v>
      </c>
      <c r="D1021" s="7" t="str">
        <f t="shared" si="46"/>
        <v xml:space="preserve"> Liza J.</v>
      </c>
      <c r="E1021" s="7" t="str">
        <f t="shared" si="47"/>
        <v>Howard</v>
      </c>
    </row>
    <row r="1022" spans="1:5" ht="15.6" x14ac:dyDescent="0.3">
      <c r="A1022" s="6" t="s">
        <v>1350</v>
      </c>
      <c r="B1022" s="6" t="s">
        <v>3405</v>
      </c>
      <c r="C1022" s="7" t="str">
        <f t="shared" si="45"/>
        <v>Mr.</v>
      </c>
      <c r="D1022" s="7" t="str">
        <f t="shared" si="46"/>
        <v xml:space="preserve"> Ian M.</v>
      </c>
      <c r="E1022" s="7" t="str">
        <f t="shared" si="47"/>
        <v>Kallay</v>
      </c>
    </row>
    <row r="1023" spans="1:5" ht="15.6" x14ac:dyDescent="0.3">
      <c r="A1023" s="6" t="s">
        <v>1349</v>
      </c>
      <c r="B1023" s="6" t="s">
        <v>3406</v>
      </c>
      <c r="C1023" s="7" t="str">
        <f t="shared" si="45"/>
        <v>Ms.</v>
      </c>
      <c r="D1023" s="7" t="str">
        <f t="shared" si="46"/>
        <v xml:space="preserve"> Claudia L.</v>
      </c>
      <c r="E1023" s="7" t="str">
        <f t="shared" si="47"/>
        <v>Leguizamo</v>
      </c>
    </row>
    <row r="1024" spans="1:5" ht="15.6" x14ac:dyDescent="0.3">
      <c r="A1024" s="6" t="s">
        <v>1348</v>
      </c>
      <c r="B1024" s="6" t="s">
        <v>3407</v>
      </c>
      <c r="C1024" s="7" t="str">
        <f t="shared" si="45"/>
        <v>Ms.</v>
      </c>
      <c r="D1024" s="7" t="str">
        <f t="shared" si="46"/>
        <v xml:space="preserve"> Jessica M</v>
      </c>
      <c r="E1024" s="7" t="str">
        <f t="shared" si="47"/>
        <v>Escartin</v>
      </c>
    </row>
    <row r="1025" spans="1:5" ht="15.6" x14ac:dyDescent="0.3">
      <c r="A1025" s="6" t="s">
        <v>1347</v>
      </c>
      <c r="B1025" s="6" t="s">
        <v>3408</v>
      </c>
      <c r="C1025" s="7" t="str">
        <f t="shared" si="45"/>
        <v>Mr.</v>
      </c>
      <c r="D1025" s="7" t="str">
        <f t="shared" si="46"/>
        <v xml:space="preserve"> Billy Jr.</v>
      </c>
      <c r="E1025" s="7" t="str">
        <f t="shared" si="47"/>
        <v>Chorey</v>
      </c>
    </row>
    <row r="1026" spans="1:5" ht="15.6" x14ac:dyDescent="0.3">
      <c r="A1026" s="6" t="s">
        <v>1346</v>
      </c>
      <c r="B1026" s="6" t="s">
        <v>3409</v>
      </c>
      <c r="C1026" s="7" t="str">
        <f t="shared" si="45"/>
        <v>Mr.</v>
      </c>
      <c r="D1026" s="7" t="str">
        <f t="shared" si="46"/>
        <v xml:space="preserve"> David</v>
      </c>
      <c r="E1026" s="7" t="str">
        <f t="shared" si="47"/>
        <v>McVay</v>
      </c>
    </row>
    <row r="1027" spans="1:5" ht="15.6" x14ac:dyDescent="0.3">
      <c r="A1027" s="6" t="s">
        <v>1345</v>
      </c>
      <c r="B1027" s="6" t="s">
        <v>3410</v>
      </c>
      <c r="C1027" s="7" t="str">
        <f t="shared" ref="C1027:C1090" si="48">MID(B1027,FIND(",",B1027)+2,FIND(" ",B1027,FIND(",",B1027)+2)-FIND(",",B1027)-2)</f>
        <v>Mr.</v>
      </c>
      <c r="D1027" s="7" t="str">
        <f t="shared" ref="D1027:D1090" si="49">MID(B1027,FIND(" ",B1027,FIND(",",B1027)+2)+1,LEN(B1027)-FIND(" ",B1027,FIND(",",B1027)+2))</f>
        <v xml:space="preserve"> Tim</v>
      </c>
      <c r="E1027" s="7" t="str">
        <f t="shared" ref="E1027:E1090" si="50">LEFT(B1027,FIND(",",B1027)-1)</f>
        <v>Vinson</v>
      </c>
    </row>
    <row r="1028" spans="1:5" ht="15.6" x14ac:dyDescent="0.3">
      <c r="A1028" s="6" t="s">
        <v>1344</v>
      </c>
      <c r="B1028" s="6" t="s">
        <v>3411</v>
      </c>
      <c r="C1028" s="7" t="str">
        <f t="shared" si="48"/>
        <v>Ms.</v>
      </c>
      <c r="D1028" s="7" t="str">
        <f t="shared" si="49"/>
        <v xml:space="preserve"> Emma M</v>
      </c>
      <c r="E1028" s="7" t="str">
        <f t="shared" si="50"/>
        <v>Astrike-Davis</v>
      </c>
    </row>
    <row r="1029" spans="1:5" ht="15.6" x14ac:dyDescent="0.3">
      <c r="A1029" s="6" t="s">
        <v>1343</v>
      </c>
      <c r="B1029" s="6" t="s">
        <v>3412</v>
      </c>
      <c r="C1029" s="7" t="str">
        <f t="shared" si="48"/>
        <v>Mr.</v>
      </c>
      <c r="D1029" s="7" t="str">
        <f t="shared" si="49"/>
        <v xml:space="preserve"> Tim</v>
      </c>
      <c r="E1029" s="7" t="str">
        <f t="shared" si="50"/>
        <v>Harder</v>
      </c>
    </row>
    <row r="1030" spans="1:5" ht="15.6" x14ac:dyDescent="0.3">
      <c r="A1030" s="6" t="s">
        <v>1342</v>
      </c>
      <c r="B1030" s="6" t="s">
        <v>3413</v>
      </c>
      <c r="C1030" s="7" t="str">
        <f t="shared" si="48"/>
        <v>Mr.</v>
      </c>
      <c r="D1030" s="7" t="str">
        <f t="shared" si="49"/>
        <v xml:space="preserve"> Patrick</v>
      </c>
      <c r="E1030" s="7" t="str">
        <f t="shared" si="50"/>
        <v>Bell</v>
      </c>
    </row>
    <row r="1031" spans="1:5" ht="15.6" x14ac:dyDescent="0.3">
      <c r="A1031" s="6" t="s">
        <v>1341</v>
      </c>
      <c r="B1031" s="6" t="s">
        <v>3414</v>
      </c>
      <c r="C1031" s="7" t="str">
        <f t="shared" si="48"/>
        <v>Ms.</v>
      </c>
      <c r="D1031" s="7" t="str">
        <f t="shared" si="49"/>
        <v xml:space="preserve"> Bridget K.</v>
      </c>
      <c r="E1031" s="7" t="str">
        <f t="shared" si="50"/>
        <v>Dawes</v>
      </c>
    </row>
    <row r="1032" spans="1:5" ht="15.6" x14ac:dyDescent="0.3">
      <c r="A1032" s="6" t="s">
        <v>1340</v>
      </c>
      <c r="B1032" s="6" t="s">
        <v>3415</v>
      </c>
      <c r="C1032" s="7" t="str">
        <f t="shared" si="48"/>
        <v>Mr.</v>
      </c>
      <c r="D1032" s="7" t="str">
        <f t="shared" si="49"/>
        <v xml:space="preserve"> Gabriel</v>
      </c>
      <c r="E1032" s="7" t="str">
        <f t="shared" si="50"/>
        <v>Larios</v>
      </c>
    </row>
    <row r="1033" spans="1:5" ht="15.6" x14ac:dyDescent="0.3">
      <c r="A1033" s="6" t="s">
        <v>1339</v>
      </c>
      <c r="B1033" s="6" t="s">
        <v>3416</v>
      </c>
      <c r="C1033" s="7" t="str">
        <f t="shared" si="48"/>
        <v>Ms.</v>
      </c>
      <c r="D1033" s="7" t="str">
        <f t="shared" si="49"/>
        <v xml:space="preserve"> Natasha</v>
      </c>
      <c r="E1033" s="7" t="str">
        <f t="shared" si="50"/>
        <v>Yaremczuk</v>
      </c>
    </row>
    <row r="1034" spans="1:5" ht="15.6" x14ac:dyDescent="0.3">
      <c r="A1034" s="6" t="s">
        <v>1338</v>
      </c>
      <c r="B1034" s="6" t="s">
        <v>3417</v>
      </c>
      <c r="C1034" s="7" t="str">
        <f t="shared" si="48"/>
        <v>Ms.</v>
      </c>
      <c r="D1034" s="7" t="str">
        <f t="shared" si="49"/>
        <v xml:space="preserve"> Abby A.</v>
      </c>
      <c r="E1034" s="7" t="str">
        <f t="shared" si="50"/>
        <v>Knight</v>
      </c>
    </row>
    <row r="1035" spans="1:5" ht="15.6" x14ac:dyDescent="0.3">
      <c r="A1035" s="6" t="s">
        <v>1337</v>
      </c>
      <c r="B1035" s="6" t="s">
        <v>3418</v>
      </c>
      <c r="C1035" s="7" t="str">
        <f t="shared" si="48"/>
        <v>Ms.</v>
      </c>
      <c r="D1035" s="7" t="str">
        <f t="shared" si="49"/>
        <v xml:space="preserve"> Michelle</v>
      </c>
      <c r="E1035" s="7" t="str">
        <f t="shared" si="50"/>
        <v>Eversman</v>
      </c>
    </row>
    <row r="1036" spans="1:5" ht="15.6" x14ac:dyDescent="0.3">
      <c r="A1036" s="6" t="s">
        <v>1336</v>
      </c>
      <c r="B1036" s="6" t="s">
        <v>3419</v>
      </c>
      <c r="C1036" s="7" t="str">
        <f t="shared" si="48"/>
        <v>Ms.</v>
      </c>
      <c r="D1036" s="7" t="str">
        <f t="shared" si="49"/>
        <v xml:space="preserve"> Mckendree</v>
      </c>
      <c r="E1036" s="7" t="str">
        <f t="shared" si="50"/>
        <v>Hickory</v>
      </c>
    </row>
    <row r="1037" spans="1:5" ht="15.6" x14ac:dyDescent="0.3">
      <c r="A1037" s="6" t="s">
        <v>1335</v>
      </c>
      <c r="B1037" s="6" t="s">
        <v>3420</v>
      </c>
      <c r="C1037" s="7" t="str">
        <f t="shared" si="48"/>
        <v>Ms.</v>
      </c>
      <c r="D1037" s="7" t="str">
        <f t="shared" si="49"/>
        <v xml:space="preserve"> Tara</v>
      </c>
      <c r="E1037" s="7" t="str">
        <f t="shared" si="50"/>
        <v>Mooney</v>
      </c>
    </row>
    <row r="1038" spans="1:5" ht="15.6" x14ac:dyDescent="0.3">
      <c r="A1038" s="6" t="s">
        <v>1334</v>
      </c>
      <c r="B1038" s="6" t="s">
        <v>3421</v>
      </c>
      <c r="C1038" s="7" t="str">
        <f t="shared" si="48"/>
        <v>Mr.</v>
      </c>
      <c r="D1038" s="7" t="str">
        <f t="shared" si="49"/>
        <v xml:space="preserve"> Daniel</v>
      </c>
      <c r="E1038" s="7" t="str">
        <f t="shared" si="50"/>
        <v>Craighead</v>
      </c>
    </row>
    <row r="1039" spans="1:5" ht="15.6" x14ac:dyDescent="0.3">
      <c r="A1039" s="6" t="s">
        <v>1333</v>
      </c>
      <c r="B1039" s="6" t="s">
        <v>3422</v>
      </c>
      <c r="C1039" s="7" t="str">
        <f t="shared" si="48"/>
        <v>Mr.</v>
      </c>
      <c r="D1039" s="7" t="str">
        <f t="shared" si="49"/>
        <v xml:space="preserve"> Joshua P</v>
      </c>
      <c r="E1039" s="7" t="str">
        <f t="shared" si="50"/>
        <v>Gardner</v>
      </c>
    </row>
    <row r="1040" spans="1:5" ht="15.6" x14ac:dyDescent="0.3">
      <c r="A1040" s="6" t="s">
        <v>1332</v>
      </c>
      <c r="B1040" s="6" t="s">
        <v>3423</v>
      </c>
      <c r="C1040" s="7" t="str">
        <f t="shared" si="48"/>
        <v>Ms.</v>
      </c>
      <c r="D1040" s="7" t="str">
        <f t="shared" si="49"/>
        <v xml:space="preserve"> Erin C</v>
      </c>
      <c r="E1040" s="7" t="str">
        <f t="shared" si="50"/>
        <v>Lohrenz</v>
      </c>
    </row>
    <row r="1041" spans="1:5" ht="15.6" x14ac:dyDescent="0.3">
      <c r="A1041" s="6" t="s">
        <v>1331</v>
      </c>
      <c r="B1041" s="6" t="s">
        <v>3424</v>
      </c>
      <c r="C1041" s="7" t="str">
        <f t="shared" si="48"/>
        <v>Ms.</v>
      </c>
      <c r="D1041" s="7" t="str">
        <f t="shared" si="49"/>
        <v xml:space="preserve"> Shure</v>
      </c>
      <c r="E1041" s="7" t="str">
        <f t="shared" si="50"/>
        <v>Demise</v>
      </c>
    </row>
    <row r="1042" spans="1:5" ht="15.6" x14ac:dyDescent="0.3">
      <c r="A1042" s="6" t="s">
        <v>1330</v>
      </c>
      <c r="B1042" s="6" t="s">
        <v>3425</v>
      </c>
      <c r="C1042" s="7" t="str">
        <f t="shared" si="48"/>
        <v>Mr.</v>
      </c>
      <c r="D1042" s="7" t="str">
        <f t="shared" si="49"/>
        <v xml:space="preserve"> Richard</v>
      </c>
      <c r="E1042" s="7" t="str">
        <f t="shared" si="50"/>
        <v>Nelson</v>
      </c>
    </row>
    <row r="1043" spans="1:5" ht="15.6" x14ac:dyDescent="0.3">
      <c r="A1043" s="6" t="s">
        <v>1329</v>
      </c>
      <c r="B1043" s="6" t="s">
        <v>3426</v>
      </c>
      <c r="C1043" s="7" t="str">
        <f t="shared" si="48"/>
        <v>Ms.</v>
      </c>
      <c r="D1043" s="7" t="str">
        <f t="shared" si="49"/>
        <v xml:space="preserve"> Brenda</v>
      </c>
      <c r="E1043" s="7" t="str">
        <f t="shared" si="50"/>
        <v>Guitard</v>
      </c>
    </row>
    <row r="1044" spans="1:5" ht="15.6" x14ac:dyDescent="0.3">
      <c r="A1044" s="6" t="s">
        <v>1328</v>
      </c>
      <c r="B1044" s="6" t="s">
        <v>3427</v>
      </c>
      <c r="C1044" s="7" t="str">
        <f t="shared" si="48"/>
        <v>Mr.</v>
      </c>
      <c r="D1044" s="7" t="str">
        <f t="shared" si="49"/>
        <v xml:space="preserve"> Joseph M</v>
      </c>
      <c r="E1044" s="7" t="str">
        <f t="shared" si="50"/>
        <v>Navas</v>
      </c>
    </row>
    <row r="1045" spans="1:5" ht="15.6" x14ac:dyDescent="0.3">
      <c r="A1045" s="6" t="s">
        <v>1327</v>
      </c>
      <c r="B1045" s="6" t="s">
        <v>3428</v>
      </c>
      <c r="C1045" s="7" t="str">
        <f t="shared" si="48"/>
        <v>Mr.</v>
      </c>
      <c r="D1045" s="7" t="str">
        <f t="shared" si="49"/>
        <v xml:space="preserve"> Stephen J.</v>
      </c>
      <c r="E1045" s="7" t="str">
        <f t="shared" si="50"/>
        <v>Ptucha</v>
      </c>
    </row>
    <row r="1046" spans="1:5" ht="15.6" x14ac:dyDescent="0.3">
      <c r="A1046" s="6" t="s">
        <v>1326</v>
      </c>
      <c r="B1046" s="6" t="s">
        <v>3429</v>
      </c>
      <c r="C1046" s="7" t="str">
        <f t="shared" si="48"/>
        <v>Mrs.</v>
      </c>
      <c r="D1046" s="7" t="str">
        <f t="shared" si="49"/>
        <v xml:space="preserve"> Kathya</v>
      </c>
      <c r="E1046" s="7" t="str">
        <f t="shared" si="50"/>
        <v>Kirouac</v>
      </c>
    </row>
    <row r="1047" spans="1:5" ht="15.6" x14ac:dyDescent="0.3">
      <c r="A1047" s="6" t="s">
        <v>1325</v>
      </c>
      <c r="B1047" s="6" t="s">
        <v>3430</v>
      </c>
      <c r="C1047" s="7" t="str">
        <f t="shared" si="48"/>
        <v>Mr.</v>
      </c>
      <c r="D1047" s="7" t="str">
        <f t="shared" si="49"/>
        <v xml:space="preserve"> Wesley</v>
      </c>
      <c r="E1047" s="7" t="str">
        <f t="shared" si="50"/>
        <v>Toews</v>
      </c>
    </row>
    <row r="1048" spans="1:5" ht="15.6" x14ac:dyDescent="0.3">
      <c r="A1048" s="6" t="s">
        <v>1324</v>
      </c>
      <c r="B1048" s="6" t="s">
        <v>3431</v>
      </c>
      <c r="C1048" s="7" t="str">
        <f t="shared" si="48"/>
        <v>Mr.</v>
      </c>
      <c r="D1048" s="7" t="str">
        <f t="shared" si="49"/>
        <v xml:space="preserve"> Tim</v>
      </c>
      <c r="E1048" s="7" t="str">
        <f t="shared" si="50"/>
        <v>Perry</v>
      </c>
    </row>
    <row r="1049" spans="1:5" ht="15.6" x14ac:dyDescent="0.3">
      <c r="A1049" s="6" t="s">
        <v>1323</v>
      </c>
      <c r="B1049" s="6" t="s">
        <v>3432</v>
      </c>
      <c r="C1049" s="7" t="str">
        <f t="shared" si="48"/>
        <v>Ms.</v>
      </c>
      <c r="D1049" s="7" t="str">
        <f t="shared" si="49"/>
        <v xml:space="preserve"> Jamie L.</v>
      </c>
      <c r="E1049" s="7" t="str">
        <f t="shared" si="50"/>
        <v>Kretz</v>
      </c>
    </row>
    <row r="1050" spans="1:5" ht="15.6" x14ac:dyDescent="0.3">
      <c r="A1050" s="6" t="s">
        <v>1322</v>
      </c>
      <c r="B1050" s="6" t="s">
        <v>3433</v>
      </c>
      <c r="C1050" s="7" t="str">
        <f t="shared" si="48"/>
        <v>Ms.</v>
      </c>
      <c r="D1050" s="7" t="str">
        <f t="shared" si="49"/>
        <v xml:space="preserve"> Alexandra</v>
      </c>
      <c r="E1050" s="7" t="str">
        <f t="shared" si="50"/>
        <v>Hempel</v>
      </c>
    </row>
    <row r="1051" spans="1:5" ht="15.6" x14ac:dyDescent="0.3">
      <c r="A1051" s="6" t="s">
        <v>1321</v>
      </c>
      <c r="B1051" s="6" t="s">
        <v>3434</v>
      </c>
      <c r="C1051" s="7" t="str">
        <f t="shared" si="48"/>
        <v>Ms.</v>
      </c>
      <c r="D1051" s="7" t="str">
        <f t="shared" si="49"/>
        <v xml:space="preserve"> Tiffany</v>
      </c>
      <c r="E1051" s="7" t="str">
        <f t="shared" si="50"/>
        <v>McBroom</v>
      </c>
    </row>
    <row r="1052" spans="1:5" ht="15.6" x14ac:dyDescent="0.3">
      <c r="A1052" s="6" t="s">
        <v>1320</v>
      </c>
      <c r="B1052" s="6" t="s">
        <v>3435</v>
      </c>
      <c r="C1052" s="7" t="str">
        <f t="shared" si="48"/>
        <v>Mrs.</v>
      </c>
      <c r="D1052" s="7" t="str">
        <f t="shared" si="49"/>
        <v xml:space="preserve"> Rebecca J</v>
      </c>
      <c r="E1052" s="7" t="str">
        <f t="shared" si="50"/>
        <v>Yoo</v>
      </c>
    </row>
    <row r="1053" spans="1:5" ht="15.6" x14ac:dyDescent="0.3">
      <c r="A1053" s="6" t="s">
        <v>1319</v>
      </c>
      <c r="B1053" s="6" t="s">
        <v>3436</v>
      </c>
      <c r="C1053" s="7" t="str">
        <f t="shared" si="48"/>
        <v>Mr.</v>
      </c>
      <c r="D1053" s="7" t="str">
        <f t="shared" si="49"/>
        <v xml:space="preserve"> Austin T.</v>
      </c>
      <c r="E1053" s="7" t="str">
        <f t="shared" si="50"/>
        <v>Rand</v>
      </c>
    </row>
    <row r="1054" spans="1:5" ht="15.6" x14ac:dyDescent="0.3">
      <c r="A1054" s="6" t="s">
        <v>1318</v>
      </c>
      <c r="B1054" s="6" t="s">
        <v>3437</v>
      </c>
      <c r="C1054" s="7" t="str">
        <f t="shared" si="48"/>
        <v>Ms.</v>
      </c>
      <c r="D1054" s="7" t="str">
        <f t="shared" si="49"/>
        <v xml:space="preserve"> Jamie T</v>
      </c>
      <c r="E1054" s="7" t="str">
        <f t="shared" si="50"/>
        <v>Wolfe</v>
      </c>
    </row>
    <row r="1055" spans="1:5" ht="15.6" x14ac:dyDescent="0.3">
      <c r="A1055" s="6" t="s">
        <v>1317</v>
      </c>
      <c r="B1055" s="6" t="s">
        <v>3438</v>
      </c>
      <c r="C1055" s="7" t="str">
        <f t="shared" si="48"/>
        <v>Mr.</v>
      </c>
      <c r="D1055" s="7" t="str">
        <f t="shared" si="49"/>
        <v xml:space="preserve"> Matthew T.</v>
      </c>
      <c r="E1055" s="7" t="str">
        <f t="shared" si="50"/>
        <v>Vance</v>
      </c>
    </row>
    <row r="1056" spans="1:5" ht="15.6" x14ac:dyDescent="0.3">
      <c r="A1056" s="6" t="s">
        <v>1316</v>
      </c>
      <c r="B1056" s="6" t="s">
        <v>3439</v>
      </c>
      <c r="C1056" s="7" t="str">
        <f t="shared" si="48"/>
        <v>Mrs.</v>
      </c>
      <c r="D1056" s="7" t="str">
        <f t="shared" si="49"/>
        <v xml:space="preserve"> Emily</v>
      </c>
      <c r="E1056" s="7" t="str">
        <f t="shared" si="50"/>
        <v>Burnett</v>
      </c>
    </row>
    <row r="1057" spans="1:5" ht="15.6" x14ac:dyDescent="0.3">
      <c r="A1057" s="6" t="s">
        <v>1315</v>
      </c>
      <c r="B1057" s="6" t="s">
        <v>3440</v>
      </c>
      <c r="C1057" s="7" t="str">
        <f t="shared" si="48"/>
        <v>Ms.</v>
      </c>
      <c r="D1057" s="7" t="str">
        <f t="shared" si="49"/>
        <v xml:space="preserve"> Gillian</v>
      </c>
      <c r="E1057" s="7" t="str">
        <f t="shared" si="50"/>
        <v>Clason</v>
      </c>
    </row>
    <row r="1058" spans="1:5" ht="15.6" x14ac:dyDescent="0.3">
      <c r="A1058" s="6" t="s">
        <v>1314</v>
      </c>
      <c r="B1058" s="6" t="s">
        <v>3441</v>
      </c>
      <c r="C1058" s="7" t="str">
        <f t="shared" si="48"/>
        <v>Mrs.</v>
      </c>
      <c r="D1058" s="7" t="str">
        <f t="shared" si="49"/>
        <v xml:space="preserve"> Brenn E.</v>
      </c>
      <c r="E1058" s="7" t="str">
        <f t="shared" si="50"/>
        <v>Donnelly</v>
      </c>
    </row>
    <row r="1059" spans="1:5" ht="15.6" x14ac:dyDescent="0.3">
      <c r="A1059" s="6" t="s">
        <v>1313</v>
      </c>
      <c r="B1059" s="6" t="s">
        <v>3442</v>
      </c>
      <c r="C1059" s="7" t="str">
        <f t="shared" si="48"/>
        <v>Ms.</v>
      </c>
      <c r="D1059" s="7" t="str">
        <f t="shared" si="49"/>
        <v xml:space="preserve"> Lisa M</v>
      </c>
      <c r="E1059" s="7" t="str">
        <f t="shared" si="50"/>
        <v>Pietz</v>
      </c>
    </row>
    <row r="1060" spans="1:5" ht="15.6" x14ac:dyDescent="0.3">
      <c r="A1060" s="6" t="s">
        <v>1312</v>
      </c>
      <c r="B1060" s="6" t="s">
        <v>3443</v>
      </c>
      <c r="C1060" s="7" t="str">
        <f t="shared" si="48"/>
        <v>Mr.</v>
      </c>
      <c r="D1060" s="7" t="str">
        <f t="shared" si="49"/>
        <v xml:space="preserve"> Matt</v>
      </c>
      <c r="E1060" s="7" t="str">
        <f t="shared" si="50"/>
        <v>Tegenkamp</v>
      </c>
    </row>
    <row r="1061" spans="1:5" ht="15.6" x14ac:dyDescent="0.3">
      <c r="A1061" s="6" t="s">
        <v>1311</v>
      </c>
      <c r="B1061" s="6" t="s">
        <v>3444</v>
      </c>
      <c r="C1061" s="7" t="str">
        <f t="shared" si="48"/>
        <v>Mr.</v>
      </c>
      <c r="D1061" s="7" t="str">
        <f t="shared" si="49"/>
        <v xml:space="preserve"> Thomas A.</v>
      </c>
      <c r="E1061" s="7" t="str">
        <f t="shared" si="50"/>
        <v>Dover</v>
      </c>
    </row>
    <row r="1062" spans="1:5" ht="15.6" x14ac:dyDescent="0.3">
      <c r="A1062" s="6" t="s">
        <v>1310</v>
      </c>
      <c r="B1062" s="6" t="s">
        <v>3445</v>
      </c>
      <c r="C1062" s="7" t="str">
        <f t="shared" si="48"/>
        <v>Mr.</v>
      </c>
      <c r="D1062" s="7" t="str">
        <f t="shared" si="49"/>
        <v xml:space="preserve"> Kevin J</v>
      </c>
      <c r="E1062" s="7" t="str">
        <f t="shared" si="50"/>
        <v>Dockemeyer</v>
      </c>
    </row>
    <row r="1063" spans="1:5" ht="15.6" x14ac:dyDescent="0.3">
      <c r="A1063" s="6" t="s">
        <v>1309</v>
      </c>
      <c r="B1063" s="6" t="s">
        <v>3446</v>
      </c>
      <c r="C1063" s="7" t="str">
        <f t="shared" si="48"/>
        <v>Mr.</v>
      </c>
      <c r="D1063" s="7" t="str">
        <f t="shared" si="49"/>
        <v xml:space="preserve"> William H. III</v>
      </c>
      <c r="E1063" s="7" t="str">
        <f t="shared" si="50"/>
        <v>Steele</v>
      </c>
    </row>
    <row r="1064" spans="1:5" ht="15.6" x14ac:dyDescent="0.3">
      <c r="A1064" s="6" t="s">
        <v>1308</v>
      </c>
      <c r="B1064" s="6" t="s">
        <v>3447</v>
      </c>
      <c r="C1064" s="7" t="str">
        <f t="shared" si="48"/>
        <v>Mr.</v>
      </c>
      <c r="D1064" s="7" t="str">
        <f t="shared" si="49"/>
        <v xml:space="preserve"> Gal</v>
      </c>
      <c r="E1064" s="7" t="str">
        <f t="shared" si="50"/>
        <v>Harel</v>
      </c>
    </row>
    <row r="1065" spans="1:5" ht="15.6" x14ac:dyDescent="0.3">
      <c r="A1065" s="6" t="s">
        <v>1307</v>
      </c>
      <c r="B1065" s="6" t="s">
        <v>3448</v>
      </c>
      <c r="C1065" s="7" t="str">
        <f t="shared" si="48"/>
        <v>Mr.</v>
      </c>
      <c r="D1065" s="7" t="str">
        <f t="shared" si="49"/>
        <v xml:space="preserve"> Anton</v>
      </c>
      <c r="E1065" s="7" t="str">
        <f t="shared" si="50"/>
        <v>Aguila</v>
      </c>
    </row>
    <row r="1066" spans="1:5" ht="15.6" x14ac:dyDescent="0.3">
      <c r="A1066" s="6" t="s">
        <v>1306</v>
      </c>
      <c r="B1066" s="6" t="s">
        <v>3449</v>
      </c>
      <c r="C1066" s="7" t="str">
        <f t="shared" si="48"/>
        <v>Ms.</v>
      </c>
      <c r="D1066" s="7" t="str">
        <f t="shared" si="49"/>
        <v xml:space="preserve"> Yazmin</v>
      </c>
      <c r="E1066" s="7" t="str">
        <f t="shared" si="50"/>
        <v>Vallejo Sarmiento</v>
      </c>
    </row>
    <row r="1067" spans="1:5" ht="15.6" x14ac:dyDescent="0.3">
      <c r="A1067" s="6" t="s">
        <v>1305</v>
      </c>
      <c r="B1067" s="6" t="s">
        <v>3450</v>
      </c>
      <c r="C1067" s="7" t="str">
        <f t="shared" si="48"/>
        <v>Mr.</v>
      </c>
      <c r="D1067" s="7" t="str">
        <f t="shared" si="49"/>
        <v xml:space="preserve"> Florian</v>
      </c>
      <c r="E1067" s="7" t="str">
        <f t="shared" si="50"/>
        <v>Beisheim</v>
      </c>
    </row>
    <row r="1068" spans="1:5" ht="15.6" x14ac:dyDescent="0.3">
      <c r="A1068" s="6" t="s">
        <v>1304</v>
      </c>
      <c r="B1068" s="6" t="s">
        <v>3451</v>
      </c>
      <c r="C1068" s="7" t="str">
        <f t="shared" si="48"/>
        <v>Ms.</v>
      </c>
      <c r="D1068" s="7" t="str">
        <f t="shared" si="49"/>
        <v xml:space="preserve"> Karen L</v>
      </c>
      <c r="E1068" s="7" t="str">
        <f t="shared" si="50"/>
        <v>Lenhoff</v>
      </c>
    </row>
    <row r="1069" spans="1:5" ht="15.6" x14ac:dyDescent="0.3">
      <c r="A1069" s="6" t="s">
        <v>1303</v>
      </c>
      <c r="B1069" s="6" t="s">
        <v>3452</v>
      </c>
      <c r="C1069" s="7" t="str">
        <f t="shared" si="48"/>
        <v>Mr.</v>
      </c>
      <c r="D1069" s="7" t="str">
        <f t="shared" si="49"/>
        <v xml:space="preserve"> Scott</v>
      </c>
      <c r="E1069" s="7" t="str">
        <f t="shared" si="50"/>
        <v>Wehrwein</v>
      </c>
    </row>
    <row r="1070" spans="1:5" ht="15.6" x14ac:dyDescent="0.3">
      <c r="A1070" s="6" t="s">
        <v>1302</v>
      </c>
      <c r="B1070" s="6" t="s">
        <v>3453</v>
      </c>
      <c r="C1070" s="7" t="str">
        <f t="shared" si="48"/>
        <v>Ms.</v>
      </c>
      <c r="D1070" s="7" t="str">
        <f t="shared" si="49"/>
        <v xml:space="preserve"> Claire</v>
      </c>
      <c r="E1070" s="7" t="str">
        <f t="shared" si="50"/>
        <v>Wallace</v>
      </c>
    </row>
    <row r="1071" spans="1:5" ht="15.6" x14ac:dyDescent="0.3">
      <c r="A1071" s="6" t="s">
        <v>1301</v>
      </c>
      <c r="B1071" s="6" t="s">
        <v>3454</v>
      </c>
      <c r="C1071" s="7" t="str">
        <f t="shared" si="48"/>
        <v>Ms.</v>
      </c>
      <c r="D1071" s="7" t="str">
        <f t="shared" si="49"/>
        <v xml:space="preserve"> Lynn M.</v>
      </c>
      <c r="E1071" s="7" t="str">
        <f t="shared" si="50"/>
        <v>Markowitz</v>
      </c>
    </row>
    <row r="1072" spans="1:5" ht="15.6" x14ac:dyDescent="0.3">
      <c r="A1072" s="6" t="s">
        <v>1300</v>
      </c>
      <c r="B1072" s="6" t="s">
        <v>3455</v>
      </c>
      <c r="C1072" s="7" t="str">
        <f t="shared" si="48"/>
        <v>Ms.</v>
      </c>
      <c r="D1072" s="7" t="str">
        <f t="shared" si="49"/>
        <v xml:space="preserve"> Sharon</v>
      </c>
      <c r="E1072" s="7" t="str">
        <f t="shared" si="50"/>
        <v>Vos</v>
      </c>
    </row>
    <row r="1073" spans="1:5" ht="15.6" x14ac:dyDescent="0.3">
      <c r="A1073" s="6" t="s">
        <v>1299</v>
      </c>
      <c r="B1073" s="6" t="s">
        <v>3456</v>
      </c>
      <c r="C1073" s="7" t="str">
        <f t="shared" si="48"/>
        <v>Mrs.</v>
      </c>
      <c r="D1073" s="7" t="str">
        <f t="shared" si="49"/>
        <v xml:space="preserve"> Candice</v>
      </c>
      <c r="E1073" s="7" t="str">
        <f t="shared" si="50"/>
        <v>McLeod</v>
      </c>
    </row>
    <row r="1074" spans="1:5" ht="15.6" x14ac:dyDescent="0.3">
      <c r="A1074" s="6" t="s">
        <v>1298</v>
      </c>
      <c r="B1074" s="6" t="s">
        <v>3457</v>
      </c>
      <c r="C1074" s="7" t="str">
        <f t="shared" si="48"/>
        <v>Ms.</v>
      </c>
      <c r="D1074" s="7" t="str">
        <f t="shared" si="49"/>
        <v xml:space="preserve"> Jennifer D</v>
      </c>
      <c r="E1074" s="7" t="str">
        <f t="shared" si="50"/>
        <v>Balcom</v>
      </c>
    </row>
    <row r="1075" spans="1:5" ht="15.6" x14ac:dyDescent="0.3">
      <c r="A1075" s="6" t="s">
        <v>1297</v>
      </c>
      <c r="B1075" s="6" t="s">
        <v>3458</v>
      </c>
      <c r="C1075" s="7" t="str">
        <f t="shared" si="48"/>
        <v>Mr.</v>
      </c>
      <c r="D1075" s="7" t="str">
        <f t="shared" si="49"/>
        <v xml:space="preserve"> Eric</v>
      </c>
      <c r="E1075" s="7" t="str">
        <f t="shared" si="50"/>
        <v>Dirth</v>
      </c>
    </row>
    <row r="1076" spans="1:5" ht="15.6" x14ac:dyDescent="0.3">
      <c r="A1076" s="6" t="s">
        <v>1296</v>
      </c>
      <c r="B1076" s="6" t="s">
        <v>3459</v>
      </c>
      <c r="C1076" s="7" t="str">
        <f t="shared" si="48"/>
        <v>Mr.</v>
      </c>
      <c r="D1076" s="7" t="str">
        <f t="shared" si="49"/>
        <v xml:space="preserve"> Bryan</v>
      </c>
      <c r="E1076" s="7" t="str">
        <f t="shared" si="50"/>
        <v>Inglish</v>
      </c>
    </row>
    <row r="1077" spans="1:5" ht="15.6" x14ac:dyDescent="0.3">
      <c r="A1077" s="6" t="s">
        <v>1295</v>
      </c>
      <c r="B1077" s="6" t="s">
        <v>3460</v>
      </c>
      <c r="C1077" s="7" t="str">
        <f t="shared" si="48"/>
        <v>Mr.</v>
      </c>
      <c r="D1077" s="7" t="str">
        <f t="shared" si="49"/>
        <v xml:space="preserve"> Devon R.</v>
      </c>
      <c r="E1077" s="7" t="str">
        <f t="shared" si="50"/>
        <v>Matthews</v>
      </c>
    </row>
    <row r="1078" spans="1:5" ht="15.6" x14ac:dyDescent="0.3">
      <c r="A1078" s="6" t="s">
        <v>1294</v>
      </c>
      <c r="B1078" s="6" t="s">
        <v>3461</v>
      </c>
      <c r="C1078" s="7" t="str">
        <f t="shared" si="48"/>
        <v>Ms.</v>
      </c>
      <c r="D1078" s="7" t="str">
        <f t="shared" si="49"/>
        <v xml:space="preserve"> Elena</v>
      </c>
      <c r="E1078" s="7" t="str">
        <f t="shared" si="50"/>
        <v>Massa-Musiak</v>
      </c>
    </row>
    <row r="1079" spans="1:5" ht="15.6" x14ac:dyDescent="0.3">
      <c r="A1079" s="6" t="s">
        <v>1293</v>
      </c>
      <c r="B1079" s="6" t="s">
        <v>3462</v>
      </c>
      <c r="C1079" s="7" t="str">
        <f t="shared" si="48"/>
        <v>Mr.</v>
      </c>
      <c r="D1079" s="7" t="str">
        <f t="shared" si="49"/>
        <v xml:space="preserve"> Chris</v>
      </c>
      <c r="E1079" s="7" t="str">
        <f t="shared" si="50"/>
        <v>Bailey</v>
      </c>
    </row>
    <row r="1080" spans="1:5" ht="15.6" x14ac:dyDescent="0.3">
      <c r="A1080" s="6" t="s">
        <v>1292</v>
      </c>
      <c r="B1080" s="6" t="s">
        <v>3463</v>
      </c>
      <c r="C1080" s="7" t="str">
        <f t="shared" si="48"/>
        <v>Mr.</v>
      </c>
      <c r="D1080" s="7" t="str">
        <f t="shared" si="49"/>
        <v xml:space="preserve"> Bert</v>
      </c>
      <c r="E1080" s="7" t="str">
        <f t="shared" si="50"/>
        <v>Jacoby</v>
      </c>
    </row>
    <row r="1081" spans="1:5" ht="15.6" x14ac:dyDescent="0.3">
      <c r="A1081" s="6" t="s">
        <v>1291</v>
      </c>
      <c r="B1081" s="6" t="s">
        <v>3464</v>
      </c>
      <c r="C1081" s="7" t="str">
        <f t="shared" si="48"/>
        <v>Mr.</v>
      </c>
      <c r="D1081" s="7" t="str">
        <f t="shared" si="49"/>
        <v xml:space="preserve"> John P.</v>
      </c>
      <c r="E1081" s="7" t="str">
        <f t="shared" si="50"/>
        <v>Crimmings</v>
      </c>
    </row>
    <row r="1082" spans="1:5" ht="15.6" x14ac:dyDescent="0.3">
      <c r="A1082" s="6" t="s">
        <v>1290</v>
      </c>
      <c r="B1082" s="6" t="s">
        <v>3465</v>
      </c>
      <c r="C1082" s="7" t="str">
        <f t="shared" si="48"/>
        <v>Mr.</v>
      </c>
      <c r="D1082" s="7" t="str">
        <f t="shared" si="49"/>
        <v xml:space="preserve"> Daniel P</v>
      </c>
      <c r="E1082" s="7" t="str">
        <f t="shared" si="50"/>
        <v>Crane</v>
      </c>
    </row>
    <row r="1083" spans="1:5" ht="15.6" x14ac:dyDescent="0.3">
      <c r="A1083" s="6" t="s">
        <v>1289</v>
      </c>
      <c r="B1083" s="6" t="s">
        <v>3466</v>
      </c>
      <c r="C1083" s="7" t="str">
        <f t="shared" si="48"/>
        <v>Mrs.</v>
      </c>
      <c r="D1083" s="7" t="str">
        <f t="shared" si="49"/>
        <v xml:space="preserve"> Lisa K.</v>
      </c>
      <c r="E1083" s="7" t="str">
        <f t="shared" si="50"/>
        <v>Swartzfager</v>
      </c>
    </row>
    <row r="1084" spans="1:5" ht="15.6" x14ac:dyDescent="0.3">
      <c r="A1084" s="6" t="s">
        <v>1288</v>
      </c>
      <c r="B1084" s="6" t="s">
        <v>3467</v>
      </c>
      <c r="C1084" s="7" t="str">
        <f t="shared" si="48"/>
        <v>Mrs.</v>
      </c>
      <c r="D1084" s="7" t="str">
        <f t="shared" si="49"/>
        <v xml:space="preserve"> Kristine</v>
      </c>
      <c r="E1084" s="7" t="str">
        <f t="shared" si="50"/>
        <v>Clevenger</v>
      </c>
    </row>
    <row r="1085" spans="1:5" ht="15.6" x14ac:dyDescent="0.3">
      <c r="A1085" s="6" t="s">
        <v>1287</v>
      </c>
      <c r="B1085" s="6" t="s">
        <v>3468</v>
      </c>
      <c r="C1085" s="7" t="str">
        <f t="shared" si="48"/>
        <v>Mr.</v>
      </c>
      <c r="D1085" s="7" t="str">
        <f t="shared" si="49"/>
        <v xml:space="preserve"> Paul A</v>
      </c>
      <c r="E1085" s="7" t="str">
        <f t="shared" si="50"/>
        <v>Reichardt</v>
      </c>
    </row>
    <row r="1086" spans="1:5" ht="15.6" x14ac:dyDescent="0.3">
      <c r="A1086" s="6" t="s">
        <v>1286</v>
      </c>
      <c r="B1086" s="6" t="s">
        <v>3469</v>
      </c>
      <c r="C1086" s="7" t="str">
        <f t="shared" si="48"/>
        <v>Mr.</v>
      </c>
      <c r="D1086" s="7" t="str">
        <f t="shared" si="49"/>
        <v xml:space="preserve"> Bryan</v>
      </c>
      <c r="E1086" s="7" t="str">
        <f t="shared" si="50"/>
        <v>Morton</v>
      </c>
    </row>
    <row r="1087" spans="1:5" ht="15.6" x14ac:dyDescent="0.3">
      <c r="A1087" s="6" t="s">
        <v>1285</v>
      </c>
      <c r="B1087" s="6" t="s">
        <v>3470</v>
      </c>
      <c r="C1087" s="7" t="str">
        <f t="shared" si="48"/>
        <v>Mr.</v>
      </c>
      <c r="D1087" s="7" t="str">
        <f t="shared" si="49"/>
        <v xml:space="preserve"> Chris</v>
      </c>
      <c r="E1087" s="7" t="str">
        <f t="shared" si="50"/>
        <v>Sunstrum</v>
      </c>
    </row>
    <row r="1088" spans="1:5" ht="15.6" x14ac:dyDescent="0.3">
      <c r="A1088" s="6" t="s">
        <v>1284</v>
      </c>
      <c r="B1088" s="6" t="s">
        <v>3471</v>
      </c>
      <c r="C1088" s="7" t="str">
        <f t="shared" si="48"/>
        <v>Ms.</v>
      </c>
      <c r="D1088" s="7" t="str">
        <f t="shared" si="49"/>
        <v xml:space="preserve"> Milah B</v>
      </c>
      <c r="E1088" s="7" t="str">
        <f t="shared" si="50"/>
        <v>Frownfelter</v>
      </c>
    </row>
    <row r="1089" spans="1:5" ht="15.6" x14ac:dyDescent="0.3">
      <c r="A1089" s="6" t="s">
        <v>1283</v>
      </c>
      <c r="B1089" s="6" t="s">
        <v>3472</v>
      </c>
      <c r="C1089" s="7" t="str">
        <f t="shared" si="48"/>
        <v>Ms.</v>
      </c>
      <c r="D1089" s="7" t="str">
        <f t="shared" si="49"/>
        <v xml:space="preserve"> Annette M.</v>
      </c>
      <c r="E1089" s="7" t="str">
        <f t="shared" si="50"/>
        <v>Richter</v>
      </c>
    </row>
    <row r="1090" spans="1:5" ht="15.6" x14ac:dyDescent="0.3">
      <c r="A1090" s="6" t="s">
        <v>1282</v>
      </c>
      <c r="B1090" s="6" t="s">
        <v>3473</v>
      </c>
      <c r="C1090" s="7" t="str">
        <f t="shared" si="48"/>
        <v>Mrs.</v>
      </c>
      <c r="D1090" s="7" t="str">
        <f t="shared" si="49"/>
        <v xml:space="preserve"> Yoko</v>
      </c>
      <c r="E1090" s="7" t="str">
        <f t="shared" si="50"/>
        <v>England</v>
      </c>
    </row>
    <row r="1091" spans="1:5" ht="15.6" x14ac:dyDescent="0.3">
      <c r="A1091" s="6" t="s">
        <v>1281</v>
      </c>
      <c r="B1091" s="6" t="s">
        <v>3474</v>
      </c>
      <c r="C1091" s="7" t="str">
        <f t="shared" ref="C1091:C1154" si="51">MID(B1091,FIND(",",B1091)+2,FIND(" ",B1091,FIND(",",B1091)+2)-FIND(",",B1091)-2)</f>
        <v>Ms.</v>
      </c>
      <c r="D1091" s="7" t="str">
        <f t="shared" ref="D1091:D1154" si="52">MID(B1091,FIND(" ",B1091,FIND(",",B1091)+2)+1,LEN(B1091)-FIND(" ",B1091,FIND(",",B1091)+2))</f>
        <v xml:space="preserve"> Laura</v>
      </c>
      <c r="E1091" s="7" t="str">
        <f t="shared" ref="E1091:E1154" si="53">LEFT(B1091,FIND(",",B1091)-1)</f>
        <v>McLean</v>
      </c>
    </row>
    <row r="1092" spans="1:5" ht="15.6" x14ac:dyDescent="0.3">
      <c r="A1092" s="6" t="s">
        <v>1280</v>
      </c>
      <c r="B1092" s="6" t="s">
        <v>3475</v>
      </c>
      <c r="C1092" s="7" t="str">
        <f t="shared" si="51"/>
        <v>Ms.</v>
      </c>
      <c r="D1092" s="7" t="str">
        <f t="shared" si="52"/>
        <v xml:space="preserve"> Tess A.</v>
      </c>
      <c r="E1092" s="7" t="str">
        <f t="shared" si="53"/>
        <v>Gardner</v>
      </c>
    </row>
    <row r="1093" spans="1:5" ht="15.6" x14ac:dyDescent="0.3">
      <c r="A1093" s="6" t="s">
        <v>1279</v>
      </c>
      <c r="B1093" s="6" t="s">
        <v>3476</v>
      </c>
      <c r="C1093" s="7" t="str">
        <f t="shared" si="51"/>
        <v>Mr.</v>
      </c>
      <c r="D1093" s="7" t="str">
        <f t="shared" si="52"/>
        <v xml:space="preserve"> William G.</v>
      </c>
      <c r="E1093" s="7" t="str">
        <f t="shared" si="53"/>
        <v>Lane</v>
      </c>
    </row>
    <row r="1094" spans="1:5" ht="15.6" x14ac:dyDescent="0.3">
      <c r="A1094" s="6" t="s">
        <v>1278</v>
      </c>
      <c r="B1094" s="6" t="s">
        <v>3477</v>
      </c>
      <c r="C1094" s="7" t="str">
        <f t="shared" si="51"/>
        <v>Ms.</v>
      </c>
      <c r="D1094" s="7" t="str">
        <f t="shared" si="52"/>
        <v xml:space="preserve"> Paige</v>
      </c>
      <c r="E1094" s="7" t="str">
        <f t="shared" si="53"/>
        <v>Vonachen</v>
      </c>
    </row>
    <row r="1095" spans="1:5" ht="15.6" x14ac:dyDescent="0.3">
      <c r="A1095" s="6" t="s">
        <v>1277</v>
      </c>
      <c r="B1095" s="6" t="s">
        <v>3478</v>
      </c>
      <c r="C1095" s="7" t="str">
        <f t="shared" si="51"/>
        <v>Mr.</v>
      </c>
      <c r="D1095" s="7" t="str">
        <f t="shared" si="52"/>
        <v xml:space="preserve"> Matthew J</v>
      </c>
      <c r="E1095" s="7" t="str">
        <f t="shared" si="53"/>
        <v>Smith</v>
      </c>
    </row>
    <row r="1096" spans="1:5" ht="15.6" x14ac:dyDescent="0.3">
      <c r="A1096" s="6" t="s">
        <v>1276</v>
      </c>
      <c r="B1096" s="6" t="s">
        <v>3479</v>
      </c>
      <c r="C1096" s="7" t="str">
        <f t="shared" si="51"/>
        <v>Mr.</v>
      </c>
      <c r="D1096" s="7" t="str">
        <f t="shared" si="52"/>
        <v xml:space="preserve"> Matthew</v>
      </c>
      <c r="E1096" s="7" t="str">
        <f t="shared" si="53"/>
        <v>Kidwell</v>
      </c>
    </row>
    <row r="1097" spans="1:5" ht="15.6" x14ac:dyDescent="0.3">
      <c r="A1097" s="6" t="s">
        <v>1275</v>
      </c>
      <c r="B1097" s="6" t="s">
        <v>3480</v>
      </c>
      <c r="C1097" s="7" t="str">
        <f t="shared" si="51"/>
        <v>Mrs.</v>
      </c>
      <c r="D1097" s="7" t="str">
        <f t="shared" si="52"/>
        <v xml:space="preserve"> Maria</v>
      </c>
      <c r="E1097" s="7" t="str">
        <f t="shared" si="53"/>
        <v>Betancourth</v>
      </c>
    </row>
    <row r="1098" spans="1:5" ht="15.6" x14ac:dyDescent="0.3">
      <c r="A1098" s="6" t="s">
        <v>1274</v>
      </c>
      <c r="B1098" s="6" t="s">
        <v>3481</v>
      </c>
      <c r="C1098" s="7" t="str">
        <f t="shared" si="51"/>
        <v>Ms.</v>
      </c>
      <c r="D1098" s="7" t="str">
        <f t="shared" si="52"/>
        <v xml:space="preserve"> Stephanie D</v>
      </c>
      <c r="E1098" s="7" t="str">
        <f t="shared" si="53"/>
        <v>Henstrom</v>
      </c>
    </row>
    <row r="1099" spans="1:5" ht="15.6" x14ac:dyDescent="0.3">
      <c r="A1099" s="6" t="s">
        <v>1273</v>
      </c>
      <c r="B1099" s="6" t="s">
        <v>3482</v>
      </c>
      <c r="C1099" s="7" t="str">
        <f t="shared" si="51"/>
        <v>Ms.</v>
      </c>
      <c r="D1099" s="7" t="str">
        <f t="shared" si="52"/>
        <v xml:space="preserve"> Tiffany</v>
      </c>
      <c r="E1099" s="7" t="str">
        <f t="shared" si="53"/>
        <v>Pereira</v>
      </c>
    </row>
    <row r="1100" spans="1:5" ht="15.6" x14ac:dyDescent="0.3">
      <c r="A1100" s="6" t="s">
        <v>1272</v>
      </c>
      <c r="B1100" s="6" t="s">
        <v>3483</v>
      </c>
      <c r="C1100" s="7" t="str">
        <f t="shared" si="51"/>
        <v>Ms.</v>
      </c>
      <c r="D1100" s="7" t="str">
        <f t="shared" si="52"/>
        <v xml:space="preserve"> Sara M.</v>
      </c>
      <c r="E1100" s="7" t="str">
        <f t="shared" si="53"/>
        <v>Black</v>
      </c>
    </row>
    <row r="1101" spans="1:5" ht="15.6" x14ac:dyDescent="0.3">
      <c r="A1101" s="6" t="s">
        <v>1271</v>
      </c>
      <c r="B1101" s="6" t="s">
        <v>3484</v>
      </c>
      <c r="C1101" s="7" t="str">
        <f t="shared" si="51"/>
        <v>Mr.</v>
      </c>
      <c r="D1101" s="7" t="str">
        <f t="shared" si="52"/>
        <v xml:space="preserve"> Scott A.</v>
      </c>
      <c r="E1101" s="7" t="str">
        <f t="shared" si="53"/>
        <v>Brown</v>
      </c>
    </row>
    <row r="1102" spans="1:5" ht="15.6" x14ac:dyDescent="0.3">
      <c r="A1102" s="6" t="s">
        <v>1270</v>
      </c>
      <c r="B1102" s="6" t="s">
        <v>3485</v>
      </c>
      <c r="C1102" s="7" t="str">
        <f t="shared" si="51"/>
        <v>Mrs.</v>
      </c>
      <c r="D1102" s="7" t="str">
        <f t="shared" si="52"/>
        <v xml:space="preserve"> Lauren</v>
      </c>
      <c r="E1102" s="7" t="str">
        <f t="shared" si="53"/>
        <v>Reasoner</v>
      </c>
    </row>
    <row r="1103" spans="1:5" ht="15.6" x14ac:dyDescent="0.3">
      <c r="A1103" s="6" t="s">
        <v>1269</v>
      </c>
      <c r="B1103" s="6" t="s">
        <v>3486</v>
      </c>
      <c r="C1103" s="7" t="str">
        <f t="shared" si="51"/>
        <v>Mr.</v>
      </c>
      <c r="D1103" s="7" t="str">
        <f t="shared" si="52"/>
        <v xml:space="preserve"> Scott</v>
      </c>
      <c r="E1103" s="7" t="str">
        <f t="shared" si="53"/>
        <v>Wandzilak</v>
      </c>
    </row>
    <row r="1104" spans="1:5" ht="15.6" x14ac:dyDescent="0.3">
      <c r="A1104" s="6" t="s">
        <v>1268</v>
      </c>
      <c r="B1104" s="6" t="s">
        <v>3487</v>
      </c>
      <c r="C1104" s="7" t="str">
        <f t="shared" si="51"/>
        <v>Mr.</v>
      </c>
      <c r="D1104" s="7" t="str">
        <f t="shared" si="52"/>
        <v xml:space="preserve"> Brian A.</v>
      </c>
      <c r="E1104" s="7" t="str">
        <f t="shared" si="53"/>
        <v>Carver</v>
      </c>
    </row>
    <row r="1105" spans="1:5" ht="15.6" x14ac:dyDescent="0.3">
      <c r="A1105" s="6" t="s">
        <v>1267</v>
      </c>
      <c r="B1105" s="6" t="s">
        <v>3488</v>
      </c>
      <c r="C1105" s="7" t="str">
        <f t="shared" si="51"/>
        <v>Ms.</v>
      </c>
      <c r="D1105" s="7" t="str">
        <f t="shared" si="52"/>
        <v xml:space="preserve"> Kaitlin R.</v>
      </c>
      <c r="E1105" s="7" t="str">
        <f t="shared" si="53"/>
        <v>Borror</v>
      </c>
    </row>
    <row r="1106" spans="1:5" ht="15.6" x14ac:dyDescent="0.3">
      <c r="A1106" s="6" t="s">
        <v>1266</v>
      </c>
      <c r="B1106" s="6" t="s">
        <v>3489</v>
      </c>
      <c r="C1106" s="7" t="str">
        <f t="shared" si="51"/>
        <v>Mr.</v>
      </c>
      <c r="D1106" s="7" t="str">
        <f t="shared" si="52"/>
        <v xml:space="preserve"> Mohammad</v>
      </c>
      <c r="E1106" s="7" t="str">
        <f t="shared" si="53"/>
        <v>Saad</v>
      </c>
    </row>
    <row r="1107" spans="1:5" ht="15.6" x14ac:dyDescent="0.3">
      <c r="A1107" s="6" t="s">
        <v>1265</v>
      </c>
      <c r="B1107" s="6" t="s">
        <v>3490</v>
      </c>
      <c r="C1107" s="7" t="str">
        <f t="shared" si="51"/>
        <v>Mr.</v>
      </c>
      <c r="D1107" s="7" t="str">
        <f t="shared" si="52"/>
        <v xml:space="preserve"> Charlie</v>
      </c>
      <c r="E1107" s="7" t="str">
        <f t="shared" si="53"/>
        <v>Paul</v>
      </c>
    </row>
    <row r="1108" spans="1:5" ht="15.6" x14ac:dyDescent="0.3">
      <c r="A1108" s="6" t="s">
        <v>1264</v>
      </c>
      <c r="B1108" s="6" t="s">
        <v>3491</v>
      </c>
      <c r="C1108" s="7" t="str">
        <f t="shared" si="51"/>
        <v>Mr.</v>
      </c>
      <c r="D1108" s="7" t="str">
        <f t="shared" si="52"/>
        <v xml:space="preserve"> Brent</v>
      </c>
      <c r="E1108" s="7" t="str">
        <f t="shared" si="53"/>
        <v>Trail</v>
      </c>
    </row>
    <row r="1109" spans="1:5" ht="15.6" x14ac:dyDescent="0.3">
      <c r="A1109" s="6" t="s">
        <v>1263</v>
      </c>
      <c r="B1109" s="6" t="s">
        <v>3492</v>
      </c>
      <c r="C1109" s="7" t="str">
        <f t="shared" si="51"/>
        <v>Ms.</v>
      </c>
      <c r="D1109" s="7" t="str">
        <f t="shared" si="52"/>
        <v xml:space="preserve"> Kelli M</v>
      </c>
      <c r="E1109" s="7" t="str">
        <f t="shared" si="53"/>
        <v>Benton</v>
      </c>
    </row>
    <row r="1110" spans="1:5" ht="15.6" x14ac:dyDescent="0.3">
      <c r="A1110" s="6" t="s">
        <v>1262</v>
      </c>
      <c r="B1110" s="6" t="s">
        <v>3493</v>
      </c>
      <c r="C1110" s="7" t="str">
        <f t="shared" si="51"/>
        <v>Mrs.</v>
      </c>
      <c r="D1110" s="7" t="str">
        <f t="shared" si="52"/>
        <v xml:space="preserve"> Sheridan H</v>
      </c>
      <c r="E1110" s="7" t="str">
        <f t="shared" si="53"/>
        <v>Bauman</v>
      </c>
    </row>
    <row r="1111" spans="1:5" ht="15.6" x14ac:dyDescent="0.3">
      <c r="A1111" s="6" t="s">
        <v>1261</v>
      </c>
      <c r="B1111" s="6" t="s">
        <v>3494</v>
      </c>
      <c r="C1111" s="7" t="str">
        <f t="shared" si="51"/>
        <v>Mrs.</v>
      </c>
      <c r="D1111" s="7" t="str">
        <f t="shared" si="52"/>
        <v xml:space="preserve"> Sarah M.</v>
      </c>
      <c r="E1111" s="7" t="str">
        <f t="shared" si="53"/>
        <v>Bakula</v>
      </c>
    </row>
    <row r="1112" spans="1:5" ht="15.6" x14ac:dyDescent="0.3">
      <c r="A1112" s="6" t="s">
        <v>1260</v>
      </c>
      <c r="B1112" s="6" t="s">
        <v>3495</v>
      </c>
      <c r="C1112" s="7" t="str">
        <f t="shared" si="51"/>
        <v>Ms.</v>
      </c>
      <c r="D1112" s="7" t="str">
        <f t="shared" si="52"/>
        <v xml:space="preserve"> Jennifer</v>
      </c>
      <c r="E1112" s="7" t="str">
        <f t="shared" si="53"/>
        <v>Edwards</v>
      </c>
    </row>
    <row r="1113" spans="1:5" ht="15.6" x14ac:dyDescent="0.3">
      <c r="A1113" s="6" t="s">
        <v>1259</v>
      </c>
      <c r="B1113" s="6" t="s">
        <v>3496</v>
      </c>
      <c r="C1113" s="7" t="str">
        <f t="shared" si="51"/>
        <v>Mrs.</v>
      </c>
      <c r="D1113" s="7" t="str">
        <f t="shared" si="52"/>
        <v xml:space="preserve"> Laura J</v>
      </c>
      <c r="E1113" s="7" t="str">
        <f t="shared" si="53"/>
        <v>Davis</v>
      </c>
    </row>
    <row r="1114" spans="1:5" ht="15.6" x14ac:dyDescent="0.3">
      <c r="A1114" s="6" t="s">
        <v>1258</v>
      </c>
      <c r="B1114" s="6" t="s">
        <v>3497</v>
      </c>
      <c r="C1114" s="7" t="str">
        <f t="shared" si="51"/>
        <v>Mr.</v>
      </c>
      <c r="D1114" s="7" t="str">
        <f t="shared" si="52"/>
        <v xml:space="preserve"> Thomas</v>
      </c>
      <c r="E1114" s="7" t="str">
        <f t="shared" si="53"/>
        <v>Weiler</v>
      </c>
    </row>
    <row r="1115" spans="1:5" ht="15.6" x14ac:dyDescent="0.3">
      <c r="A1115" s="6" t="s">
        <v>1257</v>
      </c>
      <c r="B1115" s="6" t="s">
        <v>3498</v>
      </c>
      <c r="C1115" s="7" t="str">
        <f t="shared" si="51"/>
        <v>Ms.</v>
      </c>
      <c r="D1115" s="7" t="str">
        <f t="shared" si="52"/>
        <v xml:space="preserve"> Gisele</v>
      </c>
      <c r="E1115" s="7" t="str">
        <f t="shared" si="53"/>
        <v>Schaaf</v>
      </c>
    </row>
    <row r="1116" spans="1:5" ht="15.6" x14ac:dyDescent="0.3">
      <c r="A1116" s="6" t="s">
        <v>1256</v>
      </c>
      <c r="B1116" s="6" t="s">
        <v>3499</v>
      </c>
      <c r="C1116" s="7" t="str">
        <f t="shared" si="51"/>
        <v>Ms.</v>
      </c>
      <c r="D1116" s="7" t="str">
        <f t="shared" si="52"/>
        <v xml:space="preserve"> Myra L</v>
      </c>
      <c r="E1116" s="7" t="str">
        <f t="shared" si="53"/>
        <v>Sack</v>
      </c>
    </row>
    <row r="1117" spans="1:5" ht="15.6" x14ac:dyDescent="0.3">
      <c r="A1117" s="6" t="s">
        <v>1255</v>
      </c>
      <c r="B1117" s="6" t="s">
        <v>3500</v>
      </c>
      <c r="C1117" s="7" t="str">
        <f t="shared" si="51"/>
        <v>Ms.</v>
      </c>
      <c r="D1117" s="7" t="str">
        <f t="shared" si="52"/>
        <v xml:space="preserve"> Melissa M.</v>
      </c>
      <c r="E1117" s="7" t="str">
        <f t="shared" si="53"/>
        <v>Chenard</v>
      </c>
    </row>
    <row r="1118" spans="1:5" ht="15.6" x14ac:dyDescent="0.3">
      <c r="A1118" s="6" t="s">
        <v>1254</v>
      </c>
      <c r="B1118" s="6" t="s">
        <v>3501</v>
      </c>
      <c r="C1118" s="7" t="str">
        <f t="shared" si="51"/>
        <v>Ms.</v>
      </c>
      <c r="D1118" s="7" t="str">
        <f t="shared" si="52"/>
        <v xml:space="preserve"> Eleanor F.</v>
      </c>
      <c r="E1118" s="7" t="str">
        <f t="shared" si="53"/>
        <v>Williamson</v>
      </c>
    </row>
    <row r="1119" spans="1:5" ht="15.6" x14ac:dyDescent="0.3">
      <c r="A1119" s="6" t="s">
        <v>1253</v>
      </c>
      <c r="B1119" s="6" t="s">
        <v>3502</v>
      </c>
      <c r="C1119" s="7" t="str">
        <f t="shared" si="51"/>
        <v>Ms.</v>
      </c>
      <c r="D1119" s="7" t="str">
        <f t="shared" si="52"/>
        <v xml:space="preserve"> Elizabeth</v>
      </c>
      <c r="E1119" s="7" t="str">
        <f t="shared" si="53"/>
        <v>Dollas</v>
      </c>
    </row>
    <row r="1120" spans="1:5" ht="15.6" x14ac:dyDescent="0.3">
      <c r="A1120" s="6" t="s">
        <v>1252</v>
      </c>
      <c r="B1120" s="6" t="s">
        <v>3503</v>
      </c>
      <c r="C1120" s="7" t="str">
        <f t="shared" si="51"/>
        <v>Mr.</v>
      </c>
      <c r="D1120" s="7" t="str">
        <f t="shared" si="52"/>
        <v xml:space="preserve"> Kenneth</v>
      </c>
      <c r="E1120" s="7" t="str">
        <f t="shared" si="53"/>
        <v>Sprague</v>
      </c>
    </row>
    <row r="1121" spans="1:5" ht="15.6" x14ac:dyDescent="0.3">
      <c r="A1121" s="6" t="s">
        <v>1251</v>
      </c>
      <c r="B1121" s="6" t="s">
        <v>3504</v>
      </c>
      <c r="C1121" s="7" t="str">
        <f t="shared" si="51"/>
        <v>Mr.</v>
      </c>
      <c r="D1121" s="7" t="str">
        <f t="shared" si="52"/>
        <v xml:space="preserve"> Robert G.</v>
      </c>
      <c r="E1121" s="7" t="str">
        <f t="shared" si="53"/>
        <v>Michell</v>
      </c>
    </row>
    <row r="1122" spans="1:5" ht="15.6" x14ac:dyDescent="0.3">
      <c r="A1122" s="6" t="s">
        <v>1250</v>
      </c>
      <c r="B1122" s="6" t="s">
        <v>3505</v>
      </c>
      <c r="C1122" s="7" t="str">
        <f t="shared" si="51"/>
        <v>Mr.</v>
      </c>
      <c r="D1122" s="7" t="str">
        <f t="shared" si="52"/>
        <v xml:space="preserve"> Thomas C.</v>
      </c>
      <c r="E1122" s="7" t="str">
        <f t="shared" si="53"/>
        <v>Datwyler</v>
      </c>
    </row>
    <row r="1123" spans="1:5" ht="15.6" x14ac:dyDescent="0.3">
      <c r="A1123" s="6" t="s">
        <v>1249</v>
      </c>
      <c r="B1123" s="6" t="s">
        <v>3506</v>
      </c>
      <c r="C1123" s="7" t="str">
        <f t="shared" si="51"/>
        <v>Mr.</v>
      </c>
      <c r="D1123" s="7" t="str">
        <f t="shared" si="52"/>
        <v xml:space="preserve"> Matthew J.</v>
      </c>
      <c r="E1123" s="7" t="str">
        <f t="shared" si="53"/>
        <v>Mead</v>
      </c>
    </row>
    <row r="1124" spans="1:5" ht="15.6" x14ac:dyDescent="0.3">
      <c r="A1124" s="6" t="s">
        <v>1248</v>
      </c>
      <c r="B1124" s="6" t="s">
        <v>3507</v>
      </c>
      <c r="C1124" s="7" t="str">
        <f t="shared" si="51"/>
        <v>Ms.</v>
      </c>
      <c r="D1124" s="7" t="str">
        <f t="shared" si="52"/>
        <v xml:space="preserve"> Mallory D.</v>
      </c>
      <c r="E1124" s="7" t="str">
        <f t="shared" si="53"/>
        <v>Kennedy</v>
      </c>
    </row>
    <row r="1125" spans="1:5" ht="15.6" x14ac:dyDescent="0.3">
      <c r="A1125" s="6" t="s">
        <v>1247</v>
      </c>
      <c r="B1125" s="6" t="s">
        <v>3508</v>
      </c>
      <c r="C1125" s="7" t="str">
        <f t="shared" si="51"/>
        <v>Mr.</v>
      </c>
      <c r="D1125" s="7" t="str">
        <f t="shared" si="52"/>
        <v xml:space="preserve"> Christopher D.</v>
      </c>
      <c r="E1125" s="7" t="str">
        <f t="shared" si="53"/>
        <v>Czech</v>
      </c>
    </row>
    <row r="1126" spans="1:5" ht="15.6" x14ac:dyDescent="0.3">
      <c r="A1126" s="6" t="s">
        <v>1246</v>
      </c>
      <c r="B1126" s="6" t="s">
        <v>3509</v>
      </c>
      <c r="C1126" s="7" t="str">
        <f t="shared" si="51"/>
        <v>Mrs.</v>
      </c>
      <c r="D1126" s="7" t="str">
        <f t="shared" si="52"/>
        <v xml:space="preserve"> Jamie</v>
      </c>
      <c r="E1126" s="7" t="str">
        <f t="shared" si="53"/>
        <v>O'Brien</v>
      </c>
    </row>
    <row r="1127" spans="1:5" ht="15.6" x14ac:dyDescent="0.3">
      <c r="A1127" s="6" t="s">
        <v>1245</v>
      </c>
      <c r="B1127" s="6" t="s">
        <v>3510</v>
      </c>
      <c r="C1127" s="7" t="str">
        <f t="shared" si="51"/>
        <v>Ms.</v>
      </c>
      <c r="D1127" s="7" t="str">
        <f t="shared" si="52"/>
        <v xml:space="preserve"> Ariell</v>
      </c>
      <c r="E1127" s="7" t="str">
        <f t="shared" si="53"/>
        <v>Bachman</v>
      </c>
    </row>
    <row r="1128" spans="1:5" ht="15.6" x14ac:dyDescent="0.3">
      <c r="A1128" s="6" t="s">
        <v>1244</v>
      </c>
      <c r="B1128" s="6" t="s">
        <v>3511</v>
      </c>
      <c r="C1128" s="7" t="str">
        <f t="shared" si="51"/>
        <v>Mr.</v>
      </c>
      <c r="D1128" s="7" t="str">
        <f t="shared" si="52"/>
        <v xml:space="preserve"> Christopher</v>
      </c>
      <c r="E1128" s="7" t="str">
        <f t="shared" si="53"/>
        <v>Bednar</v>
      </c>
    </row>
    <row r="1129" spans="1:5" ht="15.6" x14ac:dyDescent="0.3">
      <c r="A1129" s="6" t="s">
        <v>1243</v>
      </c>
      <c r="B1129" s="6" t="s">
        <v>3512</v>
      </c>
      <c r="C1129" s="7" t="str">
        <f t="shared" si="51"/>
        <v>Mr.</v>
      </c>
      <c r="D1129" s="7" t="str">
        <f t="shared" si="52"/>
        <v xml:space="preserve"> Ryan</v>
      </c>
      <c r="E1129" s="7" t="str">
        <f t="shared" si="53"/>
        <v>Daye</v>
      </c>
    </row>
    <row r="1130" spans="1:5" ht="15.6" x14ac:dyDescent="0.3">
      <c r="A1130" s="6" t="s">
        <v>1242</v>
      </c>
      <c r="B1130" s="6" t="s">
        <v>3513</v>
      </c>
      <c r="C1130" s="7" t="str">
        <f t="shared" si="51"/>
        <v>Mr.</v>
      </c>
      <c r="D1130" s="7" t="str">
        <f t="shared" si="52"/>
        <v xml:space="preserve"> Thomas B.</v>
      </c>
      <c r="E1130" s="7" t="str">
        <f t="shared" si="53"/>
        <v>Clarke</v>
      </c>
    </row>
    <row r="1131" spans="1:5" ht="15.6" x14ac:dyDescent="0.3">
      <c r="A1131" s="6" t="s">
        <v>1241</v>
      </c>
      <c r="B1131" s="6" t="s">
        <v>3514</v>
      </c>
      <c r="C1131" s="7" t="str">
        <f t="shared" si="51"/>
        <v>Ms.</v>
      </c>
      <c r="D1131" s="7" t="str">
        <f t="shared" si="52"/>
        <v xml:space="preserve"> Katie</v>
      </c>
      <c r="E1131" s="7" t="str">
        <f t="shared" si="53"/>
        <v>Koren</v>
      </c>
    </row>
    <row r="1132" spans="1:5" ht="15.6" x14ac:dyDescent="0.3">
      <c r="A1132" s="6" t="s">
        <v>1240</v>
      </c>
      <c r="B1132" s="6" t="s">
        <v>3515</v>
      </c>
      <c r="C1132" s="7" t="str">
        <f t="shared" si="51"/>
        <v>Mrs.</v>
      </c>
      <c r="D1132" s="7" t="str">
        <f t="shared" si="52"/>
        <v xml:space="preserve"> Rachelle L</v>
      </c>
      <c r="E1132" s="7" t="str">
        <f t="shared" si="53"/>
        <v>Kuramoto</v>
      </c>
    </row>
    <row r="1133" spans="1:5" ht="15.6" x14ac:dyDescent="0.3">
      <c r="A1133" s="6" t="s">
        <v>1239</v>
      </c>
      <c r="B1133" s="6" t="s">
        <v>3516</v>
      </c>
      <c r="C1133" s="7" t="str">
        <f t="shared" si="51"/>
        <v>Ms.</v>
      </c>
      <c r="D1133" s="7" t="str">
        <f t="shared" si="52"/>
        <v xml:space="preserve"> Colleen</v>
      </c>
      <c r="E1133" s="7" t="str">
        <f t="shared" si="53"/>
        <v>Lynn</v>
      </c>
    </row>
    <row r="1134" spans="1:5" ht="15.6" x14ac:dyDescent="0.3">
      <c r="A1134" s="6" t="s">
        <v>1238</v>
      </c>
      <c r="B1134" s="6" t="s">
        <v>3517</v>
      </c>
      <c r="C1134" s="7" t="str">
        <f t="shared" si="51"/>
        <v>Mr.</v>
      </c>
      <c r="D1134" s="7" t="str">
        <f t="shared" si="52"/>
        <v xml:space="preserve"> Gregory A</v>
      </c>
      <c r="E1134" s="7" t="str">
        <f t="shared" si="53"/>
        <v>Dierksen</v>
      </c>
    </row>
    <row r="1135" spans="1:5" ht="15.6" x14ac:dyDescent="0.3">
      <c r="A1135" s="6" t="s">
        <v>1237</v>
      </c>
      <c r="B1135" s="6" t="s">
        <v>3518</v>
      </c>
      <c r="C1135" s="7" t="str">
        <f t="shared" si="51"/>
        <v>Ms.</v>
      </c>
      <c r="D1135" s="7" t="str">
        <f t="shared" si="52"/>
        <v xml:space="preserve"> Lara</v>
      </c>
      <c r="E1135" s="7" t="str">
        <f t="shared" si="53"/>
        <v>Zoeller</v>
      </c>
    </row>
    <row r="1136" spans="1:5" ht="15.6" x14ac:dyDescent="0.3">
      <c r="A1136" s="6" t="s">
        <v>1236</v>
      </c>
      <c r="B1136" s="6" t="s">
        <v>3519</v>
      </c>
      <c r="C1136" s="7" t="str">
        <f t="shared" si="51"/>
        <v>Ms.</v>
      </c>
      <c r="D1136" s="7" t="str">
        <f t="shared" si="52"/>
        <v xml:space="preserve"> Megan</v>
      </c>
      <c r="E1136" s="7" t="str">
        <f t="shared" si="53"/>
        <v>Flesch</v>
      </c>
    </row>
    <row r="1137" spans="1:5" ht="15.6" x14ac:dyDescent="0.3">
      <c r="A1137" s="6" t="s">
        <v>1235</v>
      </c>
      <c r="B1137" s="6" t="s">
        <v>3520</v>
      </c>
      <c r="C1137" s="7" t="str">
        <f t="shared" si="51"/>
        <v>Ms.</v>
      </c>
      <c r="D1137" s="7" t="str">
        <f t="shared" si="52"/>
        <v xml:space="preserve"> Sara</v>
      </c>
      <c r="E1137" s="7" t="str">
        <f t="shared" si="53"/>
        <v>Maltby</v>
      </c>
    </row>
    <row r="1138" spans="1:5" ht="15.6" x14ac:dyDescent="0.3">
      <c r="A1138" s="6" t="s">
        <v>1234</v>
      </c>
      <c r="B1138" s="6" t="s">
        <v>3521</v>
      </c>
      <c r="C1138" s="7" t="str">
        <f t="shared" si="51"/>
        <v>Ms.</v>
      </c>
      <c r="D1138" s="7" t="str">
        <f t="shared" si="52"/>
        <v xml:space="preserve"> Lucie J.</v>
      </c>
      <c r="E1138" s="7" t="str">
        <f t="shared" si="53"/>
        <v>Custance</v>
      </c>
    </row>
    <row r="1139" spans="1:5" ht="15.6" x14ac:dyDescent="0.3">
      <c r="A1139" s="6" t="s">
        <v>1233</v>
      </c>
      <c r="B1139" s="6" t="s">
        <v>3522</v>
      </c>
      <c r="C1139" s="7" t="str">
        <f t="shared" si="51"/>
        <v>Ms.</v>
      </c>
      <c r="D1139" s="7" t="str">
        <f t="shared" si="52"/>
        <v xml:space="preserve"> Elizabeth S.</v>
      </c>
      <c r="E1139" s="7" t="str">
        <f t="shared" si="53"/>
        <v>Choi</v>
      </c>
    </row>
    <row r="1140" spans="1:5" ht="15.6" x14ac:dyDescent="0.3">
      <c r="A1140" s="6" t="s">
        <v>1232</v>
      </c>
      <c r="B1140" s="6" t="s">
        <v>3523</v>
      </c>
      <c r="C1140" s="7" t="str">
        <f t="shared" si="51"/>
        <v>Ms.</v>
      </c>
      <c r="D1140" s="7" t="str">
        <f t="shared" si="52"/>
        <v xml:space="preserve"> Carma S</v>
      </c>
      <c r="E1140" s="7" t="str">
        <f t="shared" si="53"/>
        <v>Barnett</v>
      </c>
    </row>
    <row r="1141" spans="1:5" ht="15.6" x14ac:dyDescent="0.3">
      <c r="A1141" s="6" t="s">
        <v>1231</v>
      </c>
      <c r="B1141" s="6" t="s">
        <v>3524</v>
      </c>
      <c r="C1141" s="7" t="str">
        <f t="shared" si="51"/>
        <v>Mr.</v>
      </c>
      <c r="D1141" s="7" t="str">
        <f t="shared" si="52"/>
        <v xml:space="preserve"> Ryan</v>
      </c>
      <c r="E1141" s="7" t="str">
        <f t="shared" si="53"/>
        <v>Proulx</v>
      </c>
    </row>
    <row r="1142" spans="1:5" ht="15.6" x14ac:dyDescent="0.3">
      <c r="A1142" s="6" t="s">
        <v>1230</v>
      </c>
      <c r="B1142" s="6" t="s">
        <v>3525</v>
      </c>
      <c r="C1142" s="7" t="str">
        <f t="shared" si="51"/>
        <v>Mr.</v>
      </c>
      <c r="D1142" s="7" t="str">
        <f t="shared" si="52"/>
        <v xml:space="preserve"> Daniel</v>
      </c>
      <c r="E1142" s="7" t="str">
        <f t="shared" si="53"/>
        <v>Hamilton</v>
      </c>
    </row>
    <row r="1143" spans="1:5" ht="15.6" x14ac:dyDescent="0.3">
      <c r="A1143" s="6" t="s">
        <v>1229</v>
      </c>
      <c r="B1143" s="6" t="s">
        <v>3526</v>
      </c>
      <c r="C1143" s="7" t="str">
        <f t="shared" si="51"/>
        <v>Ms.</v>
      </c>
      <c r="D1143" s="7" t="str">
        <f t="shared" si="52"/>
        <v xml:space="preserve"> Sarah</v>
      </c>
      <c r="E1143" s="7" t="str">
        <f t="shared" si="53"/>
        <v>Lundine</v>
      </c>
    </row>
    <row r="1144" spans="1:5" ht="15.6" x14ac:dyDescent="0.3">
      <c r="A1144" s="6" t="s">
        <v>1228</v>
      </c>
      <c r="B1144" s="6" t="s">
        <v>3527</v>
      </c>
      <c r="C1144" s="7" t="str">
        <f t="shared" si="51"/>
        <v>Mr.</v>
      </c>
      <c r="D1144" s="7" t="str">
        <f t="shared" si="52"/>
        <v xml:space="preserve"> Matthew J</v>
      </c>
      <c r="E1144" s="7" t="str">
        <f t="shared" si="53"/>
        <v>Paullin</v>
      </c>
    </row>
    <row r="1145" spans="1:5" ht="15.6" x14ac:dyDescent="0.3">
      <c r="A1145" s="6" t="s">
        <v>1227</v>
      </c>
      <c r="B1145" s="6" t="s">
        <v>3528</v>
      </c>
      <c r="C1145" s="7" t="str">
        <f t="shared" si="51"/>
        <v>Ms.</v>
      </c>
      <c r="D1145" s="7" t="str">
        <f t="shared" si="52"/>
        <v xml:space="preserve"> Francesca</v>
      </c>
      <c r="E1145" s="7" t="str">
        <f t="shared" si="53"/>
        <v>Delucia</v>
      </c>
    </row>
    <row r="1146" spans="1:5" ht="15.6" x14ac:dyDescent="0.3">
      <c r="A1146" s="6" t="s">
        <v>1226</v>
      </c>
      <c r="B1146" s="6" t="s">
        <v>3529</v>
      </c>
      <c r="C1146" s="7" t="str">
        <f t="shared" si="51"/>
        <v>Ms.</v>
      </c>
      <c r="D1146" s="7" t="str">
        <f t="shared" si="52"/>
        <v xml:space="preserve"> Nicole</v>
      </c>
      <c r="E1146" s="7" t="str">
        <f t="shared" si="53"/>
        <v>Valentine</v>
      </c>
    </row>
    <row r="1147" spans="1:5" ht="15.6" x14ac:dyDescent="0.3">
      <c r="A1147" s="6" t="s">
        <v>1225</v>
      </c>
      <c r="B1147" s="6" t="s">
        <v>3530</v>
      </c>
      <c r="C1147" s="7" t="str">
        <f t="shared" si="51"/>
        <v>Mr.</v>
      </c>
      <c r="D1147" s="7" t="str">
        <f t="shared" si="52"/>
        <v xml:space="preserve"> Toshiyuki</v>
      </c>
      <c r="E1147" s="7" t="str">
        <f t="shared" si="53"/>
        <v>Mohara</v>
      </c>
    </row>
    <row r="1148" spans="1:5" ht="15.6" x14ac:dyDescent="0.3">
      <c r="A1148" s="6" t="s">
        <v>1224</v>
      </c>
      <c r="B1148" s="6" t="s">
        <v>3531</v>
      </c>
      <c r="C1148" s="7" t="str">
        <f t="shared" si="51"/>
        <v>Mr.</v>
      </c>
      <c r="D1148" s="7" t="str">
        <f t="shared" si="52"/>
        <v xml:space="preserve"> Tom L.</v>
      </c>
      <c r="E1148" s="7" t="str">
        <f t="shared" si="53"/>
        <v>Fairbrother</v>
      </c>
    </row>
    <row r="1149" spans="1:5" ht="15.6" x14ac:dyDescent="0.3">
      <c r="A1149" s="6" t="s">
        <v>1223</v>
      </c>
      <c r="B1149" s="6" t="s">
        <v>3532</v>
      </c>
      <c r="C1149" s="7" t="str">
        <f t="shared" si="51"/>
        <v>Mr.</v>
      </c>
      <c r="D1149" s="7" t="str">
        <f t="shared" si="52"/>
        <v xml:space="preserve"> Brian</v>
      </c>
      <c r="E1149" s="7" t="str">
        <f t="shared" si="53"/>
        <v>Fagan</v>
      </c>
    </row>
    <row r="1150" spans="1:5" ht="15.6" x14ac:dyDescent="0.3">
      <c r="A1150" s="6" t="s">
        <v>1222</v>
      </c>
      <c r="B1150" s="6" t="s">
        <v>3533</v>
      </c>
      <c r="C1150" s="7" t="str">
        <f t="shared" si="51"/>
        <v>Mr.</v>
      </c>
      <c r="D1150" s="7" t="str">
        <f t="shared" si="52"/>
        <v xml:space="preserve"> Matthew</v>
      </c>
      <c r="E1150" s="7" t="str">
        <f t="shared" si="53"/>
        <v>Toth</v>
      </c>
    </row>
    <row r="1151" spans="1:5" ht="15.6" x14ac:dyDescent="0.3">
      <c r="A1151" s="6" t="s">
        <v>1221</v>
      </c>
      <c r="B1151" s="6" t="s">
        <v>3534</v>
      </c>
      <c r="C1151" s="7" t="str">
        <f t="shared" si="51"/>
        <v>Ms.</v>
      </c>
      <c r="D1151" s="7" t="str">
        <f t="shared" si="52"/>
        <v xml:space="preserve"> Julee</v>
      </c>
      <c r="E1151" s="7" t="str">
        <f t="shared" si="53"/>
        <v>Guinn</v>
      </c>
    </row>
    <row r="1152" spans="1:5" ht="15.6" x14ac:dyDescent="0.3">
      <c r="A1152" s="6" t="s">
        <v>1220</v>
      </c>
      <c r="B1152" s="6" t="s">
        <v>3535</v>
      </c>
      <c r="C1152" s="7" t="str">
        <f t="shared" si="51"/>
        <v>Mr.</v>
      </c>
      <c r="D1152" s="7" t="str">
        <f t="shared" si="52"/>
        <v xml:space="preserve"> Christopher M.</v>
      </c>
      <c r="E1152" s="7" t="str">
        <f t="shared" si="53"/>
        <v>Rogers</v>
      </c>
    </row>
    <row r="1153" spans="1:5" ht="15.6" x14ac:dyDescent="0.3">
      <c r="A1153" s="6" t="s">
        <v>1219</v>
      </c>
      <c r="B1153" s="6" t="s">
        <v>3536</v>
      </c>
      <c r="C1153" s="7" t="str">
        <f t="shared" si="51"/>
        <v>Mr.</v>
      </c>
      <c r="D1153" s="7" t="str">
        <f t="shared" si="52"/>
        <v xml:space="preserve"> Ciaran</v>
      </c>
      <c r="E1153" s="7" t="str">
        <f t="shared" si="53"/>
        <v>Diviney</v>
      </c>
    </row>
    <row r="1154" spans="1:5" ht="15.6" x14ac:dyDescent="0.3">
      <c r="A1154" s="6" t="s">
        <v>1218</v>
      </c>
      <c r="B1154" s="6" t="s">
        <v>3537</v>
      </c>
      <c r="C1154" s="7" t="str">
        <f t="shared" si="51"/>
        <v>Ms.</v>
      </c>
      <c r="D1154" s="7" t="str">
        <f t="shared" si="52"/>
        <v xml:space="preserve"> Kara</v>
      </c>
      <c r="E1154" s="7" t="str">
        <f t="shared" si="53"/>
        <v>Marlatt</v>
      </c>
    </row>
    <row r="1155" spans="1:5" ht="15.6" x14ac:dyDescent="0.3">
      <c r="A1155" s="6" t="s">
        <v>1217</v>
      </c>
      <c r="B1155" s="6" t="s">
        <v>3538</v>
      </c>
      <c r="C1155" s="7" t="str">
        <f t="shared" ref="C1155:C1218" si="54">MID(B1155,FIND(",",B1155)+2,FIND(" ",B1155,FIND(",",B1155)+2)-FIND(",",B1155)-2)</f>
        <v>Ms.</v>
      </c>
      <c r="D1155" s="7" t="str">
        <f t="shared" ref="D1155:D1218" si="55">MID(B1155,FIND(" ",B1155,FIND(",",B1155)+2)+1,LEN(B1155)-FIND(" ",B1155,FIND(",",B1155)+2))</f>
        <v xml:space="preserve"> Makie</v>
      </c>
      <c r="E1155" s="7" t="str">
        <f t="shared" ref="E1155:E1218" si="56">LEFT(B1155,FIND(",",B1155)-1)</f>
        <v>Ohler</v>
      </c>
    </row>
    <row r="1156" spans="1:5" ht="15.6" x14ac:dyDescent="0.3">
      <c r="A1156" s="6" t="s">
        <v>1216</v>
      </c>
      <c r="B1156" s="6" t="s">
        <v>3539</v>
      </c>
      <c r="C1156" s="7" t="str">
        <f t="shared" si="54"/>
        <v>Ms.</v>
      </c>
      <c r="D1156" s="7" t="str">
        <f t="shared" si="55"/>
        <v xml:space="preserve"> Emily E</v>
      </c>
      <c r="E1156" s="7" t="str">
        <f t="shared" si="56"/>
        <v>Mossler</v>
      </c>
    </row>
    <row r="1157" spans="1:5" ht="15.6" x14ac:dyDescent="0.3">
      <c r="A1157" s="6" t="s">
        <v>1215</v>
      </c>
      <c r="B1157" s="6" t="s">
        <v>3540</v>
      </c>
      <c r="C1157" s="7" t="str">
        <f t="shared" si="54"/>
        <v>Mr.</v>
      </c>
      <c r="D1157" s="7" t="str">
        <f t="shared" si="55"/>
        <v xml:space="preserve"> Cary</v>
      </c>
      <c r="E1157" s="7" t="str">
        <f t="shared" si="56"/>
        <v>Segall</v>
      </c>
    </row>
    <row r="1158" spans="1:5" ht="15.6" x14ac:dyDescent="0.3">
      <c r="A1158" s="6" t="s">
        <v>1214</v>
      </c>
      <c r="B1158" s="6" t="s">
        <v>3541</v>
      </c>
      <c r="C1158" s="7" t="str">
        <f t="shared" si="54"/>
        <v>Mr.</v>
      </c>
      <c r="D1158" s="7" t="str">
        <f t="shared" si="55"/>
        <v xml:space="preserve"> Steven</v>
      </c>
      <c r="E1158" s="7" t="str">
        <f t="shared" si="56"/>
        <v>Sprieser</v>
      </c>
    </row>
    <row r="1159" spans="1:5" ht="15.6" x14ac:dyDescent="0.3">
      <c r="A1159" s="6" t="s">
        <v>1213</v>
      </c>
      <c r="B1159" s="6" t="s">
        <v>3542</v>
      </c>
      <c r="C1159" s="7" t="str">
        <f t="shared" si="54"/>
        <v>Mr.</v>
      </c>
      <c r="D1159" s="7" t="str">
        <f t="shared" si="55"/>
        <v xml:space="preserve"> Jose Antonio Sr.</v>
      </c>
      <c r="E1159" s="7" t="str">
        <f t="shared" si="56"/>
        <v>Blanco</v>
      </c>
    </row>
    <row r="1160" spans="1:5" ht="15.6" x14ac:dyDescent="0.3">
      <c r="A1160" s="6" t="s">
        <v>1212</v>
      </c>
      <c r="B1160" s="6" t="s">
        <v>3543</v>
      </c>
      <c r="C1160" s="7" t="str">
        <f t="shared" si="54"/>
        <v>Ms.</v>
      </c>
      <c r="D1160" s="7" t="str">
        <f t="shared" si="55"/>
        <v xml:space="preserve"> Tatiana</v>
      </c>
      <c r="E1160" s="7" t="str">
        <f t="shared" si="56"/>
        <v>Sheptock</v>
      </c>
    </row>
    <row r="1161" spans="1:5" ht="15.6" x14ac:dyDescent="0.3">
      <c r="A1161" s="6" t="s">
        <v>1211</v>
      </c>
      <c r="B1161" s="6" t="s">
        <v>3544</v>
      </c>
      <c r="C1161" s="7" t="str">
        <f t="shared" si="54"/>
        <v>Mr.</v>
      </c>
      <c r="D1161" s="7" t="str">
        <f t="shared" si="55"/>
        <v xml:space="preserve"> Dan T.</v>
      </c>
      <c r="E1161" s="7" t="str">
        <f t="shared" si="56"/>
        <v>Chruniak</v>
      </c>
    </row>
    <row r="1162" spans="1:5" ht="15.6" x14ac:dyDescent="0.3">
      <c r="A1162" s="6" t="s">
        <v>1210</v>
      </c>
      <c r="B1162" s="6" t="s">
        <v>3545</v>
      </c>
      <c r="C1162" s="7" t="str">
        <f t="shared" si="54"/>
        <v>Ms.</v>
      </c>
      <c r="D1162" s="7" t="str">
        <f t="shared" si="55"/>
        <v xml:space="preserve"> Liisa A.</v>
      </c>
      <c r="E1162" s="7" t="str">
        <f t="shared" si="56"/>
        <v>Miller</v>
      </c>
    </row>
    <row r="1163" spans="1:5" ht="15.6" x14ac:dyDescent="0.3">
      <c r="A1163" s="6" t="s">
        <v>1209</v>
      </c>
      <c r="B1163" s="6" t="s">
        <v>3546</v>
      </c>
      <c r="C1163" s="7" t="str">
        <f t="shared" si="54"/>
        <v>Ms.</v>
      </c>
      <c r="D1163" s="7" t="str">
        <f t="shared" si="55"/>
        <v xml:space="preserve"> Kathryn E.</v>
      </c>
      <c r="E1163" s="7" t="str">
        <f t="shared" si="56"/>
        <v>Theis</v>
      </c>
    </row>
    <row r="1164" spans="1:5" ht="15.6" x14ac:dyDescent="0.3">
      <c r="A1164" s="6" t="s">
        <v>1208</v>
      </c>
      <c r="B1164" s="6" t="s">
        <v>3547</v>
      </c>
      <c r="C1164" s="7" t="str">
        <f t="shared" si="54"/>
        <v>Mr.</v>
      </c>
      <c r="D1164" s="7" t="str">
        <f t="shared" si="55"/>
        <v xml:space="preserve"> Maxwell</v>
      </c>
      <c r="E1164" s="7" t="str">
        <f t="shared" si="56"/>
        <v>Sadler</v>
      </c>
    </row>
    <row r="1165" spans="1:5" ht="15.6" x14ac:dyDescent="0.3">
      <c r="A1165" s="6" t="s">
        <v>1207</v>
      </c>
      <c r="B1165" s="6" t="s">
        <v>3548</v>
      </c>
      <c r="C1165" s="7" t="str">
        <f t="shared" si="54"/>
        <v>Ms.</v>
      </c>
      <c r="D1165" s="7" t="str">
        <f t="shared" si="55"/>
        <v xml:space="preserve"> Pascale</v>
      </c>
      <c r="E1165" s="7" t="str">
        <f t="shared" si="56"/>
        <v>Auger</v>
      </c>
    </row>
    <row r="1166" spans="1:5" ht="15.6" x14ac:dyDescent="0.3">
      <c r="A1166" s="6" t="s">
        <v>1206</v>
      </c>
      <c r="B1166" s="6" t="s">
        <v>3549</v>
      </c>
      <c r="C1166" s="7" t="str">
        <f t="shared" si="54"/>
        <v>Ms.</v>
      </c>
      <c r="D1166" s="7" t="str">
        <f t="shared" si="55"/>
        <v xml:space="preserve"> Becca</v>
      </c>
      <c r="E1166" s="7" t="str">
        <f t="shared" si="56"/>
        <v>Steadman</v>
      </c>
    </row>
    <row r="1167" spans="1:5" ht="15.6" x14ac:dyDescent="0.3">
      <c r="A1167" s="6" t="s">
        <v>1205</v>
      </c>
      <c r="B1167" s="6" t="s">
        <v>3550</v>
      </c>
      <c r="C1167" s="7" t="str">
        <f t="shared" si="54"/>
        <v>Ms.</v>
      </c>
      <c r="D1167" s="7" t="str">
        <f t="shared" si="55"/>
        <v xml:space="preserve"> Grace</v>
      </c>
      <c r="E1167" s="7" t="str">
        <f t="shared" si="56"/>
        <v>McCarron</v>
      </c>
    </row>
    <row r="1168" spans="1:5" ht="15.6" x14ac:dyDescent="0.3">
      <c r="A1168" s="6" t="s">
        <v>1204</v>
      </c>
      <c r="B1168" s="6" t="s">
        <v>3551</v>
      </c>
      <c r="C1168" s="7" t="str">
        <f t="shared" si="54"/>
        <v>Ms.</v>
      </c>
      <c r="D1168" s="7" t="str">
        <f t="shared" si="55"/>
        <v xml:space="preserve"> Samantha</v>
      </c>
      <c r="E1168" s="7" t="str">
        <f t="shared" si="56"/>
        <v>Roecker</v>
      </c>
    </row>
    <row r="1169" spans="1:5" ht="15.6" x14ac:dyDescent="0.3">
      <c r="A1169" s="6" t="s">
        <v>1203</v>
      </c>
      <c r="B1169" s="6" t="s">
        <v>3552</v>
      </c>
      <c r="C1169" s="7" t="str">
        <f t="shared" si="54"/>
        <v>Mrs.</v>
      </c>
      <c r="D1169" s="7" t="str">
        <f t="shared" si="55"/>
        <v xml:space="preserve"> Nicole R.</v>
      </c>
      <c r="E1169" s="7" t="str">
        <f t="shared" si="56"/>
        <v>Giumarra</v>
      </c>
    </row>
    <row r="1170" spans="1:5" ht="15.6" x14ac:dyDescent="0.3">
      <c r="A1170" s="6" t="s">
        <v>1202</v>
      </c>
      <c r="B1170" s="6" t="s">
        <v>3553</v>
      </c>
      <c r="C1170" s="7" t="str">
        <f t="shared" si="54"/>
        <v>Mr.</v>
      </c>
      <c r="D1170" s="7" t="str">
        <f t="shared" si="55"/>
        <v xml:space="preserve"> David W</v>
      </c>
      <c r="E1170" s="7" t="str">
        <f t="shared" si="56"/>
        <v>Peters</v>
      </c>
    </row>
    <row r="1171" spans="1:5" ht="15.6" x14ac:dyDescent="0.3">
      <c r="A1171" s="6" t="s">
        <v>1201</v>
      </c>
      <c r="B1171" s="6" t="s">
        <v>3554</v>
      </c>
      <c r="C1171" s="7" t="str">
        <f t="shared" si="54"/>
        <v>Mr.</v>
      </c>
      <c r="D1171" s="7" t="str">
        <f t="shared" si="55"/>
        <v xml:space="preserve"> Grant</v>
      </c>
      <c r="E1171" s="7" t="str">
        <f t="shared" si="56"/>
        <v>Bower</v>
      </c>
    </row>
    <row r="1172" spans="1:5" ht="15.6" x14ac:dyDescent="0.3">
      <c r="A1172" s="6" t="s">
        <v>1200</v>
      </c>
      <c r="B1172" s="6" t="s">
        <v>3555</v>
      </c>
      <c r="C1172" s="7" t="str">
        <f t="shared" si="54"/>
        <v>Mrs.</v>
      </c>
      <c r="D1172" s="7" t="str">
        <f t="shared" si="55"/>
        <v xml:space="preserve"> Sophia</v>
      </c>
      <c r="E1172" s="7" t="str">
        <f t="shared" si="56"/>
        <v>Chen</v>
      </c>
    </row>
    <row r="1173" spans="1:5" ht="15.6" x14ac:dyDescent="0.3">
      <c r="A1173" s="6" t="s">
        <v>1199</v>
      </c>
      <c r="B1173" s="6" t="s">
        <v>3556</v>
      </c>
      <c r="C1173" s="7" t="str">
        <f t="shared" si="54"/>
        <v>Ms.</v>
      </c>
      <c r="D1173" s="7" t="str">
        <f t="shared" si="55"/>
        <v xml:space="preserve"> Christina</v>
      </c>
      <c r="E1173" s="7" t="str">
        <f t="shared" si="56"/>
        <v>Capriccioso</v>
      </c>
    </row>
    <row r="1174" spans="1:5" ht="15.6" x14ac:dyDescent="0.3">
      <c r="A1174" s="6" t="s">
        <v>1198</v>
      </c>
      <c r="B1174" s="6" t="s">
        <v>3557</v>
      </c>
      <c r="C1174" s="7" t="str">
        <f t="shared" si="54"/>
        <v>Mr.</v>
      </c>
      <c r="D1174" s="7" t="str">
        <f t="shared" si="55"/>
        <v xml:space="preserve"> Sam L.</v>
      </c>
      <c r="E1174" s="7" t="str">
        <f t="shared" si="56"/>
        <v>Starbuck</v>
      </c>
    </row>
    <row r="1175" spans="1:5" ht="15.6" x14ac:dyDescent="0.3">
      <c r="A1175" s="6" t="s">
        <v>1197</v>
      </c>
      <c r="B1175" s="6" t="s">
        <v>3558</v>
      </c>
      <c r="C1175" s="7" t="str">
        <f t="shared" si="54"/>
        <v>Mrs.</v>
      </c>
      <c r="D1175" s="7" t="str">
        <f t="shared" si="55"/>
        <v xml:space="preserve"> Haley R.</v>
      </c>
      <c r="E1175" s="7" t="str">
        <f t="shared" si="56"/>
        <v>McMahon</v>
      </c>
    </row>
    <row r="1176" spans="1:5" ht="15.6" x14ac:dyDescent="0.3">
      <c r="A1176" s="6" t="s">
        <v>1196</v>
      </c>
      <c r="B1176" s="6" t="s">
        <v>3559</v>
      </c>
      <c r="C1176" s="7" t="str">
        <f t="shared" si="54"/>
        <v>Mr.</v>
      </c>
      <c r="D1176" s="7" t="str">
        <f t="shared" si="55"/>
        <v xml:space="preserve"> Ethan</v>
      </c>
      <c r="E1176" s="7" t="str">
        <f t="shared" si="56"/>
        <v>Rissell</v>
      </c>
    </row>
    <row r="1177" spans="1:5" ht="15.6" x14ac:dyDescent="0.3">
      <c r="A1177" s="6" t="s">
        <v>1195</v>
      </c>
      <c r="B1177" s="6" t="s">
        <v>3560</v>
      </c>
      <c r="C1177" s="7" t="str">
        <f t="shared" si="54"/>
        <v>Mr.</v>
      </c>
      <c r="D1177" s="7" t="str">
        <f t="shared" si="55"/>
        <v xml:space="preserve"> Andrew W</v>
      </c>
      <c r="E1177" s="7" t="str">
        <f t="shared" si="56"/>
        <v>Kromroy</v>
      </c>
    </row>
    <row r="1178" spans="1:5" ht="15.6" x14ac:dyDescent="0.3">
      <c r="A1178" s="6" t="s">
        <v>1194</v>
      </c>
      <c r="B1178" s="6" t="s">
        <v>3561</v>
      </c>
      <c r="C1178" s="7" t="str">
        <f t="shared" si="54"/>
        <v>Mr.</v>
      </c>
      <c r="D1178" s="7" t="str">
        <f t="shared" si="55"/>
        <v xml:space="preserve"> Mark G</v>
      </c>
      <c r="E1178" s="7" t="str">
        <f t="shared" si="56"/>
        <v>Manfredi</v>
      </c>
    </row>
    <row r="1179" spans="1:5" ht="15.6" x14ac:dyDescent="0.3">
      <c r="A1179" s="6" t="s">
        <v>1193</v>
      </c>
      <c r="B1179" s="6" t="s">
        <v>3562</v>
      </c>
      <c r="C1179" s="7" t="str">
        <f t="shared" si="54"/>
        <v>Ms.</v>
      </c>
      <c r="D1179" s="7" t="str">
        <f t="shared" si="55"/>
        <v xml:space="preserve"> Kasey E.</v>
      </c>
      <c r="E1179" s="7" t="str">
        <f t="shared" si="56"/>
        <v>Manwaring</v>
      </c>
    </row>
    <row r="1180" spans="1:5" ht="15.6" x14ac:dyDescent="0.3">
      <c r="A1180" s="6" t="s">
        <v>1192</v>
      </c>
      <c r="B1180" s="6" t="s">
        <v>3563</v>
      </c>
      <c r="C1180" s="7" t="str">
        <f t="shared" si="54"/>
        <v>Mr.</v>
      </c>
      <c r="D1180" s="7" t="str">
        <f t="shared" si="55"/>
        <v xml:space="preserve"> Jeff</v>
      </c>
      <c r="E1180" s="7" t="str">
        <f t="shared" si="56"/>
        <v>Tomaszewski</v>
      </c>
    </row>
    <row r="1181" spans="1:5" ht="15.6" x14ac:dyDescent="0.3">
      <c r="A1181" s="6" t="s">
        <v>1191</v>
      </c>
      <c r="B1181" s="6" t="s">
        <v>3564</v>
      </c>
      <c r="C1181" s="7" t="str">
        <f t="shared" si="54"/>
        <v>Ms.</v>
      </c>
      <c r="D1181" s="7" t="str">
        <f t="shared" si="55"/>
        <v xml:space="preserve"> Amy</v>
      </c>
      <c r="E1181" s="7" t="str">
        <f t="shared" si="56"/>
        <v>Gannon</v>
      </c>
    </row>
    <row r="1182" spans="1:5" ht="15.6" x14ac:dyDescent="0.3">
      <c r="A1182" s="6" t="s">
        <v>1190</v>
      </c>
      <c r="B1182" s="6" t="s">
        <v>3565</v>
      </c>
      <c r="C1182" s="7" t="str">
        <f t="shared" si="54"/>
        <v>Mr.</v>
      </c>
      <c r="D1182" s="7" t="str">
        <f t="shared" si="55"/>
        <v xml:space="preserve"> Adam</v>
      </c>
      <c r="E1182" s="7" t="str">
        <f t="shared" si="56"/>
        <v>Frye</v>
      </c>
    </row>
    <row r="1183" spans="1:5" ht="15.6" x14ac:dyDescent="0.3">
      <c r="A1183" s="6" t="s">
        <v>1189</v>
      </c>
      <c r="B1183" s="6" t="s">
        <v>3566</v>
      </c>
      <c r="C1183" s="7" t="str">
        <f t="shared" si="54"/>
        <v>Ms.</v>
      </c>
      <c r="D1183" s="7" t="str">
        <f t="shared" si="55"/>
        <v xml:space="preserve"> Kristin M</v>
      </c>
      <c r="E1183" s="7" t="str">
        <f t="shared" si="56"/>
        <v>Jenkins</v>
      </c>
    </row>
    <row r="1184" spans="1:5" ht="15.6" x14ac:dyDescent="0.3">
      <c r="A1184" s="6" t="s">
        <v>1188</v>
      </c>
      <c r="B1184" s="6" t="s">
        <v>3567</v>
      </c>
      <c r="C1184" s="7" t="str">
        <f t="shared" si="54"/>
        <v>Ms.</v>
      </c>
      <c r="D1184" s="7" t="str">
        <f t="shared" si="55"/>
        <v xml:space="preserve"> Mary-Lynn B.</v>
      </c>
      <c r="E1184" s="7" t="str">
        <f t="shared" si="56"/>
        <v>Currier</v>
      </c>
    </row>
    <row r="1185" spans="1:5" ht="15.6" x14ac:dyDescent="0.3">
      <c r="A1185" s="6" t="s">
        <v>1187</v>
      </c>
      <c r="B1185" s="6" t="s">
        <v>3568</v>
      </c>
      <c r="C1185" s="7" t="str">
        <f t="shared" si="54"/>
        <v>Mrs.</v>
      </c>
      <c r="D1185" s="7" t="str">
        <f t="shared" si="55"/>
        <v xml:space="preserve"> Jamie A</v>
      </c>
      <c r="E1185" s="7" t="str">
        <f t="shared" si="56"/>
        <v>Whittendale</v>
      </c>
    </row>
    <row r="1186" spans="1:5" ht="15.6" x14ac:dyDescent="0.3">
      <c r="A1186" s="6" t="s">
        <v>1186</v>
      </c>
      <c r="B1186" s="6" t="s">
        <v>3569</v>
      </c>
      <c r="C1186" s="7" t="str">
        <f t="shared" si="54"/>
        <v>Mr.</v>
      </c>
      <c r="D1186" s="7" t="str">
        <f t="shared" si="55"/>
        <v xml:space="preserve"> Jeffrey A.</v>
      </c>
      <c r="E1186" s="7" t="str">
        <f t="shared" si="56"/>
        <v>Rixe</v>
      </c>
    </row>
    <row r="1187" spans="1:5" ht="15.6" x14ac:dyDescent="0.3">
      <c r="A1187" s="6" t="s">
        <v>1185</v>
      </c>
      <c r="B1187" s="6" t="s">
        <v>3570</v>
      </c>
      <c r="C1187" s="7" t="str">
        <f t="shared" si="54"/>
        <v>Ms.</v>
      </c>
      <c r="D1187" s="7" t="str">
        <f t="shared" si="55"/>
        <v xml:space="preserve"> Nicole</v>
      </c>
      <c r="E1187" s="7" t="str">
        <f t="shared" si="56"/>
        <v>Ballon-Landa</v>
      </c>
    </row>
    <row r="1188" spans="1:5" ht="15.6" x14ac:dyDescent="0.3">
      <c r="A1188" s="6" t="s">
        <v>1184</v>
      </c>
      <c r="B1188" s="6" t="s">
        <v>3571</v>
      </c>
      <c r="C1188" s="7" t="str">
        <f t="shared" si="54"/>
        <v>Ms.</v>
      </c>
      <c r="D1188" s="7" t="str">
        <f t="shared" si="55"/>
        <v xml:space="preserve"> Audrey</v>
      </c>
      <c r="E1188" s="7" t="str">
        <f t="shared" si="56"/>
        <v>Zaferos</v>
      </c>
    </row>
    <row r="1189" spans="1:5" ht="15.6" x14ac:dyDescent="0.3">
      <c r="A1189" s="6" t="s">
        <v>1183</v>
      </c>
      <c r="B1189" s="6" t="s">
        <v>3572</v>
      </c>
      <c r="C1189" s="7" t="str">
        <f t="shared" si="54"/>
        <v>Mr.</v>
      </c>
      <c r="D1189" s="7" t="str">
        <f t="shared" si="55"/>
        <v xml:space="preserve"> Jacob</v>
      </c>
      <c r="E1189" s="7" t="str">
        <f t="shared" si="56"/>
        <v>Jackson</v>
      </c>
    </row>
    <row r="1190" spans="1:5" ht="15.6" x14ac:dyDescent="0.3">
      <c r="A1190" s="6" t="s">
        <v>1182</v>
      </c>
      <c r="B1190" s="6" t="s">
        <v>3573</v>
      </c>
      <c r="C1190" s="7" t="str">
        <f t="shared" si="54"/>
        <v>Mr.</v>
      </c>
      <c r="D1190" s="7" t="str">
        <f t="shared" si="55"/>
        <v xml:space="preserve"> Daniel S</v>
      </c>
      <c r="E1190" s="7" t="str">
        <f t="shared" si="56"/>
        <v>Evans Marke</v>
      </c>
    </row>
    <row r="1191" spans="1:5" ht="15.6" x14ac:dyDescent="0.3">
      <c r="A1191" s="6" t="s">
        <v>1181</v>
      </c>
      <c r="B1191" s="6" t="s">
        <v>3574</v>
      </c>
      <c r="C1191" s="7" t="str">
        <f t="shared" si="54"/>
        <v>Mr.</v>
      </c>
      <c r="D1191" s="7" t="str">
        <f t="shared" si="55"/>
        <v xml:space="preserve"> Marc C.</v>
      </c>
      <c r="E1191" s="7" t="str">
        <f t="shared" si="56"/>
        <v>Samland</v>
      </c>
    </row>
    <row r="1192" spans="1:5" ht="15.6" x14ac:dyDescent="0.3">
      <c r="A1192" s="6" t="s">
        <v>1180</v>
      </c>
      <c r="B1192" s="6" t="s">
        <v>3575</v>
      </c>
      <c r="C1192" s="7" t="str">
        <f t="shared" si="54"/>
        <v>Mr.</v>
      </c>
      <c r="D1192" s="7" t="str">
        <f t="shared" si="55"/>
        <v xml:space="preserve"> Mark S</v>
      </c>
      <c r="E1192" s="7" t="str">
        <f t="shared" si="56"/>
        <v>Shapiro</v>
      </c>
    </row>
    <row r="1193" spans="1:5" ht="15.6" x14ac:dyDescent="0.3">
      <c r="A1193" s="6" t="s">
        <v>1179</v>
      </c>
      <c r="B1193" s="6" t="s">
        <v>3576</v>
      </c>
      <c r="C1193" s="7" t="str">
        <f t="shared" si="54"/>
        <v>Mr.</v>
      </c>
      <c r="D1193" s="7" t="str">
        <f t="shared" si="55"/>
        <v xml:space="preserve"> Dan</v>
      </c>
      <c r="E1193" s="7" t="str">
        <f t="shared" si="56"/>
        <v>Snitzer</v>
      </c>
    </row>
    <row r="1194" spans="1:5" ht="15.6" x14ac:dyDescent="0.3">
      <c r="A1194" s="6" t="s">
        <v>1178</v>
      </c>
      <c r="B1194" s="6" t="s">
        <v>3577</v>
      </c>
      <c r="C1194" s="7" t="str">
        <f t="shared" si="54"/>
        <v>Ms.</v>
      </c>
      <c r="D1194" s="7" t="str">
        <f t="shared" si="55"/>
        <v xml:space="preserve"> Gabriela</v>
      </c>
      <c r="E1194" s="7" t="str">
        <f t="shared" si="56"/>
        <v>Herra Arroyo</v>
      </c>
    </row>
    <row r="1195" spans="1:5" ht="15.6" x14ac:dyDescent="0.3">
      <c r="A1195" s="6" t="s">
        <v>1177</v>
      </c>
      <c r="B1195" s="6" t="s">
        <v>3578</v>
      </c>
      <c r="C1195" s="7" t="str">
        <f t="shared" si="54"/>
        <v>Ms.</v>
      </c>
      <c r="D1195" s="7" t="str">
        <f t="shared" si="55"/>
        <v xml:space="preserve"> Amanda</v>
      </c>
      <c r="E1195" s="7" t="str">
        <f t="shared" si="56"/>
        <v>Watters</v>
      </c>
    </row>
    <row r="1196" spans="1:5" ht="15.6" x14ac:dyDescent="0.3">
      <c r="A1196" s="6" t="s">
        <v>1176</v>
      </c>
      <c r="B1196" s="6" t="s">
        <v>3579</v>
      </c>
      <c r="C1196" s="7" t="str">
        <f t="shared" si="54"/>
        <v>Ms.</v>
      </c>
      <c r="D1196" s="7" t="str">
        <f t="shared" si="55"/>
        <v xml:space="preserve"> Dara</v>
      </c>
      <c r="E1196" s="7" t="str">
        <f t="shared" si="56"/>
        <v>Steele-Belkin</v>
      </c>
    </row>
    <row r="1197" spans="1:5" ht="15.6" x14ac:dyDescent="0.3">
      <c r="A1197" s="6" t="s">
        <v>1175</v>
      </c>
      <c r="B1197" s="6" t="s">
        <v>3580</v>
      </c>
      <c r="C1197" s="7" t="str">
        <f t="shared" si="54"/>
        <v>Ms.</v>
      </c>
      <c r="D1197" s="7" t="str">
        <f t="shared" si="55"/>
        <v xml:space="preserve"> Rachelle R</v>
      </c>
      <c r="E1197" s="7" t="str">
        <f t="shared" si="56"/>
        <v>Christensen</v>
      </c>
    </row>
    <row r="1198" spans="1:5" ht="15.6" x14ac:dyDescent="0.3">
      <c r="A1198" s="6" t="s">
        <v>1174</v>
      </c>
      <c r="B1198" s="6" t="s">
        <v>3581</v>
      </c>
      <c r="C1198" s="7" t="str">
        <f t="shared" si="54"/>
        <v>Ms.</v>
      </c>
      <c r="D1198" s="7" t="str">
        <f t="shared" si="55"/>
        <v xml:space="preserve"> Brenda J</v>
      </c>
      <c r="E1198" s="7" t="str">
        <f t="shared" si="56"/>
        <v>Hodge</v>
      </c>
    </row>
    <row r="1199" spans="1:5" ht="15.6" x14ac:dyDescent="0.3">
      <c r="A1199" s="6" t="s">
        <v>1173</v>
      </c>
      <c r="B1199" s="6" t="s">
        <v>3582</v>
      </c>
      <c r="C1199" s="7" t="str">
        <f t="shared" si="54"/>
        <v>Mr.</v>
      </c>
      <c r="D1199" s="7" t="str">
        <f t="shared" si="55"/>
        <v xml:space="preserve"> Tim</v>
      </c>
      <c r="E1199" s="7" t="str">
        <f t="shared" si="56"/>
        <v>Rusterholz</v>
      </c>
    </row>
    <row r="1200" spans="1:5" ht="15.6" x14ac:dyDescent="0.3">
      <c r="A1200" s="6" t="s">
        <v>1172</v>
      </c>
      <c r="B1200" s="6" t="s">
        <v>3583</v>
      </c>
      <c r="C1200" s="7" t="str">
        <f t="shared" si="54"/>
        <v>Mr.</v>
      </c>
      <c r="D1200" s="7" t="str">
        <f t="shared" si="55"/>
        <v xml:space="preserve"> Sylvain</v>
      </c>
      <c r="E1200" s="7" t="str">
        <f t="shared" si="56"/>
        <v>Lafrance</v>
      </c>
    </row>
    <row r="1201" spans="1:5" ht="15.6" x14ac:dyDescent="0.3">
      <c r="A1201" s="6" t="s">
        <v>1171</v>
      </c>
      <c r="B1201" s="6" t="s">
        <v>3584</v>
      </c>
      <c r="C1201" s="7" t="str">
        <f t="shared" si="54"/>
        <v>Mrs.</v>
      </c>
      <c r="D1201" s="7" t="str">
        <f t="shared" si="55"/>
        <v xml:space="preserve"> Lisa M</v>
      </c>
      <c r="E1201" s="7" t="str">
        <f t="shared" si="56"/>
        <v>Hallis</v>
      </c>
    </row>
    <row r="1202" spans="1:5" ht="15.6" x14ac:dyDescent="0.3">
      <c r="A1202" s="6" t="s">
        <v>1170</v>
      </c>
      <c r="B1202" s="6" t="s">
        <v>3585</v>
      </c>
      <c r="C1202" s="7" t="str">
        <f t="shared" si="54"/>
        <v>Mr.</v>
      </c>
      <c r="D1202" s="7" t="str">
        <f t="shared" si="55"/>
        <v xml:space="preserve"> Ryan</v>
      </c>
      <c r="E1202" s="7" t="str">
        <f t="shared" si="56"/>
        <v>Marshall</v>
      </c>
    </row>
    <row r="1203" spans="1:5" ht="15.6" x14ac:dyDescent="0.3">
      <c r="A1203" s="6" t="s">
        <v>1169</v>
      </c>
      <c r="B1203" s="6" t="s">
        <v>3586</v>
      </c>
      <c r="C1203" s="7" t="str">
        <f t="shared" si="54"/>
        <v>Mrs.</v>
      </c>
      <c r="D1203" s="7" t="str">
        <f t="shared" si="55"/>
        <v xml:space="preserve"> Kaitlin M</v>
      </c>
      <c r="E1203" s="7" t="str">
        <f t="shared" si="56"/>
        <v>Salowitz</v>
      </c>
    </row>
    <row r="1204" spans="1:5" ht="15.6" x14ac:dyDescent="0.3">
      <c r="A1204" s="6" t="s">
        <v>1168</v>
      </c>
      <c r="B1204" s="6" t="s">
        <v>3587</v>
      </c>
      <c r="C1204" s="7" t="str">
        <f t="shared" si="54"/>
        <v>Mr.</v>
      </c>
      <c r="D1204" s="7" t="str">
        <f t="shared" si="55"/>
        <v xml:space="preserve"> William R.</v>
      </c>
      <c r="E1204" s="7" t="str">
        <f t="shared" si="56"/>
        <v>Blake</v>
      </c>
    </row>
    <row r="1205" spans="1:5" ht="15.6" x14ac:dyDescent="0.3">
      <c r="A1205" s="6" t="s">
        <v>1167</v>
      </c>
      <c r="B1205" s="6" t="s">
        <v>3588</v>
      </c>
      <c r="C1205" s="7" t="str">
        <f t="shared" si="54"/>
        <v>Mr.</v>
      </c>
      <c r="D1205" s="7" t="str">
        <f t="shared" si="55"/>
        <v xml:space="preserve"> Bruce</v>
      </c>
      <c r="E1205" s="7" t="str">
        <f t="shared" si="56"/>
        <v>Langerak</v>
      </c>
    </row>
    <row r="1206" spans="1:5" ht="15.6" x14ac:dyDescent="0.3">
      <c r="A1206" s="6" t="s">
        <v>1166</v>
      </c>
      <c r="B1206" s="6" t="s">
        <v>3589</v>
      </c>
      <c r="C1206" s="7" t="str">
        <f t="shared" si="54"/>
        <v>Mrs.</v>
      </c>
      <c r="D1206" s="7" t="str">
        <f t="shared" si="55"/>
        <v xml:space="preserve"> Veronica</v>
      </c>
      <c r="E1206" s="7" t="str">
        <f t="shared" si="56"/>
        <v>Bonilla</v>
      </c>
    </row>
    <row r="1207" spans="1:5" ht="15.6" x14ac:dyDescent="0.3">
      <c r="A1207" s="6" t="s">
        <v>1165</v>
      </c>
      <c r="B1207" s="6" t="s">
        <v>3590</v>
      </c>
      <c r="C1207" s="7" t="str">
        <f t="shared" si="54"/>
        <v>Mr.</v>
      </c>
      <c r="D1207" s="7" t="str">
        <f t="shared" si="55"/>
        <v xml:space="preserve"> Warren</v>
      </c>
      <c r="E1207" s="7" t="str">
        <f t="shared" si="56"/>
        <v>Ciabattoni</v>
      </c>
    </row>
    <row r="1208" spans="1:5" ht="15.6" x14ac:dyDescent="0.3">
      <c r="A1208" s="6" t="s">
        <v>1164</v>
      </c>
      <c r="B1208" s="6" t="s">
        <v>3591</v>
      </c>
      <c r="C1208" s="7" t="str">
        <f t="shared" si="54"/>
        <v>Mrs.</v>
      </c>
      <c r="D1208" s="7" t="str">
        <f t="shared" si="55"/>
        <v xml:space="preserve"> Daniela</v>
      </c>
      <c r="E1208" s="7" t="str">
        <f t="shared" si="56"/>
        <v>Escanero Palmer</v>
      </c>
    </row>
    <row r="1209" spans="1:5" ht="15.6" x14ac:dyDescent="0.3">
      <c r="A1209" s="6" t="s">
        <v>1163</v>
      </c>
      <c r="B1209" s="6" t="s">
        <v>3592</v>
      </c>
      <c r="C1209" s="7" t="str">
        <f t="shared" si="54"/>
        <v>Ms.</v>
      </c>
      <c r="D1209" s="7" t="str">
        <f t="shared" si="55"/>
        <v xml:space="preserve"> Deirdre A</v>
      </c>
      <c r="E1209" s="7" t="str">
        <f t="shared" si="56"/>
        <v>Lowe</v>
      </c>
    </row>
    <row r="1210" spans="1:5" ht="15.6" x14ac:dyDescent="0.3">
      <c r="A1210" s="6" t="s">
        <v>1162</v>
      </c>
      <c r="B1210" s="6" t="s">
        <v>3593</v>
      </c>
      <c r="C1210" s="7" t="str">
        <f t="shared" si="54"/>
        <v>Mr.</v>
      </c>
      <c r="D1210" s="7" t="str">
        <f t="shared" si="55"/>
        <v xml:space="preserve"> Mathias</v>
      </c>
      <c r="E1210" s="7" t="str">
        <f t="shared" si="56"/>
        <v>Osmark</v>
      </c>
    </row>
    <row r="1211" spans="1:5" ht="15.6" x14ac:dyDescent="0.3">
      <c r="A1211" s="6" t="s">
        <v>1161</v>
      </c>
      <c r="B1211" s="6" t="s">
        <v>3594</v>
      </c>
      <c r="C1211" s="7" t="str">
        <f t="shared" si="54"/>
        <v>Mr.</v>
      </c>
      <c r="D1211" s="7" t="str">
        <f t="shared" si="55"/>
        <v xml:space="preserve"> Matthew</v>
      </c>
      <c r="E1211" s="7" t="str">
        <f t="shared" si="56"/>
        <v>Lawson</v>
      </c>
    </row>
    <row r="1212" spans="1:5" ht="15.6" x14ac:dyDescent="0.3">
      <c r="A1212" s="6" t="s">
        <v>1160</v>
      </c>
      <c r="B1212" s="6" t="s">
        <v>3595</v>
      </c>
      <c r="C1212" s="7" t="str">
        <f t="shared" si="54"/>
        <v>Mr.</v>
      </c>
      <c r="D1212" s="7" t="str">
        <f t="shared" si="55"/>
        <v xml:space="preserve"> Kurt</v>
      </c>
      <c r="E1212" s="7" t="str">
        <f t="shared" si="56"/>
        <v>Warwick</v>
      </c>
    </row>
    <row r="1213" spans="1:5" ht="15.6" x14ac:dyDescent="0.3">
      <c r="A1213" s="6" t="s">
        <v>1159</v>
      </c>
      <c r="B1213" s="6" t="s">
        <v>3596</v>
      </c>
      <c r="C1213" s="7" t="str">
        <f t="shared" si="54"/>
        <v>Mr.</v>
      </c>
      <c r="D1213" s="7" t="str">
        <f t="shared" si="55"/>
        <v xml:space="preserve"> Samuel</v>
      </c>
      <c r="E1213" s="7" t="str">
        <f t="shared" si="56"/>
        <v>Magnuson</v>
      </c>
    </row>
    <row r="1214" spans="1:5" ht="15.6" x14ac:dyDescent="0.3">
      <c r="A1214" s="6" t="s">
        <v>1158</v>
      </c>
      <c r="B1214" s="6" t="s">
        <v>3597</v>
      </c>
      <c r="C1214" s="7" t="str">
        <f t="shared" si="54"/>
        <v>Mrs.</v>
      </c>
      <c r="D1214" s="7" t="str">
        <f t="shared" si="55"/>
        <v xml:space="preserve"> Emily</v>
      </c>
      <c r="E1214" s="7" t="str">
        <f t="shared" si="56"/>
        <v>Marsh</v>
      </c>
    </row>
    <row r="1215" spans="1:5" ht="15.6" x14ac:dyDescent="0.3">
      <c r="A1215" s="6" t="s">
        <v>1157</v>
      </c>
      <c r="B1215" s="6" t="s">
        <v>3598</v>
      </c>
      <c r="C1215" s="7" t="str">
        <f t="shared" si="54"/>
        <v>Ms.</v>
      </c>
      <c r="D1215" s="7" t="str">
        <f t="shared" si="55"/>
        <v xml:space="preserve"> Tiffany</v>
      </c>
      <c r="E1215" s="7" t="str">
        <f t="shared" si="56"/>
        <v>Kari</v>
      </c>
    </row>
    <row r="1216" spans="1:5" ht="15.6" x14ac:dyDescent="0.3">
      <c r="A1216" s="6" t="s">
        <v>1156</v>
      </c>
      <c r="B1216" s="6" t="s">
        <v>3599</v>
      </c>
      <c r="C1216" s="7" t="str">
        <f t="shared" si="54"/>
        <v>Mr.</v>
      </c>
      <c r="D1216" s="7" t="str">
        <f t="shared" si="55"/>
        <v xml:space="preserve"> Alex F</v>
      </c>
      <c r="E1216" s="7" t="str">
        <f t="shared" si="56"/>
        <v>Standiford</v>
      </c>
    </row>
    <row r="1217" spans="1:5" ht="15.6" x14ac:dyDescent="0.3">
      <c r="A1217" s="6" t="s">
        <v>1155</v>
      </c>
      <c r="B1217" s="6" t="s">
        <v>3600</v>
      </c>
      <c r="C1217" s="7" t="str">
        <f t="shared" si="54"/>
        <v>Ms.</v>
      </c>
      <c r="D1217" s="7" t="str">
        <f t="shared" si="55"/>
        <v xml:space="preserve"> Alice</v>
      </c>
      <c r="E1217" s="7" t="str">
        <f t="shared" si="56"/>
        <v>Sherwin</v>
      </c>
    </row>
    <row r="1218" spans="1:5" ht="15.6" x14ac:dyDescent="0.3">
      <c r="A1218" s="6" t="s">
        <v>1154</v>
      </c>
      <c r="B1218" s="6" t="s">
        <v>3601</v>
      </c>
      <c r="C1218" s="7" t="str">
        <f t="shared" si="54"/>
        <v>Ms.</v>
      </c>
      <c r="D1218" s="7" t="str">
        <f t="shared" si="55"/>
        <v xml:space="preserve"> Allison M.</v>
      </c>
      <c r="E1218" s="7" t="str">
        <f t="shared" si="56"/>
        <v>Parker</v>
      </c>
    </row>
    <row r="1219" spans="1:5" ht="15.6" x14ac:dyDescent="0.3">
      <c r="A1219" s="6" t="s">
        <v>1153</v>
      </c>
      <c r="B1219" s="6" t="s">
        <v>3602</v>
      </c>
      <c r="C1219" s="7" t="str">
        <f t="shared" ref="C1219:C1282" si="57">MID(B1219,FIND(",",B1219)+2,FIND(" ",B1219,FIND(",",B1219)+2)-FIND(",",B1219)-2)</f>
        <v>Mr.</v>
      </c>
      <c r="D1219" s="7" t="str">
        <f t="shared" ref="D1219:D1282" si="58">MID(B1219,FIND(" ",B1219,FIND(",",B1219)+2)+1,LEN(B1219)-FIND(" ",B1219,FIND(",",B1219)+2))</f>
        <v xml:space="preserve"> Johannes Fiskerstand</v>
      </c>
      <c r="E1219" s="7" t="str">
        <f t="shared" ref="E1219:E1282" si="59">LEFT(B1219,FIND(",",B1219)-1)</f>
        <v>Blekeli</v>
      </c>
    </row>
    <row r="1220" spans="1:5" ht="15.6" x14ac:dyDescent="0.3">
      <c r="A1220" s="6" t="s">
        <v>1152</v>
      </c>
      <c r="B1220" s="6" t="s">
        <v>3603</v>
      </c>
      <c r="C1220" s="7" t="str">
        <f t="shared" si="57"/>
        <v>Mr.</v>
      </c>
      <c r="D1220" s="7" t="str">
        <f t="shared" si="58"/>
        <v xml:space="preserve"> Stephen</v>
      </c>
      <c r="E1220" s="7" t="str">
        <f t="shared" si="59"/>
        <v>Vangampleare</v>
      </c>
    </row>
    <row r="1221" spans="1:5" ht="15.6" x14ac:dyDescent="0.3">
      <c r="A1221" s="6" t="s">
        <v>1151</v>
      </c>
      <c r="B1221" s="6" t="s">
        <v>3604</v>
      </c>
      <c r="C1221" s="7" t="str">
        <f t="shared" si="57"/>
        <v>Mr.</v>
      </c>
      <c r="D1221" s="7" t="str">
        <f t="shared" si="58"/>
        <v xml:space="preserve"> Jon M</v>
      </c>
      <c r="E1221" s="7" t="str">
        <f t="shared" si="59"/>
        <v>Hiatt</v>
      </c>
    </row>
    <row r="1222" spans="1:5" ht="15.6" x14ac:dyDescent="0.3">
      <c r="A1222" s="6" t="s">
        <v>1150</v>
      </c>
      <c r="B1222" s="6" t="s">
        <v>3605</v>
      </c>
      <c r="C1222" s="7" t="str">
        <f t="shared" si="57"/>
        <v>Mr.</v>
      </c>
      <c r="D1222" s="7" t="str">
        <f t="shared" si="58"/>
        <v xml:space="preserve"> Fasil</v>
      </c>
      <c r="E1222" s="7" t="str">
        <f t="shared" si="59"/>
        <v>Tadesse</v>
      </c>
    </row>
    <row r="1223" spans="1:5" ht="15.6" x14ac:dyDescent="0.3">
      <c r="A1223" s="6" t="s">
        <v>1149</v>
      </c>
      <c r="B1223" s="6" t="s">
        <v>3606</v>
      </c>
      <c r="C1223" s="7" t="str">
        <f t="shared" si="57"/>
        <v>Ms.</v>
      </c>
      <c r="D1223" s="7" t="str">
        <f t="shared" si="58"/>
        <v xml:space="preserve"> Megan C.</v>
      </c>
      <c r="E1223" s="7" t="str">
        <f t="shared" si="59"/>
        <v>Jaswell</v>
      </c>
    </row>
    <row r="1224" spans="1:5" ht="15.6" x14ac:dyDescent="0.3">
      <c r="A1224" s="6" t="s">
        <v>1148</v>
      </c>
      <c r="B1224" s="6" t="s">
        <v>3607</v>
      </c>
      <c r="C1224" s="7" t="str">
        <f t="shared" si="57"/>
        <v>Ms.</v>
      </c>
      <c r="D1224" s="7" t="str">
        <f t="shared" si="58"/>
        <v xml:space="preserve"> Lisa J.</v>
      </c>
      <c r="E1224" s="7" t="str">
        <f t="shared" si="59"/>
        <v>Phillips-Cook</v>
      </c>
    </row>
    <row r="1225" spans="1:5" ht="15.6" x14ac:dyDescent="0.3">
      <c r="A1225" s="6" t="s">
        <v>1147</v>
      </c>
      <c r="B1225" s="6" t="s">
        <v>3608</v>
      </c>
      <c r="C1225" s="7" t="str">
        <f t="shared" si="57"/>
        <v>Mr.</v>
      </c>
      <c r="D1225" s="7" t="str">
        <f t="shared" si="58"/>
        <v xml:space="preserve"> Doron P</v>
      </c>
      <c r="E1225" s="7" t="str">
        <f t="shared" si="59"/>
        <v>Clark</v>
      </c>
    </row>
    <row r="1226" spans="1:5" ht="15.6" x14ac:dyDescent="0.3">
      <c r="A1226" s="6" t="s">
        <v>1146</v>
      </c>
      <c r="B1226" s="6" t="s">
        <v>3609</v>
      </c>
      <c r="C1226" s="7" t="str">
        <f t="shared" si="57"/>
        <v>Ms.</v>
      </c>
      <c r="D1226" s="7" t="str">
        <f t="shared" si="58"/>
        <v xml:space="preserve"> Katharina</v>
      </c>
      <c r="E1226" s="7" t="str">
        <f t="shared" si="59"/>
        <v>Wang</v>
      </c>
    </row>
    <row r="1227" spans="1:5" ht="15.6" x14ac:dyDescent="0.3">
      <c r="A1227" s="6" t="s">
        <v>1145</v>
      </c>
      <c r="B1227" s="6" t="s">
        <v>3610</v>
      </c>
      <c r="C1227" s="7" t="str">
        <f t="shared" si="57"/>
        <v>Mr.</v>
      </c>
      <c r="D1227" s="7" t="str">
        <f t="shared" si="58"/>
        <v xml:space="preserve"> Carl</v>
      </c>
      <c r="E1227" s="7" t="str">
        <f t="shared" si="59"/>
        <v>Desruisseaux</v>
      </c>
    </row>
    <row r="1228" spans="1:5" ht="15.6" x14ac:dyDescent="0.3">
      <c r="A1228" s="6" t="s">
        <v>1144</v>
      </c>
      <c r="B1228" s="6" t="s">
        <v>3611</v>
      </c>
      <c r="C1228" s="7" t="str">
        <f t="shared" si="57"/>
        <v>Ms.</v>
      </c>
      <c r="D1228" s="7" t="str">
        <f t="shared" si="58"/>
        <v xml:space="preserve"> Kelsey J.</v>
      </c>
      <c r="E1228" s="7" t="str">
        <f t="shared" si="59"/>
        <v>Ripp</v>
      </c>
    </row>
    <row r="1229" spans="1:5" ht="15.6" x14ac:dyDescent="0.3">
      <c r="A1229" s="6" t="s">
        <v>1143</v>
      </c>
      <c r="B1229" s="6" t="s">
        <v>3612</v>
      </c>
      <c r="C1229" s="7" t="str">
        <f t="shared" si="57"/>
        <v>Mr.</v>
      </c>
      <c r="D1229" s="7" t="str">
        <f t="shared" si="58"/>
        <v xml:space="preserve"> Stephen A.</v>
      </c>
      <c r="E1229" s="7" t="str">
        <f t="shared" si="59"/>
        <v>Harris</v>
      </c>
    </row>
    <row r="1230" spans="1:5" ht="15.6" x14ac:dyDescent="0.3">
      <c r="A1230" s="6" t="s">
        <v>1142</v>
      </c>
      <c r="B1230" s="6" t="s">
        <v>3613</v>
      </c>
      <c r="C1230" s="7" t="str">
        <f t="shared" si="57"/>
        <v>Mr.</v>
      </c>
      <c r="D1230" s="7" t="str">
        <f t="shared" si="58"/>
        <v xml:space="preserve"> Dan</v>
      </c>
      <c r="E1230" s="7" t="str">
        <f t="shared" si="59"/>
        <v>Shafer</v>
      </c>
    </row>
    <row r="1231" spans="1:5" ht="15.6" x14ac:dyDescent="0.3">
      <c r="A1231" s="6" t="s">
        <v>1141</v>
      </c>
      <c r="B1231" s="6" t="s">
        <v>3614</v>
      </c>
      <c r="C1231" s="7" t="str">
        <f t="shared" si="57"/>
        <v>Ms.</v>
      </c>
      <c r="D1231" s="7" t="str">
        <f t="shared" si="58"/>
        <v xml:space="preserve"> Katie C</v>
      </c>
      <c r="E1231" s="7" t="str">
        <f t="shared" si="59"/>
        <v>Hemesath</v>
      </c>
    </row>
    <row r="1232" spans="1:5" ht="15.6" x14ac:dyDescent="0.3">
      <c r="A1232" s="6" t="s">
        <v>1140</v>
      </c>
      <c r="B1232" s="6" t="s">
        <v>3615</v>
      </c>
      <c r="C1232" s="7" t="str">
        <f t="shared" si="57"/>
        <v>Ms.</v>
      </c>
      <c r="D1232" s="7" t="str">
        <f t="shared" si="58"/>
        <v xml:space="preserve"> Melissa K</v>
      </c>
      <c r="E1232" s="7" t="str">
        <f t="shared" si="59"/>
        <v>Vinci</v>
      </c>
    </row>
    <row r="1233" spans="1:5" ht="15.6" x14ac:dyDescent="0.3">
      <c r="A1233" s="6" t="s">
        <v>1139</v>
      </c>
      <c r="B1233" s="6" t="s">
        <v>3616</v>
      </c>
      <c r="C1233" s="7" t="str">
        <f t="shared" si="57"/>
        <v>Ms.</v>
      </c>
      <c r="D1233" s="7" t="str">
        <f t="shared" si="58"/>
        <v xml:space="preserve"> Kara H</v>
      </c>
      <c r="E1233" s="7" t="str">
        <f t="shared" si="59"/>
        <v>Diamond-Husmann</v>
      </c>
    </row>
    <row r="1234" spans="1:5" ht="15.6" x14ac:dyDescent="0.3">
      <c r="A1234" s="6" t="s">
        <v>1138</v>
      </c>
      <c r="B1234" s="6" t="s">
        <v>3617</v>
      </c>
      <c r="C1234" s="7" t="str">
        <f t="shared" si="57"/>
        <v>Mr.</v>
      </c>
      <c r="D1234" s="7" t="str">
        <f t="shared" si="58"/>
        <v xml:space="preserve"> Juan Carlos</v>
      </c>
      <c r="E1234" s="7" t="str">
        <f t="shared" si="59"/>
        <v>Soto</v>
      </c>
    </row>
    <row r="1235" spans="1:5" ht="15.6" x14ac:dyDescent="0.3">
      <c r="A1235" s="6" t="s">
        <v>1137</v>
      </c>
      <c r="B1235" s="6" t="s">
        <v>3618</v>
      </c>
      <c r="C1235" s="7" t="str">
        <f t="shared" si="57"/>
        <v>Mr.</v>
      </c>
      <c r="D1235" s="7" t="str">
        <f t="shared" si="58"/>
        <v xml:space="preserve"> John III</v>
      </c>
      <c r="E1235" s="7" t="str">
        <f t="shared" si="59"/>
        <v>Howard</v>
      </c>
    </row>
    <row r="1236" spans="1:5" ht="15.6" x14ac:dyDescent="0.3">
      <c r="A1236" s="6" t="s">
        <v>1136</v>
      </c>
      <c r="B1236" s="6" t="s">
        <v>3619</v>
      </c>
      <c r="C1236" s="7" t="str">
        <f t="shared" si="57"/>
        <v>Mrs.</v>
      </c>
      <c r="D1236" s="7" t="str">
        <f t="shared" si="58"/>
        <v xml:space="preserve"> Sarah M</v>
      </c>
      <c r="E1236" s="7" t="str">
        <f t="shared" si="59"/>
        <v>Patrick</v>
      </c>
    </row>
    <row r="1237" spans="1:5" ht="15.6" x14ac:dyDescent="0.3">
      <c r="A1237" s="6" t="s">
        <v>1135</v>
      </c>
      <c r="B1237" s="6" t="s">
        <v>3620</v>
      </c>
      <c r="C1237" s="7" t="str">
        <f t="shared" si="57"/>
        <v>Mrs.</v>
      </c>
      <c r="D1237" s="7" t="str">
        <f t="shared" si="58"/>
        <v xml:space="preserve"> Kristin C</v>
      </c>
      <c r="E1237" s="7" t="str">
        <f t="shared" si="59"/>
        <v>Dacko</v>
      </c>
    </row>
    <row r="1238" spans="1:5" ht="15.6" x14ac:dyDescent="0.3">
      <c r="A1238" s="6" t="s">
        <v>1134</v>
      </c>
      <c r="B1238" s="6" t="s">
        <v>3621</v>
      </c>
      <c r="C1238" s="7" t="str">
        <f t="shared" si="57"/>
        <v>Ms.</v>
      </c>
      <c r="D1238" s="7" t="str">
        <f t="shared" si="58"/>
        <v xml:space="preserve"> Casey M.</v>
      </c>
      <c r="E1238" s="7" t="str">
        <f t="shared" si="59"/>
        <v>Glassey</v>
      </c>
    </row>
    <row r="1239" spans="1:5" ht="15.6" x14ac:dyDescent="0.3">
      <c r="A1239" s="6" t="s">
        <v>1133</v>
      </c>
      <c r="B1239" s="6" t="s">
        <v>3622</v>
      </c>
      <c r="C1239" s="7" t="str">
        <f t="shared" si="57"/>
        <v>Mr.</v>
      </c>
      <c r="D1239" s="7" t="str">
        <f t="shared" si="58"/>
        <v xml:space="preserve"> Samuel</v>
      </c>
      <c r="E1239" s="7" t="str">
        <f t="shared" si="59"/>
        <v>Frechette</v>
      </c>
    </row>
    <row r="1240" spans="1:5" ht="15.6" x14ac:dyDescent="0.3">
      <c r="A1240" s="6" t="s">
        <v>1132</v>
      </c>
      <c r="B1240" s="6" t="s">
        <v>3623</v>
      </c>
      <c r="C1240" s="7" t="str">
        <f t="shared" si="57"/>
        <v>Mr.</v>
      </c>
      <c r="D1240" s="7" t="str">
        <f t="shared" si="58"/>
        <v xml:space="preserve"> Braulio</v>
      </c>
      <c r="E1240" s="7" t="str">
        <f t="shared" si="59"/>
        <v>Benitez</v>
      </c>
    </row>
    <row r="1241" spans="1:5" ht="15.6" x14ac:dyDescent="0.3">
      <c r="A1241" s="6" t="s">
        <v>1131</v>
      </c>
      <c r="B1241" s="6" t="s">
        <v>3624</v>
      </c>
      <c r="C1241" s="7" t="str">
        <f t="shared" si="57"/>
        <v>Ms.</v>
      </c>
      <c r="D1241" s="7" t="str">
        <f t="shared" si="58"/>
        <v xml:space="preserve"> Anne-Marie</v>
      </c>
      <c r="E1241" s="7" t="str">
        <f t="shared" si="59"/>
        <v>Gauthier</v>
      </c>
    </row>
    <row r="1242" spans="1:5" ht="15.6" x14ac:dyDescent="0.3">
      <c r="A1242" s="6" t="s">
        <v>1130</v>
      </c>
      <c r="B1242" s="6" t="s">
        <v>3625</v>
      </c>
      <c r="C1242" s="7" t="str">
        <f t="shared" si="57"/>
        <v>Mr.</v>
      </c>
      <c r="D1242" s="7" t="str">
        <f t="shared" si="58"/>
        <v xml:space="preserve"> Samuel K.</v>
      </c>
      <c r="E1242" s="7" t="str">
        <f t="shared" si="59"/>
        <v>Fazioli</v>
      </c>
    </row>
    <row r="1243" spans="1:5" ht="15.6" x14ac:dyDescent="0.3">
      <c r="A1243" s="6" t="s">
        <v>1129</v>
      </c>
      <c r="B1243" s="6" t="s">
        <v>3626</v>
      </c>
      <c r="C1243" s="7" t="str">
        <f t="shared" si="57"/>
        <v>Mrs.</v>
      </c>
      <c r="D1243" s="7" t="str">
        <f t="shared" si="58"/>
        <v xml:space="preserve"> Yuki</v>
      </c>
      <c r="E1243" s="7" t="str">
        <f t="shared" si="59"/>
        <v>Chorney</v>
      </c>
    </row>
    <row r="1244" spans="1:5" ht="15.6" x14ac:dyDescent="0.3">
      <c r="A1244" s="6" t="s">
        <v>1128</v>
      </c>
      <c r="B1244" s="6" t="s">
        <v>3627</v>
      </c>
      <c r="C1244" s="7" t="str">
        <f t="shared" si="57"/>
        <v>Mr.</v>
      </c>
      <c r="D1244" s="7" t="str">
        <f t="shared" si="58"/>
        <v xml:space="preserve"> Rafer</v>
      </c>
      <c r="E1244" s="7" t="str">
        <f t="shared" si="59"/>
        <v>Dannenhauer</v>
      </c>
    </row>
    <row r="1245" spans="1:5" ht="15.6" x14ac:dyDescent="0.3">
      <c r="A1245" s="6" t="s">
        <v>1127</v>
      </c>
      <c r="B1245" s="6" t="s">
        <v>3628</v>
      </c>
      <c r="C1245" s="7" t="str">
        <f t="shared" si="57"/>
        <v>Ms.</v>
      </c>
      <c r="D1245" s="7" t="str">
        <f t="shared" si="58"/>
        <v xml:space="preserve"> Claire</v>
      </c>
      <c r="E1245" s="7" t="str">
        <f t="shared" si="59"/>
        <v>McComb</v>
      </c>
    </row>
    <row r="1246" spans="1:5" ht="15.6" x14ac:dyDescent="0.3">
      <c r="A1246" s="6" t="s">
        <v>1126</v>
      </c>
      <c r="B1246" s="6" t="s">
        <v>3629</v>
      </c>
      <c r="C1246" s="7" t="str">
        <f t="shared" si="57"/>
        <v>Ms.</v>
      </c>
      <c r="D1246" s="7" t="str">
        <f t="shared" si="58"/>
        <v xml:space="preserve"> Erynn J.</v>
      </c>
      <c r="E1246" s="7" t="str">
        <f t="shared" si="59"/>
        <v>Blake</v>
      </c>
    </row>
    <row r="1247" spans="1:5" ht="15.6" x14ac:dyDescent="0.3">
      <c r="A1247" s="6" t="s">
        <v>1125</v>
      </c>
      <c r="B1247" s="6" t="s">
        <v>3630</v>
      </c>
      <c r="C1247" s="7" t="str">
        <f t="shared" si="57"/>
        <v>Mr.</v>
      </c>
      <c r="D1247" s="7" t="str">
        <f t="shared" si="58"/>
        <v xml:space="preserve"> Mahesh</v>
      </c>
      <c r="E1247" s="7" t="str">
        <f t="shared" si="59"/>
        <v>Sambasivam</v>
      </c>
    </row>
    <row r="1248" spans="1:5" ht="15.6" x14ac:dyDescent="0.3">
      <c r="A1248" s="6" t="s">
        <v>1124</v>
      </c>
      <c r="B1248" s="6" t="s">
        <v>3631</v>
      </c>
      <c r="C1248" s="7" t="str">
        <f t="shared" si="57"/>
        <v>Mr.</v>
      </c>
      <c r="D1248" s="7" t="str">
        <f t="shared" si="58"/>
        <v xml:space="preserve"> Stanley</v>
      </c>
      <c r="E1248" s="7" t="str">
        <f t="shared" si="59"/>
        <v>Maina</v>
      </c>
    </row>
    <row r="1249" spans="1:5" ht="15.6" x14ac:dyDescent="0.3">
      <c r="A1249" s="6" t="s">
        <v>1123</v>
      </c>
      <c r="B1249" s="6" t="s">
        <v>3632</v>
      </c>
      <c r="C1249" s="7" t="str">
        <f t="shared" si="57"/>
        <v>Mr.</v>
      </c>
      <c r="D1249" s="7" t="str">
        <f t="shared" si="58"/>
        <v xml:space="preserve"> Gregory</v>
      </c>
      <c r="E1249" s="7" t="str">
        <f t="shared" si="59"/>
        <v>Keshian</v>
      </c>
    </row>
    <row r="1250" spans="1:5" ht="15.6" x14ac:dyDescent="0.3">
      <c r="A1250" s="6" t="s">
        <v>1122</v>
      </c>
      <c r="B1250" s="6" t="s">
        <v>3633</v>
      </c>
      <c r="C1250" s="7" t="str">
        <f t="shared" si="57"/>
        <v>Mr.</v>
      </c>
      <c r="D1250" s="7" t="str">
        <f t="shared" si="58"/>
        <v xml:space="preserve"> Eric</v>
      </c>
      <c r="E1250" s="7" t="str">
        <f t="shared" si="59"/>
        <v>Maas</v>
      </c>
    </row>
    <row r="1251" spans="1:5" ht="15.6" x14ac:dyDescent="0.3">
      <c r="A1251" s="6" t="s">
        <v>1121</v>
      </c>
      <c r="B1251" s="6" t="s">
        <v>3634</v>
      </c>
      <c r="C1251" s="7" t="str">
        <f t="shared" si="57"/>
        <v>Ms.</v>
      </c>
      <c r="D1251" s="7" t="str">
        <f t="shared" si="58"/>
        <v xml:space="preserve"> Rachel M</v>
      </c>
      <c r="E1251" s="7" t="str">
        <f t="shared" si="59"/>
        <v>Sinasac</v>
      </c>
    </row>
    <row r="1252" spans="1:5" ht="15.6" x14ac:dyDescent="0.3">
      <c r="A1252" s="6" t="s">
        <v>1120</v>
      </c>
      <c r="B1252" s="6" t="s">
        <v>3635</v>
      </c>
      <c r="C1252" s="7" t="str">
        <f t="shared" si="57"/>
        <v>Mr.</v>
      </c>
      <c r="D1252" s="7" t="str">
        <f t="shared" si="58"/>
        <v xml:space="preserve"> Fritz</v>
      </c>
      <c r="E1252" s="7" t="str">
        <f t="shared" si="59"/>
        <v>Van De Kamp</v>
      </c>
    </row>
    <row r="1253" spans="1:5" ht="15.6" x14ac:dyDescent="0.3">
      <c r="A1253" s="6" t="s">
        <v>1119</v>
      </c>
      <c r="B1253" s="6" t="s">
        <v>3636</v>
      </c>
      <c r="C1253" s="7" t="str">
        <f t="shared" si="57"/>
        <v>Mr.</v>
      </c>
      <c r="D1253" s="7" t="str">
        <f t="shared" si="58"/>
        <v xml:space="preserve"> Brad</v>
      </c>
      <c r="E1253" s="7" t="str">
        <f t="shared" si="59"/>
        <v>Ruffo</v>
      </c>
    </row>
    <row r="1254" spans="1:5" ht="15.6" x14ac:dyDescent="0.3">
      <c r="A1254" s="6" t="s">
        <v>1118</v>
      </c>
      <c r="B1254" s="6" t="s">
        <v>3637</v>
      </c>
      <c r="C1254" s="7" t="str">
        <f t="shared" si="57"/>
        <v>Ms.</v>
      </c>
      <c r="D1254" s="7" t="str">
        <f t="shared" si="58"/>
        <v xml:space="preserve"> Claire M</v>
      </c>
      <c r="E1254" s="7" t="str">
        <f t="shared" si="59"/>
        <v>Long</v>
      </c>
    </row>
    <row r="1255" spans="1:5" ht="15.6" x14ac:dyDescent="0.3">
      <c r="A1255" s="6" t="s">
        <v>1117</v>
      </c>
      <c r="B1255" s="6" t="s">
        <v>3638</v>
      </c>
      <c r="C1255" s="7" t="str">
        <f t="shared" si="57"/>
        <v>Mrs.</v>
      </c>
      <c r="D1255" s="7" t="str">
        <f t="shared" si="58"/>
        <v xml:space="preserve"> Jennifer</v>
      </c>
      <c r="E1255" s="7" t="str">
        <f t="shared" si="59"/>
        <v>Rohde</v>
      </c>
    </row>
    <row r="1256" spans="1:5" ht="15.6" x14ac:dyDescent="0.3">
      <c r="A1256" s="6" t="s">
        <v>1116</v>
      </c>
      <c r="B1256" s="6" t="s">
        <v>3639</v>
      </c>
      <c r="C1256" s="7" t="str">
        <f t="shared" si="57"/>
        <v>Ms.</v>
      </c>
      <c r="D1256" s="7" t="str">
        <f t="shared" si="58"/>
        <v xml:space="preserve"> Maria S.</v>
      </c>
      <c r="E1256" s="7" t="str">
        <f t="shared" si="59"/>
        <v>Bonzi</v>
      </c>
    </row>
    <row r="1257" spans="1:5" ht="15.6" x14ac:dyDescent="0.3">
      <c r="A1257" s="6" t="s">
        <v>1115</v>
      </c>
      <c r="B1257" s="6" t="s">
        <v>3640</v>
      </c>
      <c r="C1257" s="7" t="str">
        <f t="shared" si="57"/>
        <v>Ms.</v>
      </c>
      <c r="D1257" s="7" t="str">
        <f t="shared" si="58"/>
        <v xml:space="preserve"> Katherine E</v>
      </c>
      <c r="E1257" s="7" t="str">
        <f t="shared" si="59"/>
        <v>Moore</v>
      </c>
    </row>
    <row r="1258" spans="1:5" ht="15.6" x14ac:dyDescent="0.3">
      <c r="A1258" s="6" t="s">
        <v>1114</v>
      </c>
      <c r="B1258" s="6" t="s">
        <v>3641</v>
      </c>
      <c r="C1258" s="7" t="str">
        <f t="shared" si="57"/>
        <v>Mr.</v>
      </c>
      <c r="D1258" s="7" t="str">
        <f t="shared" si="58"/>
        <v xml:space="preserve"> Michael</v>
      </c>
      <c r="E1258" s="7" t="str">
        <f t="shared" si="59"/>
        <v>McGrane</v>
      </c>
    </row>
    <row r="1259" spans="1:5" ht="15.6" x14ac:dyDescent="0.3">
      <c r="A1259" s="6" t="s">
        <v>1113</v>
      </c>
      <c r="B1259" s="6" t="s">
        <v>3642</v>
      </c>
      <c r="C1259" s="7" t="str">
        <f t="shared" si="57"/>
        <v>Ms.</v>
      </c>
      <c r="D1259" s="7" t="str">
        <f t="shared" si="58"/>
        <v xml:space="preserve"> Roxanne</v>
      </c>
      <c r="E1259" s="7" t="str">
        <f t="shared" si="59"/>
        <v>Stepnowski</v>
      </c>
    </row>
    <row r="1260" spans="1:5" ht="15.6" x14ac:dyDescent="0.3">
      <c r="A1260" s="6" t="s">
        <v>1112</v>
      </c>
      <c r="B1260" s="6" t="s">
        <v>3643</v>
      </c>
      <c r="C1260" s="7" t="str">
        <f t="shared" si="57"/>
        <v>Mr.</v>
      </c>
      <c r="D1260" s="7" t="str">
        <f t="shared" si="58"/>
        <v xml:space="preserve"> Israel</v>
      </c>
      <c r="E1260" s="7" t="str">
        <f t="shared" si="59"/>
        <v>Merkle</v>
      </c>
    </row>
    <row r="1261" spans="1:5" ht="15.6" x14ac:dyDescent="0.3">
      <c r="A1261" s="6" t="s">
        <v>1111</v>
      </c>
      <c r="B1261" s="6" t="s">
        <v>3644</v>
      </c>
      <c r="C1261" s="7" t="str">
        <f t="shared" si="57"/>
        <v>Mr.</v>
      </c>
      <c r="D1261" s="7" t="str">
        <f t="shared" si="58"/>
        <v xml:space="preserve"> Samalya</v>
      </c>
      <c r="E1261" s="7" t="str">
        <f t="shared" si="59"/>
        <v>Schaefer</v>
      </c>
    </row>
    <row r="1262" spans="1:5" ht="15.6" x14ac:dyDescent="0.3">
      <c r="A1262" s="6" t="s">
        <v>1110</v>
      </c>
      <c r="B1262" s="6" t="s">
        <v>3645</v>
      </c>
      <c r="C1262" s="7" t="str">
        <f t="shared" si="57"/>
        <v>Mr.</v>
      </c>
      <c r="D1262" s="7" t="str">
        <f t="shared" si="58"/>
        <v xml:space="preserve"> Peter</v>
      </c>
      <c r="E1262" s="7" t="str">
        <f t="shared" si="59"/>
        <v>Vigneron</v>
      </c>
    </row>
    <row r="1263" spans="1:5" ht="15.6" x14ac:dyDescent="0.3">
      <c r="A1263" s="6" t="s">
        <v>1109</v>
      </c>
      <c r="B1263" s="6" t="s">
        <v>3646</v>
      </c>
      <c r="C1263" s="7" t="str">
        <f t="shared" si="57"/>
        <v>Ms.</v>
      </c>
      <c r="D1263" s="7" t="str">
        <f t="shared" si="58"/>
        <v xml:space="preserve"> Alicia</v>
      </c>
      <c r="E1263" s="7" t="str">
        <f t="shared" si="59"/>
        <v>Mucci</v>
      </c>
    </row>
    <row r="1264" spans="1:5" ht="15.6" x14ac:dyDescent="0.3">
      <c r="A1264" s="6" t="s">
        <v>1108</v>
      </c>
      <c r="B1264" s="6" t="s">
        <v>3647</v>
      </c>
      <c r="C1264" s="7" t="str">
        <f t="shared" si="57"/>
        <v>Ms.</v>
      </c>
      <c r="D1264" s="7" t="str">
        <f t="shared" si="58"/>
        <v xml:space="preserve"> Sarah K.</v>
      </c>
      <c r="E1264" s="7" t="str">
        <f t="shared" si="59"/>
        <v>MacDonald</v>
      </c>
    </row>
    <row r="1265" spans="1:5" ht="15.6" x14ac:dyDescent="0.3">
      <c r="A1265" s="6" t="s">
        <v>1107</v>
      </c>
      <c r="B1265" s="6" t="s">
        <v>3648</v>
      </c>
      <c r="C1265" s="7" t="str">
        <f t="shared" si="57"/>
        <v>Mr.</v>
      </c>
      <c r="D1265" s="7" t="str">
        <f t="shared" si="58"/>
        <v xml:space="preserve"> Guomin</v>
      </c>
      <c r="E1265" s="7" t="str">
        <f t="shared" si="59"/>
        <v>Deng</v>
      </c>
    </row>
    <row r="1266" spans="1:5" ht="15.6" x14ac:dyDescent="0.3">
      <c r="A1266" s="6" t="s">
        <v>1106</v>
      </c>
      <c r="B1266" s="6" t="s">
        <v>3649</v>
      </c>
      <c r="C1266" s="7" t="str">
        <f t="shared" si="57"/>
        <v>Mr.</v>
      </c>
      <c r="D1266" s="7" t="str">
        <f t="shared" si="58"/>
        <v xml:space="preserve"> Javier</v>
      </c>
      <c r="E1266" s="7" t="str">
        <f t="shared" si="59"/>
        <v>De Mata</v>
      </c>
    </row>
    <row r="1267" spans="1:5" ht="15.6" x14ac:dyDescent="0.3">
      <c r="A1267" s="6" t="s">
        <v>1105</v>
      </c>
      <c r="B1267" s="6" t="s">
        <v>3650</v>
      </c>
      <c r="C1267" s="7" t="str">
        <f t="shared" si="57"/>
        <v>Mr.</v>
      </c>
      <c r="D1267" s="7" t="str">
        <f t="shared" si="58"/>
        <v xml:space="preserve"> Matt</v>
      </c>
      <c r="E1267" s="7" t="str">
        <f t="shared" si="59"/>
        <v>Strickland</v>
      </c>
    </row>
    <row r="1268" spans="1:5" ht="15.6" x14ac:dyDescent="0.3">
      <c r="A1268" s="6" t="s">
        <v>1104</v>
      </c>
      <c r="B1268" s="6" t="s">
        <v>3651</v>
      </c>
      <c r="C1268" s="7" t="str">
        <f t="shared" si="57"/>
        <v>Mr.</v>
      </c>
      <c r="D1268" s="7" t="str">
        <f t="shared" si="58"/>
        <v xml:space="preserve"> Thomas S</v>
      </c>
      <c r="E1268" s="7" t="str">
        <f t="shared" si="59"/>
        <v>Cheney</v>
      </c>
    </row>
    <row r="1269" spans="1:5" ht="15.6" x14ac:dyDescent="0.3">
      <c r="A1269" s="6" t="s">
        <v>1103</v>
      </c>
      <c r="B1269" s="6" t="s">
        <v>3652</v>
      </c>
      <c r="C1269" s="7" t="str">
        <f t="shared" si="57"/>
        <v>Ms.</v>
      </c>
      <c r="D1269" s="7" t="str">
        <f t="shared" si="58"/>
        <v xml:space="preserve"> Martha Patricia</v>
      </c>
      <c r="E1269" s="7" t="str">
        <f t="shared" si="59"/>
        <v>Godoy</v>
      </c>
    </row>
    <row r="1270" spans="1:5" ht="15.6" x14ac:dyDescent="0.3">
      <c r="A1270" s="6" t="s">
        <v>1102</v>
      </c>
      <c r="B1270" s="6" t="s">
        <v>3653</v>
      </c>
      <c r="C1270" s="7" t="str">
        <f t="shared" si="57"/>
        <v>Ms.</v>
      </c>
      <c r="D1270" s="7" t="str">
        <f t="shared" si="58"/>
        <v xml:space="preserve"> Alicia</v>
      </c>
      <c r="E1270" s="7" t="str">
        <f t="shared" si="59"/>
        <v>Rider</v>
      </c>
    </row>
    <row r="1271" spans="1:5" ht="15.6" x14ac:dyDescent="0.3">
      <c r="A1271" s="6" t="s">
        <v>1101</v>
      </c>
      <c r="B1271" s="6" t="s">
        <v>3654</v>
      </c>
      <c r="C1271" s="7" t="str">
        <f t="shared" si="57"/>
        <v>Ms.</v>
      </c>
      <c r="D1271" s="7" t="str">
        <f t="shared" si="58"/>
        <v xml:space="preserve"> Jennifer V.</v>
      </c>
      <c r="E1271" s="7" t="str">
        <f t="shared" si="59"/>
        <v>Evans</v>
      </c>
    </row>
    <row r="1272" spans="1:5" ht="15.6" x14ac:dyDescent="0.3">
      <c r="A1272" s="6" t="s">
        <v>1100</v>
      </c>
      <c r="B1272" s="6" t="s">
        <v>3655</v>
      </c>
      <c r="C1272" s="7" t="str">
        <f t="shared" si="57"/>
        <v>Mr.</v>
      </c>
      <c r="D1272" s="7" t="str">
        <f t="shared" si="58"/>
        <v xml:space="preserve"> Michael W.</v>
      </c>
      <c r="E1272" s="7" t="str">
        <f t="shared" si="59"/>
        <v>Anderson</v>
      </c>
    </row>
    <row r="1273" spans="1:5" ht="15.6" x14ac:dyDescent="0.3">
      <c r="A1273" s="6" t="s">
        <v>1099</v>
      </c>
      <c r="B1273" s="6" t="s">
        <v>3656</v>
      </c>
      <c r="C1273" s="7" t="str">
        <f t="shared" si="57"/>
        <v>Mr.</v>
      </c>
      <c r="D1273" s="7" t="str">
        <f t="shared" si="58"/>
        <v xml:space="preserve"> Eddie C</v>
      </c>
      <c r="E1273" s="7" t="str">
        <f t="shared" si="59"/>
        <v>Walters</v>
      </c>
    </row>
    <row r="1274" spans="1:5" ht="15.6" x14ac:dyDescent="0.3">
      <c r="A1274" s="6" t="s">
        <v>1098</v>
      </c>
      <c r="B1274" s="6" t="s">
        <v>3657</v>
      </c>
      <c r="C1274" s="7" t="str">
        <f t="shared" si="57"/>
        <v>Mr.</v>
      </c>
      <c r="D1274" s="7" t="str">
        <f t="shared" si="58"/>
        <v xml:space="preserve"> Maxime M</v>
      </c>
      <c r="E1274" s="7" t="str">
        <f t="shared" si="59"/>
        <v>Leboeuf</v>
      </c>
    </row>
    <row r="1275" spans="1:5" ht="15.6" x14ac:dyDescent="0.3">
      <c r="A1275" s="6" t="s">
        <v>1097</v>
      </c>
      <c r="B1275" s="6" t="s">
        <v>3658</v>
      </c>
      <c r="C1275" s="7" t="str">
        <f t="shared" si="57"/>
        <v>Mr.</v>
      </c>
      <c r="D1275" s="7" t="str">
        <f t="shared" si="58"/>
        <v xml:space="preserve"> Mark D</v>
      </c>
      <c r="E1275" s="7" t="str">
        <f t="shared" si="59"/>
        <v>Scheibel</v>
      </c>
    </row>
    <row r="1276" spans="1:5" ht="15.6" x14ac:dyDescent="0.3">
      <c r="A1276" s="6" t="s">
        <v>1096</v>
      </c>
      <c r="B1276" s="6" t="s">
        <v>3659</v>
      </c>
      <c r="C1276" s="7" t="str">
        <f t="shared" si="57"/>
        <v>Mr.</v>
      </c>
      <c r="D1276" s="7" t="str">
        <f t="shared" si="58"/>
        <v xml:space="preserve"> Adam</v>
      </c>
      <c r="E1276" s="7" t="str">
        <f t="shared" si="59"/>
        <v>Ritter</v>
      </c>
    </row>
    <row r="1277" spans="1:5" ht="15.6" x14ac:dyDescent="0.3">
      <c r="A1277" s="6" t="s">
        <v>1095</v>
      </c>
      <c r="B1277" s="6" t="s">
        <v>3660</v>
      </c>
      <c r="C1277" s="7" t="str">
        <f t="shared" si="57"/>
        <v>Mr.</v>
      </c>
      <c r="D1277" s="7" t="str">
        <f t="shared" si="58"/>
        <v xml:space="preserve"> Justin M</v>
      </c>
      <c r="E1277" s="7" t="str">
        <f t="shared" si="59"/>
        <v>Deeg</v>
      </c>
    </row>
    <row r="1278" spans="1:5" ht="15.6" x14ac:dyDescent="0.3">
      <c r="A1278" s="6" t="s">
        <v>1094</v>
      </c>
      <c r="B1278" s="6" t="s">
        <v>3661</v>
      </c>
      <c r="C1278" s="7" t="str">
        <f t="shared" si="57"/>
        <v>Ms.</v>
      </c>
      <c r="D1278" s="7" t="str">
        <f t="shared" si="58"/>
        <v xml:space="preserve"> Svetlana V.</v>
      </c>
      <c r="E1278" s="7" t="str">
        <f t="shared" si="59"/>
        <v>Pretot</v>
      </c>
    </row>
    <row r="1279" spans="1:5" ht="15.6" x14ac:dyDescent="0.3">
      <c r="A1279" s="6" t="s">
        <v>1093</v>
      </c>
      <c r="B1279" s="6" t="s">
        <v>3662</v>
      </c>
      <c r="C1279" s="7" t="str">
        <f t="shared" si="57"/>
        <v>Ms.</v>
      </c>
      <c r="D1279" s="7" t="str">
        <f t="shared" si="58"/>
        <v xml:space="preserve"> Jana L</v>
      </c>
      <c r="E1279" s="7" t="str">
        <f t="shared" si="59"/>
        <v>Willsey</v>
      </c>
    </row>
    <row r="1280" spans="1:5" ht="15.6" x14ac:dyDescent="0.3">
      <c r="A1280" s="6" t="s">
        <v>1092</v>
      </c>
      <c r="B1280" s="6" t="s">
        <v>3663</v>
      </c>
      <c r="C1280" s="7" t="str">
        <f t="shared" si="57"/>
        <v>Ms.</v>
      </c>
      <c r="D1280" s="7" t="str">
        <f t="shared" si="58"/>
        <v xml:space="preserve"> Laura</v>
      </c>
      <c r="E1280" s="7" t="str">
        <f t="shared" si="59"/>
        <v>Roach</v>
      </c>
    </row>
    <row r="1281" spans="1:5" ht="15.6" x14ac:dyDescent="0.3">
      <c r="A1281" s="6" t="s">
        <v>1091</v>
      </c>
      <c r="B1281" s="6" t="s">
        <v>3664</v>
      </c>
      <c r="C1281" s="7" t="str">
        <f t="shared" si="57"/>
        <v>Mr.</v>
      </c>
      <c r="D1281" s="7" t="str">
        <f t="shared" si="58"/>
        <v xml:space="preserve"> Torrey C III</v>
      </c>
      <c r="E1281" s="7" t="str">
        <f t="shared" si="59"/>
        <v>Jacobsen</v>
      </c>
    </row>
    <row r="1282" spans="1:5" ht="15.6" x14ac:dyDescent="0.3">
      <c r="A1282" s="6" t="s">
        <v>1090</v>
      </c>
      <c r="B1282" s="6" t="s">
        <v>3665</v>
      </c>
      <c r="C1282" s="7" t="str">
        <f t="shared" si="57"/>
        <v>Mr.</v>
      </c>
      <c r="D1282" s="7" t="str">
        <f t="shared" si="58"/>
        <v xml:space="preserve"> Paul</v>
      </c>
      <c r="E1282" s="7" t="str">
        <f t="shared" si="59"/>
        <v>O'Hora</v>
      </c>
    </row>
    <row r="1283" spans="1:5" ht="15.6" x14ac:dyDescent="0.3">
      <c r="A1283" s="6" t="s">
        <v>1089</v>
      </c>
      <c r="B1283" s="6" t="s">
        <v>3666</v>
      </c>
      <c r="C1283" s="7" t="str">
        <f t="shared" ref="C1283:C1346" si="60">MID(B1283,FIND(",",B1283)+2,FIND(" ",B1283,FIND(",",B1283)+2)-FIND(",",B1283)-2)</f>
        <v>Ms.</v>
      </c>
      <c r="D1283" s="7" t="str">
        <f t="shared" ref="D1283:D1346" si="61">MID(B1283,FIND(" ",B1283,FIND(",",B1283)+2)+1,LEN(B1283)-FIND(" ",B1283,FIND(",",B1283)+2))</f>
        <v xml:space="preserve"> Jennifer D.</v>
      </c>
      <c r="E1283" s="7" t="str">
        <f t="shared" ref="E1283:E1346" si="62">LEFT(B1283,FIND(",",B1283)-1)</f>
        <v>Amato</v>
      </c>
    </row>
    <row r="1284" spans="1:5" ht="15.6" x14ac:dyDescent="0.3">
      <c r="A1284" s="6" t="s">
        <v>1088</v>
      </c>
      <c r="B1284" s="6" t="s">
        <v>3667</v>
      </c>
      <c r="C1284" s="7" t="str">
        <f t="shared" si="60"/>
        <v>Mr.</v>
      </c>
      <c r="D1284" s="7" t="str">
        <f t="shared" si="61"/>
        <v xml:space="preserve"> Erik</v>
      </c>
      <c r="E1284" s="7" t="str">
        <f t="shared" si="62"/>
        <v>Reed</v>
      </c>
    </row>
    <row r="1285" spans="1:5" ht="15.6" x14ac:dyDescent="0.3">
      <c r="A1285" s="6" t="s">
        <v>1087</v>
      </c>
      <c r="B1285" s="6" t="s">
        <v>3668</v>
      </c>
      <c r="C1285" s="7" t="str">
        <f t="shared" si="60"/>
        <v>Ms.</v>
      </c>
      <c r="D1285" s="7" t="str">
        <f t="shared" si="61"/>
        <v xml:space="preserve"> Lana J</v>
      </c>
      <c r="E1285" s="7" t="str">
        <f t="shared" si="62"/>
        <v>Wegner</v>
      </c>
    </row>
    <row r="1286" spans="1:5" ht="15.6" x14ac:dyDescent="0.3">
      <c r="A1286" s="6" t="s">
        <v>1086</v>
      </c>
      <c r="B1286" s="6" t="s">
        <v>3669</v>
      </c>
      <c r="C1286" s="7" t="str">
        <f t="shared" si="60"/>
        <v>Ms.</v>
      </c>
      <c r="D1286" s="7" t="str">
        <f t="shared" si="61"/>
        <v xml:space="preserve"> Rebecca E</v>
      </c>
      <c r="E1286" s="7" t="str">
        <f t="shared" si="62"/>
        <v>Bokun</v>
      </c>
    </row>
    <row r="1287" spans="1:5" ht="15.6" x14ac:dyDescent="0.3">
      <c r="A1287" s="6" t="s">
        <v>1085</v>
      </c>
      <c r="B1287" s="6" t="s">
        <v>3670</v>
      </c>
      <c r="C1287" s="7" t="str">
        <f t="shared" si="60"/>
        <v>Ms.</v>
      </c>
      <c r="D1287" s="7" t="str">
        <f t="shared" si="61"/>
        <v xml:space="preserve"> Katie M.</v>
      </c>
      <c r="E1287" s="7" t="str">
        <f t="shared" si="62"/>
        <v>Ainsley</v>
      </c>
    </row>
    <row r="1288" spans="1:5" ht="15.6" x14ac:dyDescent="0.3">
      <c r="A1288" s="6" t="s">
        <v>1084</v>
      </c>
      <c r="B1288" s="6" t="s">
        <v>3671</v>
      </c>
      <c r="C1288" s="7" t="str">
        <f t="shared" si="60"/>
        <v>Ms.</v>
      </c>
      <c r="D1288" s="7" t="str">
        <f t="shared" si="61"/>
        <v xml:space="preserve"> Elizabeth A.</v>
      </c>
      <c r="E1288" s="7" t="str">
        <f t="shared" si="62"/>
        <v>Foster</v>
      </c>
    </row>
    <row r="1289" spans="1:5" ht="15.6" x14ac:dyDescent="0.3">
      <c r="A1289" s="6" t="s">
        <v>1083</v>
      </c>
      <c r="B1289" s="6" t="s">
        <v>3672</v>
      </c>
      <c r="C1289" s="7" t="str">
        <f t="shared" si="60"/>
        <v>Ms.</v>
      </c>
      <c r="D1289" s="7" t="str">
        <f t="shared" si="61"/>
        <v xml:space="preserve"> Sarah</v>
      </c>
      <c r="E1289" s="7" t="str">
        <f t="shared" si="62"/>
        <v>Overpeck</v>
      </c>
    </row>
    <row r="1290" spans="1:5" ht="15.6" x14ac:dyDescent="0.3">
      <c r="A1290" s="6" t="s">
        <v>1082</v>
      </c>
      <c r="B1290" s="6" t="s">
        <v>3673</v>
      </c>
      <c r="C1290" s="7" t="str">
        <f t="shared" si="60"/>
        <v>Ms.</v>
      </c>
      <c r="D1290" s="7" t="str">
        <f t="shared" si="61"/>
        <v xml:space="preserve"> Annie J.</v>
      </c>
      <c r="E1290" s="7" t="str">
        <f t="shared" si="62"/>
        <v>Levine</v>
      </c>
    </row>
    <row r="1291" spans="1:5" ht="15.6" x14ac:dyDescent="0.3">
      <c r="A1291" s="6" t="s">
        <v>1081</v>
      </c>
      <c r="B1291" s="6" t="s">
        <v>3674</v>
      </c>
      <c r="C1291" s="7" t="str">
        <f t="shared" si="60"/>
        <v>Ms.</v>
      </c>
      <c r="D1291" s="7" t="str">
        <f t="shared" si="61"/>
        <v xml:space="preserve"> Annie</v>
      </c>
      <c r="E1291" s="7" t="str">
        <f t="shared" si="62"/>
        <v>Jean</v>
      </c>
    </row>
    <row r="1292" spans="1:5" ht="15.6" x14ac:dyDescent="0.3">
      <c r="A1292" s="6" t="s">
        <v>1080</v>
      </c>
      <c r="B1292" s="6" t="s">
        <v>3675</v>
      </c>
      <c r="C1292" s="7" t="str">
        <f t="shared" si="60"/>
        <v>Ms.</v>
      </c>
      <c r="D1292" s="7" t="str">
        <f t="shared" si="61"/>
        <v xml:space="preserve"> Lindsey</v>
      </c>
      <c r="E1292" s="7" t="str">
        <f t="shared" si="62"/>
        <v>Wild</v>
      </c>
    </row>
    <row r="1293" spans="1:5" ht="15.6" x14ac:dyDescent="0.3">
      <c r="A1293" s="6" t="s">
        <v>1079</v>
      </c>
      <c r="B1293" s="6" t="s">
        <v>3676</v>
      </c>
      <c r="C1293" s="7" t="str">
        <f t="shared" si="60"/>
        <v>Ms.</v>
      </c>
      <c r="D1293" s="7" t="str">
        <f t="shared" si="61"/>
        <v xml:space="preserve"> Laura</v>
      </c>
      <c r="E1293" s="7" t="str">
        <f t="shared" si="62"/>
        <v>Tabor</v>
      </c>
    </row>
    <row r="1294" spans="1:5" ht="15.6" x14ac:dyDescent="0.3">
      <c r="A1294" s="6" t="s">
        <v>1078</v>
      </c>
      <c r="B1294" s="6" t="s">
        <v>3677</v>
      </c>
      <c r="C1294" s="7" t="str">
        <f t="shared" si="60"/>
        <v>Ms.</v>
      </c>
      <c r="D1294" s="7" t="str">
        <f t="shared" si="61"/>
        <v xml:space="preserve"> Amy T</v>
      </c>
      <c r="E1294" s="7" t="str">
        <f t="shared" si="62"/>
        <v>Steffen</v>
      </c>
    </row>
    <row r="1295" spans="1:5" ht="15.6" x14ac:dyDescent="0.3">
      <c r="A1295" s="6" t="s">
        <v>1077</v>
      </c>
      <c r="B1295" s="6" t="s">
        <v>3678</v>
      </c>
      <c r="C1295" s="7" t="str">
        <f t="shared" si="60"/>
        <v>Ms.</v>
      </c>
      <c r="D1295" s="7" t="str">
        <f t="shared" si="61"/>
        <v xml:space="preserve"> Katarina D</v>
      </c>
      <c r="E1295" s="7" t="str">
        <f t="shared" si="62"/>
        <v>Tadich</v>
      </c>
    </row>
    <row r="1296" spans="1:5" ht="15.6" x14ac:dyDescent="0.3">
      <c r="A1296" s="6" t="s">
        <v>1076</v>
      </c>
      <c r="B1296" s="6" t="s">
        <v>3679</v>
      </c>
      <c r="C1296" s="7" t="str">
        <f t="shared" si="60"/>
        <v>Mr.</v>
      </c>
      <c r="D1296" s="7" t="str">
        <f t="shared" si="61"/>
        <v xml:space="preserve"> B.j.</v>
      </c>
      <c r="E1296" s="7" t="str">
        <f t="shared" si="62"/>
        <v>Christenson</v>
      </c>
    </row>
    <row r="1297" spans="1:5" ht="15.6" x14ac:dyDescent="0.3">
      <c r="A1297" s="6" t="s">
        <v>1075</v>
      </c>
      <c r="B1297" s="6" t="s">
        <v>3680</v>
      </c>
      <c r="C1297" s="7" t="str">
        <f t="shared" si="60"/>
        <v>Ms.</v>
      </c>
      <c r="D1297" s="7" t="str">
        <f t="shared" si="61"/>
        <v xml:space="preserve"> Alison</v>
      </c>
      <c r="E1297" s="7" t="str">
        <f t="shared" si="62"/>
        <v>Shell</v>
      </c>
    </row>
    <row r="1298" spans="1:5" ht="15.6" x14ac:dyDescent="0.3">
      <c r="A1298" s="6" t="s">
        <v>1074</v>
      </c>
      <c r="B1298" s="6" t="s">
        <v>3681</v>
      </c>
      <c r="C1298" s="7" t="str">
        <f t="shared" si="60"/>
        <v>Mr.</v>
      </c>
      <c r="D1298" s="7" t="str">
        <f t="shared" si="61"/>
        <v xml:space="preserve"> Neil K.</v>
      </c>
      <c r="E1298" s="7" t="str">
        <f t="shared" si="62"/>
        <v>Rao</v>
      </c>
    </row>
    <row r="1299" spans="1:5" ht="15.6" x14ac:dyDescent="0.3">
      <c r="A1299" s="6" t="s">
        <v>1073</v>
      </c>
      <c r="B1299" s="6" t="s">
        <v>3682</v>
      </c>
      <c r="C1299" s="7" t="str">
        <f t="shared" si="60"/>
        <v>Mrs.</v>
      </c>
      <c r="D1299" s="7" t="str">
        <f t="shared" si="61"/>
        <v xml:space="preserve"> Anne Hunter</v>
      </c>
      <c r="E1299" s="7" t="str">
        <f t="shared" si="62"/>
        <v>Myers</v>
      </c>
    </row>
    <row r="1300" spans="1:5" ht="15.6" x14ac:dyDescent="0.3">
      <c r="A1300" s="6" t="s">
        <v>1072</v>
      </c>
      <c r="B1300" s="6" t="s">
        <v>3683</v>
      </c>
      <c r="C1300" s="7" t="str">
        <f t="shared" si="60"/>
        <v>Ms.</v>
      </c>
      <c r="D1300" s="7" t="str">
        <f t="shared" si="61"/>
        <v xml:space="preserve"> Sandra</v>
      </c>
      <c r="E1300" s="7" t="str">
        <f t="shared" si="62"/>
        <v>McLean</v>
      </c>
    </row>
    <row r="1301" spans="1:5" ht="15.6" x14ac:dyDescent="0.3">
      <c r="A1301" s="6" t="s">
        <v>1071</v>
      </c>
      <c r="B1301" s="6" t="s">
        <v>3684</v>
      </c>
      <c r="C1301" s="7" t="str">
        <f t="shared" si="60"/>
        <v>Mr.</v>
      </c>
      <c r="D1301" s="7" t="str">
        <f t="shared" si="61"/>
        <v xml:space="preserve"> Robert</v>
      </c>
      <c r="E1301" s="7" t="str">
        <f t="shared" si="62"/>
        <v>Gomez</v>
      </c>
    </row>
    <row r="1302" spans="1:5" ht="15.6" x14ac:dyDescent="0.3">
      <c r="A1302" s="6" t="s">
        <v>1070</v>
      </c>
      <c r="B1302" s="6" t="s">
        <v>3685</v>
      </c>
      <c r="C1302" s="7" t="str">
        <f t="shared" si="60"/>
        <v>Mr.</v>
      </c>
      <c r="D1302" s="7" t="str">
        <f t="shared" si="61"/>
        <v xml:space="preserve"> Rodney</v>
      </c>
      <c r="E1302" s="7" t="str">
        <f t="shared" si="62"/>
        <v>Hemingway</v>
      </c>
    </row>
    <row r="1303" spans="1:5" ht="15.6" x14ac:dyDescent="0.3">
      <c r="A1303" s="6" t="s">
        <v>1069</v>
      </c>
      <c r="B1303" s="6" t="s">
        <v>3686</v>
      </c>
      <c r="C1303" s="7" t="str">
        <f t="shared" si="60"/>
        <v>Mr.</v>
      </c>
      <c r="D1303" s="7" t="str">
        <f t="shared" si="61"/>
        <v xml:space="preserve"> Carl R</v>
      </c>
      <c r="E1303" s="7" t="str">
        <f t="shared" si="62"/>
        <v>Pett</v>
      </c>
    </row>
    <row r="1304" spans="1:5" ht="15.6" x14ac:dyDescent="0.3">
      <c r="A1304" s="6" t="s">
        <v>1068</v>
      </c>
      <c r="B1304" s="6" t="s">
        <v>3687</v>
      </c>
      <c r="C1304" s="7" t="str">
        <f t="shared" si="60"/>
        <v>Mr.</v>
      </c>
      <c r="D1304" s="7" t="str">
        <f t="shared" si="61"/>
        <v xml:space="preserve"> Maximilian</v>
      </c>
      <c r="E1304" s="7" t="str">
        <f t="shared" si="62"/>
        <v>Meingast</v>
      </c>
    </row>
    <row r="1305" spans="1:5" ht="15.6" x14ac:dyDescent="0.3">
      <c r="A1305" s="6" t="s">
        <v>1067</v>
      </c>
      <c r="B1305" s="6" t="s">
        <v>3688</v>
      </c>
      <c r="C1305" s="7" t="str">
        <f t="shared" si="60"/>
        <v>Mr.</v>
      </c>
      <c r="D1305" s="7" t="str">
        <f t="shared" si="61"/>
        <v xml:space="preserve"> Erik</v>
      </c>
      <c r="E1305" s="7" t="str">
        <f t="shared" si="62"/>
        <v>McCarthy</v>
      </c>
    </row>
    <row r="1306" spans="1:5" ht="15.6" x14ac:dyDescent="0.3">
      <c r="A1306" s="6" t="s">
        <v>1066</v>
      </c>
      <c r="B1306" s="6" t="s">
        <v>3689</v>
      </c>
      <c r="C1306" s="7" t="str">
        <f t="shared" si="60"/>
        <v>Mr.</v>
      </c>
      <c r="D1306" s="7" t="str">
        <f t="shared" si="61"/>
        <v xml:space="preserve"> Christopher</v>
      </c>
      <c r="E1306" s="7" t="str">
        <f t="shared" si="62"/>
        <v>Boyle</v>
      </c>
    </row>
    <row r="1307" spans="1:5" ht="15.6" x14ac:dyDescent="0.3">
      <c r="A1307" s="6" t="s">
        <v>1065</v>
      </c>
      <c r="B1307" s="6" t="s">
        <v>3690</v>
      </c>
      <c r="C1307" s="7" t="str">
        <f t="shared" si="60"/>
        <v>Mr.</v>
      </c>
      <c r="D1307" s="7" t="str">
        <f t="shared" si="61"/>
        <v xml:space="preserve"> Eirik</v>
      </c>
      <c r="E1307" s="7" t="str">
        <f t="shared" si="62"/>
        <v>Gundersen</v>
      </c>
    </row>
    <row r="1308" spans="1:5" ht="15.6" x14ac:dyDescent="0.3">
      <c r="A1308" s="6" t="s">
        <v>1064</v>
      </c>
      <c r="B1308" s="6" t="s">
        <v>3691</v>
      </c>
      <c r="C1308" s="7" t="str">
        <f t="shared" si="60"/>
        <v>Mr.</v>
      </c>
      <c r="D1308" s="7" t="str">
        <f t="shared" si="61"/>
        <v xml:space="preserve"> Rik</v>
      </c>
      <c r="E1308" s="7" t="str">
        <f t="shared" si="62"/>
        <v>Wolswinkel</v>
      </c>
    </row>
    <row r="1309" spans="1:5" ht="15.6" x14ac:dyDescent="0.3">
      <c r="A1309" s="6" t="s">
        <v>1063</v>
      </c>
      <c r="B1309" s="6" t="s">
        <v>3692</v>
      </c>
      <c r="C1309" s="7" t="str">
        <f t="shared" si="60"/>
        <v>Mr.</v>
      </c>
      <c r="D1309" s="7" t="str">
        <f t="shared" si="61"/>
        <v xml:space="preserve"> Matthew R</v>
      </c>
      <c r="E1309" s="7" t="str">
        <f t="shared" si="62"/>
        <v>Bomberger</v>
      </c>
    </row>
    <row r="1310" spans="1:5" ht="15.6" x14ac:dyDescent="0.3">
      <c r="A1310" s="6" t="s">
        <v>1062</v>
      </c>
      <c r="B1310" s="6" t="s">
        <v>3693</v>
      </c>
      <c r="C1310" s="7" t="str">
        <f t="shared" si="60"/>
        <v>Mr.</v>
      </c>
      <c r="D1310" s="7" t="str">
        <f t="shared" si="61"/>
        <v xml:space="preserve"> Daniel G</v>
      </c>
      <c r="E1310" s="7" t="str">
        <f t="shared" si="62"/>
        <v>Roy</v>
      </c>
    </row>
    <row r="1311" spans="1:5" ht="15.6" x14ac:dyDescent="0.3">
      <c r="A1311" s="6" t="s">
        <v>1061</v>
      </c>
      <c r="B1311" s="6" t="s">
        <v>3694</v>
      </c>
      <c r="C1311" s="7" t="str">
        <f t="shared" si="60"/>
        <v>Mr.</v>
      </c>
      <c r="D1311" s="7" t="str">
        <f t="shared" si="61"/>
        <v xml:space="preserve"> Yannick</v>
      </c>
      <c r="E1311" s="7" t="str">
        <f t="shared" si="62"/>
        <v>Lapierre</v>
      </c>
    </row>
    <row r="1312" spans="1:5" ht="15.6" x14ac:dyDescent="0.3">
      <c r="A1312" s="6" t="s">
        <v>1060</v>
      </c>
      <c r="B1312" s="6" t="s">
        <v>3695</v>
      </c>
      <c r="C1312" s="7" t="str">
        <f t="shared" si="60"/>
        <v>Mr.</v>
      </c>
      <c r="D1312" s="7" t="str">
        <f t="shared" si="61"/>
        <v xml:space="preserve"> Sean R</v>
      </c>
      <c r="E1312" s="7" t="str">
        <f t="shared" si="62"/>
        <v>Beaty</v>
      </c>
    </row>
    <row r="1313" spans="1:5" ht="15.6" x14ac:dyDescent="0.3">
      <c r="A1313" s="6" t="s">
        <v>1059</v>
      </c>
      <c r="B1313" s="6" t="s">
        <v>3696</v>
      </c>
      <c r="C1313" s="7" t="str">
        <f t="shared" si="60"/>
        <v>Mr.</v>
      </c>
      <c r="D1313" s="7" t="str">
        <f t="shared" si="61"/>
        <v xml:space="preserve"> Peter</v>
      </c>
      <c r="E1313" s="7" t="str">
        <f t="shared" si="62"/>
        <v>Hammer</v>
      </c>
    </row>
    <row r="1314" spans="1:5" ht="15.6" x14ac:dyDescent="0.3">
      <c r="A1314" s="6" t="s">
        <v>1058</v>
      </c>
      <c r="B1314" s="6" t="s">
        <v>3697</v>
      </c>
      <c r="C1314" s="7" t="str">
        <f t="shared" si="60"/>
        <v>Ms.</v>
      </c>
      <c r="D1314" s="7" t="str">
        <f t="shared" si="61"/>
        <v xml:space="preserve"> Sara A.</v>
      </c>
      <c r="E1314" s="7" t="str">
        <f t="shared" si="62"/>
        <v>Randolph</v>
      </c>
    </row>
    <row r="1315" spans="1:5" ht="15.6" x14ac:dyDescent="0.3">
      <c r="A1315" s="6" t="s">
        <v>1057</v>
      </c>
      <c r="B1315" s="6" t="s">
        <v>3698</v>
      </c>
      <c r="C1315" s="7" t="str">
        <f t="shared" si="60"/>
        <v>Ms.</v>
      </c>
      <c r="D1315" s="7" t="str">
        <f t="shared" si="61"/>
        <v xml:space="preserve"> Erin C.</v>
      </c>
      <c r="E1315" s="7" t="str">
        <f t="shared" si="62"/>
        <v>Masterson</v>
      </c>
    </row>
    <row r="1316" spans="1:5" ht="15.6" x14ac:dyDescent="0.3">
      <c r="A1316" s="6" t="s">
        <v>1056</v>
      </c>
      <c r="B1316" s="6" t="s">
        <v>3699</v>
      </c>
      <c r="C1316" s="7" t="str">
        <f t="shared" si="60"/>
        <v>Mr.</v>
      </c>
      <c r="D1316" s="7" t="str">
        <f t="shared" si="61"/>
        <v xml:space="preserve"> Thibaud</v>
      </c>
      <c r="E1316" s="7" t="str">
        <f t="shared" si="62"/>
        <v>Friess</v>
      </c>
    </row>
    <row r="1317" spans="1:5" ht="15.6" x14ac:dyDescent="0.3">
      <c r="A1317" s="6" t="s">
        <v>1055</v>
      </c>
      <c r="B1317" s="6" t="s">
        <v>3700</v>
      </c>
      <c r="C1317" s="7" t="str">
        <f t="shared" si="60"/>
        <v>Ms.</v>
      </c>
      <c r="D1317" s="7" t="str">
        <f t="shared" si="61"/>
        <v xml:space="preserve"> Lisa</v>
      </c>
      <c r="E1317" s="7" t="str">
        <f t="shared" si="62"/>
        <v>Mantoni</v>
      </c>
    </row>
    <row r="1318" spans="1:5" ht="15.6" x14ac:dyDescent="0.3">
      <c r="A1318" s="6" t="s">
        <v>1054</v>
      </c>
      <c r="B1318" s="6" t="s">
        <v>3701</v>
      </c>
      <c r="C1318" s="7" t="str">
        <f t="shared" si="60"/>
        <v>Ms.</v>
      </c>
      <c r="D1318" s="7" t="str">
        <f t="shared" si="61"/>
        <v xml:space="preserve"> Gretchen K.</v>
      </c>
      <c r="E1318" s="7" t="str">
        <f t="shared" si="62"/>
        <v>Bodeen</v>
      </c>
    </row>
    <row r="1319" spans="1:5" ht="15.6" x14ac:dyDescent="0.3">
      <c r="A1319" s="6" t="s">
        <v>1053</v>
      </c>
      <c r="B1319" s="6" t="s">
        <v>3702</v>
      </c>
      <c r="C1319" s="7" t="str">
        <f t="shared" si="60"/>
        <v>Ms.</v>
      </c>
      <c r="D1319" s="7" t="str">
        <f t="shared" si="61"/>
        <v xml:space="preserve"> Martina</v>
      </c>
      <c r="E1319" s="7" t="str">
        <f t="shared" si="62"/>
        <v>McPherson</v>
      </c>
    </row>
    <row r="1320" spans="1:5" ht="15.6" x14ac:dyDescent="0.3">
      <c r="A1320" s="6" t="s">
        <v>1052</v>
      </c>
      <c r="B1320" s="6" t="s">
        <v>3703</v>
      </c>
      <c r="C1320" s="7" t="str">
        <f t="shared" si="60"/>
        <v>Mr.</v>
      </c>
      <c r="D1320" s="7" t="str">
        <f t="shared" si="61"/>
        <v xml:space="preserve"> Dustin J</v>
      </c>
      <c r="E1320" s="7" t="str">
        <f t="shared" si="62"/>
        <v>Palko</v>
      </c>
    </row>
    <row r="1321" spans="1:5" ht="15.6" x14ac:dyDescent="0.3">
      <c r="A1321" s="6" t="s">
        <v>1051</v>
      </c>
      <c r="B1321" s="6" t="s">
        <v>3704</v>
      </c>
      <c r="C1321" s="7" t="str">
        <f t="shared" si="60"/>
        <v>Ms.</v>
      </c>
      <c r="D1321" s="7" t="str">
        <f t="shared" si="61"/>
        <v xml:space="preserve"> Kelsey</v>
      </c>
      <c r="E1321" s="7" t="str">
        <f t="shared" si="62"/>
        <v>Breathitt</v>
      </c>
    </row>
    <row r="1322" spans="1:5" ht="15.6" x14ac:dyDescent="0.3">
      <c r="A1322" s="6" t="s">
        <v>1050</v>
      </c>
      <c r="B1322" s="6" t="s">
        <v>3705</v>
      </c>
      <c r="C1322" s="7" t="str">
        <f t="shared" si="60"/>
        <v>Mr.</v>
      </c>
      <c r="D1322" s="7" t="str">
        <f t="shared" si="61"/>
        <v xml:space="preserve"> Daniel V.</v>
      </c>
      <c r="E1322" s="7" t="str">
        <f t="shared" si="62"/>
        <v>Evora</v>
      </c>
    </row>
    <row r="1323" spans="1:5" ht="15.6" x14ac:dyDescent="0.3">
      <c r="A1323" s="6" t="s">
        <v>1049</v>
      </c>
      <c r="B1323" s="6" t="s">
        <v>3706</v>
      </c>
      <c r="C1323" s="7" t="str">
        <f t="shared" si="60"/>
        <v>Ms.</v>
      </c>
      <c r="D1323" s="7" t="str">
        <f t="shared" si="61"/>
        <v xml:space="preserve"> Saeger</v>
      </c>
      <c r="E1323" s="7" t="str">
        <f t="shared" si="62"/>
        <v>Fischer</v>
      </c>
    </row>
    <row r="1324" spans="1:5" ht="15.6" x14ac:dyDescent="0.3">
      <c r="A1324" s="6" t="s">
        <v>1048</v>
      </c>
      <c r="B1324" s="6" t="s">
        <v>3707</v>
      </c>
      <c r="C1324" s="7" t="str">
        <f t="shared" si="60"/>
        <v>Ms.</v>
      </c>
      <c r="D1324" s="7" t="str">
        <f t="shared" si="61"/>
        <v xml:space="preserve"> Buzunesh</v>
      </c>
      <c r="E1324" s="7" t="str">
        <f t="shared" si="62"/>
        <v>Deba</v>
      </c>
    </row>
    <row r="1325" spans="1:5" ht="15.6" x14ac:dyDescent="0.3">
      <c r="A1325" s="6" t="s">
        <v>1047</v>
      </c>
      <c r="B1325" s="6" t="s">
        <v>3708</v>
      </c>
      <c r="C1325" s="7" t="str">
        <f t="shared" si="60"/>
        <v>Ms.</v>
      </c>
      <c r="D1325" s="7" t="str">
        <f t="shared" si="61"/>
        <v xml:space="preserve"> Mirte</v>
      </c>
      <c r="E1325" s="7" t="str">
        <f t="shared" si="62"/>
        <v>Leloup</v>
      </c>
    </row>
    <row r="1326" spans="1:5" ht="15.6" x14ac:dyDescent="0.3">
      <c r="A1326" s="6" t="s">
        <v>1046</v>
      </c>
      <c r="B1326" s="6" t="s">
        <v>3709</v>
      </c>
      <c r="C1326" s="7" t="str">
        <f t="shared" si="60"/>
        <v>Ms.</v>
      </c>
      <c r="D1326" s="7" t="str">
        <f t="shared" si="61"/>
        <v xml:space="preserve"> Megan</v>
      </c>
      <c r="E1326" s="7" t="str">
        <f t="shared" si="62"/>
        <v>Labare</v>
      </c>
    </row>
    <row r="1327" spans="1:5" ht="15.6" x14ac:dyDescent="0.3">
      <c r="A1327" s="6" t="s">
        <v>1045</v>
      </c>
      <c r="B1327" s="6" t="s">
        <v>3710</v>
      </c>
      <c r="C1327" s="7" t="str">
        <f t="shared" si="60"/>
        <v>Ms.</v>
      </c>
      <c r="D1327" s="7" t="str">
        <f t="shared" si="61"/>
        <v xml:space="preserve"> Kerry A.</v>
      </c>
      <c r="E1327" s="7" t="str">
        <f t="shared" si="62"/>
        <v>Arouca</v>
      </c>
    </row>
    <row r="1328" spans="1:5" ht="15.6" x14ac:dyDescent="0.3">
      <c r="A1328" s="6" t="s">
        <v>1044</v>
      </c>
      <c r="B1328" s="6" t="s">
        <v>3711</v>
      </c>
      <c r="C1328" s="7" t="str">
        <f t="shared" si="60"/>
        <v>Ms.</v>
      </c>
      <c r="D1328" s="7" t="str">
        <f t="shared" si="61"/>
        <v xml:space="preserve"> Kristin</v>
      </c>
      <c r="E1328" s="7" t="str">
        <f t="shared" si="62"/>
        <v>Reese</v>
      </c>
    </row>
    <row r="1329" spans="1:5" ht="15.6" x14ac:dyDescent="0.3">
      <c r="A1329" s="6" t="s">
        <v>1043</v>
      </c>
      <c r="B1329" s="6" t="s">
        <v>3712</v>
      </c>
      <c r="C1329" s="7" t="str">
        <f t="shared" si="60"/>
        <v>Mr.</v>
      </c>
      <c r="D1329" s="7" t="str">
        <f t="shared" si="61"/>
        <v xml:space="preserve"> Christopher R.</v>
      </c>
      <c r="E1329" s="7" t="str">
        <f t="shared" si="62"/>
        <v>McCloskey</v>
      </c>
    </row>
    <row r="1330" spans="1:5" ht="15.6" x14ac:dyDescent="0.3">
      <c r="A1330" s="6" t="s">
        <v>1042</v>
      </c>
      <c r="B1330" s="6" t="s">
        <v>3713</v>
      </c>
      <c r="C1330" s="7" t="str">
        <f t="shared" si="60"/>
        <v>Mrs.</v>
      </c>
      <c r="D1330" s="7" t="str">
        <f t="shared" si="61"/>
        <v xml:space="preserve"> Elizabeth A</v>
      </c>
      <c r="E1330" s="7" t="str">
        <f t="shared" si="62"/>
        <v>Tedsen</v>
      </c>
    </row>
    <row r="1331" spans="1:5" ht="15.6" x14ac:dyDescent="0.3">
      <c r="A1331" s="6" t="s">
        <v>1041</v>
      </c>
      <c r="B1331" s="6" t="s">
        <v>3714</v>
      </c>
      <c r="C1331" s="7" t="str">
        <f t="shared" si="60"/>
        <v>Mr.</v>
      </c>
      <c r="D1331" s="7" t="str">
        <f t="shared" si="61"/>
        <v xml:space="preserve"> Andrew</v>
      </c>
      <c r="E1331" s="7" t="str">
        <f t="shared" si="62"/>
        <v>Koehlinger</v>
      </c>
    </row>
    <row r="1332" spans="1:5" ht="15.6" x14ac:dyDescent="0.3">
      <c r="A1332" s="6" t="s">
        <v>1040</v>
      </c>
      <c r="B1332" s="6" t="s">
        <v>3715</v>
      </c>
      <c r="C1332" s="7" t="str">
        <f t="shared" si="60"/>
        <v>Ms.</v>
      </c>
      <c r="D1332" s="7" t="str">
        <f t="shared" si="61"/>
        <v xml:space="preserve"> Dawn M.</v>
      </c>
      <c r="E1332" s="7" t="str">
        <f t="shared" si="62"/>
        <v>Pielechaty</v>
      </c>
    </row>
    <row r="1333" spans="1:5" ht="15.6" x14ac:dyDescent="0.3">
      <c r="A1333" s="6" t="s">
        <v>1039</v>
      </c>
      <c r="B1333" s="6" t="s">
        <v>3716</v>
      </c>
      <c r="C1333" s="7" t="str">
        <f t="shared" si="60"/>
        <v>Mr.</v>
      </c>
      <c r="D1333" s="7" t="str">
        <f t="shared" si="61"/>
        <v xml:space="preserve"> Jonathan P</v>
      </c>
      <c r="E1333" s="7" t="str">
        <f t="shared" si="62"/>
        <v>Korhonen</v>
      </c>
    </row>
    <row r="1334" spans="1:5" ht="15.6" x14ac:dyDescent="0.3">
      <c r="A1334" s="6" t="s">
        <v>1038</v>
      </c>
      <c r="B1334" s="6" t="s">
        <v>3717</v>
      </c>
      <c r="C1334" s="7" t="str">
        <f t="shared" si="60"/>
        <v>Mrs.</v>
      </c>
      <c r="D1334" s="7" t="str">
        <f t="shared" si="61"/>
        <v xml:space="preserve"> Gina</v>
      </c>
      <c r="E1334" s="7" t="str">
        <f t="shared" si="62"/>
        <v>Kehr</v>
      </c>
    </row>
    <row r="1335" spans="1:5" ht="15.6" x14ac:dyDescent="0.3">
      <c r="A1335" s="6" t="s">
        <v>1037</v>
      </c>
      <c r="B1335" s="6" t="s">
        <v>3718</v>
      </c>
      <c r="C1335" s="7" t="str">
        <f t="shared" si="60"/>
        <v>Mr.</v>
      </c>
      <c r="D1335" s="7" t="str">
        <f t="shared" si="61"/>
        <v xml:space="preserve"> Dino</v>
      </c>
      <c r="E1335" s="7" t="str">
        <f t="shared" si="62"/>
        <v>Montagna</v>
      </c>
    </row>
    <row r="1336" spans="1:5" ht="15.6" x14ac:dyDescent="0.3">
      <c r="A1336" s="6" t="s">
        <v>1036</v>
      </c>
      <c r="B1336" s="6" t="s">
        <v>3719</v>
      </c>
      <c r="C1336" s="7" t="str">
        <f t="shared" si="60"/>
        <v>Mr.</v>
      </c>
      <c r="D1336" s="7" t="str">
        <f t="shared" si="61"/>
        <v xml:space="preserve"> Jan</v>
      </c>
      <c r="E1336" s="7" t="str">
        <f t="shared" si="62"/>
        <v>M√ºller</v>
      </c>
    </row>
    <row r="1337" spans="1:5" ht="15.6" x14ac:dyDescent="0.3">
      <c r="A1337" s="6" t="s">
        <v>1035</v>
      </c>
      <c r="B1337" s="6" t="s">
        <v>3720</v>
      </c>
      <c r="C1337" s="7" t="str">
        <f t="shared" si="60"/>
        <v>Mr.</v>
      </c>
      <c r="D1337" s="7" t="str">
        <f t="shared" si="61"/>
        <v xml:space="preserve"> Jonathan E.</v>
      </c>
      <c r="E1337" s="7" t="str">
        <f t="shared" si="62"/>
        <v>Baker</v>
      </c>
    </row>
    <row r="1338" spans="1:5" ht="15.6" x14ac:dyDescent="0.3">
      <c r="A1338" s="6" t="s">
        <v>1034</v>
      </c>
      <c r="B1338" s="6" t="s">
        <v>3721</v>
      </c>
      <c r="C1338" s="7" t="str">
        <f t="shared" si="60"/>
        <v>Mr.</v>
      </c>
      <c r="D1338" s="7" t="str">
        <f t="shared" si="61"/>
        <v xml:space="preserve"> Mark A</v>
      </c>
      <c r="E1338" s="7" t="str">
        <f t="shared" si="62"/>
        <v>Sidebottom</v>
      </c>
    </row>
    <row r="1339" spans="1:5" ht="15.6" x14ac:dyDescent="0.3">
      <c r="A1339" s="6" t="s">
        <v>1033</v>
      </c>
      <c r="B1339" s="6" t="s">
        <v>3722</v>
      </c>
      <c r="C1339" s="7" t="str">
        <f t="shared" si="60"/>
        <v>Mrs.</v>
      </c>
      <c r="D1339" s="7" t="str">
        <f t="shared" si="61"/>
        <v xml:space="preserve"> Mary</v>
      </c>
      <c r="E1339" s="7" t="str">
        <f t="shared" si="62"/>
        <v>Johnson</v>
      </c>
    </row>
    <row r="1340" spans="1:5" ht="15.6" x14ac:dyDescent="0.3">
      <c r="A1340" s="6" t="s">
        <v>1032</v>
      </c>
      <c r="B1340" s="6" t="s">
        <v>3723</v>
      </c>
      <c r="C1340" s="7" t="str">
        <f t="shared" si="60"/>
        <v>Mr.</v>
      </c>
      <c r="D1340" s="7" t="str">
        <f t="shared" si="61"/>
        <v xml:space="preserve"> Samuel</v>
      </c>
      <c r="E1340" s="7" t="str">
        <f t="shared" si="62"/>
        <v>Morris</v>
      </c>
    </row>
    <row r="1341" spans="1:5" ht="15.6" x14ac:dyDescent="0.3">
      <c r="A1341" s="6" t="s">
        <v>1031</v>
      </c>
      <c r="B1341" s="6" t="s">
        <v>3724</v>
      </c>
      <c r="C1341" s="7" t="str">
        <f t="shared" si="60"/>
        <v>Mr.</v>
      </c>
      <c r="D1341" s="7" t="str">
        <f t="shared" si="61"/>
        <v xml:space="preserve"> Stan J</v>
      </c>
      <c r="E1341" s="7" t="str">
        <f t="shared" si="62"/>
        <v>Chaisson</v>
      </c>
    </row>
    <row r="1342" spans="1:5" ht="15.6" x14ac:dyDescent="0.3">
      <c r="A1342" s="6" t="s">
        <v>1030</v>
      </c>
      <c r="B1342" s="6" t="s">
        <v>3725</v>
      </c>
      <c r="C1342" s="7" t="str">
        <f t="shared" si="60"/>
        <v>Mrs.</v>
      </c>
      <c r="D1342" s="7" t="str">
        <f t="shared" si="61"/>
        <v xml:space="preserve"> Jessica L.</v>
      </c>
      <c r="E1342" s="7" t="str">
        <f t="shared" si="62"/>
        <v>Pigott</v>
      </c>
    </row>
    <row r="1343" spans="1:5" ht="15.6" x14ac:dyDescent="0.3">
      <c r="A1343" s="6" t="s">
        <v>1029</v>
      </c>
      <c r="B1343" s="6" t="s">
        <v>3726</v>
      </c>
      <c r="C1343" s="7" t="str">
        <f t="shared" si="60"/>
        <v>Ms.</v>
      </c>
      <c r="D1343" s="7" t="str">
        <f t="shared" si="61"/>
        <v xml:space="preserve"> Krysta</v>
      </c>
      <c r="E1343" s="7" t="str">
        <f t="shared" si="62"/>
        <v>Cochrane</v>
      </c>
    </row>
    <row r="1344" spans="1:5" ht="15.6" x14ac:dyDescent="0.3">
      <c r="A1344" s="6" t="s">
        <v>1028</v>
      </c>
      <c r="B1344" s="6" t="s">
        <v>3727</v>
      </c>
      <c r="C1344" s="7" t="str">
        <f t="shared" si="60"/>
        <v>Mrs.</v>
      </c>
      <c r="D1344" s="7" t="str">
        <f t="shared" si="61"/>
        <v xml:space="preserve"> Natascia</v>
      </c>
      <c r="E1344" s="7" t="str">
        <f t="shared" si="62"/>
        <v>Armitage</v>
      </c>
    </row>
    <row r="1345" spans="1:5" ht="15.6" x14ac:dyDescent="0.3">
      <c r="A1345" s="6" t="s">
        <v>1027</v>
      </c>
      <c r="B1345" s="6" t="s">
        <v>3728</v>
      </c>
      <c r="C1345" s="7" t="str">
        <f t="shared" si="60"/>
        <v>Ms.</v>
      </c>
      <c r="D1345" s="7" t="str">
        <f t="shared" si="61"/>
        <v xml:space="preserve"> Jenny</v>
      </c>
      <c r="E1345" s="7" t="str">
        <f t="shared" si="62"/>
        <v>Shen</v>
      </c>
    </row>
    <row r="1346" spans="1:5" ht="15.6" x14ac:dyDescent="0.3">
      <c r="A1346" s="6" t="s">
        <v>1026</v>
      </c>
      <c r="B1346" s="6" t="s">
        <v>3729</v>
      </c>
      <c r="C1346" s="7" t="str">
        <f t="shared" si="60"/>
        <v>Mr.</v>
      </c>
      <c r="D1346" s="7" t="str">
        <f t="shared" si="61"/>
        <v xml:space="preserve"> Brian</v>
      </c>
      <c r="E1346" s="7" t="str">
        <f t="shared" si="62"/>
        <v>O'Kelly</v>
      </c>
    </row>
    <row r="1347" spans="1:5" ht="15.6" x14ac:dyDescent="0.3">
      <c r="A1347" s="6" t="s">
        <v>1025</v>
      </c>
      <c r="B1347" s="6" t="s">
        <v>3730</v>
      </c>
      <c r="C1347" s="7" t="str">
        <f t="shared" ref="C1347:C1410" si="63">MID(B1347,FIND(",",B1347)+2,FIND(" ",B1347,FIND(",",B1347)+2)-FIND(",",B1347)-2)</f>
        <v>Ms.</v>
      </c>
      <c r="D1347" s="7" t="str">
        <f t="shared" ref="D1347:D1410" si="64">MID(B1347,FIND(" ",B1347,FIND(",",B1347)+2)+1,LEN(B1347)-FIND(" ",B1347,FIND(",",B1347)+2))</f>
        <v xml:space="preserve"> Monica</v>
      </c>
      <c r="E1347" s="7" t="str">
        <f t="shared" ref="E1347:E1410" si="65">LEFT(B1347,FIND(",",B1347)-1)</f>
        <v>Huff</v>
      </c>
    </row>
    <row r="1348" spans="1:5" ht="15.6" x14ac:dyDescent="0.3">
      <c r="A1348" s="6" t="s">
        <v>1024</v>
      </c>
      <c r="B1348" s="6" t="s">
        <v>3731</v>
      </c>
      <c r="C1348" s="7" t="str">
        <f t="shared" si="63"/>
        <v>Mr.</v>
      </c>
      <c r="D1348" s="7" t="str">
        <f t="shared" si="64"/>
        <v xml:space="preserve"> Tyler</v>
      </c>
      <c r="E1348" s="7" t="str">
        <f t="shared" si="65"/>
        <v>Dye</v>
      </c>
    </row>
    <row r="1349" spans="1:5" ht="15.6" x14ac:dyDescent="0.3">
      <c r="A1349" s="6" t="s">
        <v>1023</v>
      </c>
      <c r="B1349" s="6" t="s">
        <v>3732</v>
      </c>
      <c r="C1349" s="7" t="str">
        <f t="shared" si="63"/>
        <v>Ms.</v>
      </c>
      <c r="D1349" s="7" t="str">
        <f t="shared" si="64"/>
        <v xml:space="preserve"> Kelly C</v>
      </c>
      <c r="E1349" s="7" t="str">
        <f t="shared" si="65"/>
        <v>Willard</v>
      </c>
    </row>
    <row r="1350" spans="1:5" ht="15.6" x14ac:dyDescent="0.3">
      <c r="A1350" s="6" t="s">
        <v>1022</v>
      </c>
      <c r="B1350" s="6" t="s">
        <v>3733</v>
      </c>
      <c r="C1350" s="7" t="str">
        <f t="shared" si="63"/>
        <v>Mrs.</v>
      </c>
      <c r="D1350" s="7" t="str">
        <f t="shared" si="64"/>
        <v xml:space="preserve"> Emily</v>
      </c>
      <c r="E1350" s="7" t="str">
        <f t="shared" si="65"/>
        <v>D'Addario</v>
      </c>
    </row>
    <row r="1351" spans="1:5" ht="15.6" x14ac:dyDescent="0.3">
      <c r="A1351" s="6" t="s">
        <v>1021</v>
      </c>
      <c r="B1351" s="6" t="s">
        <v>3734</v>
      </c>
      <c r="C1351" s="7" t="str">
        <f t="shared" si="63"/>
        <v>Mr.</v>
      </c>
      <c r="D1351" s="7" t="str">
        <f t="shared" si="64"/>
        <v xml:space="preserve"> James V</v>
      </c>
      <c r="E1351" s="7" t="str">
        <f t="shared" si="65"/>
        <v>Buchanan</v>
      </c>
    </row>
    <row r="1352" spans="1:5" ht="15.6" x14ac:dyDescent="0.3">
      <c r="A1352" s="6" t="s">
        <v>1020</v>
      </c>
      <c r="B1352" s="6" t="s">
        <v>3735</v>
      </c>
      <c r="C1352" s="7" t="str">
        <f t="shared" si="63"/>
        <v>Ms.</v>
      </c>
      <c r="D1352" s="7" t="str">
        <f t="shared" si="64"/>
        <v xml:space="preserve"> Angie</v>
      </c>
      <c r="E1352" s="7" t="str">
        <f t="shared" si="65"/>
        <v>Clark</v>
      </c>
    </row>
    <row r="1353" spans="1:5" ht="15.6" x14ac:dyDescent="0.3">
      <c r="A1353" s="6" t="s">
        <v>1019</v>
      </c>
      <c r="B1353" s="6" t="s">
        <v>3736</v>
      </c>
      <c r="C1353" s="7" t="str">
        <f t="shared" si="63"/>
        <v>Mr.</v>
      </c>
      <c r="D1353" s="7" t="str">
        <f t="shared" si="64"/>
        <v xml:space="preserve"> Michael J.</v>
      </c>
      <c r="E1353" s="7" t="str">
        <f t="shared" si="65"/>
        <v>Waterson</v>
      </c>
    </row>
    <row r="1354" spans="1:5" ht="15.6" x14ac:dyDescent="0.3">
      <c r="A1354" s="6" t="s">
        <v>1018</v>
      </c>
      <c r="B1354" s="6" t="s">
        <v>3737</v>
      </c>
      <c r="C1354" s="7" t="str">
        <f t="shared" si="63"/>
        <v>Ms.</v>
      </c>
      <c r="D1354" s="7" t="str">
        <f t="shared" si="64"/>
        <v xml:space="preserve"> Sabina</v>
      </c>
      <c r="E1354" s="7" t="str">
        <f t="shared" si="65"/>
        <v>Piras</v>
      </c>
    </row>
    <row r="1355" spans="1:5" ht="15.6" x14ac:dyDescent="0.3">
      <c r="A1355" s="6" t="s">
        <v>1017</v>
      </c>
      <c r="B1355" s="6" t="s">
        <v>3738</v>
      </c>
      <c r="C1355" s="7" t="str">
        <f t="shared" si="63"/>
        <v>Ms.</v>
      </c>
      <c r="D1355" s="7" t="str">
        <f t="shared" si="64"/>
        <v xml:space="preserve"> Amy C</v>
      </c>
      <c r="E1355" s="7" t="str">
        <f t="shared" si="65"/>
        <v>Olson</v>
      </c>
    </row>
    <row r="1356" spans="1:5" ht="15.6" x14ac:dyDescent="0.3">
      <c r="A1356" s="6" t="s">
        <v>1016</v>
      </c>
      <c r="B1356" s="6" t="s">
        <v>3739</v>
      </c>
      <c r="C1356" s="7" t="str">
        <f t="shared" si="63"/>
        <v>Ms.</v>
      </c>
      <c r="D1356" s="7" t="str">
        <f t="shared" si="64"/>
        <v xml:space="preserve"> Victoria U</v>
      </c>
      <c r="E1356" s="7" t="str">
        <f t="shared" si="65"/>
        <v>Manfredi</v>
      </c>
    </row>
    <row r="1357" spans="1:5" ht="15.6" x14ac:dyDescent="0.3">
      <c r="A1357" s="6" t="s">
        <v>1015</v>
      </c>
      <c r="B1357" s="6" t="s">
        <v>3740</v>
      </c>
      <c r="C1357" s="7" t="str">
        <f t="shared" si="63"/>
        <v>Ms.</v>
      </c>
      <c r="D1357" s="7" t="str">
        <f t="shared" si="64"/>
        <v xml:space="preserve"> Amelia B</v>
      </c>
      <c r="E1357" s="7" t="str">
        <f t="shared" si="65"/>
        <v>Landberg</v>
      </c>
    </row>
    <row r="1358" spans="1:5" ht="15.6" x14ac:dyDescent="0.3">
      <c r="A1358" s="6" t="s">
        <v>1014</v>
      </c>
      <c r="B1358" s="6" t="s">
        <v>3741</v>
      </c>
      <c r="C1358" s="7" t="str">
        <f t="shared" si="63"/>
        <v>Ms.</v>
      </c>
      <c r="D1358" s="7" t="str">
        <f t="shared" si="64"/>
        <v xml:space="preserve"> Jackie J</v>
      </c>
      <c r="E1358" s="7" t="str">
        <f t="shared" si="65"/>
        <v>Flynn</v>
      </c>
    </row>
    <row r="1359" spans="1:5" ht="15.6" x14ac:dyDescent="0.3">
      <c r="A1359" s="6" t="s">
        <v>1013</v>
      </c>
      <c r="B1359" s="6" t="s">
        <v>3742</v>
      </c>
      <c r="C1359" s="7" t="str">
        <f t="shared" si="63"/>
        <v>Mr.</v>
      </c>
      <c r="D1359" s="7" t="str">
        <f t="shared" si="64"/>
        <v xml:space="preserve"> Justin</v>
      </c>
      <c r="E1359" s="7" t="str">
        <f t="shared" si="65"/>
        <v>Bishop</v>
      </c>
    </row>
    <row r="1360" spans="1:5" ht="15.6" x14ac:dyDescent="0.3">
      <c r="A1360" s="6" t="s">
        <v>1012</v>
      </c>
      <c r="B1360" s="6" t="s">
        <v>3743</v>
      </c>
      <c r="C1360" s="7" t="str">
        <f t="shared" si="63"/>
        <v>Ms.</v>
      </c>
      <c r="D1360" s="7" t="str">
        <f t="shared" si="64"/>
        <v xml:space="preserve"> Kerry</v>
      </c>
      <c r="E1360" s="7" t="str">
        <f t="shared" si="65"/>
        <v>Devitt</v>
      </c>
    </row>
    <row r="1361" spans="1:5" ht="15.6" x14ac:dyDescent="0.3">
      <c r="A1361" s="6" t="s">
        <v>1011</v>
      </c>
      <c r="B1361" s="6" t="s">
        <v>3744</v>
      </c>
      <c r="C1361" s="7" t="str">
        <f t="shared" si="63"/>
        <v>Ms.</v>
      </c>
      <c r="D1361" s="7" t="str">
        <f t="shared" si="64"/>
        <v xml:space="preserve"> Cindy G.</v>
      </c>
      <c r="E1361" s="7" t="str">
        <f t="shared" si="65"/>
        <v>Lynch</v>
      </c>
    </row>
    <row r="1362" spans="1:5" ht="15.6" x14ac:dyDescent="0.3">
      <c r="A1362" s="6" t="s">
        <v>1010</v>
      </c>
      <c r="B1362" s="6" t="s">
        <v>3745</v>
      </c>
      <c r="C1362" s="7" t="str">
        <f t="shared" si="63"/>
        <v>Mr.</v>
      </c>
      <c r="D1362" s="7" t="str">
        <f t="shared" si="64"/>
        <v xml:space="preserve"> Gennaro</v>
      </c>
      <c r="E1362" s="7" t="str">
        <f t="shared" si="65"/>
        <v>Tramontano</v>
      </c>
    </row>
    <row r="1363" spans="1:5" ht="15.6" x14ac:dyDescent="0.3">
      <c r="A1363" s="6" t="s">
        <v>1009</v>
      </c>
      <c r="B1363" s="6" t="s">
        <v>3746</v>
      </c>
      <c r="C1363" s="7" t="str">
        <f t="shared" si="63"/>
        <v>Mr.</v>
      </c>
      <c r="D1363" s="7" t="str">
        <f t="shared" si="64"/>
        <v xml:space="preserve"> Terry</v>
      </c>
      <c r="E1363" s="7" t="str">
        <f t="shared" si="65"/>
        <v>Davidson</v>
      </c>
    </row>
    <row r="1364" spans="1:5" ht="15.6" x14ac:dyDescent="0.3">
      <c r="A1364" s="6" t="s">
        <v>1008</v>
      </c>
      <c r="B1364" s="6" t="s">
        <v>3747</v>
      </c>
      <c r="C1364" s="7" t="str">
        <f t="shared" si="63"/>
        <v>Mr.</v>
      </c>
      <c r="D1364" s="7" t="str">
        <f t="shared" si="64"/>
        <v xml:space="preserve"> Patrick J</v>
      </c>
      <c r="E1364" s="7" t="str">
        <f t="shared" si="65"/>
        <v>Burke</v>
      </c>
    </row>
    <row r="1365" spans="1:5" ht="15.6" x14ac:dyDescent="0.3">
      <c r="A1365" s="6" t="s">
        <v>1007</v>
      </c>
      <c r="B1365" s="6" t="s">
        <v>3748</v>
      </c>
      <c r="C1365" s="7" t="str">
        <f t="shared" si="63"/>
        <v>Ms.</v>
      </c>
      <c r="D1365" s="7" t="str">
        <f t="shared" si="64"/>
        <v xml:space="preserve"> Keara</v>
      </c>
      <c r="E1365" s="7" t="str">
        <f t="shared" si="65"/>
        <v>McGraw</v>
      </c>
    </row>
    <row r="1366" spans="1:5" ht="15.6" x14ac:dyDescent="0.3">
      <c r="A1366" s="6" t="s">
        <v>1006</v>
      </c>
      <c r="B1366" s="6" t="s">
        <v>3749</v>
      </c>
      <c r="C1366" s="7" t="str">
        <f t="shared" si="63"/>
        <v>Ms.</v>
      </c>
      <c r="D1366" s="7" t="str">
        <f t="shared" si="64"/>
        <v xml:space="preserve"> Nicole</v>
      </c>
      <c r="E1366" s="7" t="str">
        <f t="shared" si="65"/>
        <v>Fellure</v>
      </c>
    </row>
    <row r="1367" spans="1:5" ht="15.6" x14ac:dyDescent="0.3">
      <c r="A1367" s="6" t="s">
        <v>1005</v>
      </c>
      <c r="B1367" s="6" t="s">
        <v>3750</v>
      </c>
      <c r="C1367" s="7" t="str">
        <f t="shared" si="63"/>
        <v>Mrs.</v>
      </c>
      <c r="D1367" s="7" t="str">
        <f t="shared" si="64"/>
        <v xml:space="preserve"> Katena</v>
      </c>
      <c r="E1367" s="7" t="str">
        <f t="shared" si="65"/>
        <v>Sanford</v>
      </c>
    </row>
    <row r="1368" spans="1:5" ht="15.6" x14ac:dyDescent="0.3">
      <c r="A1368" s="6" t="s">
        <v>1004</v>
      </c>
      <c r="B1368" s="6" t="s">
        <v>3751</v>
      </c>
      <c r="C1368" s="7" t="str">
        <f t="shared" si="63"/>
        <v>Ms.</v>
      </c>
      <c r="D1368" s="7" t="str">
        <f t="shared" si="64"/>
        <v xml:space="preserve"> Bean K.</v>
      </c>
      <c r="E1368" s="7" t="str">
        <f t="shared" si="65"/>
        <v>Wrenn</v>
      </c>
    </row>
    <row r="1369" spans="1:5" ht="15.6" x14ac:dyDescent="0.3">
      <c r="A1369" s="6" t="s">
        <v>1003</v>
      </c>
      <c r="B1369" s="6" t="s">
        <v>3752</v>
      </c>
      <c r="C1369" s="7" t="str">
        <f t="shared" si="63"/>
        <v>Mr.</v>
      </c>
      <c r="D1369" s="7" t="str">
        <f t="shared" si="64"/>
        <v xml:space="preserve"> Brian</v>
      </c>
      <c r="E1369" s="7" t="str">
        <f t="shared" si="65"/>
        <v>Lindsey</v>
      </c>
    </row>
    <row r="1370" spans="1:5" ht="15.6" x14ac:dyDescent="0.3">
      <c r="A1370" s="6" t="s">
        <v>1002</v>
      </c>
      <c r="B1370" s="6" t="s">
        <v>3753</v>
      </c>
      <c r="C1370" s="7" t="str">
        <f t="shared" si="63"/>
        <v>Mr.</v>
      </c>
      <c r="D1370" s="7" t="str">
        <f t="shared" si="64"/>
        <v xml:space="preserve"> Jan-Patrick</v>
      </c>
      <c r="E1370" s="7" t="str">
        <f t="shared" si="65"/>
        <v>Krueger</v>
      </c>
    </row>
    <row r="1371" spans="1:5" ht="15.6" x14ac:dyDescent="0.3">
      <c r="A1371" s="6" t="s">
        <v>1001</v>
      </c>
      <c r="B1371" s="6" t="s">
        <v>3754</v>
      </c>
      <c r="C1371" s="7" t="str">
        <f t="shared" si="63"/>
        <v>Mr.</v>
      </c>
      <c r="D1371" s="7" t="str">
        <f t="shared" si="64"/>
        <v xml:space="preserve"> Jesse J</v>
      </c>
      <c r="E1371" s="7" t="str">
        <f t="shared" si="65"/>
        <v>Babler</v>
      </c>
    </row>
    <row r="1372" spans="1:5" ht="15.6" x14ac:dyDescent="0.3">
      <c r="A1372" s="6" t="s">
        <v>1000</v>
      </c>
      <c r="B1372" s="6" t="s">
        <v>3755</v>
      </c>
      <c r="C1372" s="7" t="str">
        <f t="shared" si="63"/>
        <v>Ms.</v>
      </c>
      <c r="D1372" s="7" t="str">
        <f t="shared" si="64"/>
        <v xml:space="preserve"> Lindsey M</v>
      </c>
      <c r="E1372" s="7" t="str">
        <f t="shared" si="65"/>
        <v>Brezenski</v>
      </c>
    </row>
    <row r="1373" spans="1:5" ht="15.6" x14ac:dyDescent="0.3">
      <c r="A1373" s="6" t="s">
        <v>999</v>
      </c>
      <c r="B1373" s="6" t="s">
        <v>3756</v>
      </c>
      <c r="C1373" s="7" t="str">
        <f t="shared" si="63"/>
        <v>Ms.</v>
      </c>
      <c r="D1373" s="7" t="str">
        <f t="shared" si="64"/>
        <v xml:space="preserve"> Marguerite K.</v>
      </c>
      <c r="E1373" s="7" t="str">
        <f t="shared" si="65"/>
        <v>Marschner</v>
      </c>
    </row>
    <row r="1374" spans="1:5" ht="15.6" x14ac:dyDescent="0.3">
      <c r="A1374" s="6" t="s">
        <v>998</v>
      </c>
      <c r="B1374" s="6" t="s">
        <v>3757</v>
      </c>
      <c r="C1374" s="7" t="str">
        <f t="shared" si="63"/>
        <v>Mr.</v>
      </c>
      <c r="D1374" s="7" t="str">
        <f t="shared" si="64"/>
        <v xml:space="preserve"> Travis</v>
      </c>
      <c r="E1374" s="7" t="str">
        <f t="shared" si="65"/>
        <v>King</v>
      </c>
    </row>
    <row r="1375" spans="1:5" ht="15.6" x14ac:dyDescent="0.3">
      <c r="A1375" s="6" t="s">
        <v>997</v>
      </c>
      <c r="B1375" s="6" t="s">
        <v>3758</v>
      </c>
      <c r="C1375" s="7" t="str">
        <f t="shared" si="63"/>
        <v>Mr.</v>
      </c>
      <c r="D1375" s="7" t="str">
        <f t="shared" si="64"/>
        <v xml:space="preserve"> Ricky</v>
      </c>
      <c r="E1375" s="7" t="str">
        <f t="shared" si="65"/>
        <v>Montez</v>
      </c>
    </row>
    <row r="1376" spans="1:5" ht="15.6" x14ac:dyDescent="0.3">
      <c r="A1376" s="6" t="s">
        <v>996</v>
      </c>
      <c r="B1376" s="6" t="s">
        <v>3759</v>
      </c>
      <c r="C1376" s="7" t="str">
        <f t="shared" si="63"/>
        <v>Mrs.</v>
      </c>
      <c r="D1376" s="7" t="str">
        <f t="shared" si="64"/>
        <v xml:space="preserve"> Colleen L.</v>
      </c>
      <c r="E1376" s="7" t="str">
        <f t="shared" si="65"/>
        <v>Campbell</v>
      </c>
    </row>
    <row r="1377" spans="1:5" ht="15.6" x14ac:dyDescent="0.3">
      <c r="A1377" s="6" t="s">
        <v>995</v>
      </c>
      <c r="B1377" s="6" t="s">
        <v>3760</v>
      </c>
      <c r="C1377" s="7" t="str">
        <f t="shared" si="63"/>
        <v>Mr.</v>
      </c>
      <c r="D1377" s="7" t="str">
        <f t="shared" si="64"/>
        <v xml:space="preserve"> Charlie A</v>
      </c>
      <c r="E1377" s="7" t="str">
        <f t="shared" si="65"/>
        <v>Hurt</v>
      </c>
    </row>
    <row r="1378" spans="1:5" ht="15.6" x14ac:dyDescent="0.3">
      <c r="A1378" s="6" t="s">
        <v>994</v>
      </c>
      <c r="B1378" s="6" t="s">
        <v>3761</v>
      </c>
      <c r="C1378" s="7" t="str">
        <f t="shared" si="63"/>
        <v>Mr.</v>
      </c>
      <c r="D1378" s="7" t="str">
        <f t="shared" si="64"/>
        <v xml:space="preserve"> Rick</v>
      </c>
      <c r="E1378" s="7" t="str">
        <f t="shared" si="65"/>
        <v>Garey</v>
      </c>
    </row>
    <row r="1379" spans="1:5" ht="15.6" x14ac:dyDescent="0.3">
      <c r="A1379" s="6" t="s">
        <v>993</v>
      </c>
      <c r="B1379" s="6" t="s">
        <v>3762</v>
      </c>
      <c r="C1379" s="7" t="str">
        <f t="shared" si="63"/>
        <v>Ms.</v>
      </c>
      <c r="D1379" s="7" t="str">
        <f t="shared" si="64"/>
        <v xml:space="preserve"> Lauren C</v>
      </c>
      <c r="E1379" s="7" t="str">
        <f t="shared" si="65"/>
        <v>Reddy</v>
      </c>
    </row>
    <row r="1380" spans="1:5" ht="15.6" x14ac:dyDescent="0.3">
      <c r="A1380" s="6" t="s">
        <v>992</v>
      </c>
      <c r="B1380" s="6" t="s">
        <v>3763</v>
      </c>
      <c r="C1380" s="7" t="str">
        <f t="shared" si="63"/>
        <v>Mr.</v>
      </c>
      <c r="D1380" s="7" t="str">
        <f t="shared" si="64"/>
        <v xml:space="preserve"> Daniel</v>
      </c>
      <c r="E1380" s="7" t="str">
        <f t="shared" si="65"/>
        <v>Mueller</v>
      </c>
    </row>
    <row r="1381" spans="1:5" ht="15.6" x14ac:dyDescent="0.3">
      <c r="A1381" s="6" t="s">
        <v>991</v>
      </c>
      <c r="B1381" s="6" t="s">
        <v>3764</v>
      </c>
      <c r="C1381" s="7" t="str">
        <f t="shared" si="63"/>
        <v>Mr.</v>
      </c>
      <c r="D1381" s="7" t="str">
        <f t="shared" si="64"/>
        <v xml:space="preserve"> Jaime</v>
      </c>
      <c r="E1381" s="7" t="str">
        <f t="shared" si="65"/>
        <v>Julia</v>
      </c>
    </row>
    <row r="1382" spans="1:5" ht="15.6" x14ac:dyDescent="0.3">
      <c r="A1382" s="6" t="s">
        <v>990</v>
      </c>
      <c r="B1382" s="6" t="s">
        <v>3765</v>
      </c>
      <c r="C1382" s="7" t="str">
        <f t="shared" si="63"/>
        <v>Mr.</v>
      </c>
      <c r="D1382" s="7" t="str">
        <f t="shared" si="64"/>
        <v xml:space="preserve"> Erik R</v>
      </c>
      <c r="E1382" s="7" t="str">
        <f t="shared" si="65"/>
        <v>Uribe</v>
      </c>
    </row>
    <row r="1383" spans="1:5" ht="15.6" x14ac:dyDescent="0.3">
      <c r="A1383" s="6" t="s">
        <v>989</v>
      </c>
      <c r="B1383" s="6" t="s">
        <v>3766</v>
      </c>
      <c r="C1383" s="7" t="str">
        <f t="shared" si="63"/>
        <v>Ms.</v>
      </c>
      <c r="D1383" s="7" t="str">
        <f t="shared" si="64"/>
        <v xml:space="preserve"> Katie</v>
      </c>
      <c r="E1383" s="7" t="str">
        <f t="shared" si="65"/>
        <v>Hand</v>
      </c>
    </row>
    <row r="1384" spans="1:5" ht="15.6" x14ac:dyDescent="0.3">
      <c r="A1384" s="6" t="s">
        <v>988</v>
      </c>
      <c r="B1384" s="6" t="s">
        <v>3767</v>
      </c>
      <c r="C1384" s="7" t="str">
        <f t="shared" si="63"/>
        <v>Mr.</v>
      </c>
      <c r="D1384" s="7" t="str">
        <f t="shared" si="64"/>
        <v xml:space="preserve"> Thomas A</v>
      </c>
      <c r="E1384" s="7" t="str">
        <f t="shared" si="65"/>
        <v>Petersen</v>
      </c>
    </row>
    <row r="1385" spans="1:5" ht="15.6" x14ac:dyDescent="0.3">
      <c r="A1385" s="6" t="s">
        <v>987</v>
      </c>
      <c r="B1385" s="6" t="s">
        <v>3768</v>
      </c>
      <c r="C1385" s="7" t="str">
        <f t="shared" si="63"/>
        <v>Mr.</v>
      </c>
      <c r="D1385" s="7" t="str">
        <f t="shared" si="64"/>
        <v xml:space="preserve"> Jean-Marc</v>
      </c>
      <c r="E1385" s="7" t="str">
        <f t="shared" si="65"/>
        <v>Mac-Thiong</v>
      </c>
    </row>
    <row r="1386" spans="1:5" ht="15.6" x14ac:dyDescent="0.3">
      <c r="A1386" s="6" t="s">
        <v>986</v>
      </c>
      <c r="B1386" s="6" t="s">
        <v>3769</v>
      </c>
      <c r="C1386" s="7" t="str">
        <f t="shared" si="63"/>
        <v>Ms.</v>
      </c>
      <c r="D1386" s="7" t="str">
        <f t="shared" si="64"/>
        <v xml:space="preserve"> Kerry L</v>
      </c>
      <c r="E1386" s="7" t="str">
        <f t="shared" si="65"/>
        <v>Walker</v>
      </c>
    </row>
    <row r="1387" spans="1:5" ht="15.6" x14ac:dyDescent="0.3">
      <c r="A1387" s="6" t="s">
        <v>985</v>
      </c>
      <c r="B1387" s="6" t="s">
        <v>3770</v>
      </c>
      <c r="C1387" s="7" t="str">
        <f t="shared" si="63"/>
        <v>Mr.</v>
      </c>
      <c r="D1387" s="7" t="str">
        <f t="shared" si="64"/>
        <v xml:space="preserve"> Ulrich</v>
      </c>
      <c r="E1387" s="7" t="str">
        <f t="shared" si="65"/>
        <v>Steidl</v>
      </c>
    </row>
    <row r="1388" spans="1:5" ht="15.6" x14ac:dyDescent="0.3">
      <c r="A1388" s="6" t="s">
        <v>984</v>
      </c>
      <c r="B1388" s="6" t="s">
        <v>3771</v>
      </c>
      <c r="C1388" s="7" t="str">
        <f t="shared" si="63"/>
        <v>Mr.</v>
      </c>
      <c r="D1388" s="7" t="str">
        <f t="shared" si="64"/>
        <v xml:space="preserve"> Justin P</v>
      </c>
      <c r="E1388" s="7" t="str">
        <f t="shared" si="65"/>
        <v>Rose</v>
      </c>
    </row>
    <row r="1389" spans="1:5" ht="15.6" x14ac:dyDescent="0.3">
      <c r="A1389" s="6" t="s">
        <v>983</v>
      </c>
      <c r="B1389" s="6" t="s">
        <v>3772</v>
      </c>
      <c r="C1389" s="7" t="str">
        <f t="shared" si="63"/>
        <v>Ms.</v>
      </c>
      <c r="D1389" s="7" t="str">
        <f t="shared" si="64"/>
        <v xml:space="preserve"> Hannah E.</v>
      </c>
      <c r="E1389" s="7" t="str">
        <f t="shared" si="65"/>
        <v>Alderfer</v>
      </c>
    </row>
    <row r="1390" spans="1:5" ht="15.6" x14ac:dyDescent="0.3">
      <c r="A1390" s="6" t="s">
        <v>982</v>
      </c>
      <c r="B1390" s="6" t="s">
        <v>3773</v>
      </c>
      <c r="C1390" s="7" t="str">
        <f t="shared" si="63"/>
        <v>Mr.</v>
      </c>
      <c r="D1390" s="7" t="str">
        <f t="shared" si="64"/>
        <v xml:space="preserve"> David</v>
      </c>
      <c r="E1390" s="7" t="str">
        <f t="shared" si="65"/>
        <v>Ryland</v>
      </c>
    </row>
    <row r="1391" spans="1:5" ht="15.6" x14ac:dyDescent="0.3">
      <c r="A1391" s="6" t="s">
        <v>981</v>
      </c>
      <c r="B1391" s="6" t="s">
        <v>3774</v>
      </c>
      <c r="C1391" s="7" t="str">
        <f t="shared" si="63"/>
        <v>Mr.</v>
      </c>
      <c r="D1391" s="7" t="str">
        <f t="shared" si="64"/>
        <v xml:space="preserve"> Jim</v>
      </c>
      <c r="E1391" s="7" t="str">
        <f t="shared" si="65"/>
        <v>Bethea</v>
      </c>
    </row>
    <row r="1392" spans="1:5" ht="15.6" x14ac:dyDescent="0.3">
      <c r="A1392" s="6" t="s">
        <v>980</v>
      </c>
      <c r="B1392" s="6" t="s">
        <v>3775</v>
      </c>
      <c r="C1392" s="7" t="str">
        <f t="shared" si="63"/>
        <v>Mr.</v>
      </c>
      <c r="D1392" s="7" t="str">
        <f t="shared" si="64"/>
        <v xml:space="preserve"> Joseph P</v>
      </c>
      <c r="E1392" s="7" t="str">
        <f t="shared" si="65"/>
        <v>Kelly</v>
      </c>
    </row>
    <row r="1393" spans="1:5" ht="15.6" x14ac:dyDescent="0.3">
      <c r="A1393" s="6" t="s">
        <v>979</v>
      </c>
      <c r="B1393" s="6" t="s">
        <v>3776</v>
      </c>
      <c r="C1393" s="7" t="str">
        <f t="shared" si="63"/>
        <v>Mr.</v>
      </c>
      <c r="D1393" s="7" t="str">
        <f t="shared" si="64"/>
        <v xml:space="preserve"> Michael</v>
      </c>
      <c r="E1393" s="7" t="str">
        <f t="shared" si="65"/>
        <v>Blois</v>
      </c>
    </row>
    <row r="1394" spans="1:5" ht="15.6" x14ac:dyDescent="0.3">
      <c r="A1394" s="6" t="s">
        <v>978</v>
      </c>
      <c r="B1394" s="6" t="s">
        <v>3777</v>
      </c>
      <c r="C1394" s="7" t="str">
        <f t="shared" si="63"/>
        <v>Ms.</v>
      </c>
      <c r="D1394" s="7" t="str">
        <f t="shared" si="64"/>
        <v xml:space="preserve"> Gina M</v>
      </c>
      <c r="E1394" s="7" t="str">
        <f t="shared" si="65"/>
        <v>Dayton</v>
      </c>
    </row>
    <row r="1395" spans="1:5" ht="15.6" x14ac:dyDescent="0.3">
      <c r="A1395" s="6" t="s">
        <v>977</v>
      </c>
      <c r="B1395" s="6" t="s">
        <v>3778</v>
      </c>
      <c r="C1395" s="7" t="str">
        <f t="shared" si="63"/>
        <v>Ms.</v>
      </c>
      <c r="D1395" s="7" t="str">
        <f t="shared" si="64"/>
        <v xml:space="preserve"> Shantel C.</v>
      </c>
      <c r="E1395" s="7" t="str">
        <f t="shared" si="65"/>
        <v>Cloud</v>
      </c>
    </row>
    <row r="1396" spans="1:5" ht="15.6" x14ac:dyDescent="0.3">
      <c r="A1396" s="6" t="s">
        <v>976</v>
      </c>
      <c r="B1396" s="6" t="s">
        <v>3779</v>
      </c>
      <c r="C1396" s="7" t="str">
        <f t="shared" si="63"/>
        <v>Mr.</v>
      </c>
      <c r="D1396" s="7" t="str">
        <f t="shared" si="64"/>
        <v xml:space="preserve"> Brian</v>
      </c>
      <c r="E1396" s="7" t="str">
        <f t="shared" si="65"/>
        <v>Betournay</v>
      </c>
    </row>
    <row r="1397" spans="1:5" ht="15.6" x14ac:dyDescent="0.3">
      <c r="A1397" s="6" t="s">
        <v>975</v>
      </c>
      <c r="B1397" s="6" t="s">
        <v>3780</v>
      </c>
      <c r="C1397" s="7" t="str">
        <f t="shared" si="63"/>
        <v>Mr.</v>
      </c>
      <c r="D1397" s="7" t="str">
        <f t="shared" si="64"/>
        <v xml:space="preserve"> Brian</v>
      </c>
      <c r="E1397" s="7" t="str">
        <f t="shared" si="65"/>
        <v>Temple</v>
      </c>
    </row>
    <row r="1398" spans="1:5" ht="15.6" x14ac:dyDescent="0.3">
      <c r="A1398" s="6" t="s">
        <v>974</v>
      </c>
      <c r="B1398" s="6" t="s">
        <v>3781</v>
      </c>
      <c r="C1398" s="7" t="str">
        <f t="shared" si="63"/>
        <v>Ms.</v>
      </c>
      <c r="D1398" s="7" t="str">
        <f t="shared" si="64"/>
        <v xml:space="preserve"> Jessica R</v>
      </c>
      <c r="E1398" s="7" t="str">
        <f t="shared" si="65"/>
        <v>Rollie</v>
      </c>
    </row>
    <row r="1399" spans="1:5" ht="15.6" x14ac:dyDescent="0.3">
      <c r="A1399" s="6" t="s">
        <v>973</v>
      </c>
      <c r="B1399" s="6" t="s">
        <v>3782</v>
      </c>
      <c r="C1399" s="7" t="str">
        <f t="shared" si="63"/>
        <v>Mrs.</v>
      </c>
      <c r="D1399" s="7" t="str">
        <f t="shared" si="64"/>
        <v xml:space="preserve"> Robyn</v>
      </c>
      <c r="E1399" s="7" t="str">
        <f t="shared" si="65"/>
        <v>Roybal</v>
      </c>
    </row>
    <row r="1400" spans="1:5" ht="15.6" x14ac:dyDescent="0.3">
      <c r="A1400" s="6" t="s">
        <v>972</v>
      </c>
      <c r="B1400" s="6" t="s">
        <v>3783</v>
      </c>
      <c r="C1400" s="7" t="str">
        <f t="shared" si="63"/>
        <v>Ms.</v>
      </c>
      <c r="D1400" s="7" t="str">
        <f t="shared" si="64"/>
        <v xml:space="preserve"> Ashley</v>
      </c>
      <c r="E1400" s="7" t="str">
        <f t="shared" si="65"/>
        <v>Turgeon</v>
      </c>
    </row>
    <row r="1401" spans="1:5" ht="15.6" x14ac:dyDescent="0.3">
      <c r="A1401" s="6" t="s">
        <v>971</v>
      </c>
      <c r="B1401" s="6" t="s">
        <v>3784</v>
      </c>
      <c r="C1401" s="7" t="str">
        <f t="shared" si="63"/>
        <v>Ms.</v>
      </c>
      <c r="D1401" s="7" t="str">
        <f t="shared" si="64"/>
        <v xml:space="preserve"> Dana</v>
      </c>
      <c r="E1401" s="7" t="str">
        <f t="shared" si="65"/>
        <v>Deingenis</v>
      </c>
    </row>
    <row r="1402" spans="1:5" ht="15.6" x14ac:dyDescent="0.3">
      <c r="A1402" s="6" t="s">
        <v>970</v>
      </c>
      <c r="B1402" s="6" t="s">
        <v>3785</v>
      </c>
      <c r="C1402" s="7" t="str">
        <f t="shared" si="63"/>
        <v>Ms.</v>
      </c>
      <c r="D1402" s="7" t="str">
        <f t="shared" si="64"/>
        <v xml:space="preserve"> Jessica F.</v>
      </c>
      <c r="E1402" s="7" t="str">
        <f t="shared" si="65"/>
        <v>Hodge</v>
      </c>
    </row>
    <row r="1403" spans="1:5" ht="15.6" x14ac:dyDescent="0.3">
      <c r="A1403" s="6" t="s">
        <v>969</v>
      </c>
      <c r="B1403" s="6" t="s">
        <v>3786</v>
      </c>
      <c r="C1403" s="7" t="str">
        <f t="shared" si="63"/>
        <v>Ms.</v>
      </c>
      <c r="D1403" s="7" t="str">
        <f t="shared" si="64"/>
        <v xml:space="preserve"> Lindsey</v>
      </c>
      <c r="E1403" s="7" t="str">
        <f t="shared" si="65"/>
        <v>Gibbs</v>
      </c>
    </row>
    <row r="1404" spans="1:5" ht="15.6" x14ac:dyDescent="0.3">
      <c r="A1404" s="6" t="s">
        <v>968</v>
      </c>
      <c r="B1404" s="6" t="s">
        <v>3787</v>
      </c>
      <c r="C1404" s="7" t="str">
        <f t="shared" si="63"/>
        <v>Ms.</v>
      </c>
      <c r="D1404" s="7" t="str">
        <f t="shared" si="64"/>
        <v xml:space="preserve"> Kelly A</v>
      </c>
      <c r="E1404" s="7" t="str">
        <f t="shared" si="65"/>
        <v>Trom</v>
      </c>
    </row>
    <row r="1405" spans="1:5" ht="15.6" x14ac:dyDescent="0.3">
      <c r="A1405" s="6" t="s">
        <v>967</v>
      </c>
      <c r="B1405" s="6" t="s">
        <v>3788</v>
      </c>
      <c r="C1405" s="7" t="str">
        <f t="shared" si="63"/>
        <v>Ms.</v>
      </c>
      <c r="D1405" s="7" t="str">
        <f t="shared" si="64"/>
        <v xml:space="preserve"> Brooke E</v>
      </c>
      <c r="E1405" s="7" t="str">
        <f t="shared" si="65"/>
        <v>Sizer</v>
      </c>
    </row>
    <row r="1406" spans="1:5" ht="15.6" x14ac:dyDescent="0.3">
      <c r="A1406" s="6" t="s">
        <v>966</v>
      </c>
      <c r="B1406" s="6" t="s">
        <v>3789</v>
      </c>
      <c r="C1406" s="7" t="str">
        <f t="shared" si="63"/>
        <v>Ms.</v>
      </c>
      <c r="D1406" s="7" t="str">
        <f t="shared" si="64"/>
        <v xml:space="preserve"> Katelyn E.</v>
      </c>
      <c r="E1406" s="7" t="str">
        <f t="shared" si="65"/>
        <v>Ellison</v>
      </c>
    </row>
    <row r="1407" spans="1:5" ht="15.6" x14ac:dyDescent="0.3">
      <c r="A1407" s="6" t="s">
        <v>965</v>
      </c>
      <c r="B1407" s="6" t="s">
        <v>3790</v>
      </c>
      <c r="C1407" s="7" t="str">
        <f t="shared" si="63"/>
        <v>Mr.</v>
      </c>
      <c r="D1407" s="7" t="str">
        <f t="shared" si="64"/>
        <v xml:space="preserve"> Adam</v>
      </c>
      <c r="E1407" s="7" t="str">
        <f t="shared" si="65"/>
        <v>Sulkowski</v>
      </c>
    </row>
    <row r="1408" spans="1:5" ht="15.6" x14ac:dyDescent="0.3">
      <c r="A1408" s="6" t="s">
        <v>964</v>
      </c>
      <c r="B1408" s="6" t="s">
        <v>3791</v>
      </c>
      <c r="C1408" s="7" t="str">
        <f t="shared" si="63"/>
        <v>Ms.</v>
      </c>
      <c r="D1408" s="7" t="str">
        <f t="shared" si="64"/>
        <v xml:space="preserve"> Dana</v>
      </c>
      <c r="E1408" s="7" t="str">
        <f t="shared" si="65"/>
        <v>Maringo</v>
      </c>
    </row>
    <row r="1409" spans="1:5" ht="15.6" x14ac:dyDescent="0.3">
      <c r="A1409" s="6" t="s">
        <v>963</v>
      </c>
      <c r="B1409" s="6" t="s">
        <v>3792</v>
      </c>
      <c r="C1409" s="7" t="str">
        <f t="shared" si="63"/>
        <v>Mr.</v>
      </c>
      <c r="D1409" s="7" t="str">
        <f t="shared" si="64"/>
        <v xml:space="preserve"> Eric W</v>
      </c>
      <c r="E1409" s="7" t="str">
        <f t="shared" si="65"/>
        <v>Lattin</v>
      </c>
    </row>
    <row r="1410" spans="1:5" ht="15.6" x14ac:dyDescent="0.3">
      <c r="A1410" s="6" t="s">
        <v>962</v>
      </c>
      <c r="B1410" s="6" t="s">
        <v>3793</v>
      </c>
      <c r="C1410" s="7" t="str">
        <f t="shared" si="63"/>
        <v>Mr.</v>
      </c>
      <c r="D1410" s="7" t="str">
        <f t="shared" si="64"/>
        <v xml:space="preserve"> Matthew D</v>
      </c>
      <c r="E1410" s="7" t="str">
        <f t="shared" si="65"/>
        <v>Deblander</v>
      </c>
    </row>
    <row r="1411" spans="1:5" ht="15.6" x14ac:dyDescent="0.3">
      <c r="A1411" s="6" t="s">
        <v>961</v>
      </c>
      <c r="B1411" s="6" t="s">
        <v>3794</v>
      </c>
      <c r="C1411" s="7" t="str">
        <f t="shared" ref="C1411:C1474" si="66">MID(B1411,FIND(",",B1411)+2,FIND(" ",B1411,FIND(",",B1411)+2)-FIND(",",B1411)-2)</f>
        <v>Mr.</v>
      </c>
      <c r="D1411" s="7" t="str">
        <f t="shared" ref="D1411:D1474" si="67">MID(B1411,FIND(" ",B1411,FIND(",",B1411)+2)+1,LEN(B1411)-FIND(" ",B1411,FIND(",",B1411)+2))</f>
        <v xml:space="preserve"> Eoghan</v>
      </c>
      <c r="E1411" s="7" t="str">
        <f t="shared" ref="E1411:E1474" si="68">LEFT(B1411,FIND(",",B1411)-1)</f>
        <v>O'Neill</v>
      </c>
    </row>
    <row r="1412" spans="1:5" ht="15.6" x14ac:dyDescent="0.3">
      <c r="A1412" s="6" t="s">
        <v>960</v>
      </c>
      <c r="B1412" s="6" t="s">
        <v>3795</v>
      </c>
      <c r="C1412" s="7" t="str">
        <f t="shared" si="66"/>
        <v>Ms.</v>
      </c>
      <c r="D1412" s="7" t="str">
        <f t="shared" si="67"/>
        <v xml:space="preserve"> Pamela W</v>
      </c>
      <c r="E1412" s="7" t="str">
        <f t="shared" si="68"/>
        <v>Davis</v>
      </c>
    </row>
    <row r="1413" spans="1:5" ht="15.6" x14ac:dyDescent="0.3">
      <c r="A1413" s="6" t="s">
        <v>959</v>
      </c>
      <c r="B1413" s="6" t="s">
        <v>3796</v>
      </c>
      <c r="C1413" s="7" t="str">
        <f t="shared" si="66"/>
        <v>Ms.</v>
      </c>
      <c r="D1413" s="7" t="str">
        <f t="shared" si="67"/>
        <v xml:space="preserve"> Lindsey M.</v>
      </c>
      <c r="E1413" s="7" t="str">
        <f t="shared" si="68"/>
        <v>Stanek</v>
      </c>
    </row>
    <row r="1414" spans="1:5" ht="15.6" x14ac:dyDescent="0.3">
      <c r="A1414" s="6" t="s">
        <v>958</v>
      </c>
      <c r="B1414" s="6" t="s">
        <v>3797</v>
      </c>
      <c r="C1414" s="7" t="str">
        <f t="shared" si="66"/>
        <v>Ms.</v>
      </c>
      <c r="D1414" s="7" t="str">
        <f t="shared" si="67"/>
        <v xml:space="preserve"> Kassie</v>
      </c>
      <c r="E1414" s="7" t="str">
        <f t="shared" si="68"/>
        <v>Harris</v>
      </c>
    </row>
    <row r="1415" spans="1:5" ht="15.6" x14ac:dyDescent="0.3">
      <c r="A1415" s="6" t="s">
        <v>957</v>
      </c>
      <c r="B1415" s="6" t="s">
        <v>3798</v>
      </c>
      <c r="C1415" s="7" t="str">
        <f t="shared" si="66"/>
        <v>Mr.</v>
      </c>
      <c r="D1415" s="7" t="str">
        <f t="shared" si="67"/>
        <v xml:space="preserve"> Matthew</v>
      </c>
      <c r="E1415" s="7" t="str">
        <f t="shared" si="68"/>
        <v>Manning</v>
      </c>
    </row>
    <row r="1416" spans="1:5" ht="15.6" x14ac:dyDescent="0.3">
      <c r="A1416" s="6" t="s">
        <v>956</v>
      </c>
      <c r="B1416" s="6" t="s">
        <v>3799</v>
      </c>
      <c r="C1416" s="7" t="str">
        <f t="shared" si="66"/>
        <v>Mr.</v>
      </c>
      <c r="D1416" s="7" t="str">
        <f t="shared" si="67"/>
        <v xml:space="preserve"> Ruben Dario</v>
      </c>
      <c r="E1416" s="7" t="str">
        <f t="shared" si="68"/>
        <v>Barrera Munoz</v>
      </c>
    </row>
    <row r="1417" spans="1:5" ht="15.6" x14ac:dyDescent="0.3">
      <c r="A1417" s="6" t="s">
        <v>955</v>
      </c>
      <c r="B1417" s="6" t="s">
        <v>3800</v>
      </c>
      <c r="C1417" s="7" t="str">
        <f t="shared" si="66"/>
        <v>Mr.</v>
      </c>
      <c r="D1417" s="7" t="str">
        <f t="shared" si="67"/>
        <v xml:space="preserve"> Kevin</v>
      </c>
      <c r="E1417" s="7" t="str">
        <f t="shared" si="68"/>
        <v>Schauwaers</v>
      </c>
    </row>
    <row r="1418" spans="1:5" ht="15.6" x14ac:dyDescent="0.3">
      <c r="A1418" s="6" t="s">
        <v>954</v>
      </c>
      <c r="B1418" s="6" t="s">
        <v>3801</v>
      </c>
      <c r="C1418" s="7" t="str">
        <f t="shared" si="66"/>
        <v>Ms.</v>
      </c>
      <c r="D1418" s="7" t="str">
        <f t="shared" si="67"/>
        <v xml:space="preserve"> Lindsay M</v>
      </c>
      <c r="E1418" s="7" t="str">
        <f t="shared" si="68"/>
        <v>Hartman</v>
      </c>
    </row>
    <row r="1419" spans="1:5" ht="15.6" x14ac:dyDescent="0.3">
      <c r="A1419" s="6" t="s">
        <v>953</v>
      </c>
      <c r="B1419" s="6" t="s">
        <v>3802</v>
      </c>
      <c r="C1419" s="7" t="str">
        <f t="shared" si="66"/>
        <v>Mrs.</v>
      </c>
      <c r="D1419" s="7" t="str">
        <f t="shared" si="67"/>
        <v xml:space="preserve"> Amanda</v>
      </c>
      <c r="E1419" s="7" t="str">
        <f t="shared" si="68"/>
        <v>Fire</v>
      </c>
    </row>
    <row r="1420" spans="1:5" ht="15.6" x14ac:dyDescent="0.3">
      <c r="A1420" s="6" t="s">
        <v>952</v>
      </c>
      <c r="B1420" s="6" t="s">
        <v>3803</v>
      </c>
      <c r="C1420" s="7" t="str">
        <f t="shared" si="66"/>
        <v>Mr.</v>
      </c>
      <c r="D1420" s="7" t="str">
        <f t="shared" si="67"/>
        <v xml:space="preserve"> James</v>
      </c>
      <c r="E1420" s="7" t="str">
        <f t="shared" si="68"/>
        <v>Waliaula</v>
      </c>
    </row>
    <row r="1421" spans="1:5" ht="15.6" x14ac:dyDescent="0.3">
      <c r="A1421" s="6" t="s">
        <v>951</v>
      </c>
      <c r="B1421" s="6" t="s">
        <v>3804</v>
      </c>
      <c r="C1421" s="7" t="str">
        <f t="shared" si="66"/>
        <v>Mr.</v>
      </c>
      <c r="D1421" s="7" t="str">
        <f t="shared" si="67"/>
        <v xml:space="preserve"> Samuel H.</v>
      </c>
      <c r="E1421" s="7" t="str">
        <f t="shared" si="68"/>
        <v>Blackshear</v>
      </c>
    </row>
    <row r="1422" spans="1:5" ht="15.6" x14ac:dyDescent="0.3">
      <c r="A1422" s="6" t="s">
        <v>950</v>
      </c>
      <c r="B1422" s="6" t="s">
        <v>3805</v>
      </c>
      <c r="C1422" s="7" t="str">
        <f t="shared" si="66"/>
        <v>Ms.</v>
      </c>
      <c r="D1422" s="7" t="str">
        <f t="shared" si="67"/>
        <v xml:space="preserve"> Jenni</v>
      </c>
      <c r="E1422" s="7" t="str">
        <f t="shared" si="68"/>
        <v>Nettik</v>
      </c>
    </row>
    <row r="1423" spans="1:5" ht="15.6" x14ac:dyDescent="0.3">
      <c r="A1423" s="6" t="s">
        <v>949</v>
      </c>
      <c r="B1423" s="6" t="s">
        <v>3806</v>
      </c>
      <c r="C1423" s="7" t="str">
        <f t="shared" si="66"/>
        <v>Mr.</v>
      </c>
      <c r="D1423" s="7" t="str">
        <f t="shared" si="67"/>
        <v xml:space="preserve"> Estuardo F</v>
      </c>
      <c r="E1423" s="7" t="str">
        <f t="shared" si="68"/>
        <v>Novales</v>
      </c>
    </row>
    <row r="1424" spans="1:5" ht="15.6" x14ac:dyDescent="0.3">
      <c r="A1424" s="6" t="s">
        <v>948</v>
      </c>
      <c r="B1424" s="6" t="s">
        <v>3807</v>
      </c>
      <c r="C1424" s="7" t="str">
        <f t="shared" si="66"/>
        <v>Mr.</v>
      </c>
      <c r="D1424" s="7" t="str">
        <f t="shared" si="67"/>
        <v xml:space="preserve"> Brett</v>
      </c>
      <c r="E1424" s="7" t="str">
        <f t="shared" si="68"/>
        <v>Rosauer</v>
      </c>
    </row>
    <row r="1425" spans="1:5" ht="15.6" x14ac:dyDescent="0.3">
      <c r="A1425" s="6" t="s">
        <v>947</v>
      </c>
      <c r="B1425" s="6" t="s">
        <v>3808</v>
      </c>
      <c r="C1425" s="7" t="str">
        <f t="shared" si="66"/>
        <v>Ms.</v>
      </c>
      <c r="D1425" s="7" t="str">
        <f t="shared" si="67"/>
        <v xml:space="preserve"> Sharon E.</v>
      </c>
      <c r="E1425" s="7" t="str">
        <f t="shared" si="68"/>
        <v>Ryder</v>
      </c>
    </row>
    <row r="1426" spans="1:5" ht="15.6" x14ac:dyDescent="0.3">
      <c r="A1426" s="6" t="s">
        <v>946</v>
      </c>
      <c r="B1426" s="6" t="s">
        <v>3809</v>
      </c>
      <c r="C1426" s="7" t="str">
        <f t="shared" si="66"/>
        <v>Mr.</v>
      </c>
      <c r="D1426" s="7" t="str">
        <f t="shared" si="67"/>
        <v xml:space="preserve"> Jacob W√¶ver</v>
      </c>
      <c r="E1426" s="7" t="str">
        <f t="shared" si="68"/>
        <v>Larsen</v>
      </c>
    </row>
    <row r="1427" spans="1:5" ht="15.6" x14ac:dyDescent="0.3">
      <c r="A1427" s="6" t="s">
        <v>945</v>
      </c>
      <c r="B1427" s="6" t="s">
        <v>3810</v>
      </c>
      <c r="C1427" s="7" t="str">
        <f t="shared" si="66"/>
        <v>Mr.</v>
      </c>
      <c r="D1427" s="7" t="str">
        <f t="shared" si="67"/>
        <v xml:space="preserve"> Scott</v>
      </c>
      <c r="E1427" s="7" t="str">
        <f t="shared" si="68"/>
        <v>Keate</v>
      </c>
    </row>
    <row r="1428" spans="1:5" ht="15.6" x14ac:dyDescent="0.3">
      <c r="A1428" s="6" t="s">
        <v>944</v>
      </c>
      <c r="B1428" s="6" t="s">
        <v>3811</v>
      </c>
      <c r="C1428" s="7" t="str">
        <f t="shared" si="66"/>
        <v>Ms.</v>
      </c>
      <c r="D1428" s="7" t="str">
        <f t="shared" si="67"/>
        <v xml:space="preserve"> Brooke S.</v>
      </c>
      <c r="E1428" s="7" t="str">
        <f t="shared" si="68"/>
        <v>Williams</v>
      </c>
    </row>
    <row r="1429" spans="1:5" ht="15.6" x14ac:dyDescent="0.3">
      <c r="A1429" s="6" t="s">
        <v>943</v>
      </c>
      <c r="B1429" s="6" t="s">
        <v>3812</v>
      </c>
      <c r="C1429" s="7" t="str">
        <f t="shared" si="66"/>
        <v>Ms.</v>
      </c>
      <c r="D1429" s="7" t="str">
        <f t="shared" si="67"/>
        <v xml:space="preserve"> Kaye A.</v>
      </c>
      <c r="E1429" s="7" t="str">
        <f t="shared" si="68"/>
        <v>Starosciak</v>
      </c>
    </row>
    <row r="1430" spans="1:5" ht="15.6" x14ac:dyDescent="0.3">
      <c r="A1430" s="6" t="s">
        <v>942</v>
      </c>
      <c r="B1430" s="6" t="s">
        <v>3813</v>
      </c>
      <c r="C1430" s="7" t="str">
        <f t="shared" si="66"/>
        <v>Ms.</v>
      </c>
      <c r="D1430" s="7" t="str">
        <f t="shared" si="67"/>
        <v xml:space="preserve"> Carolyn</v>
      </c>
      <c r="E1430" s="7" t="str">
        <f t="shared" si="68"/>
        <v>Smith</v>
      </c>
    </row>
    <row r="1431" spans="1:5" ht="15.6" x14ac:dyDescent="0.3">
      <c r="A1431" s="6" t="s">
        <v>941</v>
      </c>
      <c r="B1431" s="6" t="s">
        <v>3814</v>
      </c>
      <c r="C1431" s="7" t="str">
        <f t="shared" si="66"/>
        <v>Mr.</v>
      </c>
      <c r="D1431" s="7" t="str">
        <f t="shared" si="67"/>
        <v xml:space="preserve"> Daniel C.</v>
      </c>
      <c r="E1431" s="7" t="str">
        <f t="shared" si="68"/>
        <v>Henderson</v>
      </c>
    </row>
    <row r="1432" spans="1:5" ht="15.6" x14ac:dyDescent="0.3">
      <c r="A1432" s="6" t="s">
        <v>940</v>
      </c>
      <c r="B1432" s="6" t="s">
        <v>3815</v>
      </c>
      <c r="C1432" s="7" t="str">
        <f t="shared" si="66"/>
        <v>Mrs.</v>
      </c>
      <c r="D1432" s="7" t="str">
        <f t="shared" si="67"/>
        <v xml:space="preserve"> Laurie A</v>
      </c>
      <c r="E1432" s="7" t="str">
        <f t="shared" si="68"/>
        <v>Winkelman</v>
      </c>
    </row>
    <row r="1433" spans="1:5" ht="15.6" x14ac:dyDescent="0.3">
      <c r="A1433" s="6" t="s">
        <v>939</v>
      </c>
      <c r="B1433" s="6" t="s">
        <v>3816</v>
      </c>
      <c r="C1433" s="7" t="str">
        <f t="shared" si="66"/>
        <v>Ms.</v>
      </c>
      <c r="D1433" s="7" t="str">
        <f t="shared" si="67"/>
        <v xml:space="preserve"> Nicole</v>
      </c>
      <c r="E1433" s="7" t="str">
        <f t="shared" si="68"/>
        <v>Monette</v>
      </c>
    </row>
    <row r="1434" spans="1:5" ht="15.6" x14ac:dyDescent="0.3">
      <c r="A1434" s="6" t="s">
        <v>938</v>
      </c>
      <c r="B1434" s="6" t="s">
        <v>3817</v>
      </c>
      <c r="C1434" s="7" t="str">
        <f t="shared" si="66"/>
        <v>Ms.</v>
      </c>
      <c r="D1434" s="7" t="str">
        <f t="shared" si="67"/>
        <v xml:space="preserve"> Shelby</v>
      </c>
      <c r="E1434" s="7" t="str">
        <f t="shared" si="68"/>
        <v>Kramer</v>
      </c>
    </row>
    <row r="1435" spans="1:5" ht="15.6" x14ac:dyDescent="0.3">
      <c r="A1435" s="6" t="s">
        <v>937</v>
      </c>
      <c r="B1435" s="6" t="s">
        <v>3818</v>
      </c>
      <c r="C1435" s="7" t="str">
        <f t="shared" si="66"/>
        <v>Ms.</v>
      </c>
      <c r="D1435" s="7" t="str">
        <f t="shared" si="67"/>
        <v xml:space="preserve"> Allison</v>
      </c>
      <c r="E1435" s="7" t="str">
        <f t="shared" si="68"/>
        <v>Goldstein</v>
      </c>
    </row>
    <row r="1436" spans="1:5" ht="15.6" x14ac:dyDescent="0.3">
      <c r="A1436" s="6" t="s">
        <v>936</v>
      </c>
      <c r="B1436" s="6" t="s">
        <v>3819</v>
      </c>
      <c r="C1436" s="7" t="str">
        <f t="shared" si="66"/>
        <v>Ms.</v>
      </c>
      <c r="D1436" s="7" t="str">
        <f t="shared" si="67"/>
        <v xml:space="preserve"> Leticia</v>
      </c>
      <c r="E1436" s="7" t="str">
        <f t="shared" si="68"/>
        <v>Gonzalez</v>
      </c>
    </row>
    <row r="1437" spans="1:5" ht="15.6" x14ac:dyDescent="0.3">
      <c r="A1437" s="6" t="s">
        <v>935</v>
      </c>
      <c r="B1437" s="6" t="s">
        <v>3820</v>
      </c>
      <c r="C1437" s="7" t="str">
        <f t="shared" si="66"/>
        <v>Mr.</v>
      </c>
      <c r="D1437" s="7" t="str">
        <f t="shared" si="67"/>
        <v xml:space="preserve"> John S.</v>
      </c>
      <c r="E1437" s="7" t="str">
        <f t="shared" si="68"/>
        <v>Barrett</v>
      </c>
    </row>
    <row r="1438" spans="1:5" ht="15.6" x14ac:dyDescent="0.3">
      <c r="A1438" s="6" t="s">
        <v>934</v>
      </c>
      <c r="B1438" s="6" t="s">
        <v>3821</v>
      </c>
      <c r="C1438" s="7" t="str">
        <f t="shared" si="66"/>
        <v>Ms.</v>
      </c>
      <c r="D1438" s="7" t="str">
        <f t="shared" si="67"/>
        <v xml:space="preserve"> April</v>
      </c>
      <c r="E1438" s="7" t="str">
        <f t="shared" si="68"/>
        <v>Irwin</v>
      </c>
    </row>
    <row r="1439" spans="1:5" ht="15.6" x14ac:dyDescent="0.3">
      <c r="A1439" s="6" t="s">
        <v>933</v>
      </c>
      <c r="B1439" s="6" t="s">
        <v>3822</v>
      </c>
      <c r="C1439" s="7" t="str">
        <f t="shared" si="66"/>
        <v>Ms.</v>
      </c>
      <c r="D1439" s="7" t="str">
        <f t="shared" si="67"/>
        <v xml:space="preserve"> Ashley N.</v>
      </c>
      <c r="E1439" s="7" t="str">
        <f t="shared" si="68"/>
        <v>Glenn</v>
      </c>
    </row>
    <row r="1440" spans="1:5" ht="15.6" x14ac:dyDescent="0.3">
      <c r="A1440" s="6" t="s">
        <v>932</v>
      </c>
      <c r="B1440" s="6" t="s">
        <v>3823</v>
      </c>
      <c r="C1440" s="7" t="str">
        <f t="shared" si="66"/>
        <v>Ms.</v>
      </c>
      <c r="D1440" s="7" t="str">
        <f t="shared" si="67"/>
        <v xml:space="preserve"> Madeleine</v>
      </c>
      <c r="E1440" s="7" t="str">
        <f t="shared" si="68"/>
        <v>O'Meara</v>
      </c>
    </row>
    <row r="1441" spans="1:5" ht="15.6" x14ac:dyDescent="0.3">
      <c r="A1441" s="6" t="s">
        <v>931</v>
      </c>
      <c r="B1441" s="6" t="s">
        <v>3824</v>
      </c>
      <c r="C1441" s="7" t="str">
        <f t="shared" si="66"/>
        <v>Ms.</v>
      </c>
      <c r="D1441" s="7" t="str">
        <f t="shared" si="67"/>
        <v xml:space="preserve"> Nelly S</v>
      </c>
      <c r="E1441" s="7" t="str">
        <f t="shared" si="68"/>
        <v>Budrow</v>
      </c>
    </row>
    <row r="1442" spans="1:5" ht="15.6" x14ac:dyDescent="0.3">
      <c r="A1442" s="6" t="s">
        <v>930</v>
      </c>
      <c r="B1442" s="6" t="s">
        <v>3825</v>
      </c>
      <c r="C1442" s="7" t="str">
        <f t="shared" si="66"/>
        <v>Ms.</v>
      </c>
      <c r="D1442" s="7" t="str">
        <f t="shared" si="67"/>
        <v xml:space="preserve"> Meredith S</v>
      </c>
      <c r="E1442" s="7" t="str">
        <f t="shared" si="68"/>
        <v>Anderson</v>
      </c>
    </row>
    <row r="1443" spans="1:5" ht="15.6" x14ac:dyDescent="0.3">
      <c r="A1443" s="6" t="s">
        <v>929</v>
      </c>
      <c r="B1443" s="6" t="s">
        <v>3826</v>
      </c>
      <c r="C1443" s="7" t="str">
        <f t="shared" si="66"/>
        <v>Mr.</v>
      </c>
      <c r="D1443" s="7" t="str">
        <f t="shared" si="67"/>
        <v xml:space="preserve"> Kevin</v>
      </c>
      <c r="E1443" s="7" t="str">
        <f t="shared" si="68"/>
        <v>Douglas</v>
      </c>
    </row>
    <row r="1444" spans="1:5" ht="15.6" x14ac:dyDescent="0.3">
      <c r="A1444" s="6" t="s">
        <v>928</v>
      </c>
      <c r="B1444" s="6" t="s">
        <v>3827</v>
      </c>
      <c r="C1444" s="7" t="str">
        <f t="shared" si="66"/>
        <v>Ms.</v>
      </c>
      <c r="D1444" s="7" t="str">
        <f t="shared" si="67"/>
        <v xml:space="preserve"> Lisa</v>
      </c>
      <c r="E1444" s="7" t="str">
        <f t="shared" si="68"/>
        <v>Tecklenburg</v>
      </c>
    </row>
    <row r="1445" spans="1:5" ht="15.6" x14ac:dyDescent="0.3">
      <c r="A1445" s="6" t="s">
        <v>927</v>
      </c>
      <c r="B1445" s="6" t="s">
        <v>3828</v>
      </c>
      <c r="C1445" s="7" t="str">
        <f t="shared" si="66"/>
        <v>Ms.</v>
      </c>
      <c r="D1445" s="7" t="str">
        <f t="shared" si="67"/>
        <v xml:space="preserve"> Katherine A</v>
      </c>
      <c r="E1445" s="7" t="str">
        <f t="shared" si="68"/>
        <v>Baker</v>
      </c>
    </row>
    <row r="1446" spans="1:5" ht="15.6" x14ac:dyDescent="0.3">
      <c r="A1446" s="6" t="s">
        <v>926</v>
      </c>
      <c r="B1446" s="6" t="s">
        <v>3829</v>
      </c>
      <c r="C1446" s="7" t="str">
        <f t="shared" si="66"/>
        <v>Mr.</v>
      </c>
      <c r="D1446" s="7" t="str">
        <f t="shared" si="67"/>
        <v xml:space="preserve"> Steve</v>
      </c>
      <c r="E1446" s="7" t="str">
        <f t="shared" si="68"/>
        <v>Schenck</v>
      </c>
    </row>
    <row r="1447" spans="1:5" ht="15.6" x14ac:dyDescent="0.3">
      <c r="A1447" s="6" t="s">
        <v>925</v>
      </c>
      <c r="B1447" s="6" t="s">
        <v>3830</v>
      </c>
      <c r="C1447" s="7" t="str">
        <f t="shared" si="66"/>
        <v>Ms.</v>
      </c>
      <c r="D1447" s="7" t="str">
        <f t="shared" si="67"/>
        <v xml:space="preserve"> Kate L.</v>
      </c>
      <c r="E1447" s="7" t="str">
        <f t="shared" si="68"/>
        <v>Johnson</v>
      </c>
    </row>
    <row r="1448" spans="1:5" ht="15.6" x14ac:dyDescent="0.3">
      <c r="A1448" s="6" t="s">
        <v>924</v>
      </c>
      <c r="B1448" s="6" t="s">
        <v>3831</v>
      </c>
      <c r="C1448" s="7" t="str">
        <f t="shared" si="66"/>
        <v>Ms.</v>
      </c>
      <c r="D1448" s="7" t="str">
        <f t="shared" si="67"/>
        <v xml:space="preserve"> Beth</v>
      </c>
      <c r="E1448" s="7" t="str">
        <f t="shared" si="68"/>
        <v>Blendell</v>
      </c>
    </row>
    <row r="1449" spans="1:5" ht="15.6" x14ac:dyDescent="0.3">
      <c r="A1449" s="6" t="s">
        <v>923</v>
      </c>
      <c r="B1449" s="6" t="s">
        <v>3832</v>
      </c>
      <c r="C1449" s="7" t="str">
        <f t="shared" si="66"/>
        <v>Ms.</v>
      </c>
      <c r="D1449" s="7" t="str">
        <f t="shared" si="67"/>
        <v xml:space="preserve"> Katharine</v>
      </c>
      <c r="E1449" s="7" t="str">
        <f t="shared" si="68"/>
        <v>Parodi</v>
      </c>
    </row>
    <row r="1450" spans="1:5" ht="15.6" x14ac:dyDescent="0.3">
      <c r="A1450" s="6" t="s">
        <v>922</v>
      </c>
      <c r="B1450" s="6" t="s">
        <v>3833</v>
      </c>
      <c r="C1450" s="7" t="str">
        <f t="shared" si="66"/>
        <v>Ms.</v>
      </c>
      <c r="D1450" s="7" t="str">
        <f t="shared" si="67"/>
        <v xml:space="preserve"> Heather L</v>
      </c>
      <c r="E1450" s="7" t="str">
        <f t="shared" si="68"/>
        <v>Morgan</v>
      </c>
    </row>
    <row r="1451" spans="1:5" ht="15.6" x14ac:dyDescent="0.3">
      <c r="A1451" s="6" t="s">
        <v>921</v>
      </c>
      <c r="B1451" s="6" t="s">
        <v>3834</v>
      </c>
      <c r="C1451" s="7" t="str">
        <f t="shared" si="66"/>
        <v>Ms.</v>
      </c>
      <c r="D1451" s="7" t="str">
        <f t="shared" si="67"/>
        <v xml:space="preserve"> Desiree</v>
      </c>
      <c r="E1451" s="7" t="str">
        <f t="shared" si="68"/>
        <v>Linden</v>
      </c>
    </row>
    <row r="1452" spans="1:5" ht="15.6" x14ac:dyDescent="0.3">
      <c r="A1452" s="6" t="s">
        <v>920</v>
      </c>
      <c r="B1452" s="6" t="s">
        <v>3835</v>
      </c>
      <c r="C1452" s="7" t="str">
        <f t="shared" si="66"/>
        <v>Mr.</v>
      </c>
      <c r="D1452" s="7" t="str">
        <f t="shared" si="67"/>
        <v xml:space="preserve"> Peter B.</v>
      </c>
      <c r="E1452" s="7" t="str">
        <f t="shared" si="68"/>
        <v>Horning</v>
      </c>
    </row>
    <row r="1453" spans="1:5" ht="15.6" x14ac:dyDescent="0.3">
      <c r="A1453" s="6" t="s">
        <v>919</v>
      </c>
      <c r="B1453" s="6" t="s">
        <v>3836</v>
      </c>
      <c r="C1453" s="7" t="str">
        <f t="shared" si="66"/>
        <v>Mr.</v>
      </c>
      <c r="D1453" s="7" t="str">
        <f t="shared" si="67"/>
        <v xml:space="preserve"> Adam</v>
      </c>
      <c r="E1453" s="7" t="str">
        <f t="shared" si="68"/>
        <v>Goode</v>
      </c>
    </row>
    <row r="1454" spans="1:5" ht="15.6" x14ac:dyDescent="0.3">
      <c r="A1454" s="6" t="s">
        <v>918</v>
      </c>
      <c r="B1454" s="6" t="s">
        <v>3837</v>
      </c>
      <c r="C1454" s="7" t="str">
        <f t="shared" si="66"/>
        <v>Mr.</v>
      </c>
      <c r="D1454" s="7" t="str">
        <f t="shared" si="67"/>
        <v xml:space="preserve"> Jeremy J</v>
      </c>
      <c r="E1454" s="7" t="str">
        <f t="shared" si="68"/>
        <v>Doden</v>
      </c>
    </row>
    <row r="1455" spans="1:5" ht="15.6" x14ac:dyDescent="0.3">
      <c r="A1455" s="6" t="s">
        <v>917</v>
      </c>
      <c r="B1455" s="6" t="s">
        <v>3838</v>
      </c>
      <c r="C1455" s="7" t="str">
        <f t="shared" si="66"/>
        <v>Mr.</v>
      </c>
      <c r="D1455" s="7" t="str">
        <f t="shared" si="67"/>
        <v xml:space="preserve"> Adam C</v>
      </c>
      <c r="E1455" s="7" t="str">
        <f t="shared" si="68"/>
        <v>Groff</v>
      </c>
    </row>
    <row r="1456" spans="1:5" ht="15.6" x14ac:dyDescent="0.3">
      <c r="A1456" s="6" t="s">
        <v>916</v>
      </c>
      <c r="B1456" s="6" t="s">
        <v>3839</v>
      </c>
      <c r="C1456" s="7" t="str">
        <f t="shared" si="66"/>
        <v>Mr.</v>
      </c>
      <c r="D1456" s="7" t="str">
        <f t="shared" si="67"/>
        <v xml:space="preserve"> Jon</v>
      </c>
      <c r="E1456" s="7" t="str">
        <f t="shared" si="68"/>
        <v>Kuehler</v>
      </c>
    </row>
    <row r="1457" spans="1:5" ht="15.6" x14ac:dyDescent="0.3">
      <c r="A1457" s="6" t="s">
        <v>915</v>
      </c>
      <c r="B1457" s="6" t="s">
        <v>3840</v>
      </c>
      <c r="C1457" s="7" t="str">
        <f t="shared" si="66"/>
        <v>Mr.</v>
      </c>
      <c r="D1457" s="7" t="str">
        <f t="shared" si="67"/>
        <v xml:space="preserve"> Steven J</v>
      </c>
      <c r="E1457" s="7" t="str">
        <f t="shared" si="68"/>
        <v>Daniels</v>
      </c>
    </row>
    <row r="1458" spans="1:5" ht="15.6" x14ac:dyDescent="0.3">
      <c r="A1458" s="6" t="s">
        <v>914</v>
      </c>
      <c r="B1458" s="6" t="s">
        <v>3841</v>
      </c>
      <c r="C1458" s="7" t="str">
        <f t="shared" si="66"/>
        <v>Ms.</v>
      </c>
      <c r="D1458" s="7" t="str">
        <f t="shared" si="67"/>
        <v xml:space="preserve"> Jessica P.</v>
      </c>
      <c r="E1458" s="7" t="str">
        <f t="shared" si="68"/>
        <v>Gibby</v>
      </c>
    </row>
    <row r="1459" spans="1:5" ht="15.6" x14ac:dyDescent="0.3">
      <c r="A1459" s="6" t="s">
        <v>913</v>
      </c>
      <c r="B1459" s="6" t="s">
        <v>3842</v>
      </c>
      <c r="C1459" s="7" t="str">
        <f t="shared" si="66"/>
        <v>Ms.</v>
      </c>
      <c r="D1459" s="7" t="str">
        <f t="shared" si="67"/>
        <v xml:space="preserve"> Ashley</v>
      </c>
      <c r="E1459" s="7" t="str">
        <f t="shared" si="68"/>
        <v>Busa</v>
      </c>
    </row>
    <row r="1460" spans="1:5" ht="15.6" x14ac:dyDescent="0.3">
      <c r="A1460" s="6" t="s">
        <v>912</v>
      </c>
      <c r="B1460" s="6" t="s">
        <v>3843</v>
      </c>
      <c r="C1460" s="7" t="str">
        <f t="shared" si="66"/>
        <v>Mr.</v>
      </c>
      <c r="D1460" s="7" t="str">
        <f t="shared" si="67"/>
        <v xml:space="preserve"> Arturo H.</v>
      </c>
      <c r="E1460" s="7" t="str">
        <f t="shared" si="68"/>
        <v>Moyo</v>
      </c>
    </row>
    <row r="1461" spans="1:5" ht="15.6" x14ac:dyDescent="0.3">
      <c r="A1461" s="6" t="s">
        <v>911</v>
      </c>
      <c r="B1461" s="6" t="s">
        <v>3844</v>
      </c>
      <c r="C1461" s="7" t="str">
        <f t="shared" si="66"/>
        <v>Mr.</v>
      </c>
      <c r="D1461" s="7" t="str">
        <f t="shared" si="67"/>
        <v xml:space="preserve"> Ketil</v>
      </c>
      <c r="E1461" s="7" t="str">
        <f t="shared" si="68"/>
        <v>Horn</v>
      </c>
    </row>
    <row r="1462" spans="1:5" ht="15.6" x14ac:dyDescent="0.3">
      <c r="A1462" s="6" t="s">
        <v>910</v>
      </c>
      <c r="B1462" s="6" t="s">
        <v>3845</v>
      </c>
      <c r="C1462" s="7" t="str">
        <f t="shared" si="66"/>
        <v>Ms.</v>
      </c>
      <c r="D1462" s="7" t="str">
        <f t="shared" si="67"/>
        <v xml:space="preserve"> Katie</v>
      </c>
      <c r="E1462" s="7" t="str">
        <f t="shared" si="68"/>
        <v>Bien</v>
      </c>
    </row>
    <row r="1463" spans="1:5" ht="15.6" x14ac:dyDescent="0.3">
      <c r="A1463" s="6" t="s">
        <v>909</v>
      </c>
      <c r="B1463" s="6" t="s">
        <v>3846</v>
      </c>
      <c r="C1463" s="7" t="str">
        <f t="shared" si="66"/>
        <v>Ms.</v>
      </c>
      <c r="D1463" s="7" t="str">
        <f t="shared" si="67"/>
        <v xml:space="preserve"> Christi</v>
      </c>
      <c r="E1463" s="7" t="str">
        <f t="shared" si="68"/>
        <v>O'Connor</v>
      </c>
    </row>
    <row r="1464" spans="1:5" ht="15.6" x14ac:dyDescent="0.3">
      <c r="A1464" s="6" t="s">
        <v>908</v>
      </c>
      <c r="B1464" s="6" t="s">
        <v>3847</v>
      </c>
      <c r="C1464" s="7" t="str">
        <f t="shared" si="66"/>
        <v>Mr.</v>
      </c>
      <c r="D1464" s="7" t="str">
        <f t="shared" si="67"/>
        <v xml:space="preserve"> Alan</v>
      </c>
      <c r="E1464" s="7" t="str">
        <f t="shared" si="68"/>
        <v>Ash</v>
      </c>
    </row>
    <row r="1465" spans="1:5" ht="15.6" x14ac:dyDescent="0.3">
      <c r="A1465" s="6" t="s">
        <v>907</v>
      </c>
      <c r="B1465" s="6" t="s">
        <v>3848</v>
      </c>
      <c r="C1465" s="7" t="str">
        <f t="shared" si="66"/>
        <v>Mr.</v>
      </c>
      <c r="D1465" s="7" t="str">
        <f t="shared" si="67"/>
        <v xml:space="preserve"> Edivaldo B. Sr.</v>
      </c>
      <c r="E1465" s="7" t="str">
        <f t="shared" si="68"/>
        <v>Do Prado</v>
      </c>
    </row>
    <row r="1466" spans="1:5" ht="15.6" x14ac:dyDescent="0.3">
      <c r="A1466" s="6" t="s">
        <v>906</v>
      </c>
      <c r="B1466" s="6" t="s">
        <v>3849</v>
      </c>
      <c r="C1466" s="7" t="str">
        <f t="shared" si="66"/>
        <v>Ms.</v>
      </c>
      <c r="D1466" s="7" t="str">
        <f t="shared" si="67"/>
        <v xml:space="preserve"> Eve</v>
      </c>
      <c r="E1466" s="7" t="str">
        <f t="shared" si="68"/>
        <v>Phillips</v>
      </c>
    </row>
    <row r="1467" spans="1:5" ht="15.6" x14ac:dyDescent="0.3">
      <c r="A1467" s="6" t="s">
        <v>905</v>
      </c>
      <c r="B1467" s="6" t="s">
        <v>3850</v>
      </c>
      <c r="C1467" s="7" t="str">
        <f t="shared" si="66"/>
        <v>Mr.</v>
      </c>
      <c r="D1467" s="7" t="str">
        <f t="shared" si="67"/>
        <v xml:space="preserve"> Devin</v>
      </c>
      <c r="E1467" s="7" t="str">
        <f t="shared" si="68"/>
        <v>Kelly</v>
      </c>
    </row>
    <row r="1468" spans="1:5" ht="15.6" x14ac:dyDescent="0.3">
      <c r="A1468" s="6" t="s">
        <v>904</v>
      </c>
      <c r="B1468" s="6" t="s">
        <v>3851</v>
      </c>
      <c r="C1468" s="7" t="str">
        <f t="shared" si="66"/>
        <v>Mr.</v>
      </c>
      <c r="D1468" s="7" t="str">
        <f t="shared" si="67"/>
        <v xml:space="preserve"> Shaun R</v>
      </c>
      <c r="E1468" s="7" t="str">
        <f t="shared" si="68"/>
        <v>Dever</v>
      </c>
    </row>
    <row r="1469" spans="1:5" ht="15.6" x14ac:dyDescent="0.3">
      <c r="A1469" s="6" t="s">
        <v>903</v>
      </c>
      <c r="B1469" s="6" t="s">
        <v>3852</v>
      </c>
      <c r="C1469" s="7" t="str">
        <f t="shared" si="66"/>
        <v>Mr.</v>
      </c>
      <c r="D1469" s="7" t="str">
        <f t="shared" si="67"/>
        <v xml:space="preserve"> Adrian</v>
      </c>
      <c r="E1469" s="7" t="str">
        <f t="shared" si="68"/>
        <v>Horvath</v>
      </c>
    </row>
    <row r="1470" spans="1:5" ht="15.6" x14ac:dyDescent="0.3">
      <c r="A1470" s="6" t="s">
        <v>902</v>
      </c>
      <c r="B1470" s="6" t="s">
        <v>3853</v>
      </c>
      <c r="C1470" s="7" t="str">
        <f t="shared" si="66"/>
        <v>Mr.</v>
      </c>
      <c r="D1470" s="7" t="str">
        <f t="shared" si="67"/>
        <v xml:space="preserve"> Andrew</v>
      </c>
      <c r="E1470" s="7" t="str">
        <f t="shared" si="68"/>
        <v>Danner</v>
      </c>
    </row>
    <row r="1471" spans="1:5" ht="15.6" x14ac:dyDescent="0.3">
      <c r="A1471" s="6" t="s">
        <v>901</v>
      </c>
      <c r="B1471" s="6" t="s">
        <v>3854</v>
      </c>
      <c r="C1471" s="7" t="str">
        <f t="shared" si="66"/>
        <v>Ms.</v>
      </c>
      <c r="D1471" s="7" t="str">
        <f t="shared" si="67"/>
        <v xml:space="preserve"> Mallory</v>
      </c>
      <c r="E1471" s="7" t="str">
        <f t="shared" si="68"/>
        <v>Weiss</v>
      </c>
    </row>
    <row r="1472" spans="1:5" ht="15.6" x14ac:dyDescent="0.3">
      <c r="A1472" s="6" t="s">
        <v>900</v>
      </c>
      <c r="B1472" s="6" t="s">
        <v>3855</v>
      </c>
      <c r="C1472" s="7" t="str">
        <f t="shared" si="66"/>
        <v>Mr.</v>
      </c>
      <c r="D1472" s="7" t="str">
        <f t="shared" si="67"/>
        <v xml:space="preserve"> Shawn E</v>
      </c>
      <c r="E1472" s="7" t="str">
        <f t="shared" si="68"/>
        <v>D'Andrea</v>
      </c>
    </row>
    <row r="1473" spans="1:5" ht="15.6" x14ac:dyDescent="0.3">
      <c r="A1473" s="6" t="s">
        <v>899</v>
      </c>
      <c r="B1473" s="6" t="s">
        <v>3856</v>
      </c>
      <c r="C1473" s="7" t="str">
        <f t="shared" si="66"/>
        <v>Ms.</v>
      </c>
      <c r="D1473" s="7" t="str">
        <f t="shared" si="67"/>
        <v xml:space="preserve"> Sarah E</v>
      </c>
      <c r="E1473" s="7" t="str">
        <f t="shared" si="68"/>
        <v>Olesky</v>
      </c>
    </row>
    <row r="1474" spans="1:5" ht="15.6" x14ac:dyDescent="0.3">
      <c r="A1474" s="6" t="s">
        <v>898</v>
      </c>
      <c r="B1474" s="6" t="s">
        <v>3857</v>
      </c>
      <c r="C1474" s="7" t="str">
        <f t="shared" si="66"/>
        <v>Mr.</v>
      </c>
      <c r="D1474" s="7" t="str">
        <f t="shared" si="67"/>
        <v xml:space="preserve"> Josh</v>
      </c>
      <c r="E1474" s="7" t="str">
        <f t="shared" si="68"/>
        <v>Whitcraft</v>
      </c>
    </row>
    <row r="1475" spans="1:5" ht="15.6" x14ac:dyDescent="0.3">
      <c r="A1475" s="6" t="s">
        <v>897</v>
      </c>
      <c r="B1475" s="6" t="s">
        <v>3858</v>
      </c>
      <c r="C1475" s="7" t="str">
        <f t="shared" ref="C1475:C1538" si="69">MID(B1475,FIND(",",B1475)+2,FIND(" ",B1475,FIND(",",B1475)+2)-FIND(",",B1475)-2)</f>
        <v>Mr.</v>
      </c>
      <c r="D1475" s="7" t="str">
        <f t="shared" ref="D1475:D1538" si="70">MID(B1475,FIND(" ",B1475,FIND(",",B1475)+2)+1,LEN(B1475)-FIND(" ",B1475,FIND(",",B1475)+2))</f>
        <v xml:space="preserve"> Johann A</v>
      </c>
      <c r="E1475" s="7" t="str">
        <f t="shared" ref="E1475:E1538" si="71">LEFT(B1475,FIND(",",B1475)-1)</f>
        <v>Salazar</v>
      </c>
    </row>
    <row r="1476" spans="1:5" ht="15.6" x14ac:dyDescent="0.3">
      <c r="A1476" s="6" t="s">
        <v>896</v>
      </c>
      <c r="B1476" s="6" t="s">
        <v>3859</v>
      </c>
      <c r="C1476" s="7" t="str">
        <f t="shared" si="69"/>
        <v>Ms.</v>
      </c>
      <c r="D1476" s="7" t="str">
        <f t="shared" si="70"/>
        <v xml:space="preserve"> Robin M.</v>
      </c>
      <c r="E1476" s="7" t="str">
        <f t="shared" si="71"/>
        <v>Todd</v>
      </c>
    </row>
    <row r="1477" spans="1:5" ht="15.6" x14ac:dyDescent="0.3">
      <c r="A1477" s="6" t="s">
        <v>895</v>
      </c>
      <c r="B1477" s="6" t="s">
        <v>3860</v>
      </c>
      <c r="C1477" s="7" t="str">
        <f t="shared" si="69"/>
        <v>Mr.</v>
      </c>
      <c r="D1477" s="7" t="str">
        <f t="shared" si="70"/>
        <v xml:space="preserve"> Kyle K</v>
      </c>
      <c r="E1477" s="7" t="str">
        <f t="shared" si="71"/>
        <v>Pond</v>
      </c>
    </row>
    <row r="1478" spans="1:5" ht="15.6" x14ac:dyDescent="0.3">
      <c r="A1478" s="6" t="s">
        <v>894</v>
      </c>
      <c r="B1478" s="6" t="s">
        <v>3861</v>
      </c>
      <c r="C1478" s="7" t="str">
        <f t="shared" si="69"/>
        <v>Ms.</v>
      </c>
      <c r="D1478" s="7" t="str">
        <f t="shared" si="70"/>
        <v xml:space="preserve"> Alison</v>
      </c>
      <c r="E1478" s="7" t="str">
        <f t="shared" si="71"/>
        <v>Egan</v>
      </c>
    </row>
    <row r="1479" spans="1:5" ht="15.6" x14ac:dyDescent="0.3">
      <c r="A1479" s="6" t="s">
        <v>893</v>
      </c>
      <c r="B1479" s="6" t="s">
        <v>3862</v>
      </c>
      <c r="C1479" s="7" t="str">
        <f t="shared" si="69"/>
        <v>Mr.</v>
      </c>
      <c r="D1479" s="7" t="str">
        <f t="shared" si="70"/>
        <v xml:space="preserve"> Michael A.</v>
      </c>
      <c r="E1479" s="7" t="str">
        <f t="shared" si="71"/>
        <v>Bersani</v>
      </c>
    </row>
    <row r="1480" spans="1:5" ht="15.6" x14ac:dyDescent="0.3">
      <c r="A1480" s="6" t="s">
        <v>892</v>
      </c>
      <c r="B1480" s="6" t="s">
        <v>3863</v>
      </c>
      <c r="C1480" s="7" t="str">
        <f t="shared" si="69"/>
        <v>Mr.</v>
      </c>
      <c r="D1480" s="7" t="str">
        <f t="shared" si="70"/>
        <v xml:space="preserve"> Byron A</v>
      </c>
      <c r="E1480" s="7" t="str">
        <f t="shared" si="71"/>
        <v>Creech</v>
      </c>
    </row>
    <row r="1481" spans="1:5" ht="15.6" x14ac:dyDescent="0.3">
      <c r="A1481" s="6" t="s">
        <v>891</v>
      </c>
      <c r="B1481" s="6" t="s">
        <v>3864</v>
      </c>
      <c r="C1481" s="7" t="str">
        <f t="shared" si="69"/>
        <v>Ms.</v>
      </c>
      <c r="D1481" s="7" t="str">
        <f t="shared" si="70"/>
        <v xml:space="preserve"> Carine A</v>
      </c>
      <c r="E1481" s="7" t="str">
        <f t="shared" si="71"/>
        <v>Sudres</v>
      </c>
    </row>
    <row r="1482" spans="1:5" ht="15.6" x14ac:dyDescent="0.3">
      <c r="A1482" s="6" t="s">
        <v>890</v>
      </c>
      <c r="B1482" s="6" t="s">
        <v>3865</v>
      </c>
      <c r="C1482" s="7" t="str">
        <f t="shared" si="69"/>
        <v>Mr.</v>
      </c>
      <c r="D1482" s="7" t="str">
        <f t="shared" si="70"/>
        <v xml:space="preserve"> Nathaniel</v>
      </c>
      <c r="E1482" s="7" t="str">
        <f t="shared" si="71"/>
        <v>Couture</v>
      </c>
    </row>
    <row r="1483" spans="1:5" ht="15.6" x14ac:dyDescent="0.3">
      <c r="A1483" s="6" t="s">
        <v>889</v>
      </c>
      <c r="B1483" s="6" t="s">
        <v>3866</v>
      </c>
      <c r="C1483" s="7" t="str">
        <f t="shared" si="69"/>
        <v>Ms.</v>
      </c>
      <c r="D1483" s="7" t="str">
        <f t="shared" si="70"/>
        <v xml:space="preserve"> Lindsay A.</v>
      </c>
      <c r="E1483" s="7" t="str">
        <f t="shared" si="71"/>
        <v>Willard</v>
      </c>
    </row>
    <row r="1484" spans="1:5" ht="15.6" x14ac:dyDescent="0.3">
      <c r="A1484" s="6" t="s">
        <v>888</v>
      </c>
      <c r="B1484" s="6" t="s">
        <v>3867</v>
      </c>
      <c r="C1484" s="7" t="str">
        <f t="shared" si="69"/>
        <v>Mr.</v>
      </c>
      <c r="D1484" s="7" t="str">
        <f t="shared" si="70"/>
        <v xml:space="preserve"> Justin R</v>
      </c>
      <c r="E1484" s="7" t="str">
        <f t="shared" si="71"/>
        <v>Patronick</v>
      </c>
    </row>
    <row r="1485" spans="1:5" ht="15.6" x14ac:dyDescent="0.3">
      <c r="A1485" s="6" t="s">
        <v>887</v>
      </c>
      <c r="B1485" s="6" t="s">
        <v>3868</v>
      </c>
      <c r="C1485" s="7" t="str">
        <f t="shared" si="69"/>
        <v>Ms.</v>
      </c>
      <c r="D1485" s="7" t="str">
        <f t="shared" si="70"/>
        <v xml:space="preserve"> Casey</v>
      </c>
      <c r="E1485" s="7" t="str">
        <f t="shared" si="71"/>
        <v>Depasquale</v>
      </c>
    </row>
    <row r="1486" spans="1:5" ht="15.6" x14ac:dyDescent="0.3">
      <c r="A1486" s="6" t="s">
        <v>886</v>
      </c>
      <c r="B1486" s="6" t="s">
        <v>3869</v>
      </c>
      <c r="C1486" s="7" t="str">
        <f t="shared" si="69"/>
        <v>Ms.</v>
      </c>
      <c r="D1486" s="7" t="str">
        <f t="shared" si="70"/>
        <v xml:space="preserve"> Amanda L</v>
      </c>
      <c r="E1486" s="7" t="str">
        <f t="shared" si="71"/>
        <v>Lavergne</v>
      </c>
    </row>
    <row r="1487" spans="1:5" ht="15.6" x14ac:dyDescent="0.3">
      <c r="A1487" s="6" t="s">
        <v>885</v>
      </c>
      <c r="B1487" s="6" t="s">
        <v>3870</v>
      </c>
      <c r="C1487" s="7" t="str">
        <f t="shared" si="69"/>
        <v>Ms.</v>
      </c>
      <c r="D1487" s="7" t="str">
        <f t="shared" si="70"/>
        <v xml:space="preserve"> Ayako N.</v>
      </c>
      <c r="E1487" s="7" t="str">
        <f t="shared" si="71"/>
        <v>Kawakami</v>
      </c>
    </row>
    <row r="1488" spans="1:5" ht="15.6" x14ac:dyDescent="0.3">
      <c r="A1488" s="6" t="s">
        <v>884</v>
      </c>
      <c r="B1488" s="6" t="s">
        <v>3871</v>
      </c>
      <c r="C1488" s="7" t="str">
        <f t="shared" si="69"/>
        <v>Ms.</v>
      </c>
      <c r="D1488" s="7" t="str">
        <f t="shared" si="70"/>
        <v xml:space="preserve"> Emilee</v>
      </c>
      <c r="E1488" s="7" t="str">
        <f t="shared" si="71"/>
        <v>Gonsalves</v>
      </c>
    </row>
    <row r="1489" spans="1:5" ht="15.6" x14ac:dyDescent="0.3">
      <c r="A1489" s="6" t="s">
        <v>883</v>
      </c>
      <c r="B1489" s="6" t="s">
        <v>3872</v>
      </c>
      <c r="C1489" s="7" t="str">
        <f t="shared" si="69"/>
        <v>Mr.</v>
      </c>
      <c r="D1489" s="7" t="str">
        <f t="shared" si="70"/>
        <v xml:space="preserve"> Stephen M</v>
      </c>
      <c r="E1489" s="7" t="str">
        <f t="shared" si="71"/>
        <v>Peck</v>
      </c>
    </row>
    <row r="1490" spans="1:5" ht="15.6" x14ac:dyDescent="0.3">
      <c r="A1490" s="6" t="s">
        <v>882</v>
      </c>
      <c r="B1490" s="6" t="s">
        <v>3873</v>
      </c>
      <c r="C1490" s="7" t="str">
        <f t="shared" si="69"/>
        <v>Ms.</v>
      </c>
      <c r="D1490" s="7" t="str">
        <f t="shared" si="70"/>
        <v xml:space="preserve"> Annemarie A</v>
      </c>
      <c r="E1490" s="7" t="str">
        <f t="shared" si="71"/>
        <v>Aure</v>
      </c>
    </row>
    <row r="1491" spans="1:5" ht="15.6" x14ac:dyDescent="0.3">
      <c r="A1491" s="6" t="s">
        <v>881</v>
      </c>
      <c r="B1491" s="6" t="s">
        <v>3874</v>
      </c>
      <c r="C1491" s="7" t="str">
        <f t="shared" si="69"/>
        <v>Ms.</v>
      </c>
      <c r="D1491" s="7" t="str">
        <f t="shared" si="70"/>
        <v xml:space="preserve"> Ashley R</v>
      </c>
      <c r="E1491" s="7" t="str">
        <f t="shared" si="71"/>
        <v>Mattingly</v>
      </c>
    </row>
    <row r="1492" spans="1:5" ht="15.6" x14ac:dyDescent="0.3">
      <c r="A1492" s="6" t="s">
        <v>880</v>
      </c>
      <c r="B1492" s="6" t="s">
        <v>3875</v>
      </c>
      <c r="C1492" s="7" t="str">
        <f t="shared" si="69"/>
        <v>Ms.</v>
      </c>
      <c r="D1492" s="7" t="str">
        <f t="shared" si="70"/>
        <v xml:space="preserve"> Leslie A</v>
      </c>
      <c r="E1492" s="7" t="str">
        <f t="shared" si="71"/>
        <v>Stelpflug</v>
      </c>
    </row>
    <row r="1493" spans="1:5" ht="15.6" x14ac:dyDescent="0.3">
      <c r="A1493" s="6" t="s">
        <v>879</v>
      </c>
      <c r="B1493" s="6" t="s">
        <v>3876</v>
      </c>
      <c r="C1493" s="7" t="str">
        <f t="shared" si="69"/>
        <v>Mr.</v>
      </c>
      <c r="D1493" s="7" t="str">
        <f t="shared" si="70"/>
        <v xml:space="preserve"> Mauricio J. Sr.</v>
      </c>
      <c r="E1493" s="7" t="str">
        <f t="shared" si="71"/>
        <v>Sanchez Antognini</v>
      </c>
    </row>
    <row r="1494" spans="1:5" ht="15.6" x14ac:dyDescent="0.3">
      <c r="A1494" s="6" t="s">
        <v>878</v>
      </c>
      <c r="B1494" s="6" t="s">
        <v>3877</v>
      </c>
      <c r="C1494" s="7" t="str">
        <f t="shared" si="69"/>
        <v>Mr.</v>
      </c>
      <c r="D1494" s="7" t="str">
        <f t="shared" si="70"/>
        <v xml:space="preserve"> Kieran</v>
      </c>
      <c r="E1494" s="7" t="str">
        <f t="shared" si="71"/>
        <v>Condon</v>
      </c>
    </row>
    <row r="1495" spans="1:5" ht="15.6" x14ac:dyDescent="0.3">
      <c r="A1495" s="6" t="s">
        <v>877</v>
      </c>
      <c r="B1495" s="6" t="s">
        <v>3878</v>
      </c>
      <c r="C1495" s="7" t="str">
        <f t="shared" si="69"/>
        <v>Ms.</v>
      </c>
      <c r="D1495" s="7" t="str">
        <f t="shared" si="70"/>
        <v xml:space="preserve"> Elizabeth A</v>
      </c>
      <c r="E1495" s="7" t="str">
        <f t="shared" si="71"/>
        <v>Magato</v>
      </c>
    </row>
    <row r="1496" spans="1:5" ht="15.6" x14ac:dyDescent="0.3">
      <c r="A1496" s="6" t="s">
        <v>876</v>
      </c>
      <c r="B1496" s="6" t="s">
        <v>3879</v>
      </c>
      <c r="C1496" s="7" t="str">
        <f t="shared" si="69"/>
        <v>Mr.</v>
      </c>
      <c r="D1496" s="7" t="str">
        <f t="shared" si="70"/>
        <v xml:space="preserve"> Zeke M.</v>
      </c>
      <c r="E1496" s="7" t="str">
        <f t="shared" si="71"/>
        <v>Dombrowski</v>
      </c>
    </row>
    <row r="1497" spans="1:5" ht="15.6" x14ac:dyDescent="0.3">
      <c r="A1497" s="6" t="s">
        <v>875</v>
      </c>
      <c r="B1497" s="6" t="s">
        <v>3880</v>
      </c>
      <c r="C1497" s="7" t="str">
        <f t="shared" si="69"/>
        <v>Mr.</v>
      </c>
      <c r="D1497" s="7" t="str">
        <f t="shared" si="70"/>
        <v xml:space="preserve"> Chip</v>
      </c>
      <c r="E1497" s="7" t="str">
        <f t="shared" si="71"/>
        <v>Ohara</v>
      </c>
    </row>
    <row r="1498" spans="1:5" ht="15.6" x14ac:dyDescent="0.3">
      <c r="A1498" s="6" t="s">
        <v>874</v>
      </c>
      <c r="B1498" s="6" t="s">
        <v>3881</v>
      </c>
      <c r="C1498" s="7" t="str">
        <f t="shared" si="69"/>
        <v>Mr.</v>
      </c>
      <c r="D1498" s="7" t="str">
        <f t="shared" si="70"/>
        <v xml:space="preserve"> Miguel Angel Sr.</v>
      </c>
      <c r="E1498" s="7" t="str">
        <f t="shared" si="71"/>
        <v>Cifuentes Fetiva</v>
      </c>
    </row>
    <row r="1499" spans="1:5" ht="15.6" x14ac:dyDescent="0.3">
      <c r="A1499" s="6" t="s">
        <v>873</v>
      </c>
      <c r="B1499" s="6" t="s">
        <v>3882</v>
      </c>
      <c r="C1499" s="7" t="str">
        <f t="shared" si="69"/>
        <v>Mr.</v>
      </c>
      <c r="D1499" s="7" t="str">
        <f t="shared" si="70"/>
        <v xml:space="preserve"> Brian</v>
      </c>
      <c r="E1499" s="7" t="str">
        <f t="shared" si="71"/>
        <v>Keno</v>
      </c>
    </row>
    <row r="1500" spans="1:5" ht="15.6" x14ac:dyDescent="0.3">
      <c r="A1500" s="6" t="s">
        <v>872</v>
      </c>
      <c r="B1500" s="6" t="s">
        <v>3883</v>
      </c>
      <c r="C1500" s="7" t="str">
        <f t="shared" si="69"/>
        <v>Ms.</v>
      </c>
      <c r="D1500" s="7" t="str">
        <f t="shared" si="70"/>
        <v xml:space="preserve"> Meghan</v>
      </c>
      <c r="E1500" s="7" t="str">
        <f t="shared" si="71"/>
        <v>Bruce</v>
      </c>
    </row>
    <row r="1501" spans="1:5" ht="15.6" x14ac:dyDescent="0.3">
      <c r="A1501" s="6" t="s">
        <v>871</v>
      </c>
      <c r="B1501" s="6" t="s">
        <v>3884</v>
      </c>
      <c r="C1501" s="7" t="str">
        <f t="shared" si="69"/>
        <v>Ms.</v>
      </c>
      <c r="D1501" s="7" t="str">
        <f t="shared" si="70"/>
        <v xml:space="preserve"> Meredith L.</v>
      </c>
      <c r="E1501" s="7" t="str">
        <f t="shared" si="71"/>
        <v>Lorch</v>
      </c>
    </row>
    <row r="1502" spans="1:5" ht="15.6" x14ac:dyDescent="0.3">
      <c r="A1502" s="6" t="s">
        <v>870</v>
      </c>
      <c r="B1502" s="6" t="s">
        <v>3885</v>
      </c>
      <c r="C1502" s="7" t="str">
        <f t="shared" si="69"/>
        <v>Mrs.</v>
      </c>
      <c r="D1502" s="7" t="str">
        <f t="shared" si="70"/>
        <v xml:space="preserve"> Millicent M</v>
      </c>
      <c r="E1502" s="7" t="str">
        <f t="shared" si="71"/>
        <v>Sullivan</v>
      </c>
    </row>
    <row r="1503" spans="1:5" ht="15.6" x14ac:dyDescent="0.3">
      <c r="A1503" s="6" t="s">
        <v>869</v>
      </c>
      <c r="B1503" s="6" t="s">
        <v>3886</v>
      </c>
      <c r="C1503" s="7" t="str">
        <f t="shared" si="69"/>
        <v>Ms.</v>
      </c>
      <c r="D1503" s="7" t="str">
        <f t="shared" si="70"/>
        <v xml:space="preserve"> Kathleen</v>
      </c>
      <c r="E1503" s="7" t="str">
        <f t="shared" si="71"/>
        <v>Cave</v>
      </c>
    </row>
    <row r="1504" spans="1:5" ht="15.6" x14ac:dyDescent="0.3">
      <c r="A1504" s="6" t="s">
        <v>868</v>
      </c>
      <c r="B1504" s="6" t="s">
        <v>3887</v>
      </c>
      <c r="C1504" s="7" t="str">
        <f t="shared" si="69"/>
        <v>Ms.</v>
      </c>
      <c r="D1504" s="7" t="str">
        <f t="shared" si="70"/>
        <v xml:space="preserve"> Kimberly K</v>
      </c>
      <c r="E1504" s="7" t="str">
        <f t="shared" si="71"/>
        <v>Gudenkauf</v>
      </c>
    </row>
    <row r="1505" spans="1:5" ht="15.6" x14ac:dyDescent="0.3">
      <c r="A1505" s="6" t="s">
        <v>867</v>
      </c>
      <c r="B1505" s="6" t="s">
        <v>3888</v>
      </c>
      <c r="C1505" s="7" t="str">
        <f t="shared" si="69"/>
        <v>Mr.</v>
      </c>
      <c r="D1505" s="7" t="str">
        <f t="shared" si="70"/>
        <v xml:space="preserve"> Justin C</v>
      </c>
      <c r="E1505" s="7" t="str">
        <f t="shared" si="71"/>
        <v>Thomas</v>
      </c>
    </row>
    <row r="1506" spans="1:5" ht="15.6" x14ac:dyDescent="0.3">
      <c r="A1506" s="6" t="s">
        <v>866</v>
      </c>
      <c r="B1506" s="6" t="s">
        <v>3889</v>
      </c>
      <c r="C1506" s="7" t="str">
        <f t="shared" si="69"/>
        <v>Mr.</v>
      </c>
      <c r="D1506" s="7" t="str">
        <f t="shared" si="70"/>
        <v xml:space="preserve"> Tristan P.</v>
      </c>
      <c r="E1506" s="7" t="str">
        <f t="shared" si="71"/>
        <v>Holley</v>
      </c>
    </row>
    <row r="1507" spans="1:5" ht="15.6" x14ac:dyDescent="0.3">
      <c r="A1507" s="6" t="s">
        <v>865</v>
      </c>
      <c r="B1507" s="6" t="s">
        <v>3890</v>
      </c>
      <c r="C1507" s="7" t="str">
        <f t="shared" si="69"/>
        <v>Ms.</v>
      </c>
      <c r="D1507" s="7" t="str">
        <f t="shared" si="70"/>
        <v xml:space="preserve"> Traci A</v>
      </c>
      <c r="E1507" s="7" t="str">
        <f t="shared" si="71"/>
        <v>Kemble</v>
      </c>
    </row>
    <row r="1508" spans="1:5" ht="15.6" x14ac:dyDescent="0.3">
      <c r="A1508" s="6" t="s">
        <v>864</v>
      </c>
      <c r="B1508" s="6" t="s">
        <v>3891</v>
      </c>
      <c r="C1508" s="7" t="str">
        <f t="shared" si="69"/>
        <v>Mr.</v>
      </c>
      <c r="D1508" s="7" t="str">
        <f t="shared" si="70"/>
        <v xml:space="preserve"> Justin P</v>
      </c>
      <c r="E1508" s="7" t="str">
        <f t="shared" si="71"/>
        <v>Bentley</v>
      </c>
    </row>
    <row r="1509" spans="1:5" ht="15.6" x14ac:dyDescent="0.3">
      <c r="A1509" s="6" t="s">
        <v>863</v>
      </c>
      <c r="B1509" s="6" t="s">
        <v>3892</v>
      </c>
      <c r="C1509" s="7" t="str">
        <f t="shared" si="69"/>
        <v>Mr.</v>
      </c>
      <c r="D1509" s="7" t="str">
        <f t="shared" si="70"/>
        <v xml:space="preserve"> Logan M</v>
      </c>
      <c r="E1509" s="7" t="str">
        <f t="shared" si="71"/>
        <v>Jones</v>
      </c>
    </row>
    <row r="1510" spans="1:5" ht="15.6" x14ac:dyDescent="0.3">
      <c r="A1510" s="6" t="s">
        <v>862</v>
      </c>
      <c r="B1510" s="6" t="s">
        <v>3893</v>
      </c>
      <c r="C1510" s="7" t="str">
        <f t="shared" si="69"/>
        <v>Mr.</v>
      </c>
      <c r="D1510" s="7" t="str">
        <f t="shared" si="70"/>
        <v xml:space="preserve"> Sebastien</v>
      </c>
      <c r="E1510" s="7" t="str">
        <f t="shared" si="71"/>
        <v>Tremblay</v>
      </c>
    </row>
    <row r="1511" spans="1:5" ht="15.6" x14ac:dyDescent="0.3">
      <c r="A1511" s="6" t="s">
        <v>861</v>
      </c>
      <c r="B1511" s="6" t="s">
        <v>3894</v>
      </c>
      <c r="C1511" s="7" t="str">
        <f t="shared" si="69"/>
        <v>Ms.</v>
      </c>
      <c r="D1511" s="7" t="str">
        <f t="shared" si="70"/>
        <v xml:space="preserve"> Tiffany A</v>
      </c>
      <c r="E1511" s="7" t="str">
        <f t="shared" si="71"/>
        <v>Bellucci</v>
      </c>
    </row>
    <row r="1512" spans="1:5" ht="15.6" x14ac:dyDescent="0.3">
      <c r="A1512" s="6" t="s">
        <v>860</v>
      </c>
      <c r="B1512" s="6" t="s">
        <v>3895</v>
      </c>
      <c r="C1512" s="7" t="str">
        <f t="shared" si="69"/>
        <v>Mr.</v>
      </c>
      <c r="D1512" s="7" t="str">
        <f t="shared" si="70"/>
        <v xml:space="preserve"> Matthew</v>
      </c>
      <c r="E1512" s="7" t="str">
        <f t="shared" si="71"/>
        <v>Collins</v>
      </c>
    </row>
    <row r="1513" spans="1:5" ht="15.6" x14ac:dyDescent="0.3">
      <c r="A1513" s="6" t="s">
        <v>859</v>
      </c>
      <c r="B1513" s="6" t="s">
        <v>3896</v>
      </c>
      <c r="C1513" s="7" t="str">
        <f t="shared" si="69"/>
        <v>Mr.</v>
      </c>
      <c r="D1513" s="7" t="str">
        <f t="shared" si="70"/>
        <v xml:space="preserve"> Luke</v>
      </c>
      <c r="E1513" s="7" t="str">
        <f t="shared" si="71"/>
        <v>Gillman</v>
      </c>
    </row>
    <row r="1514" spans="1:5" ht="15.6" x14ac:dyDescent="0.3">
      <c r="A1514" s="6" t="s">
        <v>858</v>
      </c>
      <c r="B1514" s="6" t="s">
        <v>3897</v>
      </c>
      <c r="C1514" s="7" t="str">
        <f t="shared" si="69"/>
        <v>Ms.</v>
      </c>
      <c r="D1514" s="7" t="str">
        <f t="shared" si="70"/>
        <v xml:space="preserve"> Leigh</v>
      </c>
      <c r="E1514" s="7" t="str">
        <f t="shared" si="71"/>
        <v>West</v>
      </c>
    </row>
    <row r="1515" spans="1:5" ht="15.6" x14ac:dyDescent="0.3">
      <c r="A1515" s="6" t="s">
        <v>857</v>
      </c>
      <c r="B1515" s="6" t="s">
        <v>3898</v>
      </c>
      <c r="C1515" s="7" t="str">
        <f t="shared" si="69"/>
        <v>Mr.</v>
      </c>
      <c r="D1515" s="7" t="str">
        <f t="shared" si="70"/>
        <v xml:space="preserve"> Yosuke</v>
      </c>
      <c r="E1515" s="7" t="str">
        <f t="shared" si="71"/>
        <v>Chida</v>
      </c>
    </row>
    <row r="1516" spans="1:5" ht="15.6" x14ac:dyDescent="0.3">
      <c r="A1516" s="6" t="s">
        <v>856</v>
      </c>
      <c r="B1516" s="6" t="s">
        <v>3899</v>
      </c>
      <c r="C1516" s="7" t="str">
        <f t="shared" si="69"/>
        <v>Mr.</v>
      </c>
      <c r="D1516" s="7" t="str">
        <f t="shared" si="70"/>
        <v xml:space="preserve"> Matthew</v>
      </c>
      <c r="E1516" s="7" t="str">
        <f t="shared" si="71"/>
        <v>Reisenauer</v>
      </c>
    </row>
    <row r="1517" spans="1:5" ht="15.6" x14ac:dyDescent="0.3">
      <c r="A1517" s="6" t="s">
        <v>855</v>
      </c>
      <c r="B1517" s="6" t="s">
        <v>3900</v>
      </c>
      <c r="C1517" s="7" t="str">
        <f t="shared" si="69"/>
        <v>Mr.</v>
      </c>
      <c r="D1517" s="7" t="str">
        <f t="shared" si="70"/>
        <v xml:space="preserve"> Jacob</v>
      </c>
      <c r="E1517" s="7" t="str">
        <f t="shared" si="71"/>
        <v>Rosenberg-Wohl</v>
      </c>
    </row>
    <row r="1518" spans="1:5" ht="15.6" x14ac:dyDescent="0.3">
      <c r="A1518" s="6" t="s">
        <v>854</v>
      </c>
      <c r="B1518" s="6" t="s">
        <v>3901</v>
      </c>
      <c r="C1518" s="7" t="str">
        <f t="shared" si="69"/>
        <v>Ms.</v>
      </c>
      <c r="D1518" s="7" t="str">
        <f t="shared" si="70"/>
        <v xml:space="preserve"> Jodi</v>
      </c>
      <c r="E1518" s="7" t="str">
        <f t="shared" si="71"/>
        <v>Theriault</v>
      </c>
    </row>
    <row r="1519" spans="1:5" ht="15.6" x14ac:dyDescent="0.3">
      <c r="A1519" s="6" t="s">
        <v>853</v>
      </c>
      <c r="B1519" s="6" t="s">
        <v>3902</v>
      </c>
      <c r="C1519" s="7" t="str">
        <f t="shared" si="69"/>
        <v>Ms.</v>
      </c>
      <c r="D1519" s="7" t="str">
        <f t="shared" si="70"/>
        <v xml:space="preserve"> Lauren</v>
      </c>
      <c r="E1519" s="7" t="str">
        <f t="shared" si="71"/>
        <v>Manuel</v>
      </c>
    </row>
    <row r="1520" spans="1:5" ht="15.6" x14ac:dyDescent="0.3">
      <c r="A1520" s="6" t="s">
        <v>852</v>
      </c>
      <c r="B1520" s="6" t="s">
        <v>3903</v>
      </c>
      <c r="C1520" s="7" t="str">
        <f t="shared" si="69"/>
        <v>Ms.</v>
      </c>
      <c r="D1520" s="7" t="str">
        <f t="shared" si="70"/>
        <v xml:space="preserve"> Misti C</v>
      </c>
      <c r="E1520" s="7" t="str">
        <f t="shared" si="71"/>
        <v>Demko</v>
      </c>
    </row>
    <row r="1521" spans="1:5" ht="15.6" x14ac:dyDescent="0.3">
      <c r="A1521" s="6" t="s">
        <v>851</v>
      </c>
      <c r="B1521" s="6" t="s">
        <v>3904</v>
      </c>
      <c r="C1521" s="7" t="str">
        <f t="shared" si="69"/>
        <v>Ms.</v>
      </c>
      <c r="D1521" s="7" t="str">
        <f t="shared" si="70"/>
        <v xml:space="preserve"> Angela J</v>
      </c>
      <c r="E1521" s="7" t="str">
        <f t="shared" si="71"/>
        <v>Battaglia</v>
      </c>
    </row>
    <row r="1522" spans="1:5" ht="15.6" x14ac:dyDescent="0.3">
      <c r="A1522" s="6" t="s">
        <v>850</v>
      </c>
      <c r="B1522" s="6" t="s">
        <v>3905</v>
      </c>
      <c r="C1522" s="7" t="str">
        <f t="shared" si="69"/>
        <v>Mr.</v>
      </c>
      <c r="D1522" s="7" t="str">
        <f t="shared" si="70"/>
        <v xml:space="preserve"> Jonathan D.</v>
      </c>
      <c r="E1522" s="7" t="str">
        <f t="shared" si="71"/>
        <v>Follo</v>
      </c>
    </row>
    <row r="1523" spans="1:5" ht="15.6" x14ac:dyDescent="0.3">
      <c r="A1523" s="6" t="s">
        <v>849</v>
      </c>
      <c r="B1523" s="6" t="s">
        <v>3906</v>
      </c>
      <c r="C1523" s="7" t="str">
        <f t="shared" si="69"/>
        <v>Ms.</v>
      </c>
      <c r="D1523" s="7" t="str">
        <f t="shared" si="70"/>
        <v xml:space="preserve"> Victoria</v>
      </c>
      <c r="E1523" s="7" t="str">
        <f t="shared" si="71"/>
        <v>Barana</v>
      </c>
    </row>
    <row r="1524" spans="1:5" ht="15.6" x14ac:dyDescent="0.3">
      <c r="A1524" s="6" t="s">
        <v>848</v>
      </c>
      <c r="B1524" s="6" t="s">
        <v>3907</v>
      </c>
      <c r="C1524" s="7" t="str">
        <f t="shared" si="69"/>
        <v>Mr.</v>
      </c>
      <c r="D1524" s="7" t="str">
        <f t="shared" si="70"/>
        <v xml:space="preserve"> Adrian R.</v>
      </c>
      <c r="E1524" s="7" t="str">
        <f t="shared" si="71"/>
        <v>Lysaght</v>
      </c>
    </row>
    <row r="1525" spans="1:5" ht="15.6" x14ac:dyDescent="0.3">
      <c r="A1525" s="6" t="s">
        <v>847</v>
      </c>
      <c r="B1525" s="6" t="s">
        <v>3908</v>
      </c>
      <c r="C1525" s="7" t="str">
        <f t="shared" si="69"/>
        <v>Mr.</v>
      </c>
      <c r="D1525" s="7" t="str">
        <f t="shared" si="70"/>
        <v xml:space="preserve"> Andrew</v>
      </c>
      <c r="E1525" s="7" t="str">
        <f t="shared" si="71"/>
        <v>Chalmers</v>
      </c>
    </row>
    <row r="1526" spans="1:5" ht="15.6" x14ac:dyDescent="0.3">
      <c r="A1526" s="6" t="s">
        <v>846</v>
      </c>
      <c r="B1526" s="6" t="s">
        <v>3909</v>
      </c>
      <c r="C1526" s="7" t="str">
        <f t="shared" si="69"/>
        <v>Mr.</v>
      </c>
      <c r="D1526" s="7" t="str">
        <f t="shared" si="70"/>
        <v xml:space="preserve"> Jason A.</v>
      </c>
      <c r="E1526" s="7" t="str">
        <f t="shared" si="71"/>
        <v>Phillippi</v>
      </c>
    </row>
    <row r="1527" spans="1:5" ht="15.6" x14ac:dyDescent="0.3">
      <c r="A1527" s="6" t="s">
        <v>845</v>
      </c>
      <c r="B1527" s="6" t="s">
        <v>3910</v>
      </c>
      <c r="C1527" s="7" t="str">
        <f t="shared" si="69"/>
        <v>Ms.</v>
      </c>
      <c r="D1527" s="7" t="str">
        <f t="shared" si="70"/>
        <v xml:space="preserve"> Rachel</v>
      </c>
      <c r="E1527" s="7" t="str">
        <f t="shared" si="71"/>
        <v>MacPherson</v>
      </c>
    </row>
    <row r="1528" spans="1:5" ht="15.6" x14ac:dyDescent="0.3">
      <c r="A1528" s="6" t="s">
        <v>844</v>
      </c>
      <c r="B1528" s="6" t="s">
        <v>3911</v>
      </c>
      <c r="C1528" s="7" t="str">
        <f t="shared" si="69"/>
        <v>Ms.</v>
      </c>
      <c r="D1528" s="7" t="str">
        <f t="shared" si="70"/>
        <v xml:space="preserve"> Susan</v>
      </c>
      <c r="E1528" s="7" t="str">
        <f t="shared" si="71"/>
        <v>Delfidio</v>
      </c>
    </row>
    <row r="1529" spans="1:5" ht="15.6" x14ac:dyDescent="0.3">
      <c r="A1529" s="6" t="s">
        <v>843</v>
      </c>
      <c r="B1529" s="6" t="s">
        <v>3912</v>
      </c>
      <c r="C1529" s="7" t="str">
        <f t="shared" si="69"/>
        <v>Mr.</v>
      </c>
      <c r="D1529" s="7" t="str">
        <f t="shared" si="70"/>
        <v xml:space="preserve"> Cameron M.</v>
      </c>
      <c r="E1529" s="7" t="str">
        <f t="shared" si="71"/>
        <v>Cummings</v>
      </c>
    </row>
    <row r="1530" spans="1:5" ht="15.6" x14ac:dyDescent="0.3">
      <c r="A1530" s="6" t="s">
        <v>842</v>
      </c>
      <c r="B1530" s="6" t="s">
        <v>3913</v>
      </c>
      <c r="C1530" s="7" t="str">
        <f t="shared" si="69"/>
        <v>Ms.</v>
      </c>
      <c r="D1530" s="7" t="str">
        <f t="shared" si="70"/>
        <v xml:space="preserve"> Claudia A.</v>
      </c>
      <c r="E1530" s="7" t="str">
        <f t="shared" si="71"/>
        <v>Schroegel</v>
      </c>
    </row>
    <row r="1531" spans="1:5" ht="15.6" x14ac:dyDescent="0.3">
      <c r="A1531" s="6" t="s">
        <v>841</v>
      </c>
      <c r="B1531" s="6" t="s">
        <v>3914</v>
      </c>
      <c r="C1531" s="7" t="str">
        <f t="shared" si="69"/>
        <v>Ms.</v>
      </c>
      <c r="D1531" s="7" t="str">
        <f t="shared" si="70"/>
        <v xml:space="preserve"> Kate</v>
      </c>
      <c r="E1531" s="7" t="str">
        <f t="shared" si="71"/>
        <v>Williams</v>
      </c>
    </row>
    <row r="1532" spans="1:5" ht="15.6" x14ac:dyDescent="0.3">
      <c r="A1532" s="6" t="s">
        <v>840</v>
      </c>
      <c r="B1532" s="6" t="s">
        <v>3915</v>
      </c>
      <c r="C1532" s="7" t="str">
        <f t="shared" si="69"/>
        <v>Ms.</v>
      </c>
      <c r="D1532" s="7" t="str">
        <f t="shared" si="70"/>
        <v xml:space="preserve"> Nicole M.</v>
      </c>
      <c r="E1532" s="7" t="str">
        <f t="shared" si="71"/>
        <v>Casey</v>
      </c>
    </row>
    <row r="1533" spans="1:5" ht="15.6" x14ac:dyDescent="0.3">
      <c r="A1533" s="6" t="s">
        <v>839</v>
      </c>
      <c r="B1533" s="6" t="s">
        <v>3916</v>
      </c>
      <c r="C1533" s="7" t="str">
        <f t="shared" si="69"/>
        <v>Mr.</v>
      </c>
      <c r="D1533" s="7" t="str">
        <f t="shared" si="70"/>
        <v xml:space="preserve"> Jack</v>
      </c>
      <c r="E1533" s="7" t="str">
        <f t="shared" si="71"/>
        <v>Randall</v>
      </c>
    </row>
    <row r="1534" spans="1:5" ht="15.6" x14ac:dyDescent="0.3">
      <c r="A1534" s="6" t="s">
        <v>838</v>
      </c>
      <c r="B1534" s="6" t="s">
        <v>3917</v>
      </c>
      <c r="C1534" s="7" t="str">
        <f t="shared" si="69"/>
        <v>Mr.</v>
      </c>
      <c r="D1534" s="7" t="str">
        <f t="shared" si="70"/>
        <v xml:space="preserve"> Gregory</v>
      </c>
      <c r="E1534" s="7" t="str">
        <f t="shared" si="71"/>
        <v>Doyon</v>
      </c>
    </row>
    <row r="1535" spans="1:5" ht="15.6" x14ac:dyDescent="0.3">
      <c r="A1535" s="6" t="s">
        <v>837</v>
      </c>
      <c r="B1535" s="6" t="s">
        <v>3918</v>
      </c>
      <c r="C1535" s="7" t="str">
        <f t="shared" si="69"/>
        <v>Ms.</v>
      </c>
      <c r="D1535" s="7" t="str">
        <f t="shared" si="70"/>
        <v xml:space="preserve"> Rebecca</v>
      </c>
      <c r="E1535" s="7" t="str">
        <f t="shared" si="71"/>
        <v>Sankey</v>
      </c>
    </row>
    <row r="1536" spans="1:5" ht="15.6" x14ac:dyDescent="0.3">
      <c r="A1536" s="6" t="s">
        <v>836</v>
      </c>
      <c r="B1536" s="6" t="s">
        <v>3919</v>
      </c>
      <c r="C1536" s="7" t="str">
        <f t="shared" si="69"/>
        <v>Mr.</v>
      </c>
      <c r="D1536" s="7" t="str">
        <f t="shared" si="70"/>
        <v xml:space="preserve"> Adam</v>
      </c>
      <c r="E1536" s="7" t="str">
        <f t="shared" si="71"/>
        <v>Stilgenbauer</v>
      </c>
    </row>
    <row r="1537" spans="1:5" ht="15.6" x14ac:dyDescent="0.3">
      <c r="A1537" s="6" t="s">
        <v>835</v>
      </c>
      <c r="B1537" s="6" t="s">
        <v>3920</v>
      </c>
      <c r="C1537" s="7" t="str">
        <f t="shared" si="69"/>
        <v>Mr.</v>
      </c>
      <c r="D1537" s="7" t="str">
        <f t="shared" si="70"/>
        <v xml:space="preserve"> Ryan</v>
      </c>
      <c r="E1537" s="7" t="str">
        <f t="shared" si="71"/>
        <v>Jaskiewicz</v>
      </c>
    </row>
    <row r="1538" spans="1:5" ht="15.6" x14ac:dyDescent="0.3">
      <c r="A1538" s="6" t="s">
        <v>834</v>
      </c>
      <c r="B1538" s="6" t="s">
        <v>3921</v>
      </c>
      <c r="C1538" s="7" t="str">
        <f t="shared" si="69"/>
        <v>Ms.</v>
      </c>
      <c r="D1538" s="7" t="str">
        <f t="shared" si="70"/>
        <v xml:space="preserve"> Jackie K.</v>
      </c>
      <c r="E1538" s="7" t="str">
        <f t="shared" si="71"/>
        <v>Deppen</v>
      </c>
    </row>
    <row r="1539" spans="1:5" ht="15.6" x14ac:dyDescent="0.3">
      <c r="A1539" s="6" t="s">
        <v>833</v>
      </c>
      <c r="B1539" s="6" t="s">
        <v>3922</v>
      </c>
      <c r="C1539" s="7" t="str">
        <f t="shared" ref="C1539:C1602" si="72">MID(B1539,FIND(",",B1539)+2,FIND(" ",B1539,FIND(",",B1539)+2)-FIND(",",B1539)-2)</f>
        <v>Mr.</v>
      </c>
      <c r="D1539" s="7" t="str">
        <f t="shared" ref="D1539:D1602" si="73">MID(B1539,FIND(" ",B1539,FIND(",",B1539)+2)+1,LEN(B1539)-FIND(" ",B1539,FIND(",",B1539)+2))</f>
        <v xml:space="preserve"> Chris</v>
      </c>
      <c r="E1539" s="7" t="str">
        <f t="shared" ref="E1539:E1602" si="74">LEFT(B1539,FIND(",",B1539)-1)</f>
        <v>Hine</v>
      </c>
    </row>
    <row r="1540" spans="1:5" ht="15.6" x14ac:dyDescent="0.3">
      <c r="A1540" s="6" t="s">
        <v>832</v>
      </c>
      <c r="B1540" s="6" t="s">
        <v>3923</v>
      </c>
      <c r="C1540" s="7" t="str">
        <f t="shared" si="72"/>
        <v>Mr.</v>
      </c>
      <c r="D1540" s="7" t="str">
        <f t="shared" si="73"/>
        <v xml:space="preserve"> Tyler C</v>
      </c>
      <c r="E1540" s="7" t="str">
        <f t="shared" si="74"/>
        <v>Mathews</v>
      </c>
    </row>
    <row r="1541" spans="1:5" ht="15.6" x14ac:dyDescent="0.3">
      <c r="A1541" s="6" t="s">
        <v>831</v>
      </c>
      <c r="B1541" s="6" t="s">
        <v>3924</v>
      </c>
      <c r="C1541" s="7" t="str">
        <f t="shared" si="72"/>
        <v>Ms.</v>
      </c>
      <c r="D1541" s="7" t="str">
        <f t="shared" si="73"/>
        <v xml:space="preserve"> Yoshie</v>
      </c>
      <c r="E1541" s="7" t="str">
        <f t="shared" si="74"/>
        <v>Yabu</v>
      </c>
    </row>
    <row r="1542" spans="1:5" ht="15.6" x14ac:dyDescent="0.3">
      <c r="A1542" s="6" t="s">
        <v>830</v>
      </c>
      <c r="B1542" s="6" t="s">
        <v>3925</v>
      </c>
      <c r="C1542" s="7" t="str">
        <f t="shared" si="72"/>
        <v>Ms.</v>
      </c>
      <c r="D1542" s="7" t="str">
        <f t="shared" si="73"/>
        <v xml:space="preserve"> Lauren A</v>
      </c>
      <c r="E1542" s="7" t="str">
        <f t="shared" si="74"/>
        <v>Strang</v>
      </c>
    </row>
    <row r="1543" spans="1:5" ht="15.6" x14ac:dyDescent="0.3">
      <c r="A1543" s="6" t="s">
        <v>829</v>
      </c>
      <c r="B1543" s="6" t="s">
        <v>3926</v>
      </c>
      <c r="C1543" s="7" t="str">
        <f t="shared" si="72"/>
        <v>Mr.</v>
      </c>
      <c r="D1543" s="7" t="str">
        <f t="shared" si="73"/>
        <v xml:space="preserve"> Mason D.</v>
      </c>
      <c r="E1543" s="7" t="str">
        <f t="shared" si="74"/>
        <v>Frank</v>
      </c>
    </row>
    <row r="1544" spans="1:5" ht="15.6" x14ac:dyDescent="0.3">
      <c r="A1544" s="6" t="s">
        <v>828</v>
      </c>
      <c r="B1544" s="6" t="s">
        <v>3927</v>
      </c>
      <c r="C1544" s="7" t="str">
        <f t="shared" si="72"/>
        <v>Mr.</v>
      </c>
      <c r="D1544" s="7" t="str">
        <f t="shared" si="73"/>
        <v xml:space="preserve"> Ryan</v>
      </c>
      <c r="E1544" s="7" t="str">
        <f t="shared" si="74"/>
        <v>Shanley</v>
      </c>
    </row>
    <row r="1545" spans="1:5" ht="15.6" x14ac:dyDescent="0.3">
      <c r="A1545" s="6" t="s">
        <v>827</v>
      </c>
      <c r="B1545" s="6" t="s">
        <v>3928</v>
      </c>
      <c r="C1545" s="7" t="str">
        <f t="shared" si="72"/>
        <v>Mr.</v>
      </c>
      <c r="D1545" s="7" t="str">
        <f t="shared" si="73"/>
        <v xml:space="preserve"> Arturo</v>
      </c>
      <c r="E1545" s="7" t="str">
        <f t="shared" si="74"/>
        <v>Mancebo Garcia</v>
      </c>
    </row>
    <row r="1546" spans="1:5" ht="15.6" x14ac:dyDescent="0.3">
      <c r="A1546" s="6" t="s">
        <v>826</v>
      </c>
      <c r="B1546" s="6" t="s">
        <v>3929</v>
      </c>
      <c r="C1546" s="7" t="str">
        <f t="shared" si="72"/>
        <v>Mr.</v>
      </c>
      <c r="D1546" s="7" t="str">
        <f t="shared" si="73"/>
        <v xml:space="preserve"> Jake</v>
      </c>
      <c r="E1546" s="7" t="str">
        <f t="shared" si="74"/>
        <v>Keehan</v>
      </c>
    </row>
    <row r="1547" spans="1:5" ht="15.6" x14ac:dyDescent="0.3">
      <c r="A1547" s="6" t="s">
        <v>825</v>
      </c>
      <c r="B1547" s="6" t="s">
        <v>3930</v>
      </c>
      <c r="C1547" s="7" t="str">
        <f t="shared" si="72"/>
        <v>Ms.</v>
      </c>
      <c r="D1547" s="7" t="str">
        <f t="shared" si="73"/>
        <v xml:space="preserve"> Sarah E</v>
      </c>
      <c r="E1547" s="7" t="str">
        <f t="shared" si="74"/>
        <v>Mahaney</v>
      </c>
    </row>
    <row r="1548" spans="1:5" ht="15.6" x14ac:dyDescent="0.3">
      <c r="A1548" s="6" t="s">
        <v>824</v>
      </c>
      <c r="B1548" s="6" t="s">
        <v>3931</v>
      </c>
      <c r="C1548" s="7" t="str">
        <f t="shared" si="72"/>
        <v>Ms.</v>
      </c>
      <c r="D1548" s="7" t="str">
        <f t="shared" si="73"/>
        <v xml:space="preserve"> Alison L.</v>
      </c>
      <c r="E1548" s="7" t="str">
        <f t="shared" si="74"/>
        <v>Nolan</v>
      </c>
    </row>
    <row r="1549" spans="1:5" ht="15.6" x14ac:dyDescent="0.3">
      <c r="A1549" s="6" t="s">
        <v>823</v>
      </c>
      <c r="B1549" s="6" t="s">
        <v>3932</v>
      </c>
      <c r="C1549" s="7" t="str">
        <f t="shared" si="72"/>
        <v>Ms.</v>
      </c>
      <c r="D1549" s="7" t="str">
        <f t="shared" si="73"/>
        <v xml:space="preserve"> Karen A.</v>
      </c>
      <c r="E1549" s="7" t="str">
        <f t="shared" si="74"/>
        <v>Sobrino</v>
      </c>
    </row>
    <row r="1550" spans="1:5" ht="15.6" x14ac:dyDescent="0.3">
      <c r="A1550" s="6" t="s">
        <v>822</v>
      </c>
      <c r="B1550" s="6" t="s">
        <v>3933</v>
      </c>
      <c r="C1550" s="7" t="str">
        <f t="shared" si="72"/>
        <v>Mr.</v>
      </c>
      <c r="D1550" s="7" t="str">
        <f t="shared" si="73"/>
        <v xml:space="preserve"> Thomas R. Jr.</v>
      </c>
      <c r="E1550" s="7" t="str">
        <f t="shared" si="74"/>
        <v>Gennaro</v>
      </c>
    </row>
    <row r="1551" spans="1:5" ht="15.6" x14ac:dyDescent="0.3">
      <c r="A1551" s="6" t="s">
        <v>821</v>
      </c>
      <c r="B1551" s="6" t="s">
        <v>3934</v>
      </c>
      <c r="C1551" s="7" t="str">
        <f t="shared" si="72"/>
        <v>Ms.</v>
      </c>
      <c r="D1551" s="7" t="str">
        <f t="shared" si="73"/>
        <v xml:space="preserve"> Stephanie W.</v>
      </c>
      <c r="E1551" s="7" t="str">
        <f t="shared" si="74"/>
        <v>Mayer</v>
      </c>
    </row>
    <row r="1552" spans="1:5" ht="15.6" x14ac:dyDescent="0.3">
      <c r="A1552" s="6" t="s">
        <v>820</v>
      </c>
      <c r="B1552" s="6" t="s">
        <v>3935</v>
      </c>
      <c r="C1552" s="7" t="str">
        <f t="shared" si="72"/>
        <v>Mr.</v>
      </c>
      <c r="D1552" s="7" t="str">
        <f t="shared" si="73"/>
        <v xml:space="preserve"> Ezra</v>
      </c>
      <c r="E1552" s="7" t="str">
        <f t="shared" si="74"/>
        <v>Becker</v>
      </c>
    </row>
    <row r="1553" spans="1:5" ht="15.6" x14ac:dyDescent="0.3">
      <c r="A1553" s="6" t="s">
        <v>819</v>
      </c>
      <c r="B1553" s="6" t="s">
        <v>3936</v>
      </c>
      <c r="C1553" s="7" t="str">
        <f t="shared" si="72"/>
        <v>Mr.</v>
      </c>
      <c r="D1553" s="7" t="str">
        <f t="shared" si="73"/>
        <v xml:space="preserve"> Jim</v>
      </c>
      <c r="E1553" s="7" t="str">
        <f t="shared" si="74"/>
        <v>Moore</v>
      </c>
    </row>
    <row r="1554" spans="1:5" ht="15.6" x14ac:dyDescent="0.3">
      <c r="A1554" s="6" t="s">
        <v>818</v>
      </c>
      <c r="B1554" s="6" t="s">
        <v>3937</v>
      </c>
      <c r="C1554" s="7" t="str">
        <f t="shared" si="72"/>
        <v>Mr.</v>
      </c>
      <c r="D1554" s="7" t="str">
        <f t="shared" si="73"/>
        <v xml:space="preserve"> Ari L.</v>
      </c>
      <c r="E1554" s="7" t="str">
        <f t="shared" si="74"/>
        <v>Platt</v>
      </c>
    </row>
    <row r="1555" spans="1:5" ht="15.6" x14ac:dyDescent="0.3">
      <c r="A1555" s="6" t="s">
        <v>817</v>
      </c>
      <c r="B1555" s="6" t="s">
        <v>3938</v>
      </c>
      <c r="C1555" s="7" t="str">
        <f t="shared" si="72"/>
        <v>Ms.</v>
      </c>
      <c r="D1555" s="7" t="str">
        <f t="shared" si="73"/>
        <v xml:space="preserve"> Fanny</v>
      </c>
      <c r="E1555" s="7" t="str">
        <f t="shared" si="74"/>
        <v>Brodeur</v>
      </c>
    </row>
    <row r="1556" spans="1:5" ht="15.6" x14ac:dyDescent="0.3">
      <c r="A1556" s="6" t="s">
        <v>816</v>
      </c>
      <c r="B1556" s="6" t="s">
        <v>3939</v>
      </c>
      <c r="C1556" s="7" t="str">
        <f t="shared" si="72"/>
        <v>Ms.</v>
      </c>
      <c r="D1556" s="7" t="str">
        <f t="shared" si="73"/>
        <v xml:space="preserve"> Heather</v>
      </c>
      <c r="E1556" s="7" t="str">
        <f t="shared" si="74"/>
        <v>Knight Pech</v>
      </c>
    </row>
    <row r="1557" spans="1:5" ht="15.6" x14ac:dyDescent="0.3">
      <c r="A1557" s="6" t="s">
        <v>815</v>
      </c>
      <c r="B1557" s="6" t="s">
        <v>3940</v>
      </c>
      <c r="C1557" s="7" t="str">
        <f t="shared" si="72"/>
        <v>Mr.</v>
      </c>
      <c r="D1557" s="7" t="str">
        <f t="shared" si="73"/>
        <v xml:space="preserve"> Peter W. Sr.</v>
      </c>
      <c r="E1557" s="7" t="str">
        <f t="shared" si="74"/>
        <v>Richter</v>
      </c>
    </row>
    <row r="1558" spans="1:5" ht="15.6" x14ac:dyDescent="0.3">
      <c r="A1558" s="6" t="s">
        <v>814</v>
      </c>
      <c r="B1558" s="6" t="s">
        <v>3941</v>
      </c>
      <c r="C1558" s="7" t="str">
        <f t="shared" si="72"/>
        <v>Ms.</v>
      </c>
      <c r="D1558" s="7" t="str">
        <f t="shared" si="73"/>
        <v xml:space="preserve"> Catherine A</v>
      </c>
      <c r="E1558" s="7" t="str">
        <f t="shared" si="74"/>
        <v>Jubinski</v>
      </c>
    </row>
    <row r="1559" spans="1:5" ht="15.6" x14ac:dyDescent="0.3">
      <c r="A1559" s="6" t="s">
        <v>813</v>
      </c>
      <c r="B1559" s="6" t="s">
        <v>3942</v>
      </c>
      <c r="C1559" s="7" t="str">
        <f t="shared" si="72"/>
        <v>Ms.</v>
      </c>
      <c r="D1559" s="7" t="str">
        <f t="shared" si="73"/>
        <v xml:space="preserve"> Kelly A</v>
      </c>
      <c r="E1559" s="7" t="str">
        <f t="shared" si="74"/>
        <v>Wall</v>
      </c>
    </row>
    <row r="1560" spans="1:5" ht="15.6" x14ac:dyDescent="0.3">
      <c r="A1560" s="6" t="s">
        <v>812</v>
      </c>
      <c r="B1560" s="6" t="s">
        <v>3943</v>
      </c>
      <c r="C1560" s="7" t="str">
        <f t="shared" si="72"/>
        <v>Ms.</v>
      </c>
      <c r="D1560" s="7" t="str">
        <f t="shared" si="73"/>
        <v xml:space="preserve"> Janel N.</v>
      </c>
      <c r="E1560" s="7" t="str">
        <f t="shared" si="74"/>
        <v>McKay</v>
      </c>
    </row>
    <row r="1561" spans="1:5" ht="15.6" x14ac:dyDescent="0.3">
      <c r="A1561" s="6" t="s">
        <v>811</v>
      </c>
      <c r="B1561" s="6" t="s">
        <v>3944</v>
      </c>
      <c r="C1561" s="7" t="str">
        <f t="shared" si="72"/>
        <v>Ms.</v>
      </c>
      <c r="D1561" s="7" t="str">
        <f t="shared" si="73"/>
        <v xml:space="preserve"> Yann Kai</v>
      </c>
      <c r="E1561" s="7" t="str">
        <f t="shared" si="74"/>
        <v>Oh</v>
      </c>
    </row>
    <row r="1562" spans="1:5" ht="15.6" x14ac:dyDescent="0.3">
      <c r="A1562" s="6" t="s">
        <v>810</v>
      </c>
      <c r="B1562" s="6" t="s">
        <v>3945</v>
      </c>
      <c r="C1562" s="7" t="str">
        <f t="shared" si="72"/>
        <v>Mr.</v>
      </c>
      <c r="D1562" s="7" t="str">
        <f t="shared" si="73"/>
        <v xml:space="preserve"> Zachary R.</v>
      </c>
      <c r="E1562" s="7" t="str">
        <f t="shared" si="74"/>
        <v>Kessell</v>
      </c>
    </row>
    <row r="1563" spans="1:5" ht="15.6" x14ac:dyDescent="0.3">
      <c r="A1563" s="6" t="s">
        <v>809</v>
      </c>
      <c r="B1563" s="6" t="s">
        <v>3946</v>
      </c>
      <c r="C1563" s="7" t="str">
        <f t="shared" si="72"/>
        <v>Mr.</v>
      </c>
      <c r="D1563" s="7" t="str">
        <f t="shared" si="73"/>
        <v xml:space="preserve"> Alejandro Sr.</v>
      </c>
      <c r="E1563" s="7" t="str">
        <f t="shared" si="74"/>
        <v>Hidalgo Zambrano</v>
      </c>
    </row>
    <row r="1564" spans="1:5" ht="15.6" x14ac:dyDescent="0.3">
      <c r="A1564" s="6" t="s">
        <v>808</v>
      </c>
      <c r="B1564" s="6" t="s">
        <v>3947</v>
      </c>
      <c r="C1564" s="7" t="str">
        <f t="shared" si="72"/>
        <v>Mr.</v>
      </c>
      <c r="D1564" s="7" t="str">
        <f t="shared" si="73"/>
        <v xml:space="preserve"> Nicholas R.</v>
      </c>
      <c r="E1564" s="7" t="str">
        <f t="shared" si="74"/>
        <v>Caprario</v>
      </c>
    </row>
    <row r="1565" spans="1:5" ht="15.6" x14ac:dyDescent="0.3">
      <c r="A1565" s="6" t="s">
        <v>807</v>
      </c>
      <c r="B1565" s="6" t="s">
        <v>3948</v>
      </c>
      <c r="C1565" s="7" t="str">
        <f t="shared" si="72"/>
        <v>Mr.</v>
      </c>
      <c r="D1565" s="7" t="str">
        <f t="shared" si="73"/>
        <v xml:space="preserve"> Paul</v>
      </c>
      <c r="E1565" s="7" t="str">
        <f t="shared" si="74"/>
        <v>Ryan</v>
      </c>
    </row>
    <row r="1566" spans="1:5" ht="15.6" x14ac:dyDescent="0.3">
      <c r="A1566" s="6" t="s">
        <v>806</v>
      </c>
      <c r="B1566" s="6" t="s">
        <v>3949</v>
      </c>
      <c r="C1566" s="7" t="str">
        <f t="shared" si="72"/>
        <v>Mr.</v>
      </c>
      <c r="D1566" s="7" t="str">
        <f t="shared" si="73"/>
        <v xml:space="preserve"> Michael D</v>
      </c>
      <c r="E1566" s="7" t="str">
        <f t="shared" si="74"/>
        <v>Hoffman</v>
      </c>
    </row>
    <row r="1567" spans="1:5" ht="15.6" x14ac:dyDescent="0.3">
      <c r="A1567" s="6" t="s">
        <v>805</v>
      </c>
      <c r="B1567" s="6" t="s">
        <v>3950</v>
      </c>
      <c r="C1567" s="7" t="str">
        <f t="shared" si="72"/>
        <v>Ms.</v>
      </c>
      <c r="D1567" s="7" t="str">
        <f t="shared" si="73"/>
        <v xml:space="preserve"> Marina</v>
      </c>
      <c r="E1567" s="7" t="str">
        <f t="shared" si="74"/>
        <v>Wong</v>
      </c>
    </row>
    <row r="1568" spans="1:5" ht="15.6" x14ac:dyDescent="0.3">
      <c r="A1568" s="6" t="s">
        <v>804</v>
      </c>
      <c r="B1568" s="6" t="s">
        <v>3951</v>
      </c>
      <c r="C1568" s="7" t="str">
        <f t="shared" si="72"/>
        <v>Ms.</v>
      </c>
      <c r="D1568" s="7" t="str">
        <f t="shared" si="73"/>
        <v xml:space="preserve"> Caroline</v>
      </c>
      <c r="E1568" s="7" t="str">
        <f t="shared" si="74"/>
        <v>Lea</v>
      </c>
    </row>
    <row r="1569" spans="1:5" ht="15.6" x14ac:dyDescent="0.3">
      <c r="A1569" s="6" t="s">
        <v>803</v>
      </c>
      <c r="B1569" s="6" t="s">
        <v>3952</v>
      </c>
      <c r="C1569" s="7" t="str">
        <f t="shared" si="72"/>
        <v>Mr.</v>
      </c>
      <c r="D1569" s="7" t="str">
        <f t="shared" si="73"/>
        <v xml:space="preserve"> Ross P</v>
      </c>
      <c r="E1569" s="7" t="str">
        <f t="shared" si="74"/>
        <v>Patterson</v>
      </c>
    </row>
    <row r="1570" spans="1:5" ht="15.6" x14ac:dyDescent="0.3">
      <c r="A1570" s="6" t="s">
        <v>802</v>
      </c>
      <c r="B1570" s="6" t="s">
        <v>3953</v>
      </c>
      <c r="C1570" s="7" t="str">
        <f t="shared" si="72"/>
        <v>Ms.</v>
      </c>
      <c r="D1570" s="7" t="str">
        <f t="shared" si="73"/>
        <v xml:space="preserve"> Aoife</v>
      </c>
      <c r="E1570" s="7" t="str">
        <f t="shared" si="74"/>
        <v>Quigley</v>
      </c>
    </row>
    <row r="1571" spans="1:5" ht="15.6" x14ac:dyDescent="0.3">
      <c r="A1571" s="6" t="s">
        <v>801</v>
      </c>
      <c r="B1571" s="6" t="s">
        <v>3954</v>
      </c>
      <c r="C1571" s="7" t="str">
        <f t="shared" si="72"/>
        <v>Mr.</v>
      </c>
      <c r="D1571" s="7" t="str">
        <f t="shared" si="73"/>
        <v xml:space="preserve"> Wesley</v>
      </c>
      <c r="E1571" s="7" t="str">
        <f t="shared" si="74"/>
        <v>Korir</v>
      </c>
    </row>
    <row r="1572" spans="1:5" ht="15.6" x14ac:dyDescent="0.3">
      <c r="A1572" s="6" t="s">
        <v>800</v>
      </c>
      <c r="B1572" s="6" t="s">
        <v>3955</v>
      </c>
      <c r="C1572" s="7" t="str">
        <f t="shared" si="72"/>
        <v>Ms.</v>
      </c>
      <c r="D1572" s="7" t="str">
        <f t="shared" si="73"/>
        <v xml:space="preserve"> Rebecca J</v>
      </c>
      <c r="E1572" s="7" t="str">
        <f t="shared" si="74"/>
        <v>Downs</v>
      </c>
    </row>
    <row r="1573" spans="1:5" ht="15.6" x14ac:dyDescent="0.3">
      <c r="A1573" s="6" t="s">
        <v>799</v>
      </c>
      <c r="B1573" s="6" t="s">
        <v>3956</v>
      </c>
      <c r="C1573" s="7" t="str">
        <f t="shared" si="72"/>
        <v>Mr.</v>
      </c>
      <c r="D1573" s="7" t="str">
        <f t="shared" si="73"/>
        <v xml:space="preserve"> Barry P.</v>
      </c>
      <c r="E1573" s="7" t="str">
        <f t="shared" si="74"/>
        <v>Young</v>
      </c>
    </row>
    <row r="1574" spans="1:5" ht="15.6" x14ac:dyDescent="0.3">
      <c r="A1574" s="6" t="s">
        <v>798</v>
      </c>
      <c r="B1574" s="6" t="s">
        <v>3957</v>
      </c>
      <c r="C1574" s="7" t="str">
        <f t="shared" si="72"/>
        <v>Mr.</v>
      </c>
      <c r="D1574" s="7" t="str">
        <f t="shared" si="73"/>
        <v xml:space="preserve"> Maciej</v>
      </c>
      <c r="E1574" s="7" t="str">
        <f t="shared" si="74"/>
        <v>Zywek</v>
      </c>
    </row>
    <row r="1575" spans="1:5" ht="15.6" x14ac:dyDescent="0.3">
      <c r="A1575" s="6" t="s">
        <v>797</v>
      </c>
      <c r="B1575" s="6" t="s">
        <v>3958</v>
      </c>
      <c r="C1575" s="7" t="str">
        <f t="shared" si="72"/>
        <v>Mr.</v>
      </c>
      <c r="D1575" s="7" t="str">
        <f t="shared" si="73"/>
        <v xml:space="preserve"> Jerry D.</v>
      </c>
      <c r="E1575" s="7" t="str">
        <f t="shared" si="74"/>
        <v>Faulkner</v>
      </c>
    </row>
    <row r="1576" spans="1:5" ht="15.6" x14ac:dyDescent="0.3">
      <c r="A1576" s="6" t="s">
        <v>796</v>
      </c>
      <c r="B1576" s="6" t="s">
        <v>3959</v>
      </c>
      <c r="C1576" s="7" t="str">
        <f t="shared" si="72"/>
        <v>Mr.</v>
      </c>
      <c r="D1576" s="7" t="str">
        <f t="shared" si="73"/>
        <v xml:space="preserve"> Eric A.</v>
      </c>
      <c r="E1576" s="7" t="str">
        <f t="shared" si="74"/>
        <v>Erspamer</v>
      </c>
    </row>
    <row r="1577" spans="1:5" ht="15.6" x14ac:dyDescent="0.3">
      <c r="A1577" s="6" t="s">
        <v>795</v>
      </c>
      <c r="B1577" s="6" t="s">
        <v>3960</v>
      </c>
      <c r="C1577" s="7" t="str">
        <f t="shared" si="72"/>
        <v>Ms.</v>
      </c>
      <c r="D1577" s="7" t="str">
        <f t="shared" si="73"/>
        <v xml:space="preserve"> Cathi</v>
      </c>
      <c r="E1577" s="7" t="str">
        <f t="shared" si="74"/>
        <v>Campbell</v>
      </c>
    </row>
    <row r="1578" spans="1:5" ht="15.6" x14ac:dyDescent="0.3">
      <c r="A1578" s="6" t="s">
        <v>794</v>
      </c>
      <c r="B1578" s="6" t="s">
        <v>3961</v>
      </c>
      <c r="C1578" s="7" t="str">
        <f t="shared" si="72"/>
        <v>Mr.</v>
      </c>
      <c r="D1578" s="7" t="str">
        <f t="shared" si="73"/>
        <v xml:space="preserve"> Alex M</v>
      </c>
      <c r="E1578" s="7" t="str">
        <f t="shared" si="74"/>
        <v>Addison</v>
      </c>
    </row>
    <row r="1579" spans="1:5" ht="15.6" x14ac:dyDescent="0.3">
      <c r="A1579" s="6" t="s">
        <v>793</v>
      </c>
      <c r="B1579" s="6" t="s">
        <v>3962</v>
      </c>
      <c r="C1579" s="7" t="str">
        <f t="shared" si="72"/>
        <v>Mr.</v>
      </c>
      <c r="D1579" s="7" t="str">
        <f t="shared" si="73"/>
        <v xml:space="preserve"> Liang</v>
      </c>
      <c r="E1579" s="7" t="str">
        <f t="shared" si="74"/>
        <v>Wu</v>
      </c>
    </row>
    <row r="1580" spans="1:5" ht="15.6" x14ac:dyDescent="0.3">
      <c r="A1580" s="6" t="s">
        <v>792</v>
      </c>
      <c r="B1580" s="6" t="s">
        <v>3963</v>
      </c>
      <c r="C1580" s="7" t="str">
        <f t="shared" si="72"/>
        <v>Ms.</v>
      </c>
      <c r="D1580" s="7" t="str">
        <f t="shared" si="73"/>
        <v xml:space="preserve"> Lexy</v>
      </c>
      <c r="E1580" s="7" t="str">
        <f t="shared" si="74"/>
        <v>Millett</v>
      </c>
    </row>
    <row r="1581" spans="1:5" ht="15.6" x14ac:dyDescent="0.3">
      <c r="A1581" s="6" t="s">
        <v>791</v>
      </c>
      <c r="B1581" s="6" t="s">
        <v>3964</v>
      </c>
      <c r="C1581" s="7" t="str">
        <f t="shared" si="72"/>
        <v>Mr.</v>
      </c>
      <c r="D1581" s="7" t="str">
        <f t="shared" si="73"/>
        <v xml:space="preserve"> Michael</v>
      </c>
      <c r="E1581" s="7" t="str">
        <f t="shared" si="74"/>
        <v>Bosl</v>
      </c>
    </row>
    <row r="1582" spans="1:5" ht="15.6" x14ac:dyDescent="0.3">
      <c r="A1582" s="6" t="s">
        <v>790</v>
      </c>
      <c r="B1582" s="6" t="s">
        <v>3965</v>
      </c>
      <c r="C1582" s="7" t="str">
        <f t="shared" si="72"/>
        <v>Mr.</v>
      </c>
      <c r="D1582" s="7" t="str">
        <f t="shared" si="73"/>
        <v xml:space="preserve"> Samuel L</v>
      </c>
      <c r="E1582" s="7" t="str">
        <f t="shared" si="74"/>
        <v>Goldberg</v>
      </c>
    </row>
    <row r="1583" spans="1:5" ht="15.6" x14ac:dyDescent="0.3">
      <c r="A1583" s="6" t="s">
        <v>789</v>
      </c>
      <c r="B1583" s="6" t="s">
        <v>3966</v>
      </c>
      <c r="C1583" s="7" t="str">
        <f t="shared" si="72"/>
        <v>Mr.</v>
      </c>
      <c r="D1583" s="7" t="str">
        <f t="shared" si="73"/>
        <v xml:space="preserve"> Spencer A.</v>
      </c>
      <c r="E1583" s="7" t="str">
        <f t="shared" si="74"/>
        <v>Kelley</v>
      </c>
    </row>
    <row r="1584" spans="1:5" ht="15.6" x14ac:dyDescent="0.3">
      <c r="A1584" s="6" t="s">
        <v>788</v>
      </c>
      <c r="B1584" s="6" t="s">
        <v>3967</v>
      </c>
      <c r="C1584" s="7" t="str">
        <f t="shared" si="72"/>
        <v>Mrs.</v>
      </c>
      <c r="D1584" s="7" t="str">
        <f t="shared" si="73"/>
        <v xml:space="preserve"> Rochelle</v>
      </c>
      <c r="E1584" s="7" t="str">
        <f t="shared" si="74"/>
        <v>Johnston</v>
      </c>
    </row>
    <row r="1585" spans="1:5" ht="15.6" x14ac:dyDescent="0.3">
      <c r="A1585" s="6" t="s">
        <v>787</v>
      </c>
      <c r="B1585" s="6" t="s">
        <v>3968</v>
      </c>
      <c r="C1585" s="7" t="str">
        <f t="shared" si="72"/>
        <v>Ms.</v>
      </c>
      <c r="D1585" s="7" t="str">
        <f t="shared" si="73"/>
        <v xml:space="preserve"> Paula</v>
      </c>
      <c r="E1585" s="7" t="str">
        <f t="shared" si="74"/>
        <v>Keating</v>
      </c>
    </row>
    <row r="1586" spans="1:5" ht="15.6" x14ac:dyDescent="0.3">
      <c r="A1586" s="6" t="s">
        <v>786</v>
      </c>
      <c r="B1586" s="6" t="s">
        <v>3969</v>
      </c>
      <c r="C1586" s="7" t="str">
        <f t="shared" si="72"/>
        <v>Mrs.</v>
      </c>
      <c r="D1586" s="7" t="str">
        <f t="shared" si="73"/>
        <v xml:space="preserve"> Madeline E.</v>
      </c>
      <c r="E1586" s="7" t="str">
        <f t="shared" si="74"/>
        <v>Duhon</v>
      </c>
    </row>
    <row r="1587" spans="1:5" ht="15.6" x14ac:dyDescent="0.3">
      <c r="A1587" s="6" t="s">
        <v>785</v>
      </c>
      <c r="B1587" s="6" t="s">
        <v>3970</v>
      </c>
      <c r="C1587" s="7" t="str">
        <f t="shared" si="72"/>
        <v>Ms.</v>
      </c>
      <c r="D1587" s="7" t="str">
        <f t="shared" si="73"/>
        <v xml:space="preserve"> Maria Isabel</v>
      </c>
      <c r="E1587" s="7" t="str">
        <f t="shared" si="74"/>
        <v>Briseno</v>
      </c>
    </row>
    <row r="1588" spans="1:5" ht="15.6" x14ac:dyDescent="0.3">
      <c r="A1588" s="6" t="s">
        <v>784</v>
      </c>
      <c r="B1588" s="6" t="s">
        <v>3971</v>
      </c>
      <c r="C1588" s="7" t="str">
        <f t="shared" si="72"/>
        <v>Mr.</v>
      </c>
      <c r="D1588" s="7" t="str">
        <f t="shared" si="73"/>
        <v xml:space="preserve"> Arthur M.</v>
      </c>
      <c r="E1588" s="7" t="str">
        <f t="shared" si="74"/>
        <v>Besse</v>
      </c>
    </row>
    <row r="1589" spans="1:5" ht="15.6" x14ac:dyDescent="0.3">
      <c r="A1589" s="6" t="s">
        <v>783</v>
      </c>
      <c r="B1589" s="6" t="s">
        <v>3972</v>
      </c>
      <c r="C1589" s="7" t="str">
        <f t="shared" si="72"/>
        <v>Mr.</v>
      </c>
      <c r="D1589" s="7" t="str">
        <f t="shared" si="73"/>
        <v xml:space="preserve"> Joseph R.</v>
      </c>
      <c r="E1589" s="7" t="str">
        <f t="shared" si="74"/>
        <v>Shillings</v>
      </c>
    </row>
    <row r="1590" spans="1:5" ht="15.6" x14ac:dyDescent="0.3">
      <c r="A1590" s="6" t="s">
        <v>782</v>
      </c>
      <c r="B1590" s="6" t="s">
        <v>3973</v>
      </c>
      <c r="C1590" s="7" t="str">
        <f t="shared" si="72"/>
        <v>Ms.</v>
      </c>
      <c r="D1590" s="7" t="str">
        <f t="shared" si="73"/>
        <v xml:space="preserve"> Sachiko</v>
      </c>
      <c r="E1590" s="7" t="str">
        <f t="shared" si="74"/>
        <v>Tate</v>
      </c>
    </row>
    <row r="1591" spans="1:5" ht="15.6" x14ac:dyDescent="0.3">
      <c r="A1591" s="6" t="s">
        <v>781</v>
      </c>
      <c r="B1591" s="6" t="s">
        <v>3974</v>
      </c>
      <c r="C1591" s="7" t="str">
        <f t="shared" si="72"/>
        <v>Mr.</v>
      </c>
      <c r="D1591" s="7" t="str">
        <f t="shared" si="73"/>
        <v xml:space="preserve"> Christopher</v>
      </c>
      <c r="E1591" s="7" t="str">
        <f t="shared" si="74"/>
        <v>Arsenault</v>
      </c>
    </row>
    <row r="1592" spans="1:5" ht="15.6" x14ac:dyDescent="0.3">
      <c r="A1592" s="6" t="s">
        <v>780</v>
      </c>
      <c r="B1592" s="6" t="s">
        <v>3975</v>
      </c>
      <c r="C1592" s="7" t="str">
        <f t="shared" si="72"/>
        <v>Mr.</v>
      </c>
      <c r="D1592" s="7" t="str">
        <f t="shared" si="73"/>
        <v xml:space="preserve"> Joseph</v>
      </c>
      <c r="E1592" s="7" t="str">
        <f t="shared" si="74"/>
        <v>Hengoed</v>
      </c>
    </row>
    <row r="1593" spans="1:5" ht="15.6" x14ac:dyDescent="0.3">
      <c r="A1593" s="6" t="s">
        <v>779</v>
      </c>
      <c r="B1593" s="6" t="s">
        <v>3976</v>
      </c>
      <c r="C1593" s="7" t="str">
        <f t="shared" si="72"/>
        <v>Mr.</v>
      </c>
      <c r="D1593" s="7" t="str">
        <f t="shared" si="73"/>
        <v xml:space="preserve"> Lawrence</v>
      </c>
      <c r="E1593" s="7" t="str">
        <f t="shared" si="74"/>
        <v>Aller</v>
      </c>
    </row>
    <row r="1594" spans="1:5" ht="15.6" x14ac:dyDescent="0.3">
      <c r="A1594" s="6" t="s">
        <v>778</v>
      </c>
      <c r="B1594" s="6" t="s">
        <v>3977</v>
      </c>
      <c r="C1594" s="7" t="str">
        <f t="shared" si="72"/>
        <v>Mrs.</v>
      </c>
      <c r="D1594" s="7" t="str">
        <f t="shared" si="73"/>
        <v xml:space="preserve"> Katie</v>
      </c>
      <c r="E1594" s="7" t="str">
        <f t="shared" si="74"/>
        <v>Pisano</v>
      </c>
    </row>
    <row r="1595" spans="1:5" ht="15.6" x14ac:dyDescent="0.3">
      <c r="A1595" s="6" t="s">
        <v>777</v>
      </c>
      <c r="B1595" s="6" t="s">
        <v>3978</v>
      </c>
      <c r="C1595" s="7" t="str">
        <f t="shared" si="72"/>
        <v>Mr.</v>
      </c>
      <c r="D1595" s="7" t="str">
        <f t="shared" si="73"/>
        <v xml:space="preserve"> Ruben</v>
      </c>
      <c r="E1595" s="7" t="str">
        <f t="shared" si="74"/>
        <v>Sanca</v>
      </c>
    </row>
    <row r="1596" spans="1:5" ht="15.6" x14ac:dyDescent="0.3">
      <c r="A1596" s="6" t="s">
        <v>776</v>
      </c>
      <c r="B1596" s="6" t="s">
        <v>3979</v>
      </c>
      <c r="C1596" s="7" t="str">
        <f t="shared" si="72"/>
        <v>Ms.</v>
      </c>
      <c r="D1596" s="7" t="str">
        <f t="shared" si="73"/>
        <v xml:space="preserve"> Sarah</v>
      </c>
      <c r="E1596" s="7" t="str">
        <f t="shared" si="74"/>
        <v>Bond</v>
      </c>
    </row>
    <row r="1597" spans="1:5" ht="15.6" x14ac:dyDescent="0.3">
      <c r="A1597" s="6" t="s">
        <v>775</v>
      </c>
      <c r="B1597" s="6" t="s">
        <v>3980</v>
      </c>
      <c r="C1597" s="7" t="str">
        <f t="shared" si="72"/>
        <v>Mrs.</v>
      </c>
      <c r="D1597" s="7" t="str">
        <f t="shared" si="73"/>
        <v xml:space="preserve"> Angela R.</v>
      </c>
      <c r="E1597" s="7" t="str">
        <f t="shared" si="74"/>
        <v>Carron</v>
      </c>
    </row>
    <row r="1598" spans="1:5" ht="15.6" x14ac:dyDescent="0.3">
      <c r="A1598" s="6" t="s">
        <v>774</v>
      </c>
      <c r="B1598" s="6" t="s">
        <v>3981</v>
      </c>
      <c r="C1598" s="7" t="str">
        <f t="shared" si="72"/>
        <v>Mr.</v>
      </c>
      <c r="D1598" s="7" t="str">
        <f t="shared" si="73"/>
        <v xml:space="preserve"> Chatham</v>
      </c>
      <c r="E1598" s="7" t="str">
        <f t="shared" si="74"/>
        <v>Ellwanger</v>
      </c>
    </row>
    <row r="1599" spans="1:5" ht="15.6" x14ac:dyDescent="0.3">
      <c r="A1599" s="6" t="s">
        <v>773</v>
      </c>
      <c r="B1599" s="6" t="s">
        <v>3982</v>
      </c>
      <c r="C1599" s="7" t="str">
        <f t="shared" si="72"/>
        <v>Mr.</v>
      </c>
      <c r="D1599" s="7" t="str">
        <f t="shared" si="73"/>
        <v xml:space="preserve"> Derek</v>
      </c>
      <c r="E1599" s="7" t="str">
        <f t="shared" si="74"/>
        <v>Hanson</v>
      </c>
    </row>
    <row r="1600" spans="1:5" ht="15.6" x14ac:dyDescent="0.3">
      <c r="A1600" s="6" t="s">
        <v>772</v>
      </c>
      <c r="B1600" s="6" t="s">
        <v>3983</v>
      </c>
      <c r="C1600" s="7" t="str">
        <f t="shared" si="72"/>
        <v>Mr.</v>
      </c>
      <c r="D1600" s="7" t="str">
        <f t="shared" si="73"/>
        <v xml:space="preserve"> Kalvin J.</v>
      </c>
      <c r="E1600" s="7" t="str">
        <f t="shared" si="74"/>
        <v>Tucker</v>
      </c>
    </row>
    <row r="1601" spans="1:5" ht="15.6" x14ac:dyDescent="0.3">
      <c r="A1601" s="6" t="s">
        <v>771</v>
      </c>
      <c r="B1601" s="6" t="s">
        <v>3984</v>
      </c>
      <c r="C1601" s="7" t="str">
        <f t="shared" si="72"/>
        <v>Mr.</v>
      </c>
      <c r="D1601" s="7" t="str">
        <f t="shared" si="73"/>
        <v xml:space="preserve"> Dave</v>
      </c>
      <c r="E1601" s="7" t="str">
        <f t="shared" si="74"/>
        <v>Counts</v>
      </c>
    </row>
    <row r="1602" spans="1:5" ht="15.6" x14ac:dyDescent="0.3">
      <c r="A1602" s="6" t="s">
        <v>770</v>
      </c>
      <c r="B1602" s="6" t="s">
        <v>3985</v>
      </c>
      <c r="C1602" s="7" t="str">
        <f t="shared" si="72"/>
        <v>Ms.</v>
      </c>
      <c r="D1602" s="7" t="str">
        <f t="shared" si="73"/>
        <v xml:space="preserve"> Barbara G.</v>
      </c>
      <c r="E1602" s="7" t="str">
        <f t="shared" si="74"/>
        <v>Carson</v>
      </c>
    </row>
    <row r="1603" spans="1:5" ht="15.6" x14ac:dyDescent="0.3">
      <c r="A1603" s="6" t="s">
        <v>769</v>
      </c>
      <c r="B1603" s="6" t="s">
        <v>3986</v>
      </c>
      <c r="C1603" s="7" t="str">
        <f t="shared" ref="C1603:C1666" si="75">MID(B1603,FIND(",",B1603)+2,FIND(" ",B1603,FIND(",",B1603)+2)-FIND(",",B1603)-2)</f>
        <v>Mr.</v>
      </c>
      <c r="D1603" s="7" t="str">
        <f t="shared" ref="D1603:D1666" si="76">MID(B1603,FIND(" ",B1603,FIND(",",B1603)+2)+1,LEN(B1603)-FIND(" ",B1603,FIND(",",B1603)+2))</f>
        <v xml:space="preserve"> Skylar</v>
      </c>
      <c r="E1603" s="7" t="str">
        <f t="shared" ref="E1603:E1666" si="77">LEFT(B1603,FIND(",",B1603)-1)</f>
        <v>Haines</v>
      </c>
    </row>
    <row r="1604" spans="1:5" ht="15.6" x14ac:dyDescent="0.3">
      <c r="A1604" s="6" t="s">
        <v>768</v>
      </c>
      <c r="B1604" s="6" t="s">
        <v>3987</v>
      </c>
      <c r="C1604" s="7" t="str">
        <f t="shared" si="75"/>
        <v>Mr.</v>
      </c>
      <c r="D1604" s="7" t="str">
        <f t="shared" si="76"/>
        <v xml:space="preserve"> Nick</v>
      </c>
      <c r="E1604" s="7" t="str">
        <f t="shared" si="77"/>
        <v>Schnabel</v>
      </c>
    </row>
    <row r="1605" spans="1:5" ht="15.6" x14ac:dyDescent="0.3">
      <c r="A1605" s="6" t="s">
        <v>767</v>
      </c>
      <c r="B1605" s="6" t="s">
        <v>3988</v>
      </c>
      <c r="C1605" s="7" t="str">
        <f t="shared" si="75"/>
        <v>Mr.</v>
      </c>
      <c r="D1605" s="7" t="str">
        <f t="shared" si="76"/>
        <v xml:space="preserve"> Sunny S</v>
      </c>
      <c r="E1605" s="7" t="str">
        <f t="shared" si="77"/>
        <v>Thind</v>
      </c>
    </row>
    <row r="1606" spans="1:5" ht="15.6" x14ac:dyDescent="0.3">
      <c r="A1606" s="6" t="s">
        <v>766</v>
      </c>
      <c r="B1606" s="6" t="s">
        <v>3989</v>
      </c>
      <c r="C1606" s="7" t="str">
        <f t="shared" si="75"/>
        <v>Mrs.</v>
      </c>
      <c r="D1606" s="7" t="str">
        <f t="shared" si="76"/>
        <v xml:space="preserve"> Anne-Marie</v>
      </c>
      <c r="E1606" s="7" t="str">
        <f t="shared" si="77"/>
        <v>Simon</v>
      </c>
    </row>
    <row r="1607" spans="1:5" ht="15.6" x14ac:dyDescent="0.3">
      <c r="A1607" s="6" t="s">
        <v>765</v>
      </c>
      <c r="B1607" s="6" t="s">
        <v>3990</v>
      </c>
      <c r="C1607" s="7" t="str">
        <f t="shared" si="75"/>
        <v>Mr.</v>
      </c>
      <c r="D1607" s="7" t="str">
        <f t="shared" si="76"/>
        <v xml:space="preserve"> Nicholas</v>
      </c>
      <c r="E1607" s="7" t="str">
        <f t="shared" si="77"/>
        <v>Arciniaga</v>
      </c>
    </row>
    <row r="1608" spans="1:5" ht="15.6" x14ac:dyDescent="0.3">
      <c r="A1608" s="6" t="s">
        <v>764</v>
      </c>
      <c r="B1608" s="6" t="s">
        <v>3991</v>
      </c>
      <c r="C1608" s="7" t="str">
        <f t="shared" si="75"/>
        <v>Mr.</v>
      </c>
      <c r="D1608" s="7" t="str">
        <f t="shared" si="76"/>
        <v xml:space="preserve"> Scott M.</v>
      </c>
      <c r="E1608" s="7" t="str">
        <f t="shared" si="77"/>
        <v>Ryan</v>
      </c>
    </row>
    <row r="1609" spans="1:5" ht="15.6" x14ac:dyDescent="0.3">
      <c r="A1609" s="6" t="s">
        <v>763</v>
      </c>
      <c r="B1609" s="6" t="s">
        <v>3992</v>
      </c>
      <c r="C1609" s="7" t="str">
        <f t="shared" si="75"/>
        <v>Ms.</v>
      </c>
      <c r="D1609" s="7" t="str">
        <f t="shared" si="76"/>
        <v xml:space="preserve"> Marisa A</v>
      </c>
      <c r="E1609" s="7" t="str">
        <f t="shared" si="77"/>
        <v>Lizak</v>
      </c>
    </row>
    <row r="1610" spans="1:5" ht="15.6" x14ac:dyDescent="0.3">
      <c r="A1610" s="6" t="s">
        <v>762</v>
      </c>
      <c r="B1610" s="6" t="s">
        <v>3993</v>
      </c>
      <c r="C1610" s="7" t="str">
        <f t="shared" si="75"/>
        <v>Ms.</v>
      </c>
      <c r="D1610" s="7" t="str">
        <f t="shared" si="76"/>
        <v xml:space="preserve"> Katie</v>
      </c>
      <c r="E1610" s="7" t="str">
        <f t="shared" si="77"/>
        <v>Howery</v>
      </c>
    </row>
    <row r="1611" spans="1:5" ht="15.6" x14ac:dyDescent="0.3">
      <c r="A1611" s="6" t="s">
        <v>761</v>
      </c>
      <c r="B1611" s="6" t="s">
        <v>3994</v>
      </c>
      <c r="C1611" s="7" t="str">
        <f t="shared" si="75"/>
        <v>Ms.</v>
      </c>
      <c r="D1611" s="7" t="str">
        <f t="shared" si="76"/>
        <v xml:space="preserve"> Amy L</v>
      </c>
      <c r="E1611" s="7" t="str">
        <f t="shared" si="77"/>
        <v>Crain</v>
      </c>
    </row>
    <row r="1612" spans="1:5" ht="15.6" x14ac:dyDescent="0.3">
      <c r="A1612" s="6" t="s">
        <v>760</v>
      </c>
      <c r="B1612" s="6" t="s">
        <v>3995</v>
      </c>
      <c r="C1612" s="7" t="str">
        <f t="shared" si="75"/>
        <v>Ms.</v>
      </c>
      <c r="D1612" s="7" t="str">
        <f t="shared" si="76"/>
        <v xml:space="preserve"> Jenna M</v>
      </c>
      <c r="E1612" s="7" t="str">
        <f t="shared" si="77"/>
        <v>Hotze</v>
      </c>
    </row>
    <row r="1613" spans="1:5" ht="15.6" x14ac:dyDescent="0.3">
      <c r="A1613" s="6" t="s">
        <v>759</v>
      </c>
      <c r="B1613" s="6" t="s">
        <v>3996</v>
      </c>
      <c r="C1613" s="7" t="str">
        <f t="shared" si="75"/>
        <v>Ms.</v>
      </c>
      <c r="D1613" s="7" t="str">
        <f t="shared" si="76"/>
        <v xml:space="preserve"> Elizabeth M.</v>
      </c>
      <c r="E1613" s="7" t="str">
        <f t="shared" si="77"/>
        <v>Chauhan</v>
      </c>
    </row>
    <row r="1614" spans="1:5" ht="15.6" x14ac:dyDescent="0.3">
      <c r="A1614" s="6" t="s">
        <v>758</v>
      </c>
      <c r="B1614" s="6" t="s">
        <v>3997</v>
      </c>
      <c r="C1614" s="7" t="str">
        <f t="shared" si="75"/>
        <v>Mr.</v>
      </c>
      <c r="D1614" s="7" t="str">
        <f t="shared" si="76"/>
        <v xml:space="preserve"> Lyazid</v>
      </c>
      <c r="E1614" s="7" t="str">
        <f t="shared" si="77"/>
        <v>Raab</v>
      </c>
    </row>
    <row r="1615" spans="1:5" ht="15.6" x14ac:dyDescent="0.3">
      <c r="A1615" s="6" t="s">
        <v>757</v>
      </c>
      <c r="B1615" s="6" t="s">
        <v>3998</v>
      </c>
      <c r="C1615" s="7" t="str">
        <f t="shared" si="75"/>
        <v>Ms.</v>
      </c>
      <c r="D1615" s="7" t="str">
        <f t="shared" si="76"/>
        <v xml:space="preserve"> Lindsey A.</v>
      </c>
      <c r="E1615" s="7" t="str">
        <f t="shared" si="77"/>
        <v>McKown</v>
      </c>
    </row>
    <row r="1616" spans="1:5" ht="15.6" x14ac:dyDescent="0.3">
      <c r="A1616" s="6" t="s">
        <v>756</v>
      </c>
      <c r="B1616" s="6" t="s">
        <v>3999</v>
      </c>
      <c r="C1616" s="7" t="str">
        <f t="shared" si="75"/>
        <v>Mr.</v>
      </c>
      <c r="D1616" s="7" t="str">
        <f t="shared" si="76"/>
        <v xml:space="preserve"> Chris</v>
      </c>
      <c r="E1616" s="7" t="str">
        <f t="shared" si="77"/>
        <v>Schiemann</v>
      </c>
    </row>
    <row r="1617" spans="1:5" ht="15.6" x14ac:dyDescent="0.3">
      <c r="A1617" s="6" t="s">
        <v>755</v>
      </c>
      <c r="B1617" s="6" t="s">
        <v>4000</v>
      </c>
      <c r="C1617" s="7" t="str">
        <f t="shared" si="75"/>
        <v>Ms.</v>
      </c>
      <c r="D1617" s="7" t="str">
        <f t="shared" si="76"/>
        <v xml:space="preserve"> Jennifer A</v>
      </c>
      <c r="E1617" s="7" t="str">
        <f t="shared" si="77"/>
        <v>Cress</v>
      </c>
    </row>
    <row r="1618" spans="1:5" ht="15.6" x14ac:dyDescent="0.3">
      <c r="A1618" s="6" t="s">
        <v>754</v>
      </c>
      <c r="B1618" s="6" t="s">
        <v>4001</v>
      </c>
      <c r="C1618" s="7" t="str">
        <f t="shared" si="75"/>
        <v>Mr.</v>
      </c>
      <c r="D1618" s="7" t="str">
        <f t="shared" si="76"/>
        <v xml:space="preserve"> Leif S.</v>
      </c>
      <c r="E1618" s="7" t="str">
        <f t="shared" si="77"/>
        <v>Mawson</v>
      </c>
    </row>
    <row r="1619" spans="1:5" ht="15.6" x14ac:dyDescent="0.3">
      <c r="A1619" s="6" t="s">
        <v>753</v>
      </c>
      <c r="B1619" s="6" t="s">
        <v>4002</v>
      </c>
      <c r="C1619" s="7" t="str">
        <f t="shared" si="75"/>
        <v>Ms.</v>
      </c>
      <c r="D1619" s="7" t="str">
        <f t="shared" si="76"/>
        <v xml:space="preserve"> Stephanie A</v>
      </c>
      <c r="E1619" s="7" t="str">
        <f t="shared" si="77"/>
        <v>Wigginton</v>
      </c>
    </row>
    <row r="1620" spans="1:5" ht="15.6" x14ac:dyDescent="0.3">
      <c r="A1620" s="6" t="s">
        <v>752</v>
      </c>
      <c r="B1620" s="6" t="s">
        <v>4003</v>
      </c>
      <c r="C1620" s="7" t="str">
        <f t="shared" si="75"/>
        <v>Mr.</v>
      </c>
      <c r="D1620" s="7" t="str">
        <f t="shared" si="76"/>
        <v xml:space="preserve"> Bo</v>
      </c>
      <c r="E1620" s="7" t="str">
        <f t="shared" si="77"/>
        <v>Wang</v>
      </c>
    </row>
    <row r="1621" spans="1:5" ht="15.6" x14ac:dyDescent="0.3">
      <c r="A1621" s="6" t="s">
        <v>751</v>
      </c>
      <c r="B1621" s="6" t="s">
        <v>4004</v>
      </c>
      <c r="C1621" s="7" t="str">
        <f t="shared" si="75"/>
        <v>Ms.</v>
      </c>
      <c r="D1621" s="7" t="str">
        <f t="shared" si="76"/>
        <v xml:space="preserve"> Leah</v>
      </c>
      <c r="E1621" s="7" t="str">
        <f t="shared" si="77"/>
        <v>Schroeder</v>
      </c>
    </row>
    <row r="1622" spans="1:5" ht="15.6" x14ac:dyDescent="0.3">
      <c r="A1622" s="6" t="s">
        <v>750</v>
      </c>
      <c r="B1622" s="6" t="s">
        <v>4005</v>
      </c>
      <c r="C1622" s="7" t="str">
        <f t="shared" si="75"/>
        <v>Ms.</v>
      </c>
      <c r="D1622" s="7" t="str">
        <f t="shared" si="76"/>
        <v xml:space="preserve"> Kara Lynne</v>
      </c>
      <c r="E1622" s="7" t="str">
        <f t="shared" si="77"/>
        <v>Leonard</v>
      </c>
    </row>
    <row r="1623" spans="1:5" ht="15.6" x14ac:dyDescent="0.3">
      <c r="A1623" s="6" t="s">
        <v>749</v>
      </c>
      <c r="B1623" s="6" t="s">
        <v>4006</v>
      </c>
      <c r="C1623" s="7" t="str">
        <f t="shared" si="75"/>
        <v>Mr.</v>
      </c>
      <c r="D1623" s="7" t="str">
        <f t="shared" si="76"/>
        <v xml:space="preserve"> Jeffrey</v>
      </c>
      <c r="E1623" s="7" t="str">
        <f t="shared" si="77"/>
        <v>Tissue</v>
      </c>
    </row>
    <row r="1624" spans="1:5" ht="15.6" x14ac:dyDescent="0.3">
      <c r="A1624" s="6" t="s">
        <v>748</v>
      </c>
      <c r="B1624" s="6" t="s">
        <v>4007</v>
      </c>
      <c r="C1624" s="7" t="str">
        <f t="shared" si="75"/>
        <v>Mr.</v>
      </c>
      <c r="D1624" s="7" t="str">
        <f t="shared" si="76"/>
        <v xml:space="preserve"> Justin</v>
      </c>
      <c r="E1624" s="7" t="str">
        <f t="shared" si="77"/>
        <v>Wood</v>
      </c>
    </row>
    <row r="1625" spans="1:5" ht="15.6" x14ac:dyDescent="0.3">
      <c r="A1625" s="6" t="s">
        <v>747</v>
      </c>
      <c r="B1625" s="6" t="s">
        <v>4008</v>
      </c>
      <c r="C1625" s="7" t="str">
        <f t="shared" si="75"/>
        <v>Ms.</v>
      </c>
      <c r="D1625" s="7" t="str">
        <f t="shared" si="76"/>
        <v xml:space="preserve"> Emily</v>
      </c>
      <c r="E1625" s="7" t="str">
        <f t="shared" si="77"/>
        <v>Denny</v>
      </c>
    </row>
    <row r="1626" spans="1:5" ht="15.6" x14ac:dyDescent="0.3">
      <c r="A1626" s="6" t="s">
        <v>746</v>
      </c>
      <c r="B1626" s="6" t="s">
        <v>4009</v>
      </c>
      <c r="C1626" s="7" t="str">
        <f t="shared" si="75"/>
        <v>Ms.</v>
      </c>
      <c r="D1626" s="7" t="str">
        <f t="shared" si="76"/>
        <v xml:space="preserve"> Rebecca</v>
      </c>
      <c r="E1626" s="7" t="str">
        <f t="shared" si="77"/>
        <v>Testa</v>
      </c>
    </row>
    <row r="1627" spans="1:5" ht="15.6" x14ac:dyDescent="0.3">
      <c r="A1627" s="6" t="s">
        <v>745</v>
      </c>
      <c r="B1627" s="6" t="s">
        <v>4010</v>
      </c>
      <c r="C1627" s="7" t="str">
        <f t="shared" si="75"/>
        <v>Mrs.</v>
      </c>
      <c r="D1627" s="7" t="str">
        <f t="shared" si="76"/>
        <v xml:space="preserve"> Allie</v>
      </c>
      <c r="E1627" s="7" t="str">
        <f t="shared" si="77"/>
        <v>Mooney</v>
      </c>
    </row>
    <row r="1628" spans="1:5" ht="15.6" x14ac:dyDescent="0.3">
      <c r="A1628" s="6" t="s">
        <v>744</v>
      </c>
      <c r="B1628" s="6" t="s">
        <v>4011</v>
      </c>
      <c r="C1628" s="7" t="str">
        <f t="shared" si="75"/>
        <v>Ms.</v>
      </c>
      <c r="D1628" s="7" t="str">
        <f t="shared" si="76"/>
        <v xml:space="preserve"> Trasi</v>
      </c>
      <c r="E1628" s="7" t="str">
        <f t="shared" si="77"/>
        <v>Buchholtz</v>
      </c>
    </row>
    <row r="1629" spans="1:5" ht="15.6" x14ac:dyDescent="0.3">
      <c r="A1629" s="6" t="s">
        <v>743</v>
      </c>
      <c r="B1629" s="6" t="s">
        <v>4012</v>
      </c>
      <c r="C1629" s="7" t="str">
        <f t="shared" si="75"/>
        <v>Mr.</v>
      </c>
      <c r="D1629" s="7" t="str">
        <f t="shared" si="76"/>
        <v xml:space="preserve"> Kevin</v>
      </c>
      <c r="E1629" s="7" t="str">
        <f t="shared" si="77"/>
        <v>Hoyt</v>
      </c>
    </row>
    <row r="1630" spans="1:5" ht="15.6" x14ac:dyDescent="0.3">
      <c r="A1630" s="6" t="s">
        <v>742</v>
      </c>
      <c r="B1630" s="6" t="s">
        <v>4013</v>
      </c>
      <c r="C1630" s="7" t="str">
        <f t="shared" si="75"/>
        <v>Mr.</v>
      </c>
      <c r="D1630" s="7" t="str">
        <f t="shared" si="76"/>
        <v xml:space="preserve"> Fernando</v>
      </c>
      <c r="E1630" s="7" t="str">
        <f t="shared" si="77"/>
        <v>Cabada</v>
      </c>
    </row>
    <row r="1631" spans="1:5" ht="15.6" x14ac:dyDescent="0.3">
      <c r="A1631" s="6" t="s">
        <v>741</v>
      </c>
      <c r="B1631" s="6" t="s">
        <v>4014</v>
      </c>
      <c r="C1631" s="7" t="str">
        <f t="shared" si="75"/>
        <v>Ms.</v>
      </c>
      <c r="D1631" s="7" t="str">
        <f t="shared" si="76"/>
        <v xml:space="preserve"> Ieva</v>
      </c>
      <c r="E1631" s="7" t="str">
        <f t="shared" si="77"/>
        <v>Lobaciute</v>
      </c>
    </row>
    <row r="1632" spans="1:5" ht="15.6" x14ac:dyDescent="0.3">
      <c r="A1632" s="6" t="s">
        <v>740</v>
      </c>
      <c r="B1632" s="6" t="s">
        <v>4015</v>
      </c>
      <c r="C1632" s="7" t="str">
        <f t="shared" si="75"/>
        <v>Mr.</v>
      </c>
      <c r="D1632" s="7" t="str">
        <f t="shared" si="76"/>
        <v xml:space="preserve"> Chris</v>
      </c>
      <c r="E1632" s="7" t="str">
        <f t="shared" si="77"/>
        <v>Dawes</v>
      </c>
    </row>
    <row r="1633" spans="1:5" ht="15.6" x14ac:dyDescent="0.3">
      <c r="A1633" s="6" t="s">
        <v>739</v>
      </c>
      <c r="B1633" s="6" t="s">
        <v>4016</v>
      </c>
      <c r="C1633" s="7" t="str">
        <f t="shared" si="75"/>
        <v>Mr.</v>
      </c>
      <c r="D1633" s="7" t="str">
        <f t="shared" si="76"/>
        <v xml:space="preserve"> Drew L.</v>
      </c>
      <c r="E1633" s="7" t="str">
        <f t="shared" si="77"/>
        <v>Deppen</v>
      </c>
    </row>
    <row r="1634" spans="1:5" ht="15.6" x14ac:dyDescent="0.3">
      <c r="A1634" s="6" t="s">
        <v>738</v>
      </c>
      <c r="B1634" s="6" t="s">
        <v>4017</v>
      </c>
      <c r="C1634" s="7" t="str">
        <f t="shared" si="75"/>
        <v>Ms.</v>
      </c>
      <c r="D1634" s="7" t="str">
        <f t="shared" si="76"/>
        <v xml:space="preserve"> Christina</v>
      </c>
      <c r="E1634" s="7" t="str">
        <f t="shared" si="77"/>
        <v>Oberndorfer</v>
      </c>
    </row>
    <row r="1635" spans="1:5" ht="15.6" x14ac:dyDescent="0.3">
      <c r="A1635" s="6" t="s">
        <v>737</v>
      </c>
      <c r="B1635" s="6" t="s">
        <v>4018</v>
      </c>
      <c r="C1635" s="7" t="str">
        <f t="shared" si="75"/>
        <v>Mr.</v>
      </c>
      <c r="D1635" s="7" t="str">
        <f t="shared" si="76"/>
        <v xml:space="preserve"> Alexander G</v>
      </c>
      <c r="E1635" s="7" t="str">
        <f t="shared" si="77"/>
        <v>Hetherington</v>
      </c>
    </row>
    <row r="1636" spans="1:5" ht="15.6" x14ac:dyDescent="0.3">
      <c r="A1636" s="6" t="s">
        <v>736</v>
      </c>
      <c r="B1636" s="6" t="s">
        <v>4019</v>
      </c>
      <c r="C1636" s="7" t="str">
        <f t="shared" si="75"/>
        <v>Ms.</v>
      </c>
      <c r="D1636" s="7" t="str">
        <f t="shared" si="76"/>
        <v xml:space="preserve"> Meaghan</v>
      </c>
      <c r="E1636" s="7" t="str">
        <f t="shared" si="77"/>
        <v>Murray</v>
      </c>
    </row>
    <row r="1637" spans="1:5" ht="15.6" x14ac:dyDescent="0.3">
      <c r="A1637" s="6" t="s">
        <v>735</v>
      </c>
      <c r="B1637" s="6" t="s">
        <v>4020</v>
      </c>
      <c r="C1637" s="7" t="str">
        <f t="shared" si="75"/>
        <v>Ms.</v>
      </c>
      <c r="D1637" s="7" t="str">
        <f t="shared" si="76"/>
        <v xml:space="preserve"> Kristin</v>
      </c>
      <c r="E1637" s="7" t="str">
        <f t="shared" si="77"/>
        <v>Higden</v>
      </c>
    </row>
    <row r="1638" spans="1:5" ht="15.6" x14ac:dyDescent="0.3">
      <c r="A1638" s="6" t="s">
        <v>734</v>
      </c>
      <c r="B1638" s="6" t="s">
        <v>4021</v>
      </c>
      <c r="C1638" s="7" t="str">
        <f t="shared" si="75"/>
        <v>Ms.</v>
      </c>
      <c r="D1638" s="7" t="str">
        <f t="shared" si="76"/>
        <v xml:space="preserve"> Andrea K.</v>
      </c>
      <c r="E1638" s="7" t="str">
        <f t="shared" si="77"/>
        <v>Rediger</v>
      </c>
    </row>
    <row r="1639" spans="1:5" ht="15.6" x14ac:dyDescent="0.3">
      <c r="A1639" s="6" t="s">
        <v>733</v>
      </c>
      <c r="B1639" s="6" t="s">
        <v>4022</v>
      </c>
      <c r="C1639" s="7" t="str">
        <f t="shared" si="75"/>
        <v>Ms.</v>
      </c>
      <c r="D1639" s="7" t="str">
        <f t="shared" si="76"/>
        <v xml:space="preserve"> Kris</v>
      </c>
      <c r="E1639" s="7" t="str">
        <f t="shared" si="77"/>
        <v>Huff</v>
      </c>
    </row>
    <row r="1640" spans="1:5" ht="15.6" x14ac:dyDescent="0.3">
      <c r="A1640" s="6" t="s">
        <v>732</v>
      </c>
      <c r="B1640" s="6" t="s">
        <v>4023</v>
      </c>
      <c r="C1640" s="7" t="str">
        <f t="shared" si="75"/>
        <v>Mr.</v>
      </c>
      <c r="D1640" s="7" t="str">
        <f t="shared" si="76"/>
        <v xml:space="preserve"> Alden W</v>
      </c>
      <c r="E1640" s="7" t="str">
        <f t="shared" si="77"/>
        <v>Hall</v>
      </c>
    </row>
    <row r="1641" spans="1:5" ht="15.6" x14ac:dyDescent="0.3">
      <c r="A1641" s="6" t="s">
        <v>731</v>
      </c>
      <c r="B1641" s="6" t="s">
        <v>4024</v>
      </c>
      <c r="C1641" s="7" t="str">
        <f t="shared" si="75"/>
        <v>Ms.</v>
      </c>
      <c r="D1641" s="7" t="str">
        <f t="shared" si="76"/>
        <v xml:space="preserve"> Suzanne M</v>
      </c>
      <c r="E1641" s="7" t="str">
        <f t="shared" si="77"/>
        <v>Grise</v>
      </c>
    </row>
    <row r="1642" spans="1:5" ht="15.6" x14ac:dyDescent="0.3">
      <c r="A1642" s="6" t="s">
        <v>730</v>
      </c>
      <c r="B1642" s="6" t="s">
        <v>4025</v>
      </c>
      <c r="C1642" s="7" t="str">
        <f t="shared" si="75"/>
        <v>Ms.</v>
      </c>
      <c r="D1642" s="7" t="str">
        <f t="shared" si="76"/>
        <v xml:space="preserve"> Heidi Z.</v>
      </c>
      <c r="E1642" s="7" t="str">
        <f t="shared" si="77"/>
        <v>Skildum</v>
      </c>
    </row>
    <row r="1643" spans="1:5" ht="15.6" x14ac:dyDescent="0.3">
      <c r="A1643" s="6" t="s">
        <v>729</v>
      </c>
      <c r="B1643" s="6" t="s">
        <v>4026</v>
      </c>
      <c r="C1643" s="7" t="str">
        <f t="shared" si="75"/>
        <v>Ms.</v>
      </c>
      <c r="D1643" s="7" t="str">
        <f t="shared" si="76"/>
        <v xml:space="preserve"> Carolyn</v>
      </c>
      <c r="E1643" s="7" t="str">
        <f t="shared" si="77"/>
        <v>Yang</v>
      </c>
    </row>
    <row r="1644" spans="1:5" ht="15.6" x14ac:dyDescent="0.3">
      <c r="A1644" s="6" t="s">
        <v>728</v>
      </c>
      <c r="B1644" s="6" t="s">
        <v>4027</v>
      </c>
      <c r="C1644" s="7" t="str">
        <f t="shared" si="75"/>
        <v>Ms.</v>
      </c>
      <c r="D1644" s="7" t="str">
        <f t="shared" si="76"/>
        <v xml:space="preserve"> Sabine</v>
      </c>
      <c r="E1644" s="7" t="str">
        <f t="shared" si="77"/>
        <v>Fischer-Daly</v>
      </c>
    </row>
    <row r="1645" spans="1:5" ht="15.6" x14ac:dyDescent="0.3">
      <c r="A1645" s="6" t="s">
        <v>727</v>
      </c>
      <c r="B1645" s="6" t="s">
        <v>4028</v>
      </c>
      <c r="C1645" s="7" t="str">
        <f t="shared" si="75"/>
        <v>Mr.</v>
      </c>
      <c r="D1645" s="7" t="str">
        <f t="shared" si="76"/>
        <v xml:space="preserve"> Bobby</v>
      </c>
      <c r="E1645" s="7" t="str">
        <f t="shared" si="77"/>
        <v>Asher</v>
      </c>
    </row>
    <row r="1646" spans="1:5" ht="15.6" x14ac:dyDescent="0.3">
      <c r="A1646" s="6" t="s">
        <v>726</v>
      </c>
      <c r="B1646" s="6" t="s">
        <v>4029</v>
      </c>
      <c r="C1646" s="7" t="str">
        <f t="shared" si="75"/>
        <v>Mr.</v>
      </c>
      <c r="D1646" s="7" t="str">
        <f t="shared" si="76"/>
        <v xml:space="preserve"> Fan</v>
      </c>
      <c r="E1646" s="7" t="str">
        <f t="shared" si="77"/>
        <v>Zhou</v>
      </c>
    </row>
    <row r="1647" spans="1:5" ht="15.6" x14ac:dyDescent="0.3">
      <c r="A1647" s="6" t="s">
        <v>725</v>
      </c>
      <c r="B1647" s="6" t="s">
        <v>4030</v>
      </c>
      <c r="C1647" s="7" t="str">
        <f t="shared" si="75"/>
        <v>Mrs.</v>
      </c>
      <c r="D1647" s="7" t="str">
        <f t="shared" si="76"/>
        <v xml:space="preserve"> Rachel M</v>
      </c>
      <c r="E1647" s="7" t="str">
        <f t="shared" si="77"/>
        <v>Rudder</v>
      </c>
    </row>
    <row r="1648" spans="1:5" ht="15.6" x14ac:dyDescent="0.3">
      <c r="A1648" s="6" t="s">
        <v>724</v>
      </c>
      <c r="B1648" s="6" t="s">
        <v>4031</v>
      </c>
      <c r="C1648" s="7" t="str">
        <f t="shared" si="75"/>
        <v>Mr.</v>
      </c>
      <c r="D1648" s="7" t="str">
        <f t="shared" si="76"/>
        <v xml:space="preserve"> Greg</v>
      </c>
      <c r="E1648" s="7" t="str">
        <f t="shared" si="77"/>
        <v>Cartmell</v>
      </c>
    </row>
    <row r="1649" spans="1:5" ht="15.6" x14ac:dyDescent="0.3">
      <c r="A1649" s="6" t="s">
        <v>723</v>
      </c>
      <c r="B1649" s="6" t="s">
        <v>4032</v>
      </c>
      <c r="C1649" s="7" t="str">
        <f t="shared" si="75"/>
        <v>Mr.</v>
      </c>
      <c r="D1649" s="7" t="str">
        <f t="shared" si="76"/>
        <v xml:space="preserve"> Dan</v>
      </c>
      <c r="E1649" s="7" t="str">
        <f t="shared" si="77"/>
        <v>Troland</v>
      </c>
    </row>
    <row r="1650" spans="1:5" ht="15.6" x14ac:dyDescent="0.3">
      <c r="A1650" s="6" t="s">
        <v>722</v>
      </c>
      <c r="B1650" s="6" t="s">
        <v>4033</v>
      </c>
      <c r="C1650" s="7" t="str">
        <f t="shared" si="75"/>
        <v>Ms.</v>
      </c>
      <c r="D1650" s="7" t="str">
        <f t="shared" si="76"/>
        <v xml:space="preserve"> Jennifer A</v>
      </c>
      <c r="E1650" s="7" t="str">
        <f t="shared" si="77"/>
        <v>Hall</v>
      </c>
    </row>
    <row r="1651" spans="1:5" ht="15.6" x14ac:dyDescent="0.3">
      <c r="A1651" s="6" t="s">
        <v>721</v>
      </c>
      <c r="B1651" s="6" t="s">
        <v>4034</v>
      </c>
      <c r="C1651" s="7" t="str">
        <f t="shared" si="75"/>
        <v>Mrs.</v>
      </c>
      <c r="D1651" s="7" t="str">
        <f t="shared" si="76"/>
        <v xml:space="preserve"> Jessica</v>
      </c>
      <c r="E1651" s="7" t="str">
        <f t="shared" si="77"/>
        <v>Berg</v>
      </c>
    </row>
    <row r="1652" spans="1:5" ht="15.6" x14ac:dyDescent="0.3">
      <c r="A1652" s="6" t="s">
        <v>720</v>
      </c>
      <c r="B1652" s="6" t="s">
        <v>4035</v>
      </c>
      <c r="C1652" s="7" t="str">
        <f t="shared" si="75"/>
        <v>Mr.</v>
      </c>
      <c r="D1652" s="7" t="str">
        <f t="shared" si="76"/>
        <v xml:space="preserve"> Chaiwat</v>
      </c>
      <c r="E1652" s="7" t="str">
        <f t="shared" si="77"/>
        <v>Engtrakul</v>
      </c>
    </row>
    <row r="1653" spans="1:5" ht="15.6" x14ac:dyDescent="0.3">
      <c r="A1653" s="6" t="s">
        <v>719</v>
      </c>
      <c r="B1653" s="6" t="s">
        <v>4036</v>
      </c>
      <c r="C1653" s="7" t="str">
        <f t="shared" si="75"/>
        <v>Ms.</v>
      </c>
      <c r="D1653" s="7" t="str">
        <f t="shared" si="76"/>
        <v xml:space="preserve"> Kerri</v>
      </c>
      <c r="E1653" s="7" t="str">
        <f t="shared" si="77"/>
        <v>Leonhardt</v>
      </c>
    </row>
    <row r="1654" spans="1:5" ht="15.6" x14ac:dyDescent="0.3">
      <c r="A1654" s="6" t="s">
        <v>718</v>
      </c>
      <c r="B1654" s="6" t="s">
        <v>4037</v>
      </c>
      <c r="C1654" s="7" t="str">
        <f t="shared" si="75"/>
        <v>Ms.</v>
      </c>
      <c r="D1654" s="7" t="str">
        <f t="shared" si="76"/>
        <v xml:space="preserve"> Lisa</v>
      </c>
      <c r="E1654" s="7" t="str">
        <f t="shared" si="77"/>
        <v>Goetz</v>
      </c>
    </row>
    <row r="1655" spans="1:5" ht="15.6" x14ac:dyDescent="0.3">
      <c r="A1655" s="6" t="s">
        <v>717</v>
      </c>
      <c r="B1655" s="6" t="s">
        <v>4038</v>
      </c>
      <c r="C1655" s="7" t="str">
        <f t="shared" si="75"/>
        <v>Mr.</v>
      </c>
      <c r="D1655" s="7" t="str">
        <f t="shared" si="76"/>
        <v xml:space="preserve"> Nicholas G</v>
      </c>
      <c r="E1655" s="7" t="str">
        <f t="shared" si="77"/>
        <v>Cacharelis</v>
      </c>
    </row>
    <row r="1656" spans="1:5" ht="15.6" x14ac:dyDescent="0.3">
      <c r="A1656" s="6" t="s">
        <v>716</v>
      </c>
      <c r="B1656" s="6" t="s">
        <v>4039</v>
      </c>
      <c r="C1656" s="7" t="str">
        <f t="shared" si="75"/>
        <v>Mr.</v>
      </c>
      <c r="D1656" s="7" t="str">
        <f t="shared" si="76"/>
        <v xml:space="preserve"> Vasilis S</v>
      </c>
      <c r="E1656" s="7" t="str">
        <f t="shared" si="77"/>
        <v>Kariolis</v>
      </c>
    </row>
    <row r="1657" spans="1:5" ht="15.6" x14ac:dyDescent="0.3">
      <c r="A1657" s="6" t="s">
        <v>715</v>
      </c>
      <c r="B1657" s="6" t="s">
        <v>4040</v>
      </c>
      <c r="C1657" s="7" t="str">
        <f t="shared" si="75"/>
        <v>Mr.</v>
      </c>
      <c r="D1657" s="7" t="str">
        <f t="shared" si="76"/>
        <v xml:space="preserve"> Michael P</v>
      </c>
      <c r="E1657" s="7" t="str">
        <f t="shared" si="77"/>
        <v>Zelwin</v>
      </c>
    </row>
    <row r="1658" spans="1:5" ht="15.6" x14ac:dyDescent="0.3">
      <c r="A1658" s="6" t="s">
        <v>714</v>
      </c>
      <c r="B1658" s="6" t="s">
        <v>4041</v>
      </c>
      <c r="C1658" s="7" t="str">
        <f t="shared" si="75"/>
        <v>Ms.</v>
      </c>
      <c r="D1658" s="7" t="str">
        <f t="shared" si="76"/>
        <v xml:space="preserve"> Colleen C.</v>
      </c>
      <c r="E1658" s="7" t="str">
        <f t="shared" si="77"/>
        <v>Barry</v>
      </c>
    </row>
    <row r="1659" spans="1:5" ht="15.6" x14ac:dyDescent="0.3">
      <c r="A1659" s="6" t="s">
        <v>713</v>
      </c>
      <c r="B1659" s="6" t="s">
        <v>4042</v>
      </c>
      <c r="C1659" s="7" t="str">
        <f t="shared" si="75"/>
        <v>Mrs.</v>
      </c>
      <c r="D1659" s="7" t="str">
        <f t="shared" si="76"/>
        <v xml:space="preserve"> Annika</v>
      </c>
      <c r="E1659" s="7" t="str">
        <f t="shared" si="77"/>
        <v>Bannon</v>
      </c>
    </row>
    <row r="1660" spans="1:5" ht="15.6" x14ac:dyDescent="0.3">
      <c r="A1660" s="6" t="s">
        <v>712</v>
      </c>
      <c r="B1660" s="6" t="s">
        <v>4043</v>
      </c>
      <c r="C1660" s="7" t="str">
        <f t="shared" si="75"/>
        <v>Ms.</v>
      </c>
      <c r="D1660" s="7" t="str">
        <f t="shared" si="76"/>
        <v xml:space="preserve"> Kelly</v>
      </c>
      <c r="E1660" s="7" t="str">
        <f t="shared" si="77"/>
        <v>Chang</v>
      </c>
    </row>
    <row r="1661" spans="1:5" ht="15.6" x14ac:dyDescent="0.3">
      <c r="A1661" s="6" t="s">
        <v>711</v>
      </c>
      <c r="B1661" s="6" t="s">
        <v>4044</v>
      </c>
      <c r="C1661" s="7" t="str">
        <f t="shared" si="75"/>
        <v>Mr.</v>
      </c>
      <c r="D1661" s="7" t="str">
        <f t="shared" si="76"/>
        <v xml:space="preserve"> Nicholas C.</v>
      </c>
      <c r="E1661" s="7" t="str">
        <f t="shared" si="77"/>
        <v>Vetter</v>
      </c>
    </row>
    <row r="1662" spans="1:5" ht="15.6" x14ac:dyDescent="0.3">
      <c r="A1662" s="6" t="s">
        <v>710</v>
      </c>
      <c r="B1662" s="6" t="s">
        <v>4045</v>
      </c>
      <c r="C1662" s="7" t="str">
        <f t="shared" si="75"/>
        <v>Mrs.</v>
      </c>
      <c r="D1662" s="7" t="str">
        <f t="shared" si="76"/>
        <v xml:space="preserve"> Kelly K</v>
      </c>
      <c r="E1662" s="7" t="str">
        <f t="shared" si="77"/>
        <v>Jablonski</v>
      </c>
    </row>
    <row r="1663" spans="1:5" ht="15.6" x14ac:dyDescent="0.3">
      <c r="A1663" s="6" t="s">
        <v>709</v>
      </c>
      <c r="B1663" s="6" t="s">
        <v>4046</v>
      </c>
      <c r="C1663" s="7" t="str">
        <f t="shared" si="75"/>
        <v>Mr.</v>
      </c>
      <c r="D1663" s="7" t="str">
        <f t="shared" si="76"/>
        <v xml:space="preserve"> Andrew</v>
      </c>
      <c r="E1663" s="7" t="str">
        <f t="shared" si="77"/>
        <v>Jakubowitch</v>
      </c>
    </row>
    <row r="1664" spans="1:5" ht="15.6" x14ac:dyDescent="0.3">
      <c r="A1664" s="6" t="s">
        <v>708</v>
      </c>
      <c r="B1664" s="6" t="s">
        <v>4047</v>
      </c>
      <c r="C1664" s="7" t="str">
        <f t="shared" si="75"/>
        <v>Ms.</v>
      </c>
      <c r="D1664" s="7" t="str">
        <f t="shared" si="76"/>
        <v xml:space="preserve"> Hannah</v>
      </c>
      <c r="E1664" s="7" t="str">
        <f t="shared" si="77"/>
        <v>Altshuler</v>
      </c>
    </row>
    <row r="1665" spans="1:5" ht="15.6" x14ac:dyDescent="0.3">
      <c r="A1665" s="6" t="s">
        <v>707</v>
      </c>
      <c r="B1665" s="6" t="s">
        <v>4048</v>
      </c>
      <c r="C1665" s="7" t="str">
        <f t="shared" si="75"/>
        <v>Mr.</v>
      </c>
      <c r="D1665" s="7" t="str">
        <f t="shared" si="76"/>
        <v xml:space="preserve"> Patricio Sr.</v>
      </c>
      <c r="E1665" s="7" t="str">
        <f t="shared" si="77"/>
        <v>Ugarte</v>
      </c>
    </row>
    <row r="1666" spans="1:5" ht="15.6" x14ac:dyDescent="0.3">
      <c r="A1666" s="6" t="s">
        <v>706</v>
      </c>
      <c r="B1666" s="6" t="s">
        <v>4049</v>
      </c>
      <c r="C1666" s="7" t="str">
        <f t="shared" si="75"/>
        <v>Mr.</v>
      </c>
      <c r="D1666" s="7" t="str">
        <f t="shared" si="76"/>
        <v xml:space="preserve"> Robert B</v>
      </c>
      <c r="E1666" s="7" t="str">
        <f t="shared" si="77"/>
        <v>Tusso</v>
      </c>
    </row>
    <row r="1667" spans="1:5" ht="15.6" x14ac:dyDescent="0.3">
      <c r="A1667" s="6" t="s">
        <v>705</v>
      </c>
      <c r="B1667" s="6" t="s">
        <v>4050</v>
      </c>
      <c r="C1667" s="7" t="str">
        <f t="shared" ref="C1667:C1730" si="78">MID(B1667,FIND(",",B1667)+2,FIND(" ",B1667,FIND(",",B1667)+2)-FIND(",",B1667)-2)</f>
        <v>Mr.</v>
      </c>
      <c r="D1667" s="7" t="str">
        <f t="shared" ref="D1667:D1730" si="79">MID(B1667,FIND(" ",B1667,FIND(",",B1667)+2)+1,LEN(B1667)-FIND(" ",B1667,FIND(",",B1667)+2))</f>
        <v xml:space="preserve"> Benjamin M</v>
      </c>
      <c r="E1667" s="7" t="str">
        <f t="shared" ref="E1667:E1730" si="80">LEFT(B1667,FIND(",",B1667)-1)</f>
        <v>Johnson</v>
      </c>
    </row>
    <row r="1668" spans="1:5" ht="15.6" x14ac:dyDescent="0.3">
      <c r="A1668" s="6" t="s">
        <v>704</v>
      </c>
      <c r="B1668" s="6" t="s">
        <v>4051</v>
      </c>
      <c r="C1668" s="7" t="str">
        <f t="shared" si="78"/>
        <v>Mr.</v>
      </c>
      <c r="D1668" s="7" t="str">
        <f t="shared" si="79"/>
        <v xml:space="preserve"> Robert</v>
      </c>
      <c r="E1668" s="7" t="str">
        <f t="shared" si="80"/>
        <v>Landry</v>
      </c>
    </row>
    <row r="1669" spans="1:5" ht="15.6" x14ac:dyDescent="0.3">
      <c r="A1669" s="6" t="s">
        <v>703</v>
      </c>
      <c r="B1669" s="6" t="s">
        <v>4052</v>
      </c>
      <c r="C1669" s="7" t="str">
        <f t="shared" si="78"/>
        <v>Mr.</v>
      </c>
      <c r="D1669" s="7" t="str">
        <f t="shared" si="79"/>
        <v xml:space="preserve"> Eric R.</v>
      </c>
      <c r="E1669" s="7" t="str">
        <f t="shared" si="80"/>
        <v>McDonald</v>
      </c>
    </row>
    <row r="1670" spans="1:5" ht="15.6" x14ac:dyDescent="0.3">
      <c r="A1670" s="6" t="s">
        <v>702</v>
      </c>
      <c r="B1670" s="6" t="s">
        <v>4053</v>
      </c>
      <c r="C1670" s="7" t="str">
        <f t="shared" si="78"/>
        <v>Mr.</v>
      </c>
      <c r="D1670" s="7" t="str">
        <f t="shared" si="79"/>
        <v xml:space="preserve"> Matthew</v>
      </c>
      <c r="E1670" s="7" t="str">
        <f t="shared" si="80"/>
        <v>Dunlap</v>
      </c>
    </row>
    <row r="1671" spans="1:5" ht="15.6" x14ac:dyDescent="0.3">
      <c r="A1671" s="6" t="s">
        <v>701</v>
      </c>
      <c r="B1671" s="6" t="s">
        <v>4054</v>
      </c>
      <c r="C1671" s="7" t="str">
        <f t="shared" si="78"/>
        <v>Mr.</v>
      </c>
      <c r="D1671" s="7" t="str">
        <f t="shared" si="79"/>
        <v xml:space="preserve"> Bob R</v>
      </c>
      <c r="E1671" s="7" t="str">
        <f t="shared" si="80"/>
        <v>Larue</v>
      </c>
    </row>
    <row r="1672" spans="1:5" ht="15.6" x14ac:dyDescent="0.3">
      <c r="A1672" s="6" t="s">
        <v>700</v>
      </c>
      <c r="B1672" s="6" t="s">
        <v>4055</v>
      </c>
      <c r="C1672" s="7" t="str">
        <f t="shared" si="78"/>
        <v>Ms.</v>
      </c>
      <c r="D1672" s="7" t="str">
        <f t="shared" si="79"/>
        <v xml:space="preserve"> Stephanie J.</v>
      </c>
      <c r="E1672" s="7" t="str">
        <f t="shared" si="80"/>
        <v>Hodge</v>
      </c>
    </row>
    <row r="1673" spans="1:5" ht="15.6" x14ac:dyDescent="0.3">
      <c r="A1673" s="6" t="s">
        <v>699</v>
      </c>
      <c r="B1673" s="6" t="s">
        <v>4056</v>
      </c>
      <c r="C1673" s="7" t="str">
        <f t="shared" si="78"/>
        <v>Mr.</v>
      </c>
      <c r="D1673" s="7" t="str">
        <f t="shared" si="79"/>
        <v xml:space="preserve"> Jake</v>
      </c>
      <c r="E1673" s="7" t="str">
        <f t="shared" si="80"/>
        <v>Marcus</v>
      </c>
    </row>
    <row r="1674" spans="1:5" ht="15.6" x14ac:dyDescent="0.3">
      <c r="A1674" s="6" t="s">
        <v>698</v>
      </c>
      <c r="B1674" s="6" t="s">
        <v>4057</v>
      </c>
      <c r="C1674" s="7" t="str">
        <f t="shared" si="78"/>
        <v>Ms.</v>
      </c>
      <c r="D1674" s="7" t="str">
        <f t="shared" si="79"/>
        <v xml:space="preserve"> Alison L.</v>
      </c>
      <c r="E1674" s="7" t="str">
        <f t="shared" si="80"/>
        <v>Daubert</v>
      </c>
    </row>
    <row r="1675" spans="1:5" ht="15.6" x14ac:dyDescent="0.3">
      <c r="A1675" s="6" t="s">
        <v>697</v>
      </c>
      <c r="B1675" s="6" t="s">
        <v>4058</v>
      </c>
      <c r="C1675" s="7" t="str">
        <f t="shared" si="78"/>
        <v>Ms.</v>
      </c>
      <c r="D1675" s="7" t="str">
        <f t="shared" si="79"/>
        <v xml:space="preserve"> Lindsay M</v>
      </c>
      <c r="E1675" s="7" t="str">
        <f t="shared" si="80"/>
        <v>Close</v>
      </c>
    </row>
    <row r="1676" spans="1:5" ht="15.6" x14ac:dyDescent="0.3">
      <c r="A1676" s="6" t="s">
        <v>696</v>
      </c>
      <c r="B1676" s="6" t="s">
        <v>4059</v>
      </c>
      <c r="C1676" s="7" t="str">
        <f t="shared" si="78"/>
        <v>Mr.</v>
      </c>
      <c r="D1676" s="7" t="str">
        <f t="shared" si="79"/>
        <v xml:space="preserve"> Guillaume</v>
      </c>
      <c r="E1676" s="7" t="str">
        <f t="shared" si="80"/>
        <v>Roels</v>
      </c>
    </row>
    <row r="1677" spans="1:5" ht="15.6" x14ac:dyDescent="0.3">
      <c r="A1677" s="6" t="s">
        <v>695</v>
      </c>
      <c r="B1677" s="6" t="s">
        <v>4060</v>
      </c>
      <c r="C1677" s="7" t="str">
        <f t="shared" si="78"/>
        <v>Ms.</v>
      </c>
      <c r="D1677" s="7" t="str">
        <f t="shared" si="79"/>
        <v xml:space="preserve"> Kaylee</v>
      </c>
      <c r="E1677" s="7" t="str">
        <f t="shared" si="80"/>
        <v>Venosky</v>
      </c>
    </row>
    <row r="1678" spans="1:5" ht="15.6" x14ac:dyDescent="0.3">
      <c r="A1678" s="6" t="s">
        <v>694</v>
      </c>
      <c r="B1678" s="6" t="s">
        <v>4061</v>
      </c>
      <c r="C1678" s="7" t="str">
        <f t="shared" si="78"/>
        <v>Ms.</v>
      </c>
      <c r="D1678" s="7" t="str">
        <f t="shared" si="79"/>
        <v xml:space="preserve"> Theresa</v>
      </c>
      <c r="E1678" s="7" t="str">
        <f t="shared" si="80"/>
        <v>Gosnell</v>
      </c>
    </row>
    <row r="1679" spans="1:5" ht="15.6" x14ac:dyDescent="0.3">
      <c r="A1679" s="6" t="s">
        <v>693</v>
      </c>
      <c r="B1679" s="6" t="s">
        <v>4062</v>
      </c>
      <c r="C1679" s="7" t="str">
        <f t="shared" si="78"/>
        <v>Mr.</v>
      </c>
      <c r="D1679" s="7" t="str">
        <f t="shared" si="79"/>
        <v xml:space="preserve"> Travis G.</v>
      </c>
      <c r="E1679" s="7" t="str">
        <f t="shared" si="80"/>
        <v>Chewning-Kulick</v>
      </c>
    </row>
    <row r="1680" spans="1:5" ht="15.6" x14ac:dyDescent="0.3">
      <c r="A1680" s="6" t="s">
        <v>692</v>
      </c>
      <c r="B1680" s="6" t="s">
        <v>4063</v>
      </c>
      <c r="C1680" s="7" t="str">
        <f t="shared" si="78"/>
        <v>Ms.</v>
      </c>
      <c r="D1680" s="7" t="str">
        <f t="shared" si="79"/>
        <v xml:space="preserve"> Emma L.</v>
      </c>
      <c r="E1680" s="7" t="str">
        <f t="shared" si="80"/>
        <v>McCarron</v>
      </c>
    </row>
    <row r="1681" spans="1:5" ht="15.6" x14ac:dyDescent="0.3">
      <c r="A1681" s="6" t="s">
        <v>691</v>
      </c>
      <c r="B1681" s="6" t="s">
        <v>4064</v>
      </c>
      <c r="C1681" s="7" t="str">
        <f t="shared" si="78"/>
        <v>Ms.</v>
      </c>
      <c r="D1681" s="7" t="str">
        <f t="shared" si="79"/>
        <v xml:space="preserve"> Linda</v>
      </c>
      <c r="E1681" s="7" t="str">
        <f t="shared" si="80"/>
        <v>Manion</v>
      </c>
    </row>
    <row r="1682" spans="1:5" ht="15.6" x14ac:dyDescent="0.3">
      <c r="A1682" s="6" t="s">
        <v>690</v>
      </c>
      <c r="B1682" s="6" t="s">
        <v>4065</v>
      </c>
      <c r="C1682" s="7" t="str">
        <f t="shared" si="78"/>
        <v>Mr.</v>
      </c>
      <c r="D1682" s="7" t="str">
        <f t="shared" si="79"/>
        <v xml:space="preserve"> Owen R</v>
      </c>
      <c r="E1682" s="7" t="str">
        <f t="shared" si="80"/>
        <v>Strong</v>
      </c>
    </row>
    <row r="1683" spans="1:5" ht="15.6" x14ac:dyDescent="0.3">
      <c r="A1683" s="6" t="s">
        <v>689</v>
      </c>
      <c r="B1683" s="6" t="s">
        <v>4066</v>
      </c>
      <c r="C1683" s="7" t="str">
        <f t="shared" si="78"/>
        <v>Mr.</v>
      </c>
      <c r="D1683" s="7" t="str">
        <f t="shared" si="79"/>
        <v xml:space="preserve"> Jacob</v>
      </c>
      <c r="E1683" s="7" t="str">
        <f t="shared" si="80"/>
        <v>Leblanc</v>
      </c>
    </row>
    <row r="1684" spans="1:5" ht="15.6" x14ac:dyDescent="0.3">
      <c r="A1684" s="6" t="s">
        <v>688</v>
      </c>
      <c r="B1684" s="6" t="s">
        <v>4067</v>
      </c>
      <c r="C1684" s="7" t="str">
        <f t="shared" si="78"/>
        <v>Ms.</v>
      </c>
      <c r="D1684" s="7" t="str">
        <f t="shared" si="79"/>
        <v xml:space="preserve"> Jacqueline</v>
      </c>
      <c r="E1684" s="7" t="str">
        <f t="shared" si="80"/>
        <v>Palmer</v>
      </c>
    </row>
    <row r="1685" spans="1:5" ht="15.6" x14ac:dyDescent="0.3">
      <c r="A1685" s="6" t="s">
        <v>687</v>
      </c>
      <c r="B1685" s="6" t="s">
        <v>4068</v>
      </c>
      <c r="C1685" s="7" t="str">
        <f t="shared" si="78"/>
        <v>Mr.</v>
      </c>
      <c r="D1685" s="7" t="str">
        <f t="shared" si="79"/>
        <v xml:space="preserve"> Yefeng</v>
      </c>
      <c r="E1685" s="7" t="str">
        <f t="shared" si="80"/>
        <v>Shen</v>
      </c>
    </row>
    <row r="1686" spans="1:5" ht="15.6" x14ac:dyDescent="0.3">
      <c r="A1686" s="6" t="s">
        <v>686</v>
      </c>
      <c r="B1686" s="6" t="s">
        <v>4069</v>
      </c>
      <c r="C1686" s="7" t="str">
        <f t="shared" si="78"/>
        <v>Mr.</v>
      </c>
      <c r="D1686" s="7" t="str">
        <f t="shared" si="79"/>
        <v xml:space="preserve"> Thomas J</v>
      </c>
      <c r="E1686" s="7" t="str">
        <f t="shared" si="80"/>
        <v>Goldsby</v>
      </c>
    </row>
    <row r="1687" spans="1:5" ht="15.6" x14ac:dyDescent="0.3">
      <c r="A1687" s="6" t="s">
        <v>685</v>
      </c>
      <c r="B1687" s="6" t="s">
        <v>4070</v>
      </c>
      <c r="C1687" s="7" t="str">
        <f t="shared" si="78"/>
        <v>Mr.</v>
      </c>
      <c r="D1687" s="7" t="str">
        <f t="shared" si="79"/>
        <v xml:space="preserve"> Ken</v>
      </c>
      <c r="E1687" s="7" t="str">
        <f t="shared" si="80"/>
        <v>Whitney</v>
      </c>
    </row>
    <row r="1688" spans="1:5" ht="15.6" x14ac:dyDescent="0.3">
      <c r="A1688" s="6" t="s">
        <v>684</v>
      </c>
      <c r="B1688" s="6" t="s">
        <v>4071</v>
      </c>
      <c r="C1688" s="7" t="str">
        <f t="shared" si="78"/>
        <v>Ms.</v>
      </c>
      <c r="D1688" s="7" t="str">
        <f t="shared" si="79"/>
        <v xml:space="preserve"> Annie E</v>
      </c>
      <c r="E1688" s="7" t="str">
        <f t="shared" si="80"/>
        <v>Mahoney</v>
      </c>
    </row>
    <row r="1689" spans="1:5" ht="15.6" x14ac:dyDescent="0.3">
      <c r="A1689" s="6" t="s">
        <v>683</v>
      </c>
      <c r="B1689" s="6" t="s">
        <v>4072</v>
      </c>
      <c r="C1689" s="7" t="str">
        <f t="shared" si="78"/>
        <v>Mrs.</v>
      </c>
      <c r="D1689" s="7" t="str">
        <f t="shared" si="79"/>
        <v xml:space="preserve"> Noel K.</v>
      </c>
      <c r="E1689" s="7" t="str">
        <f t="shared" si="80"/>
        <v>McCracken</v>
      </c>
    </row>
    <row r="1690" spans="1:5" ht="15.6" x14ac:dyDescent="0.3">
      <c r="A1690" s="6" t="s">
        <v>682</v>
      </c>
      <c r="B1690" s="6" t="s">
        <v>4073</v>
      </c>
      <c r="C1690" s="7" t="str">
        <f t="shared" si="78"/>
        <v>Mr.</v>
      </c>
      <c r="D1690" s="7" t="str">
        <f t="shared" si="79"/>
        <v xml:space="preserve"> Mark S</v>
      </c>
      <c r="E1690" s="7" t="str">
        <f t="shared" si="80"/>
        <v>Spewak</v>
      </c>
    </row>
    <row r="1691" spans="1:5" ht="15.6" x14ac:dyDescent="0.3">
      <c r="A1691" s="6" t="s">
        <v>681</v>
      </c>
      <c r="B1691" s="6" t="s">
        <v>4074</v>
      </c>
      <c r="C1691" s="7" t="str">
        <f t="shared" si="78"/>
        <v>Ms.</v>
      </c>
      <c r="D1691" s="7" t="str">
        <f t="shared" si="79"/>
        <v xml:space="preserve"> Federica</v>
      </c>
      <c r="E1691" s="7" t="str">
        <f t="shared" si="80"/>
        <v>Cottini</v>
      </c>
    </row>
    <row r="1692" spans="1:5" ht="15.6" x14ac:dyDescent="0.3">
      <c r="A1692" s="6" t="s">
        <v>680</v>
      </c>
      <c r="B1692" s="6" t="s">
        <v>4075</v>
      </c>
      <c r="C1692" s="7" t="str">
        <f t="shared" si="78"/>
        <v>Ms.</v>
      </c>
      <c r="D1692" s="7" t="str">
        <f t="shared" si="79"/>
        <v xml:space="preserve"> Pamela L</v>
      </c>
      <c r="E1692" s="7" t="str">
        <f t="shared" si="80"/>
        <v>Findlay</v>
      </c>
    </row>
    <row r="1693" spans="1:5" ht="15.6" x14ac:dyDescent="0.3">
      <c r="A1693" s="6" t="s">
        <v>679</v>
      </c>
      <c r="B1693" s="6" t="s">
        <v>4076</v>
      </c>
      <c r="C1693" s="7" t="str">
        <f t="shared" si="78"/>
        <v>Mr.</v>
      </c>
      <c r="D1693" s="7" t="str">
        <f t="shared" si="79"/>
        <v xml:space="preserve"> Andrew W.</v>
      </c>
      <c r="E1693" s="7" t="str">
        <f t="shared" si="80"/>
        <v>Strasburg</v>
      </c>
    </row>
    <row r="1694" spans="1:5" ht="15.6" x14ac:dyDescent="0.3">
      <c r="A1694" s="6" t="s">
        <v>678</v>
      </c>
      <c r="B1694" s="6" t="s">
        <v>4077</v>
      </c>
      <c r="C1694" s="7" t="str">
        <f t="shared" si="78"/>
        <v>Mr.</v>
      </c>
      <c r="D1694" s="7" t="str">
        <f t="shared" si="79"/>
        <v xml:space="preserve"> Randall</v>
      </c>
      <c r="E1694" s="7" t="str">
        <f t="shared" si="80"/>
        <v>Adams</v>
      </c>
    </row>
    <row r="1695" spans="1:5" ht="15.6" x14ac:dyDescent="0.3">
      <c r="A1695" s="6" t="s">
        <v>677</v>
      </c>
      <c r="B1695" s="6" t="s">
        <v>4078</v>
      </c>
      <c r="C1695" s="7" t="str">
        <f t="shared" si="78"/>
        <v>Ms.</v>
      </c>
      <c r="D1695" s="7" t="str">
        <f t="shared" si="79"/>
        <v xml:space="preserve"> Tracy L</v>
      </c>
      <c r="E1695" s="7" t="str">
        <f t="shared" si="80"/>
        <v>Deeter</v>
      </c>
    </row>
    <row r="1696" spans="1:5" ht="15.6" x14ac:dyDescent="0.3">
      <c r="A1696" s="6" t="s">
        <v>676</v>
      </c>
      <c r="B1696" s="6" t="s">
        <v>4079</v>
      </c>
      <c r="C1696" s="7" t="str">
        <f t="shared" si="78"/>
        <v>Ms.</v>
      </c>
      <c r="D1696" s="7" t="str">
        <f t="shared" si="79"/>
        <v xml:space="preserve"> Azelie</v>
      </c>
      <c r="E1696" s="7" t="str">
        <f t="shared" si="80"/>
        <v>Arpin</v>
      </c>
    </row>
    <row r="1697" spans="1:5" ht="15.6" x14ac:dyDescent="0.3">
      <c r="A1697" s="6" t="s">
        <v>675</v>
      </c>
      <c r="B1697" s="6" t="s">
        <v>4080</v>
      </c>
      <c r="C1697" s="7" t="str">
        <f t="shared" si="78"/>
        <v>Ms.</v>
      </c>
      <c r="D1697" s="7" t="str">
        <f t="shared" si="79"/>
        <v xml:space="preserve"> Monica M.</v>
      </c>
      <c r="E1697" s="7" t="str">
        <f t="shared" si="80"/>
        <v>Schoeneck</v>
      </c>
    </row>
    <row r="1698" spans="1:5" ht="15.6" x14ac:dyDescent="0.3">
      <c r="A1698" s="6" t="s">
        <v>674</v>
      </c>
      <c r="B1698" s="6" t="s">
        <v>4081</v>
      </c>
      <c r="C1698" s="7" t="str">
        <f t="shared" si="78"/>
        <v>Ms.</v>
      </c>
      <c r="D1698" s="7" t="str">
        <f t="shared" si="79"/>
        <v xml:space="preserve"> Katarina K.</v>
      </c>
      <c r="E1698" s="7" t="str">
        <f t="shared" si="80"/>
        <v>Mueller</v>
      </c>
    </row>
    <row r="1699" spans="1:5" ht="15.6" x14ac:dyDescent="0.3">
      <c r="A1699" s="6" t="s">
        <v>673</v>
      </c>
      <c r="B1699" s="6" t="s">
        <v>4082</v>
      </c>
      <c r="C1699" s="7" t="str">
        <f t="shared" si="78"/>
        <v>Ms.</v>
      </c>
      <c r="D1699" s="7" t="str">
        <f t="shared" si="79"/>
        <v xml:space="preserve"> Jamie L.</v>
      </c>
      <c r="E1699" s="7" t="str">
        <f t="shared" si="80"/>
        <v>Willits</v>
      </c>
    </row>
    <row r="1700" spans="1:5" ht="15.6" x14ac:dyDescent="0.3">
      <c r="A1700" s="6" t="s">
        <v>672</v>
      </c>
      <c r="B1700" s="6" t="s">
        <v>4083</v>
      </c>
      <c r="C1700" s="7" t="str">
        <f t="shared" si="78"/>
        <v>Mr.</v>
      </c>
      <c r="D1700" s="7" t="str">
        <f t="shared" si="79"/>
        <v xml:space="preserve"> Brian</v>
      </c>
      <c r="E1700" s="7" t="str">
        <f t="shared" si="80"/>
        <v>Syring</v>
      </c>
    </row>
    <row r="1701" spans="1:5" ht="15.6" x14ac:dyDescent="0.3">
      <c r="A1701" s="6" t="s">
        <v>671</v>
      </c>
      <c r="B1701" s="6" t="s">
        <v>4084</v>
      </c>
      <c r="C1701" s="7" t="str">
        <f t="shared" si="78"/>
        <v>Ms.</v>
      </c>
      <c r="D1701" s="7" t="str">
        <f t="shared" si="79"/>
        <v xml:space="preserve"> Stacey L.</v>
      </c>
      <c r="E1701" s="7" t="str">
        <f t="shared" si="80"/>
        <v>Strike</v>
      </c>
    </row>
    <row r="1702" spans="1:5" ht="15.6" x14ac:dyDescent="0.3">
      <c r="A1702" s="6" t="s">
        <v>670</v>
      </c>
      <c r="B1702" s="6" t="s">
        <v>4085</v>
      </c>
      <c r="C1702" s="7" t="str">
        <f t="shared" si="78"/>
        <v>Mr.</v>
      </c>
      <c r="D1702" s="7" t="str">
        <f t="shared" si="79"/>
        <v xml:space="preserve"> Stephen</v>
      </c>
      <c r="E1702" s="7" t="str">
        <f t="shared" si="80"/>
        <v>Hennigar</v>
      </c>
    </row>
    <row r="1703" spans="1:5" ht="15.6" x14ac:dyDescent="0.3">
      <c r="A1703" s="6" t="s">
        <v>669</v>
      </c>
      <c r="B1703" s="6" t="s">
        <v>4086</v>
      </c>
      <c r="C1703" s="7" t="str">
        <f t="shared" si="78"/>
        <v>Mr.</v>
      </c>
      <c r="D1703" s="7" t="str">
        <f t="shared" si="79"/>
        <v xml:space="preserve"> Joshua</v>
      </c>
      <c r="E1703" s="7" t="str">
        <f t="shared" si="80"/>
        <v>May</v>
      </c>
    </row>
    <row r="1704" spans="1:5" ht="15.6" x14ac:dyDescent="0.3">
      <c r="A1704" s="6" t="s">
        <v>668</v>
      </c>
      <c r="B1704" s="6" t="s">
        <v>4087</v>
      </c>
      <c r="C1704" s="7" t="str">
        <f t="shared" si="78"/>
        <v>Mr.</v>
      </c>
      <c r="D1704" s="7" t="str">
        <f t="shared" si="79"/>
        <v xml:space="preserve"> Josh</v>
      </c>
      <c r="E1704" s="7" t="str">
        <f t="shared" si="80"/>
        <v>Metcalf</v>
      </c>
    </row>
    <row r="1705" spans="1:5" ht="15.6" x14ac:dyDescent="0.3">
      <c r="A1705" s="6" t="s">
        <v>667</v>
      </c>
      <c r="B1705" s="6" t="s">
        <v>4088</v>
      </c>
      <c r="C1705" s="7" t="str">
        <f t="shared" si="78"/>
        <v>Ms.</v>
      </c>
      <c r="D1705" s="7" t="str">
        <f t="shared" si="79"/>
        <v xml:space="preserve"> Heather</v>
      </c>
      <c r="E1705" s="7" t="str">
        <f t="shared" si="80"/>
        <v>Tiska</v>
      </c>
    </row>
    <row r="1706" spans="1:5" ht="15.6" x14ac:dyDescent="0.3">
      <c r="A1706" s="6" t="s">
        <v>666</v>
      </c>
      <c r="B1706" s="6" t="s">
        <v>4089</v>
      </c>
      <c r="C1706" s="7" t="str">
        <f t="shared" si="78"/>
        <v>Mr.</v>
      </c>
      <c r="D1706" s="7" t="str">
        <f t="shared" si="79"/>
        <v xml:space="preserve"> James C.</v>
      </c>
      <c r="E1706" s="7" t="str">
        <f t="shared" si="80"/>
        <v>McDonough</v>
      </c>
    </row>
    <row r="1707" spans="1:5" ht="15.6" x14ac:dyDescent="0.3">
      <c r="A1707" s="6" t="s">
        <v>665</v>
      </c>
      <c r="B1707" s="6" t="s">
        <v>4090</v>
      </c>
      <c r="C1707" s="7" t="str">
        <f t="shared" si="78"/>
        <v>Ms.</v>
      </c>
      <c r="D1707" s="7" t="str">
        <f t="shared" si="79"/>
        <v xml:space="preserve"> Kim</v>
      </c>
      <c r="E1707" s="7" t="str">
        <f t="shared" si="80"/>
        <v>Fairley</v>
      </c>
    </row>
    <row r="1708" spans="1:5" ht="15.6" x14ac:dyDescent="0.3">
      <c r="A1708" s="6" t="s">
        <v>664</v>
      </c>
      <c r="B1708" s="6" t="s">
        <v>4091</v>
      </c>
      <c r="C1708" s="7" t="str">
        <f t="shared" si="78"/>
        <v>Ms.</v>
      </c>
      <c r="D1708" s="7" t="str">
        <f t="shared" si="79"/>
        <v xml:space="preserve"> Marie E.</v>
      </c>
      <c r="E1708" s="7" t="str">
        <f t="shared" si="80"/>
        <v>Barnett</v>
      </c>
    </row>
    <row r="1709" spans="1:5" ht="15.6" x14ac:dyDescent="0.3">
      <c r="A1709" s="6" t="s">
        <v>663</v>
      </c>
      <c r="B1709" s="6" t="s">
        <v>4092</v>
      </c>
      <c r="C1709" s="7" t="str">
        <f t="shared" si="78"/>
        <v>Mr.</v>
      </c>
      <c r="D1709" s="7" t="str">
        <f t="shared" si="79"/>
        <v xml:space="preserve"> Dariusz</v>
      </c>
      <c r="E1709" s="7" t="str">
        <f t="shared" si="80"/>
        <v>Piasta</v>
      </c>
    </row>
    <row r="1710" spans="1:5" ht="15.6" x14ac:dyDescent="0.3">
      <c r="A1710" s="6" t="s">
        <v>662</v>
      </c>
      <c r="B1710" s="6" t="s">
        <v>4093</v>
      </c>
      <c r="C1710" s="7" t="str">
        <f t="shared" si="78"/>
        <v>Ms.</v>
      </c>
      <c r="D1710" s="7" t="str">
        <f t="shared" si="79"/>
        <v xml:space="preserve"> Jessica E.</v>
      </c>
      <c r="E1710" s="7" t="str">
        <f t="shared" si="80"/>
        <v>Mueller</v>
      </c>
    </row>
    <row r="1711" spans="1:5" ht="15.6" x14ac:dyDescent="0.3">
      <c r="A1711" s="6" t="s">
        <v>661</v>
      </c>
      <c r="B1711" s="6" t="s">
        <v>4094</v>
      </c>
      <c r="C1711" s="7" t="str">
        <f t="shared" si="78"/>
        <v>Ms.</v>
      </c>
      <c r="D1711" s="7" t="str">
        <f t="shared" si="79"/>
        <v xml:space="preserve"> Kristen</v>
      </c>
      <c r="E1711" s="7" t="str">
        <f t="shared" si="80"/>
        <v>Olsen</v>
      </c>
    </row>
    <row r="1712" spans="1:5" ht="15.6" x14ac:dyDescent="0.3">
      <c r="A1712" s="6" t="s">
        <v>660</v>
      </c>
      <c r="B1712" s="6" t="s">
        <v>4095</v>
      </c>
      <c r="C1712" s="7" t="str">
        <f t="shared" si="78"/>
        <v>Mr.</v>
      </c>
      <c r="D1712" s="7" t="str">
        <f t="shared" si="79"/>
        <v xml:space="preserve"> Jose Guadalupe P. Sr.</v>
      </c>
      <c r="E1712" s="7" t="str">
        <f t="shared" si="80"/>
        <v>De Jesus</v>
      </c>
    </row>
    <row r="1713" spans="1:5" ht="15.6" x14ac:dyDescent="0.3">
      <c r="A1713" s="6" t="s">
        <v>659</v>
      </c>
      <c r="B1713" s="6" t="s">
        <v>4096</v>
      </c>
      <c r="C1713" s="7" t="str">
        <f t="shared" si="78"/>
        <v>Ms.</v>
      </c>
      <c r="D1713" s="7" t="str">
        <f t="shared" si="79"/>
        <v xml:space="preserve"> Cynthia</v>
      </c>
      <c r="E1713" s="7" t="str">
        <f t="shared" si="80"/>
        <v>Bartus</v>
      </c>
    </row>
    <row r="1714" spans="1:5" ht="15.6" x14ac:dyDescent="0.3">
      <c r="A1714" s="6" t="s">
        <v>658</v>
      </c>
      <c r="B1714" s="6" t="s">
        <v>4097</v>
      </c>
      <c r="C1714" s="7" t="str">
        <f t="shared" si="78"/>
        <v>Mr.</v>
      </c>
      <c r="D1714" s="7" t="str">
        <f t="shared" si="79"/>
        <v xml:space="preserve"> Tyler</v>
      </c>
      <c r="E1714" s="7" t="str">
        <f t="shared" si="80"/>
        <v>Stevens</v>
      </c>
    </row>
    <row r="1715" spans="1:5" ht="15.6" x14ac:dyDescent="0.3">
      <c r="A1715" s="6" t="s">
        <v>657</v>
      </c>
      <c r="B1715" s="6" t="s">
        <v>4098</v>
      </c>
      <c r="C1715" s="7" t="str">
        <f t="shared" si="78"/>
        <v>Ms.</v>
      </c>
      <c r="D1715" s="7" t="str">
        <f t="shared" si="79"/>
        <v xml:space="preserve"> Holly J</v>
      </c>
      <c r="E1715" s="7" t="str">
        <f t="shared" si="80"/>
        <v>Rich</v>
      </c>
    </row>
    <row r="1716" spans="1:5" ht="15.6" x14ac:dyDescent="0.3">
      <c r="A1716" s="6" t="s">
        <v>656</v>
      </c>
      <c r="B1716" s="6" t="s">
        <v>4099</v>
      </c>
      <c r="C1716" s="7" t="str">
        <f t="shared" si="78"/>
        <v>Ms.</v>
      </c>
      <c r="D1716" s="7" t="str">
        <f t="shared" si="79"/>
        <v xml:space="preserve"> Kristen</v>
      </c>
      <c r="E1716" s="7" t="str">
        <f t="shared" si="80"/>
        <v>Fayter</v>
      </c>
    </row>
    <row r="1717" spans="1:5" ht="15.6" x14ac:dyDescent="0.3">
      <c r="A1717" s="6" t="s">
        <v>655</v>
      </c>
      <c r="B1717" s="6" t="s">
        <v>4100</v>
      </c>
      <c r="C1717" s="7" t="str">
        <f t="shared" si="78"/>
        <v>Mr.</v>
      </c>
      <c r="D1717" s="7" t="str">
        <f t="shared" si="79"/>
        <v xml:space="preserve"> Thomas</v>
      </c>
      <c r="E1717" s="7" t="str">
        <f t="shared" si="80"/>
        <v>Parise</v>
      </c>
    </row>
    <row r="1718" spans="1:5" ht="15.6" x14ac:dyDescent="0.3">
      <c r="A1718" s="6" t="s">
        <v>654</v>
      </c>
      <c r="B1718" s="6" t="s">
        <v>4101</v>
      </c>
      <c r="C1718" s="7" t="str">
        <f t="shared" si="78"/>
        <v>Ms.</v>
      </c>
      <c r="D1718" s="7" t="str">
        <f t="shared" si="79"/>
        <v xml:space="preserve"> Tricity M</v>
      </c>
      <c r="E1718" s="7" t="str">
        <f t="shared" si="80"/>
        <v>Andrew</v>
      </c>
    </row>
    <row r="1719" spans="1:5" ht="15.6" x14ac:dyDescent="0.3">
      <c r="A1719" s="6" t="s">
        <v>653</v>
      </c>
      <c r="B1719" s="6" t="s">
        <v>4102</v>
      </c>
      <c r="C1719" s="7" t="str">
        <f t="shared" si="78"/>
        <v>Ms.</v>
      </c>
      <c r="D1719" s="7" t="str">
        <f t="shared" si="79"/>
        <v xml:space="preserve"> Sarah A</v>
      </c>
      <c r="E1719" s="7" t="str">
        <f t="shared" si="80"/>
        <v>Gryniewicz</v>
      </c>
    </row>
    <row r="1720" spans="1:5" ht="15.6" x14ac:dyDescent="0.3">
      <c r="A1720" s="6" t="s">
        <v>652</v>
      </c>
      <c r="B1720" s="6" t="s">
        <v>4103</v>
      </c>
      <c r="C1720" s="7" t="str">
        <f t="shared" si="78"/>
        <v>Ms.</v>
      </c>
      <c r="D1720" s="7" t="str">
        <f t="shared" si="79"/>
        <v xml:space="preserve"> Lisa M.</v>
      </c>
      <c r="E1720" s="7" t="str">
        <f t="shared" si="80"/>
        <v>Panora</v>
      </c>
    </row>
    <row r="1721" spans="1:5" ht="15.6" x14ac:dyDescent="0.3">
      <c r="A1721" s="6" t="s">
        <v>651</v>
      </c>
      <c r="B1721" s="6" t="s">
        <v>4104</v>
      </c>
      <c r="C1721" s="7" t="str">
        <f t="shared" si="78"/>
        <v>Ms.</v>
      </c>
      <c r="D1721" s="7" t="str">
        <f t="shared" si="79"/>
        <v xml:space="preserve"> Tracy A.</v>
      </c>
      <c r="E1721" s="7" t="str">
        <f t="shared" si="80"/>
        <v>Woodward</v>
      </c>
    </row>
    <row r="1722" spans="1:5" ht="15.6" x14ac:dyDescent="0.3">
      <c r="A1722" s="6" t="s">
        <v>650</v>
      </c>
      <c r="B1722" s="6" t="s">
        <v>4105</v>
      </c>
      <c r="C1722" s="7" t="str">
        <f t="shared" si="78"/>
        <v>Mr.</v>
      </c>
      <c r="D1722" s="7" t="str">
        <f t="shared" si="79"/>
        <v xml:space="preserve"> Patrick</v>
      </c>
      <c r="E1722" s="7" t="str">
        <f t="shared" si="80"/>
        <v>Lambe</v>
      </c>
    </row>
    <row r="1723" spans="1:5" ht="15.6" x14ac:dyDescent="0.3">
      <c r="A1723" s="6" t="s">
        <v>649</v>
      </c>
      <c r="B1723" s="6" t="s">
        <v>4106</v>
      </c>
      <c r="C1723" s="7" t="str">
        <f t="shared" si="78"/>
        <v>Mr.</v>
      </c>
      <c r="D1723" s="7" t="str">
        <f t="shared" si="79"/>
        <v xml:space="preserve"> Trent</v>
      </c>
      <c r="E1723" s="7" t="str">
        <f t="shared" si="80"/>
        <v>Casto</v>
      </c>
    </row>
    <row r="1724" spans="1:5" ht="15.6" x14ac:dyDescent="0.3">
      <c r="A1724" s="6" t="s">
        <v>648</v>
      </c>
      <c r="B1724" s="6" t="s">
        <v>4107</v>
      </c>
      <c r="C1724" s="7" t="str">
        <f t="shared" si="78"/>
        <v>Ms.</v>
      </c>
      <c r="D1724" s="7" t="str">
        <f t="shared" si="79"/>
        <v xml:space="preserve"> Julie</v>
      </c>
      <c r="E1724" s="7" t="str">
        <f t="shared" si="80"/>
        <v>Martelli</v>
      </c>
    </row>
    <row r="1725" spans="1:5" ht="15.6" x14ac:dyDescent="0.3">
      <c r="A1725" s="6" t="s">
        <v>647</v>
      </c>
      <c r="B1725" s="6" t="s">
        <v>4108</v>
      </c>
      <c r="C1725" s="7" t="str">
        <f t="shared" si="78"/>
        <v>Mr.</v>
      </c>
      <c r="D1725" s="7" t="str">
        <f t="shared" si="79"/>
        <v xml:space="preserve"> Sawomir</v>
      </c>
      <c r="E1725" s="7" t="str">
        <f t="shared" si="80"/>
        <v>Naskret</v>
      </c>
    </row>
    <row r="1726" spans="1:5" ht="15.6" x14ac:dyDescent="0.3">
      <c r="A1726" s="6" t="s">
        <v>646</v>
      </c>
      <c r="B1726" s="6" t="s">
        <v>4109</v>
      </c>
      <c r="C1726" s="7" t="str">
        <f t="shared" si="78"/>
        <v>Ms.</v>
      </c>
      <c r="D1726" s="7" t="str">
        <f t="shared" si="79"/>
        <v xml:space="preserve"> Micah</v>
      </c>
      <c r="E1726" s="7" t="str">
        <f t="shared" si="80"/>
        <v>Morgan</v>
      </c>
    </row>
    <row r="1727" spans="1:5" ht="15.6" x14ac:dyDescent="0.3">
      <c r="A1727" s="6" t="s">
        <v>645</v>
      </c>
      <c r="B1727" s="6" t="s">
        <v>4110</v>
      </c>
      <c r="C1727" s="7" t="str">
        <f t="shared" si="78"/>
        <v>Ms.</v>
      </c>
      <c r="D1727" s="7" t="str">
        <f t="shared" si="79"/>
        <v xml:space="preserve"> Kelly H.</v>
      </c>
      <c r="E1727" s="7" t="str">
        <f t="shared" si="80"/>
        <v>Maloney</v>
      </c>
    </row>
    <row r="1728" spans="1:5" ht="15.6" x14ac:dyDescent="0.3">
      <c r="A1728" s="6" t="s">
        <v>644</v>
      </c>
      <c r="B1728" s="6" t="s">
        <v>4111</v>
      </c>
      <c r="C1728" s="7" t="str">
        <f t="shared" si="78"/>
        <v>Ms.</v>
      </c>
      <c r="D1728" s="7" t="str">
        <f t="shared" si="79"/>
        <v xml:space="preserve"> Lindsay M.</v>
      </c>
      <c r="E1728" s="7" t="str">
        <f t="shared" si="80"/>
        <v>Amherst</v>
      </c>
    </row>
    <row r="1729" spans="1:5" ht="15.6" x14ac:dyDescent="0.3">
      <c r="A1729" s="6" t="s">
        <v>643</v>
      </c>
      <c r="B1729" s="6" t="s">
        <v>4112</v>
      </c>
      <c r="C1729" s="7" t="str">
        <f t="shared" si="78"/>
        <v>Mr.</v>
      </c>
      <c r="D1729" s="7" t="str">
        <f t="shared" si="79"/>
        <v xml:space="preserve"> Austen G</v>
      </c>
      <c r="E1729" s="7" t="str">
        <f t="shared" si="80"/>
        <v>Davenport</v>
      </c>
    </row>
    <row r="1730" spans="1:5" ht="15.6" x14ac:dyDescent="0.3">
      <c r="A1730" s="6" t="s">
        <v>642</v>
      </c>
      <c r="B1730" s="6" t="s">
        <v>4113</v>
      </c>
      <c r="C1730" s="7" t="str">
        <f t="shared" si="78"/>
        <v>Mr.</v>
      </c>
      <c r="D1730" s="7" t="str">
        <f t="shared" si="79"/>
        <v xml:space="preserve"> Tory J.</v>
      </c>
      <c r="E1730" s="7" t="str">
        <f t="shared" si="80"/>
        <v>Johansen</v>
      </c>
    </row>
    <row r="1731" spans="1:5" ht="15.6" x14ac:dyDescent="0.3">
      <c r="A1731" s="6" t="s">
        <v>641</v>
      </c>
      <c r="B1731" s="6" t="s">
        <v>4114</v>
      </c>
      <c r="C1731" s="7" t="str">
        <f t="shared" ref="C1731:C1794" si="81">MID(B1731,FIND(",",B1731)+2,FIND(" ",B1731,FIND(",",B1731)+2)-FIND(",",B1731)-2)</f>
        <v>Mr.</v>
      </c>
      <c r="D1731" s="7" t="str">
        <f t="shared" ref="D1731:D1794" si="82">MID(B1731,FIND(" ",B1731,FIND(",",B1731)+2)+1,LEN(B1731)-FIND(" ",B1731,FIND(",",B1731)+2))</f>
        <v xml:space="preserve"> Robert J.</v>
      </c>
      <c r="E1731" s="7" t="str">
        <f t="shared" ref="E1731:E1794" si="83">LEFT(B1731,FIND(",",B1731)-1)</f>
        <v>Bond</v>
      </c>
    </row>
    <row r="1732" spans="1:5" ht="15.6" x14ac:dyDescent="0.3">
      <c r="A1732" s="6" t="s">
        <v>640</v>
      </c>
      <c r="B1732" s="6" t="s">
        <v>4115</v>
      </c>
      <c r="C1732" s="7" t="str">
        <f t="shared" si="81"/>
        <v>Ms.</v>
      </c>
      <c r="D1732" s="7" t="str">
        <f t="shared" si="82"/>
        <v xml:space="preserve"> Steph</v>
      </c>
      <c r="E1732" s="7" t="str">
        <f t="shared" si="83"/>
        <v>Reilly</v>
      </c>
    </row>
    <row r="1733" spans="1:5" ht="15.6" x14ac:dyDescent="0.3">
      <c r="A1733" s="6" t="s">
        <v>639</v>
      </c>
      <c r="B1733" s="6" t="s">
        <v>4116</v>
      </c>
      <c r="C1733" s="7" t="str">
        <f t="shared" si="81"/>
        <v>Ms.</v>
      </c>
      <c r="D1733" s="7" t="str">
        <f t="shared" si="82"/>
        <v xml:space="preserve"> Kate</v>
      </c>
      <c r="E1733" s="7" t="str">
        <f t="shared" si="83"/>
        <v>Chandler</v>
      </c>
    </row>
    <row r="1734" spans="1:5" ht="15.6" x14ac:dyDescent="0.3">
      <c r="A1734" s="6" t="s">
        <v>638</v>
      </c>
      <c r="B1734" s="6" t="s">
        <v>4117</v>
      </c>
      <c r="C1734" s="7" t="str">
        <f t="shared" si="81"/>
        <v>Ms.</v>
      </c>
      <c r="D1734" s="7" t="str">
        <f t="shared" si="82"/>
        <v xml:space="preserve"> Kristina</v>
      </c>
      <c r="E1734" s="7" t="str">
        <f t="shared" si="83"/>
        <v>Kaufmann</v>
      </c>
    </row>
    <row r="1735" spans="1:5" ht="15.6" x14ac:dyDescent="0.3">
      <c r="A1735" s="6" t="s">
        <v>637</v>
      </c>
      <c r="B1735" s="6" t="s">
        <v>4118</v>
      </c>
      <c r="C1735" s="7" t="str">
        <f t="shared" si="81"/>
        <v>Ms.</v>
      </c>
      <c r="D1735" s="7" t="str">
        <f t="shared" si="82"/>
        <v xml:space="preserve"> Flo</v>
      </c>
      <c r="E1735" s="7" t="str">
        <f t="shared" si="83"/>
        <v>Barnes-Zurkinden</v>
      </c>
    </row>
    <row r="1736" spans="1:5" ht="15.6" x14ac:dyDescent="0.3">
      <c r="A1736" s="6" t="s">
        <v>636</v>
      </c>
      <c r="B1736" s="6" t="s">
        <v>4119</v>
      </c>
      <c r="C1736" s="7" t="str">
        <f t="shared" si="81"/>
        <v>Mrs.</v>
      </c>
      <c r="D1736" s="7" t="str">
        <f t="shared" si="82"/>
        <v xml:space="preserve"> Sarah P.</v>
      </c>
      <c r="E1736" s="7" t="str">
        <f t="shared" si="83"/>
        <v>Wolter</v>
      </c>
    </row>
    <row r="1737" spans="1:5" ht="15.6" x14ac:dyDescent="0.3">
      <c r="A1737" s="6" t="s">
        <v>635</v>
      </c>
      <c r="B1737" s="6" t="s">
        <v>4120</v>
      </c>
      <c r="C1737" s="7" t="str">
        <f t="shared" si="81"/>
        <v>Ms.</v>
      </c>
      <c r="D1737" s="7" t="str">
        <f t="shared" si="82"/>
        <v xml:space="preserve"> Anabel</v>
      </c>
      <c r="E1737" s="7" t="str">
        <f t="shared" si="83"/>
        <v>Pearson</v>
      </c>
    </row>
    <row r="1738" spans="1:5" ht="15.6" x14ac:dyDescent="0.3">
      <c r="A1738" s="6" t="s">
        <v>634</v>
      </c>
      <c r="B1738" s="6" t="s">
        <v>4121</v>
      </c>
      <c r="C1738" s="7" t="str">
        <f t="shared" si="81"/>
        <v>Mr.</v>
      </c>
      <c r="D1738" s="7" t="str">
        <f t="shared" si="82"/>
        <v xml:space="preserve"> Ian</v>
      </c>
      <c r="E1738" s="7" t="str">
        <f t="shared" si="83"/>
        <v>Thomas</v>
      </c>
    </row>
    <row r="1739" spans="1:5" ht="15.6" x14ac:dyDescent="0.3">
      <c r="A1739" s="6" t="s">
        <v>633</v>
      </c>
      <c r="B1739" s="6" t="s">
        <v>4122</v>
      </c>
      <c r="C1739" s="7" t="str">
        <f t="shared" si="81"/>
        <v>Mr.</v>
      </c>
      <c r="D1739" s="7" t="str">
        <f t="shared" si="82"/>
        <v xml:space="preserve"> Alex</v>
      </c>
      <c r="E1739" s="7" t="str">
        <f t="shared" si="83"/>
        <v>Leon</v>
      </c>
    </row>
    <row r="1740" spans="1:5" ht="15.6" x14ac:dyDescent="0.3">
      <c r="A1740" s="6" t="s">
        <v>631</v>
      </c>
      <c r="B1740" s="6" t="s">
        <v>4123</v>
      </c>
      <c r="C1740" s="7" t="str">
        <f t="shared" si="81"/>
        <v>Mr.</v>
      </c>
      <c r="D1740" s="7" t="str">
        <f t="shared" si="82"/>
        <v xml:space="preserve"> Richard J</v>
      </c>
      <c r="E1740" s="7" t="str">
        <f t="shared" si="83"/>
        <v>Marriott</v>
      </c>
    </row>
    <row r="1741" spans="1:5" ht="15.6" x14ac:dyDescent="0.3">
      <c r="A1741" s="6" t="s">
        <v>630</v>
      </c>
      <c r="B1741" s="6" t="s">
        <v>4124</v>
      </c>
      <c r="C1741" s="7" t="str">
        <f t="shared" si="81"/>
        <v>Ms.</v>
      </c>
      <c r="D1741" s="7" t="str">
        <f t="shared" si="82"/>
        <v xml:space="preserve"> Jacqueline N.</v>
      </c>
      <c r="E1741" s="7" t="str">
        <f t="shared" si="83"/>
        <v>Wilkins</v>
      </c>
    </row>
    <row r="1742" spans="1:5" ht="15.6" x14ac:dyDescent="0.3">
      <c r="A1742" s="6" t="s">
        <v>629</v>
      </c>
      <c r="B1742" s="6" t="s">
        <v>4125</v>
      </c>
      <c r="C1742" s="7" t="str">
        <f t="shared" si="81"/>
        <v>Ms.</v>
      </c>
      <c r="D1742" s="7" t="str">
        <f t="shared" si="82"/>
        <v xml:space="preserve"> Cindy</v>
      </c>
      <c r="E1742" s="7" t="str">
        <f t="shared" si="83"/>
        <v>Saiter</v>
      </c>
    </row>
    <row r="1743" spans="1:5" ht="15.6" x14ac:dyDescent="0.3">
      <c r="A1743" s="6" t="s">
        <v>628</v>
      </c>
      <c r="B1743" s="6" t="s">
        <v>4126</v>
      </c>
      <c r="C1743" s="7" t="str">
        <f t="shared" si="81"/>
        <v>Ms.</v>
      </c>
      <c r="D1743" s="7" t="str">
        <f t="shared" si="82"/>
        <v xml:space="preserve"> Marcia</v>
      </c>
      <c r="E1743" s="7" t="str">
        <f t="shared" si="83"/>
        <v>Winrow</v>
      </c>
    </row>
    <row r="1744" spans="1:5" ht="15.6" x14ac:dyDescent="0.3">
      <c r="A1744" s="6" t="s">
        <v>627</v>
      </c>
      <c r="B1744" s="6" t="s">
        <v>4127</v>
      </c>
      <c r="C1744" s="7" t="str">
        <f t="shared" si="81"/>
        <v>Ms.</v>
      </c>
      <c r="D1744" s="7" t="str">
        <f t="shared" si="82"/>
        <v xml:space="preserve"> Samantha R.</v>
      </c>
      <c r="E1744" s="7" t="str">
        <f t="shared" si="83"/>
        <v>Gries</v>
      </c>
    </row>
    <row r="1745" spans="1:5" ht="15.6" x14ac:dyDescent="0.3">
      <c r="A1745" s="6" t="s">
        <v>626</v>
      </c>
      <c r="B1745" s="6" t="s">
        <v>4128</v>
      </c>
      <c r="C1745" s="7" t="str">
        <f t="shared" si="81"/>
        <v>Ms.</v>
      </c>
      <c r="D1745" s="7" t="str">
        <f t="shared" si="82"/>
        <v xml:space="preserve"> Katie</v>
      </c>
      <c r="E1745" s="7" t="str">
        <f t="shared" si="83"/>
        <v>Strohschein</v>
      </c>
    </row>
    <row r="1746" spans="1:5" ht="15.6" x14ac:dyDescent="0.3">
      <c r="A1746" s="6" t="s">
        <v>625</v>
      </c>
      <c r="B1746" s="6" t="s">
        <v>4129</v>
      </c>
      <c r="C1746" s="7" t="str">
        <f t="shared" si="81"/>
        <v>Mr.</v>
      </c>
      <c r="D1746" s="7" t="str">
        <f t="shared" si="82"/>
        <v xml:space="preserve"> John P</v>
      </c>
      <c r="E1746" s="7" t="str">
        <f t="shared" si="83"/>
        <v>Berger</v>
      </c>
    </row>
    <row r="1747" spans="1:5" ht="15.6" x14ac:dyDescent="0.3">
      <c r="A1747" s="6" t="s">
        <v>624</v>
      </c>
      <c r="B1747" s="6" t="s">
        <v>4130</v>
      </c>
      <c r="C1747" s="7" t="str">
        <f t="shared" si="81"/>
        <v>Ms.</v>
      </c>
      <c r="D1747" s="7" t="str">
        <f t="shared" si="82"/>
        <v xml:space="preserve"> Rachel</v>
      </c>
      <c r="E1747" s="7" t="str">
        <f t="shared" si="83"/>
        <v>Coogan</v>
      </c>
    </row>
    <row r="1748" spans="1:5" ht="15.6" x14ac:dyDescent="0.3">
      <c r="A1748" s="6" t="s">
        <v>623</v>
      </c>
      <c r="B1748" s="6" t="s">
        <v>4131</v>
      </c>
      <c r="C1748" s="7" t="str">
        <f t="shared" si="81"/>
        <v>Ms.</v>
      </c>
      <c r="D1748" s="7" t="str">
        <f t="shared" si="82"/>
        <v xml:space="preserve"> Isabelle</v>
      </c>
      <c r="E1748" s="7" t="str">
        <f t="shared" si="83"/>
        <v>Gagnon</v>
      </c>
    </row>
    <row r="1749" spans="1:5" ht="15.6" x14ac:dyDescent="0.3">
      <c r="A1749" s="6" t="s">
        <v>622</v>
      </c>
      <c r="B1749" s="6" t="s">
        <v>4132</v>
      </c>
      <c r="C1749" s="7" t="str">
        <f t="shared" si="81"/>
        <v>Mr.</v>
      </c>
      <c r="D1749" s="7" t="str">
        <f t="shared" si="82"/>
        <v xml:space="preserve"> Neil</v>
      </c>
      <c r="E1749" s="7" t="str">
        <f t="shared" si="83"/>
        <v>Pearson</v>
      </c>
    </row>
    <row r="1750" spans="1:5" ht="15.6" x14ac:dyDescent="0.3">
      <c r="A1750" s="6" t="s">
        <v>621</v>
      </c>
      <c r="B1750" s="6" t="s">
        <v>4133</v>
      </c>
      <c r="C1750" s="7" t="str">
        <f t="shared" si="81"/>
        <v>Mr.</v>
      </c>
      <c r="D1750" s="7" t="str">
        <f t="shared" si="82"/>
        <v xml:space="preserve"> Tom</v>
      </c>
      <c r="E1750" s="7" t="str">
        <f t="shared" si="83"/>
        <v>Brian</v>
      </c>
    </row>
    <row r="1751" spans="1:5" ht="15.6" x14ac:dyDescent="0.3">
      <c r="A1751" s="6" t="s">
        <v>620</v>
      </c>
      <c r="B1751" s="6" t="s">
        <v>4134</v>
      </c>
      <c r="C1751" s="7" t="str">
        <f t="shared" si="81"/>
        <v>Mr.</v>
      </c>
      <c r="D1751" s="7" t="str">
        <f t="shared" si="82"/>
        <v xml:space="preserve"> Nathan</v>
      </c>
      <c r="E1751" s="7" t="str">
        <f t="shared" si="83"/>
        <v>Brown</v>
      </c>
    </row>
    <row r="1752" spans="1:5" ht="15.6" x14ac:dyDescent="0.3">
      <c r="A1752" s="6" t="s">
        <v>619</v>
      </c>
      <c r="B1752" s="6" t="s">
        <v>4135</v>
      </c>
      <c r="C1752" s="7" t="str">
        <f t="shared" si="81"/>
        <v>Mrs.</v>
      </c>
      <c r="D1752" s="7" t="str">
        <f t="shared" si="82"/>
        <v xml:space="preserve"> Kelli N</v>
      </c>
      <c r="E1752" s="7" t="str">
        <f t="shared" si="83"/>
        <v>Fox</v>
      </c>
    </row>
    <row r="1753" spans="1:5" ht="15.6" x14ac:dyDescent="0.3">
      <c r="A1753" s="6" t="s">
        <v>618</v>
      </c>
      <c r="B1753" s="6" t="s">
        <v>4136</v>
      </c>
      <c r="C1753" s="7" t="str">
        <f t="shared" si="81"/>
        <v>Mr.</v>
      </c>
      <c r="D1753" s="7" t="str">
        <f t="shared" si="82"/>
        <v xml:space="preserve"> Scott M.</v>
      </c>
      <c r="E1753" s="7" t="str">
        <f t="shared" si="83"/>
        <v>Traver</v>
      </c>
    </row>
    <row r="1754" spans="1:5" ht="15.6" x14ac:dyDescent="0.3">
      <c r="A1754" s="6" t="s">
        <v>617</v>
      </c>
      <c r="B1754" s="6" t="s">
        <v>4137</v>
      </c>
      <c r="C1754" s="7" t="str">
        <f t="shared" si="81"/>
        <v>Mr.</v>
      </c>
      <c r="D1754" s="7" t="str">
        <f t="shared" si="82"/>
        <v xml:space="preserve"> Grant A</v>
      </c>
      <c r="E1754" s="7" t="str">
        <f t="shared" si="83"/>
        <v>Quick</v>
      </c>
    </row>
    <row r="1755" spans="1:5" ht="15.6" x14ac:dyDescent="0.3">
      <c r="A1755" s="6" t="s">
        <v>616</v>
      </c>
      <c r="B1755" s="6" t="s">
        <v>4138</v>
      </c>
      <c r="C1755" s="7" t="str">
        <f t="shared" si="81"/>
        <v>Mr.</v>
      </c>
      <c r="D1755" s="7" t="str">
        <f t="shared" si="82"/>
        <v xml:space="preserve"> Jonathan C</v>
      </c>
      <c r="E1755" s="7" t="str">
        <f t="shared" si="83"/>
        <v>Scott</v>
      </c>
    </row>
    <row r="1756" spans="1:5" ht="15.6" x14ac:dyDescent="0.3">
      <c r="A1756" s="6" t="s">
        <v>615</v>
      </c>
      <c r="B1756" s="6" t="s">
        <v>4139</v>
      </c>
      <c r="C1756" s="7" t="str">
        <f t="shared" si="81"/>
        <v>Ms.</v>
      </c>
      <c r="D1756" s="7" t="str">
        <f t="shared" si="82"/>
        <v xml:space="preserve"> Rachael M.</v>
      </c>
      <c r="E1756" s="7" t="str">
        <f t="shared" si="83"/>
        <v>Theriot</v>
      </c>
    </row>
    <row r="1757" spans="1:5" ht="15.6" x14ac:dyDescent="0.3">
      <c r="A1757" s="6" t="s">
        <v>614</v>
      </c>
      <c r="B1757" s="6" t="s">
        <v>4140</v>
      </c>
      <c r="C1757" s="7" t="str">
        <f t="shared" si="81"/>
        <v>Ms.</v>
      </c>
      <c r="D1757" s="7" t="str">
        <f t="shared" si="82"/>
        <v xml:space="preserve"> Pilar</v>
      </c>
      <c r="E1757" s="7" t="str">
        <f t="shared" si="83"/>
        <v>Michalis</v>
      </c>
    </row>
    <row r="1758" spans="1:5" ht="15.6" x14ac:dyDescent="0.3">
      <c r="A1758" s="6" t="s">
        <v>613</v>
      </c>
      <c r="B1758" s="6" t="s">
        <v>4141</v>
      </c>
      <c r="C1758" s="7" t="str">
        <f t="shared" si="81"/>
        <v>Mr.</v>
      </c>
      <c r="D1758" s="7" t="str">
        <f t="shared" si="82"/>
        <v xml:space="preserve"> Kyle M</v>
      </c>
      <c r="E1758" s="7" t="str">
        <f t="shared" si="83"/>
        <v>Hall</v>
      </c>
    </row>
    <row r="1759" spans="1:5" ht="15.6" x14ac:dyDescent="0.3">
      <c r="A1759" s="6" t="s">
        <v>612</v>
      </c>
      <c r="B1759" s="6" t="s">
        <v>4142</v>
      </c>
      <c r="C1759" s="7" t="str">
        <f t="shared" si="81"/>
        <v>Mrs.</v>
      </c>
      <c r="D1759" s="7" t="str">
        <f t="shared" si="82"/>
        <v xml:space="preserve"> Christie</v>
      </c>
      <c r="E1759" s="7" t="str">
        <f t="shared" si="83"/>
        <v>Tjong Clemons</v>
      </c>
    </row>
    <row r="1760" spans="1:5" ht="15.6" x14ac:dyDescent="0.3">
      <c r="A1760" s="6" t="s">
        <v>611</v>
      </c>
      <c r="B1760" s="6" t="s">
        <v>4143</v>
      </c>
      <c r="C1760" s="7" t="str">
        <f t="shared" si="81"/>
        <v>Mr.</v>
      </c>
      <c r="D1760" s="7" t="str">
        <f t="shared" si="82"/>
        <v xml:space="preserve"> David A.</v>
      </c>
      <c r="E1760" s="7" t="str">
        <f t="shared" si="83"/>
        <v>Palma</v>
      </c>
    </row>
    <row r="1761" spans="1:5" ht="15.6" x14ac:dyDescent="0.3">
      <c r="A1761" s="6" t="s">
        <v>610</v>
      </c>
      <c r="B1761" s="6" t="s">
        <v>4144</v>
      </c>
      <c r="C1761" s="7" t="str">
        <f t="shared" si="81"/>
        <v>Mr.</v>
      </c>
      <c r="D1761" s="7" t="str">
        <f t="shared" si="82"/>
        <v xml:space="preserve"> Masahiro</v>
      </c>
      <c r="E1761" s="7" t="str">
        <f t="shared" si="83"/>
        <v>Takaoka</v>
      </c>
    </row>
    <row r="1762" spans="1:5" ht="15.6" x14ac:dyDescent="0.3">
      <c r="A1762" s="6" t="s">
        <v>609</v>
      </c>
      <c r="B1762" s="6" t="s">
        <v>4145</v>
      </c>
      <c r="C1762" s="7" t="str">
        <f t="shared" si="81"/>
        <v>Mr.</v>
      </c>
      <c r="D1762" s="7" t="str">
        <f t="shared" si="82"/>
        <v xml:space="preserve"> Logan B.</v>
      </c>
      <c r="E1762" s="7" t="str">
        <f t="shared" si="83"/>
        <v>Sherman</v>
      </c>
    </row>
    <row r="1763" spans="1:5" ht="15.6" x14ac:dyDescent="0.3">
      <c r="A1763" s="6" t="s">
        <v>608</v>
      </c>
      <c r="B1763" s="6" t="s">
        <v>4146</v>
      </c>
      <c r="C1763" s="7" t="str">
        <f t="shared" si="81"/>
        <v>Ms.</v>
      </c>
      <c r="D1763" s="7" t="str">
        <f t="shared" si="82"/>
        <v xml:space="preserve"> Stephanie L.</v>
      </c>
      <c r="E1763" s="7" t="str">
        <f t="shared" si="83"/>
        <v>Andre</v>
      </c>
    </row>
    <row r="1764" spans="1:5" ht="15.6" x14ac:dyDescent="0.3">
      <c r="A1764" s="6" t="s">
        <v>607</v>
      </c>
      <c r="B1764" s="6" t="s">
        <v>4147</v>
      </c>
      <c r="C1764" s="7" t="str">
        <f t="shared" si="81"/>
        <v>Ms.</v>
      </c>
      <c r="D1764" s="7" t="str">
        <f t="shared" si="82"/>
        <v xml:space="preserve"> Angela H</v>
      </c>
      <c r="E1764" s="7" t="str">
        <f t="shared" si="83"/>
        <v>Switt</v>
      </c>
    </row>
    <row r="1765" spans="1:5" ht="15.6" x14ac:dyDescent="0.3">
      <c r="A1765" s="6" t="s">
        <v>606</v>
      </c>
      <c r="B1765" s="6" t="s">
        <v>4148</v>
      </c>
      <c r="C1765" s="7" t="str">
        <f t="shared" si="81"/>
        <v>Ms.</v>
      </c>
      <c r="D1765" s="7" t="str">
        <f t="shared" si="82"/>
        <v xml:space="preserve"> Britt K</v>
      </c>
      <c r="E1765" s="7" t="str">
        <f t="shared" si="83"/>
        <v>Erickson</v>
      </c>
    </row>
    <row r="1766" spans="1:5" ht="15.6" x14ac:dyDescent="0.3">
      <c r="A1766" s="6" t="s">
        <v>605</v>
      </c>
      <c r="B1766" s="6" t="s">
        <v>4149</v>
      </c>
      <c r="C1766" s="7" t="str">
        <f t="shared" si="81"/>
        <v>Ms.</v>
      </c>
      <c r="D1766" s="7" t="str">
        <f t="shared" si="82"/>
        <v xml:space="preserve"> Joyce R.</v>
      </c>
      <c r="E1766" s="7" t="str">
        <f t="shared" si="83"/>
        <v>Miller</v>
      </c>
    </row>
    <row r="1767" spans="1:5" ht="15.6" x14ac:dyDescent="0.3">
      <c r="A1767" s="6" t="s">
        <v>604</v>
      </c>
      <c r="B1767" s="6" t="s">
        <v>4150</v>
      </c>
      <c r="C1767" s="7" t="str">
        <f t="shared" si="81"/>
        <v>Mr.</v>
      </c>
      <c r="D1767" s="7" t="str">
        <f t="shared" si="82"/>
        <v xml:space="preserve"> Ben</v>
      </c>
      <c r="E1767" s="7" t="str">
        <f t="shared" si="83"/>
        <v>Whitbeck</v>
      </c>
    </row>
    <row r="1768" spans="1:5" ht="15.6" x14ac:dyDescent="0.3">
      <c r="A1768" s="6" t="s">
        <v>603</v>
      </c>
      <c r="B1768" s="6" t="s">
        <v>4151</v>
      </c>
      <c r="C1768" s="7" t="str">
        <f t="shared" si="81"/>
        <v>Ms.</v>
      </c>
      <c r="D1768" s="7" t="str">
        <f t="shared" si="82"/>
        <v xml:space="preserve"> Sarah M.</v>
      </c>
      <c r="E1768" s="7" t="str">
        <f t="shared" si="83"/>
        <v>Auer</v>
      </c>
    </row>
    <row r="1769" spans="1:5" ht="15.6" x14ac:dyDescent="0.3">
      <c r="A1769" s="6" t="s">
        <v>602</v>
      </c>
      <c r="B1769" s="6" t="s">
        <v>4152</v>
      </c>
      <c r="C1769" s="7" t="str">
        <f t="shared" si="81"/>
        <v>Ms.</v>
      </c>
      <c r="D1769" s="7" t="str">
        <f t="shared" si="82"/>
        <v xml:space="preserve"> Sarah</v>
      </c>
      <c r="E1769" s="7" t="str">
        <f t="shared" si="83"/>
        <v>Attar</v>
      </c>
    </row>
    <row r="1770" spans="1:5" ht="15.6" x14ac:dyDescent="0.3">
      <c r="A1770" s="6" t="s">
        <v>601</v>
      </c>
      <c r="B1770" s="6" t="s">
        <v>4153</v>
      </c>
      <c r="C1770" s="7" t="str">
        <f t="shared" si="81"/>
        <v>Ms.</v>
      </c>
      <c r="D1770" s="7" t="str">
        <f t="shared" si="82"/>
        <v xml:space="preserve"> Katie</v>
      </c>
      <c r="E1770" s="7" t="str">
        <f t="shared" si="83"/>
        <v>Misuraca</v>
      </c>
    </row>
    <row r="1771" spans="1:5" ht="15.6" x14ac:dyDescent="0.3">
      <c r="A1771" s="6" t="s">
        <v>600</v>
      </c>
      <c r="B1771" s="6" t="s">
        <v>4154</v>
      </c>
      <c r="C1771" s="7" t="str">
        <f t="shared" si="81"/>
        <v>Ms.</v>
      </c>
      <c r="D1771" s="7" t="str">
        <f t="shared" si="82"/>
        <v xml:space="preserve"> Michaela L</v>
      </c>
      <c r="E1771" s="7" t="str">
        <f t="shared" si="83"/>
        <v>Spannaus</v>
      </c>
    </row>
    <row r="1772" spans="1:5" ht="15.6" x14ac:dyDescent="0.3">
      <c r="A1772" s="6" t="s">
        <v>599</v>
      </c>
      <c r="B1772" s="6" t="s">
        <v>4155</v>
      </c>
      <c r="C1772" s="7" t="str">
        <f t="shared" si="81"/>
        <v>Ms.</v>
      </c>
      <c r="D1772" s="7" t="str">
        <f t="shared" si="82"/>
        <v xml:space="preserve"> Shalaleh</v>
      </c>
      <c r="E1772" s="7" t="str">
        <f t="shared" si="83"/>
        <v>Tarbiat</v>
      </c>
    </row>
    <row r="1773" spans="1:5" ht="15.6" x14ac:dyDescent="0.3">
      <c r="A1773" s="6" t="s">
        <v>598</v>
      </c>
      <c r="B1773" s="6" t="s">
        <v>4156</v>
      </c>
      <c r="C1773" s="7" t="str">
        <f t="shared" si="81"/>
        <v>Ms.</v>
      </c>
      <c r="D1773" s="7" t="str">
        <f t="shared" si="82"/>
        <v xml:space="preserve"> Karen</v>
      </c>
      <c r="E1773" s="7" t="str">
        <f t="shared" si="83"/>
        <v>Pulkkinen</v>
      </c>
    </row>
    <row r="1774" spans="1:5" ht="15.6" x14ac:dyDescent="0.3">
      <c r="A1774" s="6" t="s">
        <v>597</v>
      </c>
      <c r="B1774" s="6" t="s">
        <v>4157</v>
      </c>
      <c r="C1774" s="7" t="str">
        <f t="shared" si="81"/>
        <v>Ms.</v>
      </c>
      <c r="D1774" s="7" t="str">
        <f t="shared" si="82"/>
        <v xml:space="preserve"> Zuzana</v>
      </c>
      <c r="E1774" s="7" t="str">
        <f t="shared" si="83"/>
        <v>Trnovcova</v>
      </c>
    </row>
    <row r="1775" spans="1:5" ht="15.6" x14ac:dyDescent="0.3">
      <c r="A1775" s="6" t="s">
        <v>596</v>
      </c>
      <c r="B1775" s="6" t="s">
        <v>4158</v>
      </c>
      <c r="C1775" s="7" t="str">
        <f t="shared" si="81"/>
        <v>Mr.</v>
      </c>
      <c r="D1775" s="7" t="str">
        <f t="shared" si="82"/>
        <v xml:space="preserve"> Daniel J.</v>
      </c>
      <c r="E1775" s="7" t="str">
        <f t="shared" si="83"/>
        <v>Anthony</v>
      </c>
    </row>
    <row r="1776" spans="1:5" ht="15.6" x14ac:dyDescent="0.3">
      <c r="A1776" s="6" t="s">
        <v>595</v>
      </c>
      <c r="B1776" s="6" t="s">
        <v>4159</v>
      </c>
      <c r="C1776" s="7" t="str">
        <f t="shared" si="81"/>
        <v>Ms.</v>
      </c>
      <c r="D1776" s="7" t="str">
        <f t="shared" si="82"/>
        <v xml:space="preserve"> Alexandra</v>
      </c>
      <c r="E1776" s="7" t="str">
        <f t="shared" si="83"/>
        <v>Hetrick</v>
      </c>
    </row>
    <row r="1777" spans="1:5" ht="15.6" x14ac:dyDescent="0.3">
      <c r="A1777" s="6" t="s">
        <v>594</v>
      </c>
      <c r="B1777" s="6" t="s">
        <v>4160</v>
      </c>
      <c r="C1777" s="7" t="str">
        <f t="shared" si="81"/>
        <v>Ms.</v>
      </c>
      <c r="D1777" s="7" t="str">
        <f t="shared" si="82"/>
        <v xml:space="preserve"> Jessica</v>
      </c>
      <c r="E1777" s="7" t="str">
        <f t="shared" si="83"/>
        <v>Stern</v>
      </c>
    </row>
    <row r="1778" spans="1:5" ht="15.6" x14ac:dyDescent="0.3">
      <c r="A1778" s="6" t="s">
        <v>593</v>
      </c>
      <c r="B1778" s="6" t="s">
        <v>4161</v>
      </c>
      <c r="C1778" s="7" t="str">
        <f t="shared" si="81"/>
        <v>Mr.</v>
      </c>
      <c r="D1778" s="7" t="str">
        <f t="shared" si="82"/>
        <v xml:space="preserve"> Matthew M</v>
      </c>
      <c r="E1778" s="7" t="str">
        <f t="shared" si="83"/>
        <v>Newman</v>
      </c>
    </row>
    <row r="1779" spans="1:5" ht="15.6" x14ac:dyDescent="0.3">
      <c r="A1779" s="6" t="s">
        <v>592</v>
      </c>
      <c r="B1779" s="6" t="s">
        <v>4162</v>
      </c>
      <c r="C1779" s="7" t="str">
        <f t="shared" si="81"/>
        <v>Ms.</v>
      </c>
      <c r="D1779" s="7" t="str">
        <f t="shared" si="82"/>
        <v xml:space="preserve"> Nadine A.</v>
      </c>
      <c r="E1779" s="7" t="str">
        <f t="shared" si="83"/>
        <v>Reasoner</v>
      </c>
    </row>
    <row r="1780" spans="1:5" ht="15.6" x14ac:dyDescent="0.3">
      <c r="A1780" s="6" t="s">
        <v>591</v>
      </c>
      <c r="B1780" s="6" t="s">
        <v>4163</v>
      </c>
      <c r="C1780" s="7" t="str">
        <f t="shared" si="81"/>
        <v>Mr.</v>
      </c>
      <c r="D1780" s="7" t="str">
        <f t="shared" si="82"/>
        <v xml:space="preserve"> Peter J. Jr.</v>
      </c>
      <c r="E1780" s="7" t="str">
        <f t="shared" si="83"/>
        <v>Mone</v>
      </c>
    </row>
    <row r="1781" spans="1:5" ht="15.6" x14ac:dyDescent="0.3">
      <c r="A1781" s="6" t="s">
        <v>590</v>
      </c>
      <c r="B1781" s="6" t="s">
        <v>4164</v>
      </c>
      <c r="C1781" s="7" t="str">
        <f t="shared" si="81"/>
        <v>Ms.</v>
      </c>
      <c r="D1781" s="7" t="str">
        <f t="shared" si="82"/>
        <v xml:space="preserve"> Colleen M</v>
      </c>
      <c r="E1781" s="7" t="str">
        <f t="shared" si="83"/>
        <v>Powers</v>
      </c>
    </row>
    <row r="1782" spans="1:5" ht="15.6" x14ac:dyDescent="0.3">
      <c r="A1782" s="6" t="s">
        <v>589</v>
      </c>
      <c r="B1782" s="6" t="s">
        <v>4165</v>
      </c>
      <c r="C1782" s="7" t="str">
        <f t="shared" si="81"/>
        <v>Ms.</v>
      </c>
      <c r="D1782" s="7" t="str">
        <f t="shared" si="82"/>
        <v xml:space="preserve"> Julie A.</v>
      </c>
      <c r="E1782" s="7" t="str">
        <f t="shared" si="83"/>
        <v>Ulery</v>
      </c>
    </row>
    <row r="1783" spans="1:5" ht="15.6" x14ac:dyDescent="0.3">
      <c r="A1783" s="6" t="s">
        <v>588</v>
      </c>
      <c r="B1783" s="6" t="s">
        <v>4166</v>
      </c>
      <c r="C1783" s="7" t="str">
        <f t="shared" si="81"/>
        <v>Mr.</v>
      </c>
      <c r="D1783" s="7" t="str">
        <f t="shared" si="82"/>
        <v xml:space="preserve"> Douglas W</v>
      </c>
      <c r="E1783" s="7" t="str">
        <f t="shared" si="83"/>
        <v>Haines</v>
      </c>
    </row>
    <row r="1784" spans="1:5" ht="15.6" x14ac:dyDescent="0.3">
      <c r="A1784" s="6" t="s">
        <v>587</v>
      </c>
      <c r="B1784" s="6" t="s">
        <v>4167</v>
      </c>
      <c r="C1784" s="7" t="str">
        <f t="shared" si="81"/>
        <v>Ms.</v>
      </c>
      <c r="D1784" s="7" t="str">
        <f t="shared" si="82"/>
        <v xml:space="preserve"> Catherine</v>
      </c>
      <c r="E1784" s="7" t="str">
        <f t="shared" si="83"/>
        <v>Airoldi</v>
      </c>
    </row>
    <row r="1785" spans="1:5" ht="15.6" x14ac:dyDescent="0.3">
      <c r="A1785" s="6" t="s">
        <v>586</v>
      </c>
      <c r="B1785" s="6" t="s">
        <v>4168</v>
      </c>
      <c r="C1785" s="7" t="str">
        <f t="shared" si="81"/>
        <v>Mr.</v>
      </c>
      <c r="D1785" s="7" t="str">
        <f t="shared" si="82"/>
        <v xml:space="preserve"> James A</v>
      </c>
      <c r="E1785" s="7" t="str">
        <f t="shared" si="83"/>
        <v>Mattis</v>
      </c>
    </row>
    <row r="1786" spans="1:5" ht="15.6" x14ac:dyDescent="0.3">
      <c r="A1786" s="6" t="s">
        <v>585</v>
      </c>
      <c r="B1786" s="6" t="s">
        <v>4169</v>
      </c>
      <c r="C1786" s="7" t="str">
        <f t="shared" si="81"/>
        <v>Mr.</v>
      </c>
      <c r="D1786" s="7" t="str">
        <f t="shared" si="82"/>
        <v xml:space="preserve"> Youngseong</v>
      </c>
      <c r="E1786" s="7" t="str">
        <f t="shared" si="83"/>
        <v>Cho</v>
      </c>
    </row>
    <row r="1787" spans="1:5" ht="15.6" x14ac:dyDescent="0.3">
      <c r="A1787" s="6" t="s">
        <v>584</v>
      </c>
      <c r="B1787" s="6" t="s">
        <v>4170</v>
      </c>
      <c r="C1787" s="7" t="str">
        <f t="shared" si="81"/>
        <v>Mr.</v>
      </c>
      <c r="D1787" s="7" t="str">
        <f t="shared" si="82"/>
        <v xml:space="preserve"> John</v>
      </c>
      <c r="E1787" s="7" t="str">
        <f t="shared" si="83"/>
        <v>Reumann</v>
      </c>
    </row>
    <row r="1788" spans="1:5" ht="15.6" x14ac:dyDescent="0.3">
      <c r="A1788" s="6" t="s">
        <v>583</v>
      </c>
      <c r="B1788" s="6" t="s">
        <v>4171</v>
      </c>
      <c r="C1788" s="7" t="str">
        <f t="shared" si="81"/>
        <v>Mr.</v>
      </c>
      <c r="D1788" s="7" t="str">
        <f t="shared" si="82"/>
        <v xml:space="preserve"> Brandon S.</v>
      </c>
      <c r="E1788" s="7" t="str">
        <f t="shared" si="83"/>
        <v>Cooper</v>
      </c>
    </row>
    <row r="1789" spans="1:5" ht="15.6" x14ac:dyDescent="0.3">
      <c r="A1789" s="6" t="s">
        <v>582</v>
      </c>
      <c r="B1789" s="6" t="s">
        <v>4172</v>
      </c>
      <c r="C1789" s="7" t="str">
        <f t="shared" si="81"/>
        <v>Mr.</v>
      </c>
      <c r="D1789" s="7" t="str">
        <f t="shared" si="82"/>
        <v xml:space="preserve"> Sean P</v>
      </c>
      <c r="E1789" s="7" t="str">
        <f t="shared" si="83"/>
        <v>Kennedy</v>
      </c>
    </row>
    <row r="1790" spans="1:5" ht="15.6" x14ac:dyDescent="0.3">
      <c r="A1790" s="6" t="s">
        <v>581</v>
      </c>
      <c r="B1790" s="6" t="s">
        <v>4173</v>
      </c>
      <c r="C1790" s="7" t="str">
        <f t="shared" si="81"/>
        <v>Mr.</v>
      </c>
      <c r="D1790" s="7" t="str">
        <f t="shared" si="82"/>
        <v xml:space="preserve"> Scott</v>
      </c>
      <c r="E1790" s="7" t="str">
        <f t="shared" si="83"/>
        <v>Cichon</v>
      </c>
    </row>
    <row r="1791" spans="1:5" ht="15.6" x14ac:dyDescent="0.3">
      <c r="A1791" s="6" t="s">
        <v>580</v>
      </c>
      <c r="B1791" s="6" t="s">
        <v>4174</v>
      </c>
      <c r="C1791" s="7" t="str">
        <f t="shared" si="81"/>
        <v>Mr.</v>
      </c>
      <c r="D1791" s="7" t="str">
        <f t="shared" si="82"/>
        <v xml:space="preserve"> Janez</v>
      </c>
      <c r="E1791" s="7" t="str">
        <f t="shared" si="83"/>
        <v>Maroevic</v>
      </c>
    </row>
    <row r="1792" spans="1:5" ht="15.6" x14ac:dyDescent="0.3">
      <c r="A1792" s="6" t="s">
        <v>579</v>
      </c>
      <c r="B1792" s="6" t="s">
        <v>4175</v>
      </c>
      <c r="C1792" s="7" t="str">
        <f t="shared" si="81"/>
        <v>Mr.</v>
      </c>
      <c r="D1792" s="7" t="str">
        <f t="shared" si="82"/>
        <v xml:space="preserve"> John I. Jr.</v>
      </c>
      <c r="E1792" s="7" t="str">
        <f t="shared" si="83"/>
        <v>Martin</v>
      </c>
    </row>
    <row r="1793" spans="1:5" ht="15.6" x14ac:dyDescent="0.3">
      <c r="A1793" s="6" t="s">
        <v>578</v>
      </c>
      <c r="B1793" s="6" t="s">
        <v>4176</v>
      </c>
      <c r="C1793" s="7" t="str">
        <f t="shared" si="81"/>
        <v>Ms.</v>
      </c>
      <c r="D1793" s="7" t="str">
        <f t="shared" si="82"/>
        <v xml:space="preserve"> Heather</v>
      </c>
      <c r="E1793" s="7" t="str">
        <f t="shared" si="83"/>
        <v>Schulz</v>
      </c>
    </row>
    <row r="1794" spans="1:5" ht="15.6" x14ac:dyDescent="0.3">
      <c r="A1794" s="6" t="s">
        <v>577</v>
      </c>
      <c r="B1794" s="6" t="s">
        <v>4177</v>
      </c>
      <c r="C1794" s="7" t="str">
        <f t="shared" si="81"/>
        <v>Mr.</v>
      </c>
      <c r="D1794" s="7" t="str">
        <f t="shared" si="82"/>
        <v xml:space="preserve"> Michael</v>
      </c>
      <c r="E1794" s="7" t="str">
        <f t="shared" si="83"/>
        <v>Capriolo</v>
      </c>
    </row>
    <row r="1795" spans="1:5" ht="15.6" x14ac:dyDescent="0.3">
      <c r="A1795" s="6" t="s">
        <v>576</v>
      </c>
      <c r="B1795" s="6" t="s">
        <v>4178</v>
      </c>
      <c r="C1795" s="7" t="str">
        <f t="shared" ref="C1795:C1858" si="84">MID(B1795,FIND(",",B1795)+2,FIND(" ",B1795,FIND(",",B1795)+2)-FIND(",",B1795)-2)</f>
        <v>Ms.</v>
      </c>
      <c r="D1795" s="7" t="str">
        <f t="shared" ref="D1795:D1858" si="85">MID(B1795,FIND(" ",B1795,FIND(",",B1795)+2)+1,LEN(B1795)-FIND(" ",B1795,FIND(",",B1795)+2))</f>
        <v xml:space="preserve"> Kathleen</v>
      </c>
      <c r="E1795" s="7" t="str">
        <f t="shared" ref="E1795:E1858" si="86">LEFT(B1795,FIND(",",B1795)-1)</f>
        <v>Borleis</v>
      </c>
    </row>
    <row r="1796" spans="1:5" ht="15.6" x14ac:dyDescent="0.3">
      <c r="A1796" s="6" t="s">
        <v>575</v>
      </c>
      <c r="B1796" s="6" t="s">
        <v>4179</v>
      </c>
      <c r="C1796" s="7" t="str">
        <f t="shared" si="84"/>
        <v>Mr.</v>
      </c>
      <c r="D1796" s="7" t="str">
        <f t="shared" si="85"/>
        <v xml:space="preserve"> Ryan M</v>
      </c>
      <c r="E1796" s="7" t="str">
        <f t="shared" si="86"/>
        <v>Kramer</v>
      </c>
    </row>
    <row r="1797" spans="1:5" ht="15.6" x14ac:dyDescent="0.3">
      <c r="A1797" s="6" t="s">
        <v>574</v>
      </c>
      <c r="B1797" s="6" t="s">
        <v>4180</v>
      </c>
      <c r="C1797" s="7" t="str">
        <f t="shared" si="84"/>
        <v>Ms.</v>
      </c>
      <c r="D1797" s="7" t="str">
        <f t="shared" si="85"/>
        <v xml:space="preserve"> Sara</v>
      </c>
      <c r="E1797" s="7" t="str">
        <f t="shared" si="86"/>
        <v>Conrad</v>
      </c>
    </row>
    <row r="1798" spans="1:5" ht="15.6" x14ac:dyDescent="0.3">
      <c r="A1798" s="6" t="s">
        <v>573</v>
      </c>
      <c r="B1798" s="6" t="s">
        <v>4181</v>
      </c>
      <c r="C1798" s="7" t="str">
        <f t="shared" si="84"/>
        <v>Mr.</v>
      </c>
      <c r="D1798" s="7" t="str">
        <f t="shared" si="85"/>
        <v xml:space="preserve"> Deniz</v>
      </c>
      <c r="E1798" s="7" t="str">
        <f t="shared" si="86"/>
        <v>Karakoyunlu</v>
      </c>
    </row>
    <row r="1799" spans="1:5" ht="15.6" x14ac:dyDescent="0.3">
      <c r="A1799" s="6" t="s">
        <v>572</v>
      </c>
      <c r="B1799" s="6" t="s">
        <v>4182</v>
      </c>
      <c r="C1799" s="7" t="str">
        <f t="shared" si="84"/>
        <v>Ms.</v>
      </c>
      <c r="D1799" s="7" t="str">
        <f t="shared" si="85"/>
        <v xml:space="preserve"> Shannon L.</v>
      </c>
      <c r="E1799" s="7" t="str">
        <f t="shared" si="86"/>
        <v>Desrosiers</v>
      </c>
    </row>
    <row r="1800" spans="1:5" ht="15.6" x14ac:dyDescent="0.3">
      <c r="A1800" s="6" t="s">
        <v>571</v>
      </c>
      <c r="B1800" s="6" t="s">
        <v>4183</v>
      </c>
      <c r="C1800" s="7" t="str">
        <f t="shared" si="84"/>
        <v>Ms.</v>
      </c>
      <c r="D1800" s="7" t="str">
        <f t="shared" si="85"/>
        <v xml:space="preserve"> Kaitlin M.</v>
      </c>
      <c r="E1800" s="7" t="str">
        <f t="shared" si="86"/>
        <v>O'Mara</v>
      </c>
    </row>
    <row r="1801" spans="1:5" ht="15.6" x14ac:dyDescent="0.3">
      <c r="A1801" s="6" t="s">
        <v>570</v>
      </c>
      <c r="B1801" s="6" t="s">
        <v>4184</v>
      </c>
      <c r="C1801" s="7" t="str">
        <f t="shared" si="84"/>
        <v>Mr.</v>
      </c>
      <c r="D1801" s="7" t="str">
        <f t="shared" si="85"/>
        <v xml:space="preserve"> Alfredo</v>
      </c>
      <c r="E1801" s="7" t="str">
        <f t="shared" si="86"/>
        <v>Shabot Marcos</v>
      </c>
    </row>
    <row r="1802" spans="1:5" ht="15.6" x14ac:dyDescent="0.3">
      <c r="A1802" s="6" t="s">
        <v>569</v>
      </c>
      <c r="B1802" s="6" t="s">
        <v>4185</v>
      </c>
      <c r="C1802" s="7" t="str">
        <f t="shared" si="84"/>
        <v>Ms.</v>
      </c>
      <c r="D1802" s="7" t="str">
        <f t="shared" si="85"/>
        <v xml:space="preserve"> Kristen</v>
      </c>
      <c r="E1802" s="7" t="str">
        <f t="shared" si="86"/>
        <v>Comment</v>
      </c>
    </row>
    <row r="1803" spans="1:5" ht="15.6" x14ac:dyDescent="0.3">
      <c r="A1803" s="6" t="s">
        <v>568</v>
      </c>
      <c r="B1803" s="6" t="s">
        <v>4186</v>
      </c>
      <c r="C1803" s="7" t="str">
        <f t="shared" si="84"/>
        <v>Mr.</v>
      </c>
      <c r="D1803" s="7" t="str">
        <f t="shared" si="85"/>
        <v xml:space="preserve"> Daniel</v>
      </c>
      <c r="E1803" s="7" t="str">
        <f t="shared" si="86"/>
        <v>Moss</v>
      </c>
    </row>
    <row r="1804" spans="1:5" ht="15.6" x14ac:dyDescent="0.3">
      <c r="A1804" s="6" t="s">
        <v>567</v>
      </c>
      <c r="B1804" s="6" t="s">
        <v>4187</v>
      </c>
      <c r="C1804" s="7" t="str">
        <f t="shared" si="84"/>
        <v>Mr.</v>
      </c>
      <c r="D1804" s="7" t="str">
        <f t="shared" si="85"/>
        <v xml:space="preserve"> Jonathan</v>
      </c>
      <c r="E1804" s="7" t="str">
        <f t="shared" si="86"/>
        <v>Guzman</v>
      </c>
    </row>
    <row r="1805" spans="1:5" ht="15.6" x14ac:dyDescent="0.3">
      <c r="A1805" s="6" t="s">
        <v>566</v>
      </c>
      <c r="B1805" s="6" t="s">
        <v>4188</v>
      </c>
      <c r="C1805" s="7" t="str">
        <f t="shared" si="84"/>
        <v>Mr.</v>
      </c>
      <c r="D1805" s="7" t="str">
        <f t="shared" si="85"/>
        <v xml:space="preserve"> Troy</v>
      </c>
      <c r="E1805" s="7" t="str">
        <f t="shared" si="86"/>
        <v>Cox</v>
      </c>
    </row>
    <row r="1806" spans="1:5" ht="15.6" x14ac:dyDescent="0.3">
      <c r="A1806" s="6" t="s">
        <v>565</v>
      </c>
      <c r="B1806" s="6" t="s">
        <v>4189</v>
      </c>
      <c r="C1806" s="7" t="str">
        <f t="shared" si="84"/>
        <v>Mr.</v>
      </c>
      <c r="D1806" s="7" t="str">
        <f t="shared" si="85"/>
        <v xml:space="preserve"> Daniel C</v>
      </c>
      <c r="E1806" s="7" t="str">
        <f t="shared" si="86"/>
        <v>Clash</v>
      </c>
    </row>
    <row r="1807" spans="1:5" ht="15.6" x14ac:dyDescent="0.3">
      <c r="A1807" s="6" t="s">
        <v>564</v>
      </c>
      <c r="B1807" s="6" t="s">
        <v>4190</v>
      </c>
      <c r="C1807" s="7" t="str">
        <f t="shared" si="84"/>
        <v>Ms.</v>
      </c>
      <c r="D1807" s="7" t="str">
        <f t="shared" si="85"/>
        <v xml:space="preserve"> Lauren</v>
      </c>
      <c r="E1807" s="7" t="str">
        <f t="shared" si="86"/>
        <v>Blankenship</v>
      </c>
    </row>
    <row r="1808" spans="1:5" ht="15.6" x14ac:dyDescent="0.3">
      <c r="A1808" s="6" t="s">
        <v>563</v>
      </c>
      <c r="B1808" s="6" t="s">
        <v>4191</v>
      </c>
      <c r="C1808" s="7" t="str">
        <f t="shared" si="84"/>
        <v>Ms.</v>
      </c>
      <c r="D1808" s="7" t="str">
        <f t="shared" si="85"/>
        <v xml:space="preserve"> Jennefer</v>
      </c>
      <c r="E1808" s="7" t="str">
        <f t="shared" si="86"/>
        <v>Lloyd</v>
      </c>
    </row>
    <row r="1809" spans="1:5" ht="15.6" x14ac:dyDescent="0.3">
      <c r="A1809" s="6" t="s">
        <v>562</v>
      </c>
      <c r="B1809" s="6" t="s">
        <v>4192</v>
      </c>
      <c r="C1809" s="7" t="str">
        <f t="shared" si="84"/>
        <v>Ms.</v>
      </c>
      <c r="D1809" s="7" t="str">
        <f t="shared" si="85"/>
        <v xml:space="preserve"> Tracey L.</v>
      </c>
      <c r="E1809" s="7" t="str">
        <f t="shared" si="86"/>
        <v>Kong</v>
      </c>
    </row>
    <row r="1810" spans="1:5" ht="15.6" x14ac:dyDescent="0.3">
      <c r="A1810" s="6" t="s">
        <v>561</v>
      </c>
      <c r="B1810" s="6" t="s">
        <v>4193</v>
      </c>
      <c r="C1810" s="7" t="str">
        <f t="shared" si="84"/>
        <v>Ms.</v>
      </c>
      <c r="D1810" s="7" t="str">
        <f t="shared" si="85"/>
        <v xml:space="preserve"> Ashley</v>
      </c>
      <c r="E1810" s="7" t="str">
        <f t="shared" si="86"/>
        <v>Benson</v>
      </c>
    </row>
    <row r="1811" spans="1:5" ht="15.6" x14ac:dyDescent="0.3">
      <c r="A1811" s="6" t="s">
        <v>560</v>
      </c>
      <c r="B1811" s="6" t="s">
        <v>4194</v>
      </c>
      <c r="C1811" s="7" t="str">
        <f t="shared" si="84"/>
        <v>Ms.</v>
      </c>
      <c r="D1811" s="7" t="str">
        <f t="shared" si="85"/>
        <v xml:space="preserve"> Cindy</v>
      </c>
      <c r="E1811" s="7" t="str">
        <f t="shared" si="86"/>
        <v>Huntington</v>
      </c>
    </row>
    <row r="1812" spans="1:5" ht="15.6" x14ac:dyDescent="0.3">
      <c r="A1812" s="6" t="s">
        <v>559</v>
      </c>
      <c r="B1812" s="6" t="s">
        <v>4195</v>
      </c>
      <c r="C1812" s="7" t="str">
        <f t="shared" si="84"/>
        <v>Ms.</v>
      </c>
      <c r="D1812" s="7" t="str">
        <f t="shared" si="85"/>
        <v xml:space="preserve"> Esther</v>
      </c>
      <c r="E1812" s="7" t="str">
        <f t="shared" si="86"/>
        <v>Kendall</v>
      </c>
    </row>
    <row r="1813" spans="1:5" ht="15.6" x14ac:dyDescent="0.3">
      <c r="A1813" s="6" t="s">
        <v>558</v>
      </c>
      <c r="B1813" s="6" t="s">
        <v>4196</v>
      </c>
      <c r="C1813" s="7" t="str">
        <f t="shared" si="84"/>
        <v>Ms.</v>
      </c>
      <c r="D1813" s="7" t="str">
        <f t="shared" si="85"/>
        <v xml:space="preserve"> Jackie</v>
      </c>
      <c r="E1813" s="7" t="str">
        <f t="shared" si="86"/>
        <v>Gast</v>
      </c>
    </row>
    <row r="1814" spans="1:5" ht="15.6" x14ac:dyDescent="0.3">
      <c r="A1814" s="6" t="s">
        <v>557</v>
      </c>
      <c r="B1814" s="6" t="s">
        <v>4197</v>
      </c>
      <c r="C1814" s="7" t="str">
        <f t="shared" si="84"/>
        <v>Mr.</v>
      </c>
      <c r="D1814" s="7" t="str">
        <f t="shared" si="85"/>
        <v xml:space="preserve"> Timothy P.</v>
      </c>
      <c r="E1814" s="7" t="str">
        <f t="shared" si="86"/>
        <v>Scanlin</v>
      </c>
    </row>
    <row r="1815" spans="1:5" ht="15.6" x14ac:dyDescent="0.3">
      <c r="A1815" s="6" t="s">
        <v>556</v>
      </c>
      <c r="B1815" s="6" t="s">
        <v>4198</v>
      </c>
      <c r="C1815" s="7" t="str">
        <f t="shared" si="84"/>
        <v>Ms.</v>
      </c>
      <c r="D1815" s="7" t="str">
        <f t="shared" si="85"/>
        <v xml:space="preserve"> Lauren</v>
      </c>
      <c r="E1815" s="7" t="str">
        <f t="shared" si="86"/>
        <v>Philbrook</v>
      </c>
    </row>
    <row r="1816" spans="1:5" ht="15.6" x14ac:dyDescent="0.3">
      <c r="A1816" s="6" t="s">
        <v>555</v>
      </c>
      <c r="B1816" s="6" t="s">
        <v>4199</v>
      </c>
      <c r="C1816" s="7" t="str">
        <f t="shared" si="84"/>
        <v>Mr.</v>
      </c>
      <c r="D1816" s="7" t="str">
        <f t="shared" si="85"/>
        <v xml:space="preserve"> Benjamin</v>
      </c>
      <c r="E1816" s="7" t="str">
        <f t="shared" si="86"/>
        <v>Cowan</v>
      </c>
    </row>
    <row r="1817" spans="1:5" ht="15.6" x14ac:dyDescent="0.3">
      <c r="A1817" s="6" t="s">
        <v>554</v>
      </c>
      <c r="B1817" s="6" t="s">
        <v>4200</v>
      </c>
      <c r="C1817" s="7" t="str">
        <f t="shared" si="84"/>
        <v>Mr.</v>
      </c>
      <c r="D1817" s="7" t="str">
        <f t="shared" si="85"/>
        <v xml:space="preserve"> Hugo M</v>
      </c>
      <c r="E1817" s="7" t="str">
        <f t="shared" si="86"/>
        <v>Sousa</v>
      </c>
    </row>
    <row r="1818" spans="1:5" ht="15.6" x14ac:dyDescent="0.3">
      <c r="A1818" s="6" t="s">
        <v>553</v>
      </c>
      <c r="B1818" s="6" t="s">
        <v>4201</v>
      </c>
      <c r="C1818" s="7" t="str">
        <f t="shared" si="84"/>
        <v>Mr.</v>
      </c>
      <c r="D1818" s="7" t="str">
        <f t="shared" si="85"/>
        <v xml:space="preserve"> Daniel J. Jr.</v>
      </c>
      <c r="E1818" s="7" t="str">
        <f t="shared" si="86"/>
        <v>Stanton</v>
      </c>
    </row>
    <row r="1819" spans="1:5" ht="15.6" x14ac:dyDescent="0.3">
      <c r="A1819" s="6" t="s">
        <v>552</v>
      </c>
      <c r="B1819" s="6" t="s">
        <v>4202</v>
      </c>
      <c r="C1819" s="7" t="str">
        <f t="shared" si="84"/>
        <v>Mr.</v>
      </c>
      <c r="D1819" s="7" t="str">
        <f t="shared" si="85"/>
        <v xml:space="preserve"> Justin R</v>
      </c>
      <c r="E1819" s="7" t="str">
        <f t="shared" si="86"/>
        <v>Mollak</v>
      </c>
    </row>
    <row r="1820" spans="1:5" ht="15.6" x14ac:dyDescent="0.3">
      <c r="A1820" s="6" t="s">
        <v>551</v>
      </c>
      <c r="B1820" s="6" t="s">
        <v>4203</v>
      </c>
      <c r="C1820" s="7" t="str">
        <f t="shared" si="84"/>
        <v>Mr.</v>
      </c>
      <c r="D1820" s="7" t="str">
        <f t="shared" si="85"/>
        <v xml:space="preserve"> Colin</v>
      </c>
      <c r="E1820" s="7" t="str">
        <f t="shared" si="86"/>
        <v>Bell</v>
      </c>
    </row>
    <row r="1821" spans="1:5" ht="15.6" x14ac:dyDescent="0.3">
      <c r="A1821" s="6" t="s">
        <v>550</v>
      </c>
      <c r="B1821" s="6" t="s">
        <v>4204</v>
      </c>
      <c r="C1821" s="7" t="str">
        <f t="shared" si="84"/>
        <v>Mr.</v>
      </c>
      <c r="D1821" s="7" t="str">
        <f t="shared" si="85"/>
        <v xml:space="preserve"> Rob</v>
      </c>
      <c r="E1821" s="7" t="str">
        <f t="shared" si="86"/>
        <v>Weston</v>
      </c>
    </row>
    <row r="1822" spans="1:5" ht="15.6" x14ac:dyDescent="0.3">
      <c r="A1822" s="6" t="s">
        <v>549</v>
      </c>
      <c r="B1822" s="6" t="s">
        <v>4205</v>
      </c>
      <c r="C1822" s="7" t="str">
        <f t="shared" si="84"/>
        <v>Mr.</v>
      </c>
      <c r="D1822" s="7" t="str">
        <f t="shared" si="85"/>
        <v xml:space="preserve"> Patrick</v>
      </c>
      <c r="E1822" s="7" t="str">
        <f t="shared" si="86"/>
        <v>Rabuzzi</v>
      </c>
    </row>
    <row r="1823" spans="1:5" ht="15.6" x14ac:dyDescent="0.3">
      <c r="A1823" s="6" t="s">
        <v>548</v>
      </c>
      <c r="B1823" s="6" t="s">
        <v>4206</v>
      </c>
      <c r="C1823" s="7" t="str">
        <f t="shared" si="84"/>
        <v>Mr.</v>
      </c>
      <c r="D1823" s="7" t="str">
        <f t="shared" si="85"/>
        <v xml:space="preserve"> Austin D</v>
      </c>
      <c r="E1823" s="7" t="str">
        <f t="shared" si="86"/>
        <v>Hendrix</v>
      </c>
    </row>
    <row r="1824" spans="1:5" ht="15.6" x14ac:dyDescent="0.3">
      <c r="A1824" s="6" t="s">
        <v>547</v>
      </c>
      <c r="B1824" s="6" t="s">
        <v>4207</v>
      </c>
      <c r="C1824" s="7" t="str">
        <f t="shared" si="84"/>
        <v>Ms.</v>
      </c>
      <c r="D1824" s="7" t="str">
        <f t="shared" si="85"/>
        <v xml:space="preserve"> Brittany</v>
      </c>
      <c r="E1824" s="7" t="str">
        <f t="shared" si="86"/>
        <v>Van Nielen</v>
      </c>
    </row>
    <row r="1825" spans="1:5" ht="15.6" x14ac:dyDescent="0.3">
      <c r="A1825" s="6" t="s">
        <v>546</v>
      </c>
      <c r="B1825" s="6" t="s">
        <v>4208</v>
      </c>
      <c r="C1825" s="7" t="str">
        <f t="shared" si="84"/>
        <v>Mr.</v>
      </c>
      <c r="D1825" s="7" t="str">
        <f t="shared" si="85"/>
        <v xml:space="preserve"> Matthew T</v>
      </c>
      <c r="E1825" s="7" t="str">
        <f t="shared" si="86"/>
        <v>Blanton</v>
      </c>
    </row>
    <row r="1826" spans="1:5" ht="15.6" x14ac:dyDescent="0.3">
      <c r="A1826" s="6" t="s">
        <v>545</v>
      </c>
      <c r="B1826" s="6" t="s">
        <v>4209</v>
      </c>
      <c r="C1826" s="7" t="str">
        <f t="shared" si="84"/>
        <v>Ms.</v>
      </c>
      <c r="D1826" s="7" t="str">
        <f t="shared" si="85"/>
        <v xml:space="preserve"> Becky G.</v>
      </c>
      <c r="E1826" s="7" t="str">
        <f t="shared" si="86"/>
        <v>Schout</v>
      </c>
    </row>
    <row r="1827" spans="1:5" ht="15.6" x14ac:dyDescent="0.3">
      <c r="A1827" s="6" t="s">
        <v>544</v>
      </c>
      <c r="B1827" s="6" t="s">
        <v>4210</v>
      </c>
      <c r="C1827" s="7" t="str">
        <f t="shared" si="84"/>
        <v>Ms.</v>
      </c>
      <c r="D1827" s="7" t="str">
        <f t="shared" si="85"/>
        <v xml:space="preserve"> Virginie</v>
      </c>
      <c r="E1827" s="7" t="str">
        <f t="shared" si="86"/>
        <v>Schmaltz</v>
      </c>
    </row>
    <row r="1828" spans="1:5" ht="15.6" x14ac:dyDescent="0.3">
      <c r="A1828" s="6" t="s">
        <v>543</v>
      </c>
      <c r="B1828" s="6" t="s">
        <v>4211</v>
      </c>
      <c r="C1828" s="7" t="str">
        <f t="shared" si="84"/>
        <v>Ms.</v>
      </c>
      <c r="D1828" s="7" t="str">
        <f t="shared" si="85"/>
        <v xml:space="preserve"> Allison A</v>
      </c>
      <c r="E1828" s="7" t="str">
        <f t="shared" si="86"/>
        <v>Eagen</v>
      </c>
    </row>
    <row r="1829" spans="1:5" ht="15.6" x14ac:dyDescent="0.3">
      <c r="A1829" s="6" t="s">
        <v>542</v>
      </c>
      <c r="B1829" s="6" t="s">
        <v>4212</v>
      </c>
      <c r="C1829" s="7" t="str">
        <f t="shared" si="84"/>
        <v>Ms.</v>
      </c>
      <c r="D1829" s="7" t="str">
        <f t="shared" si="85"/>
        <v xml:space="preserve"> Julie</v>
      </c>
      <c r="E1829" s="7" t="str">
        <f t="shared" si="86"/>
        <v>Rotramel</v>
      </c>
    </row>
    <row r="1830" spans="1:5" ht="15.6" x14ac:dyDescent="0.3">
      <c r="A1830" s="6" t="s">
        <v>541</v>
      </c>
      <c r="B1830" s="6" t="s">
        <v>4213</v>
      </c>
      <c r="C1830" s="7" t="str">
        <f t="shared" si="84"/>
        <v>Ms.</v>
      </c>
      <c r="D1830" s="7" t="str">
        <f t="shared" si="85"/>
        <v xml:space="preserve"> Katherine</v>
      </c>
      <c r="E1830" s="7" t="str">
        <f t="shared" si="86"/>
        <v>Prevost</v>
      </c>
    </row>
    <row r="1831" spans="1:5" ht="15.6" x14ac:dyDescent="0.3">
      <c r="A1831" s="6" t="s">
        <v>540</v>
      </c>
      <c r="B1831" s="6" t="s">
        <v>4214</v>
      </c>
      <c r="C1831" s="7" t="str">
        <f t="shared" si="84"/>
        <v>Mr.</v>
      </c>
      <c r="D1831" s="7" t="str">
        <f t="shared" si="85"/>
        <v xml:space="preserve"> Caleb</v>
      </c>
      <c r="E1831" s="7" t="str">
        <f t="shared" si="86"/>
        <v>Boyd</v>
      </c>
    </row>
    <row r="1832" spans="1:5" ht="15.6" x14ac:dyDescent="0.3">
      <c r="A1832" s="6" t="s">
        <v>539</v>
      </c>
      <c r="B1832" s="6" t="s">
        <v>4215</v>
      </c>
      <c r="C1832" s="7" t="str">
        <f t="shared" si="84"/>
        <v>Ms.</v>
      </c>
      <c r="D1832" s="7" t="str">
        <f t="shared" si="85"/>
        <v xml:space="preserve"> Jaime</v>
      </c>
      <c r="E1832" s="7" t="str">
        <f t="shared" si="86"/>
        <v>Dawes</v>
      </c>
    </row>
    <row r="1833" spans="1:5" ht="15.6" x14ac:dyDescent="0.3">
      <c r="A1833" s="6" t="s">
        <v>538</v>
      </c>
      <c r="B1833" s="6" t="s">
        <v>4216</v>
      </c>
      <c r="C1833" s="7" t="str">
        <f t="shared" si="84"/>
        <v>Ms.</v>
      </c>
      <c r="D1833" s="7" t="str">
        <f t="shared" si="85"/>
        <v xml:space="preserve"> Hannah</v>
      </c>
      <c r="E1833" s="7" t="str">
        <f t="shared" si="86"/>
        <v>Jennings</v>
      </c>
    </row>
    <row r="1834" spans="1:5" ht="15.6" x14ac:dyDescent="0.3">
      <c r="A1834" s="6" t="s">
        <v>537</v>
      </c>
      <c r="B1834" s="6" t="s">
        <v>4217</v>
      </c>
      <c r="C1834" s="7" t="str">
        <f t="shared" si="84"/>
        <v>Mr.</v>
      </c>
      <c r="D1834" s="7" t="str">
        <f t="shared" si="85"/>
        <v xml:space="preserve"> Zachariah</v>
      </c>
      <c r="E1834" s="7" t="str">
        <f t="shared" si="86"/>
        <v>Nyambaso</v>
      </c>
    </row>
    <row r="1835" spans="1:5" ht="15.6" x14ac:dyDescent="0.3">
      <c r="A1835" s="6" t="s">
        <v>536</v>
      </c>
      <c r="B1835" s="6" t="s">
        <v>4218</v>
      </c>
      <c r="C1835" s="7" t="str">
        <f t="shared" si="84"/>
        <v>Ms.</v>
      </c>
      <c r="D1835" s="7" t="str">
        <f t="shared" si="85"/>
        <v xml:space="preserve"> Patricia A</v>
      </c>
      <c r="E1835" s="7" t="str">
        <f t="shared" si="86"/>
        <v>Shaffer</v>
      </c>
    </row>
    <row r="1836" spans="1:5" ht="15.6" x14ac:dyDescent="0.3">
      <c r="A1836" s="6" t="s">
        <v>534</v>
      </c>
      <c r="B1836" s="6" t="s">
        <v>4219</v>
      </c>
      <c r="C1836" s="7" t="str">
        <f t="shared" si="84"/>
        <v>Mrs.</v>
      </c>
      <c r="D1836" s="7" t="str">
        <f t="shared" si="85"/>
        <v xml:space="preserve"> Elizabeth A.</v>
      </c>
      <c r="E1836" s="7" t="str">
        <f t="shared" si="86"/>
        <v>Corkum</v>
      </c>
    </row>
    <row r="1837" spans="1:5" ht="15.6" x14ac:dyDescent="0.3">
      <c r="A1837" s="6" t="s">
        <v>533</v>
      </c>
      <c r="B1837" s="6" t="s">
        <v>4220</v>
      </c>
      <c r="C1837" s="7" t="str">
        <f t="shared" si="84"/>
        <v>Mr.</v>
      </c>
      <c r="D1837" s="7" t="str">
        <f t="shared" si="85"/>
        <v xml:space="preserve"> Benjamin</v>
      </c>
      <c r="E1837" s="7" t="str">
        <f t="shared" si="86"/>
        <v>Pedersen</v>
      </c>
    </row>
    <row r="1838" spans="1:5" ht="15.6" x14ac:dyDescent="0.3">
      <c r="A1838" s="6" t="s">
        <v>532</v>
      </c>
      <c r="B1838" s="6" t="s">
        <v>4221</v>
      </c>
      <c r="C1838" s="7" t="str">
        <f t="shared" si="84"/>
        <v>Mr.</v>
      </c>
      <c r="D1838" s="7" t="str">
        <f t="shared" si="85"/>
        <v xml:space="preserve"> Breno</v>
      </c>
      <c r="E1838" s="7" t="str">
        <f t="shared" si="86"/>
        <v>Melo</v>
      </c>
    </row>
    <row r="1839" spans="1:5" ht="15.6" x14ac:dyDescent="0.3">
      <c r="A1839" s="6" t="s">
        <v>531</v>
      </c>
      <c r="B1839" s="6" t="s">
        <v>4222</v>
      </c>
      <c r="C1839" s="7" t="str">
        <f t="shared" si="84"/>
        <v>Mr.</v>
      </c>
      <c r="D1839" s="7" t="str">
        <f t="shared" si="85"/>
        <v xml:space="preserve"> Takaya</v>
      </c>
      <c r="E1839" s="7" t="str">
        <f t="shared" si="86"/>
        <v>Sakamoto</v>
      </c>
    </row>
    <row r="1840" spans="1:5" ht="15.6" x14ac:dyDescent="0.3">
      <c r="A1840" s="6" t="s">
        <v>530</v>
      </c>
      <c r="B1840" s="6" t="s">
        <v>4223</v>
      </c>
      <c r="C1840" s="7" t="str">
        <f t="shared" si="84"/>
        <v>Mr.</v>
      </c>
      <c r="D1840" s="7" t="str">
        <f t="shared" si="85"/>
        <v xml:space="preserve"> Thomas IV</v>
      </c>
      <c r="E1840" s="7" t="str">
        <f t="shared" si="86"/>
        <v>McMahon</v>
      </c>
    </row>
    <row r="1841" spans="1:5" ht="15.6" x14ac:dyDescent="0.3">
      <c r="A1841" s="6" t="s">
        <v>529</v>
      </c>
      <c r="B1841" s="6" t="s">
        <v>4224</v>
      </c>
      <c r="C1841" s="7" t="str">
        <f t="shared" si="84"/>
        <v>Mr.</v>
      </c>
      <c r="D1841" s="7" t="str">
        <f t="shared" si="85"/>
        <v xml:space="preserve"> Bradley E</v>
      </c>
      <c r="E1841" s="7" t="str">
        <f t="shared" si="86"/>
        <v>Harris</v>
      </c>
    </row>
    <row r="1842" spans="1:5" ht="15.6" x14ac:dyDescent="0.3">
      <c r="A1842" s="6" t="s">
        <v>528</v>
      </c>
      <c r="B1842" s="6" t="s">
        <v>4225</v>
      </c>
      <c r="C1842" s="7" t="str">
        <f t="shared" si="84"/>
        <v>Ms.</v>
      </c>
      <c r="D1842" s="7" t="str">
        <f t="shared" si="85"/>
        <v xml:space="preserve"> Megan</v>
      </c>
      <c r="E1842" s="7" t="str">
        <f t="shared" si="86"/>
        <v>Lombardo</v>
      </c>
    </row>
    <row r="1843" spans="1:5" ht="15.6" x14ac:dyDescent="0.3">
      <c r="A1843" s="6" t="s">
        <v>527</v>
      </c>
      <c r="B1843" s="6" t="s">
        <v>4226</v>
      </c>
      <c r="C1843" s="7" t="str">
        <f t="shared" si="84"/>
        <v>Ms.</v>
      </c>
      <c r="D1843" s="7" t="str">
        <f t="shared" si="85"/>
        <v xml:space="preserve"> Ruby J</v>
      </c>
      <c r="E1843" s="7" t="str">
        <f t="shared" si="86"/>
        <v>Bode</v>
      </c>
    </row>
    <row r="1844" spans="1:5" ht="15.6" x14ac:dyDescent="0.3">
      <c r="A1844" s="6" t="s">
        <v>526</v>
      </c>
      <c r="B1844" s="6" t="s">
        <v>4227</v>
      </c>
      <c r="C1844" s="7" t="str">
        <f t="shared" si="84"/>
        <v>Mr.</v>
      </c>
      <c r="D1844" s="7" t="str">
        <f t="shared" si="85"/>
        <v xml:space="preserve"> Bart</v>
      </c>
      <c r="E1844" s="7" t="str">
        <f t="shared" si="86"/>
        <v>Johnson</v>
      </c>
    </row>
    <row r="1845" spans="1:5" ht="15.6" x14ac:dyDescent="0.3">
      <c r="A1845" s="6" t="s">
        <v>525</v>
      </c>
      <c r="B1845" s="6" t="s">
        <v>4228</v>
      </c>
      <c r="C1845" s="7" t="str">
        <f t="shared" si="84"/>
        <v>Mr.</v>
      </c>
      <c r="D1845" s="7" t="str">
        <f t="shared" si="85"/>
        <v xml:space="preserve"> Robert A.</v>
      </c>
      <c r="E1845" s="7" t="str">
        <f t="shared" si="86"/>
        <v>Norcross</v>
      </c>
    </row>
    <row r="1846" spans="1:5" ht="15.6" x14ac:dyDescent="0.3">
      <c r="A1846" s="6" t="s">
        <v>524</v>
      </c>
      <c r="B1846" s="6" t="s">
        <v>4229</v>
      </c>
      <c r="C1846" s="7" t="str">
        <f t="shared" si="84"/>
        <v>Mr.</v>
      </c>
      <c r="D1846" s="7" t="str">
        <f t="shared" si="85"/>
        <v xml:space="preserve"> Adam</v>
      </c>
      <c r="E1846" s="7" t="str">
        <f t="shared" si="86"/>
        <v>Lazrus</v>
      </c>
    </row>
    <row r="1847" spans="1:5" ht="15.6" x14ac:dyDescent="0.3">
      <c r="A1847" s="6" t="s">
        <v>523</v>
      </c>
      <c r="B1847" s="6" t="s">
        <v>4230</v>
      </c>
      <c r="C1847" s="7" t="str">
        <f t="shared" si="84"/>
        <v>Mr.</v>
      </c>
      <c r="D1847" s="7" t="str">
        <f t="shared" si="85"/>
        <v xml:space="preserve"> Yemane Adhane</v>
      </c>
      <c r="E1847" s="7" t="str">
        <f t="shared" si="86"/>
        <v>Tsegay</v>
      </c>
    </row>
    <row r="1848" spans="1:5" ht="15.6" x14ac:dyDescent="0.3">
      <c r="A1848" s="6" t="s">
        <v>522</v>
      </c>
      <c r="B1848" s="6" t="s">
        <v>4231</v>
      </c>
      <c r="C1848" s="7" t="str">
        <f t="shared" si="84"/>
        <v>Mr.</v>
      </c>
      <c r="D1848" s="7" t="str">
        <f t="shared" si="85"/>
        <v xml:space="preserve"> Jesse A.</v>
      </c>
      <c r="E1848" s="7" t="str">
        <f t="shared" si="86"/>
        <v>Schneider</v>
      </c>
    </row>
    <row r="1849" spans="1:5" ht="15.6" x14ac:dyDescent="0.3">
      <c r="A1849" s="6" t="s">
        <v>521</v>
      </c>
      <c r="B1849" s="6" t="s">
        <v>4232</v>
      </c>
      <c r="C1849" s="7" t="str">
        <f t="shared" si="84"/>
        <v>Mr.</v>
      </c>
      <c r="D1849" s="7" t="str">
        <f t="shared" si="85"/>
        <v xml:space="preserve"> Bird</v>
      </c>
      <c r="E1849" s="7" t="str">
        <f t="shared" si="86"/>
        <v>Loreto</v>
      </c>
    </row>
    <row r="1850" spans="1:5" ht="15.6" x14ac:dyDescent="0.3">
      <c r="A1850" s="6" t="s">
        <v>520</v>
      </c>
      <c r="B1850" s="6" t="s">
        <v>4233</v>
      </c>
      <c r="C1850" s="7" t="str">
        <f t="shared" si="84"/>
        <v>Mr.</v>
      </c>
      <c r="D1850" s="7" t="str">
        <f t="shared" si="85"/>
        <v xml:space="preserve"> Patrick M.</v>
      </c>
      <c r="E1850" s="7" t="str">
        <f t="shared" si="86"/>
        <v>Callahan</v>
      </c>
    </row>
    <row r="1851" spans="1:5" ht="15.6" x14ac:dyDescent="0.3">
      <c r="A1851" s="6" t="s">
        <v>519</v>
      </c>
      <c r="B1851" s="6" t="s">
        <v>4234</v>
      </c>
      <c r="C1851" s="7" t="str">
        <f t="shared" si="84"/>
        <v>Mr.</v>
      </c>
      <c r="D1851" s="7" t="str">
        <f t="shared" si="85"/>
        <v xml:space="preserve"> Kyle</v>
      </c>
      <c r="E1851" s="7" t="str">
        <f t="shared" si="86"/>
        <v>Timko</v>
      </c>
    </row>
    <row r="1852" spans="1:5" ht="15.6" x14ac:dyDescent="0.3">
      <c r="A1852" s="6" t="s">
        <v>518</v>
      </c>
      <c r="B1852" s="6" t="s">
        <v>4235</v>
      </c>
      <c r="C1852" s="7" t="str">
        <f t="shared" si="84"/>
        <v>Mr.</v>
      </c>
      <c r="D1852" s="7" t="str">
        <f t="shared" si="85"/>
        <v xml:space="preserve"> Ryan</v>
      </c>
      <c r="E1852" s="7" t="str">
        <f t="shared" si="86"/>
        <v>Achatz</v>
      </c>
    </row>
    <row r="1853" spans="1:5" ht="15.6" x14ac:dyDescent="0.3">
      <c r="A1853" s="6" t="s">
        <v>517</v>
      </c>
      <c r="B1853" s="6" t="s">
        <v>4236</v>
      </c>
      <c r="C1853" s="7" t="str">
        <f t="shared" si="84"/>
        <v>Mr.</v>
      </c>
      <c r="D1853" s="7" t="str">
        <f t="shared" si="85"/>
        <v xml:space="preserve"> Yuri</v>
      </c>
      <c r="E1853" s="7" t="str">
        <f t="shared" si="86"/>
        <v>Horwitz</v>
      </c>
    </row>
    <row r="1854" spans="1:5" ht="15.6" x14ac:dyDescent="0.3">
      <c r="A1854" s="6" t="s">
        <v>515</v>
      </c>
      <c r="B1854" s="6" t="s">
        <v>4237</v>
      </c>
      <c r="C1854" s="7" t="str">
        <f t="shared" si="84"/>
        <v>Mr.</v>
      </c>
      <c r="D1854" s="7" t="str">
        <f t="shared" si="85"/>
        <v xml:space="preserve"> Ryan</v>
      </c>
      <c r="E1854" s="7" t="str">
        <f t="shared" si="86"/>
        <v>Gordyan</v>
      </c>
    </row>
    <row r="1855" spans="1:5" ht="15.6" x14ac:dyDescent="0.3">
      <c r="A1855" s="6" t="s">
        <v>514</v>
      </c>
      <c r="B1855" s="6" t="s">
        <v>4238</v>
      </c>
      <c r="C1855" s="7" t="str">
        <f t="shared" si="84"/>
        <v>Ms.</v>
      </c>
      <c r="D1855" s="7" t="str">
        <f t="shared" si="85"/>
        <v xml:space="preserve"> Debbie</v>
      </c>
      <c r="E1855" s="7" t="str">
        <f t="shared" si="86"/>
        <v>Hetherington</v>
      </c>
    </row>
    <row r="1856" spans="1:5" ht="15.6" x14ac:dyDescent="0.3">
      <c r="A1856" s="6" t="s">
        <v>513</v>
      </c>
      <c r="B1856" s="6" t="s">
        <v>4239</v>
      </c>
      <c r="C1856" s="7" t="str">
        <f t="shared" si="84"/>
        <v>Mr.</v>
      </c>
      <c r="D1856" s="7" t="str">
        <f t="shared" si="85"/>
        <v xml:space="preserve"> Mark D</v>
      </c>
      <c r="E1856" s="7" t="str">
        <f t="shared" si="86"/>
        <v>Thompson</v>
      </c>
    </row>
    <row r="1857" spans="1:5" ht="15.6" x14ac:dyDescent="0.3">
      <c r="A1857" s="6" t="s">
        <v>512</v>
      </c>
      <c r="B1857" s="6" t="s">
        <v>4240</v>
      </c>
      <c r="C1857" s="7" t="str">
        <f t="shared" si="84"/>
        <v>Mr.</v>
      </c>
      <c r="D1857" s="7" t="str">
        <f t="shared" si="85"/>
        <v xml:space="preserve"> Christopher</v>
      </c>
      <c r="E1857" s="7" t="str">
        <f t="shared" si="86"/>
        <v>Battoo</v>
      </c>
    </row>
    <row r="1858" spans="1:5" ht="15.6" x14ac:dyDescent="0.3">
      <c r="A1858" s="6" t="s">
        <v>511</v>
      </c>
      <c r="B1858" s="6" t="s">
        <v>4241</v>
      </c>
      <c r="C1858" s="7" t="str">
        <f t="shared" si="84"/>
        <v>Ms.</v>
      </c>
      <c r="D1858" s="7" t="str">
        <f t="shared" si="85"/>
        <v xml:space="preserve"> Daniell L</v>
      </c>
      <c r="E1858" s="7" t="str">
        <f t="shared" si="86"/>
        <v>Barker</v>
      </c>
    </row>
    <row r="1859" spans="1:5" ht="15.6" x14ac:dyDescent="0.3">
      <c r="A1859" s="6" t="s">
        <v>510</v>
      </c>
      <c r="B1859" s="6" t="s">
        <v>4242</v>
      </c>
      <c r="C1859" s="7" t="str">
        <f t="shared" ref="C1859:C1922" si="87">MID(B1859,FIND(",",B1859)+2,FIND(" ",B1859,FIND(",",B1859)+2)-FIND(",",B1859)-2)</f>
        <v>Mr.</v>
      </c>
      <c r="D1859" s="7" t="str">
        <f t="shared" ref="D1859:D1922" si="88">MID(B1859,FIND(" ",B1859,FIND(",",B1859)+2)+1,LEN(B1859)-FIND(" ",B1859,FIND(",",B1859)+2))</f>
        <v xml:space="preserve"> Janne</v>
      </c>
      <c r="E1859" s="7" t="str">
        <f t="shared" ref="E1859:E1922" si="89">LEFT(B1859,FIND(",",B1859)-1)</f>
        <v>Saarnilehto</v>
      </c>
    </row>
    <row r="1860" spans="1:5" ht="15.6" x14ac:dyDescent="0.3">
      <c r="A1860" s="6" t="s">
        <v>509</v>
      </c>
      <c r="B1860" s="6" t="s">
        <v>4243</v>
      </c>
      <c r="C1860" s="7" t="str">
        <f t="shared" si="87"/>
        <v>Ms.</v>
      </c>
      <c r="D1860" s="7" t="str">
        <f t="shared" si="88"/>
        <v xml:space="preserve"> Martina</v>
      </c>
      <c r="E1860" s="7" t="str">
        <f t="shared" si="89"/>
        <v>Morton</v>
      </c>
    </row>
    <row r="1861" spans="1:5" ht="15.6" x14ac:dyDescent="0.3">
      <c r="A1861" s="6" t="s">
        <v>508</v>
      </c>
      <c r="B1861" s="6" t="s">
        <v>4244</v>
      </c>
      <c r="C1861" s="7" t="str">
        <f t="shared" si="87"/>
        <v>Ms.</v>
      </c>
      <c r="D1861" s="7" t="str">
        <f t="shared" si="88"/>
        <v xml:space="preserve"> Elizabeth L</v>
      </c>
      <c r="E1861" s="7" t="str">
        <f t="shared" si="89"/>
        <v>Thomas</v>
      </c>
    </row>
    <row r="1862" spans="1:5" ht="15.6" x14ac:dyDescent="0.3">
      <c r="A1862" s="6" t="s">
        <v>507</v>
      </c>
      <c r="B1862" s="6" t="s">
        <v>4245</v>
      </c>
      <c r="C1862" s="7" t="str">
        <f t="shared" si="87"/>
        <v>Ms.</v>
      </c>
      <c r="D1862" s="7" t="str">
        <f t="shared" si="88"/>
        <v xml:space="preserve"> Stephanie C.</v>
      </c>
      <c r="E1862" s="7" t="str">
        <f t="shared" si="89"/>
        <v>Hillman</v>
      </c>
    </row>
    <row r="1863" spans="1:5" ht="15.6" x14ac:dyDescent="0.3">
      <c r="A1863" s="6" t="s">
        <v>506</v>
      </c>
      <c r="B1863" s="6" t="s">
        <v>4246</v>
      </c>
      <c r="C1863" s="7" t="str">
        <f t="shared" si="87"/>
        <v>Ms.</v>
      </c>
      <c r="D1863" s="7" t="str">
        <f t="shared" si="88"/>
        <v xml:space="preserve"> Katie</v>
      </c>
      <c r="E1863" s="7" t="str">
        <f t="shared" si="89"/>
        <v>Edwards</v>
      </c>
    </row>
    <row r="1864" spans="1:5" ht="15.6" x14ac:dyDescent="0.3">
      <c r="A1864" s="6" t="s">
        <v>505</v>
      </c>
      <c r="B1864" s="6" t="s">
        <v>4247</v>
      </c>
      <c r="C1864" s="7" t="str">
        <f t="shared" si="87"/>
        <v>Ms.</v>
      </c>
      <c r="D1864" s="7" t="str">
        <f t="shared" si="88"/>
        <v xml:space="preserve"> Callie</v>
      </c>
      <c r="E1864" s="7" t="str">
        <f t="shared" si="89"/>
        <v>Bartel</v>
      </c>
    </row>
    <row r="1865" spans="1:5" ht="15.6" x14ac:dyDescent="0.3">
      <c r="A1865" s="6" t="s">
        <v>504</v>
      </c>
      <c r="B1865" s="6" t="s">
        <v>4248</v>
      </c>
      <c r="C1865" s="7" t="str">
        <f t="shared" si="87"/>
        <v>Ms.</v>
      </c>
      <c r="D1865" s="7" t="str">
        <f t="shared" si="88"/>
        <v xml:space="preserve"> Inna</v>
      </c>
      <c r="E1865" s="7" t="str">
        <f t="shared" si="89"/>
        <v>Potekhina</v>
      </c>
    </row>
    <row r="1866" spans="1:5" ht="15.6" x14ac:dyDescent="0.3">
      <c r="A1866" s="6" t="s">
        <v>503</v>
      </c>
      <c r="B1866" s="6" t="s">
        <v>4249</v>
      </c>
      <c r="C1866" s="7" t="str">
        <f t="shared" si="87"/>
        <v>Ms.</v>
      </c>
      <c r="D1866" s="7" t="str">
        <f t="shared" si="88"/>
        <v xml:space="preserve"> Mary K.</v>
      </c>
      <c r="E1866" s="7" t="str">
        <f t="shared" si="89"/>
        <v>Kelly</v>
      </c>
    </row>
    <row r="1867" spans="1:5" ht="15.6" x14ac:dyDescent="0.3">
      <c r="A1867" s="6" t="s">
        <v>502</v>
      </c>
      <c r="B1867" s="6" t="s">
        <v>4250</v>
      </c>
      <c r="C1867" s="7" t="str">
        <f t="shared" si="87"/>
        <v>Mr.</v>
      </c>
      <c r="D1867" s="7" t="str">
        <f t="shared" si="88"/>
        <v xml:space="preserve"> Samuel M.</v>
      </c>
      <c r="E1867" s="7" t="str">
        <f t="shared" si="89"/>
        <v>Lapp</v>
      </c>
    </row>
    <row r="1868" spans="1:5" ht="15.6" x14ac:dyDescent="0.3">
      <c r="A1868" s="6" t="s">
        <v>501</v>
      </c>
      <c r="B1868" s="6" t="s">
        <v>4251</v>
      </c>
      <c r="C1868" s="7" t="str">
        <f t="shared" si="87"/>
        <v>Ms.</v>
      </c>
      <c r="D1868" s="7" t="str">
        <f t="shared" si="88"/>
        <v xml:space="preserve"> Kimberly</v>
      </c>
      <c r="E1868" s="7" t="str">
        <f t="shared" si="89"/>
        <v>Burke</v>
      </c>
    </row>
    <row r="1869" spans="1:5" ht="15.6" x14ac:dyDescent="0.3">
      <c r="A1869" s="6" t="s">
        <v>500</v>
      </c>
      <c r="B1869" s="6" t="s">
        <v>4252</v>
      </c>
      <c r="C1869" s="7" t="str">
        <f t="shared" si="87"/>
        <v>Mr.</v>
      </c>
      <c r="D1869" s="7" t="str">
        <f t="shared" si="88"/>
        <v xml:space="preserve"> Tom J.</v>
      </c>
      <c r="E1869" s="7" t="str">
        <f t="shared" si="89"/>
        <v>Barry</v>
      </c>
    </row>
    <row r="1870" spans="1:5" ht="15.6" x14ac:dyDescent="0.3">
      <c r="A1870" s="6" t="s">
        <v>499</v>
      </c>
      <c r="B1870" s="6" t="s">
        <v>4253</v>
      </c>
      <c r="C1870" s="7" t="str">
        <f t="shared" si="87"/>
        <v>Mr.</v>
      </c>
      <c r="D1870" s="7" t="str">
        <f t="shared" si="88"/>
        <v xml:space="preserve"> Zachary</v>
      </c>
      <c r="E1870" s="7" t="str">
        <f t="shared" si="89"/>
        <v>McCormick</v>
      </c>
    </row>
    <row r="1871" spans="1:5" ht="15.6" x14ac:dyDescent="0.3">
      <c r="A1871" s="6" t="s">
        <v>498</v>
      </c>
      <c r="B1871" s="6" t="s">
        <v>4254</v>
      </c>
      <c r="C1871" s="7" t="str">
        <f t="shared" si="87"/>
        <v>Mr.</v>
      </c>
      <c r="D1871" s="7" t="str">
        <f t="shared" si="88"/>
        <v xml:space="preserve"> Dane</v>
      </c>
      <c r="E1871" s="7" t="str">
        <f t="shared" si="89"/>
        <v>McElroy</v>
      </c>
    </row>
    <row r="1872" spans="1:5" ht="15.6" x14ac:dyDescent="0.3">
      <c r="A1872" s="6" t="s">
        <v>497</v>
      </c>
      <c r="B1872" s="6" t="s">
        <v>4255</v>
      </c>
      <c r="C1872" s="7" t="str">
        <f t="shared" si="87"/>
        <v>Mr.</v>
      </c>
      <c r="D1872" s="7" t="str">
        <f t="shared" si="88"/>
        <v xml:space="preserve"> Dougie J</v>
      </c>
      <c r="E1872" s="7" t="str">
        <f t="shared" si="89"/>
        <v>Coffed</v>
      </c>
    </row>
    <row r="1873" spans="1:5" ht="15.6" x14ac:dyDescent="0.3">
      <c r="A1873" s="6" t="s">
        <v>496</v>
      </c>
      <c r="B1873" s="6" t="s">
        <v>4256</v>
      </c>
      <c r="C1873" s="7" t="str">
        <f t="shared" si="87"/>
        <v>Mr.</v>
      </c>
      <c r="D1873" s="7" t="str">
        <f t="shared" si="88"/>
        <v xml:space="preserve"> Jeremiah H</v>
      </c>
      <c r="E1873" s="7" t="str">
        <f t="shared" si="89"/>
        <v>Estes</v>
      </c>
    </row>
    <row r="1874" spans="1:5" ht="15.6" x14ac:dyDescent="0.3">
      <c r="A1874" s="6" t="s">
        <v>495</v>
      </c>
      <c r="B1874" s="6" t="s">
        <v>4257</v>
      </c>
      <c r="C1874" s="7" t="str">
        <f t="shared" si="87"/>
        <v>Mr.</v>
      </c>
      <c r="D1874" s="7" t="str">
        <f t="shared" si="88"/>
        <v xml:space="preserve"> Ashley J.</v>
      </c>
      <c r="E1874" s="7" t="str">
        <f t="shared" si="89"/>
        <v>Miles</v>
      </c>
    </row>
    <row r="1875" spans="1:5" ht="15.6" x14ac:dyDescent="0.3">
      <c r="A1875" s="6" t="s">
        <v>494</v>
      </c>
      <c r="B1875" s="6" t="s">
        <v>4258</v>
      </c>
      <c r="C1875" s="7" t="str">
        <f t="shared" si="87"/>
        <v>Mr.</v>
      </c>
      <c r="D1875" s="7" t="str">
        <f t="shared" si="88"/>
        <v xml:space="preserve"> Turner J.</v>
      </c>
      <c r="E1875" s="7" t="str">
        <f t="shared" si="89"/>
        <v>Zamore</v>
      </c>
    </row>
    <row r="1876" spans="1:5" ht="15.6" x14ac:dyDescent="0.3">
      <c r="A1876" s="6" t="s">
        <v>493</v>
      </c>
      <c r="B1876" s="6" t="s">
        <v>4259</v>
      </c>
      <c r="C1876" s="7" t="str">
        <f t="shared" si="87"/>
        <v>Mr.</v>
      </c>
      <c r="D1876" s="7" t="str">
        <f t="shared" si="88"/>
        <v xml:space="preserve"> Roger</v>
      </c>
      <c r="E1876" s="7" t="str">
        <f t="shared" si="89"/>
        <v>Donaghy</v>
      </c>
    </row>
    <row r="1877" spans="1:5" ht="15.6" x14ac:dyDescent="0.3">
      <c r="A1877" s="6" t="s">
        <v>492</v>
      </c>
      <c r="B1877" s="6" t="s">
        <v>4260</v>
      </c>
      <c r="C1877" s="7" t="str">
        <f t="shared" si="87"/>
        <v>Ms.</v>
      </c>
      <c r="D1877" s="7" t="str">
        <f t="shared" si="88"/>
        <v xml:space="preserve"> Pamela</v>
      </c>
      <c r="E1877" s="7" t="str">
        <f t="shared" si="89"/>
        <v>Kennedy</v>
      </c>
    </row>
    <row r="1878" spans="1:5" ht="15.6" x14ac:dyDescent="0.3">
      <c r="A1878" s="6" t="s">
        <v>491</v>
      </c>
      <c r="B1878" s="6" t="s">
        <v>4261</v>
      </c>
      <c r="C1878" s="7" t="str">
        <f t="shared" si="87"/>
        <v>Ms.</v>
      </c>
      <c r="D1878" s="7" t="str">
        <f t="shared" si="88"/>
        <v xml:space="preserve"> Allison M.</v>
      </c>
      <c r="E1878" s="7" t="str">
        <f t="shared" si="89"/>
        <v>Fiorini</v>
      </c>
    </row>
    <row r="1879" spans="1:5" ht="15.6" x14ac:dyDescent="0.3">
      <c r="A1879" s="6" t="s">
        <v>490</v>
      </c>
      <c r="B1879" s="6" t="s">
        <v>4262</v>
      </c>
      <c r="C1879" s="7" t="str">
        <f t="shared" si="87"/>
        <v>Mrs.</v>
      </c>
      <c r="D1879" s="7" t="str">
        <f t="shared" si="88"/>
        <v xml:space="preserve"> Katherine H.</v>
      </c>
      <c r="E1879" s="7" t="str">
        <f t="shared" si="89"/>
        <v>Alexander</v>
      </c>
    </row>
    <row r="1880" spans="1:5" ht="15.6" x14ac:dyDescent="0.3">
      <c r="A1880" s="6" t="s">
        <v>489</v>
      </c>
      <c r="B1880" s="6" t="s">
        <v>4263</v>
      </c>
      <c r="C1880" s="7" t="str">
        <f t="shared" si="87"/>
        <v>Ms.</v>
      </c>
      <c r="D1880" s="7" t="str">
        <f t="shared" si="88"/>
        <v xml:space="preserve"> Robin</v>
      </c>
      <c r="E1880" s="7" t="str">
        <f t="shared" si="89"/>
        <v>Watkins</v>
      </c>
    </row>
    <row r="1881" spans="1:5" ht="15.6" x14ac:dyDescent="0.3">
      <c r="A1881" s="6" t="s">
        <v>488</v>
      </c>
      <c r="B1881" s="6" t="s">
        <v>4264</v>
      </c>
      <c r="C1881" s="7" t="str">
        <f t="shared" si="87"/>
        <v>Ms.</v>
      </c>
      <c r="D1881" s="7" t="str">
        <f t="shared" si="88"/>
        <v xml:space="preserve"> Terri</v>
      </c>
      <c r="E1881" s="7" t="str">
        <f t="shared" si="89"/>
        <v>Cassel</v>
      </c>
    </row>
    <row r="1882" spans="1:5" ht="15.6" x14ac:dyDescent="0.3">
      <c r="A1882" s="6" t="s">
        <v>487</v>
      </c>
      <c r="B1882" s="6" t="s">
        <v>4265</v>
      </c>
      <c r="C1882" s="7" t="str">
        <f t="shared" si="87"/>
        <v>Mr.</v>
      </c>
      <c r="D1882" s="7" t="str">
        <f t="shared" si="88"/>
        <v xml:space="preserve"> Eddie</v>
      </c>
      <c r="E1882" s="7" t="str">
        <f t="shared" si="89"/>
        <v>Ferguson</v>
      </c>
    </row>
    <row r="1883" spans="1:5" ht="15.6" x14ac:dyDescent="0.3">
      <c r="A1883" s="6" t="s">
        <v>486</v>
      </c>
      <c r="B1883" s="6" t="s">
        <v>4266</v>
      </c>
      <c r="C1883" s="7" t="str">
        <f t="shared" si="87"/>
        <v>Ms.</v>
      </c>
      <c r="D1883" s="7" t="str">
        <f t="shared" si="88"/>
        <v xml:space="preserve"> Pamela</v>
      </c>
      <c r="E1883" s="7" t="str">
        <f t="shared" si="89"/>
        <v>O'Sullivan</v>
      </c>
    </row>
    <row r="1884" spans="1:5" ht="15.6" x14ac:dyDescent="0.3">
      <c r="A1884" s="6" t="s">
        <v>485</v>
      </c>
      <c r="B1884" s="6" t="s">
        <v>4267</v>
      </c>
      <c r="C1884" s="7" t="str">
        <f t="shared" si="87"/>
        <v>Ms.</v>
      </c>
      <c r="D1884" s="7" t="str">
        <f t="shared" si="88"/>
        <v xml:space="preserve"> Joyce</v>
      </c>
      <c r="E1884" s="7" t="str">
        <f t="shared" si="89"/>
        <v>Chepkirui</v>
      </c>
    </row>
    <row r="1885" spans="1:5" ht="15.6" x14ac:dyDescent="0.3">
      <c r="A1885" s="6" t="s">
        <v>484</v>
      </c>
      <c r="B1885" s="6" t="s">
        <v>4268</v>
      </c>
      <c r="C1885" s="7" t="str">
        <f t="shared" si="87"/>
        <v>Ms.</v>
      </c>
      <c r="D1885" s="7" t="str">
        <f t="shared" si="88"/>
        <v xml:space="preserve"> Alison W.</v>
      </c>
      <c r="E1885" s="7" t="str">
        <f t="shared" si="89"/>
        <v>Gurney</v>
      </c>
    </row>
    <row r="1886" spans="1:5" ht="15.6" x14ac:dyDescent="0.3">
      <c r="A1886" s="6" t="s">
        <v>483</v>
      </c>
      <c r="B1886" s="6" t="s">
        <v>4269</v>
      </c>
      <c r="C1886" s="7" t="str">
        <f t="shared" si="87"/>
        <v>Ms.</v>
      </c>
      <c r="D1886" s="7" t="str">
        <f t="shared" si="88"/>
        <v xml:space="preserve"> Tammara C</v>
      </c>
      <c r="E1886" s="7" t="str">
        <f t="shared" si="89"/>
        <v>Francis</v>
      </c>
    </row>
    <row r="1887" spans="1:5" ht="15.6" x14ac:dyDescent="0.3">
      <c r="A1887" s="6" t="s">
        <v>482</v>
      </c>
      <c r="B1887" s="6" t="s">
        <v>4270</v>
      </c>
      <c r="C1887" s="7" t="str">
        <f t="shared" si="87"/>
        <v>Ms.</v>
      </c>
      <c r="D1887" s="7" t="str">
        <f t="shared" si="88"/>
        <v xml:space="preserve"> Dorota</v>
      </c>
      <c r="E1887" s="7" t="str">
        <f t="shared" si="89"/>
        <v>Gruca</v>
      </c>
    </row>
    <row r="1888" spans="1:5" ht="15.6" x14ac:dyDescent="0.3">
      <c r="A1888" s="6" t="s">
        <v>481</v>
      </c>
      <c r="B1888" s="6" t="s">
        <v>4271</v>
      </c>
      <c r="C1888" s="7" t="str">
        <f t="shared" si="87"/>
        <v>Mr.</v>
      </c>
      <c r="D1888" s="7" t="str">
        <f t="shared" si="88"/>
        <v xml:space="preserve"> Jose Norberto Sr.</v>
      </c>
      <c r="E1888" s="7" t="str">
        <f t="shared" si="89"/>
        <v>Rojas Alvarez</v>
      </c>
    </row>
    <row r="1889" spans="1:5" ht="15.6" x14ac:dyDescent="0.3">
      <c r="A1889" s="6" t="s">
        <v>480</v>
      </c>
      <c r="B1889" s="6" t="s">
        <v>4272</v>
      </c>
      <c r="C1889" s="7" t="str">
        <f t="shared" si="87"/>
        <v>Mr.</v>
      </c>
      <c r="D1889" s="7" t="str">
        <f t="shared" si="88"/>
        <v xml:space="preserve"> Peter</v>
      </c>
      <c r="E1889" s="7" t="str">
        <f t="shared" si="89"/>
        <v>Denton</v>
      </c>
    </row>
    <row r="1890" spans="1:5" ht="15.6" x14ac:dyDescent="0.3">
      <c r="A1890" s="6" t="s">
        <v>479</v>
      </c>
      <c r="B1890" s="6" t="s">
        <v>4273</v>
      </c>
      <c r="C1890" s="7" t="str">
        <f t="shared" si="87"/>
        <v>Mr.</v>
      </c>
      <c r="D1890" s="7" t="str">
        <f t="shared" si="88"/>
        <v xml:space="preserve"> Bryant</v>
      </c>
      <c r="E1890" s="7" t="str">
        <f t="shared" si="89"/>
        <v>Mason</v>
      </c>
    </row>
    <row r="1891" spans="1:5" ht="15.6" x14ac:dyDescent="0.3">
      <c r="A1891" s="6" t="s">
        <v>478</v>
      </c>
      <c r="B1891" s="6" t="s">
        <v>4274</v>
      </c>
      <c r="C1891" s="7" t="str">
        <f t="shared" si="87"/>
        <v>Ms.</v>
      </c>
      <c r="D1891" s="7" t="str">
        <f t="shared" si="88"/>
        <v xml:space="preserve"> Christina</v>
      </c>
      <c r="E1891" s="7" t="str">
        <f t="shared" si="89"/>
        <v>Trout</v>
      </c>
    </row>
    <row r="1892" spans="1:5" ht="15.6" x14ac:dyDescent="0.3">
      <c r="A1892" s="6" t="s">
        <v>477</v>
      </c>
      <c r="B1892" s="6" t="s">
        <v>4275</v>
      </c>
      <c r="C1892" s="7" t="str">
        <f t="shared" si="87"/>
        <v>Mr.</v>
      </c>
      <c r="D1892" s="7" t="str">
        <f t="shared" si="88"/>
        <v xml:space="preserve"> John</v>
      </c>
      <c r="E1892" s="7" t="str">
        <f t="shared" si="89"/>
        <v>Gilbert</v>
      </c>
    </row>
    <row r="1893" spans="1:5" ht="15.6" x14ac:dyDescent="0.3">
      <c r="A1893" s="6" t="s">
        <v>476</v>
      </c>
      <c r="B1893" s="6" t="s">
        <v>4276</v>
      </c>
      <c r="C1893" s="7" t="str">
        <f t="shared" si="87"/>
        <v>Mr.</v>
      </c>
      <c r="D1893" s="7" t="str">
        <f t="shared" si="88"/>
        <v xml:space="preserve"> Eduardo</v>
      </c>
      <c r="E1893" s="7" t="str">
        <f t="shared" si="89"/>
        <v>Chong</v>
      </c>
    </row>
    <row r="1894" spans="1:5" ht="15.6" x14ac:dyDescent="0.3">
      <c r="A1894" s="6" t="s">
        <v>475</v>
      </c>
      <c r="B1894" s="6" t="s">
        <v>4277</v>
      </c>
      <c r="C1894" s="7" t="str">
        <f t="shared" si="87"/>
        <v>Ms.</v>
      </c>
      <c r="D1894" s="7" t="str">
        <f t="shared" si="88"/>
        <v xml:space="preserve"> Laura M.</v>
      </c>
      <c r="E1894" s="7" t="str">
        <f t="shared" si="89"/>
        <v>Henry</v>
      </c>
    </row>
    <row r="1895" spans="1:5" ht="15.6" x14ac:dyDescent="0.3">
      <c r="A1895" s="6" t="s">
        <v>474</v>
      </c>
      <c r="B1895" s="6" t="s">
        <v>4278</v>
      </c>
      <c r="C1895" s="7" t="str">
        <f t="shared" si="87"/>
        <v>Mr.</v>
      </c>
      <c r="D1895" s="7" t="str">
        <f t="shared" si="88"/>
        <v xml:space="preserve"> Charlie</v>
      </c>
      <c r="E1895" s="7" t="str">
        <f t="shared" si="89"/>
        <v>Brenneman</v>
      </c>
    </row>
    <row r="1896" spans="1:5" ht="15.6" x14ac:dyDescent="0.3">
      <c r="A1896" s="6" t="s">
        <v>473</v>
      </c>
      <c r="B1896" s="6" t="s">
        <v>4279</v>
      </c>
      <c r="C1896" s="7" t="str">
        <f t="shared" si="87"/>
        <v>Ms.</v>
      </c>
      <c r="D1896" s="7" t="str">
        <f t="shared" si="88"/>
        <v xml:space="preserve"> Melissa D.</v>
      </c>
      <c r="E1896" s="7" t="str">
        <f t="shared" si="89"/>
        <v>Kemp</v>
      </c>
    </row>
    <row r="1897" spans="1:5" ht="15.6" x14ac:dyDescent="0.3">
      <c r="A1897" s="6" t="s">
        <v>472</v>
      </c>
      <c r="B1897" s="6" t="s">
        <v>4280</v>
      </c>
      <c r="C1897" s="7" t="str">
        <f t="shared" si="87"/>
        <v>Mr.</v>
      </c>
      <c r="D1897" s="7" t="str">
        <f t="shared" si="88"/>
        <v xml:space="preserve"> Dan C. Jr.</v>
      </c>
      <c r="E1897" s="7" t="str">
        <f t="shared" si="89"/>
        <v>Wilson</v>
      </c>
    </row>
    <row r="1898" spans="1:5" ht="15.6" x14ac:dyDescent="0.3">
      <c r="A1898" s="6" t="s">
        <v>471</v>
      </c>
      <c r="B1898" s="6" t="s">
        <v>4281</v>
      </c>
      <c r="C1898" s="7" t="str">
        <f t="shared" si="87"/>
        <v>Mr.</v>
      </c>
      <c r="D1898" s="7" t="str">
        <f t="shared" si="88"/>
        <v xml:space="preserve"> Matthew</v>
      </c>
      <c r="E1898" s="7" t="str">
        <f t="shared" si="89"/>
        <v>Hillyard</v>
      </c>
    </row>
    <row r="1899" spans="1:5" ht="15.6" x14ac:dyDescent="0.3">
      <c r="A1899" s="6" t="s">
        <v>470</v>
      </c>
      <c r="B1899" s="6" t="s">
        <v>4282</v>
      </c>
      <c r="C1899" s="7" t="str">
        <f t="shared" si="87"/>
        <v>Mr.</v>
      </c>
      <c r="D1899" s="7" t="str">
        <f t="shared" si="88"/>
        <v xml:space="preserve"> Wesley C.</v>
      </c>
      <c r="E1899" s="7" t="str">
        <f t="shared" si="89"/>
        <v>Turner</v>
      </c>
    </row>
    <row r="1900" spans="1:5" ht="15.6" x14ac:dyDescent="0.3">
      <c r="A1900" s="6" t="s">
        <v>469</v>
      </c>
      <c r="B1900" s="6" t="s">
        <v>4283</v>
      </c>
      <c r="C1900" s="7" t="str">
        <f t="shared" si="87"/>
        <v>Mr.</v>
      </c>
      <c r="D1900" s="7" t="str">
        <f t="shared" si="88"/>
        <v xml:space="preserve"> Christopher</v>
      </c>
      <c r="E1900" s="7" t="str">
        <f t="shared" si="89"/>
        <v>Benestad</v>
      </c>
    </row>
    <row r="1901" spans="1:5" ht="15.6" x14ac:dyDescent="0.3">
      <c r="A1901" s="6" t="s">
        <v>468</v>
      </c>
      <c r="B1901" s="6" t="s">
        <v>4284</v>
      </c>
      <c r="C1901" s="7" t="str">
        <f t="shared" si="87"/>
        <v>Ms.</v>
      </c>
      <c r="D1901" s="7" t="str">
        <f t="shared" si="88"/>
        <v xml:space="preserve"> Jessica</v>
      </c>
      <c r="E1901" s="7" t="str">
        <f t="shared" si="89"/>
        <v>Gonzales</v>
      </c>
    </row>
    <row r="1902" spans="1:5" ht="15.6" x14ac:dyDescent="0.3">
      <c r="A1902" s="6" t="s">
        <v>467</v>
      </c>
      <c r="B1902" s="6" t="s">
        <v>4285</v>
      </c>
      <c r="C1902" s="7" t="str">
        <f t="shared" si="87"/>
        <v>Ms.</v>
      </c>
      <c r="D1902" s="7" t="str">
        <f t="shared" si="88"/>
        <v xml:space="preserve"> Christin</v>
      </c>
      <c r="E1902" s="7" t="str">
        <f t="shared" si="89"/>
        <v>Newman</v>
      </c>
    </row>
    <row r="1903" spans="1:5" ht="15.6" x14ac:dyDescent="0.3">
      <c r="A1903" s="6" t="s">
        <v>466</v>
      </c>
      <c r="B1903" s="6" t="s">
        <v>4286</v>
      </c>
      <c r="C1903" s="7" t="str">
        <f t="shared" si="87"/>
        <v>Ms.</v>
      </c>
      <c r="D1903" s="7" t="str">
        <f t="shared" si="88"/>
        <v xml:space="preserve"> Sara</v>
      </c>
      <c r="E1903" s="7" t="str">
        <f t="shared" si="89"/>
        <v>Sayre</v>
      </c>
    </row>
    <row r="1904" spans="1:5" ht="15.6" x14ac:dyDescent="0.3">
      <c r="A1904" s="6" t="s">
        <v>465</v>
      </c>
      <c r="B1904" s="6" t="s">
        <v>4287</v>
      </c>
      <c r="C1904" s="7" t="str">
        <f t="shared" si="87"/>
        <v>Ms.</v>
      </c>
      <c r="D1904" s="7" t="str">
        <f t="shared" si="88"/>
        <v xml:space="preserve"> Elizabeth</v>
      </c>
      <c r="E1904" s="7" t="str">
        <f t="shared" si="89"/>
        <v>Panke</v>
      </c>
    </row>
    <row r="1905" spans="1:5" ht="15.6" x14ac:dyDescent="0.3">
      <c r="A1905" s="6" t="s">
        <v>464</v>
      </c>
      <c r="B1905" s="6" t="s">
        <v>4288</v>
      </c>
      <c r="C1905" s="7" t="str">
        <f t="shared" si="87"/>
        <v>Ms.</v>
      </c>
      <c r="D1905" s="7" t="str">
        <f t="shared" si="88"/>
        <v xml:space="preserve"> Margaret P.</v>
      </c>
      <c r="E1905" s="7" t="str">
        <f t="shared" si="89"/>
        <v>Brennan</v>
      </c>
    </row>
    <row r="1906" spans="1:5" ht="15.6" x14ac:dyDescent="0.3">
      <c r="A1906" s="6" t="s">
        <v>463</v>
      </c>
      <c r="B1906" s="6" t="s">
        <v>4289</v>
      </c>
      <c r="C1906" s="7" t="str">
        <f t="shared" si="87"/>
        <v>Ms.</v>
      </c>
      <c r="D1906" s="7" t="str">
        <f t="shared" si="88"/>
        <v xml:space="preserve"> Tiffany K</v>
      </c>
      <c r="E1906" s="7" t="str">
        <f t="shared" si="89"/>
        <v>Ngo</v>
      </c>
    </row>
    <row r="1907" spans="1:5" ht="15.6" x14ac:dyDescent="0.3">
      <c r="A1907" s="6" t="s">
        <v>462</v>
      </c>
      <c r="B1907" s="6" t="s">
        <v>4290</v>
      </c>
      <c r="C1907" s="7" t="str">
        <f t="shared" si="87"/>
        <v>Mr.</v>
      </c>
      <c r="D1907" s="7" t="str">
        <f t="shared" si="88"/>
        <v xml:space="preserve"> David M.</v>
      </c>
      <c r="E1907" s="7" t="str">
        <f t="shared" si="89"/>
        <v>Guerdan</v>
      </c>
    </row>
    <row r="1908" spans="1:5" ht="15.6" x14ac:dyDescent="0.3">
      <c r="A1908" s="6" t="s">
        <v>461</v>
      </c>
      <c r="B1908" s="6" t="s">
        <v>4291</v>
      </c>
      <c r="C1908" s="7" t="str">
        <f t="shared" si="87"/>
        <v>Ms.</v>
      </c>
      <c r="D1908" s="7" t="str">
        <f t="shared" si="88"/>
        <v xml:space="preserve"> Christine E</v>
      </c>
      <c r="E1908" s="7" t="str">
        <f t="shared" si="89"/>
        <v>Shaw</v>
      </c>
    </row>
    <row r="1909" spans="1:5" ht="15.6" x14ac:dyDescent="0.3">
      <c r="A1909" s="6" t="s">
        <v>460</v>
      </c>
      <c r="B1909" s="6" t="s">
        <v>4292</v>
      </c>
      <c r="C1909" s="7" t="str">
        <f t="shared" si="87"/>
        <v>Ms.</v>
      </c>
      <c r="D1909" s="7" t="str">
        <f t="shared" si="88"/>
        <v xml:space="preserve"> Donna</v>
      </c>
      <c r="E1909" s="7" t="str">
        <f t="shared" si="89"/>
        <v>Mills-Honarvar</v>
      </c>
    </row>
    <row r="1910" spans="1:5" ht="15.6" x14ac:dyDescent="0.3">
      <c r="A1910" s="6" t="s">
        <v>459</v>
      </c>
      <c r="B1910" s="6" t="s">
        <v>4293</v>
      </c>
      <c r="C1910" s="7" t="str">
        <f t="shared" si="87"/>
        <v>Mr.</v>
      </c>
      <c r="D1910" s="7" t="str">
        <f t="shared" si="88"/>
        <v xml:space="preserve"> Rod</v>
      </c>
      <c r="E1910" s="7" t="str">
        <f t="shared" si="89"/>
        <v>Farvard</v>
      </c>
    </row>
    <row r="1911" spans="1:5" ht="15.6" x14ac:dyDescent="0.3">
      <c r="A1911" s="6" t="s">
        <v>458</v>
      </c>
      <c r="B1911" s="6" t="s">
        <v>4294</v>
      </c>
      <c r="C1911" s="7" t="str">
        <f t="shared" si="87"/>
        <v>Mr.</v>
      </c>
      <c r="D1911" s="7" t="str">
        <f t="shared" si="88"/>
        <v xml:space="preserve"> Joe</v>
      </c>
      <c r="E1911" s="7" t="str">
        <f t="shared" si="89"/>
        <v>Kelly</v>
      </c>
    </row>
    <row r="1912" spans="1:5" ht="15.6" x14ac:dyDescent="0.3">
      <c r="A1912" s="6" t="s">
        <v>457</v>
      </c>
      <c r="B1912" s="6" t="s">
        <v>4295</v>
      </c>
      <c r="C1912" s="7" t="str">
        <f t="shared" si="87"/>
        <v>Ms.</v>
      </c>
      <c r="D1912" s="7" t="str">
        <f t="shared" si="88"/>
        <v xml:space="preserve"> Kayleigh</v>
      </c>
      <c r="E1912" s="7" t="str">
        <f t="shared" si="89"/>
        <v>Skinner</v>
      </c>
    </row>
    <row r="1913" spans="1:5" ht="15.6" x14ac:dyDescent="0.3">
      <c r="A1913" s="6" t="s">
        <v>456</v>
      </c>
      <c r="B1913" s="6" t="s">
        <v>4296</v>
      </c>
      <c r="C1913" s="7" t="str">
        <f t="shared" si="87"/>
        <v>Mr.</v>
      </c>
      <c r="D1913" s="7" t="str">
        <f t="shared" si="88"/>
        <v xml:space="preserve"> Lorcan A.</v>
      </c>
      <c r="E1913" s="7" t="str">
        <f t="shared" si="89"/>
        <v>Murphy</v>
      </c>
    </row>
    <row r="1914" spans="1:5" ht="15.6" x14ac:dyDescent="0.3">
      <c r="A1914" s="6" t="s">
        <v>455</v>
      </c>
      <c r="B1914" s="6" t="s">
        <v>4297</v>
      </c>
      <c r="C1914" s="7" t="str">
        <f t="shared" si="87"/>
        <v>Mr.</v>
      </c>
      <c r="D1914" s="7" t="str">
        <f t="shared" si="88"/>
        <v xml:space="preserve"> Billy</v>
      </c>
      <c r="E1914" s="7" t="str">
        <f t="shared" si="89"/>
        <v>Shue</v>
      </c>
    </row>
    <row r="1915" spans="1:5" ht="15.6" x14ac:dyDescent="0.3">
      <c r="A1915" s="6" t="s">
        <v>454</v>
      </c>
      <c r="B1915" s="6" t="s">
        <v>4298</v>
      </c>
      <c r="C1915" s="7" t="str">
        <f t="shared" si="87"/>
        <v>Mr.</v>
      </c>
      <c r="D1915" s="7" t="str">
        <f t="shared" si="88"/>
        <v xml:space="preserve"> Paul M.</v>
      </c>
      <c r="E1915" s="7" t="str">
        <f t="shared" si="89"/>
        <v>Reilly</v>
      </c>
    </row>
    <row r="1916" spans="1:5" ht="15.6" x14ac:dyDescent="0.3">
      <c r="A1916" s="6" t="s">
        <v>453</v>
      </c>
      <c r="B1916" s="6" t="s">
        <v>4299</v>
      </c>
      <c r="C1916" s="7" t="str">
        <f t="shared" si="87"/>
        <v>Ms.</v>
      </c>
      <c r="D1916" s="7" t="str">
        <f t="shared" si="88"/>
        <v xml:space="preserve"> Brenda M.</v>
      </c>
      <c r="E1916" s="7" t="str">
        <f t="shared" si="89"/>
        <v>Blinn</v>
      </c>
    </row>
    <row r="1917" spans="1:5" ht="15.6" x14ac:dyDescent="0.3">
      <c r="A1917" s="6" t="s">
        <v>452</v>
      </c>
      <c r="B1917" s="6" t="s">
        <v>4300</v>
      </c>
      <c r="C1917" s="7" t="str">
        <f t="shared" si="87"/>
        <v>Mr.</v>
      </c>
      <c r="D1917" s="7" t="str">
        <f t="shared" si="88"/>
        <v xml:space="preserve"> Jeff H</v>
      </c>
      <c r="E1917" s="7" t="str">
        <f t="shared" si="89"/>
        <v>Duyn</v>
      </c>
    </row>
    <row r="1918" spans="1:5" ht="15.6" x14ac:dyDescent="0.3">
      <c r="A1918" s="6" t="s">
        <v>451</v>
      </c>
      <c r="B1918" s="6" t="s">
        <v>4301</v>
      </c>
      <c r="C1918" s="7" t="str">
        <f t="shared" si="87"/>
        <v>Mr.</v>
      </c>
      <c r="D1918" s="7" t="str">
        <f t="shared" si="88"/>
        <v xml:space="preserve"> Michael</v>
      </c>
      <c r="E1918" s="7" t="str">
        <f t="shared" si="89"/>
        <v>Wardian</v>
      </c>
    </row>
    <row r="1919" spans="1:5" ht="15.6" x14ac:dyDescent="0.3">
      <c r="A1919" s="6" t="s">
        <v>450</v>
      </c>
      <c r="B1919" s="6" t="s">
        <v>4302</v>
      </c>
      <c r="C1919" s="7" t="str">
        <f t="shared" si="87"/>
        <v>Mr.</v>
      </c>
      <c r="D1919" s="7" t="str">
        <f t="shared" si="88"/>
        <v xml:space="preserve"> Jan</v>
      </c>
      <c r="E1919" s="7" t="str">
        <f t="shared" si="89"/>
        <v>Heuninck</v>
      </c>
    </row>
    <row r="1920" spans="1:5" ht="15.6" x14ac:dyDescent="0.3">
      <c r="A1920" s="6" t="s">
        <v>449</v>
      </c>
      <c r="B1920" s="6" t="s">
        <v>4303</v>
      </c>
      <c r="C1920" s="7" t="str">
        <f t="shared" si="87"/>
        <v>Mr.</v>
      </c>
      <c r="D1920" s="7" t="str">
        <f t="shared" si="88"/>
        <v xml:space="preserve"> Bernard</v>
      </c>
      <c r="E1920" s="7" t="str">
        <f t="shared" si="89"/>
        <v>Kipyego</v>
      </c>
    </row>
    <row r="1921" spans="1:5" ht="15.6" x14ac:dyDescent="0.3">
      <c r="A1921" s="6" t="s">
        <v>448</v>
      </c>
      <c r="B1921" s="6" t="s">
        <v>4304</v>
      </c>
      <c r="C1921" s="7" t="str">
        <f t="shared" si="87"/>
        <v>Mr.</v>
      </c>
      <c r="D1921" s="7" t="str">
        <f t="shared" si="88"/>
        <v xml:space="preserve"> Craig</v>
      </c>
      <c r="E1921" s="7" t="str">
        <f t="shared" si="89"/>
        <v>Kuehl</v>
      </c>
    </row>
    <row r="1922" spans="1:5" ht="15.6" x14ac:dyDescent="0.3">
      <c r="A1922" s="6" t="s">
        <v>447</v>
      </c>
      <c r="B1922" s="6" t="s">
        <v>4305</v>
      </c>
      <c r="C1922" s="7" t="str">
        <f t="shared" si="87"/>
        <v>Mrs.</v>
      </c>
      <c r="D1922" s="7" t="str">
        <f t="shared" si="88"/>
        <v xml:space="preserve"> Bryn</v>
      </c>
      <c r="E1922" s="7" t="str">
        <f t="shared" si="89"/>
        <v>Burkholder</v>
      </c>
    </row>
    <row r="1923" spans="1:5" ht="15.6" x14ac:dyDescent="0.3">
      <c r="A1923" s="6" t="s">
        <v>446</v>
      </c>
      <c r="B1923" s="6" t="s">
        <v>4306</v>
      </c>
      <c r="C1923" s="7" t="str">
        <f t="shared" ref="C1923:C1986" si="90">MID(B1923,FIND(",",B1923)+2,FIND(" ",B1923,FIND(",",B1923)+2)-FIND(",",B1923)-2)</f>
        <v>Mr.</v>
      </c>
      <c r="D1923" s="7" t="str">
        <f t="shared" ref="D1923:D1986" si="91">MID(B1923,FIND(" ",B1923,FIND(",",B1923)+2)+1,LEN(B1923)-FIND(" ",B1923,FIND(",",B1923)+2))</f>
        <v xml:space="preserve"> Michael</v>
      </c>
      <c r="E1923" s="7" t="str">
        <f t="shared" ref="E1923:E1986" si="92">LEFT(B1923,FIND(",",B1923)-1)</f>
        <v>Stadolnik</v>
      </c>
    </row>
    <row r="1924" spans="1:5" ht="15.6" x14ac:dyDescent="0.3">
      <c r="A1924" s="6" t="s">
        <v>445</v>
      </c>
      <c r="B1924" s="6" t="s">
        <v>4307</v>
      </c>
      <c r="C1924" s="7" t="str">
        <f t="shared" si="90"/>
        <v>Mr.</v>
      </c>
      <c r="D1924" s="7" t="str">
        <f t="shared" si="91"/>
        <v xml:space="preserve"> Benjamin</v>
      </c>
      <c r="E1924" s="7" t="str">
        <f t="shared" si="92"/>
        <v>Shields</v>
      </c>
    </row>
    <row r="1925" spans="1:5" ht="15.6" x14ac:dyDescent="0.3">
      <c r="A1925" s="6" t="s">
        <v>444</v>
      </c>
      <c r="B1925" s="6" t="s">
        <v>4308</v>
      </c>
      <c r="C1925" s="7" t="str">
        <f t="shared" si="90"/>
        <v>Mr.</v>
      </c>
      <c r="D1925" s="7" t="str">
        <f t="shared" si="91"/>
        <v xml:space="preserve"> Jay</v>
      </c>
      <c r="E1925" s="7" t="str">
        <f t="shared" si="92"/>
        <v>Margolis</v>
      </c>
    </row>
    <row r="1926" spans="1:5" ht="15.6" x14ac:dyDescent="0.3">
      <c r="A1926" s="6" t="s">
        <v>443</v>
      </c>
      <c r="B1926" s="6" t="s">
        <v>4309</v>
      </c>
      <c r="C1926" s="7" t="str">
        <f t="shared" si="90"/>
        <v>Mr.</v>
      </c>
      <c r="D1926" s="7" t="str">
        <f t="shared" si="91"/>
        <v xml:space="preserve"> William</v>
      </c>
      <c r="E1926" s="7" t="str">
        <f t="shared" si="92"/>
        <v>Uffenbeck</v>
      </c>
    </row>
    <row r="1927" spans="1:5" ht="15.6" x14ac:dyDescent="0.3">
      <c r="A1927" s="6" t="s">
        <v>442</v>
      </c>
      <c r="B1927" s="6" t="s">
        <v>4310</v>
      </c>
      <c r="C1927" s="7" t="str">
        <f t="shared" si="90"/>
        <v>Ms.</v>
      </c>
      <c r="D1927" s="7" t="str">
        <f t="shared" si="91"/>
        <v xml:space="preserve"> Shelley</v>
      </c>
      <c r="E1927" s="7" t="str">
        <f t="shared" si="92"/>
        <v>Brake</v>
      </c>
    </row>
    <row r="1928" spans="1:5" ht="15.6" x14ac:dyDescent="0.3">
      <c r="A1928" s="6" t="s">
        <v>441</v>
      </c>
      <c r="B1928" s="6" t="s">
        <v>4311</v>
      </c>
      <c r="C1928" s="7" t="str">
        <f t="shared" si="90"/>
        <v>Ms.</v>
      </c>
      <c r="D1928" s="7" t="str">
        <f t="shared" si="91"/>
        <v xml:space="preserve"> Jekaterina</v>
      </c>
      <c r="E1928" s="7" t="str">
        <f t="shared" si="92"/>
        <v>Stepanova</v>
      </c>
    </row>
    <row r="1929" spans="1:5" ht="15.6" x14ac:dyDescent="0.3">
      <c r="A1929" s="6" t="s">
        <v>440</v>
      </c>
      <c r="B1929" s="6" t="s">
        <v>4312</v>
      </c>
      <c r="C1929" s="7" t="str">
        <f t="shared" si="90"/>
        <v>Mr.</v>
      </c>
      <c r="D1929" s="7" t="str">
        <f t="shared" si="91"/>
        <v xml:space="preserve"> Daniel</v>
      </c>
      <c r="E1929" s="7" t="str">
        <f t="shared" si="92"/>
        <v>Verdi</v>
      </c>
    </row>
    <row r="1930" spans="1:5" ht="15.6" x14ac:dyDescent="0.3">
      <c r="A1930" s="6" t="s">
        <v>439</v>
      </c>
      <c r="B1930" s="6" t="s">
        <v>4313</v>
      </c>
      <c r="C1930" s="7" t="str">
        <f t="shared" si="90"/>
        <v>Ms.</v>
      </c>
      <c r="D1930" s="7" t="str">
        <f t="shared" si="91"/>
        <v xml:space="preserve"> Pauline</v>
      </c>
      <c r="E1930" s="7" t="str">
        <f t="shared" si="92"/>
        <v>McLean</v>
      </c>
    </row>
    <row r="1931" spans="1:5" ht="15.6" x14ac:dyDescent="0.3">
      <c r="A1931" s="6" t="s">
        <v>438</v>
      </c>
      <c r="B1931" s="6" t="s">
        <v>4314</v>
      </c>
      <c r="C1931" s="7" t="str">
        <f t="shared" si="90"/>
        <v>Ms.</v>
      </c>
      <c r="D1931" s="7" t="str">
        <f t="shared" si="91"/>
        <v xml:space="preserve"> Colleen</v>
      </c>
      <c r="E1931" s="7" t="str">
        <f t="shared" si="92"/>
        <v>Ryan</v>
      </c>
    </row>
    <row r="1932" spans="1:5" ht="15.6" x14ac:dyDescent="0.3">
      <c r="A1932" s="6" t="s">
        <v>437</v>
      </c>
      <c r="B1932" s="6" t="s">
        <v>4315</v>
      </c>
      <c r="C1932" s="7" t="str">
        <f t="shared" si="90"/>
        <v>Ms.</v>
      </c>
      <c r="D1932" s="7" t="str">
        <f t="shared" si="91"/>
        <v xml:space="preserve"> Aleah K</v>
      </c>
      <c r="E1932" s="7" t="str">
        <f t="shared" si="92"/>
        <v>Mickelson</v>
      </c>
    </row>
    <row r="1933" spans="1:5" ht="15.6" x14ac:dyDescent="0.3">
      <c r="A1933" s="6" t="s">
        <v>436</v>
      </c>
      <c r="B1933" s="6" t="s">
        <v>4316</v>
      </c>
      <c r="C1933" s="7" t="str">
        <f t="shared" si="90"/>
        <v>Ms.</v>
      </c>
      <c r="D1933" s="7" t="str">
        <f t="shared" si="91"/>
        <v xml:space="preserve"> Mare</v>
      </c>
      <c r="E1933" s="7" t="str">
        <f t="shared" si="92"/>
        <v>Dibaba</v>
      </c>
    </row>
    <row r="1934" spans="1:5" ht="15.6" x14ac:dyDescent="0.3">
      <c r="A1934" s="6" t="s">
        <v>435</v>
      </c>
      <c r="B1934" s="6" t="s">
        <v>4317</v>
      </c>
      <c r="C1934" s="7" t="str">
        <f t="shared" si="90"/>
        <v>Mr.</v>
      </c>
      <c r="D1934" s="7" t="str">
        <f t="shared" si="91"/>
        <v xml:space="preserve"> Kevin</v>
      </c>
      <c r="E1934" s="7" t="str">
        <f t="shared" si="92"/>
        <v>Shilling</v>
      </c>
    </row>
    <row r="1935" spans="1:5" ht="15.6" x14ac:dyDescent="0.3">
      <c r="A1935" s="6" t="s">
        <v>434</v>
      </c>
      <c r="B1935" s="6" t="s">
        <v>4318</v>
      </c>
      <c r="C1935" s="7" t="str">
        <f t="shared" si="90"/>
        <v>Ms.</v>
      </c>
      <c r="D1935" s="7" t="str">
        <f t="shared" si="91"/>
        <v xml:space="preserve"> Jessica</v>
      </c>
      <c r="E1935" s="7" t="str">
        <f t="shared" si="92"/>
        <v>Bashaw</v>
      </c>
    </row>
    <row r="1936" spans="1:5" ht="15.6" x14ac:dyDescent="0.3">
      <c r="A1936" s="6" t="s">
        <v>433</v>
      </c>
      <c r="B1936" s="6" t="s">
        <v>4319</v>
      </c>
      <c r="C1936" s="7" t="str">
        <f t="shared" si="90"/>
        <v>Ms.</v>
      </c>
      <c r="D1936" s="7" t="str">
        <f t="shared" si="91"/>
        <v xml:space="preserve"> Amanda R</v>
      </c>
      <c r="E1936" s="7" t="str">
        <f t="shared" si="92"/>
        <v>Jacob</v>
      </c>
    </row>
    <row r="1937" spans="1:5" ht="15.6" x14ac:dyDescent="0.3">
      <c r="A1937" s="6" t="s">
        <v>432</v>
      </c>
      <c r="B1937" s="6" t="s">
        <v>4320</v>
      </c>
      <c r="C1937" s="7" t="str">
        <f t="shared" si="90"/>
        <v>Mr.</v>
      </c>
      <c r="D1937" s="7" t="str">
        <f t="shared" si="91"/>
        <v xml:space="preserve"> Murray W.</v>
      </c>
      <c r="E1937" s="7" t="str">
        <f t="shared" si="92"/>
        <v>McCutcheon</v>
      </c>
    </row>
    <row r="1938" spans="1:5" ht="15.6" x14ac:dyDescent="0.3">
      <c r="A1938" s="6" t="s">
        <v>431</v>
      </c>
      <c r="B1938" s="6" t="s">
        <v>4321</v>
      </c>
      <c r="C1938" s="7" t="str">
        <f t="shared" si="90"/>
        <v>Mrs.</v>
      </c>
      <c r="D1938" s="7" t="str">
        <f t="shared" si="91"/>
        <v xml:space="preserve"> Meghan P.</v>
      </c>
      <c r="E1938" s="7" t="str">
        <f t="shared" si="92"/>
        <v>Connor</v>
      </c>
    </row>
    <row r="1939" spans="1:5" ht="15.6" x14ac:dyDescent="0.3">
      <c r="A1939" s="6" t="s">
        <v>430</v>
      </c>
      <c r="B1939" s="6" t="s">
        <v>4322</v>
      </c>
      <c r="C1939" s="7" t="str">
        <f t="shared" si="90"/>
        <v>Mr.</v>
      </c>
      <c r="D1939" s="7" t="str">
        <f t="shared" si="91"/>
        <v xml:space="preserve"> David</v>
      </c>
      <c r="E1939" s="7" t="str">
        <f t="shared" si="92"/>
        <v>May</v>
      </c>
    </row>
    <row r="1940" spans="1:5" ht="15.6" x14ac:dyDescent="0.3">
      <c r="A1940" s="6" t="s">
        <v>429</v>
      </c>
      <c r="B1940" s="6" t="s">
        <v>4323</v>
      </c>
      <c r="C1940" s="7" t="str">
        <f t="shared" si="90"/>
        <v>Mr.</v>
      </c>
      <c r="D1940" s="7" t="str">
        <f t="shared" si="91"/>
        <v xml:space="preserve"> Seth</v>
      </c>
      <c r="E1940" s="7" t="str">
        <f t="shared" si="92"/>
        <v>Geoghegan</v>
      </c>
    </row>
    <row r="1941" spans="1:5" ht="15.6" x14ac:dyDescent="0.3">
      <c r="A1941" s="6" t="s">
        <v>428</v>
      </c>
      <c r="B1941" s="6" t="s">
        <v>4324</v>
      </c>
      <c r="C1941" s="7" t="str">
        <f t="shared" si="90"/>
        <v>Mr.</v>
      </c>
      <c r="D1941" s="7" t="str">
        <f t="shared" si="91"/>
        <v xml:space="preserve"> Michael P.</v>
      </c>
      <c r="E1941" s="7" t="str">
        <f t="shared" si="92"/>
        <v>McGinn</v>
      </c>
    </row>
    <row r="1942" spans="1:5" ht="15.6" x14ac:dyDescent="0.3">
      <c r="A1942" s="6" t="s">
        <v>427</v>
      </c>
      <c r="B1942" s="6" t="s">
        <v>4325</v>
      </c>
      <c r="C1942" s="7" t="str">
        <f t="shared" si="90"/>
        <v>Mr.</v>
      </c>
      <c r="D1942" s="7" t="str">
        <f t="shared" si="91"/>
        <v xml:space="preserve"> Russell M</v>
      </c>
      <c r="E1942" s="7" t="str">
        <f t="shared" si="92"/>
        <v>Jones</v>
      </c>
    </row>
    <row r="1943" spans="1:5" ht="15.6" x14ac:dyDescent="0.3">
      <c r="A1943" s="6" t="s">
        <v>426</v>
      </c>
      <c r="B1943" s="6" t="s">
        <v>4326</v>
      </c>
      <c r="C1943" s="7" t="str">
        <f t="shared" si="90"/>
        <v>Mr.</v>
      </c>
      <c r="D1943" s="7" t="str">
        <f t="shared" si="91"/>
        <v xml:space="preserve"> Martin</v>
      </c>
      <c r="E1943" s="7" t="str">
        <f t="shared" si="92"/>
        <v>Quinteros</v>
      </c>
    </row>
    <row r="1944" spans="1:5" ht="15.6" x14ac:dyDescent="0.3">
      <c r="A1944" s="6" t="s">
        <v>425</v>
      </c>
      <c r="B1944" s="6" t="s">
        <v>4327</v>
      </c>
      <c r="C1944" s="7" t="str">
        <f t="shared" si="90"/>
        <v>Mr.</v>
      </c>
      <c r="D1944" s="7" t="str">
        <f t="shared" si="91"/>
        <v xml:space="preserve"> Michael</v>
      </c>
      <c r="E1944" s="7" t="str">
        <f t="shared" si="92"/>
        <v>Loenser</v>
      </c>
    </row>
    <row r="1945" spans="1:5" ht="15.6" x14ac:dyDescent="0.3">
      <c r="A1945" s="6" t="s">
        <v>424</v>
      </c>
      <c r="B1945" s="6" t="s">
        <v>4328</v>
      </c>
      <c r="C1945" s="7" t="str">
        <f t="shared" si="90"/>
        <v>Mr.</v>
      </c>
      <c r="D1945" s="7" t="str">
        <f t="shared" si="91"/>
        <v xml:space="preserve"> Miles</v>
      </c>
      <c r="E1945" s="7" t="str">
        <f t="shared" si="92"/>
        <v>Aitken</v>
      </c>
    </row>
    <row r="1946" spans="1:5" ht="15.6" x14ac:dyDescent="0.3">
      <c r="A1946" s="6" t="s">
        <v>423</v>
      </c>
      <c r="B1946" s="6" t="s">
        <v>4329</v>
      </c>
      <c r="C1946" s="7" t="str">
        <f t="shared" si="90"/>
        <v>Ms.</v>
      </c>
      <c r="D1946" s="7" t="str">
        <f t="shared" si="91"/>
        <v xml:space="preserve"> Amanda</v>
      </c>
      <c r="E1946" s="7" t="str">
        <f t="shared" si="92"/>
        <v>Furrer</v>
      </c>
    </row>
    <row r="1947" spans="1:5" ht="15.6" x14ac:dyDescent="0.3">
      <c r="A1947" s="6" t="s">
        <v>422</v>
      </c>
      <c r="B1947" s="6" t="s">
        <v>4330</v>
      </c>
      <c r="C1947" s="7" t="str">
        <f t="shared" si="90"/>
        <v>Mr.</v>
      </c>
      <c r="D1947" s="7" t="str">
        <f t="shared" si="91"/>
        <v xml:space="preserve"> Roger</v>
      </c>
      <c r="E1947" s="7" t="str">
        <f t="shared" si="92"/>
        <v>Konigs</v>
      </c>
    </row>
    <row r="1948" spans="1:5" ht="15.6" x14ac:dyDescent="0.3">
      <c r="A1948" s="6" t="s">
        <v>421</v>
      </c>
      <c r="B1948" s="6" t="s">
        <v>4331</v>
      </c>
      <c r="C1948" s="7" t="str">
        <f t="shared" si="90"/>
        <v>Mr.</v>
      </c>
      <c r="D1948" s="7" t="str">
        <f t="shared" si="91"/>
        <v xml:space="preserve"> Brock J</v>
      </c>
      <c r="E1948" s="7" t="str">
        <f t="shared" si="92"/>
        <v>Tesdahl</v>
      </c>
    </row>
    <row r="1949" spans="1:5" ht="15.6" x14ac:dyDescent="0.3">
      <c r="A1949" s="6" t="s">
        <v>420</v>
      </c>
      <c r="B1949" s="6" t="s">
        <v>4332</v>
      </c>
      <c r="C1949" s="7" t="str">
        <f t="shared" si="90"/>
        <v>Mr.</v>
      </c>
      <c r="D1949" s="7" t="str">
        <f t="shared" si="91"/>
        <v xml:space="preserve"> Stephen F.</v>
      </c>
      <c r="E1949" s="7" t="str">
        <f t="shared" si="92"/>
        <v>Engel</v>
      </c>
    </row>
    <row r="1950" spans="1:5" ht="15.6" x14ac:dyDescent="0.3">
      <c r="A1950" s="6" t="s">
        <v>419</v>
      </c>
      <c r="B1950" s="6" t="s">
        <v>4333</v>
      </c>
      <c r="C1950" s="7" t="str">
        <f t="shared" si="90"/>
        <v>Ms.</v>
      </c>
      <c r="D1950" s="7" t="str">
        <f t="shared" si="91"/>
        <v xml:space="preserve"> Missy</v>
      </c>
      <c r="E1950" s="7" t="str">
        <f t="shared" si="92"/>
        <v>Kuck</v>
      </c>
    </row>
    <row r="1951" spans="1:5" ht="15.6" x14ac:dyDescent="0.3">
      <c r="A1951" s="6" t="s">
        <v>418</v>
      </c>
      <c r="B1951" s="6" t="s">
        <v>4334</v>
      </c>
      <c r="C1951" s="7" t="str">
        <f t="shared" si="90"/>
        <v>Mr.</v>
      </c>
      <c r="D1951" s="7" t="str">
        <f t="shared" si="91"/>
        <v xml:space="preserve"> William</v>
      </c>
      <c r="E1951" s="7" t="str">
        <f t="shared" si="92"/>
        <v>Dillon</v>
      </c>
    </row>
    <row r="1952" spans="1:5" ht="15.6" x14ac:dyDescent="0.3">
      <c r="A1952" s="6" t="s">
        <v>417</v>
      </c>
      <c r="B1952" s="6" t="s">
        <v>4335</v>
      </c>
      <c r="C1952" s="7" t="str">
        <f t="shared" si="90"/>
        <v>Ms.</v>
      </c>
      <c r="D1952" s="7" t="str">
        <f t="shared" si="91"/>
        <v xml:space="preserve"> Lauren M</v>
      </c>
      <c r="E1952" s="7" t="str">
        <f t="shared" si="92"/>
        <v>Neuschel</v>
      </c>
    </row>
    <row r="1953" spans="1:5" ht="15.6" x14ac:dyDescent="0.3">
      <c r="A1953" s="6" t="s">
        <v>416</v>
      </c>
      <c r="B1953" s="6" t="s">
        <v>4336</v>
      </c>
      <c r="C1953" s="7" t="str">
        <f t="shared" si="90"/>
        <v>Mr.</v>
      </c>
      <c r="D1953" s="7" t="str">
        <f t="shared" si="91"/>
        <v xml:space="preserve"> Apolo U.</v>
      </c>
      <c r="E1953" s="7" t="str">
        <f t="shared" si="92"/>
        <v>Rosales Ramirez</v>
      </c>
    </row>
    <row r="1954" spans="1:5" ht="15.6" x14ac:dyDescent="0.3">
      <c r="A1954" s="6" t="s">
        <v>415</v>
      </c>
      <c r="B1954" s="6" t="s">
        <v>4337</v>
      </c>
      <c r="C1954" s="7" t="str">
        <f t="shared" si="90"/>
        <v>Mr.</v>
      </c>
      <c r="D1954" s="7" t="str">
        <f t="shared" si="91"/>
        <v xml:space="preserve"> Alfons</v>
      </c>
      <c r="E1954" s="7" t="str">
        <f t="shared" si="92"/>
        <v>Marquez</v>
      </c>
    </row>
    <row r="1955" spans="1:5" ht="15.6" x14ac:dyDescent="0.3">
      <c r="A1955" s="6" t="s">
        <v>414</v>
      </c>
      <c r="B1955" s="6" t="s">
        <v>4338</v>
      </c>
      <c r="C1955" s="7" t="str">
        <f t="shared" si="90"/>
        <v>Ms.</v>
      </c>
      <c r="D1955" s="7" t="str">
        <f t="shared" si="91"/>
        <v xml:space="preserve"> Amber</v>
      </c>
      <c r="E1955" s="7" t="str">
        <f t="shared" si="92"/>
        <v>Green</v>
      </c>
    </row>
    <row r="1956" spans="1:5" ht="15.6" x14ac:dyDescent="0.3">
      <c r="A1956" s="6" t="s">
        <v>413</v>
      </c>
      <c r="B1956" s="6" t="s">
        <v>4339</v>
      </c>
      <c r="C1956" s="7" t="str">
        <f t="shared" si="90"/>
        <v>Ms.</v>
      </c>
      <c r="D1956" s="7" t="str">
        <f t="shared" si="91"/>
        <v xml:space="preserve"> Leah C.</v>
      </c>
      <c r="E1956" s="7" t="str">
        <f t="shared" si="92"/>
        <v>Schubel</v>
      </c>
    </row>
    <row r="1957" spans="1:5" ht="15.6" x14ac:dyDescent="0.3">
      <c r="A1957" s="6" t="s">
        <v>412</v>
      </c>
      <c r="B1957" s="6" t="s">
        <v>4340</v>
      </c>
      <c r="C1957" s="7" t="str">
        <f t="shared" si="90"/>
        <v>Ms.</v>
      </c>
      <c r="D1957" s="7" t="str">
        <f t="shared" si="91"/>
        <v xml:space="preserve"> Lilia</v>
      </c>
      <c r="E1957" s="7" t="str">
        <f t="shared" si="92"/>
        <v>Jimenez</v>
      </c>
    </row>
    <row r="1958" spans="1:5" ht="15.6" x14ac:dyDescent="0.3">
      <c r="A1958" s="6" t="s">
        <v>411</v>
      </c>
      <c r="B1958" s="6" t="s">
        <v>4341</v>
      </c>
      <c r="C1958" s="7" t="str">
        <f t="shared" si="90"/>
        <v>Mr.</v>
      </c>
      <c r="D1958" s="7" t="str">
        <f t="shared" si="91"/>
        <v xml:space="preserve"> Danny</v>
      </c>
      <c r="E1958" s="7" t="str">
        <f t="shared" si="92"/>
        <v>Zimny-Schmitt</v>
      </c>
    </row>
    <row r="1959" spans="1:5" ht="15.6" x14ac:dyDescent="0.3">
      <c r="A1959" s="6" t="s">
        <v>410</v>
      </c>
      <c r="B1959" s="6" t="s">
        <v>4342</v>
      </c>
      <c r="C1959" s="7" t="str">
        <f t="shared" si="90"/>
        <v>Ms.</v>
      </c>
      <c r="D1959" s="7" t="str">
        <f t="shared" si="91"/>
        <v xml:space="preserve"> Lauren</v>
      </c>
      <c r="E1959" s="7" t="str">
        <f t="shared" si="92"/>
        <v>Hill</v>
      </c>
    </row>
    <row r="1960" spans="1:5" ht="15.6" x14ac:dyDescent="0.3">
      <c r="A1960" s="6" t="s">
        <v>409</v>
      </c>
      <c r="B1960" s="6" t="s">
        <v>4343</v>
      </c>
      <c r="C1960" s="7" t="str">
        <f t="shared" si="90"/>
        <v>Ms.</v>
      </c>
      <c r="D1960" s="7" t="str">
        <f t="shared" si="91"/>
        <v xml:space="preserve"> Courtney</v>
      </c>
      <c r="E1960" s="7" t="str">
        <f t="shared" si="92"/>
        <v>Brohart</v>
      </c>
    </row>
    <row r="1961" spans="1:5" ht="15.6" x14ac:dyDescent="0.3">
      <c r="A1961" s="6" t="s">
        <v>408</v>
      </c>
      <c r="B1961" s="6" t="s">
        <v>4344</v>
      </c>
      <c r="C1961" s="7" t="str">
        <f t="shared" si="90"/>
        <v>Ms.</v>
      </c>
      <c r="D1961" s="7" t="str">
        <f t="shared" si="91"/>
        <v xml:space="preserve"> Elizabeth</v>
      </c>
      <c r="E1961" s="7" t="str">
        <f t="shared" si="92"/>
        <v>Ryan</v>
      </c>
    </row>
    <row r="1962" spans="1:5" ht="15.6" x14ac:dyDescent="0.3">
      <c r="A1962" s="6" t="s">
        <v>407</v>
      </c>
      <c r="B1962" s="6" t="s">
        <v>4345</v>
      </c>
      <c r="C1962" s="7" t="str">
        <f t="shared" si="90"/>
        <v>Ms.</v>
      </c>
      <c r="D1962" s="7" t="str">
        <f t="shared" si="91"/>
        <v xml:space="preserve"> Satomi</v>
      </c>
      <c r="E1962" s="7" t="str">
        <f t="shared" si="92"/>
        <v>Oka</v>
      </c>
    </row>
    <row r="1963" spans="1:5" ht="15.6" x14ac:dyDescent="0.3">
      <c r="A1963" s="6" t="s">
        <v>406</v>
      </c>
      <c r="B1963" s="6" t="s">
        <v>4346</v>
      </c>
      <c r="C1963" s="7" t="str">
        <f t="shared" si="90"/>
        <v>Mr.</v>
      </c>
      <c r="D1963" s="7" t="str">
        <f t="shared" si="91"/>
        <v xml:space="preserve"> Matthew D</v>
      </c>
      <c r="E1963" s="7" t="str">
        <f t="shared" si="92"/>
        <v>Newman</v>
      </c>
    </row>
    <row r="1964" spans="1:5" ht="15.6" x14ac:dyDescent="0.3">
      <c r="A1964" s="6" t="s">
        <v>405</v>
      </c>
      <c r="B1964" s="6" t="s">
        <v>4347</v>
      </c>
      <c r="C1964" s="7" t="str">
        <f t="shared" si="90"/>
        <v>Mr.</v>
      </c>
      <c r="D1964" s="7" t="str">
        <f t="shared" si="91"/>
        <v xml:space="preserve"> Peter T II</v>
      </c>
      <c r="E1964" s="7" t="str">
        <f t="shared" si="92"/>
        <v>Metzger</v>
      </c>
    </row>
    <row r="1965" spans="1:5" ht="15.6" x14ac:dyDescent="0.3">
      <c r="A1965" s="6" t="s">
        <v>404</v>
      </c>
      <c r="B1965" s="6" t="s">
        <v>4348</v>
      </c>
      <c r="C1965" s="7" t="str">
        <f t="shared" si="90"/>
        <v>Mr.</v>
      </c>
      <c r="D1965" s="7" t="str">
        <f t="shared" si="91"/>
        <v xml:space="preserve"> Manuel</v>
      </c>
      <c r="E1965" s="7" t="str">
        <f t="shared" si="92"/>
        <v>Gonzalez</v>
      </c>
    </row>
    <row r="1966" spans="1:5" ht="15.6" x14ac:dyDescent="0.3">
      <c r="A1966" s="6" t="s">
        <v>403</v>
      </c>
      <c r="B1966" s="6" t="s">
        <v>4349</v>
      </c>
      <c r="C1966" s="7" t="str">
        <f t="shared" si="90"/>
        <v>Ms.</v>
      </c>
      <c r="D1966" s="7" t="str">
        <f t="shared" si="91"/>
        <v xml:space="preserve"> Kindsey P.</v>
      </c>
      <c r="E1966" s="7" t="str">
        <f t="shared" si="92"/>
        <v>Vaughn</v>
      </c>
    </row>
    <row r="1967" spans="1:5" ht="15.6" x14ac:dyDescent="0.3">
      <c r="A1967" s="6" t="s">
        <v>402</v>
      </c>
      <c r="B1967" s="6" t="s">
        <v>4350</v>
      </c>
      <c r="C1967" s="7" t="str">
        <f t="shared" si="90"/>
        <v>Mr.</v>
      </c>
      <c r="D1967" s="7" t="str">
        <f t="shared" si="91"/>
        <v xml:space="preserve"> Thomas G.</v>
      </c>
      <c r="E1967" s="7" t="str">
        <f t="shared" si="92"/>
        <v>Clifford</v>
      </c>
    </row>
    <row r="1968" spans="1:5" ht="15.6" x14ac:dyDescent="0.3">
      <c r="A1968" s="6" t="s">
        <v>401</v>
      </c>
      <c r="B1968" s="6" t="s">
        <v>4351</v>
      </c>
      <c r="C1968" s="7" t="str">
        <f t="shared" si="90"/>
        <v>Mr.</v>
      </c>
      <c r="D1968" s="7" t="str">
        <f t="shared" si="91"/>
        <v xml:space="preserve"> Kyle S</v>
      </c>
      <c r="E1968" s="7" t="str">
        <f t="shared" si="92"/>
        <v>Petty</v>
      </c>
    </row>
    <row r="1969" spans="1:5" ht="15.6" x14ac:dyDescent="0.3">
      <c r="A1969" s="6" t="s">
        <v>400</v>
      </c>
      <c r="B1969" s="6" t="s">
        <v>4352</v>
      </c>
      <c r="C1969" s="7" t="str">
        <f t="shared" si="90"/>
        <v>Mr.</v>
      </c>
      <c r="D1969" s="7" t="str">
        <f t="shared" si="91"/>
        <v xml:space="preserve"> Alexander J.</v>
      </c>
      <c r="E1969" s="7" t="str">
        <f t="shared" si="92"/>
        <v>Sanford</v>
      </c>
    </row>
    <row r="1970" spans="1:5" ht="15.6" x14ac:dyDescent="0.3">
      <c r="A1970" s="6" t="s">
        <v>399</v>
      </c>
      <c r="B1970" s="6" t="s">
        <v>4353</v>
      </c>
      <c r="C1970" s="7" t="str">
        <f t="shared" si="90"/>
        <v>Mr.</v>
      </c>
      <c r="D1970" s="7" t="str">
        <f t="shared" si="91"/>
        <v xml:space="preserve"> Dustin L</v>
      </c>
      <c r="E1970" s="7" t="str">
        <f t="shared" si="92"/>
        <v>Sprague</v>
      </c>
    </row>
    <row r="1971" spans="1:5" ht="15.6" x14ac:dyDescent="0.3">
      <c r="A1971" s="6" t="s">
        <v>398</v>
      </c>
      <c r="B1971" s="6" t="s">
        <v>4354</v>
      </c>
      <c r="C1971" s="7" t="str">
        <f t="shared" si="90"/>
        <v>Mrs.</v>
      </c>
      <c r="D1971" s="7" t="str">
        <f t="shared" si="91"/>
        <v xml:space="preserve"> Chloe</v>
      </c>
      <c r="E1971" s="7" t="str">
        <f t="shared" si="92"/>
        <v>Lasseron</v>
      </c>
    </row>
    <row r="1972" spans="1:5" ht="15.6" x14ac:dyDescent="0.3">
      <c r="A1972" s="6" t="s">
        <v>397</v>
      </c>
      <c r="B1972" s="6" t="s">
        <v>4355</v>
      </c>
      <c r="C1972" s="7" t="str">
        <f t="shared" si="90"/>
        <v>Ms.</v>
      </c>
      <c r="D1972" s="7" t="str">
        <f t="shared" si="91"/>
        <v xml:space="preserve"> Cailtlin</v>
      </c>
      <c r="E1972" s="7" t="str">
        <f t="shared" si="92"/>
        <v>Bushong</v>
      </c>
    </row>
    <row r="1973" spans="1:5" ht="15.6" x14ac:dyDescent="0.3">
      <c r="A1973" s="6" t="s">
        <v>396</v>
      </c>
      <c r="B1973" s="6" t="s">
        <v>4356</v>
      </c>
      <c r="C1973" s="7" t="str">
        <f t="shared" si="90"/>
        <v>Mr.</v>
      </c>
      <c r="D1973" s="7" t="str">
        <f t="shared" si="91"/>
        <v xml:space="preserve"> Joshua</v>
      </c>
      <c r="E1973" s="7" t="str">
        <f t="shared" si="92"/>
        <v>Dennison</v>
      </c>
    </row>
    <row r="1974" spans="1:5" ht="15.6" x14ac:dyDescent="0.3">
      <c r="A1974" s="6" t="s">
        <v>395</v>
      </c>
      <c r="B1974" s="6" t="s">
        <v>4357</v>
      </c>
      <c r="C1974" s="7" t="str">
        <f t="shared" si="90"/>
        <v>Mr.</v>
      </c>
      <c r="D1974" s="7" t="str">
        <f t="shared" si="91"/>
        <v xml:space="preserve"> Chuy</v>
      </c>
      <c r="E1974" s="7" t="str">
        <f t="shared" si="92"/>
        <v>Lira</v>
      </c>
    </row>
    <row r="1975" spans="1:5" ht="15.6" x14ac:dyDescent="0.3">
      <c r="A1975" s="6" t="s">
        <v>394</v>
      </c>
      <c r="B1975" s="6" t="s">
        <v>4358</v>
      </c>
      <c r="C1975" s="7" t="str">
        <f t="shared" si="90"/>
        <v>Ms.</v>
      </c>
      <c r="D1975" s="7" t="str">
        <f t="shared" si="91"/>
        <v xml:space="preserve"> Laurie B</v>
      </c>
      <c r="E1975" s="7" t="str">
        <f t="shared" si="92"/>
        <v>Nahigian</v>
      </c>
    </row>
    <row r="1976" spans="1:5" ht="15.6" x14ac:dyDescent="0.3">
      <c r="A1976" s="6" t="s">
        <v>393</v>
      </c>
      <c r="B1976" s="6" t="s">
        <v>4359</v>
      </c>
      <c r="C1976" s="7" t="str">
        <f t="shared" si="90"/>
        <v>Ms.</v>
      </c>
      <c r="D1976" s="7" t="str">
        <f t="shared" si="91"/>
        <v xml:space="preserve"> Rachel B.</v>
      </c>
      <c r="E1976" s="7" t="str">
        <f t="shared" si="92"/>
        <v>Cackett</v>
      </c>
    </row>
    <row r="1977" spans="1:5" ht="15.6" x14ac:dyDescent="0.3">
      <c r="A1977" s="6" t="s">
        <v>392</v>
      </c>
      <c r="B1977" s="6" t="s">
        <v>4360</v>
      </c>
      <c r="C1977" s="7" t="str">
        <f t="shared" si="90"/>
        <v>Ms.</v>
      </c>
      <c r="D1977" s="7" t="str">
        <f t="shared" si="91"/>
        <v xml:space="preserve"> Liza</v>
      </c>
      <c r="E1977" s="7" t="str">
        <f t="shared" si="92"/>
        <v>Hunter-Galvan</v>
      </c>
    </row>
    <row r="1978" spans="1:5" ht="15.6" x14ac:dyDescent="0.3">
      <c r="A1978" s="6" t="s">
        <v>391</v>
      </c>
      <c r="B1978" s="6" t="s">
        <v>4361</v>
      </c>
      <c r="C1978" s="7" t="str">
        <f t="shared" si="90"/>
        <v>Ms.</v>
      </c>
      <c r="D1978" s="7" t="str">
        <f t="shared" si="91"/>
        <v xml:space="preserve"> Lindsey</v>
      </c>
      <c r="E1978" s="7" t="str">
        <f t="shared" si="92"/>
        <v>Pierret</v>
      </c>
    </row>
    <row r="1979" spans="1:5" ht="15.6" x14ac:dyDescent="0.3">
      <c r="A1979" s="6" t="s">
        <v>390</v>
      </c>
      <c r="B1979" s="6" t="s">
        <v>4362</v>
      </c>
      <c r="C1979" s="7" t="str">
        <f t="shared" si="90"/>
        <v>Ms.</v>
      </c>
      <c r="D1979" s="7" t="str">
        <f t="shared" si="91"/>
        <v xml:space="preserve"> Lindsay E.</v>
      </c>
      <c r="E1979" s="7" t="str">
        <f t="shared" si="92"/>
        <v>White</v>
      </c>
    </row>
    <row r="1980" spans="1:5" ht="15.6" x14ac:dyDescent="0.3">
      <c r="A1980" s="6" t="s">
        <v>389</v>
      </c>
      <c r="B1980" s="6" t="s">
        <v>4363</v>
      </c>
      <c r="C1980" s="7" t="str">
        <f t="shared" si="90"/>
        <v>Ms.</v>
      </c>
      <c r="D1980" s="7" t="str">
        <f t="shared" si="91"/>
        <v xml:space="preserve"> Kathleen M.</v>
      </c>
      <c r="E1980" s="7" t="str">
        <f t="shared" si="92"/>
        <v>O'Neil</v>
      </c>
    </row>
    <row r="1981" spans="1:5" ht="15.6" x14ac:dyDescent="0.3">
      <c r="A1981" s="6" t="s">
        <v>388</v>
      </c>
      <c r="B1981" s="6" t="s">
        <v>4364</v>
      </c>
      <c r="C1981" s="7" t="str">
        <f t="shared" si="90"/>
        <v>Ms.</v>
      </c>
      <c r="D1981" s="7" t="str">
        <f t="shared" si="91"/>
        <v xml:space="preserve"> Aya</v>
      </c>
      <c r="E1981" s="7" t="str">
        <f t="shared" si="92"/>
        <v>Leitz</v>
      </c>
    </row>
    <row r="1982" spans="1:5" ht="15.6" x14ac:dyDescent="0.3">
      <c r="A1982" s="6" t="s">
        <v>387</v>
      </c>
      <c r="B1982" s="6" t="s">
        <v>4365</v>
      </c>
      <c r="C1982" s="7" t="str">
        <f t="shared" si="90"/>
        <v>Ms.</v>
      </c>
      <c r="D1982" s="7" t="str">
        <f t="shared" si="91"/>
        <v xml:space="preserve"> Carolyn R</v>
      </c>
      <c r="E1982" s="7" t="str">
        <f t="shared" si="92"/>
        <v>Durfee</v>
      </c>
    </row>
    <row r="1983" spans="1:5" ht="15.6" x14ac:dyDescent="0.3">
      <c r="A1983" s="6" t="s">
        <v>386</v>
      </c>
      <c r="B1983" s="6" t="s">
        <v>4366</v>
      </c>
      <c r="C1983" s="7" t="str">
        <f t="shared" si="90"/>
        <v>Ms.</v>
      </c>
      <c r="D1983" s="7" t="str">
        <f t="shared" si="91"/>
        <v xml:space="preserve"> Bethany</v>
      </c>
      <c r="E1983" s="7" t="str">
        <f t="shared" si="92"/>
        <v>Maylone</v>
      </c>
    </row>
    <row r="1984" spans="1:5" ht="15.6" x14ac:dyDescent="0.3">
      <c r="A1984" s="6" t="s">
        <v>385</v>
      </c>
      <c r="B1984" s="6" t="s">
        <v>4367</v>
      </c>
      <c r="C1984" s="7" t="str">
        <f t="shared" si="90"/>
        <v>Ms.</v>
      </c>
      <c r="D1984" s="7" t="str">
        <f t="shared" si="91"/>
        <v xml:space="preserve"> Holly A</v>
      </c>
      <c r="E1984" s="7" t="str">
        <f t="shared" si="92"/>
        <v>Reiland</v>
      </c>
    </row>
    <row r="1985" spans="1:5" ht="15.6" x14ac:dyDescent="0.3">
      <c r="A1985" s="6" t="s">
        <v>384</v>
      </c>
      <c r="B1985" s="6" t="s">
        <v>4368</v>
      </c>
      <c r="C1985" s="7" t="str">
        <f t="shared" si="90"/>
        <v>Mr.</v>
      </c>
      <c r="D1985" s="7" t="str">
        <f t="shared" si="91"/>
        <v xml:space="preserve"> Ping</v>
      </c>
      <c r="E1985" s="7" t="str">
        <f t="shared" si="92"/>
        <v>Hu</v>
      </c>
    </row>
    <row r="1986" spans="1:5" ht="15.6" x14ac:dyDescent="0.3">
      <c r="A1986" s="6" t="s">
        <v>383</v>
      </c>
      <c r="B1986" s="6" t="s">
        <v>4369</v>
      </c>
      <c r="C1986" s="7" t="str">
        <f t="shared" si="90"/>
        <v>Mr.</v>
      </c>
      <c r="D1986" s="7" t="str">
        <f t="shared" si="91"/>
        <v xml:space="preserve"> Tim</v>
      </c>
      <c r="E1986" s="7" t="str">
        <f t="shared" si="92"/>
        <v>Lessek</v>
      </c>
    </row>
    <row r="1987" spans="1:5" ht="15.6" x14ac:dyDescent="0.3">
      <c r="A1987" s="6" t="s">
        <v>382</v>
      </c>
      <c r="B1987" s="6" t="s">
        <v>4370</v>
      </c>
      <c r="C1987" s="7" t="str">
        <f t="shared" ref="C1987:C2050" si="93">MID(B1987,FIND(",",B1987)+2,FIND(" ",B1987,FIND(",",B1987)+2)-FIND(",",B1987)-2)</f>
        <v>Mr.</v>
      </c>
      <c r="D1987" s="7" t="str">
        <f t="shared" ref="D1987:D2050" si="94">MID(B1987,FIND(" ",B1987,FIND(",",B1987)+2)+1,LEN(B1987)-FIND(" ",B1987,FIND(",",B1987)+2))</f>
        <v xml:space="preserve"> John</v>
      </c>
      <c r="E1987" s="7" t="str">
        <f t="shared" ref="E1987:E2050" si="95">LEFT(B1987,FIND(",",B1987)-1)</f>
        <v>Colavincenzo</v>
      </c>
    </row>
    <row r="1988" spans="1:5" ht="15.6" x14ac:dyDescent="0.3">
      <c r="A1988" s="6" t="s">
        <v>381</v>
      </c>
      <c r="B1988" s="6" t="s">
        <v>4371</v>
      </c>
      <c r="C1988" s="7" t="str">
        <f t="shared" si="93"/>
        <v>Mrs.</v>
      </c>
      <c r="D1988" s="7" t="str">
        <f t="shared" si="94"/>
        <v xml:space="preserve"> Cynthia</v>
      </c>
      <c r="E1988" s="7" t="str">
        <f t="shared" si="95"/>
        <v>Mendez-Karr</v>
      </c>
    </row>
    <row r="1989" spans="1:5" ht="15.6" x14ac:dyDescent="0.3">
      <c r="A1989" s="6" t="s">
        <v>380</v>
      </c>
      <c r="B1989" s="6" t="s">
        <v>4372</v>
      </c>
      <c r="C1989" s="7" t="str">
        <f t="shared" si="93"/>
        <v>Mr.</v>
      </c>
      <c r="D1989" s="7" t="str">
        <f t="shared" si="94"/>
        <v xml:space="preserve"> Emmett</v>
      </c>
      <c r="E1989" s="7" t="str">
        <f t="shared" si="95"/>
        <v>Saulnier</v>
      </c>
    </row>
    <row r="1990" spans="1:5" ht="15.6" x14ac:dyDescent="0.3">
      <c r="A1990" s="6" t="s">
        <v>379</v>
      </c>
      <c r="B1990" s="6" t="s">
        <v>4373</v>
      </c>
      <c r="C1990" s="7" t="str">
        <f t="shared" si="93"/>
        <v>Ms.</v>
      </c>
      <c r="D1990" s="7" t="str">
        <f t="shared" si="94"/>
        <v xml:space="preserve"> Kate</v>
      </c>
      <c r="E1990" s="7" t="str">
        <f t="shared" si="95"/>
        <v>Schoonover</v>
      </c>
    </row>
    <row r="1991" spans="1:5" ht="15.6" x14ac:dyDescent="0.3">
      <c r="A1991" s="6" t="s">
        <v>378</v>
      </c>
      <c r="B1991" s="6" t="s">
        <v>4374</v>
      </c>
      <c r="C1991" s="7" t="str">
        <f t="shared" si="93"/>
        <v>Mr.</v>
      </c>
      <c r="D1991" s="7" t="str">
        <f t="shared" si="94"/>
        <v xml:space="preserve"> Christopher L.</v>
      </c>
      <c r="E1991" s="7" t="str">
        <f t="shared" si="95"/>
        <v>Hass</v>
      </c>
    </row>
    <row r="1992" spans="1:5" ht="15.6" x14ac:dyDescent="0.3">
      <c r="A1992" s="6" t="s">
        <v>377</v>
      </c>
      <c r="B1992" s="6" t="s">
        <v>4375</v>
      </c>
      <c r="C1992" s="7" t="str">
        <f t="shared" si="93"/>
        <v>Mr.</v>
      </c>
      <c r="D1992" s="7" t="str">
        <f t="shared" si="94"/>
        <v xml:space="preserve"> Christopher P.</v>
      </c>
      <c r="E1992" s="7" t="str">
        <f t="shared" si="95"/>
        <v>Cadotte</v>
      </c>
    </row>
    <row r="1993" spans="1:5" ht="15.6" x14ac:dyDescent="0.3">
      <c r="A1993" s="6" t="s">
        <v>376</v>
      </c>
      <c r="B1993" s="6" t="s">
        <v>4376</v>
      </c>
      <c r="C1993" s="7" t="str">
        <f t="shared" si="93"/>
        <v>Mr.</v>
      </c>
      <c r="D1993" s="7" t="str">
        <f t="shared" si="94"/>
        <v xml:space="preserve"> Christopher W</v>
      </c>
      <c r="E1993" s="7" t="str">
        <f t="shared" si="95"/>
        <v>Cacciapaglia</v>
      </c>
    </row>
    <row r="1994" spans="1:5" ht="15.6" x14ac:dyDescent="0.3">
      <c r="A1994" s="6" t="s">
        <v>375</v>
      </c>
      <c r="B1994" s="6" t="s">
        <v>4377</v>
      </c>
      <c r="C1994" s="7" t="str">
        <f t="shared" si="93"/>
        <v>Mr.</v>
      </c>
      <c r="D1994" s="7" t="str">
        <f t="shared" si="94"/>
        <v xml:space="preserve"> Norman H.</v>
      </c>
      <c r="E1994" s="7" t="str">
        <f t="shared" si="95"/>
        <v>Mininger</v>
      </c>
    </row>
    <row r="1995" spans="1:5" ht="15.6" x14ac:dyDescent="0.3">
      <c r="A1995" s="6" t="s">
        <v>374</v>
      </c>
      <c r="B1995" s="6" t="s">
        <v>4378</v>
      </c>
      <c r="C1995" s="7" t="str">
        <f t="shared" si="93"/>
        <v>Ms.</v>
      </c>
      <c r="D1995" s="7" t="str">
        <f t="shared" si="94"/>
        <v xml:space="preserve"> Susan</v>
      </c>
      <c r="E1995" s="7" t="str">
        <f t="shared" si="95"/>
        <v>Mayo</v>
      </c>
    </row>
    <row r="1996" spans="1:5" ht="15.6" x14ac:dyDescent="0.3">
      <c r="A1996" s="6" t="s">
        <v>373</v>
      </c>
      <c r="B1996" s="6" t="s">
        <v>4379</v>
      </c>
      <c r="C1996" s="7" t="str">
        <f t="shared" si="93"/>
        <v>Ms.</v>
      </c>
      <c r="D1996" s="7" t="str">
        <f t="shared" si="94"/>
        <v xml:space="preserve"> Tatyana K</v>
      </c>
      <c r="E1996" s="7" t="str">
        <f t="shared" si="95"/>
        <v>Zicko</v>
      </c>
    </row>
    <row r="1997" spans="1:5" ht="15.6" x14ac:dyDescent="0.3">
      <c r="A1997" s="6" t="s">
        <v>372</v>
      </c>
      <c r="B1997" s="6" t="s">
        <v>4380</v>
      </c>
      <c r="C1997" s="7" t="str">
        <f t="shared" si="93"/>
        <v>Ms.</v>
      </c>
      <c r="D1997" s="7" t="str">
        <f t="shared" si="94"/>
        <v xml:space="preserve"> Chrissy</v>
      </c>
      <c r="E1997" s="7" t="str">
        <f t="shared" si="95"/>
        <v>Graham</v>
      </c>
    </row>
    <row r="1998" spans="1:5" ht="15.6" x14ac:dyDescent="0.3">
      <c r="A1998" s="6" t="s">
        <v>371</v>
      </c>
      <c r="B1998" s="6" t="s">
        <v>4381</v>
      </c>
      <c r="C1998" s="7" t="str">
        <f t="shared" si="93"/>
        <v>Ms.</v>
      </c>
      <c r="D1998" s="7" t="str">
        <f t="shared" si="94"/>
        <v xml:space="preserve"> Carrie</v>
      </c>
      <c r="E1998" s="7" t="str">
        <f t="shared" si="95"/>
        <v>Boland</v>
      </c>
    </row>
    <row r="1999" spans="1:5" ht="15.6" x14ac:dyDescent="0.3">
      <c r="A1999" s="6" t="s">
        <v>370</v>
      </c>
      <c r="B1999" s="6" t="s">
        <v>4382</v>
      </c>
      <c r="C1999" s="7" t="str">
        <f t="shared" si="93"/>
        <v>Ms.</v>
      </c>
      <c r="D1999" s="7" t="str">
        <f t="shared" si="94"/>
        <v xml:space="preserve"> Halle</v>
      </c>
      <c r="E1999" s="7" t="str">
        <f t="shared" si="95"/>
        <v>Cupp</v>
      </c>
    </row>
    <row r="2000" spans="1:5" ht="15.6" x14ac:dyDescent="0.3">
      <c r="A2000" s="6" t="s">
        <v>369</v>
      </c>
      <c r="B2000" s="6" t="s">
        <v>4383</v>
      </c>
      <c r="C2000" s="7" t="str">
        <f t="shared" si="93"/>
        <v>Ms.</v>
      </c>
      <c r="D2000" s="7" t="str">
        <f t="shared" si="94"/>
        <v xml:space="preserve"> Carolyn</v>
      </c>
      <c r="E2000" s="7" t="str">
        <f t="shared" si="95"/>
        <v>Shaw</v>
      </c>
    </row>
    <row r="2001" spans="1:5" ht="15.6" x14ac:dyDescent="0.3">
      <c r="A2001" s="6" t="s">
        <v>368</v>
      </c>
      <c r="B2001" s="6" t="s">
        <v>4384</v>
      </c>
      <c r="C2001" s="7" t="str">
        <f t="shared" si="93"/>
        <v>Ms.</v>
      </c>
      <c r="D2001" s="7" t="str">
        <f t="shared" si="94"/>
        <v xml:space="preserve"> Tara D.</v>
      </c>
      <c r="E2001" s="7" t="str">
        <f t="shared" si="95"/>
        <v>Klassen</v>
      </c>
    </row>
    <row r="2002" spans="1:5" ht="15.6" x14ac:dyDescent="0.3">
      <c r="A2002" s="6" t="s">
        <v>367</v>
      </c>
      <c r="B2002" s="6" t="s">
        <v>4385</v>
      </c>
      <c r="C2002" s="7" t="str">
        <f t="shared" si="93"/>
        <v>Mr.</v>
      </c>
      <c r="D2002" s="7" t="str">
        <f t="shared" si="94"/>
        <v xml:space="preserve"> Rasim M</v>
      </c>
      <c r="E2002" s="7" t="str">
        <f t="shared" si="95"/>
        <v>Musal</v>
      </c>
    </row>
    <row r="2003" spans="1:5" ht="15.6" x14ac:dyDescent="0.3">
      <c r="A2003" s="6" t="s">
        <v>366</v>
      </c>
      <c r="B2003" s="6" t="s">
        <v>4386</v>
      </c>
      <c r="C2003" s="7" t="str">
        <f t="shared" si="93"/>
        <v>Ms.</v>
      </c>
      <c r="D2003" s="7" t="str">
        <f t="shared" si="94"/>
        <v xml:space="preserve"> Dina</v>
      </c>
      <c r="E2003" s="7" t="str">
        <f t="shared" si="95"/>
        <v>Kitayama</v>
      </c>
    </row>
    <row r="2004" spans="1:5" ht="15.6" x14ac:dyDescent="0.3">
      <c r="A2004" s="6" t="s">
        <v>365</v>
      </c>
      <c r="B2004" s="6" t="s">
        <v>4387</v>
      </c>
      <c r="C2004" s="7" t="str">
        <f t="shared" si="93"/>
        <v>Ms.</v>
      </c>
      <c r="D2004" s="7" t="str">
        <f t="shared" si="94"/>
        <v xml:space="preserve"> Lisa</v>
      </c>
      <c r="E2004" s="7" t="str">
        <f t="shared" si="95"/>
        <v>Altman</v>
      </c>
    </row>
    <row r="2005" spans="1:5" ht="15.6" x14ac:dyDescent="0.3">
      <c r="A2005" s="6" t="s">
        <v>364</v>
      </c>
      <c r="B2005" s="6" t="s">
        <v>4388</v>
      </c>
      <c r="C2005" s="7" t="str">
        <f t="shared" si="93"/>
        <v>Ms.</v>
      </c>
      <c r="D2005" s="7" t="str">
        <f t="shared" si="94"/>
        <v xml:space="preserve"> Caitrin</v>
      </c>
      <c r="E2005" s="7" t="str">
        <f t="shared" si="95"/>
        <v>Demchko</v>
      </c>
    </row>
    <row r="2006" spans="1:5" ht="15.6" x14ac:dyDescent="0.3">
      <c r="A2006" s="6" t="s">
        <v>363</v>
      </c>
      <c r="B2006" s="6" t="s">
        <v>4389</v>
      </c>
      <c r="C2006" s="7" t="str">
        <f t="shared" si="93"/>
        <v>Ms.</v>
      </c>
      <c r="D2006" s="7" t="str">
        <f t="shared" si="94"/>
        <v xml:space="preserve"> Adriana S</v>
      </c>
      <c r="E2006" s="7" t="str">
        <f t="shared" si="95"/>
        <v>Wild</v>
      </c>
    </row>
    <row r="2007" spans="1:5" ht="15.6" x14ac:dyDescent="0.3">
      <c r="A2007" s="6" t="s">
        <v>362</v>
      </c>
      <c r="B2007" s="6" t="s">
        <v>4390</v>
      </c>
      <c r="C2007" s="7" t="str">
        <f t="shared" si="93"/>
        <v>Ms.</v>
      </c>
      <c r="D2007" s="7" t="str">
        <f t="shared" si="94"/>
        <v xml:space="preserve"> Megan</v>
      </c>
      <c r="E2007" s="7" t="str">
        <f t="shared" si="95"/>
        <v>Betts</v>
      </c>
    </row>
    <row r="2008" spans="1:5" ht="15.6" x14ac:dyDescent="0.3">
      <c r="A2008" s="6" t="s">
        <v>361</v>
      </c>
      <c r="B2008" s="6" t="s">
        <v>4391</v>
      </c>
      <c r="C2008" s="7" t="str">
        <f t="shared" si="93"/>
        <v>Mrs.</v>
      </c>
      <c r="D2008" s="7" t="str">
        <f t="shared" si="94"/>
        <v xml:space="preserve"> Kristen M</v>
      </c>
      <c r="E2008" s="7" t="str">
        <f t="shared" si="95"/>
        <v>Martin</v>
      </c>
    </row>
    <row r="2009" spans="1:5" ht="15.6" x14ac:dyDescent="0.3">
      <c r="A2009" s="6" t="s">
        <v>360</v>
      </c>
      <c r="B2009" s="6" t="s">
        <v>4392</v>
      </c>
      <c r="C2009" s="7" t="str">
        <f t="shared" si="93"/>
        <v>Ms.</v>
      </c>
      <c r="D2009" s="7" t="str">
        <f t="shared" si="94"/>
        <v xml:space="preserve"> Alix</v>
      </c>
      <c r="E2009" s="7" t="str">
        <f t="shared" si="95"/>
        <v>Vandeventer</v>
      </c>
    </row>
    <row r="2010" spans="1:5" ht="15.6" x14ac:dyDescent="0.3">
      <c r="A2010" s="6" t="s">
        <v>359</v>
      </c>
      <c r="B2010" s="6" t="s">
        <v>4393</v>
      </c>
      <c r="C2010" s="7" t="str">
        <f t="shared" si="93"/>
        <v>Mr.</v>
      </c>
      <c r="D2010" s="7" t="str">
        <f t="shared" si="94"/>
        <v xml:space="preserve"> Kakushin</v>
      </c>
      <c r="E2010" s="7" t="str">
        <f t="shared" si="95"/>
        <v>Hirano</v>
      </c>
    </row>
    <row r="2011" spans="1:5" ht="15.6" x14ac:dyDescent="0.3">
      <c r="A2011" s="6" t="s">
        <v>358</v>
      </c>
      <c r="B2011" s="6" t="s">
        <v>4394</v>
      </c>
      <c r="C2011" s="7" t="str">
        <f t="shared" si="93"/>
        <v>Mr.</v>
      </c>
      <c r="D2011" s="7" t="str">
        <f t="shared" si="94"/>
        <v xml:space="preserve"> Michael J</v>
      </c>
      <c r="E2011" s="7" t="str">
        <f t="shared" si="95"/>
        <v>Davi</v>
      </c>
    </row>
    <row r="2012" spans="1:5" ht="15.6" x14ac:dyDescent="0.3">
      <c r="A2012" s="6" t="s">
        <v>357</v>
      </c>
      <c r="B2012" s="6" t="s">
        <v>4395</v>
      </c>
      <c r="C2012" s="7" t="str">
        <f t="shared" si="93"/>
        <v>Mr.</v>
      </c>
      <c r="D2012" s="7" t="str">
        <f t="shared" si="94"/>
        <v xml:space="preserve"> Bradley</v>
      </c>
      <c r="E2012" s="7" t="str">
        <f t="shared" si="95"/>
        <v>Sloan</v>
      </c>
    </row>
    <row r="2013" spans="1:5" ht="15.6" x14ac:dyDescent="0.3">
      <c r="A2013" s="6" t="s">
        <v>355</v>
      </c>
      <c r="B2013" s="6" t="s">
        <v>4396</v>
      </c>
      <c r="C2013" s="7" t="str">
        <f t="shared" si="93"/>
        <v>Mr.</v>
      </c>
      <c r="D2013" s="7" t="str">
        <f t="shared" si="94"/>
        <v xml:space="preserve"> Matt</v>
      </c>
      <c r="E2013" s="7" t="str">
        <f t="shared" si="95"/>
        <v>Homich</v>
      </c>
    </row>
    <row r="2014" spans="1:5" ht="15.6" x14ac:dyDescent="0.3">
      <c r="A2014" s="6" t="s">
        <v>354</v>
      </c>
      <c r="B2014" s="6" t="s">
        <v>4397</v>
      </c>
      <c r="C2014" s="7" t="str">
        <f t="shared" si="93"/>
        <v>Ms.</v>
      </c>
      <c r="D2014" s="7" t="str">
        <f t="shared" si="94"/>
        <v xml:space="preserve"> Amanda C.</v>
      </c>
      <c r="E2014" s="7" t="str">
        <f t="shared" si="95"/>
        <v>Bell</v>
      </c>
    </row>
    <row r="2015" spans="1:5" ht="15.6" x14ac:dyDescent="0.3">
      <c r="A2015" s="6" t="s">
        <v>353</v>
      </c>
      <c r="B2015" s="6" t="s">
        <v>4398</v>
      </c>
      <c r="C2015" s="7" t="str">
        <f t="shared" si="93"/>
        <v>Mr.</v>
      </c>
      <c r="D2015" s="7" t="str">
        <f t="shared" si="94"/>
        <v xml:space="preserve"> Valur</v>
      </c>
      <c r="E2015" s="7" t="str">
        <f t="shared" si="95"/>
        <v>Kristjansson</v>
      </c>
    </row>
    <row r="2016" spans="1:5" ht="15.6" x14ac:dyDescent="0.3">
      <c r="A2016" s="6" t="s">
        <v>352</v>
      </c>
      <c r="B2016" s="6" t="s">
        <v>4399</v>
      </c>
      <c r="C2016" s="7" t="str">
        <f t="shared" si="93"/>
        <v>Ms.</v>
      </c>
      <c r="D2016" s="7" t="str">
        <f t="shared" si="94"/>
        <v xml:space="preserve"> Erica J</v>
      </c>
      <c r="E2016" s="7" t="str">
        <f t="shared" si="95"/>
        <v>Pitman</v>
      </c>
    </row>
    <row r="2017" spans="1:5" ht="15.6" x14ac:dyDescent="0.3">
      <c r="A2017" s="6" t="s">
        <v>351</v>
      </c>
      <c r="B2017" s="6" t="s">
        <v>4400</v>
      </c>
      <c r="C2017" s="7" t="str">
        <f t="shared" si="93"/>
        <v>Mr.</v>
      </c>
      <c r="D2017" s="7" t="str">
        <f t="shared" si="94"/>
        <v xml:space="preserve"> Stephen F.</v>
      </c>
      <c r="E2017" s="7" t="str">
        <f t="shared" si="95"/>
        <v>Curley</v>
      </c>
    </row>
    <row r="2018" spans="1:5" ht="15.6" x14ac:dyDescent="0.3">
      <c r="A2018" s="6" t="s">
        <v>350</v>
      </c>
      <c r="B2018" s="6" t="s">
        <v>4401</v>
      </c>
      <c r="C2018" s="7" t="str">
        <f t="shared" si="93"/>
        <v>Ms.</v>
      </c>
      <c r="D2018" s="7" t="str">
        <f t="shared" si="94"/>
        <v xml:space="preserve"> Lissa</v>
      </c>
      <c r="E2018" s="7" t="str">
        <f t="shared" si="95"/>
        <v>Zimmer</v>
      </c>
    </row>
    <row r="2019" spans="1:5" ht="15.6" x14ac:dyDescent="0.3">
      <c r="A2019" s="6" t="s">
        <v>349</v>
      </c>
      <c r="B2019" s="6" t="s">
        <v>4402</v>
      </c>
      <c r="C2019" s="7" t="str">
        <f t="shared" si="93"/>
        <v>Ms.</v>
      </c>
      <c r="D2019" s="7" t="str">
        <f t="shared" si="94"/>
        <v xml:space="preserve"> Megan</v>
      </c>
      <c r="E2019" s="7" t="str">
        <f t="shared" si="95"/>
        <v>Granski</v>
      </c>
    </row>
    <row r="2020" spans="1:5" ht="15.6" x14ac:dyDescent="0.3">
      <c r="A2020" s="6" t="s">
        <v>348</v>
      </c>
      <c r="B2020" s="6" t="s">
        <v>4403</v>
      </c>
      <c r="C2020" s="7" t="str">
        <f t="shared" si="93"/>
        <v>Ms.</v>
      </c>
      <c r="D2020" s="7" t="str">
        <f t="shared" si="94"/>
        <v xml:space="preserve"> Alyson</v>
      </c>
      <c r="E2020" s="7" t="str">
        <f t="shared" si="95"/>
        <v>Dunn</v>
      </c>
    </row>
    <row r="2021" spans="1:5" ht="15.6" x14ac:dyDescent="0.3">
      <c r="A2021" s="6" t="s">
        <v>347</v>
      </c>
      <c r="B2021" s="6" t="s">
        <v>4404</v>
      </c>
      <c r="C2021" s="7" t="str">
        <f t="shared" si="93"/>
        <v>Mr.</v>
      </c>
      <c r="D2021" s="7" t="str">
        <f t="shared" si="94"/>
        <v xml:space="preserve"> Chance B</v>
      </c>
      <c r="E2021" s="7" t="str">
        <f t="shared" si="95"/>
        <v>Regina</v>
      </c>
    </row>
    <row r="2022" spans="1:5" ht="15.6" x14ac:dyDescent="0.3">
      <c r="A2022" s="6" t="s">
        <v>346</v>
      </c>
      <c r="B2022" s="6" t="s">
        <v>4405</v>
      </c>
      <c r="C2022" s="7" t="str">
        <f t="shared" si="93"/>
        <v>Mr.</v>
      </c>
      <c r="D2022" s="7" t="str">
        <f t="shared" si="94"/>
        <v xml:space="preserve"> Sean P</v>
      </c>
      <c r="E2022" s="7" t="str">
        <f t="shared" si="95"/>
        <v>O'Connor</v>
      </c>
    </row>
    <row r="2023" spans="1:5" ht="15.6" x14ac:dyDescent="0.3">
      <c r="A2023" s="6" t="s">
        <v>345</v>
      </c>
      <c r="B2023" s="6" t="s">
        <v>4406</v>
      </c>
      <c r="C2023" s="7" t="str">
        <f t="shared" si="93"/>
        <v>Ms.</v>
      </c>
      <c r="D2023" s="7" t="str">
        <f t="shared" si="94"/>
        <v xml:space="preserve"> Therese</v>
      </c>
      <c r="E2023" s="7" t="str">
        <f t="shared" si="95"/>
        <v>Howe</v>
      </c>
    </row>
    <row r="2024" spans="1:5" ht="15.6" x14ac:dyDescent="0.3">
      <c r="A2024" s="6" t="s">
        <v>344</v>
      </c>
      <c r="B2024" s="6" t="s">
        <v>4407</v>
      </c>
      <c r="C2024" s="7" t="str">
        <f t="shared" si="93"/>
        <v>Mr.</v>
      </c>
      <c r="D2024" s="7" t="str">
        <f t="shared" si="94"/>
        <v xml:space="preserve"> Beau</v>
      </c>
      <c r="E2024" s="7" t="str">
        <f t="shared" si="95"/>
        <v>Atwater</v>
      </c>
    </row>
    <row r="2025" spans="1:5" ht="15.6" x14ac:dyDescent="0.3">
      <c r="A2025" s="6" t="s">
        <v>343</v>
      </c>
      <c r="B2025" s="6" t="s">
        <v>4408</v>
      </c>
      <c r="C2025" s="7" t="str">
        <f t="shared" si="93"/>
        <v>Ms.</v>
      </c>
      <c r="D2025" s="7" t="str">
        <f t="shared" si="94"/>
        <v xml:space="preserve"> Kelsey M</v>
      </c>
      <c r="E2025" s="7" t="str">
        <f t="shared" si="95"/>
        <v>Gurganus</v>
      </c>
    </row>
    <row r="2026" spans="1:5" ht="15.6" x14ac:dyDescent="0.3">
      <c r="A2026" s="6" t="s">
        <v>342</v>
      </c>
      <c r="B2026" s="6" t="s">
        <v>4409</v>
      </c>
      <c r="C2026" s="7" t="str">
        <f t="shared" si="93"/>
        <v>Ms.</v>
      </c>
      <c r="D2026" s="7" t="str">
        <f t="shared" si="94"/>
        <v xml:space="preserve"> Gretchen</v>
      </c>
      <c r="E2026" s="7" t="str">
        <f t="shared" si="95"/>
        <v>Holden</v>
      </c>
    </row>
    <row r="2027" spans="1:5" ht="15.6" x14ac:dyDescent="0.3">
      <c r="A2027" s="6" t="s">
        <v>341</v>
      </c>
      <c r="B2027" s="6" t="s">
        <v>4410</v>
      </c>
      <c r="C2027" s="7" t="str">
        <f t="shared" si="93"/>
        <v>Mr.</v>
      </c>
      <c r="D2027" s="7" t="str">
        <f t="shared" si="94"/>
        <v xml:space="preserve"> Nicholas E.</v>
      </c>
      <c r="E2027" s="7" t="str">
        <f t="shared" si="95"/>
        <v>Parton</v>
      </c>
    </row>
    <row r="2028" spans="1:5" ht="15.6" x14ac:dyDescent="0.3">
      <c r="A2028" s="6" t="s">
        <v>340</v>
      </c>
      <c r="B2028" s="6" t="s">
        <v>4411</v>
      </c>
      <c r="C2028" s="7" t="str">
        <f t="shared" si="93"/>
        <v>Ms.</v>
      </c>
      <c r="D2028" s="7" t="str">
        <f t="shared" si="94"/>
        <v xml:space="preserve"> Deborah</v>
      </c>
      <c r="E2028" s="7" t="str">
        <f t="shared" si="95"/>
        <v>Downs</v>
      </c>
    </row>
    <row r="2029" spans="1:5" ht="15.6" x14ac:dyDescent="0.3">
      <c r="A2029" s="6" t="s">
        <v>339</v>
      </c>
      <c r="B2029" s="6" t="s">
        <v>4412</v>
      </c>
      <c r="C2029" s="7" t="str">
        <f t="shared" si="93"/>
        <v>Mr.</v>
      </c>
      <c r="D2029" s="7" t="str">
        <f t="shared" si="94"/>
        <v xml:space="preserve"> Chuck W. Jr.</v>
      </c>
      <c r="E2029" s="7" t="str">
        <f t="shared" si="95"/>
        <v>Dent</v>
      </c>
    </row>
    <row r="2030" spans="1:5" ht="15.6" x14ac:dyDescent="0.3">
      <c r="A2030" s="6" t="s">
        <v>338</v>
      </c>
      <c r="B2030" s="6" t="s">
        <v>4413</v>
      </c>
      <c r="C2030" s="7" t="str">
        <f t="shared" si="93"/>
        <v>Mr.</v>
      </c>
      <c r="D2030" s="7" t="str">
        <f t="shared" si="94"/>
        <v xml:space="preserve"> Daniel</v>
      </c>
      <c r="E2030" s="7" t="str">
        <f t="shared" si="95"/>
        <v>Ranti</v>
      </c>
    </row>
    <row r="2031" spans="1:5" ht="15.6" x14ac:dyDescent="0.3">
      <c r="A2031" s="6" t="s">
        <v>337</v>
      </c>
      <c r="B2031" s="6" t="s">
        <v>4414</v>
      </c>
      <c r="C2031" s="7" t="str">
        <f t="shared" si="93"/>
        <v>Ms.</v>
      </c>
      <c r="D2031" s="7" t="str">
        <f t="shared" si="94"/>
        <v xml:space="preserve"> Amany</v>
      </c>
      <c r="E2031" s="7" t="str">
        <f t="shared" si="95"/>
        <v>Ishaq</v>
      </c>
    </row>
    <row r="2032" spans="1:5" ht="15.6" x14ac:dyDescent="0.3">
      <c r="A2032" s="6" t="s">
        <v>336</v>
      </c>
      <c r="B2032" s="6" t="s">
        <v>4415</v>
      </c>
      <c r="C2032" s="7" t="str">
        <f t="shared" si="93"/>
        <v>Ms.</v>
      </c>
      <c r="D2032" s="7" t="str">
        <f t="shared" si="94"/>
        <v xml:space="preserve"> Kipling</v>
      </c>
      <c r="E2032" s="7" t="str">
        <f t="shared" si="95"/>
        <v>Wiles</v>
      </c>
    </row>
    <row r="2033" spans="1:5" ht="15.6" x14ac:dyDescent="0.3">
      <c r="A2033" s="6" t="s">
        <v>335</v>
      </c>
      <c r="B2033" s="6" t="s">
        <v>4416</v>
      </c>
      <c r="C2033" s="7" t="str">
        <f t="shared" si="93"/>
        <v>Mr.</v>
      </c>
      <c r="D2033" s="7" t="str">
        <f t="shared" si="94"/>
        <v xml:space="preserve"> Duncan</v>
      </c>
      <c r="E2033" s="7" t="str">
        <f t="shared" si="95"/>
        <v>Roberts</v>
      </c>
    </row>
    <row r="2034" spans="1:5" ht="15.6" x14ac:dyDescent="0.3">
      <c r="A2034" s="6" t="s">
        <v>334</v>
      </c>
      <c r="B2034" s="6" t="s">
        <v>4417</v>
      </c>
      <c r="C2034" s="7" t="str">
        <f t="shared" si="93"/>
        <v>Mr.</v>
      </c>
      <c r="D2034" s="7" t="str">
        <f t="shared" si="94"/>
        <v xml:space="preserve"> Louis C.</v>
      </c>
      <c r="E2034" s="7" t="str">
        <f t="shared" si="95"/>
        <v>Serafini</v>
      </c>
    </row>
    <row r="2035" spans="1:5" ht="15.6" x14ac:dyDescent="0.3">
      <c r="A2035" s="6" t="s">
        <v>333</v>
      </c>
      <c r="B2035" s="6" t="s">
        <v>4418</v>
      </c>
      <c r="C2035" s="7" t="str">
        <f t="shared" si="93"/>
        <v>Mr.</v>
      </c>
      <c r="D2035" s="7" t="str">
        <f t="shared" si="94"/>
        <v xml:space="preserve"> Daniel J</v>
      </c>
      <c r="E2035" s="7" t="str">
        <f t="shared" si="95"/>
        <v>Button</v>
      </c>
    </row>
    <row r="2036" spans="1:5" ht="15.6" x14ac:dyDescent="0.3">
      <c r="A2036" s="6" t="s">
        <v>332</v>
      </c>
      <c r="B2036" s="6" t="s">
        <v>4419</v>
      </c>
      <c r="C2036" s="7" t="str">
        <f t="shared" si="93"/>
        <v>Ms.</v>
      </c>
      <c r="D2036" s="7" t="str">
        <f t="shared" si="94"/>
        <v xml:space="preserve"> Ildiko M.</v>
      </c>
      <c r="E2036" s="7" t="str">
        <f t="shared" si="95"/>
        <v>Gaal</v>
      </c>
    </row>
    <row r="2037" spans="1:5" ht="15.6" x14ac:dyDescent="0.3">
      <c r="A2037" s="6" t="s">
        <v>331</v>
      </c>
      <c r="B2037" s="6" t="s">
        <v>4420</v>
      </c>
      <c r="C2037" s="7" t="str">
        <f t="shared" si="93"/>
        <v>Ms.</v>
      </c>
      <c r="D2037" s="7" t="str">
        <f t="shared" si="94"/>
        <v xml:space="preserve"> Melinda E.</v>
      </c>
      <c r="E2037" s="7" t="str">
        <f t="shared" si="95"/>
        <v>Liptak</v>
      </c>
    </row>
    <row r="2038" spans="1:5" ht="15.6" x14ac:dyDescent="0.3">
      <c r="A2038" s="6" t="s">
        <v>330</v>
      </c>
      <c r="B2038" s="6" t="s">
        <v>4421</v>
      </c>
      <c r="C2038" s="7" t="str">
        <f t="shared" si="93"/>
        <v>Ms.</v>
      </c>
      <c r="D2038" s="7" t="str">
        <f t="shared" si="94"/>
        <v xml:space="preserve"> Ashley M</v>
      </c>
      <c r="E2038" s="7" t="str">
        <f t="shared" si="95"/>
        <v>Kellam</v>
      </c>
    </row>
    <row r="2039" spans="1:5" ht="15.6" x14ac:dyDescent="0.3">
      <c r="A2039" s="6" t="s">
        <v>329</v>
      </c>
      <c r="B2039" s="6" t="s">
        <v>4422</v>
      </c>
      <c r="C2039" s="7" t="str">
        <f t="shared" si="93"/>
        <v>Ms.</v>
      </c>
      <c r="D2039" s="7" t="str">
        <f t="shared" si="94"/>
        <v xml:space="preserve"> Stephanie</v>
      </c>
      <c r="E2039" s="7" t="str">
        <f t="shared" si="95"/>
        <v>Gordon</v>
      </c>
    </row>
    <row r="2040" spans="1:5" ht="15.6" x14ac:dyDescent="0.3">
      <c r="A2040" s="6" t="s">
        <v>328</v>
      </c>
      <c r="B2040" s="6" t="s">
        <v>4423</v>
      </c>
      <c r="C2040" s="7" t="str">
        <f t="shared" si="93"/>
        <v>Mr.</v>
      </c>
      <c r="D2040" s="7" t="str">
        <f t="shared" si="94"/>
        <v xml:space="preserve"> Sean P.</v>
      </c>
      <c r="E2040" s="7" t="str">
        <f t="shared" si="95"/>
        <v>Hyland</v>
      </c>
    </row>
    <row r="2041" spans="1:5" ht="15.6" x14ac:dyDescent="0.3">
      <c r="A2041" s="6" t="s">
        <v>327</v>
      </c>
      <c r="B2041" s="6" t="s">
        <v>4424</v>
      </c>
      <c r="C2041" s="7" t="str">
        <f t="shared" si="93"/>
        <v>Ms.</v>
      </c>
      <c r="D2041" s="7" t="str">
        <f t="shared" si="94"/>
        <v xml:space="preserve"> Emily G</v>
      </c>
      <c r="E2041" s="7" t="str">
        <f t="shared" si="95"/>
        <v>Wagoner</v>
      </c>
    </row>
    <row r="2042" spans="1:5" ht="15.6" x14ac:dyDescent="0.3">
      <c r="A2042" s="6" t="s">
        <v>326</v>
      </c>
      <c r="B2042" s="6" t="s">
        <v>4425</v>
      </c>
      <c r="C2042" s="7" t="str">
        <f t="shared" si="93"/>
        <v>Mr.</v>
      </c>
      <c r="D2042" s="7" t="str">
        <f t="shared" si="94"/>
        <v xml:space="preserve"> Malcolm</v>
      </c>
      <c r="E2042" s="7" t="str">
        <f t="shared" si="95"/>
        <v>Thomas</v>
      </c>
    </row>
    <row r="2043" spans="1:5" ht="15.6" x14ac:dyDescent="0.3">
      <c r="A2043" s="6" t="s">
        <v>325</v>
      </c>
      <c r="B2043" s="6" t="s">
        <v>4426</v>
      </c>
      <c r="C2043" s="7" t="str">
        <f t="shared" si="93"/>
        <v>Mr.</v>
      </c>
      <c r="D2043" s="7" t="str">
        <f t="shared" si="94"/>
        <v xml:space="preserve"> Danilo</v>
      </c>
      <c r="E2043" s="7" t="str">
        <f t="shared" si="95"/>
        <v>Goffi</v>
      </c>
    </row>
    <row r="2044" spans="1:5" ht="15.6" x14ac:dyDescent="0.3">
      <c r="A2044" s="6" t="s">
        <v>324</v>
      </c>
      <c r="B2044" s="6" t="s">
        <v>4427</v>
      </c>
      <c r="C2044" s="7" t="str">
        <f t="shared" si="93"/>
        <v>Mr.</v>
      </c>
      <c r="D2044" s="7" t="str">
        <f t="shared" si="94"/>
        <v xml:space="preserve"> Mikko</v>
      </c>
      <c r="E2044" s="7" t="str">
        <f t="shared" si="95"/>
        <v>Salovaara</v>
      </c>
    </row>
    <row r="2045" spans="1:5" ht="15.6" x14ac:dyDescent="0.3">
      <c r="A2045" s="6" t="s">
        <v>323</v>
      </c>
      <c r="B2045" s="6" t="s">
        <v>4428</v>
      </c>
      <c r="C2045" s="7" t="str">
        <f t="shared" si="93"/>
        <v>Ms.</v>
      </c>
      <c r="D2045" s="7" t="str">
        <f t="shared" si="94"/>
        <v xml:space="preserve"> Paula C.</v>
      </c>
      <c r="E2045" s="7" t="str">
        <f t="shared" si="95"/>
        <v>Reid</v>
      </c>
    </row>
    <row r="2046" spans="1:5" ht="15.6" x14ac:dyDescent="0.3">
      <c r="A2046" s="6" t="s">
        <v>322</v>
      </c>
      <c r="B2046" s="6" t="s">
        <v>4429</v>
      </c>
      <c r="C2046" s="7" t="str">
        <f t="shared" si="93"/>
        <v>Ms.</v>
      </c>
      <c r="D2046" s="7" t="str">
        <f t="shared" si="94"/>
        <v xml:space="preserve"> Kirsten N.</v>
      </c>
      <c r="E2046" s="7" t="str">
        <f t="shared" si="95"/>
        <v>Allan</v>
      </c>
    </row>
    <row r="2047" spans="1:5" ht="15.6" x14ac:dyDescent="0.3">
      <c r="A2047" s="6" t="s">
        <v>321</v>
      </c>
      <c r="B2047" s="6" t="s">
        <v>4430</v>
      </c>
      <c r="C2047" s="7" t="str">
        <f t="shared" si="93"/>
        <v>Ms.</v>
      </c>
      <c r="D2047" s="7" t="str">
        <f t="shared" si="94"/>
        <v xml:space="preserve"> Christy</v>
      </c>
      <c r="E2047" s="7" t="str">
        <f t="shared" si="95"/>
        <v>McLaughlin</v>
      </c>
    </row>
    <row r="2048" spans="1:5" ht="15.6" x14ac:dyDescent="0.3">
      <c r="A2048" s="6" t="s">
        <v>320</v>
      </c>
      <c r="B2048" s="6" t="s">
        <v>4431</v>
      </c>
      <c r="C2048" s="7" t="str">
        <f t="shared" si="93"/>
        <v>Ms.</v>
      </c>
      <c r="D2048" s="7" t="str">
        <f t="shared" si="94"/>
        <v xml:space="preserve"> Jennifer</v>
      </c>
      <c r="E2048" s="7" t="str">
        <f t="shared" si="95"/>
        <v>Lee</v>
      </c>
    </row>
    <row r="2049" spans="1:5" ht="15.6" x14ac:dyDescent="0.3">
      <c r="A2049" s="6" t="s">
        <v>319</v>
      </c>
      <c r="B2049" s="6" t="s">
        <v>4432</v>
      </c>
      <c r="C2049" s="7" t="str">
        <f t="shared" si="93"/>
        <v>Ms.</v>
      </c>
      <c r="D2049" s="7" t="str">
        <f t="shared" si="94"/>
        <v xml:space="preserve"> Jingjing</v>
      </c>
      <c r="E2049" s="7" t="str">
        <f t="shared" si="95"/>
        <v>Tang</v>
      </c>
    </row>
    <row r="2050" spans="1:5" ht="15.6" x14ac:dyDescent="0.3">
      <c r="A2050" s="6" t="s">
        <v>318</v>
      </c>
      <c r="B2050" s="6" t="s">
        <v>4433</v>
      </c>
      <c r="C2050" s="7" t="str">
        <f t="shared" si="93"/>
        <v>Mr.</v>
      </c>
      <c r="D2050" s="7" t="str">
        <f t="shared" si="94"/>
        <v xml:space="preserve"> Morgan</v>
      </c>
      <c r="E2050" s="7" t="str">
        <f t="shared" si="95"/>
        <v>Kennedy</v>
      </c>
    </row>
    <row r="2051" spans="1:5" ht="15.6" x14ac:dyDescent="0.3">
      <c r="A2051" s="6" t="s">
        <v>317</v>
      </c>
      <c r="B2051" s="6" t="s">
        <v>4434</v>
      </c>
      <c r="C2051" s="7" t="str">
        <f t="shared" ref="C2051:C2114" si="96">MID(B2051,FIND(",",B2051)+2,FIND(" ",B2051,FIND(",",B2051)+2)-FIND(",",B2051)-2)</f>
        <v>Mr.</v>
      </c>
      <c r="D2051" s="7" t="str">
        <f t="shared" ref="D2051:D2114" si="97">MID(B2051,FIND(" ",B2051,FIND(",",B2051)+2)+1,LEN(B2051)-FIND(" ",B2051,FIND(",",B2051)+2))</f>
        <v xml:space="preserve"> Patrick J.</v>
      </c>
      <c r="E2051" s="7" t="str">
        <f t="shared" ref="E2051:E2114" si="98">LEFT(B2051,FIND(",",B2051)-1)</f>
        <v>Condon</v>
      </c>
    </row>
    <row r="2052" spans="1:5" ht="15.6" x14ac:dyDescent="0.3">
      <c r="A2052" s="6" t="s">
        <v>316</v>
      </c>
      <c r="B2052" s="6" t="s">
        <v>4435</v>
      </c>
      <c r="C2052" s="7" t="str">
        <f t="shared" si="96"/>
        <v>Mr.</v>
      </c>
      <c r="D2052" s="7" t="str">
        <f t="shared" si="97"/>
        <v xml:space="preserve"> Frankline</v>
      </c>
      <c r="E2052" s="7" t="str">
        <f t="shared" si="98"/>
        <v>Chepkwony</v>
      </c>
    </row>
    <row r="2053" spans="1:5" ht="15.6" x14ac:dyDescent="0.3">
      <c r="A2053" s="6" t="s">
        <v>315</v>
      </c>
      <c r="B2053" s="6" t="s">
        <v>4436</v>
      </c>
      <c r="C2053" s="7" t="str">
        <f t="shared" si="96"/>
        <v>Ms.</v>
      </c>
      <c r="D2053" s="7" t="str">
        <f t="shared" si="97"/>
        <v xml:space="preserve"> Laura T.</v>
      </c>
      <c r="E2053" s="7" t="str">
        <f t="shared" si="98"/>
        <v>Rodriguez</v>
      </c>
    </row>
    <row r="2054" spans="1:5" ht="15.6" x14ac:dyDescent="0.3">
      <c r="A2054" s="6" t="s">
        <v>314</v>
      </c>
      <c r="B2054" s="6" t="s">
        <v>4437</v>
      </c>
      <c r="C2054" s="7" t="str">
        <f t="shared" si="96"/>
        <v>Ms.</v>
      </c>
      <c r="D2054" s="7" t="str">
        <f t="shared" si="97"/>
        <v xml:space="preserve"> Natalia</v>
      </c>
      <c r="E2054" s="7" t="str">
        <f t="shared" si="98"/>
        <v>Szynkarczuk</v>
      </c>
    </row>
    <row r="2055" spans="1:5" ht="15.6" x14ac:dyDescent="0.3">
      <c r="A2055" s="6" t="s">
        <v>313</v>
      </c>
      <c r="B2055" s="6" t="s">
        <v>4438</v>
      </c>
      <c r="C2055" s="7" t="str">
        <f t="shared" si="96"/>
        <v>Ms.</v>
      </c>
      <c r="D2055" s="7" t="str">
        <f t="shared" si="97"/>
        <v xml:space="preserve"> Jennifer L.</v>
      </c>
      <c r="E2055" s="7" t="str">
        <f t="shared" si="98"/>
        <v>Brill</v>
      </c>
    </row>
    <row r="2056" spans="1:5" ht="15.6" x14ac:dyDescent="0.3">
      <c r="A2056" s="6" t="s">
        <v>312</v>
      </c>
      <c r="B2056" s="6" t="s">
        <v>4439</v>
      </c>
      <c r="C2056" s="7" t="str">
        <f t="shared" si="96"/>
        <v>Ms.</v>
      </c>
      <c r="D2056" s="7" t="str">
        <f t="shared" si="97"/>
        <v xml:space="preserve"> Brooke</v>
      </c>
      <c r="E2056" s="7" t="str">
        <f t="shared" si="98"/>
        <v>Adams</v>
      </c>
    </row>
    <row r="2057" spans="1:5" ht="15.6" x14ac:dyDescent="0.3">
      <c r="A2057" s="6" t="s">
        <v>311</v>
      </c>
      <c r="B2057" s="6" t="s">
        <v>4440</v>
      </c>
      <c r="C2057" s="7" t="str">
        <f t="shared" si="96"/>
        <v>Mr.</v>
      </c>
      <c r="D2057" s="7" t="str">
        <f t="shared" si="97"/>
        <v xml:space="preserve"> Jeremy M</v>
      </c>
      <c r="E2057" s="7" t="str">
        <f t="shared" si="98"/>
        <v>Nunn</v>
      </c>
    </row>
    <row r="2058" spans="1:5" ht="15.6" x14ac:dyDescent="0.3">
      <c r="A2058" s="6" t="s">
        <v>310</v>
      </c>
      <c r="B2058" s="6" t="s">
        <v>4441</v>
      </c>
      <c r="C2058" s="7" t="str">
        <f t="shared" si="96"/>
        <v>Ms.</v>
      </c>
      <c r="D2058" s="7" t="str">
        <f t="shared" si="97"/>
        <v xml:space="preserve"> Megan L.</v>
      </c>
      <c r="E2058" s="7" t="str">
        <f t="shared" si="98"/>
        <v>Blair</v>
      </c>
    </row>
    <row r="2059" spans="1:5" ht="15.6" x14ac:dyDescent="0.3">
      <c r="A2059" s="6" t="s">
        <v>309</v>
      </c>
      <c r="B2059" s="6" t="s">
        <v>4442</v>
      </c>
      <c r="C2059" s="7" t="str">
        <f t="shared" si="96"/>
        <v>Mr.</v>
      </c>
      <c r="D2059" s="7" t="str">
        <f t="shared" si="97"/>
        <v xml:space="preserve"> Bryan</v>
      </c>
      <c r="E2059" s="7" t="str">
        <f t="shared" si="98"/>
        <v>Sharkey</v>
      </c>
    </row>
    <row r="2060" spans="1:5" ht="15.6" x14ac:dyDescent="0.3">
      <c r="A2060" s="6" t="s">
        <v>308</v>
      </c>
      <c r="B2060" s="6" t="s">
        <v>4443</v>
      </c>
      <c r="C2060" s="7" t="str">
        <f t="shared" si="96"/>
        <v>Ms.</v>
      </c>
      <c r="D2060" s="7" t="str">
        <f t="shared" si="97"/>
        <v xml:space="preserve"> Marny</v>
      </c>
      <c r="E2060" s="7" t="str">
        <f t="shared" si="98"/>
        <v>Scalard</v>
      </c>
    </row>
    <row r="2061" spans="1:5" ht="15.6" x14ac:dyDescent="0.3">
      <c r="A2061" s="6" t="s">
        <v>307</v>
      </c>
      <c r="B2061" s="6" t="s">
        <v>4444</v>
      </c>
      <c r="C2061" s="7" t="str">
        <f t="shared" si="96"/>
        <v>Mr.</v>
      </c>
      <c r="D2061" s="7" t="str">
        <f t="shared" si="97"/>
        <v xml:space="preserve"> Marc</v>
      </c>
      <c r="E2061" s="7" t="str">
        <f t="shared" si="98"/>
        <v>Burget</v>
      </c>
    </row>
    <row r="2062" spans="1:5" ht="15.6" x14ac:dyDescent="0.3">
      <c r="A2062" s="6" t="s">
        <v>306</v>
      </c>
      <c r="B2062" s="6" t="s">
        <v>4445</v>
      </c>
      <c r="C2062" s="7" t="str">
        <f t="shared" si="96"/>
        <v>Mr.</v>
      </c>
      <c r="D2062" s="7" t="str">
        <f t="shared" si="97"/>
        <v xml:space="preserve"> Benjamin L</v>
      </c>
      <c r="E2062" s="7" t="str">
        <f t="shared" si="98"/>
        <v>English</v>
      </c>
    </row>
    <row r="2063" spans="1:5" ht="15.6" x14ac:dyDescent="0.3">
      <c r="A2063" s="6" t="s">
        <v>305</v>
      </c>
      <c r="B2063" s="6" t="s">
        <v>4446</v>
      </c>
      <c r="C2063" s="7" t="str">
        <f t="shared" si="96"/>
        <v>Mr.</v>
      </c>
      <c r="D2063" s="7" t="str">
        <f t="shared" si="97"/>
        <v xml:space="preserve"> Rob G</v>
      </c>
      <c r="E2063" s="7" t="str">
        <f t="shared" si="98"/>
        <v>Hampton</v>
      </c>
    </row>
    <row r="2064" spans="1:5" ht="15.6" x14ac:dyDescent="0.3">
      <c r="A2064" s="6" t="s">
        <v>304</v>
      </c>
      <c r="B2064" s="6" t="s">
        <v>4447</v>
      </c>
      <c r="C2064" s="7" t="str">
        <f t="shared" si="96"/>
        <v>Ms.</v>
      </c>
      <c r="D2064" s="7" t="str">
        <f t="shared" si="97"/>
        <v xml:space="preserve"> Stefanie A</v>
      </c>
      <c r="E2064" s="7" t="str">
        <f t="shared" si="98"/>
        <v>Flynn</v>
      </c>
    </row>
    <row r="2065" spans="1:5" ht="15.6" x14ac:dyDescent="0.3">
      <c r="A2065" s="6" t="s">
        <v>303</v>
      </c>
      <c r="B2065" s="6" t="s">
        <v>4448</v>
      </c>
      <c r="C2065" s="7" t="str">
        <f t="shared" si="96"/>
        <v>Ms.</v>
      </c>
      <c r="D2065" s="7" t="str">
        <f t="shared" si="97"/>
        <v xml:space="preserve"> Stephanie</v>
      </c>
      <c r="E2065" s="7" t="str">
        <f t="shared" si="98"/>
        <v>Knast</v>
      </c>
    </row>
    <row r="2066" spans="1:5" ht="15.6" x14ac:dyDescent="0.3">
      <c r="A2066" s="6" t="s">
        <v>302</v>
      </c>
      <c r="B2066" s="6" t="s">
        <v>4449</v>
      </c>
      <c r="C2066" s="7" t="str">
        <f t="shared" si="96"/>
        <v>Ms.</v>
      </c>
      <c r="D2066" s="7" t="str">
        <f t="shared" si="97"/>
        <v xml:space="preserve"> Caroline F.</v>
      </c>
      <c r="E2066" s="7" t="str">
        <f t="shared" si="98"/>
        <v>Lucas</v>
      </c>
    </row>
    <row r="2067" spans="1:5" ht="15.6" x14ac:dyDescent="0.3">
      <c r="A2067" s="6" t="s">
        <v>301</v>
      </c>
      <c r="B2067" s="6" t="s">
        <v>4450</v>
      </c>
      <c r="C2067" s="7" t="str">
        <f t="shared" si="96"/>
        <v>Ms.</v>
      </c>
      <c r="D2067" s="7" t="str">
        <f t="shared" si="97"/>
        <v xml:space="preserve"> Julia J.</v>
      </c>
      <c r="E2067" s="7" t="str">
        <f t="shared" si="98"/>
        <v>Thomas</v>
      </c>
    </row>
    <row r="2068" spans="1:5" ht="15.6" x14ac:dyDescent="0.3">
      <c r="A2068" s="6" t="s">
        <v>299</v>
      </c>
      <c r="B2068" s="6" t="s">
        <v>4451</v>
      </c>
      <c r="C2068" s="7" t="str">
        <f t="shared" si="96"/>
        <v>Mr.</v>
      </c>
      <c r="D2068" s="7" t="str">
        <f t="shared" si="97"/>
        <v xml:space="preserve"> Jack</v>
      </c>
      <c r="E2068" s="7" t="str">
        <f t="shared" si="98"/>
        <v>Cherewatti</v>
      </c>
    </row>
    <row r="2069" spans="1:5" ht="15.6" x14ac:dyDescent="0.3">
      <c r="A2069" s="6" t="s">
        <v>298</v>
      </c>
      <c r="B2069" s="6" t="s">
        <v>4452</v>
      </c>
      <c r="C2069" s="7" t="str">
        <f t="shared" si="96"/>
        <v>Mr.</v>
      </c>
      <c r="D2069" s="7" t="str">
        <f t="shared" si="97"/>
        <v xml:space="preserve"> Bernat</v>
      </c>
      <c r="E2069" s="7" t="str">
        <f t="shared" si="98"/>
        <v>Olle</v>
      </c>
    </row>
    <row r="2070" spans="1:5" ht="15.6" x14ac:dyDescent="0.3">
      <c r="A2070" s="6" t="s">
        <v>297</v>
      </c>
      <c r="B2070" s="6" t="s">
        <v>4453</v>
      </c>
      <c r="C2070" s="7" t="str">
        <f t="shared" si="96"/>
        <v>Mr.</v>
      </c>
      <c r="D2070" s="7" t="str">
        <f t="shared" si="97"/>
        <v xml:space="preserve"> Hicham</v>
      </c>
      <c r="E2070" s="7" t="str">
        <f t="shared" si="98"/>
        <v>Hamsi</v>
      </c>
    </row>
    <row r="2071" spans="1:5" ht="15.6" x14ac:dyDescent="0.3">
      <c r="A2071" s="6" t="s">
        <v>296</v>
      </c>
      <c r="B2071" s="6" t="s">
        <v>4454</v>
      </c>
      <c r="C2071" s="7" t="str">
        <f t="shared" si="96"/>
        <v>Ms.</v>
      </c>
      <c r="D2071" s="7" t="str">
        <f t="shared" si="97"/>
        <v xml:space="preserve"> Sarah</v>
      </c>
      <c r="E2071" s="7" t="str">
        <f t="shared" si="98"/>
        <v>Finnegan</v>
      </c>
    </row>
    <row r="2072" spans="1:5" ht="15.6" x14ac:dyDescent="0.3">
      <c r="A2072" s="6" t="s">
        <v>295</v>
      </c>
      <c r="B2072" s="6" t="s">
        <v>4455</v>
      </c>
      <c r="C2072" s="7" t="str">
        <f t="shared" si="96"/>
        <v>Mr.</v>
      </c>
      <c r="D2072" s="7" t="str">
        <f t="shared" si="97"/>
        <v xml:space="preserve"> Anthony S</v>
      </c>
      <c r="E2072" s="7" t="str">
        <f t="shared" si="98"/>
        <v>Walsh</v>
      </c>
    </row>
    <row r="2073" spans="1:5" ht="15.6" x14ac:dyDescent="0.3">
      <c r="A2073" s="6" t="s">
        <v>294</v>
      </c>
      <c r="B2073" s="6" t="s">
        <v>4456</v>
      </c>
      <c r="C2073" s="7" t="str">
        <f t="shared" si="96"/>
        <v>Ms.</v>
      </c>
      <c r="D2073" s="7" t="str">
        <f t="shared" si="97"/>
        <v xml:space="preserve"> Elisabetta</v>
      </c>
      <c r="E2073" s="7" t="str">
        <f t="shared" si="98"/>
        <v>Villa</v>
      </c>
    </row>
    <row r="2074" spans="1:5" ht="15.6" x14ac:dyDescent="0.3">
      <c r="A2074" s="6" t="s">
        <v>293</v>
      </c>
      <c r="B2074" s="6" t="s">
        <v>4457</v>
      </c>
      <c r="C2074" s="7" t="str">
        <f t="shared" si="96"/>
        <v>Mr.</v>
      </c>
      <c r="D2074" s="7" t="str">
        <f t="shared" si="97"/>
        <v xml:space="preserve"> Trevor N.</v>
      </c>
      <c r="E2074" s="7" t="str">
        <f t="shared" si="98"/>
        <v>Cable</v>
      </c>
    </row>
    <row r="2075" spans="1:5" ht="15.6" x14ac:dyDescent="0.3">
      <c r="A2075" s="6" t="s">
        <v>292</v>
      </c>
      <c r="B2075" s="6" t="s">
        <v>4458</v>
      </c>
      <c r="C2075" s="7" t="str">
        <f t="shared" si="96"/>
        <v>Ms.</v>
      </c>
      <c r="D2075" s="7" t="str">
        <f t="shared" si="97"/>
        <v xml:space="preserve"> Nancy</v>
      </c>
      <c r="E2075" s="7" t="str">
        <f t="shared" si="98"/>
        <v>Eiring</v>
      </c>
    </row>
    <row r="2076" spans="1:5" ht="15.6" x14ac:dyDescent="0.3">
      <c r="A2076" s="6" t="s">
        <v>291</v>
      </c>
      <c r="B2076" s="6" t="s">
        <v>4459</v>
      </c>
      <c r="C2076" s="7" t="str">
        <f t="shared" si="96"/>
        <v>Ms.</v>
      </c>
      <c r="D2076" s="7" t="str">
        <f t="shared" si="97"/>
        <v xml:space="preserve"> Allison R.</v>
      </c>
      <c r="E2076" s="7" t="str">
        <f t="shared" si="98"/>
        <v>Connor</v>
      </c>
    </row>
    <row r="2077" spans="1:5" ht="15.6" x14ac:dyDescent="0.3">
      <c r="A2077" s="6" t="s">
        <v>290</v>
      </c>
      <c r="B2077" s="6" t="s">
        <v>4460</v>
      </c>
      <c r="C2077" s="7" t="str">
        <f t="shared" si="96"/>
        <v>Mr.</v>
      </c>
      <c r="D2077" s="7" t="str">
        <f t="shared" si="97"/>
        <v xml:space="preserve"> Robert J.</v>
      </c>
      <c r="E2077" s="7" t="str">
        <f t="shared" si="98"/>
        <v>Friedman</v>
      </c>
    </row>
    <row r="2078" spans="1:5" ht="15.6" x14ac:dyDescent="0.3">
      <c r="A2078" s="6" t="s">
        <v>289</v>
      </c>
      <c r="B2078" s="6" t="s">
        <v>4461</v>
      </c>
      <c r="C2078" s="7" t="str">
        <f t="shared" si="96"/>
        <v>Mr.</v>
      </c>
      <c r="D2078" s="7" t="str">
        <f t="shared" si="97"/>
        <v xml:space="preserve"> Nicholas</v>
      </c>
      <c r="E2078" s="7" t="str">
        <f t="shared" si="98"/>
        <v>Croker</v>
      </c>
    </row>
    <row r="2079" spans="1:5" ht="15.6" x14ac:dyDescent="0.3">
      <c r="A2079" s="6" t="s">
        <v>288</v>
      </c>
      <c r="B2079" s="6" t="s">
        <v>4462</v>
      </c>
      <c r="C2079" s="7" t="str">
        <f t="shared" si="96"/>
        <v>Mr.</v>
      </c>
      <c r="D2079" s="7" t="str">
        <f t="shared" si="97"/>
        <v xml:space="preserve"> Kevin L</v>
      </c>
      <c r="E2079" s="7" t="str">
        <f t="shared" si="98"/>
        <v>Beganics</v>
      </c>
    </row>
    <row r="2080" spans="1:5" ht="15.6" x14ac:dyDescent="0.3">
      <c r="A2080" s="6" t="s">
        <v>287</v>
      </c>
      <c r="B2080" s="6" t="s">
        <v>4463</v>
      </c>
      <c r="C2080" s="7" t="str">
        <f t="shared" si="96"/>
        <v>Mr.</v>
      </c>
      <c r="D2080" s="7" t="str">
        <f t="shared" si="97"/>
        <v xml:space="preserve"> Bryan</v>
      </c>
      <c r="E2080" s="7" t="str">
        <f t="shared" si="98"/>
        <v>Huberty</v>
      </c>
    </row>
    <row r="2081" spans="1:5" ht="15.6" x14ac:dyDescent="0.3">
      <c r="A2081" s="6" t="s">
        <v>286</v>
      </c>
      <c r="B2081" s="6" t="s">
        <v>4464</v>
      </c>
      <c r="C2081" s="7" t="str">
        <f t="shared" si="96"/>
        <v>Ms.</v>
      </c>
      <c r="D2081" s="7" t="str">
        <f t="shared" si="97"/>
        <v xml:space="preserve"> Janae N.</v>
      </c>
      <c r="E2081" s="7" t="str">
        <f t="shared" si="98"/>
        <v>Jacobs</v>
      </c>
    </row>
    <row r="2082" spans="1:5" ht="15.6" x14ac:dyDescent="0.3">
      <c r="A2082" s="6" t="s">
        <v>285</v>
      </c>
      <c r="B2082" s="6" t="s">
        <v>4465</v>
      </c>
      <c r="C2082" s="7" t="str">
        <f t="shared" si="96"/>
        <v>Ms.</v>
      </c>
      <c r="D2082" s="7" t="str">
        <f t="shared" si="97"/>
        <v xml:space="preserve"> Audrey</v>
      </c>
      <c r="E2082" s="7" t="str">
        <f t="shared" si="98"/>
        <v>Hazlehurst</v>
      </c>
    </row>
    <row r="2083" spans="1:5" ht="15.6" x14ac:dyDescent="0.3">
      <c r="A2083" s="6" t="s">
        <v>284</v>
      </c>
      <c r="B2083" s="6" t="s">
        <v>4466</v>
      </c>
      <c r="C2083" s="7" t="str">
        <f t="shared" si="96"/>
        <v>Ms.</v>
      </c>
      <c r="D2083" s="7" t="str">
        <f t="shared" si="97"/>
        <v xml:space="preserve"> Laura</v>
      </c>
      <c r="E2083" s="7" t="str">
        <f t="shared" si="98"/>
        <v>Marin</v>
      </c>
    </row>
    <row r="2084" spans="1:5" ht="15.6" x14ac:dyDescent="0.3">
      <c r="A2084" s="6" t="s">
        <v>283</v>
      </c>
      <c r="B2084" s="6" t="s">
        <v>4467</v>
      </c>
      <c r="C2084" s="7" t="str">
        <f t="shared" si="96"/>
        <v>Ms.</v>
      </c>
      <c r="D2084" s="7" t="str">
        <f t="shared" si="97"/>
        <v xml:space="preserve"> Nicole F</v>
      </c>
      <c r="E2084" s="7" t="str">
        <f t="shared" si="98"/>
        <v>Dear</v>
      </c>
    </row>
    <row r="2085" spans="1:5" ht="15.6" x14ac:dyDescent="0.3">
      <c r="A2085" s="6" t="s">
        <v>282</v>
      </c>
      <c r="B2085" s="6" t="s">
        <v>4468</v>
      </c>
      <c r="C2085" s="7" t="str">
        <f t="shared" si="96"/>
        <v>Ms.</v>
      </c>
      <c r="D2085" s="7" t="str">
        <f t="shared" si="97"/>
        <v xml:space="preserve"> Krista L</v>
      </c>
      <c r="E2085" s="7" t="str">
        <f t="shared" si="98"/>
        <v>Lederer</v>
      </c>
    </row>
    <row r="2086" spans="1:5" ht="15.6" x14ac:dyDescent="0.3">
      <c r="A2086" s="6" t="s">
        <v>281</v>
      </c>
      <c r="B2086" s="6" t="s">
        <v>4469</v>
      </c>
      <c r="C2086" s="7" t="str">
        <f t="shared" si="96"/>
        <v>Ms.</v>
      </c>
      <c r="D2086" s="7" t="str">
        <f t="shared" si="97"/>
        <v xml:space="preserve"> Denise</v>
      </c>
      <c r="E2086" s="7" t="str">
        <f t="shared" si="98"/>
        <v>Robson</v>
      </c>
    </row>
    <row r="2087" spans="1:5" ht="15.6" x14ac:dyDescent="0.3">
      <c r="A2087" s="6" t="s">
        <v>280</v>
      </c>
      <c r="B2087" s="6" t="s">
        <v>4470</v>
      </c>
      <c r="C2087" s="7" t="str">
        <f t="shared" si="96"/>
        <v>Mr.</v>
      </c>
      <c r="D2087" s="7" t="str">
        <f t="shared" si="97"/>
        <v xml:space="preserve"> Ariel</v>
      </c>
      <c r="E2087" s="7" t="str">
        <f t="shared" si="98"/>
        <v>Galvan</v>
      </c>
    </row>
    <row r="2088" spans="1:5" ht="15.6" x14ac:dyDescent="0.3">
      <c r="A2088" s="6" t="s">
        <v>279</v>
      </c>
      <c r="B2088" s="6" t="s">
        <v>4471</v>
      </c>
      <c r="C2088" s="7" t="str">
        <f t="shared" si="96"/>
        <v>Mr.</v>
      </c>
      <c r="D2088" s="7" t="str">
        <f t="shared" si="97"/>
        <v xml:space="preserve"> Jeremy</v>
      </c>
      <c r="E2088" s="7" t="str">
        <f t="shared" si="98"/>
        <v>Walsh</v>
      </c>
    </row>
    <row r="2089" spans="1:5" ht="15.6" x14ac:dyDescent="0.3">
      <c r="A2089" s="6" t="s">
        <v>278</v>
      </c>
      <c r="B2089" s="6" t="s">
        <v>4472</v>
      </c>
      <c r="C2089" s="7" t="str">
        <f t="shared" si="96"/>
        <v>Ms.</v>
      </c>
      <c r="D2089" s="7" t="str">
        <f t="shared" si="97"/>
        <v xml:space="preserve"> Rosalie</v>
      </c>
      <c r="E2089" s="7" t="str">
        <f t="shared" si="98"/>
        <v>Teeuwen</v>
      </c>
    </row>
    <row r="2090" spans="1:5" ht="15.6" x14ac:dyDescent="0.3">
      <c r="A2090" s="6" t="s">
        <v>277</v>
      </c>
      <c r="B2090" s="6" t="s">
        <v>4473</v>
      </c>
      <c r="C2090" s="7" t="str">
        <f t="shared" si="96"/>
        <v>Mr.</v>
      </c>
      <c r="D2090" s="7" t="str">
        <f t="shared" si="97"/>
        <v xml:space="preserve"> Jay</v>
      </c>
      <c r="E2090" s="7" t="str">
        <f t="shared" si="98"/>
        <v>List</v>
      </c>
    </row>
    <row r="2091" spans="1:5" ht="15.6" x14ac:dyDescent="0.3">
      <c r="A2091" s="6" t="s">
        <v>275</v>
      </c>
      <c r="B2091" s="6" t="s">
        <v>4474</v>
      </c>
      <c r="C2091" s="7" t="str">
        <f t="shared" si="96"/>
        <v>Mr.</v>
      </c>
      <c r="D2091" s="7" t="str">
        <f t="shared" si="97"/>
        <v xml:space="preserve"> Vitaliy</v>
      </c>
      <c r="E2091" s="7" t="str">
        <f t="shared" si="98"/>
        <v>Shafar</v>
      </c>
    </row>
    <row r="2092" spans="1:5" ht="15.6" x14ac:dyDescent="0.3">
      <c r="A2092" s="6" t="s">
        <v>274</v>
      </c>
      <c r="B2092" s="6" t="s">
        <v>4475</v>
      </c>
      <c r="C2092" s="7" t="str">
        <f t="shared" si="96"/>
        <v>Mr.</v>
      </c>
      <c r="D2092" s="7" t="str">
        <f t="shared" si="97"/>
        <v xml:space="preserve"> Benjamin W.</v>
      </c>
      <c r="E2092" s="7" t="str">
        <f t="shared" si="98"/>
        <v>Copenhaver</v>
      </c>
    </row>
    <row r="2093" spans="1:5" ht="15.6" x14ac:dyDescent="0.3">
      <c r="A2093" s="6" t="s">
        <v>273</v>
      </c>
      <c r="B2093" s="6" t="s">
        <v>4476</v>
      </c>
      <c r="C2093" s="7" t="str">
        <f t="shared" si="96"/>
        <v>Mr.</v>
      </c>
      <c r="D2093" s="7" t="str">
        <f t="shared" si="97"/>
        <v xml:space="preserve"> Jesse</v>
      </c>
      <c r="E2093" s="7" t="str">
        <f t="shared" si="98"/>
        <v>Stump</v>
      </c>
    </row>
    <row r="2094" spans="1:5" ht="15.6" x14ac:dyDescent="0.3">
      <c r="A2094" s="6" t="s">
        <v>272</v>
      </c>
      <c r="B2094" s="6" t="s">
        <v>4477</v>
      </c>
      <c r="C2094" s="7" t="str">
        <f t="shared" si="96"/>
        <v>Mr.</v>
      </c>
      <c r="D2094" s="7" t="str">
        <f t="shared" si="97"/>
        <v xml:space="preserve"> Mark</v>
      </c>
      <c r="E2094" s="7" t="str">
        <f t="shared" si="98"/>
        <v>Wehrman</v>
      </c>
    </row>
    <row r="2095" spans="1:5" ht="15.6" x14ac:dyDescent="0.3">
      <c r="A2095" s="6" t="s">
        <v>271</v>
      </c>
      <c r="B2095" s="6" t="s">
        <v>4478</v>
      </c>
      <c r="C2095" s="7" t="str">
        <f t="shared" si="96"/>
        <v>Ms.</v>
      </c>
      <c r="D2095" s="7" t="str">
        <f t="shared" si="97"/>
        <v xml:space="preserve"> Lauren</v>
      </c>
      <c r="E2095" s="7" t="str">
        <f t="shared" si="98"/>
        <v>Sischo</v>
      </c>
    </row>
    <row r="2096" spans="1:5" ht="15.6" x14ac:dyDescent="0.3">
      <c r="A2096" s="6" t="s">
        <v>270</v>
      </c>
      <c r="B2096" s="6" t="s">
        <v>4479</v>
      </c>
      <c r="C2096" s="7" t="str">
        <f t="shared" si="96"/>
        <v>Mr.</v>
      </c>
      <c r="D2096" s="7" t="str">
        <f t="shared" si="97"/>
        <v xml:space="preserve"> Massimiliano</v>
      </c>
      <c r="E2096" s="7" t="str">
        <f t="shared" si="98"/>
        <v>Fonti</v>
      </c>
    </row>
    <row r="2097" spans="1:5" ht="15.6" x14ac:dyDescent="0.3">
      <c r="A2097" s="6" t="s">
        <v>269</v>
      </c>
      <c r="B2097" s="6" t="s">
        <v>4480</v>
      </c>
      <c r="C2097" s="7" t="str">
        <f t="shared" si="96"/>
        <v>Mr.</v>
      </c>
      <c r="D2097" s="7" t="str">
        <f t="shared" si="97"/>
        <v xml:space="preserve"> Josh</v>
      </c>
      <c r="E2097" s="7" t="str">
        <f t="shared" si="98"/>
        <v>Merlis</v>
      </c>
    </row>
    <row r="2098" spans="1:5" ht="15.6" x14ac:dyDescent="0.3">
      <c r="A2098" s="6" t="s">
        <v>268</v>
      </c>
      <c r="B2098" s="6" t="s">
        <v>4481</v>
      </c>
      <c r="C2098" s="7" t="str">
        <f t="shared" si="96"/>
        <v>Mr.</v>
      </c>
      <c r="D2098" s="7" t="str">
        <f t="shared" si="97"/>
        <v xml:space="preserve"> Kiyokatsu</v>
      </c>
      <c r="E2098" s="7" t="str">
        <f t="shared" si="98"/>
        <v>Hasegawa</v>
      </c>
    </row>
    <row r="2099" spans="1:5" ht="15.6" x14ac:dyDescent="0.3">
      <c r="A2099" s="6" t="s">
        <v>267</v>
      </c>
      <c r="B2099" s="6" t="s">
        <v>4482</v>
      </c>
      <c r="C2099" s="7" t="str">
        <f t="shared" si="96"/>
        <v>Ms.</v>
      </c>
      <c r="D2099" s="7" t="str">
        <f t="shared" si="97"/>
        <v xml:space="preserve"> Amanda L</v>
      </c>
      <c r="E2099" s="7" t="str">
        <f t="shared" si="98"/>
        <v>Haselden</v>
      </c>
    </row>
    <row r="2100" spans="1:5" ht="15.6" x14ac:dyDescent="0.3">
      <c r="A2100" s="6" t="s">
        <v>266</v>
      </c>
      <c r="B2100" s="6" t="s">
        <v>4483</v>
      </c>
      <c r="C2100" s="7" t="str">
        <f t="shared" si="96"/>
        <v>Mr.</v>
      </c>
      <c r="D2100" s="7" t="str">
        <f t="shared" si="97"/>
        <v xml:space="preserve"> Matthew</v>
      </c>
      <c r="E2100" s="7" t="str">
        <f t="shared" si="98"/>
        <v>Simonson</v>
      </c>
    </row>
    <row r="2101" spans="1:5" ht="15.6" x14ac:dyDescent="0.3">
      <c r="A2101" s="6" t="s">
        <v>265</v>
      </c>
      <c r="B2101" s="6" t="s">
        <v>4484</v>
      </c>
      <c r="C2101" s="7" t="str">
        <f t="shared" si="96"/>
        <v>Ms.</v>
      </c>
      <c r="D2101" s="7" t="str">
        <f t="shared" si="97"/>
        <v xml:space="preserve"> Julia M</v>
      </c>
      <c r="E2101" s="7" t="str">
        <f t="shared" si="98"/>
        <v>Montag</v>
      </c>
    </row>
    <row r="2102" spans="1:5" ht="15.6" x14ac:dyDescent="0.3">
      <c r="A2102" s="6" t="s">
        <v>264</v>
      </c>
      <c r="B2102" s="6" t="s">
        <v>4485</v>
      </c>
      <c r="C2102" s="7" t="str">
        <f t="shared" si="96"/>
        <v>Ms.</v>
      </c>
      <c r="D2102" s="7" t="str">
        <f t="shared" si="97"/>
        <v xml:space="preserve"> Rhea</v>
      </c>
      <c r="E2102" s="7" t="str">
        <f t="shared" si="98"/>
        <v>Deroian</v>
      </c>
    </row>
    <row r="2103" spans="1:5" ht="15.6" x14ac:dyDescent="0.3">
      <c r="A2103" s="6" t="s">
        <v>263</v>
      </c>
      <c r="B2103" s="6" t="s">
        <v>4486</v>
      </c>
      <c r="C2103" s="7" t="str">
        <f t="shared" si="96"/>
        <v>Mr.</v>
      </c>
      <c r="D2103" s="7" t="str">
        <f t="shared" si="97"/>
        <v xml:space="preserve"> Justin</v>
      </c>
      <c r="E2103" s="7" t="str">
        <f t="shared" si="98"/>
        <v>Goetz</v>
      </c>
    </row>
    <row r="2104" spans="1:5" ht="15.6" x14ac:dyDescent="0.3">
      <c r="A2104" s="6" t="s">
        <v>262</v>
      </c>
      <c r="B2104" s="6" t="s">
        <v>4487</v>
      </c>
      <c r="C2104" s="7" t="str">
        <f t="shared" si="96"/>
        <v>Mr.</v>
      </c>
      <c r="D2104" s="7" t="str">
        <f t="shared" si="97"/>
        <v xml:space="preserve"> Shamus M.</v>
      </c>
      <c r="E2104" s="7" t="str">
        <f t="shared" si="98"/>
        <v>Brady</v>
      </c>
    </row>
    <row r="2105" spans="1:5" ht="15.6" x14ac:dyDescent="0.3">
      <c r="A2105" s="6" t="s">
        <v>261</v>
      </c>
      <c r="B2105" s="6" t="s">
        <v>4488</v>
      </c>
      <c r="C2105" s="7" t="str">
        <f t="shared" si="96"/>
        <v>Mr.</v>
      </c>
      <c r="D2105" s="7" t="str">
        <f t="shared" si="97"/>
        <v xml:space="preserve"> Mike</v>
      </c>
      <c r="E2105" s="7" t="str">
        <f t="shared" si="98"/>
        <v>Moran</v>
      </c>
    </row>
    <row r="2106" spans="1:5" ht="15.6" x14ac:dyDescent="0.3">
      <c r="A2106" s="6" t="s">
        <v>260</v>
      </c>
      <c r="B2106" s="6" t="s">
        <v>4489</v>
      </c>
      <c r="C2106" s="7" t="str">
        <f t="shared" si="96"/>
        <v>Ms.</v>
      </c>
      <c r="D2106" s="7" t="str">
        <f t="shared" si="97"/>
        <v xml:space="preserve"> Mary Beth</v>
      </c>
      <c r="E2106" s="7" t="str">
        <f t="shared" si="98"/>
        <v>Strickler</v>
      </c>
    </row>
    <row r="2107" spans="1:5" ht="15.6" x14ac:dyDescent="0.3">
      <c r="A2107" s="6" t="s">
        <v>259</v>
      </c>
      <c r="B2107" s="6" t="s">
        <v>4490</v>
      </c>
      <c r="C2107" s="7" t="str">
        <f t="shared" si="96"/>
        <v>Ms.</v>
      </c>
      <c r="D2107" s="7" t="str">
        <f t="shared" si="97"/>
        <v xml:space="preserve"> Erin</v>
      </c>
      <c r="E2107" s="7" t="str">
        <f t="shared" si="98"/>
        <v>Simone</v>
      </c>
    </row>
    <row r="2108" spans="1:5" ht="15.6" x14ac:dyDescent="0.3">
      <c r="A2108" s="6" t="s">
        <v>258</v>
      </c>
      <c r="B2108" s="6" t="s">
        <v>4491</v>
      </c>
      <c r="C2108" s="7" t="str">
        <f t="shared" si="96"/>
        <v>Ms.</v>
      </c>
      <c r="D2108" s="7" t="str">
        <f t="shared" si="97"/>
        <v xml:space="preserve"> Hallie</v>
      </c>
      <c r="E2108" s="7" t="str">
        <f t="shared" si="98"/>
        <v>Von Rock</v>
      </c>
    </row>
    <row r="2109" spans="1:5" ht="15.6" x14ac:dyDescent="0.3">
      <c r="A2109" s="6" t="s">
        <v>257</v>
      </c>
      <c r="B2109" s="6" t="s">
        <v>4492</v>
      </c>
      <c r="C2109" s="7" t="str">
        <f t="shared" si="96"/>
        <v>Ms.</v>
      </c>
      <c r="D2109" s="7" t="str">
        <f t="shared" si="97"/>
        <v xml:space="preserve"> Paige P</v>
      </c>
      <c r="E2109" s="7" t="str">
        <f t="shared" si="98"/>
        <v>Woodard</v>
      </c>
    </row>
    <row r="2110" spans="1:5" ht="15.6" x14ac:dyDescent="0.3">
      <c r="A2110" s="6" t="s">
        <v>256</v>
      </c>
      <c r="B2110" s="6" t="s">
        <v>4493</v>
      </c>
      <c r="C2110" s="7" t="str">
        <f t="shared" si="96"/>
        <v>Ms.</v>
      </c>
      <c r="D2110" s="7" t="str">
        <f t="shared" si="97"/>
        <v xml:space="preserve"> Ji</v>
      </c>
      <c r="E2110" s="7" t="str">
        <f t="shared" si="98"/>
        <v>Li</v>
      </c>
    </row>
    <row r="2111" spans="1:5" ht="15.6" x14ac:dyDescent="0.3">
      <c r="A2111" s="6" t="s">
        <v>255</v>
      </c>
      <c r="B2111" s="6" t="s">
        <v>4494</v>
      </c>
      <c r="C2111" s="7" t="str">
        <f t="shared" si="96"/>
        <v>Ms.</v>
      </c>
      <c r="D2111" s="7" t="str">
        <f t="shared" si="97"/>
        <v xml:space="preserve"> Carissa A</v>
      </c>
      <c r="E2111" s="7" t="str">
        <f t="shared" si="98"/>
        <v>Sinda</v>
      </c>
    </row>
    <row r="2112" spans="1:5" ht="15.6" x14ac:dyDescent="0.3">
      <c r="A2112" s="6" t="s">
        <v>254</v>
      </c>
      <c r="B2112" s="6" t="s">
        <v>4495</v>
      </c>
      <c r="C2112" s="7" t="str">
        <f t="shared" si="96"/>
        <v>Ms.</v>
      </c>
      <c r="D2112" s="7" t="str">
        <f t="shared" si="97"/>
        <v xml:space="preserve"> Mona</v>
      </c>
      <c r="E2112" s="7" t="str">
        <f t="shared" si="98"/>
        <v>Rydland</v>
      </c>
    </row>
    <row r="2113" spans="1:5" ht="15.6" x14ac:dyDescent="0.3">
      <c r="A2113" s="6" t="s">
        <v>253</v>
      </c>
      <c r="B2113" s="6" t="s">
        <v>4496</v>
      </c>
      <c r="C2113" s="7" t="str">
        <f t="shared" si="96"/>
        <v>Ms.</v>
      </c>
      <c r="D2113" s="7" t="str">
        <f t="shared" si="97"/>
        <v xml:space="preserve"> Kristin R.</v>
      </c>
      <c r="E2113" s="7" t="str">
        <f t="shared" si="98"/>
        <v>Vespa</v>
      </c>
    </row>
    <row r="2114" spans="1:5" ht="15.6" x14ac:dyDescent="0.3">
      <c r="A2114" s="6" t="s">
        <v>252</v>
      </c>
      <c r="B2114" s="6" t="s">
        <v>4497</v>
      </c>
      <c r="C2114" s="7" t="str">
        <f t="shared" si="96"/>
        <v>Ms.</v>
      </c>
      <c r="D2114" s="7" t="str">
        <f t="shared" si="97"/>
        <v xml:space="preserve"> Beth</v>
      </c>
      <c r="E2114" s="7" t="str">
        <f t="shared" si="98"/>
        <v>Meadows</v>
      </c>
    </row>
    <row r="2115" spans="1:5" ht="15.6" x14ac:dyDescent="0.3">
      <c r="A2115" s="6" t="s">
        <v>251</v>
      </c>
      <c r="B2115" s="6" t="s">
        <v>4498</v>
      </c>
      <c r="C2115" s="7" t="str">
        <f t="shared" ref="C2115:C2178" si="99">MID(B2115,FIND(",",B2115)+2,FIND(" ",B2115,FIND(",",B2115)+2)-FIND(",",B2115)-2)</f>
        <v>Ms.</v>
      </c>
      <c r="D2115" s="7" t="str">
        <f t="shared" ref="D2115:D2178" si="100">MID(B2115,FIND(" ",B2115,FIND(",",B2115)+2)+1,LEN(B2115)-FIND(" ",B2115,FIND(",",B2115)+2))</f>
        <v xml:space="preserve"> Allison</v>
      </c>
      <c r="E2115" s="7" t="str">
        <f t="shared" ref="E2115:E2178" si="101">LEFT(B2115,FIND(",",B2115)-1)</f>
        <v>Toppen</v>
      </c>
    </row>
    <row r="2116" spans="1:5" ht="15.6" x14ac:dyDescent="0.3">
      <c r="A2116" s="6" t="s">
        <v>250</v>
      </c>
      <c r="B2116" s="6" t="s">
        <v>4499</v>
      </c>
      <c r="C2116" s="7" t="str">
        <f t="shared" si="99"/>
        <v>Ms.</v>
      </c>
      <c r="D2116" s="7" t="str">
        <f t="shared" si="100"/>
        <v xml:space="preserve"> Ashley E</v>
      </c>
      <c r="E2116" s="7" t="str">
        <f t="shared" si="101"/>
        <v>Ermer</v>
      </c>
    </row>
    <row r="2117" spans="1:5" ht="15.6" x14ac:dyDescent="0.3">
      <c r="A2117" s="6" t="s">
        <v>248</v>
      </c>
      <c r="B2117" s="6" t="s">
        <v>4500</v>
      </c>
      <c r="C2117" s="7" t="str">
        <f t="shared" si="99"/>
        <v>Ms.</v>
      </c>
      <c r="D2117" s="7" t="str">
        <f t="shared" si="100"/>
        <v xml:space="preserve"> Hilary K.</v>
      </c>
      <c r="E2117" s="7" t="str">
        <f t="shared" si="101"/>
        <v>Dionne</v>
      </c>
    </row>
    <row r="2118" spans="1:5" ht="15.6" x14ac:dyDescent="0.3">
      <c r="A2118" s="6" t="s">
        <v>246</v>
      </c>
      <c r="B2118" s="6" t="s">
        <v>4501</v>
      </c>
      <c r="C2118" s="7" t="str">
        <f t="shared" si="99"/>
        <v>Ms.</v>
      </c>
      <c r="D2118" s="7" t="str">
        <f t="shared" si="100"/>
        <v xml:space="preserve"> Dominique</v>
      </c>
      <c r="E2118" s="7" t="str">
        <f t="shared" si="101"/>
        <v>Stasulli</v>
      </c>
    </row>
    <row r="2119" spans="1:5" ht="15.6" x14ac:dyDescent="0.3">
      <c r="A2119" s="6" t="s">
        <v>245</v>
      </c>
      <c r="B2119" s="6" t="s">
        <v>4502</v>
      </c>
      <c r="C2119" s="7" t="str">
        <f t="shared" si="99"/>
        <v>Mr.</v>
      </c>
      <c r="D2119" s="7" t="str">
        <f t="shared" si="100"/>
        <v xml:space="preserve"> Carlos I</v>
      </c>
      <c r="E2119" s="7" t="str">
        <f t="shared" si="101"/>
        <v>Duran</v>
      </c>
    </row>
    <row r="2120" spans="1:5" ht="15.6" x14ac:dyDescent="0.3">
      <c r="A2120" s="6" t="s">
        <v>244</v>
      </c>
      <c r="B2120" s="6" t="s">
        <v>4503</v>
      </c>
      <c r="C2120" s="7" t="str">
        <f t="shared" si="99"/>
        <v>Mr.</v>
      </c>
      <c r="D2120" s="7" t="str">
        <f t="shared" si="100"/>
        <v xml:space="preserve"> Matthew</v>
      </c>
      <c r="E2120" s="7" t="str">
        <f t="shared" si="101"/>
        <v>Klundt</v>
      </c>
    </row>
    <row r="2121" spans="1:5" ht="15.6" x14ac:dyDescent="0.3">
      <c r="A2121" s="6" t="s">
        <v>243</v>
      </c>
      <c r="B2121" s="6" t="s">
        <v>4504</v>
      </c>
      <c r="C2121" s="7" t="str">
        <f t="shared" si="99"/>
        <v>Ms.</v>
      </c>
      <c r="D2121" s="7" t="str">
        <f t="shared" si="100"/>
        <v xml:space="preserve"> Kara</v>
      </c>
      <c r="E2121" s="7" t="str">
        <f t="shared" si="101"/>
        <v>Waters</v>
      </c>
    </row>
    <row r="2122" spans="1:5" ht="15.6" x14ac:dyDescent="0.3">
      <c r="A2122" s="6" t="s">
        <v>242</v>
      </c>
      <c r="B2122" s="6" t="s">
        <v>4505</v>
      </c>
      <c r="C2122" s="7" t="str">
        <f t="shared" si="99"/>
        <v>Ms.</v>
      </c>
      <c r="D2122" s="7" t="str">
        <f t="shared" si="100"/>
        <v xml:space="preserve"> Sarah S</v>
      </c>
      <c r="E2122" s="7" t="str">
        <f t="shared" si="101"/>
        <v>Rusk</v>
      </c>
    </row>
    <row r="2123" spans="1:5" ht="15.6" x14ac:dyDescent="0.3">
      <c r="A2123" s="6" t="s">
        <v>241</v>
      </c>
      <c r="B2123" s="6" t="s">
        <v>4506</v>
      </c>
      <c r="C2123" s="7" t="str">
        <f t="shared" si="99"/>
        <v>Ms.</v>
      </c>
      <c r="D2123" s="7" t="str">
        <f t="shared" si="100"/>
        <v xml:space="preserve"> Shauna R.</v>
      </c>
      <c r="E2123" s="7" t="str">
        <f t="shared" si="101"/>
        <v>Gersbach</v>
      </c>
    </row>
    <row r="2124" spans="1:5" ht="15.6" x14ac:dyDescent="0.3">
      <c r="A2124" s="6" t="s">
        <v>240</v>
      </c>
      <c r="B2124" s="6" t="s">
        <v>4507</v>
      </c>
      <c r="C2124" s="7" t="str">
        <f t="shared" si="99"/>
        <v>Ms.</v>
      </c>
      <c r="D2124" s="7" t="str">
        <f t="shared" si="100"/>
        <v xml:space="preserve"> Lindsay J.</v>
      </c>
      <c r="E2124" s="7" t="str">
        <f t="shared" si="101"/>
        <v>Taylor-Watson</v>
      </c>
    </row>
    <row r="2125" spans="1:5" ht="15.6" x14ac:dyDescent="0.3">
      <c r="A2125" s="6" t="s">
        <v>239</v>
      </c>
      <c r="B2125" s="6" t="s">
        <v>4508</v>
      </c>
      <c r="C2125" s="7" t="str">
        <f t="shared" si="99"/>
        <v>Ms.</v>
      </c>
      <c r="D2125" s="7" t="str">
        <f t="shared" si="100"/>
        <v xml:space="preserve"> Danya A.</v>
      </c>
      <c r="E2125" s="7" t="str">
        <f t="shared" si="101"/>
        <v>Crawford</v>
      </c>
    </row>
    <row r="2126" spans="1:5" ht="15.6" x14ac:dyDescent="0.3">
      <c r="A2126" s="6" t="s">
        <v>238</v>
      </c>
      <c r="B2126" s="6" t="s">
        <v>4509</v>
      </c>
      <c r="C2126" s="7" t="str">
        <f t="shared" si="99"/>
        <v>Ms.</v>
      </c>
      <c r="D2126" s="7" t="str">
        <f t="shared" si="100"/>
        <v xml:space="preserve"> Lorraine</v>
      </c>
      <c r="E2126" s="7" t="str">
        <f t="shared" si="101"/>
        <v>Levitsky</v>
      </c>
    </row>
    <row r="2127" spans="1:5" ht="15.6" x14ac:dyDescent="0.3">
      <c r="A2127" s="6" t="s">
        <v>237</v>
      </c>
      <c r="B2127" s="6" t="s">
        <v>4510</v>
      </c>
      <c r="C2127" s="7" t="str">
        <f t="shared" si="99"/>
        <v>Ms.</v>
      </c>
      <c r="D2127" s="7" t="str">
        <f t="shared" si="100"/>
        <v xml:space="preserve"> Jennifer L.</v>
      </c>
      <c r="E2127" s="7" t="str">
        <f t="shared" si="101"/>
        <v>Carroll</v>
      </c>
    </row>
    <row r="2128" spans="1:5" ht="15.6" x14ac:dyDescent="0.3">
      <c r="A2128" s="6" t="s">
        <v>236</v>
      </c>
      <c r="B2128" s="6" t="s">
        <v>4511</v>
      </c>
      <c r="C2128" s="7" t="str">
        <f t="shared" si="99"/>
        <v>Mr.</v>
      </c>
      <c r="D2128" s="7" t="str">
        <f t="shared" si="100"/>
        <v xml:space="preserve"> Jesus Sr.</v>
      </c>
      <c r="E2128" s="7" t="str">
        <f t="shared" si="101"/>
        <v>Campos</v>
      </c>
    </row>
    <row r="2129" spans="1:5" ht="15.6" x14ac:dyDescent="0.3">
      <c r="A2129" s="6" t="s">
        <v>235</v>
      </c>
      <c r="B2129" s="6" t="s">
        <v>4512</v>
      </c>
      <c r="C2129" s="7" t="str">
        <f t="shared" si="99"/>
        <v>Ms.</v>
      </c>
      <c r="D2129" s="7" t="str">
        <f t="shared" si="100"/>
        <v xml:space="preserve"> Kristen</v>
      </c>
      <c r="E2129" s="7" t="str">
        <f t="shared" si="101"/>
        <v>Flajslik</v>
      </c>
    </row>
    <row r="2130" spans="1:5" ht="15.6" x14ac:dyDescent="0.3">
      <c r="A2130" s="6" t="s">
        <v>234</v>
      </c>
      <c r="B2130" s="6" t="s">
        <v>4513</v>
      </c>
      <c r="C2130" s="7" t="str">
        <f t="shared" si="99"/>
        <v>Ms.</v>
      </c>
      <c r="D2130" s="7" t="str">
        <f t="shared" si="100"/>
        <v xml:space="preserve"> Catherine C.</v>
      </c>
      <c r="E2130" s="7" t="str">
        <f t="shared" si="101"/>
        <v>Chua</v>
      </c>
    </row>
    <row r="2131" spans="1:5" ht="15.6" x14ac:dyDescent="0.3">
      <c r="A2131" s="6" t="s">
        <v>233</v>
      </c>
      <c r="B2131" s="6" t="s">
        <v>4514</v>
      </c>
      <c r="C2131" s="7" t="str">
        <f t="shared" si="99"/>
        <v>Ms.</v>
      </c>
      <c r="D2131" s="7" t="str">
        <f t="shared" si="100"/>
        <v xml:space="preserve"> Paula</v>
      </c>
      <c r="E2131" s="7" t="str">
        <f t="shared" si="101"/>
        <v>Wiltse</v>
      </c>
    </row>
    <row r="2132" spans="1:5" ht="15.6" x14ac:dyDescent="0.3">
      <c r="A2132" s="6" t="s">
        <v>232</v>
      </c>
      <c r="B2132" s="6" t="s">
        <v>4515</v>
      </c>
      <c r="C2132" s="7" t="str">
        <f t="shared" si="99"/>
        <v>Ms.</v>
      </c>
      <c r="D2132" s="7" t="str">
        <f t="shared" si="100"/>
        <v xml:space="preserve"> Evan</v>
      </c>
      <c r="E2132" s="7" t="str">
        <f t="shared" si="101"/>
        <v>Fisher</v>
      </c>
    </row>
    <row r="2133" spans="1:5" ht="15.6" x14ac:dyDescent="0.3">
      <c r="A2133" s="6" t="s">
        <v>231</v>
      </c>
      <c r="B2133" s="6" t="s">
        <v>4516</v>
      </c>
      <c r="C2133" s="7" t="str">
        <f t="shared" si="99"/>
        <v>Mr.</v>
      </c>
      <c r="D2133" s="7" t="str">
        <f t="shared" si="100"/>
        <v xml:space="preserve"> Nathan J</v>
      </c>
      <c r="E2133" s="7" t="str">
        <f t="shared" si="101"/>
        <v>Wilzbacher</v>
      </c>
    </row>
    <row r="2134" spans="1:5" ht="15.6" x14ac:dyDescent="0.3">
      <c r="A2134" s="6" t="s">
        <v>230</v>
      </c>
      <c r="B2134" s="6" t="s">
        <v>4517</v>
      </c>
      <c r="C2134" s="7" t="str">
        <f t="shared" si="99"/>
        <v>Ms.</v>
      </c>
      <c r="D2134" s="7" t="str">
        <f t="shared" si="100"/>
        <v xml:space="preserve"> Ashley M</v>
      </c>
      <c r="E2134" s="7" t="str">
        <f t="shared" si="101"/>
        <v>Thayer</v>
      </c>
    </row>
    <row r="2135" spans="1:5" ht="15.6" x14ac:dyDescent="0.3">
      <c r="A2135" s="6" t="s">
        <v>229</v>
      </c>
      <c r="B2135" s="6" t="s">
        <v>4518</v>
      </c>
      <c r="C2135" s="7" t="str">
        <f t="shared" si="99"/>
        <v>Mr.</v>
      </c>
      <c r="D2135" s="7" t="str">
        <f t="shared" si="100"/>
        <v xml:space="preserve"> Jason</v>
      </c>
      <c r="E2135" s="7" t="str">
        <f t="shared" si="101"/>
        <v>Brosseau</v>
      </c>
    </row>
    <row r="2136" spans="1:5" ht="15.6" x14ac:dyDescent="0.3">
      <c r="A2136" s="6" t="s">
        <v>228</v>
      </c>
      <c r="B2136" s="6" t="s">
        <v>4519</v>
      </c>
      <c r="C2136" s="7" t="str">
        <f t="shared" si="99"/>
        <v>Mr.</v>
      </c>
      <c r="D2136" s="7" t="str">
        <f t="shared" si="100"/>
        <v xml:space="preserve"> Marshall</v>
      </c>
      <c r="E2136" s="7" t="str">
        <f t="shared" si="101"/>
        <v>Phares</v>
      </c>
    </row>
    <row r="2137" spans="1:5" ht="15.6" x14ac:dyDescent="0.3">
      <c r="A2137" s="6" t="s">
        <v>227</v>
      </c>
      <c r="B2137" s="6" t="s">
        <v>4520</v>
      </c>
      <c r="C2137" s="7" t="str">
        <f t="shared" si="99"/>
        <v>Mr.</v>
      </c>
      <c r="D2137" s="7" t="str">
        <f t="shared" si="100"/>
        <v xml:space="preserve"> Lavar</v>
      </c>
      <c r="E2137" s="7" t="str">
        <f t="shared" si="101"/>
        <v>Curley</v>
      </c>
    </row>
    <row r="2138" spans="1:5" ht="15.6" x14ac:dyDescent="0.3">
      <c r="A2138" s="6" t="s">
        <v>226</v>
      </c>
      <c r="B2138" s="6" t="s">
        <v>4521</v>
      </c>
      <c r="C2138" s="7" t="str">
        <f t="shared" si="99"/>
        <v>Mr.</v>
      </c>
      <c r="D2138" s="7" t="str">
        <f t="shared" si="100"/>
        <v xml:space="preserve"> Charlie T.</v>
      </c>
      <c r="E2138" s="7" t="str">
        <f t="shared" si="101"/>
        <v>Johnston</v>
      </c>
    </row>
    <row r="2139" spans="1:5" ht="15.6" x14ac:dyDescent="0.3">
      <c r="A2139" s="6" t="s">
        <v>225</v>
      </c>
      <c r="B2139" s="6" t="s">
        <v>4522</v>
      </c>
      <c r="C2139" s="7" t="str">
        <f t="shared" si="99"/>
        <v>Mrs.</v>
      </c>
      <c r="D2139" s="7" t="str">
        <f t="shared" si="100"/>
        <v xml:space="preserve"> Lauren</v>
      </c>
      <c r="E2139" s="7" t="str">
        <f t="shared" si="101"/>
        <v>Padula</v>
      </c>
    </row>
    <row r="2140" spans="1:5" ht="15.6" x14ac:dyDescent="0.3">
      <c r="A2140" s="6" t="s">
        <v>224</v>
      </c>
      <c r="B2140" s="6" t="s">
        <v>4523</v>
      </c>
      <c r="C2140" s="7" t="str">
        <f t="shared" si="99"/>
        <v>Mr.</v>
      </c>
      <c r="D2140" s="7" t="str">
        <f t="shared" si="100"/>
        <v xml:space="preserve"> Arthur</v>
      </c>
      <c r="E2140" s="7" t="str">
        <f t="shared" si="101"/>
        <v>Gamirov</v>
      </c>
    </row>
    <row r="2141" spans="1:5" ht="15.6" x14ac:dyDescent="0.3">
      <c r="A2141" s="6" t="s">
        <v>223</v>
      </c>
      <c r="B2141" s="6" t="s">
        <v>4524</v>
      </c>
      <c r="C2141" s="7" t="str">
        <f t="shared" si="99"/>
        <v>Mr.</v>
      </c>
      <c r="D2141" s="7" t="str">
        <f t="shared" si="100"/>
        <v xml:space="preserve"> Thomas</v>
      </c>
      <c r="E2141" s="7" t="str">
        <f t="shared" si="101"/>
        <v>Briot</v>
      </c>
    </row>
    <row r="2142" spans="1:5" ht="15.6" x14ac:dyDescent="0.3">
      <c r="A2142" s="6" t="s">
        <v>222</v>
      </c>
      <c r="B2142" s="6" t="s">
        <v>4525</v>
      </c>
      <c r="C2142" s="7" t="str">
        <f t="shared" si="99"/>
        <v>Ms.</v>
      </c>
      <c r="D2142" s="7" t="str">
        <f t="shared" si="100"/>
        <v xml:space="preserve"> Jennifer</v>
      </c>
      <c r="E2142" s="7" t="str">
        <f t="shared" si="101"/>
        <v>De Hueck</v>
      </c>
    </row>
    <row r="2143" spans="1:5" ht="15.6" x14ac:dyDescent="0.3">
      <c r="A2143" s="6" t="s">
        <v>221</v>
      </c>
      <c r="B2143" s="6" t="s">
        <v>4526</v>
      </c>
      <c r="C2143" s="7" t="str">
        <f t="shared" si="99"/>
        <v>Ms.</v>
      </c>
      <c r="D2143" s="7" t="str">
        <f t="shared" si="100"/>
        <v xml:space="preserve"> Tammy</v>
      </c>
      <c r="E2143" s="7" t="str">
        <f t="shared" si="101"/>
        <v>Putt</v>
      </c>
    </row>
    <row r="2144" spans="1:5" ht="15.6" x14ac:dyDescent="0.3">
      <c r="A2144" s="6" t="s">
        <v>220</v>
      </c>
      <c r="B2144" s="6" t="s">
        <v>4527</v>
      </c>
      <c r="C2144" s="7" t="str">
        <f t="shared" si="99"/>
        <v>Ms.</v>
      </c>
      <c r="D2144" s="7" t="str">
        <f t="shared" si="100"/>
        <v xml:space="preserve"> Lena</v>
      </c>
      <c r="E2144" s="7" t="str">
        <f t="shared" si="101"/>
        <v>Deiman</v>
      </c>
    </row>
    <row r="2145" spans="1:5" ht="15.6" x14ac:dyDescent="0.3">
      <c r="A2145" s="6" t="s">
        <v>219</v>
      </c>
      <c r="B2145" s="6" t="s">
        <v>4528</v>
      </c>
      <c r="C2145" s="7" t="str">
        <f t="shared" si="99"/>
        <v>Ms.</v>
      </c>
      <c r="D2145" s="7" t="str">
        <f t="shared" si="100"/>
        <v xml:space="preserve"> Valentina</v>
      </c>
      <c r="E2145" s="7" t="str">
        <f t="shared" si="101"/>
        <v>Bonanni</v>
      </c>
    </row>
    <row r="2146" spans="1:5" ht="15.6" x14ac:dyDescent="0.3">
      <c r="A2146" s="6" t="s">
        <v>218</v>
      </c>
      <c r="B2146" s="6" t="s">
        <v>4529</v>
      </c>
      <c r="C2146" s="7" t="str">
        <f t="shared" si="99"/>
        <v>Mr.</v>
      </c>
      <c r="D2146" s="7" t="str">
        <f t="shared" si="100"/>
        <v xml:space="preserve"> Russell N.</v>
      </c>
      <c r="E2146" s="7" t="str">
        <f t="shared" si="101"/>
        <v>Stein</v>
      </c>
    </row>
    <row r="2147" spans="1:5" ht="15.6" x14ac:dyDescent="0.3">
      <c r="A2147" s="6" t="s">
        <v>217</v>
      </c>
      <c r="B2147" s="6" t="s">
        <v>4530</v>
      </c>
      <c r="C2147" s="7" t="str">
        <f t="shared" si="99"/>
        <v>Mr.</v>
      </c>
      <c r="D2147" s="7" t="str">
        <f t="shared" si="100"/>
        <v xml:space="preserve"> Scott R.</v>
      </c>
      <c r="E2147" s="7" t="str">
        <f t="shared" si="101"/>
        <v>Laumann</v>
      </c>
    </row>
    <row r="2148" spans="1:5" ht="15.6" x14ac:dyDescent="0.3">
      <c r="A2148" s="6" t="s">
        <v>216</v>
      </c>
      <c r="B2148" s="6" t="s">
        <v>4531</v>
      </c>
      <c r="C2148" s="7" t="str">
        <f t="shared" si="99"/>
        <v>Mr.</v>
      </c>
      <c r="D2148" s="7" t="str">
        <f t="shared" si="100"/>
        <v xml:space="preserve"> Jose Francisco Sr.</v>
      </c>
      <c r="E2148" s="7" t="str">
        <f t="shared" si="101"/>
        <v>Galaviz</v>
      </c>
    </row>
    <row r="2149" spans="1:5" ht="15.6" x14ac:dyDescent="0.3">
      <c r="A2149" s="6" t="s">
        <v>215</v>
      </c>
      <c r="B2149" s="6" t="s">
        <v>4532</v>
      </c>
      <c r="C2149" s="7" t="str">
        <f t="shared" si="99"/>
        <v>Mr.</v>
      </c>
      <c r="D2149" s="7" t="str">
        <f t="shared" si="100"/>
        <v xml:space="preserve"> Paul J</v>
      </c>
      <c r="E2149" s="7" t="str">
        <f t="shared" si="101"/>
        <v>Piper</v>
      </c>
    </row>
    <row r="2150" spans="1:5" ht="15.6" x14ac:dyDescent="0.3">
      <c r="A2150" s="6" t="s">
        <v>214</v>
      </c>
      <c r="B2150" s="6" t="s">
        <v>4533</v>
      </c>
      <c r="C2150" s="7" t="str">
        <f t="shared" si="99"/>
        <v>Mr.</v>
      </c>
      <c r="D2150" s="7" t="str">
        <f t="shared" si="100"/>
        <v xml:space="preserve"> Adam</v>
      </c>
      <c r="E2150" s="7" t="str">
        <f t="shared" si="101"/>
        <v>Cantini</v>
      </c>
    </row>
    <row r="2151" spans="1:5" ht="15.6" x14ac:dyDescent="0.3">
      <c r="A2151" s="6" t="s">
        <v>213</v>
      </c>
      <c r="B2151" s="6" t="s">
        <v>4534</v>
      </c>
      <c r="C2151" s="7" t="str">
        <f t="shared" si="99"/>
        <v>Mr.</v>
      </c>
      <c r="D2151" s="7" t="str">
        <f t="shared" si="100"/>
        <v xml:space="preserve"> Edward J.</v>
      </c>
      <c r="E2151" s="7" t="str">
        <f t="shared" si="101"/>
        <v>Hartman</v>
      </c>
    </row>
    <row r="2152" spans="1:5" ht="15.6" x14ac:dyDescent="0.3">
      <c r="A2152" s="6" t="s">
        <v>212</v>
      </c>
      <c r="B2152" s="6" t="s">
        <v>4535</v>
      </c>
      <c r="C2152" s="7" t="str">
        <f t="shared" si="99"/>
        <v>Mr.</v>
      </c>
      <c r="D2152" s="7" t="str">
        <f t="shared" si="100"/>
        <v xml:space="preserve"> Patrick A.</v>
      </c>
      <c r="E2152" s="7" t="str">
        <f t="shared" si="101"/>
        <v>Werhane</v>
      </c>
    </row>
    <row r="2153" spans="1:5" ht="15.6" x14ac:dyDescent="0.3">
      <c r="A2153" s="6" t="s">
        <v>211</v>
      </c>
      <c r="B2153" s="6" t="s">
        <v>4536</v>
      </c>
      <c r="C2153" s="7" t="str">
        <f t="shared" si="99"/>
        <v>Mr.</v>
      </c>
      <c r="D2153" s="7" t="str">
        <f t="shared" si="100"/>
        <v xml:space="preserve"> Geraint H</v>
      </c>
      <c r="E2153" s="7" t="str">
        <f t="shared" si="101"/>
        <v>Davies</v>
      </c>
    </row>
    <row r="2154" spans="1:5" ht="15.6" x14ac:dyDescent="0.3">
      <c r="A2154" s="6" t="s">
        <v>210</v>
      </c>
      <c r="B2154" s="6" t="s">
        <v>4537</v>
      </c>
      <c r="C2154" s="7" t="str">
        <f t="shared" si="99"/>
        <v>Mr.</v>
      </c>
      <c r="D2154" s="7" t="str">
        <f t="shared" si="100"/>
        <v xml:space="preserve"> Dj</v>
      </c>
      <c r="E2154" s="7" t="str">
        <f t="shared" si="101"/>
        <v>Hummel</v>
      </c>
    </row>
    <row r="2155" spans="1:5" ht="15.6" x14ac:dyDescent="0.3">
      <c r="A2155" s="6" t="s">
        <v>209</v>
      </c>
      <c r="B2155" s="6" t="s">
        <v>4538</v>
      </c>
      <c r="C2155" s="7" t="str">
        <f t="shared" si="99"/>
        <v>Mr.</v>
      </c>
      <c r="D2155" s="7" t="str">
        <f t="shared" si="100"/>
        <v xml:space="preserve"> Zachary A</v>
      </c>
      <c r="E2155" s="7" t="str">
        <f t="shared" si="101"/>
        <v>Lutz</v>
      </c>
    </row>
    <row r="2156" spans="1:5" ht="15.6" x14ac:dyDescent="0.3">
      <c r="A2156" s="6" t="s">
        <v>208</v>
      </c>
      <c r="B2156" s="6" t="s">
        <v>4539</v>
      </c>
      <c r="C2156" s="7" t="str">
        <f t="shared" si="99"/>
        <v>Mr.</v>
      </c>
      <c r="D2156" s="7" t="str">
        <f t="shared" si="100"/>
        <v xml:space="preserve"> Brian W.</v>
      </c>
      <c r="E2156" s="7" t="str">
        <f t="shared" si="101"/>
        <v>Waters</v>
      </c>
    </row>
    <row r="2157" spans="1:5" ht="15.6" x14ac:dyDescent="0.3">
      <c r="A2157" s="6" t="s">
        <v>207</v>
      </c>
      <c r="B2157" s="6" t="s">
        <v>4540</v>
      </c>
      <c r="C2157" s="7" t="str">
        <f t="shared" si="99"/>
        <v>Mr.</v>
      </c>
      <c r="D2157" s="7" t="str">
        <f t="shared" si="100"/>
        <v xml:space="preserve"> Joe</v>
      </c>
      <c r="E2157" s="7" t="str">
        <f t="shared" si="101"/>
        <v>Viglienzoni</v>
      </c>
    </row>
    <row r="2158" spans="1:5" ht="15.6" x14ac:dyDescent="0.3">
      <c r="A2158" s="6" t="s">
        <v>206</v>
      </c>
      <c r="B2158" s="6" t="s">
        <v>4541</v>
      </c>
      <c r="C2158" s="7" t="str">
        <f t="shared" si="99"/>
        <v>Mr.</v>
      </c>
      <c r="D2158" s="7" t="str">
        <f t="shared" si="100"/>
        <v xml:space="preserve"> Stephen</v>
      </c>
      <c r="E2158" s="7" t="str">
        <f t="shared" si="101"/>
        <v>Rathbun</v>
      </c>
    </row>
    <row r="2159" spans="1:5" ht="15.6" x14ac:dyDescent="0.3">
      <c r="A2159" s="6" t="s">
        <v>205</v>
      </c>
      <c r="B2159" s="6" t="s">
        <v>4542</v>
      </c>
      <c r="C2159" s="7" t="str">
        <f t="shared" si="99"/>
        <v>Ms.</v>
      </c>
      <c r="D2159" s="7" t="str">
        <f t="shared" si="100"/>
        <v xml:space="preserve"> Ellen L.</v>
      </c>
      <c r="E2159" s="7" t="str">
        <f t="shared" si="101"/>
        <v>crane</v>
      </c>
    </row>
    <row r="2160" spans="1:5" ht="15.6" x14ac:dyDescent="0.3">
      <c r="A2160" s="6" t="s">
        <v>204</v>
      </c>
      <c r="B2160" s="6" t="s">
        <v>4543</v>
      </c>
      <c r="C2160" s="7" t="str">
        <f t="shared" si="99"/>
        <v>Ms.</v>
      </c>
      <c r="D2160" s="7" t="str">
        <f t="shared" si="100"/>
        <v xml:space="preserve"> Cindy</v>
      </c>
      <c r="E2160" s="7" t="str">
        <f t="shared" si="101"/>
        <v>Conant</v>
      </c>
    </row>
    <row r="2161" spans="1:5" ht="15.6" x14ac:dyDescent="0.3">
      <c r="A2161" s="6" t="s">
        <v>203</v>
      </c>
      <c r="B2161" s="6" t="s">
        <v>4544</v>
      </c>
      <c r="C2161" s="7" t="str">
        <f t="shared" si="99"/>
        <v>Ms.</v>
      </c>
      <c r="D2161" s="7" t="str">
        <f t="shared" si="100"/>
        <v xml:space="preserve"> Abigail R.</v>
      </c>
      <c r="E2161" s="7" t="str">
        <f t="shared" si="101"/>
        <v>Huyser-Wierenga</v>
      </c>
    </row>
    <row r="2162" spans="1:5" ht="15.6" x14ac:dyDescent="0.3">
      <c r="A2162" s="6" t="s">
        <v>202</v>
      </c>
      <c r="B2162" s="6" t="s">
        <v>4545</v>
      </c>
      <c r="C2162" s="7" t="str">
        <f t="shared" si="99"/>
        <v>Ms.</v>
      </c>
      <c r="D2162" s="7" t="str">
        <f t="shared" si="100"/>
        <v xml:space="preserve"> Amy L.</v>
      </c>
      <c r="E2162" s="7" t="str">
        <f t="shared" si="101"/>
        <v>Natalini</v>
      </c>
    </row>
    <row r="2163" spans="1:5" ht="15.6" x14ac:dyDescent="0.3">
      <c r="A2163" s="6" t="s">
        <v>201</v>
      </c>
      <c r="B2163" s="6" t="s">
        <v>4546</v>
      </c>
      <c r="C2163" s="7" t="str">
        <f t="shared" si="99"/>
        <v>Ms.</v>
      </c>
      <c r="D2163" s="7" t="str">
        <f t="shared" si="100"/>
        <v xml:space="preserve"> Amy</v>
      </c>
      <c r="E2163" s="7" t="str">
        <f t="shared" si="101"/>
        <v>Robbins</v>
      </c>
    </row>
    <row r="2164" spans="1:5" ht="15.6" x14ac:dyDescent="0.3">
      <c r="A2164" s="6" t="s">
        <v>199</v>
      </c>
      <c r="B2164" s="6" t="s">
        <v>4547</v>
      </c>
      <c r="C2164" s="7" t="str">
        <f t="shared" si="99"/>
        <v>Mrs.</v>
      </c>
      <c r="D2164" s="7" t="str">
        <f t="shared" si="100"/>
        <v xml:space="preserve"> Grace H</v>
      </c>
      <c r="E2164" s="7" t="str">
        <f t="shared" si="101"/>
        <v>Stanislav</v>
      </c>
    </row>
    <row r="2165" spans="1:5" ht="15.6" x14ac:dyDescent="0.3">
      <c r="A2165" s="6" t="s">
        <v>198</v>
      </c>
      <c r="B2165" s="6" t="s">
        <v>4548</v>
      </c>
      <c r="C2165" s="7" t="str">
        <f t="shared" si="99"/>
        <v>Ms.</v>
      </c>
      <c r="D2165" s="7" t="str">
        <f t="shared" si="100"/>
        <v xml:space="preserve"> Caitie J.</v>
      </c>
      <c r="E2165" s="7" t="str">
        <f t="shared" si="101"/>
        <v>Meyer</v>
      </c>
    </row>
    <row r="2166" spans="1:5" ht="15.6" x14ac:dyDescent="0.3">
      <c r="A2166" s="6" t="s">
        <v>197</v>
      </c>
      <c r="B2166" s="6" t="s">
        <v>4549</v>
      </c>
      <c r="C2166" s="7" t="str">
        <f t="shared" si="99"/>
        <v>Mr.</v>
      </c>
      <c r="D2166" s="7" t="str">
        <f t="shared" si="100"/>
        <v xml:space="preserve"> Benjamin</v>
      </c>
      <c r="E2166" s="7" t="str">
        <f t="shared" si="101"/>
        <v>Mears</v>
      </c>
    </row>
    <row r="2167" spans="1:5" ht="15.6" x14ac:dyDescent="0.3">
      <c r="A2167" s="6" t="s">
        <v>196</v>
      </c>
      <c r="B2167" s="6" t="s">
        <v>4550</v>
      </c>
      <c r="C2167" s="7" t="str">
        <f t="shared" si="99"/>
        <v>Mr.</v>
      </c>
      <c r="D2167" s="7" t="str">
        <f t="shared" si="100"/>
        <v xml:space="preserve"> Ian T</v>
      </c>
      <c r="E2167" s="7" t="str">
        <f t="shared" si="101"/>
        <v>Neill</v>
      </c>
    </row>
    <row r="2168" spans="1:5" ht="15.6" x14ac:dyDescent="0.3">
      <c r="A2168" s="6" t="s">
        <v>195</v>
      </c>
      <c r="B2168" s="6" t="s">
        <v>4551</v>
      </c>
      <c r="C2168" s="7" t="str">
        <f t="shared" si="99"/>
        <v>Mr.</v>
      </c>
      <c r="D2168" s="7" t="str">
        <f t="shared" si="100"/>
        <v xml:space="preserve"> Tadese</v>
      </c>
      <c r="E2168" s="7" t="str">
        <f t="shared" si="101"/>
        <v>Tola</v>
      </c>
    </row>
    <row r="2169" spans="1:5" ht="15.6" x14ac:dyDescent="0.3">
      <c r="A2169" s="6" t="s">
        <v>194</v>
      </c>
      <c r="B2169" s="6" t="s">
        <v>4552</v>
      </c>
      <c r="C2169" s="7" t="str">
        <f t="shared" si="99"/>
        <v>Mr.</v>
      </c>
      <c r="D2169" s="7" t="str">
        <f t="shared" si="100"/>
        <v xml:space="preserve"> Jonathan</v>
      </c>
      <c r="E2169" s="7" t="str">
        <f t="shared" si="101"/>
        <v>Briskman</v>
      </c>
    </row>
    <row r="2170" spans="1:5" ht="15.6" x14ac:dyDescent="0.3">
      <c r="A2170" s="6" t="s">
        <v>193</v>
      </c>
      <c r="B2170" s="6" t="s">
        <v>4553</v>
      </c>
      <c r="C2170" s="7" t="str">
        <f t="shared" si="99"/>
        <v>Mr.</v>
      </c>
      <c r="D2170" s="7" t="str">
        <f t="shared" si="100"/>
        <v xml:space="preserve"> Dathan</v>
      </c>
      <c r="E2170" s="7" t="str">
        <f t="shared" si="101"/>
        <v>Ritzenhein</v>
      </c>
    </row>
    <row r="2171" spans="1:5" ht="15.6" x14ac:dyDescent="0.3">
      <c r="A2171" s="6" t="s">
        <v>192</v>
      </c>
      <c r="B2171" s="6" t="s">
        <v>4554</v>
      </c>
      <c r="C2171" s="7" t="str">
        <f t="shared" si="99"/>
        <v>Mr.</v>
      </c>
      <c r="D2171" s="7" t="str">
        <f t="shared" si="100"/>
        <v xml:space="preserve"> Eric</v>
      </c>
      <c r="E2171" s="7" t="str">
        <f t="shared" si="101"/>
        <v>Malkowski</v>
      </c>
    </row>
    <row r="2172" spans="1:5" ht="15.6" x14ac:dyDescent="0.3">
      <c r="A2172" s="6" t="s">
        <v>191</v>
      </c>
      <c r="B2172" s="6" t="s">
        <v>4555</v>
      </c>
      <c r="C2172" s="7" t="str">
        <f t="shared" si="99"/>
        <v>Ms.</v>
      </c>
      <c r="D2172" s="7" t="str">
        <f t="shared" si="100"/>
        <v xml:space="preserve"> Allison M</v>
      </c>
      <c r="E2172" s="7" t="str">
        <f t="shared" si="101"/>
        <v>Andreyko</v>
      </c>
    </row>
    <row r="2173" spans="1:5" ht="15.6" x14ac:dyDescent="0.3">
      <c r="A2173" s="6" t="s">
        <v>190</v>
      </c>
      <c r="B2173" s="6" t="s">
        <v>4556</v>
      </c>
      <c r="C2173" s="7" t="str">
        <f t="shared" si="99"/>
        <v>Mr.</v>
      </c>
      <c r="D2173" s="7" t="str">
        <f t="shared" si="100"/>
        <v xml:space="preserve"> Paul</v>
      </c>
      <c r="E2173" s="7" t="str">
        <f t="shared" si="101"/>
        <v>Landry</v>
      </c>
    </row>
    <row r="2174" spans="1:5" ht="15.6" x14ac:dyDescent="0.3">
      <c r="A2174" s="6" t="s">
        <v>189</v>
      </c>
      <c r="B2174" s="6" t="s">
        <v>4557</v>
      </c>
      <c r="C2174" s="7" t="str">
        <f t="shared" si="99"/>
        <v>Mr.</v>
      </c>
      <c r="D2174" s="7" t="str">
        <f t="shared" si="100"/>
        <v xml:space="preserve"> Aaron R</v>
      </c>
      <c r="E2174" s="7" t="str">
        <f t="shared" si="101"/>
        <v>Lozier</v>
      </c>
    </row>
    <row r="2175" spans="1:5" ht="15.6" x14ac:dyDescent="0.3">
      <c r="A2175" s="6" t="s">
        <v>188</v>
      </c>
      <c r="B2175" s="6" t="s">
        <v>4558</v>
      </c>
      <c r="C2175" s="7" t="str">
        <f t="shared" si="99"/>
        <v>Ms.</v>
      </c>
      <c r="D2175" s="7" t="str">
        <f t="shared" si="100"/>
        <v xml:space="preserve"> Caitlin H.</v>
      </c>
      <c r="E2175" s="7" t="str">
        <f t="shared" si="101"/>
        <v>O'Brien</v>
      </c>
    </row>
    <row r="2176" spans="1:5" ht="15.6" x14ac:dyDescent="0.3">
      <c r="A2176" s="6" t="s">
        <v>187</v>
      </c>
      <c r="B2176" s="6" t="s">
        <v>4559</v>
      </c>
      <c r="C2176" s="7" t="str">
        <f t="shared" si="99"/>
        <v>Mr.</v>
      </c>
      <c r="D2176" s="7" t="str">
        <f t="shared" si="100"/>
        <v xml:space="preserve"> Harald E.</v>
      </c>
      <c r="E2176" s="7" t="str">
        <f t="shared" si="101"/>
        <v>Rodas</v>
      </c>
    </row>
    <row r="2177" spans="1:5" ht="15.6" x14ac:dyDescent="0.3">
      <c r="A2177" s="6" t="s">
        <v>186</v>
      </c>
      <c r="B2177" s="6" t="s">
        <v>4560</v>
      </c>
      <c r="C2177" s="7" t="str">
        <f t="shared" si="99"/>
        <v>Ms.</v>
      </c>
      <c r="D2177" s="7" t="str">
        <f t="shared" si="100"/>
        <v xml:space="preserve"> Siobhan A.</v>
      </c>
      <c r="E2177" s="7" t="str">
        <f t="shared" si="101"/>
        <v>O'Connor</v>
      </c>
    </row>
    <row r="2178" spans="1:5" ht="15.6" x14ac:dyDescent="0.3">
      <c r="A2178" s="6" t="s">
        <v>185</v>
      </c>
      <c r="B2178" s="6" t="s">
        <v>4561</v>
      </c>
      <c r="C2178" s="7" t="str">
        <f t="shared" si="99"/>
        <v>Ms.</v>
      </c>
      <c r="D2178" s="7" t="str">
        <f t="shared" si="100"/>
        <v xml:space="preserve"> Andrea J.</v>
      </c>
      <c r="E2178" s="7" t="str">
        <f t="shared" si="101"/>
        <v>White</v>
      </c>
    </row>
    <row r="2179" spans="1:5" ht="15.6" x14ac:dyDescent="0.3">
      <c r="A2179" s="6" t="s">
        <v>184</v>
      </c>
      <c r="B2179" s="6" t="s">
        <v>4562</v>
      </c>
      <c r="C2179" s="7" t="str">
        <f t="shared" ref="C2179:C2242" si="102">MID(B2179,FIND(",",B2179)+2,FIND(" ",B2179,FIND(",",B2179)+2)-FIND(",",B2179)-2)</f>
        <v>Ms.</v>
      </c>
      <c r="D2179" s="7" t="str">
        <f t="shared" ref="D2179:D2242" si="103">MID(B2179,FIND(" ",B2179,FIND(",",B2179)+2)+1,LEN(B2179)-FIND(" ",B2179,FIND(",",B2179)+2))</f>
        <v xml:space="preserve"> Marie</v>
      </c>
      <c r="E2179" s="7" t="str">
        <f t="shared" ref="E2179:E2242" si="104">LEFT(B2179,FIND(",",B2179)-1)</f>
        <v>Davenport</v>
      </c>
    </row>
    <row r="2180" spans="1:5" ht="15.6" x14ac:dyDescent="0.3">
      <c r="A2180" s="6" t="s">
        <v>183</v>
      </c>
      <c r="B2180" s="6" t="s">
        <v>4563</v>
      </c>
      <c r="C2180" s="7" t="str">
        <f t="shared" si="102"/>
        <v>Ms.</v>
      </c>
      <c r="D2180" s="7" t="str">
        <f t="shared" si="103"/>
        <v xml:space="preserve"> Rachel A.</v>
      </c>
      <c r="E2180" s="7" t="str">
        <f t="shared" si="104"/>
        <v>Karmen</v>
      </c>
    </row>
    <row r="2181" spans="1:5" ht="15.6" x14ac:dyDescent="0.3">
      <c r="A2181" s="6" t="s">
        <v>182</v>
      </c>
      <c r="B2181" s="6" t="s">
        <v>4564</v>
      </c>
      <c r="C2181" s="7" t="str">
        <f t="shared" si="102"/>
        <v>Ms.</v>
      </c>
      <c r="D2181" s="7" t="str">
        <f t="shared" si="103"/>
        <v xml:space="preserve"> Emma</v>
      </c>
      <c r="E2181" s="7" t="str">
        <f t="shared" si="104"/>
        <v>Miller</v>
      </c>
    </row>
    <row r="2182" spans="1:5" ht="15.6" x14ac:dyDescent="0.3">
      <c r="A2182" s="6" t="s">
        <v>181</v>
      </c>
      <c r="B2182" s="6" t="s">
        <v>4565</v>
      </c>
      <c r="C2182" s="7" t="str">
        <f t="shared" si="102"/>
        <v>Ms.</v>
      </c>
      <c r="D2182" s="7" t="str">
        <f t="shared" si="103"/>
        <v xml:space="preserve"> Kiersten</v>
      </c>
      <c r="E2182" s="7" t="str">
        <f t="shared" si="104"/>
        <v>Lippmann</v>
      </c>
    </row>
    <row r="2183" spans="1:5" ht="15.6" x14ac:dyDescent="0.3">
      <c r="A2183" s="6" t="s">
        <v>180</v>
      </c>
      <c r="B2183" s="6" t="s">
        <v>4566</v>
      </c>
      <c r="C2183" s="7" t="str">
        <f t="shared" si="102"/>
        <v>Ms.</v>
      </c>
      <c r="D2183" s="7" t="str">
        <f t="shared" si="103"/>
        <v xml:space="preserve"> Rachael</v>
      </c>
      <c r="E2183" s="7" t="str">
        <f t="shared" si="104"/>
        <v>Klehm</v>
      </c>
    </row>
    <row r="2184" spans="1:5" ht="15.6" x14ac:dyDescent="0.3">
      <c r="A2184" s="6" t="s">
        <v>179</v>
      </c>
      <c r="B2184" s="6" t="s">
        <v>4567</v>
      </c>
      <c r="C2184" s="7" t="str">
        <f t="shared" si="102"/>
        <v>Mr.</v>
      </c>
      <c r="D2184" s="7" t="str">
        <f t="shared" si="103"/>
        <v xml:space="preserve"> Timothy P.</v>
      </c>
      <c r="E2184" s="7" t="str">
        <f t="shared" si="104"/>
        <v>Murphy</v>
      </c>
    </row>
    <row r="2185" spans="1:5" ht="15.6" x14ac:dyDescent="0.3">
      <c r="A2185" s="6" t="s">
        <v>178</v>
      </c>
      <c r="B2185" s="6" t="s">
        <v>4568</v>
      </c>
      <c r="C2185" s="7" t="str">
        <f t="shared" si="102"/>
        <v>Mr.</v>
      </c>
      <c r="D2185" s="7" t="str">
        <f t="shared" si="103"/>
        <v xml:space="preserve"> Lelisa</v>
      </c>
      <c r="E2185" s="7" t="str">
        <f t="shared" si="104"/>
        <v>Desisa</v>
      </c>
    </row>
    <row r="2186" spans="1:5" ht="15.6" x14ac:dyDescent="0.3">
      <c r="A2186" s="6" t="s">
        <v>177</v>
      </c>
      <c r="B2186" s="6" t="s">
        <v>4569</v>
      </c>
      <c r="C2186" s="7" t="str">
        <f t="shared" si="102"/>
        <v>Mr.</v>
      </c>
      <c r="D2186" s="7" t="str">
        <f t="shared" si="103"/>
        <v xml:space="preserve"> Nate</v>
      </c>
      <c r="E2186" s="7" t="str">
        <f t="shared" si="104"/>
        <v>Brooks</v>
      </c>
    </row>
    <row r="2187" spans="1:5" ht="15.6" x14ac:dyDescent="0.3">
      <c r="A2187" s="6" t="s">
        <v>176</v>
      </c>
      <c r="B2187" s="6" t="s">
        <v>4570</v>
      </c>
      <c r="C2187" s="7" t="str">
        <f t="shared" si="102"/>
        <v>Mr.</v>
      </c>
      <c r="D2187" s="7" t="str">
        <f t="shared" si="103"/>
        <v xml:space="preserve"> Chris C.</v>
      </c>
      <c r="E2187" s="7" t="str">
        <f t="shared" si="104"/>
        <v>Stone</v>
      </c>
    </row>
    <row r="2188" spans="1:5" ht="15.6" x14ac:dyDescent="0.3">
      <c r="A2188" s="6" t="s">
        <v>175</v>
      </c>
      <c r="B2188" s="6" t="s">
        <v>4571</v>
      </c>
      <c r="C2188" s="7" t="str">
        <f t="shared" si="102"/>
        <v>Mr.</v>
      </c>
      <c r="D2188" s="7" t="str">
        <f t="shared" si="103"/>
        <v xml:space="preserve"> Scott</v>
      </c>
      <c r="E2188" s="7" t="str">
        <f t="shared" si="104"/>
        <v>Weispfennig</v>
      </c>
    </row>
    <row r="2189" spans="1:5" ht="15.6" x14ac:dyDescent="0.3">
      <c r="A2189" s="6" t="s">
        <v>174</v>
      </c>
      <c r="B2189" s="6" t="s">
        <v>4572</v>
      </c>
      <c r="C2189" s="7" t="str">
        <f t="shared" si="102"/>
        <v>Mr.</v>
      </c>
      <c r="D2189" s="7" t="str">
        <f t="shared" si="103"/>
        <v xml:space="preserve"> Kevin</v>
      </c>
      <c r="E2189" s="7" t="str">
        <f t="shared" si="104"/>
        <v>Sorrell</v>
      </c>
    </row>
    <row r="2190" spans="1:5" ht="15.6" x14ac:dyDescent="0.3">
      <c r="A2190" s="6" t="s">
        <v>173</v>
      </c>
      <c r="B2190" s="6" t="s">
        <v>4573</v>
      </c>
      <c r="C2190" s="7" t="str">
        <f t="shared" si="102"/>
        <v>Mr.</v>
      </c>
      <c r="D2190" s="7" t="str">
        <f t="shared" si="103"/>
        <v xml:space="preserve"> Erik C.</v>
      </c>
      <c r="E2190" s="7" t="str">
        <f t="shared" si="104"/>
        <v>Morris</v>
      </c>
    </row>
    <row r="2191" spans="1:5" ht="15.6" x14ac:dyDescent="0.3">
      <c r="A2191" s="6" t="s">
        <v>172</v>
      </c>
      <c r="B2191" s="6" t="s">
        <v>4574</v>
      </c>
      <c r="C2191" s="7" t="str">
        <f t="shared" si="102"/>
        <v>Mr.</v>
      </c>
      <c r="D2191" s="7" t="str">
        <f t="shared" si="103"/>
        <v xml:space="preserve"> Shawn C</v>
      </c>
      <c r="E2191" s="7" t="str">
        <f t="shared" si="104"/>
        <v>Marek</v>
      </c>
    </row>
    <row r="2192" spans="1:5" ht="15.6" x14ac:dyDescent="0.3">
      <c r="A2192" s="6" t="s">
        <v>171</v>
      </c>
      <c r="B2192" s="6" t="s">
        <v>4575</v>
      </c>
      <c r="C2192" s="7" t="str">
        <f t="shared" si="102"/>
        <v>Mr.</v>
      </c>
      <c r="D2192" s="7" t="str">
        <f t="shared" si="103"/>
        <v xml:space="preserve"> Vajin L.</v>
      </c>
      <c r="E2192" s="7" t="str">
        <f t="shared" si="104"/>
        <v>Armstrong</v>
      </c>
    </row>
    <row r="2193" spans="1:5" ht="15.6" x14ac:dyDescent="0.3">
      <c r="A2193" s="6" t="s">
        <v>169</v>
      </c>
      <c r="B2193" s="6" t="s">
        <v>4576</v>
      </c>
      <c r="C2193" s="7" t="str">
        <f t="shared" si="102"/>
        <v>Mr.</v>
      </c>
      <c r="D2193" s="7" t="str">
        <f t="shared" si="103"/>
        <v xml:space="preserve"> John K. Jr.</v>
      </c>
      <c r="E2193" s="7" t="str">
        <f t="shared" si="104"/>
        <v>Werner</v>
      </c>
    </row>
    <row r="2194" spans="1:5" ht="15.6" x14ac:dyDescent="0.3">
      <c r="A2194" s="6" t="s">
        <v>167</v>
      </c>
      <c r="B2194" s="6" t="s">
        <v>4577</v>
      </c>
      <c r="C2194" s="7" t="str">
        <f t="shared" si="102"/>
        <v>Mr.</v>
      </c>
      <c r="D2194" s="7" t="str">
        <f t="shared" si="103"/>
        <v xml:space="preserve"> Kevin J.</v>
      </c>
      <c r="E2194" s="7" t="str">
        <f t="shared" si="104"/>
        <v>Gries</v>
      </c>
    </row>
    <row r="2195" spans="1:5" ht="15.6" x14ac:dyDescent="0.3">
      <c r="A2195" s="6" t="s">
        <v>165</v>
      </c>
      <c r="B2195" s="6" t="s">
        <v>4578</v>
      </c>
      <c r="C2195" s="7" t="str">
        <f t="shared" si="102"/>
        <v>Mr.</v>
      </c>
      <c r="D2195" s="7" t="str">
        <f t="shared" si="103"/>
        <v xml:space="preserve"> Kirby W.</v>
      </c>
      <c r="E2195" s="7" t="str">
        <f t="shared" si="104"/>
        <v>Mills</v>
      </c>
    </row>
    <row r="2196" spans="1:5" ht="15.6" x14ac:dyDescent="0.3">
      <c r="A2196" s="6" t="s">
        <v>163</v>
      </c>
      <c r="B2196" s="6" t="s">
        <v>4579</v>
      </c>
      <c r="C2196" s="7" t="str">
        <f t="shared" si="102"/>
        <v>Mr.</v>
      </c>
      <c r="D2196" s="7" t="str">
        <f t="shared" si="103"/>
        <v xml:space="preserve"> J A</v>
      </c>
      <c r="E2196" s="7" t="str">
        <f t="shared" si="104"/>
        <v>Penny</v>
      </c>
    </row>
    <row r="2197" spans="1:5" ht="15.6" x14ac:dyDescent="0.3">
      <c r="A2197" s="6" t="s">
        <v>162</v>
      </c>
      <c r="B2197" s="6" t="s">
        <v>4580</v>
      </c>
      <c r="C2197" s="7" t="str">
        <f t="shared" si="102"/>
        <v>Mr.</v>
      </c>
      <c r="D2197" s="7" t="str">
        <f t="shared" si="103"/>
        <v xml:space="preserve"> Dustin G.</v>
      </c>
      <c r="E2197" s="7" t="str">
        <f t="shared" si="104"/>
        <v>Hicks</v>
      </c>
    </row>
    <row r="2198" spans="1:5" ht="15.6" x14ac:dyDescent="0.3">
      <c r="A2198" s="6" t="s">
        <v>161</v>
      </c>
      <c r="B2198" s="6" t="s">
        <v>4581</v>
      </c>
      <c r="C2198" s="7" t="str">
        <f t="shared" si="102"/>
        <v>Mr.</v>
      </c>
      <c r="D2198" s="7" t="str">
        <f t="shared" si="103"/>
        <v xml:space="preserve"> Anthony G</v>
      </c>
      <c r="E2198" s="7" t="str">
        <f t="shared" si="104"/>
        <v>Masayesva</v>
      </c>
    </row>
    <row r="2199" spans="1:5" ht="15.6" x14ac:dyDescent="0.3">
      <c r="A2199" s="6" t="s">
        <v>160</v>
      </c>
      <c r="B2199" s="6" t="s">
        <v>4582</v>
      </c>
      <c r="C2199" s="7" t="str">
        <f t="shared" si="102"/>
        <v>Mr.</v>
      </c>
      <c r="D2199" s="7" t="str">
        <f t="shared" si="103"/>
        <v xml:space="preserve"> Ryan</v>
      </c>
      <c r="E2199" s="7" t="str">
        <f t="shared" si="104"/>
        <v>Paavola</v>
      </c>
    </row>
    <row r="2200" spans="1:5" ht="15.6" x14ac:dyDescent="0.3">
      <c r="A2200" s="6" t="s">
        <v>159</v>
      </c>
      <c r="B2200" s="6" t="s">
        <v>4583</v>
      </c>
      <c r="C2200" s="7" t="str">
        <f t="shared" si="102"/>
        <v>Mr.</v>
      </c>
      <c r="D2200" s="7" t="str">
        <f t="shared" si="103"/>
        <v xml:space="preserve"> Eric N</v>
      </c>
      <c r="E2200" s="7" t="str">
        <f t="shared" si="104"/>
        <v>Gehlsen</v>
      </c>
    </row>
    <row r="2201" spans="1:5" ht="15.6" x14ac:dyDescent="0.3">
      <c r="A2201" s="6" t="s">
        <v>158</v>
      </c>
      <c r="B2201" s="6" t="s">
        <v>4584</v>
      </c>
      <c r="C2201" s="7" t="str">
        <f t="shared" si="102"/>
        <v>Mr.</v>
      </c>
      <c r="D2201" s="7" t="str">
        <f t="shared" si="103"/>
        <v xml:space="preserve"> Connor</v>
      </c>
      <c r="E2201" s="7" t="str">
        <f t="shared" si="104"/>
        <v>Roche</v>
      </c>
    </row>
    <row r="2202" spans="1:5" ht="15.6" x14ac:dyDescent="0.3">
      <c r="A2202" s="6" t="s">
        <v>157</v>
      </c>
      <c r="B2202" s="6" t="s">
        <v>4585</v>
      </c>
      <c r="C2202" s="7" t="str">
        <f t="shared" si="102"/>
        <v>Mr.</v>
      </c>
      <c r="D2202" s="7" t="str">
        <f t="shared" si="103"/>
        <v xml:space="preserve"> Patrick H.</v>
      </c>
      <c r="E2202" s="7" t="str">
        <f t="shared" si="104"/>
        <v>Hearn</v>
      </c>
    </row>
    <row r="2203" spans="1:5" ht="15.6" x14ac:dyDescent="0.3">
      <c r="A2203" s="6" t="s">
        <v>156</v>
      </c>
      <c r="B2203" s="6" t="s">
        <v>4586</v>
      </c>
      <c r="C2203" s="7" t="str">
        <f t="shared" si="102"/>
        <v>Mr.</v>
      </c>
      <c r="D2203" s="7" t="str">
        <f t="shared" si="103"/>
        <v xml:space="preserve"> Tyler</v>
      </c>
      <c r="E2203" s="7" t="str">
        <f t="shared" si="104"/>
        <v>Dimson</v>
      </c>
    </row>
    <row r="2204" spans="1:5" ht="15.6" x14ac:dyDescent="0.3">
      <c r="A2204" s="6" t="s">
        <v>155</v>
      </c>
      <c r="B2204" s="6" t="s">
        <v>4587</v>
      </c>
      <c r="C2204" s="7" t="str">
        <f t="shared" si="102"/>
        <v>Ms.</v>
      </c>
      <c r="D2204" s="7" t="str">
        <f t="shared" si="103"/>
        <v xml:space="preserve"> Deborah L.</v>
      </c>
      <c r="E2204" s="7" t="str">
        <f t="shared" si="104"/>
        <v>Slason</v>
      </c>
    </row>
    <row r="2205" spans="1:5" ht="15.6" x14ac:dyDescent="0.3">
      <c r="A2205" s="6" t="s">
        <v>154</v>
      </c>
      <c r="B2205" s="6" t="s">
        <v>4588</v>
      </c>
      <c r="C2205" s="7" t="str">
        <f t="shared" si="102"/>
        <v>Ms.</v>
      </c>
      <c r="D2205" s="7" t="str">
        <f t="shared" si="103"/>
        <v xml:space="preserve"> Andrea K</v>
      </c>
      <c r="E2205" s="7" t="str">
        <f t="shared" si="104"/>
        <v>Gibson</v>
      </c>
    </row>
    <row r="2206" spans="1:5" ht="15.6" x14ac:dyDescent="0.3">
      <c r="A2206" s="6" t="s">
        <v>153</v>
      </c>
      <c r="B2206" s="6" t="s">
        <v>4589</v>
      </c>
      <c r="C2206" s="7" t="str">
        <f t="shared" si="102"/>
        <v>Ms.</v>
      </c>
      <c r="D2206" s="7" t="str">
        <f t="shared" si="103"/>
        <v xml:space="preserve"> Elleree</v>
      </c>
      <c r="E2206" s="7" t="str">
        <f t="shared" si="104"/>
        <v>Erdos</v>
      </c>
    </row>
    <row r="2207" spans="1:5" ht="15.6" x14ac:dyDescent="0.3">
      <c r="A2207" s="6" t="s">
        <v>152</v>
      </c>
      <c r="B2207" s="6" t="s">
        <v>4590</v>
      </c>
      <c r="C2207" s="7" t="str">
        <f t="shared" si="102"/>
        <v>Mr.</v>
      </c>
      <c r="D2207" s="7" t="str">
        <f t="shared" si="103"/>
        <v xml:space="preserve"> Brandon J</v>
      </c>
      <c r="E2207" s="7" t="str">
        <f t="shared" si="104"/>
        <v>Cushman</v>
      </c>
    </row>
    <row r="2208" spans="1:5" ht="15.6" x14ac:dyDescent="0.3">
      <c r="A2208" s="6" t="s">
        <v>151</v>
      </c>
      <c r="B2208" s="6" t="s">
        <v>4591</v>
      </c>
      <c r="C2208" s="7" t="str">
        <f t="shared" si="102"/>
        <v>Mr.</v>
      </c>
      <c r="D2208" s="7" t="str">
        <f t="shared" si="103"/>
        <v xml:space="preserve"> Steve</v>
      </c>
      <c r="E2208" s="7" t="str">
        <f t="shared" si="104"/>
        <v>Hammel</v>
      </c>
    </row>
    <row r="2209" spans="1:5" ht="15.6" x14ac:dyDescent="0.3">
      <c r="A2209" s="6" t="s">
        <v>150</v>
      </c>
      <c r="B2209" s="6" t="s">
        <v>4592</v>
      </c>
      <c r="C2209" s="7" t="str">
        <f t="shared" si="102"/>
        <v>Ms.</v>
      </c>
      <c r="D2209" s="7" t="str">
        <f t="shared" si="103"/>
        <v xml:space="preserve"> Nina Wavik Sr.</v>
      </c>
      <c r="E2209" s="7" t="str">
        <f t="shared" si="104"/>
        <v>Ytterstad</v>
      </c>
    </row>
    <row r="2210" spans="1:5" ht="15.6" x14ac:dyDescent="0.3">
      <c r="A2210" s="6" t="s">
        <v>149</v>
      </c>
      <c r="B2210" s="6" t="s">
        <v>4593</v>
      </c>
      <c r="C2210" s="7" t="str">
        <f t="shared" si="102"/>
        <v>Ms.</v>
      </c>
      <c r="D2210" s="7" t="str">
        <f t="shared" si="103"/>
        <v xml:space="preserve"> Dani</v>
      </c>
      <c r="E2210" s="7" t="str">
        <f t="shared" si="104"/>
        <v>Prince</v>
      </c>
    </row>
    <row r="2211" spans="1:5" ht="15.6" x14ac:dyDescent="0.3">
      <c r="A2211" s="6" t="s">
        <v>148</v>
      </c>
      <c r="B2211" s="6" t="s">
        <v>4594</v>
      </c>
      <c r="C2211" s="7" t="str">
        <f t="shared" si="102"/>
        <v>Ms.</v>
      </c>
      <c r="D2211" s="7" t="str">
        <f t="shared" si="103"/>
        <v xml:space="preserve"> Jennifer A.</v>
      </c>
      <c r="E2211" s="7" t="str">
        <f t="shared" si="104"/>
        <v>Freeman</v>
      </c>
    </row>
    <row r="2212" spans="1:5" ht="15.6" x14ac:dyDescent="0.3">
      <c r="A2212" s="6" t="s">
        <v>147</v>
      </c>
      <c r="B2212" s="6" t="s">
        <v>4595</v>
      </c>
      <c r="C2212" s="7" t="str">
        <f t="shared" si="102"/>
        <v>Mr.</v>
      </c>
      <c r="D2212" s="7" t="str">
        <f t="shared" si="103"/>
        <v xml:space="preserve"> Martin</v>
      </c>
      <c r="E2212" s="7" t="str">
        <f t="shared" si="104"/>
        <v>Petrulak</v>
      </c>
    </row>
    <row r="2213" spans="1:5" ht="15.6" x14ac:dyDescent="0.3">
      <c r="A2213" s="6" t="s">
        <v>146</v>
      </c>
      <c r="B2213" s="6" t="s">
        <v>4596</v>
      </c>
      <c r="C2213" s="7" t="str">
        <f t="shared" si="102"/>
        <v>Mr.</v>
      </c>
      <c r="D2213" s="7" t="str">
        <f t="shared" si="103"/>
        <v xml:space="preserve"> Steve</v>
      </c>
      <c r="E2213" s="7" t="str">
        <f t="shared" si="104"/>
        <v>Lloyd</v>
      </c>
    </row>
    <row r="2214" spans="1:5" ht="15.6" x14ac:dyDescent="0.3">
      <c r="A2214" s="6" t="s">
        <v>145</v>
      </c>
      <c r="B2214" s="6" t="s">
        <v>4597</v>
      </c>
      <c r="C2214" s="7" t="str">
        <f t="shared" si="102"/>
        <v>Mr.</v>
      </c>
      <c r="D2214" s="7" t="str">
        <f t="shared" si="103"/>
        <v xml:space="preserve"> Christopher</v>
      </c>
      <c r="E2214" s="7" t="str">
        <f t="shared" si="104"/>
        <v>Zablocki</v>
      </c>
    </row>
    <row r="2215" spans="1:5" ht="15.6" x14ac:dyDescent="0.3">
      <c r="A2215" s="6" t="s">
        <v>144</v>
      </c>
      <c r="B2215" s="6" t="s">
        <v>4598</v>
      </c>
      <c r="C2215" s="7" t="str">
        <f t="shared" si="102"/>
        <v>Ms.</v>
      </c>
      <c r="D2215" s="7" t="str">
        <f t="shared" si="103"/>
        <v xml:space="preserve"> Kathryn M.</v>
      </c>
      <c r="E2215" s="7" t="str">
        <f t="shared" si="104"/>
        <v>Van Meter</v>
      </c>
    </row>
    <row r="2216" spans="1:5" ht="15.6" x14ac:dyDescent="0.3">
      <c r="A2216" s="6" t="s">
        <v>143</v>
      </c>
      <c r="B2216" s="6" t="s">
        <v>4599</v>
      </c>
      <c r="C2216" s="7" t="str">
        <f t="shared" si="102"/>
        <v>Ms.</v>
      </c>
      <c r="D2216" s="7" t="str">
        <f t="shared" si="103"/>
        <v xml:space="preserve"> Emily</v>
      </c>
      <c r="E2216" s="7" t="str">
        <f t="shared" si="104"/>
        <v>Babay</v>
      </c>
    </row>
    <row r="2217" spans="1:5" ht="15.6" x14ac:dyDescent="0.3">
      <c r="A2217" s="6" t="s">
        <v>142</v>
      </c>
      <c r="B2217" s="6" t="s">
        <v>4600</v>
      </c>
      <c r="C2217" s="7" t="str">
        <f t="shared" si="102"/>
        <v>Mr.</v>
      </c>
      <c r="D2217" s="7" t="str">
        <f t="shared" si="103"/>
        <v xml:space="preserve"> Trent A</v>
      </c>
      <c r="E2217" s="7" t="str">
        <f t="shared" si="104"/>
        <v>Taylor</v>
      </c>
    </row>
    <row r="2218" spans="1:5" ht="15.6" x14ac:dyDescent="0.3">
      <c r="A2218" s="6" t="s">
        <v>141</v>
      </c>
      <c r="B2218" s="6" t="s">
        <v>4601</v>
      </c>
      <c r="C2218" s="7" t="str">
        <f t="shared" si="102"/>
        <v>Ms.</v>
      </c>
      <c r="D2218" s="7" t="str">
        <f t="shared" si="103"/>
        <v xml:space="preserve"> Jennifer E</v>
      </c>
      <c r="E2218" s="7" t="str">
        <f t="shared" si="104"/>
        <v>Smith</v>
      </c>
    </row>
    <row r="2219" spans="1:5" ht="15.6" x14ac:dyDescent="0.3">
      <c r="A2219" s="6" t="s">
        <v>140</v>
      </c>
      <c r="B2219" s="6" t="s">
        <v>4602</v>
      </c>
      <c r="C2219" s="7" t="str">
        <f t="shared" si="102"/>
        <v>Ms.</v>
      </c>
      <c r="D2219" s="7" t="str">
        <f t="shared" si="103"/>
        <v xml:space="preserve"> Polly</v>
      </c>
      <c r="E2219" s="7" t="str">
        <f t="shared" si="104"/>
        <v>Moody</v>
      </c>
    </row>
    <row r="2220" spans="1:5" ht="15.6" x14ac:dyDescent="0.3">
      <c r="A2220" s="6" t="s">
        <v>139</v>
      </c>
      <c r="B2220" s="6" t="s">
        <v>4603</v>
      </c>
      <c r="C2220" s="7" t="str">
        <f t="shared" si="102"/>
        <v>Ms.</v>
      </c>
      <c r="D2220" s="7" t="str">
        <f t="shared" si="103"/>
        <v xml:space="preserve"> Elizabeth</v>
      </c>
      <c r="E2220" s="7" t="str">
        <f t="shared" si="104"/>
        <v>Swierzbinski</v>
      </c>
    </row>
    <row r="2221" spans="1:5" ht="15.6" x14ac:dyDescent="0.3">
      <c r="A2221" s="6" t="s">
        <v>138</v>
      </c>
      <c r="B2221" s="6" t="s">
        <v>4604</v>
      </c>
      <c r="C2221" s="7" t="str">
        <f t="shared" si="102"/>
        <v>Ms.</v>
      </c>
      <c r="D2221" s="7" t="str">
        <f t="shared" si="103"/>
        <v xml:space="preserve"> Tiffany A.</v>
      </c>
      <c r="E2221" s="7" t="str">
        <f t="shared" si="104"/>
        <v>Schwartz</v>
      </c>
    </row>
    <row r="2222" spans="1:5" ht="15.6" x14ac:dyDescent="0.3">
      <c r="A2222" s="6" t="s">
        <v>137</v>
      </c>
      <c r="B2222" s="6" t="s">
        <v>4605</v>
      </c>
      <c r="C2222" s="7" t="str">
        <f t="shared" si="102"/>
        <v>Mr.</v>
      </c>
      <c r="D2222" s="7" t="str">
        <f t="shared" si="103"/>
        <v xml:space="preserve"> Cole</v>
      </c>
      <c r="E2222" s="7" t="str">
        <f t="shared" si="104"/>
        <v>Sanseverino</v>
      </c>
    </row>
    <row r="2223" spans="1:5" ht="15.6" x14ac:dyDescent="0.3">
      <c r="A2223" s="6" t="s">
        <v>136</v>
      </c>
      <c r="B2223" s="6" t="s">
        <v>4606</v>
      </c>
      <c r="C2223" s="7" t="str">
        <f t="shared" si="102"/>
        <v>Mr.</v>
      </c>
      <c r="D2223" s="7" t="str">
        <f t="shared" si="103"/>
        <v xml:space="preserve"> Matthew T.</v>
      </c>
      <c r="E2223" s="7" t="str">
        <f t="shared" si="104"/>
        <v>Lawder</v>
      </c>
    </row>
    <row r="2224" spans="1:5" ht="15.6" x14ac:dyDescent="0.3">
      <c r="A2224" s="6" t="s">
        <v>135</v>
      </c>
      <c r="B2224" s="6" t="s">
        <v>4607</v>
      </c>
      <c r="C2224" s="7" t="str">
        <f t="shared" si="102"/>
        <v>Mr.</v>
      </c>
      <c r="D2224" s="7" t="str">
        <f t="shared" si="103"/>
        <v xml:space="preserve"> Zachary</v>
      </c>
      <c r="E2224" s="7" t="str">
        <f t="shared" si="104"/>
        <v>Young</v>
      </c>
    </row>
    <row r="2225" spans="1:5" ht="15.6" x14ac:dyDescent="0.3">
      <c r="A2225" s="6" t="s">
        <v>134</v>
      </c>
      <c r="B2225" s="6" t="s">
        <v>4608</v>
      </c>
      <c r="C2225" s="7" t="str">
        <f t="shared" si="102"/>
        <v>Mr.</v>
      </c>
      <c r="D2225" s="7" t="str">
        <f t="shared" si="103"/>
        <v xml:space="preserve"> Matthew T.</v>
      </c>
      <c r="E2225" s="7" t="str">
        <f t="shared" si="104"/>
        <v>Hoerner</v>
      </c>
    </row>
    <row r="2226" spans="1:5" ht="15.6" x14ac:dyDescent="0.3">
      <c r="A2226" s="6" t="s">
        <v>133</v>
      </c>
      <c r="B2226" s="6" t="s">
        <v>4609</v>
      </c>
      <c r="C2226" s="7" t="str">
        <f t="shared" si="102"/>
        <v>Mr.</v>
      </c>
      <c r="D2226" s="7" t="str">
        <f t="shared" si="103"/>
        <v xml:space="preserve"> Pat</v>
      </c>
      <c r="E2226" s="7" t="str">
        <f t="shared" si="104"/>
        <v>Benson</v>
      </c>
    </row>
    <row r="2227" spans="1:5" ht="15.6" x14ac:dyDescent="0.3">
      <c r="A2227" s="6" t="s">
        <v>132</v>
      </c>
      <c r="B2227" s="6" t="s">
        <v>4610</v>
      </c>
      <c r="C2227" s="7" t="str">
        <f t="shared" si="102"/>
        <v>Ms.</v>
      </c>
      <c r="D2227" s="7" t="str">
        <f t="shared" si="103"/>
        <v xml:space="preserve"> Ashley</v>
      </c>
      <c r="E2227" s="7" t="str">
        <f t="shared" si="104"/>
        <v>Horton</v>
      </c>
    </row>
    <row r="2228" spans="1:5" ht="15.6" x14ac:dyDescent="0.3">
      <c r="A2228" s="6" t="s">
        <v>131</v>
      </c>
      <c r="B2228" s="6" t="s">
        <v>4611</v>
      </c>
      <c r="C2228" s="7" t="str">
        <f t="shared" si="102"/>
        <v>Ms.</v>
      </c>
      <c r="D2228" s="7" t="str">
        <f t="shared" si="103"/>
        <v xml:space="preserve"> Elizabeth A.</v>
      </c>
      <c r="E2228" s="7" t="str">
        <f t="shared" si="104"/>
        <v>McGraw</v>
      </c>
    </row>
    <row r="2229" spans="1:5" ht="15.6" x14ac:dyDescent="0.3">
      <c r="A2229" s="6" t="s">
        <v>130</v>
      </c>
      <c r="B2229" s="6" t="s">
        <v>4612</v>
      </c>
      <c r="C2229" s="7" t="str">
        <f t="shared" si="102"/>
        <v>Ms.</v>
      </c>
      <c r="D2229" s="7" t="str">
        <f t="shared" si="103"/>
        <v xml:space="preserve"> Rebecca M.</v>
      </c>
      <c r="E2229" s="7" t="str">
        <f t="shared" si="104"/>
        <v>Beaulne</v>
      </c>
    </row>
    <row r="2230" spans="1:5" ht="15.6" x14ac:dyDescent="0.3">
      <c r="A2230" s="6" t="s">
        <v>129</v>
      </c>
      <c r="B2230" s="6" t="s">
        <v>4613</v>
      </c>
      <c r="C2230" s="7" t="str">
        <f t="shared" si="102"/>
        <v>Ms.</v>
      </c>
      <c r="D2230" s="7" t="str">
        <f t="shared" si="103"/>
        <v xml:space="preserve"> Ruth</v>
      </c>
      <c r="E2230" s="7" t="str">
        <f t="shared" si="104"/>
        <v>Lunz</v>
      </c>
    </row>
    <row r="2231" spans="1:5" ht="15.6" x14ac:dyDescent="0.3">
      <c r="A2231" s="6" t="s">
        <v>128</v>
      </c>
      <c r="B2231" s="6" t="s">
        <v>4614</v>
      </c>
      <c r="C2231" s="7" t="str">
        <f t="shared" si="102"/>
        <v>Mr.</v>
      </c>
      <c r="D2231" s="7" t="str">
        <f t="shared" si="103"/>
        <v xml:space="preserve"> Gregory S</v>
      </c>
      <c r="E2231" s="7" t="str">
        <f t="shared" si="104"/>
        <v>Kyle</v>
      </c>
    </row>
    <row r="2232" spans="1:5" ht="15.6" x14ac:dyDescent="0.3">
      <c r="A2232" s="6" t="s">
        <v>127</v>
      </c>
      <c r="B2232" s="6" t="s">
        <v>4615</v>
      </c>
      <c r="C2232" s="7" t="str">
        <f t="shared" si="102"/>
        <v>Ms.</v>
      </c>
      <c r="D2232" s="7" t="str">
        <f t="shared" si="103"/>
        <v xml:space="preserve"> Alexandra S</v>
      </c>
      <c r="E2232" s="7" t="str">
        <f t="shared" si="104"/>
        <v>Brackenwagen</v>
      </c>
    </row>
    <row r="2233" spans="1:5" ht="15.6" x14ac:dyDescent="0.3">
      <c r="A2233" s="6" t="s">
        <v>126</v>
      </c>
      <c r="B2233" s="6" t="s">
        <v>4616</v>
      </c>
      <c r="C2233" s="7" t="str">
        <f t="shared" si="102"/>
        <v>Ms.</v>
      </c>
      <c r="D2233" s="7" t="str">
        <f t="shared" si="103"/>
        <v xml:space="preserve"> Hillary</v>
      </c>
      <c r="E2233" s="7" t="str">
        <f t="shared" si="104"/>
        <v>Schmitt</v>
      </c>
    </row>
    <row r="2234" spans="1:5" ht="15.6" x14ac:dyDescent="0.3">
      <c r="A2234" s="6" t="s">
        <v>125</v>
      </c>
      <c r="B2234" s="6" t="s">
        <v>4617</v>
      </c>
      <c r="C2234" s="7" t="str">
        <f t="shared" si="102"/>
        <v>Ms.</v>
      </c>
      <c r="D2234" s="7" t="str">
        <f t="shared" si="103"/>
        <v xml:space="preserve"> Amy K.</v>
      </c>
      <c r="E2234" s="7" t="str">
        <f t="shared" si="104"/>
        <v>Borden</v>
      </c>
    </row>
    <row r="2235" spans="1:5" ht="15.6" x14ac:dyDescent="0.3">
      <c r="A2235" s="6" t="s">
        <v>124</v>
      </c>
      <c r="B2235" s="6" t="s">
        <v>4618</v>
      </c>
      <c r="C2235" s="7" t="str">
        <f t="shared" si="102"/>
        <v>Mr.</v>
      </c>
      <c r="D2235" s="7" t="str">
        <f t="shared" si="103"/>
        <v xml:space="preserve"> Scott</v>
      </c>
      <c r="E2235" s="7" t="str">
        <f t="shared" si="104"/>
        <v>McLean</v>
      </c>
    </row>
    <row r="2236" spans="1:5" ht="15.6" x14ac:dyDescent="0.3">
      <c r="A2236" s="6" t="s">
        <v>123</v>
      </c>
      <c r="B2236" s="6" t="s">
        <v>4619</v>
      </c>
      <c r="C2236" s="7" t="str">
        <f t="shared" si="102"/>
        <v>Mr.</v>
      </c>
      <c r="D2236" s="7" t="str">
        <f t="shared" si="103"/>
        <v xml:space="preserve"> John</v>
      </c>
      <c r="E2236" s="7" t="str">
        <f t="shared" si="104"/>
        <v>Regan</v>
      </c>
    </row>
    <row r="2237" spans="1:5" ht="15.6" x14ac:dyDescent="0.3">
      <c r="A2237" s="6" t="s">
        <v>122</v>
      </c>
      <c r="B2237" s="6" t="s">
        <v>4620</v>
      </c>
      <c r="C2237" s="7" t="str">
        <f t="shared" si="102"/>
        <v>Mr.</v>
      </c>
      <c r="D2237" s="7" t="str">
        <f t="shared" si="103"/>
        <v xml:space="preserve"> Maaikel</v>
      </c>
      <c r="E2237" s="7" t="str">
        <f t="shared" si="104"/>
        <v>Koenis</v>
      </c>
    </row>
    <row r="2238" spans="1:5" ht="15.6" x14ac:dyDescent="0.3">
      <c r="A2238" s="6" t="s">
        <v>121</v>
      </c>
      <c r="B2238" s="6" t="s">
        <v>4621</v>
      </c>
      <c r="C2238" s="7" t="str">
        <f t="shared" si="102"/>
        <v>Mr.</v>
      </c>
      <c r="D2238" s="7" t="str">
        <f t="shared" si="103"/>
        <v xml:space="preserve"> Daniel C</v>
      </c>
      <c r="E2238" s="7" t="str">
        <f t="shared" si="104"/>
        <v>Kittaka</v>
      </c>
    </row>
    <row r="2239" spans="1:5" ht="15.6" x14ac:dyDescent="0.3">
      <c r="A2239" s="6" t="s">
        <v>120</v>
      </c>
      <c r="B2239" s="6" t="s">
        <v>4622</v>
      </c>
      <c r="C2239" s="7" t="str">
        <f t="shared" si="102"/>
        <v>Mr.</v>
      </c>
      <c r="D2239" s="7" t="str">
        <f t="shared" si="103"/>
        <v xml:space="preserve"> Christopher S.</v>
      </c>
      <c r="E2239" s="7" t="str">
        <f t="shared" si="104"/>
        <v>Concannon</v>
      </c>
    </row>
    <row r="2240" spans="1:5" ht="15.6" x14ac:dyDescent="0.3">
      <c r="A2240" s="6" t="s">
        <v>119</v>
      </c>
      <c r="B2240" s="6" t="s">
        <v>4623</v>
      </c>
      <c r="C2240" s="7" t="str">
        <f t="shared" si="102"/>
        <v>Mr.</v>
      </c>
      <c r="D2240" s="7" t="str">
        <f t="shared" si="103"/>
        <v xml:space="preserve"> William R</v>
      </c>
      <c r="E2240" s="7" t="str">
        <f t="shared" si="104"/>
        <v>Johnson</v>
      </c>
    </row>
    <row r="2241" spans="1:5" ht="15.6" x14ac:dyDescent="0.3">
      <c r="A2241" s="6" t="s">
        <v>118</v>
      </c>
      <c r="B2241" s="6" t="s">
        <v>4624</v>
      </c>
      <c r="C2241" s="7" t="str">
        <f t="shared" si="102"/>
        <v>Ms.</v>
      </c>
      <c r="D2241" s="7" t="str">
        <f t="shared" si="103"/>
        <v xml:space="preserve"> Lyndsy</v>
      </c>
      <c r="E2241" s="7" t="str">
        <f t="shared" si="104"/>
        <v>Schultz</v>
      </c>
    </row>
    <row r="2242" spans="1:5" ht="15.6" x14ac:dyDescent="0.3">
      <c r="A2242" s="6" t="s">
        <v>117</v>
      </c>
      <c r="B2242" s="6" t="s">
        <v>4625</v>
      </c>
      <c r="C2242" s="7" t="str">
        <f t="shared" si="102"/>
        <v>Ms.</v>
      </c>
      <c r="D2242" s="7" t="str">
        <f t="shared" si="103"/>
        <v xml:space="preserve"> Jessica</v>
      </c>
      <c r="E2242" s="7" t="str">
        <f t="shared" si="104"/>
        <v>Brannigan</v>
      </c>
    </row>
    <row r="2243" spans="1:5" ht="15.6" x14ac:dyDescent="0.3">
      <c r="A2243" s="6" t="s">
        <v>116</v>
      </c>
      <c r="B2243" s="6" t="s">
        <v>4626</v>
      </c>
      <c r="C2243" s="7" t="str">
        <f t="shared" ref="C2243:C2306" si="105">MID(B2243,FIND(",",B2243)+2,FIND(" ",B2243,FIND(",",B2243)+2)-FIND(",",B2243)-2)</f>
        <v>Ms.</v>
      </c>
      <c r="D2243" s="7" t="str">
        <f t="shared" ref="D2243:D2306" si="106">MID(B2243,FIND(" ",B2243,FIND(",",B2243)+2)+1,LEN(B2243)-FIND(" ",B2243,FIND(",",B2243)+2))</f>
        <v xml:space="preserve"> Anna</v>
      </c>
      <c r="E2243" s="7" t="str">
        <f t="shared" ref="E2243:E2306" si="107">LEFT(B2243,FIND(",",B2243)-1)</f>
        <v>Cavallo</v>
      </c>
    </row>
    <row r="2244" spans="1:5" ht="15.6" x14ac:dyDescent="0.3">
      <c r="A2244" s="6" t="s">
        <v>115</v>
      </c>
      <c r="B2244" s="6" t="s">
        <v>4627</v>
      </c>
      <c r="C2244" s="7" t="str">
        <f t="shared" si="105"/>
        <v>Mr.</v>
      </c>
      <c r="D2244" s="7" t="str">
        <f t="shared" si="106"/>
        <v xml:space="preserve"> Jordan</v>
      </c>
      <c r="E2244" s="7" t="str">
        <f t="shared" si="107"/>
        <v>Chang</v>
      </c>
    </row>
    <row r="2245" spans="1:5" ht="15.6" x14ac:dyDescent="0.3">
      <c r="A2245" s="6" t="s">
        <v>114</v>
      </c>
      <c r="B2245" s="6" t="s">
        <v>4628</v>
      </c>
      <c r="C2245" s="7" t="str">
        <f t="shared" si="105"/>
        <v>Mr.</v>
      </c>
      <c r="D2245" s="7" t="str">
        <f t="shared" si="106"/>
        <v xml:space="preserve"> Brian</v>
      </c>
      <c r="E2245" s="7" t="str">
        <f t="shared" si="107"/>
        <v>Axelrod</v>
      </c>
    </row>
    <row r="2246" spans="1:5" ht="15.6" x14ac:dyDescent="0.3">
      <c r="A2246" s="6" t="s">
        <v>113</v>
      </c>
      <c r="B2246" s="6" t="s">
        <v>4629</v>
      </c>
      <c r="C2246" s="7" t="str">
        <f t="shared" si="105"/>
        <v>Ms.</v>
      </c>
      <c r="D2246" s="7" t="str">
        <f t="shared" si="106"/>
        <v xml:space="preserve"> Katherine A</v>
      </c>
      <c r="E2246" s="7" t="str">
        <f t="shared" si="107"/>
        <v>Davenport</v>
      </c>
    </row>
    <row r="2247" spans="1:5" ht="15.6" x14ac:dyDescent="0.3">
      <c r="A2247" s="6" t="s">
        <v>112</v>
      </c>
      <c r="B2247" s="6" t="s">
        <v>4630</v>
      </c>
      <c r="C2247" s="7" t="str">
        <f t="shared" si="105"/>
        <v>Ms.</v>
      </c>
      <c r="D2247" s="7" t="str">
        <f t="shared" si="106"/>
        <v xml:space="preserve"> Melanie</v>
      </c>
      <c r="E2247" s="7" t="str">
        <f t="shared" si="107"/>
        <v>Roberge</v>
      </c>
    </row>
    <row r="2248" spans="1:5" ht="15.6" x14ac:dyDescent="0.3">
      <c r="A2248" s="6" t="s">
        <v>111</v>
      </c>
      <c r="B2248" s="6" t="s">
        <v>4631</v>
      </c>
      <c r="C2248" s="7" t="str">
        <f t="shared" si="105"/>
        <v>Ms.</v>
      </c>
      <c r="D2248" s="7" t="str">
        <f t="shared" si="106"/>
        <v xml:space="preserve"> Jessica</v>
      </c>
      <c r="E2248" s="7" t="str">
        <f t="shared" si="107"/>
        <v>Schmidt</v>
      </c>
    </row>
    <row r="2249" spans="1:5" ht="15.6" x14ac:dyDescent="0.3">
      <c r="A2249" s="6" t="s">
        <v>110</v>
      </c>
      <c r="B2249" s="6" t="s">
        <v>4632</v>
      </c>
      <c r="C2249" s="7" t="str">
        <f t="shared" si="105"/>
        <v>Mr.</v>
      </c>
      <c r="D2249" s="7" t="str">
        <f t="shared" si="106"/>
        <v xml:space="preserve"> Eric S</v>
      </c>
      <c r="E2249" s="7" t="str">
        <f t="shared" si="107"/>
        <v>Kosters</v>
      </c>
    </row>
    <row r="2250" spans="1:5" ht="15.6" x14ac:dyDescent="0.3">
      <c r="A2250" s="6" t="s">
        <v>109</v>
      </c>
      <c r="B2250" s="6" t="s">
        <v>4633</v>
      </c>
      <c r="C2250" s="7" t="str">
        <f t="shared" si="105"/>
        <v>Mr.</v>
      </c>
      <c r="D2250" s="7" t="str">
        <f t="shared" si="106"/>
        <v xml:space="preserve"> Joseph</v>
      </c>
      <c r="E2250" s="7" t="str">
        <f t="shared" si="107"/>
        <v>Dykes</v>
      </c>
    </row>
    <row r="2251" spans="1:5" ht="15.6" x14ac:dyDescent="0.3">
      <c r="A2251" s="6" t="s">
        <v>108</v>
      </c>
      <c r="B2251" s="6" t="s">
        <v>4634</v>
      </c>
      <c r="C2251" s="7" t="str">
        <f t="shared" si="105"/>
        <v>Ms.</v>
      </c>
      <c r="D2251" s="7" t="str">
        <f t="shared" si="106"/>
        <v xml:space="preserve"> Mary</v>
      </c>
      <c r="E2251" s="7" t="str">
        <f t="shared" si="107"/>
        <v>Velan</v>
      </c>
    </row>
    <row r="2252" spans="1:5" ht="15.6" x14ac:dyDescent="0.3">
      <c r="A2252" s="6" t="s">
        <v>107</v>
      </c>
      <c r="B2252" s="6" t="s">
        <v>4635</v>
      </c>
      <c r="C2252" s="7" t="str">
        <f t="shared" si="105"/>
        <v>Ms.</v>
      </c>
      <c r="D2252" s="7" t="str">
        <f t="shared" si="106"/>
        <v xml:space="preserve"> Natalie</v>
      </c>
      <c r="E2252" s="7" t="str">
        <f t="shared" si="107"/>
        <v>Goolik</v>
      </c>
    </row>
    <row r="2253" spans="1:5" ht="15.6" x14ac:dyDescent="0.3">
      <c r="A2253" s="6" t="s">
        <v>106</v>
      </c>
      <c r="B2253" s="6" t="s">
        <v>4636</v>
      </c>
      <c r="C2253" s="7" t="str">
        <f t="shared" si="105"/>
        <v>Mr.</v>
      </c>
      <c r="D2253" s="7" t="str">
        <f t="shared" si="106"/>
        <v xml:space="preserve"> Christopher</v>
      </c>
      <c r="E2253" s="7" t="str">
        <f t="shared" si="107"/>
        <v>Bain</v>
      </c>
    </row>
    <row r="2254" spans="1:5" ht="15.6" x14ac:dyDescent="0.3">
      <c r="A2254" s="6" t="s">
        <v>105</v>
      </c>
      <c r="B2254" s="6" t="s">
        <v>4637</v>
      </c>
      <c r="C2254" s="7" t="str">
        <f t="shared" si="105"/>
        <v>Ms.</v>
      </c>
      <c r="D2254" s="7" t="str">
        <f t="shared" si="106"/>
        <v xml:space="preserve"> Sonja</v>
      </c>
      <c r="E2254" s="7" t="str">
        <f t="shared" si="107"/>
        <v>Wieck</v>
      </c>
    </row>
    <row r="2255" spans="1:5" ht="15.6" x14ac:dyDescent="0.3">
      <c r="A2255" s="6" t="s">
        <v>104</v>
      </c>
      <c r="B2255" s="6" t="s">
        <v>4638</v>
      </c>
      <c r="C2255" s="7" t="str">
        <f t="shared" si="105"/>
        <v>Ms.</v>
      </c>
      <c r="D2255" s="7" t="str">
        <f t="shared" si="106"/>
        <v xml:space="preserve"> Alexandra</v>
      </c>
      <c r="E2255" s="7" t="str">
        <f t="shared" si="107"/>
        <v>Friel</v>
      </c>
    </row>
    <row r="2256" spans="1:5" ht="15.6" x14ac:dyDescent="0.3">
      <c r="A2256" s="6" t="s">
        <v>103</v>
      </c>
      <c r="B2256" s="6" t="s">
        <v>4639</v>
      </c>
      <c r="C2256" s="7" t="str">
        <f t="shared" si="105"/>
        <v>Ms.</v>
      </c>
      <c r="D2256" s="7" t="str">
        <f t="shared" si="106"/>
        <v xml:space="preserve"> Martha L.</v>
      </c>
      <c r="E2256" s="7" t="str">
        <f t="shared" si="107"/>
        <v>Santandreu</v>
      </c>
    </row>
    <row r="2257" spans="1:5" ht="15.6" x14ac:dyDescent="0.3">
      <c r="A2257" s="6" t="s">
        <v>102</v>
      </c>
      <c r="B2257" s="6" t="s">
        <v>4640</v>
      </c>
      <c r="C2257" s="7" t="str">
        <f t="shared" si="105"/>
        <v>Mr.</v>
      </c>
      <c r="D2257" s="7" t="str">
        <f t="shared" si="106"/>
        <v xml:space="preserve"> Ryan C.</v>
      </c>
      <c r="E2257" s="7" t="str">
        <f t="shared" si="107"/>
        <v>Johnson</v>
      </c>
    </row>
    <row r="2258" spans="1:5" ht="15.6" x14ac:dyDescent="0.3">
      <c r="A2258" s="6" t="s">
        <v>101</v>
      </c>
      <c r="B2258" s="6" t="s">
        <v>4641</v>
      </c>
      <c r="C2258" s="7" t="str">
        <f t="shared" si="105"/>
        <v>Mr.</v>
      </c>
      <c r="D2258" s="7" t="str">
        <f t="shared" si="106"/>
        <v xml:space="preserve"> Cliff</v>
      </c>
      <c r="E2258" s="7" t="str">
        <f t="shared" si="107"/>
        <v>Gerber</v>
      </c>
    </row>
    <row r="2259" spans="1:5" ht="15.6" x14ac:dyDescent="0.3">
      <c r="A2259" s="6" t="s">
        <v>100</v>
      </c>
      <c r="B2259" s="6" t="s">
        <v>4642</v>
      </c>
      <c r="C2259" s="7" t="str">
        <f t="shared" si="105"/>
        <v>Mr.</v>
      </c>
      <c r="D2259" s="7" t="str">
        <f t="shared" si="106"/>
        <v xml:space="preserve"> Blue</v>
      </c>
      <c r="E2259" s="7" t="str">
        <f t="shared" si="107"/>
        <v>Benadum</v>
      </c>
    </row>
    <row r="2260" spans="1:5" ht="15.6" x14ac:dyDescent="0.3">
      <c r="A2260" s="6" t="s">
        <v>99</v>
      </c>
      <c r="B2260" s="6" t="s">
        <v>4643</v>
      </c>
      <c r="C2260" s="7" t="str">
        <f t="shared" si="105"/>
        <v>Mr.</v>
      </c>
      <c r="D2260" s="7" t="str">
        <f t="shared" si="106"/>
        <v xml:space="preserve"> Jeffrey M</v>
      </c>
      <c r="E2260" s="7" t="str">
        <f t="shared" si="107"/>
        <v>Ragazzini</v>
      </c>
    </row>
    <row r="2261" spans="1:5" ht="15.6" x14ac:dyDescent="0.3">
      <c r="A2261" s="6" t="s">
        <v>98</v>
      </c>
      <c r="B2261" s="6" t="s">
        <v>4644</v>
      </c>
      <c r="C2261" s="7" t="str">
        <f t="shared" si="105"/>
        <v>Mr.</v>
      </c>
      <c r="D2261" s="7" t="str">
        <f t="shared" si="106"/>
        <v xml:space="preserve"> Andrew</v>
      </c>
      <c r="E2261" s="7" t="str">
        <f t="shared" si="107"/>
        <v>Kessinger</v>
      </c>
    </row>
    <row r="2262" spans="1:5" ht="15.6" x14ac:dyDescent="0.3">
      <c r="A2262" s="6" t="s">
        <v>97</v>
      </c>
      <c r="B2262" s="6" t="s">
        <v>4645</v>
      </c>
      <c r="C2262" s="7" t="str">
        <f t="shared" si="105"/>
        <v>Ms.</v>
      </c>
      <c r="D2262" s="7" t="str">
        <f t="shared" si="106"/>
        <v xml:space="preserve"> Julia</v>
      </c>
      <c r="E2262" s="7" t="str">
        <f t="shared" si="107"/>
        <v>Bezgin</v>
      </c>
    </row>
    <row r="2263" spans="1:5" ht="15.6" x14ac:dyDescent="0.3">
      <c r="A2263" s="6" t="s">
        <v>96</v>
      </c>
      <c r="B2263" s="6" t="s">
        <v>4646</v>
      </c>
      <c r="C2263" s="7" t="str">
        <f t="shared" si="105"/>
        <v>Mr.</v>
      </c>
      <c r="D2263" s="7" t="str">
        <f t="shared" si="106"/>
        <v xml:space="preserve"> Daniel</v>
      </c>
      <c r="E2263" s="7" t="str">
        <f t="shared" si="107"/>
        <v>Woldesilassie</v>
      </c>
    </row>
    <row r="2264" spans="1:5" ht="15.6" x14ac:dyDescent="0.3">
      <c r="A2264" s="6" t="s">
        <v>95</v>
      </c>
      <c r="B2264" s="6" t="s">
        <v>4647</v>
      </c>
      <c r="C2264" s="7" t="str">
        <f t="shared" si="105"/>
        <v>Mr.</v>
      </c>
      <c r="D2264" s="7" t="str">
        <f t="shared" si="106"/>
        <v xml:space="preserve"> Jaime</v>
      </c>
      <c r="E2264" s="7" t="str">
        <f t="shared" si="107"/>
        <v>Ruiz Herrero</v>
      </c>
    </row>
    <row r="2265" spans="1:5" ht="15.6" x14ac:dyDescent="0.3">
      <c r="A2265" s="6" t="s">
        <v>94</v>
      </c>
      <c r="B2265" s="6" t="s">
        <v>4648</v>
      </c>
      <c r="C2265" s="7" t="str">
        <f t="shared" si="105"/>
        <v>Mr.</v>
      </c>
      <c r="D2265" s="7" t="str">
        <f t="shared" si="106"/>
        <v xml:space="preserve"> Mohd Syahidan</v>
      </c>
      <c r="E2265" s="7" t="str">
        <f t="shared" si="107"/>
        <v>Bin Alias</v>
      </c>
    </row>
    <row r="2266" spans="1:5" ht="15.6" x14ac:dyDescent="0.3">
      <c r="A2266" s="6" t="s">
        <v>93</v>
      </c>
      <c r="B2266" s="6" t="s">
        <v>4649</v>
      </c>
      <c r="C2266" s="7" t="str">
        <f t="shared" si="105"/>
        <v>Mr.</v>
      </c>
      <c r="D2266" s="7" t="str">
        <f t="shared" si="106"/>
        <v xml:space="preserve"> Matthew</v>
      </c>
      <c r="E2266" s="7" t="str">
        <f t="shared" si="107"/>
        <v>Fischer-Daly</v>
      </c>
    </row>
    <row r="2267" spans="1:5" ht="15.6" x14ac:dyDescent="0.3">
      <c r="A2267" s="6" t="s">
        <v>92</v>
      </c>
      <c r="B2267" s="6" t="s">
        <v>4650</v>
      </c>
      <c r="C2267" s="7" t="str">
        <f t="shared" si="105"/>
        <v>Ms.</v>
      </c>
      <c r="D2267" s="7" t="str">
        <f t="shared" si="106"/>
        <v xml:space="preserve"> Elizabeth S.</v>
      </c>
      <c r="E2267" s="7" t="str">
        <f t="shared" si="107"/>
        <v>Pulliam</v>
      </c>
    </row>
    <row r="2268" spans="1:5" ht="15.6" x14ac:dyDescent="0.3">
      <c r="A2268" s="6" t="s">
        <v>91</v>
      </c>
      <c r="B2268" s="6" t="s">
        <v>4651</v>
      </c>
      <c r="C2268" s="7" t="str">
        <f t="shared" si="105"/>
        <v>Ms.</v>
      </c>
      <c r="D2268" s="7" t="str">
        <f t="shared" si="106"/>
        <v xml:space="preserve"> Katie</v>
      </c>
      <c r="E2268" s="7" t="str">
        <f t="shared" si="107"/>
        <v>Guisinger</v>
      </c>
    </row>
    <row r="2269" spans="1:5" ht="15.6" x14ac:dyDescent="0.3">
      <c r="A2269" s="6" t="s">
        <v>90</v>
      </c>
      <c r="B2269" s="6" t="s">
        <v>4652</v>
      </c>
      <c r="C2269" s="7" t="str">
        <f t="shared" si="105"/>
        <v>Ms.</v>
      </c>
      <c r="D2269" s="7" t="str">
        <f t="shared" si="106"/>
        <v xml:space="preserve"> Christi A.</v>
      </c>
      <c r="E2269" s="7" t="str">
        <f t="shared" si="107"/>
        <v>Arnerich</v>
      </c>
    </row>
    <row r="2270" spans="1:5" ht="15.6" x14ac:dyDescent="0.3">
      <c r="A2270" s="6" t="s">
        <v>89</v>
      </c>
      <c r="B2270" s="6" t="s">
        <v>4653</v>
      </c>
      <c r="C2270" s="7" t="str">
        <f t="shared" si="105"/>
        <v>Ms.</v>
      </c>
      <c r="D2270" s="7" t="str">
        <f t="shared" si="106"/>
        <v xml:space="preserve"> Sandra K.</v>
      </c>
      <c r="E2270" s="7" t="str">
        <f t="shared" si="107"/>
        <v>Lynch</v>
      </c>
    </row>
    <row r="2271" spans="1:5" ht="15.6" x14ac:dyDescent="0.3">
      <c r="A2271" s="6" t="s">
        <v>88</v>
      </c>
      <c r="B2271" s="6" t="s">
        <v>4654</v>
      </c>
      <c r="C2271" s="7" t="str">
        <f t="shared" si="105"/>
        <v>Ms.</v>
      </c>
      <c r="D2271" s="7" t="str">
        <f t="shared" si="106"/>
        <v xml:space="preserve"> Katharine</v>
      </c>
      <c r="E2271" s="7" t="str">
        <f t="shared" si="107"/>
        <v>Reilly</v>
      </c>
    </row>
    <row r="2272" spans="1:5" ht="15.6" x14ac:dyDescent="0.3">
      <c r="A2272" s="6" t="s">
        <v>87</v>
      </c>
      <c r="B2272" s="6" t="s">
        <v>4655</v>
      </c>
      <c r="C2272" s="7" t="str">
        <f t="shared" si="105"/>
        <v>Mr.</v>
      </c>
      <c r="D2272" s="7" t="str">
        <f t="shared" si="106"/>
        <v xml:space="preserve"> Jerome</v>
      </c>
      <c r="E2272" s="7" t="str">
        <f t="shared" si="107"/>
        <v>Nolette</v>
      </c>
    </row>
    <row r="2273" spans="1:5" ht="15.6" x14ac:dyDescent="0.3">
      <c r="A2273" s="6" t="s">
        <v>86</v>
      </c>
      <c r="B2273" s="6" t="s">
        <v>4656</v>
      </c>
      <c r="C2273" s="7" t="str">
        <f t="shared" si="105"/>
        <v>Ms.</v>
      </c>
      <c r="D2273" s="7" t="str">
        <f t="shared" si="106"/>
        <v xml:space="preserve"> Julia R</v>
      </c>
      <c r="E2273" s="7" t="str">
        <f t="shared" si="107"/>
        <v>Chabrier</v>
      </c>
    </row>
    <row r="2274" spans="1:5" ht="15.6" x14ac:dyDescent="0.3">
      <c r="A2274" s="6" t="s">
        <v>85</v>
      </c>
      <c r="B2274" s="6" t="s">
        <v>4657</v>
      </c>
      <c r="C2274" s="7" t="str">
        <f t="shared" si="105"/>
        <v>Mr.</v>
      </c>
      <c r="D2274" s="7" t="str">
        <f t="shared" si="106"/>
        <v xml:space="preserve"> Sean Henry</v>
      </c>
      <c r="E2274" s="7" t="str">
        <f t="shared" si="107"/>
        <v>Lee</v>
      </c>
    </row>
    <row r="2275" spans="1:5" ht="15.6" x14ac:dyDescent="0.3">
      <c r="A2275" s="6" t="s">
        <v>84</v>
      </c>
      <c r="B2275" s="6" t="s">
        <v>4658</v>
      </c>
      <c r="C2275" s="7" t="str">
        <f t="shared" si="105"/>
        <v>Ms.</v>
      </c>
      <c r="D2275" s="7" t="str">
        <f t="shared" si="106"/>
        <v xml:space="preserve"> Rachel A.</v>
      </c>
      <c r="E2275" s="7" t="str">
        <f t="shared" si="107"/>
        <v>Knotts</v>
      </c>
    </row>
    <row r="2276" spans="1:5" ht="15.6" x14ac:dyDescent="0.3">
      <c r="A2276" s="6" t="s">
        <v>83</v>
      </c>
      <c r="B2276" s="6" t="s">
        <v>4659</v>
      </c>
      <c r="C2276" s="7" t="str">
        <f t="shared" si="105"/>
        <v>Mr.</v>
      </c>
      <c r="D2276" s="7" t="str">
        <f t="shared" si="106"/>
        <v xml:space="preserve"> Jim</v>
      </c>
      <c r="E2276" s="7" t="str">
        <f t="shared" si="107"/>
        <v>Pultorak</v>
      </c>
    </row>
    <row r="2277" spans="1:5" ht="15.6" x14ac:dyDescent="0.3">
      <c r="A2277" s="6" t="s">
        <v>82</v>
      </c>
      <c r="B2277" s="6" t="s">
        <v>4660</v>
      </c>
      <c r="C2277" s="7" t="str">
        <f t="shared" si="105"/>
        <v>Mr.</v>
      </c>
      <c r="D2277" s="7" t="str">
        <f t="shared" si="106"/>
        <v xml:space="preserve"> Tim</v>
      </c>
      <c r="E2277" s="7" t="str">
        <f t="shared" si="107"/>
        <v>Maxon</v>
      </c>
    </row>
    <row r="2278" spans="1:5" ht="15.6" x14ac:dyDescent="0.3">
      <c r="A2278" s="6" t="s">
        <v>81</v>
      </c>
      <c r="B2278" s="6" t="s">
        <v>4661</v>
      </c>
      <c r="C2278" s="7" t="str">
        <f t="shared" si="105"/>
        <v>Ms.</v>
      </c>
      <c r="D2278" s="7" t="str">
        <f t="shared" si="106"/>
        <v xml:space="preserve"> Abby L.</v>
      </c>
      <c r="E2278" s="7" t="str">
        <f t="shared" si="107"/>
        <v>Kraai</v>
      </c>
    </row>
    <row r="2279" spans="1:5" ht="15.6" x14ac:dyDescent="0.3">
      <c r="A2279" s="6" t="s">
        <v>80</v>
      </c>
      <c r="B2279" s="6" t="s">
        <v>4662</v>
      </c>
      <c r="C2279" s="7" t="str">
        <f t="shared" si="105"/>
        <v>Mr.</v>
      </c>
      <c r="D2279" s="7" t="str">
        <f t="shared" si="106"/>
        <v xml:space="preserve"> Mark</v>
      </c>
      <c r="E2279" s="7" t="str">
        <f t="shared" si="107"/>
        <v>Larosa</v>
      </c>
    </row>
    <row r="2280" spans="1:5" ht="15.6" x14ac:dyDescent="0.3">
      <c r="A2280" s="6" t="s">
        <v>79</v>
      </c>
      <c r="B2280" s="6" t="s">
        <v>4663</v>
      </c>
      <c r="C2280" s="7" t="str">
        <f t="shared" si="105"/>
        <v>Mr.</v>
      </c>
      <c r="D2280" s="7" t="str">
        <f t="shared" si="106"/>
        <v xml:space="preserve"> Ali</v>
      </c>
      <c r="E2280" s="7" t="str">
        <f t="shared" si="107"/>
        <v>King</v>
      </c>
    </row>
    <row r="2281" spans="1:5" ht="15.6" x14ac:dyDescent="0.3">
      <c r="A2281" s="6" t="s">
        <v>78</v>
      </c>
      <c r="B2281" s="6" t="s">
        <v>4664</v>
      </c>
      <c r="C2281" s="7" t="str">
        <f t="shared" si="105"/>
        <v>Mr.</v>
      </c>
      <c r="D2281" s="7" t="str">
        <f t="shared" si="106"/>
        <v xml:space="preserve"> Joshua</v>
      </c>
      <c r="E2281" s="7" t="str">
        <f t="shared" si="107"/>
        <v>Haney</v>
      </c>
    </row>
    <row r="2282" spans="1:5" ht="15.6" x14ac:dyDescent="0.3">
      <c r="A2282" s="6" t="s">
        <v>77</v>
      </c>
      <c r="B2282" s="6" t="s">
        <v>4665</v>
      </c>
      <c r="C2282" s="7" t="str">
        <f t="shared" si="105"/>
        <v>Mr.</v>
      </c>
      <c r="D2282" s="7" t="str">
        <f t="shared" si="106"/>
        <v xml:space="preserve"> Pierre</v>
      </c>
      <c r="E2282" s="7" t="str">
        <f t="shared" si="107"/>
        <v>Boulay</v>
      </c>
    </row>
    <row r="2283" spans="1:5" ht="15.6" x14ac:dyDescent="0.3">
      <c r="A2283" s="6" t="s">
        <v>76</v>
      </c>
      <c r="B2283" s="6" t="s">
        <v>4666</v>
      </c>
      <c r="C2283" s="7" t="str">
        <f t="shared" si="105"/>
        <v>Ms.</v>
      </c>
      <c r="D2283" s="7" t="str">
        <f t="shared" si="106"/>
        <v xml:space="preserve"> Kate</v>
      </c>
      <c r="E2283" s="7" t="str">
        <f t="shared" si="107"/>
        <v>Peters</v>
      </c>
    </row>
    <row r="2284" spans="1:5" ht="15.6" x14ac:dyDescent="0.3">
      <c r="A2284" s="6" t="s">
        <v>75</v>
      </c>
      <c r="B2284" s="6" t="s">
        <v>4667</v>
      </c>
      <c r="C2284" s="7" t="str">
        <f t="shared" si="105"/>
        <v>Mr.</v>
      </c>
      <c r="D2284" s="7" t="str">
        <f t="shared" si="106"/>
        <v xml:space="preserve"> David</v>
      </c>
      <c r="E2284" s="7" t="str">
        <f t="shared" si="107"/>
        <v>Luy</v>
      </c>
    </row>
    <row r="2285" spans="1:5" ht="15.6" x14ac:dyDescent="0.3">
      <c r="A2285" s="6" t="s">
        <v>74</v>
      </c>
      <c r="B2285" s="6" t="s">
        <v>4668</v>
      </c>
      <c r="C2285" s="7" t="str">
        <f t="shared" si="105"/>
        <v>Ms.</v>
      </c>
      <c r="D2285" s="7" t="str">
        <f t="shared" si="106"/>
        <v xml:space="preserve"> Carla</v>
      </c>
      <c r="E2285" s="7" t="str">
        <f t="shared" si="107"/>
        <v>Fava</v>
      </c>
    </row>
    <row r="2286" spans="1:5" ht="15.6" x14ac:dyDescent="0.3">
      <c r="A2286" s="6" t="s">
        <v>73</v>
      </c>
      <c r="B2286" s="6" t="s">
        <v>4669</v>
      </c>
      <c r="C2286" s="7" t="str">
        <f t="shared" si="105"/>
        <v>Mr.</v>
      </c>
      <c r="D2286" s="7" t="str">
        <f t="shared" si="106"/>
        <v xml:space="preserve"> Alvaro Sr.</v>
      </c>
      <c r="E2286" s="7" t="str">
        <f t="shared" si="107"/>
        <v>Montoya</v>
      </c>
    </row>
    <row r="2287" spans="1:5" ht="15.6" x14ac:dyDescent="0.3">
      <c r="A2287" s="6" t="s">
        <v>72</v>
      </c>
      <c r="B2287" s="6" t="s">
        <v>4670</v>
      </c>
      <c r="C2287" s="7" t="str">
        <f t="shared" si="105"/>
        <v>Ms.</v>
      </c>
      <c r="D2287" s="7" t="str">
        <f t="shared" si="106"/>
        <v xml:space="preserve"> Hope</v>
      </c>
      <c r="E2287" s="7" t="str">
        <f t="shared" si="107"/>
        <v>Bain</v>
      </c>
    </row>
    <row r="2288" spans="1:5" ht="15.6" x14ac:dyDescent="0.3">
      <c r="A2288" s="6" t="s">
        <v>71</v>
      </c>
      <c r="B2288" s="6" t="s">
        <v>4671</v>
      </c>
      <c r="C2288" s="7" t="str">
        <f t="shared" si="105"/>
        <v>Mr.</v>
      </c>
      <c r="D2288" s="7" t="str">
        <f t="shared" si="106"/>
        <v xml:space="preserve"> Mark P.</v>
      </c>
      <c r="E2288" s="7" t="str">
        <f t="shared" si="107"/>
        <v>Albertson</v>
      </c>
    </row>
    <row r="2289" spans="1:5" ht="15.6" x14ac:dyDescent="0.3">
      <c r="A2289" s="6" t="s">
        <v>70</v>
      </c>
      <c r="B2289" s="6" t="s">
        <v>4672</v>
      </c>
      <c r="C2289" s="7" t="str">
        <f t="shared" si="105"/>
        <v>Ms.</v>
      </c>
      <c r="D2289" s="7" t="str">
        <f t="shared" si="106"/>
        <v xml:space="preserve"> Desiree</v>
      </c>
      <c r="E2289" s="7" t="str">
        <f t="shared" si="107"/>
        <v>Barger</v>
      </c>
    </row>
    <row r="2290" spans="1:5" ht="15.6" x14ac:dyDescent="0.3">
      <c r="A2290" s="6" t="s">
        <v>69</v>
      </c>
      <c r="B2290" s="6" t="s">
        <v>4673</v>
      </c>
      <c r="C2290" s="7" t="str">
        <f t="shared" si="105"/>
        <v>Mr.</v>
      </c>
      <c r="D2290" s="7" t="str">
        <f t="shared" si="106"/>
        <v xml:space="preserve"> Mario Jr.</v>
      </c>
      <c r="E2290" s="7" t="str">
        <f t="shared" si="107"/>
        <v>Fraioli</v>
      </c>
    </row>
    <row r="2291" spans="1:5" ht="15.6" x14ac:dyDescent="0.3">
      <c r="A2291" s="6" t="s">
        <v>68</v>
      </c>
      <c r="B2291" s="6" t="s">
        <v>4674</v>
      </c>
      <c r="C2291" s="7" t="str">
        <f t="shared" si="105"/>
        <v>Mr.</v>
      </c>
      <c r="D2291" s="7" t="str">
        <f t="shared" si="106"/>
        <v xml:space="preserve"> Lusapho</v>
      </c>
      <c r="E2291" s="7" t="str">
        <f t="shared" si="107"/>
        <v>April</v>
      </c>
    </row>
    <row r="2292" spans="1:5" ht="15.6" x14ac:dyDescent="0.3">
      <c r="A2292" s="6" t="s">
        <v>67</v>
      </c>
      <c r="B2292" s="6" t="s">
        <v>4675</v>
      </c>
      <c r="C2292" s="7" t="str">
        <f t="shared" si="105"/>
        <v>Ms.</v>
      </c>
      <c r="D2292" s="7" t="str">
        <f t="shared" si="106"/>
        <v xml:space="preserve"> Erin C.</v>
      </c>
      <c r="E2292" s="7" t="str">
        <f t="shared" si="107"/>
        <v>King</v>
      </c>
    </row>
    <row r="2293" spans="1:5" ht="15.6" x14ac:dyDescent="0.3">
      <c r="A2293" s="6" t="s">
        <v>66</v>
      </c>
      <c r="B2293" s="6" t="s">
        <v>4676</v>
      </c>
      <c r="C2293" s="7" t="str">
        <f t="shared" si="105"/>
        <v>Mr.</v>
      </c>
      <c r="D2293" s="7" t="str">
        <f t="shared" si="106"/>
        <v xml:space="preserve"> Alan F</v>
      </c>
      <c r="E2293" s="7" t="str">
        <f t="shared" si="107"/>
        <v>Talhelm</v>
      </c>
    </row>
    <row r="2294" spans="1:5" ht="15.6" x14ac:dyDescent="0.3">
      <c r="A2294" s="6" t="s">
        <v>65</v>
      </c>
      <c r="B2294" s="6" t="s">
        <v>4677</v>
      </c>
      <c r="C2294" s="7" t="str">
        <f t="shared" si="105"/>
        <v>Mr.</v>
      </c>
      <c r="D2294" s="7" t="str">
        <f t="shared" si="106"/>
        <v xml:space="preserve"> Ryan</v>
      </c>
      <c r="E2294" s="7" t="str">
        <f t="shared" si="107"/>
        <v>Regnier</v>
      </c>
    </row>
    <row r="2295" spans="1:5" ht="15.6" x14ac:dyDescent="0.3">
      <c r="A2295" s="6" t="s">
        <v>64</v>
      </c>
      <c r="B2295" s="6" t="s">
        <v>4678</v>
      </c>
      <c r="C2295" s="7" t="str">
        <f t="shared" si="105"/>
        <v>Ms.</v>
      </c>
      <c r="D2295" s="7" t="str">
        <f t="shared" si="106"/>
        <v xml:space="preserve"> Hope</v>
      </c>
      <c r="E2295" s="7" t="str">
        <f t="shared" si="107"/>
        <v>Treece</v>
      </c>
    </row>
    <row r="2296" spans="1:5" ht="15.6" x14ac:dyDescent="0.3">
      <c r="A2296" s="6" t="s">
        <v>63</v>
      </c>
      <c r="B2296" s="6" t="s">
        <v>4679</v>
      </c>
      <c r="C2296" s="7" t="str">
        <f t="shared" si="105"/>
        <v>Mr.</v>
      </c>
      <c r="D2296" s="7" t="str">
        <f t="shared" si="106"/>
        <v xml:space="preserve"> Josh</v>
      </c>
      <c r="E2296" s="7" t="str">
        <f t="shared" si="107"/>
        <v>Beisel</v>
      </c>
    </row>
    <row r="2297" spans="1:5" ht="15.6" x14ac:dyDescent="0.3">
      <c r="A2297" s="6" t="s">
        <v>62</v>
      </c>
      <c r="B2297" s="6" t="s">
        <v>4680</v>
      </c>
      <c r="C2297" s="7" t="str">
        <f t="shared" si="105"/>
        <v>Mr.</v>
      </c>
      <c r="D2297" s="7" t="str">
        <f t="shared" si="106"/>
        <v xml:space="preserve"> Jacob J</v>
      </c>
      <c r="E2297" s="7" t="str">
        <f t="shared" si="107"/>
        <v>Enke</v>
      </c>
    </row>
    <row r="2298" spans="1:5" ht="15.6" x14ac:dyDescent="0.3">
      <c r="A2298" s="6" t="s">
        <v>61</v>
      </c>
      <c r="B2298" s="6" t="s">
        <v>4681</v>
      </c>
      <c r="C2298" s="7" t="str">
        <f t="shared" si="105"/>
        <v>Mr.</v>
      </c>
      <c r="D2298" s="7" t="str">
        <f t="shared" si="106"/>
        <v xml:space="preserve"> Jose Tomas</v>
      </c>
      <c r="E2298" s="7" t="str">
        <f t="shared" si="107"/>
        <v>Ruiz-Tagle Barros</v>
      </c>
    </row>
    <row r="2299" spans="1:5" ht="15.6" x14ac:dyDescent="0.3">
      <c r="A2299" s="6" t="s">
        <v>60</v>
      </c>
      <c r="B2299" s="6" t="s">
        <v>4682</v>
      </c>
      <c r="C2299" s="7" t="str">
        <f t="shared" si="105"/>
        <v>Ms.</v>
      </c>
      <c r="D2299" s="7" t="str">
        <f t="shared" si="106"/>
        <v xml:space="preserve"> Mary Evan</v>
      </c>
      <c r="E2299" s="7" t="str">
        <f t="shared" si="107"/>
        <v>Ferrell</v>
      </c>
    </row>
    <row r="2300" spans="1:5" ht="15.6" x14ac:dyDescent="0.3">
      <c r="A2300" s="6" t="s">
        <v>59</v>
      </c>
      <c r="B2300" s="6" t="s">
        <v>4683</v>
      </c>
      <c r="C2300" s="7" t="str">
        <f t="shared" si="105"/>
        <v>Mr.</v>
      </c>
      <c r="D2300" s="7" t="str">
        <f t="shared" si="106"/>
        <v xml:space="preserve"> Justin K.</v>
      </c>
      <c r="E2300" s="7" t="str">
        <f t="shared" si="107"/>
        <v>Gates</v>
      </c>
    </row>
    <row r="2301" spans="1:5" ht="15.6" x14ac:dyDescent="0.3">
      <c r="A2301" s="6" t="s">
        <v>58</v>
      </c>
      <c r="B2301" s="6" t="s">
        <v>4684</v>
      </c>
      <c r="C2301" s="7" t="str">
        <f t="shared" si="105"/>
        <v>Mr.</v>
      </c>
      <c r="D2301" s="7" t="str">
        <f t="shared" si="106"/>
        <v xml:space="preserve"> Patrick</v>
      </c>
      <c r="E2301" s="7" t="str">
        <f t="shared" si="107"/>
        <v>Jeffers</v>
      </c>
    </row>
    <row r="2302" spans="1:5" ht="15.6" x14ac:dyDescent="0.3">
      <c r="A2302" s="6" t="s">
        <v>57</v>
      </c>
      <c r="B2302" s="6" t="s">
        <v>4685</v>
      </c>
      <c r="C2302" s="7" t="str">
        <f t="shared" si="105"/>
        <v>Mr.</v>
      </c>
      <c r="D2302" s="7" t="str">
        <f t="shared" si="106"/>
        <v xml:space="preserve"> Roman</v>
      </c>
      <c r="E2302" s="7" t="str">
        <f t="shared" si="107"/>
        <v>Sulhanek</v>
      </c>
    </row>
    <row r="2303" spans="1:5" ht="15.6" x14ac:dyDescent="0.3">
      <c r="A2303" s="6" t="s">
        <v>56</v>
      </c>
      <c r="B2303" s="6" t="s">
        <v>4686</v>
      </c>
      <c r="C2303" s="7" t="str">
        <f t="shared" si="105"/>
        <v>Mr.</v>
      </c>
      <c r="D2303" s="7" t="str">
        <f t="shared" si="106"/>
        <v xml:space="preserve"> David</v>
      </c>
      <c r="E2303" s="7" t="str">
        <f t="shared" si="107"/>
        <v>Ozahowski</v>
      </c>
    </row>
    <row r="2304" spans="1:5" ht="15.6" x14ac:dyDescent="0.3">
      <c r="A2304" s="6" t="s">
        <v>55</v>
      </c>
      <c r="B2304" s="6" t="s">
        <v>4687</v>
      </c>
      <c r="C2304" s="7" t="str">
        <f t="shared" si="105"/>
        <v>Ms.</v>
      </c>
      <c r="D2304" s="7" t="str">
        <f t="shared" si="106"/>
        <v xml:space="preserve"> Evelyn L</v>
      </c>
      <c r="E2304" s="7" t="str">
        <f t="shared" si="107"/>
        <v>Caron</v>
      </c>
    </row>
    <row r="2305" spans="1:5" ht="15.6" x14ac:dyDescent="0.3">
      <c r="A2305" s="6" t="s">
        <v>54</v>
      </c>
      <c r="B2305" s="6" t="s">
        <v>4688</v>
      </c>
      <c r="C2305" s="7" t="str">
        <f t="shared" si="105"/>
        <v>Mr.</v>
      </c>
      <c r="D2305" s="7" t="str">
        <f t="shared" si="106"/>
        <v xml:space="preserve"> Jim</v>
      </c>
      <c r="E2305" s="7" t="str">
        <f t="shared" si="107"/>
        <v>Fullarton</v>
      </c>
    </row>
    <row r="2306" spans="1:5" ht="15.6" x14ac:dyDescent="0.3">
      <c r="A2306" s="6" t="s">
        <v>53</v>
      </c>
      <c r="B2306" s="6" t="s">
        <v>4689</v>
      </c>
      <c r="C2306" s="7" t="str">
        <f t="shared" si="105"/>
        <v>Mr.</v>
      </c>
      <c r="D2306" s="7" t="str">
        <f t="shared" si="106"/>
        <v xml:space="preserve"> Matthew S</v>
      </c>
      <c r="E2306" s="7" t="str">
        <f t="shared" si="107"/>
        <v>Lindgren</v>
      </c>
    </row>
    <row r="2307" spans="1:5" ht="15.6" x14ac:dyDescent="0.3">
      <c r="A2307" s="6" t="s">
        <v>52</v>
      </c>
      <c r="B2307" s="6" t="s">
        <v>4690</v>
      </c>
      <c r="C2307" s="7" t="str">
        <f t="shared" ref="C2307:C2336" si="108">MID(B2307,FIND(",",B2307)+2,FIND(" ",B2307,FIND(",",B2307)+2)-FIND(",",B2307)-2)</f>
        <v>Mr.</v>
      </c>
      <c r="D2307" s="7" t="str">
        <f t="shared" ref="D2307:D2336" si="109">MID(B2307,FIND(" ",B2307,FIND(",",B2307)+2)+1,LEN(B2307)-FIND(" ",B2307,FIND(",",B2307)+2))</f>
        <v xml:space="preserve"> Kenneth</v>
      </c>
      <c r="E2307" s="7" t="str">
        <f t="shared" ref="E2307:E2336" si="110">LEFT(B2307,FIND(",",B2307)-1)</f>
        <v>Akiha</v>
      </c>
    </row>
    <row r="2308" spans="1:5" ht="15.6" x14ac:dyDescent="0.3">
      <c r="A2308" s="6" t="s">
        <v>51</v>
      </c>
      <c r="B2308" s="6" t="s">
        <v>4691</v>
      </c>
      <c r="C2308" s="7" t="str">
        <f t="shared" si="108"/>
        <v>Ms.</v>
      </c>
      <c r="D2308" s="7" t="str">
        <f t="shared" si="109"/>
        <v xml:space="preserve"> Andrea</v>
      </c>
      <c r="E2308" s="7" t="str">
        <f t="shared" si="110"/>
        <v>Sweny</v>
      </c>
    </row>
    <row r="2309" spans="1:5" ht="15.6" x14ac:dyDescent="0.3">
      <c r="A2309" s="6" t="s">
        <v>50</v>
      </c>
      <c r="B2309" s="6" t="s">
        <v>4692</v>
      </c>
      <c r="C2309" s="7" t="str">
        <f t="shared" si="108"/>
        <v>Ms.</v>
      </c>
      <c r="D2309" s="7" t="str">
        <f t="shared" si="109"/>
        <v xml:space="preserve"> Kristina</v>
      </c>
      <c r="E2309" s="7" t="str">
        <f t="shared" si="110"/>
        <v>Tobin</v>
      </c>
    </row>
    <row r="2310" spans="1:5" ht="15.6" x14ac:dyDescent="0.3">
      <c r="A2310" s="6" t="s">
        <v>49</v>
      </c>
      <c r="B2310" s="6" t="s">
        <v>4693</v>
      </c>
      <c r="C2310" s="7" t="str">
        <f t="shared" si="108"/>
        <v>Ms.</v>
      </c>
      <c r="D2310" s="7" t="str">
        <f t="shared" si="109"/>
        <v xml:space="preserve"> Kristen</v>
      </c>
      <c r="E2310" s="7" t="str">
        <f t="shared" si="110"/>
        <v>Pedersen</v>
      </c>
    </row>
    <row r="2311" spans="1:5" ht="15.6" x14ac:dyDescent="0.3">
      <c r="A2311" s="6" t="s">
        <v>48</v>
      </c>
      <c r="B2311" s="6" t="s">
        <v>4694</v>
      </c>
      <c r="C2311" s="7" t="str">
        <f t="shared" si="108"/>
        <v>Mr.</v>
      </c>
      <c r="D2311" s="7" t="str">
        <f t="shared" si="109"/>
        <v xml:space="preserve"> Matthew</v>
      </c>
      <c r="E2311" s="7" t="str">
        <f t="shared" si="110"/>
        <v>Lynch</v>
      </c>
    </row>
    <row r="2312" spans="1:5" ht="15.6" x14ac:dyDescent="0.3">
      <c r="A2312" s="6" t="s">
        <v>47</v>
      </c>
      <c r="B2312" s="6" t="s">
        <v>4695</v>
      </c>
      <c r="C2312" s="7" t="str">
        <f t="shared" si="108"/>
        <v>Mrs.</v>
      </c>
      <c r="D2312" s="7" t="str">
        <f t="shared" si="109"/>
        <v xml:space="preserve"> Kathleen</v>
      </c>
      <c r="E2312" s="7" t="str">
        <f t="shared" si="110"/>
        <v>Keys</v>
      </c>
    </row>
    <row r="2313" spans="1:5" ht="15.6" x14ac:dyDescent="0.3">
      <c r="A2313" s="6" t="s">
        <v>46</v>
      </c>
      <c r="B2313" s="6" t="s">
        <v>4696</v>
      </c>
      <c r="C2313" s="7" t="str">
        <f t="shared" si="108"/>
        <v>Ms.</v>
      </c>
      <c r="D2313" s="7" t="str">
        <f t="shared" si="109"/>
        <v xml:space="preserve"> Lindsey</v>
      </c>
      <c r="E2313" s="7" t="str">
        <f t="shared" si="110"/>
        <v>Wilbur</v>
      </c>
    </row>
    <row r="2314" spans="1:5" ht="15.6" x14ac:dyDescent="0.3">
      <c r="A2314" s="6" t="s">
        <v>45</v>
      </c>
      <c r="B2314" s="6" t="s">
        <v>4697</v>
      </c>
      <c r="C2314" s="7" t="str">
        <f t="shared" si="108"/>
        <v>Mr.</v>
      </c>
      <c r="D2314" s="7" t="str">
        <f t="shared" si="109"/>
        <v xml:space="preserve"> Robert</v>
      </c>
      <c r="E2314" s="7" t="str">
        <f t="shared" si="110"/>
        <v>Ditota</v>
      </c>
    </row>
    <row r="2315" spans="1:5" ht="15.6" x14ac:dyDescent="0.3">
      <c r="A2315" s="6" t="s">
        <v>44</v>
      </c>
      <c r="B2315" s="6" t="s">
        <v>4698</v>
      </c>
      <c r="C2315" s="7" t="str">
        <f t="shared" si="108"/>
        <v>Ms.</v>
      </c>
      <c r="D2315" s="7" t="str">
        <f t="shared" si="109"/>
        <v xml:space="preserve"> Sarah E.</v>
      </c>
      <c r="E2315" s="7" t="str">
        <f t="shared" si="110"/>
        <v>Horbol</v>
      </c>
    </row>
    <row r="2316" spans="1:5" ht="15.6" x14ac:dyDescent="0.3">
      <c r="A2316" s="6" t="s">
        <v>43</v>
      </c>
      <c r="B2316" s="6" t="s">
        <v>4699</v>
      </c>
      <c r="C2316" s="7" t="str">
        <f t="shared" si="108"/>
        <v>Ms.</v>
      </c>
      <c r="D2316" s="7" t="str">
        <f t="shared" si="109"/>
        <v xml:space="preserve"> Flannery</v>
      </c>
      <c r="E2316" s="7" t="str">
        <f t="shared" si="110"/>
        <v>O'Rourke</v>
      </c>
    </row>
    <row r="2317" spans="1:5" ht="15.6" x14ac:dyDescent="0.3">
      <c r="A2317" s="6" t="s">
        <v>41</v>
      </c>
      <c r="B2317" s="6" t="s">
        <v>4700</v>
      </c>
      <c r="C2317" s="7" t="str">
        <f t="shared" si="108"/>
        <v>Mr.</v>
      </c>
      <c r="D2317" s="7" t="str">
        <f t="shared" si="109"/>
        <v xml:space="preserve"> John T</v>
      </c>
      <c r="E2317" s="7" t="str">
        <f t="shared" si="110"/>
        <v>Williams</v>
      </c>
    </row>
    <row r="2318" spans="1:5" ht="15.6" x14ac:dyDescent="0.3">
      <c r="A2318" s="6" t="s">
        <v>40</v>
      </c>
      <c r="B2318" s="6" t="s">
        <v>4701</v>
      </c>
      <c r="C2318" s="7" t="str">
        <f t="shared" si="108"/>
        <v>Mr.</v>
      </c>
      <c r="D2318" s="7" t="str">
        <f t="shared" si="109"/>
        <v xml:space="preserve"> Koji</v>
      </c>
      <c r="E2318" s="7" t="str">
        <f t="shared" si="110"/>
        <v>Murakami</v>
      </c>
    </row>
    <row r="2319" spans="1:5" ht="15.6" x14ac:dyDescent="0.3">
      <c r="A2319" s="6" t="s">
        <v>39</v>
      </c>
      <c r="B2319" s="6" t="s">
        <v>4702</v>
      </c>
      <c r="C2319" s="7" t="str">
        <f t="shared" si="108"/>
        <v>Ms.</v>
      </c>
      <c r="D2319" s="7" t="str">
        <f t="shared" si="109"/>
        <v xml:space="preserve"> Candice M</v>
      </c>
      <c r="E2319" s="7" t="str">
        <f t="shared" si="110"/>
        <v>Gagnon</v>
      </c>
    </row>
    <row r="2320" spans="1:5" ht="15.6" x14ac:dyDescent="0.3">
      <c r="A2320" s="6" t="s">
        <v>38</v>
      </c>
      <c r="B2320" s="6" t="s">
        <v>4703</v>
      </c>
      <c r="C2320" s="7" t="str">
        <f t="shared" si="108"/>
        <v>Mr.</v>
      </c>
      <c r="D2320" s="7" t="str">
        <f t="shared" si="109"/>
        <v xml:space="preserve"> Theodore A.</v>
      </c>
      <c r="E2320" s="7" t="str">
        <f t="shared" si="110"/>
        <v>Petermann</v>
      </c>
    </row>
    <row r="2321" spans="1:5" ht="15.6" x14ac:dyDescent="0.3">
      <c r="A2321" s="6" t="s">
        <v>36</v>
      </c>
      <c r="B2321" s="6" t="s">
        <v>4704</v>
      </c>
      <c r="C2321" s="7" t="str">
        <f t="shared" si="108"/>
        <v>Ms.</v>
      </c>
      <c r="D2321" s="7" t="str">
        <f t="shared" si="109"/>
        <v xml:space="preserve"> Lindy</v>
      </c>
      <c r="E2321" s="7" t="str">
        <f t="shared" si="110"/>
        <v>Graves - Rostro</v>
      </c>
    </row>
    <row r="2322" spans="1:5" ht="15.6" x14ac:dyDescent="0.3">
      <c r="A2322" s="6" t="s">
        <v>34</v>
      </c>
      <c r="B2322" s="6" t="s">
        <v>4705</v>
      </c>
      <c r="C2322" s="7" t="str">
        <f t="shared" si="108"/>
        <v>Mr.</v>
      </c>
      <c r="D2322" s="7" t="str">
        <f t="shared" si="109"/>
        <v xml:space="preserve"> Thomas</v>
      </c>
      <c r="E2322" s="7" t="str">
        <f t="shared" si="110"/>
        <v>Danielson</v>
      </c>
    </row>
    <row r="2323" spans="1:5" ht="15.6" x14ac:dyDescent="0.3">
      <c r="A2323" s="6" t="s">
        <v>33</v>
      </c>
      <c r="B2323" s="6" t="s">
        <v>4706</v>
      </c>
      <c r="C2323" s="7" t="str">
        <f t="shared" si="108"/>
        <v>Ms.</v>
      </c>
      <c r="D2323" s="7" t="str">
        <f t="shared" si="109"/>
        <v xml:space="preserve"> Holly</v>
      </c>
      <c r="E2323" s="7" t="str">
        <f t="shared" si="110"/>
        <v>Street</v>
      </c>
    </row>
    <row r="2324" spans="1:5" ht="15.6" x14ac:dyDescent="0.3">
      <c r="A2324" s="6" t="s">
        <v>32</v>
      </c>
      <c r="B2324" s="6" t="s">
        <v>4707</v>
      </c>
      <c r="C2324" s="7" t="str">
        <f t="shared" si="108"/>
        <v>Mr.</v>
      </c>
      <c r="D2324" s="7" t="str">
        <f t="shared" si="109"/>
        <v xml:space="preserve"> Matthew</v>
      </c>
      <c r="E2324" s="7" t="str">
        <f t="shared" si="110"/>
        <v>Buss</v>
      </c>
    </row>
    <row r="2325" spans="1:5" ht="15.6" x14ac:dyDescent="0.3">
      <c r="A2325" s="6" t="s">
        <v>29</v>
      </c>
      <c r="B2325" s="6" t="s">
        <v>4708</v>
      </c>
      <c r="C2325" s="7" t="str">
        <f t="shared" si="108"/>
        <v>Ms.</v>
      </c>
      <c r="D2325" s="7" t="str">
        <f t="shared" si="109"/>
        <v xml:space="preserve"> Meghan K</v>
      </c>
      <c r="E2325" s="7" t="str">
        <f t="shared" si="110"/>
        <v>Duffy</v>
      </c>
    </row>
    <row r="2326" spans="1:5" ht="15.6" x14ac:dyDescent="0.3">
      <c r="A2326" s="6" t="s">
        <v>28</v>
      </c>
      <c r="B2326" s="6" t="s">
        <v>4709</v>
      </c>
      <c r="C2326" s="7" t="str">
        <f t="shared" si="108"/>
        <v>Mr.</v>
      </c>
      <c r="D2326" s="7" t="str">
        <f t="shared" si="109"/>
        <v xml:space="preserve"> Fred</v>
      </c>
      <c r="E2326" s="7" t="str">
        <f t="shared" si="110"/>
        <v>Hines</v>
      </c>
    </row>
    <row r="2327" spans="1:5" ht="15.6" x14ac:dyDescent="0.3">
      <c r="A2327" s="6" t="s">
        <v>27</v>
      </c>
      <c r="B2327" s="6" t="s">
        <v>4710</v>
      </c>
      <c r="C2327" s="7" t="str">
        <f t="shared" si="108"/>
        <v>Mr.</v>
      </c>
      <c r="D2327" s="7" t="str">
        <f t="shared" si="109"/>
        <v xml:space="preserve"> Sebastian</v>
      </c>
      <c r="E2327" s="7" t="str">
        <f t="shared" si="110"/>
        <v>Castro</v>
      </c>
    </row>
    <row r="2328" spans="1:5" ht="15.6" x14ac:dyDescent="0.3">
      <c r="A2328" s="6" t="s">
        <v>26</v>
      </c>
      <c r="B2328" s="6" t="s">
        <v>4711</v>
      </c>
      <c r="C2328" s="7" t="str">
        <f t="shared" si="108"/>
        <v>Ms.</v>
      </c>
      <c r="D2328" s="7" t="str">
        <f t="shared" si="109"/>
        <v xml:space="preserve"> Laura</v>
      </c>
      <c r="E2328" s="7" t="str">
        <f t="shared" si="110"/>
        <v>Howell</v>
      </c>
    </row>
    <row r="2329" spans="1:5" ht="15.6" x14ac:dyDescent="0.3">
      <c r="A2329" s="6" t="s">
        <v>25</v>
      </c>
      <c r="B2329" s="6" t="s">
        <v>4712</v>
      </c>
      <c r="C2329" s="7" t="str">
        <f t="shared" si="108"/>
        <v>Ms.</v>
      </c>
      <c r="D2329" s="7" t="str">
        <f t="shared" si="109"/>
        <v xml:space="preserve"> Nicole</v>
      </c>
      <c r="E2329" s="7" t="str">
        <f t="shared" si="110"/>
        <v>Avery</v>
      </c>
    </row>
    <row r="2330" spans="1:5" ht="15.6" x14ac:dyDescent="0.3">
      <c r="A2330" s="6" t="s">
        <v>24</v>
      </c>
      <c r="B2330" s="6" t="s">
        <v>4713</v>
      </c>
      <c r="C2330" s="7" t="str">
        <f t="shared" si="108"/>
        <v>Ms.</v>
      </c>
      <c r="D2330" s="7" t="str">
        <f t="shared" si="109"/>
        <v xml:space="preserve"> Susan E</v>
      </c>
      <c r="E2330" s="7" t="str">
        <f t="shared" si="110"/>
        <v>Bohinski</v>
      </c>
    </row>
    <row r="2331" spans="1:5" ht="15.6" x14ac:dyDescent="0.3">
      <c r="A2331" s="6" t="s">
        <v>22</v>
      </c>
      <c r="B2331" s="6" t="s">
        <v>4714</v>
      </c>
      <c r="C2331" s="7" t="str">
        <f t="shared" si="108"/>
        <v>Ms.</v>
      </c>
      <c r="D2331" s="7" t="str">
        <f t="shared" si="109"/>
        <v xml:space="preserve"> Katy</v>
      </c>
      <c r="E2331" s="7" t="str">
        <f t="shared" si="110"/>
        <v>Kohls</v>
      </c>
    </row>
    <row r="2332" spans="1:5" ht="15.6" x14ac:dyDescent="0.3">
      <c r="A2332" s="6" t="s">
        <v>21</v>
      </c>
      <c r="B2332" s="6" t="s">
        <v>4715</v>
      </c>
      <c r="C2332" s="7" t="str">
        <f t="shared" si="108"/>
        <v>Mr.</v>
      </c>
      <c r="D2332" s="7" t="str">
        <f t="shared" si="109"/>
        <v xml:space="preserve"> Jordan</v>
      </c>
      <c r="E2332" s="7" t="str">
        <f t="shared" si="110"/>
        <v>Brietzke</v>
      </c>
    </row>
    <row r="2333" spans="1:5" ht="15.6" x14ac:dyDescent="0.3">
      <c r="A2333" s="6" t="s">
        <v>19</v>
      </c>
      <c r="B2333" s="6" t="s">
        <v>4716</v>
      </c>
      <c r="C2333" s="7" t="str">
        <f t="shared" si="108"/>
        <v>Mr.</v>
      </c>
      <c r="D2333" s="7" t="str">
        <f t="shared" si="109"/>
        <v xml:space="preserve"> Juan D. Sr.</v>
      </c>
      <c r="E2333" s="7" t="str">
        <f t="shared" si="110"/>
        <v>Riveros Gonzalez</v>
      </c>
    </row>
    <row r="2334" spans="1:5" ht="15.6" x14ac:dyDescent="0.3">
      <c r="A2334" s="6" t="s">
        <v>17</v>
      </c>
      <c r="B2334" s="6" t="s">
        <v>4717</v>
      </c>
      <c r="C2334" s="7" t="str">
        <f t="shared" si="108"/>
        <v>Ms.</v>
      </c>
      <c r="D2334" s="7" t="str">
        <f t="shared" si="109"/>
        <v xml:space="preserve"> Julie</v>
      </c>
      <c r="E2334" s="7" t="str">
        <f t="shared" si="110"/>
        <v>Albano</v>
      </c>
    </row>
    <row r="2335" spans="1:5" ht="15.6" x14ac:dyDescent="0.3">
      <c r="A2335" s="6" t="s">
        <v>14</v>
      </c>
      <c r="B2335" s="6" t="s">
        <v>4718</v>
      </c>
      <c r="C2335" s="7" t="str">
        <f t="shared" si="108"/>
        <v>Mr.</v>
      </c>
      <c r="D2335" s="7" t="str">
        <f t="shared" si="109"/>
        <v xml:space="preserve"> Evan P</v>
      </c>
      <c r="E2335" s="7" t="str">
        <f t="shared" si="110"/>
        <v>Rosendahl</v>
      </c>
    </row>
    <row r="2336" spans="1:5" ht="15.6" x14ac:dyDescent="0.3">
      <c r="A2336" s="6" t="s">
        <v>9</v>
      </c>
      <c r="B2336" s="6" t="s">
        <v>4719</v>
      </c>
      <c r="C2336" s="7" t="str">
        <f t="shared" si="108"/>
        <v>Mr.</v>
      </c>
      <c r="D2336" s="7" t="str">
        <f t="shared" si="109"/>
        <v xml:space="preserve"> Aaron K</v>
      </c>
      <c r="E2336" s="7" t="str">
        <f t="shared" si="110"/>
        <v>German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336"/>
  <sheetViews>
    <sheetView workbookViewId="0">
      <selection activeCell="K1" sqref="K1"/>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9" max="9" width="19.77734375" style="11" customWidth="1"/>
    <col min="10" max="10" width="11.6640625" style="11" customWidth="1"/>
    <col min="11" max="11" width="12.88671875" style="11" customWidth="1"/>
    <col min="12" max="12" width="14.33203125" style="11" customWidth="1"/>
    <col min="13" max="13" width="14.21875" style="11" customWidth="1"/>
    <col min="15" max="15" width="44.33203125" customWidth="1"/>
    <col min="16" max="16" width="29" customWidth="1"/>
  </cols>
  <sheetData>
    <row r="1" spans="1:16" ht="39" customHeight="1" x14ac:dyDescent="0.3">
      <c r="A1" s="9" t="s">
        <v>0</v>
      </c>
      <c r="B1" s="9" t="s">
        <v>2373</v>
      </c>
      <c r="C1" s="9" t="s">
        <v>2374</v>
      </c>
      <c r="D1" s="9" t="s">
        <v>2375</v>
      </c>
      <c r="E1" s="9" t="s">
        <v>2376</v>
      </c>
      <c r="F1" s="9" t="s">
        <v>2377</v>
      </c>
      <c r="G1" s="9" t="s">
        <v>2378</v>
      </c>
      <c r="H1" s="13" t="s">
        <v>2379</v>
      </c>
      <c r="I1" s="10" t="s">
        <v>4725</v>
      </c>
      <c r="J1" s="10" t="s">
        <v>4726</v>
      </c>
      <c r="K1" s="10" t="s">
        <v>4727</v>
      </c>
      <c r="L1" s="10" t="s">
        <v>4723</v>
      </c>
      <c r="M1" s="10" t="s">
        <v>4724</v>
      </c>
    </row>
    <row r="2" spans="1:16" x14ac:dyDescent="0.3">
      <c r="A2" s="8" t="s">
        <v>2372</v>
      </c>
      <c r="B2" s="8">
        <v>47.41</v>
      </c>
      <c r="C2" s="8">
        <v>7.47</v>
      </c>
      <c r="D2" s="8" t="s">
        <v>2380</v>
      </c>
      <c r="E2" s="8" t="s">
        <v>2380</v>
      </c>
      <c r="F2" s="8" t="s">
        <v>2380</v>
      </c>
      <c r="G2" s="8" t="s">
        <v>2381</v>
      </c>
      <c r="H2" s="8" t="s">
        <v>2382</v>
      </c>
      <c r="I2" s="12">
        <f>IF(G2="No major surgery",0,G2)</f>
        <v>0</v>
      </c>
      <c r="J2" s="12" t="str">
        <f>PROPER(H2)</f>
        <v>Yes</v>
      </c>
      <c r="K2" s="12" t="str">
        <f>PROPER(D2)</f>
        <v>No</v>
      </c>
      <c r="L2" s="12" t="str">
        <f>IF(B2&lt;18.5,"Underweight",IF(B2&lt;25,"Normal Weight",IF(B2&lt;30,"Overweight","Obesity")))</f>
        <v>Obesity</v>
      </c>
      <c r="M2" s="12" t="str">
        <f>IF(C2&lt;5.7,"Normal",IF(C2&lt;6.5,"Prediabetes","Diabetes"))</f>
        <v>Diabetes</v>
      </c>
      <c r="O2" s="16" t="s">
        <v>4728</v>
      </c>
      <c r="P2" s="17"/>
    </row>
    <row r="3" spans="1:16" x14ac:dyDescent="0.3">
      <c r="A3" s="8" t="s">
        <v>2371</v>
      </c>
      <c r="B3" s="8">
        <v>30.36</v>
      </c>
      <c r="C3" s="8">
        <v>5.77</v>
      </c>
      <c r="D3" s="8" t="s">
        <v>2380</v>
      </c>
      <c r="E3" s="8" t="s">
        <v>2380</v>
      </c>
      <c r="F3" s="8" t="s">
        <v>2380</v>
      </c>
      <c r="G3" s="8" t="s">
        <v>2381</v>
      </c>
      <c r="H3" s="8" t="s">
        <v>2382</v>
      </c>
      <c r="I3" s="12">
        <f t="shared" ref="I3:I66" si="0">IF(G3="No major surgery",0,G3)</f>
        <v>0</v>
      </c>
      <c r="J3" s="12" t="str">
        <f t="shared" ref="J3:J66" si="1">PROPER(H3)</f>
        <v>Yes</v>
      </c>
      <c r="K3" s="12" t="str">
        <f t="shared" ref="K3:K66" si="2">PROPER(D3)</f>
        <v>No</v>
      </c>
      <c r="L3" s="12" t="str">
        <f t="shared" ref="L3:L66" si="3">IF(B3&lt;18.5,"Underweight",IF(B3&lt;25,"Normal Weight",IF(B3&lt;30,"Overweight","Obesity")))</f>
        <v>Obesity</v>
      </c>
      <c r="M3" s="12" t="str">
        <f t="shared" ref="M3:M66" si="4">IF(C3&lt;5.7,"Normal",IF(C3&lt;6.5,"Prediabetes","Diabetes"))</f>
        <v>Prediabetes</v>
      </c>
      <c r="O3" s="18" t="s">
        <v>4729</v>
      </c>
      <c r="P3" s="17">
        <v>0</v>
      </c>
    </row>
    <row r="4" spans="1:16" x14ac:dyDescent="0.3">
      <c r="A4" s="8" t="s">
        <v>2370</v>
      </c>
      <c r="B4" s="8">
        <v>34.484999999999999</v>
      </c>
      <c r="C4" s="8">
        <v>11.87</v>
      </c>
      <c r="D4" s="8" t="s">
        <v>2382</v>
      </c>
      <c r="E4" s="8" t="s">
        <v>2380</v>
      </c>
      <c r="F4" s="8" t="s">
        <v>2380</v>
      </c>
      <c r="G4" s="8">
        <v>2</v>
      </c>
      <c r="H4" s="8" t="s">
        <v>2382</v>
      </c>
      <c r="I4" s="12">
        <f>IF(G4="No major surgery",0,G4)</f>
        <v>2</v>
      </c>
      <c r="J4" s="12" t="str">
        <f t="shared" si="1"/>
        <v>Yes</v>
      </c>
      <c r="K4" s="12" t="str">
        <f t="shared" si="2"/>
        <v>Yes</v>
      </c>
      <c r="L4" s="12" t="str">
        <f t="shared" si="3"/>
        <v>Obesity</v>
      </c>
      <c r="M4" s="12" t="str">
        <f t="shared" si="4"/>
        <v>Diabetes</v>
      </c>
      <c r="O4" s="14"/>
      <c r="P4" s="15"/>
    </row>
    <row r="5" spans="1:16" x14ac:dyDescent="0.3">
      <c r="A5" s="8" t="s">
        <v>2369</v>
      </c>
      <c r="B5" s="8">
        <v>38.094999999999999</v>
      </c>
      <c r="C5" s="8">
        <v>6.05</v>
      </c>
      <c r="D5" s="8" t="s">
        <v>2380</v>
      </c>
      <c r="E5" s="8" t="s">
        <v>2380</v>
      </c>
      <c r="F5" s="8" t="s">
        <v>2380</v>
      </c>
      <c r="G5" s="8" t="s">
        <v>2381</v>
      </c>
      <c r="H5" s="8" t="s">
        <v>2382</v>
      </c>
      <c r="I5" s="12">
        <f t="shared" si="0"/>
        <v>0</v>
      </c>
      <c r="J5" s="12" t="str">
        <f t="shared" si="1"/>
        <v>Yes</v>
      </c>
      <c r="K5" s="12" t="str">
        <f t="shared" si="2"/>
        <v>No</v>
      </c>
      <c r="L5" s="12" t="str">
        <f t="shared" si="3"/>
        <v>Obesity</v>
      </c>
      <c r="M5" s="12" t="str">
        <f t="shared" si="4"/>
        <v>Prediabetes</v>
      </c>
    </row>
    <row r="6" spans="1:16" x14ac:dyDescent="0.3">
      <c r="A6" s="8" t="s">
        <v>2368</v>
      </c>
      <c r="B6" s="8">
        <v>35.53</v>
      </c>
      <c r="C6" s="8">
        <v>5.45</v>
      </c>
      <c r="D6" s="8" t="s">
        <v>2380</v>
      </c>
      <c r="E6" s="8" t="s">
        <v>2380</v>
      </c>
      <c r="F6" s="8" t="s">
        <v>2380</v>
      </c>
      <c r="G6" s="8" t="s">
        <v>2381</v>
      </c>
      <c r="H6" s="8" t="s">
        <v>2382</v>
      </c>
      <c r="I6" s="12">
        <f t="shared" si="0"/>
        <v>0</v>
      </c>
      <c r="J6" s="12" t="str">
        <f t="shared" si="1"/>
        <v>Yes</v>
      </c>
      <c r="K6" s="12" t="str">
        <f t="shared" si="2"/>
        <v>No</v>
      </c>
      <c r="L6" s="12" t="str">
        <f t="shared" si="3"/>
        <v>Obesity</v>
      </c>
      <c r="M6" s="12" t="str">
        <f t="shared" si="4"/>
        <v>Normal</v>
      </c>
    </row>
    <row r="7" spans="1:16" x14ac:dyDescent="0.3">
      <c r="A7" s="8" t="s">
        <v>2367</v>
      </c>
      <c r="B7" s="8">
        <v>32.799999999999997</v>
      </c>
      <c r="C7" s="8">
        <v>6.59</v>
      </c>
      <c r="D7" s="8" t="s">
        <v>2380</v>
      </c>
      <c r="E7" s="8" t="s">
        <v>2380</v>
      </c>
      <c r="F7" s="8" t="s">
        <v>2380</v>
      </c>
      <c r="G7" s="8" t="s">
        <v>2381</v>
      </c>
      <c r="H7" s="8" t="s">
        <v>2382</v>
      </c>
      <c r="I7" s="12">
        <f t="shared" si="0"/>
        <v>0</v>
      </c>
      <c r="J7" s="12" t="str">
        <f t="shared" si="1"/>
        <v>Yes</v>
      </c>
      <c r="K7" s="12" t="str">
        <f t="shared" si="2"/>
        <v>No</v>
      </c>
      <c r="L7" s="12" t="str">
        <f t="shared" si="3"/>
        <v>Obesity</v>
      </c>
      <c r="M7" s="12" t="str">
        <f t="shared" si="4"/>
        <v>Diabetes</v>
      </c>
    </row>
    <row r="8" spans="1:16" x14ac:dyDescent="0.3">
      <c r="A8" s="8" t="s">
        <v>2366</v>
      </c>
      <c r="B8" s="8">
        <v>36.4</v>
      </c>
      <c r="C8" s="8">
        <v>6.07</v>
      </c>
      <c r="D8" s="8" t="s">
        <v>2380</v>
      </c>
      <c r="E8" s="8" t="s">
        <v>2380</v>
      </c>
      <c r="F8" s="8" t="s">
        <v>2380</v>
      </c>
      <c r="G8" s="8" t="s">
        <v>2381</v>
      </c>
      <c r="H8" s="8" t="s">
        <v>2382</v>
      </c>
      <c r="I8" s="12">
        <f t="shared" si="0"/>
        <v>0</v>
      </c>
      <c r="J8" s="12" t="str">
        <f t="shared" si="1"/>
        <v>Yes</v>
      </c>
      <c r="K8" s="12" t="str">
        <f t="shared" si="2"/>
        <v>No</v>
      </c>
      <c r="L8" s="12" t="str">
        <f t="shared" si="3"/>
        <v>Obesity</v>
      </c>
      <c r="M8" s="12" t="str">
        <f t="shared" si="4"/>
        <v>Prediabetes</v>
      </c>
    </row>
    <row r="9" spans="1:16" x14ac:dyDescent="0.3">
      <c r="A9" s="8" t="s">
        <v>2365</v>
      </c>
      <c r="B9" s="8">
        <v>36.96</v>
      </c>
      <c r="C9" s="8">
        <v>7.93</v>
      </c>
      <c r="D9" s="8" t="s">
        <v>2380</v>
      </c>
      <c r="E9" s="8" t="s">
        <v>2380</v>
      </c>
      <c r="F9" s="8" t="s">
        <v>2380</v>
      </c>
      <c r="G9" s="8">
        <v>3</v>
      </c>
      <c r="H9" s="8" t="s">
        <v>2382</v>
      </c>
      <c r="I9" s="12">
        <f t="shared" si="0"/>
        <v>3</v>
      </c>
      <c r="J9" s="12" t="str">
        <f t="shared" si="1"/>
        <v>Yes</v>
      </c>
      <c r="K9" s="12" t="str">
        <f t="shared" si="2"/>
        <v>No</v>
      </c>
      <c r="L9" s="12" t="str">
        <f t="shared" si="3"/>
        <v>Obesity</v>
      </c>
      <c r="M9" s="12" t="str">
        <f t="shared" si="4"/>
        <v>Diabetes</v>
      </c>
    </row>
    <row r="10" spans="1:16" x14ac:dyDescent="0.3">
      <c r="A10" s="8" t="s">
        <v>2364</v>
      </c>
      <c r="B10" s="8">
        <v>41.14</v>
      </c>
      <c r="C10" s="8">
        <v>9.58</v>
      </c>
      <c r="D10" s="8" t="s">
        <v>2382</v>
      </c>
      <c r="E10" s="8" t="s">
        <v>2380</v>
      </c>
      <c r="F10" s="8" t="s">
        <v>2383</v>
      </c>
      <c r="G10" s="8">
        <v>1</v>
      </c>
      <c r="H10" s="8" t="s">
        <v>2382</v>
      </c>
      <c r="I10" s="12">
        <f t="shared" si="0"/>
        <v>1</v>
      </c>
      <c r="J10" s="12" t="str">
        <f t="shared" si="1"/>
        <v>Yes</v>
      </c>
      <c r="K10" s="12" t="str">
        <f t="shared" si="2"/>
        <v>Yes</v>
      </c>
      <c r="L10" s="12" t="str">
        <f t="shared" si="3"/>
        <v>Obesity</v>
      </c>
      <c r="M10" s="12" t="str">
        <f t="shared" si="4"/>
        <v>Diabetes</v>
      </c>
    </row>
    <row r="11" spans="1:16" x14ac:dyDescent="0.3">
      <c r="A11" s="8" t="s">
        <v>2363</v>
      </c>
      <c r="B11" s="8">
        <v>38.06</v>
      </c>
      <c r="C11" s="8">
        <v>10.79</v>
      </c>
      <c r="D11" s="8" t="s">
        <v>2380</v>
      </c>
      <c r="E11" s="8" t="s">
        <v>2380</v>
      </c>
      <c r="F11" s="8" t="s">
        <v>2380</v>
      </c>
      <c r="G11" s="8" t="s">
        <v>2381</v>
      </c>
      <c r="H11" s="8" t="s">
        <v>2382</v>
      </c>
      <c r="I11" s="12">
        <f t="shared" si="0"/>
        <v>0</v>
      </c>
      <c r="J11" s="12" t="str">
        <f t="shared" si="1"/>
        <v>Yes</v>
      </c>
      <c r="K11" s="12" t="str">
        <f t="shared" si="2"/>
        <v>No</v>
      </c>
      <c r="L11" s="12" t="str">
        <f t="shared" si="3"/>
        <v>Obesity</v>
      </c>
      <c r="M11" s="12" t="str">
        <f t="shared" si="4"/>
        <v>Diabetes</v>
      </c>
    </row>
    <row r="12" spans="1:16" x14ac:dyDescent="0.3">
      <c r="A12" s="8" t="s">
        <v>2362</v>
      </c>
      <c r="B12" s="8">
        <v>37.700000000000003</v>
      </c>
      <c r="C12" s="8">
        <v>5.96</v>
      </c>
      <c r="D12" s="8" t="s">
        <v>2382</v>
      </c>
      <c r="E12" s="8" t="s">
        <v>2380</v>
      </c>
      <c r="F12" s="8" t="s">
        <v>2380</v>
      </c>
      <c r="G12" s="8">
        <v>2</v>
      </c>
      <c r="H12" s="8" t="s">
        <v>2382</v>
      </c>
      <c r="I12" s="12">
        <f t="shared" si="0"/>
        <v>2</v>
      </c>
      <c r="J12" s="12" t="str">
        <f t="shared" si="1"/>
        <v>Yes</v>
      </c>
      <c r="K12" s="12" t="str">
        <f t="shared" si="2"/>
        <v>Yes</v>
      </c>
      <c r="L12" s="12" t="str">
        <f t="shared" si="3"/>
        <v>Obesity</v>
      </c>
      <c r="M12" s="12" t="str">
        <f t="shared" si="4"/>
        <v>Prediabetes</v>
      </c>
    </row>
    <row r="13" spans="1:16" x14ac:dyDescent="0.3">
      <c r="A13" s="8" t="s">
        <v>2361</v>
      </c>
      <c r="B13" s="8">
        <v>42.13</v>
      </c>
      <c r="C13" s="8">
        <v>11.9</v>
      </c>
      <c r="D13" s="8" t="s">
        <v>2380</v>
      </c>
      <c r="E13" s="8" t="s">
        <v>2380</v>
      </c>
      <c r="F13" s="8" t="s">
        <v>2380</v>
      </c>
      <c r="G13" s="8" t="s">
        <v>2381</v>
      </c>
      <c r="H13" s="8" t="s">
        <v>2382</v>
      </c>
      <c r="I13" s="12">
        <f t="shared" si="0"/>
        <v>0</v>
      </c>
      <c r="J13" s="12" t="str">
        <f t="shared" si="1"/>
        <v>Yes</v>
      </c>
      <c r="K13" s="12" t="str">
        <f t="shared" si="2"/>
        <v>No</v>
      </c>
      <c r="L13" s="12" t="str">
        <f t="shared" si="3"/>
        <v>Obesity</v>
      </c>
      <c r="M13" s="12" t="str">
        <f t="shared" si="4"/>
        <v>Diabetes</v>
      </c>
    </row>
    <row r="14" spans="1:16" x14ac:dyDescent="0.3">
      <c r="A14" s="8" t="s">
        <v>2360</v>
      </c>
      <c r="B14" s="8">
        <v>40.92</v>
      </c>
      <c r="C14" s="8">
        <v>8.41</v>
      </c>
      <c r="D14" s="8" t="s">
        <v>2380</v>
      </c>
      <c r="E14" s="8" t="s">
        <v>2380</v>
      </c>
      <c r="F14" s="8" t="s">
        <v>2380</v>
      </c>
      <c r="G14" s="8" t="s">
        <v>2381</v>
      </c>
      <c r="H14" s="8" t="s">
        <v>2382</v>
      </c>
      <c r="I14" s="12">
        <f t="shared" si="0"/>
        <v>0</v>
      </c>
      <c r="J14" s="12" t="str">
        <f t="shared" si="1"/>
        <v>Yes</v>
      </c>
      <c r="K14" s="12" t="str">
        <f t="shared" si="2"/>
        <v>No</v>
      </c>
      <c r="L14" s="12" t="str">
        <f t="shared" si="3"/>
        <v>Obesity</v>
      </c>
      <c r="M14" s="12" t="str">
        <f t="shared" si="4"/>
        <v>Diabetes</v>
      </c>
    </row>
    <row r="15" spans="1:16" x14ac:dyDescent="0.3">
      <c r="A15" s="8" t="s">
        <v>2359</v>
      </c>
      <c r="B15" s="8">
        <v>40.564999999999998</v>
      </c>
      <c r="C15" s="8">
        <v>7.02</v>
      </c>
      <c r="D15" s="8" t="s">
        <v>2380</v>
      </c>
      <c r="E15" s="8" t="s">
        <v>2380</v>
      </c>
      <c r="F15" s="8" t="s">
        <v>2380</v>
      </c>
      <c r="G15" s="8" t="s">
        <v>2381</v>
      </c>
      <c r="H15" s="8" t="s">
        <v>2382</v>
      </c>
      <c r="I15" s="12">
        <f t="shared" si="0"/>
        <v>0</v>
      </c>
      <c r="J15" s="12" t="str">
        <f t="shared" si="1"/>
        <v>Yes</v>
      </c>
      <c r="K15" s="12" t="str">
        <f t="shared" si="2"/>
        <v>No</v>
      </c>
      <c r="L15" s="12" t="str">
        <f t="shared" si="3"/>
        <v>Obesity</v>
      </c>
      <c r="M15" s="12" t="str">
        <f t="shared" si="4"/>
        <v>Diabetes</v>
      </c>
    </row>
    <row r="16" spans="1:16" x14ac:dyDescent="0.3">
      <c r="A16" s="8" t="s">
        <v>2358</v>
      </c>
      <c r="B16" s="8">
        <v>36.384999999999998</v>
      </c>
      <c r="C16" s="8">
        <v>7.59</v>
      </c>
      <c r="D16" s="8" t="s">
        <v>2382</v>
      </c>
      <c r="E16" s="8" t="s">
        <v>2380</v>
      </c>
      <c r="F16" s="8" t="s">
        <v>2380</v>
      </c>
      <c r="G16" s="8">
        <v>2</v>
      </c>
      <c r="H16" s="8" t="s">
        <v>2382</v>
      </c>
      <c r="I16" s="12">
        <f t="shared" si="0"/>
        <v>2</v>
      </c>
      <c r="J16" s="12" t="str">
        <f t="shared" si="1"/>
        <v>Yes</v>
      </c>
      <c r="K16" s="12" t="str">
        <f t="shared" si="2"/>
        <v>Yes</v>
      </c>
      <c r="L16" s="12" t="str">
        <f t="shared" si="3"/>
        <v>Obesity</v>
      </c>
      <c r="M16" s="12" t="str">
        <f t="shared" si="4"/>
        <v>Diabetes</v>
      </c>
    </row>
    <row r="17" spans="1:13" x14ac:dyDescent="0.3">
      <c r="A17" s="8" t="s">
        <v>2357</v>
      </c>
      <c r="B17" s="8">
        <v>39.9</v>
      </c>
      <c r="C17" s="8">
        <v>11.32</v>
      </c>
      <c r="D17" s="8" t="s">
        <v>2380</v>
      </c>
      <c r="E17" s="8" t="s">
        <v>2380</v>
      </c>
      <c r="F17" s="8" t="s">
        <v>2380</v>
      </c>
      <c r="G17" s="8" t="s">
        <v>2381</v>
      </c>
      <c r="H17" s="8" t="s">
        <v>2382</v>
      </c>
      <c r="I17" s="12">
        <f t="shared" si="0"/>
        <v>0</v>
      </c>
      <c r="J17" s="12" t="str">
        <f t="shared" si="1"/>
        <v>Yes</v>
      </c>
      <c r="K17" s="12" t="str">
        <f t="shared" si="2"/>
        <v>No</v>
      </c>
      <c r="L17" s="12" t="str">
        <f t="shared" si="3"/>
        <v>Obesity</v>
      </c>
      <c r="M17" s="12" t="str">
        <f t="shared" si="4"/>
        <v>Diabetes</v>
      </c>
    </row>
    <row r="18" spans="1:13" x14ac:dyDescent="0.3">
      <c r="A18" s="8" t="s">
        <v>2356</v>
      </c>
      <c r="B18" s="8">
        <v>33.799999999999997</v>
      </c>
      <c r="C18" s="8">
        <v>7.67</v>
      </c>
      <c r="D18" s="8" t="s">
        <v>2380</v>
      </c>
      <c r="E18" s="8" t="s">
        <v>2380</v>
      </c>
      <c r="F18" s="8" t="s">
        <v>2380</v>
      </c>
      <c r="G18" s="8">
        <v>3</v>
      </c>
      <c r="H18" s="8" t="s">
        <v>2382</v>
      </c>
      <c r="I18" s="12">
        <f t="shared" si="0"/>
        <v>3</v>
      </c>
      <c r="J18" s="12" t="str">
        <f t="shared" si="1"/>
        <v>Yes</v>
      </c>
      <c r="K18" s="12" t="str">
        <f t="shared" si="2"/>
        <v>No</v>
      </c>
      <c r="L18" s="12" t="str">
        <f t="shared" si="3"/>
        <v>Obesity</v>
      </c>
      <c r="M18" s="12" t="str">
        <f t="shared" si="4"/>
        <v>Diabetes</v>
      </c>
    </row>
    <row r="19" spans="1:13" x14ac:dyDescent="0.3">
      <c r="A19" s="8" t="s">
        <v>2355</v>
      </c>
      <c r="B19" s="8">
        <v>36.765000000000001</v>
      </c>
      <c r="C19" s="8">
        <v>7.29</v>
      </c>
      <c r="D19" s="8" t="s">
        <v>2382</v>
      </c>
      <c r="E19" s="8" t="s">
        <v>2380</v>
      </c>
      <c r="F19" s="8" t="s">
        <v>2383</v>
      </c>
      <c r="G19" s="8">
        <v>1</v>
      </c>
      <c r="H19" s="8" t="s">
        <v>2382</v>
      </c>
      <c r="I19" s="12">
        <f t="shared" si="0"/>
        <v>1</v>
      </c>
      <c r="J19" s="12" t="str">
        <f t="shared" si="1"/>
        <v>Yes</v>
      </c>
      <c r="K19" s="12" t="str">
        <f t="shared" si="2"/>
        <v>Yes</v>
      </c>
      <c r="L19" s="12" t="str">
        <f t="shared" si="3"/>
        <v>Obesity</v>
      </c>
      <c r="M19" s="12" t="str">
        <f t="shared" si="4"/>
        <v>Diabetes</v>
      </c>
    </row>
    <row r="20" spans="1:13" x14ac:dyDescent="0.3">
      <c r="A20" s="8" t="s">
        <v>2354</v>
      </c>
      <c r="B20" s="8">
        <v>36.954999999999998</v>
      </c>
      <c r="C20" s="8">
        <v>4.72</v>
      </c>
      <c r="D20" s="8" t="s">
        <v>2382</v>
      </c>
      <c r="E20" s="8" t="s">
        <v>2380</v>
      </c>
      <c r="F20" s="8" t="s">
        <v>2380</v>
      </c>
      <c r="G20" s="8">
        <v>1</v>
      </c>
      <c r="H20" s="8" t="s">
        <v>2382</v>
      </c>
      <c r="I20" s="12">
        <f t="shared" si="0"/>
        <v>1</v>
      </c>
      <c r="J20" s="12" t="str">
        <f t="shared" si="1"/>
        <v>Yes</v>
      </c>
      <c r="K20" s="12" t="str">
        <f t="shared" si="2"/>
        <v>Yes</v>
      </c>
      <c r="L20" s="12" t="str">
        <f t="shared" si="3"/>
        <v>Obesity</v>
      </c>
      <c r="M20" s="12" t="str">
        <f t="shared" si="4"/>
        <v>Normal</v>
      </c>
    </row>
    <row r="21" spans="1:13" x14ac:dyDescent="0.3">
      <c r="A21" s="8" t="s">
        <v>2353</v>
      </c>
      <c r="B21" s="8">
        <v>42.9</v>
      </c>
      <c r="C21" s="8">
        <v>11.41</v>
      </c>
      <c r="D21" s="8" t="s">
        <v>2380</v>
      </c>
      <c r="E21" s="8" t="s">
        <v>2380</v>
      </c>
      <c r="F21" s="8" t="s">
        <v>2380</v>
      </c>
      <c r="G21" s="8" t="s">
        <v>2381</v>
      </c>
      <c r="H21" s="8" t="s">
        <v>2382</v>
      </c>
      <c r="I21" s="12">
        <f t="shared" si="0"/>
        <v>0</v>
      </c>
      <c r="J21" s="12" t="str">
        <f t="shared" si="1"/>
        <v>Yes</v>
      </c>
      <c r="K21" s="12" t="str">
        <f t="shared" si="2"/>
        <v>No</v>
      </c>
      <c r="L21" s="12" t="str">
        <f t="shared" si="3"/>
        <v>Obesity</v>
      </c>
      <c r="M21" s="12" t="str">
        <f t="shared" si="4"/>
        <v>Diabetes</v>
      </c>
    </row>
    <row r="22" spans="1:13" x14ac:dyDescent="0.3">
      <c r="A22" s="8" t="s">
        <v>2352</v>
      </c>
      <c r="B22" s="8">
        <v>36.299999999999997</v>
      </c>
      <c r="C22" s="8">
        <v>11.5</v>
      </c>
      <c r="D22" s="8" t="s">
        <v>2382</v>
      </c>
      <c r="E22" s="8" t="s">
        <v>2380</v>
      </c>
      <c r="F22" s="8" t="s">
        <v>2380</v>
      </c>
      <c r="G22" s="8">
        <v>2</v>
      </c>
      <c r="H22" s="8" t="s">
        <v>2382</v>
      </c>
      <c r="I22" s="12">
        <f t="shared" si="0"/>
        <v>2</v>
      </c>
      <c r="J22" s="12" t="str">
        <f t="shared" si="1"/>
        <v>Yes</v>
      </c>
      <c r="K22" s="12" t="str">
        <f t="shared" si="2"/>
        <v>Yes</v>
      </c>
      <c r="L22" s="12" t="str">
        <f t="shared" si="3"/>
        <v>Obesity</v>
      </c>
      <c r="M22" s="12" t="str">
        <f t="shared" si="4"/>
        <v>Diabetes</v>
      </c>
    </row>
    <row r="23" spans="1:13" x14ac:dyDescent="0.3">
      <c r="A23" s="8" t="s">
        <v>2351</v>
      </c>
      <c r="B23" s="8">
        <v>32.200000000000003</v>
      </c>
      <c r="C23" s="8">
        <v>6.22</v>
      </c>
      <c r="D23" s="8" t="s">
        <v>2382</v>
      </c>
      <c r="E23" s="8" t="s">
        <v>2380</v>
      </c>
      <c r="F23" s="8" t="s">
        <v>2380</v>
      </c>
      <c r="G23" s="8">
        <v>2</v>
      </c>
      <c r="H23" s="8" t="s">
        <v>2382</v>
      </c>
      <c r="I23" s="12">
        <f t="shared" si="0"/>
        <v>2</v>
      </c>
      <c r="J23" s="12" t="str">
        <f t="shared" si="1"/>
        <v>Yes</v>
      </c>
      <c r="K23" s="12" t="str">
        <f t="shared" si="2"/>
        <v>Yes</v>
      </c>
      <c r="L23" s="12" t="str">
        <f t="shared" si="3"/>
        <v>Obesity</v>
      </c>
      <c r="M23" s="12" t="str">
        <f t="shared" si="4"/>
        <v>Prediabetes</v>
      </c>
    </row>
    <row r="24" spans="1:13" x14ac:dyDescent="0.3">
      <c r="A24" s="8" t="s">
        <v>2350</v>
      </c>
      <c r="B24" s="8">
        <v>31.3</v>
      </c>
      <c r="C24" s="8">
        <v>11.38</v>
      </c>
      <c r="D24" s="8" t="s">
        <v>2380</v>
      </c>
      <c r="E24" s="8" t="s">
        <v>2380</v>
      </c>
      <c r="F24" s="8" t="s">
        <v>2380</v>
      </c>
      <c r="G24" s="8">
        <v>3</v>
      </c>
      <c r="H24" s="8" t="s">
        <v>2382</v>
      </c>
      <c r="I24" s="12">
        <f t="shared" si="0"/>
        <v>3</v>
      </c>
      <c r="J24" s="12" t="str">
        <f t="shared" si="1"/>
        <v>Yes</v>
      </c>
      <c r="K24" s="12" t="str">
        <f t="shared" si="2"/>
        <v>No</v>
      </c>
      <c r="L24" s="12" t="str">
        <f t="shared" si="3"/>
        <v>Obesity</v>
      </c>
      <c r="M24" s="12" t="str">
        <f t="shared" si="4"/>
        <v>Diabetes</v>
      </c>
    </row>
    <row r="25" spans="1:13" x14ac:dyDescent="0.3">
      <c r="A25" s="8" t="s">
        <v>2349</v>
      </c>
      <c r="B25" s="8">
        <v>41.8</v>
      </c>
      <c r="C25" s="8">
        <v>7.89</v>
      </c>
      <c r="D25" s="8" t="s">
        <v>2382</v>
      </c>
      <c r="E25" s="8" t="s">
        <v>2380</v>
      </c>
      <c r="F25" s="8" t="s">
        <v>2380</v>
      </c>
      <c r="G25" s="8">
        <v>2</v>
      </c>
      <c r="H25" s="8" t="s">
        <v>2382</v>
      </c>
      <c r="I25" s="12">
        <f t="shared" si="0"/>
        <v>2</v>
      </c>
      <c r="J25" s="12" t="str">
        <f t="shared" si="1"/>
        <v>Yes</v>
      </c>
      <c r="K25" s="12" t="str">
        <f t="shared" si="2"/>
        <v>Yes</v>
      </c>
      <c r="L25" s="12" t="str">
        <f t="shared" si="3"/>
        <v>Obesity</v>
      </c>
      <c r="M25" s="12" t="str">
        <f t="shared" si="4"/>
        <v>Diabetes</v>
      </c>
    </row>
    <row r="26" spans="1:13" x14ac:dyDescent="0.3">
      <c r="A26" s="8" t="s">
        <v>2348</v>
      </c>
      <c r="B26" s="8">
        <v>35.090000000000003</v>
      </c>
      <c r="C26" s="8">
        <v>4.38</v>
      </c>
      <c r="D26" s="8" t="s">
        <v>2382</v>
      </c>
      <c r="E26" s="8" t="s">
        <v>2380</v>
      </c>
      <c r="F26" s="8" t="s">
        <v>2380</v>
      </c>
      <c r="G26" s="8">
        <v>2</v>
      </c>
      <c r="H26" s="8" t="s">
        <v>2382</v>
      </c>
      <c r="I26" s="12">
        <f t="shared" si="0"/>
        <v>2</v>
      </c>
      <c r="J26" s="12" t="str">
        <f t="shared" si="1"/>
        <v>Yes</v>
      </c>
      <c r="K26" s="12" t="str">
        <f t="shared" si="2"/>
        <v>Yes</v>
      </c>
      <c r="L26" s="12" t="str">
        <f t="shared" si="3"/>
        <v>Obesity</v>
      </c>
      <c r="M26" s="12" t="str">
        <f t="shared" si="4"/>
        <v>Normal</v>
      </c>
    </row>
    <row r="27" spans="1:13" x14ac:dyDescent="0.3">
      <c r="A27" s="8" t="s">
        <v>2347</v>
      </c>
      <c r="B27" s="8">
        <v>33.880000000000003</v>
      </c>
      <c r="C27" s="8">
        <v>7.01</v>
      </c>
      <c r="D27" s="8" t="s">
        <v>2380</v>
      </c>
      <c r="E27" s="8" t="s">
        <v>2380</v>
      </c>
      <c r="F27" s="8" t="s">
        <v>2380</v>
      </c>
      <c r="G27" s="8">
        <v>3</v>
      </c>
      <c r="H27" s="8" t="s">
        <v>2382</v>
      </c>
      <c r="I27" s="12">
        <f t="shared" si="0"/>
        <v>3</v>
      </c>
      <c r="J27" s="12" t="str">
        <f t="shared" si="1"/>
        <v>Yes</v>
      </c>
      <c r="K27" s="12" t="str">
        <f t="shared" si="2"/>
        <v>No</v>
      </c>
      <c r="L27" s="12" t="str">
        <f t="shared" si="3"/>
        <v>Obesity</v>
      </c>
      <c r="M27" s="12" t="str">
        <f t="shared" si="4"/>
        <v>Diabetes</v>
      </c>
    </row>
    <row r="28" spans="1:13" x14ac:dyDescent="0.3">
      <c r="A28" s="8" t="s">
        <v>2346</v>
      </c>
      <c r="B28" s="8">
        <v>30.875</v>
      </c>
      <c r="C28" s="8">
        <v>11.88</v>
      </c>
      <c r="D28" s="8" t="s">
        <v>2380</v>
      </c>
      <c r="E28" s="8" t="s">
        <v>2380</v>
      </c>
      <c r="F28" s="8" t="s">
        <v>2380</v>
      </c>
      <c r="G28" s="8" t="s">
        <v>2381</v>
      </c>
      <c r="H28" s="8" t="s">
        <v>2382</v>
      </c>
      <c r="I28" s="12">
        <f t="shared" si="0"/>
        <v>0</v>
      </c>
      <c r="J28" s="12" t="str">
        <f t="shared" si="1"/>
        <v>Yes</v>
      </c>
      <c r="K28" s="12" t="str">
        <f t="shared" si="2"/>
        <v>No</v>
      </c>
      <c r="L28" s="12" t="str">
        <f t="shared" si="3"/>
        <v>Obesity</v>
      </c>
      <c r="M28" s="12" t="str">
        <f t="shared" si="4"/>
        <v>Diabetes</v>
      </c>
    </row>
    <row r="29" spans="1:13" x14ac:dyDescent="0.3">
      <c r="A29" s="8" t="s">
        <v>2345</v>
      </c>
      <c r="B29" s="8">
        <v>36.86</v>
      </c>
      <c r="C29" s="8">
        <v>5.19</v>
      </c>
      <c r="D29" s="8" t="s">
        <v>2382</v>
      </c>
      <c r="E29" s="8" t="s">
        <v>2380</v>
      </c>
      <c r="F29" s="8" t="s">
        <v>2383</v>
      </c>
      <c r="G29" s="8">
        <v>1</v>
      </c>
      <c r="H29" s="8" t="s">
        <v>2382</v>
      </c>
      <c r="I29" s="12">
        <f t="shared" si="0"/>
        <v>1</v>
      </c>
      <c r="J29" s="12" t="str">
        <f t="shared" si="1"/>
        <v>Yes</v>
      </c>
      <c r="K29" s="12" t="str">
        <f t="shared" si="2"/>
        <v>Yes</v>
      </c>
      <c r="L29" s="12" t="str">
        <f t="shared" si="3"/>
        <v>Obesity</v>
      </c>
      <c r="M29" s="12" t="str">
        <f t="shared" si="4"/>
        <v>Normal</v>
      </c>
    </row>
    <row r="30" spans="1:13" x14ac:dyDescent="0.3">
      <c r="A30" s="8" t="s">
        <v>2344</v>
      </c>
      <c r="B30" s="8">
        <v>35.86</v>
      </c>
      <c r="C30" s="8">
        <v>6.74</v>
      </c>
      <c r="D30" s="8" t="s">
        <v>2382</v>
      </c>
      <c r="E30" s="8" t="s">
        <v>2380</v>
      </c>
      <c r="F30" s="8" t="s">
        <v>2380</v>
      </c>
      <c r="G30" s="8">
        <v>2</v>
      </c>
      <c r="H30" s="8" t="s">
        <v>2382</v>
      </c>
      <c r="I30" s="12">
        <f t="shared" si="0"/>
        <v>2</v>
      </c>
      <c r="J30" s="12" t="str">
        <f t="shared" si="1"/>
        <v>Yes</v>
      </c>
      <c r="K30" s="12" t="str">
        <f t="shared" si="2"/>
        <v>Yes</v>
      </c>
      <c r="L30" s="12" t="str">
        <f t="shared" si="3"/>
        <v>Obesity</v>
      </c>
      <c r="M30" s="12" t="str">
        <f t="shared" si="4"/>
        <v>Diabetes</v>
      </c>
    </row>
    <row r="31" spans="1:13" x14ac:dyDescent="0.3">
      <c r="A31" s="8" t="s">
        <v>2343</v>
      </c>
      <c r="B31" s="8">
        <v>37.049999999999997</v>
      </c>
      <c r="C31" s="8">
        <v>8.44</v>
      </c>
      <c r="D31" s="8" t="s">
        <v>2380</v>
      </c>
      <c r="E31" s="8" t="s">
        <v>2380</v>
      </c>
      <c r="F31" s="8" t="s">
        <v>2380</v>
      </c>
      <c r="G31" s="8" t="s">
        <v>2381</v>
      </c>
      <c r="H31" s="8" t="s">
        <v>2382</v>
      </c>
      <c r="I31" s="12">
        <f t="shared" si="0"/>
        <v>0</v>
      </c>
      <c r="J31" s="12" t="str">
        <f t="shared" si="1"/>
        <v>Yes</v>
      </c>
      <c r="K31" s="12" t="str">
        <f t="shared" si="2"/>
        <v>No</v>
      </c>
      <c r="L31" s="12" t="str">
        <f t="shared" si="3"/>
        <v>Obesity</v>
      </c>
      <c r="M31" s="12" t="str">
        <f t="shared" si="4"/>
        <v>Diabetes</v>
      </c>
    </row>
    <row r="32" spans="1:13" x14ac:dyDescent="0.3">
      <c r="A32" s="8" t="s">
        <v>2342</v>
      </c>
      <c r="B32" s="8">
        <v>43.89</v>
      </c>
      <c r="C32" s="8">
        <v>8.7100000000000009</v>
      </c>
      <c r="D32" s="8" t="s">
        <v>2380</v>
      </c>
      <c r="E32" s="8" t="s">
        <v>2380</v>
      </c>
      <c r="F32" s="8" t="s">
        <v>2380</v>
      </c>
      <c r="G32" s="8" t="s">
        <v>2381</v>
      </c>
      <c r="H32" s="8" t="s">
        <v>2382</v>
      </c>
      <c r="I32" s="12">
        <f t="shared" si="0"/>
        <v>0</v>
      </c>
      <c r="J32" s="12" t="str">
        <f t="shared" si="1"/>
        <v>Yes</v>
      </c>
      <c r="K32" s="12" t="str">
        <f t="shared" si="2"/>
        <v>No</v>
      </c>
      <c r="L32" s="12" t="str">
        <f t="shared" si="3"/>
        <v>Obesity</v>
      </c>
      <c r="M32" s="12" t="str">
        <f t="shared" si="4"/>
        <v>Diabetes</v>
      </c>
    </row>
    <row r="33" spans="1:13" x14ac:dyDescent="0.3">
      <c r="A33" s="8" t="s">
        <v>2341</v>
      </c>
      <c r="B33" s="8">
        <v>42.35</v>
      </c>
      <c r="C33" s="8">
        <v>5.08</v>
      </c>
      <c r="D33" s="8" t="s">
        <v>2382</v>
      </c>
      <c r="E33" s="8" t="s">
        <v>2380</v>
      </c>
      <c r="F33" s="8" t="s">
        <v>2380</v>
      </c>
      <c r="G33" s="8" t="s">
        <v>2381</v>
      </c>
      <c r="H33" s="8" t="s">
        <v>2382</v>
      </c>
      <c r="I33" s="12">
        <f t="shared" si="0"/>
        <v>0</v>
      </c>
      <c r="J33" s="12" t="str">
        <f t="shared" si="1"/>
        <v>Yes</v>
      </c>
      <c r="K33" s="12" t="str">
        <f t="shared" si="2"/>
        <v>Yes</v>
      </c>
      <c r="L33" s="12" t="str">
        <f t="shared" si="3"/>
        <v>Obesity</v>
      </c>
      <c r="M33" s="12" t="str">
        <f t="shared" si="4"/>
        <v>Normal</v>
      </c>
    </row>
    <row r="34" spans="1:13" x14ac:dyDescent="0.3">
      <c r="A34" s="8" t="s">
        <v>2340</v>
      </c>
      <c r="B34" s="8">
        <v>31.35</v>
      </c>
      <c r="C34" s="8">
        <v>6.86</v>
      </c>
      <c r="D34" s="8" t="s">
        <v>2380</v>
      </c>
      <c r="E34" s="8" t="s">
        <v>2380</v>
      </c>
      <c r="F34" s="8" t="s">
        <v>2380</v>
      </c>
      <c r="G34" s="8" t="s">
        <v>2381</v>
      </c>
      <c r="H34" s="8" t="s">
        <v>2382</v>
      </c>
      <c r="I34" s="12">
        <f t="shared" si="0"/>
        <v>0</v>
      </c>
      <c r="J34" s="12" t="str">
        <f t="shared" si="1"/>
        <v>Yes</v>
      </c>
      <c r="K34" s="12" t="str">
        <f t="shared" si="2"/>
        <v>No</v>
      </c>
      <c r="L34" s="12" t="str">
        <f t="shared" si="3"/>
        <v>Obesity</v>
      </c>
      <c r="M34" s="12" t="str">
        <f t="shared" si="4"/>
        <v>Diabetes</v>
      </c>
    </row>
    <row r="35" spans="1:13" x14ac:dyDescent="0.3">
      <c r="A35" s="8" t="s">
        <v>2339</v>
      </c>
      <c r="B35" s="8">
        <v>47.6</v>
      </c>
      <c r="C35" s="8">
        <v>5.95</v>
      </c>
      <c r="D35" s="8" t="s">
        <v>2382</v>
      </c>
      <c r="E35" s="8" t="s">
        <v>2380</v>
      </c>
      <c r="F35" s="8" t="s">
        <v>2380</v>
      </c>
      <c r="G35" s="8" t="s">
        <v>2381</v>
      </c>
      <c r="H35" s="8" t="s">
        <v>2382</v>
      </c>
      <c r="I35" s="12">
        <f t="shared" si="0"/>
        <v>0</v>
      </c>
      <c r="J35" s="12" t="str">
        <f t="shared" si="1"/>
        <v>Yes</v>
      </c>
      <c r="K35" s="12" t="str">
        <f t="shared" si="2"/>
        <v>Yes</v>
      </c>
      <c r="L35" s="12" t="str">
        <f t="shared" si="3"/>
        <v>Obesity</v>
      </c>
      <c r="M35" s="12" t="str">
        <f t="shared" si="4"/>
        <v>Prediabetes</v>
      </c>
    </row>
    <row r="36" spans="1:13" x14ac:dyDescent="0.3">
      <c r="A36" s="8" t="s">
        <v>2338</v>
      </c>
      <c r="B36" s="8">
        <v>46.2</v>
      </c>
      <c r="C36" s="8">
        <v>6.09</v>
      </c>
      <c r="D36" s="8" t="s">
        <v>2380</v>
      </c>
      <c r="E36" s="8" t="s">
        <v>2380</v>
      </c>
      <c r="F36" s="8" t="s">
        <v>2383</v>
      </c>
      <c r="G36" s="8">
        <v>1</v>
      </c>
      <c r="H36" s="8" t="s">
        <v>2382</v>
      </c>
      <c r="I36" s="12">
        <f t="shared" si="0"/>
        <v>1</v>
      </c>
      <c r="J36" s="12" t="str">
        <f t="shared" si="1"/>
        <v>Yes</v>
      </c>
      <c r="K36" s="12" t="str">
        <f t="shared" si="2"/>
        <v>No</v>
      </c>
      <c r="L36" s="12" t="str">
        <f t="shared" si="3"/>
        <v>Obesity</v>
      </c>
      <c r="M36" s="12" t="str">
        <f t="shared" si="4"/>
        <v>Prediabetes</v>
      </c>
    </row>
    <row r="37" spans="1:13" x14ac:dyDescent="0.3">
      <c r="A37" s="8" t="s">
        <v>2337</v>
      </c>
      <c r="B37" s="8">
        <v>32.015000000000001</v>
      </c>
      <c r="C37" s="8">
        <v>11.75</v>
      </c>
      <c r="D37" s="8" t="s">
        <v>2380</v>
      </c>
      <c r="E37" s="8" t="s">
        <v>2380</v>
      </c>
      <c r="F37" s="8" t="s">
        <v>2380</v>
      </c>
      <c r="G37" s="8" t="s">
        <v>2381</v>
      </c>
      <c r="H37" s="8" t="s">
        <v>2382</v>
      </c>
      <c r="I37" s="12">
        <f t="shared" si="0"/>
        <v>0</v>
      </c>
      <c r="J37" s="12" t="str">
        <f t="shared" si="1"/>
        <v>Yes</v>
      </c>
      <c r="K37" s="12" t="str">
        <f t="shared" si="2"/>
        <v>No</v>
      </c>
      <c r="L37" s="12" t="str">
        <f t="shared" si="3"/>
        <v>Obesity</v>
      </c>
      <c r="M37" s="12" t="str">
        <f t="shared" si="4"/>
        <v>Diabetes</v>
      </c>
    </row>
    <row r="38" spans="1:13" x14ac:dyDescent="0.3">
      <c r="A38" s="8" t="s">
        <v>2336</v>
      </c>
      <c r="B38" s="8">
        <v>40.564999999999998</v>
      </c>
      <c r="C38" s="8">
        <v>7.37</v>
      </c>
      <c r="D38" s="8" t="s">
        <v>2380</v>
      </c>
      <c r="E38" s="8" t="s">
        <v>2380</v>
      </c>
      <c r="F38" s="8" t="s">
        <v>2380</v>
      </c>
      <c r="G38" s="8" t="s">
        <v>2381</v>
      </c>
      <c r="H38" s="8" t="s">
        <v>2382</v>
      </c>
      <c r="I38" s="12">
        <f t="shared" si="0"/>
        <v>0</v>
      </c>
      <c r="J38" s="12" t="str">
        <f t="shared" si="1"/>
        <v>Yes</v>
      </c>
      <c r="K38" s="12" t="str">
        <f t="shared" si="2"/>
        <v>No</v>
      </c>
      <c r="L38" s="12" t="str">
        <f t="shared" si="3"/>
        <v>Obesity</v>
      </c>
      <c r="M38" s="12" t="str">
        <f t="shared" si="4"/>
        <v>Diabetes</v>
      </c>
    </row>
    <row r="39" spans="1:13" x14ac:dyDescent="0.3">
      <c r="A39" s="8" t="s">
        <v>2335</v>
      </c>
      <c r="B39" s="8">
        <v>32.450000000000003</v>
      </c>
      <c r="C39" s="8">
        <v>11.91</v>
      </c>
      <c r="D39" s="8" t="s">
        <v>2380</v>
      </c>
      <c r="E39" s="8" t="s">
        <v>2380</v>
      </c>
      <c r="F39" s="8" t="s">
        <v>2380</v>
      </c>
      <c r="G39" s="8" t="s">
        <v>2381</v>
      </c>
      <c r="H39" s="8" t="s">
        <v>2382</v>
      </c>
      <c r="I39" s="12">
        <f t="shared" si="0"/>
        <v>0</v>
      </c>
      <c r="J39" s="12" t="str">
        <f t="shared" si="1"/>
        <v>Yes</v>
      </c>
      <c r="K39" s="12" t="str">
        <f t="shared" si="2"/>
        <v>No</v>
      </c>
      <c r="L39" s="12" t="str">
        <f t="shared" si="3"/>
        <v>Obesity</v>
      </c>
      <c r="M39" s="12" t="str">
        <f t="shared" si="4"/>
        <v>Diabetes</v>
      </c>
    </row>
    <row r="40" spans="1:13" x14ac:dyDescent="0.3">
      <c r="A40" s="8" t="s">
        <v>2334</v>
      </c>
      <c r="B40" s="8">
        <v>34.96</v>
      </c>
      <c r="C40" s="8">
        <v>6.52</v>
      </c>
      <c r="D40" s="8" t="s">
        <v>2380</v>
      </c>
      <c r="E40" s="8" t="s">
        <v>2380</v>
      </c>
      <c r="F40" s="8" t="s">
        <v>2380</v>
      </c>
      <c r="G40" s="8" t="s">
        <v>2381</v>
      </c>
      <c r="H40" s="8" t="s">
        <v>2382</v>
      </c>
      <c r="I40" s="12">
        <f t="shared" si="0"/>
        <v>0</v>
      </c>
      <c r="J40" s="12" t="str">
        <f t="shared" si="1"/>
        <v>Yes</v>
      </c>
      <c r="K40" s="12" t="str">
        <f t="shared" si="2"/>
        <v>No</v>
      </c>
      <c r="L40" s="12" t="str">
        <f t="shared" si="3"/>
        <v>Obesity</v>
      </c>
      <c r="M40" s="12" t="str">
        <f t="shared" si="4"/>
        <v>Diabetes</v>
      </c>
    </row>
    <row r="41" spans="1:13" x14ac:dyDescent="0.3">
      <c r="A41" s="8" t="s">
        <v>2333</v>
      </c>
      <c r="B41" s="8">
        <v>35.5</v>
      </c>
      <c r="C41" s="8">
        <v>5.14</v>
      </c>
      <c r="D41" s="8" t="s">
        <v>2380</v>
      </c>
      <c r="E41" s="8" t="s">
        <v>2380</v>
      </c>
      <c r="F41" s="8" t="s">
        <v>2383</v>
      </c>
      <c r="G41" s="8">
        <v>1</v>
      </c>
      <c r="H41" s="8" t="s">
        <v>2382</v>
      </c>
      <c r="I41" s="12">
        <f t="shared" si="0"/>
        <v>1</v>
      </c>
      <c r="J41" s="12" t="str">
        <f t="shared" si="1"/>
        <v>Yes</v>
      </c>
      <c r="K41" s="12" t="str">
        <f t="shared" si="2"/>
        <v>No</v>
      </c>
      <c r="L41" s="12" t="str">
        <f t="shared" si="3"/>
        <v>Obesity</v>
      </c>
      <c r="M41" s="12" t="str">
        <f t="shared" si="4"/>
        <v>Normal</v>
      </c>
    </row>
    <row r="42" spans="1:13" x14ac:dyDescent="0.3">
      <c r="A42" s="8" t="s">
        <v>2332</v>
      </c>
      <c r="B42" s="8">
        <v>52.58</v>
      </c>
      <c r="C42" s="8">
        <v>4.1900000000000004</v>
      </c>
      <c r="D42" s="8" t="s">
        <v>2380</v>
      </c>
      <c r="E42" s="8" t="s">
        <v>2382</v>
      </c>
      <c r="F42" s="8" t="s">
        <v>2380</v>
      </c>
      <c r="G42" s="8">
        <v>1</v>
      </c>
      <c r="H42" s="8" t="s">
        <v>2382</v>
      </c>
      <c r="I42" s="12">
        <f t="shared" si="0"/>
        <v>1</v>
      </c>
      <c r="J42" s="12" t="str">
        <f t="shared" si="1"/>
        <v>Yes</v>
      </c>
      <c r="K42" s="12" t="str">
        <f t="shared" si="2"/>
        <v>No</v>
      </c>
      <c r="L42" s="12" t="str">
        <f t="shared" si="3"/>
        <v>Obesity</v>
      </c>
      <c r="M42" s="12" t="str">
        <f t="shared" si="4"/>
        <v>Normal</v>
      </c>
    </row>
    <row r="43" spans="1:13" x14ac:dyDescent="0.3">
      <c r="A43" s="8" t="s">
        <v>2331</v>
      </c>
      <c r="B43" s="8">
        <v>35.200000000000003</v>
      </c>
      <c r="C43" s="8">
        <v>11.68</v>
      </c>
      <c r="D43" s="8" t="s">
        <v>2382</v>
      </c>
      <c r="E43" s="8" t="s">
        <v>2380</v>
      </c>
      <c r="F43" s="8" t="s">
        <v>2380</v>
      </c>
      <c r="G43" s="8" t="s">
        <v>2381</v>
      </c>
      <c r="H43" s="8" t="s">
        <v>2382</v>
      </c>
      <c r="I43" s="12">
        <f t="shared" si="0"/>
        <v>0</v>
      </c>
      <c r="J43" s="12" t="str">
        <f t="shared" si="1"/>
        <v>Yes</v>
      </c>
      <c r="K43" s="12" t="str">
        <f t="shared" si="2"/>
        <v>Yes</v>
      </c>
      <c r="L43" s="12" t="str">
        <f t="shared" si="3"/>
        <v>Obesity</v>
      </c>
      <c r="M43" s="12" t="str">
        <f t="shared" si="4"/>
        <v>Diabetes</v>
      </c>
    </row>
    <row r="44" spans="1:13" x14ac:dyDescent="0.3">
      <c r="A44" s="8" t="s">
        <v>2330</v>
      </c>
      <c r="B44" s="8">
        <v>38.06</v>
      </c>
      <c r="C44" s="8">
        <v>6.98</v>
      </c>
      <c r="D44" s="8" t="s">
        <v>2380</v>
      </c>
      <c r="E44" s="8" t="s">
        <v>2380</v>
      </c>
      <c r="F44" s="8" t="s">
        <v>2380</v>
      </c>
      <c r="G44" s="8" t="s">
        <v>2381</v>
      </c>
      <c r="H44" s="8" t="s">
        <v>2382</v>
      </c>
      <c r="I44" s="12">
        <f t="shared" si="0"/>
        <v>0</v>
      </c>
      <c r="J44" s="12" t="str">
        <f t="shared" si="1"/>
        <v>Yes</v>
      </c>
      <c r="K44" s="12" t="str">
        <f t="shared" si="2"/>
        <v>No</v>
      </c>
      <c r="L44" s="12" t="str">
        <f t="shared" si="3"/>
        <v>Obesity</v>
      </c>
      <c r="M44" s="12" t="str">
        <f t="shared" si="4"/>
        <v>Diabetes</v>
      </c>
    </row>
    <row r="45" spans="1:13" x14ac:dyDescent="0.3">
      <c r="A45" s="8" t="s">
        <v>2329</v>
      </c>
      <c r="B45" s="8">
        <v>34.21</v>
      </c>
      <c r="C45" s="8">
        <v>8.34</v>
      </c>
      <c r="D45" s="8" t="s">
        <v>2380</v>
      </c>
      <c r="E45" s="8" t="s">
        <v>2380</v>
      </c>
      <c r="F45" s="8" t="s">
        <v>2380</v>
      </c>
      <c r="G45" s="8" t="s">
        <v>2381</v>
      </c>
      <c r="H45" s="8" t="s">
        <v>2382</v>
      </c>
      <c r="I45" s="12">
        <f t="shared" si="0"/>
        <v>0</v>
      </c>
      <c r="J45" s="12" t="str">
        <f t="shared" si="1"/>
        <v>Yes</v>
      </c>
      <c r="K45" s="12" t="str">
        <f t="shared" si="2"/>
        <v>No</v>
      </c>
      <c r="L45" s="12" t="str">
        <f t="shared" si="3"/>
        <v>Obesity</v>
      </c>
      <c r="M45" s="12" t="str">
        <f t="shared" si="4"/>
        <v>Diabetes</v>
      </c>
    </row>
    <row r="46" spans="1:13" x14ac:dyDescent="0.3">
      <c r="A46" s="8" t="s">
        <v>2328</v>
      </c>
      <c r="B46" s="8">
        <v>38.94</v>
      </c>
      <c r="C46" s="8">
        <v>8.49</v>
      </c>
      <c r="D46" s="8" t="s">
        <v>2382</v>
      </c>
      <c r="E46" s="8" t="s">
        <v>2380</v>
      </c>
      <c r="F46" s="8" t="s">
        <v>2380</v>
      </c>
      <c r="G46" s="8">
        <v>1</v>
      </c>
      <c r="H46" s="8" t="s">
        <v>2382</v>
      </c>
      <c r="I46" s="12">
        <f t="shared" si="0"/>
        <v>1</v>
      </c>
      <c r="J46" s="12" t="str">
        <f t="shared" si="1"/>
        <v>Yes</v>
      </c>
      <c r="K46" s="12" t="str">
        <f t="shared" si="2"/>
        <v>Yes</v>
      </c>
      <c r="L46" s="12" t="str">
        <f t="shared" si="3"/>
        <v>Obesity</v>
      </c>
      <c r="M46" s="12" t="str">
        <f t="shared" si="4"/>
        <v>Diabetes</v>
      </c>
    </row>
    <row r="47" spans="1:13" x14ac:dyDescent="0.3">
      <c r="A47" s="8" t="s">
        <v>2327</v>
      </c>
      <c r="B47" s="8">
        <v>30.21</v>
      </c>
      <c r="C47" s="8">
        <v>5.34</v>
      </c>
      <c r="D47" s="8" t="s">
        <v>2382</v>
      </c>
      <c r="E47" s="8" t="s">
        <v>2380</v>
      </c>
      <c r="F47" s="8" t="s">
        <v>2380</v>
      </c>
      <c r="G47" s="8">
        <v>1</v>
      </c>
      <c r="H47" s="8" t="s">
        <v>2382</v>
      </c>
      <c r="I47" s="12">
        <f t="shared" si="0"/>
        <v>1</v>
      </c>
      <c r="J47" s="12" t="str">
        <f t="shared" si="1"/>
        <v>Yes</v>
      </c>
      <c r="K47" s="12" t="str">
        <f t="shared" si="2"/>
        <v>Yes</v>
      </c>
      <c r="L47" s="12" t="str">
        <f t="shared" si="3"/>
        <v>Obesity</v>
      </c>
      <c r="M47" s="12" t="str">
        <f t="shared" si="4"/>
        <v>Normal</v>
      </c>
    </row>
    <row r="48" spans="1:13" x14ac:dyDescent="0.3">
      <c r="A48" s="8" t="s">
        <v>2326</v>
      </c>
      <c r="B48" s="8">
        <v>33.630000000000003</v>
      </c>
      <c r="C48" s="8">
        <v>4.43</v>
      </c>
      <c r="D48" s="8" t="s">
        <v>2382</v>
      </c>
      <c r="E48" s="8" t="s">
        <v>2380</v>
      </c>
      <c r="F48" s="8" t="s">
        <v>2380</v>
      </c>
      <c r="G48" s="8">
        <v>2</v>
      </c>
      <c r="H48" s="8" t="s">
        <v>2382</v>
      </c>
      <c r="I48" s="12">
        <f t="shared" si="0"/>
        <v>2</v>
      </c>
      <c r="J48" s="12" t="str">
        <f t="shared" si="1"/>
        <v>Yes</v>
      </c>
      <c r="K48" s="12" t="str">
        <f t="shared" si="2"/>
        <v>Yes</v>
      </c>
      <c r="L48" s="12" t="str">
        <f t="shared" si="3"/>
        <v>Obesity</v>
      </c>
      <c r="M48" s="12" t="str">
        <f t="shared" si="4"/>
        <v>Normal</v>
      </c>
    </row>
    <row r="49" spans="1:13" x14ac:dyDescent="0.3">
      <c r="A49" s="8" t="s">
        <v>2325</v>
      </c>
      <c r="B49" s="8">
        <v>40.369999999999997</v>
      </c>
      <c r="C49" s="8">
        <v>4.47</v>
      </c>
      <c r="D49" s="8" t="s">
        <v>2380</v>
      </c>
      <c r="E49" s="8" t="s">
        <v>2380</v>
      </c>
      <c r="F49" s="8" t="s">
        <v>2380</v>
      </c>
      <c r="G49" s="8" t="s">
        <v>2381</v>
      </c>
      <c r="H49" s="8" t="s">
        <v>2382</v>
      </c>
      <c r="I49" s="12">
        <f t="shared" si="0"/>
        <v>0</v>
      </c>
      <c r="J49" s="12" t="str">
        <f t="shared" si="1"/>
        <v>Yes</v>
      </c>
      <c r="K49" s="12" t="str">
        <f t="shared" si="2"/>
        <v>No</v>
      </c>
      <c r="L49" s="12" t="str">
        <f t="shared" si="3"/>
        <v>Obesity</v>
      </c>
      <c r="M49" s="12" t="str">
        <f t="shared" si="4"/>
        <v>Normal</v>
      </c>
    </row>
    <row r="50" spans="1:13" x14ac:dyDescent="0.3">
      <c r="A50" s="8" t="s">
        <v>2324</v>
      </c>
      <c r="B50" s="8">
        <v>53.09</v>
      </c>
      <c r="C50" s="8">
        <v>4.82</v>
      </c>
      <c r="D50" s="8" t="s">
        <v>2382</v>
      </c>
      <c r="E50" s="8" t="s">
        <v>2380</v>
      </c>
      <c r="F50" s="8" t="s">
        <v>2380</v>
      </c>
      <c r="G50" s="8">
        <v>2</v>
      </c>
      <c r="H50" s="8" t="s">
        <v>2382</v>
      </c>
      <c r="I50" s="12">
        <f t="shared" si="0"/>
        <v>2</v>
      </c>
      <c r="J50" s="12" t="str">
        <f t="shared" si="1"/>
        <v>Yes</v>
      </c>
      <c r="K50" s="12" t="str">
        <f t="shared" si="2"/>
        <v>Yes</v>
      </c>
      <c r="L50" s="12" t="str">
        <f t="shared" si="3"/>
        <v>Obesity</v>
      </c>
      <c r="M50" s="12" t="str">
        <f t="shared" si="4"/>
        <v>Normal</v>
      </c>
    </row>
    <row r="51" spans="1:13" x14ac:dyDescent="0.3">
      <c r="A51" s="8" t="s">
        <v>2323</v>
      </c>
      <c r="B51" s="8">
        <v>31.79</v>
      </c>
      <c r="C51" s="8">
        <v>5.51</v>
      </c>
      <c r="D51" s="8" t="s">
        <v>2382</v>
      </c>
      <c r="E51" s="8" t="s">
        <v>2380</v>
      </c>
      <c r="F51" s="8" t="s">
        <v>2380</v>
      </c>
      <c r="G51" s="8">
        <v>2</v>
      </c>
      <c r="H51" s="8" t="s">
        <v>2382</v>
      </c>
      <c r="I51" s="12">
        <f t="shared" si="0"/>
        <v>2</v>
      </c>
      <c r="J51" s="12" t="str">
        <f t="shared" si="1"/>
        <v>Yes</v>
      </c>
      <c r="K51" s="12" t="str">
        <f t="shared" si="2"/>
        <v>Yes</v>
      </c>
      <c r="L51" s="12" t="str">
        <f t="shared" si="3"/>
        <v>Obesity</v>
      </c>
      <c r="M51" s="12" t="str">
        <f t="shared" si="4"/>
        <v>Normal</v>
      </c>
    </row>
    <row r="52" spans="1:13" x14ac:dyDescent="0.3">
      <c r="A52" s="8" t="s">
        <v>2322</v>
      </c>
      <c r="B52" s="8">
        <v>41.895000000000003</v>
      </c>
      <c r="C52" s="8">
        <v>10.87</v>
      </c>
      <c r="D52" s="8" t="s">
        <v>2382</v>
      </c>
      <c r="E52" s="8" t="s">
        <v>2380</v>
      </c>
      <c r="F52" s="8" t="s">
        <v>2380</v>
      </c>
      <c r="G52" s="8">
        <v>1</v>
      </c>
      <c r="H52" s="8" t="s">
        <v>2382</v>
      </c>
      <c r="I52" s="12">
        <f t="shared" si="0"/>
        <v>1</v>
      </c>
      <c r="J52" s="12" t="str">
        <f t="shared" si="1"/>
        <v>Yes</v>
      </c>
      <c r="K52" s="12" t="str">
        <f t="shared" si="2"/>
        <v>Yes</v>
      </c>
      <c r="L52" s="12" t="str">
        <f t="shared" si="3"/>
        <v>Obesity</v>
      </c>
      <c r="M52" s="12" t="str">
        <f t="shared" si="4"/>
        <v>Diabetes</v>
      </c>
    </row>
    <row r="53" spans="1:13" x14ac:dyDescent="0.3">
      <c r="A53" s="8" t="s">
        <v>2321</v>
      </c>
      <c r="B53" s="8">
        <v>31.16</v>
      </c>
      <c r="C53" s="8">
        <v>9.34</v>
      </c>
      <c r="D53" s="8" t="s">
        <v>2380</v>
      </c>
      <c r="E53" s="8" t="s">
        <v>2380</v>
      </c>
      <c r="F53" s="8" t="s">
        <v>2380</v>
      </c>
      <c r="G53" s="8" t="s">
        <v>2381</v>
      </c>
      <c r="H53" s="8" t="s">
        <v>2382</v>
      </c>
      <c r="I53" s="12">
        <f t="shared" si="0"/>
        <v>0</v>
      </c>
      <c r="J53" s="12" t="str">
        <f t="shared" si="1"/>
        <v>Yes</v>
      </c>
      <c r="K53" s="12" t="str">
        <f t="shared" si="2"/>
        <v>No</v>
      </c>
      <c r="L53" s="12" t="str">
        <f t="shared" si="3"/>
        <v>Obesity</v>
      </c>
      <c r="M53" s="12" t="str">
        <f t="shared" si="4"/>
        <v>Diabetes</v>
      </c>
    </row>
    <row r="54" spans="1:13" x14ac:dyDescent="0.3">
      <c r="A54" s="8" t="s">
        <v>2320</v>
      </c>
      <c r="B54" s="8">
        <v>34.104999999999997</v>
      </c>
      <c r="C54" s="8">
        <v>5.03</v>
      </c>
      <c r="D54" s="8" t="s">
        <v>2382</v>
      </c>
      <c r="E54" s="8" t="s">
        <v>2380</v>
      </c>
      <c r="F54" s="8" t="s">
        <v>2383</v>
      </c>
      <c r="G54" s="8">
        <v>1</v>
      </c>
      <c r="H54" s="8" t="s">
        <v>2382</v>
      </c>
      <c r="I54" s="12">
        <f t="shared" si="0"/>
        <v>1</v>
      </c>
      <c r="J54" s="12" t="str">
        <f t="shared" si="1"/>
        <v>Yes</v>
      </c>
      <c r="K54" s="12" t="str">
        <f t="shared" si="2"/>
        <v>Yes</v>
      </c>
      <c r="L54" s="12" t="str">
        <f t="shared" si="3"/>
        <v>Obesity</v>
      </c>
      <c r="M54" s="12" t="str">
        <f t="shared" si="4"/>
        <v>Normal</v>
      </c>
    </row>
    <row r="55" spans="1:13" x14ac:dyDescent="0.3">
      <c r="A55" s="8" t="s">
        <v>2319</v>
      </c>
      <c r="B55" s="8">
        <v>51.93</v>
      </c>
      <c r="C55" s="8">
        <v>11.05</v>
      </c>
      <c r="D55" s="8" t="s">
        <v>2380</v>
      </c>
      <c r="E55" s="8" t="s">
        <v>2380</v>
      </c>
      <c r="F55" s="8" t="s">
        <v>2380</v>
      </c>
      <c r="G55" s="8" t="s">
        <v>2381</v>
      </c>
      <c r="H55" s="8" t="s">
        <v>2382</v>
      </c>
      <c r="I55" s="12">
        <f t="shared" si="0"/>
        <v>0</v>
      </c>
      <c r="J55" s="12" t="str">
        <f t="shared" si="1"/>
        <v>Yes</v>
      </c>
      <c r="K55" s="12" t="str">
        <f t="shared" si="2"/>
        <v>No</v>
      </c>
      <c r="L55" s="12" t="str">
        <f t="shared" si="3"/>
        <v>Obesity</v>
      </c>
      <c r="M55" s="12" t="str">
        <f t="shared" si="4"/>
        <v>Diabetes</v>
      </c>
    </row>
    <row r="56" spans="1:13" x14ac:dyDescent="0.3">
      <c r="A56" s="8" t="s">
        <v>2318</v>
      </c>
      <c r="B56" s="8">
        <v>38.950000000000003</v>
      </c>
      <c r="C56" s="8">
        <v>11.95</v>
      </c>
      <c r="D56" s="8" t="s">
        <v>2380</v>
      </c>
      <c r="E56" s="8" t="s">
        <v>2380</v>
      </c>
      <c r="F56" s="8" t="s">
        <v>2380</v>
      </c>
      <c r="G56" s="8" t="s">
        <v>2381</v>
      </c>
      <c r="H56" s="8" t="s">
        <v>2382</v>
      </c>
      <c r="I56" s="12">
        <f t="shared" si="0"/>
        <v>0</v>
      </c>
      <c r="J56" s="12" t="str">
        <f t="shared" si="1"/>
        <v>Yes</v>
      </c>
      <c r="K56" s="12" t="str">
        <f t="shared" si="2"/>
        <v>No</v>
      </c>
      <c r="L56" s="12" t="str">
        <f t="shared" si="3"/>
        <v>Obesity</v>
      </c>
      <c r="M56" s="12" t="str">
        <f t="shared" si="4"/>
        <v>Diabetes</v>
      </c>
    </row>
    <row r="57" spans="1:13" x14ac:dyDescent="0.3">
      <c r="A57" s="8" t="s">
        <v>2317</v>
      </c>
      <c r="B57" s="8">
        <v>36.630000000000003</v>
      </c>
      <c r="C57" s="8">
        <v>7.72</v>
      </c>
      <c r="D57" s="8" t="s">
        <v>2382</v>
      </c>
      <c r="E57" s="8" t="s">
        <v>2380</v>
      </c>
      <c r="F57" s="8" t="s">
        <v>2380</v>
      </c>
      <c r="G57" s="8">
        <v>1</v>
      </c>
      <c r="H57" s="8" t="s">
        <v>2382</v>
      </c>
      <c r="I57" s="12">
        <f t="shared" si="0"/>
        <v>1</v>
      </c>
      <c r="J57" s="12" t="str">
        <f t="shared" si="1"/>
        <v>Yes</v>
      </c>
      <c r="K57" s="12" t="str">
        <f t="shared" si="2"/>
        <v>Yes</v>
      </c>
      <c r="L57" s="12" t="str">
        <f t="shared" si="3"/>
        <v>Obesity</v>
      </c>
      <c r="M57" s="12" t="str">
        <f t="shared" si="4"/>
        <v>Diabetes</v>
      </c>
    </row>
    <row r="58" spans="1:13" x14ac:dyDescent="0.3">
      <c r="A58" s="8" t="s">
        <v>2316</v>
      </c>
      <c r="B58" s="8">
        <v>34.200000000000003</v>
      </c>
      <c r="C58" s="8">
        <v>5.75</v>
      </c>
      <c r="D58" s="8" t="s">
        <v>2380</v>
      </c>
      <c r="E58" s="8" t="s">
        <v>2380</v>
      </c>
      <c r="F58" s="8" t="s">
        <v>2380</v>
      </c>
      <c r="G58" s="8">
        <v>2</v>
      </c>
      <c r="H58" s="8" t="s">
        <v>2382</v>
      </c>
      <c r="I58" s="12">
        <f t="shared" si="0"/>
        <v>2</v>
      </c>
      <c r="J58" s="12" t="str">
        <f t="shared" si="1"/>
        <v>Yes</v>
      </c>
      <c r="K58" s="12" t="str">
        <f t="shared" si="2"/>
        <v>No</v>
      </c>
      <c r="L58" s="12" t="str">
        <f t="shared" si="3"/>
        <v>Obesity</v>
      </c>
      <c r="M58" s="12" t="str">
        <f t="shared" si="4"/>
        <v>Prediabetes</v>
      </c>
    </row>
    <row r="59" spans="1:13" x14ac:dyDescent="0.3">
      <c r="A59" s="8" t="s">
        <v>2315</v>
      </c>
      <c r="B59" s="8">
        <v>50.63</v>
      </c>
      <c r="C59" s="8">
        <v>11.89</v>
      </c>
      <c r="D59" s="8" t="s">
        <v>2380</v>
      </c>
      <c r="E59" s="8" t="s">
        <v>2380</v>
      </c>
      <c r="F59" s="8" t="s">
        <v>2380</v>
      </c>
      <c r="G59" s="8" t="s">
        <v>2381</v>
      </c>
      <c r="H59" s="8" t="s">
        <v>2382</v>
      </c>
      <c r="I59" s="12">
        <f t="shared" si="0"/>
        <v>0</v>
      </c>
      <c r="J59" s="12" t="str">
        <f t="shared" si="1"/>
        <v>Yes</v>
      </c>
      <c r="K59" s="12" t="str">
        <f t="shared" si="2"/>
        <v>No</v>
      </c>
      <c r="L59" s="12" t="str">
        <f t="shared" si="3"/>
        <v>Obesity</v>
      </c>
      <c r="M59" s="12" t="str">
        <f t="shared" si="4"/>
        <v>Diabetes</v>
      </c>
    </row>
    <row r="60" spans="1:13" x14ac:dyDescent="0.3">
      <c r="A60" s="8" t="s">
        <v>2314</v>
      </c>
      <c r="B60" s="8">
        <v>36.479999999999997</v>
      </c>
      <c r="C60" s="8">
        <v>6.2</v>
      </c>
      <c r="D60" s="8" t="s">
        <v>2380</v>
      </c>
      <c r="E60" s="8" t="s">
        <v>2380</v>
      </c>
      <c r="F60" s="8" t="s">
        <v>2380</v>
      </c>
      <c r="G60" s="8" t="s">
        <v>2381</v>
      </c>
      <c r="H60" s="8" t="s">
        <v>2382</v>
      </c>
      <c r="I60" s="12">
        <f t="shared" si="0"/>
        <v>0</v>
      </c>
      <c r="J60" s="12" t="str">
        <f t="shared" si="1"/>
        <v>Yes</v>
      </c>
      <c r="K60" s="12" t="str">
        <f t="shared" si="2"/>
        <v>No</v>
      </c>
      <c r="L60" s="12" t="str">
        <f t="shared" si="3"/>
        <v>Obesity</v>
      </c>
      <c r="M60" s="12" t="str">
        <f t="shared" si="4"/>
        <v>Prediabetes</v>
      </c>
    </row>
    <row r="61" spans="1:13" x14ac:dyDescent="0.3">
      <c r="A61" s="8" t="s">
        <v>2313</v>
      </c>
      <c r="B61" s="8">
        <v>54.82</v>
      </c>
      <c r="C61" s="8">
        <v>10.61</v>
      </c>
      <c r="D61" s="8" t="s">
        <v>2380</v>
      </c>
      <c r="E61" s="8" t="s">
        <v>2380</v>
      </c>
      <c r="F61" s="8" t="s">
        <v>2380</v>
      </c>
      <c r="G61" s="8" t="s">
        <v>2381</v>
      </c>
      <c r="H61" s="8" t="s">
        <v>2382</v>
      </c>
      <c r="I61" s="12">
        <f t="shared" si="0"/>
        <v>0</v>
      </c>
      <c r="J61" s="12" t="str">
        <f t="shared" si="1"/>
        <v>Yes</v>
      </c>
      <c r="K61" s="12" t="str">
        <f t="shared" si="2"/>
        <v>No</v>
      </c>
      <c r="L61" s="12" t="str">
        <f t="shared" si="3"/>
        <v>Obesity</v>
      </c>
      <c r="M61" s="12" t="str">
        <f t="shared" si="4"/>
        <v>Diabetes</v>
      </c>
    </row>
    <row r="62" spans="1:13" x14ac:dyDescent="0.3">
      <c r="A62" s="8" t="s">
        <v>2312</v>
      </c>
      <c r="B62" s="8">
        <v>38.06</v>
      </c>
      <c r="C62" s="8">
        <v>6.04</v>
      </c>
      <c r="D62" s="8" t="s">
        <v>2380</v>
      </c>
      <c r="E62" s="8" t="s">
        <v>2380</v>
      </c>
      <c r="F62" s="8" t="s">
        <v>2383</v>
      </c>
      <c r="G62" s="8">
        <v>1</v>
      </c>
      <c r="H62" s="8" t="s">
        <v>2382</v>
      </c>
      <c r="I62" s="12">
        <f t="shared" si="0"/>
        <v>1</v>
      </c>
      <c r="J62" s="12" t="str">
        <f t="shared" si="1"/>
        <v>Yes</v>
      </c>
      <c r="K62" s="12" t="str">
        <f t="shared" si="2"/>
        <v>No</v>
      </c>
      <c r="L62" s="12" t="str">
        <f t="shared" si="3"/>
        <v>Obesity</v>
      </c>
      <c r="M62" s="12" t="str">
        <f t="shared" si="4"/>
        <v>Prediabetes</v>
      </c>
    </row>
    <row r="63" spans="1:13" x14ac:dyDescent="0.3">
      <c r="A63" s="8" t="s">
        <v>2311</v>
      </c>
      <c r="B63" s="8">
        <v>51.48</v>
      </c>
      <c r="C63" s="8">
        <v>9.33</v>
      </c>
      <c r="D63" s="8" t="s">
        <v>2382</v>
      </c>
      <c r="E63" s="8" t="s">
        <v>2380</v>
      </c>
      <c r="F63" s="8" t="s">
        <v>2380</v>
      </c>
      <c r="G63" s="8" t="s">
        <v>2381</v>
      </c>
      <c r="H63" s="8" t="s">
        <v>2382</v>
      </c>
      <c r="I63" s="12">
        <f t="shared" si="0"/>
        <v>0</v>
      </c>
      <c r="J63" s="12" t="str">
        <f t="shared" si="1"/>
        <v>Yes</v>
      </c>
      <c r="K63" s="12" t="str">
        <f t="shared" si="2"/>
        <v>Yes</v>
      </c>
      <c r="L63" s="12" t="str">
        <f t="shared" si="3"/>
        <v>Obesity</v>
      </c>
      <c r="M63" s="12" t="str">
        <f t="shared" si="4"/>
        <v>Diabetes</v>
      </c>
    </row>
    <row r="64" spans="1:13" x14ac:dyDescent="0.3">
      <c r="A64" s="8" t="s">
        <v>2310</v>
      </c>
      <c r="B64" s="8">
        <v>52.06</v>
      </c>
      <c r="C64" s="8">
        <v>11.47</v>
      </c>
      <c r="D64" s="8" t="s">
        <v>2380</v>
      </c>
      <c r="E64" s="8" t="s">
        <v>2380</v>
      </c>
      <c r="F64" s="8" t="s">
        <v>2380</v>
      </c>
      <c r="G64" s="8" t="s">
        <v>2381</v>
      </c>
      <c r="H64" s="8" t="s">
        <v>2382</v>
      </c>
      <c r="I64" s="12">
        <f t="shared" si="0"/>
        <v>0</v>
      </c>
      <c r="J64" s="12" t="str">
        <f t="shared" si="1"/>
        <v>Yes</v>
      </c>
      <c r="K64" s="12" t="str">
        <f t="shared" si="2"/>
        <v>No</v>
      </c>
      <c r="L64" s="12" t="str">
        <f t="shared" si="3"/>
        <v>Obesity</v>
      </c>
      <c r="M64" s="12" t="str">
        <f t="shared" si="4"/>
        <v>Diabetes</v>
      </c>
    </row>
    <row r="65" spans="1:13" x14ac:dyDescent="0.3">
      <c r="A65" s="8" t="s">
        <v>2309</v>
      </c>
      <c r="B65" s="8">
        <v>30.684999999999999</v>
      </c>
      <c r="C65" s="8">
        <v>7.02</v>
      </c>
      <c r="D65" s="8" t="s">
        <v>2382</v>
      </c>
      <c r="E65" s="8" t="s">
        <v>2380</v>
      </c>
      <c r="F65" s="8" t="s">
        <v>2380</v>
      </c>
      <c r="G65" s="8" t="s">
        <v>2381</v>
      </c>
      <c r="H65" s="8" t="s">
        <v>2382</v>
      </c>
      <c r="I65" s="12">
        <f t="shared" si="0"/>
        <v>0</v>
      </c>
      <c r="J65" s="12" t="str">
        <f t="shared" si="1"/>
        <v>Yes</v>
      </c>
      <c r="K65" s="12" t="str">
        <f t="shared" si="2"/>
        <v>Yes</v>
      </c>
      <c r="L65" s="12" t="str">
        <f t="shared" si="3"/>
        <v>Obesity</v>
      </c>
      <c r="M65" s="12" t="str">
        <f t="shared" si="4"/>
        <v>Diabetes</v>
      </c>
    </row>
    <row r="66" spans="1:13" x14ac:dyDescent="0.3">
      <c r="A66" s="8" t="s">
        <v>2308</v>
      </c>
      <c r="B66" s="8">
        <v>36.08</v>
      </c>
      <c r="C66" s="8">
        <v>8.8000000000000007</v>
      </c>
      <c r="D66" s="8" t="s">
        <v>2382</v>
      </c>
      <c r="E66" s="8" t="s">
        <v>2380</v>
      </c>
      <c r="F66" s="8" t="s">
        <v>2380</v>
      </c>
      <c r="G66" s="8">
        <v>1</v>
      </c>
      <c r="H66" s="8" t="s">
        <v>2382</v>
      </c>
      <c r="I66" s="12">
        <f t="shared" si="0"/>
        <v>1</v>
      </c>
      <c r="J66" s="12" t="str">
        <f t="shared" si="1"/>
        <v>Yes</v>
      </c>
      <c r="K66" s="12" t="str">
        <f t="shared" si="2"/>
        <v>Yes</v>
      </c>
      <c r="L66" s="12" t="str">
        <f t="shared" si="3"/>
        <v>Obesity</v>
      </c>
      <c r="M66" s="12" t="str">
        <f t="shared" si="4"/>
        <v>Diabetes</v>
      </c>
    </row>
    <row r="67" spans="1:13" x14ac:dyDescent="0.3">
      <c r="A67" s="8" t="s">
        <v>2307</v>
      </c>
      <c r="B67" s="8">
        <v>54.99</v>
      </c>
      <c r="C67" s="8">
        <v>8.68</v>
      </c>
      <c r="D67" s="8" t="s">
        <v>2380</v>
      </c>
      <c r="E67" s="8" t="s">
        <v>2380</v>
      </c>
      <c r="F67" s="8" t="s">
        <v>2380</v>
      </c>
      <c r="G67" s="8">
        <v>2</v>
      </c>
      <c r="H67" s="8" t="s">
        <v>2382</v>
      </c>
      <c r="I67" s="12">
        <f t="shared" ref="I67:I130" si="5">IF(G67="No major surgery",0,G67)</f>
        <v>2</v>
      </c>
      <c r="J67" s="12" t="str">
        <f t="shared" ref="J67:J130" si="6">PROPER(H67)</f>
        <v>Yes</v>
      </c>
      <c r="K67" s="12" t="str">
        <f t="shared" ref="K67:K130" si="7">PROPER(D67)</f>
        <v>No</v>
      </c>
      <c r="L67" s="12" t="str">
        <f t="shared" ref="L67:L130" si="8">IF(B67&lt;18.5,"Underweight",IF(B67&lt;25,"Normal Weight",IF(B67&lt;30,"Overweight","Obesity")))</f>
        <v>Obesity</v>
      </c>
      <c r="M67" s="12" t="str">
        <f t="shared" ref="M67:M130" si="9">IF(C67&lt;5.7,"Normal",IF(C67&lt;6.5,"Prediabetes","Diabetes"))</f>
        <v>Diabetes</v>
      </c>
    </row>
    <row r="68" spans="1:13" x14ac:dyDescent="0.3">
      <c r="A68" s="8" t="s">
        <v>2306</v>
      </c>
      <c r="B68" s="8">
        <v>35.97</v>
      </c>
      <c r="C68" s="8">
        <v>6.12</v>
      </c>
      <c r="D68" s="8" t="s">
        <v>2380</v>
      </c>
      <c r="E68" s="8" t="s">
        <v>2380</v>
      </c>
      <c r="F68" s="8" t="s">
        <v>2383</v>
      </c>
      <c r="G68" s="8">
        <v>1</v>
      </c>
      <c r="H68" s="8" t="s">
        <v>2382</v>
      </c>
      <c r="I68" s="12">
        <f t="shared" si="5"/>
        <v>1</v>
      </c>
      <c r="J68" s="12" t="str">
        <f t="shared" si="6"/>
        <v>Yes</v>
      </c>
      <c r="K68" s="12" t="str">
        <f t="shared" si="7"/>
        <v>No</v>
      </c>
      <c r="L68" s="12" t="str">
        <f t="shared" si="8"/>
        <v>Obesity</v>
      </c>
      <c r="M68" s="12" t="str">
        <f t="shared" si="9"/>
        <v>Prediabetes</v>
      </c>
    </row>
    <row r="69" spans="1:13" x14ac:dyDescent="0.3">
      <c r="A69" s="8" t="s">
        <v>2305</v>
      </c>
      <c r="B69" s="8">
        <v>45.54</v>
      </c>
      <c r="C69" s="8">
        <v>5.4</v>
      </c>
      <c r="D69" s="8" t="s">
        <v>2382</v>
      </c>
      <c r="E69" s="8" t="s">
        <v>2380</v>
      </c>
      <c r="F69" s="8" t="s">
        <v>2383</v>
      </c>
      <c r="G69" s="8">
        <v>1</v>
      </c>
      <c r="H69" s="8" t="s">
        <v>2382</v>
      </c>
      <c r="I69" s="12">
        <f t="shared" si="5"/>
        <v>1</v>
      </c>
      <c r="J69" s="12" t="str">
        <f t="shared" si="6"/>
        <v>Yes</v>
      </c>
      <c r="K69" s="12" t="str">
        <f t="shared" si="7"/>
        <v>Yes</v>
      </c>
      <c r="L69" s="12" t="str">
        <f t="shared" si="8"/>
        <v>Obesity</v>
      </c>
      <c r="M69" s="12" t="str">
        <f t="shared" si="9"/>
        <v>Normal</v>
      </c>
    </row>
    <row r="70" spans="1:13" x14ac:dyDescent="0.3">
      <c r="A70" s="8" t="s">
        <v>2304</v>
      </c>
      <c r="B70" s="8">
        <v>35.53</v>
      </c>
      <c r="C70" s="8">
        <v>4.3600000000000003</v>
      </c>
      <c r="D70" s="8" t="s">
        <v>2382</v>
      </c>
      <c r="E70" s="8" t="s">
        <v>2380</v>
      </c>
      <c r="F70" s="8" t="s">
        <v>2380</v>
      </c>
      <c r="G70" s="8" t="s">
        <v>2381</v>
      </c>
      <c r="H70" s="8" t="s">
        <v>2382</v>
      </c>
      <c r="I70" s="12">
        <f t="shared" si="5"/>
        <v>0</v>
      </c>
      <c r="J70" s="12" t="str">
        <f t="shared" si="6"/>
        <v>Yes</v>
      </c>
      <c r="K70" s="12" t="str">
        <f t="shared" si="7"/>
        <v>Yes</v>
      </c>
      <c r="L70" s="12" t="str">
        <f t="shared" si="8"/>
        <v>Obesity</v>
      </c>
      <c r="M70" s="12" t="str">
        <f t="shared" si="9"/>
        <v>Normal</v>
      </c>
    </row>
    <row r="71" spans="1:13" x14ac:dyDescent="0.3">
      <c r="A71" s="8" t="s">
        <v>2303</v>
      </c>
      <c r="B71" s="8">
        <v>30.8</v>
      </c>
      <c r="C71" s="8">
        <v>9.77</v>
      </c>
      <c r="D71" s="8" t="s">
        <v>2380</v>
      </c>
      <c r="E71" s="8" t="s">
        <v>2380</v>
      </c>
      <c r="F71" s="8" t="s">
        <v>2380</v>
      </c>
      <c r="G71" s="8" t="s">
        <v>2381</v>
      </c>
      <c r="H71" s="8" t="s">
        <v>2382</v>
      </c>
      <c r="I71" s="12">
        <f t="shared" si="5"/>
        <v>0</v>
      </c>
      <c r="J71" s="12" t="str">
        <f t="shared" si="6"/>
        <v>Yes</v>
      </c>
      <c r="K71" s="12" t="str">
        <f t="shared" si="7"/>
        <v>No</v>
      </c>
      <c r="L71" s="12" t="str">
        <f t="shared" si="8"/>
        <v>Obesity</v>
      </c>
      <c r="M71" s="12" t="str">
        <f t="shared" si="9"/>
        <v>Diabetes</v>
      </c>
    </row>
    <row r="72" spans="1:13" x14ac:dyDescent="0.3">
      <c r="A72" s="8" t="s">
        <v>2302</v>
      </c>
      <c r="B72" s="8">
        <v>38.39</v>
      </c>
      <c r="C72" s="8">
        <v>4.25</v>
      </c>
      <c r="D72" s="8" t="s">
        <v>2380</v>
      </c>
      <c r="E72" s="8" t="s">
        <v>2380</v>
      </c>
      <c r="F72" s="8" t="s">
        <v>2380</v>
      </c>
      <c r="G72" s="8">
        <v>1</v>
      </c>
      <c r="H72" s="8" t="s">
        <v>2382</v>
      </c>
      <c r="I72" s="12">
        <f t="shared" si="5"/>
        <v>1</v>
      </c>
      <c r="J72" s="12" t="str">
        <f t="shared" si="6"/>
        <v>Yes</v>
      </c>
      <c r="K72" s="12" t="str">
        <f t="shared" si="7"/>
        <v>No</v>
      </c>
      <c r="L72" s="12" t="str">
        <f t="shared" si="8"/>
        <v>Obesity</v>
      </c>
      <c r="M72" s="12" t="str">
        <f t="shared" si="9"/>
        <v>Normal</v>
      </c>
    </row>
    <row r="73" spans="1:13" x14ac:dyDescent="0.3">
      <c r="A73" s="8" t="s">
        <v>2301</v>
      </c>
      <c r="B73" s="8">
        <v>32.299999999999997</v>
      </c>
      <c r="C73" s="8">
        <v>4.76</v>
      </c>
      <c r="D73" s="8" t="s">
        <v>2380</v>
      </c>
      <c r="E73" s="8" t="s">
        <v>2380</v>
      </c>
      <c r="F73" s="8" t="s">
        <v>2380</v>
      </c>
      <c r="G73" s="8">
        <v>2</v>
      </c>
      <c r="H73" s="8" t="s">
        <v>2382</v>
      </c>
      <c r="I73" s="12">
        <f t="shared" si="5"/>
        <v>2</v>
      </c>
      <c r="J73" s="12" t="str">
        <f t="shared" si="6"/>
        <v>Yes</v>
      </c>
      <c r="K73" s="12" t="str">
        <f t="shared" si="7"/>
        <v>No</v>
      </c>
      <c r="L73" s="12" t="str">
        <f t="shared" si="8"/>
        <v>Obesity</v>
      </c>
      <c r="M73" s="12" t="str">
        <f t="shared" si="9"/>
        <v>Normal</v>
      </c>
    </row>
    <row r="74" spans="1:13" x14ac:dyDescent="0.3">
      <c r="A74" s="8" t="s">
        <v>2300</v>
      </c>
      <c r="B74" s="8">
        <v>48.8</v>
      </c>
      <c r="C74" s="8">
        <v>6.22</v>
      </c>
      <c r="D74" s="8" t="s">
        <v>2382</v>
      </c>
      <c r="E74" s="8" t="s">
        <v>2380</v>
      </c>
      <c r="F74" s="8" t="s">
        <v>2380</v>
      </c>
      <c r="G74" s="8">
        <v>2</v>
      </c>
      <c r="H74" s="8" t="s">
        <v>2382</v>
      </c>
      <c r="I74" s="12">
        <f t="shared" si="5"/>
        <v>2</v>
      </c>
      <c r="J74" s="12" t="str">
        <f t="shared" si="6"/>
        <v>Yes</v>
      </c>
      <c r="K74" s="12" t="str">
        <f t="shared" si="7"/>
        <v>Yes</v>
      </c>
      <c r="L74" s="12" t="str">
        <f t="shared" si="8"/>
        <v>Obesity</v>
      </c>
      <c r="M74" s="12" t="str">
        <f t="shared" si="9"/>
        <v>Prediabetes</v>
      </c>
    </row>
    <row r="75" spans="1:13" x14ac:dyDescent="0.3">
      <c r="A75" s="8" t="s">
        <v>2299</v>
      </c>
      <c r="B75" s="8">
        <v>45.5</v>
      </c>
      <c r="C75" s="8">
        <v>7.96</v>
      </c>
      <c r="D75" s="8" t="s">
        <v>2380</v>
      </c>
      <c r="E75" s="8" t="s">
        <v>2380</v>
      </c>
      <c r="F75" s="8" t="s">
        <v>2380</v>
      </c>
      <c r="G75" s="8" t="s">
        <v>2381</v>
      </c>
      <c r="H75" s="8" t="s">
        <v>2382</v>
      </c>
      <c r="I75" s="12">
        <f t="shared" si="5"/>
        <v>0</v>
      </c>
      <c r="J75" s="12" t="str">
        <f t="shared" si="6"/>
        <v>Yes</v>
      </c>
      <c r="K75" s="12" t="str">
        <f t="shared" si="7"/>
        <v>No</v>
      </c>
      <c r="L75" s="12" t="str">
        <f t="shared" si="8"/>
        <v>Obesity</v>
      </c>
      <c r="M75" s="12" t="str">
        <f t="shared" si="9"/>
        <v>Diabetes</v>
      </c>
    </row>
    <row r="76" spans="1:13" x14ac:dyDescent="0.3">
      <c r="A76" s="8" t="s">
        <v>2298</v>
      </c>
      <c r="B76" s="8">
        <v>53.61</v>
      </c>
      <c r="C76" s="8">
        <v>10.92</v>
      </c>
      <c r="D76" s="8" t="s">
        <v>2382</v>
      </c>
      <c r="E76" s="8" t="s">
        <v>2380</v>
      </c>
      <c r="F76" s="8" t="s">
        <v>2380</v>
      </c>
      <c r="G76" s="8">
        <v>1</v>
      </c>
      <c r="H76" s="8" t="s">
        <v>2382</v>
      </c>
      <c r="I76" s="12">
        <f t="shared" si="5"/>
        <v>1</v>
      </c>
      <c r="J76" s="12" t="str">
        <f t="shared" si="6"/>
        <v>Yes</v>
      </c>
      <c r="K76" s="12" t="str">
        <f t="shared" si="7"/>
        <v>Yes</v>
      </c>
      <c r="L76" s="12" t="str">
        <f t="shared" si="8"/>
        <v>Obesity</v>
      </c>
      <c r="M76" s="12" t="str">
        <f t="shared" si="9"/>
        <v>Diabetes</v>
      </c>
    </row>
    <row r="77" spans="1:13" x14ac:dyDescent="0.3">
      <c r="A77" s="8" t="s">
        <v>2297</v>
      </c>
      <c r="B77" s="8">
        <v>36.19</v>
      </c>
      <c r="C77" s="8">
        <v>11.51</v>
      </c>
      <c r="D77" s="8" t="s">
        <v>2382</v>
      </c>
      <c r="E77" s="8" t="s">
        <v>2380</v>
      </c>
      <c r="F77" s="8" t="s">
        <v>2380</v>
      </c>
      <c r="G77" s="8">
        <v>1</v>
      </c>
      <c r="H77" s="8" t="s">
        <v>2382</v>
      </c>
      <c r="I77" s="12">
        <f t="shared" si="5"/>
        <v>1</v>
      </c>
      <c r="J77" s="12" t="str">
        <f t="shared" si="6"/>
        <v>Yes</v>
      </c>
      <c r="K77" s="12" t="str">
        <f t="shared" si="7"/>
        <v>Yes</v>
      </c>
      <c r="L77" s="12" t="str">
        <f t="shared" si="8"/>
        <v>Obesity</v>
      </c>
      <c r="M77" s="12" t="str">
        <f t="shared" si="9"/>
        <v>Diabetes</v>
      </c>
    </row>
    <row r="78" spans="1:13" x14ac:dyDescent="0.3">
      <c r="A78" s="8" t="s">
        <v>2296</v>
      </c>
      <c r="B78" s="8">
        <v>34.6</v>
      </c>
      <c r="C78" s="8">
        <v>5.99</v>
      </c>
      <c r="D78" s="8" t="s">
        <v>2382</v>
      </c>
      <c r="E78" s="8" t="s">
        <v>2380</v>
      </c>
      <c r="F78" s="8" t="s">
        <v>2380</v>
      </c>
      <c r="G78" s="8" t="s">
        <v>2381</v>
      </c>
      <c r="H78" s="8" t="s">
        <v>2382</v>
      </c>
      <c r="I78" s="12">
        <f t="shared" si="5"/>
        <v>0</v>
      </c>
      <c r="J78" s="12" t="str">
        <f t="shared" si="6"/>
        <v>Yes</v>
      </c>
      <c r="K78" s="12" t="str">
        <f t="shared" si="7"/>
        <v>Yes</v>
      </c>
      <c r="L78" s="12" t="str">
        <f t="shared" si="8"/>
        <v>Obesity</v>
      </c>
      <c r="M78" s="12" t="str">
        <f t="shared" si="9"/>
        <v>Prediabetes</v>
      </c>
    </row>
    <row r="79" spans="1:13" x14ac:dyDescent="0.3">
      <c r="A79" s="8" t="s">
        <v>2295</v>
      </c>
      <c r="B79" s="8">
        <v>54.12</v>
      </c>
      <c r="C79" s="8">
        <v>11.57</v>
      </c>
      <c r="D79" s="8" t="s">
        <v>2380</v>
      </c>
      <c r="E79" s="8" t="s">
        <v>2380</v>
      </c>
      <c r="F79" s="8" t="s">
        <v>2380</v>
      </c>
      <c r="G79" s="8" t="s">
        <v>2381</v>
      </c>
      <c r="H79" s="8" t="s">
        <v>2382</v>
      </c>
      <c r="I79" s="12">
        <f t="shared" si="5"/>
        <v>0</v>
      </c>
      <c r="J79" s="12" t="str">
        <f t="shared" si="6"/>
        <v>Yes</v>
      </c>
      <c r="K79" s="12" t="str">
        <f t="shared" si="7"/>
        <v>No</v>
      </c>
      <c r="L79" s="12" t="str">
        <f t="shared" si="8"/>
        <v>Obesity</v>
      </c>
      <c r="M79" s="12" t="str">
        <f t="shared" si="9"/>
        <v>Diabetes</v>
      </c>
    </row>
    <row r="80" spans="1:13" x14ac:dyDescent="0.3">
      <c r="A80" s="8" t="s">
        <v>2294</v>
      </c>
      <c r="B80" s="8">
        <v>48.82</v>
      </c>
      <c r="C80" s="8">
        <v>6.67</v>
      </c>
      <c r="D80" s="8" t="s">
        <v>2382</v>
      </c>
      <c r="E80" s="8" t="s">
        <v>2380</v>
      </c>
      <c r="F80" s="8" t="s">
        <v>2380</v>
      </c>
      <c r="G80" s="8" t="s">
        <v>2381</v>
      </c>
      <c r="H80" s="8" t="s">
        <v>2382</v>
      </c>
      <c r="I80" s="12">
        <f t="shared" si="5"/>
        <v>0</v>
      </c>
      <c r="J80" s="12" t="str">
        <f t="shared" si="6"/>
        <v>Yes</v>
      </c>
      <c r="K80" s="12" t="str">
        <f t="shared" si="7"/>
        <v>Yes</v>
      </c>
      <c r="L80" s="12" t="str">
        <f t="shared" si="8"/>
        <v>Obesity</v>
      </c>
      <c r="M80" s="12" t="str">
        <f t="shared" si="9"/>
        <v>Diabetes</v>
      </c>
    </row>
    <row r="81" spans="1:13" x14ac:dyDescent="0.3">
      <c r="A81" s="8" t="s">
        <v>2293</v>
      </c>
      <c r="B81" s="8">
        <v>51.01</v>
      </c>
      <c r="C81" s="8">
        <v>9.1999999999999993</v>
      </c>
      <c r="D81" s="8" t="s">
        <v>2380</v>
      </c>
      <c r="E81" s="8" t="s">
        <v>2380</v>
      </c>
      <c r="F81" s="8" t="s">
        <v>2380</v>
      </c>
      <c r="G81" s="8" t="s">
        <v>2381</v>
      </c>
      <c r="H81" s="8" t="s">
        <v>2382</v>
      </c>
      <c r="I81" s="12">
        <f t="shared" si="5"/>
        <v>0</v>
      </c>
      <c r="J81" s="12" t="str">
        <f t="shared" si="6"/>
        <v>Yes</v>
      </c>
      <c r="K81" s="12" t="str">
        <f t="shared" si="7"/>
        <v>No</v>
      </c>
      <c r="L81" s="12" t="str">
        <f t="shared" si="8"/>
        <v>Obesity</v>
      </c>
      <c r="M81" s="12" t="str">
        <f t="shared" si="9"/>
        <v>Diabetes</v>
      </c>
    </row>
    <row r="82" spans="1:13" x14ac:dyDescent="0.3">
      <c r="A82" s="8" t="s">
        <v>2292</v>
      </c>
      <c r="B82" s="8">
        <v>45.65</v>
      </c>
      <c r="C82" s="8">
        <v>5.1100000000000003</v>
      </c>
      <c r="D82" s="8" t="s">
        <v>2382</v>
      </c>
      <c r="E82" s="8" t="s">
        <v>2380</v>
      </c>
      <c r="F82" s="8" t="s">
        <v>2380</v>
      </c>
      <c r="G82" s="8">
        <v>1</v>
      </c>
      <c r="H82" s="8" t="s">
        <v>2382</v>
      </c>
      <c r="I82" s="12">
        <f t="shared" si="5"/>
        <v>1</v>
      </c>
      <c r="J82" s="12" t="str">
        <f t="shared" si="6"/>
        <v>Yes</v>
      </c>
      <c r="K82" s="12" t="str">
        <f t="shared" si="7"/>
        <v>Yes</v>
      </c>
      <c r="L82" s="12" t="str">
        <f t="shared" si="8"/>
        <v>Obesity</v>
      </c>
      <c r="M82" s="12" t="str">
        <f t="shared" si="9"/>
        <v>Normal</v>
      </c>
    </row>
    <row r="83" spans="1:13" x14ac:dyDescent="0.3">
      <c r="A83" s="8" t="s">
        <v>2291</v>
      </c>
      <c r="B83" s="8">
        <v>52.9</v>
      </c>
      <c r="C83" s="8">
        <v>5.34</v>
      </c>
      <c r="D83" s="8" t="s">
        <v>2380</v>
      </c>
      <c r="E83" s="8" t="s">
        <v>2380</v>
      </c>
      <c r="F83" s="8" t="s">
        <v>2380</v>
      </c>
      <c r="G83" s="8" t="s">
        <v>2381</v>
      </c>
      <c r="H83" s="8" t="s">
        <v>2382</v>
      </c>
      <c r="I83" s="12">
        <f t="shared" si="5"/>
        <v>0</v>
      </c>
      <c r="J83" s="12" t="str">
        <f t="shared" si="6"/>
        <v>Yes</v>
      </c>
      <c r="K83" s="12" t="str">
        <f t="shared" si="7"/>
        <v>No</v>
      </c>
      <c r="L83" s="12" t="str">
        <f t="shared" si="8"/>
        <v>Obesity</v>
      </c>
      <c r="M83" s="12" t="str">
        <f t="shared" si="9"/>
        <v>Normal</v>
      </c>
    </row>
    <row r="84" spans="1:13" x14ac:dyDescent="0.3">
      <c r="A84" s="8" t="s">
        <v>2290</v>
      </c>
      <c r="B84" s="8">
        <v>45.41</v>
      </c>
      <c r="C84" s="8">
        <v>4.03</v>
      </c>
      <c r="D84" s="8" t="s">
        <v>2382</v>
      </c>
      <c r="E84" s="8" t="s">
        <v>2380</v>
      </c>
      <c r="F84" s="8" t="s">
        <v>2380</v>
      </c>
      <c r="G84" s="8">
        <v>1</v>
      </c>
      <c r="H84" s="8" t="s">
        <v>2382</v>
      </c>
      <c r="I84" s="12">
        <f t="shared" si="5"/>
        <v>1</v>
      </c>
      <c r="J84" s="12" t="str">
        <f t="shared" si="6"/>
        <v>Yes</v>
      </c>
      <c r="K84" s="12" t="str">
        <f t="shared" si="7"/>
        <v>Yes</v>
      </c>
      <c r="L84" s="12" t="str">
        <f t="shared" si="8"/>
        <v>Obesity</v>
      </c>
      <c r="M84" s="12" t="str">
        <f t="shared" si="9"/>
        <v>Normal</v>
      </c>
    </row>
    <row r="85" spans="1:13" x14ac:dyDescent="0.3">
      <c r="A85" s="8" t="s">
        <v>2289</v>
      </c>
      <c r="B85" s="8">
        <v>49.41</v>
      </c>
      <c r="C85" s="8">
        <v>4.2300000000000004</v>
      </c>
      <c r="D85" s="8" t="s">
        <v>2382</v>
      </c>
      <c r="E85" s="8" t="s">
        <v>2380</v>
      </c>
      <c r="F85" s="8" t="s">
        <v>2383</v>
      </c>
      <c r="G85" s="8">
        <v>1</v>
      </c>
      <c r="H85" s="8" t="s">
        <v>2382</v>
      </c>
      <c r="I85" s="12">
        <f t="shared" si="5"/>
        <v>1</v>
      </c>
      <c r="J85" s="12" t="str">
        <f t="shared" si="6"/>
        <v>Yes</v>
      </c>
      <c r="K85" s="12" t="str">
        <f t="shared" si="7"/>
        <v>Yes</v>
      </c>
      <c r="L85" s="12" t="str">
        <f t="shared" si="8"/>
        <v>Obesity</v>
      </c>
      <c r="M85" s="12" t="str">
        <f t="shared" si="9"/>
        <v>Normal</v>
      </c>
    </row>
    <row r="86" spans="1:13" x14ac:dyDescent="0.3">
      <c r="A86" s="8" t="s">
        <v>2288</v>
      </c>
      <c r="B86" s="8">
        <v>31.824999999999999</v>
      </c>
      <c r="C86" s="8">
        <v>4.0599999999999996</v>
      </c>
      <c r="D86" s="8" t="s">
        <v>2380</v>
      </c>
      <c r="E86" s="8" t="s">
        <v>2380</v>
      </c>
      <c r="F86" s="8" t="s">
        <v>2380</v>
      </c>
      <c r="G86" s="8">
        <v>2</v>
      </c>
      <c r="H86" s="8" t="s">
        <v>2382</v>
      </c>
      <c r="I86" s="12">
        <f t="shared" si="5"/>
        <v>2</v>
      </c>
      <c r="J86" s="12" t="str">
        <f t="shared" si="6"/>
        <v>Yes</v>
      </c>
      <c r="K86" s="12" t="str">
        <f t="shared" si="7"/>
        <v>No</v>
      </c>
      <c r="L86" s="12" t="str">
        <f t="shared" si="8"/>
        <v>Obesity</v>
      </c>
      <c r="M86" s="12" t="str">
        <f t="shared" si="9"/>
        <v>Normal</v>
      </c>
    </row>
    <row r="87" spans="1:13" x14ac:dyDescent="0.3">
      <c r="A87" s="8" t="s">
        <v>2287</v>
      </c>
      <c r="B87" s="8">
        <v>51.28</v>
      </c>
      <c r="C87" s="8">
        <v>4.68</v>
      </c>
      <c r="D87" s="8" t="s">
        <v>2380</v>
      </c>
      <c r="E87" s="8" t="s">
        <v>2380</v>
      </c>
      <c r="F87" s="8" t="s">
        <v>2380</v>
      </c>
      <c r="G87" s="8">
        <v>2</v>
      </c>
      <c r="H87" s="8" t="s">
        <v>2382</v>
      </c>
      <c r="I87" s="12">
        <f t="shared" si="5"/>
        <v>2</v>
      </c>
      <c r="J87" s="12" t="str">
        <f t="shared" si="6"/>
        <v>Yes</v>
      </c>
      <c r="K87" s="12" t="str">
        <f t="shared" si="7"/>
        <v>No</v>
      </c>
      <c r="L87" s="12" t="str">
        <f t="shared" si="8"/>
        <v>Obesity</v>
      </c>
      <c r="M87" s="12" t="str">
        <f t="shared" si="9"/>
        <v>Normal</v>
      </c>
    </row>
    <row r="88" spans="1:13" x14ac:dyDescent="0.3">
      <c r="A88" s="8" t="s">
        <v>2286</v>
      </c>
      <c r="B88" s="8">
        <v>34.96</v>
      </c>
      <c r="C88" s="8">
        <v>4.34</v>
      </c>
      <c r="D88" s="8" t="s">
        <v>2380</v>
      </c>
      <c r="E88" s="8" t="s">
        <v>2380</v>
      </c>
      <c r="F88" s="8" t="s">
        <v>2383</v>
      </c>
      <c r="G88" s="8">
        <v>1</v>
      </c>
      <c r="H88" s="8" t="s">
        <v>2382</v>
      </c>
      <c r="I88" s="12">
        <f t="shared" si="5"/>
        <v>1</v>
      </c>
      <c r="J88" s="12" t="str">
        <f t="shared" si="6"/>
        <v>Yes</v>
      </c>
      <c r="K88" s="12" t="str">
        <f t="shared" si="7"/>
        <v>No</v>
      </c>
      <c r="L88" s="12" t="str">
        <f t="shared" si="8"/>
        <v>Obesity</v>
      </c>
      <c r="M88" s="12" t="str">
        <f t="shared" si="9"/>
        <v>Normal</v>
      </c>
    </row>
    <row r="89" spans="1:13" x14ac:dyDescent="0.3">
      <c r="A89" s="8" t="s">
        <v>2285</v>
      </c>
      <c r="B89" s="8">
        <v>33.11</v>
      </c>
      <c r="C89" s="8">
        <v>10.51</v>
      </c>
      <c r="D89" s="8" t="s">
        <v>2380</v>
      </c>
      <c r="E89" s="8" t="s">
        <v>2380</v>
      </c>
      <c r="F89" s="8" t="s">
        <v>2380</v>
      </c>
      <c r="G89" s="8" t="s">
        <v>2381</v>
      </c>
      <c r="H89" s="8" t="s">
        <v>2382</v>
      </c>
      <c r="I89" s="12">
        <f t="shared" si="5"/>
        <v>0</v>
      </c>
      <c r="J89" s="12" t="str">
        <f t="shared" si="6"/>
        <v>Yes</v>
      </c>
      <c r="K89" s="12" t="str">
        <f t="shared" si="7"/>
        <v>No</v>
      </c>
      <c r="L89" s="12" t="str">
        <f t="shared" si="8"/>
        <v>Obesity</v>
      </c>
      <c r="M89" s="12" t="str">
        <f t="shared" si="9"/>
        <v>Diabetes</v>
      </c>
    </row>
    <row r="90" spans="1:13" x14ac:dyDescent="0.3">
      <c r="A90" s="8" t="s">
        <v>2284</v>
      </c>
      <c r="B90" s="8">
        <v>54.74</v>
      </c>
      <c r="C90" s="8">
        <v>5.84</v>
      </c>
      <c r="D90" s="8" t="s">
        <v>2382</v>
      </c>
      <c r="E90" s="8" t="s">
        <v>2380</v>
      </c>
      <c r="F90" s="8" t="s">
        <v>2383</v>
      </c>
      <c r="G90" s="8">
        <v>1</v>
      </c>
      <c r="H90" s="8" t="s">
        <v>2382</v>
      </c>
      <c r="I90" s="12">
        <f t="shared" si="5"/>
        <v>1</v>
      </c>
      <c r="J90" s="12" t="str">
        <f t="shared" si="6"/>
        <v>Yes</v>
      </c>
      <c r="K90" s="12" t="str">
        <f t="shared" si="7"/>
        <v>Yes</v>
      </c>
      <c r="L90" s="12" t="str">
        <f t="shared" si="8"/>
        <v>Obesity</v>
      </c>
      <c r="M90" s="12" t="str">
        <f t="shared" si="9"/>
        <v>Prediabetes</v>
      </c>
    </row>
    <row r="91" spans="1:13" x14ac:dyDescent="0.3">
      <c r="A91" s="8" t="s">
        <v>2283</v>
      </c>
      <c r="B91" s="8">
        <v>32.56</v>
      </c>
      <c r="C91" s="8">
        <v>5.41</v>
      </c>
      <c r="D91" s="8" t="s">
        <v>2380</v>
      </c>
      <c r="E91" s="8" t="s">
        <v>2380</v>
      </c>
      <c r="F91" s="8" t="s">
        <v>2383</v>
      </c>
      <c r="G91" s="8">
        <v>1</v>
      </c>
      <c r="H91" s="8" t="s">
        <v>2382</v>
      </c>
      <c r="I91" s="12">
        <f t="shared" si="5"/>
        <v>1</v>
      </c>
      <c r="J91" s="12" t="str">
        <f t="shared" si="6"/>
        <v>Yes</v>
      </c>
      <c r="K91" s="12" t="str">
        <f t="shared" si="7"/>
        <v>No</v>
      </c>
      <c r="L91" s="12" t="str">
        <f t="shared" si="8"/>
        <v>Obesity</v>
      </c>
      <c r="M91" s="12" t="str">
        <f t="shared" si="9"/>
        <v>Normal</v>
      </c>
    </row>
    <row r="92" spans="1:13" x14ac:dyDescent="0.3">
      <c r="A92" s="8" t="s">
        <v>2282</v>
      </c>
      <c r="B92" s="8">
        <v>39.049999999999997</v>
      </c>
      <c r="C92" s="8">
        <v>6.06</v>
      </c>
      <c r="D92" s="8" t="s">
        <v>2380</v>
      </c>
      <c r="E92" s="8" t="s">
        <v>2380</v>
      </c>
      <c r="F92" s="8" t="s">
        <v>2380</v>
      </c>
      <c r="G92" s="8">
        <v>1</v>
      </c>
      <c r="H92" s="8" t="s">
        <v>2382</v>
      </c>
      <c r="I92" s="12">
        <f t="shared" si="5"/>
        <v>1</v>
      </c>
      <c r="J92" s="12" t="str">
        <f t="shared" si="6"/>
        <v>Yes</v>
      </c>
      <c r="K92" s="12" t="str">
        <f t="shared" si="7"/>
        <v>No</v>
      </c>
      <c r="L92" s="12" t="str">
        <f t="shared" si="8"/>
        <v>Obesity</v>
      </c>
      <c r="M92" s="12" t="str">
        <f t="shared" si="9"/>
        <v>Prediabetes</v>
      </c>
    </row>
    <row r="93" spans="1:13" x14ac:dyDescent="0.3">
      <c r="A93" s="8" t="s">
        <v>2281</v>
      </c>
      <c r="B93" s="8">
        <v>42.75</v>
      </c>
      <c r="C93" s="8">
        <v>4.22</v>
      </c>
      <c r="D93" s="8" t="s">
        <v>2380</v>
      </c>
      <c r="E93" s="8" t="s">
        <v>2380</v>
      </c>
      <c r="F93" s="8" t="s">
        <v>2380</v>
      </c>
      <c r="G93" s="8" t="s">
        <v>2381</v>
      </c>
      <c r="H93" s="8" t="s">
        <v>2382</v>
      </c>
      <c r="I93" s="12">
        <f t="shared" si="5"/>
        <v>0</v>
      </c>
      <c r="J93" s="12" t="str">
        <f t="shared" si="6"/>
        <v>Yes</v>
      </c>
      <c r="K93" s="12" t="str">
        <f t="shared" si="7"/>
        <v>No</v>
      </c>
      <c r="L93" s="12" t="str">
        <f t="shared" si="8"/>
        <v>Obesity</v>
      </c>
      <c r="M93" s="12" t="str">
        <f t="shared" si="9"/>
        <v>Normal</v>
      </c>
    </row>
    <row r="94" spans="1:13" x14ac:dyDescent="0.3">
      <c r="A94" s="8" t="s">
        <v>2280</v>
      </c>
      <c r="B94" s="8">
        <v>50.58</v>
      </c>
      <c r="C94" s="8">
        <v>5.12</v>
      </c>
      <c r="D94" s="8" t="s">
        <v>2380</v>
      </c>
      <c r="E94" s="8" t="s">
        <v>2380</v>
      </c>
      <c r="F94" s="8" t="s">
        <v>2380</v>
      </c>
      <c r="G94" s="8">
        <v>2</v>
      </c>
      <c r="H94" s="8" t="s">
        <v>2382</v>
      </c>
      <c r="I94" s="12">
        <f t="shared" si="5"/>
        <v>2</v>
      </c>
      <c r="J94" s="12" t="str">
        <f t="shared" si="6"/>
        <v>Yes</v>
      </c>
      <c r="K94" s="12" t="str">
        <f t="shared" si="7"/>
        <v>No</v>
      </c>
      <c r="L94" s="12" t="str">
        <f t="shared" si="8"/>
        <v>Obesity</v>
      </c>
      <c r="M94" s="12" t="str">
        <f t="shared" si="9"/>
        <v>Normal</v>
      </c>
    </row>
    <row r="95" spans="1:13" x14ac:dyDescent="0.3">
      <c r="A95" s="8" t="s">
        <v>2279</v>
      </c>
      <c r="B95" s="8">
        <v>30.495000000000001</v>
      </c>
      <c r="C95" s="8">
        <v>4.57</v>
      </c>
      <c r="D95" s="8" t="s">
        <v>2382</v>
      </c>
      <c r="E95" s="8" t="s">
        <v>2380</v>
      </c>
      <c r="F95" s="8" t="s">
        <v>2380</v>
      </c>
      <c r="G95" s="8" t="s">
        <v>2381</v>
      </c>
      <c r="H95" s="8" t="s">
        <v>2382</v>
      </c>
      <c r="I95" s="12">
        <f t="shared" si="5"/>
        <v>0</v>
      </c>
      <c r="J95" s="12" t="str">
        <f t="shared" si="6"/>
        <v>Yes</v>
      </c>
      <c r="K95" s="12" t="str">
        <f t="shared" si="7"/>
        <v>Yes</v>
      </c>
      <c r="L95" s="12" t="str">
        <f t="shared" si="8"/>
        <v>Obesity</v>
      </c>
      <c r="M95" s="12" t="str">
        <f t="shared" si="9"/>
        <v>Normal</v>
      </c>
    </row>
    <row r="96" spans="1:13" x14ac:dyDescent="0.3">
      <c r="A96" s="8" t="s">
        <v>2278</v>
      </c>
      <c r="B96" s="8">
        <v>48.31</v>
      </c>
      <c r="C96" s="8">
        <v>9.58</v>
      </c>
      <c r="D96" s="8" t="s">
        <v>2382</v>
      </c>
      <c r="E96" s="8" t="s">
        <v>2380</v>
      </c>
      <c r="F96" s="8" t="s">
        <v>2380</v>
      </c>
      <c r="G96" s="8">
        <v>2</v>
      </c>
      <c r="H96" s="8" t="s">
        <v>2382</v>
      </c>
      <c r="I96" s="12">
        <f t="shared" si="5"/>
        <v>2</v>
      </c>
      <c r="J96" s="12" t="str">
        <f t="shared" si="6"/>
        <v>Yes</v>
      </c>
      <c r="K96" s="12" t="str">
        <f t="shared" si="7"/>
        <v>Yes</v>
      </c>
      <c r="L96" s="12" t="str">
        <f t="shared" si="8"/>
        <v>Obesity</v>
      </c>
      <c r="M96" s="12" t="str">
        <f t="shared" si="9"/>
        <v>Diabetes</v>
      </c>
    </row>
    <row r="97" spans="1:13" x14ac:dyDescent="0.3">
      <c r="A97" s="8" t="s">
        <v>2277</v>
      </c>
      <c r="B97" s="8">
        <v>48.99</v>
      </c>
      <c r="C97" s="8">
        <v>9.7799999999999994</v>
      </c>
      <c r="D97" s="8" t="s">
        <v>2382</v>
      </c>
      <c r="E97" s="8" t="s">
        <v>2380</v>
      </c>
      <c r="F97" s="8" t="s">
        <v>2380</v>
      </c>
      <c r="G97" s="8">
        <v>1</v>
      </c>
      <c r="H97" s="8" t="s">
        <v>2382</v>
      </c>
      <c r="I97" s="12">
        <f t="shared" si="5"/>
        <v>1</v>
      </c>
      <c r="J97" s="12" t="str">
        <f t="shared" si="6"/>
        <v>Yes</v>
      </c>
      <c r="K97" s="12" t="str">
        <f t="shared" si="7"/>
        <v>Yes</v>
      </c>
      <c r="L97" s="12" t="str">
        <f t="shared" si="8"/>
        <v>Obesity</v>
      </c>
      <c r="M97" s="12" t="str">
        <f t="shared" si="9"/>
        <v>Diabetes</v>
      </c>
    </row>
    <row r="98" spans="1:13" x14ac:dyDescent="0.3">
      <c r="A98" s="8" t="s">
        <v>2276</v>
      </c>
      <c r="B98" s="8">
        <v>38.39</v>
      </c>
      <c r="C98" s="8">
        <v>4.1100000000000003</v>
      </c>
      <c r="D98" s="8" t="s">
        <v>2382</v>
      </c>
      <c r="E98" s="8" t="s">
        <v>2380</v>
      </c>
      <c r="F98" s="8" t="s">
        <v>2380</v>
      </c>
      <c r="G98" s="8" t="s">
        <v>2381</v>
      </c>
      <c r="H98" s="8" t="s">
        <v>2382</v>
      </c>
      <c r="I98" s="12">
        <f t="shared" si="5"/>
        <v>0</v>
      </c>
      <c r="J98" s="12" t="str">
        <f t="shared" si="6"/>
        <v>Yes</v>
      </c>
      <c r="K98" s="12" t="str">
        <f t="shared" si="7"/>
        <v>Yes</v>
      </c>
      <c r="L98" s="12" t="str">
        <f t="shared" si="8"/>
        <v>Obesity</v>
      </c>
      <c r="M98" s="12" t="str">
        <f t="shared" si="9"/>
        <v>Normal</v>
      </c>
    </row>
    <row r="99" spans="1:13" x14ac:dyDescent="0.3">
      <c r="A99" s="8" t="s">
        <v>2275</v>
      </c>
      <c r="B99" s="8">
        <v>44.34</v>
      </c>
      <c r="C99" s="8">
        <v>4.0199999999999996</v>
      </c>
      <c r="D99" s="8" t="s">
        <v>2382</v>
      </c>
      <c r="E99" s="8" t="s">
        <v>2380</v>
      </c>
      <c r="F99" s="8" t="s">
        <v>2380</v>
      </c>
      <c r="G99" s="8">
        <v>2</v>
      </c>
      <c r="H99" s="8" t="s">
        <v>2382</v>
      </c>
      <c r="I99" s="12">
        <f t="shared" si="5"/>
        <v>2</v>
      </c>
      <c r="J99" s="12" t="str">
        <f t="shared" si="6"/>
        <v>Yes</v>
      </c>
      <c r="K99" s="12" t="str">
        <f t="shared" si="7"/>
        <v>Yes</v>
      </c>
      <c r="L99" s="12" t="str">
        <f t="shared" si="8"/>
        <v>Obesity</v>
      </c>
      <c r="M99" s="12" t="str">
        <f t="shared" si="9"/>
        <v>Normal</v>
      </c>
    </row>
    <row r="100" spans="1:13" x14ac:dyDescent="0.3">
      <c r="A100" s="8" t="s">
        <v>2274</v>
      </c>
      <c r="B100" s="8">
        <v>41.51</v>
      </c>
      <c r="C100" s="8">
        <v>6.92</v>
      </c>
      <c r="D100" s="8" t="s">
        <v>2380</v>
      </c>
      <c r="E100" s="8" t="s">
        <v>2380</v>
      </c>
      <c r="F100" s="8" t="s">
        <v>2380</v>
      </c>
      <c r="G100" s="8" t="s">
        <v>2381</v>
      </c>
      <c r="H100" s="8" t="s">
        <v>2382</v>
      </c>
      <c r="I100" s="12">
        <f t="shared" si="5"/>
        <v>0</v>
      </c>
      <c r="J100" s="12" t="str">
        <f t="shared" si="6"/>
        <v>Yes</v>
      </c>
      <c r="K100" s="12" t="str">
        <f t="shared" si="7"/>
        <v>No</v>
      </c>
      <c r="L100" s="12" t="str">
        <f t="shared" si="8"/>
        <v>Obesity</v>
      </c>
      <c r="M100" s="12" t="str">
        <f t="shared" si="9"/>
        <v>Diabetes</v>
      </c>
    </row>
    <row r="101" spans="1:13" x14ac:dyDescent="0.3">
      <c r="A101" s="8" t="s">
        <v>2273</v>
      </c>
      <c r="B101" s="8">
        <v>48.2</v>
      </c>
      <c r="C101" s="8">
        <v>4.84</v>
      </c>
      <c r="D101" s="8" t="s">
        <v>2380</v>
      </c>
      <c r="E101" s="8" t="s">
        <v>2380</v>
      </c>
      <c r="F101" s="8" t="s">
        <v>2380</v>
      </c>
      <c r="G101" s="8" t="s">
        <v>2381</v>
      </c>
      <c r="H101" s="8" t="s">
        <v>2382</v>
      </c>
      <c r="I101" s="12">
        <f t="shared" si="5"/>
        <v>0</v>
      </c>
      <c r="J101" s="12" t="str">
        <f t="shared" si="6"/>
        <v>Yes</v>
      </c>
      <c r="K101" s="12" t="str">
        <f t="shared" si="7"/>
        <v>No</v>
      </c>
      <c r="L101" s="12" t="str">
        <f t="shared" si="8"/>
        <v>Obesity</v>
      </c>
      <c r="M101" s="12" t="str">
        <f t="shared" si="9"/>
        <v>Normal</v>
      </c>
    </row>
    <row r="102" spans="1:13" x14ac:dyDescent="0.3">
      <c r="A102" s="8" t="s">
        <v>2272</v>
      </c>
      <c r="B102" s="8">
        <v>35.75</v>
      </c>
      <c r="C102" s="8">
        <v>8</v>
      </c>
      <c r="D102" s="8" t="s">
        <v>2382</v>
      </c>
      <c r="E102" s="8" t="s">
        <v>2380</v>
      </c>
      <c r="F102" s="8" t="s">
        <v>2380</v>
      </c>
      <c r="G102" s="8" t="s">
        <v>2381</v>
      </c>
      <c r="H102" s="8" t="s">
        <v>2382</v>
      </c>
      <c r="I102" s="12">
        <f t="shared" si="5"/>
        <v>0</v>
      </c>
      <c r="J102" s="12" t="str">
        <f t="shared" si="6"/>
        <v>Yes</v>
      </c>
      <c r="K102" s="12" t="str">
        <f t="shared" si="7"/>
        <v>Yes</v>
      </c>
      <c r="L102" s="12" t="str">
        <f t="shared" si="8"/>
        <v>Obesity</v>
      </c>
      <c r="M102" s="12" t="str">
        <f t="shared" si="9"/>
        <v>Diabetes</v>
      </c>
    </row>
    <row r="103" spans="1:13" x14ac:dyDescent="0.3">
      <c r="A103" s="8" t="s">
        <v>2271</v>
      </c>
      <c r="B103" s="8">
        <v>53.81</v>
      </c>
      <c r="C103" s="8">
        <v>8.77</v>
      </c>
      <c r="D103" s="8" t="s">
        <v>2382</v>
      </c>
      <c r="E103" s="8" t="s">
        <v>2380</v>
      </c>
      <c r="F103" s="8" t="s">
        <v>2380</v>
      </c>
      <c r="G103" s="8" t="s">
        <v>2381</v>
      </c>
      <c r="H103" s="8" t="s">
        <v>2382</v>
      </c>
      <c r="I103" s="12">
        <f t="shared" si="5"/>
        <v>0</v>
      </c>
      <c r="J103" s="12" t="str">
        <f t="shared" si="6"/>
        <v>Yes</v>
      </c>
      <c r="K103" s="12" t="str">
        <f t="shared" si="7"/>
        <v>Yes</v>
      </c>
      <c r="L103" s="12" t="str">
        <f t="shared" si="8"/>
        <v>Obesity</v>
      </c>
      <c r="M103" s="12" t="str">
        <f t="shared" si="9"/>
        <v>Diabetes</v>
      </c>
    </row>
    <row r="104" spans="1:13" x14ac:dyDescent="0.3">
      <c r="A104" s="8" t="s">
        <v>2270</v>
      </c>
      <c r="B104" s="8">
        <v>49.48</v>
      </c>
      <c r="C104" s="8">
        <v>4.96</v>
      </c>
      <c r="D104" s="8" t="s">
        <v>2380</v>
      </c>
      <c r="E104" s="8" t="s">
        <v>2380</v>
      </c>
      <c r="F104" s="8" t="s">
        <v>2383</v>
      </c>
      <c r="G104" s="8">
        <v>1</v>
      </c>
      <c r="H104" s="8" t="s">
        <v>2382</v>
      </c>
      <c r="I104" s="12">
        <f t="shared" si="5"/>
        <v>1</v>
      </c>
      <c r="J104" s="12" t="str">
        <f t="shared" si="6"/>
        <v>Yes</v>
      </c>
      <c r="K104" s="12" t="str">
        <f t="shared" si="7"/>
        <v>No</v>
      </c>
      <c r="L104" s="12" t="str">
        <f t="shared" si="8"/>
        <v>Obesity</v>
      </c>
      <c r="M104" s="12" t="str">
        <f t="shared" si="9"/>
        <v>Normal</v>
      </c>
    </row>
    <row r="105" spans="1:13" x14ac:dyDescent="0.3">
      <c r="A105" s="8" t="s">
        <v>2269</v>
      </c>
      <c r="B105" s="8">
        <v>34.1</v>
      </c>
      <c r="C105" s="8">
        <v>4.43</v>
      </c>
      <c r="D105" s="8" t="s">
        <v>2382</v>
      </c>
      <c r="E105" s="8" t="s">
        <v>2380</v>
      </c>
      <c r="F105" s="8" t="s">
        <v>2380</v>
      </c>
      <c r="G105" s="8" t="s">
        <v>2381</v>
      </c>
      <c r="H105" s="8" t="s">
        <v>2382</v>
      </c>
      <c r="I105" s="12">
        <f t="shared" si="5"/>
        <v>0</v>
      </c>
      <c r="J105" s="12" t="str">
        <f t="shared" si="6"/>
        <v>Yes</v>
      </c>
      <c r="K105" s="12" t="str">
        <f t="shared" si="7"/>
        <v>Yes</v>
      </c>
      <c r="L105" s="12" t="str">
        <f t="shared" si="8"/>
        <v>Obesity</v>
      </c>
      <c r="M105" s="12" t="str">
        <f t="shared" si="9"/>
        <v>Normal</v>
      </c>
    </row>
    <row r="106" spans="1:13" x14ac:dyDescent="0.3">
      <c r="A106" s="8" t="s">
        <v>2268</v>
      </c>
      <c r="B106" s="8">
        <v>35.299999999999997</v>
      </c>
      <c r="C106" s="8">
        <v>5.82</v>
      </c>
      <c r="D106" s="8" t="s">
        <v>2382</v>
      </c>
      <c r="E106" s="8" t="s">
        <v>2380</v>
      </c>
      <c r="F106" s="8" t="s">
        <v>2383</v>
      </c>
      <c r="G106" s="8">
        <v>1</v>
      </c>
      <c r="H106" s="8" t="s">
        <v>2382</v>
      </c>
      <c r="I106" s="12">
        <f t="shared" si="5"/>
        <v>1</v>
      </c>
      <c r="J106" s="12" t="str">
        <f t="shared" si="6"/>
        <v>Yes</v>
      </c>
      <c r="K106" s="12" t="str">
        <f t="shared" si="7"/>
        <v>Yes</v>
      </c>
      <c r="L106" s="12" t="str">
        <f t="shared" si="8"/>
        <v>Obesity</v>
      </c>
      <c r="M106" s="12" t="str">
        <f t="shared" si="9"/>
        <v>Prediabetes</v>
      </c>
    </row>
    <row r="107" spans="1:13" x14ac:dyDescent="0.3">
      <c r="A107" s="8" t="s">
        <v>2267</v>
      </c>
      <c r="B107" s="8">
        <v>43.83</v>
      </c>
      <c r="C107" s="8">
        <v>6.03</v>
      </c>
      <c r="D107" s="8" t="s">
        <v>2382</v>
      </c>
      <c r="E107" s="8" t="s">
        <v>2380</v>
      </c>
      <c r="F107" s="8" t="s">
        <v>2380</v>
      </c>
      <c r="G107" s="8">
        <v>2</v>
      </c>
      <c r="H107" s="8" t="s">
        <v>2382</v>
      </c>
      <c r="I107" s="12">
        <f t="shared" si="5"/>
        <v>2</v>
      </c>
      <c r="J107" s="12" t="str">
        <f t="shared" si="6"/>
        <v>Yes</v>
      </c>
      <c r="K107" s="12" t="str">
        <f t="shared" si="7"/>
        <v>Yes</v>
      </c>
      <c r="L107" s="12" t="str">
        <f t="shared" si="8"/>
        <v>Obesity</v>
      </c>
      <c r="M107" s="12" t="str">
        <f t="shared" si="9"/>
        <v>Prediabetes</v>
      </c>
    </row>
    <row r="108" spans="1:13" x14ac:dyDescent="0.3">
      <c r="A108" s="8" t="s">
        <v>2266</v>
      </c>
      <c r="B108" s="8">
        <v>50.07</v>
      </c>
      <c r="C108" s="8">
        <v>9.27</v>
      </c>
      <c r="D108" s="8" t="s">
        <v>2380</v>
      </c>
      <c r="E108" s="8" t="s">
        <v>2380</v>
      </c>
      <c r="F108" s="8" t="s">
        <v>2380</v>
      </c>
      <c r="G108" s="8" t="s">
        <v>2381</v>
      </c>
      <c r="H108" s="8" t="s">
        <v>2382</v>
      </c>
      <c r="I108" s="12">
        <f t="shared" si="5"/>
        <v>0</v>
      </c>
      <c r="J108" s="12" t="str">
        <f t="shared" si="6"/>
        <v>Yes</v>
      </c>
      <c r="K108" s="12" t="str">
        <f t="shared" si="7"/>
        <v>No</v>
      </c>
      <c r="L108" s="12" t="str">
        <f t="shared" si="8"/>
        <v>Obesity</v>
      </c>
      <c r="M108" s="12" t="str">
        <f t="shared" si="9"/>
        <v>Diabetes</v>
      </c>
    </row>
    <row r="109" spans="1:13" x14ac:dyDescent="0.3">
      <c r="A109" s="8" t="s">
        <v>2265</v>
      </c>
      <c r="B109" s="8">
        <v>32.774999999999999</v>
      </c>
      <c r="C109" s="8">
        <v>5.53</v>
      </c>
      <c r="D109" s="8" t="s">
        <v>2380</v>
      </c>
      <c r="E109" s="8" t="s">
        <v>2380</v>
      </c>
      <c r="F109" s="8" t="s">
        <v>2380</v>
      </c>
      <c r="G109" s="8" t="s">
        <v>2381</v>
      </c>
      <c r="H109" s="8" t="s">
        <v>2382</v>
      </c>
      <c r="I109" s="12">
        <f t="shared" si="5"/>
        <v>0</v>
      </c>
      <c r="J109" s="12" t="str">
        <f t="shared" si="6"/>
        <v>Yes</v>
      </c>
      <c r="K109" s="12" t="str">
        <f t="shared" si="7"/>
        <v>No</v>
      </c>
      <c r="L109" s="12" t="str">
        <f t="shared" si="8"/>
        <v>Obesity</v>
      </c>
      <c r="M109" s="12" t="str">
        <f t="shared" si="9"/>
        <v>Normal</v>
      </c>
    </row>
    <row r="110" spans="1:13" x14ac:dyDescent="0.3">
      <c r="A110" s="8" t="s">
        <v>2264</v>
      </c>
      <c r="B110" s="8">
        <v>34.104999999999997</v>
      </c>
      <c r="C110" s="8">
        <v>5.07</v>
      </c>
      <c r="D110" s="8" t="s">
        <v>2380</v>
      </c>
      <c r="E110" s="8" t="s">
        <v>2380</v>
      </c>
      <c r="F110" s="8" t="s">
        <v>2380</v>
      </c>
      <c r="G110" s="8">
        <v>1</v>
      </c>
      <c r="H110" s="8" t="s">
        <v>2382</v>
      </c>
      <c r="I110" s="12">
        <f t="shared" si="5"/>
        <v>1</v>
      </c>
      <c r="J110" s="12" t="str">
        <f t="shared" si="6"/>
        <v>Yes</v>
      </c>
      <c r="K110" s="12" t="str">
        <f t="shared" si="7"/>
        <v>No</v>
      </c>
      <c r="L110" s="12" t="str">
        <f t="shared" si="8"/>
        <v>Obesity</v>
      </c>
      <c r="M110" s="12" t="str">
        <f t="shared" si="9"/>
        <v>Normal</v>
      </c>
    </row>
    <row r="111" spans="1:13" x14ac:dyDescent="0.3">
      <c r="A111" s="8" t="s">
        <v>2263</v>
      </c>
      <c r="B111" s="8">
        <v>48.93</v>
      </c>
      <c r="C111" s="8">
        <v>11.17</v>
      </c>
      <c r="D111" s="8" t="s">
        <v>2382</v>
      </c>
      <c r="E111" s="8" t="s">
        <v>2380</v>
      </c>
      <c r="F111" s="8" t="s">
        <v>2380</v>
      </c>
      <c r="G111" s="8">
        <v>1</v>
      </c>
      <c r="H111" s="8" t="s">
        <v>2382</v>
      </c>
      <c r="I111" s="12">
        <f t="shared" si="5"/>
        <v>1</v>
      </c>
      <c r="J111" s="12" t="str">
        <f t="shared" si="6"/>
        <v>Yes</v>
      </c>
      <c r="K111" s="12" t="str">
        <f t="shared" si="7"/>
        <v>Yes</v>
      </c>
      <c r="L111" s="12" t="str">
        <f t="shared" si="8"/>
        <v>Obesity</v>
      </c>
      <c r="M111" s="12" t="str">
        <f t="shared" si="9"/>
        <v>Diabetes</v>
      </c>
    </row>
    <row r="112" spans="1:13" x14ac:dyDescent="0.3">
      <c r="A112" s="8" t="s">
        <v>2262</v>
      </c>
      <c r="B112" s="8">
        <v>37.07</v>
      </c>
      <c r="C112" s="8">
        <v>6.14</v>
      </c>
      <c r="D112" s="8" t="s">
        <v>2382</v>
      </c>
      <c r="E112" s="8" t="s">
        <v>2380</v>
      </c>
      <c r="F112" s="8" t="s">
        <v>2380</v>
      </c>
      <c r="G112" s="8" t="s">
        <v>2381</v>
      </c>
      <c r="H112" s="8" t="s">
        <v>2382</v>
      </c>
      <c r="I112" s="12">
        <f t="shared" si="5"/>
        <v>0</v>
      </c>
      <c r="J112" s="12" t="str">
        <f t="shared" si="6"/>
        <v>Yes</v>
      </c>
      <c r="K112" s="12" t="str">
        <f t="shared" si="7"/>
        <v>Yes</v>
      </c>
      <c r="L112" s="12" t="str">
        <f t="shared" si="8"/>
        <v>Obesity</v>
      </c>
      <c r="M112" s="12" t="str">
        <f t="shared" si="9"/>
        <v>Prediabetes</v>
      </c>
    </row>
    <row r="113" spans="1:13" x14ac:dyDescent="0.3">
      <c r="A113" s="8" t="s">
        <v>2261</v>
      </c>
      <c r="B113" s="8">
        <v>51.51</v>
      </c>
      <c r="C113" s="8">
        <v>6.26</v>
      </c>
      <c r="D113" s="8" t="s">
        <v>2382</v>
      </c>
      <c r="E113" s="8" t="s">
        <v>2380</v>
      </c>
      <c r="F113" s="8" t="s">
        <v>2383</v>
      </c>
      <c r="G113" s="8">
        <v>1</v>
      </c>
      <c r="H113" s="8" t="s">
        <v>2382</v>
      </c>
      <c r="I113" s="12">
        <f t="shared" si="5"/>
        <v>1</v>
      </c>
      <c r="J113" s="12" t="str">
        <f t="shared" si="6"/>
        <v>Yes</v>
      </c>
      <c r="K113" s="12" t="str">
        <f t="shared" si="7"/>
        <v>Yes</v>
      </c>
      <c r="L113" s="12" t="str">
        <f t="shared" si="8"/>
        <v>Obesity</v>
      </c>
      <c r="M113" s="12" t="str">
        <f t="shared" si="9"/>
        <v>Prediabetes</v>
      </c>
    </row>
    <row r="114" spans="1:13" x14ac:dyDescent="0.3">
      <c r="A114" s="8" t="s">
        <v>2260</v>
      </c>
      <c r="B114" s="8">
        <v>34.799999999999997</v>
      </c>
      <c r="C114" s="8">
        <v>4.72</v>
      </c>
      <c r="D114" s="8" t="s">
        <v>2382</v>
      </c>
      <c r="E114" s="8" t="s">
        <v>2380</v>
      </c>
      <c r="F114" s="8" t="s">
        <v>2380</v>
      </c>
      <c r="G114" s="8" t="s">
        <v>2381</v>
      </c>
      <c r="H114" s="8" t="s">
        <v>2382</v>
      </c>
      <c r="I114" s="12">
        <f t="shared" si="5"/>
        <v>0</v>
      </c>
      <c r="J114" s="12" t="str">
        <f t="shared" si="6"/>
        <v>Yes</v>
      </c>
      <c r="K114" s="12" t="str">
        <f t="shared" si="7"/>
        <v>Yes</v>
      </c>
      <c r="L114" s="12" t="str">
        <f t="shared" si="8"/>
        <v>Obesity</v>
      </c>
      <c r="M114" s="12" t="str">
        <f t="shared" si="9"/>
        <v>Normal</v>
      </c>
    </row>
    <row r="115" spans="1:13" x14ac:dyDescent="0.3">
      <c r="A115" s="8" t="s">
        <v>2259</v>
      </c>
      <c r="B115" s="8">
        <v>36.67</v>
      </c>
      <c r="C115" s="8">
        <v>5.18</v>
      </c>
      <c r="D115" s="8" t="s">
        <v>2380</v>
      </c>
      <c r="E115" s="8" t="s">
        <v>2380</v>
      </c>
      <c r="F115" s="8" t="s">
        <v>2380</v>
      </c>
      <c r="G115" s="8">
        <v>1</v>
      </c>
      <c r="H115" s="8" t="s">
        <v>2382</v>
      </c>
      <c r="I115" s="12">
        <f t="shared" si="5"/>
        <v>1</v>
      </c>
      <c r="J115" s="12" t="str">
        <f t="shared" si="6"/>
        <v>Yes</v>
      </c>
      <c r="K115" s="12" t="str">
        <f t="shared" si="7"/>
        <v>No</v>
      </c>
      <c r="L115" s="12" t="str">
        <f t="shared" si="8"/>
        <v>Obesity</v>
      </c>
      <c r="M115" s="12" t="str">
        <f t="shared" si="9"/>
        <v>Normal</v>
      </c>
    </row>
    <row r="116" spans="1:13" x14ac:dyDescent="0.3">
      <c r="A116" s="8" t="s">
        <v>2258</v>
      </c>
      <c r="B116" s="8">
        <v>30.9</v>
      </c>
      <c r="C116" s="8">
        <v>9.4</v>
      </c>
      <c r="D116" s="8" t="s">
        <v>2380</v>
      </c>
      <c r="E116" s="8" t="s">
        <v>2380</v>
      </c>
      <c r="F116" s="8" t="s">
        <v>2380</v>
      </c>
      <c r="G116" s="8">
        <v>2</v>
      </c>
      <c r="H116" s="8" t="s">
        <v>2382</v>
      </c>
      <c r="I116" s="12">
        <f t="shared" si="5"/>
        <v>2</v>
      </c>
      <c r="J116" s="12" t="str">
        <f t="shared" si="6"/>
        <v>Yes</v>
      </c>
      <c r="K116" s="12" t="str">
        <f t="shared" si="7"/>
        <v>No</v>
      </c>
      <c r="L116" s="12" t="str">
        <f t="shared" si="8"/>
        <v>Obesity</v>
      </c>
      <c r="M116" s="12" t="str">
        <f t="shared" si="9"/>
        <v>Diabetes</v>
      </c>
    </row>
    <row r="117" spans="1:13" x14ac:dyDescent="0.3">
      <c r="A117" s="8" t="s">
        <v>2257</v>
      </c>
      <c r="B117" s="8">
        <v>30.495000000000001</v>
      </c>
      <c r="C117" s="8">
        <v>6.29</v>
      </c>
      <c r="D117" s="8" t="s">
        <v>2380</v>
      </c>
      <c r="E117" s="8" t="s">
        <v>2380</v>
      </c>
      <c r="F117" s="8" t="s">
        <v>2380</v>
      </c>
      <c r="G117" s="8" t="s">
        <v>2381</v>
      </c>
      <c r="H117" s="8" t="s">
        <v>2382</v>
      </c>
      <c r="I117" s="12">
        <f t="shared" si="5"/>
        <v>0</v>
      </c>
      <c r="J117" s="12" t="str">
        <f t="shared" si="6"/>
        <v>Yes</v>
      </c>
      <c r="K117" s="12" t="str">
        <f t="shared" si="7"/>
        <v>No</v>
      </c>
      <c r="L117" s="12" t="str">
        <f t="shared" si="8"/>
        <v>Obesity</v>
      </c>
      <c r="M117" s="12" t="str">
        <f t="shared" si="9"/>
        <v>Prediabetes</v>
      </c>
    </row>
    <row r="118" spans="1:13" x14ac:dyDescent="0.3">
      <c r="A118" s="8" t="s">
        <v>2256</v>
      </c>
      <c r="B118" s="8">
        <v>44.88</v>
      </c>
      <c r="C118" s="8">
        <v>6.04</v>
      </c>
      <c r="D118" s="8" t="s">
        <v>2380</v>
      </c>
      <c r="E118" s="8" t="s">
        <v>2380</v>
      </c>
      <c r="F118" s="8" t="s">
        <v>2383</v>
      </c>
      <c r="G118" s="8">
        <v>1</v>
      </c>
      <c r="H118" s="8" t="s">
        <v>2382</v>
      </c>
      <c r="I118" s="12">
        <f t="shared" si="5"/>
        <v>1</v>
      </c>
      <c r="J118" s="12" t="str">
        <f t="shared" si="6"/>
        <v>Yes</v>
      </c>
      <c r="K118" s="12" t="str">
        <f t="shared" si="7"/>
        <v>No</v>
      </c>
      <c r="L118" s="12" t="str">
        <f t="shared" si="8"/>
        <v>Obesity</v>
      </c>
      <c r="M118" s="12" t="str">
        <f t="shared" si="9"/>
        <v>Prediabetes</v>
      </c>
    </row>
    <row r="119" spans="1:13" x14ac:dyDescent="0.3">
      <c r="A119" s="8" t="s">
        <v>2255</v>
      </c>
      <c r="B119" s="8">
        <v>44.32</v>
      </c>
      <c r="C119" s="8">
        <v>10.55</v>
      </c>
      <c r="D119" s="8" t="s">
        <v>2380</v>
      </c>
      <c r="E119" s="8" t="s">
        <v>2380</v>
      </c>
      <c r="F119" s="8" t="s">
        <v>2380</v>
      </c>
      <c r="G119" s="8" t="s">
        <v>2381</v>
      </c>
      <c r="H119" s="8" t="s">
        <v>2382</v>
      </c>
      <c r="I119" s="12">
        <f t="shared" si="5"/>
        <v>0</v>
      </c>
      <c r="J119" s="12" t="str">
        <f t="shared" si="6"/>
        <v>Yes</v>
      </c>
      <c r="K119" s="12" t="str">
        <f t="shared" si="7"/>
        <v>No</v>
      </c>
      <c r="L119" s="12" t="str">
        <f t="shared" si="8"/>
        <v>Obesity</v>
      </c>
      <c r="M119" s="12" t="str">
        <f t="shared" si="9"/>
        <v>Diabetes</v>
      </c>
    </row>
    <row r="120" spans="1:13" x14ac:dyDescent="0.3">
      <c r="A120" s="8" t="s">
        <v>2254</v>
      </c>
      <c r="B120" s="8">
        <v>46.39</v>
      </c>
      <c r="C120" s="8">
        <v>5.09</v>
      </c>
      <c r="D120" s="8" t="s">
        <v>2380</v>
      </c>
      <c r="E120" s="8" t="s">
        <v>2380</v>
      </c>
      <c r="F120" s="8" t="s">
        <v>2380</v>
      </c>
      <c r="G120" s="8" t="s">
        <v>2381</v>
      </c>
      <c r="H120" s="8" t="s">
        <v>2382</v>
      </c>
      <c r="I120" s="12">
        <f t="shared" si="5"/>
        <v>0</v>
      </c>
      <c r="J120" s="12" t="str">
        <f t="shared" si="6"/>
        <v>Yes</v>
      </c>
      <c r="K120" s="12" t="str">
        <f t="shared" si="7"/>
        <v>No</v>
      </c>
      <c r="L120" s="12" t="str">
        <f t="shared" si="8"/>
        <v>Obesity</v>
      </c>
      <c r="M120" s="12" t="str">
        <f t="shared" si="9"/>
        <v>Normal</v>
      </c>
    </row>
    <row r="121" spans="1:13" x14ac:dyDescent="0.3">
      <c r="A121" s="8" t="s">
        <v>2253</v>
      </c>
      <c r="B121" s="8">
        <v>42.13</v>
      </c>
      <c r="C121" s="8">
        <v>5.2</v>
      </c>
      <c r="D121" s="8" t="s">
        <v>2382</v>
      </c>
      <c r="E121" s="8" t="s">
        <v>2380</v>
      </c>
      <c r="F121" s="8" t="s">
        <v>2380</v>
      </c>
      <c r="G121" s="8">
        <v>1</v>
      </c>
      <c r="H121" s="8" t="s">
        <v>2382</v>
      </c>
      <c r="I121" s="12">
        <f t="shared" si="5"/>
        <v>1</v>
      </c>
      <c r="J121" s="12" t="str">
        <f t="shared" si="6"/>
        <v>Yes</v>
      </c>
      <c r="K121" s="12" t="str">
        <f t="shared" si="7"/>
        <v>Yes</v>
      </c>
      <c r="L121" s="12" t="str">
        <f t="shared" si="8"/>
        <v>Obesity</v>
      </c>
      <c r="M121" s="12" t="str">
        <f t="shared" si="9"/>
        <v>Normal</v>
      </c>
    </row>
    <row r="122" spans="1:13" x14ac:dyDescent="0.3">
      <c r="A122" s="8" t="s">
        <v>2252</v>
      </c>
      <c r="B122" s="8">
        <v>30.78</v>
      </c>
      <c r="C122" s="8">
        <v>8.4499999999999993</v>
      </c>
      <c r="D122" s="8" t="s">
        <v>2382</v>
      </c>
      <c r="E122" s="8" t="s">
        <v>2380</v>
      </c>
      <c r="F122" s="8" t="s">
        <v>2380</v>
      </c>
      <c r="G122" s="8" t="s">
        <v>2381</v>
      </c>
      <c r="H122" s="8" t="s">
        <v>2382</v>
      </c>
      <c r="I122" s="12">
        <f t="shared" si="5"/>
        <v>0</v>
      </c>
      <c r="J122" s="12" t="str">
        <f t="shared" si="6"/>
        <v>Yes</v>
      </c>
      <c r="K122" s="12" t="str">
        <f t="shared" si="7"/>
        <v>Yes</v>
      </c>
      <c r="L122" s="12" t="str">
        <f t="shared" si="8"/>
        <v>Obesity</v>
      </c>
      <c r="M122" s="12" t="str">
        <f t="shared" si="9"/>
        <v>Diabetes</v>
      </c>
    </row>
    <row r="123" spans="1:13" x14ac:dyDescent="0.3">
      <c r="A123" s="8" t="s">
        <v>2251</v>
      </c>
      <c r="B123" s="8">
        <v>31.35</v>
      </c>
      <c r="C123" s="8">
        <v>9.5399999999999991</v>
      </c>
      <c r="D123" s="8" t="s">
        <v>2380</v>
      </c>
      <c r="E123" s="8" t="s">
        <v>2380</v>
      </c>
      <c r="F123" s="8" t="s">
        <v>2380</v>
      </c>
      <c r="G123" s="8" t="s">
        <v>2381</v>
      </c>
      <c r="H123" s="8" t="s">
        <v>2382</v>
      </c>
      <c r="I123" s="12">
        <f t="shared" si="5"/>
        <v>0</v>
      </c>
      <c r="J123" s="12" t="str">
        <f t="shared" si="6"/>
        <v>Yes</v>
      </c>
      <c r="K123" s="12" t="str">
        <f t="shared" si="7"/>
        <v>No</v>
      </c>
      <c r="L123" s="12" t="str">
        <f t="shared" si="8"/>
        <v>Obesity</v>
      </c>
      <c r="M123" s="12" t="str">
        <f t="shared" si="9"/>
        <v>Diabetes</v>
      </c>
    </row>
    <row r="124" spans="1:13" x14ac:dyDescent="0.3">
      <c r="A124" s="8" t="s">
        <v>2250</v>
      </c>
      <c r="B124" s="8">
        <v>41.46</v>
      </c>
      <c r="C124" s="8">
        <v>4.99</v>
      </c>
      <c r="D124" s="8" t="s">
        <v>2382</v>
      </c>
      <c r="E124" s="8" t="s">
        <v>2380</v>
      </c>
      <c r="F124" s="8" t="s">
        <v>2380</v>
      </c>
      <c r="G124" s="8">
        <v>2</v>
      </c>
      <c r="H124" s="8" t="s">
        <v>2382</v>
      </c>
      <c r="I124" s="12">
        <f t="shared" si="5"/>
        <v>2</v>
      </c>
      <c r="J124" s="12" t="str">
        <f t="shared" si="6"/>
        <v>Yes</v>
      </c>
      <c r="K124" s="12" t="str">
        <f t="shared" si="7"/>
        <v>Yes</v>
      </c>
      <c r="L124" s="12" t="str">
        <f t="shared" si="8"/>
        <v>Obesity</v>
      </c>
      <c r="M124" s="12" t="str">
        <f t="shared" si="9"/>
        <v>Normal</v>
      </c>
    </row>
    <row r="125" spans="1:13" x14ac:dyDescent="0.3">
      <c r="A125" s="8" t="s">
        <v>2249</v>
      </c>
      <c r="B125" s="8">
        <v>48</v>
      </c>
      <c r="C125" s="8">
        <v>10.54</v>
      </c>
      <c r="D125" s="8" t="s">
        <v>2380</v>
      </c>
      <c r="E125" s="8" t="s">
        <v>2380</v>
      </c>
      <c r="F125" s="8" t="s">
        <v>2380</v>
      </c>
      <c r="G125" s="8" t="s">
        <v>2381</v>
      </c>
      <c r="H125" s="8" t="s">
        <v>2382</v>
      </c>
      <c r="I125" s="12">
        <f t="shared" si="5"/>
        <v>0</v>
      </c>
      <c r="J125" s="12" t="str">
        <f t="shared" si="6"/>
        <v>Yes</v>
      </c>
      <c r="K125" s="12" t="str">
        <f t="shared" si="7"/>
        <v>No</v>
      </c>
      <c r="L125" s="12" t="str">
        <f t="shared" si="8"/>
        <v>Obesity</v>
      </c>
      <c r="M125" s="12" t="str">
        <f t="shared" si="9"/>
        <v>Diabetes</v>
      </c>
    </row>
    <row r="126" spans="1:13" x14ac:dyDescent="0.3">
      <c r="A126" s="8" t="s">
        <v>2248</v>
      </c>
      <c r="B126" s="8">
        <v>49.13</v>
      </c>
      <c r="C126" s="8">
        <v>4.54</v>
      </c>
      <c r="D126" s="8" t="s">
        <v>2380</v>
      </c>
      <c r="E126" s="8" t="s">
        <v>2380</v>
      </c>
      <c r="F126" s="8" t="s">
        <v>2380</v>
      </c>
      <c r="G126" s="8" t="s">
        <v>2381</v>
      </c>
      <c r="H126" s="8" t="s">
        <v>2382</v>
      </c>
      <c r="I126" s="12">
        <f t="shared" si="5"/>
        <v>0</v>
      </c>
      <c r="J126" s="12" t="str">
        <f t="shared" si="6"/>
        <v>Yes</v>
      </c>
      <c r="K126" s="12" t="str">
        <f t="shared" si="7"/>
        <v>No</v>
      </c>
      <c r="L126" s="12" t="str">
        <f t="shared" si="8"/>
        <v>Obesity</v>
      </c>
      <c r="M126" s="12" t="str">
        <f t="shared" si="9"/>
        <v>Normal</v>
      </c>
    </row>
    <row r="127" spans="1:13" x14ac:dyDescent="0.3">
      <c r="A127" s="8" t="s">
        <v>2247</v>
      </c>
      <c r="B127" s="8">
        <v>37.799999999999997</v>
      </c>
      <c r="C127" s="8">
        <v>6.29</v>
      </c>
      <c r="D127" s="8" t="s">
        <v>2380</v>
      </c>
      <c r="E127" s="8" t="s">
        <v>2380</v>
      </c>
      <c r="F127" s="8" t="s">
        <v>2380</v>
      </c>
      <c r="G127" s="8">
        <v>1</v>
      </c>
      <c r="H127" s="8" t="s">
        <v>2382</v>
      </c>
      <c r="I127" s="12">
        <f t="shared" si="5"/>
        <v>1</v>
      </c>
      <c r="J127" s="12" t="str">
        <f t="shared" si="6"/>
        <v>Yes</v>
      </c>
      <c r="K127" s="12" t="str">
        <f t="shared" si="7"/>
        <v>No</v>
      </c>
      <c r="L127" s="12" t="str">
        <f t="shared" si="8"/>
        <v>Obesity</v>
      </c>
      <c r="M127" s="12" t="str">
        <f t="shared" si="9"/>
        <v>Prediabetes</v>
      </c>
    </row>
    <row r="128" spans="1:13" x14ac:dyDescent="0.3">
      <c r="A128" s="8" t="s">
        <v>2246</v>
      </c>
      <c r="B128" s="8">
        <v>38.299999999999997</v>
      </c>
      <c r="C128" s="8">
        <v>9.51</v>
      </c>
      <c r="D128" s="8" t="s">
        <v>2380</v>
      </c>
      <c r="E128" s="8" t="s">
        <v>2380</v>
      </c>
      <c r="F128" s="8" t="s">
        <v>2380</v>
      </c>
      <c r="G128" s="8" t="s">
        <v>2381</v>
      </c>
      <c r="H128" s="8" t="s">
        <v>2382</v>
      </c>
      <c r="I128" s="12">
        <f t="shared" si="5"/>
        <v>0</v>
      </c>
      <c r="J128" s="12" t="str">
        <f t="shared" si="6"/>
        <v>Yes</v>
      </c>
      <c r="K128" s="12" t="str">
        <f t="shared" si="7"/>
        <v>No</v>
      </c>
      <c r="L128" s="12" t="str">
        <f t="shared" si="8"/>
        <v>Obesity</v>
      </c>
      <c r="M128" s="12" t="str">
        <f t="shared" si="9"/>
        <v>Diabetes</v>
      </c>
    </row>
    <row r="129" spans="1:13" x14ac:dyDescent="0.3">
      <c r="A129" s="8" t="s">
        <v>2245</v>
      </c>
      <c r="B129" s="8">
        <v>32.774999999999999</v>
      </c>
      <c r="C129" s="8">
        <v>4.72</v>
      </c>
      <c r="D129" s="8" t="s">
        <v>2380</v>
      </c>
      <c r="E129" s="8" t="s">
        <v>2380</v>
      </c>
      <c r="F129" s="8" t="s">
        <v>2380</v>
      </c>
      <c r="G129" s="8" t="s">
        <v>2381</v>
      </c>
      <c r="H129" s="8" t="s">
        <v>2382</v>
      </c>
      <c r="I129" s="12">
        <f t="shared" si="5"/>
        <v>0</v>
      </c>
      <c r="J129" s="12" t="str">
        <f t="shared" si="6"/>
        <v>Yes</v>
      </c>
      <c r="K129" s="12" t="str">
        <f t="shared" si="7"/>
        <v>No</v>
      </c>
      <c r="L129" s="12" t="str">
        <f t="shared" si="8"/>
        <v>Obesity</v>
      </c>
      <c r="M129" s="12" t="str">
        <f t="shared" si="9"/>
        <v>Normal</v>
      </c>
    </row>
    <row r="130" spans="1:13" x14ac:dyDescent="0.3">
      <c r="A130" s="8" t="s">
        <v>2244</v>
      </c>
      <c r="B130" s="8">
        <v>34.200000000000003</v>
      </c>
      <c r="C130" s="8">
        <v>5.91</v>
      </c>
      <c r="D130" s="8" t="s">
        <v>2382</v>
      </c>
      <c r="E130" s="8" t="s">
        <v>2380</v>
      </c>
      <c r="F130" s="8" t="s">
        <v>2380</v>
      </c>
      <c r="G130" s="8" t="s">
        <v>2381</v>
      </c>
      <c r="H130" s="8" t="s">
        <v>2382</v>
      </c>
      <c r="I130" s="12">
        <f t="shared" si="5"/>
        <v>0</v>
      </c>
      <c r="J130" s="12" t="str">
        <f t="shared" si="6"/>
        <v>Yes</v>
      </c>
      <c r="K130" s="12" t="str">
        <f t="shared" si="7"/>
        <v>Yes</v>
      </c>
      <c r="L130" s="12" t="str">
        <f t="shared" si="8"/>
        <v>Obesity</v>
      </c>
      <c r="M130" s="12" t="str">
        <f t="shared" si="9"/>
        <v>Prediabetes</v>
      </c>
    </row>
    <row r="131" spans="1:13" x14ac:dyDescent="0.3">
      <c r="A131" s="8" t="s">
        <v>2243</v>
      </c>
      <c r="B131" s="8">
        <v>30.2</v>
      </c>
      <c r="C131" s="8">
        <v>9.58</v>
      </c>
      <c r="D131" s="8" t="s">
        <v>2380</v>
      </c>
      <c r="E131" s="8" t="s">
        <v>2380</v>
      </c>
      <c r="F131" s="8" t="s">
        <v>2380</v>
      </c>
      <c r="G131" s="8" t="s">
        <v>2381</v>
      </c>
      <c r="H131" s="8" t="s">
        <v>2382</v>
      </c>
      <c r="I131" s="12">
        <f t="shared" ref="I131:I194" si="10">IF(G131="No major surgery",0,G131)</f>
        <v>0</v>
      </c>
      <c r="J131" s="12" t="str">
        <f t="shared" ref="J131:J194" si="11">PROPER(H131)</f>
        <v>Yes</v>
      </c>
      <c r="K131" s="12" t="str">
        <f t="shared" ref="K131:K194" si="12">PROPER(D131)</f>
        <v>No</v>
      </c>
      <c r="L131" s="12" t="str">
        <f t="shared" ref="L131:L194" si="13">IF(B131&lt;18.5,"Underweight",IF(B131&lt;25,"Normal Weight",IF(B131&lt;30,"Overweight","Obesity")))</f>
        <v>Obesity</v>
      </c>
      <c r="M131" s="12" t="str">
        <f t="shared" ref="M131:M194" si="14">IF(C131&lt;5.7,"Normal",IF(C131&lt;6.5,"Prediabetes","Diabetes"))</f>
        <v>Diabetes</v>
      </c>
    </row>
    <row r="132" spans="1:13" x14ac:dyDescent="0.3">
      <c r="A132" s="8" t="s">
        <v>2242</v>
      </c>
      <c r="B132" s="8">
        <v>48.32</v>
      </c>
      <c r="C132" s="8">
        <v>5.77</v>
      </c>
      <c r="D132" s="8" t="s">
        <v>2380</v>
      </c>
      <c r="E132" s="8" t="s">
        <v>2380</v>
      </c>
      <c r="F132" s="8" t="s">
        <v>2380</v>
      </c>
      <c r="G132" s="8" t="s">
        <v>2381</v>
      </c>
      <c r="H132" s="8" t="s">
        <v>2382</v>
      </c>
      <c r="I132" s="12">
        <f t="shared" si="10"/>
        <v>0</v>
      </c>
      <c r="J132" s="12" t="str">
        <f t="shared" si="11"/>
        <v>Yes</v>
      </c>
      <c r="K132" s="12" t="str">
        <f t="shared" si="12"/>
        <v>No</v>
      </c>
      <c r="L132" s="12" t="str">
        <f t="shared" si="13"/>
        <v>Obesity</v>
      </c>
      <c r="M132" s="12" t="str">
        <f t="shared" si="14"/>
        <v>Prediabetes</v>
      </c>
    </row>
    <row r="133" spans="1:13" x14ac:dyDescent="0.3">
      <c r="A133" s="8" t="s">
        <v>2241</v>
      </c>
      <c r="B133" s="8">
        <v>44.86</v>
      </c>
      <c r="C133" s="8">
        <v>4.38</v>
      </c>
      <c r="D133" s="8" t="s">
        <v>2382</v>
      </c>
      <c r="E133" s="8" t="s">
        <v>2380</v>
      </c>
      <c r="F133" s="8" t="s">
        <v>2380</v>
      </c>
      <c r="G133" s="8" t="s">
        <v>2381</v>
      </c>
      <c r="H133" s="8" t="s">
        <v>2382</v>
      </c>
      <c r="I133" s="12">
        <f t="shared" si="10"/>
        <v>0</v>
      </c>
      <c r="J133" s="12" t="str">
        <f t="shared" si="11"/>
        <v>Yes</v>
      </c>
      <c r="K133" s="12" t="str">
        <f t="shared" si="12"/>
        <v>Yes</v>
      </c>
      <c r="L133" s="12" t="str">
        <f t="shared" si="13"/>
        <v>Obesity</v>
      </c>
      <c r="M133" s="12" t="str">
        <f t="shared" si="14"/>
        <v>Normal</v>
      </c>
    </row>
    <row r="134" spans="1:13" x14ac:dyDescent="0.3">
      <c r="A134" s="8" t="s">
        <v>2240</v>
      </c>
      <c r="B134" s="8">
        <v>52.15</v>
      </c>
      <c r="C134" s="8">
        <v>5.65</v>
      </c>
      <c r="D134" s="8" t="s">
        <v>2380</v>
      </c>
      <c r="E134" s="8" t="s">
        <v>2380</v>
      </c>
      <c r="F134" s="8" t="s">
        <v>2380</v>
      </c>
      <c r="G134" s="8">
        <v>1</v>
      </c>
      <c r="H134" s="8" t="s">
        <v>2382</v>
      </c>
      <c r="I134" s="12">
        <f t="shared" si="10"/>
        <v>1</v>
      </c>
      <c r="J134" s="12" t="str">
        <f t="shared" si="11"/>
        <v>Yes</v>
      </c>
      <c r="K134" s="12" t="str">
        <f t="shared" si="12"/>
        <v>No</v>
      </c>
      <c r="L134" s="12" t="str">
        <f t="shared" si="13"/>
        <v>Obesity</v>
      </c>
      <c r="M134" s="12" t="str">
        <f t="shared" si="14"/>
        <v>Normal</v>
      </c>
    </row>
    <row r="135" spans="1:13" x14ac:dyDescent="0.3">
      <c r="A135" s="8" t="s">
        <v>2239</v>
      </c>
      <c r="B135" s="8">
        <v>41.12</v>
      </c>
      <c r="C135" s="8">
        <v>7.54</v>
      </c>
      <c r="D135" s="8" t="s">
        <v>2382</v>
      </c>
      <c r="E135" s="8" t="s">
        <v>2380</v>
      </c>
      <c r="F135" s="8" t="s">
        <v>2380</v>
      </c>
      <c r="G135" s="8" t="s">
        <v>2381</v>
      </c>
      <c r="H135" s="8" t="s">
        <v>2382</v>
      </c>
      <c r="I135" s="12">
        <f t="shared" si="10"/>
        <v>0</v>
      </c>
      <c r="J135" s="12" t="str">
        <f t="shared" si="11"/>
        <v>Yes</v>
      </c>
      <c r="K135" s="12" t="str">
        <f t="shared" si="12"/>
        <v>Yes</v>
      </c>
      <c r="L135" s="12" t="str">
        <f t="shared" si="13"/>
        <v>Obesity</v>
      </c>
      <c r="M135" s="12" t="str">
        <f t="shared" si="14"/>
        <v>Diabetes</v>
      </c>
    </row>
    <row r="136" spans="1:13" x14ac:dyDescent="0.3">
      <c r="A136" s="8" t="s">
        <v>2238</v>
      </c>
      <c r="B136" s="8">
        <v>38.39</v>
      </c>
      <c r="C136" s="8">
        <v>5.1100000000000003</v>
      </c>
      <c r="D136" s="8" t="s">
        <v>2382</v>
      </c>
      <c r="E136" s="8" t="s">
        <v>2380</v>
      </c>
      <c r="F136" s="8" t="s">
        <v>2380</v>
      </c>
      <c r="G136" s="8">
        <v>1</v>
      </c>
      <c r="H136" s="8" t="s">
        <v>2382</v>
      </c>
      <c r="I136" s="12">
        <f t="shared" si="10"/>
        <v>1</v>
      </c>
      <c r="J136" s="12" t="str">
        <f t="shared" si="11"/>
        <v>Yes</v>
      </c>
      <c r="K136" s="12" t="str">
        <f t="shared" si="12"/>
        <v>Yes</v>
      </c>
      <c r="L136" s="12" t="str">
        <f t="shared" si="13"/>
        <v>Obesity</v>
      </c>
      <c r="M136" s="12" t="str">
        <f t="shared" si="14"/>
        <v>Normal</v>
      </c>
    </row>
    <row r="137" spans="1:13" x14ac:dyDescent="0.3">
      <c r="A137" s="8" t="s">
        <v>2237</v>
      </c>
      <c r="B137" s="8">
        <v>46.85</v>
      </c>
      <c r="C137" s="8">
        <v>4.25</v>
      </c>
      <c r="D137" s="8" t="s">
        <v>2380</v>
      </c>
      <c r="E137" s="8" t="s">
        <v>2380</v>
      </c>
      <c r="F137" s="8" t="s">
        <v>2383</v>
      </c>
      <c r="G137" s="8">
        <v>1</v>
      </c>
      <c r="H137" s="8" t="s">
        <v>2382</v>
      </c>
      <c r="I137" s="12">
        <f t="shared" si="10"/>
        <v>1</v>
      </c>
      <c r="J137" s="12" t="str">
        <f t="shared" si="11"/>
        <v>Yes</v>
      </c>
      <c r="K137" s="12" t="str">
        <f t="shared" si="12"/>
        <v>No</v>
      </c>
      <c r="L137" s="12" t="str">
        <f t="shared" si="13"/>
        <v>Obesity</v>
      </c>
      <c r="M137" s="12" t="str">
        <f t="shared" si="14"/>
        <v>Normal</v>
      </c>
    </row>
    <row r="138" spans="1:13" x14ac:dyDescent="0.3">
      <c r="A138" s="8" t="s">
        <v>2236</v>
      </c>
      <c r="B138" s="8">
        <v>42.24</v>
      </c>
      <c r="C138" s="8">
        <v>5.55</v>
      </c>
      <c r="D138" s="8" t="s">
        <v>2380</v>
      </c>
      <c r="E138" s="8" t="s">
        <v>2382</v>
      </c>
      <c r="F138" s="8" t="s">
        <v>2380</v>
      </c>
      <c r="G138" s="8">
        <v>1</v>
      </c>
      <c r="H138" s="8" t="s">
        <v>2382</v>
      </c>
      <c r="I138" s="12">
        <f t="shared" si="10"/>
        <v>1</v>
      </c>
      <c r="J138" s="12" t="str">
        <f t="shared" si="11"/>
        <v>Yes</v>
      </c>
      <c r="K138" s="12" t="str">
        <f t="shared" si="12"/>
        <v>No</v>
      </c>
      <c r="L138" s="12" t="str">
        <f t="shared" si="13"/>
        <v>Obesity</v>
      </c>
      <c r="M138" s="12" t="str">
        <f t="shared" si="14"/>
        <v>Normal</v>
      </c>
    </row>
    <row r="139" spans="1:13" x14ac:dyDescent="0.3">
      <c r="A139" s="8" t="s">
        <v>2235</v>
      </c>
      <c r="B139" s="8">
        <v>34.39</v>
      </c>
      <c r="C139" s="8">
        <v>5.78</v>
      </c>
      <c r="D139" s="8" t="s">
        <v>2380</v>
      </c>
      <c r="E139" s="8" t="s">
        <v>2380</v>
      </c>
      <c r="F139" s="8" t="s">
        <v>2380</v>
      </c>
      <c r="G139" s="8" t="s">
        <v>2381</v>
      </c>
      <c r="H139" s="8" t="s">
        <v>2382</v>
      </c>
      <c r="I139" s="12">
        <f t="shared" si="10"/>
        <v>0</v>
      </c>
      <c r="J139" s="12" t="str">
        <f t="shared" si="11"/>
        <v>Yes</v>
      </c>
      <c r="K139" s="12" t="str">
        <f t="shared" si="12"/>
        <v>No</v>
      </c>
      <c r="L139" s="12" t="str">
        <f t="shared" si="13"/>
        <v>Obesity</v>
      </c>
      <c r="M139" s="12" t="str">
        <f t="shared" si="14"/>
        <v>Prediabetes</v>
      </c>
    </row>
    <row r="140" spans="1:13" x14ac:dyDescent="0.3">
      <c r="A140" s="8" t="s">
        <v>2234</v>
      </c>
      <c r="B140" s="8">
        <v>42.89</v>
      </c>
      <c r="C140" s="8">
        <v>5.28</v>
      </c>
      <c r="D140" s="8" t="s">
        <v>2382</v>
      </c>
      <c r="E140" s="8" t="s">
        <v>2380</v>
      </c>
      <c r="F140" s="8" t="s">
        <v>2380</v>
      </c>
      <c r="G140" s="8" t="s">
        <v>2381</v>
      </c>
      <c r="H140" s="8" t="s">
        <v>2382</v>
      </c>
      <c r="I140" s="12">
        <f t="shared" si="10"/>
        <v>0</v>
      </c>
      <c r="J140" s="12" t="str">
        <f t="shared" si="11"/>
        <v>Yes</v>
      </c>
      <c r="K140" s="12" t="str">
        <f t="shared" si="12"/>
        <v>Yes</v>
      </c>
      <c r="L140" s="12" t="str">
        <f t="shared" si="13"/>
        <v>Obesity</v>
      </c>
      <c r="M140" s="12" t="str">
        <f t="shared" si="14"/>
        <v>Normal</v>
      </c>
    </row>
    <row r="141" spans="1:13" x14ac:dyDescent="0.3">
      <c r="A141" s="8" t="s">
        <v>2233</v>
      </c>
      <c r="B141" s="8">
        <v>36.299999999999997</v>
      </c>
      <c r="C141" s="8">
        <v>5.39</v>
      </c>
      <c r="D141" s="8" t="s">
        <v>2380</v>
      </c>
      <c r="E141" s="8" t="s">
        <v>2380</v>
      </c>
      <c r="F141" s="8" t="s">
        <v>2380</v>
      </c>
      <c r="G141" s="8" t="s">
        <v>2381</v>
      </c>
      <c r="H141" s="8" t="s">
        <v>2382</v>
      </c>
      <c r="I141" s="12">
        <f t="shared" si="10"/>
        <v>0</v>
      </c>
      <c r="J141" s="12" t="str">
        <f t="shared" si="11"/>
        <v>Yes</v>
      </c>
      <c r="K141" s="12" t="str">
        <f t="shared" si="12"/>
        <v>No</v>
      </c>
      <c r="L141" s="12" t="str">
        <f t="shared" si="13"/>
        <v>Obesity</v>
      </c>
      <c r="M141" s="12" t="str">
        <f t="shared" si="14"/>
        <v>Normal</v>
      </c>
    </row>
    <row r="142" spans="1:13" x14ac:dyDescent="0.3">
      <c r="A142" s="8" t="s">
        <v>2232</v>
      </c>
      <c r="B142" s="8">
        <v>35.200000000000003</v>
      </c>
      <c r="C142" s="8">
        <v>8.01</v>
      </c>
      <c r="D142" s="8" t="s">
        <v>2382</v>
      </c>
      <c r="E142" s="8" t="s">
        <v>2380</v>
      </c>
      <c r="F142" s="8" t="s">
        <v>2380</v>
      </c>
      <c r="G142" s="8">
        <v>1</v>
      </c>
      <c r="H142" s="8" t="s">
        <v>2382</v>
      </c>
      <c r="I142" s="12">
        <f t="shared" si="10"/>
        <v>1</v>
      </c>
      <c r="J142" s="12" t="str">
        <f t="shared" si="11"/>
        <v>Yes</v>
      </c>
      <c r="K142" s="12" t="str">
        <f t="shared" si="12"/>
        <v>Yes</v>
      </c>
      <c r="L142" s="12" t="str">
        <f t="shared" si="13"/>
        <v>Obesity</v>
      </c>
      <c r="M142" s="12" t="str">
        <f t="shared" si="14"/>
        <v>Diabetes</v>
      </c>
    </row>
    <row r="143" spans="1:13" x14ac:dyDescent="0.3">
      <c r="A143" s="8" t="s">
        <v>2231</v>
      </c>
      <c r="B143" s="8">
        <v>53.62</v>
      </c>
      <c r="C143" s="8">
        <v>5.21</v>
      </c>
      <c r="D143" s="8" t="s">
        <v>2380</v>
      </c>
      <c r="E143" s="8" t="s">
        <v>2380</v>
      </c>
      <c r="F143" s="8" t="s">
        <v>2380</v>
      </c>
      <c r="G143" s="8" t="s">
        <v>2381</v>
      </c>
      <c r="H143" s="8" t="s">
        <v>2382</v>
      </c>
      <c r="I143" s="12">
        <f t="shared" si="10"/>
        <v>0</v>
      </c>
      <c r="J143" s="12" t="str">
        <f t="shared" si="11"/>
        <v>Yes</v>
      </c>
      <c r="K143" s="12" t="str">
        <f t="shared" si="12"/>
        <v>No</v>
      </c>
      <c r="L143" s="12" t="str">
        <f t="shared" si="13"/>
        <v>Obesity</v>
      </c>
      <c r="M143" s="12" t="str">
        <f t="shared" si="14"/>
        <v>Normal</v>
      </c>
    </row>
    <row r="144" spans="1:13" x14ac:dyDescent="0.3">
      <c r="A144" s="8" t="s">
        <v>2230</v>
      </c>
      <c r="B144" s="8">
        <v>36.67</v>
      </c>
      <c r="C144" s="8">
        <v>6.27</v>
      </c>
      <c r="D144" s="8" t="s">
        <v>2380</v>
      </c>
      <c r="E144" s="8" t="s">
        <v>2380</v>
      </c>
      <c r="F144" s="8" t="s">
        <v>2380</v>
      </c>
      <c r="G144" s="8" t="s">
        <v>2381</v>
      </c>
      <c r="H144" s="8" t="s">
        <v>2382</v>
      </c>
      <c r="I144" s="12">
        <f t="shared" si="10"/>
        <v>0</v>
      </c>
      <c r="J144" s="12" t="str">
        <f t="shared" si="11"/>
        <v>Yes</v>
      </c>
      <c r="K144" s="12" t="str">
        <f t="shared" si="12"/>
        <v>No</v>
      </c>
      <c r="L144" s="12" t="str">
        <f t="shared" si="13"/>
        <v>Obesity</v>
      </c>
      <c r="M144" s="12" t="str">
        <f t="shared" si="14"/>
        <v>Prediabetes</v>
      </c>
    </row>
    <row r="145" spans="1:13" x14ac:dyDescent="0.3">
      <c r="A145" s="8" t="s">
        <v>2229</v>
      </c>
      <c r="B145" s="8">
        <v>33.4</v>
      </c>
      <c r="C145" s="8">
        <v>10.73</v>
      </c>
      <c r="D145" s="8" t="s">
        <v>2382</v>
      </c>
      <c r="E145" s="8" t="s">
        <v>2380</v>
      </c>
      <c r="F145" s="8" t="s">
        <v>2380</v>
      </c>
      <c r="G145" s="8">
        <v>1</v>
      </c>
      <c r="H145" s="8" t="s">
        <v>2382</v>
      </c>
      <c r="I145" s="12">
        <f t="shared" si="10"/>
        <v>1</v>
      </c>
      <c r="J145" s="12" t="str">
        <f t="shared" si="11"/>
        <v>Yes</v>
      </c>
      <c r="K145" s="12" t="str">
        <f t="shared" si="12"/>
        <v>Yes</v>
      </c>
      <c r="L145" s="12" t="str">
        <f t="shared" si="13"/>
        <v>Obesity</v>
      </c>
      <c r="M145" s="12" t="str">
        <f t="shared" si="14"/>
        <v>Diabetes</v>
      </c>
    </row>
    <row r="146" spans="1:13" x14ac:dyDescent="0.3">
      <c r="A146" s="8" t="s">
        <v>2228</v>
      </c>
      <c r="B146" s="8">
        <v>42.71</v>
      </c>
      <c r="C146" s="8">
        <v>10.52</v>
      </c>
      <c r="D146" s="8" t="s">
        <v>2380</v>
      </c>
      <c r="E146" s="8" t="s">
        <v>2380</v>
      </c>
      <c r="F146" s="8" t="s">
        <v>2380</v>
      </c>
      <c r="G146" s="8" t="s">
        <v>2381</v>
      </c>
      <c r="H146" s="8" t="s">
        <v>2382</v>
      </c>
      <c r="I146" s="12">
        <f t="shared" si="10"/>
        <v>0</v>
      </c>
      <c r="J146" s="12" t="str">
        <f t="shared" si="11"/>
        <v>Yes</v>
      </c>
      <c r="K146" s="12" t="str">
        <f t="shared" si="12"/>
        <v>No</v>
      </c>
      <c r="L146" s="12" t="str">
        <f t="shared" si="13"/>
        <v>Obesity</v>
      </c>
      <c r="M146" s="12" t="str">
        <f t="shared" si="14"/>
        <v>Diabetes</v>
      </c>
    </row>
    <row r="147" spans="1:13" x14ac:dyDescent="0.3">
      <c r="A147" s="8" t="s">
        <v>2227</v>
      </c>
      <c r="B147" s="8">
        <v>41.52</v>
      </c>
      <c r="C147" s="8">
        <v>11.82</v>
      </c>
      <c r="D147" s="8" t="s">
        <v>2382</v>
      </c>
      <c r="E147" s="8" t="s">
        <v>2380</v>
      </c>
      <c r="F147" s="8" t="s">
        <v>2380</v>
      </c>
      <c r="G147" s="8">
        <v>2</v>
      </c>
      <c r="H147" s="8" t="s">
        <v>2382</v>
      </c>
      <c r="I147" s="12">
        <f t="shared" si="10"/>
        <v>2</v>
      </c>
      <c r="J147" s="12" t="str">
        <f t="shared" si="11"/>
        <v>Yes</v>
      </c>
      <c r="K147" s="12" t="str">
        <f t="shared" si="12"/>
        <v>Yes</v>
      </c>
      <c r="L147" s="12" t="str">
        <f t="shared" si="13"/>
        <v>Obesity</v>
      </c>
      <c r="M147" s="12" t="str">
        <f t="shared" si="14"/>
        <v>Diabetes</v>
      </c>
    </row>
    <row r="148" spans="1:13" x14ac:dyDescent="0.3">
      <c r="A148" s="8" t="s">
        <v>2226</v>
      </c>
      <c r="B148" s="8">
        <v>39.4</v>
      </c>
      <c r="C148" s="8">
        <v>6.76</v>
      </c>
      <c r="D148" s="8" t="s">
        <v>2380</v>
      </c>
      <c r="E148" s="8" t="s">
        <v>2380</v>
      </c>
      <c r="F148" s="8" t="s">
        <v>2380</v>
      </c>
      <c r="G148" s="8" t="s">
        <v>2381</v>
      </c>
      <c r="H148" s="8" t="s">
        <v>2382</v>
      </c>
      <c r="I148" s="12">
        <f t="shared" si="10"/>
        <v>0</v>
      </c>
      <c r="J148" s="12" t="str">
        <f t="shared" si="11"/>
        <v>Yes</v>
      </c>
      <c r="K148" s="12" t="str">
        <f t="shared" si="12"/>
        <v>No</v>
      </c>
      <c r="L148" s="12" t="str">
        <f t="shared" si="13"/>
        <v>Obesity</v>
      </c>
      <c r="M148" s="12" t="str">
        <f t="shared" si="14"/>
        <v>Diabetes</v>
      </c>
    </row>
    <row r="149" spans="1:13" x14ac:dyDescent="0.3">
      <c r="A149" s="8" t="s">
        <v>2225</v>
      </c>
      <c r="B149" s="8">
        <v>46.45</v>
      </c>
      <c r="C149" s="8">
        <v>5.62</v>
      </c>
      <c r="D149" s="8" t="s">
        <v>2380</v>
      </c>
      <c r="E149" s="8" t="s">
        <v>2380</v>
      </c>
      <c r="F149" s="8" t="s">
        <v>2380</v>
      </c>
      <c r="G149" s="8" t="s">
        <v>2381</v>
      </c>
      <c r="H149" s="8" t="s">
        <v>2382</v>
      </c>
      <c r="I149" s="12">
        <f t="shared" si="10"/>
        <v>0</v>
      </c>
      <c r="J149" s="12" t="str">
        <f t="shared" si="11"/>
        <v>Yes</v>
      </c>
      <c r="K149" s="12" t="str">
        <f t="shared" si="12"/>
        <v>No</v>
      </c>
      <c r="L149" s="12" t="str">
        <f t="shared" si="13"/>
        <v>Obesity</v>
      </c>
      <c r="M149" s="12" t="str">
        <f t="shared" si="14"/>
        <v>Normal</v>
      </c>
    </row>
    <row r="150" spans="1:13" x14ac:dyDescent="0.3">
      <c r="A150" s="8" t="s">
        <v>2224</v>
      </c>
      <c r="B150" s="8">
        <v>35.75</v>
      </c>
      <c r="C150" s="8">
        <v>4.1900000000000004</v>
      </c>
      <c r="D150" s="8" t="s">
        <v>2380</v>
      </c>
      <c r="E150" s="8" t="s">
        <v>2380</v>
      </c>
      <c r="F150" s="8" t="s">
        <v>2380</v>
      </c>
      <c r="G150" s="8" t="s">
        <v>2381</v>
      </c>
      <c r="H150" s="8" t="s">
        <v>2382</v>
      </c>
      <c r="I150" s="12">
        <f t="shared" si="10"/>
        <v>0</v>
      </c>
      <c r="J150" s="12" t="str">
        <f t="shared" si="11"/>
        <v>Yes</v>
      </c>
      <c r="K150" s="12" t="str">
        <f t="shared" si="12"/>
        <v>No</v>
      </c>
      <c r="L150" s="12" t="str">
        <f t="shared" si="13"/>
        <v>Obesity</v>
      </c>
      <c r="M150" s="12" t="str">
        <f t="shared" si="14"/>
        <v>Normal</v>
      </c>
    </row>
    <row r="151" spans="1:13" x14ac:dyDescent="0.3">
      <c r="A151" s="8" t="s">
        <v>2223</v>
      </c>
      <c r="B151" s="8">
        <v>26.07</v>
      </c>
      <c r="C151" s="8">
        <v>5.32</v>
      </c>
      <c r="D151" s="8" t="s">
        <v>2380</v>
      </c>
      <c r="E151" s="8" t="s">
        <v>2380</v>
      </c>
      <c r="F151" s="8" t="s">
        <v>2380</v>
      </c>
      <c r="G151" s="8" t="s">
        <v>2381</v>
      </c>
      <c r="H151" s="8" t="s">
        <v>2382</v>
      </c>
      <c r="I151" s="12">
        <f t="shared" si="10"/>
        <v>0</v>
      </c>
      <c r="J151" s="12" t="str">
        <f t="shared" si="11"/>
        <v>Yes</v>
      </c>
      <c r="K151" s="12" t="str">
        <f t="shared" si="12"/>
        <v>No</v>
      </c>
      <c r="L151" s="12" t="str">
        <f t="shared" si="13"/>
        <v>Overweight</v>
      </c>
      <c r="M151" s="12" t="str">
        <f t="shared" si="14"/>
        <v>Normal</v>
      </c>
    </row>
    <row r="152" spans="1:13" x14ac:dyDescent="0.3">
      <c r="A152" s="8" t="s">
        <v>2222</v>
      </c>
      <c r="B152" s="8">
        <v>36.54</v>
      </c>
      <c r="C152" s="8">
        <v>4.46</v>
      </c>
      <c r="D152" s="8" t="s">
        <v>2382</v>
      </c>
      <c r="E152" s="8" t="s">
        <v>2380</v>
      </c>
      <c r="F152" s="8" t="s">
        <v>2380</v>
      </c>
      <c r="G152" s="8">
        <v>1</v>
      </c>
      <c r="H152" s="8" t="s">
        <v>2382</v>
      </c>
      <c r="I152" s="12">
        <f t="shared" si="10"/>
        <v>1</v>
      </c>
      <c r="J152" s="12" t="str">
        <f t="shared" si="11"/>
        <v>Yes</v>
      </c>
      <c r="K152" s="12" t="str">
        <f t="shared" si="12"/>
        <v>Yes</v>
      </c>
      <c r="L152" s="12" t="str">
        <f t="shared" si="13"/>
        <v>Obesity</v>
      </c>
      <c r="M152" s="12" t="str">
        <f t="shared" si="14"/>
        <v>Normal</v>
      </c>
    </row>
    <row r="153" spans="1:13" x14ac:dyDescent="0.3">
      <c r="A153" s="8" t="s">
        <v>2221</v>
      </c>
      <c r="B153" s="8">
        <v>51.64</v>
      </c>
      <c r="C153" s="8">
        <v>5.65</v>
      </c>
      <c r="D153" s="8" t="s">
        <v>2380</v>
      </c>
      <c r="E153" s="8" t="s">
        <v>2380</v>
      </c>
      <c r="F153" s="8" t="s">
        <v>2380</v>
      </c>
      <c r="G153" s="8" t="s">
        <v>2381</v>
      </c>
      <c r="H153" s="8" t="s">
        <v>2382</v>
      </c>
      <c r="I153" s="12">
        <f t="shared" si="10"/>
        <v>0</v>
      </c>
      <c r="J153" s="12" t="str">
        <f t="shared" si="11"/>
        <v>Yes</v>
      </c>
      <c r="K153" s="12" t="str">
        <f t="shared" si="12"/>
        <v>No</v>
      </c>
      <c r="L153" s="12" t="str">
        <f t="shared" si="13"/>
        <v>Obesity</v>
      </c>
      <c r="M153" s="12" t="str">
        <f t="shared" si="14"/>
        <v>Normal</v>
      </c>
    </row>
    <row r="154" spans="1:13" x14ac:dyDescent="0.3">
      <c r="A154" s="8" t="s">
        <v>2220</v>
      </c>
      <c r="B154" s="8">
        <v>42.83</v>
      </c>
      <c r="C154" s="8">
        <v>6.04</v>
      </c>
      <c r="D154" s="8" t="s">
        <v>2380</v>
      </c>
      <c r="E154" s="8" t="s">
        <v>2380</v>
      </c>
      <c r="F154" s="8" t="s">
        <v>2380</v>
      </c>
      <c r="G154" s="8">
        <v>2</v>
      </c>
      <c r="H154" s="8" t="s">
        <v>2382</v>
      </c>
      <c r="I154" s="12">
        <f t="shared" si="10"/>
        <v>2</v>
      </c>
      <c r="J154" s="12" t="str">
        <f t="shared" si="11"/>
        <v>Yes</v>
      </c>
      <c r="K154" s="12" t="str">
        <f t="shared" si="12"/>
        <v>No</v>
      </c>
      <c r="L154" s="12" t="str">
        <f t="shared" si="13"/>
        <v>Obesity</v>
      </c>
      <c r="M154" s="12" t="str">
        <f t="shared" si="14"/>
        <v>Prediabetes</v>
      </c>
    </row>
    <row r="155" spans="1:13" x14ac:dyDescent="0.3">
      <c r="A155" s="8" t="s">
        <v>2219</v>
      </c>
      <c r="B155" s="8">
        <v>40.15</v>
      </c>
      <c r="C155" s="8">
        <v>5.76</v>
      </c>
      <c r="D155" s="8" t="s">
        <v>2380</v>
      </c>
      <c r="E155" s="8" t="s">
        <v>2380</v>
      </c>
      <c r="F155" s="8" t="s">
        <v>2380</v>
      </c>
      <c r="G155" s="8">
        <v>1</v>
      </c>
      <c r="H155" s="8" t="s">
        <v>2382</v>
      </c>
      <c r="I155" s="12">
        <f t="shared" si="10"/>
        <v>1</v>
      </c>
      <c r="J155" s="12" t="str">
        <f t="shared" si="11"/>
        <v>Yes</v>
      </c>
      <c r="K155" s="12" t="str">
        <f t="shared" si="12"/>
        <v>No</v>
      </c>
      <c r="L155" s="12" t="str">
        <f t="shared" si="13"/>
        <v>Obesity</v>
      </c>
      <c r="M155" s="12" t="str">
        <f t="shared" si="14"/>
        <v>Prediabetes</v>
      </c>
    </row>
    <row r="156" spans="1:13" x14ac:dyDescent="0.3">
      <c r="A156" s="8" t="s">
        <v>2218</v>
      </c>
      <c r="B156" s="8">
        <v>27.8</v>
      </c>
      <c r="C156" s="8">
        <v>4.3600000000000003</v>
      </c>
      <c r="D156" s="8" t="s">
        <v>2380</v>
      </c>
      <c r="E156" s="8" t="s">
        <v>2380</v>
      </c>
      <c r="F156" s="8" t="s">
        <v>2383</v>
      </c>
      <c r="G156" s="8">
        <v>1</v>
      </c>
      <c r="H156" s="8" t="s">
        <v>2382</v>
      </c>
      <c r="I156" s="12">
        <f t="shared" si="10"/>
        <v>1</v>
      </c>
      <c r="J156" s="12" t="str">
        <f t="shared" si="11"/>
        <v>Yes</v>
      </c>
      <c r="K156" s="12" t="str">
        <f t="shared" si="12"/>
        <v>No</v>
      </c>
      <c r="L156" s="12" t="str">
        <f t="shared" si="13"/>
        <v>Overweight</v>
      </c>
      <c r="M156" s="12" t="str">
        <f t="shared" si="14"/>
        <v>Normal</v>
      </c>
    </row>
    <row r="157" spans="1:13" x14ac:dyDescent="0.3">
      <c r="A157" s="8" t="s">
        <v>2217</v>
      </c>
      <c r="B157" s="8">
        <v>45.81</v>
      </c>
      <c r="C157" s="8">
        <v>4.76</v>
      </c>
      <c r="D157" s="8" t="s">
        <v>2382</v>
      </c>
      <c r="E157" s="8" t="s">
        <v>2380</v>
      </c>
      <c r="F157" s="8" t="s">
        <v>2383</v>
      </c>
      <c r="G157" s="8">
        <v>1</v>
      </c>
      <c r="H157" s="8" t="s">
        <v>2382</v>
      </c>
      <c r="I157" s="12">
        <f t="shared" si="10"/>
        <v>1</v>
      </c>
      <c r="J157" s="12" t="str">
        <f t="shared" si="11"/>
        <v>Yes</v>
      </c>
      <c r="K157" s="12" t="str">
        <f t="shared" si="12"/>
        <v>Yes</v>
      </c>
      <c r="L157" s="12" t="str">
        <f t="shared" si="13"/>
        <v>Obesity</v>
      </c>
      <c r="M157" s="12" t="str">
        <f t="shared" si="14"/>
        <v>Normal</v>
      </c>
    </row>
    <row r="158" spans="1:13" x14ac:dyDescent="0.3">
      <c r="A158" s="8" t="s">
        <v>2216</v>
      </c>
      <c r="B158" s="8">
        <v>34.43</v>
      </c>
      <c r="C158" s="8">
        <v>10.82</v>
      </c>
      <c r="D158" s="8" t="s">
        <v>2382</v>
      </c>
      <c r="E158" s="8" t="s">
        <v>2380</v>
      </c>
      <c r="F158" s="8" t="s">
        <v>2380</v>
      </c>
      <c r="G158" s="8">
        <v>1</v>
      </c>
      <c r="H158" s="8" t="s">
        <v>2382</v>
      </c>
      <c r="I158" s="12">
        <f t="shared" si="10"/>
        <v>1</v>
      </c>
      <c r="J158" s="12" t="str">
        <f t="shared" si="11"/>
        <v>Yes</v>
      </c>
      <c r="K158" s="12" t="str">
        <f t="shared" si="12"/>
        <v>Yes</v>
      </c>
      <c r="L158" s="12" t="str">
        <f t="shared" si="13"/>
        <v>Obesity</v>
      </c>
      <c r="M158" s="12" t="str">
        <f t="shared" si="14"/>
        <v>Diabetes</v>
      </c>
    </row>
    <row r="159" spans="1:13" x14ac:dyDescent="0.3">
      <c r="A159" s="8" t="s">
        <v>2215</v>
      </c>
      <c r="B159" s="8">
        <v>41.33</v>
      </c>
      <c r="C159" s="8">
        <v>4.01</v>
      </c>
      <c r="D159" s="8" t="s">
        <v>2382</v>
      </c>
      <c r="E159" s="8" t="s">
        <v>2380</v>
      </c>
      <c r="F159" s="8" t="s">
        <v>2380</v>
      </c>
      <c r="G159" s="8" t="s">
        <v>2381</v>
      </c>
      <c r="H159" s="8" t="s">
        <v>2382</v>
      </c>
      <c r="I159" s="12">
        <f t="shared" si="10"/>
        <v>0</v>
      </c>
      <c r="J159" s="12" t="str">
        <f t="shared" si="11"/>
        <v>Yes</v>
      </c>
      <c r="K159" s="12" t="str">
        <f t="shared" si="12"/>
        <v>Yes</v>
      </c>
      <c r="L159" s="12" t="str">
        <f t="shared" si="13"/>
        <v>Obesity</v>
      </c>
      <c r="M159" s="12" t="str">
        <f t="shared" si="14"/>
        <v>Normal</v>
      </c>
    </row>
    <row r="160" spans="1:13" x14ac:dyDescent="0.3">
      <c r="A160" s="8" t="s">
        <v>2214</v>
      </c>
      <c r="B160" s="8">
        <v>31.92</v>
      </c>
      <c r="C160" s="8">
        <v>5.12</v>
      </c>
      <c r="D160" s="8" t="s">
        <v>2382</v>
      </c>
      <c r="E160" s="8" t="s">
        <v>2380</v>
      </c>
      <c r="F160" s="8" t="s">
        <v>2380</v>
      </c>
      <c r="G160" s="8">
        <v>1</v>
      </c>
      <c r="H160" s="8" t="s">
        <v>2382</v>
      </c>
      <c r="I160" s="12">
        <f t="shared" si="10"/>
        <v>1</v>
      </c>
      <c r="J160" s="12" t="str">
        <f t="shared" si="11"/>
        <v>Yes</v>
      </c>
      <c r="K160" s="12" t="str">
        <f t="shared" si="12"/>
        <v>Yes</v>
      </c>
      <c r="L160" s="12" t="str">
        <f t="shared" si="13"/>
        <v>Obesity</v>
      </c>
      <c r="M160" s="12" t="str">
        <f t="shared" si="14"/>
        <v>Normal</v>
      </c>
    </row>
    <row r="161" spans="1:13" x14ac:dyDescent="0.3">
      <c r="A161" s="8" t="s">
        <v>2213</v>
      </c>
      <c r="B161" s="8">
        <v>39.799999999999997</v>
      </c>
      <c r="C161" s="8">
        <v>10.54</v>
      </c>
      <c r="D161" s="8" t="s">
        <v>2382</v>
      </c>
      <c r="E161" s="8" t="s">
        <v>2380</v>
      </c>
      <c r="F161" s="8" t="s">
        <v>2380</v>
      </c>
      <c r="G161" s="8">
        <v>2</v>
      </c>
      <c r="H161" s="8" t="s">
        <v>2382</v>
      </c>
      <c r="I161" s="12">
        <f t="shared" si="10"/>
        <v>2</v>
      </c>
      <c r="J161" s="12" t="str">
        <f t="shared" si="11"/>
        <v>Yes</v>
      </c>
      <c r="K161" s="12" t="str">
        <f t="shared" si="12"/>
        <v>Yes</v>
      </c>
      <c r="L161" s="12" t="str">
        <f t="shared" si="13"/>
        <v>Obesity</v>
      </c>
      <c r="M161" s="12" t="str">
        <f t="shared" si="14"/>
        <v>Diabetes</v>
      </c>
    </row>
    <row r="162" spans="1:13" x14ac:dyDescent="0.3">
      <c r="A162" s="8" t="s">
        <v>2212</v>
      </c>
      <c r="B162" s="8">
        <v>42.82</v>
      </c>
      <c r="C162" s="8">
        <v>4.21</v>
      </c>
      <c r="D162" s="8" t="s">
        <v>2380</v>
      </c>
      <c r="E162" s="8" t="s">
        <v>2380</v>
      </c>
      <c r="F162" s="8" t="s">
        <v>2380</v>
      </c>
      <c r="G162" s="8" t="s">
        <v>2381</v>
      </c>
      <c r="H162" s="8" t="s">
        <v>2382</v>
      </c>
      <c r="I162" s="12">
        <f t="shared" si="10"/>
        <v>0</v>
      </c>
      <c r="J162" s="12" t="str">
        <f t="shared" si="11"/>
        <v>Yes</v>
      </c>
      <c r="K162" s="12" t="str">
        <f t="shared" si="12"/>
        <v>No</v>
      </c>
      <c r="L162" s="12" t="str">
        <f t="shared" si="13"/>
        <v>Obesity</v>
      </c>
      <c r="M162" s="12" t="str">
        <f t="shared" si="14"/>
        <v>Normal</v>
      </c>
    </row>
    <row r="163" spans="1:13" x14ac:dyDescent="0.3">
      <c r="A163" s="8" t="s">
        <v>2211</v>
      </c>
      <c r="B163" s="8">
        <v>33.630000000000003</v>
      </c>
      <c r="C163" s="8">
        <v>5.42</v>
      </c>
      <c r="D163" s="8" t="s">
        <v>2380</v>
      </c>
      <c r="E163" s="8" t="s">
        <v>2380</v>
      </c>
      <c r="F163" s="8" t="s">
        <v>2380</v>
      </c>
      <c r="G163" s="8" t="s">
        <v>2381</v>
      </c>
      <c r="H163" s="8" t="s">
        <v>2382</v>
      </c>
      <c r="I163" s="12">
        <f t="shared" si="10"/>
        <v>0</v>
      </c>
      <c r="J163" s="12" t="str">
        <f t="shared" si="11"/>
        <v>Yes</v>
      </c>
      <c r="K163" s="12" t="str">
        <f t="shared" si="12"/>
        <v>No</v>
      </c>
      <c r="L163" s="12" t="str">
        <f t="shared" si="13"/>
        <v>Obesity</v>
      </c>
      <c r="M163" s="12" t="str">
        <f t="shared" si="14"/>
        <v>Normal</v>
      </c>
    </row>
    <row r="164" spans="1:13" x14ac:dyDescent="0.3">
      <c r="A164" s="8" t="s">
        <v>2210</v>
      </c>
      <c r="B164" s="8">
        <v>37.07</v>
      </c>
      <c r="C164" s="8">
        <v>4.28</v>
      </c>
      <c r="D164" s="8" t="s">
        <v>2380</v>
      </c>
      <c r="E164" s="8" t="s">
        <v>2382</v>
      </c>
      <c r="F164" s="8" t="s">
        <v>2380</v>
      </c>
      <c r="G164" s="8">
        <v>1</v>
      </c>
      <c r="H164" s="8" t="s">
        <v>2382</v>
      </c>
      <c r="I164" s="12">
        <f t="shared" si="10"/>
        <v>1</v>
      </c>
      <c r="J164" s="12" t="str">
        <f t="shared" si="11"/>
        <v>Yes</v>
      </c>
      <c r="K164" s="12" t="str">
        <f t="shared" si="12"/>
        <v>No</v>
      </c>
      <c r="L164" s="12" t="str">
        <f t="shared" si="13"/>
        <v>Obesity</v>
      </c>
      <c r="M164" s="12" t="str">
        <f t="shared" si="14"/>
        <v>Normal</v>
      </c>
    </row>
    <row r="165" spans="1:13" x14ac:dyDescent="0.3">
      <c r="A165" s="8" t="s">
        <v>2209</v>
      </c>
      <c r="B165" s="8">
        <v>35.625</v>
      </c>
      <c r="C165" s="8">
        <v>8.9</v>
      </c>
      <c r="D165" s="8" t="s">
        <v>2380</v>
      </c>
      <c r="E165" s="8" t="s">
        <v>2380</v>
      </c>
      <c r="F165" s="8" t="s">
        <v>2380</v>
      </c>
      <c r="G165" s="8" t="s">
        <v>2381</v>
      </c>
      <c r="H165" s="8" t="s">
        <v>2382</v>
      </c>
      <c r="I165" s="12">
        <f t="shared" si="10"/>
        <v>0</v>
      </c>
      <c r="J165" s="12" t="str">
        <f t="shared" si="11"/>
        <v>Yes</v>
      </c>
      <c r="K165" s="12" t="str">
        <f t="shared" si="12"/>
        <v>No</v>
      </c>
      <c r="L165" s="12" t="str">
        <f t="shared" si="13"/>
        <v>Obesity</v>
      </c>
      <c r="M165" s="12" t="str">
        <f t="shared" si="14"/>
        <v>Diabetes</v>
      </c>
    </row>
    <row r="166" spans="1:13" x14ac:dyDescent="0.3">
      <c r="A166" s="8" t="s">
        <v>2208</v>
      </c>
      <c r="B166" s="8">
        <v>42.69</v>
      </c>
      <c r="C166" s="8">
        <v>4.8899999999999997</v>
      </c>
      <c r="D166" s="8" t="s">
        <v>2380</v>
      </c>
      <c r="E166" s="8" t="s">
        <v>2380</v>
      </c>
      <c r="F166" s="8" t="s">
        <v>2383</v>
      </c>
      <c r="G166" s="8">
        <v>1</v>
      </c>
      <c r="H166" s="8" t="s">
        <v>2382</v>
      </c>
      <c r="I166" s="12">
        <f t="shared" si="10"/>
        <v>1</v>
      </c>
      <c r="J166" s="12" t="str">
        <f t="shared" si="11"/>
        <v>Yes</v>
      </c>
      <c r="K166" s="12" t="str">
        <f t="shared" si="12"/>
        <v>No</v>
      </c>
      <c r="L166" s="12" t="str">
        <f t="shared" si="13"/>
        <v>Obesity</v>
      </c>
      <c r="M166" s="12" t="str">
        <f t="shared" si="14"/>
        <v>Normal</v>
      </c>
    </row>
    <row r="167" spans="1:13" x14ac:dyDescent="0.3">
      <c r="A167" s="8" t="s">
        <v>2207</v>
      </c>
      <c r="B167" s="8">
        <v>37.869999999999997</v>
      </c>
      <c r="C167" s="8">
        <v>4.29</v>
      </c>
      <c r="D167" s="8" t="s">
        <v>2382</v>
      </c>
      <c r="E167" s="8" t="s">
        <v>2380</v>
      </c>
      <c r="F167" s="8" t="s">
        <v>2383</v>
      </c>
      <c r="G167" s="8">
        <v>1</v>
      </c>
      <c r="H167" s="8" t="s">
        <v>2382</v>
      </c>
      <c r="I167" s="12">
        <f t="shared" si="10"/>
        <v>1</v>
      </c>
      <c r="J167" s="12" t="str">
        <f t="shared" si="11"/>
        <v>Yes</v>
      </c>
      <c r="K167" s="12" t="str">
        <f t="shared" si="12"/>
        <v>Yes</v>
      </c>
      <c r="L167" s="12" t="str">
        <f t="shared" si="13"/>
        <v>Obesity</v>
      </c>
      <c r="M167" s="12" t="str">
        <f t="shared" si="14"/>
        <v>Normal</v>
      </c>
    </row>
    <row r="168" spans="1:13" x14ac:dyDescent="0.3">
      <c r="A168" s="8" t="s">
        <v>2206</v>
      </c>
      <c r="B168" s="8">
        <v>40.61</v>
      </c>
      <c r="C168" s="8">
        <v>8</v>
      </c>
      <c r="D168" s="8" t="s">
        <v>2382</v>
      </c>
      <c r="E168" s="8" t="s">
        <v>2380</v>
      </c>
      <c r="F168" s="8" t="s">
        <v>2380</v>
      </c>
      <c r="G168" s="8">
        <v>1</v>
      </c>
      <c r="H168" s="8" t="s">
        <v>2382</v>
      </c>
      <c r="I168" s="12">
        <f t="shared" si="10"/>
        <v>1</v>
      </c>
      <c r="J168" s="12" t="str">
        <f t="shared" si="11"/>
        <v>Yes</v>
      </c>
      <c r="K168" s="12" t="str">
        <f t="shared" si="12"/>
        <v>Yes</v>
      </c>
      <c r="L168" s="12" t="str">
        <f t="shared" si="13"/>
        <v>Obesity</v>
      </c>
      <c r="M168" s="12" t="str">
        <f t="shared" si="14"/>
        <v>Diabetes</v>
      </c>
    </row>
    <row r="169" spans="1:13" x14ac:dyDescent="0.3">
      <c r="A169" s="8" t="s">
        <v>2205</v>
      </c>
      <c r="B169" s="8">
        <v>30.78</v>
      </c>
      <c r="C169" s="8">
        <v>4.67</v>
      </c>
      <c r="D169" s="8" t="s">
        <v>2382</v>
      </c>
      <c r="E169" s="8" t="s">
        <v>2380</v>
      </c>
      <c r="F169" s="8" t="s">
        <v>2380</v>
      </c>
      <c r="G169" s="8" t="s">
        <v>2381</v>
      </c>
      <c r="H169" s="8" t="s">
        <v>2382</v>
      </c>
      <c r="I169" s="12">
        <f t="shared" si="10"/>
        <v>0</v>
      </c>
      <c r="J169" s="12" t="str">
        <f t="shared" si="11"/>
        <v>Yes</v>
      </c>
      <c r="K169" s="12" t="str">
        <f t="shared" si="12"/>
        <v>Yes</v>
      </c>
      <c r="L169" s="12" t="str">
        <f t="shared" si="13"/>
        <v>Obesity</v>
      </c>
      <c r="M169" s="12" t="str">
        <f t="shared" si="14"/>
        <v>Normal</v>
      </c>
    </row>
    <row r="170" spans="1:13" x14ac:dyDescent="0.3">
      <c r="A170" s="8" t="s">
        <v>2204</v>
      </c>
      <c r="B170" s="8">
        <v>49.49</v>
      </c>
      <c r="C170" s="8">
        <v>4.5</v>
      </c>
      <c r="D170" s="8" t="s">
        <v>2380</v>
      </c>
      <c r="E170" s="8" t="s">
        <v>2380</v>
      </c>
      <c r="F170" s="8" t="s">
        <v>2380</v>
      </c>
      <c r="G170" s="8" t="s">
        <v>2381</v>
      </c>
      <c r="H170" s="8" t="s">
        <v>2382</v>
      </c>
      <c r="I170" s="12">
        <f t="shared" si="10"/>
        <v>0</v>
      </c>
      <c r="J170" s="12" t="str">
        <f t="shared" si="11"/>
        <v>Yes</v>
      </c>
      <c r="K170" s="12" t="str">
        <f t="shared" si="12"/>
        <v>No</v>
      </c>
      <c r="L170" s="12" t="str">
        <f t="shared" si="13"/>
        <v>Obesity</v>
      </c>
      <c r="M170" s="12" t="str">
        <f t="shared" si="14"/>
        <v>Normal</v>
      </c>
    </row>
    <row r="171" spans="1:13" x14ac:dyDescent="0.3">
      <c r="A171" s="8" t="s">
        <v>2203</v>
      </c>
      <c r="B171" s="8">
        <v>37.619999999999997</v>
      </c>
      <c r="C171" s="8">
        <v>6.32</v>
      </c>
      <c r="D171" s="8" t="s">
        <v>2382</v>
      </c>
      <c r="E171" s="8" t="s">
        <v>2382</v>
      </c>
      <c r="F171" s="8" t="s">
        <v>2380</v>
      </c>
      <c r="G171" s="8">
        <v>2</v>
      </c>
      <c r="H171" s="8" t="s">
        <v>2382</v>
      </c>
      <c r="I171" s="12">
        <f t="shared" si="10"/>
        <v>2</v>
      </c>
      <c r="J171" s="12" t="str">
        <f t="shared" si="11"/>
        <v>Yes</v>
      </c>
      <c r="K171" s="12" t="str">
        <f t="shared" si="12"/>
        <v>Yes</v>
      </c>
      <c r="L171" s="12" t="str">
        <f t="shared" si="13"/>
        <v>Obesity</v>
      </c>
      <c r="M171" s="12" t="str">
        <f t="shared" si="14"/>
        <v>Prediabetes</v>
      </c>
    </row>
    <row r="172" spans="1:13" x14ac:dyDescent="0.3">
      <c r="A172" s="8" t="s">
        <v>2202</v>
      </c>
      <c r="B172" s="8">
        <v>36.08</v>
      </c>
      <c r="C172" s="8">
        <v>6.1</v>
      </c>
      <c r="D172" s="8" t="s">
        <v>2382</v>
      </c>
      <c r="E172" s="8" t="s">
        <v>2380</v>
      </c>
      <c r="F172" s="8" t="s">
        <v>2380</v>
      </c>
      <c r="G172" s="8">
        <v>1</v>
      </c>
      <c r="H172" s="8" t="s">
        <v>2382</v>
      </c>
      <c r="I172" s="12">
        <f t="shared" si="10"/>
        <v>1</v>
      </c>
      <c r="J172" s="12" t="str">
        <f t="shared" si="11"/>
        <v>Yes</v>
      </c>
      <c r="K172" s="12" t="str">
        <f t="shared" si="12"/>
        <v>Yes</v>
      </c>
      <c r="L172" s="12" t="str">
        <f t="shared" si="13"/>
        <v>Obesity</v>
      </c>
      <c r="M172" s="12" t="str">
        <f t="shared" si="14"/>
        <v>Prediabetes</v>
      </c>
    </row>
    <row r="173" spans="1:13" x14ac:dyDescent="0.3">
      <c r="A173" s="8" t="s">
        <v>2201</v>
      </c>
      <c r="B173" s="8">
        <v>33.5</v>
      </c>
      <c r="C173" s="8">
        <v>5.4</v>
      </c>
      <c r="D173" s="8" t="s">
        <v>2380</v>
      </c>
      <c r="E173" s="8" t="s">
        <v>2380</v>
      </c>
      <c r="F173" s="8" t="s">
        <v>2380</v>
      </c>
      <c r="G173" s="8" t="s">
        <v>2381</v>
      </c>
      <c r="H173" s="8" t="s">
        <v>2382</v>
      </c>
      <c r="I173" s="12">
        <f t="shared" si="10"/>
        <v>0</v>
      </c>
      <c r="J173" s="12" t="str">
        <f t="shared" si="11"/>
        <v>Yes</v>
      </c>
      <c r="K173" s="12" t="str">
        <f t="shared" si="12"/>
        <v>No</v>
      </c>
      <c r="L173" s="12" t="str">
        <f t="shared" si="13"/>
        <v>Obesity</v>
      </c>
      <c r="M173" s="12" t="str">
        <f t="shared" si="14"/>
        <v>Normal</v>
      </c>
    </row>
    <row r="174" spans="1:13" x14ac:dyDescent="0.3">
      <c r="A174" s="8" t="s">
        <v>2200</v>
      </c>
      <c r="B174" s="8">
        <v>47.46</v>
      </c>
      <c r="C174" s="8">
        <v>6.24</v>
      </c>
      <c r="D174" s="8" t="s">
        <v>2382</v>
      </c>
      <c r="E174" s="8" t="s">
        <v>2380</v>
      </c>
      <c r="F174" s="8" t="s">
        <v>2380</v>
      </c>
      <c r="G174" s="8">
        <v>1</v>
      </c>
      <c r="H174" s="8" t="s">
        <v>2382</v>
      </c>
      <c r="I174" s="12">
        <f t="shared" si="10"/>
        <v>1</v>
      </c>
      <c r="J174" s="12" t="str">
        <f t="shared" si="11"/>
        <v>Yes</v>
      </c>
      <c r="K174" s="12" t="str">
        <f t="shared" si="12"/>
        <v>Yes</v>
      </c>
      <c r="L174" s="12" t="str">
        <f t="shared" si="13"/>
        <v>Obesity</v>
      </c>
      <c r="M174" s="12" t="str">
        <f t="shared" si="14"/>
        <v>Prediabetes</v>
      </c>
    </row>
    <row r="175" spans="1:13" x14ac:dyDescent="0.3">
      <c r="A175" s="8" t="s">
        <v>2199</v>
      </c>
      <c r="B175" s="8">
        <v>49.24</v>
      </c>
      <c r="C175" s="8">
        <v>4.45</v>
      </c>
      <c r="D175" s="8" t="s">
        <v>2380</v>
      </c>
      <c r="E175" s="8" t="s">
        <v>2380</v>
      </c>
      <c r="F175" s="8" t="s">
        <v>2380</v>
      </c>
      <c r="G175" s="8" t="s">
        <v>2381</v>
      </c>
      <c r="H175" s="8" t="s">
        <v>2382</v>
      </c>
      <c r="I175" s="12">
        <f t="shared" si="10"/>
        <v>0</v>
      </c>
      <c r="J175" s="12" t="str">
        <f t="shared" si="11"/>
        <v>Yes</v>
      </c>
      <c r="K175" s="12" t="str">
        <f t="shared" si="12"/>
        <v>No</v>
      </c>
      <c r="L175" s="12" t="str">
        <f t="shared" si="13"/>
        <v>Obesity</v>
      </c>
      <c r="M175" s="12" t="str">
        <f t="shared" si="14"/>
        <v>Normal</v>
      </c>
    </row>
    <row r="176" spans="1:13" x14ac:dyDescent="0.3">
      <c r="A176" s="8" t="s">
        <v>2198</v>
      </c>
      <c r="B176" s="8">
        <v>54.4</v>
      </c>
      <c r="C176" s="8">
        <v>5.22</v>
      </c>
      <c r="D176" s="8" t="s">
        <v>2380</v>
      </c>
      <c r="E176" s="8" t="s">
        <v>2380</v>
      </c>
      <c r="F176" s="8" t="s">
        <v>2380</v>
      </c>
      <c r="G176" s="8">
        <v>1</v>
      </c>
      <c r="H176" s="8" t="s">
        <v>2382</v>
      </c>
      <c r="I176" s="12">
        <f t="shared" si="10"/>
        <v>1</v>
      </c>
      <c r="J176" s="12" t="str">
        <f t="shared" si="11"/>
        <v>Yes</v>
      </c>
      <c r="K176" s="12" t="str">
        <f t="shared" si="12"/>
        <v>No</v>
      </c>
      <c r="L176" s="12" t="str">
        <f t="shared" si="13"/>
        <v>Obesity</v>
      </c>
      <c r="M176" s="12" t="str">
        <f t="shared" si="14"/>
        <v>Normal</v>
      </c>
    </row>
    <row r="177" spans="1:13" x14ac:dyDescent="0.3">
      <c r="A177" s="8" t="s">
        <v>2197</v>
      </c>
      <c r="B177" s="8">
        <v>35.53</v>
      </c>
      <c r="C177" s="8">
        <v>4.6100000000000003</v>
      </c>
      <c r="D177" s="8" t="s">
        <v>2380</v>
      </c>
      <c r="E177" s="8" t="s">
        <v>2380</v>
      </c>
      <c r="F177" s="8" t="s">
        <v>2380</v>
      </c>
      <c r="G177" s="8">
        <v>1</v>
      </c>
      <c r="H177" s="8" t="s">
        <v>2382</v>
      </c>
      <c r="I177" s="12">
        <f t="shared" si="10"/>
        <v>1</v>
      </c>
      <c r="J177" s="12" t="str">
        <f t="shared" si="11"/>
        <v>Yes</v>
      </c>
      <c r="K177" s="12" t="str">
        <f t="shared" si="12"/>
        <v>No</v>
      </c>
      <c r="L177" s="12" t="str">
        <f t="shared" si="13"/>
        <v>Obesity</v>
      </c>
      <c r="M177" s="12" t="str">
        <f t="shared" si="14"/>
        <v>Normal</v>
      </c>
    </row>
    <row r="178" spans="1:13" x14ac:dyDescent="0.3">
      <c r="A178" s="8" t="s">
        <v>2196</v>
      </c>
      <c r="B178" s="8">
        <v>39.729999999999997</v>
      </c>
      <c r="C178" s="8">
        <v>6.24</v>
      </c>
      <c r="D178" s="8" t="s">
        <v>2380</v>
      </c>
      <c r="E178" s="8" t="s">
        <v>2380</v>
      </c>
      <c r="F178" s="8" t="s">
        <v>2380</v>
      </c>
      <c r="G178" s="8" t="s">
        <v>2381</v>
      </c>
      <c r="H178" s="8" t="s">
        <v>2382</v>
      </c>
      <c r="I178" s="12">
        <f t="shared" si="10"/>
        <v>0</v>
      </c>
      <c r="J178" s="12" t="str">
        <f t="shared" si="11"/>
        <v>Yes</v>
      </c>
      <c r="K178" s="12" t="str">
        <f t="shared" si="12"/>
        <v>No</v>
      </c>
      <c r="L178" s="12" t="str">
        <f t="shared" si="13"/>
        <v>Obesity</v>
      </c>
      <c r="M178" s="12" t="str">
        <f t="shared" si="14"/>
        <v>Prediabetes</v>
      </c>
    </row>
    <row r="179" spans="1:13" x14ac:dyDescent="0.3">
      <c r="A179" s="8" t="s">
        <v>2195</v>
      </c>
      <c r="B179" s="8">
        <v>35.68</v>
      </c>
      <c r="C179" s="8">
        <v>10.039999999999999</v>
      </c>
      <c r="D179" s="8" t="s">
        <v>2380</v>
      </c>
      <c r="E179" s="8" t="s">
        <v>2380</v>
      </c>
      <c r="F179" s="8" t="s">
        <v>2380</v>
      </c>
      <c r="G179" s="8" t="s">
        <v>2381</v>
      </c>
      <c r="H179" s="8" t="s">
        <v>2382</v>
      </c>
      <c r="I179" s="12">
        <f t="shared" si="10"/>
        <v>0</v>
      </c>
      <c r="J179" s="12" t="str">
        <f t="shared" si="11"/>
        <v>Yes</v>
      </c>
      <c r="K179" s="12" t="str">
        <f t="shared" si="12"/>
        <v>No</v>
      </c>
      <c r="L179" s="12" t="str">
        <f t="shared" si="13"/>
        <v>Obesity</v>
      </c>
      <c r="M179" s="12" t="str">
        <f t="shared" si="14"/>
        <v>Diabetes</v>
      </c>
    </row>
    <row r="180" spans="1:13" x14ac:dyDescent="0.3">
      <c r="A180" s="8" t="s">
        <v>2194</v>
      </c>
      <c r="B180" s="8">
        <v>48.86</v>
      </c>
      <c r="C180" s="8">
        <v>6.09</v>
      </c>
      <c r="D180" s="8" t="s">
        <v>2380</v>
      </c>
      <c r="E180" s="8" t="s">
        <v>2380</v>
      </c>
      <c r="F180" s="8" t="s">
        <v>2380</v>
      </c>
      <c r="G180" s="8" t="s">
        <v>2381</v>
      </c>
      <c r="H180" s="8" t="s">
        <v>2382</v>
      </c>
      <c r="I180" s="12">
        <f t="shared" si="10"/>
        <v>0</v>
      </c>
      <c r="J180" s="12" t="str">
        <f t="shared" si="11"/>
        <v>Yes</v>
      </c>
      <c r="K180" s="12" t="str">
        <f t="shared" si="12"/>
        <v>No</v>
      </c>
      <c r="L180" s="12" t="str">
        <f t="shared" si="13"/>
        <v>Obesity</v>
      </c>
      <c r="M180" s="12" t="str">
        <f t="shared" si="14"/>
        <v>Prediabetes</v>
      </c>
    </row>
    <row r="181" spans="1:13" x14ac:dyDescent="0.3">
      <c r="A181" s="8" t="s">
        <v>2193</v>
      </c>
      <c r="B181" s="8">
        <v>34.799999999999997</v>
      </c>
      <c r="C181" s="8">
        <v>11.4</v>
      </c>
      <c r="D181" s="8" t="s">
        <v>2382</v>
      </c>
      <c r="E181" s="8" t="s">
        <v>2380</v>
      </c>
      <c r="F181" s="8" t="s">
        <v>2383</v>
      </c>
      <c r="G181" s="8">
        <v>1</v>
      </c>
      <c r="H181" s="8" t="s">
        <v>2380</v>
      </c>
      <c r="I181" s="12">
        <f t="shared" si="10"/>
        <v>1</v>
      </c>
      <c r="J181" s="12" t="str">
        <f t="shared" si="11"/>
        <v>No</v>
      </c>
      <c r="K181" s="12" t="str">
        <f t="shared" si="12"/>
        <v>Yes</v>
      </c>
      <c r="L181" s="12" t="str">
        <f t="shared" si="13"/>
        <v>Obesity</v>
      </c>
      <c r="M181" s="12" t="str">
        <f t="shared" si="14"/>
        <v>Diabetes</v>
      </c>
    </row>
    <row r="182" spans="1:13" x14ac:dyDescent="0.3">
      <c r="A182" s="8" t="s">
        <v>2192</v>
      </c>
      <c r="B182" s="8">
        <v>32.49</v>
      </c>
      <c r="C182" s="8">
        <v>4.29</v>
      </c>
      <c r="D182" s="8" t="s">
        <v>2380</v>
      </c>
      <c r="E182" s="8" t="s">
        <v>2380</v>
      </c>
      <c r="F182" s="8" t="s">
        <v>2383</v>
      </c>
      <c r="G182" s="8">
        <v>1</v>
      </c>
      <c r="H182" s="8" t="s">
        <v>2382</v>
      </c>
      <c r="I182" s="12">
        <f t="shared" si="10"/>
        <v>1</v>
      </c>
      <c r="J182" s="12" t="str">
        <f t="shared" si="11"/>
        <v>Yes</v>
      </c>
      <c r="K182" s="12" t="str">
        <f t="shared" si="12"/>
        <v>No</v>
      </c>
      <c r="L182" s="12" t="str">
        <f t="shared" si="13"/>
        <v>Obesity</v>
      </c>
      <c r="M182" s="12" t="str">
        <f t="shared" si="14"/>
        <v>Normal</v>
      </c>
    </row>
    <row r="183" spans="1:13" x14ac:dyDescent="0.3">
      <c r="A183" s="8" t="s">
        <v>2191</v>
      </c>
      <c r="B183" s="8">
        <v>39</v>
      </c>
      <c r="C183" s="8">
        <v>5.7</v>
      </c>
      <c r="D183" s="8" t="s">
        <v>2380</v>
      </c>
      <c r="E183" s="8" t="s">
        <v>2380</v>
      </c>
      <c r="F183" s="8" t="s">
        <v>2380</v>
      </c>
      <c r="G183" s="8">
        <v>2</v>
      </c>
      <c r="H183" s="8" t="s">
        <v>2382</v>
      </c>
      <c r="I183" s="12">
        <f t="shared" si="10"/>
        <v>2</v>
      </c>
      <c r="J183" s="12" t="str">
        <f t="shared" si="11"/>
        <v>Yes</v>
      </c>
      <c r="K183" s="12" t="str">
        <f t="shared" si="12"/>
        <v>No</v>
      </c>
      <c r="L183" s="12" t="str">
        <f t="shared" si="13"/>
        <v>Obesity</v>
      </c>
      <c r="M183" s="12" t="str">
        <f t="shared" si="14"/>
        <v>Prediabetes</v>
      </c>
    </row>
    <row r="184" spans="1:13" x14ac:dyDescent="0.3">
      <c r="A184" s="8" t="s">
        <v>2190</v>
      </c>
      <c r="B184" s="8">
        <v>35.299999999999997</v>
      </c>
      <c r="C184" s="8">
        <v>6.09</v>
      </c>
      <c r="D184" s="8" t="s">
        <v>2380</v>
      </c>
      <c r="E184" s="8" t="s">
        <v>2380</v>
      </c>
      <c r="F184" s="8" t="s">
        <v>2380</v>
      </c>
      <c r="G184" s="8">
        <v>1</v>
      </c>
      <c r="H184" s="8" t="s">
        <v>2382</v>
      </c>
      <c r="I184" s="12">
        <f t="shared" si="10"/>
        <v>1</v>
      </c>
      <c r="J184" s="12" t="str">
        <f t="shared" si="11"/>
        <v>Yes</v>
      </c>
      <c r="K184" s="12" t="str">
        <f t="shared" si="12"/>
        <v>No</v>
      </c>
      <c r="L184" s="12" t="str">
        <f t="shared" si="13"/>
        <v>Obesity</v>
      </c>
      <c r="M184" s="12" t="str">
        <f t="shared" si="14"/>
        <v>Prediabetes</v>
      </c>
    </row>
    <row r="185" spans="1:13" x14ac:dyDescent="0.3">
      <c r="A185" s="8" t="s">
        <v>2189</v>
      </c>
      <c r="B185" s="8">
        <v>33.42</v>
      </c>
      <c r="C185" s="8">
        <v>10.67</v>
      </c>
      <c r="D185" s="8" t="s">
        <v>2380</v>
      </c>
      <c r="E185" s="8" t="s">
        <v>2380</v>
      </c>
      <c r="F185" s="8" t="s">
        <v>2380</v>
      </c>
      <c r="G185" s="8" t="s">
        <v>2381</v>
      </c>
      <c r="H185" s="8" t="s">
        <v>2382</v>
      </c>
      <c r="I185" s="12">
        <f t="shared" si="10"/>
        <v>0</v>
      </c>
      <c r="J185" s="12" t="str">
        <f t="shared" si="11"/>
        <v>Yes</v>
      </c>
      <c r="K185" s="12" t="str">
        <f t="shared" si="12"/>
        <v>No</v>
      </c>
      <c r="L185" s="12" t="str">
        <f t="shared" si="13"/>
        <v>Obesity</v>
      </c>
      <c r="M185" s="12" t="str">
        <f t="shared" si="14"/>
        <v>Diabetes</v>
      </c>
    </row>
    <row r="186" spans="1:13" x14ac:dyDescent="0.3">
      <c r="A186" s="8" t="s">
        <v>2188</v>
      </c>
      <c r="B186" s="8">
        <v>37.18</v>
      </c>
      <c r="C186" s="8">
        <v>6.75</v>
      </c>
      <c r="D186" s="8" t="s">
        <v>2382</v>
      </c>
      <c r="E186" s="8" t="s">
        <v>2380</v>
      </c>
      <c r="F186" s="8" t="s">
        <v>2380</v>
      </c>
      <c r="G186" s="8">
        <v>2</v>
      </c>
      <c r="H186" s="8" t="s">
        <v>2382</v>
      </c>
      <c r="I186" s="12">
        <f t="shared" si="10"/>
        <v>2</v>
      </c>
      <c r="J186" s="12" t="str">
        <f t="shared" si="11"/>
        <v>Yes</v>
      </c>
      <c r="K186" s="12" t="str">
        <f t="shared" si="12"/>
        <v>Yes</v>
      </c>
      <c r="L186" s="12" t="str">
        <f t="shared" si="13"/>
        <v>Obesity</v>
      </c>
      <c r="M186" s="12" t="str">
        <f t="shared" si="14"/>
        <v>Diabetes</v>
      </c>
    </row>
    <row r="187" spans="1:13" x14ac:dyDescent="0.3">
      <c r="A187" s="8" t="s">
        <v>2187</v>
      </c>
      <c r="B187" s="8">
        <v>33.33</v>
      </c>
      <c r="C187" s="8">
        <v>9.26</v>
      </c>
      <c r="D187" s="8" t="s">
        <v>2382</v>
      </c>
      <c r="E187" s="8" t="s">
        <v>2380</v>
      </c>
      <c r="F187" s="8" t="s">
        <v>2380</v>
      </c>
      <c r="G187" s="8">
        <v>2</v>
      </c>
      <c r="H187" s="8" t="s">
        <v>2380</v>
      </c>
      <c r="I187" s="12">
        <f t="shared" si="10"/>
        <v>2</v>
      </c>
      <c r="J187" s="12" t="str">
        <f t="shared" si="11"/>
        <v>No</v>
      </c>
      <c r="K187" s="12" t="str">
        <f t="shared" si="12"/>
        <v>Yes</v>
      </c>
      <c r="L187" s="12" t="str">
        <f t="shared" si="13"/>
        <v>Obesity</v>
      </c>
      <c r="M187" s="12" t="str">
        <f t="shared" si="14"/>
        <v>Diabetes</v>
      </c>
    </row>
    <row r="188" spans="1:13" x14ac:dyDescent="0.3">
      <c r="A188" s="8" t="s">
        <v>2186</v>
      </c>
      <c r="B188" s="8">
        <v>53.21</v>
      </c>
      <c r="C188" s="8">
        <v>4.2699999999999996</v>
      </c>
      <c r="D188" s="8" t="s">
        <v>2380</v>
      </c>
      <c r="E188" s="8" t="s">
        <v>2380</v>
      </c>
      <c r="F188" s="8" t="s">
        <v>2380</v>
      </c>
      <c r="G188" s="8">
        <v>1</v>
      </c>
      <c r="H188" s="8" t="s">
        <v>2382</v>
      </c>
      <c r="I188" s="12">
        <f t="shared" si="10"/>
        <v>1</v>
      </c>
      <c r="J188" s="12" t="str">
        <f t="shared" si="11"/>
        <v>Yes</v>
      </c>
      <c r="K188" s="12" t="str">
        <f t="shared" si="12"/>
        <v>No</v>
      </c>
      <c r="L188" s="12" t="str">
        <f t="shared" si="13"/>
        <v>Obesity</v>
      </c>
      <c r="M188" s="12" t="str">
        <f t="shared" si="14"/>
        <v>Normal</v>
      </c>
    </row>
    <row r="189" spans="1:13" x14ac:dyDescent="0.3">
      <c r="A189" s="8" t="s">
        <v>2185</v>
      </c>
      <c r="B189" s="8">
        <v>38.729999999999997</v>
      </c>
      <c r="C189" s="8">
        <v>11.51</v>
      </c>
      <c r="D189" s="8" t="s">
        <v>2380</v>
      </c>
      <c r="E189" s="8" t="s">
        <v>2380</v>
      </c>
      <c r="F189" s="8" t="s">
        <v>2380</v>
      </c>
      <c r="G189" s="8">
        <v>2</v>
      </c>
      <c r="H189" s="8" t="s">
        <v>2382</v>
      </c>
      <c r="I189" s="12">
        <f t="shared" si="10"/>
        <v>2</v>
      </c>
      <c r="J189" s="12" t="str">
        <f t="shared" si="11"/>
        <v>Yes</v>
      </c>
      <c r="K189" s="12" t="str">
        <f t="shared" si="12"/>
        <v>No</v>
      </c>
      <c r="L189" s="12" t="str">
        <f t="shared" si="13"/>
        <v>Obesity</v>
      </c>
      <c r="M189" s="12" t="str">
        <f t="shared" si="14"/>
        <v>Diabetes</v>
      </c>
    </row>
    <row r="190" spans="1:13" x14ac:dyDescent="0.3">
      <c r="A190" s="8" t="s">
        <v>2184</v>
      </c>
      <c r="B190" s="8">
        <v>29.73</v>
      </c>
      <c r="C190" s="8">
        <v>7.22</v>
      </c>
      <c r="D190" s="8" t="s">
        <v>2380</v>
      </c>
      <c r="E190" s="8" t="s">
        <v>2380</v>
      </c>
      <c r="F190" s="8" t="s">
        <v>2380</v>
      </c>
      <c r="G190" s="8" t="s">
        <v>2381</v>
      </c>
      <c r="H190" s="8" t="s">
        <v>2382</v>
      </c>
      <c r="I190" s="12">
        <f t="shared" si="10"/>
        <v>0</v>
      </c>
      <c r="J190" s="12" t="str">
        <f t="shared" si="11"/>
        <v>Yes</v>
      </c>
      <c r="K190" s="12" t="str">
        <f t="shared" si="12"/>
        <v>No</v>
      </c>
      <c r="L190" s="12" t="str">
        <f t="shared" si="13"/>
        <v>Overweight</v>
      </c>
      <c r="M190" s="12" t="str">
        <f t="shared" si="14"/>
        <v>Diabetes</v>
      </c>
    </row>
    <row r="191" spans="1:13" x14ac:dyDescent="0.3">
      <c r="A191" s="8" t="s">
        <v>2183</v>
      </c>
      <c r="B191" s="8">
        <v>34.700000000000003</v>
      </c>
      <c r="C191" s="8">
        <v>4.37</v>
      </c>
      <c r="D191" s="8" t="s">
        <v>2380</v>
      </c>
      <c r="E191" s="8" t="s">
        <v>2380</v>
      </c>
      <c r="F191" s="8" t="s">
        <v>2383</v>
      </c>
      <c r="G191" s="8">
        <v>1</v>
      </c>
      <c r="H191" s="8" t="s">
        <v>2382</v>
      </c>
      <c r="I191" s="12">
        <f t="shared" si="10"/>
        <v>1</v>
      </c>
      <c r="J191" s="12" t="str">
        <f t="shared" si="11"/>
        <v>Yes</v>
      </c>
      <c r="K191" s="12" t="str">
        <f t="shared" si="12"/>
        <v>No</v>
      </c>
      <c r="L191" s="12" t="str">
        <f t="shared" si="13"/>
        <v>Obesity</v>
      </c>
      <c r="M191" s="12" t="str">
        <f t="shared" si="14"/>
        <v>Normal</v>
      </c>
    </row>
    <row r="192" spans="1:13" x14ac:dyDescent="0.3">
      <c r="A192" s="8" t="s">
        <v>2182</v>
      </c>
      <c r="B192" s="8">
        <v>38.28</v>
      </c>
      <c r="C192" s="8">
        <v>11.56</v>
      </c>
      <c r="D192" s="8" t="s">
        <v>2382</v>
      </c>
      <c r="E192" s="8" t="s">
        <v>2380</v>
      </c>
      <c r="F192" s="8" t="s">
        <v>2380</v>
      </c>
      <c r="G192" s="8">
        <v>1</v>
      </c>
      <c r="H192" s="8" t="s">
        <v>2382</v>
      </c>
      <c r="I192" s="12">
        <f t="shared" si="10"/>
        <v>1</v>
      </c>
      <c r="J192" s="12" t="str">
        <f t="shared" si="11"/>
        <v>Yes</v>
      </c>
      <c r="K192" s="12" t="str">
        <f t="shared" si="12"/>
        <v>Yes</v>
      </c>
      <c r="L192" s="12" t="str">
        <f t="shared" si="13"/>
        <v>Obesity</v>
      </c>
      <c r="M192" s="12" t="str">
        <f t="shared" si="14"/>
        <v>Diabetes</v>
      </c>
    </row>
    <row r="193" spans="1:13" x14ac:dyDescent="0.3">
      <c r="A193" s="8" t="s">
        <v>2181</v>
      </c>
      <c r="B193" s="8">
        <v>33.57</v>
      </c>
      <c r="C193" s="8">
        <v>8.82</v>
      </c>
      <c r="D193" s="8" t="s">
        <v>2382</v>
      </c>
      <c r="E193" s="8" t="s">
        <v>2380</v>
      </c>
      <c r="F193" s="8" t="s">
        <v>2380</v>
      </c>
      <c r="G193" s="8" t="s">
        <v>2381</v>
      </c>
      <c r="H193" s="8" t="s">
        <v>2382</v>
      </c>
      <c r="I193" s="12">
        <f t="shared" si="10"/>
        <v>0</v>
      </c>
      <c r="J193" s="12" t="str">
        <f t="shared" si="11"/>
        <v>Yes</v>
      </c>
      <c r="K193" s="12" t="str">
        <f t="shared" si="12"/>
        <v>Yes</v>
      </c>
      <c r="L193" s="12" t="str">
        <f t="shared" si="13"/>
        <v>Obesity</v>
      </c>
      <c r="M193" s="12" t="str">
        <f t="shared" si="14"/>
        <v>Diabetes</v>
      </c>
    </row>
    <row r="194" spans="1:13" x14ac:dyDescent="0.3">
      <c r="A194" s="8" t="s">
        <v>2180</v>
      </c>
      <c r="B194" s="8">
        <v>52.06</v>
      </c>
      <c r="C194" s="8">
        <v>4.6900000000000004</v>
      </c>
      <c r="D194" s="8" t="s">
        <v>2380</v>
      </c>
      <c r="E194" s="8" t="s">
        <v>2380</v>
      </c>
      <c r="F194" s="8" t="s">
        <v>2380</v>
      </c>
      <c r="G194" s="8">
        <v>1</v>
      </c>
      <c r="H194" s="8" t="s">
        <v>2382</v>
      </c>
      <c r="I194" s="12">
        <f t="shared" si="10"/>
        <v>1</v>
      </c>
      <c r="J194" s="12" t="str">
        <f t="shared" si="11"/>
        <v>Yes</v>
      </c>
      <c r="K194" s="12" t="str">
        <f t="shared" si="12"/>
        <v>No</v>
      </c>
      <c r="L194" s="12" t="str">
        <f t="shared" si="13"/>
        <v>Obesity</v>
      </c>
      <c r="M194" s="12" t="str">
        <f t="shared" si="14"/>
        <v>Normal</v>
      </c>
    </row>
    <row r="195" spans="1:13" x14ac:dyDescent="0.3">
      <c r="A195" s="8" t="s">
        <v>2179</v>
      </c>
      <c r="B195" s="8">
        <v>38.17</v>
      </c>
      <c r="C195" s="8">
        <v>4.53</v>
      </c>
      <c r="D195" s="8" t="s">
        <v>2380</v>
      </c>
      <c r="E195" s="8" t="s">
        <v>2382</v>
      </c>
      <c r="F195" s="8" t="s">
        <v>2380</v>
      </c>
      <c r="G195" s="8">
        <v>1</v>
      </c>
      <c r="H195" s="8" t="s">
        <v>2382</v>
      </c>
      <c r="I195" s="12">
        <f t="shared" ref="I195:I258" si="15">IF(G195="No major surgery",0,G195)</f>
        <v>1</v>
      </c>
      <c r="J195" s="12" t="str">
        <f t="shared" ref="J195:J258" si="16">PROPER(H195)</f>
        <v>Yes</v>
      </c>
      <c r="K195" s="12" t="str">
        <f t="shared" ref="K195:K258" si="17">PROPER(D195)</f>
        <v>No</v>
      </c>
      <c r="L195" s="12" t="str">
        <f t="shared" ref="L195:L258" si="18">IF(B195&lt;18.5,"Underweight",IF(B195&lt;25,"Normal Weight",IF(B195&lt;30,"Overweight","Obesity")))</f>
        <v>Obesity</v>
      </c>
      <c r="M195" s="12" t="str">
        <f t="shared" ref="M195:M258" si="19">IF(C195&lt;5.7,"Normal",IF(C195&lt;6.5,"Prediabetes","Diabetes"))</f>
        <v>Normal</v>
      </c>
    </row>
    <row r="196" spans="1:13" x14ac:dyDescent="0.3">
      <c r="A196" s="8" t="s">
        <v>2178</v>
      </c>
      <c r="B196" s="8">
        <v>36.954999999999998</v>
      </c>
      <c r="C196" s="8">
        <v>5.84</v>
      </c>
      <c r="D196" s="8" t="s">
        <v>2380</v>
      </c>
      <c r="E196" s="8" t="s">
        <v>2380</v>
      </c>
      <c r="F196" s="8" t="s">
        <v>2383</v>
      </c>
      <c r="G196" s="8">
        <v>1</v>
      </c>
      <c r="H196" s="8" t="s">
        <v>2382</v>
      </c>
      <c r="I196" s="12">
        <f t="shared" si="15"/>
        <v>1</v>
      </c>
      <c r="J196" s="12" t="str">
        <f t="shared" si="16"/>
        <v>Yes</v>
      </c>
      <c r="K196" s="12" t="str">
        <f t="shared" si="17"/>
        <v>No</v>
      </c>
      <c r="L196" s="12" t="str">
        <f t="shared" si="18"/>
        <v>Obesity</v>
      </c>
      <c r="M196" s="12" t="str">
        <f t="shared" si="19"/>
        <v>Prediabetes</v>
      </c>
    </row>
    <row r="197" spans="1:13" x14ac:dyDescent="0.3">
      <c r="A197" s="8" t="s">
        <v>2177</v>
      </c>
      <c r="B197" s="8">
        <v>34.4</v>
      </c>
      <c r="C197" s="8">
        <v>4.9000000000000004</v>
      </c>
      <c r="D197" s="8" t="s">
        <v>2380</v>
      </c>
      <c r="E197" s="8" t="s">
        <v>2380</v>
      </c>
      <c r="F197" s="8" t="s">
        <v>2383</v>
      </c>
      <c r="G197" s="8">
        <v>1</v>
      </c>
      <c r="H197" s="8" t="s">
        <v>2382</v>
      </c>
      <c r="I197" s="12">
        <f t="shared" si="15"/>
        <v>1</v>
      </c>
      <c r="J197" s="12" t="str">
        <f t="shared" si="16"/>
        <v>Yes</v>
      </c>
      <c r="K197" s="12" t="str">
        <f t="shared" si="17"/>
        <v>No</v>
      </c>
      <c r="L197" s="12" t="str">
        <f t="shared" si="18"/>
        <v>Obesity</v>
      </c>
      <c r="M197" s="12" t="str">
        <f t="shared" si="19"/>
        <v>Normal</v>
      </c>
    </row>
    <row r="198" spans="1:13" x14ac:dyDescent="0.3">
      <c r="A198" s="8" t="s">
        <v>2176</v>
      </c>
      <c r="B198" s="8">
        <v>31.73</v>
      </c>
      <c r="C198" s="8">
        <v>4.3</v>
      </c>
      <c r="D198" s="8" t="s">
        <v>2380</v>
      </c>
      <c r="E198" s="8" t="s">
        <v>2380</v>
      </c>
      <c r="F198" s="8" t="s">
        <v>2380</v>
      </c>
      <c r="G198" s="8" t="s">
        <v>2381</v>
      </c>
      <c r="H198" s="8" t="s">
        <v>2382</v>
      </c>
      <c r="I198" s="12">
        <f t="shared" si="15"/>
        <v>0</v>
      </c>
      <c r="J198" s="12" t="str">
        <f t="shared" si="16"/>
        <v>Yes</v>
      </c>
      <c r="K198" s="12" t="str">
        <f t="shared" si="17"/>
        <v>No</v>
      </c>
      <c r="L198" s="12" t="str">
        <f t="shared" si="18"/>
        <v>Obesity</v>
      </c>
      <c r="M198" s="12" t="str">
        <f t="shared" si="19"/>
        <v>Normal</v>
      </c>
    </row>
    <row r="199" spans="1:13" x14ac:dyDescent="0.3">
      <c r="A199" s="8" t="s">
        <v>2175</v>
      </c>
      <c r="B199" s="8">
        <v>36.64</v>
      </c>
      <c r="C199" s="8">
        <v>11.34</v>
      </c>
      <c r="D199" s="8" t="s">
        <v>2380</v>
      </c>
      <c r="E199" s="8" t="s">
        <v>2380</v>
      </c>
      <c r="F199" s="8" t="s">
        <v>2380</v>
      </c>
      <c r="G199" s="8" t="s">
        <v>2381</v>
      </c>
      <c r="H199" s="8" t="s">
        <v>2382</v>
      </c>
      <c r="I199" s="12">
        <f t="shared" si="15"/>
        <v>0</v>
      </c>
      <c r="J199" s="12" t="str">
        <f t="shared" si="16"/>
        <v>Yes</v>
      </c>
      <c r="K199" s="12" t="str">
        <f t="shared" si="17"/>
        <v>No</v>
      </c>
      <c r="L199" s="12" t="str">
        <f t="shared" si="18"/>
        <v>Obesity</v>
      </c>
      <c r="M199" s="12" t="str">
        <f t="shared" si="19"/>
        <v>Diabetes</v>
      </c>
    </row>
    <row r="200" spans="1:13" x14ac:dyDescent="0.3">
      <c r="A200" s="8" t="s">
        <v>2174</v>
      </c>
      <c r="B200" s="8">
        <v>36.85</v>
      </c>
      <c r="C200" s="8">
        <v>5.88</v>
      </c>
      <c r="D200" s="8" t="s">
        <v>2380</v>
      </c>
      <c r="E200" s="8" t="s">
        <v>2382</v>
      </c>
      <c r="F200" s="8" t="s">
        <v>2380</v>
      </c>
      <c r="G200" s="8">
        <v>1</v>
      </c>
      <c r="H200" s="8" t="s">
        <v>2382</v>
      </c>
      <c r="I200" s="12">
        <f t="shared" si="15"/>
        <v>1</v>
      </c>
      <c r="J200" s="12" t="str">
        <f t="shared" si="16"/>
        <v>Yes</v>
      </c>
      <c r="K200" s="12" t="str">
        <f t="shared" si="17"/>
        <v>No</v>
      </c>
      <c r="L200" s="12" t="str">
        <f t="shared" si="18"/>
        <v>Obesity</v>
      </c>
      <c r="M200" s="12" t="str">
        <f t="shared" si="19"/>
        <v>Prediabetes</v>
      </c>
    </row>
    <row r="201" spans="1:13" x14ac:dyDescent="0.3">
      <c r="A201" s="8" t="s">
        <v>2173</v>
      </c>
      <c r="B201" s="8">
        <v>33.33</v>
      </c>
      <c r="C201" s="8">
        <v>5.01</v>
      </c>
      <c r="D201" s="8" t="s">
        <v>2382</v>
      </c>
      <c r="E201" s="8" t="s">
        <v>2380</v>
      </c>
      <c r="F201" s="8" t="s">
        <v>2383</v>
      </c>
      <c r="G201" s="8">
        <v>1</v>
      </c>
      <c r="H201" s="8" t="s">
        <v>2382</v>
      </c>
      <c r="I201" s="12">
        <f t="shared" si="15"/>
        <v>1</v>
      </c>
      <c r="J201" s="12" t="str">
        <f t="shared" si="16"/>
        <v>Yes</v>
      </c>
      <c r="K201" s="12" t="str">
        <f t="shared" si="17"/>
        <v>Yes</v>
      </c>
      <c r="L201" s="12" t="str">
        <f t="shared" si="18"/>
        <v>Obesity</v>
      </c>
      <c r="M201" s="12" t="str">
        <f t="shared" si="19"/>
        <v>Normal</v>
      </c>
    </row>
    <row r="202" spans="1:13" x14ac:dyDescent="0.3">
      <c r="A202" s="8" t="s">
        <v>2172</v>
      </c>
      <c r="B202" s="8">
        <v>39.14</v>
      </c>
      <c r="C202" s="8">
        <v>4.4000000000000004</v>
      </c>
      <c r="D202" s="8" t="s">
        <v>2380</v>
      </c>
      <c r="E202" s="8" t="s">
        <v>2380</v>
      </c>
      <c r="F202" s="8" t="s">
        <v>2383</v>
      </c>
      <c r="G202" s="8">
        <v>1</v>
      </c>
      <c r="H202" s="8" t="s">
        <v>2382</v>
      </c>
      <c r="I202" s="12">
        <f t="shared" si="15"/>
        <v>1</v>
      </c>
      <c r="J202" s="12" t="str">
        <f t="shared" si="16"/>
        <v>Yes</v>
      </c>
      <c r="K202" s="12" t="str">
        <f t="shared" si="17"/>
        <v>No</v>
      </c>
      <c r="L202" s="12" t="str">
        <f t="shared" si="18"/>
        <v>Obesity</v>
      </c>
      <c r="M202" s="12" t="str">
        <f t="shared" si="19"/>
        <v>Normal</v>
      </c>
    </row>
    <row r="203" spans="1:13" x14ac:dyDescent="0.3">
      <c r="A203" s="8" t="s">
        <v>2171</v>
      </c>
      <c r="B203" s="8">
        <v>32.9</v>
      </c>
      <c r="C203" s="8">
        <v>6.26</v>
      </c>
      <c r="D203" s="8" t="s">
        <v>2382</v>
      </c>
      <c r="E203" s="8" t="s">
        <v>2380</v>
      </c>
      <c r="F203" s="8" t="s">
        <v>2380</v>
      </c>
      <c r="G203" s="8" t="s">
        <v>2381</v>
      </c>
      <c r="H203" s="8" t="s">
        <v>2382</v>
      </c>
      <c r="I203" s="12">
        <f t="shared" si="15"/>
        <v>0</v>
      </c>
      <c r="J203" s="12" t="str">
        <f t="shared" si="16"/>
        <v>Yes</v>
      </c>
      <c r="K203" s="12" t="str">
        <f t="shared" si="17"/>
        <v>Yes</v>
      </c>
      <c r="L203" s="12" t="str">
        <f t="shared" si="18"/>
        <v>Obesity</v>
      </c>
      <c r="M203" s="12" t="str">
        <f t="shared" si="19"/>
        <v>Prediabetes</v>
      </c>
    </row>
    <row r="204" spans="1:13" x14ac:dyDescent="0.3">
      <c r="A204" s="8" t="s">
        <v>2170</v>
      </c>
      <c r="B204" s="8">
        <v>29.78</v>
      </c>
      <c r="C204" s="8">
        <v>10.27</v>
      </c>
      <c r="D204" s="8" t="s">
        <v>2382</v>
      </c>
      <c r="E204" s="8" t="s">
        <v>2380</v>
      </c>
      <c r="F204" s="8" t="s">
        <v>2383</v>
      </c>
      <c r="G204" s="8">
        <v>1</v>
      </c>
      <c r="H204" s="8" t="s">
        <v>2382</v>
      </c>
      <c r="I204" s="12">
        <f t="shared" si="15"/>
        <v>1</v>
      </c>
      <c r="J204" s="12" t="str">
        <f t="shared" si="16"/>
        <v>Yes</v>
      </c>
      <c r="K204" s="12" t="str">
        <f t="shared" si="17"/>
        <v>Yes</v>
      </c>
      <c r="L204" s="12" t="str">
        <f t="shared" si="18"/>
        <v>Overweight</v>
      </c>
      <c r="M204" s="12" t="str">
        <f t="shared" si="19"/>
        <v>Diabetes</v>
      </c>
    </row>
    <row r="205" spans="1:13" x14ac:dyDescent="0.3">
      <c r="A205" s="8" t="s">
        <v>2169</v>
      </c>
      <c r="B205" s="8">
        <v>32.78</v>
      </c>
      <c r="C205" s="8">
        <v>5.27</v>
      </c>
      <c r="D205" s="8" t="s">
        <v>2380</v>
      </c>
      <c r="E205" s="8" t="s">
        <v>2380</v>
      </c>
      <c r="F205" s="8" t="s">
        <v>2380</v>
      </c>
      <c r="G205" s="8" t="s">
        <v>2381</v>
      </c>
      <c r="H205" s="8" t="s">
        <v>2382</v>
      </c>
      <c r="I205" s="12">
        <f t="shared" si="15"/>
        <v>0</v>
      </c>
      <c r="J205" s="12" t="str">
        <f t="shared" si="16"/>
        <v>Yes</v>
      </c>
      <c r="K205" s="12" t="str">
        <f t="shared" si="17"/>
        <v>No</v>
      </c>
      <c r="L205" s="12" t="str">
        <f t="shared" si="18"/>
        <v>Obesity</v>
      </c>
      <c r="M205" s="12" t="str">
        <f t="shared" si="19"/>
        <v>Normal</v>
      </c>
    </row>
    <row r="206" spans="1:13" x14ac:dyDescent="0.3">
      <c r="A206" s="8" t="s">
        <v>2168</v>
      </c>
      <c r="B206" s="8">
        <v>41.65</v>
      </c>
      <c r="C206" s="8">
        <v>10.73</v>
      </c>
      <c r="D206" s="8" t="s">
        <v>2382</v>
      </c>
      <c r="E206" s="8" t="s">
        <v>2380</v>
      </c>
      <c r="F206" s="8" t="s">
        <v>2380</v>
      </c>
      <c r="G206" s="8" t="s">
        <v>2381</v>
      </c>
      <c r="H206" s="8" t="s">
        <v>2382</v>
      </c>
      <c r="I206" s="12">
        <f t="shared" si="15"/>
        <v>0</v>
      </c>
      <c r="J206" s="12" t="str">
        <f t="shared" si="16"/>
        <v>Yes</v>
      </c>
      <c r="K206" s="12" t="str">
        <f t="shared" si="17"/>
        <v>Yes</v>
      </c>
      <c r="L206" s="12" t="str">
        <f t="shared" si="18"/>
        <v>Obesity</v>
      </c>
      <c r="M206" s="12" t="str">
        <f t="shared" si="19"/>
        <v>Diabetes</v>
      </c>
    </row>
    <row r="207" spans="1:13" x14ac:dyDescent="0.3">
      <c r="A207" s="8" t="s">
        <v>2167</v>
      </c>
      <c r="B207" s="8">
        <v>50.79</v>
      </c>
      <c r="C207" s="8">
        <v>4.45</v>
      </c>
      <c r="D207" s="8" t="s">
        <v>2380</v>
      </c>
      <c r="E207" s="8" t="s">
        <v>2380</v>
      </c>
      <c r="F207" s="8" t="s">
        <v>2380</v>
      </c>
      <c r="G207" s="8">
        <v>1</v>
      </c>
      <c r="H207" s="8" t="s">
        <v>2382</v>
      </c>
      <c r="I207" s="12">
        <f t="shared" si="15"/>
        <v>1</v>
      </c>
      <c r="J207" s="12" t="str">
        <f t="shared" si="16"/>
        <v>Yes</v>
      </c>
      <c r="K207" s="12" t="str">
        <f t="shared" si="17"/>
        <v>No</v>
      </c>
      <c r="L207" s="12" t="str">
        <f t="shared" si="18"/>
        <v>Obesity</v>
      </c>
      <c r="M207" s="12" t="str">
        <f t="shared" si="19"/>
        <v>Normal</v>
      </c>
    </row>
    <row r="208" spans="1:13" x14ac:dyDescent="0.3">
      <c r="A208" s="8" t="s">
        <v>2166</v>
      </c>
      <c r="B208" s="8">
        <v>35.43</v>
      </c>
      <c r="C208" s="8">
        <v>5.25</v>
      </c>
      <c r="D208" s="8" t="s">
        <v>2382</v>
      </c>
      <c r="E208" s="8" t="s">
        <v>2380</v>
      </c>
      <c r="F208" s="8" t="s">
        <v>2380</v>
      </c>
      <c r="G208" s="8" t="s">
        <v>2381</v>
      </c>
      <c r="H208" s="8" t="s">
        <v>2382</v>
      </c>
      <c r="I208" s="12">
        <f t="shared" si="15"/>
        <v>0</v>
      </c>
      <c r="J208" s="12" t="str">
        <f t="shared" si="16"/>
        <v>Yes</v>
      </c>
      <c r="K208" s="12" t="str">
        <f t="shared" si="17"/>
        <v>Yes</v>
      </c>
      <c r="L208" s="12" t="str">
        <f t="shared" si="18"/>
        <v>Obesity</v>
      </c>
      <c r="M208" s="12" t="str">
        <f t="shared" si="19"/>
        <v>Normal</v>
      </c>
    </row>
    <row r="209" spans="1:13" x14ac:dyDescent="0.3">
      <c r="A209" s="8" t="s">
        <v>2165</v>
      </c>
      <c r="B209" s="8">
        <v>35.25</v>
      </c>
      <c r="C209" s="8">
        <v>9.51</v>
      </c>
      <c r="D209" s="8" t="s">
        <v>2380</v>
      </c>
      <c r="E209" s="8" t="s">
        <v>2380</v>
      </c>
      <c r="F209" s="8" t="s">
        <v>2380</v>
      </c>
      <c r="G209" s="8" t="s">
        <v>2381</v>
      </c>
      <c r="H209" s="8" t="s">
        <v>2382</v>
      </c>
      <c r="I209" s="12">
        <f t="shared" si="15"/>
        <v>0</v>
      </c>
      <c r="J209" s="12" t="str">
        <f t="shared" si="16"/>
        <v>Yes</v>
      </c>
      <c r="K209" s="12" t="str">
        <f t="shared" si="17"/>
        <v>No</v>
      </c>
      <c r="L209" s="12" t="str">
        <f t="shared" si="18"/>
        <v>Obesity</v>
      </c>
      <c r="M209" s="12" t="str">
        <f t="shared" si="19"/>
        <v>Diabetes</v>
      </c>
    </row>
    <row r="210" spans="1:13" x14ac:dyDescent="0.3">
      <c r="A210" s="8" t="s">
        <v>2164</v>
      </c>
      <c r="B210" s="8">
        <v>36.85</v>
      </c>
      <c r="C210" s="8">
        <v>11.12</v>
      </c>
      <c r="D210" s="8" t="s">
        <v>2380</v>
      </c>
      <c r="E210" s="8" t="s">
        <v>2380</v>
      </c>
      <c r="F210" s="8" t="s">
        <v>2380</v>
      </c>
      <c r="G210" s="8" t="s">
        <v>2381</v>
      </c>
      <c r="H210" s="8" t="s">
        <v>2382</v>
      </c>
      <c r="I210" s="12">
        <f t="shared" si="15"/>
        <v>0</v>
      </c>
      <c r="J210" s="12" t="str">
        <f t="shared" si="16"/>
        <v>Yes</v>
      </c>
      <c r="K210" s="12" t="str">
        <f t="shared" si="17"/>
        <v>No</v>
      </c>
      <c r="L210" s="12" t="str">
        <f t="shared" si="18"/>
        <v>Obesity</v>
      </c>
      <c r="M210" s="12" t="str">
        <f t="shared" si="19"/>
        <v>Diabetes</v>
      </c>
    </row>
    <row r="211" spans="1:13" x14ac:dyDescent="0.3">
      <c r="A211" s="8" t="s">
        <v>2163</v>
      </c>
      <c r="B211" s="8">
        <v>31.02</v>
      </c>
      <c r="C211" s="8">
        <v>4.5599999999999996</v>
      </c>
      <c r="D211" s="8" t="s">
        <v>2380</v>
      </c>
      <c r="E211" s="8" t="s">
        <v>2382</v>
      </c>
      <c r="F211" s="8" t="s">
        <v>2380</v>
      </c>
      <c r="G211" s="8">
        <v>1</v>
      </c>
      <c r="H211" s="8" t="s">
        <v>2382</v>
      </c>
      <c r="I211" s="12">
        <f t="shared" si="15"/>
        <v>1</v>
      </c>
      <c r="J211" s="12" t="str">
        <f t="shared" si="16"/>
        <v>Yes</v>
      </c>
      <c r="K211" s="12" t="str">
        <f t="shared" si="17"/>
        <v>No</v>
      </c>
      <c r="L211" s="12" t="str">
        <f t="shared" si="18"/>
        <v>Obesity</v>
      </c>
      <c r="M211" s="12" t="str">
        <f t="shared" si="19"/>
        <v>Normal</v>
      </c>
    </row>
    <row r="212" spans="1:13" x14ac:dyDescent="0.3">
      <c r="A212" s="8" t="s">
        <v>2162</v>
      </c>
      <c r="B212" s="8">
        <v>35.6</v>
      </c>
      <c r="C212" s="8">
        <v>4.0199999999999996</v>
      </c>
      <c r="D212" s="8" t="s">
        <v>2382</v>
      </c>
      <c r="E212" s="8" t="s">
        <v>2382</v>
      </c>
      <c r="F212" s="8" t="s">
        <v>2380</v>
      </c>
      <c r="G212" s="8">
        <v>2</v>
      </c>
      <c r="H212" s="8" t="s">
        <v>2382</v>
      </c>
      <c r="I212" s="12">
        <f t="shared" si="15"/>
        <v>2</v>
      </c>
      <c r="J212" s="12" t="str">
        <f t="shared" si="16"/>
        <v>Yes</v>
      </c>
      <c r="K212" s="12" t="str">
        <f t="shared" si="17"/>
        <v>Yes</v>
      </c>
      <c r="L212" s="12" t="str">
        <f t="shared" si="18"/>
        <v>Obesity</v>
      </c>
      <c r="M212" s="12" t="str">
        <f t="shared" si="19"/>
        <v>Normal</v>
      </c>
    </row>
    <row r="213" spans="1:13" x14ac:dyDescent="0.3">
      <c r="A213" s="8" t="s">
        <v>2161</v>
      </c>
      <c r="B213" s="8">
        <v>34.39</v>
      </c>
      <c r="C213" s="8">
        <v>8.7200000000000006</v>
      </c>
      <c r="D213" s="8" t="s">
        <v>2380</v>
      </c>
      <c r="E213" s="8" t="s">
        <v>2380</v>
      </c>
      <c r="F213" s="8" t="s">
        <v>2380</v>
      </c>
      <c r="G213" s="8" t="s">
        <v>2381</v>
      </c>
      <c r="H213" s="8" t="s">
        <v>2382</v>
      </c>
      <c r="I213" s="12">
        <f t="shared" si="15"/>
        <v>0</v>
      </c>
      <c r="J213" s="12" t="str">
        <f t="shared" si="16"/>
        <v>Yes</v>
      </c>
      <c r="K213" s="12" t="str">
        <f t="shared" si="17"/>
        <v>No</v>
      </c>
      <c r="L213" s="12" t="str">
        <f t="shared" si="18"/>
        <v>Obesity</v>
      </c>
      <c r="M213" s="12" t="str">
        <f t="shared" si="19"/>
        <v>Diabetes</v>
      </c>
    </row>
    <row r="214" spans="1:13" x14ac:dyDescent="0.3">
      <c r="A214" s="8" t="s">
        <v>2160</v>
      </c>
      <c r="B214" s="8">
        <v>29.06</v>
      </c>
      <c r="C214" s="8">
        <v>6.25</v>
      </c>
      <c r="D214" s="8" t="s">
        <v>2382</v>
      </c>
      <c r="E214" s="8" t="s">
        <v>2380</v>
      </c>
      <c r="F214" s="8" t="s">
        <v>2380</v>
      </c>
      <c r="G214" s="8">
        <v>1</v>
      </c>
      <c r="H214" s="8" t="s">
        <v>2382</v>
      </c>
      <c r="I214" s="12">
        <f t="shared" si="15"/>
        <v>1</v>
      </c>
      <c r="J214" s="12" t="str">
        <f t="shared" si="16"/>
        <v>Yes</v>
      </c>
      <c r="K214" s="12" t="str">
        <f t="shared" si="17"/>
        <v>Yes</v>
      </c>
      <c r="L214" s="12" t="str">
        <f t="shared" si="18"/>
        <v>Overweight</v>
      </c>
      <c r="M214" s="12" t="str">
        <f t="shared" si="19"/>
        <v>Prediabetes</v>
      </c>
    </row>
    <row r="215" spans="1:13" x14ac:dyDescent="0.3">
      <c r="A215" s="8" t="s">
        <v>2159</v>
      </c>
      <c r="B215" s="8">
        <v>35.799999999999997</v>
      </c>
      <c r="C215" s="8">
        <v>7.32</v>
      </c>
      <c r="D215" s="8" t="s">
        <v>2380</v>
      </c>
      <c r="E215" s="8" t="s">
        <v>2380</v>
      </c>
      <c r="F215" s="8" t="s">
        <v>2380</v>
      </c>
      <c r="G215" s="8">
        <v>2</v>
      </c>
      <c r="H215" s="8" t="s">
        <v>2382</v>
      </c>
      <c r="I215" s="12">
        <f t="shared" si="15"/>
        <v>2</v>
      </c>
      <c r="J215" s="12" t="str">
        <f t="shared" si="16"/>
        <v>Yes</v>
      </c>
      <c r="K215" s="12" t="str">
        <f t="shared" si="17"/>
        <v>No</v>
      </c>
      <c r="L215" s="12" t="str">
        <f t="shared" si="18"/>
        <v>Obesity</v>
      </c>
      <c r="M215" s="12" t="str">
        <f t="shared" si="19"/>
        <v>Diabetes</v>
      </c>
    </row>
    <row r="216" spans="1:13" x14ac:dyDescent="0.3">
      <c r="A216" s="8" t="s">
        <v>2158</v>
      </c>
      <c r="B216" s="8">
        <v>49.8</v>
      </c>
      <c r="C216" s="8">
        <v>4.24</v>
      </c>
      <c r="D216" s="8" t="s">
        <v>2380</v>
      </c>
      <c r="E216" s="8" t="s">
        <v>2380</v>
      </c>
      <c r="F216" s="8" t="s">
        <v>2380</v>
      </c>
      <c r="G216" s="8">
        <v>1</v>
      </c>
      <c r="H216" s="8" t="s">
        <v>2382</v>
      </c>
      <c r="I216" s="12">
        <f t="shared" si="15"/>
        <v>1</v>
      </c>
      <c r="J216" s="12" t="str">
        <f t="shared" si="16"/>
        <v>Yes</v>
      </c>
      <c r="K216" s="12" t="str">
        <f t="shared" si="17"/>
        <v>No</v>
      </c>
      <c r="L216" s="12" t="str">
        <f t="shared" si="18"/>
        <v>Obesity</v>
      </c>
      <c r="M216" s="12" t="str">
        <f t="shared" si="19"/>
        <v>Normal</v>
      </c>
    </row>
    <row r="217" spans="1:13" x14ac:dyDescent="0.3">
      <c r="A217" s="8" t="s">
        <v>2157</v>
      </c>
      <c r="B217" s="8">
        <v>35.71</v>
      </c>
      <c r="C217" s="8">
        <v>6.84</v>
      </c>
      <c r="D217" s="8" t="s">
        <v>2380</v>
      </c>
      <c r="E217" s="8" t="s">
        <v>2380</v>
      </c>
      <c r="F217" s="8" t="s">
        <v>2380</v>
      </c>
      <c r="G217" s="8">
        <v>2</v>
      </c>
      <c r="H217" s="8" t="s">
        <v>2382</v>
      </c>
      <c r="I217" s="12">
        <f t="shared" si="15"/>
        <v>2</v>
      </c>
      <c r="J217" s="12" t="str">
        <f t="shared" si="16"/>
        <v>Yes</v>
      </c>
      <c r="K217" s="12" t="str">
        <f t="shared" si="17"/>
        <v>No</v>
      </c>
      <c r="L217" s="12" t="str">
        <f t="shared" si="18"/>
        <v>Obesity</v>
      </c>
      <c r="M217" s="12" t="str">
        <f t="shared" si="19"/>
        <v>Diabetes</v>
      </c>
    </row>
    <row r="218" spans="1:13" x14ac:dyDescent="0.3">
      <c r="A218" s="8" t="s">
        <v>2156</v>
      </c>
      <c r="B218" s="8">
        <v>30.8</v>
      </c>
      <c r="C218" s="8">
        <v>5.23</v>
      </c>
      <c r="D218" s="8" t="s">
        <v>2382</v>
      </c>
      <c r="E218" s="8" t="s">
        <v>2380</v>
      </c>
      <c r="F218" s="8" t="s">
        <v>2380</v>
      </c>
      <c r="G218" s="8">
        <v>1</v>
      </c>
      <c r="H218" s="8" t="s">
        <v>2382</v>
      </c>
      <c r="I218" s="12">
        <f t="shared" si="15"/>
        <v>1</v>
      </c>
      <c r="J218" s="12" t="str">
        <f t="shared" si="16"/>
        <v>Yes</v>
      </c>
      <c r="K218" s="12" t="str">
        <f t="shared" si="17"/>
        <v>Yes</v>
      </c>
      <c r="L218" s="12" t="str">
        <f t="shared" si="18"/>
        <v>Obesity</v>
      </c>
      <c r="M218" s="12" t="str">
        <f t="shared" si="19"/>
        <v>Normal</v>
      </c>
    </row>
    <row r="219" spans="1:13" x14ac:dyDescent="0.3">
      <c r="A219" s="8" t="s">
        <v>2155</v>
      </c>
      <c r="B219" s="8">
        <v>33.69</v>
      </c>
      <c r="C219" s="8">
        <v>9.68</v>
      </c>
      <c r="D219" s="8" t="s">
        <v>2380</v>
      </c>
      <c r="E219" s="8" t="s">
        <v>2380</v>
      </c>
      <c r="F219" s="8" t="s">
        <v>2380</v>
      </c>
      <c r="G219" s="8" t="s">
        <v>2381</v>
      </c>
      <c r="H219" s="8" t="s">
        <v>2382</v>
      </c>
      <c r="I219" s="12">
        <f t="shared" si="15"/>
        <v>0</v>
      </c>
      <c r="J219" s="12" t="str">
        <f t="shared" si="16"/>
        <v>Yes</v>
      </c>
      <c r="K219" s="12" t="str">
        <f t="shared" si="17"/>
        <v>No</v>
      </c>
      <c r="L219" s="12" t="str">
        <f t="shared" si="18"/>
        <v>Obesity</v>
      </c>
      <c r="M219" s="12" t="str">
        <f t="shared" si="19"/>
        <v>Diabetes</v>
      </c>
    </row>
    <row r="220" spans="1:13" x14ac:dyDescent="0.3">
      <c r="A220" s="8" t="s">
        <v>2154</v>
      </c>
      <c r="B220" s="8">
        <v>42.27</v>
      </c>
      <c r="C220" s="8">
        <v>6.05</v>
      </c>
      <c r="D220" s="8" t="s">
        <v>2382</v>
      </c>
      <c r="E220" s="8" t="s">
        <v>2380</v>
      </c>
      <c r="F220" s="8" t="s">
        <v>2380</v>
      </c>
      <c r="G220" s="8">
        <v>1</v>
      </c>
      <c r="H220" s="8" t="s">
        <v>2382</v>
      </c>
      <c r="I220" s="12">
        <f t="shared" si="15"/>
        <v>1</v>
      </c>
      <c r="J220" s="12" t="str">
        <f t="shared" si="16"/>
        <v>Yes</v>
      </c>
      <c r="K220" s="12" t="str">
        <f t="shared" si="17"/>
        <v>Yes</v>
      </c>
      <c r="L220" s="12" t="str">
        <f t="shared" si="18"/>
        <v>Obesity</v>
      </c>
      <c r="M220" s="12" t="str">
        <f t="shared" si="19"/>
        <v>Prediabetes</v>
      </c>
    </row>
    <row r="221" spans="1:13" x14ac:dyDescent="0.3">
      <c r="A221" s="8" t="s">
        <v>2153</v>
      </c>
      <c r="B221" s="8">
        <v>53.25</v>
      </c>
      <c r="C221" s="8">
        <v>6.11</v>
      </c>
      <c r="D221" s="8" t="s">
        <v>2382</v>
      </c>
      <c r="E221" s="8" t="s">
        <v>2380</v>
      </c>
      <c r="F221" s="8" t="s">
        <v>2383</v>
      </c>
      <c r="G221" s="8">
        <v>1</v>
      </c>
      <c r="H221" s="8" t="s">
        <v>2382</v>
      </c>
      <c r="I221" s="12">
        <f t="shared" si="15"/>
        <v>1</v>
      </c>
      <c r="J221" s="12" t="str">
        <f t="shared" si="16"/>
        <v>Yes</v>
      </c>
      <c r="K221" s="12" t="str">
        <f t="shared" si="17"/>
        <v>Yes</v>
      </c>
      <c r="L221" s="12" t="str">
        <f t="shared" si="18"/>
        <v>Obesity</v>
      </c>
      <c r="M221" s="12" t="str">
        <f t="shared" si="19"/>
        <v>Prediabetes</v>
      </c>
    </row>
    <row r="222" spans="1:13" x14ac:dyDescent="0.3">
      <c r="A222" s="8" t="s">
        <v>2152</v>
      </c>
      <c r="B222" s="8">
        <v>26.8</v>
      </c>
      <c r="C222" s="8">
        <v>10.93</v>
      </c>
      <c r="D222" s="8" t="s">
        <v>2382</v>
      </c>
      <c r="E222" s="8" t="s">
        <v>2380</v>
      </c>
      <c r="F222" s="8" t="s">
        <v>2380</v>
      </c>
      <c r="G222" s="8" t="s">
        <v>2381</v>
      </c>
      <c r="H222" s="8" t="s">
        <v>2380</v>
      </c>
      <c r="I222" s="12">
        <f t="shared" si="15"/>
        <v>0</v>
      </c>
      <c r="J222" s="12" t="str">
        <f t="shared" si="16"/>
        <v>No</v>
      </c>
      <c r="K222" s="12" t="str">
        <f t="shared" si="17"/>
        <v>Yes</v>
      </c>
      <c r="L222" s="12" t="str">
        <f t="shared" si="18"/>
        <v>Overweight</v>
      </c>
      <c r="M222" s="12" t="str">
        <f t="shared" si="19"/>
        <v>Diabetes</v>
      </c>
    </row>
    <row r="223" spans="1:13" x14ac:dyDescent="0.3">
      <c r="A223" s="8" t="s">
        <v>2151</v>
      </c>
      <c r="B223" s="8">
        <v>28.5</v>
      </c>
      <c r="C223" s="8">
        <v>5.12</v>
      </c>
      <c r="D223" s="8" t="s">
        <v>2380</v>
      </c>
      <c r="E223" s="8" t="s">
        <v>2380</v>
      </c>
      <c r="F223" s="8" t="s">
        <v>2380</v>
      </c>
      <c r="G223" s="8">
        <v>1</v>
      </c>
      <c r="H223" s="8" t="s">
        <v>2382</v>
      </c>
      <c r="I223" s="12">
        <f t="shared" si="15"/>
        <v>1</v>
      </c>
      <c r="J223" s="12" t="str">
        <f t="shared" si="16"/>
        <v>Yes</v>
      </c>
      <c r="K223" s="12" t="str">
        <f t="shared" si="17"/>
        <v>No</v>
      </c>
      <c r="L223" s="12" t="str">
        <f t="shared" si="18"/>
        <v>Overweight</v>
      </c>
      <c r="M223" s="12" t="str">
        <f t="shared" si="19"/>
        <v>Normal</v>
      </c>
    </row>
    <row r="224" spans="1:13" x14ac:dyDescent="0.3">
      <c r="A224" s="8" t="s">
        <v>2150</v>
      </c>
      <c r="B224" s="8">
        <v>22.895</v>
      </c>
      <c r="C224" s="8">
        <v>5.72</v>
      </c>
      <c r="D224" s="8" t="s">
        <v>2380</v>
      </c>
      <c r="E224" s="8" t="s">
        <v>2380</v>
      </c>
      <c r="F224" s="8" t="s">
        <v>2380</v>
      </c>
      <c r="G224" s="8" t="s">
        <v>2381</v>
      </c>
      <c r="H224" s="8" t="s">
        <v>2382</v>
      </c>
      <c r="I224" s="12">
        <f t="shared" si="15"/>
        <v>0</v>
      </c>
      <c r="J224" s="12" t="str">
        <f t="shared" si="16"/>
        <v>Yes</v>
      </c>
      <c r="K224" s="12" t="str">
        <f t="shared" si="17"/>
        <v>No</v>
      </c>
      <c r="L224" s="12" t="str">
        <f t="shared" si="18"/>
        <v>Normal Weight</v>
      </c>
      <c r="M224" s="12" t="str">
        <f t="shared" si="19"/>
        <v>Prediabetes</v>
      </c>
    </row>
    <row r="225" spans="1:13" x14ac:dyDescent="0.3">
      <c r="A225" s="8" t="s">
        <v>2149</v>
      </c>
      <c r="B225" s="8">
        <v>34.06</v>
      </c>
      <c r="C225" s="8">
        <v>11.83</v>
      </c>
      <c r="D225" s="8" t="s">
        <v>2382</v>
      </c>
      <c r="E225" s="8" t="s">
        <v>2380</v>
      </c>
      <c r="F225" s="8" t="s">
        <v>2380</v>
      </c>
      <c r="G225" s="8">
        <v>1</v>
      </c>
      <c r="H225" s="8" t="s">
        <v>2382</v>
      </c>
      <c r="I225" s="12">
        <f t="shared" si="15"/>
        <v>1</v>
      </c>
      <c r="J225" s="12" t="str">
        <f t="shared" si="16"/>
        <v>Yes</v>
      </c>
      <c r="K225" s="12" t="str">
        <f t="shared" si="17"/>
        <v>Yes</v>
      </c>
      <c r="L225" s="12" t="str">
        <f t="shared" si="18"/>
        <v>Obesity</v>
      </c>
      <c r="M225" s="12" t="str">
        <f t="shared" si="19"/>
        <v>Diabetes</v>
      </c>
    </row>
    <row r="226" spans="1:13" x14ac:dyDescent="0.3">
      <c r="A226" s="8" t="s">
        <v>2148</v>
      </c>
      <c r="B226" s="8">
        <v>36.409999999999997</v>
      </c>
      <c r="C226" s="8">
        <v>4.55</v>
      </c>
      <c r="D226" s="8" t="s">
        <v>2380</v>
      </c>
      <c r="E226" s="8" t="s">
        <v>2380</v>
      </c>
      <c r="F226" s="8" t="s">
        <v>2380</v>
      </c>
      <c r="G226" s="8" t="s">
        <v>2381</v>
      </c>
      <c r="H226" s="8" t="s">
        <v>2382</v>
      </c>
      <c r="I226" s="12">
        <f t="shared" si="15"/>
        <v>0</v>
      </c>
      <c r="J226" s="12" t="str">
        <f t="shared" si="16"/>
        <v>Yes</v>
      </c>
      <c r="K226" s="12" t="str">
        <f t="shared" si="17"/>
        <v>No</v>
      </c>
      <c r="L226" s="12" t="str">
        <f t="shared" si="18"/>
        <v>Obesity</v>
      </c>
      <c r="M226" s="12" t="str">
        <f t="shared" si="19"/>
        <v>Normal</v>
      </c>
    </row>
    <row r="227" spans="1:13" x14ac:dyDescent="0.3">
      <c r="A227" s="8" t="s">
        <v>2147</v>
      </c>
      <c r="B227" s="8">
        <v>52.3</v>
      </c>
      <c r="C227" s="8">
        <v>4.87</v>
      </c>
      <c r="D227" s="8" t="s">
        <v>2382</v>
      </c>
      <c r="E227" s="8" t="s">
        <v>2380</v>
      </c>
      <c r="F227" s="8" t="s">
        <v>2383</v>
      </c>
      <c r="G227" s="8">
        <v>1</v>
      </c>
      <c r="H227" s="8" t="s">
        <v>2382</v>
      </c>
      <c r="I227" s="12">
        <f t="shared" si="15"/>
        <v>1</v>
      </c>
      <c r="J227" s="12" t="str">
        <f t="shared" si="16"/>
        <v>Yes</v>
      </c>
      <c r="K227" s="12" t="str">
        <f t="shared" si="17"/>
        <v>Yes</v>
      </c>
      <c r="L227" s="12" t="str">
        <f t="shared" si="18"/>
        <v>Obesity</v>
      </c>
      <c r="M227" s="12" t="str">
        <f t="shared" si="19"/>
        <v>Normal</v>
      </c>
    </row>
    <row r="228" spans="1:13" x14ac:dyDescent="0.3">
      <c r="A228" s="8" t="s">
        <v>2146</v>
      </c>
      <c r="B228" s="8">
        <v>52.66</v>
      </c>
      <c r="C228" s="8">
        <v>4.45</v>
      </c>
      <c r="D228" s="8" t="s">
        <v>2380</v>
      </c>
      <c r="E228" s="8" t="s">
        <v>2380</v>
      </c>
      <c r="F228" s="8" t="s">
        <v>2380</v>
      </c>
      <c r="G228" s="8">
        <v>1</v>
      </c>
      <c r="H228" s="8" t="s">
        <v>2382</v>
      </c>
      <c r="I228" s="12">
        <f t="shared" si="15"/>
        <v>1</v>
      </c>
      <c r="J228" s="12" t="str">
        <f t="shared" si="16"/>
        <v>Yes</v>
      </c>
      <c r="K228" s="12" t="str">
        <f t="shared" si="17"/>
        <v>No</v>
      </c>
      <c r="L228" s="12" t="str">
        <f t="shared" si="18"/>
        <v>Obesity</v>
      </c>
      <c r="M228" s="12" t="str">
        <f t="shared" si="19"/>
        <v>Normal</v>
      </c>
    </row>
    <row r="229" spans="1:13" x14ac:dyDescent="0.3">
      <c r="A229" s="8" t="s">
        <v>2145</v>
      </c>
      <c r="B229" s="8">
        <v>29.57</v>
      </c>
      <c r="C229" s="8">
        <v>9.42</v>
      </c>
      <c r="D229" s="8" t="s">
        <v>2382</v>
      </c>
      <c r="E229" s="8" t="s">
        <v>2380</v>
      </c>
      <c r="F229" s="8" t="s">
        <v>2380</v>
      </c>
      <c r="G229" s="8" t="s">
        <v>2381</v>
      </c>
      <c r="H229" s="8" t="s">
        <v>2382</v>
      </c>
      <c r="I229" s="12">
        <f t="shared" si="15"/>
        <v>0</v>
      </c>
      <c r="J229" s="12" t="str">
        <f t="shared" si="16"/>
        <v>Yes</v>
      </c>
      <c r="K229" s="12" t="str">
        <f t="shared" si="17"/>
        <v>Yes</v>
      </c>
      <c r="L229" s="12" t="str">
        <f t="shared" si="18"/>
        <v>Overweight</v>
      </c>
      <c r="M229" s="12" t="str">
        <f t="shared" si="19"/>
        <v>Diabetes</v>
      </c>
    </row>
    <row r="230" spans="1:13" x14ac:dyDescent="0.3">
      <c r="A230" s="8" t="s">
        <v>2144</v>
      </c>
      <c r="B230" s="8">
        <v>36.99</v>
      </c>
      <c r="C230" s="8">
        <v>5.37</v>
      </c>
      <c r="D230" s="8" t="s">
        <v>2382</v>
      </c>
      <c r="E230" s="8" t="s">
        <v>2380</v>
      </c>
      <c r="F230" s="8" t="s">
        <v>2383</v>
      </c>
      <c r="G230" s="8">
        <v>1</v>
      </c>
      <c r="H230" s="8" t="s">
        <v>2382</v>
      </c>
      <c r="I230" s="12">
        <f t="shared" si="15"/>
        <v>1</v>
      </c>
      <c r="J230" s="12" t="str">
        <f t="shared" si="16"/>
        <v>Yes</v>
      </c>
      <c r="K230" s="12" t="str">
        <f t="shared" si="17"/>
        <v>Yes</v>
      </c>
      <c r="L230" s="12" t="str">
        <f t="shared" si="18"/>
        <v>Obesity</v>
      </c>
      <c r="M230" s="12" t="str">
        <f t="shared" si="19"/>
        <v>Normal</v>
      </c>
    </row>
    <row r="231" spans="1:13" x14ac:dyDescent="0.3">
      <c r="A231" s="8" t="s">
        <v>2143</v>
      </c>
      <c r="B231" s="8">
        <v>31.4</v>
      </c>
      <c r="C231" s="8">
        <v>4.5999999999999996</v>
      </c>
      <c r="D231" s="8" t="s">
        <v>2382</v>
      </c>
      <c r="E231" s="8" t="s">
        <v>2380</v>
      </c>
      <c r="F231" s="8" t="s">
        <v>2380</v>
      </c>
      <c r="G231" s="8">
        <v>1</v>
      </c>
      <c r="H231" s="8" t="s">
        <v>2382</v>
      </c>
      <c r="I231" s="12">
        <f t="shared" si="15"/>
        <v>1</v>
      </c>
      <c r="J231" s="12" t="str">
        <f t="shared" si="16"/>
        <v>Yes</v>
      </c>
      <c r="K231" s="12" t="str">
        <f t="shared" si="17"/>
        <v>Yes</v>
      </c>
      <c r="L231" s="12" t="str">
        <f t="shared" si="18"/>
        <v>Obesity</v>
      </c>
      <c r="M231" s="12" t="str">
        <f t="shared" si="19"/>
        <v>Normal</v>
      </c>
    </row>
    <row r="232" spans="1:13" x14ac:dyDescent="0.3">
      <c r="A232" s="8" t="s">
        <v>2142</v>
      </c>
      <c r="B232" s="8">
        <v>34.9</v>
      </c>
      <c r="C232" s="8">
        <v>6.22</v>
      </c>
      <c r="D232" s="8" t="s">
        <v>2380</v>
      </c>
      <c r="E232" s="8" t="s">
        <v>2380</v>
      </c>
      <c r="F232" s="8" t="s">
        <v>2383</v>
      </c>
      <c r="G232" s="8">
        <v>1</v>
      </c>
      <c r="H232" s="8" t="s">
        <v>2382</v>
      </c>
      <c r="I232" s="12">
        <f t="shared" si="15"/>
        <v>1</v>
      </c>
      <c r="J232" s="12" t="str">
        <f t="shared" si="16"/>
        <v>Yes</v>
      </c>
      <c r="K232" s="12" t="str">
        <f t="shared" si="17"/>
        <v>No</v>
      </c>
      <c r="L232" s="12" t="str">
        <f t="shared" si="18"/>
        <v>Obesity</v>
      </c>
      <c r="M232" s="12" t="str">
        <f t="shared" si="19"/>
        <v>Prediabetes</v>
      </c>
    </row>
    <row r="233" spans="1:13" x14ac:dyDescent="0.3">
      <c r="A233" s="8" t="s">
        <v>2141</v>
      </c>
      <c r="B233" s="8">
        <v>31.13</v>
      </c>
      <c r="C233" s="8">
        <v>4.5199999999999996</v>
      </c>
      <c r="D233" s="8" t="s">
        <v>2382</v>
      </c>
      <c r="E233" s="8" t="s">
        <v>2380</v>
      </c>
      <c r="F233" s="8" t="s">
        <v>2380</v>
      </c>
      <c r="G233" s="8">
        <v>1</v>
      </c>
      <c r="H233" s="8" t="s">
        <v>2382</v>
      </c>
      <c r="I233" s="12">
        <f t="shared" si="15"/>
        <v>1</v>
      </c>
      <c r="J233" s="12" t="str">
        <f t="shared" si="16"/>
        <v>Yes</v>
      </c>
      <c r="K233" s="12" t="str">
        <f t="shared" si="17"/>
        <v>Yes</v>
      </c>
      <c r="L233" s="12" t="str">
        <f t="shared" si="18"/>
        <v>Obesity</v>
      </c>
      <c r="M233" s="12" t="str">
        <f t="shared" si="19"/>
        <v>Normal</v>
      </c>
    </row>
    <row r="234" spans="1:13" x14ac:dyDescent="0.3">
      <c r="A234" s="8" t="s">
        <v>2140</v>
      </c>
      <c r="B234" s="8">
        <v>34.799999999999997</v>
      </c>
      <c r="C234" s="8">
        <v>6.18</v>
      </c>
      <c r="D234" s="8" t="s">
        <v>2380</v>
      </c>
      <c r="E234" s="8" t="s">
        <v>2380</v>
      </c>
      <c r="F234" s="8" t="s">
        <v>2383</v>
      </c>
      <c r="G234" s="8">
        <v>1</v>
      </c>
      <c r="H234" s="8" t="s">
        <v>2382</v>
      </c>
      <c r="I234" s="12">
        <f t="shared" si="15"/>
        <v>1</v>
      </c>
      <c r="J234" s="12" t="str">
        <f t="shared" si="16"/>
        <v>Yes</v>
      </c>
      <c r="K234" s="12" t="str">
        <f t="shared" si="17"/>
        <v>No</v>
      </c>
      <c r="L234" s="12" t="str">
        <f t="shared" si="18"/>
        <v>Obesity</v>
      </c>
      <c r="M234" s="12" t="str">
        <f t="shared" si="19"/>
        <v>Prediabetes</v>
      </c>
    </row>
    <row r="235" spans="1:13" x14ac:dyDescent="0.3">
      <c r="A235" s="8" t="s">
        <v>2139</v>
      </c>
      <c r="B235" s="8">
        <v>31.68</v>
      </c>
      <c r="C235" s="8">
        <v>4.4000000000000004</v>
      </c>
      <c r="D235" s="8" t="s">
        <v>2380</v>
      </c>
      <c r="E235" s="8" t="s">
        <v>2380</v>
      </c>
      <c r="F235" s="8" t="s">
        <v>2380</v>
      </c>
      <c r="G235" s="8" t="s">
        <v>2381</v>
      </c>
      <c r="H235" s="8" t="s">
        <v>2382</v>
      </c>
      <c r="I235" s="12">
        <f t="shared" si="15"/>
        <v>0</v>
      </c>
      <c r="J235" s="12" t="str">
        <f t="shared" si="16"/>
        <v>Yes</v>
      </c>
      <c r="K235" s="12" t="str">
        <f t="shared" si="17"/>
        <v>No</v>
      </c>
      <c r="L235" s="12" t="str">
        <f t="shared" si="18"/>
        <v>Obesity</v>
      </c>
      <c r="M235" s="12" t="str">
        <f t="shared" si="19"/>
        <v>Normal</v>
      </c>
    </row>
    <row r="236" spans="1:13" x14ac:dyDescent="0.3">
      <c r="A236" s="8" t="s">
        <v>2138</v>
      </c>
      <c r="B236" s="8">
        <v>33.534999999999997</v>
      </c>
      <c r="C236" s="8">
        <v>6.23</v>
      </c>
      <c r="D236" s="8" t="s">
        <v>2380</v>
      </c>
      <c r="E236" s="8" t="s">
        <v>2382</v>
      </c>
      <c r="F236" s="8" t="s">
        <v>2380</v>
      </c>
      <c r="G236" s="8">
        <v>1</v>
      </c>
      <c r="H236" s="8" t="s">
        <v>2382</v>
      </c>
      <c r="I236" s="12">
        <f t="shared" si="15"/>
        <v>1</v>
      </c>
      <c r="J236" s="12" t="str">
        <f t="shared" si="16"/>
        <v>Yes</v>
      </c>
      <c r="K236" s="12" t="str">
        <f t="shared" si="17"/>
        <v>No</v>
      </c>
      <c r="L236" s="12" t="str">
        <f t="shared" si="18"/>
        <v>Obesity</v>
      </c>
      <c r="M236" s="12" t="str">
        <f t="shared" si="19"/>
        <v>Prediabetes</v>
      </c>
    </row>
    <row r="237" spans="1:13" x14ac:dyDescent="0.3">
      <c r="A237" s="8" t="s">
        <v>2137</v>
      </c>
      <c r="B237" s="8">
        <v>31.92</v>
      </c>
      <c r="C237" s="8">
        <v>5.33</v>
      </c>
      <c r="D237" s="8" t="s">
        <v>2382</v>
      </c>
      <c r="E237" s="8" t="s">
        <v>2380</v>
      </c>
      <c r="F237" s="8" t="s">
        <v>2380</v>
      </c>
      <c r="G237" s="8" t="s">
        <v>2381</v>
      </c>
      <c r="H237" s="8" t="s">
        <v>2382</v>
      </c>
      <c r="I237" s="12">
        <f t="shared" si="15"/>
        <v>0</v>
      </c>
      <c r="J237" s="12" t="str">
        <f t="shared" si="16"/>
        <v>Yes</v>
      </c>
      <c r="K237" s="12" t="str">
        <f t="shared" si="17"/>
        <v>Yes</v>
      </c>
      <c r="L237" s="12" t="str">
        <f t="shared" si="18"/>
        <v>Obesity</v>
      </c>
      <c r="M237" s="12" t="str">
        <f t="shared" si="19"/>
        <v>Normal</v>
      </c>
    </row>
    <row r="238" spans="1:13" x14ac:dyDescent="0.3">
      <c r="A238" s="8" t="s">
        <v>2136</v>
      </c>
      <c r="B238" s="8">
        <v>32.700000000000003</v>
      </c>
      <c r="C238" s="8">
        <v>4.09</v>
      </c>
      <c r="D238" s="8" t="s">
        <v>2380</v>
      </c>
      <c r="E238" s="8" t="s">
        <v>2380</v>
      </c>
      <c r="F238" s="8" t="s">
        <v>2380</v>
      </c>
      <c r="G238" s="8">
        <v>1</v>
      </c>
      <c r="H238" s="8" t="s">
        <v>2382</v>
      </c>
      <c r="I238" s="12">
        <f t="shared" si="15"/>
        <v>1</v>
      </c>
      <c r="J238" s="12" t="str">
        <f t="shared" si="16"/>
        <v>Yes</v>
      </c>
      <c r="K238" s="12" t="str">
        <f t="shared" si="17"/>
        <v>No</v>
      </c>
      <c r="L238" s="12" t="str">
        <f t="shared" si="18"/>
        <v>Obesity</v>
      </c>
      <c r="M238" s="12" t="str">
        <f t="shared" si="19"/>
        <v>Normal</v>
      </c>
    </row>
    <row r="239" spans="1:13" x14ac:dyDescent="0.3">
      <c r="A239" s="8" t="s">
        <v>2135</v>
      </c>
      <c r="B239" s="8">
        <v>41.25</v>
      </c>
      <c r="C239" s="8">
        <v>5.19</v>
      </c>
      <c r="D239" s="8" t="s">
        <v>2380</v>
      </c>
      <c r="E239" s="8" t="s">
        <v>2380</v>
      </c>
      <c r="F239" s="8" t="s">
        <v>2380</v>
      </c>
      <c r="G239" s="8" t="s">
        <v>2381</v>
      </c>
      <c r="H239" s="8" t="s">
        <v>2382</v>
      </c>
      <c r="I239" s="12">
        <f t="shared" si="15"/>
        <v>0</v>
      </c>
      <c r="J239" s="12" t="str">
        <f t="shared" si="16"/>
        <v>Yes</v>
      </c>
      <c r="K239" s="12" t="str">
        <f t="shared" si="17"/>
        <v>No</v>
      </c>
      <c r="L239" s="12" t="str">
        <f t="shared" si="18"/>
        <v>Obesity</v>
      </c>
      <c r="M239" s="12" t="str">
        <f t="shared" si="19"/>
        <v>Normal</v>
      </c>
    </row>
    <row r="240" spans="1:13" x14ac:dyDescent="0.3">
      <c r="A240" s="8" t="s">
        <v>2134</v>
      </c>
      <c r="B240" s="8">
        <v>33.11</v>
      </c>
      <c r="C240" s="8">
        <v>4.12</v>
      </c>
      <c r="D240" s="8" t="s">
        <v>2380</v>
      </c>
      <c r="E240" s="8" t="s">
        <v>2380</v>
      </c>
      <c r="F240" s="8" t="s">
        <v>2383</v>
      </c>
      <c r="G240" s="8">
        <v>1</v>
      </c>
      <c r="H240" s="8" t="s">
        <v>2382</v>
      </c>
      <c r="I240" s="12">
        <f t="shared" si="15"/>
        <v>1</v>
      </c>
      <c r="J240" s="12" t="str">
        <f t="shared" si="16"/>
        <v>Yes</v>
      </c>
      <c r="K240" s="12" t="str">
        <f t="shared" si="17"/>
        <v>No</v>
      </c>
      <c r="L240" s="12" t="str">
        <f t="shared" si="18"/>
        <v>Obesity</v>
      </c>
      <c r="M240" s="12" t="str">
        <f t="shared" si="19"/>
        <v>Normal</v>
      </c>
    </row>
    <row r="241" spans="1:13" x14ac:dyDescent="0.3">
      <c r="A241" s="8" t="s">
        <v>2133</v>
      </c>
      <c r="B241" s="8">
        <v>36.159999999999997</v>
      </c>
      <c r="C241" s="8">
        <v>5.0999999999999996</v>
      </c>
      <c r="D241" s="8" t="s">
        <v>2380</v>
      </c>
      <c r="E241" s="8" t="s">
        <v>2380</v>
      </c>
      <c r="F241" s="8" t="s">
        <v>2380</v>
      </c>
      <c r="G241" s="8">
        <v>1</v>
      </c>
      <c r="H241" s="8" t="s">
        <v>2382</v>
      </c>
      <c r="I241" s="12">
        <f t="shared" si="15"/>
        <v>1</v>
      </c>
      <c r="J241" s="12" t="str">
        <f t="shared" si="16"/>
        <v>Yes</v>
      </c>
      <c r="K241" s="12" t="str">
        <f t="shared" si="17"/>
        <v>No</v>
      </c>
      <c r="L241" s="12" t="str">
        <f t="shared" si="18"/>
        <v>Obesity</v>
      </c>
      <c r="M241" s="12" t="str">
        <f t="shared" si="19"/>
        <v>Normal</v>
      </c>
    </row>
    <row r="242" spans="1:13" x14ac:dyDescent="0.3">
      <c r="A242" s="8" t="s">
        <v>2132</v>
      </c>
      <c r="B242" s="8">
        <v>33.72</v>
      </c>
      <c r="C242" s="8">
        <v>6.21</v>
      </c>
      <c r="D242" s="8" t="s">
        <v>2382</v>
      </c>
      <c r="E242" s="8" t="s">
        <v>2380</v>
      </c>
      <c r="F242" s="8" t="s">
        <v>2383</v>
      </c>
      <c r="G242" s="8">
        <v>1</v>
      </c>
      <c r="H242" s="8" t="s">
        <v>2382</v>
      </c>
      <c r="I242" s="12">
        <f t="shared" si="15"/>
        <v>1</v>
      </c>
      <c r="J242" s="12" t="str">
        <f t="shared" si="16"/>
        <v>Yes</v>
      </c>
      <c r="K242" s="12" t="str">
        <f t="shared" si="17"/>
        <v>Yes</v>
      </c>
      <c r="L242" s="12" t="str">
        <f t="shared" si="18"/>
        <v>Obesity</v>
      </c>
      <c r="M242" s="12" t="str">
        <f t="shared" si="19"/>
        <v>Prediabetes</v>
      </c>
    </row>
    <row r="243" spans="1:13" x14ac:dyDescent="0.3">
      <c r="A243" s="8" t="s">
        <v>2130</v>
      </c>
      <c r="B243" s="8">
        <v>37.74</v>
      </c>
      <c r="C243" s="8">
        <v>9.5299999999999994</v>
      </c>
      <c r="D243" s="8" t="s">
        <v>2382</v>
      </c>
      <c r="E243" s="8" t="s">
        <v>2380</v>
      </c>
      <c r="F243" s="8" t="s">
        <v>2380</v>
      </c>
      <c r="G243" s="8">
        <v>1</v>
      </c>
      <c r="H243" s="8" t="s">
        <v>2382</v>
      </c>
      <c r="I243" s="12">
        <f t="shared" si="15"/>
        <v>1</v>
      </c>
      <c r="J243" s="12" t="str">
        <f t="shared" si="16"/>
        <v>Yes</v>
      </c>
      <c r="K243" s="12" t="str">
        <f t="shared" si="17"/>
        <v>Yes</v>
      </c>
      <c r="L243" s="12" t="str">
        <f t="shared" si="18"/>
        <v>Obesity</v>
      </c>
      <c r="M243" s="12" t="str">
        <f t="shared" si="19"/>
        <v>Diabetes</v>
      </c>
    </row>
    <row r="244" spans="1:13" x14ac:dyDescent="0.3">
      <c r="A244" s="8" t="s">
        <v>2129</v>
      </c>
      <c r="B244" s="8">
        <v>48.75</v>
      </c>
      <c r="C244" s="8">
        <v>4.6399999999999997</v>
      </c>
      <c r="D244" s="8" t="s">
        <v>2382</v>
      </c>
      <c r="E244" s="8" t="s">
        <v>2380</v>
      </c>
      <c r="F244" s="8" t="s">
        <v>2380</v>
      </c>
      <c r="G244" s="8">
        <v>1</v>
      </c>
      <c r="H244" s="8" t="s">
        <v>2382</v>
      </c>
      <c r="I244" s="12">
        <f t="shared" si="15"/>
        <v>1</v>
      </c>
      <c r="J244" s="12" t="str">
        <f t="shared" si="16"/>
        <v>Yes</v>
      </c>
      <c r="K244" s="12" t="str">
        <f t="shared" si="17"/>
        <v>Yes</v>
      </c>
      <c r="L244" s="12" t="str">
        <f t="shared" si="18"/>
        <v>Obesity</v>
      </c>
      <c r="M244" s="12" t="str">
        <f t="shared" si="19"/>
        <v>Normal</v>
      </c>
    </row>
    <row r="245" spans="1:13" x14ac:dyDescent="0.3">
      <c r="A245" s="8" t="s">
        <v>2128</v>
      </c>
      <c r="B245" s="8">
        <v>31.065000000000001</v>
      </c>
      <c r="C245" s="8">
        <v>5.05</v>
      </c>
      <c r="D245" s="8" t="s">
        <v>2380</v>
      </c>
      <c r="E245" s="8" t="s">
        <v>2380</v>
      </c>
      <c r="F245" s="8" t="s">
        <v>2380</v>
      </c>
      <c r="G245" s="8">
        <v>1</v>
      </c>
      <c r="H245" s="8" t="s">
        <v>2382</v>
      </c>
      <c r="I245" s="12">
        <f t="shared" si="15"/>
        <v>1</v>
      </c>
      <c r="J245" s="12" t="str">
        <f t="shared" si="16"/>
        <v>Yes</v>
      </c>
      <c r="K245" s="12" t="str">
        <f t="shared" si="17"/>
        <v>No</v>
      </c>
      <c r="L245" s="12" t="str">
        <f t="shared" si="18"/>
        <v>Obesity</v>
      </c>
      <c r="M245" s="12" t="str">
        <f t="shared" si="19"/>
        <v>Normal</v>
      </c>
    </row>
    <row r="246" spans="1:13" x14ac:dyDescent="0.3">
      <c r="A246" s="8" t="s">
        <v>2127</v>
      </c>
      <c r="B246" s="8">
        <v>23.55</v>
      </c>
      <c r="C246" s="8">
        <v>10.38</v>
      </c>
      <c r="D246" s="8" t="s">
        <v>2380</v>
      </c>
      <c r="E246" s="8" t="s">
        <v>2380</v>
      </c>
      <c r="F246" s="8" t="s">
        <v>2380</v>
      </c>
      <c r="G246" s="8" t="s">
        <v>2381</v>
      </c>
      <c r="H246" s="8" t="s">
        <v>2382</v>
      </c>
      <c r="I246" s="12">
        <f t="shared" si="15"/>
        <v>0</v>
      </c>
      <c r="J246" s="12" t="str">
        <f t="shared" si="16"/>
        <v>Yes</v>
      </c>
      <c r="K246" s="12" t="str">
        <f t="shared" si="17"/>
        <v>No</v>
      </c>
      <c r="L246" s="12" t="str">
        <f t="shared" si="18"/>
        <v>Normal Weight</v>
      </c>
      <c r="M246" s="12" t="str">
        <f t="shared" si="19"/>
        <v>Diabetes</v>
      </c>
    </row>
    <row r="247" spans="1:13" x14ac:dyDescent="0.3">
      <c r="A247" s="8" t="s">
        <v>2126</v>
      </c>
      <c r="B247" s="8">
        <v>30.18</v>
      </c>
      <c r="C247" s="8">
        <v>8.31</v>
      </c>
      <c r="D247" s="8" t="s">
        <v>2382</v>
      </c>
      <c r="E247" s="8" t="s">
        <v>2380</v>
      </c>
      <c r="F247" s="8" t="s">
        <v>2380</v>
      </c>
      <c r="G247" s="8">
        <v>1</v>
      </c>
      <c r="H247" s="8" t="s">
        <v>2382</v>
      </c>
      <c r="I247" s="12">
        <f t="shared" si="15"/>
        <v>1</v>
      </c>
      <c r="J247" s="12" t="str">
        <f t="shared" si="16"/>
        <v>Yes</v>
      </c>
      <c r="K247" s="12" t="str">
        <f t="shared" si="17"/>
        <v>Yes</v>
      </c>
      <c r="L247" s="12" t="str">
        <f t="shared" si="18"/>
        <v>Obesity</v>
      </c>
      <c r="M247" s="12" t="str">
        <f t="shared" si="19"/>
        <v>Diabetes</v>
      </c>
    </row>
    <row r="248" spans="1:13" x14ac:dyDescent="0.3">
      <c r="A248" s="8" t="s">
        <v>2125</v>
      </c>
      <c r="B248" s="8">
        <v>29.94</v>
      </c>
      <c r="C248" s="8">
        <v>7.59</v>
      </c>
      <c r="D248" s="8" t="s">
        <v>2380</v>
      </c>
      <c r="E248" s="8" t="s">
        <v>2380</v>
      </c>
      <c r="F248" s="8" t="s">
        <v>2380</v>
      </c>
      <c r="G248" s="8" t="s">
        <v>2381</v>
      </c>
      <c r="H248" s="8" t="s">
        <v>2382</v>
      </c>
      <c r="I248" s="12">
        <f t="shared" si="15"/>
        <v>0</v>
      </c>
      <c r="J248" s="12" t="str">
        <f t="shared" si="16"/>
        <v>Yes</v>
      </c>
      <c r="K248" s="12" t="str">
        <f t="shared" si="17"/>
        <v>No</v>
      </c>
      <c r="L248" s="12" t="str">
        <f t="shared" si="18"/>
        <v>Overweight</v>
      </c>
      <c r="M248" s="12" t="str">
        <f t="shared" si="19"/>
        <v>Diabetes</v>
      </c>
    </row>
    <row r="249" spans="1:13" x14ac:dyDescent="0.3">
      <c r="A249" s="8" t="s">
        <v>2124</v>
      </c>
      <c r="B249" s="8">
        <v>31.4</v>
      </c>
      <c r="C249" s="8">
        <v>5.49</v>
      </c>
      <c r="D249" s="8" t="s">
        <v>2380</v>
      </c>
      <c r="E249" s="8" t="s">
        <v>2380</v>
      </c>
      <c r="F249" s="8" t="s">
        <v>2380</v>
      </c>
      <c r="G249" s="8" t="s">
        <v>2381</v>
      </c>
      <c r="H249" s="8" t="s">
        <v>2382</v>
      </c>
      <c r="I249" s="12">
        <f t="shared" si="15"/>
        <v>0</v>
      </c>
      <c r="J249" s="12" t="str">
        <f t="shared" si="16"/>
        <v>Yes</v>
      </c>
      <c r="K249" s="12" t="str">
        <f t="shared" si="17"/>
        <v>No</v>
      </c>
      <c r="L249" s="12" t="str">
        <f t="shared" si="18"/>
        <v>Obesity</v>
      </c>
      <c r="M249" s="12" t="str">
        <f t="shared" si="19"/>
        <v>Normal</v>
      </c>
    </row>
    <row r="250" spans="1:13" x14ac:dyDescent="0.3">
      <c r="A250" s="8" t="s">
        <v>2123</v>
      </c>
      <c r="B250" s="8">
        <v>53.06</v>
      </c>
      <c r="C250" s="8">
        <v>11.68</v>
      </c>
      <c r="D250" s="8" t="s">
        <v>2380</v>
      </c>
      <c r="E250" s="8" t="s">
        <v>2380</v>
      </c>
      <c r="F250" s="8" t="s">
        <v>2380</v>
      </c>
      <c r="G250" s="8" t="s">
        <v>2381</v>
      </c>
      <c r="H250" s="8" t="s">
        <v>2382</v>
      </c>
      <c r="I250" s="12">
        <f t="shared" si="15"/>
        <v>0</v>
      </c>
      <c r="J250" s="12" t="str">
        <f t="shared" si="16"/>
        <v>Yes</v>
      </c>
      <c r="K250" s="12" t="str">
        <f t="shared" si="17"/>
        <v>No</v>
      </c>
      <c r="L250" s="12" t="str">
        <f t="shared" si="18"/>
        <v>Obesity</v>
      </c>
      <c r="M250" s="12" t="str">
        <f t="shared" si="19"/>
        <v>Diabetes</v>
      </c>
    </row>
    <row r="251" spans="1:13" x14ac:dyDescent="0.3">
      <c r="A251" s="8" t="s">
        <v>2122</v>
      </c>
      <c r="B251" s="8">
        <v>30.25</v>
      </c>
      <c r="C251" s="8">
        <v>4.1900000000000004</v>
      </c>
      <c r="D251" s="8" t="s">
        <v>2380</v>
      </c>
      <c r="E251" s="8" t="s">
        <v>2380</v>
      </c>
      <c r="F251" s="8" t="s">
        <v>2380</v>
      </c>
      <c r="G251" s="8">
        <v>2</v>
      </c>
      <c r="H251" s="8" t="s">
        <v>2382</v>
      </c>
      <c r="I251" s="12">
        <f t="shared" si="15"/>
        <v>2</v>
      </c>
      <c r="J251" s="12" t="str">
        <f t="shared" si="16"/>
        <v>Yes</v>
      </c>
      <c r="K251" s="12" t="str">
        <f t="shared" si="17"/>
        <v>No</v>
      </c>
      <c r="L251" s="12" t="str">
        <f t="shared" si="18"/>
        <v>Obesity</v>
      </c>
      <c r="M251" s="12" t="str">
        <f t="shared" si="19"/>
        <v>Normal</v>
      </c>
    </row>
    <row r="252" spans="1:13" x14ac:dyDescent="0.3">
      <c r="A252" s="8" t="s">
        <v>2121</v>
      </c>
      <c r="B252" s="8">
        <v>46.68</v>
      </c>
      <c r="C252" s="8">
        <v>4.01</v>
      </c>
      <c r="D252" s="8" t="s">
        <v>2380</v>
      </c>
      <c r="E252" s="8" t="s">
        <v>2380</v>
      </c>
      <c r="F252" s="8" t="s">
        <v>2380</v>
      </c>
      <c r="G252" s="8" t="s">
        <v>2381</v>
      </c>
      <c r="H252" s="8" t="s">
        <v>2382</v>
      </c>
      <c r="I252" s="12">
        <f t="shared" si="15"/>
        <v>0</v>
      </c>
      <c r="J252" s="12" t="str">
        <f t="shared" si="16"/>
        <v>Yes</v>
      </c>
      <c r="K252" s="12" t="str">
        <f t="shared" si="17"/>
        <v>No</v>
      </c>
      <c r="L252" s="12" t="str">
        <f t="shared" si="18"/>
        <v>Obesity</v>
      </c>
      <c r="M252" s="12" t="str">
        <f t="shared" si="19"/>
        <v>Normal</v>
      </c>
    </row>
    <row r="253" spans="1:13" x14ac:dyDescent="0.3">
      <c r="A253" s="8" t="s">
        <v>2120</v>
      </c>
      <c r="B253" s="8">
        <v>30.4</v>
      </c>
      <c r="C253" s="8">
        <v>5.91</v>
      </c>
      <c r="D253" s="8" t="s">
        <v>2380</v>
      </c>
      <c r="E253" s="8" t="s">
        <v>2382</v>
      </c>
      <c r="F253" s="8" t="s">
        <v>2380</v>
      </c>
      <c r="G253" s="8">
        <v>2</v>
      </c>
      <c r="H253" s="8" t="s">
        <v>2382</v>
      </c>
      <c r="I253" s="12">
        <f t="shared" si="15"/>
        <v>2</v>
      </c>
      <c r="J253" s="12" t="str">
        <f t="shared" si="16"/>
        <v>Yes</v>
      </c>
      <c r="K253" s="12" t="str">
        <f t="shared" si="17"/>
        <v>No</v>
      </c>
      <c r="L253" s="12" t="str">
        <f t="shared" si="18"/>
        <v>Obesity</v>
      </c>
      <c r="M253" s="12" t="str">
        <f t="shared" si="19"/>
        <v>Prediabetes</v>
      </c>
    </row>
    <row r="254" spans="1:13" x14ac:dyDescent="0.3">
      <c r="A254" s="8" t="s">
        <v>2119</v>
      </c>
      <c r="B254" s="8">
        <v>30.2</v>
      </c>
      <c r="C254" s="8">
        <v>4.47</v>
      </c>
      <c r="D254" s="8" t="s">
        <v>2382</v>
      </c>
      <c r="E254" s="8" t="s">
        <v>2380</v>
      </c>
      <c r="F254" s="8" t="s">
        <v>2383</v>
      </c>
      <c r="G254" s="8">
        <v>1</v>
      </c>
      <c r="H254" s="8" t="s">
        <v>2382</v>
      </c>
      <c r="I254" s="12">
        <f t="shared" si="15"/>
        <v>1</v>
      </c>
      <c r="J254" s="12" t="str">
        <f t="shared" si="16"/>
        <v>Yes</v>
      </c>
      <c r="K254" s="12" t="str">
        <f t="shared" si="17"/>
        <v>Yes</v>
      </c>
      <c r="L254" s="12" t="str">
        <f t="shared" si="18"/>
        <v>Obesity</v>
      </c>
      <c r="M254" s="12" t="str">
        <f t="shared" si="19"/>
        <v>Normal</v>
      </c>
    </row>
    <row r="255" spans="1:13" x14ac:dyDescent="0.3">
      <c r="A255" s="8" t="s">
        <v>2118</v>
      </c>
      <c r="B255" s="8">
        <v>51.18</v>
      </c>
      <c r="C255" s="8">
        <v>4.5599999999999996</v>
      </c>
      <c r="D255" s="8" t="s">
        <v>2382</v>
      </c>
      <c r="E255" s="8" t="s">
        <v>2382</v>
      </c>
      <c r="F255" s="8" t="s">
        <v>2380</v>
      </c>
      <c r="G255" s="8">
        <v>2</v>
      </c>
      <c r="H255" s="8" t="s">
        <v>2382</v>
      </c>
      <c r="I255" s="12">
        <f t="shared" si="15"/>
        <v>2</v>
      </c>
      <c r="J255" s="12" t="str">
        <f t="shared" si="16"/>
        <v>Yes</v>
      </c>
      <c r="K255" s="12" t="str">
        <f t="shared" si="17"/>
        <v>Yes</v>
      </c>
      <c r="L255" s="12" t="str">
        <f t="shared" si="18"/>
        <v>Obesity</v>
      </c>
      <c r="M255" s="12" t="str">
        <f t="shared" si="19"/>
        <v>Normal</v>
      </c>
    </row>
    <row r="256" spans="1:13" x14ac:dyDescent="0.3">
      <c r="A256" s="8" t="s">
        <v>2117</v>
      </c>
      <c r="B256" s="8">
        <v>22.18</v>
      </c>
      <c r="C256" s="8">
        <v>9.9</v>
      </c>
      <c r="D256" s="8" t="s">
        <v>2380</v>
      </c>
      <c r="E256" s="8" t="s">
        <v>2380</v>
      </c>
      <c r="F256" s="8" t="s">
        <v>2380</v>
      </c>
      <c r="G256" s="8" t="s">
        <v>2381</v>
      </c>
      <c r="H256" s="8" t="s">
        <v>2382</v>
      </c>
      <c r="I256" s="12">
        <f t="shared" si="15"/>
        <v>0</v>
      </c>
      <c r="J256" s="12" t="str">
        <f t="shared" si="16"/>
        <v>Yes</v>
      </c>
      <c r="K256" s="12" t="str">
        <f t="shared" si="17"/>
        <v>No</v>
      </c>
      <c r="L256" s="12" t="str">
        <f t="shared" si="18"/>
        <v>Normal Weight</v>
      </c>
      <c r="M256" s="12" t="str">
        <f t="shared" si="19"/>
        <v>Diabetes</v>
      </c>
    </row>
    <row r="257" spans="1:13" x14ac:dyDescent="0.3">
      <c r="A257" s="8" t="s">
        <v>2116</v>
      </c>
      <c r="B257" s="8">
        <v>31.92</v>
      </c>
      <c r="C257" s="8">
        <v>5.1100000000000003</v>
      </c>
      <c r="D257" s="8" t="s">
        <v>2380</v>
      </c>
      <c r="E257" s="8" t="s">
        <v>2380</v>
      </c>
      <c r="F257" s="8" t="s">
        <v>2383</v>
      </c>
      <c r="G257" s="8">
        <v>1</v>
      </c>
      <c r="H257" s="8" t="s">
        <v>2382</v>
      </c>
      <c r="I257" s="12">
        <f t="shared" si="15"/>
        <v>1</v>
      </c>
      <c r="J257" s="12" t="str">
        <f t="shared" si="16"/>
        <v>Yes</v>
      </c>
      <c r="K257" s="12" t="str">
        <f t="shared" si="17"/>
        <v>No</v>
      </c>
      <c r="L257" s="12" t="str">
        <f t="shared" si="18"/>
        <v>Obesity</v>
      </c>
      <c r="M257" s="12" t="str">
        <f t="shared" si="19"/>
        <v>Normal</v>
      </c>
    </row>
    <row r="258" spans="1:13" x14ac:dyDescent="0.3">
      <c r="A258" s="8" t="s">
        <v>2115</v>
      </c>
      <c r="B258" s="8">
        <v>31.73</v>
      </c>
      <c r="C258" s="8">
        <v>5.73</v>
      </c>
      <c r="D258" s="8" t="s">
        <v>2380</v>
      </c>
      <c r="E258" s="8" t="s">
        <v>2382</v>
      </c>
      <c r="F258" s="8" t="s">
        <v>2380</v>
      </c>
      <c r="G258" s="8">
        <v>1</v>
      </c>
      <c r="H258" s="8" t="s">
        <v>2382</v>
      </c>
      <c r="I258" s="12">
        <f t="shared" si="15"/>
        <v>1</v>
      </c>
      <c r="J258" s="12" t="str">
        <f t="shared" si="16"/>
        <v>Yes</v>
      </c>
      <c r="K258" s="12" t="str">
        <f t="shared" si="17"/>
        <v>No</v>
      </c>
      <c r="L258" s="12" t="str">
        <f t="shared" si="18"/>
        <v>Obesity</v>
      </c>
      <c r="M258" s="12" t="str">
        <f t="shared" si="19"/>
        <v>Prediabetes</v>
      </c>
    </row>
    <row r="259" spans="1:13" x14ac:dyDescent="0.3">
      <c r="A259" s="8" t="s">
        <v>2114</v>
      </c>
      <c r="B259" s="8">
        <v>45.52</v>
      </c>
      <c r="C259" s="8">
        <v>6.04</v>
      </c>
      <c r="D259" s="8" t="s">
        <v>2380</v>
      </c>
      <c r="E259" s="8" t="s">
        <v>2380</v>
      </c>
      <c r="F259" s="8" t="s">
        <v>2383</v>
      </c>
      <c r="G259" s="8">
        <v>1</v>
      </c>
      <c r="H259" s="8" t="s">
        <v>2382</v>
      </c>
      <c r="I259" s="12">
        <f t="shared" ref="I259:I322" si="20">IF(G259="No major surgery",0,G259)</f>
        <v>1</v>
      </c>
      <c r="J259" s="12" t="str">
        <f t="shared" ref="J259:J322" si="21">PROPER(H259)</f>
        <v>Yes</v>
      </c>
      <c r="K259" s="12" t="str">
        <f t="shared" ref="K259:K322" si="22">PROPER(D259)</f>
        <v>No</v>
      </c>
      <c r="L259" s="12" t="str">
        <f t="shared" ref="L259:L322" si="23">IF(B259&lt;18.5,"Underweight",IF(B259&lt;25,"Normal Weight",IF(B259&lt;30,"Overweight","Obesity")))</f>
        <v>Obesity</v>
      </c>
      <c r="M259" s="12" t="str">
        <f t="shared" ref="M259:M322" si="24">IF(C259&lt;5.7,"Normal",IF(C259&lt;6.5,"Prediabetes","Diabetes"))</f>
        <v>Prediabetes</v>
      </c>
    </row>
    <row r="260" spans="1:13" x14ac:dyDescent="0.3">
      <c r="A260" s="8" t="s">
        <v>2113</v>
      </c>
      <c r="B260" s="8">
        <v>52.81</v>
      </c>
      <c r="C260" s="8">
        <v>5.19</v>
      </c>
      <c r="D260" s="8" t="s">
        <v>2380</v>
      </c>
      <c r="E260" s="8" t="s">
        <v>2380</v>
      </c>
      <c r="F260" s="8" t="s">
        <v>2383</v>
      </c>
      <c r="G260" s="8">
        <v>1</v>
      </c>
      <c r="H260" s="8" t="s">
        <v>2382</v>
      </c>
      <c r="I260" s="12">
        <f t="shared" si="20"/>
        <v>1</v>
      </c>
      <c r="J260" s="12" t="str">
        <f t="shared" si="21"/>
        <v>Yes</v>
      </c>
      <c r="K260" s="12" t="str">
        <f t="shared" si="22"/>
        <v>No</v>
      </c>
      <c r="L260" s="12" t="str">
        <f t="shared" si="23"/>
        <v>Obesity</v>
      </c>
      <c r="M260" s="12" t="str">
        <f t="shared" si="24"/>
        <v>Normal</v>
      </c>
    </row>
    <row r="261" spans="1:13" x14ac:dyDescent="0.3">
      <c r="A261" s="8" t="s">
        <v>2112</v>
      </c>
      <c r="B261" s="8">
        <v>33.58</v>
      </c>
      <c r="C261" s="8">
        <v>5.56</v>
      </c>
      <c r="D261" s="8" t="s">
        <v>2380</v>
      </c>
      <c r="E261" s="8" t="s">
        <v>2380</v>
      </c>
      <c r="F261" s="8" t="s">
        <v>2380</v>
      </c>
      <c r="G261" s="8">
        <v>1</v>
      </c>
      <c r="H261" s="8" t="s">
        <v>2382</v>
      </c>
      <c r="I261" s="12">
        <f t="shared" si="20"/>
        <v>1</v>
      </c>
      <c r="J261" s="12" t="str">
        <f t="shared" si="21"/>
        <v>Yes</v>
      </c>
      <c r="K261" s="12" t="str">
        <f t="shared" si="22"/>
        <v>No</v>
      </c>
      <c r="L261" s="12" t="str">
        <f t="shared" si="23"/>
        <v>Obesity</v>
      </c>
      <c r="M261" s="12" t="str">
        <f t="shared" si="24"/>
        <v>Normal</v>
      </c>
    </row>
    <row r="262" spans="1:13" x14ac:dyDescent="0.3">
      <c r="A262" s="8" t="s">
        <v>2111</v>
      </c>
      <c r="B262" s="8">
        <v>30.684999999999999</v>
      </c>
      <c r="C262" s="8">
        <v>8.23</v>
      </c>
      <c r="D262" s="8" t="s">
        <v>2380</v>
      </c>
      <c r="E262" s="8" t="s">
        <v>2380</v>
      </c>
      <c r="F262" s="8" t="s">
        <v>2380</v>
      </c>
      <c r="G262" s="8" t="s">
        <v>2381</v>
      </c>
      <c r="H262" s="8" t="s">
        <v>2382</v>
      </c>
      <c r="I262" s="12">
        <f t="shared" si="20"/>
        <v>0</v>
      </c>
      <c r="J262" s="12" t="str">
        <f t="shared" si="21"/>
        <v>Yes</v>
      </c>
      <c r="K262" s="12" t="str">
        <f t="shared" si="22"/>
        <v>No</v>
      </c>
      <c r="L262" s="12" t="str">
        <f t="shared" si="23"/>
        <v>Obesity</v>
      </c>
      <c r="M262" s="12" t="str">
        <f t="shared" si="24"/>
        <v>Diabetes</v>
      </c>
    </row>
    <row r="263" spans="1:13" x14ac:dyDescent="0.3">
      <c r="A263" s="8" t="s">
        <v>2110</v>
      </c>
      <c r="B263" s="8">
        <v>37.524999999999999</v>
      </c>
      <c r="C263" s="8">
        <v>9.0299999999999994</v>
      </c>
      <c r="D263" s="8" t="s">
        <v>2382</v>
      </c>
      <c r="E263" s="8" t="s">
        <v>2380</v>
      </c>
      <c r="F263" s="8" t="s">
        <v>2380</v>
      </c>
      <c r="G263" s="8">
        <v>2</v>
      </c>
      <c r="H263" s="8" t="s">
        <v>2380</v>
      </c>
      <c r="I263" s="12">
        <f t="shared" si="20"/>
        <v>2</v>
      </c>
      <c r="J263" s="12" t="str">
        <f t="shared" si="21"/>
        <v>No</v>
      </c>
      <c r="K263" s="12" t="str">
        <f t="shared" si="22"/>
        <v>Yes</v>
      </c>
      <c r="L263" s="12" t="str">
        <f t="shared" si="23"/>
        <v>Obesity</v>
      </c>
      <c r="M263" s="12" t="str">
        <f t="shared" si="24"/>
        <v>Diabetes</v>
      </c>
    </row>
    <row r="264" spans="1:13" x14ac:dyDescent="0.3">
      <c r="A264" s="8" t="s">
        <v>2109</v>
      </c>
      <c r="B264" s="8">
        <v>34.5</v>
      </c>
      <c r="C264" s="8">
        <v>4.07</v>
      </c>
      <c r="D264" s="8" t="s">
        <v>2382</v>
      </c>
      <c r="E264" s="8" t="s">
        <v>2380</v>
      </c>
      <c r="F264" s="8" t="s">
        <v>2380</v>
      </c>
      <c r="G264" s="8" t="s">
        <v>2381</v>
      </c>
      <c r="H264" s="8" t="s">
        <v>2382</v>
      </c>
      <c r="I264" s="12">
        <f t="shared" si="20"/>
        <v>0</v>
      </c>
      <c r="J264" s="12" t="str">
        <f t="shared" si="21"/>
        <v>Yes</v>
      </c>
      <c r="K264" s="12" t="str">
        <f t="shared" si="22"/>
        <v>Yes</v>
      </c>
      <c r="L264" s="12" t="str">
        <f t="shared" si="23"/>
        <v>Obesity</v>
      </c>
      <c r="M264" s="12" t="str">
        <f t="shared" si="24"/>
        <v>Normal</v>
      </c>
    </row>
    <row r="265" spans="1:13" x14ac:dyDescent="0.3">
      <c r="A265" s="8" t="s">
        <v>2108</v>
      </c>
      <c r="B265" s="8">
        <v>28.16</v>
      </c>
      <c r="C265" s="8">
        <v>5.77</v>
      </c>
      <c r="D265" s="8" t="s">
        <v>2380</v>
      </c>
      <c r="E265" s="8" t="s">
        <v>2380</v>
      </c>
      <c r="F265" s="8" t="s">
        <v>2380</v>
      </c>
      <c r="G265" s="8">
        <v>2</v>
      </c>
      <c r="H265" s="8" t="s">
        <v>2382</v>
      </c>
      <c r="I265" s="12">
        <f t="shared" si="20"/>
        <v>2</v>
      </c>
      <c r="J265" s="12" t="str">
        <f t="shared" si="21"/>
        <v>Yes</v>
      </c>
      <c r="K265" s="12" t="str">
        <f t="shared" si="22"/>
        <v>No</v>
      </c>
      <c r="L265" s="12" t="str">
        <f t="shared" si="23"/>
        <v>Overweight</v>
      </c>
      <c r="M265" s="12" t="str">
        <f t="shared" si="24"/>
        <v>Prediabetes</v>
      </c>
    </row>
    <row r="266" spans="1:13" x14ac:dyDescent="0.3">
      <c r="A266" s="8" t="s">
        <v>2107</v>
      </c>
      <c r="B266" s="8">
        <v>30.02</v>
      </c>
      <c r="C266" s="8">
        <v>5.98</v>
      </c>
      <c r="D266" s="8" t="s">
        <v>2380</v>
      </c>
      <c r="E266" s="8" t="s">
        <v>2380</v>
      </c>
      <c r="F266" s="8" t="s">
        <v>2383</v>
      </c>
      <c r="G266" s="8">
        <v>1</v>
      </c>
      <c r="H266" s="8" t="s">
        <v>2382</v>
      </c>
      <c r="I266" s="12">
        <f t="shared" si="20"/>
        <v>1</v>
      </c>
      <c r="J266" s="12" t="str">
        <f t="shared" si="21"/>
        <v>Yes</v>
      </c>
      <c r="K266" s="12" t="str">
        <f t="shared" si="22"/>
        <v>No</v>
      </c>
      <c r="L266" s="12" t="str">
        <f t="shared" si="23"/>
        <v>Obesity</v>
      </c>
      <c r="M266" s="12" t="str">
        <f t="shared" si="24"/>
        <v>Prediabetes</v>
      </c>
    </row>
    <row r="267" spans="1:13" x14ac:dyDescent="0.3">
      <c r="A267" s="8" t="s">
        <v>2106</v>
      </c>
      <c r="B267" s="8">
        <v>37.82</v>
      </c>
      <c r="C267" s="8">
        <v>6.01</v>
      </c>
      <c r="D267" s="8" t="s">
        <v>2380</v>
      </c>
      <c r="E267" s="8" t="s">
        <v>2380</v>
      </c>
      <c r="F267" s="8" t="s">
        <v>2380</v>
      </c>
      <c r="G267" s="8" t="s">
        <v>2381</v>
      </c>
      <c r="H267" s="8" t="s">
        <v>2382</v>
      </c>
      <c r="I267" s="12">
        <f t="shared" si="20"/>
        <v>0</v>
      </c>
      <c r="J267" s="12" t="str">
        <f t="shared" si="21"/>
        <v>Yes</v>
      </c>
      <c r="K267" s="12" t="str">
        <f t="shared" si="22"/>
        <v>No</v>
      </c>
      <c r="L267" s="12" t="str">
        <f t="shared" si="23"/>
        <v>Obesity</v>
      </c>
      <c r="M267" s="12" t="str">
        <f t="shared" si="24"/>
        <v>Prediabetes</v>
      </c>
    </row>
    <row r="268" spans="1:13" x14ac:dyDescent="0.3">
      <c r="A268" s="8" t="s">
        <v>2105</v>
      </c>
      <c r="B268" s="8">
        <v>33.14</v>
      </c>
      <c r="C268" s="8">
        <v>5.67</v>
      </c>
      <c r="D268" s="8" t="s">
        <v>2382</v>
      </c>
      <c r="E268" s="8" t="s">
        <v>2380</v>
      </c>
      <c r="F268" s="8" t="s">
        <v>2380</v>
      </c>
      <c r="G268" s="8" t="s">
        <v>2381</v>
      </c>
      <c r="H268" s="8" t="s">
        <v>2382</v>
      </c>
      <c r="I268" s="12">
        <f t="shared" si="20"/>
        <v>0</v>
      </c>
      <c r="J268" s="12" t="str">
        <f t="shared" si="21"/>
        <v>Yes</v>
      </c>
      <c r="K268" s="12" t="str">
        <f t="shared" si="22"/>
        <v>Yes</v>
      </c>
      <c r="L268" s="12" t="str">
        <f t="shared" si="23"/>
        <v>Obesity</v>
      </c>
      <c r="M268" s="12" t="str">
        <f t="shared" si="24"/>
        <v>Normal</v>
      </c>
    </row>
    <row r="269" spans="1:13" x14ac:dyDescent="0.3">
      <c r="A269" s="8" t="s">
        <v>2104</v>
      </c>
      <c r="B269" s="8">
        <v>25.14</v>
      </c>
      <c r="C269" s="8">
        <v>6.02</v>
      </c>
      <c r="D269" s="8" t="s">
        <v>2382</v>
      </c>
      <c r="E269" s="8" t="s">
        <v>2380</v>
      </c>
      <c r="F269" s="8" t="s">
        <v>2383</v>
      </c>
      <c r="G269" s="8">
        <v>1</v>
      </c>
      <c r="H269" s="8" t="s">
        <v>2382</v>
      </c>
      <c r="I269" s="12">
        <f t="shared" si="20"/>
        <v>1</v>
      </c>
      <c r="J269" s="12" t="str">
        <f t="shared" si="21"/>
        <v>Yes</v>
      </c>
      <c r="K269" s="12" t="str">
        <f t="shared" si="22"/>
        <v>Yes</v>
      </c>
      <c r="L269" s="12" t="str">
        <f t="shared" si="23"/>
        <v>Overweight</v>
      </c>
      <c r="M269" s="12" t="str">
        <f t="shared" si="24"/>
        <v>Prediabetes</v>
      </c>
    </row>
    <row r="270" spans="1:13" x14ac:dyDescent="0.3">
      <c r="A270" s="8" t="s">
        <v>2103</v>
      </c>
      <c r="B270" s="8">
        <v>20.18</v>
      </c>
      <c r="C270" s="8">
        <v>11.19</v>
      </c>
      <c r="D270" s="8" t="s">
        <v>2380</v>
      </c>
      <c r="E270" s="8" t="s">
        <v>2380</v>
      </c>
      <c r="F270" s="8" t="s">
        <v>2380</v>
      </c>
      <c r="G270" s="8" t="s">
        <v>2381</v>
      </c>
      <c r="H270" s="8" t="s">
        <v>2382</v>
      </c>
      <c r="I270" s="12">
        <f t="shared" si="20"/>
        <v>0</v>
      </c>
      <c r="J270" s="12" t="str">
        <f t="shared" si="21"/>
        <v>Yes</v>
      </c>
      <c r="K270" s="12" t="str">
        <f t="shared" si="22"/>
        <v>No</v>
      </c>
      <c r="L270" s="12" t="str">
        <f t="shared" si="23"/>
        <v>Normal Weight</v>
      </c>
      <c r="M270" s="12" t="str">
        <f t="shared" si="24"/>
        <v>Diabetes</v>
      </c>
    </row>
    <row r="271" spans="1:13" x14ac:dyDescent="0.3">
      <c r="A271" s="8" t="s">
        <v>2102</v>
      </c>
      <c r="B271" s="8">
        <v>44.36</v>
      </c>
      <c r="C271" s="8">
        <v>5.1100000000000003</v>
      </c>
      <c r="D271" s="8" t="s">
        <v>2380</v>
      </c>
      <c r="E271" s="8" t="s">
        <v>2380</v>
      </c>
      <c r="F271" s="8" t="s">
        <v>2380</v>
      </c>
      <c r="G271" s="8" t="s">
        <v>2381</v>
      </c>
      <c r="H271" s="8" t="s">
        <v>2382</v>
      </c>
      <c r="I271" s="12">
        <f t="shared" si="20"/>
        <v>0</v>
      </c>
      <c r="J271" s="12" t="str">
        <f t="shared" si="21"/>
        <v>Yes</v>
      </c>
      <c r="K271" s="12" t="str">
        <f t="shared" si="22"/>
        <v>No</v>
      </c>
      <c r="L271" s="12" t="str">
        <f t="shared" si="23"/>
        <v>Obesity</v>
      </c>
      <c r="M271" s="12" t="str">
        <f t="shared" si="24"/>
        <v>Normal</v>
      </c>
    </row>
    <row r="272" spans="1:13" x14ac:dyDescent="0.3">
      <c r="A272" s="8" t="s">
        <v>2101</v>
      </c>
      <c r="B272" s="8">
        <v>23.82</v>
      </c>
      <c r="C272" s="8">
        <v>10.85</v>
      </c>
      <c r="D272" s="8" t="s">
        <v>2382</v>
      </c>
      <c r="E272" s="8" t="s">
        <v>2380</v>
      </c>
      <c r="F272" s="8" t="s">
        <v>2380</v>
      </c>
      <c r="G272" s="8" t="s">
        <v>2381</v>
      </c>
      <c r="H272" s="8" t="s">
        <v>2382</v>
      </c>
      <c r="I272" s="12">
        <f t="shared" si="20"/>
        <v>0</v>
      </c>
      <c r="J272" s="12" t="str">
        <f t="shared" si="21"/>
        <v>Yes</v>
      </c>
      <c r="K272" s="12" t="str">
        <f t="shared" si="22"/>
        <v>Yes</v>
      </c>
      <c r="L272" s="12" t="str">
        <f t="shared" si="23"/>
        <v>Normal Weight</v>
      </c>
      <c r="M272" s="12" t="str">
        <f t="shared" si="24"/>
        <v>Diabetes</v>
      </c>
    </row>
    <row r="273" spans="1:13" x14ac:dyDescent="0.3">
      <c r="A273" s="8" t="s">
        <v>2100</v>
      </c>
      <c r="B273" s="8">
        <v>45</v>
      </c>
      <c r="C273" s="8">
        <v>5.24</v>
      </c>
      <c r="D273" s="8" t="s">
        <v>2382</v>
      </c>
      <c r="E273" s="8" t="s">
        <v>2380</v>
      </c>
      <c r="F273" s="8" t="s">
        <v>2380</v>
      </c>
      <c r="G273" s="8">
        <v>1</v>
      </c>
      <c r="H273" s="8" t="s">
        <v>2382</v>
      </c>
      <c r="I273" s="12">
        <f t="shared" si="20"/>
        <v>1</v>
      </c>
      <c r="J273" s="12" t="str">
        <f t="shared" si="21"/>
        <v>Yes</v>
      </c>
      <c r="K273" s="12" t="str">
        <f t="shared" si="22"/>
        <v>Yes</v>
      </c>
      <c r="L273" s="12" t="str">
        <f t="shared" si="23"/>
        <v>Obesity</v>
      </c>
      <c r="M273" s="12" t="str">
        <f t="shared" si="24"/>
        <v>Normal</v>
      </c>
    </row>
    <row r="274" spans="1:13" x14ac:dyDescent="0.3">
      <c r="A274" s="8" t="s">
        <v>2099</v>
      </c>
      <c r="B274" s="8">
        <v>26.62</v>
      </c>
      <c r="C274" s="8">
        <v>10.08</v>
      </c>
      <c r="D274" s="8" t="s">
        <v>2380</v>
      </c>
      <c r="E274" s="8" t="s">
        <v>2380</v>
      </c>
      <c r="F274" s="8" t="s">
        <v>2380</v>
      </c>
      <c r="G274" s="8" t="s">
        <v>2381</v>
      </c>
      <c r="H274" s="8" t="s">
        <v>2382</v>
      </c>
      <c r="I274" s="12">
        <f t="shared" si="20"/>
        <v>0</v>
      </c>
      <c r="J274" s="12" t="str">
        <f t="shared" si="21"/>
        <v>Yes</v>
      </c>
      <c r="K274" s="12" t="str">
        <f t="shared" si="22"/>
        <v>No</v>
      </c>
      <c r="L274" s="12" t="str">
        <f t="shared" si="23"/>
        <v>Overweight</v>
      </c>
      <c r="M274" s="12" t="str">
        <f t="shared" si="24"/>
        <v>Diabetes</v>
      </c>
    </row>
    <row r="275" spans="1:13" x14ac:dyDescent="0.3">
      <c r="A275" s="8" t="s">
        <v>2098</v>
      </c>
      <c r="B275" s="8">
        <v>32.67</v>
      </c>
      <c r="C275" s="8">
        <v>10.97</v>
      </c>
      <c r="D275" s="8" t="s">
        <v>2382</v>
      </c>
      <c r="E275" s="8" t="s">
        <v>2380</v>
      </c>
      <c r="F275" s="8" t="s">
        <v>2380</v>
      </c>
      <c r="G275" s="8" t="s">
        <v>2381</v>
      </c>
      <c r="H275" s="8" t="s">
        <v>2382</v>
      </c>
      <c r="I275" s="12">
        <f t="shared" si="20"/>
        <v>0</v>
      </c>
      <c r="J275" s="12" t="str">
        <f t="shared" si="21"/>
        <v>Yes</v>
      </c>
      <c r="K275" s="12" t="str">
        <f t="shared" si="22"/>
        <v>Yes</v>
      </c>
      <c r="L275" s="12" t="str">
        <f t="shared" si="23"/>
        <v>Obesity</v>
      </c>
      <c r="M275" s="12" t="str">
        <f t="shared" si="24"/>
        <v>Diabetes</v>
      </c>
    </row>
    <row r="276" spans="1:13" x14ac:dyDescent="0.3">
      <c r="A276" s="8" t="s">
        <v>2097</v>
      </c>
      <c r="B276" s="8">
        <v>44.44</v>
      </c>
      <c r="C276" s="8">
        <v>4.9000000000000004</v>
      </c>
      <c r="D276" s="8" t="s">
        <v>2382</v>
      </c>
      <c r="E276" s="8" t="s">
        <v>2380</v>
      </c>
      <c r="F276" s="8" t="s">
        <v>2380</v>
      </c>
      <c r="G276" s="8">
        <v>1</v>
      </c>
      <c r="H276" s="8" t="s">
        <v>2382</v>
      </c>
      <c r="I276" s="12">
        <f t="shared" si="20"/>
        <v>1</v>
      </c>
      <c r="J276" s="12" t="str">
        <f t="shared" si="21"/>
        <v>Yes</v>
      </c>
      <c r="K276" s="12" t="str">
        <f t="shared" si="22"/>
        <v>Yes</v>
      </c>
      <c r="L276" s="12" t="str">
        <f t="shared" si="23"/>
        <v>Obesity</v>
      </c>
      <c r="M276" s="12" t="str">
        <f t="shared" si="24"/>
        <v>Normal</v>
      </c>
    </row>
    <row r="277" spans="1:13" x14ac:dyDescent="0.3">
      <c r="A277" s="8" t="s">
        <v>2096</v>
      </c>
      <c r="B277" s="8">
        <v>28.31</v>
      </c>
      <c r="C277" s="8">
        <v>5.33</v>
      </c>
      <c r="D277" s="8" t="s">
        <v>2380</v>
      </c>
      <c r="E277" s="8" t="s">
        <v>2380</v>
      </c>
      <c r="F277" s="8" t="s">
        <v>2380</v>
      </c>
      <c r="G277" s="8" t="s">
        <v>2381</v>
      </c>
      <c r="H277" s="8" t="s">
        <v>2382</v>
      </c>
      <c r="I277" s="12">
        <f t="shared" si="20"/>
        <v>0</v>
      </c>
      <c r="J277" s="12" t="str">
        <f t="shared" si="21"/>
        <v>Yes</v>
      </c>
      <c r="K277" s="12" t="str">
        <f t="shared" si="22"/>
        <v>No</v>
      </c>
      <c r="L277" s="12" t="str">
        <f t="shared" si="23"/>
        <v>Overweight</v>
      </c>
      <c r="M277" s="12" t="str">
        <f t="shared" si="24"/>
        <v>Normal</v>
      </c>
    </row>
    <row r="278" spans="1:13" x14ac:dyDescent="0.3">
      <c r="A278" s="8" t="s">
        <v>2095</v>
      </c>
      <c r="B278" s="8">
        <v>25.05</v>
      </c>
      <c r="C278" s="8">
        <v>4.6100000000000003</v>
      </c>
      <c r="D278" s="8" t="s">
        <v>2380</v>
      </c>
      <c r="E278" s="8" t="s">
        <v>2380</v>
      </c>
      <c r="F278" s="8" t="s">
        <v>2380</v>
      </c>
      <c r="G278" s="8">
        <v>2</v>
      </c>
      <c r="H278" s="8" t="s">
        <v>2382</v>
      </c>
      <c r="I278" s="12">
        <f t="shared" si="20"/>
        <v>2</v>
      </c>
      <c r="J278" s="12" t="str">
        <f t="shared" si="21"/>
        <v>Yes</v>
      </c>
      <c r="K278" s="12" t="str">
        <f t="shared" si="22"/>
        <v>No</v>
      </c>
      <c r="L278" s="12" t="str">
        <f t="shared" si="23"/>
        <v>Overweight</v>
      </c>
      <c r="M278" s="12" t="str">
        <f t="shared" si="24"/>
        <v>Normal</v>
      </c>
    </row>
    <row r="279" spans="1:13" x14ac:dyDescent="0.3">
      <c r="A279" s="8" t="s">
        <v>2094</v>
      </c>
      <c r="B279" s="8">
        <v>28.34</v>
      </c>
      <c r="C279" s="8">
        <v>8.18</v>
      </c>
      <c r="D279" s="8" t="s">
        <v>2380</v>
      </c>
      <c r="E279" s="8" t="s">
        <v>2380</v>
      </c>
      <c r="F279" s="8" t="s">
        <v>2380</v>
      </c>
      <c r="G279" s="8" t="s">
        <v>2381</v>
      </c>
      <c r="H279" s="8" t="s">
        <v>2382</v>
      </c>
      <c r="I279" s="12">
        <f t="shared" si="20"/>
        <v>0</v>
      </c>
      <c r="J279" s="12" t="str">
        <f t="shared" si="21"/>
        <v>Yes</v>
      </c>
      <c r="K279" s="12" t="str">
        <f t="shared" si="22"/>
        <v>No</v>
      </c>
      <c r="L279" s="12" t="str">
        <f t="shared" si="23"/>
        <v>Overweight</v>
      </c>
      <c r="M279" s="12" t="str">
        <f t="shared" si="24"/>
        <v>Diabetes</v>
      </c>
    </row>
    <row r="280" spans="1:13" x14ac:dyDescent="0.3">
      <c r="A280" s="8" t="s">
        <v>2093</v>
      </c>
      <c r="B280" s="8">
        <v>17.765000000000001</v>
      </c>
      <c r="C280" s="8">
        <v>5.62</v>
      </c>
      <c r="D280" s="8" t="s">
        <v>2380</v>
      </c>
      <c r="E280" s="8" t="s">
        <v>2380</v>
      </c>
      <c r="F280" s="8" t="s">
        <v>2380</v>
      </c>
      <c r="G280" s="8" t="s">
        <v>2381</v>
      </c>
      <c r="H280" s="8" t="s">
        <v>2382</v>
      </c>
      <c r="I280" s="12">
        <f t="shared" si="20"/>
        <v>0</v>
      </c>
      <c r="J280" s="12" t="str">
        <f t="shared" si="21"/>
        <v>Yes</v>
      </c>
      <c r="K280" s="12" t="str">
        <f t="shared" si="22"/>
        <v>No</v>
      </c>
      <c r="L280" s="12" t="str">
        <f t="shared" si="23"/>
        <v>Underweight</v>
      </c>
      <c r="M280" s="12" t="str">
        <f t="shared" si="24"/>
        <v>Normal</v>
      </c>
    </row>
    <row r="281" spans="1:13" x14ac:dyDescent="0.3">
      <c r="A281" s="8" t="s">
        <v>2092</v>
      </c>
      <c r="B281" s="8">
        <v>36.119999999999997</v>
      </c>
      <c r="C281" s="8">
        <v>5.82</v>
      </c>
      <c r="D281" s="8" t="s">
        <v>2380</v>
      </c>
      <c r="E281" s="8" t="s">
        <v>2380</v>
      </c>
      <c r="F281" s="8" t="s">
        <v>2380</v>
      </c>
      <c r="G281" s="8" t="s">
        <v>2381</v>
      </c>
      <c r="H281" s="8" t="s">
        <v>2382</v>
      </c>
      <c r="I281" s="12">
        <f t="shared" si="20"/>
        <v>0</v>
      </c>
      <c r="J281" s="12" t="str">
        <f t="shared" si="21"/>
        <v>Yes</v>
      </c>
      <c r="K281" s="12" t="str">
        <f t="shared" si="22"/>
        <v>No</v>
      </c>
      <c r="L281" s="12" t="str">
        <f t="shared" si="23"/>
        <v>Obesity</v>
      </c>
      <c r="M281" s="12" t="str">
        <f t="shared" si="24"/>
        <v>Prediabetes</v>
      </c>
    </row>
    <row r="282" spans="1:13" x14ac:dyDescent="0.3">
      <c r="A282" s="8" t="s">
        <v>2091</v>
      </c>
      <c r="B282" s="8">
        <v>23.19</v>
      </c>
      <c r="C282" s="8">
        <v>7.66</v>
      </c>
      <c r="D282" s="8" t="s">
        <v>2380</v>
      </c>
      <c r="E282" s="8" t="s">
        <v>2380</v>
      </c>
      <c r="F282" s="8" t="s">
        <v>2380</v>
      </c>
      <c r="G282" s="8" t="s">
        <v>2381</v>
      </c>
      <c r="H282" s="8" t="s">
        <v>2382</v>
      </c>
      <c r="I282" s="12">
        <f t="shared" si="20"/>
        <v>0</v>
      </c>
      <c r="J282" s="12" t="str">
        <f t="shared" si="21"/>
        <v>Yes</v>
      </c>
      <c r="K282" s="12" t="str">
        <f t="shared" si="22"/>
        <v>No</v>
      </c>
      <c r="L282" s="12" t="str">
        <f t="shared" si="23"/>
        <v>Normal Weight</v>
      </c>
      <c r="M282" s="12" t="str">
        <f t="shared" si="24"/>
        <v>Diabetes</v>
      </c>
    </row>
    <row r="283" spans="1:13" x14ac:dyDescent="0.3">
      <c r="A283" s="8" t="s">
        <v>2090</v>
      </c>
      <c r="B283" s="8">
        <v>35.99</v>
      </c>
      <c r="C283" s="8">
        <v>4.2300000000000004</v>
      </c>
      <c r="D283" s="8" t="s">
        <v>2380</v>
      </c>
      <c r="E283" s="8" t="s">
        <v>2380</v>
      </c>
      <c r="F283" s="8" t="s">
        <v>2380</v>
      </c>
      <c r="G283" s="8" t="s">
        <v>2381</v>
      </c>
      <c r="H283" s="8" t="s">
        <v>2382</v>
      </c>
      <c r="I283" s="12">
        <f t="shared" si="20"/>
        <v>0</v>
      </c>
      <c r="J283" s="12" t="str">
        <f t="shared" si="21"/>
        <v>Yes</v>
      </c>
      <c r="K283" s="12" t="str">
        <f t="shared" si="22"/>
        <v>No</v>
      </c>
      <c r="L283" s="12" t="str">
        <f t="shared" si="23"/>
        <v>Obesity</v>
      </c>
      <c r="M283" s="12" t="str">
        <f t="shared" si="24"/>
        <v>Normal</v>
      </c>
    </row>
    <row r="284" spans="1:13" x14ac:dyDescent="0.3">
      <c r="A284" s="8" t="s">
        <v>2089</v>
      </c>
      <c r="B284" s="8">
        <v>30.25</v>
      </c>
      <c r="C284" s="8">
        <v>5.58</v>
      </c>
      <c r="D284" s="8" t="s">
        <v>2380</v>
      </c>
      <c r="E284" s="8" t="s">
        <v>2380</v>
      </c>
      <c r="F284" s="8" t="s">
        <v>2383</v>
      </c>
      <c r="G284" s="8">
        <v>1</v>
      </c>
      <c r="H284" s="8" t="s">
        <v>2382</v>
      </c>
      <c r="I284" s="12">
        <f t="shared" si="20"/>
        <v>1</v>
      </c>
      <c r="J284" s="12" t="str">
        <f t="shared" si="21"/>
        <v>Yes</v>
      </c>
      <c r="K284" s="12" t="str">
        <f t="shared" si="22"/>
        <v>No</v>
      </c>
      <c r="L284" s="12" t="str">
        <f t="shared" si="23"/>
        <v>Obesity</v>
      </c>
      <c r="M284" s="12" t="str">
        <f t="shared" si="24"/>
        <v>Normal</v>
      </c>
    </row>
    <row r="285" spans="1:13" x14ac:dyDescent="0.3">
      <c r="A285" s="8" t="s">
        <v>2088</v>
      </c>
      <c r="B285" s="8">
        <v>26.24</v>
      </c>
      <c r="C285" s="8">
        <v>6.26</v>
      </c>
      <c r="D285" s="8" t="s">
        <v>2382</v>
      </c>
      <c r="E285" s="8" t="s">
        <v>2380</v>
      </c>
      <c r="F285" s="8" t="s">
        <v>2380</v>
      </c>
      <c r="G285" s="8" t="s">
        <v>2381</v>
      </c>
      <c r="H285" s="8" t="s">
        <v>2382</v>
      </c>
      <c r="I285" s="12">
        <f t="shared" si="20"/>
        <v>0</v>
      </c>
      <c r="J285" s="12" t="str">
        <f t="shared" si="21"/>
        <v>Yes</v>
      </c>
      <c r="K285" s="12" t="str">
        <f t="shared" si="22"/>
        <v>Yes</v>
      </c>
      <c r="L285" s="12" t="str">
        <f t="shared" si="23"/>
        <v>Overweight</v>
      </c>
      <c r="M285" s="12" t="str">
        <f t="shared" si="24"/>
        <v>Prediabetes</v>
      </c>
    </row>
    <row r="286" spans="1:13" x14ac:dyDescent="0.3">
      <c r="A286" s="8" t="s">
        <v>2087</v>
      </c>
      <c r="B286" s="8">
        <v>31.36</v>
      </c>
      <c r="C286" s="8">
        <v>10.6</v>
      </c>
      <c r="D286" s="8" t="s">
        <v>2382</v>
      </c>
      <c r="E286" s="8" t="s">
        <v>2380</v>
      </c>
      <c r="F286" s="8" t="s">
        <v>2380</v>
      </c>
      <c r="G286" s="8" t="s">
        <v>2381</v>
      </c>
      <c r="H286" s="8" t="s">
        <v>2382</v>
      </c>
      <c r="I286" s="12">
        <f t="shared" si="20"/>
        <v>0</v>
      </c>
      <c r="J286" s="12" t="str">
        <f t="shared" si="21"/>
        <v>Yes</v>
      </c>
      <c r="K286" s="12" t="str">
        <f t="shared" si="22"/>
        <v>Yes</v>
      </c>
      <c r="L286" s="12" t="str">
        <f t="shared" si="23"/>
        <v>Obesity</v>
      </c>
      <c r="M286" s="12" t="str">
        <f t="shared" si="24"/>
        <v>Diabetes</v>
      </c>
    </row>
    <row r="287" spans="1:13" x14ac:dyDescent="0.3">
      <c r="A287" s="8" t="s">
        <v>2086</v>
      </c>
      <c r="B287" s="8">
        <v>25.69</v>
      </c>
      <c r="C287" s="8">
        <v>4.78</v>
      </c>
      <c r="D287" s="8" t="s">
        <v>2382</v>
      </c>
      <c r="E287" s="8" t="s">
        <v>2380</v>
      </c>
      <c r="F287" s="8" t="s">
        <v>2380</v>
      </c>
      <c r="G287" s="8" t="s">
        <v>2381</v>
      </c>
      <c r="H287" s="8" t="s">
        <v>2382</v>
      </c>
      <c r="I287" s="12">
        <f t="shared" si="20"/>
        <v>0</v>
      </c>
      <c r="J287" s="12" t="str">
        <f t="shared" si="21"/>
        <v>Yes</v>
      </c>
      <c r="K287" s="12" t="str">
        <f t="shared" si="22"/>
        <v>Yes</v>
      </c>
      <c r="L287" s="12" t="str">
        <f t="shared" si="23"/>
        <v>Overweight</v>
      </c>
      <c r="M287" s="12" t="str">
        <f t="shared" si="24"/>
        <v>Normal</v>
      </c>
    </row>
    <row r="288" spans="1:13" x14ac:dyDescent="0.3">
      <c r="A288" s="8" t="s">
        <v>2085</v>
      </c>
      <c r="B288" s="8">
        <v>25.46</v>
      </c>
      <c r="C288" s="8">
        <v>6.03</v>
      </c>
      <c r="D288" s="8" t="s">
        <v>2380</v>
      </c>
      <c r="E288" s="8" t="s">
        <v>2380</v>
      </c>
      <c r="F288" s="8" t="s">
        <v>2380</v>
      </c>
      <c r="G288" s="8">
        <v>2</v>
      </c>
      <c r="H288" s="8" t="s">
        <v>2382</v>
      </c>
      <c r="I288" s="12">
        <f t="shared" si="20"/>
        <v>2</v>
      </c>
      <c r="J288" s="12" t="str">
        <f t="shared" si="21"/>
        <v>Yes</v>
      </c>
      <c r="K288" s="12" t="str">
        <f t="shared" si="22"/>
        <v>No</v>
      </c>
      <c r="L288" s="12" t="str">
        <f t="shared" si="23"/>
        <v>Overweight</v>
      </c>
      <c r="M288" s="12" t="str">
        <f t="shared" si="24"/>
        <v>Prediabetes</v>
      </c>
    </row>
    <row r="289" spans="1:13" x14ac:dyDescent="0.3">
      <c r="A289" s="8" t="s">
        <v>2084</v>
      </c>
      <c r="B289" s="8">
        <v>31.83</v>
      </c>
      <c r="C289" s="8">
        <v>11.55</v>
      </c>
      <c r="D289" s="8" t="s">
        <v>2382</v>
      </c>
      <c r="E289" s="8" t="s">
        <v>2380</v>
      </c>
      <c r="F289" s="8" t="s">
        <v>2380</v>
      </c>
      <c r="G289" s="8">
        <v>1</v>
      </c>
      <c r="H289" s="8" t="s">
        <v>2382</v>
      </c>
      <c r="I289" s="12">
        <f t="shared" si="20"/>
        <v>1</v>
      </c>
      <c r="J289" s="12" t="str">
        <f t="shared" si="21"/>
        <v>Yes</v>
      </c>
      <c r="K289" s="12" t="str">
        <f t="shared" si="22"/>
        <v>Yes</v>
      </c>
      <c r="L289" s="12" t="str">
        <f t="shared" si="23"/>
        <v>Obesity</v>
      </c>
      <c r="M289" s="12" t="str">
        <f t="shared" si="24"/>
        <v>Diabetes</v>
      </c>
    </row>
    <row r="290" spans="1:13" x14ac:dyDescent="0.3">
      <c r="A290" s="8" t="s">
        <v>2083</v>
      </c>
      <c r="B290" s="8">
        <v>24.43</v>
      </c>
      <c r="C290" s="8">
        <v>7.59</v>
      </c>
      <c r="D290" s="8" t="s">
        <v>2382</v>
      </c>
      <c r="E290" s="8" t="s">
        <v>2380</v>
      </c>
      <c r="F290" s="8" t="s">
        <v>2380</v>
      </c>
      <c r="G290" s="8">
        <v>1</v>
      </c>
      <c r="H290" s="8" t="s">
        <v>2382</v>
      </c>
      <c r="I290" s="12">
        <f t="shared" si="20"/>
        <v>1</v>
      </c>
      <c r="J290" s="12" t="str">
        <f t="shared" si="21"/>
        <v>Yes</v>
      </c>
      <c r="K290" s="12" t="str">
        <f t="shared" si="22"/>
        <v>Yes</v>
      </c>
      <c r="L290" s="12" t="str">
        <f t="shared" si="23"/>
        <v>Normal Weight</v>
      </c>
      <c r="M290" s="12" t="str">
        <f t="shared" si="24"/>
        <v>Diabetes</v>
      </c>
    </row>
    <row r="291" spans="1:13" x14ac:dyDescent="0.3">
      <c r="A291" s="8" t="s">
        <v>2082</v>
      </c>
      <c r="B291" s="8">
        <v>41.9</v>
      </c>
      <c r="C291" s="8">
        <v>4.26</v>
      </c>
      <c r="D291" s="8" t="s">
        <v>2380</v>
      </c>
      <c r="E291" s="8" t="s">
        <v>2380</v>
      </c>
      <c r="F291" s="8" t="s">
        <v>2380</v>
      </c>
      <c r="G291" s="8" t="s">
        <v>2381</v>
      </c>
      <c r="H291" s="8" t="s">
        <v>2382</v>
      </c>
      <c r="I291" s="12">
        <f t="shared" si="20"/>
        <v>0</v>
      </c>
      <c r="J291" s="12" t="str">
        <f t="shared" si="21"/>
        <v>Yes</v>
      </c>
      <c r="K291" s="12" t="str">
        <f t="shared" si="22"/>
        <v>No</v>
      </c>
      <c r="L291" s="12" t="str">
        <f t="shared" si="23"/>
        <v>Obesity</v>
      </c>
      <c r="M291" s="12" t="str">
        <f t="shared" si="24"/>
        <v>Normal</v>
      </c>
    </row>
    <row r="292" spans="1:13" x14ac:dyDescent="0.3">
      <c r="A292" s="8" t="s">
        <v>2081</v>
      </c>
      <c r="B292" s="8">
        <v>22.88</v>
      </c>
      <c r="C292" s="8">
        <v>5.9</v>
      </c>
      <c r="D292" s="8" t="s">
        <v>2382</v>
      </c>
      <c r="E292" s="8" t="s">
        <v>2380</v>
      </c>
      <c r="F292" s="8" t="s">
        <v>2383</v>
      </c>
      <c r="G292" s="8">
        <v>1</v>
      </c>
      <c r="H292" s="8" t="s">
        <v>2382</v>
      </c>
      <c r="I292" s="12">
        <f t="shared" si="20"/>
        <v>1</v>
      </c>
      <c r="J292" s="12" t="str">
        <f t="shared" si="21"/>
        <v>Yes</v>
      </c>
      <c r="K292" s="12" t="str">
        <f t="shared" si="22"/>
        <v>Yes</v>
      </c>
      <c r="L292" s="12" t="str">
        <f t="shared" si="23"/>
        <v>Normal Weight</v>
      </c>
      <c r="M292" s="12" t="str">
        <f t="shared" si="24"/>
        <v>Prediabetes</v>
      </c>
    </row>
    <row r="293" spans="1:13" x14ac:dyDescent="0.3">
      <c r="A293" s="8" t="s">
        <v>2080</v>
      </c>
      <c r="B293" s="8">
        <v>29.734999999999999</v>
      </c>
      <c r="C293" s="8">
        <v>7.79</v>
      </c>
      <c r="D293" s="8" t="s">
        <v>2380</v>
      </c>
      <c r="E293" s="8" t="s">
        <v>2380</v>
      </c>
      <c r="F293" s="8" t="s">
        <v>2380</v>
      </c>
      <c r="G293" s="8" t="s">
        <v>2381</v>
      </c>
      <c r="H293" s="8" t="s">
        <v>2380</v>
      </c>
      <c r="I293" s="12">
        <f t="shared" si="20"/>
        <v>0</v>
      </c>
      <c r="J293" s="12" t="str">
        <f t="shared" si="21"/>
        <v>No</v>
      </c>
      <c r="K293" s="12" t="str">
        <f t="shared" si="22"/>
        <v>No</v>
      </c>
      <c r="L293" s="12" t="str">
        <f t="shared" si="23"/>
        <v>Overweight</v>
      </c>
      <c r="M293" s="12" t="str">
        <f t="shared" si="24"/>
        <v>Diabetes</v>
      </c>
    </row>
    <row r="294" spans="1:13" x14ac:dyDescent="0.3">
      <c r="A294" s="8" t="s">
        <v>2079</v>
      </c>
      <c r="B294" s="8">
        <v>40.74</v>
      </c>
      <c r="C294" s="8">
        <v>5.28</v>
      </c>
      <c r="D294" s="8" t="s">
        <v>2380</v>
      </c>
      <c r="E294" s="8" t="s">
        <v>2380</v>
      </c>
      <c r="F294" s="8" t="s">
        <v>2383</v>
      </c>
      <c r="G294" s="8">
        <v>1</v>
      </c>
      <c r="H294" s="8" t="s">
        <v>2382</v>
      </c>
      <c r="I294" s="12">
        <f t="shared" si="20"/>
        <v>1</v>
      </c>
      <c r="J294" s="12" t="str">
        <f t="shared" si="21"/>
        <v>Yes</v>
      </c>
      <c r="K294" s="12" t="str">
        <f t="shared" si="22"/>
        <v>No</v>
      </c>
      <c r="L294" s="12" t="str">
        <f t="shared" si="23"/>
        <v>Obesity</v>
      </c>
      <c r="M294" s="12" t="str">
        <f t="shared" si="24"/>
        <v>Normal</v>
      </c>
    </row>
    <row r="295" spans="1:13" x14ac:dyDescent="0.3">
      <c r="A295" s="8" t="s">
        <v>2078</v>
      </c>
      <c r="B295" s="8">
        <v>24.14</v>
      </c>
      <c r="C295" s="8">
        <v>5.87</v>
      </c>
      <c r="D295" s="8" t="s">
        <v>2380</v>
      </c>
      <c r="E295" s="8" t="s">
        <v>2380</v>
      </c>
      <c r="F295" s="8" t="s">
        <v>2380</v>
      </c>
      <c r="G295" s="8">
        <v>2</v>
      </c>
      <c r="H295" s="8" t="s">
        <v>2382</v>
      </c>
      <c r="I295" s="12">
        <f t="shared" si="20"/>
        <v>2</v>
      </c>
      <c r="J295" s="12" t="str">
        <f t="shared" si="21"/>
        <v>Yes</v>
      </c>
      <c r="K295" s="12" t="str">
        <f t="shared" si="22"/>
        <v>No</v>
      </c>
      <c r="L295" s="12" t="str">
        <f t="shared" si="23"/>
        <v>Normal Weight</v>
      </c>
      <c r="M295" s="12" t="str">
        <f t="shared" si="24"/>
        <v>Prediabetes</v>
      </c>
    </row>
    <row r="296" spans="1:13" x14ac:dyDescent="0.3">
      <c r="A296" s="8" t="s">
        <v>2077</v>
      </c>
      <c r="B296" s="8">
        <v>25.15</v>
      </c>
      <c r="C296" s="8">
        <v>9.08</v>
      </c>
      <c r="D296" s="8" t="s">
        <v>2382</v>
      </c>
      <c r="E296" s="8" t="s">
        <v>2380</v>
      </c>
      <c r="F296" s="8" t="s">
        <v>2380</v>
      </c>
      <c r="G296" s="8">
        <v>1</v>
      </c>
      <c r="H296" s="8" t="s">
        <v>2382</v>
      </c>
      <c r="I296" s="12">
        <f t="shared" si="20"/>
        <v>1</v>
      </c>
      <c r="J296" s="12" t="str">
        <f t="shared" si="21"/>
        <v>Yes</v>
      </c>
      <c r="K296" s="12" t="str">
        <f t="shared" si="22"/>
        <v>Yes</v>
      </c>
      <c r="L296" s="12" t="str">
        <f t="shared" si="23"/>
        <v>Overweight</v>
      </c>
      <c r="M296" s="12" t="str">
        <f t="shared" si="24"/>
        <v>Diabetes</v>
      </c>
    </row>
    <row r="297" spans="1:13" x14ac:dyDescent="0.3">
      <c r="A297" s="8" t="s">
        <v>2076</v>
      </c>
      <c r="B297" s="8">
        <v>28.71</v>
      </c>
      <c r="C297" s="8">
        <v>5.2</v>
      </c>
      <c r="D297" s="8" t="s">
        <v>2380</v>
      </c>
      <c r="E297" s="8" t="s">
        <v>2380</v>
      </c>
      <c r="F297" s="8" t="s">
        <v>2380</v>
      </c>
      <c r="G297" s="8">
        <v>1</v>
      </c>
      <c r="H297" s="8" t="s">
        <v>2382</v>
      </c>
      <c r="I297" s="12">
        <f t="shared" si="20"/>
        <v>1</v>
      </c>
      <c r="J297" s="12" t="str">
        <f t="shared" si="21"/>
        <v>Yes</v>
      </c>
      <c r="K297" s="12" t="str">
        <f t="shared" si="22"/>
        <v>No</v>
      </c>
      <c r="L297" s="12" t="str">
        <f t="shared" si="23"/>
        <v>Overweight</v>
      </c>
      <c r="M297" s="12" t="str">
        <f t="shared" si="24"/>
        <v>Normal</v>
      </c>
    </row>
    <row r="298" spans="1:13" x14ac:dyDescent="0.3">
      <c r="A298" s="8" t="s">
        <v>2075</v>
      </c>
      <c r="B298" s="8">
        <v>23</v>
      </c>
      <c r="C298" s="8">
        <v>5.48</v>
      </c>
      <c r="D298" s="8" t="s">
        <v>2380</v>
      </c>
      <c r="E298" s="8" t="s">
        <v>2380</v>
      </c>
      <c r="F298" s="8" t="s">
        <v>2380</v>
      </c>
      <c r="G298" s="8" t="s">
        <v>2381</v>
      </c>
      <c r="H298" s="8" t="s">
        <v>2382</v>
      </c>
      <c r="I298" s="12">
        <f t="shared" si="20"/>
        <v>0</v>
      </c>
      <c r="J298" s="12" t="str">
        <f t="shared" si="21"/>
        <v>Yes</v>
      </c>
      <c r="K298" s="12" t="str">
        <f t="shared" si="22"/>
        <v>No</v>
      </c>
      <c r="L298" s="12" t="str">
        <f t="shared" si="23"/>
        <v>Normal Weight</v>
      </c>
      <c r="M298" s="12" t="str">
        <f t="shared" si="24"/>
        <v>Normal</v>
      </c>
    </row>
    <row r="299" spans="1:13" x14ac:dyDescent="0.3">
      <c r="A299" s="8" t="s">
        <v>2074</v>
      </c>
      <c r="B299" s="8">
        <v>36.86</v>
      </c>
      <c r="C299" s="8">
        <v>11.95</v>
      </c>
      <c r="D299" s="8" t="s">
        <v>2380</v>
      </c>
      <c r="E299" s="8" t="s">
        <v>2380</v>
      </c>
      <c r="F299" s="8" t="s">
        <v>2380</v>
      </c>
      <c r="G299" s="8" t="s">
        <v>2381</v>
      </c>
      <c r="H299" s="8" t="s">
        <v>2380</v>
      </c>
      <c r="I299" s="12">
        <f t="shared" si="20"/>
        <v>0</v>
      </c>
      <c r="J299" s="12" t="str">
        <f t="shared" si="21"/>
        <v>No</v>
      </c>
      <c r="K299" s="12" t="str">
        <f t="shared" si="22"/>
        <v>No</v>
      </c>
      <c r="L299" s="12" t="str">
        <f t="shared" si="23"/>
        <v>Obesity</v>
      </c>
      <c r="M299" s="12" t="str">
        <f t="shared" si="24"/>
        <v>Diabetes</v>
      </c>
    </row>
    <row r="300" spans="1:13" x14ac:dyDescent="0.3">
      <c r="A300" s="8" t="s">
        <v>2073</v>
      </c>
      <c r="B300" s="8">
        <v>24.25</v>
      </c>
      <c r="C300" s="8">
        <v>8.6999999999999993</v>
      </c>
      <c r="D300" s="8" t="s">
        <v>2382</v>
      </c>
      <c r="E300" s="8" t="s">
        <v>2380</v>
      </c>
      <c r="F300" s="8" t="s">
        <v>2380</v>
      </c>
      <c r="G300" s="8">
        <v>1</v>
      </c>
      <c r="H300" s="8" t="s">
        <v>2382</v>
      </c>
      <c r="I300" s="12">
        <f t="shared" si="20"/>
        <v>1</v>
      </c>
      <c r="J300" s="12" t="str">
        <f t="shared" si="21"/>
        <v>Yes</v>
      </c>
      <c r="K300" s="12" t="str">
        <f t="shared" si="22"/>
        <v>Yes</v>
      </c>
      <c r="L300" s="12" t="str">
        <f t="shared" si="23"/>
        <v>Normal Weight</v>
      </c>
      <c r="M300" s="12" t="str">
        <f t="shared" si="24"/>
        <v>Diabetes</v>
      </c>
    </row>
    <row r="301" spans="1:13" x14ac:dyDescent="0.3">
      <c r="A301" s="8" t="s">
        <v>2072</v>
      </c>
      <c r="B301" s="8">
        <v>23.85</v>
      </c>
      <c r="C301" s="8">
        <v>7.84</v>
      </c>
      <c r="D301" s="8" t="s">
        <v>2380</v>
      </c>
      <c r="E301" s="8" t="s">
        <v>2380</v>
      </c>
      <c r="F301" s="8" t="s">
        <v>2380</v>
      </c>
      <c r="G301" s="8" t="s">
        <v>2381</v>
      </c>
      <c r="H301" s="8" t="s">
        <v>2382</v>
      </c>
      <c r="I301" s="12">
        <f t="shared" si="20"/>
        <v>0</v>
      </c>
      <c r="J301" s="12" t="str">
        <f t="shared" si="21"/>
        <v>Yes</v>
      </c>
      <c r="K301" s="12" t="str">
        <f t="shared" si="22"/>
        <v>No</v>
      </c>
      <c r="L301" s="12" t="str">
        <f t="shared" si="23"/>
        <v>Normal Weight</v>
      </c>
      <c r="M301" s="12" t="str">
        <f t="shared" si="24"/>
        <v>Diabetes</v>
      </c>
    </row>
    <row r="302" spans="1:13" x14ac:dyDescent="0.3">
      <c r="A302" s="8" t="s">
        <v>2071</v>
      </c>
      <c r="B302" s="8">
        <v>40.020000000000003</v>
      </c>
      <c r="C302" s="8">
        <v>5.19</v>
      </c>
      <c r="D302" s="8" t="s">
        <v>2382</v>
      </c>
      <c r="E302" s="8" t="s">
        <v>2380</v>
      </c>
      <c r="F302" s="8" t="s">
        <v>2380</v>
      </c>
      <c r="G302" s="8">
        <v>1</v>
      </c>
      <c r="H302" s="8" t="s">
        <v>2382</v>
      </c>
      <c r="I302" s="12">
        <f t="shared" si="20"/>
        <v>1</v>
      </c>
      <c r="J302" s="12" t="str">
        <f t="shared" si="21"/>
        <v>Yes</v>
      </c>
      <c r="K302" s="12" t="str">
        <f t="shared" si="22"/>
        <v>Yes</v>
      </c>
      <c r="L302" s="12" t="str">
        <f t="shared" si="23"/>
        <v>Obesity</v>
      </c>
      <c r="M302" s="12" t="str">
        <f t="shared" si="24"/>
        <v>Normal</v>
      </c>
    </row>
    <row r="303" spans="1:13" x14ac:dyDescent="0.3">
      <c r="A303" s="8" t="s">
        <v>2070</v>
      </c>
      <c r="B303" s="8">
        <v>19.170000000000002</v>
      </c>
      <c r="C303" s="8">
        <v>8.41</v>
      </c>
      <c r="D303" s="8" t="s">
        <v>2380</v>
      </c>
      <c r="E303" s="8" t="s">
        <v>2380</v>
      </c>
      <c r="F303" s="8" t="s">
        <v>2380</v>
      </c>
      <c r="G303" s="8" t="s">
        <v>2381</v>
      </c>
      <c r="H303" s="8" t="s">
        <v>2382</v>
      </c>
      <c r="I303" s="12">
        <f t="shared" si="20"/>
        <v>0</v>
      </c>
      <c r="J303" s="12" t="str">
        <f t="shared" si="21"/>
        <v>Yes</v>
      </c>
      <c r="K303" s="12" t="str">
        <f t="shared" si="22"/>
        <v>No</v>
      </c>
      <c r="L303" s="12" t="str">
        <f t="shared" si="23"/>
        <v>Normal Weight</v>
      </c>
      <c r="M303" s="12" t="str">
        <f t="shared" si="24"/>
        <v>Diabetes</v>
      </c>
    </row>
    <row r="304" spans="1:13" x14ac:dyDescent="0.3">
      <c r="A304" s="8" t="s">
        <v>2069</v>
      </c>
      <c r="B304" s="8">
        <v>43.53</v>
      </c>
      <c r="C304" s="8">
        <v>5.86</v>
      </c>
      <c r="D304" s="8" t="s">
        <v>2382</v>
      </c>
      <c r="E304" s="8" t="s">
        <v>2382</v>
      </c>
      <c r="F304" s="8" t="s">
        <v>2380</v>
      </c>
      <c r="G304" s="8">
        <v>2</v>
      </c>
      <c r="H304" s="8" t="s">
        <v>2382</v>
      </c>
      <c r="I304" s="12">
        <f t="shared" si="20"/>
        <v>2</v>
      </c>
      <c r="J304" s="12" t="str">
        <f t="shared" si="21"/>
        <v>Yes</v>
      </c>
      <c r="K304" s="12" t="str">
        <f t="shared" si="22"/>
        <v>Yes</v>
      </c>
      <c r="L304" s="12" t="str">
        <f t="shared" si="23"/>
        <v>Obesity</v>
      </c>
      <c r="M304" s="12" t="str">
        <f t="shared" si="24"/>
        <v>Prediabetes</v>
      </c>
    </row>
    <row r="305" spans="1:13" x14ac:dyDescent="0.3">
      <c r="A305" s="8" t="s">
        <v>2068</v>
      </c>
      <c r="B305" s="8">
        <v>46.06</v>
      </c>
      <c r="C305" s="8">
        <v>4.18</v>
      </c>
      <c r="D305" s="8" t="s">
        <v>2380</v>
      </c>
      <c r="E305" s="8" t="s">
        <v>2382</v>
      </c>
      <c r="F305" s="8" t="s">
        <v>2380</v>
      </c>
      <c r="G305" s="8">
        <v>1</v>
      </c>
      <c r="H305" s="8" t="s">
        <v>2382</v>
      </c>
      <c r="I305" s="12">
        <f t="shared" si="20"/>
        <v>1</v>
      </c>
      <c r="J305" s="12" t="str">
        <f t="shared" si="21"/>
        <v>Yes</v>
      </c>
      <c r="K305" s="12" t="str">
        <f t="shared" si="22"/>
        <v>No</v>
      </c>
      <c r="L305" s="12" t="str">
        <f t="shared" si="23"/>
        <v>Obesity</v>
      </c>
      <c r="M305" s="12" t="str">
        <f t="shared" si="24"/>
        <v>Normal</v>
      </c>
    </row>
    <row r="306" spans="1:13" x14ac:dyDescent="0.3">
      <c r="A306" s="8" t="s">
        <v>2067</v>
      </c>
      <c r="B306" s="8">
        <v>29.92</v>
      </c>
      <c r="C306" s="8">
        <v>11.99</v>
      </c>
      <c r="D306" s="8" t="s">
        <v>2382</v>
      </c>
      <c r="E306" s="8" t="s">
        <v>2380</v>
      </c>
      <c r="F306" s="8" t="s">
        <v>2380</v>
      </c>
      <c r="G306" s="8">
        <v>2</v>
      </c>
      <c r="H306" s="8" t="s">
        <v>2382</v>
      </c>
      <c r="I306" s="12">
        <f t="shared" si="20"/>
        <v>2</v>
      </c>
      <c r="J306" s="12" t="str">
        <f t="shared" si="21"/>
        <v>Yes</v>
      </c>
      <c r="K306" s="12" t="str">
        <f t="shared" si="22"/>
        <v>Yes</v>
      </c>
      <c r="L306" s="12" t="str">
        <f t="shared" si="23"/>
        <v>Overweight</v>
      </c>
      <c r="M306" s="12" t="str">
        <f t="shared" si="24"/>
        <v>Diabetes</v>
      </c>
    </row>
    <row r="307" spans="1:13" x14ac:dyDescent="0.3">
      <c r="A307" s="8" t="s">
        <v>2066</v>
      </c>
      <c r="B307" s="8">
        <v>28.46</v>
      </c>
      <c r="C307" s="8">
        <v>4.8499999999999996</v>
      </c>
      <c r="D307" s="8" t="s">
        <v>2382</v>
      </c>
      <c r="E307" s="8" t="s">
        <v>2380</v>
      </c>
      <c r="F307" s="8" t="s">
        <v>2380</v>
      </c>
      <c r="G307" s="8">
        <v>1</v>
      </c>
      <c r="H307" s="8" t="s">
        <v>2382</v>
      </c>
      <c r="I307" s="12">
        <f t="shared" si="20"/>
        <v>1</v>
      </c>
      <c r="J307" s="12" t="str">
        <f t="shared" si="21"/>
        <v>Yes</v>
      </c>
      <c r="K307" s="12" t="str">
        <f t="shared" si="22"/>
        <v>Yes</v>
      </c>
      <c r="L307" s="12" t="str">
        <f t="shared" si="23"/>
        <v>Overweight</v>
      </c>
      <c r="M307" s="12" t="str">
        <f t="shared" si="24"/>
        <v>Normal</v>
      </c>
    </row>
    <row r="308" spans="1:13" x14ac:dyDescent="0.3">
      <c r="A308" s="8" t="s">
        <v>2065</v>
      </c>
      <c r="B308" s="8">
        <v>24.56</v>
      </c>
      <c r="C308" s="8">
        <v>6.18</v>
      </c>
      <c r="D308" s="8" t="s">
        <v>2382</v>
      </c>
      <c r="E308" s="8" t="s">
        <v>2380</v>
      </c>
      <c r="F308" s="8" t="s">
        <v>2383</v>
      </c>
      <c r="G308" s="8">
        <v>1</v>
      </c>
      <c r="H308" s="8" t="s">
        <v>2382</v>
      </c>
      <c r="I308" s="12">
        <f t="shared" si="20"/>
        <v>1</v>
      </c>
      <c r="J308" s="12" t="str">
        <f t="shared" si="21"/>
        <v>Yes</v>
      </c>
      <c r="K308" s="12" t="str">
        <f t="shared" si="22"/>
        <v>Yes</v>
      </c>
      <c r="L308" s="12" t="str">
        <f t="shared" si="23"/>
        <v>Normal Weight</v>
      </c>
      <c r="M308" s="12" t="str">
        <f t="shared" si="24"/>
        <v>Prediabetes</v>
      </c>
    </row>
    <row r="309" spans="1:13" x14ac:dyDescent="0.3">
      <c r="A309" s="8" t="s">
        <v>2064</v>
      </c>
      <c r="B309" s="8">
        <v>41.19</v>
      </c>
      <c r="C309" s="8">
        <v>6.37</v>
      </c>
      <c r="D309" s="8" t="s">
        <v>2380</v>
      </c>
      <c r="E309" s="8" t="s">
        <v>2380</v>
      </c>
      <c r="F309" s="8" t="s">
        <v>2380</v>
      </c>
      <c r="G309" s="8" t="s">
        <v>2381</v>
      </c>
      <c r="H309" s="8" t="s">
        <v>2382</v>
      </c>
      <c r="I309" s="12">
        <f t="shared" si="20"/>
        <v>0</v>
      </c>
      <c r="J309" s="12" t="str">
        <f t="shared" si="21"/>
        <v>Yes</v>
      </c>
      <c r="K309" s="12" t="str">
        <f t="shared" si="22"/>
        <v>No</v>
      </c>
      <c r="L309" s="12" t="str">
        <f t="shared" si="23"/>
        <v>Obesity</v>
      </c>
      <c r="M309" s="12" t="str">
        <f t="shared" si="24"/>
        <v>Prediabetes</v>
      </c>
    </row>
    <row r="310" spans="1:13" x14ac:dyDescent="0.3">
      <c r="A310" s="8" t="s">
        <v>2063</v>
      </c>
      <c r="B310" s="8">
        <v>18.63</v>
      </c>
      <c r="C310" s="8">
        <v>9.81</v>
      </c>
      <c r="D310" s="8" t="s">
        <v>2382</v>
      </c>
      <c r="E310" s="8" t="s">
        <v>2380</v>
      </c>
      <c r="F310" s="8" t="s">
        <v>2380</v>
      </c>
      <c r="G310" s="8">
        <v>2</v>
      </c>
      <c r="H310" s="8" t="s">
        <v>2382</v>
      </c>
      <c r="I310" s="12">
        <f t="shared" si="20"/>
        <v>2</v>
      </c>
      <c r="J310" s="12" t="str">
        <f t="shared" si="21"/>
        <v>Yes</v>
      </c>
      <c r="K310" s="12" t="str">
        <f t="shared" si="22"/>
        <v>Yes</v>
      </c>
      <c r="L310" s="12" t="str">
        <f t="shared" si="23"/>
        <v>Normal Weight</v>
      </c>
      <c r="M310" s="12" t="str">
        <f t="shared" si="24"/>
        <v>Diabetes</v>
      </c>
    </row>
    <row r="311" spans="1:13" x14ac:dyDescent="0.3">
      <c r="A311" s="8" t="s">
        <v>2062</v>
      </c>
      <c r="B311" s="8">
        <v>26.26</v>
      </c>
      <c r="C311" s="8">
        <v>11.8</v>
      </c>
      <c r="D311" s="8" t="s">
        <v>2382</v>
      </c>
      <c r="E311" s="8" t="s">
        <v>2380</v>
      </c>
      <c r="F311" s="8" t="s">
        <v>2380</v>
      </c>
      <c r="G311" s="8">
        <v>1</v>
      </c>
      <c r="H311" s="8" t="s">
        <v>2382</v>
      </c>
      <c r="I311" s="12">
        <f t="shared" si="20"/>
        <v>1</v>
      </c>
      <c r="J311" s="12" t="str">
        <f t="shared" si="21"/>
        <v>Yes</v>
      </c>
      <c r="K311" s="12" t="str">
        <f t="shared" si="22"/>
        <v>Yes</v>
      </c>
      <c r="L311" s="12" t="str">
        <f t="shared" si="23"/>
        <v>Overweight</v>
      </c>
      <c r="M311" s="12" t="str">
        <f t="shared" si="24"/>
        <v>Diabetes</v>
      </c>
    </row>
    <row r="312" spans="1:13" x14ac:dyDescent="0.3">
      <c r="A312" s="8" t="s">
        <v>2061</v>
      </c>
      <c r="B312" s="8">
        <v>22.37</v>
      </c>
      <c r="C312" s="8">
        <v>5.86</v>
      </c>
      <c r="D312" s="8" t="s">
        <v>2382</v>
      </c>
      <c r="E312" s="8" t="s">
        <v>2380</v>
      </c>
      <c r="F312" s="8" t="s">
        <v>2383</v>
      </c>
      <c r="G312" s="8">
        <v>1</v>
      </c>
      <c r="H312" s="8" t="s">
        <v>2382</v>
      </c>
      <c r="I312" s="12">
        <f t="shared" si="20"/>
        <v>1</v>
      </c>
      <c r="J312" s="12" t="str">
        <f t="shared" si="21"/>
        <v>Yes</v>
      </c>
      <c r="K312" s="12" t="str">
        <f t="shared" si="22"/>
        <v>Yes</v>
      </c>
      <c r="L312" s="12" t="str">
        <f t="shared" si="23"/>
        <v>Normal Weight</v>
      </c>
      <c r="M312" s="12" t="str">
        <f t="shared" si="24"/>
        <v>Prediabetes</v>
      </c>
    </row>
    <row r="313" spans="1:13" x14ac:dyDescent="0.3">
      <c r="A313" s="8" t="s">
        <v>2060</v>
      </c>
      <c r="B313" s="8">
        <v>39.619999999999997</v>
      </c>
      <c r="C313" s="8">
        <v>4.28</v>
      </c>
      <c r="D313" s="8" t="s">
        <v>2380</v>
      </c>
      <c r="E313" s="8" t="s">
        <v>2380</v>
      </c>
      <c r="F313" s="8" t="s">
        <v>2380</v>
      </c>
      <c r="G313" s="8">
        <v>1</v>
      </c>
      <c r="H313" s="8" t="s">
        <v>2382</v>
      </c>
      <c r="I313" s="12">
        <f t="shared" si="20"/>
        <v>1</v>
      </c>
      <c r="J313" s="12" t="str">
        <f t="shared" si="21"/>
        <v>Yes</v>
      </c>
      <c r="K313" s="12" t="str">
        <f t="shared" si="22"/>
        <v>No</v>
      </c>
      <c r="L313" s="12" t="str">
        <f t="shared" si="23"/>
        <v>Obesity</v>
      </c>
      <c r="M313" s="12" t="str">
        <f t="shared" si="24"/>
        <v>Normal</v>
      </c>
    </row>
    <row r="314" spans="1:13" x14ac:dyDescent="0.3">
      <c r="A314" s="8" t="s">
        <v>2059</v>
      </c>
      <c r="B314" s="8">
        <v>18.329999999999998</v>
      </c>
      <c r="C314" s="8">
        <v>4.16</v>
      </c>
      <c r="D314" s="8" t="s">
        <v>2382</v>
      </c>
      <c r="E314" s="8" t="s">
        <v>2380</v>
      </c>
      <c r="F314" s="8" t="s">
        <v>2380</v>
      </c>
      <c r="G314" s="8" t="s">
        <v>2381</v>
      </c>
      <c r="H314" s="8" t="s">
        <v>2382</v>
      </c>
      <c r="I314" s="12">
        <f t="shared" si="20"/>
        <v>0</v>
      </c>
      <c r="J314" s="12" t="str">
        <f t="shared" si="21"/>
        <v>Yes</v>
      </c>
      <c r="K314" s="12" t="str">
        <f t="shared" si="22"/>
        <v>Yes</v>
      </c>
      <c r="L314" s="12" t="str">
        <f t="shared" si="23"/>
        <v>Underweight</v>
      </c>
      <c r="M314" s="12" t="str">
        <f t="shared" si="24"/>
        <v>Normal</v>
      </c>
    </row>
    <row r="315" spans="1:13" x14ac:dyDescent="0.3">
      <c r="A315" s="8" t="s">
        <v>2058</v>
      </c>
      <c r="B315" s="8">
        <v>17.11</v>
      </c>
      <c r="C315" s="8">
        <v>4.9800000000000004</v>
      </c>
      <c r="D315" s="8" t="s">
        <v>2382</v>
      </c>
      <c r="E315" s="8" t="s">
        <v>2380</v>
      </c>
      <c r="F315" s="8" t="s">
        <v>2383</v>
      </c>
      <c r="G315" s="8">
        <v>1</v>
      </c>
      <c r="H315" s="8" t="s">
        <v>2382</v>
      </c>
      <c r="I315" s="12">
        <f t="shared" si="20"/>
        <v>1</v>
      </c>
      <c r="J315" s="12" t="str">
        <f t="shared" si="21"/>
        <v>Yes</v>
      </c>
      <c r="K315" s="12" t="str">
        <f t="shared" si="22"/>
        <v>Yes</v>
      </c>
      <c r="L315" s="12" t="str">
        <f t="shared" si="23"/>
        <v>Underweight</v>
      </c>
      <c r="M315" s="12" t="str">
        <f t="shared" si="24"/>
        <v>Normal</v>
      </c>
    </row>
    <row r="316" spans="1:13" x14ac:dyDescent="0.3">
      <c r="A316" s="8" t="s">
        <v>2057</v>
      </c>
      <c r="B316" s="8">
        <v>43.5</v>
      </c>
      <c r="C316" s="8">
        <v>6.38</v>
      </c>
      <c r="D316" s="8" t="s">
        <v>2380</v>
      </c>
      <c r="E316" s="8" t="s">
        <v>2382</v>
      </c>
      <c r="F316" s="8" t="s">
        <v>2380</v>
      </c>
      <c r="G316" s="8">
        <v>1</v>
      </c>
      <c r="H316" s="8" t="s">
        <v>2382</v>
      </c>
      <c r="I316" s="12">
        <f t="shared" si="20"/>
        <v>1</v>
      </c>
      <c r="J316" s="12" t="str">
        <f t="shared" si="21"/>
        <v>Yes</v>
      </c>
      <c r="K316" s="12" t="str">
        <f t="shared" si="22"/>
        <v>No</v>
      </c>
      <c r="L316" s="12" t="str">
        <f t="shared" si="23"/>
        <v>Obesity</v>
      </c>
      <c r="M316" s="12" t="str">
        <f t="shared" si="24"/>
        <v>Prediabetes</v>
      </c>
    </row>
    <row r="317" spans="1:13" x14ac:dyDescent="0.3">
      <c r="A317" s="8" t="s">
        <v>2056</v>
      </c>
      <c r="B317" s="8">
        <v>25.364999999999998</v>
      </c>
      <c r="C317" s="8">
        <v>5.19</v>
      </c>
      <c r="D317" s="8" t="s">
        <v>2380</v>
      </c>
      <c r="E317" s="8" t="s">
        <v>2380</v>
      </c>
      <c r="F317" s="8" t="s">
        <v>2380</v>
      </c>
      <c r="G317" s="8">
        <v>2</v>
      </c>
      <c r="H317" s="8" t="s">
        <v>2380</v>
      </c>
      <c r="I317" s="12">
        <f t="shared" si="20"/>
        <v>2</v>
      </c>
      <c r="J317" s="12" t="str">
        <f t="shared" si="21"/>
        <v>No</v>
      </c>
      <c r="K317" s="12" t="str">
        <f t="shared" si="22"/>
        <v>No</v>
      </c>
      <c r="L317" s="12" t="str">
        <f t="shared" si="23"/>
        <v>Overweight</v>
      </c>
      <c r="M317" s="12" t="str">
        <f t="shared" si="24"/>
        <v>Normal</v>
      </c>
    </row>
    <row r="318" spans="1:13" x14ac:dyDescent="0.3">
      <c r="A318" s="8" t="s">
        <v>2055</v>
      </c>
      <c r="B318" s="8">
        <v>28.594999999999999</v>
      </c>
      <c r="C318" s="8">
        <v>10.210000000000001</v>
      </c>
      <c r="D318" s="8" t="s">
        <v>2380</v>
      </c>
      <c r="E318" s="8" t="s">
        <v>2380</v>
      </c>
      <c r="F318" s="8" t="s">
        <v>2380</v>
      </c>
      <c r="G318" s="8" t="s">
        <v>2381</v>
      </c>
      <c r="H318" s="8" t="s">
        <v>2380</v>
      </c>
      <c r="I318" s="12">
        <f t="shared" si="20"/>
        <v>0</v>
      </c>
      <c r="J318" s="12" t="str">
        <f t="shared" si="21"/>
        <v>No</v>
      </c>
      <c r="K318" s="12" t="str">
        <f t="shared" si="22"/>
        <v>No</v>
      </c>
      <c r="L318" s="12" t="str">
        <f t="shared" si="23"/>
        <v>Overweight</v>
      </c>
      <c r="M318" s="12" t="str">
        <f t="shared" si="24"/>
        <v>Diabetes</v>
      </c>
    </row>
    <row r="319" spans="1:13" x14ac:dyDescent="0.3">
      <c r="A319" s="8" t="s">
        <v>2054</v>
      </c>
      <c r="B319" s="8">
        <v>29.83</v>
      </c>
      <c r="C319" s="8">
        <v>9.6999999999999993</v>
      </c>
      <c r="D319" s="8" t="s">
        <v>2382</v>
      </c>
      <c r="E319" s="8" t="s">
        <v>2380</v>
      </c>
      <c r="F319" s="8" t="s">
        <v>2383</v>
      </c>
      <c r="G319" s="8">
        <v>1</v>
      </c>
      <c r="H319" s="8" t="s">
        <v>2382</v>
      </c>
      <c r="I319" s="12">
        <f t="shared" si="20"/>
        <v>1</v>
      </c>
      <c r="J319" s="12" t="str">
        <f t="shared" si="21"/>
        <v>Yes</v>
      </c>
      <c r="K319" s="12" t="str">
        <f t="shared" si="22"/>
        <v>Yes</v>
      </c>
      <c r="L319" s="12" t="str">
        <f t="shared" si="23"/>
        <v>Overweight</v>
      </c>
      <c r="M319" s="12" t="str">
        <f t="shared" si="24"/>
        <v>Diabetes</v>
      </c>
    </row>
    <row r="320" spans="1:13" x14ac:dyDescent="0.3">
      <c r="A320" s="8" t="s">
        <v>2053</v>
      </c>
      <c r="B320" s="8">
        <v>24.7</v>
      </c>
      <c r="C320" s="8">
        <v>10.25</v>
      </c>
      <c r="D320" s="8" t="s">
        <v>2380</v>
      </c>
      <c r="E320" s="8" t="s">
        <v>2380</v>
      </c>
      <c r="F320" s="8" t="s">
        <v>2380</v>
      </c>
      <c r="G320" s="8">
        <v>3</v>
      </c>
      <c r="H320" s="8" t="s">
        <v>2380</v>
      </c>
      <c r="I320" s="12">
        <f t="shared" si="20"/>
        <v>3</v>
      </c>
      <c r="J320" s="12" t="str">
        <f t="shared" si="21"/>
        <v>No</v>
      </c>
      <c r="K320" s="12" t="str">
        <f t="shared" si="22"/>
        <v>No</v>
      </c>
      <c r="L320" s="12" t="str">
        <f t="shared" si="23"/>
        <v>Normal Weight</v>
      </c>
      <c r="M320" s="12" t="str">
        <f t="shared" si="24"/>
        <v>Diabetes</v>
      </c>
    </row>
    <row r="321" spans="1:13" x14ac:dyDescent="0.3">
      <c r="A321" s="8" t="s">
        <v>2052</v>
      </c>
      <c r="B321" s="8">
        <v>17.940000000000001</v>
      </c>
      <c r="C321" s="8">
        <v>9.77</v>
      </c>
      <c r="D321" s="8" t="s">
        <v>2380</v>
      </c>
      <c r="E321" s="8" t="s">
        <v>2380</v>
      </c>
      <c r="F321" s="8" t="s">
        <v>2380</v>
      </c>
      <c r="G321" s="8" t="s">
        <v>2381</v>
      </c>
      <c r="H321" s="8" t="s">
        <v>2382</v>
      </c>
      <c r="I321" s="12">
        <f t="shared" si="20"/>
        <v>0</v>
      </c>
      <c r="J321" s="12" t="str">
        <f t="shared" si="21"/>
        <v>Yes</v>
      </c>
      <c r="K321" s="12" t="str">
        <f t="shared" si="22"/>
        <v>No</v>
      </c>
      <c r="L321" s="12" t="str">
        <f t="shared" si="23"/>
        <v>Underweight</v>
      </c>
      <c r="M321" s="12" t="str">
        <f t="shared" si="24"/>
        <v>Diabetes</v>
      </c>
    </row>
    <row r="322" spans="1:13" x14ac:dyDescent="0.3">
      <c r="A322" s="8" t="s">
        <v>2051</v>
      </c>
      <c r="B322" s="8">
        <v>21.08</v>
      </c>
      <c r="C322" s="8">
        <v>4.83</v>
      </c>
      <c r="D322" s="8" t="s">
        <v>2380</v>
      </c>
      <c r="E322" s="8" t="s">
        <v>2380</v>
      </c>
      <c r="F322" s="8" t="s">
        <v>2383</v>
      </c>
      <c r="G322" s="8">
        <v>1</v>
      </c>
      <c r="H322" s="8" t="s">
        <v>2382</v>
      </c>
      <c r="I322" s="12">
        <f t="shared" si="20"/>
        <v>1</v>
      </c>
      <c r="J322" s="12" t="str">
        <f t="shared" si="21"/>
        <v>Yes</v>
      </c>
      <c r="K322" s="12" t="str">
        <f t="shared" si="22"/>
        <v>No</v>
      </c>
      <c r="L322" s="12" t="str">
        <f t="shared" si="23"/>
        <v>Normal Weight</v>
      </c>
      <c r="M322" s="12" t="str">
        <f t="shared" si="24"/>
        <v>Normal</v>
      </c>
    </row>
    <row r="323" spans="1:13" x14ac:dyDescent="0.3">
      <c r="A323" s="8" t="s">
        <v>2050</v>
      </c>
      <c r="B323" s="8">
        <v>37.715000000000003</v>
      </c>
      <c r="C323" s="8">
        <v>10.86</v>
      </c>
      <c r="D323" s="8" t="s">
        <v>2382</v>
      </c>
      <c r="E323" s="8" t="s">
        <v>2380</v>
      </c>
      <c r="F323" s="8" t="s">
        <v>2380</v>
      </c>
      <c r="G323" s="8" t="s">
        <v>2381</v>
      </c>
      <c r="H323" s="8" t="s">
        <v>2380</v>
      </c>
      <c r="I323" s="12">
        <f t="shared" ref="I323:I386" si="25">IF(G323="No major surgery",0,G323)</f>
        <v>0</v>
      </c>
      <c r="J323" s="12" t="str">
        <f t="shared" ref="J323:J386" si="26">PROPER(H323)</f>
        <v>No</v>
      </c>
      <c r="K323" s="12" t="str">
        <f t="shared" ref="K323:K386" si="27">PROPER(D323)</f>
        <v>Yes</v>
      </c>
      <c r="L323" s="12" t="str">
        <f t="shared" ref="L323:L386" si="28">IF(B323&lt;18.5,"Underweight",IF(B323&lt;25,"Normal Weight",IF(B323&lt;30,"Overweight","Obesity")))</f>
        <v>Obesity</v>
      </c>
      <c r="M323" s="12" t="str">
        <f t="shared" ref="M323:M386" si="29">IF(C323&lt;5.7,"Normal",IF(C323&lt;6.5,"Prediabetes","Diabetes"))</f>
        <v>Diabetes</v>
      </c>
    </row>
    <row r="324" spans="1:13" x14ac:dyDescent="0.3">
      <c r="A324" s="8" t="s">
        <v>2049</v>
      </c>
      <c r="B324" s="8">
        <v>22.39</v>
      </c>
      <c r="C324" s="8">
        <v>9.5299999999999994</v>
      </c>
      <c r="D324" s="8" t="s">
        <v>2382</v>
      </c>
      <c r="E324" s="8" t="s">
        <v>2380</v>
      </c>
      <c r="F324" s="8" t="s">
        <v>2380</v>
      </c>
      <c r="G324" s="8" t="s">
        <v>2381</v>
      </c>
      <c r="H324" s="8" t="s">
        <v>2382</v>
      </c>
      <c r="I324" s="12">
        <f t="shared" si="25"/>
        <v>0</v>
      </c>
      <c r="J324" s="12" t="str">
        <f t="shared" si="26"/>
        <v>Yes</v>
      </c>
      <c r="K324" s="12" t="str">
        <f t="shared" si="27"/>
        <v>Yes</v>
      </c>
      <c r="L324" s="12" t="str">
        <f t="shared" si="28"/>
        <v>Normal Weight</v>
      </c>
      <c r="M324" s="12" t="str">
        <f t="shared" si="29"/>
        <v>Diabetes</v>
      </c>
    </row>
    <row r="325" spans="1:13" x14ac:dyDescent="0.3">
      <c r="A325" s="8" t="s">
        <v>2048</v>
      </c>
      <c r="B325" s="8">
        <v>28.78</v>
      </c>
      <c r="C325" s="8">
        <v>5.68</v>
      </c>
      <c r="D325" s="8" t="s">
        <v>2380</v>
      </c>
      <c r="E325" s="8" t="s">
        <v>2380</v>
      </c>
      <c r="F325" s="8" t="s">
        <v>2380</v>
      </c>
      <c r="G325" s="8" t="s">
        <v>2381</v>
      </c>
      <c r="H325" s="8" t="s">
        <v>2382</v>
      </c>
      <c r="I325" s="12">
        <f t="shared" si="25"/>
        <v>0</v>
      </c>
      <c r="J325" s="12" t="str">
        <f t="shared" si="26"/>
        <v>Yes</v>
      </c>
      <c r="K325" s="12" t="str">
        <f t="shared" si="27"/>
        <v>No</v>
      </c>
      <c r="L325" s="12" t="str">
        <f t="shared" si="28"/>
        <v>Overweight</v>
      </c>
      <c r="M325" s="12" t="str">
        <f t="shared" si="29"/>
        <v>Normal</v>
      </c>
    </row>
    <row r="326" spans="1:13" x14ac:dyDescent="0.3">
      <c r="A326" s="8" t="s">
        <v>2047</v>
      </c>
      <c r="B326" s="8">
        <v>18.329999999999998</v>
      </c>
      <c r="C326" s="8">
        <v>5.57</v>
      </c>
      <c r="D326" s="8" t="s">
        <v>2382</v>
      </c>
      <c r="E326" s="8" t="s">
        <v>2380</v>
      </c>
      <c r="F326" s="8" t="s">
        <v>2380</v>
      </c>
      <c r="G326" s="8" t="s">
        <v>2381</v>
      </c>
      <c r="H326" s="8" t="s">
        <v>2382</v>
      </c>
      <c r="I326" s="12">
        <f t="shared" si="25"/>
        <v>0</v>
      </c>
      <c r="J326" s="12" t="str">
        <f t="shared" si="26"/>
        <v>Yes</v>
      </c>
      <c r="K326" s="12" t="str">
        <f t="shared" si="27"/>
        <v>Yes</v>
      </c>
      <c r="L326" s="12" t="str">
        <f t="shared" si="28"/>
        <v>Underweight</v>
      </c>
      <c r="M326" s="12" t="str">
        <f t="shared" si="29"/>
        <v>Normal</v>
      </c>
    </row>
    <row r="327" spans="1:13" x14ac:dyDescent="0.3">
      <c r="A327" s="8" t="s">
        <v>2046</v>
      </c>
      <c r="B327" s="8">
        <v>26.39</v>
      </c>
      <c r="C327" s="8">
        <v>4.58</v>
      </c>
      <c r="D327" s="8" t="s">
        <v>2382</v>
      </c>
      <c r="E327" s="8" t="s">
        <v>2380</v>
      </c>
      <c r="F327" s="8" t="s">
        <v>2380</v>
      </c>
      <c r="G327" s="8">
        <v>1</v>
      </c>
      <c r="H327" s="8" t="s">
        <v>2382</v>
      </c>
      <c r="I327" s="12">
        <f t="shared" si="25"/>
        <v>1</v>
      </c>
      <c r="J327" s="12" t="str">
        <f t="shared" si="26"/>
        <v>Yes</v>
      </c>
      <c r="K327" s="12" t="str">
        <f t="shared" si="27"/>
        <v>Yes</v>
      </c>
      <c r="L327" s="12" t="str">
        <f t="shared" si="28"/>
        <v>Overweight</v>
      </c>
      <c r="M327" s="12" t="str">
        <f t="shared" si="29"/>
        <v>Normal</v>
      </c>
    </row>
    <row r="328" spans="1:13" x14ac:dyDescent="0.3">
      <c r="A328" s="8" t="s">
        <v>2045</v>
      </c>
      <c r="B328" s="8">
        <v>19.260000000000002</v>
      </c>
      <c r="C328" s="8">
        <v>8.9600000000000009</v>
      </c>
      <c r="D328" s="8" t="s">
        <v>2382</v>
      </c>
      <c r="E328" s="8" t="s">
        <v>2380</v>
      </c>
      <c r="F328" s="8" t="s">
        <v>2380</v>
      </c>
      <c r="G328" s="8">
        <v>1</v>
      </c>
      <c r="H328" s="8" t="s">
        <v>2382</v>
      </c>
      <c r="I328" s="12">
        <f t="shared" si="25"/>
        <v>1</v>
      </c>
      <c r="J328" s="12" t="str">
        <f t="shared" si="26"/>
        <v>Yes</v>
      </c>
      <c r="K328" s="12" t="str">
        <f t="shared" si="27"/>
        <v>Yes</v>
      </c>
      <c r="L328" s="12" t="str">
        <f t="shared" si="28"/>
        <v>Normal Weight</v>
      </c>
      <c r="M328" s="12" t="str">
        <f t="shared" si="29"/>
        <v>Diabetes</v>
      </c>
    </row>
    <row r="329" spans="1:13" x14ac:dyDescent="0.3">
      <c r="A329" s="8" t="s">
        <v>2044</v>
      </c>
      <c r="B329" s="8">
        <v>26.92</v>
      </c>
      <c r="C329" s="8">
        <v>6.09</v>
      </c>
      <c r="D329" s="8" t="s">
        <v>2380</v>
      </c>
      <c r="E329" s="8" t="s">
        <v>2380</v>
      </c>
      <c r="F329" s="8" t="s">
        <v>2380</v>
      </c>
      <c r="G329" s="8" t="s">
        <v>2381</v>
      </c>
      <c r="H329" s="8" t="s">
        <v>2382</v>
      </c>
      <c r="I329" s="12">
        <f t="shared" si="25"/>
        <v>0</v>
      </c>
      <c r="J329" s="12" t="str">
        <f t="shared" si="26"/>
        <v>Yes</v>
      </c>
      <c r="K329" s="12" t="str">
        <f t="shared" si="27"/>
        <v>No</v>
      </c>
      <c r="L329" s="12" t="str">
        <f t="shared" si="28"/>
        <v>Overweight</v>
      </c>
      <c r="M329" s="12" t="str">
        <f t="shared" si="29"/>
        <v>Prediabetes</v>
      </c>
    </row>
    <row r="330" spans="1:13" x14ac:dyDescent="0.3">
      <c r="A330" s="8" t="s">
        <v>2043</v>
      </c>
      <c r="B330" s="8">
        <v>19.73</v>
      </c>
      <c r="C330" s="8">
        <v>4.3600000000000003</v>
      </c>
      <c r="D330" s="8" t="s">
        <v>2380</v>
      </c>
      <c r="E330" s="8" t="s">
        <v>2380</v>
      </c>
      <c r="F330" s="8" t="s">
        <v>2380</v>
      </c>
      <c r="G330" s="8" t="s">
        <v>2381</v>
      </c>
      <c r="H330" s="8" t="s">
        <v>2382</v>
      </c>
      <c r="I330" s="12">
        <f t="shared" si="25"/>
        <v>0</v>
      </c>
      <c r="J330" s="12" t="str">
        <f t="shared" si="26"/>
        <v>Yes</v>
      </c>
      <c r="K330" s="12" t="str">
        <f t="shared" si="27"/>
        <v>No</v>
      </c>
      <c r="L330" s="12" t="str">
        <f t="shared" si="28"/>
        <v>Normal Weight</v>
      </c>
      <c r="M330" s="12" t="str">
        <f t="shared" si="29"/>
        <v>Normal</v>
      </c>
    </row>
    <row r="331" spans="1:13" x14ac:dyDescent="0.3">
      <c r="A331" s="8" t="s">
        <v>2042</v>
      </c>
      <c r="B331" s="8">
        <v>23.56</v>
      </c>
      <c r="C331" s="8">
        <v>11.74</v>
      </c>
      <c r="D331" s="8" t="s">
        <v>2382</v>
      </c>
      <c r="E331" s="8" t="s">
        <v>2380</v>
      </c>
      <c r="F331" s="8" t="s">
        <v>2380</v>
      </c>
      <c r="G331" s="8" t="s">
        <v>2381</v>
      </c>
      <c r="H331" s="8" t="s">
        <v>2382</v>
      </c>
      <c r="I331" s="12">
        <f t="shared" si="25"/>
        <v>0</v>
      </c>
      <c r="J331" s="12" t="str">
        <f t="shared" si="26"/>
        <v>Yes</v>
      </c>
      <c r="K331" s="12" t="str">
        <f t="shared" si="27"/>
        <v>Yes</v>
      </c>
      <c r="L331" s="12" t="str">
        <f t="shared" si="28"/>
        <v>Normal Weight</v>
      </c>
      <c r="M331" s="12" t="str">
        <f t="shared" si="29"/>
        <v>Diabetes</v>
      </c>
    </row>
    <row r="332" spans="1:13" x14ac:dyDescent="0.3">
      <c r="A332" s="8" t="s">
        <v>2041</v>
      </c>
      <c r="B332" s="8">
        <v>37.67</v>
      </c>
      <c r="C332" s="8">
        <v>5.89</v>
      </c>
      <c r="D332" s="8" t="s">
        <v>2380</v>
      </c>
      <c r="E332" s="8" t="s">
        <v>2380</v>
      </c>
      <c r="F332" s="8" t="s">
        <v>2380</v>
      </c>
      <c r="G332" s="8">
        <v>1</v>
      </c>
      <c r="H332" s="8" t="s">
        <v>2382</v>
      </c>
      <c r="I332" s="12">
        <f t="shared" si="25"/>
        <v>1</v>
      </c>
      <c r="J332" s="12" t="str">
        <f t="shared" si="26"/>
        <v>Yes</v>
      </c>
      <c r="K332" s="12" t="str">
        <f t="shared" si="27"/>
        <v>No</v>
      </c>
      <c r="L332" s="12" t="str">
        <f t="shared" si="28"/>
        <v>Obesity</v>
      </c>
      <c r="M332" s="12" t="str">
        <f t="shared" si="29"/>
        <v>Prediabetes</v>
      </c>
    </row>
    <row r="333" spans="1:13" x14ac:dyDescent="0.3">
      <c r="A333" s="8" t="s">
        <v>2040</v>
      </c>
      <c r="B333" s="8">
        <v>18.73</v>
      </c>
      <c r="C333" s="8">
        <v>10.64</v>
      </c>
      <c r="D333" s="8" t="s">
        <v>2380</v>
      </c>
      <c r="E333" s="8" t="s">
        <v>2380</v>
      </c>
      <c r="F333" s="8" t="s">
        <v>2380</v>
      </c>
      <c r="G333" s="8">
        <v>2</v>
      </c>
      <c r="H333" s="8" t="s">
        <v>2382</v>
      </c>
      <c r="I333" s="12">
        <f t="shared" si="25"/>
        <v>2</v>
      </c>
      <c r="J333" s="12" t="str">
        <f t="shared" si="26"/>
        <v>Yes</v>
      </c>
      <c r="K333" s="12" t="str">
        <f t="shared" si="27"/>
        <v>No</v>
      </c>
      <c r="L333" s="12" t="str">
        <f t="shared" si="28"/>
        <v>Normal Weight</v>
      </c>
      <c r="M333" s="12" t="str">
        <f t="shared" si="29"/>
        <v>Diabetes</v>
      </c>
    </row>
    <row r="334" spans="1:13" x14ac:dyDescent="0.3">
      <c r="A334" s="8" t="s">
        <v>2039</v>
      </c>
      <c r="B334" s="8">
        <v>33.090000000000003</v>
      </c>
      <c r="C334" s="8">
        <v>6.06</v>
      </c>
      <c r="D334" s="8" t="s">
        <v>2380</v>
      </c>
      <c r="E334" s="8" t="s">
        <v>2380</v>
      </c>
      <c r="F334" s="8" t="s">
        <v>2383</v>
      </c>
      <c r="G334" s="8">
        <v>1</v>
      </c>
      <c r="H334" s="8" t="s">
        <v>2382</v>
      </c>
      <c r="I334" s="12">
        <f t="shared" si="25"/>
        <v>1</v>
      </c>
      <c r="J334" s="12" t="str">
        <f t="shared" si="26"/>
        <v>Yes</v>
      </c>
      <c r="K334" s="12" t="str">
        <f t="shared" si="27"/>
        <v>No</v>
      </c>
      <c r="L334" s="12" t="str">
        <f t="shared" si="28"/>
        <v>Obesity</v>
      </c>
      <c r="M334" s="12" t="str">
        <f t="shared" si="29"/>
        <v>Prediabetes</v>
      </c>
    </row>
    <row r="335" spans="1:13" x14ac:dyDescent="0.3">
      <c r="A335" s="8" t="s">
        <v>2038</v>
      </c>
      <c r="B335" s="8">
        <v>18.329999999999998</v>
      </c>
      <c r="C335" s="8">
        <v>7.46</v>
      </c>
      <c r="D335" s="8" t="s">
        <v>2382</v>
      </c>
      <c r="E335" s="8" t="s">
        <v>2380</v>
      </c>
      <c r="F335" s="8" t="s">
        <v>2380</v>
      </c>
      <c r="G335" s="8">
        <v>1</v>
      </c>
      <c r="H335" s="8" t="s">
        <v>2382</v>
      </c>
      <c r="I335" s="12">
        <f t="shared" si="25"/>
        <v>1</v>
      </c>
      <c r="J335" s="12" t="str">
        <f t="shared" si="26"/>
        <v>Yes</v>
      </c>
      <c r="K335" s="12" t="str">
        <f t="shared" si="27"/>
        <v>Yes</v>
      </c>
      <c r="L335" s="12" t="str">
        <f t="shared" si="28"/>
        <v>Underweight</v>
      </c>
      <c r="M335" s="12" t="str">
        <f t="shared" si="29"/>
        <v>Diabetes</v>
      </c>
    </row>
    <row r="336" spans="1:13" x14ac:dyDescent="0.3">
      <c r="A336" s="8" t="s">
        <v>2037</v>
      </c>
      <c r="B336" s="8">
        <v>27.74</v>
      </c>
      <c r="C336" s="8">
        <v>4.68</v>
      </c>
      <c r="D336" s="8" t="s">
        <v>2382</v>
      </c>
      <c r="E336" s="8" t="s">
        <v>2380</v>
      </c>
      <c r="F336" s="8" t="s">
        <v>2380</v>
      </c>
      <c r="G336" s="8">
        <v>2</v>
      </c>
      <c r="H336" s="8" t="s">
        <v>2382</v>
      </c>
      <c r="I336" s="12">
        <f t="shared" si="25"/>
        <v>2</v>
      </c>
      <c r="J336" s="12" t="str">
        <f t="shared" si="26"/>
        <v>Yes</v>
      </c>
      <c r="K336" s="12" t="str">
        <f t="shared" si="27"/>
        <v>Yes</v>
      </c>
      <c r="L336" s="12" t="str">
        <f t="shared" si="28"/>
        <v>Overweight</v>
      </c>
      <c r="M336" s="12" t="str">
        <f t="shared" si="29"/>
        <v>Normal</v>
      </c>
    </row>
    <row r="337" spans="1:13" x14ac:dyDescent="0.3">
      <c r="A337" s="8" t="s">
        <v>2036</v>
      </c>
      <c r="B337" s="8">
        <v>24.2</v>
      </c>
      <c r="C337" s="8">
        <v>6.15</v>
      </c>
      <c r="D337" s="8" t="s">
        <v>2380</v>
      </c>
      <c r="E337" s="8" t="s">
        <v>2380</v>
      </c>
      <c r="F337" s="8" t="s">
        <v>2380</v>
      </c>
      <c r="G337" s="8">
        <v>1</v>
      </c>
      <c r="H337" s="8" t="s">
        <v>2382</v>
      </c>
      <c r="I337" s="12">
        <f t="shared" si="25"/>
        <v>1</v>
      </c>
      <c r="J337" s="12" t="str">
        <f t="shared" si="26"/>
        <v>Yes</v>
      </c>
      <c r="K337" s="12" t="str">
        <f t="shared" si="27"/>
        <v>No</v>
      </c>
      <c r="L337" s="12" t="str">
        <f t="shared" si="28"/>
        <v>Normal Weight</v>
      </c>
      <c r="M337" s="12" t="str">
        <f t="shared" si="29"/>
        <v>Prediabetes</v>
      </c>
    </row>
    <row r="338" spans="1:13" x14ac:dyDescent="0.3">
      <c r="A338" s="8" t="s">
        <v>2035</v>
      </c>
      <c r="B338" s="8">
        <v>22.03</v>
      </c>
      <c r="C338" s="8">
        <v>4.28</v>
      </c>
      <c r="D338" s="8" t="s">
        <v>2382</v>
      </c>
      <c r="E338" s="8" t="s">
        <v>2380</v>
      </c>
      <c r="F338" s="8" t="s">
        <v>2380</v>
      </c>
      <c r="G338" s="8" t="s">
        <v>2381</v>
      </c>
      <c r="H338" s="8" t="s">
        <v>2382</v>
      </c>
      <c r="I338" s="12">
        <f t="shared" si="25"/>
        <v>0</v>
      </c>
      <c r="J338" s="12" t="str">
        <f t="shared" si="26"/>
        <v>Yes</v>
      </c>
      <c r="K338" s="12" t="str">
        <f t="shared" si="27"/>
        <v>Yes</v>
      </c>
      <c r="L338" s="12" t="str">
        <f t="shared" si="28"/>
        <v>Normal Weight</v>
      </c>
      <c r="M338" s="12" t="str">
        <f t="shared" si="29"/>
        <v>Normal</v>
      </c>
    </row>
    <row r="339" spans="1:13" x14ac:dyDescent="0.3">
      <c r="A339" s="8" t="s">
        <v>2034</v>
      </c>
      <c r="B339" s="8">
        <v>26.885000000000002</v>
      </c>
      <c r="C339" s="8">
        <v>9.86</v>
      </c>
      <c r="D339" s="8" t="s">
        <v>2380</v>
      </c>
      <c r="E339" s="8" t="s">
        <v>2380</v>
      </c>
      <c r="F339" s="8" t="s">
        <v>2380</v>
      </c>
      <c r="G339" s="8">
        <v>3</v>
      </c>
      <c r="H339" s="8" t="s">
        <v>2382</v>
      </c>
      <c r="I339" s="12">
        <f t="shared" si="25"/>
        <v>3</v>
      </c>
      <c r="J339" s="12" t="str">
        <f t="shared" si="26"/>
        <v>Yes</v>
      </c>
      <c r="K339" s="12" t="str">
        <f t="shared" si="27"/>
        <v>No</v>
      </c>
      <c r="L339" s="12" t="str">
        <f t="shared" si="28"/>
        <v>Overweight</v>
      </c>
      <c r="M339" s="12" t="str">
        <f t="shared" si="29"/>
        <v>Diabetes</v>
      </c>
    </row>
    <row r="340" spans="1:13" x14ac:dyDescent="0.3">
      <c r="A340" s="8" t="s">
        <v>2033</v>
      </c>
      <c r="B340" s="8">
        <v>16.36</v>
      </c>
      <c r="C340" s="8">
        <v>11.19</v>
      </c>
      <c r="D340" s="8" t="s">
        <v>2380</v>
      </c>
      <c r="E340" s="8" t="s">
        <v>2380</v>
      </c>
      <c r="F340" s="8" t="s">
        <v>2380</v>
      </c>
      <c r="G340" s="8" t="s">
        <v>2381</v>
      </c>
      <c r="H340" s="8" t="s">
        <v>2382</v>
      </c>
      <c r="I340" s="12">
        <f t="shared" si="25"/>
        <v>0</v>
      </c>
      <c r="J340" s="12" t="str">
        <f t="shared" si="26"/>
        <v>Yes</v>
      </c>
      <c r="K340" s="12" t="str">
        <f t="shared" si="27"/>
        <v>No</v>
      </c>
      <c r="L340" s="12" t="str">
        <f t="shared" si="28"/>
        <v>Underweight</v>
      </c>
      <c r="M340" s="12" t="str">
        <f t="shared" si="29"/>
        <v>Diabetes</v>
      </c>
    </row>
    <row r="341" spans="1:13" x14ac:dyDescent="0.3">
      <c r="A341" s="8" t="s">
        <v>2032</v>
      </c>
      <c r="B341" s="8">
        <v>32.299999999999997</v>
      </c>
      <c r="C341" s="8">
        <v>4.8899999999999997</v>
      </c>
      <c r="D341" s="8" t="s">
        <v>2382</v>
      </c>
      <c r="E341" s="8" t="s">
        <v>2380</v>
      </c>
      <c r="F341" s="8" t="s">
        <v>2383</v>
      </c>
      <c r="G341" s="8">
        <v>1</v>
      </c>
      <c r="H341" s="8" t="s">
        <v>2380</v>
      </c>
      <c r="I341" s="12">
        <f t="shared" si="25"/>
        <v>1</v>
      </c>
      <c r="J341" s="12" t="str">
        <f t="shared" si="26"/>
        <v>No</v>
      </c>
      <c r="K341" s="12" t="str">
        <f t="shared" si="27"/>
        <v>Yes</v>
      </c>
      <c r="L341" s="12" t="str">
        <f t="shared" si="28"/>
        <v>Obesity</v>
      </c>
      <c r="M341" s="12" t="str">
        <f t="shared" si="29"/>
        <v>Normal</v>
      </c>
    </row>
    <row r="342" spans="1:13" x14ac:dyDescent="0.3">
      <c r="A342" s="8" t="s">
        <v>2031</v>
      </c>
      <c r="B342" s="8">
        <v>16.05</v>
      </c>
      <c r="C342" s="8">
        <v>4.3499999999999996</v>
      </c>
      <c r="D342" s="8" t="s">
        <v>2382</v>
      </c>
      <c r="E342" s="8" t="s">
        <v>2380</v>
      </c>
      <c r="F342" s="8" t="s">
        <v>2380</v>
      </c>
      <c r="G342" s="8" t="s">
        <v>2381</v>
      </c>
      <c r="H342" s="8" t="s">
        <v>2382</v>
      </c>
      <c r="I342" s="12">
        <f t="shared" si="25"/>
        <v>0</v>
      </c>
      <c r="J342" s="12" t="str">
        <f t="shared" si="26"/>
        <v>Yes</v>
      </c>
      <c r="K342" s="12" t="str">
        <f t="shared" si="27"/>
        <v>Yes</v>
      </c>
      <c r="L342" s="12" t="str">
        <f t="shared" si="28"/>
        <v>Underweight</v>
      </c>
      <c r="M342" s="12" t="str">
        <f t="shared" si="29"/>
        <v>Normal</v>
      </c>
    </row>
    <row r="343" spans="1:13" x14ac:dyDescent="0.3">
      <c r="A343" s="8" t="s">
        <v>2030</v>
      </c>
      <c r="B343" s="8">
        <v>29.07</v>
      </c>
      <c r="C343" s="8">
        <v>8.66</v>
      </c>
      <c r="D343" s="8" t="s">
        <v>2382</v>
      </c>
      <c r="E343" s="8" t="s">
        <v>2380</v>
      </c>
      <c r="F343" s="8" t="s">
        <v>2380</v>
      </c>
      <c r="G343" s="8">
        <v>2</v>
      </c>
      <c r="H343" s="8" t="s">
        <v>2382</v>
      </c>
      <c r="I343" s="12">
        <f t="shared" si="25"/>
        <v>2</v>
      </c>
      <c r="J343" s="12" t="str">
        <f t="shared" si="26"/>
        <v>Yes</v>
      </c>
      <c r="K343" s="12" t="str">
        <f t="shared" si="27"/>
        <v>Yes</v>
      </c>
      <c r="L343" s="12" t="str">
        <f t="shared" si="28"/>
        <v>Overweight</v>
      </c>
      <c r="M343" s="12" t="str">
        <f t="shared" si="29"/>
        <v>Diabetes</v>
      </c>
    </row>
    <row r="344" spans="1:13" x14ac:dyDescent="0.3">
      <c r="A344" s="8" t="s">
        <v>2029</v>
      </c>
      <c r="B344" s="8">
        <v>17.43</v>
      </c>
      <c r="C344" s="8">
        <v>8.64</v>
      </c>
      <c r="D344" s="8" t="s">
        <v>2380</v>
      </c>
      <c r="E344" s="8" t="s">
        <v>2380</v>
      </c>
      <c r="F344" s="8" t="s">
        <v>2380</v>
      </c>
      <c r="G344" s="8" t="s">
        <v>2381</v>
      </c>
      <c r="H344" s="8" t="s">
        <v>2382</v>
      </c>
      <c r="I344" s="12">
        <f t="shared" si="25"/>
        <v>0</v>
      </c>
      <c r="J344" s="12" t="str">
        <f t="shared" si="26"/>
        <v>Yes</v>
      </c>
      <c r="K344" s="12" t="str">
        <f t="shared" si="27"/>
        <v>No</v>
      </c>
      <c r="L344" s="12" t="str">
        <f t="shared" si="28"/>
        <v>Underweight</v>
      </c>
      <c r="M344" s="12" t="str">
        <f t="shared" si="29"/>
        <v>Diabetes</v>
      </c>
    </row>
    <row r="345" spans="1:13" x14ac:dyDescent="0.3">
      <c r="A345" s="8" t="s">
        <v>2028</v>
      </c>
      <c r="B345" s="8">
        <v>19.329999999999998</v>
      </c>
      <c r="C345" s="8">
        <v>4.2699999999999996</v>
      </c>
      <c r="D345" s="8" t="s">
        <v>2380</v>
      </c>
      <c r="E345" s="8" t="s">
        <v>2380</v>
      </c>
      <c r="F345" s="8" t="s">
        <v>2380</v>
      </c>
      <c r="G345" s="8" t="s">
        <v>2381</v>
      </c>
      <c r="H345" s="8" t="s">
        <v>2382</v>
      </c>
      <c r="I345" s="12">
        <f t="shared" si="25"/>
        <v>0</v>
      </c>
      <c r="J345" s="12" t="str">
        <f t="shared" si="26"/>
        <v>Yes</v>
      </c>
      <c r="K345" s="12" t="str">
        <f t="shared" si="27"/>
        <v>No</v>
      </c>
      <c r="L345" s="12" t="str">
        <f t="shared" si="28"/>
        <v>Normal Weight</v>
      </c>
      <c r="M345" s="12" t="str">
        <f t="shared" si="29"/>
        <v>Normal</v>
      </c>
    </row>
    <row r="346" spans="1:13" x14ac:dyDescent="0.3">
      <c r="A346" s="8" t="s">
        <v>2027</v>
      </c>
      <c r="B346" s="8">
        <v>30.52</v>
      </c>
      <c r="C346" s="8">
        <v>4.21</v>
      </c>
      <c r="D346" s="8" t="s">
        <v>2380</v>
      </c>
      <c r="E346" s="8" t="s">
        <v>2380</v>
      </c>
      <c r="F346" s="8" t="s">
        <v>2380</v>
      </c>
      <c r="G346" s="8">
        <v>1</v>
      </c>
      <c r="H346" s="8" t="s">
        <v>2382</v>
      </c>
      <c r="I346" s="12">
        <f t="shared" si="25"/>
        <v>1</v>
      </c>
      <c r="J346" s="12" t="str">
        <f t="shared" si="26"/>
        <v>Yes</v>
      </c>
      <c r="K346" s="12" t="str">
        <f t="shared" si="27"/>
        <v>No</v>
      </c>
      <c r="L346" s="12" t="str">
        <f t="shared" si="28"/>
        <v>Obesity</v>
      </c>
      <c r="M346" s="12" t="str">
        <f t="shared" si="29"/>
        <v>Normal</v>
      </c>
    </row>
    <row r="347" spans="1:13" x14ac:dyDescent="0.3">
      <c r="A347" s="8" t="s">
        <v>2026</v>
      </c>
      <c r="B347" s="8">
        <v>39.21</v>
      </c>
      <c r="C347" s="8">
        <v>5.04</v>
      </c>
      <c r="D347" s="8" t="s">
        <v>2380</v>
      </c>
      <c r="E347" s="8" t="s">
        <v>2380</v>
      </c>
      <c r="F347" s="8" t="s">
        <v>2383</v>
      </c>
      <c r="G347" s="8">
        <v>1</v>
      </c>
      <c r="H347" s="8" t="s">
        <v>2382</v>
      </c>
      <c r="I347" s="12">
        <f t="shared" si="25"/>
        <v>1</v>
      </c>
      <c r="J347" s="12" t="str">
        <f t="shared" si="26"/>
        <v>Yes</v>
      </c>
      <c r="K347" s="12" t="str">
        <f t="shared" si="27"/>
        <v>No</v>
      </c>
      <c r="L347" s="12" t="str">
        <f t="shared" si="28"/>
        <v>Obesity</v>
      </c>
      <c r="M347" s="12" t="str">
        <f t="shared" si="29"/>
        <v>Normal</v>
      </c>
    </row>
    <row r="348" spans="1:13" x14ac:dyDescent="0.3">
      <c r="A348" s="8" t="s">
        <v>2025</v>
      </c>
      <c r="B348" s="8">
        <v>26.98</v>
      </c>
      <c r="C348" s="8">
        <v>5.21</v>
      </c>
      <c r="D348" s="8" t="s">
        <v>2382</v>
      </c>
      <c r="E348" s="8" t="s">
        <v>2380</v>
      </c>
      <c r="F348" s="8" t="s">
        <v>2380</v>
      </c>
      <c r="G348" s="8">
        <v>2</v>
      </c>
      <c r="H348" s="8" t="s">
        <v>2382</v>
      </c>
      <c r="I348" s="12">
        <f t="shared" si="25"/>
        <v>2</v>
      </c>
      <c r="J348" s="12" t="str">
        <f t="shared" si="26"/>
        <v>Yes</v>
      </c>
      <c r="K348" s="12" t="str">
        <f t="shared" si="27"/>
        <v>Yes</v>
      </c>
      <c r="L348" s="12" t="str">
        <f t="shared" si="28"/>
        <v>Overweight</v>
      </c>
      <c r="M348" s="12" t="str">
        <f t="shared" si="29"/>
        <v>Normal</v>
      </c>
    </row>
    <row r="349" spans="1:13" x14ac:dyDescent="0.3">
      <c r="A349" s="8" t="s">
        <v>2024</v>
      </c>
      <c r="B349" s="8">
        <v>25.84</v>
      </c>
      <c r="C349" s="8">
        <v>8.83</v>
      </c>
      <c r="D349" s="8" t="s">
        <v>2380</v>
      </c>
      <c r="E349" s="8" t="s">
        <v>2380</v>
      </c>
      <c r="F349" s="8" t="s">
        <v>2380</v>
      </c>
      <c r="G349" s="8" t="s">
        <v>2381</v>
      </c>
      <c r="H349" s="8" t="s">
        <v>2380</v>
      </c>
      <c r="I349" s="12">
        <f t="shared" si="25"/>
        <v>0</v>
      </c>
      <c r="J349" s="12" t="str">
        <f t="shared" si="26"/>
        <v>No</v>
      </c>
      <c r="K349" s="12" t="str">
        <f t="shared" si="27"/>
        <v>No</v>
      </c>
      <c r="L349" s="12" t="str">
        <f t="shared" si="28"/>
        <v>Overweight</v>
      </c>
      <c r="M349" s="12" t="str">
        <f t="shared" si="29"/>
        <v>Diabetes</v>
      </c>
    </row>
    <row r="350" spans="1:13" x14ac:dyDescent="0.3">
      <c r="A350" s="8" t="s">
        <v>2023</v>
      </c>
      <c r="B350" s="8">
        <v>28.31</v>
      </c>
      <c r="C350" s="8">
        <v>8.4700000000000006</v>
      </c>
      <c r="D350" s="8" t="s">
        <v>2382</v>
      </c>
      <c r="E350" s="8" t="s">
        <v>2380</v>
      </c>
      <c r="F350" s="8" t="s">
        <v>2380</v>
      </c>
      <c r="G350" s="8">
        <v>2</v>
      </c>
      <c r="H350" s="8" t="s">
        <v>2382</v>
      </c>
      <c r="I350" s="12">
        <f t="shared" si="25"/>
        <v>2</v>
      </c>
      <c r="J350" s="12" t="str">
        <f t="shared" si="26"/>
        <v>Yes</v>
      </c>
      <c r="K350" s="12" t="str">
        <f t="shared" si="27"/>
        <v>Yes</v>
      </c>
      <c r="L350" s="12" t="str">
        <f t="shared" si="28"/>
        <v>Overweight</v>
      </c>
      <c r="M350" s="12" t="str">
        <f t="shared" si="29"/>
        <v>Diabetes</v>
      </c>
    </row>
    <row r="351" spans="1:13" x14ac:dyDescent="0.3">
      <c r="A351" s="8" t="s">
        <v>2022</v>
      </c>
      <c r="B351" s="8">
        <v>23.94</v>
      </c>
      <c r="C351" s="8">
        <v>4.2</v>
      </c>
      <c r="D351" s="8" t="s">
        <v>2380</v>
      </c>
      <c r="E351" s="8" t="s">
        <v>2380</v>
      </c>
      <c r="F351" s="8" t="s">
        <v>2380</v>
      </c>
      <c r="G351" s="8" t="s">
        <v>2381</v>
      </c>
      <c r="H351" s="8" t="s">
        <v>2382</v>
      </c>
      <c r="I351" s="12">
        <f t="shared" si="25"/>
        <v>0</v>
      </c>
      <c r="J351" s="12" t="str">
        <f t="shared" si="26"/>
        <v>Yes</v>
      </c>
      <c r="K351" s="12" t="str">
        <f t="shared" si="27"/>
        <v>No</v>
      </c>
      <c r="L351" s="12" t="str">
        <f t="shared" si="28"/>
        <v>Normal Weight</v>
      </c>
      <c r="M351" s="12" t="str">
        <f t="shared" si="29"/>
        <v>Normal</v>
      </c>
    </row>
    <row r="352" spans="1:13" x14ac:dyDescent="0.3">
      <c r="A352" s="8" t="s">
        <v>2021</v>
      </c>
      <c r="B352" s="8">
        <v>20.03</v>
      </c>
      <c r="C352" s="8">
        <v>6.14</v>
      </c>
      <c r="D352" s="8" t="s">
        <v>2382</v>
      </c>
      <c r="E352" s="8" t="s">
        <v>2380</v>
      </c>
      <c r="F352" s="8" t="s">
        <v>2380</v>
      </c>
      <c r="G352" s="8" t="s">
        <v>2381</v>
      </c>
      <c r="H352" s="8" t="s">
        <v>2382</v>
      </c>
      <c r="I352" s="12">
        <f t="shared" si="25"/>
        <v>0</v>
      </c>
      <c r="J352" s="12" t="str">
        <f t="shared" si="26"/>
        <v>Yes</v>
      </c>
      <c r="K352" s="12" t="str">
        <f t="shared" si="27"/>
        <v>Yes</v>
      </c>
      <c r="L352" s="12" t="str">
        <f t="shared" si="28"/>
        <v>Normal Weight</v>
      </c>
      <c r="M352" s="12" t="str">
        <f t="shared" si="29"/>
        <v>Prediabetes</v>
      </c>
    </row>
    <row r="353" spans="1:13" x14ac:dyDescent="0.3">
      <c r="A353" s="8" t="s">
        <v>2020</v>
      </c>
      <c r="B353" s="8">
        <v>41.42</v>
      </c>
      <c r="C353" s="8">
        <v>6.07</v>
      </c>
      <c r="D353" s="8" t="s">
        <v>2380</v>
      </c>
      <c r="E353" s="8" t="s">
        <v>2380</v>
      </c>
      <c r="F353" s="8" t="s">
        <v>2380</v>
      </c>
      <c r="G353" s="8" t="s">
        <v>2381</v>
      </c>
      <c r="H353" s="8" t="s">
        <v>2380</v>
      </c>
      <c r="I353" s="12">
        <f t="shared" si="25"/>
        <v>0</v>
      </c>
      <c r="J353" s="12" t="str">
        <f t="shared" si="26"/>
        <v>No</v>
      </c>
      <c r="K353" s="12" t="str">
        <f t="shared" si="27"/>
        <v>No</v>
      </c>
      <c r="L353" s="12" t="str">
        <f t="shared" si="28"/>
        <v>Obesity</v>
      </c>
      <c r="M353" s="12" t="str">
        <f t="shared" si="29"/>
        <v>Prediabetes</v>
      </c>
    </row>
    <row r="354" spans="1:13" x14ac:dyDescent="0.3">
      <c r="A354" s="8" t="s">
        <v>2019</v>
      </c>
      <c r="B354" s="8">
        <v>36.67</v>
      </c>
      <c r="C354" s="8">
        <v>10.210000000000001</v>
      </c>
      <c r="D354" s="8" t="s">
        <v>2380</v>
      </c>
      <c r="E354" s="8" t="s">
        <v>2380</v>
      </c>
      <c r="F354" s="8" t="s">
        <v>2380</v>
      </c>
      <c r="G354" s="8" t="s">
        <v>2381</v>
      </c>
      <c r="H354" s="8" t="s">
        <v>2380</v>
      </c>
      <c r="I354" s="12">
        <f t="shared" si="25"/>
        <v>0</v>
      </c>
      <c r="J354" s="12" t="str">
        <f t="shared" si="26"/>
        <v>No</v>
      </c>
      <c r="K354" s="12" t="str">
        <f t="shared" si="27"/>
        <v>No</v>
      </c>
      <c r="L354" s="12" t="str">
        <f t="shared" si="28"/>
        <v>Obesity</v>
      </c>
      <c r="M354" s="12" t="str">
        <f t="shared" si="29"/>
        <v>Diabetes</v>
      </c>
    </row>
    <row r="355" spans="1:13" x14ac:dyDescent="0.3">
      <c r="A355" s="8" t="s">
        <v>2018</v>
      </c>
      <c r="B355" s="8">
        <v>27.645</v>
      </c>
      <c r="C355" s="8">
        <v>4.6900000000000004</v>
      </c>
      <c r="D355" s="8" t="s">
        <v>2380</v>
      </c>
      <c r="E355" s="8" t="s">
        <v>2380</v>
      </c>
      <c r="F355" s="8" t="s">
        <v>2380</v>
      </c>
      <c r="G355" s="8" t="s">
        <v>2381</v>
      </c>
      <c r="H355" s="8" t="s">
        <v>2380</v>
      </c>
      <c r="I355" s="12">
        <f t="shared" si="25"/>
        <v>0</v>
      </c>
      <c r="J355" s="12" t="str">
        <f t="shared" si="26"/>
        <v>No</v>
      </c>
      <c r="K355" s="12" t="str">
        <f t="shared" si="27"/>
        <v>No</v>
      </c>
      <c r="L355" s="12" t="str">
        <f t="shared" si="28"/>
        <v>Overweight</v>
      </c>
      <c r="M355" s="12" t="str">
        <f t="shared" si="29"/>
        <v>Normal</v>
      </c>
    </row>
    <row r="356" spans="1:13" x14ac:dyDescent="0.3">
      <c r="A356" s="8" t="s">
        <v>2017</v>
      </c>
      <c r="B356" s="8">
        <v>22.72</v>
      </c>
      <c r="C356" s="8">
        <v>5.71</v>
      </c>
      <c r="D356" s="8" t="s">
        <v>2380</v>
      </c>
      <c r="E356" s="8" t="s">
        <v>2380</v>
      </c>
      <c r="F356" s="8" t="s">
        <v>2380</v>
      </c>
      <c r="G356" s="8" t="s">
        <v>2381</v>
      </c>
      <c r="H356" s="8" t="s">
        <v>2382</v>
      </c>
      <c r="I356" s="12">
        <f t="shared" si="25"/>
        <v>0</v>
      </c>
      <c r="J356" s="12" t="str">
        <f t="shared" si="26"/>
        <v>Yes</v>
      </c>
      <c r="K356" s="12" t="str">
        <f t="shared" si="27"/>
        <v>No</v>
      </c>
      <c r="L356" s="12" t="str">
        <f t="shared" si="28"/>
        <v>Normal Weight</v>
      </c>
      <c r="M356" s="12" t="str">
        <f t="shared" si="29"/>
        <v>Prediabetes</v>
      </c>
    </row>
    <row r="357" spans="1:13" x14ac:dyDescent="0.3">
      <c r="A357" s="8" t="s">
        <v>2016</v>
      </c>
      <c r="B357" s="8">
        <v>36.520000000000003</v>
      </c>
      <c r="C357" s="8">
        <v>9.07</v>
      </c>
      <c r="D357" s="8" t="s">
        <v>2382</v>
      </c>
      <c r="E357" s="8" t="s">
        <v>2380</v>
      </c>
      <c r="F357" s="8" t="s">
        <v>2383</v>
      </c>
      <c r="G357" s="8">
        <v>1</v>
      </c>
      <c r="H357" s="8" t="s">
        <v>2380</v>
      </c>
      <c r="I357" s="12">
        <f t="shared" si="25"/>
        <v>1</v>
      </c>
      <c r="J357" s="12" t="str">
        <f t="shared" si="26"/>
        <v>No</v>
      </c>
      <c r="K357" s="12" t="str">
        <f t="shared" si="27"/>
        <v>Yes</v>
      </c>
      <c r="L357" s="12" t="str">
        <f t="shared" si="28"/>
        <v>Obesity</v>
      </c>
      <c r="M357" s="12" t="str">
        <f t="shared" si="29"/>
        <v>Diabetes</v>
      </c>
    </row>
    <row r="358" spans="1:13" x14ac:dyDescent="0.3">
      <c r="A358" s="8" t="s">
        <v>2015</v>
      </c>
      <c r="B358" s="8">
        <v>33.96</v>
      </c>
      <c r="C358" s="8">
        <v>4.99</v>
      </c>
      <c r="D358" s="8" t="s">
        <v>2380</v>
      </c>
      <c r="E358" s="8" t="s">
        <v>2380</v>
      </c>
      <c r="F358" s="8" t="s">
        <v>2380</v>
      </c>
      <c r="G358" s="8" t="s">
        <v>2381</v>
      </c>
      <c r="H358" s="8" t="s">
        <v>2382</v>
      </c>
      <c r="I358" s="12">
        <f t="shared" si="25"/>
        <v>0</v>
      </c>
      <c r="J358" s="12" t="str">
        <f t="shared" si="26"/>
        <v>Yes</v>
      </c>
      <c r="K358" s="12" t="str">
        <f t="shared" si="27"/>
        <v>No</v>
      </c>
      <c r="L358" s="12" t="str">
        <f t="shared" si="28"/>
        <v>Obesity</v>
      </c>
      <c r="M358" s="12" t="str">
        <f t="shared" si="29"/>
        <v>Normal</v>
      </c>
    </row>
    <row r="359" spans="1:13" x14ac:dyDescent="0.3">
      <c r="A359" s="8" t="s">
        <v>2014</v>
      </c>
      <c r="B359" s="8">
        <v>26.695</v>
      </c>
      <c r="C359" s="8">
        <v>8.31</v>
      </c>
      <c r="D359" s="8" t="s">
        <v>2380</v>
      </c>
      <c r="E359" s="8" t="s">
        <v>2380</v>
      </c>
      <c r="F359" s="8" t="s">
        <v>2380</v>
      </c>
      <c r="G359" s="8" t="s">
        <v>2381</v>
      </c>
      <c r="H359" s="8" t="s">
        <v>2382</v>
      </c>
      <c r="I359" s="12">
        <f t="shared" si="25"/>
        <v>0</v>
      </c>
      <c r="J359" s="12" t="str">
        <f t="shared" si="26"/>
        <v>Yes</v>
      </c>
      <c r="K359" s="12" t="str">
        <f t="shared" si="27"/>
        <v>No</v>
      </c>
      <c r="L359" s="12" t="str">
        <f t="shared" si="28"/>
        <v>Overweight</v>
      </c>
      <c r="M359" s="12" t="str">
        <f t="shared" si="29"/>
        <v>Diabetes</v>
      </c>
    </row>
    <row r="360" spans="1:13" x14ac:dyDescent="0.3">
      <c r="A360" s="8" t="s">
        <v>2013</v>
      </c>
      <c r="B360" s="8">
        <v>18.45</v>
      </c>
      <c r="C360" s="8">
        <v>5.07</v>
      </c>
      <c r="D360" s="8" t="s">
        <v>2382</v>
      </c>
      <c r="E360" s="8" t="s">
        <v>2380</v>
      </c>
      <c r="F360" s="8" t="s">
        <v>2380</v>
      </c>
      <c r="G360" s="8" t="s">
        <v>2381</v>
      </c>
      <c r="H360" s="8" t="s">
        <v>2382</v>
      </c>
      <c r="I360" s="12">
        <f t="shared" si="25"/>
        <v>0</v>
      </c>
      <c r="J360" s="12" t="str">
        <f t="shared" si="26"/>
        <v>Yes</v>
      </c>
      <c r="K360" s="12" t="str">
        <f t="shared" si="27"/>
        <v>Yes</v>
      </c>
      <c r="L360" s="12" t="str">
        <f t="shared" si="28"/>
        <v>Underweight</v>
      </c>
      <c r="M360" s="12" t="str">
        <f t="shared" si="29"/>
        <v>Normal</v>
      </c>
    </row>
    <row r="361" spans="1:13" x14ac:dyDescent="0.3">
      <c r="A361" s="8" t="s">
        <v>2012</v>
      </c>
      <c r="B361" s="8">
        <v>33.18</v>
      </c>
      <c r="C361" s="8">
        <v>4.79</v>
      </c>
      <c r="D361" s="8" t="s">
        <v>2380</v>
      </c>
      <c r="E361" s="8" t="s">
        <v>2380</v>
      </c>
      <c r="F361" s="8" t="s">
        <v>2380</v>
      </c>
      <c r="G361" s="8" t="s">
        <v>2381</v>
      </c>
      <c r="H361" s="8" t="s">
        <v>2382</v>
      </c>
      <c r="I361" s="12">
        <f t="shared" si="25"/>
        <v>0</v>
      </c>
      <c r="J361" s="12" t="str">
        <f t="shared" si="26"/>
        <v>Yes</v>
      </c>
      <c r="K361" s="12" t="str">
        <f t="shared" si="27"/>
        <v>No</v>
      </c>
      <c r="L361" s="12" t="str">
        <f t="shared" si="28"/>
        <v>Obesity</v>
      </c>
      <c r="M361" s="12" t="str">
        <f t="shared" si="29"/>
        <v>Normal</v>
      </c>
    </row>
    <row r="362" spans="1:13" x14ac:dyDescent="0.3">
      <c r="A362" s="8" t="s">
        <v>2011</v>
      </c>
      <c r="B362" s="8">
        <v>36.1</v>
      </c>
      <c r="C362" s="8">
        <v>11.39</v>
      </c>
      <c r="D362" s="8" t="s">
        <v>2382</v>
      </c>
      <c r="E362" s="8" t="s">
        <v>2380</v>
      </c>
      <c r="F362" s="8" t="s">
        <v>2380</v>
      </c>
      <c r="G362" s="8">
        <v>2</v>
      </c>
      <c r="H362" s="8" t="s">
        <v>2380</v>
      </c>
      <c r="I362" s="12">
        <f t="shared" si="25"/>
        <v>2</v>
      </c>
      <c r="J362" s="12" t="str">
        <f t="shared" si="26"/>
        <v>No</v>
      </c>
      <c r="K362" s="12" t="str">
        <f t="shared" si="27"/>
        <v>Yes</v>
      </c>
      <c r="L362" s="12" t="str">
        <f t="shared" si="28"/>
        <v>Obesity</v>
      </c>
      <c r="M362" s="12" t="str">
        <f t="shared" si="29"/>
        <v>Diabetes</v>
      </c>
    </row>
    <row r="363" spans="1:13" x14ac:dyDescent="0.3">
      <c r="A363" s="8" t="s">
        <v>2010</v>
      </c>
      <c r="B363" s="8">
        <v>22.77</v>
      </c>
      <c r="C363" s="8">
        <v>6</v>
      </c>
      <c r="D363" s="8" t="s">
        <v>2380</v>
      </c>
      <c r="E363" s="8" t="s">
        <v>2380</v>
      </c>
      <c r="F363" s="8" t="s">
        <v>2380</v>
      </c>
      <c r="G363" s="8" t="s">
        <v>2381</v>
      </c>
      <c r="H363" s="8" t="s">
        <v>2382</v>
      </c>
      <c r="I363" s="12">
        <f t="shared" si="25"/>
        <v>0</v>
      </c>
      <c r="J363" s="12" t="str">
        <f t="shared" si="26"/>
        <v>Yes</v>
      </c>
      <c r="K363" s="12" t="str">
        <f t="shared" si="27"/>
        <v>No</v>
      </c>
      <c r="L363" s="12" t="str">
        <f t="shared" si="28"/>
        <v>Normal Weight</v>
      </c>
      <c r="M363" s="12" t="str">
        <f t="shared" si="29"/>
        <v>Prediabetes</v>
      </c>
    </row>
    <row r="364" spans="1:13" x14ac:dyDescent="0.3">
      <c r="A364" s="8" t="s">
        <v>2009</v>
      </c>
      <c r="B364" s="8">
        <v>21.24</v>
      </c>
      <c r="C364" s="8">
        <v>5.13</v>
      </c>
      <c r="D364" s="8" t="s">
        <v>2380</v>
      </c>
      <c r="E364" s="8" t="s">
        <v>2380</v>
      </c>
      <c r="F364" s="8" t="s">
        <v>2380</v>
      </c>
      <c r="G364" s="8" t="s">
        <v>2381</v>
      </c>
      <c r="H364" s="8" t="s">
        <v>2382</v>
      </c>
      <c r="I364" s="12">
        <f t="shared" si="25"/>
        <v>0</v>
      </c>
      <c r="J364" s="12" t="str">
        <f t="shared" si="26"/>
        <v>Yes</v>
      </c>
      <c r="K364" s="12" t="str">
        <f t="shared" si="27"/>
        <v>No</v>
      </c>
      <c r="L364" s="12" t="str">
        <f t="shared" si="28"/>
        <v>Normal Weight</v>
      </c>
      <c r="M364" s="12" t="str">
        <f t="shared" si="29"/>
        <v>Normal</v>
      </c>
    </row>
    <row r="365" spans="1:13" x14ac:dyDescent="0.3">
      <c r="A365" s="8" t="s">
        <v>2008</v>
      </c>
      <c r="B365" s="8">
        <v>17.600000000000001</v>
      </c>
      <c r="C365" s="8">
        <v>5.26</v>
      </c>
      <c r="D365" s="8" t="s">
        <v>2382</v>
      </c>
      <c r="E365" s="8" t="s">
        <v>2380</v>
      </c>
      <c r="F365" s="8" t="s">
        <v>2380</v>
      </c>
      <c r="G365" s="8" t="s">
        <v>2381</v>
      </c>
      <c r="H365" s="8" t="s">
        <v>2382</v>
      </c>
      <c r="I365" s="12">
        <f t="shared" si="25"/>
        <v>0</v>
      </c>
      <c r="J365" s="12" t="str">
        <f t="shared" si="26"/>
        <v>Yes</v>
      </c>
      <c r="K365" s="12" t="str">
        <f t="shared" si="27"/>
        <v>Yes</v>
      </c>
      <c r="L365" s="12" t="str">
        <f t="shared" si="28"/>
        <v>Underweight</v>
      </c>
      <c r="M365" s="12" t="str">
        <f t="shared" si="29"/>
        <v>Normal</v>
      </c>
    </row>
    <row r="366" spans="1:13" x14ac:dyDescent="0.3">
      <c r="A366" s="8" t="s">
        <v>2007</v>
      </c>
      <c r="B366" s="8">
        <v>26.29</v>
      </c>
      <c r="C366" s="8">
        <v>6.84</v>
      </c>
      <c r="D366" s="8" t="s">
        <v>2380</v>
      </c>
      <c r="E366" s="8" t="s">
        <v>2380</v>
      </c>
      <c r="F366" s="8" t="s">
        <v>2380</v>
      </c>
      <c r="G366" s="8" t="s">
        <v>2381</v>
      </c>
      <c r="H366" s="8" t="s">
        <v>2382</v>
      </c>
      <c r="I366" s="12">
        <f t="shared" si="25"/>
        <v>0</v>
      </c>
      <c r="J366" s="12" t="str">
        <f t="shared" si="26"/>
        <v>Yes</v>
      </c>
      <c r="K366" s="12" t="str">
        <f t="shared" si="27"/>
        <v>No</v>
      </c>
      <c r="L366" s="12" t="str">
        <f t="shared" si="28"/>
        <v>Overweight</v>
      </c>
      <c r="M366" s="12" t="str">
        <f t="shared" si="29"/>
        <v>Diabetes</v>
      </c>
    </row>
    <row r="367" spans="1:13" x14ac:dyDescent="0.3">
      <c r="A367" s="8" t="s">
        <v>2006</v>
      </c>
      <c r="B367" s="8">
        <v>35.31</v>
      </c>
      <c r="C367" s="8">
        <v>9.0399999999999991</v>
      </c>
      <c r="D367" s="8" t="s">
        <v>2380</v>
      </c>
      <c r="E367" s="8" t="s">
        <v>2380</v>
      </c>
      <c r="F367" s="8" t="s">
        <v>2380</v>
      </c>
      <c r="G367" s="8" t="s">
        <v>2381</v>
      </c>
      <c r="H367" s="8" t="s">
        <v>2380</v>
      </c>
      <c r="I367" s="12">
        <f t="shared" si="25"/>
        <v>0</v>
      </c>
      <c r="J367" s="12" t="str">
        <f t="shared" si="26"/>
        <v>No</v>
      </c>
      <c r="K367" s="12" t="str">
        <f t="shared" si="27"/>
        <v>No</v>
      </c>
      <c r="L367" s="12" t="str">
        <f t="shared" si="28"/>
        <v>Obesity</v>
      </c>
      <c r="M367" s="12" t="str">
        <f t="shared" si="29"/>
        <v>Diabetes</v>
      </c>
    </row>
    <row r="368" spans="1:13" x14ac:dyDescent="0.3">
      <c r="A368" s="8" t="s">
        <v>2005</v>
      </c>
      <c r="B368" s="8">
        <v>27.04</v>
      </c>
      <c r="C368" s="8">
        <v>4.0999999999999996</v>
      </c>
      <c r="D368" s="8" t="s">
        <v>2380</v>
      </c>
      <c r="E368" s="8" t="s">
        <v>2380</v>
      </c>
      <c r="F368" s="8" t="s">
        <v>2380</v>
      </c>
      <c r="G368" s="8">
        <v>1</v>
      </c>
      <c r="H368" s="8" t="s">
        <v>2382</v>
      </c>
      <c r="I368" s="12">
        <f t="shared" si="25"/>
        <v>1</v>
      </c>
      <c r="J368" s="12" t="str">
        <f t="shared" si="26"/>
        <v>Yes</v>
      </c>
      <c r="K368" s="12" t="str">
        <f t="shared" si="27"/>
        <v>No</v>
      </c>
      <c r="L368" s="12" t="str">
        <f t="shared" si="28"/>
        <v>Overweight</v>
      </c>
      <c r="M368" s="12" t="str">
        <f t="shared" si="29"/>
        <v>Normal</v>
      </c>
    </row>
    <row r="369" spans="1:13" x14ac:dyDescent="0.3">
      <c r="A369" s="8" t="s">
        <v>2004</v>
      </c>
      <c r="B369" s="8">
        <v>30.23</v>
      </c>
      <c r="C369" s="8">
        <v>4.2300000000000004</v>
      </c>
      <c r="D369" s="8" t="s">
        <v>2382</v>
      </c>
      <c r="E369" s="8" t="s">
        <v>2380</v>
      </c>
      <c r="F369" s="8" t="s">
        <v>2383</v>
      </c>
      <c r="G369" s="8">
        <v>1</v>
      </c>
      <c r="H369" s="8" t="s">
        <v>2382</v>
      </c>
      <c r="I369" s="12">
        <f t="shared" si="25"/>
        <v>1</v>
      </c>
      <c r="J369" s="12" t="str">
        <f t="shared" si="26"/>
        <v>Yes</v>
      </c>
      <c r="K369" s="12" t="str">
        <f t="shared" si="27"/>
        <v>Yes</v>
      </c>
      <c r="L369" s="12" t="str">
        <f t="shared" si="28"/>
        <v>Obesity</v>
      </c>
      <c r="M369" s="12" t="str">
        <f t="shared" si="29"/>
        <v>Normal</v>
      </c>
    </row>
    <row r="370" spans="1:13" x14ac:dyDescent="0.3">
      <c r="A370" s="8" t="s">
        <v>2003</v>
      </c>
      <c r="B370" s="8">
        <v>30.6</v>
      </c>
      <c r="C370" s="8">
        <v>6.48</v>
      </c>
      <c r="D370" s="8" t="s">
        <v>2382</v>
      </c>
      <c r="E370" s="8" t="s">
        <v>2380</v>
      </c>
      <c r="F370" s="8" t="s">
        <v>2383</v>
      </c>
      <c r="G370" s="8">
        <v>1</v>
      </c>
      <c r="H370" s="8" t="s">
        <v>2382</v>
      </c>
      <c r="I370" s="12">
        <f t="shared" si="25"/>
        <v>1</v>
      </c>
      <c r="J370" s="12" t="str">
        <f t="shared" si="26"/>
        <v>Yes</v>
      </c>
      <c r="K370" s="12" t="str">
        <f t="shared" si="27"/>
        <v>Yes</v>
      </c>
      <c r="L370" s="12" t="str">
        <f t="shared" si="28"/>
        <v>Obesity</v>
      </c>
      <c r="M370" s="12" t="str">
        <f t="shared" si="29"/>
        <v>Prediabetes</v>
      </c>
    </row>
    <row r="371" spans="1:13" x14ac:dyDescent="0.3">
      <c r="A371" s="8" t="s">
        <v>2002</v>
      </c>
      <c r="B371" s="8">
        <v>26.8</v>
      </c>
      <c r="C371" s="8">
        <v>5.53</v>
      </c>
      <c r="D371" s="8" t="s">
        <v>2380</v>
      </c>
      <c r="E371" s="8" t="s">
        <v>2380</v>
      </c>
      <c r="F371" s="8" t="s">
        <v>2380</v>
      </c>
      <c r="G371" s="8">
        <v>1</v>
      </c>
      <c r="H371" s="8" t="s">
        <v>2382</v>
      </c>
      <c r="I371" s="12">
        <f t="shared" si="25"/>
        <v>1</v>
      </c>
      <c r="J371" s="12" t="str">
        <f t="shared" si="26"/>
        <v>Yes</v>
      </c>
      <c r="K371" s="12" t="str">
        <f t="shared" si="27"/>
        <v>No</v>
      </c>
      <c r="L371" s="12" t="str">
        <f t="shared" si="28"/>
        <v>Overweight</v>
      </c>
      <c r="M371" s="12" t="str">
        <f t="shared" si="29"/>
        <v>Normal</v>
      </c>
    </row>
    <row r="372" spans="1:13" x14ac:dyDescent="0.3">
      <c r="A372" s="8" t="s">
        <v>2001</v>
      </c>
      <c r="B372" s="8">
        <v>16.86</v>
      </c>
      <c r="C372" s="8">
        <v>4.07</v>
      </c>
      <c r="D372" s="8" t="s">
        <v>2382</v>
      </c>
      <c r="E372" s="8" t="s">
        <v>2380</v>
      </c>
      <c r="F372" s="8" t="s">
        <v>2380</v>
      </c>
      <c r="G372" s="8" t="s">
        <v>2381</v>
      </c>
      <c r="H372" s="8" t="s">
        <v>2382</v>
      </c>
      <c r="I372" s="12">
        <f t="shared" si="25"/>
        <v>0</v>
      </c>
      <c r="J372" s="12" t="str">
        <f t="shared" si="26"/>
        <v>Yes</v>
      </c>
      <c r="K372" s="12" t="str">
        <f t="shared" si="27"/>
        <v>Yes</v>
      </c>
      <c r="L372" s="12" t="str">
        <f t="shared" si="28"/>
        <v>Underweight</v>
      </c>
      <c r="M372" s="12" t="str">
        <f t="shared" si="29"/>
        <v>Normal</v>
      </c>
    </row>
    <row r="373" spans="1:13" x14ac:dyDescent="0.3">
      <c r="A373" s="8" t="s">
        <v>2000</v>
      </c>
      <c r="B373" s="8">
        <v>16.3</v>
      </c>
      <c r="C373" s="8">
        <v>5.51</v>
      </c>
      <c r="D373" s="8" t="s">
        <v>2380</v>
      </c>
      <c r="E373" s="8" t="s">
        <v>2380</v>
      </c>
      <c r="F373" s="8" t="s">
        <v>2380</v>
      </c>
      <c r="G373" s="8">
        <v>1</v>
      </c>
      <c r="H373" s="8" t="s">
        <v>2382</v>
      </c>
      <c r="I373" s="12">
        <f t="shared" si="25"/>
        <v>1</v>
      </c>
      <c r="J373" s="12" t="str">
        <f t="shared" si="26"/>
        <v>Yes</v>
      </c>
      <c r="K373" s="12" t="str">
        <f t="shared" si="27"/>
        <v>No</v>
      </c>
      <c r="L373" s="12" t="str">
        <f t="shared" si="28"/>
        <v>Underweight</v>
      </c>
      <c r="M373" s="12" t="str">
        <f t="shared" si="29"/>
        <v>Normal</v>
      </c>
    </row>
    <row r="374" spans="1:13" x14ac:dyDescent="0.3">
      <c r="A374" s="8" t="s">
        <v>1999</v>
      </c>
      <c r="B374" s="8">
        <v>29.81</v>
      </c>
      <c r="C374" s="8">
        <v>11.66</v>
      </c>
      <c r="D374" s="8" t="s">
        <v>2380</v>
      </c>
      <c r="E374" s="8" t="s">
        <v>2380</v>
      </c>
      <c r="F374" s="8" t="s">
        <v>2380</v>
      </c>
      <c r="G374" s="8" t="s">
        <v>2381</v>
      </c>
      <c r="H374" s="8" t="s">
        <v>2382</v>
      </c>
      <c r="I374" s="12">
        <f t="shared" si="25"/>
        <v>0</v>
      </c>
      <c r="J374" s="12" t="str">
        <f t="shared" si="26"/>
        <v>Yes</v>
      </c>
      <c r="K374" s="12" t="str">
        <f t="shared" si="27"/>
        <v>No</v>
      </c>
      <c r="L374" s="12" t="str">
        <f t="shared" si="28"/>
        <v>Overweight</v>
      </c>
      <c r="M374" s="12" t="str">
        <f t="shared" si="29"/>
        <v>Diabetes</v>
      </c>
    </row>
    <row r="375" spans="1:13" x14ac:dyDescent="0.3">
      <c r="A375" s="8" t="s">
        <v>1998</v>
      </c>
      <c r="B375" s="8">
        <v>16.329999999999998</v>
      </c>
      <c r="C375" s="8">
        <v>7.26</v>
      </c>
      <c r="D375" s="8" t="s">
        <v>2382</v>
      </c>
      <c r="E375" s="8" t="s">
        <v>2380</v>
      </c>
      <c r="F375" s="8" t="s">
        <v>2380</v>
      </c>
      <c r="G375" s="8" t="s">
        <v>2381</v>
      </c>
      <c r="H375" s="8" t="s">
        <v>2382</v>
      </c>
      <c r="I375" s="12">
        <f t="shared" si="25"/>
        <v>0</v>
      </c>
      <c r="J375" s="12" t="str">
        <f t="shared" si="26"/>
        <v>Yes</v>
      </c>
      <c r="K375" s="12" t="str">
        <f t="shared" si="27"/>
        <v>Yes</v>
      </c>
      <c r="L375" s="12" t="str">
        <f t="shared" si="28"/>
        <v>Underweight</v>
      </c>
      <c r="M375" s="12" t="str">
        <f t="shared" si="29"/>
        <v>Diabetes</v>
      </c>
    </row>
    <row r="376" spans="1:13" x14ac:dyDescent="0.3">
      <c r="A376" s="8" t="s">
        <v>1997</v>
      </c>
      <c r="B376" s="8">
        <v>16.37</v>
      </c>
      <c r="C376" s="8">
        <v>4.79</v>
      </c>
      <c r="D376" s="8" t="s">
        <v>2382</v>
      </c>
      <c r="E376" s="8" t="s">
        <v>2380</v>
      </c>
      <c r="F376" s="8" t="s">
        <v>2380</v>
      </c>
      <c r="G376" s="8" t="s">
        <v>2381</v>
      </c>
      <c r="H376" s="8" t="s">
        <v>2382</v>
      </c>
      <c r="I376" s="12">
        <f t="shared" si="25"/>
        <v>0</v>
      </c>
      <c r="J376" s="12" t="str">
        <f t="shared" si="26"/>
        <v>Yes</v>
      </c>
      <c r="K376" s="12" t="str">
        <f t="shared" si="27"/>
        <v>Yes</v>
      </c>
      <c r="L376" s="12" t="str">
        <f t="shared" si="28"/>
        <v>Underweight</v>
      </c>
      <c r="M376" s="12" t="str">
        <f t="shared" si="29"/>
        <v>Normal</v>
      </c>
    </row>
    <row r="377" spans="1:13" x14ac:dyDescent="0.3">
      <c r="A377" s="8" t="s">
        <v>1996</v>
      </c>
      <c r="B377" s="8">
        <v>22.42</v>
      </c>
      <c r="C377" s="8">
        <v>4.68</v>
      </c>
      <c r="D377" s="8" t="s">
        <v>2382</v>
      </c>
      <c r="E377" s="8" t="s">
        <v>2380</v>
      </c>
      <c r="F377" s="8" t="s">
        <v>2380</v>
      </c>
      <c r="G377" s="8">
        <v>1</v>
      </c>
      <c r="H377" s="8" t="s">
        <v>2380</v>
      </c>
      <c r="I377" s="12">
        <f t="shared" si="25"/>
        <v>1</v>
      </c>
      <c r="J377" s="12" t="str">
        <f t="shared" si="26"/>
        <v>No</v>
      </c>
      <c r="K377" s="12" t="str">
        <f t="shared" si="27"/>
        <v>Yes</v>
      </c>
      <c r="L377" s="12" t="str">
        <f t="shared" si="28"/>
        <v>Normal Weight</v>
      </c>
      <c r="M377" s="12" t="str">
        <f t="shared" si="29"/>
        <v>Normal</v>
      </c>
    </row>
    <row r="378" spans="1:13" x14ac:dyDescent="0.3">
      <c r="A378" s="8" t="s">
        <v>1995</v>
      </c>
      <c r="B378" s="8">
        <v>31.35</v>
      </c>
      <c r="C378" s="8">
        <v>4.33</v>
      </c>
      <c r="D378" s="8" t="s">
        <v>2382</v>
      </c>
      <c r="E378" s="8" t="s">
        <v>2380</v>
      </c>
      <c r="F378" s="8" t="s">
        <v>2383</v>
      </c>
      <c r="G378" s="8">
        <v>1</v>
      </c>
      <c r="H378" s="8" t="s">
        <v>2380</v>
      </c>
      <c r="I378" s="12">
        <f t="shared" si="25"/>
        <v>1</v>
      </c>
      <c r="J378" s="12" t="str">
        <f t="shared" si="26"/>
        <v>No</v>
      </c>
      <c r="K378" s="12" t="str">
        <f t="shared" si="27"/>
        <v>Yes</v>
      </c>
      <c r="L378" s="12" t="str">
        <f t="shared" si="28"/>
        <v>Obesity</v>
      </c>
      <c r="M378" s="12" t="str">
        <f t="shared" si="29"/>
        <v>Normal</v>
      </c>
    </row>
    <row r="379" spans="1:13" x14ac:dyDescent="0.3">
      <c r="A379" s="8" t="s">
        <v>1994</v>
      </c>
      <c r="B379" s="8">
        <v>31.9</v>
      </c>
      <c r="C379" s="8">
        <v>11.89</v>
      </c>
      <c r="D379" s="8" t="s">
        <v>2380</v>
      </c>
      <c r="E379" s="8" t="s">
        <v>2380</v>
      </c>
      <c r="F379" s="8" t="s">
        <v>2380</v>
      </c>
      <c r="G379" s="8" t="s">
        <v>2381</v>
      </c>
      <c r="H379" s="8" t="s">
        <v>2380</v>
      </c>
      <c r="I379" s="12">
        <f t="shared" si="25"/>
        <v>0</v>
      </c>
      <c r="J379" s="12" t="str">
        <f t="shared" si="26"/>
        <v>No</v>
      </c>
      <c r="K379" s="12" t="str">
        <f t="shared" si="27"/>
        <v>No</v>
      </c>
      <c r="L379" s="12" t="str">
        <f t="shared" si="28"/>
        <v>Obesity</v>
      </c>
      <c r="M379" s="12" t="str">
        <f t="shared" si="29"/>
        <v>Diabetes</v>
      </c>
    </row>
    <row r="380" spans="1:13" x14ac:dyDescent="0.3">
      <c r="A380" s="8" t="s">
        <v>1993</v>
      </c>
      <c r="B380" s="8">
        <v>30.6</v>
      </c>
      <c r="C380" s="8">
        <v>5.24</v>
      </c>
      <c r="D380" s="8" t="s">
        <v>2380</v>
      </c>
      <c r="E380" s="8" t="s">
        <v>2380</v>
      </c>
      <c r="F380" s="8" t="s">
        <v>2380</v>
      </c>
      <c r="G380" s="8" t="s">
        <v>2381</v>
      </c>
      <c r="H380" s="8" t="s">
        <v>2382</v>
      </c>
      <c r="I380" s="12">
        <f t="shared" si="25"/>
        <v>0</v>
      </c>
      <c r="J380" s="12" t="str">
        <f t="shared" si="26"/>
        <v>Yes</v>
      </c>
      <c r="K380" s="12" t="str">
        <f t="shared" si="27"/>
        <v>No</v>
      </c>
      <c r="L380" s="12" t="str">
        <f t="shared" si="28"/>
        <v>Obesity</v>
      </c>
      <c r="M380" s="12" t="str">
        <f t="shared" si="29"/>
        <v>Normal</v>
      </c>
    </row>
    <row r="381" spans="1:13" x14ac:dyDescent="0.3">
      <c r="A381" s="8" t="s">
        <v>1992</v>
      </c>
      <c r="B381" s="8">
        <v>28.975000000000001</v>
      </c>
      <c r="C381" s="8">
        <v>7.63</v>
      </c>
      <c r="D381" s="8" t="s">
        <v>2380</v>
      </c>
      <c r="E381" s="8" t="s">
        <v>2380</v>
      </c>
      <c r="F381" s="8" t="s">
        <v>2380</v>
      </c>
      <c r="G381" s="8" t="s">
        <v>2381</v>
      </c>
      <c r="H381" s="8" t="s">
        <v>2382</v>
      </c>
      <c r="I381" s="12">
        <f t="shared" si="25"/>
        <v>0</v>
      </c>
      <c r="J381" s="12" t="str">
        <f t="shared" si="26"/>
        <v>Yes</v>
      </c>
      <c r="K381" s="12" t="str">
        <f t="shared" si="27"/>
        <v>No</v>
      </c>
      <c r="L381" s="12" t="str">
        <f t="shared" si="28"/>
        <v>Overweight</v>
      </c>
      <c r="M381" s="12" t="str">
        <f t="shared" si="29"/>
        <v>Diabetes</v>
      </c>
    </row>
    <row r="382" spans="1:13" x14ac:dyDescent="0.3">
      <c r="A382" s="8" t="s">
        <v>1991</v>
      </c>
      <c r="B382" s="8">
        <v>24.86</v>
      </c>
      <c r="C382" s="8">
        <v>8.92</v>
      </c>
      <c r="D382" s="8" t="s">
        <v>2382</v>
      </c>
      <c r="E382" s="8" t="s">
        <v>2380</v>
      </c>
      <c r="F382" s="8" t="s">
        <v>2380</v>
      </c>
      <c r="G382" s="8">
        <v>2</v>
      </c>
      <c r="H382" s="8" t="s">
        <v>2380</v>
      </c>
      <c r="I382" s="12">
        <f t="shared" si="25"/>
        <v>2</v>
      </c>
      <c r="J382" s="12" t="str">
        <f t="shared" si="26"/>
        <v>No</v>
      </c>
      <c r="K382" s="12" t="str">
        <f t="shared" si="27"/>
        <v>Yes</v>
      </c>
      <c r="L382" s="12" t="str">
        <f t="shared" si="28"/>
        <v>Normal Weight</v>
      </c>
      <c r="M382" s="12" t="str">
        <f t="shared" si="29"/>
        <v>Diabetes</v>
      </c>
    </row>
    <row r="383" spans="1:13" x14ac:dyDescent="0.3">
      <c r="A383" s="8" t="s">
        <v>1990</v>
      </c>
      <c r="B383" s="8">
        <v>19.54</v>
      </c>
      <c r="C383" s="8">
        <v>5.37</v>
      </c>
      <c r="D383" s="8" t="s">
        <v>2380</v>
      </c>
      <c r="E383" s="8" t="s">
        <v>2380</v>
      </c>
      <c r="F383" s="8" t="s">
        <v>2380</v>
      </c>
      <c r="G383" s="8" t="s">
        <v>2381</v>
      </c>
      <c r="H383" s="8" t="s">
        <v>2382</v>
      </c>
      <c r="I383" s="12">
        <f t="shared" si="25"/>
        <v>0</v>
      </c>
      <c r="J383" s="12" t="str">
        <f t="shared" si="26"/>
        <v>Yes</v>
      </c>
      <c r="K383" s="12" t="str">
        <f t="shared" si="27"/>
        <v>No</v>
      </c>
      <c r="L383" s="12" t="str">
        <f t="shared" si="28"/>
        <v>Normal Weight</v>
      </c>
      <c r="M383" s="12" t="str">
        <f t="shared" si="29"/>
        <v>Normal</v>
      </c>
    </row>
    <row r="384" spans="1:13" x14ac:dyDescent="0.3">
      <c r="A384" s="8" t="s">
        <v>1989</v>
      </c>
      <c r="B384" s="8">
        <v>26.74</v>
      </c>
      <c r="C384" s="8">
        <v>4.3099999999999996</v>
      </c>
      <c r="D384" s="8" t="s">
        <v>2380</v>
      </c>
      <c r="E384" s="8" t="s">
        <v>2380</v>
      </c>
      <c r="F384" s="8" t="s">
        <v>2380</v>
      </c>
      <c r="G384" s="8" t="s">
        <v>2381</v>
      </c>
      <c r="H384" s="8" t="s">
        <v>2382</v>
      </c>
      <c r="I384" s="12">
        <f t="shared" si="25"/>
        <v>0</v>
      </c>
      <c r="J384" s="12" t="str">
        <f t="shared" si="26"/>
        <v>Yes</v>
      </c>
      <c r="K384" s="12" t="str">
        <f t="shared" si="27"/>
        <v>No</v>
      </c>
      <c r="L384" s="12" t="str">
        <f t="shared" si="28"/>
        <v>Overweight</v>
      </c>
      <c r="M384" s="12" t="str">
        <f t="shared" si="29"/>
        <v>Normal</v>
      </c>
    </row>
    <row r="385" spans="1:13" x14ac:dyDescent="0.3">
      <c r="A385" s="8" t="s">
        <v>1988</v>
      </c>
      <c r="B385" s="8">
        <v>22.99</v>
      </c>
      <c r="C385" s="8">
        <v>10.46</v>
      </c>
      <c r="D385" s="8" t="s">
        <v>2380</v>
      </c>
      <c r="E385" s="8" t="s">
        <v>2380</v>
      </c>
      <c r="F385" s="8" t="s">
        <v>2380</v>
      </c>
      <c r="G385" s="8">
        <v>3</v>
      </c>
      <c r="H385" s="8" t="s">
        <v>2382</v>
      </c>
      <c r="I385" s="12">
        <f t="shared" si="25"/>
        <v>3</v>
      </c>
      <c r="J385" s="12" t="str">
        <f t="shared" si="26"/>
        <v>Yes</v>
      </c>
      <c r="K385" s="12" t="str">
        <f t="shared" si="27"/>
        <v>No</v>
      </c>
      <c r="L385" s="12" t="str">
        <f t="shared" si="28"/>
        <v>Normal Weight</v>
      </c>
      <c r="M385" s="12" t="str">
        <f t="shared" si="29"/>
        <v>Diabetes</v>
      </c>
    </row>
    <row r="386" spans="1:13" x14ac:dyDescent="0.3">
      <c r="A386" s="8" t="s">
        <v>1987</v>
      </c>
      <c r="B386" s="8">
        <v>31.46</v>
      </c>
      <c r="C386" s="8">
        <v>7.39</v>
      </c>
      <c r="D386" s="8" t="s">
        <v>2380</v>
      </c>
      <c r="E386" s="8" t="s">
        <v>2380</v>
      </c>
      <c r="F386" s="8" t="s">
        <v>2380</v>
      </c>
      <c r="G386" s="8" t="s">
        <v>2381</v>
      </c>
      <c r="H386" s="8" t="s">
        <v>2380</v>
      </c>
      <c r="I386" s="12">
        <f t="shared" si="25"/>
        <v>0</v>
      </c>
      <c r="J386" s="12" t="str">
        <f t="shared" si="26"/>
        <v>No</v>
      </c>
      <c r="K386" s="12" t="str">
        <f t="shared" si="27"/>
        <v>No</v>
      </c>
      <c r="L386" s="12" t="str">
        <f t="shared" si="28"/>
        <v>Obesity</v>
      </c>
      <c r="M386" s="12" t="str">
        <f t="shared" si="29"/>
        <v>Diabetes</v>
      </c>
    </row>
    <row r="387" spans="1:13" x14ac:dyDescent="0.3">
      <c r="A387" s="8" t="s">
        <v>1986</v>
      </c>
      <c r="B387" s="8">
        <v>30.86</v>
      </c>
      <c r="C387" s="8">
        <v>6.18</v>
      </c>
      <c r="D387" s="8" t="s">
        <v>2380</v>
      </c>
      <c r="E387" s="8" t="s">
        <v>2382</v>
      </c>
      <c r="F387" s="8" t="s">
        <v>2380</v>
      </c>
      <c r="G387" s="8">
        <v>2</v>
      </c>
      <c r="H387" s="8" t="s">
        <v>2382</v>
      </c>
      <c r="I387" s="12">
        <f t="shared" ref="I387:I450" si="30">IF(G387="No major surgery",0,G387)</f>
        <v>2</v>
      </c>
      <c r="J387" s="12" t="str">
        <f t="shared" ref="J387:J450" si="31">PROPER(H387)</f>
        <v>Yes</v>
      </c>
      <c r="K387" s="12" t="str">
        <f t="shared" ref="K387:K450" si="32">PROPER(D387)</f>
        <v>No</v>
      </c>
      <c r="L387" s="12" t="str">
        <f t="shared" ref="L387:L450" si="33">IF(B387&lt;18.5,"Underweight",IF(B387&lt;25,"Normal Weight",IF(B387&lt;30,"Overweight","Obesity")))</f>
        <v>Obesity</v>
      </c>
      <c r="M387" s="12" t="str">
        <f t="shared" ref="M387:M450" si="34">IF(C387&lt;5.7,"Normal",IF(C387&lt;6.5,"Prediabetes","Diabetes"))</f>
        <v>Prediabetes</v>
      </c>
    </row>
    <row r="388" spans="1:13" x14ac:dyDescent="0.3">
      <c r="A388" s="8" t="s">
        <v>1985</v>
      </c>
      <c r="B388" s="8">
        <v>31.96</v>
      </c>
      <c r="C388" s="8">
        <v>8.86</v>
      </c>
      <c r="D388" s="8" t="s">
        <v>2380</v>
      </c>
      <c r="E388" s="8" t="s">
        <v>2380</v>
      </c>
      <c r="F388" s="8" t="s">
        <v>2380</v>
      </c>
      <c r="G388" s="8" t="s">
        <v>2381</v>
      </c>
      <c r="H388" s="8" t="s">
        <v>2382</v>
      </c>
      <c r="I388" s="12">
        <f t="shared" si="30"/>
        <v>0</v>
      </c>
      <c r="J388" s="12" t="str">
        <f t="shared" si="31"/>
        <v>Yes</v>
      </c>
      <c r="K388" s="12" t="str">
        <f t="shared" si="32"/>
        <v>No</v>
      </c>
      <c r="L388" s="12" t="str">
        <f t="shared" si="33"/>
        <v>Obesity</v>
      </c>
      <c r="M388" s="12" t="str">
        <f t="shared" si="34"/>
        <v>Diabetes</v>
      </c>
    </row>
    <row r="389" spans="1:13" x14ac:dyDescent="0.3">
      <c r="A389" s="8" t="s">
        <v>1984</v>
      </c>
      <c r="B389" s="8">
        <v>23.76</v>
      </c>
      <c r="C389" s="8">
        <v>10.96</v>
      </c>
      <c r="D389" s="8" t="s">
        <v>2380</v>
      </c>
      <c r="E389" s="8" t="s">
        <v>2380</v>
      </c>
      <c r="F389" s="8" t="s">
        <v>2380</v>
      </c>
      <c r="G389" s="8">
        <v>3</v>
      </c>
      <c r="H389" s="8" t="s">
        <v>2382</v>
      </c>
      <c r="I389" s="12">
        <f t="shared" si="30"/>
        <v>3</v>
      </c>
      <c r="J389" s="12" t="str">
        <f t="shared" si="31"/>
        <v>Yes</v>
      </c>
      <c r="K389" s="12" t="str">
        <f t="shared" si="32"/>
        <v>No</v>
      </c>
      <c r="L389" s="12" t="str">
        <f t="shared" si="33"/>
        <v>Normal Weight</v>
      </c>
      <c r="M389" s="12" t="str">
        <f t="shared" si="34"/>
        <v>Diabetes</v>
      </c>
    </row>
    <row r="390" spans="1:13" x14ac:dyDescent="0.3">
      <c r="A390" s="8" t="s">
        <v>1983</v>
      </c>
      <c r="B390" s="8">
        <v>19.38</v>
      </c>
      <c r="C390" s="8">
        <v>6.28</v>
      </c>
      <c r="D390" s="8" t="s">
        <v>2380</v>
      </c>
      <c r="E390" s="8" t="s">
        <v>2380</v>
      </c>
      <c r="F390" s="8" t="s">
        <v>2380</v>
      </c>
      <c r="G390" s="8" t="s">
        <v>2381</v>
      </c>
      <c r="H390" s="8" t="s">
        <v>2382</v>
      </c>
      <c r="I390" s="12">
        <f t="shared" si="30"/>
        <v>0</v>
      </c>
      <c r="J390" s="12" t="str">
        <f t="shared" si="31"/>
        <v>Yes</v>
      </c>
      <c r="K390" s="12" t="str">
        <f t="shared" si="32"/>
        <v>No</v>
      </c>
      <c r="L390" s="12" t="str">
        <f t="shared" si="33"/>
        <v>Normal Weight</v>
      </c>
      <c r="M390" s="12" t="str">
        <f t="shared" si="34"/>
        <v>Prediabetes</v>
      </c>
    </row>
    <row r="391" spans="1:13" x14ac:dyDescent="0.3">
      <c r="A391" s="8" t="s">
        <v>1982</v>
      </c>
      <c r="B391" s="8">
        <v>16.21</v>
      </c>
      <c r="C391" s="8">
        <v>6.29</v>
      </c>
      <c r="D391" s="8" t="s">
        <v>2382</v>
      </c>
      <c r="E391" s="8" t="s">
        <v>2380</v>
      </c>
      <c r="F391" s="8" t="s">
        <v>2380</v>
      </c>
      <c r="G391" s="8">
        <v>1</v>
      </c>
      <c r="H391" s="8" t="s">
        <v>2382</v>
      </c>
      <c r="I391" s="12">
        <f t="shared" si="30"/>
        <v>1</v>
      </c>
      <c r="J391" s="12" t="str">
        <f t="shared" si="31"/>
        <v>Yes</v>
      </c>
      <c r="K391" s="12" t="str">
        <f t="shared" si="32"/>
        <v>Yes</v>
      </c>
      <c r="L391" s="12" t="str">
        <f t="shared" si="33"/>
        <v>Underweight</v>
      </c>
      <c r="M391" s="12" t="str">
        <f t="shared" si="34"/>
        <v>Prediabetes</v>
      </c>
    </row>
    <row r="392" spans="1:13" x14ac:dyDescent="0.3">
      <c r="A392" s="8" t="s">
        <v>1981</v>
      </c>
      <c r="B392" s="8">
        <v>32.54</v>
      </c>
      <c r="C392" s="8">
        <v>4.0199999999999996</v>
      </c>
      <c r="D392" s="8" t="s">
        <v>2380</v>
      </c>
      <c r="E392" s="8" t="s">
        <v>2382</v>
      </c>
      <c r="F392" s="8" t="s">
        <v>2380</v>
      </c>
      <c r="G392" s="8">
        <v>1</v>
      </c>
      <c r="H392" s="8" t="s">
        <v>2382</v>
      </c>
      <c r="I392" s="12">
        <f t="shared" si="30"/>
        <v>1</v>
      </c>
      <c r="J392" s="12" t="str">
        <f t="shared" si="31"/>
        <v>Yes</v>
      </c>
      <c r="K392" s="12" t="str">
        <f t="shared" si="32"/>
        <v>No</v>
      </c>
      <c r="L392" s="12" t="str">
        <f t="shared" si="33"/>
        <v>Obesity</v>
      </c>
      <c r="M392" s="12" t="str">
        <f t="shared" si="34"/>
        <v>Normal</v>
      </c>
    </row>
    <row r="393" spans="1:13" x14ac:dyDescent="0.3">
      <c r="A393" s="8" t="s">
        <v>1980</v>
      </c>
      <c r="B393" s="8">
        <v>36.765000000000001</v>
      </c>
      <c r="C393" s="8">
        <v>11.95</v>
      </c>
      <c r="D393" s="8" t="s">
        <v>2382</v>
      </c>
      <c r="E393" s="8" t="s">
        <v>2380</v>
      </c>
      <c r="F393" s="8" t="s">
        <v>2380</v>
      </c>
      <c r="G393" s="8">
        <v>2</v>
      </c>
      <c r="H393" s="8" t="s">
        <v>2380</v>
      </c>
      <c r="I393" s="12">
        <f t="shared" si="30"/>
        <v>2</v>
      </c>
      <c r="J393" s="12" t="str">
        <f t="shared" si="31"/>
        <v>No</v>
      </c>
      <c r="K393" s="12" t="str">
        <f t="shared" si="32"/>
        <v>Yes</v>
      </c>
      <c r="L393" s="12" t="str">
        <f t="shared" si="33"/>
        <v>Obesity</v>
      </c>
      <c r="M393" s="12" t="str">
        <f t="shared" si="34"/>
        <v>Diabetes</v>
      </c>
    </row>
    <row r="394" spans="1:13" x14ac:dyDescent="0.3">
      <c r="A394" s="8" t="s">
        <v>1979</v>
      </c>
      <c r="B394" s="8">
        <v>35.909999999999997</v>
      </c>
      <c r="C394" s="8">
        <v>8.7100000000000009</v>
      </c>
      <c r="D394" s="8" t="s">
        <v>2380</v>
      </c>
      <c r="E394" s="8" t="s">
        <v>2380</v>
      </c>
      <c r="F394" s="8" t="s">
        <v>2380</v>
      </c>
      <c r="G394" s="8" t="s">
        <v>2381</v>
      </c>
      <c r="H394" s="8" t="s">
        <v>2380</v>
      </c>
      <c r="I394" s="12">
        <f t="shared" si="30"/>
        <v>0</v>
      </c>
      <c r="J394" s="12" t="str">
        <f t="shared" si="31"/>
        <v>No</v>
      </c>
      <c r="K394" s="12" t="str">
        <f t="shared" si="32"/>
        <v>No</v>
      </c>
      <c r="L394" s="12" t="str">
        <f t="shared" si="33"/>
        <v>Obesity</v>
      </c>
      <c r="M394" s="12" t="str">
        <f t="shared" si="34"/>
        <v>Diabetes</v>
      </c>
    </row>
    <row r="395" spans="1:13" x14ac:dyDescent="0.3">
      <c r="A395" s="8" t="s">
        <v>1978</v>
      </c>
      <c r="B395" s="8">
        <v>32.06</v>
      </c>
      <c r="C395" s="8">
        <v>4.67</v>
      </c>
      <c r="D395" s="8" t="s">
        <v>2380</v>
      </c>
      <c r="E395" s="8" t="s">
        <v>2382</v>
      </c>
      <c r="F395" s="8" t="s">
        <v>2380</v>
      </c>
      <c r="G395" s="8">
        <v>1</v>
      </c>
      <c r="H395" s="8" t="s">
        <v>2382</v>
      </c>
      <c r="I395" s="12">
        <f t="shared" si="30"/>
        <v>1</v>
      </c>
      <c r="J395" s="12" t="str">
        <f t="shared" si="31"/>
        <v>Yes</v>
      </c>
      <c r="K395" s="12" t="str">
        <f t="shared" si="32"/>
        <v>No</v>
      </c>
      <c r="L395" s="12" t="str">
        <f t="shared" si="33"/>
        <v>Obesity</v>
      </c>
      <c r="M395" s="12" t="str">
        <f t="shared" si="34"/>
        <v>Normal</v>
      </c>
    </row>
    <row r="396" spans="1:13" x14ac:dyDescent="0.3">
      <c r="A396" s="8" t="s">
        <v>1977</v>
      </c>
      <c r="B396" s="8">
        <v>24.1</v>
      </c>
      <c r="C396" s="8">
        <v>11.14</v>
      </c>
      <c r="D396" s="8" t="s">
        <v>2382</v>
      </c>
      <c r="E396" s="8" t="s">
        <v>2380</v>
      </c>
      <c r="F396" s="8" t="s">
        <v>2380</v>
      </c>
      <c r="G396" s="8">
        <v>1</v>
      </c>
      <c r="H396" s="8" t="s">
        <v>2380</v>
      </c>
      <c r="I396" s="12">
        <f t="shared" si="30"/>
        <v>1</v>
      </c>
      <c r="J396" s="12" t="str">
        <f t="shared" si="31"/>
        <v>No</v>
      </c>
      <c r="K396" s="12" t="str">
        <f t="shared" si="32"/>
        <v>Yes</v>
      </c>
      <c r="L396" s="12" t="str">
        <f t="shared" si="33"/>
        <v>Normal Weight</v>
      </c>
      <c r="M396" s="12" t="str">
        <f t="shared" si="34"/>
        <v>Diabetes</v>
      </c>
    </row>
    <row r="397" spans="1:13" x14ac:dyDescent="0.3">
      <c r="A397" s="8" t="s">
        <v>1976</v>
      </c>
      <c r="B397" s="8">
        <v>27.1</v>
      </c>
      <c r="C397" s="8">
        <v>9.0500000000000007</v>
      </c>
      <c r="D397" s="8" t="s">
        <v>2380</v>
      </c>
      <c r="E397" s="8" t="s">
        <v>2380</v>
      </c>
      <c r="F397" s="8" t="s">
        <v>2380</v>
      </c>
      <c r="G397" s="8">
        <v>2</v>
      </c>
      <c r="H397" s="8" t="s">
        <v>2380</v>
      </c>
      <c r="I397" s="12">
        <f t="shared" si="30"/>
        <v>2</v>
      </c>
      <c r="J397" s="12" t="str">
        <f t="shared" si="31"/>
        <v>No</v>
      </c>
      <c r="K397" s="12" t="str">
        <f t="shared" si="32"/>
        <v>No</v>
      </c>
      <c r="L397" s="12" t="str">
        <f t="shared" si="33"/>
        <v>Overweight</v>
      </c>
      <c r="M397" s="12" t="str">
        <f t="shared" si="34"/>
        <v>Diabetes</v>
      </c>
    </row>
    <row r="398" spans="1:13" x14ac:dyDescent="0.3">
      <c r="A398" s="8" t="s">
        <v>1975</v>
      </c>
      <c r="B398" s="8">
        <v>24.42</v>
      </c>
      <c r="C398" s="8">
        <v>11.31</v>
      </c>
      <c r="D398" s="8" t="s">
        <v>2380</v>
      </c>
      <c r="E398" s="8" t="s">
        <v>2380</v>
      </c>
      <c r="F398" s="8" t="s">
        <v>2380</v>
      </c>
      <c r="G398" s="8" t="s">
        <v>2381</v>
      </c>
      <c r="H398" s="8" t="s">
        <v>2382</v>
      </c>
      <c r="I398" s="12">
        <f t="shared" si="30"/>
        <v>0</v>
      </c>
      <c r="J398" s="12" t="str">
        <f t="shared" si="31"/>
        <v>Yes</v>
      </c>
      <c r="K398" s="12" t="str">
        <f t="shared" si="32"/>
        <v>No</v>
      </c>
      <c r="L398" s="12" t="str">
        <f t="shared" si="33"/>
        <v>Normal Weight</v>
      </c>
      <c r="M398" s="12" t="str">
        <f t="shared" si="34"/>
        <v>Diabetes</v>
      </c>
    </row>
    <row r="399" spans="1:13" x14ac:dyDescent="0.3">
      <c r="A399" s="8" t="s">
        <v>1974</v>
      </c>
      <c r="B399" s="8">
        <v>26.695</v>
      </c>
      <c r="C399" s="8">
        <v>4.68</v>
      </c>
      <c r="D399" s="8" t="s">
        <v>2382</v>
      </c>
      <c r="E399" s="8" t="s">
        <v>2380</v>
      </c>
      <c r="F399" s="8" t="s">
        <v>2380</v>
      </c>
      <c r="G399" s="8">
        <v>2</v>
      </c>
      <c r="H399" s="8" t="s">
        <v>2382</v>
      </c>
      <c r="I399" s="12">
        <f t="shared" si="30"/>
        <v>2</v>
      </c>
      <c r="J399" s="12" t="str">
        <f t="shared" si="31"/>
        <v>Yes</v>
      </c>
      <c r="K399" s="12" t="str">
        <f t="shared" si="32"/>
        <v>Yes</v>
      </c>
      <c r="L399" s="12" t="str">
        <f t="shared" si="33"/>
        <v>Overweight</v>
      </c>
      <c r="M399" s="12" t="str">
        <f t="shared" si="34"/>
        <v>Normal</v>
      </c>
    </row>
    <row r="400" spans="1:13" x14ac:dyDescent="0.3">
      <c r="A400" s="8" t="s">
        <v>1973</v>
      </c>
      <c r="B400" s="8">
        <v>27.79</v>
      </c>
      <c r="C400" s="8">
        <v>6.05</v>
      </c>
      <c r="D400" s="8" t="s">
        <v>2382</v>
      </c>
      <c r="E400" s="8" t="s">
        <v>2382</v>
      </c>
      <c r="F400" s="8" t="s">
        <v>2380</v>
      </c>
      <c r="G400" s="8">
        <v>1</v>
      </c>
      <c r="H400" s="8" t="s">
        <v>2382</v>
      </c>
      <c r="I400" s="12">
        <f t="shared" si="30"/>
        <v>1</v>
      </c>
      <c r="J400" s="12" t="str">
        <f t="shared" si="31"/>
        <v>Yes</v>
      </c>
      <c r="K400" s="12" t="str">
        <f t="shared" si="32"/>
        <v>Yes</v>
      </c>
      <c r="L400" s="12" t="str">
        <f t="shared" si="33"/>
        <v>Overweight</v>
      </c>
      <c r="M400" s="12" t="str">
        <f t="shared" si="34"/>
        <v>Prediabetes</v>
      </c>
    </row>
    <row r="401" spans="1:13" x14ac:dyDescent="0.3">
      <c r="A401" s="8" t="s">
        <v>1972</v>
      </c>
      <c r="B401" s="8">
        <v>32.68</v>
      </c>
      <c r="C401" s="8">
        <v>4.68</v>
      </c>
      <c r="D401" s="8" t="s">
        <v>2382</v>
      </c>
      <c r="E401" s="8" t="s">
        <v>2380</v>
      </c>
      <c r="F401" s="8" t="s">
        <v>2380</v>
      </c>
      <c r="G401" s="8" t="s">
        <v>2381</v>
      </c>
      <c r="H401" s="8" t="s">
        <v>2380</v>
      </c>
      <c r="I401" s="12">
        <f t="shared" si="30"/>
        <v>0</v>
      </c>
      <c r="J401" s="12" t="str">
        <f t="shared" si="31"/>
        <v>No</v>
      </c>
      <c r="K401" s="12" t="str">
        <f t="shared" si="32"/>
        <v>Yes</v>
      </c>
      <c r="L401" s="12" t="str">
        <f t="shared" si="33"/>
        <v>Obesity</v>
      </c>
      <c r="M401" s="12" t="str">
        <f t="shared" si="34"/>
        <v>Normal</v>
      </c>
    </row>
    <row r="402" spans="1:13" x14ac:dyDescent="0.3">
      <c r="A402" s="8" t="s">
        <v>1971</v>
      </c>
      <c r="B402" s="8">
        <v>26.4</v>
      </c>
      <c r="C402" s="8">
        <v>9.5</v>
      </c>
      <c r="D402" s="8" t="s">
        <v>2382</v>
      </c>
      <c r="E402" s="8" t="s">
        <v>2380</v>
      </c>
      <c r="F402" s="8" t="s">
        <v>2380</v>
      </c>
      <c r="G402" s="8">
        <v>2</v>
      </c>
      <c r="H402" s="8" t="s">
        <v>2380</v>
      </c>
      <c r="I402" s="12">
        <f t="shared" si="30"/>
        <v>2</v>
      </c>
      <c r="J402" s="12" t="str">
        <f t="shared" si="31"/>
        <v>No</v>
      </c>
      <c r="K402" s="12" t="str">
        <f t="shared" si="32"/>
        <v>Yes</v>
      </c>
      <c r="L402" s="12" t="str">
        <f t="shared" si="33"/>
        <v>Overweight</v>
      </c>
      <c r="M402" s="12" t="str">
        <f t="shared" si="34"/>
        <v>Diabetes</v>
      </c>
    </row>
    <row r="403" spans="1:13" x14ac:dyDescent="0.3">
      <c r="A403" s="8" t="s">
        <v>1970</v>
      </c>
      <c r="B403" s="8">
        <v>23.655000000000001</v>
      </c>
      <c r="C403" s="8">
        <v>10.84</v>
      </c>
      <c r="D403" s="8" t="s">
        <v>2382</v>
      </c>
      <c r="E403" s="8" t="s">
        <v>2380</v>
      </c>
      <c r="F403" s="8" t="s">
        <v>2383</v>
      </c>
      <c r="G403" s="8">
        <v>1</v>
      </c>
      <c r="H403" s="8" t="s">
        <v>2382</v>
      </c>
      <c r="I403" s="12">
        <f t="shared" si="30"/>
        <v>1</v>
      </c>
      <c r="J403" s="12" t="str">
        <f t="shared" si="31"/>
        <v>Yes</v>
      </c>
      <c r="K403" s="12" t="str">
        <f t="shared" si="32"/>
        <v>Yes</v>
      </c>
      <c r="L403" s="12" t="str">
        <f t="shared" si="33"/>
        <v>Normal Weight</v>
      </c>
      <c r="M403" s="12" t="str">
        <f t="shared" si="34"/>
        <v>Diabetes</v>
      </c>
    </row>
    <row r="404" spans="1:13" x14ac:dyDescent="0.3">
      <c r="A404" s="8" t="s">
        <v>1969</v>
      </c>
      <c r="B404" s="8">
        <v>27.36</v>
      </c>
      <c r="C404" s="8">
        <v>5.88</v>
      </c>
      <c r="D404" s="8" t="s">
        <v>2380</v>
      </c>
      <c r="E404" s="8" t="s">
        <v>2380</v>
      </c>
      <c r="F404" s="8" t="s">
        <v>2380</v>
      </c>
      <c r="G404" s="8">
        <v>2</v>
      </c>
      <c r="H404" s="8" t="s">
        <v>2380</v>
      </c>
      <c r="I404" s="12">
        <f t="shared" si="30"/>
        <v>2</v>
      </c>
      <c r="J404" s="12" t="str">
        <f t="shared" si="31"/>
        <v>No</v>
      </c>
      <c r="K404" s="12" t="str">
        <f t="shared" si="32"/>
        <v>No</v>
      </c>
      <c r="L404" s="12" t="str">
        <f t="shared" si="33"/>
        <v>Overweight</v>
      </c>
      <c r="M404" s="12" t="str">
        <f t="shared" si="34"/>
        <v>Prediabetes</v>
      </c>
    </row>
    <row r="405" spans="1:13" x14ac:dyDescent="0.3">
      <c r="A405" s="8" t="s">
        <v>1968</v>
      </c>
      <c r="B405" s="8">
        <v>27.82</v>
      </c>
      <c r="C405" s="8">
        <v>5.24</v>
      </c>
      <c r="D405" s="8" t="s">
        <v>2382</v>
      </c>
      <c r="E405" s="8" t="s">
        <v>2380</v>
      </c>
      <c r="F405" s="8" t="s">
        <v>2380</v>
      </c>
      <c r="G405" s="8" t="s">
        <v>2381</v>
      </c>
      <c r="H405" s="8" t="s">
        <v>2382</v>
      </c>
      <c r="I405" s="12">
        <f t="shared" si="30"/>
        <v>0</v>
      </c>
      <c r="J405" s="12" t="str">
        <f t="shared" si="31"/>
        <v>Yes</v>
      </c>
      <c r="K405" s="12" t="str">
        <f t="shared" si="32"/>
        <v>Yes</v>
      </c>
      <c r="L405" s="12" t="str">
        <f t="shared" si="33"/>
        <v>Overweight</v>
      </c>
      <c r="M405" s="12" t="str">
        <f t="shared" si="34"/>
        <v>Normal</v>
      </c>
    </row>
    <row r="406" spans="1:13" x14ac:dyDescent="0.3">
      <c r="A406" s="8" t="s">
        <v>1967</v>
      </c>
      <c r="B406" s="8">
        <v>25.46</v>
      </c>
      <c r="C406" s="8">
        <v>11.75</v>
      </c>
      <c r="D406" s="8" t="s">
        <v>2380</v>
      </c>
      <c r="E406" s="8" t="s">
        <v>2380</v>
      </c>
      <c r="F406" s="8" t="s">
        <v>2380</v>
      </c>
      <c r="G406" s="8" t="s">
        <v>2381</v>
      </c>
      <c r="H406" s="8" t="s">
        <v>2380</v>
      </c>
      <c r="I406" s="12">
        <f t="shared" si="30"/>
        <v>0</v>
      </c>
      <c r="J406" s="12" t="str">
        <f t="shared" si="31"/>
        <v>No</v>
      </c>
      <c r="K406" s="12" t="str">
        <f t="shared" si="32"/>
        <v>No</v>
      </c>
      <c r="L406" s="12" t="str">
        <f t="shared" si="33"/>
        <v>Overweight</v>
      </c>
      <c r="M406" s="12" t="str">
        <f t="shared" si="34"/>
        <v>Diabetes</v>
      </c>
    </row>
    <row r="407" spans="1:13" x14ac:dyDescent="0.3">
      <c r="A407" s="8" t="s">
        <v>1966</v>
      </c>
      <c r="B407" s="8">
        <v>25.1</v>
      </c>
      <c r="C407" s="8">
        <v>6.97</v>
      </c>
      <c r="D407" s="8" t="s">
        <v>2380</v>
      </c>
      <c r="E407" s="8" t="s">
        <v>2380</v>
      </c>
      <c r="F407" s="8" t="s">
        <v>2380</v>
      </c>
      <c r="G407" s="8" t="s">
        <v>2381</v>
      </c>
      <c r="H407" s="8" t="s">
        <v>2382</v>
      </c>
      <c r="I407" s="12">
        <f t="shared" si="30"/>
        <v>0</v>
      </c>
      <c r="J407" s="12" t="str">
        <f t="shared" si="31"/>
        <v>Yes</v>
      </c>
      <c r="K407" s="12" t="str">
        <f t="shared" si="32"/>
        <v>No</v>
      </c>
      <c r="L407" s="12" t="str">
        <f t="shared" si="33"/>
        <v>Overweight</v>
      </c>
      <c r="M407" s="12" t="str">
        <f t="shared" si="34"/>
        <v>Diabetes</v>
      </c>
    </row>
    <row r="408" spans="1:13" x14ac:dyDescent="0.3">
      <c r="A408" s="8" t="s">
        <v>1965</v>
      </c>
      <c r="B408" s="8">
        <v>32.11</v>
      </c>
      <c r="C408" s="8">
        <v>4.76</v>
      </c>
      <c r="D408" s="8" t="s">
        <v>2380</v>
      </c>
      <c r="E408" s="8" t="s">
        <v>2380</v>
      </c>
      <c r="F408" s="8" t="s">
        <v>2380</v>
      </c>
      <c r="G408" s="8">
        <v>2</v>
      </c>
      <c r="H408" s="8" t="s">
        <v>2380</v>
      </c>
      <c r="I408" s="12">
        <f t="shared" si="30"/>
        <v>2</v>
      </c>
      <c r="J408" s="12" t="str">
        <f t="shared" si="31"/>
        <v>No</v>
      </c>
      <c r="K408" s="12" t="str">
        <f t="shared" si="32"/>
        <v>No</v>
      </c>
      <c r="L408" s="12" t="str">
        <f t="shared" si="33"/>
        <v>Obesity</v>
      </c>
      <c r="M408" s="12" t="str">
        <f t="shared" si="34"/>
        <v>Normal</v>
      </c>
    </row>
    <row r="409" spans="1:13" x14ac:dyDescent="0.3">
      <c r="A409" s="8" t="s">
        <v>1964</v>
      </c>
      <c r="B409" s="8">
        <v>29.8</v>
      </c>
      <c r="C409" s="8">
        <v>8.24</v>
      </c>
      <c r="D409" s="8" t="s">
        <v>2382</v>
      </c>
      <c r="E409" s="8" t="s">
        <v>2380</v>
      </c>
      <c r="F409" s="8" t="s">
        <v>2380</v>
      </c>
      <c r="G409" s="8">
        <v>1</v>
      </c>
      <c r="H409" s="8" t="s">
        <v>2382</v>
      </c>
      <c r="I409" s="12">
        <f t="shared" si="30"/>
        <v>1</v>
      </c>
      <c r="J409" s="12" t="str">
        <f t="shared" si="31"/>
        <v>Yes</v>
      </c>
      <c r="K409" s="12" t="str">
        <f t="shared" si="32"/>
        <v>Yes</v>
      </c>
      <c r="L409" s="12" t="str">
        <f t="shared" si="33"/>
        <v>Overweight</v>
      </c>
      <c r="M409" s="12" t="str">
        <f t="shared" si="34"/>
        <v>Diabetes</v>
      </c>
    </row>
    <row r="410" spans="1:13" x14ac:dyDescent="0.3">
      <c r="A410" s="8" t="s">
        <v>1963</v>
      </c>
      <c r="B410" s="8">
        <v>24.01</v>
      </c>
      <c r="C410" s="8">
        <v>4.76</v>
      </c>
      <c r="D410" s="8" t="s">
        <v>2380</v>
      </c>
      <c r="E410" s="8" t="s">
        <v>2380</v>
      </c>
      <c r="F410" s="8" t="s">
        <v>2380</v>
      </c>
      <c r="G410" s="8">
        <v>1</v>
      </c>
      <c r="H410" s="8" t="s">
        <v>2382</v>
      </c>
      <c r="I410" s="12">
        <f t="shared" si="30"/>
        <v>1</v>
      </c>
      <c r="J410" s="12" t="str">
        <f t="shared" si="31"/>
        <v>Yes</v>
      </c>
      <c r="K410" s="12" t="str">
        <f t="shared" si="32"/>
        <v>No</v>
      </c>
      <c r="L410" s="12" t="str">
        <f t="shared" si="33"/>
        <v>Normal Weight</v>
      </c>
      <c r="M410" s="12" t="str">
        <f t="shared" si="34"/>
        <v>Normal</v>
      </c>
    </row>
    <row r="411" spans="1:13" x14ac:dyDescent="0.3">
      <c r="A411" s="8" t="s">
        <v>1962</v>
      </c>
      <c r="B411" s="8">
        <v>23.21</v>
      </c>
      <c r="C411" s="8">
        <v>6.03</v>
      </c>
      <c r="D411" s="8" t="s">
        <v>2380</v>
      </c>
      <c r="E411" s="8" t="s">
        <v>2380</v>
      </c>
      <c r="F411" s="8" t="s">
        <v>2380</v>
      </c>
      <c r="G411" s="8">
        <v>1</v>
      </c>
      <c r="H411" s="8" t="s">
        <v>2380</v>
      </c>
      <c r="I411" s="12">
        <f t="shared" si="30"/>
        <v>1</v>
      </c>
      <c r="J411" s="12" t="str">
        <f t="shared" si="31"/>
        <v>No</v>
      </c>
      <c r="K411" s="12" t="str">
        <f t="shared" si="32"/>
        <v>No</v>
      </c>
      <c r="L411" s="12" t="str">
        <f t="shared" si="33"/>
        <v>Normal Weight</v>
      </c>
      <c r="M411" s="12" t="str">
        <f t="shared" si="34"/>
        <v>Prediabetes</v>
      </c>
    </row>
    <row r="412" spans="1:13" x14ac:dyDescent="0.3">
      <c r="A412" s="8" t="s">
        <v>1961</v>
      </c>
      <c r="B412" s="8">
        <v>21.2</v>
      </c>
      <c r="C412" s="8">
        <v>4.07</v>
      </c>
      <c r="D412" s="8" t="s">
        <v>2382</v>
      </c>
      <c r="E412" s="8" t="s">
        <v>2380</v>
      </c>
      <c r="F412" s="8" t="s">
        <v>2380</v>
      </c>
      <c r="G412" s="8">
        <v>1</v>
      </c>
      <c r="H412" s="8" t="s">
        <v>2382</v>
      </c>
      <c r="I412" s="12">
        <f t="shared" si="30"/>
        <v>1</v>
      </c>
      <c r="J412" s="12" t="str">
        <f t="shared" si="31"/>
        <v>Yes</v>
      </c>
      <c r="K412" s="12" t="str">
        <f t="shared" si="32"/>
        <v>Yes</v>
      </c>
      <c r="L412" s="12" t="str">
        <f t="shared" si="33"/>
        <v>Normal Weight</v>
      </c>
      <c r="M412" s="12" t="str">
        <f t="shared" si="34"/>
        <v>Normal</v>
      </c>
    </row>
    <row r="413" spans="1:13" x14ac:dyDescent="0.3">
      <c r="A413" s="8" t="s">
        <v>1960</v>
      </c>
      <c r="B413" s="8">
        <v>28.215</v>
      </c>
      <c r="C413" s="8">
        <v>8.26</v>
      </c>
      <c r="D413" s="8" t="s">
        <v>2382</v>
      </c>
      <c r="E413" s="8" t="s">
        <v>2380</v>
      </c>
      <c r="F413" s="8" t="s">
        <v>2380</v>
      </c>
      <c r="G413" s="8">
        <v>1</v>
      </c>
      <c r="H413" s="8" t="s">
        <v>2382</v>
      </c>
      <c r="I413" s="12">
        <f t="shared" si="30"/>
        <v>1</v>
      </c>
      <c r="J413" s="12" t="str">
        <f t="shared" si="31"/>
        <v>Yes</v>
      </c>
      <c r="K413" s="12" t="str">
        <f t="shared" si="32"/>
        <v>Yes</v>
      </c>
      <c r="L413" s="12" t="str">
        <f t="shared" si="33"/>
        <v>Overweight</v>
      </c>
      <c r="M413" s="12" t="str">
        <f t="shared" si="34"/>
        <v>Diabetes</v>
      </c>
    </row>
    <row r="414" spans="1:13" x14ac:dyDescent="0.3">
      <c r="A414" s="8" t="s">
        <v>1959</v>
      </c>
      <c r="B414" s="8">
        <v>38.094999999999999</v>
      </c>
      <c r="C414" s="8">
        <v>4.76</v>
      </c>
      <c r="D414" s="8" t="s">
        <v>2380</v>
      </c>
      <c r="E414" s="8" t="s">
        <v>2380</v>
      </c>
      <c r="F414" s="8" t="s">
        <v>2380</v>
      </c>
      <c r="G414" s="8">
        <v>1</v>
      </c>
      <c r="H414" s="8" t="s">
        <v>2380</v>
      </c>
      <c r="I414" s="12">
        <f t="shared" si="30"/>
        <v>1</v>
      </c>
      <c r="J414" s="12" t="str">
        <f t="shared" si="31"/>
        <v>No</v>
      </c>
      <c r="K414" s="12" t="str">
        <f t="shared" si="32"/>
        <v>No</v>
      </c>
      <c r="L414" s="12" t="str">
        <f t="shared" si="33"/>
        <v>Obesity</v>
      </c>
      <c r="M414" s="12" t="str">
        <f t="shared" si="34"/>
        <v>Normal</v>
      </c>
    </row>
    <row r="415" spans="1:13" x14ac:dyDescent="0.3">
      <c r="A415" s="8" t="s">
        <v>1958</v>
      </c>
      <c r="B415" s="8">
        <v>22.61</v>
      </c>
      <c r="C415" s="8">
        <v>6.13</v>
      </c>
      <c r="D415" s="8" t="s">
        <v>2382</v>
      </c>
      <c r="E415" s="8" t="s">
        <v>2380</v>
      </c>
      <c r="F415" s="8" t="s">
        <v>2383</v>
      </c>
      <c r="G415" s="8">
        <v>1</v>
      </c>
      <c r="H415" s="8" t="s">
        <v>2382</v>
      </c>
      <c r="I415" s="12">
        <f t="shared" si="30"/>
        <v>1</v>
      </c>
      <c r="J415" s="12" t="str">
        <f t="shared" si="31"/>
        <v>Yes</v>
      </c>
      <c r="K415" s="12" t="str">
        <f t="shared" si="32"/>
        <v>Yes</v>
      </c>
      <c r="L415" s="12" t="str">
        <f t="shared" si="33"/>
        <v>Normal Weight</v>
      </c>
      <c r="M415" s="12" t="str">
        <f t="shared" si="34"/>
        <v>Prediabetes</v>
      </c>
    </row>
    <row r="416" spans="1:13" x14ac:dyDescent="0.3">
      <c r="A416" s="8" t="s">
        <v>1957</v>
      </c>
      <c r="B416" s="8">
        <v>24.32</v>
      </c>
      <c r="C416" s="8">
        <v>10.47</v>
      </c>
      <c r="D416" s="8" t="s">
        <v>2382</v>
      </c>
      <c r="E416" s="8" t="s">
        <v>2380</v>
      </c>
      <c r="F416" s="8" t="s">
        <v>2380</v>
      </c>
      <c r="G416" s="8">
        <v>2</v>
      </c>
      <c r="H416" s="8" t="s">
        <v>2382</v>
      </c>
      <c r="I416" s="12">
        <f t="shared" si="30"/>
        <v>2</v>
      </c>
      <c r="J416" s="12" t="str">
        <f t="shared" si="31"/>
        <v>Yes</v>
      </c>
      <c r="K416" s="12" t="str">
        <f t="shared" si="32"/>
        <v>Yes</v>
      </c>
      <c r="L416" s="12" t="str">
        <f t="shared" si="33"/>
        <v>Normal Weight</v>
      </c>
      <c r="M416" s="12" t="str">
        <f t="shared" si="34"/>
        <v>Diabetes</v>
      </c>
    </row>
    <row r="417" spans="1:13" x14ac:dyDescent="0.3">
      <c r="A417" s="8" t="s">
        <v>1956</v>
      </c>
      <c r="B417" s="8">
        <v>20.96</v>
      </c>
      <c r="C417" s="8">
        <v>4.04</v>
      </c>
      <c r="D417" s="8" t="s">
        <v>2382</v>
      </c>
      <c r="E417" s="8" t="s">
        <v>2380</v>
      </c>
      <c r="F417" s="8" t="s">
        <v>2380</v>
      </c>
      <c r="G417" s="8">
        <v>1</v>
      </c>
      <c r="H417" s="8" t="s">
        <v>2382</v>
      </c>
      <c r="I417" s="12">
        <f t="shared" si="30"/>
        <v>1</v>
      </c>
      <c r="J417" s="12" t="str">
        <f t="shared" si="31"/>
        <v>Yes</v>
      </c>
      <c r="K417" s="12" t="str">
        <f t="shared" si="32"/>
        <v>Yes</v>
      </c>
      <c r="L417" s="12" t="str">
        <f t="shared" si="33"/>
        <v>Normal Weight</v>
      </c>
      <c r="M417" s="12" t="str">
        <f t="shared" si="34"/>
        <v>Normal</v>
      </c>
    </row>
    <row r="418" spans="1:13" x14ac:dyDescent="0.3">
      <c r="A418" s="8" t="s">
        <v>1955</v>
      </c>
      <c r="B418" s="8">
        <v>19.68</v>
      </c>
      <c r="C418" s="8">
        <v>5.74</v>
      </c>
      <c r="D418" s="8" t="s">
        <v>2380</v>
      </c>
      <c r="E418" s="8" t="s">
        <v>2380</v>
      </c>
      <c r="F418" s="8" t="s">
        <v>2380</v>
      </c>
      <c r="G418" s="8" t="s">
        <v>2381</v>
      </c>
      <c r="H418" s="8" t="s">
        <v>2382</v>
      </c>
      <c r="I418" s="12">
        <f t="shared" si="30"/>
        <v>0</v>
      </c>
      <c r="J418" s="12" t="str">
        <f t="shared" si="31"/>
        <v>Yes</v>
      </c>
      <c r="K418" s="12" t="str">
        <f t="shared" si="32"/>
        <v>No</v>
      </c>
      <c r="L418" s="12" t="str">
        <f t="shared" si="33"/>
        <v>Normal Weight</v>
      </c>
      <c r="M418" s="12" t="str">
        <f t="shared" si="34"/>
        <v>Prediabetes</v>
      </c>
    </row>
    <row r="419" spans="1:13" x14ac:dyDescent="0.3">
      <c r="A419" s="8" t="s">
        <v>1954</v>
      </c>
      <c r="B419" s="8">
        <v>18.100000000000001</v>
      </c>
      <c r="C419" s="8">
        <v>6.33</v>
      </c>
      <c r="D419" s="8" t="s">
        <v>2380</v>
      </c>
      <c r="E419" s="8" t="s">
        <v>2380</v>
      </c>
      <c r="F419" s="8" t="s">
        <v>2380</v>
      </c>
      <c r="G419" s="8">
        <v>1</v>
      </c>
      <c r="H419" s="8" t="s">
        <v>2382</v>
      </c>
      <c r="I419" s="12">
        <f t="shared" si="30"/>
        <v>1</v>
      </c>
      <c r="J419" s="12" t="str">
        <f t="shared" si="31"/>
        <v>Yes</v>
      </c>
      <c r="K419" s="12" t="str">
        <f t="shared" si="32"/>
        <v>No</v>
      </c>
      <c r="L419" s="12" t="str">
        <f t="shared" si="33"/>
        <v>Underweight</v>
      </c>
      <c r="M419" s="12" t="str">
        <f t="shared" si="34"/>
        <v>Prediabetes</v>
      </c>
    </row>
    <row r="420" spans="1:13" x14ac:dyDescent="0.3">
      <c r="A420" s="8" t="s">
        <v>1953</v>
      </c>
      <c r="B420" s="8">
        <v>29.64</v>
      </c>
      <c r="C420" s="8">
        <v>4.28</v>
      </c>
      <c r="D420" s="8" t="s">
        <v>2382</v>
      </c>
      <c r="E420" s="8" t="s">
        <v>2380</v>
      </c>
      <c r="F420" s="8" t="s">
        <v>2380</v>
      </c>
      <c r="G420" s="8" t="s">
        <v>2381</v>
      </c>
      <c r="H420" s="8" t="s">
        <v>2380</v>
      </c>
      <c r="I420" s="12">
        <f t="shared" si="30"/>
        <v>0</v>
      </c>
      <c r="J420" s="12" t="str">
        <f t="shared" si="31"/>
        <v>No</v>
      </c>
      <c r="K420" s="12" t="str">
        <f t="shared" si="32"/>
        <v>Yes</v>
      </c>
      <c r="L420" s="12" t="str">
        <f t="shared" si="33"/>
        <v>Overweight</v>
      </c>
      <c r="M420" s="12" t="str">
        <f t="shared" si="34"/>
        <v>Normal</v>
      </c>
    </row>
    <row r="421" spans="1:13" x14ac:dyDescent="0.3">
      <c r="A421" s="8" t="s">
        <v>1952</v>
      </c>
      <c r="B421" s="8">
        <v>25.3</v>
      </c>
      <c r="C421" s="8">
        <v>9.4700000000000006</v>
      </c>
      <c r="D421" s="8" t="s">
        <v>2382</v>
      </c>
      <c r="E421" s="8" t="s">
        <v>2380</v>
      </c>
      <c r="F421" s="8" t="s">
        <v>2380</v>
      </c>
      <c r="G421" s="8">
        <v>2</v>
      </c>
      <c r="H421" s="8" t="s">
        <v>2382</v>
      </c>
      <c r="I421" s="12">
        <f t="shared" si="30"/>
        <v>2</v>
      </c>
      <c r="J421" s="12" t="str">
        <f t="shared" si="31"/>
        <v>Yes</v>
      </c>
      <c r="K421" s="12" t="str">
        <f t="shared" si="32"/>
        <v>Yes</v>
      </c>
      <c r="L421" s="12" t="str">
        <f t="shared" si="33"/>
        <v>Overweight</v>
      </c>
      <c r="M421" s="12" t="str">
        <f t="shared" si="34"/>
        <v>Diabetes</v>
      </c>
    </row>
    <row r="422" spans="1:13" x14ac:dyDescent="0.3">
      <c r="A422" s="8" t="s">
        <v>1951</v>
      </c>
      <c r="B422" s="8">
        <v>27.6</v>
      </c>
      <c r="C422" s="8">
        <v>4.8499999999999996</v>
      </c>
      <c r="D422" s="8" t="s">
        <v>2382</v>
      </c>
      <c r="E422" s="8" t="s">
        <v>2380</v>
      </c>
      <c r="F422" s="8" t="s">
        <v>2380</v>
      </c>
      <c r="G422" s="8" t="s">
        <v>2381</v>
      </c>
      <c r="H422" s="8" t="s">
        <v>2380</v>
      </c>
      <c r="I422" s="12">
        <f t="shared" si="30"/>
        <v>0</v>
      </c>
      <c r="J422" s="12" t="str">
        <f t="shared" si="31"/>
        <v>No</v>
      </c>
      <c r="K422" s="12" t="str">
        <f t="shared" si="32"/>
        <v>Yes</v>
      </c>
      <c r="L422" s="12" t="str">
        <f t="shared" si="33"/>
        <v>Overweight</v>
      </c>
      <c r="M422" s="12" t="str">
        <f t="shared" si="34"/>
        <v>Normal</v>
      </c>
    </row>
    <row r="423" spans="1:13" x14ac:dyDescent="0.3">
      <c r="A423" s="8" t="s">
        <v>1950</v>
      </c>
      <c r="B423" s="8">
        <v>27.645</v>
      </c>
      <c r="C423" s="8">
        <v>11.03</v>
      </c>
      <c r="D423" s="8" t="s">
        <v>2382</v>
      </c>
      <c r="E423" s="8" t="s">
        <v>2380</v>
      </c>
      <c r="F423" s="8" t="s">
        <v>2380</v>
      </c>
      <c r="G423" s="8">
        <v>1</v>
      </c>
      <c r="H423" s="8" t="s">
        <v>2382</v>
      </c>
      <c r="I423" s="12">
        <f t="shared" si="30"/>
        <v>1</v>
      </c>
      <c r="J423" s="12" t="str">
        <f t="shared" si="31"/>
        <v>Yes</v>
      </c>
      <c r="K423" s="12" t="str">
        <f t="shared" si="32"/>
        <v>Yes</v>
      </c>
      <c r="L423" s="12" t="str">
        <f t="shared" si="33"/>
        <v>Overweight</v>
      </c>
      <c r="M423" s="12" t="str">
        <f t="shared" si="34"/>
        <v>Diabetes</v>
      </c>
    </row>
    <row r="424" spans="1:13" x14ac:dyDescent="0.3">
      <c r="A424" s="8" t="s">
        <v>1949</v>
      </c>
      <c r="B424" s="8">
        <v>27.6</v>
      </c>
      <c r="C424" s="8">
        <v>5.22</v>
      </c>
      <c r="D424" s="8" t="s">
        <v>2380</v>
      </c>
      <c r="E424" s="8" t="s">
        <v>2380</v>
      </c>
      <c r="F424" s="8" t="s">
        <v>2380</v>
      </c>
      <c r="G424" s="8">
        <v>2</v>
      </c>
      <c r="H424" s="8" t="s">
        <v>2382</v>
      </c>
      <c r="I424" s="12">
        <f t="shared" si="30"/>
        <v>2</v>
      </c>
      <c r="J424" s="12" t="str">
        <f t="shared" si="31"/>
        <v>Yes</v>
      </c>
      <c r="K424" s="12" t="str">
        <f t="shared" si="32"/>
        <v>No</v>
      </c>
      <c r="L424" s="12" t="str">
        <f t="shared" si="33"/>
        <v>Overweight</v>
      </c>
      <c r="M424" s="12" t="str">
        <f t="shared" si="34"/>
        <v>Normal</v>
      </c>
    </row>
    <row r="425" spans="1:13" x14ac:dyDescent="0.3">
      <c r="A425" s="8" t="s">
        <v>1948</v>
      </c>
      <c r="B425" s="8">
        <v>25.08</v>
      </c>
      <c r="C425" s="8">
        <v>9.52</v>
      </c>
      <c r="D425" s="8" t="s">
        <v>2382</v>
      </c>
      <c r="E425" s="8" t="s">
        <v>2380</v>
      </c>
      <c r="F425" s="8" t="s">
        <v>2380</v>
      </c>
      <c r="G425" s="8">
        <v>2</v>
      </c>
      <c r="H425" s="8" t="s">
        <v>2380</v>
      </c>
      <c r="I425" s="12">
        <f t="shared" si="30"/>
        <v>2</v>
      </c>
      <c r="J425" s="12" t="str">
        <f t="shared" si="31"/>
        <v>No</v>
      </c>
      <c r="K425" s="12" t="str">
        <f t="shared" si="32"/>
        <v>Yes</v>
      </c>
      <c r="L425" s="12" t="str">
        <f t="shared" si="33"/>
        <v>Overweight</v>
      </c>
      <c r="M425" s="12" t="str">
        <f t="shared" si="34"/>
        <v>Diabetes</v>
      </c>
    </row>
    <row r="426" spans="1:13" x14ac:dyDescent="0.3">
      <c r="A426" s="8" t="s">
        <v>1947</v>
      </c>
      <c r="B426" s="8">
        <v>30.02</v>
      </c>
      <c r="C426" s="8">
        <v>11.09</v>
      </c>
      <c r="D426" s="8" t="s">
        <v>2380</v>
      </c>
      <c r="E426" s="8" t="s">
        <v>2380</v>
      </c>
      <c r="F426" s="8" t="s">
        <v>2380</v>
      </c>
      <c r="G426" s="8" t="s">
        <v>2381</v>
      </c>
      <c r="H426" s="8" t="s">
        <v>2380</v>
      </c>
      <c r="I426" s="12">
        <f t="shared" si="30"/>
        <v>0</v>
      </c>
      <c r="J426" s="12" t="str">
        <f t="shared" si="31"/>
        <v>No</v>
      </c>
      <c r="K426" s="12" t="str">
        <f t="shared" si="32"/>
        <v>No</v>
      </c>
      <c r="L426" s="12" t="str">
        <f t="shared" si="33"/>
        <v>Obesity</v>
      </c>
      <c r="M426" s="12" t="str">
        <f t="shared" si="34"/>
        <v>Diabetes</v>
      </c>
    </row>
    <row r="427" spans="1:13" x14ac:dyDescent="0.3">
      <c r="A427" s="8" t="s">
        <v>1946</v>
      </c>
      <c r="B427" s="8">
        <v>27.36</v>
      </c>
      <c r="C427" s="8">
        <v>9.4499999999999993</v>
      </c>
      <c r="D427" s="8" t="s">
        <v>2382</v>
      </c>
      <c r="E427" s="8" t="s">
        <v>2380</v>
      </c>
      <c r="F427" s="8" t="s">
        <v>2380</v>
      </c>
      <c r="G427" s="8">
        <v>2</v>
      </c>
      <c r="H427" s="8" t="s">
        <v>2382</v>
      </c>
      <c r="I427" s="12">
        <f t="shared" si="30"/>
        <v>2</v>
      </c>
      <c r="J427" s="12" t="str">
        <f t="shared" si="31"/>
        <v>Yes</v>
      </c>
      <c r="K427" s="12" t="str">
        <f t="shared" si="32"/>
        <v>Yes</v>
      </c>
      <c r="L427" s="12" t="str">
        <f t="shared" si="33"/>
        <v>Overweight</v>
      </c>
      <c r="M427" s="12" t="str">
        <f t="shared" si="34"/>
        <v>Diabetes</v>
      </c>
    </row>
    <row r="428" spans="1:13" x14ac:dyDescent="0.3">
      <c r="A428" s="8" t="s">
        <v>1945</v>
      </c>
      <c r="B428" s="8">
        <v>22.2</v>
      </c>
      <c r="C428" s="8">
        <v>5.51</v>
      </c>
      <c r="D428" s="8" t="s">
        <v>2380</v>
      </c>
      <c r="E428" s="8" t="s">
        <v>2380</v>
      </c>
      <c r="F428" s="8" t="s">
        <v>2380</v>
      </c>
      <c r="G428" s="8" t="s">
        <v>2381</v>
      </c>
      <c r="H428" s="8" t="s">
        <v>2382</v>
      </c>
      <c r="I428" s="12">
        <f t="shared" si="30"/>
        <v>0</v>
      </c>
      <c r="J428" s="12" t="str">
        <f t="shared" si="31"/>
        <v>Yes</v>
      </c>
      <c r="K428" s="12" t="str">
        <f t="shared" si="32"/>
        <v>No</v>
      </c>
      <c r="L428" s="12" t="str">
        <f t="shared" si="33"/>
        <v>Normal Weight</v>
      </c>
      <c r="M428" s="12" t="str">
        <f t="shared" si="34"/>
        <v>Normal</v>
      </c>
    </row>
    <row r="429" spans="1:13" x14ac:dyDescent="0.3">
      <c r="A429" s="8" t="s">
        <v>1944</v>
      </c>
      <c r="B429" s="8">
        <v>25.71</v>
      </c>
      <c r="C429" s="8">
        <v>4.18</v>
      </c>
      <c r="D429" s="8" t="s">
        <v>2380</v>
      </c>
      <c r="E429" s="8" t="s">
        <v>2382</v>
      </c>
      <c r="F429" s="8" t="s">
        <v>2380</v>
      </c>
      <c r="G429" s="8">
        <v>1</v>
      </c>
      <c r="H429" s="8" t="s">
        <v>2382</v>
      </c>
      <c r="I429" s="12">
        <f t="shared" si="30"/>
        <v>1</v>
      </c>
      <c r="J429" s="12" t="str">
        <f t="shared" si="31"/>
        <v>Yes</v>
      </c>
      <c r="K429" s="12" t="str">
        <f t="shared" si="32"/>
        <v>No</v>
      </c>
      <c r="L429" s="12" t="str">
        <f t="shared" si="33"/>
        <v>Overweight</v>
      </c>
      <c r="M429" s="12" t="str">
        <f t="shared" si="34"/>
        <v>Normal</v>
      </c>
    </row>
    <row r="430" spans="1:13" x14ac:dyDescent="0.3">
      <c r="A430" s="8" t="s">
        <v>1943</v>
      </c>
      <c r="B430" s="8">
        <v>41.91</v>
      </c>
      <c r="C430" s="8">
        <v>5.98</v>
      </c>
      <c r="D430" s="8" t="s">
        <v>2382</v>
      </c>
      <c r="E430" s="8" t="s">
        <v>2380</v>
      </c>
      <c r="F430" s="8" t="s">
        <v>2380</v>
      </c>
      <c r="G430" s="8">
        <v>1</v>
      </c>
      <c r="H430" s="8" t="s">
        <v>2380</v>
      </c>
      <c r="I430" s="12">
        <f t="shared" si="30"/>
        <v>1</v>
      </c>
      <c r="J430" s="12" t="str">
        <f t="shared" si="31"/>
        <v>No</v>
      </c>
      <c r="K430" s="12" t="str">
        <f t="shared" si="32"/>
        <v>Yes</v>
      </c>
      <c r="L430" s="12" t="str">
        <f t="shared" si="33"/>
        <v>Obesity</v>
      </c>
      <c r="M430" s="12" t="str">
        <f t="shared" si="34"/>
        <v>Prediabetes</v>
      </c>
    </row>
    <row r="431" spans="1:13" x14ac:dyDescent="0.3">
      <c r="A431" s="8" t="s">
        <v>1942</v>
      </c>
      <c r="B431" s="8">
        <v>25.85</v>
      </c>
      <c r="C431" s="8">
        <v>10.16</v>
      </c>
      <c r="D431" s="8" t="s">
        <v>2380</v>
      </c>
      <c r="E431" s="8" t="s">
        <v>2380</v>
      </c>
      <c r="F431" s="8" t="s">
        <v>2380</v>
      </c>
      <c r="G431" s="8" t="s">
        <v>2381</v>
      </c>
      <c r="H431" s="8" t="s">
        <v>2382</v>
      </c>
      <c r="I431" s="12">
        <f t="shared" si="30"/>
        <v>0</v>
      </c>
      <c r="J431" s="12" t="str">
        <f t="shared" si="31"/>
        <v>Yes</v>
      </c>
      <c r="K431" s="12" t="str">
        <f t="shared" si="32"/>
        <v>No</v>
      </c>
      <c r="L431" s="12" t="str">
        <f t="shared" si="33"/>
        <v>Overweight</v>
      </c>
      <c r="M431" s="12" t="str">
        <f t="shared" si="34"/>
        <v>Diabetes</v>
      </c>
    </row>
    <row r="432" spans="1:13" x14ac:dyDescent="0.3">
      <c r="A432" s="8" t="s">
        <v>1941</v>
      </c>
      <c r="B432" s="8">
        <v>23.844999999999999</v>
      </c>
      <c r="C432" s="8">
        <v>11.71</v>
      </c>
      <c r="D432" s="8" t="s">
        <v>2380</v>
      </c>
      <c r="E432" s="8" t="s">
        <v>2380</v>
      </c>
      <c r="F432" s="8" t="s">
        <v>2380</v>
      </c>
      <c r="G432" s="8">
        <v>2</v>
      </c>
      <c r="H432" s="8" t="s">
        <v>2382</v>
      </c>
      <c r="I432" s="12">
        <f t="shared" si="30"/>
        <v>2</v>
      </c>
      <c r="J432" s="12" t="str">
        <f t="shared" si="31"/>
        <v>Yes</v>
      </c>
      <c r="K432" s="12" t="str">
        <f t="shared" si="32"/>
        <v>No</v>
      </c>
      <c r="L432" s="12" t="str">
        <f t="shared" si="33"/>
        <v>Normal Weight</v>
      </c>
      <c r="M432" s="12" t="str">
        <f t="shared" si="34"/>
        <v>Diabetes</v>
      </c>
    </row>
    <row r="433" spans="1:13" x14ac:dyDescent="0.3">
      <c r="A433" s="8" t="s">
        <v>1940</v>
      </c>
      <c r="B433" s="8">
        <v>30.59</v>
      </c>
      <c r="C433" s="8">
        <v>5.23</v>
      </c>
      <c r="D433" s="8" t="s">
        <v>2380</v>
      </c>
      <c r="E433" s="8" t="s">
        <v>2380</v>
      </c>
      <c r="F433" s="8" t="s">
        <v>2383</v>
      </c>
      <c r="G433" s="8">
        <v>1</v>
      </c>
      <c r="H433" s="8" t="s">
        <v>2380</v>
      </c>
      <c r="I433" s="12">
        <f t="shared" si="30"/>
        <v>1</v>
      </c>
      <c r="J433" s="12" t="str">
        <f t="shared" si="31"/>
        <v>No</v>
      </c>
      <c r="K433" s="12" t="str">
        <f t="shared" si="32"/>
        <v>No</v>
      </c>
      <c r="L433" s="12" t="str">
        <f t="shared" si="33"/>
        <v>Obesity</v>
      </c>
      <c r="M433" s="12" t="str">
        <f t="shared" si="34"/>
        <v>Normal</v>
      </c>
    </row>
    <row r="434" spans="1:13" x14ac:dyDescent="0.3">
      <c r="A434" s="8" t="s">
        <v>1939</v>
      </c>
      <c r="B434" s="8">
        <v>24.795000000000002</v>
      </c>
      <c r="C434" s="8">
        <v>6.85</v>
      </c>
      <c r="D434" s="8" t="s">
        <v>2380</v>
      </c>
      <c r="E434" s="8" t="s">
        <v>2380</v>
      </c>
      <c r="F434" s="8" t="s">
        <v>2380</v>
      </c>
      <c r="G434" s="8" t="s">
        <v>2381</v>
      </c>
      <c r="H434" s="8" t="s">
        <v>2382</v>
      </c>
      <c r="I434" s="12">
        <f t="shared" si="30"/>
        <v>0</v>
      </c>
      <c r="J434" s="12" t="str">
        <f t="shared" si="31"/>
        <v>Yes</v>
      </c>
      <c r="K434" s="12" t="str">
        <f t="shared" si="32"/>
        <v>No</v>
      </c>
      <c r="L434" s="12" t="str">
        <f t="shared" si="33"/>
        <v>Normal Weight</v>
      </c>
      <c r="M434" s="12" t="str">
        <f t="shared" si="34"/>
        <v>Diabetes</v>
      </c>
    </row>
    <row r="435" spans="1:13" x14ac:dyDescent="0.3">
      <c r="A435" s="8" t="s">
        <v>1938</v>
      </c>
      <c r="B435" s="8">
        <v>24.13</v>
      </c>
      <c r="C435" s="8">
        <v>7.05</v>
      </c>
      <c r="D435" s="8" t="s">
        <v>2382</v>
      </c>
      <c r="E435" s="8" t="s">
        <v>2380</v>
      </c>
      <c r="F435" s="8" t="s">
        <v>2380</v>
      </c>
      <c r="G435" s="8">
        <v>2</v>
      </c>
      <c r="H435" s="8" t="s">
        <v>2382</v>
      </c>
      <c r="I435" s="12">
        <f t="shared" si="30"/>
        <v>2</v>
      </c>
      <c r="J435" s="12" t="str">
        <f t="shared" si="31"/>
        <v>Yes</v>
      </c>
      <c r="K435" s="12" t="str">
        <f t="shared" si="32"/>
        <v>Yes</v>
      </c>
      <c r="L435" s="12" t="str">
        <f t="shared" si="33"/>
        <v>Normal Weight</v>
      </c>
      <c r="M435" s="12" t="str">
        <f t="shared" si="34"/>
        <v>Diabetes</v>
      </c>
    </row>
    <row r="436" spans="1:13" x14ac:dyDescent="0.3">
      <c r="A436" s="8" t="s">
        <v>1937</v>
      </c>
      <c r="B436" s="8">
        <v>25.84</v>
      </c>
      <c r="C436" s="8">
        <v>11.64</v>
      </c>
      <c r="D436" s="8" t="s">
        <v>2380</v>
      </c>
      <c r="E436" s="8" t="s">
        <v>2380</v>
      </c>
      <c r="F436" s="8" t="s">
        <v>2380</v>
      </c>
      <c r="G436" s="8">
        <v>2</v>
      </c>
      <c r="H436" s="8" t="s">
        <v>2382</v>
      </c>
      <c r="I436" s="12">
        <f t="shared" si="30"/>
        <v>2</v>
      </c>
      <c r="J436" s="12" t="str">
        <f t="shared" si="31"/>
        <v>Yes</v>
      </c>
      <c r="K436" s="12" t="str">
        <f t="shared" si="32"/>
        <v>No</v>
      </c>
      <c r="L436" s="12" t="str">
        <f t="shared" si="33"/>
        <v>Overweight</v>
      </c>
      <c r="M436" s="12" t="str">
        <f t="shared" si="34"/>
        <v>Diabetes</v>
      </c>
    </row>
    <row r="437" spans="1:13" x14ac:dyDescent="0.3">
      <c r="A437" s="8" t="s">
        <v>1936</v>
      </c>
      <c r="B437" s="8">
        <v>28</v>
      </c>
      <c r="C437" s="8">
        <v>10.52</v>
      </c>
      <c r="D437" s="8" t="s">
        <v>2380</v>
      </c>
      <c r="E437" s="8" t="s">
        <v>2380</v>
      </c>
      <c r="F437" s="8" t="s">
        <v>2380</v>
      </c>
      <c r="G437" s="8" t="s">
        <v>2381</v>
      </c>
      <c r="H437" s="8" t="s">
        <v>2382</v>
      </c>
      <c r="I437" s="12">
        <f t="shared" si="30"/>
        <v>0</v>
      </c>
      <c r="J437" s="12" t="str">
        <f t="shared" si="31"/>
        <v>Yes</v>
      </c>
      <c r="K437" s="12" t="str">
        <f t="shared" si="32"/>
        <v>No</v>
      </c>
      <c r="L437" s="12" t="str">
        <f t="shared" si="33"/>
        <v>Overweight</v>
      </c>
      <c r="M437" s="12" t="str">
        <f t="shared" si="34"/>
        <v>Diabetes</v>
      </c>
    </row>
    <row r="438" spans="1:13" x14ac:dyDescent="0.3">
      <c r="A438" s="8" t="s">
        <v>1935</v>
      </c>
      <c r="B438" s="8">
        <v>34.1</v>
      </c>
      <c r="C438" s="8">
        <v>4.01</v>
      </c>
      <c r="D438" s="8" t="s">
        <v>2382</v>
      </c>
      <c r="E438" s="8" t="s">
        <v>2380</v>
      </c>
      <c r="F438" s="8" t="s">
        <v>2383</v>
      </c>
      <c r="G438" s="8">
        <v>1</v>
      </c>
      <c r="H438" s="8" t="s">
        <v>2380</v>
      </c>
      <c r="I438" s="12">
        <f t="shared" si="30"/>
        <v>1</v>
      </c>
      <c r="J438" s="12" t="str">
        <f t="shared" si="31"/>
        <v>No</v>
      </c>
      <c r="K438" s="12" t="str">
        <f t="shared" si="32"/>
        <v>Yes</v>
      </c>
      <c r="L438" s="12" t="str">
        <f t="shared" si="33"/>
        <v>Obesity</v>
      </c>
      <c r="M438" s="12" t="str">
        <f t="shared" si="34"/>
        <v>Normal</v>
      </c>
    </row>
    <row r="439" spans="1:13" x14ac:dyDescent="0.3">
      <c r="A439" s="8" t="s">
        <v>1934</v>
      </c>
      <c r="B439" s="8">
        <v>26.125</v>
      </c>
      <c r="C439" s="8">
        <v>8.56</v>
      </c>
      <c r="D439" s="8" t="s">
        <v>2382</v>
      </c>
      <c r="E439" s="8" t="s">
        <v>2380</v>
      </c>
      <c r="F439" s="8" t="s">
        <v>2380</v>
      </c>
      <c r="G439" s="8">
        <v>1</v>
      </c>
      <c r="H439" s="8" t="s">
        <v>2382</v>
      </c>
      <c r="I439" s="12">
        <f t="shared" si="30"/>
        <v>1</v>
      </c>
      <c r="J439" s="12" t="str">
        <f t="shared" si="31"/>
        <v>Yes</v>
      </c>
      <c r="K439" s="12" t="str">
        <f t="shared" si="32"/>
        <v>Yes</v>
      </c>
      <c r="L439" s="12" t="str">
        <f t="shared" si="33"/>
        <v>Overweight</v>
      </c>
      <c r="M439" s="12" t="str">
        <f t="shared" si="34"/>
        <v>Diabetes</v>
      </c>
    </row>
    <row r="440" spans="1:13" x14ac:dyDescent="0.3">
      <c r="A440" s="8" t="s">
        <v>1933</v>
      </c>
      <c r="B440" s="8">
        <v>25.6</v>
      </c>
      <c r="C440" s="8">
        <v>10.5</v>
      </c>
      <c r="D440" s="8" t="s">
        <v>2380</v>
      </c>
      <c r="E440" s="8" t="s">
        <v>2380</v>
      </c>
      <c r="F440" s="8" t="s">
        <v>2380</v>
      </c>
      <c r="G440" s="8">
        <v>2</v>
      </c>
      <c r="H440" s="8" t="s">
        <v>2382</v>
      </c>
      <c r="I440" s="12">
        <f t="shared" si="30"/>
        <v>2</v>
      </c>
      <c r="J440" s="12" t="str">
        <f t="shared" si="31"/>
        <v>Yes</v>
      </c>
      <c r="K440" s="12" t="str">
        <f t="shared" si="32"/>
        <v>No</v>
      </c>
      <c r="L440" s="12" t="str">
        <f t="shared" si="33"/>
        <v>Overweight</v>
      </c>
      <c r="M440" s="12" t="str">
        <f t="shared" si="34"/>
        <v>Diabetes</v>
      </c>
    </row>
    <row r="441" spans="1:13" x14ac:dyDescent="0.3">
      <c r="A441" s="8" t="s">
        <v>1932</v>
      </c>
      <c r="B441" s="8">
        <v>24.32</v>
      </c>
      <c r="C441" s="8">
        <v>6.39</v>
      </c>
      <c r="D441" s="8" t="s">
        <v>2380</v>
      </c>
      <c r="E441" s="8" t="s">
        <v>2380</v>
      </c>
      <c r="F441" s="8" t="s">
        <v>2380</v>
      </c>
      <c r="G441" s="8" t="s">
        <v>2381</v>
      </c>
      <c r="H441" s="8" t="s">
        <v>2380</v>
      </c>
      <c r="I441" s="12">
        <f t="shared" si="30"/>
        <v>0</v>
      </c>
      <c r="J441" s="12" t="str">
        <f t="shared" si="31"/>
        <v>No</v>
      </c>
      <c r="K441" s="12" t="str">
        <f t="shared" si="32"/>
        <v>No</v>
      </c>
      <c r="L441" s="12" t="str">
        <f t="shared" si="33"/>
        <v>Normal Weight</v>
      </c>
      <c r="M441" s="12" t="str">
        <f t="shared" si="34"/>
        <v>Prediabetes</v>
      </c>
    </row>
    <row r="442" spans="1:13" x14ac:dyDescent="0.3">
      <c r="A442" s="8" t="s">
        <v>1931</v>
      </c>
      <c r="B442" s="8">
        <v>22.88</v>
      </c>
      <c r="C442" s="8">
        <v>5.71</v>
      </c>
      <c r="D442" s="8" t="s">
        <v>2382</v>
      </c>
      <c r="E442" s="8" t="s">
        <v>2380</v>
      </c>
      <c r="F442" s="8" t="s">
        <v>2383</v>
      </c>
      <c r="G442" s="8">
        <v>1</v>
      </c>
      <c r="H442" s="8" t="s">
        <v>2382</v>
      </c>
      <c r="I442" s="12">
        <f t="shared" si="30"/>
        <v>1</v>
      </c>
      <c r="J442" s="12" t="str">
        <f t="shared" si="31"/>
        <v>Yes</v>
      </c>
      <c r="K442" s="12" t="str">
        <f t="shared" si="32"/>
        <v>Yes</v>
      </c>
      <c r="L442" s="12" t="str">
        <f t="shared" si="33"/>
        <v>Normal Weight</v>
      </c>
      <c r="M442" s="12" t="str">
        <f t="shared" si="34"/>
        <v>Prediabetes</v>
      </c>
    </row>
    <row r="443" spans="1:13" x14ac:dyDescent="0.3">
      <c r="A443" s="8" t="s">
        <v>1930</v>
      </c>
      <c r="B443" s="8">
        <v>24.984999999999999</v>
      </c>
      <c r="C443" s="8">
        <v>4.43</v>
      </c>
      <c r="D443" s="8" t="s">
        <v>2382</v>
      </c>
      <c r="E443" s="8" t="s">
        <v>2380</v>
      </c>
      <c r="F443" s="8" t="s">
        <v>2383</v>
      </c>
      <c r="G443" s="8">
        <v>1</v>
      </c>
      <c r="H443" s="8" t="s">
        <v>2380</v>
      </c>
      <c r="I443" s="12">
        <f t="shared" si="30"/>
        <v>1</v>
      </c>
      <c r="J443" s="12" t="str">
        <f t="shared" si="31"/>
        <v>No</v>
      </c>
      <c r="K443" s="12" t="str">
        <f t="shared" si="32"/>
        <v>Yes</v>
      </c>
      <c r="L443" s="12" t="str">
        <f t="shared" si="33"/>
        <v>Normal Weight</v>
      </c>
      <c r="M443" s="12" t="str">
        <f t="shared" si="34"/>
        <v>Normal</v>
      </c>
    </row>
    <row r="444" spans="1:13" x14ac:dyDescent="0.3">
      <c r="A444" s="8" t="s">
        <v>1929</v>
      </c>
      <c r="B444" s="8">
        <v>33.1</v>
      </c>
      <c r="C444" s="8">
        <v>5.52</v>
      </c>
      <c r="D444" s="8" t="s">
        <v>2380</v>
      </c>
      <c r="E444" s="8" t="s">
        <v>2380</v>
      </c>
      <c r="F444" s="8" t="s">
        <v>2383</v>
      </c>
      <c r="G444" s="8">
        <v>1</v>
      </c>
      <c r="H444" s="8" t="s">
        <v>2380</v>
      </c>
      <c r="I444" s="12">
        <f t="shared" si="30"/>
        <v>1</v>
      </c>
      <c r="J444" s="12" t="str">
        <f t="shared" si="31"/>
        <v>No</v>
      </c>
      <c r="K444" s="12" t="str">
        <f t="shared" si="32"/>
        <v>No</v>
      </c>
      <c r="L444" s="12" t="str">
        <f t="shared" si="33"/>
        <v>Obesity</v>
      </c>
      <c r="M444" s="12" t="str">
        <f t="shared" si="34"/>
        <v>Normal</v>
      </c>
    </row>
    <row r="445" spans="1:13" x14ac:dyDescent="0.3">
      <c r="A445" s="8" t="s">
        <v>1928</v>
      </c>
      <c r="B445" s="8">
        <v>27.83</v>
      </c>
      <c r="C445" s="8">
        <v>9.1999999999999993</v>
      </c>
      <c r="D445" s="8" t="s">
        <v>2382</v>
      </c>
      <c r="E445" s="8" t="s">
        <v>2380</v>
      </c>
      <c r="F445" s="8" t="s">
        <v>2380</v>
      </c>
      <c r="G445" s="8">
        <v>1</v>
      </c>
      <c r="H445" s="8" t="s">
        <v>2382</v>
      </c>
      <c r="I445" s="12">
        <f t="shared" si="30"/>
        <v>1</v>
      </c>
      <c r="J445" s="12" t="str">
        <f t="shared" si="31"/>
        <v>Yes</v>
      </c>
      <c r="K445" s="12" t="str">
        <f t="shared" si="32"/>
        <v>Yes</v>
      </c>
      <c r="L445" s="12" t="str">
        <f t="shared" si="33"/>
        <v>Overweight</v>
      </c>
      <c r="M445" s="12" t="str">
        <f t="shared" si="34"/>
        <v>Diabetes</v>
      </c>
    </row>
    <row r="446" spans="1:13" x14ac:dyDescent="0.3">
      <c r="A446" s="8" t="s">
        <v>1927</v>
      </c>
      <c r="B446" s="8">
        <v>30.875</v>
      </c>
      <c r="C446" s="8">
        <v>10.97</v>
      </c>
      <c r="D446" s="8" t="s">
        <v>2382</v>
      </c>
      <c r="E446" s="8" t="s">
        <v>2380</v>
      </c>
      <c r="F446" s="8" t="s">
        <v>2380</v>
      </c>
      <c r="G446" s="8">
        <v>2</v>
      </c>
      <c r="H446" s="8" t="s">
        <v>2380</v>
      </c>
      <c r="I446" s="12">
        <f t="shared" si="30"/>
        <v>2</v>
      </c>
      <c r="J446" s="12" t="str">
        <f t="shared" si="31"/>
        <v>No</v>
      </c>
      <c r="K446" s="12" t="str">
        <f t="shared" si="32"/>
        <v>Yes</v>
      </c>
      <c r="L446" s="12" t="str">
        <f t="shared" si="33"/>
        <v>Obesity</v>
      </c>
      <c r="M446" s="12" t="str">
        <f t="shared" si="34"/>
        <v>Diabetes</v>
      </c>
    </row>
    <row r="447" spans="1:13" x14ac:dyDescent="0.3">
      <c r="A447" s="8" t="s">
        <v>1926</v>
      </c>
      <c r="B447" s="8">
        <v>27.265000000000001</v>
      </c>
      <c r="C447" s="8">
        <v>4.25</v>
      </c>
      <c r="D447" s="8" t="s">
        <v>2380</v>
      </c>
      <c r="E447" s="8" t="s">
        <v>2380</v>
      </c>
      <c r="F447" s="8" t="s">
        <v>2383</v>
      </c>
      <c r="G447" s="8">
        <v>1</v>
      </c>
      <c r="H447" s="8" t="s">
        <v>2380</v>
      </c>
      <c r="I447" s="12">
        <f t="shared" si="30"/>
        <v>1</v>
      </c>
      <c r="J447" s="12" t="str">
        <f t="shared" si="31"/>
        <v>No</v>
      </c>
      <c r="K447" s="12" t="str">
        <f t="shared" si="32"/>
        <v>No</v>
      </c>
      <c r="L447" s="12" t="str">
        <f t="shared" si="33"/>
        <v>Overweight</v>
      </c>
      <c r="M447" s="12" t="str">
        <f t="shared" si="34"/>
        <v>Normal</v>
      </c>
    </row>
    <row r="448" spans="1:13" x14ac:dyDescent="0.3">
      <c r="A448" s="8" t="s">
        <v>1925</v>
      </c>
      <c r="B448" s="8">
        <v>26.7</v>
      </c>
      <c r="C448" s="8">
        <v>5.23</v>
      </c>
      <c r="D448" s="8" t="s">
        <v>2380</v>
      </c>
      <c r="E448" s="8" t="s">
        <v>2380</v>
      </c>
      <c r="F448" s="8" t="s">
        <v>2383</v>
      </c>
      <c r="G448" s="8">
        <v>1</v>
      </c>
      <c r="H448" s="8" t="s">
        <v>2382</v>
      </c>
      <c r="I448" s="12">
        <f t="shared" si="30"/>
        <v>1</v>
      </c>
      <c r="J448" s="12" t="str">
        <f t="shared" si="31"/>
        <v>Yes</v>
      </c>
      <c r="K448" s="12" t="str">
        <f t="shared" si="32"/>
        <v>No</v>
      </c>
      <c r="L448" s="12" t="str">
        <f t="shared" si="33"/>
        <v>Overweight</v>
      </c>
      <c r="M448" s="12" t="str">
        <f t="shared" si="34"/>
        <v>Normal</v>
      </c>
    </row>
    <row r="449" spans="1:13" x14ac:dyDescent="0.3">
      <c r="A449" s="8" t="s">
        <v>1924</v>
      </c>
      <c r="B449" s="8">
        <v>29.925000000000001</v>
      </c>
      <c r="C449" s="8">
        <v>5.96</v>
      </c>
      <c r="D449" s="8" t="s">
        <v>2382</v>
      </c>
      <c r="E449" s="8" t="s">
        <v>2380</v>
      </c>
      <c r="F449" s="8" t="s">
        <v>2383</v>
      </c>
      <c r="G449" s="8">
        <v>1</v>
      </c>
      <c r="H449" s="8" t="s">
        <v>2382</v>
      </c>
      <c r="I449" s="12">
        <f t="shared" si="30"/>
        <v>1</v>
      </c>
      <c r="J449" s="12" t="str">
        <f t="shared" si="31"/>
        <v>Yes</v>
      </c>
      <c r="K449" s="12" t="str">
        <f t="shared" si="32"/>
        <v>Yes</v>
      </c>
      <c r="L449" s="12" t="str">
        <f t="shared" si="33"/>
        <v>Overweight</v>
      </c>
      <c r="M449" s="12" t="str">
        <f t="shared" si="34"/>
        <v>Prediabetes</v>
      </c>
    </row>
    <row r="450" spans="1:13" x14ac:dyDescent="0.3">
      <c r="A450" s="8" t="s">
        <v>1923</v>
      </c>
      <c r="B450" s="8">
        <v>19.95</v>
      </c>
      <c r="C450" s="8">
        <v>4.29</v>
      </c>
      <c r="D450" s="8" t="s">
        <v>2382</v>
      </c>
      <c r="E450" s="8" t="s">
        <v>2380</v>
      </c>
      <c r="F450" s="8" t="s">
        <v>2380</v>
      </c>
      <c r="G450" s="8">
        <v>2</v>
      </c>
      <c r="H450" s="8" t="s">
        <v>2382</v>
      </c>
      <c r="I450" s="12">
        <f t="shared" si="30"/>
        <v>2</v>
      </c>
      <c r="J450" s="12" t="str">
        <f t="shared" si="31"/>
        <v>Yes</v>
      </c>
      <c r="K450" s="12" t="str">
        <f t="shared" si="32"/>
        <v>Yes</v>
      </c>
      <c r="L450" s="12" t="str">
        <f t="shared" si="33"/>
        <v>Normal Weight</v>
      </c>
      <c r="M450" s="12" t="str">
        <f t="shared" si="34"/>
        <v>Normal</v>
      </c>
    </row>
    <row r="451" spans="1:13" x14ac:dyDescent="0.3">
      <c r="A451" s="8" t="s">
        <v>1922</v>
      </c>
      <c r="B451" s="8">
        <v>24.225000000000001</v>
      </c>
      <c r="C451" s="8">
        <v>4.09</v>
      </c>
      <c r="D451" s="8" t="s">
        <v>2380</v>
      </c>
      <c r="E451" s="8" t="s">
        <v>2380</v>
      </c>
      <c r="F451" s="8" t="s">
        <v>2380</v>
      </c>
      <c r="G451" s="8" t="s">
        <v>2381</v>
      </c>
      <c r="H451" s="8" t="s">
        <v>2380</v>
      </c>
      <c r="I451" s="12">
        <f t="shared" ref="I451:I514" si="35">IF(G451="No major surgery",0,G451)</f>
        <v>0</v>
      </c>
      <c r="J451" s="12" t="str">
        <f t="shared" ref="J451:J514" si="36">PROPER(H451)</f>
        <v>No</v>
      </c>
      <c r="K451" s="12" t="str">
        <f t="shared" ref="K451:K514" si="37">PROPER(D451)</f>
        <v>No</v>
      </c>
      <c r="L451" s="12" t="str">
        <f t="shared" ref="L451:L514" si="38">IF(B451&lt;18.5,"Underweight",IF(B451&lt;25,"Normal Weight",IF(B451&lt;30,"Overweight","Obesity")))</f>
        <v>Normal Weight</v>
      </c>
      <c r="M451" s="12" t="str">
        <f t="shared" ref="M451:M514" si="39">IF(C451&lt;5.7,"Normal",IF(C451&lt;6.5,"Prediabetes","Diabetes"))</f>
        <v>Normal</v>
      </c>
    </row>
    <row r="452" spans="1:13" x14ac:dyDescent="0.3">
      <c r="A452" s="8" t="s">
        <v>1921</v>
      </c>
      <c r="B452" s="8">
        <v>28.12</v>
      </c>
      <c r="C452" s="8">
        <v>4.88</v>
      </c>
      <c r="D452" s="8" t="s">
        <v>2380</v>
      </c>
      <c r="E452" s="8" t="s">
        <v>2380</v>
      </c>
      <c r="F452" s="8" t="s">
        <v>2380</v>
      </c>
      <c r="G452" s="8" t="s">
        <v>2381</v>
      </c>
      <c r="H452" s="8" t="s">
        <v>2382</v>
      </c>
      <c r="I452" s="12">
        <f t="shared" si="35"/>
        <v>0</v>
      </c>
      <c r="J452" s="12" t="str">
        <f t="shared" si="36"/>
        <v>Yes</v>
      </c>
      <c r="K452" s="12" t="str">
        <f t="shared" si="37"/>
        <v>No</v>
      </c>
      <c r="L452" s="12" t="str">
        <f t="shared" si="38"/>
        <v>Overweight</v>
      </c>
      <c r="M452" s="12" t="str">
        <f t="shared" si="39"/>
        <v>Normal</v>
      </c>
    </row>
    <row r="453" spans="1:13" x14ac:dyDescent="0.3">
      <c r="A453" s="8" t="s">
        <v>1920</v>
      </c>
      <c r="B453" s="8">
        <v>23.21</v>
      </c>
      <c r="C453" s="8">
        <v>6.76</v>
      </c>
      <c r="D453" s="8" t="s">
        <v>2380</v>
      </c>
      <c r="E453" s="8" t="s">
        <v>2380</v>
      </c>
      <c r="F453" s="8" t="s">
        <v>2380</v>
      </c>
      <c r="G453" s="8" t="s">
        <v>2381</v>
      </c>
      <c r="H453" s="8" t="s">
        <v>2382</v>
      </c>
      <c r="I453" s="12">
        <f t="shared" si="35"/>
        <v>0</v>
      </c>
      <c r="J453" s="12" t="str">
        <f t="shared" si="36"/>
        <v>Yes</v>
      </c>
      <c r="K453" s="12" t="str">
        <f t="shared" si="37"/>
        <v>No</v>
      </c>
      <c r="L453" s="12" t="str">
        <f t="shared" si="38"/>
        <v>Normal Weight</v>
      </c>
      <c r="M453" s="12" t="str">
        <f t="shared" si="39"/>
        <v>Diabetes</v>
      </c>
    </row>
    <row r="454" spans="1:13" x14ac:dyDescent="0.3">
      <c r="A454" s="8" t="s">
        <v>1919</v>
      </c>
      <c r="B454" s="8">
        <v>23.98</v>
      </c>
      <c r="C454" s="8">
        <v>10.67</v>
      </c>
      <c r="D454" s="8" t="s">
        <v>2380</v>
      </c>
      <c r="E454" s="8" t="s">
        <v>2380</v>
      </c>
      <c r="F454" s="8" t="s">
        <v>2380</v>
      </c>
      <c r="G454" s="8" t="s">
        <v>2381</v>
      </c>
      <c r="H454" s="8" t="s">
        <v>2380</v>
      </c>
      <c r="I454" s="12">
        <f t="shared" si="35"/>
        <v>0</v>
      </c>
      <c r="J454" s="12" t="str">
        <f t="shared" si="36"/>
        <v>No</v>
      </c>
      <c r="K454" s="12" t="str">
        <f t="shared" si="37"/>
        <v>No</v>
      </c>
      <c r="L454" s="12" t="str">
        <f t="shared" si="38"/>
        <v>Normal Weight</v>
      </c>
      <c r="M454" s="12" t="str">
        <f t="shared" si="39"/>
        <v>Diabetes</v>
      </c>
    </row>
    <row r="455" spans="1:13" x14ac:dyDescent="0.3">
      <c r="A455" s="8" t="s">
        <v>1918</v>
      </c>
      <c r="B455" s="8">
        <v>30</v>
      </c>
      <c r="C455" s="8">
        <v>6.21</v>
      </c>
      <c r="D455" s="8" t="s">
        <v>2380</v>
      </c>
      <c r="E455" s="8" t="s">
        <v>2380</v>
      </c>
      <c r="F455" s="8" t="s">
        <v>2380</v>
      </c>
      <c r="G455" s="8" t="s">
        <v>2381</v>
      </c>
      <c r="H455" s="8" t="s">
        <v>2382</v>
      </c>
      <c r="I455" s="12">
        <f t="shared" si="35"/>
        <v>0</v>
      </c>
      <c r="J455" s="12" t="str">
        <f t="shared" si="36"/>
        <v>Yes</v>
      </c>
      <c r="K455" s="12" t="str">
        <f t="shared" si="37"/>
        <v>No</v>
      </c>
      <c r="L455" s="12" t="str">
        <f t="shared" si="38"/>
        <v>Obesity</v>
      </c>
      <c r="M455" s="12" t="str">
        <f t="shared" si="39"/>
        <v>Prediabetes</v>
      </c>
    </row>
    <row r="456" spans="1:13" x14ac:dyDescent="0.3">
      <c r="A456" s="8" t="s">
        <v>1917</v>
      </c>
      <c r="B456" s="8">
        <v>17.350000000000001</v>
      </c>
      <c r="C456" s="8">
        <v>5.03</v>
      </c>
      <c r="D456" s="8" t="s">
        <v>2382</v>
      </c>
      <c r="E456" s="8" t="s">
        <v>2380</v>
      </c>
      <c r="F456" s="8" t="s">
        <v>2380</v>
      </c>
      <c r="G456" s="8" t="s">
        <v>2381</v>
      </c>
      <c r="H456" s="8" t="s">
        <v>2382</v>
      </c>
      <c r="I456" s="12">
        <f t="shared" si="35"/>
        <v>0</v>
      </c>
      <c r="J456" s="12" t="str">
        <f t="shared" si="36"/>
        <v>Yes</v>
      </c>
      <c r="K456" s="12" t="str">
        <f t="shared" si="37"/>
        <v>Yes</v>
      </c>
      <c r="L456" s="12" t="str">
        <f t="shared" si="38"/>
        <v>Underweight</v>
      </c>
      <c r="M456" s="12" t="str">
        <f t="shared" si="39"/>
        <v>Normal</v>
      </c>
    </row>
    <row r="457" spans="1:13" x14ac:dyDescent="0.3">
      <c r="A457" s="8" t="s">
        <v>1916</v>
      </c>
      <c r="B457" s="8">
        <v>22.704999999999998</v>
      </c>
      <c r="C457" s="8">
        <v>5.27</v>
      </c>
      <c r="D457" s="8" t="s">
        <v>2380</v>
      </c>
      <c r="E457" s="8" t="s">
        <v>2380</v>
      </c>
      <c r="F457" s="8" t="s">
        <v>2380</v>
      </c>
      <c r="G457" s="8" t="s">
        <v>2381</v>
      </c>
      <c r="H457" s="8" t="s">
        <v>2380</v>
      </c>
      <c r="I457" s="12">
        <f t="shared" si="35"/>
        <v>0</v>
      </c>
      <c r="J457" s="12" t="str">
        <f t="shared" si="36"/>
        <v>No</v>
      </c>
      <c r="K457" s="12" t="str">
        <f t="shared" si="37"/>
        <v>No</v>
      </c>
      <c r="L457" s="12" t="str">
        <f t="shared" si="38"/>
        <v>Normal Weight</v>
      </c>
      <c r="M457" s="12" t="str">
        <f t="shared" si="39"/>
        <v>Normal</v>
      </c>
    </row>
    <row r="458" spans="1:13" x14ac:dyDescent="0.3">
      <c r="A458" s="8" t="s">
        <v>1915</v>
      </c>
      <c r="B458" s="8">
        <v>25.41</v>
      </c>
      <c r="C458" s="8">
        <v>10.53</v>
      </c>
      <c r="D458" s="8" t="s">
        <v>2382</v>
      </c>
      <c r="E458" s="8" t="s">
        <v>2380</v>
      </c>
      <c r="F458" s="8" t="s">
        <v>2380</v>
      </c>
      <c r="G458" s="8">
        <v>1</v>
      </c>
      <c r="H458" s="8" t="s">
        <v>2382</v>
      </c>
      <c r="I458" s="12">
        <f t="shared" si="35"/>
        <v>1</v>
      </c>
      <c r="J458" s="12" t="str">
        <f t="shared" si="36"/>
        <v>Yes</v>
      </c>
      <c r="K458" s="12" t="str">
        <f t="shared" si="37"/>
        <v>Yes</v>
      </c>
      <c r="L458" s="12" t="str">
        <f t="shared" si="38"/>
        <v>Overweight</v>
      </c>
      <c r="M458" s="12" t="str">
        <f t="shared" si="39"/>
        <v>Diabetes</v>
      </c>
    </row>
    <row r="459" spans="1:13" x14ac:dyDescent="0.3">
      <c r="A459" s="8" t="s">
        <v>1914</v>
      </c>
      <c r="B459" s="8">
        <v>18.23</v>
      </c>
      <c r="C459" s="8">
        <v>5.78</v>
      </c>
      <c r="D459" s="8" t="s">
        <v>2380</v>
      </c>
      <c r="E459" s="8" t="s">
        <v>2380</v>
      </c>
      <c r="F459" s="8" t="s">
        <v>2383</v>
      </c>
      <c r="G459" s="8">
        <v>1</v>
      </c>
      <c r="H459" s="8" t="s">
        <v>2382</v>
      </c>
      <c r="I459" s="12">
        <f t="shared" si="35"/>
        <v>1</v>
      </c>
      <c r="J459" s="12" t="str">
        <f t="shared" si="36"/>
        <v>Yes</v>
      </c>
      <c r="K459" s="12" t="str">
        <f t="shared" si="37"/>
        <v>No</v>
      </c>
      <c r="L459" s="12" t="str">
        <f t="shared" si="38"/>
        <v>Underweight</v>
      </c>
      <c r="M459" s="12" t="str">
        <f t="shared" si="39"/>
        <v>Prediabetes</v>
      </c>
    </row>
    <row r="460" spans="1:13" x14ac:dyDescent="0.3">
      <c r="A460" s="8" t="s">
        <v>1913</v>
      </c>
      <c r="B460" s="8">
        <v>24.7</v>
      </c>
      <c r="C460" s="8">
        <v>4.3600000000000003</v>
      </c>
      <c r="D460" s="8" t="s">
        <v>2380</v>
      </c>
      <c r="E460" s="8" t="s">
        <v>2380</v>
      </c>
      <c r="F460" s="8" t="s">
        <v>2383</v>
      </c>
      <c r="G460" s="8">
        <v>1</v>
      </c>
      <c r="H460" s="8" t="s">
        <v>2382</v>
      </c>
      <c r="I460" s="12">
        <f t="shared" si="35"/>
        <v>1</v>
      </c>
      <c r="J460" s="12" t="str">
        <f t="shared" si="36"/>
        <v>Yes</v>
      </c>
      <c r="K460" s="12" t="str">
        <f t="shared" si="37"/>
        <v>No</v>
      </c>
      <c r="L460" s="12" t="str">
        <f t="shared" si="38"/>
        <v>Normal Weight</v>
      </c>
      <c r="M460" s="12" t="str">
        <f t="shared" si="39"/>
        <v>Normal</v>
      </c>
    </row>
    <row r="461" spans="1:13" x14ac:dyDescent="0.3">
      <c r="A461" s="8" t="s">
        <v>1912</v>
      </c>
      <c r="B461" s="8">
        <v>37.4</v>
      </c>
      <c r="C461" s="8">
        <v>9.7200000000000006</v>
      </c>
      <c r="D461" s="8" t="s">
        <v>2382</v>
      </c>
      <c r="E461" s="8" t="s">
        <v>2380</v>
      </c>
      <c r="F461" s="8" t="s">
        <v>2383</v>
      </c>
      <c r="G461" s="8">
        <v>1</v>
      </c>
      <c r="H461" s="8" t="s">
        <v>2380</v>
      </c>
      <c r="I461" s="12">
        <f t="shared" si="35"/>
        <v>1</v>
      </c>
      <c r="J461" s="12" t="str">
        <f t="shared" si="36"/>
        <v>No</v>
      </c>
      <c r="K461" s="12" t="str">
        <f t="shared" si="37"/>
        <v>Yes</v>
      </c>
      <c r="L461" s="12" t="str">
        <f t="shared" si="38"/>
        <v>Obesity</v>
      </c>
      <c r="M461" s="12" t="str">
        <f t="shared" si="39"/>
        <v>Diabetes</v>
      </c>
    </row>
    <row r="462" spans="1:13" x14ac:dyDescent="0.3">
      <c r="A462" s="8" t="s">
        <v>1911</v>
      </c>
      <c r="B462" s="8">
        <v>26.885000000000002</v>
      </c>
      <c r="C462" s="8">
        <v>5.18</v>
      </c>
      <c r="D462" s="8" t="s">
        <v>2380</v>
      </c>
      <c r="E462" s="8" t="s">
        <v>2380</v>
      </c>
      <c r="F462" s="8" t="s">
        <v>2383</v>
      </c>
      <c r="G462" s="8">
        <v>1</v>
      </c>
      <c r="H462" s="8" t="s">
        <v>2382</v>
      </c>
      <c r="I462" s="12">
        <f t="shared" si="35"/>
        <v>1</v>
      </c>
      <c r="J462" s="12" t="str">
        <f t="shared" si="36"/>
        <v>Yes</v>
      </c>
      <c r="K462" s="12" t="str">
        <f t="shared" si="37"/>
        <v>No</v>
      </c>
      <c r="L462" s="12" t="str">
        <f t="shared" si="38"/>
        <v>Overweight</v>
      </c>
      <c r="M462" s="12" t="str">
        <f t="shared" si="39"/>
        <v>Normal</v>
      </c>
    </row>
    <row r="463" spans="1:13" x14ac:dyDescent="0.3">
      <c r="A463" s="8" t="s">
        <v>1910</v>
      </c>
      <c r="B463" s="8">
        <v>25.27</v>
      </c>
      <c r="C463" s="8">
        <v>5.29</v>
      </c>
      <c r="D463" s="8" t="s">
        <v>2380</v>
      </c>
      <c r="E463" s="8" t="s">
        <v>2380</v>
      </c>
      <c r="F463" s="8" t="s">
        <v>2383</v>
      </c>
      <c r="G463" s="8">
        <v>1</v>
      </c>
      <c r="H463" s="8" t="s">
        <v>2382</v>
      </c>
      <c r="I463" s="12">
        <f t="shared" si="35"/>
        <v>1</v>
      </c>
      <c r="J463" s="12" t="str">
        <f t="shared" si="36"/>
        <v>Yes</v>
      </c>
      <c r="K463" s="12" t="str">
        <f t="shared" si="37"/>
        <v>No</v>
      </c>
      <c r="L463" s="12" t="str">
        <f t="shared" si="38"/>
        <v>Overweight</v>
      </c>
      <c r="M463" s="12" t="str">
        <f t="shared" si="39"/>
        <v>Normal</v>
      </c>
    </row>
    <row r="464" spans="1:13" x14ac:dyDescent="0.3">
      <c r="A464" s="8" t="s">
        <v>1909</v>
      </c>
      <c r="B464" s="8">
        <v>23.655000000000001</v>
      </c>
      <c r="C464" s="8">
        <v>4.8600000000000003</v>
      </c>
      <c r="D464" s="8" t="s">
        <v>2382</v>
      </c>
      <c r="E464" s="8" t="s">
        <v>2380</v>
      </c>
      <c r="F464" s="8" t="s">
        <v>2380</v>
      </c>
      <c r="G464" s="8" t="s">
        <v>2381</v>
      </c>
      <c r="H464" s="8" t="s">
        <v>2382</v>
      </c>
      <c r="I464" s="12">
        <f t="shared" si="35"/>
        <v>0</v>
      </c>
      <c r="J464" s="12" t="str">
        <f t="shared" si="36"/>
        <v>Yes</v>
      </c>
      <c r="K464" s="12" t="str">
        <f t="shared" si="37"/>
        <v>Yes</v>
      </c>
      <c r="L464" s="12" t="str">
        <f t="shared" si="38"/>
        <v>Normal Weight</v>
      </c>
      <c r="M464" s="12" t="str">
        <f t="shared" si="39"/>
        <v>Normal</v>
      </c>
    </row>
    <row r="465" spans="1:13" x14ac:dyDescent="0.3">
      <c r="A465" s="8" t="s">
        <v>1908</v>
      </c>
      <c r="B465" s="8">
        <v>55.05</v>
      </c>
      <c r="C465" s="8">
        <v>7.66</v>
      </c>
      <c r="D465" s="8" t="s">
        <v>2380</v>
      </c>
      <c r="E465" s="8" t="s">
        <v>2380</v>
      </c>
      <c r="F465" s="8" t="s">
        <v>2380</v>
      </c>
      <c r="G465" s="8" t="s">
        <v>2381</v>
      </c>
      <c r="H465" s="8" t="s">
        <v>2380</v>
      </c>
      <c r="I465" s="12">
        <f t="shared" si="35"/>
        <v>0</v>
      </c>
      <c r="J465" s="12" t="str">
        <f t="shared" si="36"/>
        <v>No</v>
      </c>
      <c r="K465" s="12" t="str">
        <f t="shared" si="37"/>
        <v>No</v>
      </c>
      <c r="L465" s="12" t="str">
        <f t="shared" si="38"/>
        <v>Obesity</v>
      </c>
      <c r="M465" s="12" t="str">
        <f t="shared" si="39"/>
        <v>Diabetes</v>
      </c>
    </row>
    <row r="466" spans="1:13" x14ac:dyDescent="0.3">
      <c r="A466" s="8" t="s">
        <v>1907</v>
      </c>
      <c r="B466" s="8">
        <v>24.89</v>
      </c>
      <c r="C466" s="8">
        <v>6.1</v>
      </c>
      <c r="D466" s="8" t="s">
        <v>2382</v>
      </c>
      <c r="E466" s="8" t="s">
        <v>2380</v>
      </c>
      <c r="F466" s="8" t="s">
        <v>2383</v>
      </c>
      <c r="G466" s="8">
        <v>1</v>
      </c>
      <c r="H466" s="8" t="s">
        <v>2382</v>
      </c>
      <c r="I466" s="12">
        <f t="shared" si="35"/>
        <v>1</v>
      </c>
      <c r="J466" s="12" t="str">
        <f t="shared" si="36"/>
        <v>Yes</v>
      </c>
      <c r="K466" s="12" t="str">
        <f t="shared" si="37"/>
        <v>Yes</v>
      </c>
      <c r="L466" s="12" t="str">
        <f t="shared" si="38"/>
        <v>Normal Weight</v>
      </c>
      <c r="M466" s="12" t="str">
        <f t="shared" si="39"/>
        <v>Prediabetes</v>
      </c>
    </row>
    <row r="467" spans="1:13" x14ac:dyDescent="0.3">
      <c r="A467" s="8" t="s">
        <v>1906</v>
      </c>
      <c r="B467" s="8">
        <v>18.715</v>
      </c>
      <c r="C467" s="8">
        <v>4.4400000000000004</v>
      </c>
      <c r="D467" s="8" t="s">
        <v>2380</v>
      </c>
      <c r="E467" s="8" t="s">
        <v>2380</v>
      </c>
      <c r="F467" s="8" t="s">
        <v>2380</v>
      </c>
      <c r="G467" s="8" t="s">
        <v>2381</v>
      </c>
      <c r="H467" s="8" t="s">
        <v>2380</v>
      </c>
      <c r="I467" s="12">
        <f t="shared" si="35"/>
        <v>0</v>
      </c>
      <c r="J467" s="12" t="str">
        <f t="shared" si="36"/>
        <v>No</v>
      </c>
      <c r="K467" s="12" t="str">
        <f t="shared" si="37"/>
        <v>No</v>
      </c>
      <c r="L467" s="12" t="str">
        <f t="shared" si="38"/>
        <v>Normal Weight</v>
      </c>
      <c r="M467" s="12" t="str">
        <f t="shared" si="39"/>
        <v>Normal</v>
      </c>
    </row>
    <row r="468" spans="1:13" x14ac:dyDescent="0.3">
      <c r="A468" s="8" t="s">
        <v>1905</v>
      </c>
      <c r="B468" s="8">
        <v>28.12</v>
      </c>
      <c r="C468" s="8">
        <v>6.15</v>
      </c>
      <c r="D468" s="8" t="s">
        <v>2380</v>
      </c>
      <c r="E468" s="8" t="s">
        <v>2380</v>
      </c>
      <c r="F468" s="8" t="s">
        <v>2380</v>
      </c>
      <c r="G468" s="8" t="s">
        <v>2381</v>
      </c>
      <c r="H468" s="8" t="s">
        <v>2382</v>
      </c>
      <c r="I468" s="12">
        <f t="shared" si="35"/>
        <v>0</v>
      </c>
      <c r="J468" s="12" t="str">
        <f t="shared" si="36"/>
        <v>Yes</v>
      </c>
      <c r="K468" s="12" t="str">
        <f t="shared" si="37"/>
        <v>No</v>
      </c>
      <c r="L468" s="12" t="str">
        <f t="shared" si="38"/>
        <v>Overweight</v>
      </c>
      <c r="M468" s="12" t="str">
        <f t="shared" si="39"/>
        <v>Prediabetes</v>
      </c>
    </row>
    <row r="469" spans="1:13" x14ac:dyDescent="0.3">
      <c r="A469" s="8" t="s">
        <v>1904</v>
      </c>
      <c r="B469" s="8">
        <v>26.6</v>
      </c>
      <c r="C469" s="8">
        <v>4.53</v>
      </c>
      <c r="D469" s="8" t="s">
        <v>2380</v>
      </c>
      <c r="E469" s="8" t="s">
        <v>2380</v>
      </c>
      <c r="F469" s="8" t="s">
        <v>2380</v>
      </c>
      <c r="G469" s="8" t="s">
        <v>2381</v>
      </c>
      <c r="H469" s="8" t="s">
        <v>2382</v>
      </c>
      <c r="I469" s="12">
        <f t="shared" si="35"/>
        <v>0</v>
      </c>
      <c r="J469" s="12" t="str">
        <f t="shared" si="36"/>
        <v>Yes</v>
      </c>
      <c r="K469" s="12" t="str">
        <f t="shared" si="37"/>
        <v>No</v>
      </c>
      <c r="L469" s="12" t="str">
        <f t="shared" si="38"/>
        <v>Overweight</v>
      </c>
      <c r="M469" s="12" t="str">
        <f t="shared" si="39"/>
        <v>Normal</v>
      </c>
    </row>
    <row r="470" spans="1:13" x14ac:dyDescent="0.3">
      <c r="A470" s="8" t="s">
        <v>1903</v>
      </c>
      <c r="B470" s="8">
        <v>30.114999999999998</v>
      </c>
      <c r="C470" s="8">
        <v>5.48</v>
      </c>
      <c r="D470" s="8" t="s">
        <v>2380</v>
      </c>
      <c r="E470" s="8" t="s">
        <v>2382</v>
      </c>
      <c r="F470" s="8" t="s">
        <v>2380</v>
      </c>
      <c r="G470" s="8">
        <v>1</v>
      </c>
      <c r="H470" s="8" t="s">
        <v>2380</v>
      </c>
      <c r="I470" s="12">
        <f t="shared" si="35"/>
        <v>1</v>
      </c>
      <c r="J470" s="12" t="str">
        <f t="shared" si="36"/>
        <v>No</v>
      </c>
      <c r="K470" s="12" t="str">
        <f t="shared" si="37"/>
        <v>No</v>
      </c>
      <c r="L470" s="12" t="str">
        <f t="shared" si="38"/>
        <v>Obesity</v>
      </c>
      <c r="M470" s="12" t="str">
        <f t="shared" si="39"/>
        <v>Normal</v>
      </c>
    </row>
    <row r="471" spans="1:13" x14ac:dyDescent="0.3">
      <c r="A471" s="8" t="s">
        <v>1902</v>
      </c>
      <c r="B471" s="8">
        <v>24.605</v>
      </c>
      <c r="C471" s="8">
        <v>5.48</v>
      </c>
      <c r="D471" s="8" t="s">
        <v>2380</v>
      </c>
      <c r="E471" s="8" t="s">
        <v>2380</v>
      </c>
      <c r="F471" s="8" t="s">
        <v>2380</v>
      </c>
      <c r="G471" s="8" t="s">
        <v>2381</v>
      </c>
      <c r="H471" s="8" t="s">
        <v>2382</v>
      </c>
      <c r="I471" s="12">
        <f t="shared" si="35"/>
        <v>0</v>
      </c>
      <c r="J471" s="12" t="str">
        <f t="shared" si="36"/>
        <v>Yes</v>
      </c>
      <c r="K471" s="12" t="str">
        <f t="shared" si="37"/>
        <v>No</v>
      </c>
      <c r="L471" s="12" t="str">
        <f t="shared" si="38"/>
        <v>Normal Weight</v>
      </c>
      <c r="M471" s="12" t="str">
        <f t="shared" si="39"/>
        <v>Normal</v>
      </c>
    </row>
    <row r="472" spans="1:13" x14ac:dyDescent="0.3">
      <c r="A472" s="8" t="s">
        <v>1901</v>
      </c>
      <c r="B472" s="8">
        <v>29.6</v>
      </c>
      <c r="C472" s="8">
        <v>8.1</v>
      </c>
      <c r="D472" s="8" t="s">
        <v>2380</v>
      </c>
      <c r="E472" s="8" t="s">
        <v>2380</v>
      </c>
      <c r="F472" s="8" t="s">
        <v>2380</v>
      </c>
      <c r="G472" s="8" t="s">
        <v>2381</v>
      </c>
      <c r="H472" s="8" t="s">
        <v>2380</v>
      </c>
      <c r="I472" s="12">
        <f t="shared" si="35"/>
        <v>0</v>
      </c>
      <c r="J472" s="12" t="str">
        <f t="shared" si="36"/>
        <v>No</v>
      </c>
      <c r="K472" s="12" t="str">
        <f t="shared" si="37"/>
        <v>No</v>
      </c>
      <c r="L472" s="12" t="str">
        <f t="shared" si="38"/>
        <v>Overweight</v>
      </c>
      <c r="M472" s="12" t="str">
        <f t="shared" si="39"/>
        <v>Diabetes</v>
      </c>
    </row>
    <row r="473" spans="1:13" x14ac:dyDescent="0.3">
      <c r="A473" s="8" t="s">
        <v>1900</v>
      </c>
      <c r="B473" s="8">
        <v>24.42</v>
      </c>
      <c r="C473" s="8">
        <v>7.16</v>
      </c>
      <c r="D473" s="8" t="s">
        <v>2380</v>
      </c>
      <c r="E473" s="8" t="s">
        <v>2380</v>
      </c>
      <c r="F473" s="8" t="s">
        <v>2380</v>
      </c>
      <c r="G473" s="8" t="s">
        <v>2381</v>
      </c>
      <c r="H473" s="8" t="s">
        <v>2382</v>
      </c>
      <c r="I473" s="12">
        <f t="shared" si="35"/>
        <v>0</v>
      </c>
      <c r="J473" s="12" t="str">
        <f t="shared" si="36"/>
        <v>Yes</v>
      </c>
      <c r="K473" s="12" t="str">
        <f t="shared" si="37"/>
        <v>No</v>
      </c>
      <c r="L473" s="12" t="str">
        <f t="shared" si="38"/>
        <v>Normal Weight</v>
      </c>
      <c r="M473" s="12" t="str">
        <f t="shared" si="39"/>
        <v>Diabetes</v>
      </c>
    </row>
    <row r="474" spans="1:13" x14ac:dyDescent="0.3">
      <c r="A474" s="8" t="s">
        <v>1899</v>
      </c>
      <c r="B474" s="8">
        <v>20.9</v>
      </c>
      <c r="C474" s="8">
        <v>4.55</v>
      </c>
      <c r="D474" s="8" t="s">
        <v>2382</v>
      </c>
      <c r="E474" s="8" t="s">
        <v>2380</v>
      </c>
      <c r="F474" s="8" t="s">
        <v>2383</v>
      </c>
      <c r="G474" s="8">
        <v>1</v>
      </c>
      <c r="H474" s="8" t="s">
        <v>2382</v>
      </c>
      <c r="I474" s="12">
        <f t="shared" si="35"/>
        <v>1</v>
      </c>
      <c r="J474" s="12" t="str">
        <f t="shared" si="36"/>
        <v>Yes</v>
      </c>
      <c r="K474" s="12" t="str">
        <f t="shared" si="37"/>
        <v>Yes</v>
      </c>
      <c r="L474" s="12" t="str">
        <f t="shared" si="38"/>
        <v>Normal Weight</v>
      </c>
      <c r="M474" s="12" t="str">
        <f t="shared" si="39"/>
        <v>Normal</v>
      </c>
    </row>
    <row r="475" spans="1:13" x14ac:dyDescent="0.3">
      <c r="A475" s="8" t="s">
        <v>1898</v>
      </c>
      <c r="B475" s="8">
        <v>22.895</v>
      </c>
      <c r="C475" s="8">
        <v>6.03</v>
      </c>
      <c r="D475" s="8" t="s">
        <v>2380</v>
      </c>
      <c r="E475" s="8" t="s">
        <v>2380</v>
      </c>
      <c r="F475" s="8" t="s">
        <v>2380</v>
      </c>
      <c r="G475" s="8" t="s">
        <v>2381</v>
      </c>
      <c r="H475" s="8" t="s">
        <v>2382</v>
      </c>
      <c r="I475" s="12">
        <f t="shared" si="35"/>
        <v>0</v>
      </c>
      <c r="J475" s="12" t="str">
        <f t="shared" si="36"/>
        <v>Yes</v>
      </c>
      <c r="K475" s="12" t="str">
        <f t="shared" si="37"/>
        <v>No</v>
      </c>
      <c r="L475" s="12" t="str">
        <f t="shared" si="38"/>
        <v>Normal Weight</v>
      </c>
      <c r="M475" s="12" t="str">
        <f t="shared" si="39"/>
        <v>Prediabetes</v>
      </c>
    </row>
    <row r="476" spans="1:13" x14ac:dyDescent="0.3">
      <c r="A476" s="8" t="s">
        <v>1897</v>
      </c>
      <c r="B476" s="8">
        <v>28.3</v>
      </c>
      <c r="C476" s="8">
        <v>5.47</v>
      </c>
      <c r="D476" s="8" t="s">
        <v>2382</v>
      </c>
      <c r="E476" s="8" t="s">
        <v>2380</v>
      </c>
      <c r="F476" s="8" t="s">
        <v>2383</v>
      </c>
      <c r="G476" s="8">
        <v>1</v>
      </c>
      <c r="H476" s="8" t="s">
        <v>2382</v>
      </c>
      <c r="I476" s="12">
        <f t="shared" si="35"/>
        <v>1</v>
      </c>
      <c r="J476" s="12" t="str">
        <f t="shared" si="36"/>
        <v>Yes</v>
      </c>
      <c r="K476" s="12" t="str">
        <f t="shared" si="37"/>
        <v>Yes</v>
      </c>
      <c r="L476" s="12" t="str">
        <f t="shared" si="38"/>
        <v>Overweight</v>
      </c>
      <c r="M476" s="12" t="str">
        <f t="shared" si="39"/>
        <v>Normal</v>
      </c>
    </row>
    <row r="477" spans="1:13" x14ac:dyDescent="0.3">
      <c r="A477" s="8" t="s">
        <v>1895</v>
      </c>
      <c r="B477" s="8">
        <v>54.3</v>
      </c>
      <c r="C477" s="8">
        <v>4.1500000000000004</v>
      </c>
      <c r="D477" s="8" t="s">
        <v>2382</v>
      </c>
      <c r="E477" s="8" t="s">
        <v>2380</v>
      </c>
      <c r="F477" s="8" t="s">
        <v>2380</v>
      </c>
      <c r="G477" s="8">
        <v>1</v>
      </c>
      <c r="H477" s="8" t="s">
        <v>2380</v>
      </c>
      <c r="I477" s="12">
        <f t="shared" si="35"/>
        <v>1</v>
      </c>
      <c r="J477" s="12" t="str">
        <f t="shared" si="36"/>
        <v>No</v>
      </c>
      <c r="K477" s="12" t="str">
        <f t="shared" si="37"/>
        <v>Yes</v>
      </c>
      <c r="L477" s="12" t="str">
        <f t="shared" si="38"/>
        <v>Obesity</v>
      </c>
      <c r="M477" s="12" t="str">
        <f t="shared" si="39"/>
        <v>Normal</v>
      </c>
    </row>
    <row r="478" spans="1:13" x14ac:dyDescent="0.3">
      <c r="A478" s="8" t="s">
        <v>1894</v>
      </c>
      <c r="B478" s="8">
        <v>33.344999999999999</v>
      </c>
      <c r="C478" s="8">
        <v>11.32</v>
      </c>
      <c r="D478" s="8" t="s">
        <v>2382</v>
      </c>
      <c r="E478" s="8" t="s">
        <v>2380</v>
      </c>
      <c r="F478" s="8" t="s">
        <v>2380</v>
      </c>
      <c r="G478" s="8">
        <v>1</v>
      </c>
      <c r="H478" s="8" t="s">
        <v>2380</v>
      </c>
      <c r="I478" s="12">
        <f t="shared" si="35"/>
        <v>1</v>
      </c>
      <c r="J478" s="12" t="str">
        <f t="shared" si="36"/>
        <v>No</v>
      </c>
      <c r="K478" s="12" t="str">
        <f t="shared" si="37"/>
        <v>Yes</v>
      </c>
      <c r="L478" s="12" t="str">
        <f t="shared" si="38"/>
        <v>Obesity</v>
      </c>
      <c r="M478" s="12" t="str">
        <f t="shared" si="39"/>
        <v>Diabetes</v>
      </c>
    </row>
    <row r="479" spans="1:13" x14ac:dyDescent="0.3">
      <c r="A479" s="8" t="s">
        <v>1893</v>
      </c>
      <c r="B479" s="8">
        <v>33</v>
      </c>
      <c r="C479" s="8">
        <v>9.51</v>
      </c>
      <c r="D479" s="8" t="s">
        <v>2382</v>
      </c>
      <c r="E479" s="8" t="s">
        <v>2380</v>
      </c>
      <c r="F479" s="8" t="s">
        <v>2380</v>
      </c>
      <c r="G479" s="8" t="s">
        <v>2381</v>
      </c>
      <c r="H479" s="8" t="s">
        <v>2380</v>
      </c>
      <c r="I479" s="12">
        <f t="shared" si="35"/>
        <v>0</v>
      </c>
      <c r="J479" s="12" t="str">
        <f t="shared" si="36"/>
        <v>No</v>
      </c>
      <c r="K479" s="12" t="str">
        <f t="shared" si="37"/>
        <v>Yes</v>
      </c>
      <c r="L479" s="12" t="str">
        <f t="shared" si="38"/>
        <v>Obesity</v>
      </c>
      <c r="M479" s="12" t="str">
        <f t="shared" si="39"/>
        <v>Diabetes</v>
      </c>
    </row>
    <row r="480" spans="1:13" x14ac:dyDescent="0.3">
      <c r="A480" s="8" t="s">
        <v>1892</v>
      </c>
      <c r="B480" s="8">
        <v>28.024999999999999</v>
      </c>
      <c r="C480" s="8">
        <v>7.67</v>
      </c>
      <c r="D480" s="8" t="s">
        <v>2382</v>
      </c>
      <c r="E480" s="8" t="s">
        <v>2380</v>
      </c>
      <c r="F480" s="8" t="s">
        <v>2380</v>
      </c>
      <c r="G480" s="8">
        <v>1</v>
      </c>
      <c r="H480" s="8" t="s">
        <v>2382</v>
      </c>
      <c r="I480" s="12">
        <f t="shared" si="35"/>
        <v>1</v>
      </c>
      <c r="J480" s="12" t="str">
        <f t="shared" si="36"/>
        <v>Yes</v>
      </c>
      <c r="K480" s="12" t="str">
        <f t="shared" si="37"/>
        <v>Yes</v>
      </c>
      <c r="L480" s="12" t="str">
        <f t="shared" si="38"/>
        <v>Overweight</v>
      </c>
      <c r="M480" s="12" t="str">
        <f t="shared" si="39"/>
        <v>Diabetes</v>
      </c>
    </row>
    <row r="481" spans="1:13" x14ac:dyDescent="0.3">
      <c r="A481" s="8" t="s">
        <v>1891</v>
      </c>
      <c r="B481" s="8">
        <v>28.69</v>
      </c>
      <c r="C481" s="8">
        <v>6.23</v>
      </c>
      <c r="D481" s="8" t="s">
        <v>2380</v>
      </c>
      <c r="E481" s="8" t="s">
        <v>2380</v>
      </c>
      <c r="F481" s="8" t="s">
        <v>2380</v>
      </c>
      <c r="G481" s="8">
        <v>1</v>
      </c>
      <c r="H481" s="8" t="s">
        <v>2382</v>
      </c>
      <c r="I481" s="12">
        <f t="shared" si="35"/>
        <v>1</v>
      </c>
      <c r="J481" s="12" t="str">
        <f t="shared" si="36"/>
        <v>Yes</v>
      </c>
      <c r="K481" s="12" t="str">
        <f t="shared" si="37"/>
        <v>No</v>
      </c>
      <c r="L481" s="12" t="str">
        <f t="shared" si="38"/>
        <v>Overweight</v>
      </c>
      <c r="M481" s="12" t="str">
        <f t="shared" si="39"/>
        <v>Prediabetes</v>
      </c>
    </row>
    <row r="482" spans="1:13" x14ac:dyDescent="0.3">
      <c r="A482" s="8" t="s">
        <v>1890</v>
      </c>
      <c r="B482" s="8">
        <v>40.28</v>
      </c>
      <c r="C482" s="8">
        <v>8.9</v>
      </c>
      <c r="D482" s="8" t="s">
        <v>2380</v>
      </c>
      <c r="E482" s="8" t="s">
        <v>2380</v>
      </c>
      <c r="F482" s="8" t="s">
        <v>2380</v>
      </c>
      <c r="G482" s="8" t="s">
        <v>2381</v>
      </c>
      <c r="H482" s="8" t="s">
        <v>2380</v>
      </c>
      <c r="I482" s="12">
        <f t="shared" si="35"/>
        <v>0</v>
      </c>
      <c r="J482" s="12" t="str">
        <f t="shared" si="36"/>
        <v>No</v>
      </c>
      <c r="K482" s="12" t="str">
        <f t="shared" si="37"/>
        <v>No</v>
      </c>
      <c r="L482" s="12" t="str">
        <f t="shared" si="38"/>
        <v>Obesity</v>
      </c>
      <c r="M482" s="12" t="str">
        <f t="shared" si="39"/>
        <v>Diabetes</v>
      </c>
    </row>
    <row r="483" spans="1:13" x14ac:dyDescent="0.3">
      <c r="A483" s="8" t="s">
        <v>1889</v>
      </c>
      <c r="B483" s="8">
        <v>37.299999999999997</v>
      </c>
      <c r="C483" s="8">
        <v>7.79</v>
      </c>
      <c r="D483" s="8" t="s">
        <v>2382</v>
      </c>
      <c r="E483" s="8" t="s">
        <v>2380</v>
      </c>
      <c r="F483" s="8" t="s">
        <v>2380</v>
      </c>
      <c r="G483" s="8" t="s">
        <v>2381</v>
      </c>
      <c r="H483" s="8" t="s">
        <v>2380</v>
      </c>
      <c r="I483" s="12">
        <f t="shared" si="35"/>
        <v>0</v>
      </c>
      <c r="J483" s="12" t="str">
        <f t="shared" si="36"/>
        <v>No</v>
      </c>
      <c r="K483" s="12" t="str">
        <f t="shared" si="37"/>
        <v>Yes</v>
      </c>
      <c r="L483" s="12" t="str">
        <f t="shared" si="38"/>
        <v>Obesity</v>
      </c>
      <c r="M483" s="12" t="str">
        <f t="shared" si="39"/>
        <v>Diabetes</v>
      </c>
    </row>
    <row r="484" spans="1:13" x14ac:dyDescent="0.3">
      <c r="A484" s="8" t="s">
        <v>1888</v>
      </c>
      <c r="B484" s="8">
        <v>54.47</v>
      </c>
      <c r="C484" s="8">
        <v>4.49</v>
      </c>
      <c r="D484" s="8" t="s">
        <v>2382</v>
      </c>
      <c r="E484" s="8" t="s">
        <v>2380</v>
      </c>
      <c r="F484" s="8" t="s">
        <v>2380</v>
      </c>
      <c r="G484" s="8">
        <v>2</v>
      </c>
      <c r="H484" s="8" t="s">
        <v>2380</v>
      </c>
      <c r="I484" s="12">
        <f t="shared" si="35"/>
        <v>2</v>
      </c>
      <c r="J484" s="12" t="str">
        <f t="shared" si="36"/>
        <v>No</v>
      </c>
      <c r="K484" s="12" t="str">
        <f t="shared" si="37"/>
        <v>Yes</v>
      </c>
      <c r="L484" s="12" t="str">
        <f t="shared" si="38"/>
        <v>Obesity</v>
      </c>
      <c r="M484" s="12" t="str">
        <f t="shared" si="39"/>
        <v>Normal</v>
      </c>
    </row>
    <row r="485" spans="1:13" x14ac:dyDescent="0.3">
      <c r="A485" s="8" t="s">
        <v>1887</v>
      </c>
      <c r="B485" s="8">
        <v>38.06</v>
      </c>
      <c r="C485" s="8">
        <v>5.24</v>
      </c>
      <c r="D485" s="8" t="s">
        <v>2382</v>
      </c>
      <c r="E485" s="8" t="s">
        <v>2380</v>
      </c>
      <c r="F485" s="8" t="s">
        <v>2383</v>
      </c>
      <c r="G485" s="8">
        <v>1</v>
      </c>
      <c r="H485" s="8" t="s">
        <v>2380</v>
      </c>
      <c r="I485" s="12">
        <f t="shared" si="35"/>
        <v>1</v>
      </c>
      <c r="J485" s="12" t="str">
        <f t="shared" si="36"/>
        <v>No</v>
      </c>
      <c r="K485" s="12" t="str">
        <f t="shared" si="37"/>
        <v>Yes</v>
      </c>
      <c r="L485" s="12" t="str">
        <f t="shared" si="38"/>
        <v>Obesity</v>
      </c>
      <c r="M485" s="12" t="str">
        <f t="shared" si="39"/>
        <v>Normal</v>
      </c>
    </row>
    <row r="486" spans="1:13" x14ac:dyDescent="0.3">
      <c r="A486" s="8" t="s">
        <v>1886</v>
      </c>
      <c r="B486" s="8">
        <v>51.47</v>
      </c>
      <c r="C486" s="8">
        <v>9.6</v>
      </c>
      <c r="D486" s="8" t="s">
        <v>2380</v>
      </c>
      <c r="E486" s="8" t="s">
        <v>2380</v>
      </c>
      <c r="F486" s="8" t="s">
        <v>2380</v>
      </c>
      <c r="G486" s="8" t="s">
        <v>2381</v>
      </c>
      <c r="H486" s="8" t="s">
        <v>2380</v>
      </c>
      <c r="I486" s="12">
        <f t="shared" si="35"/>
        <v>0</v>
      </c>
      <c r="J486" s="12" t="str">
        <f t="shared" si="36"/>
        <v>No</v>
      </c>
      <c r="K486" s="12" t="str">
        <f t="shared" si="37"/>
        <v>No</v>
      </c>
      <c r="L486" s="12" t="str">
        <f t="shared" si="38"/>
        <v>Obesity</v>
      </c>
      <c r="M486" s="12" t="str">
        <f t="shared" si="39"/>
        <v>Diabetes</v>
      </c>
    </row>
    <row r="487" spans="1:13" x14ac:dyDescent="0.3">
      <c r="A487" s="8" t="s">
        <v>1885</v>
      </c>
      <c r="B487" s="8">
        <v>29.8</v>
      </c>
      <c r="C487" s="8">
        <v>5.78</v>
      </c>
      <c r="D487" s="8" t="s">
        <v>2382</v>
      </c>
      <c r="E487" s="8" t="s">
        <v>2380</v>
      </c>
      <c r="F487" s="8" t="s">
        <v>2380</v>
      </c>
      <c r="G487" s="8" t="s">
        <v>2381</v>
      </c>
      <c r="H487" s="8" t="s">
        <v>2380</v>
      </c>
      <c r="I487" s="12">
        <f t="shared" si="35"/>
        <v>0</v>
      </c>
      <c r="J487" s="12" t="str">
        <f t="shared" si="36"/>
        <v>No</v>
      </c>
      <c r="K487" s="12" t="str">
        <f t="shared" si="37"/>
        <v>Yes</v>
      </c>
      <c r="L487" s="12" t="str">
        <f t="shared" si="38"/>
        <v>Overweight</v>
      </c>
      <c r="M487" s="12" t="str">
        <f t="shared" si="39"/>
        <v>Prediabetes</v>
      </c>
    </row>
    <row r="488" spans="1:13" x14ac:dyDescent="0.3">
      <c r="A488" s="8" t="s">
        <v>1884</v>
      </c>
      <c r="B488" s="8">
        <v>49.77</v>
      </c>
      <c r="C488" s="8">
        <v>7.02</v>
      </c>
      <c r="D488" s="8" t="s">
        <v>2380</v>
      </c>
      <c r="E488" s="8" t="s">
        <v>2380</v>
      </c>
      <c r="F488" s="8" t="s">
        <v>2380</v>
      </c>
      <c r="G488" s="8" t="s">
        <v>2381</v>
      </c>
      <c r="H488" s="8" t="s">
        <v>2380</v>
      </c>
      <c r="I488" s="12">
        <f t="shared" si="35"/>
        <v>0</v>
      </c>
      <c r="J488" s="12" t="str">
        <f t="shared" si="36"/>
        <v>No</v>
      </c>
      <c r="K488" s="12" t="str">
        <f t="shared" si="37"/>
        <v>No</v>
      </c>
      <c r="L488" s="12" t="str">
        <f t="shared" si="38"/>
        <v>Obesity</v>
      </c>
      <c r="M488" s="12" t="str">
        <f t="shared" si="39"/>
        <v>Diabetes</v>
      </c>
    </row>
    <row r="489" spans="1:13" x14ac:dyDescent="0.3">
      <c r="A489" s="8" t="s">
        <v>1883</v>
      </c>
      <c r="B489" s="8">
        <v>25.555</v>
      </c>
      <c r="C489" s="8">
        <v>4.09</v>
      </c>
      <c r="D489" s="8" t="s">
        <v>2382</v>
      </c>
      <c r="E489" s="8" t="s">
        <v>2380</v>
      </c>
      <c r="F489" s="8" t="s">
        <v>2380</v>
      </c>
      <c r="G489" s="8" t="s">
        <v>2381</v>
      </c>
      <c r="H489" s="8" t="s">
        <v>2382</v>
      </c>
      <c r="I489" s="12">
        <f t="shared" si="35"/>
        <v>0</v>
      </c>
      <c r="J489" s="12" t="str">
        <f t="shared" si="36"/>
        <v>Yes</v>
      </c>
      <c r="K489" s="12" t="str">
        <f t="shared" si="37"/>
        <v>Yes</v>
      </c>
      <c r="L489" s="12" t="str">
        <f t="shared" si="38"/>
        <v>Overweight</v>
      </c>
      <c r="M489" s="12" t="str">
        <f t="shared" si="39"/>
        <v>Normal</v>
      </c>
    </row>
    <row r="490" spans="1:13" x14ac:dyDescent="0.3">
      <c r="A490" s="8" t="s">
        <v>1882</v>
      </c>
      <c r="B490" s="8">
        <v>29.64</v>
      </c>
      <c r="C490" s="8">
        <v>4.93</v>
      </c>
      <c r="D490" s="8" t="s">
        <v>2380</v>
      </c>
      <c r="E490" s="8" t="s">
        <v>2380</v>
      </c>
      <c r="F490" s="8" t="s">
        <v>2383</v>
      </c>
      <c r="G490" s="8">
        <v>1</v>
      </c>
      <c r="H490" s="8" t="s">
        <v>2380</v>
      </c>
      <c r="I490" s="12">
        <f t="shared" si="35"/>
        <v>1</v>
      </c>
      <c r="J490" s="12" t="str">
        <f t="shared" si="36"/>
        <v>No</v>
      </c>
      <c r="K490" s="12" t="str">
        <f t="shared" si="37"/>
        <v>No</v>
      </c>
      <c r="L490" s="12" t="str">
        <f t="shared" si="38"/>
        <v>Overweight</v>
      </c>
      <c r="M490" s="12" t="str">
        <f t="shared" si="39"/>
        <v>Normal</v>
      </c>
    </row>
    <row r="491" spans="1:13" x14ac:dyDescent="0.3">
      <c r="A491" s="8" t="s">
        <v>1881</v>
      </c>
      <c r="B491" s="8">
        <v>53.93</v>
      </c>
      <c r="C491" s="8">
        <v>5.34</v>
      </c>
      <c r="D491" s="8" t="s">
        <v>2382</v>
      </c>
      <c r="E491" s="8" t="s">
        <v>2380</v>
      </c>
      <c r="F491" s="8" t="s">
        <v>2380</v>
      </c>
      <c r="G491" s="8">
        <v>2</v>
      </c>
      <c r="H491" s="8" t="s">
        <v>2380</v>
      </c>
      <c r="I491" s="12">
        <f t="shared" si="35"/>
        <v>2</v>
      </c>
      <c r="J491" s="12" t="str">
        <f t="shared" si="36"/>
        <v>No</v>
      </c>
      <c r="K491" s="12" t="str">
        <f t="shared" si="37"/>
        <v>Yes</v>
      </c>
      <c r="L491" s="12" t="str">
        <f t="shared" si="38"/>
        <v>Obesity</v>
      </c>
      <c r="M491" s="12" t="str">
        <f t="shared" si="39"/>
        <v>Normal</v>
      </c>
    </row>
    <row r="492" spans="1:13" x14ac:dyDescent="0.3">
      <c r="A492" s="8" t="s">
        <v>1880</v>
      </c>
      <c r="B492" s="8">
        <v>28.024999999999999</v>
      </c>
      <c r="C492" s="8">
        <v>5.65</v>
      </c>
      <c r="D492" s="8" t="s">
        <v>2380</v>
      </c>
      <c r="E492" s="8" t="s">
        <v>2380</v>
      </c>
      <c r="F492" s="8" t="s">
        <v>2380</v>
      </c>
      <c r="G492" s="8">
        <v>1</v>
      </c>
      <c r="H492" s="8" t="s">
        <v>2382</v>
      </c>
      <c r="I492" s="12">
        <f t="shared" si="35"/>
        <v>1</v>
      </c>
      <c r="J492" s="12" t="str">
        <f t="shared" si="36"/>
        <v>Yes</v>
      </c>
      <c r="K492" s="12" t="str">
        <f t="shared" si="37"/>
        <v>No</v>
      </c>
      <c r="L492" s="12" t="str">
        <f t="shared" si="38"/>
        <v>Overweight</v>
      </c>
      <c r="M492" s="12" t="str">
        <f t="shared" si="39"/>
        <v>Normal</v>
      </c>
    </row>
    <row r="493" spans="1:13" x14ac:dyDescent="0.3">
      <c r="A493" s="8" t="s">
        <v>1879</v>
      </c>
      <c r="B493" s="8">
        <v>27.5</v>
      </c>
      <c r="C493" s="8">
        <v>4.49</v>
      </c>
      <c r="D493" s="8" t="s">
        <v>2380</v>
      </c>
      <c r="E493" s="8" t="s">
        <v>2380</v>
      </c>
      <c r="F493" s="8" t="s">
        <v>2380</v>
      </c>
      <c r="G493" s="8" t="s">
        <v>2381</v>
      </c>
      <c r="H493" s="8" t="s">
        <v>2380</v>
      </c>
      <c r="I493" s="12">
        <f t="shared" si="35"/>
        <v>0</v>
      </c>
      <c r="J493" s="12" t="str">
        <f t="shared" si="36"/>
        <v>No</v>
      </c>
      <c r="K493" s="12" t="str">
        <f t="shared" si="37"/>
        <v>No</v>
      </c>
      <c r="L493" s="12" t="str">
        <f t="shared" si="38"/>
        <v>Overweight</v>
      </c>
      <c r="M493" s="12" t="str">
        <f t="shared" si="39"/>
        <v>Normal</v>
      </c>
    </row>
    <row r="494" spans="1:13" x14ac:dyDescent="0.3">
      <c r="A494" s="8" t="s">
        <v>1878</v>
      </c>
      <c r="B494" s="8">
        <v>21.8</v>
      </c>
      <c r="C494" s="8">
        <v>10.55</v>
      </c>
      <c r="D494" s="8" t="s">
        <v>2380</v>
      </c>
      <c r="E494" s="8" t="s">
        <v>2380</v>
      </c>
      <c r="F494" s="8" t="s">
        <v>2380</v>
      </c>
      <c r="G494" s="8" t="s">
        <v>2381</v>
      </c>
      <c r="H494" s="8" t="s">
        <v>2382</v>
      </c>
      <c r="I494" s="12">
        <f t="shared" si="35"/>
        <v>0</v>
      </c>
      <c r="J494" s="12" t="str">
        <f t="shared" si="36"/>
        <v>Yes</v>
      </c>
      <c r="K494" s="12" t="str">
        <f t="shared" si="37"/>
        <v>No</v>
      </c>
      <c r="L494" s="12" t="str">
        <f t="shared" si="38"/>
        <v>Normal Weight</v>
      </c>
      <c r="M494" s="12" t="str">
        <f t="shared" si="39"/>
        <v>Diabetes</v>
      </c>
    </row>
    <row r="495" spans="1:13" x14ac:dyDescent="0.3">
      <c r="A495" s="8" t="s">
        <v>1877</v>
      </c>
      <c r="B495" s="8">
        <v>26.41</v>
      </c>
      <c r="C495" s="8">
        <v>4.92</v>
      </c>
      <c r="D495" s="8" t="s">
        <v>2382</v>
      </c>
      <c r="E495" s="8" t="s">
        <v>2380</v>
      </c>
      <c r="F495" s="8" t="s">
        <v>2383</v>
      </c>
      <c r="G495" s="8">
        <v>1</v>
      </c>
      <c r="H495" s="8" t="s">
        <v>2382</v>
      </c>
      <c r="I495" s="12">
        <f t="shared" si="35"/>
        <v>1</v>
      </c>
      <c r="J495" s="12" t="str">
        <f t="shared" si="36"/>
        <v>Yes</v>
      </c>
      <c r="K495" s="12" t="str">
        <f t="shared" si="37"/>
        <v>Yes</v>
      </c>
      <c r="L495" s="12" t="str">
        <f t="shared" si="38"/>
        <v>Overweight</v>
      </c>
      <c r="M495" s="12" t="str">
        <f t="shared" si="39"/>
        <v>Normal</v>
      </c>
    </row>
    <row r="496" spans="1:13" x14ac:dyDescent="0.3">
      <c r="A496" s="8" t="s">
        <v>1876</v>
      </c>
      <c r="B496" s="8">
        <v>27.835000000000001</v>
      </c>
      <c r="C496" s="8">
        <v>5.9</v>
      </c>
      <c r="D496" s="8" t="s">
        <v>2382</v>
      </c>
      <c r="E496" s="8" t="s">
        <v>2380</v>
      </c>
      <c r="F496" s="8" t="s">
        <v>2380</v>
      </c>
      <c r="G496" s="8">
        <v>1</v>
      </c>
      <c r="H496" s="8" t="s">
        <v>2382</v>
      </c>
      <c r="I496" s="12">
        <f t="shared" si="35"/>
        <v>1</v>
      </c>
      <c r="J496" s="12" t="str">
        <f t="shared" si="36"/>
        <v>Yes</v>
      </c>
      <c r="K496" s="12" t="str">
        <f t="shared" si="37"/>
        <v>Yes</v>
      </c>
      <c r="L496" s="12" t="str">
        <f t="shared" si="38"/>
        <v>Overweight</v>
      </c>
      <c r="M496" s="12" t="str">
        <f t="shared" si="39"/>
        <v>Prediabetes</v>
      </c>
    </row>
    <row r="497" spans="1:13" x14ac:dyDescent="0.3">
      <c r="A497" s="8" t="s">
        <v>1875</v>
      </c>
      <c r="B497" s="8">
        <v>51.74</v>
      </c>
      <c r="C497" s="8">
        <v>4.9800000000000004</v>
      </c>
      <c r="D497" s="8" t="s">
        <v>2382</v>
      </c>
      <c r="E497" s="8" t="s">
        <v>2380</v>
      </c>
      <c r="F497" s="8" t="s">
        <v>2380</v>
      </c>
      <c r="G497" s="8">
        <v>2</v>
      </c>
      <c r="H497" s="8" t="s">
        <v>2380</v>
      </c>
      <c r="I497" s="12">
        <f t="shared" si="35"/>
        <v>2</v>
      </c>
      <c r="J497" s="12" t="str">
        <f t="shared" si="36"/>
        <v>No</v>
      </c>
      <c r="K497" s="12" t="str">
        <f t="shared" si="37"/>
        <v>Yes</v>
      </c>
      <c r="L497" s="12" t="str">
        <f t="shared" si="38"/>
        <v>Obesity</v>
      </c>
      <c r="M497" s="12" t="str">
        <f t="shared" si="39"/>
        <v>Normal</v>
      </c>
    </row>
    <row r="498" spans="1:13" x14ac:dyDescent="0.3">
      <c r="A498" s="8" t="s">
        <v>1874</v>
      </c>
      <c r="B498" s="8">
        <v>23.37</v>
      </c>
      <c r="C498" s="8">
        <v>5.8</v>
      </c>
      <c r="D498" s="8" t="s">
        <v>2380</v>
      </c>
      <c r="E498" s="8" t="s">
        <v>2380</v>
      </c>
      <c r="F498" s="8" t="s">
        <v>2380</v>
      </c>
      <c r="G498" s="8" t="s">
        <v>2381</v>
      </c>
      <c r="H498" s="8" t="s">
        <v>2382</v>
      </c>
      <c r="I498" s="12">
        <f t="shared" si="35"/>
        <v>0</v>
      </c>
      <c r="J498" s="12" t="str">
        <f t="shared" si="36"/>
        <v>Yes</v>
      </c>
      <c r="K498" s="12" t="str">
        <f t="shared" si="37"/>
        <v>No</v>
      </c>
      <c r="L498" s="12" t="str">
        <f t="shared" si="38"/>
        <v>Normal Weight</v>
      </c>
      <c r="M498" s="12" t="str">
        <f t="shared" si="39"/>
        <v>Prediabetes</v>
      </c>
    </row>
    <row r="499" spans="1:13" x14ac:dyDescent="0.3">
      <c r="A499" s="8" t="s">
        <v>1873</v>
      </c>
      <c r="B499" s="8">
        <v>29.7</v>
      </c>
      <c r="C499" s="8">
        <v>6.21</v>
      </c>
      <c r="D499" s="8" t="s">
        <v>2382</v>
      </c>
      <c r="E499" s="8" t="s">
        <v>2380</v>
      </c>
      <c r="F499" s="8" t="s">
        <v>2383</v>
      </c>
      <c r="G499" s="8">
        <v>1</v>
      </c>
      <c r="H499" s="8" t="s">
        <v>2382</v>
      </c>
      <c r="I499" s="12">
        <f t="shared" si="35"/>
        <v>1</v>
      </c>
      <c r="J499" s="12" t="str">
        <f t="shared" si="36"/>
        <v>Yes</v>
      </c>
      <c r="K499" s="12" t="str">
        <f t="shared" si="37"/>
        <v>Yes</v>
      </c>
      <c r="L499" s="12" t="str">
        <f t="shared" si="38"/>
        <v>Overweight</v>
      </c>
      <c r="M499" s="12" t="str">
        <f t="shared" si="39"/>
        <v>Prediabetes</v>
      </c>
    </row>
    <row r="500" spans="1:13" x14ac:dyDescent="0.3">
      <c r="A500" s="8" t="s">
        <v>1872</v>
      </c>
      <c r="B500" s="8">
        <v>20.045000000000002</v>
      </c>
      <c r="C500" s="8">
        <v>6.17</v>
      </c>
      <c r="D500" s="8" t="s">
        <v>2380</v>
      </c>
      <c r="E500" s="8" t="s">
        <v>2380</v>
      </c>
      <c r="F500" s="8" t="s">
        <v>2383</v>
      </c>
      <c r="G500" s="8">
        <v>1</v>
      </c>
      <c r="H500" s="8" t="s">
        <v>2382</v>
      </c>
      <c r="I500" s="12">
        <f t="shared" si="35"/>
        <v>1</v>
      </c>
      <c r="J500" s="12" t="str">
        <f t="shared" si="36"/>
        <v>Yes</v>
      </c>
      <c r="K500" s="12" t="str">
        <f t="shared" si="37"/>
        <v>No</v>
      </c>
      <c r="L500" s="12" t="str">
        <f t="shared" si="38"/>
        <v>Normal Weight</v>
      </c>
      <c r="M500" s="12" t="str">
        <f t="shared" si="39"/>
        <v>Prediabetes</v>
      </c>
    </row>
    <row r="501" spans="1:13" x14ac:dyDescent="0.3">
      <c r="A501" s="8" t="s">
        <v>1871</v>
      </c>
      <c r="B501" s="8">
        <v>27.83</v>
      </c>
      <c r="C501" s="8">
        <v>5.36</v>
      </c>
      <c r="D501" s="8" t="s">
        <v>2380</v>
      </c>
      <c r="E501" s="8" t="s">
        <v>2380</v>
      </c>
      <c r="F501" s="8" t="s">
        <v>2380</v>
      </c>
      <c r="G501" s="8">
        <v>2</v>
      </c>
      <c r="H501" s="8" t="s">
        <v>2380</v>
      </c>
      <c r="I501" s="12">
        <f t="shared" si="35"/>
        <v>2</v>
      </c>
      <c r="J501" s="12" t="str">
        <f t="shared" si="36"/>
        <v>No</v>
      </c>
      <c r="K501" s="12" t="str">
        <f t="shared" si="37"/>
        <v>No</v>
      </c>
      <c r="L501" s="12" t="str">
        <f t="shared" si="38"/>
        <v>Overweight</v>
      </c>
      <c r="M501" s="12" t="str">
        <f t="shared" si="39"/>
        <v>Normal</v>
      </c>
    </row>
    <row r="502" spans="1:13" x14ac:dyDescent="0.3">
      <c r="A502" s="8" t="s">
        <v>1870</v>
      </c>
      <c r="B502" s="8">
        <v>28.93</v>
      </c>
      <c r="C502" s="8">
        <v>5.2</v>
      </c>
      <c r="D502" s="8" t="s">
        <v>2380</v>
      </c>
      <c r="E502" s="8" t="s">
        <v>2380</v>
      </c>
      <c r="F502" s="8" t="s">
        <v>2380</v>
      </c>
      <c r="G502" s="8" t="s">
        <v>2381</v>
      </c>
      <c r="H502" s="8" t="s">
        <v>2382</v>
      </c>
      <c r="I502" s="12">
        <f t="shared" si="35"/>
        <v>0</v>
      </c>
      <c r="J502" s="12" t="str">
        <f t="shared" si="36"/>
        <v>Yes</v>
      </c>
      <c r="K502" s="12" t="str">
        <f t="shared" si="37"/>
        <v>No</v>
      </c>
      <c r="L502" s="12" t="str">
        <f t="shared" si="38"/>
        <v>Overweight</v>
      </c>
      <c r="M502" s="12" t="str">
        <f t="shared" si="39"/>
        <v>Normal</v>
      </c>
    </row>
    <row r="503" spans="1:13" x14ac:dyDescent="0.3">
      <c r="A503" s="8" t="s">
        <v>1869</v>
      </c>
      <c r="B503" s="8">
        <v>33.82</v>
      </c>
      <c r="C503" s="8">
        <v>5.42</v>
      </c>
      <c r="D503" s="8" t="s">
        <v>2380</v>
      </c>
      <c r="E503" s="8" t="s">
        <v>2380</v>
      </c>
      <c r="F503" s="8" t="s">
        <v>2380</v>
      </c>
      <c r="G503" s="8" t="s">
        <v>2381</v>
      </c>
      <c r="H503" s="8" t="s">
        <v>2380</v>
      </c>
      <c r="I503" s="12">
        <f t="shared" si="35"/>
        <v>0</v>
      </c>
      <c r="J503" s="12" t="str">
        <f t="shared" si="36"/>
        <v>No</v>
      </c>
      <c r="K503" s="12" t="str">
        <f t="shared" si="37"/>
        <v>No</v>
      </c>
      <c r="L503" s="12" t="str">
        <f t="shared" si="38"/>
        <v>Obesity</v>
      </c>
      <c r="M503" s="12" t="str">
        <f t="shared" si="39"/>
        <v>Normal</v>
      </c>
    </row>
    <row r="504" spans="1:13" x14ac:dyDescent="0.3">
      <c r="A504" s="8" t="s">
        <v>1868</v>
      </c>
      <c r="B504" s="8">
        <v>20.234999999999999</v>
      </c>
      <c r="C504" s="8">
        <v>6.84</v>
      </c>
      <c r="D504" s="8" t="s">
        <v>2380</v>
      </c>
      <c r="E504" s="8" t="s">
        <v>2380</v>
      </c>
      <c r="F504" s="8" t="s">
        <v>2380</v>
      </c>
      <c r="G504" s="8" t="s">
        <v>2381</v>
      </c>
      <c r="H504" s="8" t="s">
        <v>2382</v>
      </c>
      <c r="I504" s="12">
        <f t="shared" si="35"/>
        <v>0</v>
      </c>
      <c r="J504" s="12" t="str">
        <f t="shared" si="36"/>
        <v>Yes</v>
      </c>
      <c r="K504" s="12" t="str">
        <f t="shared" si="37"/>
        <v>No</v>
      </c>
      <c r="L504" s="12" t="str">
        <f t="shared" si="38"/>
        <v>Normal Weight</v>
      </c>
      <c r="M504" s="12" t="str">
        <f t="shared" si="39"/>
        <v>Diabetes</v>
      </c>
    </row>
    <row r="505" spans="1:13" x14ac:dyDescent="0.3">
      <c r="A505" s="8" t="s">
        <v>1867</v>
      </c>
      <c r="B505" s="8">
        <v>49.2</v>
      </c>
      <c r="C505" s="8">
        <v>10.9</v>
      </c>
      <c r="D505" s="8" t="s">
        <v>2382</v>
      </c>
      <c r="E505" s="8" t="s">
        <v>2380</v>
      </c>
      <c r="F505" s="8" t="s">
        <v>2383</v>
      </c>
      <c r="G505" s="8">
        <v>1</v>
      </c>
      <c r="H505" s="8" t="s">
        <v>2380</v>
      </c>
      <c r="I505" s="12">
        <f t="shared" si="35"/>
        <v>1</v>
      </c>
      <c r="J505" s="12" t="str">
        <f t="shared" si="36"/>
        <v>No</v>
      </c>
      <c r="K505" s="12" t="str">
        <f t="shared" si="37"/>
        <v>Yes</v>
      </c>
      <c r="L505" s="12" t="str">
        <f t="shared" si="38"/>
        <v>Obesity</v>
      </c>
      <c r="M505" s="12" t="str">
        <f t="shared" si="39"/>
        <v>Diabetes</v>
      </c>
    </row>
    <row r="506" spans="1:13" x14ac:dyDescent="0.3">
      <c r="A506" s="8" t="s">
        <v>1866</v>
      </c>
      <c r="B506" s="8">
        <v>26.4</v>
      </c>
      <c r="C506" s="8">
        <v>4.87</v>
      </c>
      <c r="D506" s="8" t="s">
        <v>2382</v>
      </c>
      <c r="E506" s="8" t="s">
        <v>2380</v>
      </c>
      <c r="F506" s="8" t="s">
        <v>2380</v>
      </c>
      <c r="G506" s="8" t="s">
        <v>2381</v>
      </c>
      <c r="H506" s="8" t="s">
        <v>2382</v>
      </c>
      <c r="I506" s="12">
        <f t="shared" si="35"/>
        <v>0</v>
      </c>
      <c r="J506" s="12" t="str">
        <f t="shared" si="36"/>
        <v>Yes</v>
      </c>
      <c r="K506" s="12" t="str">
        <f t="shared" si="37"/>
        <v>Yes</v>
      </c>
      <c r="L506" s="12" t="str">
        <f t="shared" si="38"/>
        <v>Overweight</v>
      </c>
      <c r="M506" s="12" t="str">
        <f t="shared" si="39"/>
        <v>Normal</v>
      </c>
    </row>
    <row r="507" spans="1:13" x14ac:dyDescent="0.3">
      <c r="A507" s="8" t="s">
        <v>1865</v>
      </c>
      <c r="B507" s="8">
        <v>28.38</v>
      </c>
      <c r="C507" s="8">
        <v>6.07</v>
      </c>
      <c r="D507" s="8" t="s">
        <v>2380</v>
      </c>
      <c r="E507" s="8" t="s">
        <v>2380</v>
      </c>
      <c r="F507" s="8" t="s">
        <v>2380</v>
      </c>
      <c r="G507" s="8">
        <v>1</v>
      </c>
      <c r="H507" s="8" t="s">
        <v>2382</v>
      </c>
      <c r="I507" s="12">
        <f t="shared" si="35"/>
        <v>1</v>
      </c>
      <c r="J507" s="12" t="str">
        <f t="shared" si="36"/>
        <v>Yes</v>
      </c>
      <c r="K507" s="12" t="str">
        <f t="shared" si="37"/>
        <v>No</v>
      </c>
      <c r="L507" s="12" t="str">
        <f t="shared" si="38"/>
        <v>Overweight</v>
      </c>
      <c r="M507" s="12" t="str">
        <f t="shared" si="39"/>
        <v>Prediabetes</v>
      </c>
    </row>
    <row r="508" spans="1:13" x14ac:dyDescent="0.3">
      <c r="A508" s="8" t="s">
        <v>1864</v>
      </c>
      <c r="B508" s="8">
        <v>24.64</v>
      </c>
      <c r="C508" s="8">
        <v>4.33</v>
      </c>
      <c r="D508" s="8" t="s">
        <v>2380</v>
      </c>
      <c r="E508" s="8" t="s">
        <v>2380</v>
      </c>
      <c r="F508" s="8" t="s">
        <v>2380</v>
      </c>
      <c r="G508" s="8" t="s">
        <v>2381</v>
      </c>
      <c r="H508" s="8" t="s">
        <v>2382</v>
      </c>
      <c r="I508" s="12">
        <f t="shared" si="35"/>
        <v>0</v>
      </c>
      <c r="J508" s="12" t="str">
        <f t="shared" si="36"/>
        <v>Yes</v>
      </c>
      <c r="K508" s="12" t="str">
        <f t="shared" si="37"/>
        <v>No</v>
      </c>
      <c r="L508" s="12" t="str">
        <f t="shared" si="38"/>
        <v>Normal Weight</v>
      </c>
      <c r="M508" s="12" t="str">
        <f t="shared" si="39"/>
        <v>Normal</v>
      </c>
    </row>
    <row r="509" spans="1:13" x14ac:dyDescent="0.3">
      <c r="A509" s="8" t="s">
        <v>1863</v>
      </c>
      <c r="B509" s="8">
        <v>39.71</v>
      </c>
      <c r="C509" s="8">
        <v>5.83</v>
      </c>
      <c r="D509" s="8" t="s">
        <v>2380</v>
      </c>
      <c r="E509" s="8" t="s">
        <v>2380</v>
      </c>
      <c r="F509" s="8" t="s">
        <v>2380</v>
      </c>
      <c r="G509" s="8">
        <v>1</v>
      </c>
      <c r="H509" s="8" t="s">
        <v>2380</v>
      </c>
      <c r="I509" s="12">
        <f t="shared" si="35"/>
        <v>1</v>
      </c>
      <c r="J509" s="12" t="str">
        <f t="shared" si="36"/>
        <v>No</v>
      </c>
      <c r="K509" s="12" t="str">
        <f t="shared" si="37"/>
        <v>No</v>
      </c>
      <c r="L509" s="12" t="str">
        <f t="shared" si="38"/>
        <v>Obesity</v>
      </c>
      <c r="M509" s="12" t="str">
        <f t="shared" si="39"/>
        <v>Prediabetes</v>
      </c>
    </row>
    <row r="510" spans="1:13" x14ac:dyDescent="0.3">
      <c r="A510" s="8" t="s">
        <v>1862</v>
      </c>
      <c r="B510" s="8">
        <v>22.22</v>
      </c>
      <c r="C510" s="8">
        <v>5.5</v>
      </c>
      <c r="D510" s="8" t="s">
        <v>2380</v>
      </c>
      <c r="E510" s="8" t="s">
        <v>2380</v>
      </c>
      <c r="F510" s="8" t="s">
        <v>2380</v>
      </c>
      <c r="G510" s="8" t="s">
        <v>2381</v>
      </c>
      <c r="H510" s="8" t="s">
        <v>2382</v>
      </c>
      <c r="I510" s="12">
        <f t="shared" si="35"/>
        <v>0</v>
      </c>
      <c r="J510" s="12" t="str">
        <f t="shared" si="36"/>
        <v>Yes</v>
      </c>
      <c r="K510" s="12" t="str">
        <f t="shared" si="37"/>
        <v>No</v>
      </c>
      <c r="L510" s="12" t="str">
        <f t="shared" si="38"/>
        <v>Normal Weight</v>
      </c>
      <c r="M510" s="12" t="str">
        <f t="shared" si="39"/>
        <v>Normal</v>
      </c>
    </row>
    <row r="511" spans="1:13" x14ac:dyDescent="0.3">
      <c r="A511" s="8" t="s">
        <v>1861</v>
      </c>
      <c r="B511" s="8">
        <v>33.344999999999999</v>
      </c>
      <c r="C511" s="8">
        <v>4.79</v>
      </c>
      <c r="D511" s="8" t="s">
        <v>2380</v>
      </c>
      <c r="E511" s="8" t="s">
        <v>2380</v>
      </c>
      <c r="F511" s="8" t="s">
        <v>2383</v>
      </c>
      <c r="G511" s="8">
        <v>1</v>
      </c>
      <c r="H511" s="8" t="s">
        <v>2380</v>
      </c>
      <c r="I511" s="12">
        <f t="shared" si="35"/>
        <v>1</v>
      </c>
      <c r="J511" s="12" t="str">
        <f t="shared" si="36"/>
        <v>No</v>
      </c>
      <c r="K511" s="12" t="str">
        <f t="shared" si="37"/>
        <v>No</v>
      </c>
      <c r="L511" s="12" t="str">
        <f t="shared" si="38"/>
        <v>Obesity</v>
      </c>
      <c r="M511" s="12" t="str">
        <f t="shared" si="39"/>
        <v>Normal</v>
      </c>
    </row>
    <row r="512" spans="1:13" x14ac:dyDescent="0.3">
      <c r="A512" s="8" t="s">
        <v>1860</v>
      </c>
      <c r="B512" s="8">
        <v>24.42</v>
      </c>
      <c r="C512" s="8">
        <v>5.81</v>
      </c>
      <c r="D512" s="8" t="s">
        <v>2380</v>
      </c>
      <c r="E512" s="8" t="s">
        <v>2380</v>
      </c>
      <c r="F512" s="8" t="s">
        <v>2380</v>
      </c>
      <c r="G512" s="8">
        <v>1</v>
      </c>
      <c r="H512" s="8" t="s">
        <v>2382</v>
      </c>
      <c r="I512" s="12">
        <f t="shared" si="35"/>
        <v>1</v>
      </c>
      <c r="J512" s="12" t="str">
        <f t="shared" si="36"/>
        <v>Yes</v>
      </c>
      <c r="K512" s="12" t="str">
        <f t="shared" si="37"/>
        <v>No</v>
      </c>
      <c r="L512" s="12" t="str">
        <f t="shared" si="38"/>
        <v>Normal Weight</v>
      </c>
      <c r="M512" s="12" t="str">
        <f t="shared" si="39"/>
        <v>Prediabetes</v>
      </c>
    </row>
    <row r="513" spans="1:13" x14ac:dyDescent="0.3">
      <c r="A513" s="8" t="s">
        <v>1859</v>
      </c>
      <c r="B513" s="8">
        <v>29.81</v>
      </c>
      <c r="C513" s="8">
        <v>5.58</v>
      </c>
      <c r="D513" s="8" t="s">
        <v>2380</v>
      </c>
      <c r="E513" s="8" t="s">
        <v>2380</v>
      </c>
      <c r="F513" s="8" t="s">
        <v>2380</v>
      </c>
      <c r="G513" s="8" t="s">
        <v>2381</v>
      </c>
      <c r="H513" s="8" t="s">
        <v>2382</v>
      </c>
      <c r="I513" s="12">
        <f t="shared" si="35"/>
        <v>0</v>
      </c>
      <c r="J513" s="12" t="str">
        <f t="shared" si="36"/>
        <v>Yes</v>
      </c>
      <c r="K513" s="12" t="str">
        <f t="shared" si="37"/>
        <v>No</v>
      </c>
      <c r="L513" s="12" t="str">
        <f t="shared" si="38"/>
        <v>Overweight</v>
      </c>
      <c r="M513" s="12" t="str">
        <f t="shared" si="39"/>
        <v>Normal</v>
      </c>
    </row>
    <row r="514" spans="1:13" x14ac:dyDescent="0.3">
      <c r="A514" s="8" t="s">
        <v>1858</v>
      </c>
      <c r="B514" s="8">
        <v>51.18</v>
      </c>
      <c r="C514" s="8">
        <v>4.4000000000000004</v>
      </c>
      <c r="D514" s="8" t="s">
        <v>2382</v>
      </c>
      <c r="E514" s="8" t="s">
        <v>2380</v>
      </c>
      <c r="F514" s="8" t="s">
        <v>2380</v>
      </c>
      <c r="G514" s="8">
        <v>2</v>
      </c>
      <c r="H514" s="8" t="s">
        <v>2380</v>
      </c>
      <c r="I514" s="12">
        <f t="shared" si="35"/>
        <v>2</v>
      </c>
      <c r="J514" s="12" t="str">
        <f t="shared" si="36"/>
        <v>No</v>
      </c>
      <c r="K514" s="12" t="str">
        <f t="shared" si="37"/>
        <v>Yes</v>
      </c>
      <c r="L514" s="12" t="str">
        <f t="shared" si="38"/>
        <v>Obesity</v>
      </c>
      <c r="M514" s="12" t="str">
        <f t="shared" si="39"/>
        <v>Normal</v>
      </c>
    </row>
    <row r="515" spans="1:13" x14ac:dyDescent="0.3">
      <c r="A515" s="8" t="s">
        <v>1857</v>
      </c>
      <c r="B515" s="8">
        <v>51.37</v>
      </c>
      <c r="C515" s="8">
        <v>8.18</v>
      </c>
      <c r="D515" s="8" t="s">
        <v>2382</v>
      </c>
      <c r="E515" s="8" t="s">
        <v>2380</v>
      </c>
      <c r="F515" s="8" t="s">
        <v>2380</v>
      </c>
      <c r="G515" s="8" t="s">
        <v>2381</v>
      </c>
      <c r="H515" s="8" t="s">
        <v>2380</v>
      </c>
      <c r="I515" s="12">
        <f t="shared" ref="I515:I578" si="40">IF(G515="No major surgery",0,G515)</f>
        <v>0</v>
      </c>
      <c r="J515" s="12" t="str">
        <f t="shared" ref="J515:J578" si="41">PROPER(H515)</f>
        <v>No</v>
      </c>
      <c r="K515" s="12" t="str">
        <f t="shared" ref="K515:K578" si="42">PROPER(D515)</f>
        <v>Yes</v>
      </c>
      <c r="L515" s="12" t="str">
        <f t="shared" ref="L515:L578" si="43">IF(B515&lt;18.5,"Underweight",IF(B515&lt;25,"Normal Weight",IF(B515&lt;30,"Overweight","Obesity")))</f>
        <v>Obesity</v>
      </c>
      <c r="M515" s="12" t="str">
        <f t="shared" ref="M515:M578" si="44">IF(C515&lt;5.7,"Normal",IF(C515&lt;6.5,"Prediabetes","Diabetes"))</f>
        <v>Diabetes</v>
      </c>
    </row>
    <row r="516" spans="1:13" x14ac:dyDescent="0.3">
      <c r="A516" s="8" t="s">
        <v>1856</v>
      </c>
      <c r="B516" s="8">
        <v>36.19</v>
      </c>
      <c r="C516" s="8">
        <v>5.52</v>
      </c>
      <c r="D516" s="8" t="s">
        <v>2382</v>
      </c>
      <c r="E516" s="8" t="s">
        <v>2380</v>
      </c>
      <c r="F516" s="8" t="s">
        <v>2380</v>
      </c>
      <c r="G516" s="8" t="s">
        <v>2381</v>
      </c>
      <c r="H516" s="8" t="s">
        <v>2380</v>
      </c>
      <c r="I516" s="12">
        <f t="shared" si="40"/>
        <v>0</v>
      </c>
      <c r="J516" s="12" t="str">
        <f t="shared" si="41"/>
        <v>No</v>
      </c>
      <c r="K516" s="12" t="str">
        <f t="shared" si="42"/>
        <v>Yes</v>
      </c>
      <c r="L516" s="12" t="str">
        <f t="shared" si="43"/>
        <v>Obesity</v>
      </c>
      <c r="M516" s="12" t="str">
        <f t="shared" si="44"/>
        <v>Normal</v>
      </c>
    </row>
    <row r="517" spans="1:13" x14ac:dyDescent="0.3">
      <c r="A517" s="8" t="s">
        <v>1855</v>
      </c>
      <c r="B517" s="8">
        <v>25.9</v>
      </c>
      <c r="C517" s="8">
        <v>4.84</v>
      </c>
      <c r="D517" s="8" t="s">
        <v>2380</v>
      </c>
      <c r="E517" s="8" t="s">
        <v>2380</v>
      </c>
      <c r="F517" s="8" t="s">
        <v>2380</v>
      </c>
      <c r="G517" s="8" t="s">
        <v>2381</v>
      </c>
      <c r="H517" s="8" t="s">
        <v>2382</v>
      </c>
      <c r="I517" s="12">
        <f t="shared" si="40"/>
        <v>0</v>
      </c>
      <c r="J517" s="12" t="str">
        <f t="shared" si="41"/>
        <v>Yes</v>
      </c>
      <c r="K517" s="12" t="str">
        <f t="shared" si="42"/>
        <v>No</v>
      </c>
      <c r="L517" s="12" t="str">
        <f t="shared" si="43"/>
        <v>Overweight</v>
      </c>
      <c r="M517" s="12" t="str">
        <f t="shared" si="44"/>
        <v>Normal</v>
      </c>
    </row>
    <row r="518" spans="1:13" x14ac:dyDescent="0.3">
      <c r="A518" s="8" t="s">
        <v>1854</v>
      </c>
      <c r="B518" s="8">
        <v>35.72</v>
      </c>
      <c r="C518" s="8">
        <v>4.08</v>
      </c>
      <c r="D518" s="8" t="s">
        <v>2380</v>
      </c>
      <c r="E518" s="8" t="s">
        <v>2380</v>
      </c>
      <c r="F518" s="8" t="s">
        <v>2383</v>
      </c>
      <c r="G518" s="8">
        <v>1</v>
      </c>
      <c r="H518" s="8" t="s">
        <v>2380</v>
      </c>
      <c r="I518" s="12">
        <f t="shared" si="40"/>
        <v>1</v>
      </c>
      <c r="J518" s="12" t="str">
        <f t="shared" si="41"/>
        <v>No</v>
      </c>
      <c r="K518" s="12" t="str">
        <f t="shared" si="42"/>
        <v>No</v>
      </c>
      <c r="L518" s="12" t="str">
        <f t="shared" si="43"/>
        <v>Obesity</v>
      </c>
      <c r="M518" s="12" t="str">
        <f t="shared" si="44"/>
        <v>Normal</v>
      </c>
    </row>
    <row r="519" spans="1:13" x14ac:dyDescent="0.3">
      <c r="A519" s="8" t="s">
        <v>1853</v>
      </c>
      <c r="B519" s="8">
        <v>27.94</v>
      </c>
      <c r="C519" s="8">
        <v>4.4800000000000004</v>
      </c>
      <c r="D519" s="8" t="s">
        <v>2380</v>
      </c>
      <c r="E519" s="8" t="s">
        <v>2380</v>
      </c>
      <c r="F519" s="8" t="s">
        <v>2383</v>
      </c>
      <c r="G519" s="8">
        <v>1</v>
      </c>
      <c r="H519" s="8" t="s">
        <v>2382</v>
      </c>
      <c r="I519" s="12">
        <f t="shared" si="40"/>
        <v>1</v>
      </c>
      <c r="J519" s="12" t="str">
        <f t="shared" si="41"/>
        <v>Yes</v>
      </c>
      <c r="K519" s="12" t="str">
        <f t="shared" si="42"/>
        <v>No</v>
      </c>
      <c r="L519" s="12" t="str">
        <f t="shared" si="43"/>
        <v>Overweight</v>
      </c>
      <c r="M519" s="12" t="str">
        <f t="shared" si="44"/>
        <v>Normal</v>
      </c>
    </row>
    <row r="520" spans="1:13" x14ac:dyDescent="0.3">
      <c r="A520" s="8" t="s">
        <v>1852</v>
      </c>
      <c r="B520" s="8">
        <v>27.1</v>
      </c>
      <c r="C520" s="8">
        <v>5.73</v>
      </c>
      <c r="D520" s="8" t="s">
        <v>2380</v>
      </c>
      <c r="E520" s="8" t="s">
        <v>2380</v>
      </c>
      <c r="F520" s="8" t="s">
        <v>2380</v>
      </c>
      <c r="G520" s="8" t="s">
        <v>2381</v>
      </c>
      <c r="H520" s="8" t="s">
        <v>2382</v>
      </c>
      <c r="I520" s="12">
        <f t="shared" si="40"/>
        <v>0</v>
      </c>
      <c r="J520" s="12" t="str">
        <f t="shared" si="41"/>
        <v>Yes</v>
      </c>
      <c r="K520" s="12" t="str">
        <f t="shared" si="42"/>
        <v>No</v>
      </c>
      <c r="L520" s="12" t="str">
        <f t="shared" si="43"/>
        <v>Overweight</v>
      </c>
      <c r="M520" s="12" t="str">
        <f t="shared" si="44"/>
        <v>Prediabetes</v>
      </c>
    </row>
    <row r="521" spans="1:13" x14ac:dyDescent="0.3">
      <c r="A521" s="8" t="s">
        <v>1851</v>
      </c>
      <c r="B521" s="8">
        <v>18.3</v>
      </c>
      <c r="C521" s="8">
        <v>5.46</v>
      </c>
      <c r="D521" s="8" t="s">
        <v>2382</v>
      </c>
      <c r="E521" s="8" t="s">
        <v>2380</v>
      </c>
      <c r="F521" s="8" t="s">
        <v>2383</v>
      </c>
      <c r="G521" s="8">
        <v>1</v>
      </c>
      <c r="H521" s="8" t="s">
        <v>2382</v>
      </c>
      <c r="I521" s="12">
        <f t="shared" si="40"/>
        <v>1</v>
      </c>
      <c r="J521" s="12" t="str">
        <f t="shared" si="41"/>
        <v>Yes</v>
      </c>
      <c r="K521" s="12" t="str">
        <f t="shared" si="42"/>
        <v>Yes</v>
      </c>
      <c r="L521" s="12" t="str">
        <f t="shared" si="43"/>
        <v>Underweight</v>
      </c>
      <c r="M521" s="12" t="str">
        <f t="shared" si="44"/>
        <v>Normal</v>
      </c>
    </row>
    <row r="522" spans="1:13" x14ac:dyDescent="0.3">
      <c r="A522" s="8" t="s">
        <v>1850</v>
      </c>
      <c r="B522" s="8">
        <v>25.3</v>
      </c>
      <c r="C522" s="8">
        <v>5.0199999999999996</v>
      </c>
      <c r="D522" s="8" t="s">
        <v>2382</v>
      </c>
      <c r="E522" s="8" t="s">
        <v>2380</v>
      </c>
      <c r="F522" s="8" t="s">
        <v>2380</v>
      </c>
      <c r="G522" s="8">
        <v>1</v>
      </c>
      <c r="H522" s="8" t="s">
        <v>2382</v>
      </c>
      <c r="I522" s="12">
        <f t="shared" si="40"/>
        <v>1</v>
      </c>
      <c r="J522" s="12" t="str">
        <f t="shared" si="41"/>
        <v>Yes</v>
      </c>
      <c r="K522" s="12" t="str">
        <f t="shared" si="42"/>
        <v>Yes</v>
      </c>
      <c r="L522" s="12" t="str">
        <f t="shared" si="43"/>
        <v>Overweight</v>
      </c>
      <c r="M522" s="12" t="str">
        <f t="shared" si="44"/>
        <v>Normal</v>
      </c>
    </row>
    <row r="523" spans="1:13" x14ac:dyDescent="0.3">
      <c r="A523" s="8" t="s">
        <v>1849</v>
      </c>
      <c r="B523" s="8">
        <v>38.83</v>
      </c>
      <c r="C523" s="8">
        <v>6.36</v>
      </c>
      <c r="D523" s="8" t="s">
        <v>2380</v>
      </c>
      <c r="E523" s="8" t="s">
        <v>2380</v>
      </c>
      <c r="F523" s="8" t="s">
        <v>2380</v>
      </c>
      <c r="G523" s="8">
        <v>1</v>
      </c>
      <c r="H523" s="8" t="s">
        <v>2380</v>
      </c>
      <c r="I523" s="12">
        <f t="shared" si="40"/>
        <v>1</v>
      </c>
      <c r="J523" s="12" t="str">
        <f t="shared" si="41"/>
        <v>No</v>
      </c>
      <c r="K523" s="12" t="str">
        <f t="shared" si="42"/>
        <v>No</v>
      </c>
      <c r="L523" s="12" t="str">
        <f t="shared" si="43"/>
        <v>Obesity</v>
      </c>
      <c r="M523" s="12" t="str">
        <f t="shared" si="44"/>
        <v>Prediabetes</v>
      </c>
    </row>
    <row r="524" spans="1:13" x14ac:dyDescent="0.3">
      <c r="A524" s="8" t="s">
        <v>1848</v>
      </c>
      <c r="B524" s="8">
        <v>27.6</v>
      </c>
      <c r="C524" s="8">
        <v>5.36</v>
      </c>
      <c r="D524" s="8" t="s">
        <v>2380</v>
      </c>
      <c r="E524" s="8" t="s">
        <v>2380</v>
      </c>
      <c r="F524" s="8" t="s">
        <v>2380</v>
      </c>
      <c r="G524" s="8">
        <v>1</v>
      </c>
      <c r="H524" s="8" t="s">
        <v>2380</v>
      </c>
      <c r="I524" s="12">
        <f t="shared" si="40"/>
        <v>1</v>
      </c>
      <c r="J524" s="12" t="str">
        <f t="shared" si="41"/>
        <v>No</v>
      </c>
      <c r="K524" s="12" t="str">
        <f t="shared" si="42"/>
        <v>No</v>
      </c>
      <c r="L524" s="12" t="str">
        <f t="shared" si="43"/>
        <v>Overweight</v>
      </c>
      <c r="M524" s="12" t="str">
        <f t="shared" si="44"/>
        <v>Normal</v>
      </c>
    </row>
    <row r="525" spans="1:13" x14ac:dyDescent="0.3">
      <c r="A525" s="8" t="s">
        <v>1847</v>
      </c>
      <c r="B525" s="8">
        <v>46.4</v>
      </c>
      <c r="C525" s="8">
        <v>8.3699999999999992</v>
      </c>
      <c r="D525" s="8" t="s">
        <v>2382</v>
      </c>
      <c r="E525" s="8" t="s">
        <v>2380</v>
      </c>
      <c r="F525" s="8" t="s">
        <v>2383</v>
      </c>
      <c r="G525" s="8">
        <v>1</v>
      </c>
      <c r="H525" s="8" t="s">
        <v>2380</v>
      </c>
      <c r="I525" s="12">
        <f t="shared" si="40"/>
        <v>1</v>
      </c>
      <c r="J525" s="12" t="str">
        <f t="shared" si="41"/>
        <v>No</v>
      </c>
      <c r="K525" s="12" t="str">
        <f t="shared" si="42"/>
        <v>Yes</v>
      </c>
      <c r="L525" s="12" t="str">
        <f t="shared" si="43"/>
        <v>Obesity</v>
      </c>
      <c r="M525" s="12" t="str">
        <f t="shared" si="44"/>
        <v>Diabetes</v>
      </c>
    </row>
    <row r="526" spans="1:13" x14ac:dyDescent="0.3">
      <c r="A526" s="8" t="s">
        <v>1846</v>
      </c>
      <c r="B526" s="8">
        <v>51.92</v>
      </c>
      <c r="C526" s="8">
        <v>5.18</v>
      </c>
      <c r="D526" s="8" t="s">
        <v>2382</v>
      </c>
      <c r="E526" s="8" t="s">
        <v>2380</v>
      </c>
      <c r="F526" s="8" t="s">
        <v>2383</v>
      </c>
      <c r="G526" s="8">
        <v>1</v>
      </c>
      <c r="H526" s="8" t="s">
        <v>2380</v>
      </c>
      <c r="I526" s="12">
        <f t="shared" si="40"/>
        <v>1</v>
      </c>
      <c r="J526" s="12" t="str">
        <f t="shared" si="41"/>
        <v>No</v>
      </c>
      <c r="K526" s="12" t="str">
        <f t="shared" si="42"/>
        <v>Yes</v>
      </c>
      <c r="L526" s="12" t="str">
        <f t="shared" si="43"/>
        <v>Obesity</v>
      </c>
      <c r="M526" s="12" t="str">
        <f t="shared" si="44"/>
        <v>Normal</v>
      </c>
    </row>
    <row r="527" spans="1:13" x14ac:dyDescent="0.3">
      <c r="A527" s="8" t="s">
        <v>1845</v>
      </c>
      <c r="B527" s="8">
        <v>32.395000000000003</v>
      </c>
      <c r="C527" s="8">
        <v>5.68</v>
      </c>
      <c r="D527" s="8" t="s">
        <v>2382</v>
      </c>
      <c r="E527" s="8" t="s">
        <v>2380</v>
      </c>
      <c r="F527" s="8" t="s">
        <v>2380</v>
      </c>
      <c r="G527" s="8">
        <v>1</v>
      </c>
      <c r="H527" s="8" t="s">
        <v>2380</v>
      </c>
      <c r="I527" s="12">
        <f t="shared" si="40"/>
        <v>1</v>
      </c>
      <c r="J527" s="12" t="str">
        <f t="shared" si="41"/>
        <v>No</v>
      </c>
      <c r="K527" s="12" t="str">
        <f t="shared" si="42"/>
        <v>Yes</v>
      </c>
      <c r="L527" s="12" t="str">
        <f t="shared" si="43"/>
        <v>Obesity</v>
      </c>
      <c r="M527" s="12" t="str">
        <f t="shared" si="44"/>
        <v>Normal</v>
      </c>
    </row>
    <row r="528" spans="1:13" x14ac:dyDescent="0.3">
      <c r="A528" s="8" t="s">
        <v>1844</v>
      </c>
      <c r="B528" s="8">
        <v>46.19</v>
      </c>
      <c r="C528" s="8">
        <v>7.31</v>
      </c>
      <c r="D528" s="8" t="s">
        <v>2382</v>
      </c>
      <c r="E528" s="8" t="s">
        <v>2380</v>
      </c>
      <c r="F528" s="8" t="s">
        <v>2383</v>
      </c>
      <c r="G528" s="8">
        <v>1</v>
      </c>
      <c r="H528" s="8" t="s">
        <v>2380</v>
      </c>
      <c r="I528" s="12">
        <f t="shared" si="40"/>
        <v>1</v>
      </c>
      <c r="J528" s="12" t="str">
        <f t="shared" si="41"/>
        <v>No</v>
      </c>
      <c r="K528" s="12" t="str">
        <f t="shared" si="42"/>
        <v>Yes</v>
      </c>
      <c r="L528" s="12" t="str">
        <f t="shared" si="43"/>
        <v>Obesity</v>
      </c>
      <c r="M528" s="12" t="str">
        <f t="shared" si="44"/>
        <v>Diabetes</v>
      </c>
    </row>
    <row r="529" spans="1:13" x14ac:dyDescent="0.3">
      <c r="A529" s="8" t="s">
        <v>1843</v>
      </c>
      <c r="B529" s="8">
        <v>27.93</v>
      </c>
      <c r="C529" s="8">
        <v>4.67</v>
      </c>
      <c r="D529" s="8" t="s">
        <v>2380</v>
      </c>
      <c r="E529" s="8" t="s">
        <v>2380</v>
      </c>
      <c r="F529" s="8" t="s">
        <v>2383</v>
      </c>
      <c r="G529" s="8">
        <v>1</v>
      </c>
      <c r="H529" s="8" t="s">
        <v>2380</v>
      </c>
      <c r="I529" s="12">
        <f t="shared" si="40"/>
        <v>1</v>
      </c>
      <c r="J529" s="12" t="str">
        <f t="shared" si="41"/>
        <v>No</v>
      </c>
      <c r="K529" s="12" t="str">
        <f t="shared" si="42"/>
        <v>No</v>
      </c>
      <c r="L529" s="12" t="str">
        <f t="shared" si="43"/>
        <v>Overweight</v>
      </c>
      <c r="M529" s="12" t="str">
        <f t="shared" si="44"/>
        <v>Normal</v>
      </c>
    </row>
    <row r="530" spans="1:13" x14ac:dyDescent="0.3">
      <c r="A530" s="8" t="s">
        <v>1842</v>
      </c>
      <c r="B530" s="8">
        <v>45.62</v>
      </c>
      <c r="C530" s="8">
        <v>6.87</v>
      </c>
      <c r="D530" s="8" t="s">
        <v>2380</v>
      </c>
      <c r="E530" s="8" t="s">
        <v>2380</v>
      </c>
      <c r="F530" s="8" t="s">
        <v>2380</v>
      </c>
      <c r="G530" s="8" t="s">
        <v>2381</v>
      </c>
      <c r="H530" s="8" t="s">
        <v>2380</v>
      </c>
      <c r="I530" s="12">
        <f t="shared" si="40"/>
        <v>0</v>
      </c>
      <c r="J530" s="12" t="str">
        <f t="shared" si="41"/>
        <v>No</v>
      </c>
      <c r="K530" s="12" t="str">
        <f t="shared" si="42"/>
        <v>No</v>
      </c>
      <c r="L530" s="12" t="str">
        <f t="shared" si="43"/>
        <v>Obesity</v>
      </c>
      <c r="M530" s="12" t="str">
        <f t="shared" si="44"/>
        <v>Diabetes</v>
      </c>
    </row>
    <row r="531" spans="1:13" x14ac:dyDescent="0.3">
      <c r="A531" s="8" t="s">
        <v>1841</v>
      </c>
      <c r="B531" s="8">
        <v>35.31</v>
      </c>
      <c r="C531" s="8">
        <v>5.87</v>
      </c>
      <c r="D531" s="8" t="s">
        <v>2380</v>
      </c>
      <c r="E531" s="8" t="s">
        <v>2380</v>
      </c>
      <c r="F531" s="8" t="s">
        <v>2383</v>
      </c>
      <c r="G531" s="8">
        <v>1</v>
      </c>
      <c r="H531" s="8" t="s">
        <v>2380</v>
      </c>
      <c r="I531" s="12">
        <f t="shared" si="40"/>
        <v>1</v>
      </c>
      <c r="J531" s="12" t="str">
        <f t="shared" si="41"/>
        <v>No</v>
      </c>
      <c r="K531" s="12" t="str">
        <f t="shared" si="42"/>
        <v>No</v>
      </c>
      <c r="L531" s="12" t="str">
        <f t="shared" si="43"/>
        <v>Obesity</v>
      </c>
      <c r="M531" s="12" t="str">
        <f t="shared" si="44"/>
        <v>Prediabetes</v>
      </c>
    </row>
    <row r="532" spans="1:13" x14ac:dyDescent="0.3">
      <c r="A532" s="8" t="s">
        <v>1840</v>
      </c>
      <c r="B532" s="8">
        <v>30.4</v>
      </c>
      <c r="C532" s="8">
        <v>4.07</v>
      </c>
      <c r="D532" s="8" t="s">
        <v>2382</v>
      </c>
      <c r="E532" s="8" t="s">
        <v>2380</v>
      </c>
      <c r="F532" s="8" t="s">
        <v>2380</v>
      </c>
      <c r="G532" s="8">
        <v>1</v>
      </c>
      <c r="H532" s="8" t="s">
        <v>2380</v>
      </c>
      <c r="I532" s="12">
        <f t="shared" si="40"/>
        <v>1</v>
      </c>
      <c r="J532" s="12" t="str">
        <f t="shared" si="41"/>
        <v>No</v>
      </c>
      <c r="K532" s="12" t="str">
        <f t="shared" si="42"/>
        <v>Yes</v>
      </c>
      <c r="L532" s="12" t="str">
        <f t="shared" si="43"/>
        <v>Obesity</v>
      </c>
      <c r="M532" s="12" t="str">
        <f t="shared" si="44"/>
        <v>Normal</v>
      </c>
    </row>
    <row r="533" spans="1:13" x14ac:dyDescent="0.3">
      <c r="A533" s="8" t="s">
        <v>1839</v>
      </c>
      <c r="B533" s="8">
        <v>20.13</v>
      </c>
      <c r="C533" s="8">
        <v>6.47</v>
      </c>
      <c r="D533" s="8" t="s">
        <v>2380</v>
      </c>
      <c r="E533" s="8" t="s">
        <v>2380</v>
      </c>
      <c r="F533" s="8" t="s">
        <v>2383</v>
      </c>
      <c r="G533" s="8">
        <v>1</v>
      </c>
      <c r="H533" s="8" t="s">
        <v>2382</v>
      </c>
      <c r="I533" s="12">
        <f t="shared" si="40"/>
        <v>1</v>
      </c>
      <c r="J533" s="12" t="str">
        <f t="shared" si="41"/>
        <v>Yes</v>
      </c>
      <c r="K533" s="12" t="str">
        <f t="shared" si="42"/>
        <v>No</v>
      </c>
      <c r="L533" s="12" t="str">
        <f t="shared" si="43"/>
        <v>Normal Weight</v>
      </c>
      <c r="M533" s="12" t="str">
        <f t="shared" si="44"/>
        <v>Prediabetes</v>
      </c>
    </row>
    <row r="534" spans="1:13" x14ac:dyDescent="0.3">
      <c r="A534" s="8" t="s">
        <v>1838</v>
      </c>
      <c r="B534" s="8">
        <v>23.655000000000001</v>
      </c>
      <c r="C534" s="8">
        <v>5.14</v>
      </c>
      <c r="D534" s="8" t="s">
        <v>2380</v>
      </c>
      <c r="E534" s="8" t="s">
        <v>2380</v>
      </c>
      <c r="F534" s="8" t="s">
        <v>2380</v>
      </c>
      <c r="G534" s="8">
        <v>1</v>
      </c>
      <c r="H534" s="8" t="s">
        <v>2382</v>
      </c>
      <c r="I534" s="12">
        <f t="shared" si="40"/>
        <v>1</v>
      </c>
      <c r="J534" s="12" t="str">
        <f t="shared" si="41"/>
        <v>Yes</v>
      </c>
      <c r="K534" s="12" t="str">
        <f t="shared" si="42"/>
        <v>No</v>
      </c>
      <c r="L534" s="12" t="str">
        <f t="shared" si="43"/>
        <v>Normal Weight</v>
      </c>
      <c r="M534" s="12" t="str">
        <f t="shared" si="44"/>
        <v>Normal</v>
      </c>
    </row>
    <row r="535" spans="1:13" x14ac:dyDescent="0.3">
      <c r="A535" s="8" t="s">
        <v>1837</v>
      </c>
      <c r="B535" s="8">
        <v>49.05</v>
      </c>
      <c r="C535" s="8">
        <v>9.77</v>
      </c>
      <c r="D535" s="8" t="s">
        <v>2382</v>
      </c>
      <c r="E535" s="8" t="s">
        <v>2380</v>
      </c>
      <c r="F535" s="8" t="s">
        <v>2380</v>
      </c>
      <c r="G535" s="8" t="s">
        <v>2381</v>
      </c>
      <c r="H535" s="8" t="s">
        <v>2380</v>
      </c>
      <c r="I535" s="12">
        <f t="shared" si="40"/>
        <v>0</v>
      </c>
      <c r="J535" s="12" t="str">
        <f t="shared" si="41"/>
        <v>No</v>
      </c>
      <c r="K535" s="12" t="str">
        <f t="shared" si="42"/>
        <v>Yes</v>
      </c>
      <c r="L535" s="12" t="str">
        <f t="shared" si="43"/>
        <v>Obesity</v>
      </c>
      <c r="M535" s="12" t="str">
        <f t="shared" si="44"/>
        <v>Diabetes</v>
      </c>
    </row>
    <row r="536" spans="1:13" x14ac:dyDescent="0.3">
      <c r="A536" s="8" t="s">
        <v>1836</v>
      </c>
      <c r="B536" s="8">
        <v>51.94</v>
      </c>
      <c r="C536" s="8">
        <v>8.8000000000000007</v>
      </c>
      <c r="D536" s="8" t="s">
        <v>2382</v>
      </c>
      <c r="E536" s="8" t="s">
        <v>2380</v>
      </c>
      <c r="F536" s="8" t="s">
        <v>2380</v>
      </c>
      <c r="G536" s="8">
        <v>2</v>
      </c>
      <c r="H536" s="8" t="s">
        <v>2380</v>
      </c>
      <c r="I536" s="12">
        <f t="shared" si="40"/>
        <v>2</v>
      </c>
      <c r="J536" s="12" t="str">
        <f t="shared" si="41"/>
        <v>No</v>
      </c>
      <c r="K536" s="12" t="str">
        <f t="shared" si="42"/>
        <v>Yes</v>
      </c>
      <c r="L536" s="12" t="str">
        <f t="shared" si="43"/>
        <v>Obesity</v>
      </c>
      <c r="M536" s="12" t="str">
        <f t="shared" si="44"/>
        <v>Diabetes</v>
      </c>
    </row>
    <row r="537" spans="1:13" x14ac:dyDescent="0.3">
      <c r="A537" s="8" t="s">
        <v>1835</v>
      </c>
      <c r="B537" s="8">
        <v>29.83</v>
      </c>
      <c r="C537" s="8">
        <v>5.84</v>
      </c>
      <c r="D537" s="8" t="s">
        <v>2380</v>
      </c>
      <c r="E537" s="8" t="s">
        <v>2380</v>
      </c>
      <c r="F537" s="8" t="s">
        <v>2380</v>
      </c>
      <c r="G537" s="8">
        <v>1</v>
      </c>
      <c r="H537" s="8" t="s">
        <v>2382</v>
      </c>
      <c r="I537" s="12">
        <f t="shared" si="40"/>
        <v>1</v>
      </c>
      <c r="J537" s="12" t="str">
        <f t="shared" si="41"/>
        <v>Yes</v>
      </c>
      <c r="K537" s="12" t="str">
        <f t="shared" si="42"/>
        <v>No</v>
      </c>
      <c r="L537" s="12" t="str">
        <f t="shared" si="43"/>
        <v>Overweight</v>
      </c>
      <c r="M537" s="12" t="str">
        <f t="shared" si="44"/>
        <v>Prediabetes</v>
      </c>
    </row>
    <row r="538" spans="1:13" x14ac:dyDescent="0.3">
      <c r="A538" s="8" t="s">
        <v>1834</v>
      </c>
      <c r="B538" s="8">
        <v>22.6</v>
      </c>
      <c r="C538" s="8">
        <v>10.43</v>
      </c>
      <c r="D538" s="8" t="s">
        <v>2382</v>
      </c>
      <c r="E538" s="8" t="s">
        <v>2380</v>
      </c>
      <c r="F538" s="8" t="s">
        <v>2380</v>
      </c>
      <c r="G538" s="8">
        <v>1</v>
      </c>
      <c r="H538" s="8" t="s">
        <v>2382</v>
      </c>
      <c r="I538" s="12">
        <f t="shared" si="40"/>
        <v>1</v>
      </c>
      <c r="J538" s="12" t="str">
        <f t="shared" si="41"/>
        <v>Yes</v>
      </c>
      <c r="K538" s="12" t="str">
        <f t="shared" si="42"/>
        <v>Yes</v>
      </c>
      <c r="L538" s="12" t="str">
        <f t="shared" si="43"/>
        <v>Normal Weight</v>
      </c>
      <c r="M538" s="12" t="str">
        <f t="shared" si="44"/>
        <v>Diabetes</v>
      </c>
    </row>
    <row r="539" spans="1:13" x14ac:dyDescent="0.3">
      <c r="A539" s="8" t="s">
        <v>1833</v>
      </c>
      <c r="B539" s="8">
        <v>46.69</v>
      </c>
      <c r="C539" s="8">
        <v>4.25</v>
      </c>
      <c r="D539" s="8" t="s">
        <v>2382</v>
      </c>
      <c r="E539" s="8" t="s">
        <v>2380</v>
      </c>
      <c r="F539" s="8" t="s">
        <v>2380</v>
      </c>
      <c r="G539" s="8">
        <v>1</v>
      </c>
      <c r="H539" s="8" t="s">
        <v>2380</v>
      </c>
      <c r="I539" s="12">
        <f t="shared" si="40"/>
        <v>1</v>
      </c>
      <c r="J539" s="12" t="str">
        <f t="shared" si="41"/>
        <v>No</v>
      </c>
      <c r="K539" s="12" t="str">
        <f t="shared" si="42"/>
        <v>Yes</v>
      </c>
      <c r="L539" s="12" t="str">
        <f t="shared" si="43"/>
        <v>Obesity</v>
      </c>
      <c r="M539" s="12" t="str">
        <f t="shared" si="44"/>
        <v>Normal</v>
      </c>
    </row>
    <row r="540" spans="1:13" x14ac:dyDescent="0.3">
      <c r="A540" s="8" t="s">
        <v>1832</v>
      </c>
      <c r="B540" s="8">
        <v>28.49</v>
      </c>
      <c r="C540" s="8">
        <v>4.8899999999999997</v>
      </c>
      <c r="D540" s="8" t="s">
        <v>2380</v>
      </c>
      <c r="E540" s="8" t="s">
        <v>2380</v>
      </c>
      <c r="F540" s="8" t="s">
        <v>2380</v>
      </c>
      <c r="G540" s="8" t="s">
        <v>2381</v>
      </c>
      <c r="H540" s="8" t="s">
        <v>2382</v>
      </c>
      <c r="I540" s="12">
        <f t="shared" si="40"/>
        <v>0</v>
      </c>
      <c r="J540" s="12" t="str">
        <f t="shared" si="41"/>
        <v>Yes</v>
      </c>
      <c r="K540" s="12" t="str">
        <f t="shared" si="42"/>
        <v>No</v>
      </c>
      <c r="L540" s="12" t="str">
        <f t="shared" si="43"/>
        <v>Overweight</v>
      </c>
      <c r="M540" s="12" t="str">
        <f t="shared" si="44"/>
        <v>Normal</v>
      </c>
    </row>
    <row r="541" spans="1:13" x14ac:dyDescent="0.3">
      <c r="A541" s="8" t="s">
        <v>1831</v>
      </c>
      <c r="B541" s="8">
        <v>28.5</v>
      </c>
      <c r="C541" s="8">
        <v>5.55</v>
      </c>
      <c r="D541" s="8" t="s">
        <v>2382</v>
      </c>
      <c r="E541" s="8" t="s">
        <v>2380</v>
      </c>
      <c r="F541" s="8" t="s">
        <v>2380</v>
      </c>
      <c r="G541" s="8">
        <v>1</v>
      </c>
      <c r="H541" s="8" t="s">
        <v>2382</v>
      </c>
      <c r="I541" s="12">
        <f t="shared" si="40"/>
        <v>1</v>
      </c>
      <c r="J541" s="12" t="str">
        <f t="shared" si="41"/>
        <v>Yes</v>
      </c>
      <c r="K541" s="12" t="str">
        <f t="shared" si="42"/>
        <v>Yes</v>
      </c>
      <c r="L541" s="12" t="str">
        <f t="shared" si="43"/>
        <v>Overweight</v>
      </c>
      <c r="M541" s="12" t="str">
        <f t="shared" si="44"/>
        <v>Normal</v>
      </c>
    </row>
    <row r="542" spans="1:13" x14ac:dyDescent="0.3">
      <c r="A542" s="8" t="s">
        <v>1830</v>
      </c>
      <c r="B542" s="8">
        <v>24.4</v>
      </c>
      <c r="C542" s="8">
        <v>4.5199999999999996</v>
      </c>
      <c r="D542" s="8" t="s">
        <v>2380</v>
      </c>
      <c r="E542" s="8" t="s">
        <v>2380</v>
      </c>
      <c r="F542" s="8" t="s">
        <v>2380</v>
      </c>
      <c r="G542" s="8">
        <v>1</v>
      </c>
      <c r="H542" s="8" t="s">
        <v>2382</v>
      </c>
      <c r="I542" s="12">
        <f t="shared" si="40"/>
        <v>1</v>
      </c>
      <c r="J542" s="12" t="str">
        <f t="shared" si="41"/>
        <v>Yes</v>
      </c>
      <c r="K542" s="12" t="str">
        <f t="shared" si="42"/>
        <v>No</v>
      </c>
      <c r="L542" s="12" t="str">
        <f t="shared" si="43"/>
        <v>Normal Weight</v>
      </c>
      <c r="M542" s="12" t="str">
        <f t="shared" si="44"/>
        <v>Normal</v>
      </c>
    </row>
    <row r="543" spans="1:13" x14ac:dyDescent="0.3">
      <c r="A543" s="8" t="s">
        <v>1829</v>
      </c>
      <c r="B543" s="8">
        <v>29.15</v>
      </c>
      <c r="C543" s="8">
        <v>4.45</v>
      </c>
      <c r="D543" s="8" t="s">
        <v>2382</v>
      </c>
      <c r="E543" s="8" t="s">
        <v>2380</v>
      </c>
      <c r="F543" s="8" t="s">
        <v>2380</v>
      </c>
      <c r="G543" s="8">
        <v>1</v>
      </c>
      <c r="H543" s="8" t="s">
        <v>2382</v>
      </c>
      <c r="I543" s="12">
        <f t="shared" si="40"/>
        <v>1</v>
      </c>
      <c r="J543" s="12" t="str">
        <f t="shared" si="41"/>
        <v>Yes</v>
      </c>
      <c r="K543" s="12" t="str">
        <f t="shared" si="42"/>
        <v>Yes</v>
      </c>
      <c r="L543" s="12" t="str">
        <f t="shared" si="43"/>
        <v>Overweight</v>
      </c>
      <c r="M543" s="12" t="str">
        <f t="shared" si="44"/>
        <v>Normal</v>
      </c>
    </row>
    <row r="544" spans="1:13" x14ac:dyDescent="0.3">
      <c r="A544" s="8" t="s">
        <v>1828</v>
      </c>
      <c r="B544" s="8">
        <v>27.28</v>
      </c>
      <c r="C544" s="8">
        <v>4.72</v>
      </c>
      <c r="D544" s="8" t="s">
        <v>2380</v>
      </c>
      <c r="E544" s="8" t="s">
        <v>2382</v>
      </c>
      <c r="F544" s="8" t="s">
        <v>2380</v>
      </c>
      <c r="G544" s="8">
        <v>1</v>
      </c>
      <c r="H544" s="8" t="s">
        <v>2382</v>
      </c>
      <c r="I544" s="12">
        <f t="shared" si="40"/>
        <v>1</v>
      </c>
      <c r="J544" s="12" t="str">
        <f t="shared" si="41"/>
        <v>Yes</v>
      </c>
      <c r="K544" s="12" t="str">
        <f t="shared" si="42"/>
        <v>No</v>
      </c>
      <c r="L544" s="12" t="str">
        <f t="shared" si="43"/>
        <v>Overweight</v>
      </c>
      <c r="M544" s="12" t="str">
        <f t="shared" si="44"/>
        <v>Normal</v>
      </c>
    </row>
    <row r="545" spans="1:13" x14ac:dyDescent="0.3">
      <c r="A545" s="8" t="s">
        <v>1827</v>
      </c>
      <c r="B545" s="8">
        <v>32.229999999999997</v>
      </c>
      <c r="C545" s="8">
        <v>4.6500000000000004</v>
      </c>
      <c r="D545" s="8" t="s">
        <v>2382</v>
      </c>
      <c r="E545" s="8" t="s">
        <v>2380</v>
      </c>
      <c r="F545" s="8" t="s">
        <v>2383</v>
      </c>
      <c r="G545" s="8">
        <v>1</v>
      </c>
      <c r="H545" s="8" t="s">
        <v>2380</v>
      </c>
      <c r="I545" s="12">
        <f t="shared" si="40"/>
        <v>1</v>
      </c>
      <c r="J545" s="12" t="str">
        <f t="shared" si="41"/>
        <v>No</v>
      </c>
      <c r="K545" s="12" t="str">
        <f t="shared" si="42"/>
        <v>Yes</v>
      </c>
      <c r="L545" s="12" t="str">
        <f t="shared" si="43"/>
        <v>Obesity</v>
      </c>
      <c r="M545" s="12" t="str">
        <f t="shared" si="44"/>
        <v>Normal</v>
      </c>
    </row>
    <row r="546" spans="1:13" x14ac:dyDescent="0.3">
      <c r="A546" s="8" t="s">
        <v>1826</v>
      </c>
      <c r="B546" s="8">
        <v>44.2</v>
      </c>
      <c r="C546" s="8">
        <v>11.34</v>
      </c>
      <c r="D546" s="8" t="s">
        <v>2382</v>
      </c>
      <c r="E546" s="8" t="s">
        <v>2380</v>
      </c>
      <c r="F546" s="8" t="s">
        <v>2383</v>
      </c>
      <c r="G546" s="8">
        <v>1</v>
      </c>
      <c r="H546" s="8" t="s">
        <v>2380</v>
      </c>
      <c r="I546" s="12">
        <f t="shared" si="40"/>
        <v>1</v>
      </c>
      <c r="J546" s="12" t="str">
        <f t="shared" si="41"/>
        <v>No</v>
      </c>
      <c r="K546" s="12" t="str">
        <f t="shared" si="42"/>
        <v>Yes</v>
      </c>
      <c r="L546" s="12" t="str">
        <f t="shared" si="43"/>
        <v>Obesity</v>
      </c>
      <c r="M546" s="12" t="str">
        <f t="shared" si="44"/>
        <v>Diabetes</v>
      </c>
    </row>
    <row r="547" spans="1:13" x14ac:dyDescent="0.3">
      <c r="A547" s="8" t="s">
        <v>1825</v>
      </c>
      <c r="B547" s="8">
        <v>29.734999999999999</v>
      </c>
      <c r="C547" s="8">
        <v>4.53</v>
      </c>
      <c r="D547" s="8" t="s">
        <v>2380</v>
      </c>
      <c r="E547" s="8" t="s">
        <v>2380</v>
      </c>
      <c r="F547" s="8" t="s">
        <v>2383</v>
      </c>
      <c r="G547" s="8">
        <v>1</v>
      </c>
      <c r="H547" s="8" t="s">
        <v>2380</v>
      </c>
      <c r="I547" s="12">
        <f t="shared" si="40"/>
        <v>1</v>
      </c>
      <c r="J547" s="12" t="str">
        <f t="shared" si="41"/>
        <v>No</v>
      </c>
      <c r="K547" s="12" t="str">
        <f t="shared" si="42"/>
        <v>No</v>
      </c>
      <c r="L547" s="12" t="str">
        <f t="shared" si="43"/>
        <v>Overweight</v>
      </c>
      <c r="M547" s="12" t="str">
        <f t="shared" si="44"/>
        <v>Normal</v>
      </c>
    </row>
    <row r="548" spans="1:13" x14ac:dyDescent="0.3">
      <c r="A548" s="8" t="s">
        <v>1824</v>
      </c>
      <c r="B548" s="8">
        <v>28.31</v>
      </c>
      <c r="C548" s="8">
        <v>6.35</v>
      </c>
      <c r="D548" s="8" t="s">
        <v>2380</v>
      </c>
      <c r="E548" s="8" t="s">
        <v>2380</v>
      </c>
      <c r="F548" s="8" t="s">
        <v>2380</v>
      </c>
      <c r="G548" s="8" t="s">
        <v>2381</v>
      </c>
      <c r="H548" s="8" t="s">
        <v>2382</v>
      </c>
      <c r="I548" s="12">
        <f t="shared" si="40"/>
        <v>0</v>
      </c>
      <c r="J548" s="12" t="str">
        <f t="shared" si="41"/>
        <v>Yes</v>
      </c>
      <c r="K548" s="12" t="str">
        <f t="shared" si="42"/>
        <v>No</v>
      </c>
      <c r="L548" s="12" t="str">
        <f t="shared" si="43"/>
        <v>Overweight</v>
      </c>
      <c r="M548" s="12" t="str">
        <f t="shared" si="44"/>
        <v>Prediabetes</v>
      </c>
    </row>
    <row r="549" spans="1:13" x14ac:dyDescent="0.3">
      <c r="A549" s="8" t="s">
        <v>1823</v>
      </c>
      <c r="B549" s="8">
        <v>46.62</v>
      </c>
      <c r="C549" s="8">
        <v>8.51</v>
      </c>
      <c r="D549" s="8" t="s">
        <v>2380</v>
      </c>
      <c r="E549" s="8" t="s">
        <v>2380</v>
      </c>
      <c r="F549" s="8" t="s">
        <v>2380</v>
      </c>
      <c r="G549" s="8" t="s">
        <v>2381</v>
      </c>
      <c r="H549" s="8" t="s">
        <v>2380</v>
      </c>
      <c r="I549" s="12">
        <f t="shared" si="40"/>
        <v>0</v>
      </c>
      <c r="J549" s="12" t="str">
        <f t="shared" si="41"/>
        <v>No</v>
      </c>
      <c r="K549" s="12" t="str">
        <f t="shared" si="42"/>
        <v>No</v>
      </c>
      <c r="L549" s="12" t="str">
        <f t="shared" si="43"/>
        <v>Obesity</v>
      </c>
      <c r="M549" s="12" t="str">
        <f t="shared" si="44"/>
        <v>Diabetes</v>
      </c>
    </row>
    <row r="550" spans="1:13" x14ac:dyDescent="0.3">
      <c r="A550" s="8" t="s">
        <v>1822</v>
      </c>
      <c r="B550" s="8">
        <v>51.75</v>
      </c>
      <c r="C550" s="8">
        <v>8.59</v>
      </c>
      <c r="D550" s="8" t="s">
        <v>2382</v>
      </c>
      <c r="E550" s="8" t="s">
        <v>2380</v>
      </c>
      <c r="F550" s="8" t="s">
        <v>2380</v>
      </c>
      <c r="G550" s="8">
        <v>1</v>
      </c>
      <c r="H550" s="8" t="s">
        <v>2380</v>
      </c>
      <c r="I550" s="12">
        <f t="shared" si="40"/>
        <v>1</v>
      </c>
      <c r="J550" s="12" t="str">
        <f t="shared" si="41"/>
        <v>No</v>
      </c>
      <c r="K550" s="12" t="str">
        <f t="shared" si="42"/>
        <v>Yes</v>
      </c>
      <c r="L550" s="12" t="str">
        <f t="shared" si="43"/>
        <v>Obesity</v>
      </c>
      <c r="M550" s="12" t="str">
        <f t="shared" si="44"/>
        <v>Diabetes</v>
      </c>
    </row>
    <row r="551" spans="1:13" x14ac:dyDescent="0.3">
      <c r="A551" s="8" t="s">
        <v>1821</v>
      </c>
      <c r="B551" s="8">
        <v>25.7</v>
      </c>
      <c r="C551" s="8">
        <v>4.13</v>
      </c>
      <c r="D551" s="8" t="s">
        <v>2382</v>
      </c>
      <c r="E551" s="8" t="s">
        <v>2380</v>
      </c>
      <c r="F551" s="8" t="s">
        <v>2380</v>
      </c>
      <c r="G551" s="8" t="s">
        <v>2381</v>
      </c>
      <c r="H551" s="8" t="s">
        <v>2382</v>
      </c>
      <c r="I551" s="12">
        <f t="shared" si="40"/>
        <v>0</v>
      </c>
      <c r="J551" s="12" t="str">
        <f t="shared" si="41"/>
        <v>Yes</v>
      </c>
      <c r="K551" s="12" t="str">
        <f t="shared" si="42"/>
        <v>Yes</v>
      </c>
      <c r="L551" s="12" t="str">
        <f t="shared" si="43"/>
        <v>Overweight</v>
      </c>
      <c r="M551" s="12" t="str">
        <f t="shared" si="44"/>
        <v>Normal</v>
      </c>
    </row>
    <row r="552" spans="1:13" x14ac:dyDescent="0.3">
      <c r="A552" s="8" t="s">
        <v>1820</v>
      </c>
      <c r="B552" s="8">
        <v>31.79</v>
      </c>
      <c r="C552" s="8">
        <v>4.55</v>
      </c>
      <c r="D552" s="8" t="s">
        <v>2380</v>
      </c>
      <c r="E552" s="8" t="s">
        <v>2380</v>
      </c>
      <c r="F552" s="8" t="s">
        <v>2380</v>
      </c>
      <c r="G552" s="8" t="s">
        <v>2381</v>
      </c>
      <c r="H552" s="8" t="s">
        <v>2380</v>
      </c>
      <c r="I552" s="12">
        <f t="shared" si="40"/>
        <v>0</v>
      </c>
      <c r="J552" s="12" t="str">
        <f t="shared" si="41"/>
        <v>No</v>
      </c>
      <c r="K552" s="12" t="str">
        <f t="shared" si="42"/>
        <v>No</v>
      </c>
      <c r="L552" s="12" t="str">
        <f t="shared" si="43"/>
        <v>Obesity</v>
      </c>
      <c r="M552" s="12" t="str">
        <f t="shared" si="44"/>
        <v>Normal</v>
      </c>
    </row>
    <row r="553" spans="1:13" x14ac:dyDescent="0.3">
      <c r="A553" s="8" t="s">
        <v>1819</v>
      </c>
      <c r="B553" s="8">
        <v>24.795000000000002</v>
      </c>
      <c r="C553" s="8">
        <v>4.5199999999999996</v>
      </c>
      <c r="D553" s="8" t="s">
        <v>2380</v>
      </c>
      <c r="E553" s="8" t="s">
        <v>2380</v>
      </c>
      <c r="F553" s="8" t="s">
        <v>2380</v>
      </c>
      <c r="G553" s="8" t="s">
        <v>2381</v>
      </c>
      <c r="H553" s="8" t="s">
        <v>2382</v>
      </c>
      <c r="I553" s="12">
        <f t="shared" si="40"/>
        <v>0</v>
      </c>
      <c r="J553" s="12" t="str">
        <f t="shared" si="41"/>
        <v>Yes</v>
      </c>
      <c r="K553" s="12" t="str">
        <f t="shared" si="42"/>
        <v>No</v>
      </c>
      <c r="L553" s="12" t="str">
        <f t="shared" si="43"/>
        <v>Normal Weight</v>
      </c>
      <c r="M553" s="12" t="str">
        <f t="shared" si="44"/>
        <v>Normal</v>
      </c>
    </row>
    <row r="554" spans="1:13" x14ac:dyDescent="0.3">
      <c r="A554" s="8" t="s">
        <v>1818</v>
      </c>
      <c r="B554" s="8">
        <v>53.98</v>
      </c>
      <c r="C554" s="8">
        <v>5.07</v>
      </c>
      <c r="D554" s="8" t="s">
        <v>2380</v>
      </c>
      <c r="E554" s="8" t="s">
        <v>2380</v>
      </c>
      <c r="F554" s="8" t="s">
        <v>2383</v>
      </c>
      <c r="G554" s="8">
        <v>1</v>
      </c>
      <c r="H554" s="8" t="s">
        <v>2380</v>
      </c>
      <c r="I554" s="12">
        <f t="shared" si="40"/>
        <v>1</v>
      </c>
      <c r="J554" s="12" t="str">
        <f t="shared" si="41"/>
        <v>No</v>
      </c>
      <c r="K554" s="12" t="str">
        <f t="shared" si="42"/>
        <v>No</v>
      </c>
      <c r="L554" s="12" t="str">
        <f t="shared" si="43"/>
        <v>Obesity</v>
      </c>
      <c r="M554" s="12" t="str">
        <f t="shared" si="44"/>
        <v>Normal</v>
      </c>
    </row>
    <row r="555" spans="1:13" x14ac:dyDescent="0.3">
      <c r="A555" s="8" t="s">
        <v>1817</v>
      </c>
      <c r="B555" s="8">
        <v>41.325000000000003</v>
      </c>
      <c r="C555" s="8">
        <v>4.04</v>
      </c>
      <c r="D555" s="8" t="s">
        <v>2382</v>
      </c>
      <c r="E555" s="8" t="s">
        <v>2380</v>
      </c>
      <c r="F555" s="8" t="s">
        <v>2383</v>
      </c>
      <c r="G555" s="8">
        <v>1</v>
      </c>
      <c r="H555" s="8" t="s">
        <v>2380</v>
      </c>
      <c r="I555" s="12">
        <f t="shared" si="40"/>
        <v>1</v>
      </c>
      <c r="J555" s="12" t="str">
        <f t="shared" si="41"/>
        <v>No</v>
      </c>
      <c r="K555" s="12" t="str">
        <f t="shared" si="42"/>
        <v>Yes</v>
      </c>
      <c r="L555" s="12" t="str">
        <f t="shared" si="43"/>
        <v>Obesity</v>
      </c>
      <c r="M555" s="12" t="str">
        <f t="shared" si="44"/>
        <v>Normal</v>
      </c>
    </row>
    <row r="556" spans="1:13" x14ac:dyDescent="0.3">
      <c r="A556" s="8" t="s">
        <v>1816</v>
      </c>
      <c r="B556" s="8">
        <v>51.65</v>
      </c>
      <c r="C556" s="8">
        <v>5.3</v>
      </c>
      <c r="D556" s="8" t="s">
        <v>2382</v>
      </c>
      <c r="E556" s="8" t="s">
        <v>2380</v>
      </c>
      <c r="F556" s="8" t="s">
        <v>2380</v>
      </c>
      <c r="G556" s="8" t="s">
        <v>2381</v>
      </c>
      <c r="H556" s="8" t="s">
        <v>2380</v>
      </c>
      <c r="I556" s="12">
        <f t="shared" si="40"/>
        <v>0</v>
      </c>
      <c r="J556" s="12" t="str">
        <f t="shared" si="41"/>
        <v>No</v>
      </c>
      <c r="K556" s="12" t="str">
        <f t="shared" si="42"/>
        <v>Yes</v>
      </c>
      <c r="L556" s="12" t="str">
        <f t="shared" si="43"/>
        <v>Obesity</v>
      </c>
      <c r="M556" s="12" t="str">
        <f t="shared" si="44"/>
        <v>Normal</v>
      </c>
    </row>
    <row r="557" spans="1:13" x14ac:dyDescent="0.3">
      <c r="A557" s="8" t="s">
        <v>1815</v>
      </c>
      <c r="B557" s="8">
        <v>44.52</v>
      </c>
      <c r="C557" s="8">
        <v>8.64</v>
      </c>
      <c r="D557" s="8" t="s">
        <v>2382</v>
      </c>
      <c r="E557" s="8" t="s">
        <v>2380</v>
      </c>
      <c r="F557" s="8" t="s">
        <v>2383</v>
      </c>
      <c r="G557" s="8">
        <v>1</v>
      </c>
      <c r="H557" s="8" t="s">
        <v>2380</v>
      </c>
      <c r="I557" s="12">
        <f t="shared" si="40"/>
        <v>1</v>
      </c>
      <c r="J557" s="12" t="str">
        <f t="shared" si="41"/>
        <v>No</v>
      </c>
      <c r="K557" s="12" t="str">
        <f t="shared" si="42"/>
        <v>Yes</v>
      </c>
      <c r="L557" s="12" t="str">
        <f t="shared" si="43"/>
        <v>Obesity</v>
      </c>
      <c r="M557" s="12" t="str">
        <f t="shared" si="44"/>
        <v>Diabetes</v>
      </c>
    </row>
    <row r="558" spans="1:13" x14ac:dyDescent="0.3">
      <c r="A558" s="8" t="s">
        <v>1814</v>
      </c>
      <c r="B558" s="8">
        <v>53.29</v>
      </c>
      <c r="C558" s="8">
        <v>4.03</v>
      </c>
      <c r="D558" s="8" t="s">
        <v>2380</v>
      </c>
      <c r="E558" s="8" t="s">
        <v>2380</v>
      </c>
      <c r="F558" s="8" t="s">
        <v>2383</v>
      </c>
      <c r="G558" s="8">
        <v>1</v>
      </c>
      <c r="H558" s="8" t="s">
        <v>2380</v>
      </c>
      <c r="I558" s="12">
        <f t="shared" si="40"/>
        <v>1</v>
      </c>
      <c r="J558" s="12" t="str">
        <f t="shared" si="41"/>
        <v>No</v>
      </c>
      <c r="K558" s="12" t="str">
        <f t="shared" si="42"/>
        <v>No</v>
      </c>
      <c r="L558" s="12" t="str">
        <f t="shared" si="43"/>
        <v>Obesity</v>
      </c>
      <c r="M558" s="12" t="str">
        <f t="shared" si="44"/>
        <v>Normal</v>
      </c>
    </row>
    <row r="559" spans="1:13" x14ac:dyDescent="0.3">
      <c r="A559" s="8" t="s">
        <v>1813</v>
      </c>
      <c r="B559" s="8">
        <v>46.63</v>
      </c>
      <c r="C559" s="8">
        <v>4.26</v>
      </c>
      <c r="D559" s="8" t="s">
        <v>2382</v>
      </c>
      <c r="E559" s="8" t="s">
        <v>2380</v>
      </c>
      <c r="F559" s="8" t="s">
        <v>2380</v>
      </c>
      <c r="G559" s="8">
        <v>2</v>
      </c>
      <c r="H559" s="8" t="s">
        <v>2380</v>
      </c>
      <c r="I559" s="12">
        <f t="shared" si="40"/>
        <v>2</v>
      </c>
      <c r="J559" s="12" t="str">
        <f t="shared" si="41"/>
        <v>No</v>
      </c>
      <c r="K559" s="12" t="str">
        <f t="shared" si="42"/>
        <v>Yes</v>
      </c>
      <c r="L559" s="12" t="str">
        <f t="shared" si="43"/>
        <v>Obesity</v>
      </c>
      <c r="M559" s="12" t="str">
        <f t="shared" si="44"/>
        <v>Normal</v>
      </c>
    </row>
    <row r="560" spans="1:13" x14ac:dyDescent="0.3">
      <c r="A560" s="8" t="s">
        <v>1812</v>
      </c>
      <c r="B560" s="8">
        <v>28.88</v>
      </c>
      <c r="C560" s="8">
        <v>5.35</v>
      </c>
      <c r="D560" s="8" t="s">
        <v>2380</v>
      </c>
      <c r="E560" s="8" t="s">
        <v>2380</v>
      </c>
      <c r="F560" s="8" t="s">
        <v>2383</v>
      </c>
      <c r="G560" s="8">
        <v>1</v>
      </c>
      <c r="H560" s="8" t="s">
        <v>2382</v>
      </c>
      <c r="I560" s="12">
        <f t="shared" si="40"/>
        <v>1</v>
      </c>
      <c r="J560" s="12" t="str">
        <f t="shared" si="41"/>
        <v>Yes</v>
      </c>
      <c r="K560" s="12" t="str">
        <f t="shared" si="42"/>
        <v>No</v>
      </c>
      <c r="L560" s="12" t="str">
        <f t="shared" si="43"/>
        <v>Overweight</v>
      </c>
      <c r="M560" s="12" t="str">
        <f t="shared" si="44"/>
        <v>Normal</v>
      </c>
    </row>
    <row r="561" spans="1:13" x14ac:dyDescent="0.3">
      <c r="A561" s="8" t="s">
        <v>1811</v>
      </c>
      <c r="B561" s="8">
        <v>23.98</v>
      </c>
      <c r="C561" s="8">
        <v>4.9000000000000004</v>
      </c>
      <c r="D561" s="8" t="s">
        <v>2380</v>
      </c>
      <c r="E561" s="8" t="s">
        <v>2380</v>
      </c>
      <c r="F561" s="8" t="s">
        <v>2380</v>
      </c>
      <c r="G561" s="8" t="s">
        <v>2381</v>
      </c>
      <c r="H561" s="8" t="s">
        <v>31</v>
      </c>
      <c r="I561" s="12">
        <f t="shared" si="40"/>
        <v>0</v>
      </c>
      <c r="J561" s="12" t="str">
        <f t="shared" si="41"/>
        <v>?</v>
      </c>
      <c r="K561" s="12" t="str">
        <f t="shared" si="42"/>
        <v>No</v>
      </c>
      <c r="L561" s="12" t="str">
        <f t="shared" si="43"/>
        <v>Normal Weight</v>
      </c>
      <c r="M561" s="12" t="str">
        <f t="shared" si="44"/>
        <v>Normal</v>
      </c>
    </row>
    <row r="562" spans="1:13" x14ac:dyDescent="0.3">
      <c r="A562" s="8" t="s">
        <v>1810</v>
      </c>
      <c r="B562" s="8">
        <v>23.65</v>
      </c>
      <c r="C562" s="8">
        <v>4.5</v>
      </c>
      <c r="D562" s="8" t="s">
        <v>2380</v>
      </c>
      <c r="E562" s="8" t="s">
        <v>2380</v>
      </c>
      <c r="F562" s="8" t="s">
        <v>2380</v>
      </c>
      <c r="G562" s="8" t="s">
        <v>2381</v>
      </c>
      <c r="H562" s="8" t="s">
        <v>2380</v>
      </c>
      <c r="I562" s="12">
        <f t="shared" si="40"/>
        <v>0</v>
      </c>
      <c r="J562" s="12" t="str">
        <f t="shared" si="41"/>
        <v>No</v>
      </c>
      <c r="K562" s="12" t="str">
        <f t="shared" si="42"/>
        <v>No</v>
      </c>
      <c r="L562" s="12" t="str">
        <f t="shared" si="43"/>
        <v>Normal Weight</v>
      </c>
      <c r="M562" s="12" t="str">
        <f t="shared" si="44"/>
        <v>Normal</v>
      </c>
    </row>
    <row r="563" spans="1:13" x14ac:dyDescent="0.3">
      <c r="A563" s="8" t="s">
        <v>1809</v>
      </c>
      <c r="B563" s="8">
        <v>49.09</v>
      </c>
      <c r="C563" s="8">
        <v>8.3800000000000008</v>
      </c>
      <c r="D563" s="8" t="s">
        <v>2382</v>
      </c>
      <c r="E563" s="8" t="s">
        <v>2380</v>
      </c>
      <c r="F563" s="8" t="s">
        <v>2380</v>
      </c>
      <c r="G563" s="8">
        <v>2</v>
      </c>
      <c r="H563" s="8" t="s">
        <v>2380</v>
      </c>
      <c r="I563" s="12">
        <f t="shared" si="40"/>
        <v>2</v>
      </c>
      <c r="J563" s="12" t="str">
        <f t="shared" si="41"/>
        <v>No</v>
      </c>
      <c r="K563" s="12" t="str">
        <f t="shared" si="42"/>
        <v>Yes</v>
      </c>
      <c r="L563" s="12" t="str">
        <f t="shared" si="43"/>
        <v>Obesity</v>
      </c>
      <c r="M563" s="12" t="str">
        <f t="shared" si="44"/>
        <v>Diabetes</v>
      </c>
    </row>
    <row r="564" spans="1:13" x14ac:dyDescent="0.3">
      <c r="A564" s="8" t="s">
        <v>1808</v>
      </c>
      <c r="B564" s="8">
        <v>28.024999999999999</v>
      </c>
      <c r="C564" s="8">
        <v>7.03</v>
      </c>
      <c r="D564" s="8" t="s">
        <v>2380</v>
      </c>
      <c r="E564" s="8" t="s">
        <v>2380</v>
      </c>
      <c r="F564" s="8" t="s">
        <v>2380</v>
      </c>
      <c r="G564" s="8" t="s">
        <v>2381</v>
      </c>
      <c r="H564" s="8" t="s">
        <v>2382</v>
      </c>
      <c r="I564" s="12">
        <f t="shared" si="40"/>
        <v>0</v>
      </c>
      <c r="J564" s="12" t="str">
        <f t="shared" si="41"/>
        <v>Yes</v>
      </c>
      <c r="K564" s="12" t="str">
        <f t="shared" si="42"/>
        <v>No</v>
      </c>
      <c r="L564" s="12" t="str">
        <f t="shared" si="43"/>
        <v>Overweight</v>
      </c>
      <c r="M564" s="12" t="str">
        <f t="shared" si="44"/>
        <v>Diabetes</v>
      </c>
    </row>
    <row r="565" spans="1:13" x14ac:dyDescent="0.3">
      <c r="A565" s="8" t="s">
        <v>1807</v>
      </c>
      <c r="B565" s="8">
        <v>43.32</v>
      </c>
      <c r="C565" s="8">
        <v>8.75</v>
      </c>
      <c r="D565" s="8" t="s">
        <v>2382</v>
      </c>
      <c r="E565" s="8" t="s">
        <v>2380</v>
      </c>
      <c r="F565" s="8" t="s">
        <v>2383</v>
      </c>
      <c r="G565" s="8">
        <v>1</v>
      </c>
      <c r="H565" s="8" t="s">
        <v>2380</v>
      </c>
      <c r="I565" s="12">
        <f t="shared" si="40"/>
        <v>1</v>
      </c>
      <c r="J565" s="12" t="str">
        <f t="shared" si="41"/>
        <v>No</v>
      </c>
      <c r="K565" s="12" t="str">
        <f t="shared" si="42"/>
        <v>Yes</v>
      </c>
      <c r="L565" s="12" t="str">
        <f t="shared" si="43"/>
        <v>Obesity</v>
      </c>
      <c r="M565" s="12" t="str">
        <f t="shared" si="44"/>
        <v>Diabetes</v>
      </c>
    </row>
    <row r="566" spans="1:13" x14ac:dyDescent="0.3">
      <c r="A566" s="8" t="s">
        <v>1806</v>
      </c>
      <c r="B566" s="8">
        <v>45.92</v>
      </c>
      <c r="C566" s="8">
        <v>9.51</v>
      </c>
      <c r="D566" s="8" t="s">
        <v>2380</v>
      </c>
      <c r="E566" s="8" t="s">
        <v>2380</v>
      </c>
      <c r="F566" s="8" t="s">
        <v>2380</v>
      </c>
      <c r="G566" s="8" t="s">
        <v>2381</v>
      </c>
      <c r="H566" s="8" t="s">
        <v>2380</v>
      </c>
      <c r="I566" s="12">
        <f t="shared" si="40"/>
        <v>0</v>
      </c>
      <c r="J566" s="12" t="str">
        <f t="shared" si="41"/>
        <v>No</v>
      </c>
      <c r="K566" s="12" t="str">
        <f t="shared" si="42"/>
        <v>No</v>
      </c>
      <c r="L566" s="12" t="str">
        <f t="shared" si="43"/>
        <v>Obesity</v>
      </c>
      <c r="M566" s="12" t="str">
        <f t="shared" si="44"/>
        <v>Diabetes</v>
      </c>
    </row>
    <row r="567" spans="1:13" x14ac:dyDescent="0.3">
      <c r="A567" s="8" t="s">
        <v>1805</v>
      </c>
      <c r="B567" s="8">
        <v>44.03</v>
      </c>
      <c r="C567" s="8">
        <v>9.36</v>
      </c>
      <c r="D567" s="8" t="s">
        <v>2380</v>
      </c>
      <c r="E567" s="8" t="s">
        <v>2380</v>
      </c>
      <c r="F567" s="8" t="s">
        <v>2380</v>
      </c>
      <c r="G567" s="8" t="s">
        <v>2381</v>
      </c>
      <c r="H567" s="8" t="s">
        <v>2380</v>
      </c>
      <c r="I567" s="12">
        <f t="shared" si="40"/>
        <v>0</v>
      </c>
      <c r="J567" s="12" t="str">
        <f t="shared" si="41"/>
        <v>No</v>
      </c>
      <c r="K567" s="12" t="str">
        <f t="shared" si="42"/>
        <v>No</v>
      </c>
      <c r="L567" s="12" t="str">
        <f t="shared" si="43"/>
        <v>Obesity</v>
      </c>
      <c r="M567" s="12" t="str">
        <f t="shared" si="44"/>
        <v>Diabetes</v>
      </c>
    </row>
    <row r="568" spans="1:13" x14ac:dyDescent="0.3">
      <c r="A568" s="8" t="s">
        <v>1804</v>
      </c>
      <c r="B568" s="8">
        <v>24.6</v>
      </c>
      <c r="C568" s="8">
        <v>4.8099999999999996</v>
      </c>
      <c r="D568" s="8" t="s">
        <v>2380</v>
      </c>
      <c r="E568" s="8" t="s">
        <v>2380</v>
      </c>
      <c r="F568" s="8" t="s">
        <v>2380</v>
      </c>
      <c r="G568" s="8" t="s">
        <v>2381</v>
      </c>
      <c r="H568" s="8" t="s">
        <v>2382</v>
      </c>
      <c r="I568" s="12">
        <f t="shared" si="40"/>
        <v>0</v>
      </c>
      <c r="J568" s="12" t="str">
        <f t="shared" si="41"/>
        <v>Yes</v>
      </c>
      <c r="K568" s="12" t="str">
        <f t="shared" si="42"/>
        <v>No</v>
      </c>
      <c r="L568" s="12" t="str">
        <f t="shared" si="43"/>
        <v>Normal Weight</v>
      </c>
      <c r="M568" s="12" t="str">
        <f t="shared" si="44"/>
        <v>Normal</v>
      </c>
    </row>
    <row r="569" spans="1:13" x14ac:dyDescent="0.3">
      <c r="A569" s="8" t="s">
        <v>1803</v>
      </c>
      <c r="B569" s="8">
        <v>49.15</v>
      </c>
      <c r="C569" s="8">
        <v>8.08</v>
      </c>
      <c r="D569" s="8" t="s">
        <v>2380</v>
      </c>
      <c r="E569" s="8" t="s">
        <v>2380</v>
      </c>
      <c r="F569" s="8" t="s">
        <v>2380</v>
      </c>
      <c r="G569" s="8" t="s">
        <v>2381</v>
      </c>
      <c r="H569" s="8" t="s">
        <v>2380</v>
      </c>
      <c r="I569" s="12">
        <f t="shared" si="40"/>
        <v>0</v>
      </c>
      <c r="J569" s="12" t="str">
        <f t="shared" si="41"/>
        <v>No</v>
      </c>
      <c r="K569" s="12" t="str">
        <f t="shared" si="42"/>
        <v>No</v>
      </c>
      <c r="L569" s="12" t="str">
        <f t="shared" si="43"/>
        <v>Obesity</v>
      </c>
      <c r="M569" s="12" t="str">
        <f t="shared" si="44"/>
        <v>Diabetes</v>
      </c>
    </row>
    <row r="570" spans="1:13" x14ac:dyDescent="0.3">
      <c r="A570" s="8" t="s">
        <v>1802</v>
      </c>
      <c r="B570" s="8">
        <v>28.31</v>
      </c>
      <c r="C570" s="8">
        <v>6.29</v>
      </c>
      <c r="D570" s="8" t="s">
        <v>2380</v>
      </c>
      <c r="E570" s="8" t="s">
        <v>2380</v>
      </c>
      <c r="F570" s="8" t="s">
        <v>2383</v>
      </c>
      <c r="G570" s="8">
        <v>1</v>
      </c>
      <c r="H570" s="8" t="s">
        <v>2382</v>
      </c>
      <c r="I570" s="12">
        <f t="shared" si="40"/>
        <v>1</v>
      </c>
      <c r="J570" s="12" t="str">
        <f t="shared" si="41"/>
        <v>Yes</v>
      </c>
      <c r="K570" s="12" t="str">
        <f t="shared" si="42"/>
        <v>No</v>
      </c>
      <c r="L570" s="12" t="str">
        <f t="shared" si="43"/>
        <v>Overweight</v>
      </c>
      <c r="M570" s="12" t="str">
        <f t="shared" si="44"/>
        <v>Prediabetes</v>
      </c>
    </row>
    <row r="571" spans="1:13" x14ac:dyDescent="0.3">
      <c r="A571" s="8" t="s">
        <v>1801</v>
      </c>
      <c r="B571" s="8">
        <v>22.99</v>
      </c>
      <c r="C571" s="8">
        <v>6.29</v>
      </c>
      <c r="D571" s="8" t="s">
        <v>2380</v>
      </c>
      <c r="E571" s="8" t="s">
        <v>2380</v>
      </c>
      <c r="F571" s="8" t="s">
        <v>2380</v>
      </c>
      <c r="G571" s="8">
        <v>1</v>
      </c>
      <c r="H571" s="8" t="s">
        <v>2382</v>
      </c>
      <c r="I571" s="12">
        <f t="shared" si="40"/>
        <v>1</v>
      </c>
      <c r="J571" s="12" t="str">
        <f t="shared" si="41"/>
        <v>Yes</v>
      </c>
      <c r="K571" s="12" t="str">
        <f t="shared" si="42"/>
        <v>No</v>
      </c>
      <c r="L571" s="12" t="str">
        <f t="shared" si="43"/>
        <v>Normal Weight</v>
      </c>
      <c r="M571" s="12" t="str">
        <f t="shared" si="44"/>
        <v>Prediabetes</v>
      </c>
    </row>
    <row r="572" spans="1:13" x14ac:dyDescent="0.3">
      <c r="A572" s="8" t="s">
        <v>1800</v>
      </c>
      <c r="B572" s="8">
        <v>29.07</v>
      </c>
      <c r="C572" s="8">
        <v>5.12</v>
      </c>
      <c r="D572" s="8" t="s">
        <v>2380</v>
      </c>
      <c r="E572" s="8" t="s">
        <v>2380</v>
      </c>
      <c r="F572" s="8" t="s">
        <v>2383</v>
      </c>
      <c r="G572" s="8">
        <v>1</v>
      </c>
      <c r="H572" s="8" t="s">
        <v>2382</v>
      </c>
      <c r="I572" s="12">
        <f t="shared" si="40"/>
        <v>1</v>
      </c>
      <c r="J572" s="12" t="str">
        <f t="shared" si="41"/>
        <v>Yes</v>
      </c>
      <c r="K572" s="12" t="str">
        <f t="shared" si="42"/>
        <v>No</v>
      </c>
      <c r="L572" s="12" t="str">
        <f t="shared" si="43"/>
        <v>Overweight</v>
      </c>
      <c r="M572" s="12" t="str">
        <f t="shared" si="44"/>
        <v>Normal</v>
      </c>
    </row>
    <row r="573" spans="1:13" x14ac:dyDescent="0.3">
      <c r="A573" s="8" t="s">
        <v>1799</v>
      </c>
      <c r="B573" s="8">
        <v>42.02</v>
      </c>
      <c r="C573" s="8">
        <v>9.9499999999999993</v>
      </c>
      <c r="D573" s="8" t="s">
        <v>2382</v>
      </c>
      <c r="E573" s="8" t="s">
        <v>2380</v>
      </c>
      <c r="F573" s="8" t="s">
        <v>2383</v>
      </c>
      <c r="G573" s="8">
        <v>1</v>
      </c>
      <c r="H573" s="8" t="s">
        <v>2380</v>
      </c>
      <c r="I573" s="12">
        <f t="shared" si="40"/>
        <v>1</v>
      </c>
      <c r="J573" s="12" t="str">
        <f t="shared" si="41"/>
        <v>No</v>
      </c>
      <c r="K573" s="12" t="str">
        <f t="shared" si="42"/>
        <v>Yes</v>
      </c>
      <c r="L573" s="12" t="str">
        <f t="shared" si="43"/>
        <v>Obesity</v>
      </c>
      <c r="M573" s="12" t="str">
        <f t="shared" si="44"/>
        <v>Diabetes</v>
      </c>
    </row>
    <row r="574" spans="1:13" x14ac:dyDescent="0.3">
      <c r="A574" s="8" t="s">
        <v>1798</v>
      </c>
      <c r="B574" s="8">
        <v>49.07</v>
      </c>
      <c r="C574" s="8">
        <v>9.08</v>
      </c>
      <c r="D574" s="8" t="s">
        <v>2382</v>
      </c>
      <c r="E574" s="8" t="s">
        <v>2380</v>
      </c>
      <c r="F574" s="8" t="s">
        <v>2380</v>
      </c>
      <c r="G574" s="8">
        <v>1</v>
      </c>
      <c r="H574" s="8" t="s">
        <v>2380</v>
      </c>
      <c r="I574" s="12">
        <f t="shared" si="40"/>
        <v>1</v>
      </c>
      <c r="J574" s="12" t="str">
        <f t="shared" si="41"/>
        <v>No</v>
      </c>
      <c r="K574" s="12" t="str">
        <f t="shared" si="42"/>
        <v>Yes</v>
      </c>
      <c r="L574" s="12" t="str">
        <f t="shared" si="43"/>
        <v>Obesity</v>
      </c>
      <c r="M574" s="12" t="str">
        <f t="shared" si="44"/>
        <v>Diabetes</v>
      </c>
    </row>
    <row r="575" spans="1:13" x14ac:dyDescent="0.3">
      <c r="A575" s="8" t="s">
        <v>1797</v>
      </c>
      <c r="B575" s="8">
        <v>19.8</v>
      </c>
      <c r="C575" s="8">
        <v>4.82</v>
      </c>
      <c r="D575" s="8" t="s">
        <v>2380</v>
      </c>
      <c r="E575" s="8" t="s">
        <v>2380</v>
      </c>
      <c r="F575" s="8" t="s">
        <v>2380</v>
      </c>
      <c r="G575" s="8" t="s">
        <v>2381</v>
      </c>
      <c r="H575" s="8" t="s">
        <v>2382</v>
      </c>
      <c r="I575" s="12">
        <f t="shared" si="40"/>
        <v>0</v>
      </c>
      <c r="J575" s="12" t="str">
        <f t="shared" si="41"/>
        <v>Yes</v>
      </c>
      <c r="K575" s="12" t="str">
        <f t="shared" si="42"/>
        <v>No</v>
      </c>
      <c r="L575" s="12" t="str">
        <f t="shared" si="43"/>
        <v>Normal Weight</v>
      </c>
      <c r="M575" s="12" t="str">
        <f t="shared" si="44"/>
        <v>Normal</v>
      </c>
    </row>
    <row r="576" spans="1:13" x14ac:dyDescent="0.3">
      <c r="A576" s="8" t="s">
        <v>1796</v>
      </c>
      <c r="B576" s="8">
        <v>27.36</v>
      </c>
      <c r="C576" s="8">
        <v>4.6500000000000004</v>
      </c>
      <c r="D576" s="8" t="s">
        <v>2380</v>
      </c>
      <c r="E576" s="8" t="s">
        <v>2382</v>
      </c>
      <c r="F576" s="8" t="s">
        <v>2380</v>
      </c>
      <c r="G576" s="8">
        <v>1</v>
      </c>
      <c r="H576" s="8" t="s">
        <v>2382</v>
      </c>
      <c r="I576" s="12">
        <f t="shared" si="40"/>
        <v>1</v>
      </c>
      <c r="J576" s="12" t="str">
        <f t="shared" si="41"/>
        <v>Yes</v>
      </c>
      <c r="K576" s="12" t="str">
        <f t="shared" si="42"/>
        <v>No</v>
      </c>
      <c r="L576" s="12" t="str">
        <f t="shared" si="43"/>
        <v>Overweight</v>
      </c>
      <c r="M576" s="12" t="str">
        <f t="shared" si="44"/>
        <v>Normal</v>
      </c>
    </row>
    <row r="577" spans="1:13" x14ac:dyDescent="0.3">
      <c r="A577" s="8" t="s">
        <v>1795</v>
      </c>
      <c r="B577" s="8">
        <v>42.95</v>
      </c>
      <c r="C577" s="8">
        <v>5.16</v>
      </c>
      <c r="D577" s="8" t="s">
        <v>2382</v>
      </c>
      <c r="E577" s="8" t="s">
        <v>2380</v>
      </c>
      <c r="F577" s="8" t="s">
        <v>2380</v>
      </c>
      <c r="G577" s="8">
        <v>1</v>
      </c>
      <c r="H577" s="8" t="s">
        <v>2380</v>
      </c>
      <c r="I577" s="12">
        <f t="shared" si="40"/>
        <v>1</v>
      </c>
      <c r="J577" s="12" t="str">
        <f t="shared" si="41"/>
        <v>No</v>
      </c>
      <c r="K577" s="12" t="str">
        <f t="shared" si="42"/>
        <v>Yes</v>
      </c>
      <c r="L577" s="12" t="str">
        <f t="shared" si="43"/>
        <v>Obesity</v>
      </c>
      <c r="M577" s="12" t="str">
        <f t="shared" si="44"/>
        <v>Normal</v>
      </c>
    </row>
    <row r="578" spans="1:13" x14ac:dyDescent="0.3">
      <c r="A578" s="8" t="s">
        <v>1794</v>
      </c>
      <c r="B578" s="8">
        <v>42.66</v>
      </c>
      <c r="C578" s="8">
        <v>10.44</v>
      </c>
      <c r="D578" s="8" t="s">
        <v>2380</v>
      </c>
      <c r="E578" s="8" t="s">
        <v>2380</v>
      </c>
      <c r="F578" s="8" t="s">
        <v>2380</v>
      </c>
      <c r="G578" s="8" t="s">
        <v>2381</v>
      </c>
      <c r="H578" s="8" t="s">
        <v>2380</v>
      </c>
      <c r="I578" s="12">
        <f t="shared" si="40"/>
        <v>0</v>
      </c>
      <c r="J578" s="12" t="str">
        <f t="shared" si="41"/>
        <v>No</v>
      </c>
      <c r="K578" s="12" t="str">
        <f t="shared" si="42"/>
        <v>No</v>
      </c>
      <c r="L578" s="12" t="str">
        <f t="shared" si="43"/>
        <v>Obesity</v>
      </c>
      <c r="M578" s="12" t="str">
        <f t="shared" si="44"/>
        <v>Diabetes</v>
      </c>
    </row>
    <row r="579" spans="1:13" x14ac:dyDescent="0.3">
      <c r="A579" s="8" t="s">
        <v>1793</v>
      </c>
      <c r="B579" s="8">
        <v>33.630000000000003</v>
      </c>
      <c r="C579" s="8">
        <v>5.69</v>
      </c>
      <c r="D579" s="8" t="s">
        <v>2380</v>
      </c>
      <c r="E579" s="8" t="s">
        <v>2380</v>
      </c>
      <c r="F579" s="8" t="s">
        <v>2380</v>
      </c>
      <c r="G579" s="8">
        <v>1</v>
      </c>
      <c r="H579" s="8" t="s">
        <v>2380</v>
      </c>
      <c r="I579" s="12">
        <f t="shared" ref="I579:I642" si="45">IF(G579="No major surgery",0,G579)</f>
        <v>1</v>
      </c>
      <c r="J579" s="12" t="str">
        <f t="shared" ref="J579:J642" si="46">PROPER(H579)</f>
        <v>No</v>
      </c>
      <c r="K579" s="12" t="str">
        <f t="shared" ref="K579:K642" si="47">PROPER(D579)</f>
        <v>No</v>
      </c>
      <c r="L579" s="12" t="str">
        <f t="shared" ref="L579:L642" si="48">IF(B579&lt;18.5,"Underweight",IF(B579&lt;25,"Normal Weight",IF(B579&lt;30,"Overweight","Obesity")))</f>
        <v>Obesity</v>
      </c>
      <c r="M579" s="12" t="str">
        <f t="shared" ref="M579:M642" si="49">IF(C579&lt;5.7,"Normal",IF(C579&lt;6.5,"Prediabetes","Diabetes"))</f>
        <v>Normal</v>
      </c>
    </row>
    <row r="580" spans="1:13" x14ac:dyDescent="0.3">
      <c r="A580" s="8" t="s">
        <v>1792</v>
      </c>
      <c r="B580" s="8">
        <v>26.84</v>
      </c>
      <c r="C580" s="8">
        <v>6.5</v>
      </c>
      <c r="D580" s="8" t="s">
        <v>2380</v>
      </c>
      <c r="E580" s="8" t="s">
        <v>2380</v>
      </c>
      <c r="F580" s="8" t="s">
        <v>2380</v>
      </c>
      <c r="G580" s="8" t="s">
        <v>2381</v>
      </c>
      <c r="H580" s="8" t="s">
        <v>2382</v>
      </c>
      <c r="I580" s="12">
        <f t="shared" si="45"/>
        <v>0</v>
      </c>
      <c r="J580" s="12" t="str">
        <f t="shared" si="46"/>
        <v>Yes</v>
      </c>
      <c r="K580" s="12" t="str">
        <f t="shared" si="47"/>
        <v>No</v>
      </c>
      <c r="L580" s="12" t="str">
        <f t="shared" si="48"/>
        <v>Overweight</v>
      </c>
      <c r="M580" s="12" t="str">
        <f t="shared" si="49"/>
        <v>Diabetes</v>
      </c>
    </row>
    <row r="581" spans="1:13" x14ac:dyDescent="0.3">
      <c r="A581" s="8" t="s">
        <v>1791</v>
      </c>
      <c r="B581" s="8">
        <v>28.3</v>
      </c>
      <c r="C581" s="8">
        <v>5.73</v>
      </c>
      <c r="D581" s="8" t="s">
        <v>2380</v>
      </c>
      <c r="E581" s="8" t="s">
        <v>2380</v>
      </c>
      <c r="F581" s="8" t="s">
        <v>2383</v>
      </c>
      <c r="G581" s="8">
        <v>1</v>
      </c>
      <c r="H581" s="8" t="s">
        <v>2382</v>
      </c>
      <c r="I581" s="12">
        <f t="shared" si="45"/>
        <v>1</v>
      </c>
      <c r="J581" s="12" t="str">
        <f t="shared" si="46"/>
        <v>Yes</v>
      </c>
      <c r="K581" s="12" t="str">
        <f t="shared" si="47"/>
        <v>No</v>
      </c>
      <c r="L581" s="12" t="str">
        <f t="shared" si="48"/>
        <v>Overweight</v>
      </c>
      <c r="M581" s="12" t="str">
        <f t="shared" si="49"/>
        <v>Prediabetes</v>
      </c>
    </row>
    <row r="582" spans="1:13" x14ac:dyDescent="0.3">
      <c r="A582" s="8" t="s">
        <v>1790</v>
      </c>
      <c r="B582" s="8">
        <v>27.06</v>
      </c>
      <c r="C582" s="8">
        <v>5.74</v>
      </c>
      <c r="D582" s="8" t="s">
        <v>2382</v>
      </c>
      <c r="E582" s="8" t="s">
        <v>2380</v>
      </c>
      <c r="F582" s="8" t="s">
        <v>2380</v>
      </c>
      <c r="G582" s="8" t="s">
        <v>2381</v>
      </c>
      <c r="H582" s="8" t="s">
        <v>2382</v>
      </c>
      <c r="I582" s="12">
        <f t="shared" si="45"/>
        <v>0</v>
      </c>
      <c r="J582" s="12" t="str">
        <f t="shared" si="46"/>
        <v>Yes</v>
      </c>
      <c r="K582" s="12" t="str">
        <f t="shared" si="47"/>
        <v>Yes</v>
      </c>
      <c r="L582" s="12" t="str">
        <f t="shared" si="48"/>
        <v>Overweight</v>
      </c>
      <c r="M582" s="12" t="str">
        <f t="shared" si="49"/>
        <v>Prediabetes</v>
      </c>
    </row>
    <row r="583" spans="1:13" x14ac:dyDescent="0.3">
      <c r="A583" s="8" t="s">
        <v>1789</v>
      </c>
      <c r="B583" s="8">
        <v>47.13</v>
      </c>
      <c r="C583" s="8">
        <v>8.6999999999999993</v>
      </c>
      <c r="D583" s="8" t="s">
        <v>2380</v>
      </c>
      <c r="E583" s="8" t="s">
        <v>2380</v>
      </c>
      <c r="F583" s="8" t="s">
        <v>2380</v>
      </c>
      <c r="G583" s="8" t="s">
        <v>2381</v>
      </c>
      <c r="H583" s="8" t="s">
        <v>2380</v>
      </c>
      <c r="I583" s="12">
        <f t="shared" si="45"/>
        <v>0</v>
      </c>
      <c r="J583" s="12" t="str">
        <f t="shared" si="46"/>
        <v>No</v>
      </c>
      <c r="K583" s="12" t="str">
        <f t="shared" si="47"/>
        <v>No</v>
      </c>
      <c r="L583" s="12" t="str">
        <f t="shared" si="48"/>
        <v>Obesity</v>
      </c>
      <c r="M583" s="12" t="str">
        <f t="shared" si="49"/>
        <v>Diabetes</v>
      </c>
    </row>
    <row r="584" spans="1:13" x14ac:dyDescent="0.3">
      <c r="A584" s="8" t="s">
        <v>1788</v>
      </c>
      <c r="B584" s="8">
        <v>51.72</v>
      </c>
      <c r="C584" s="8">
        <v>5.09</v>
      </c>
      <c r="D584" s="8" t="s">
        <v>2380</v>
      </c>
      <c r="E584" s="8" t="s">
        <v>2380</v>
      </c>
      <c r="F584" s="8" t="s">
        <v>2380</v>
      </c>
      <c r="G584" s="8" t="s">
        <v>2381</v>
      </c>
      <c r="H584" s="8" t="s">
        <v>2380</v>
      </c>
      <c r="I584" s="12">
        <f t="shared" si="45"/>
        <v>0</v>
      </c>
      <c r="J584" s="12" t="str">
        <f t="shared" si="46"/>
        <v>No</v>
      </c>
      <c r="K584" s="12" t="str">
        <f t="shared" si="47"/>
        <v>No</v>
      </c>
      <c r="L584" s="12" t="str">
        <f t="shared" si="48"/>
        <v>Obesity</v>
      </c>
      <c r="M584" s="12" t="str">
        <f t="shared" si="49"/>
        <v>Normal</v>
      </c>
    </row>
    <row r="585" spans="1:13" x14ac:dyDescent="0.3">
      <c r="A585" s="8" t="s">
        <v>1787</v>
      </c>
      <c r="B585" s="8">
        <v>48.59</v>
      </c>
      <c r="C585" s="8">
        <v>5.57</v>
      </c>
      <c r="D585" s="8" t="s">
        <v>2380</v>
      </c>
      <c r="E585" s="8" t="s">
        <v>2380</v>
      </c>
      <c r="F585" s="8" t="s">
        <v>2380</v>
      </c>
      <c r="G585" s="8" t="s">
        <v>2381</v>
      </c>
      <c r="H585" s="8" t="s">
        <v>2380</v>
      </c>
      <c r="I585" s="12">
        <f t="shared" si="45"/>
        <v>0</v>
      </c>
      <c r="J585" s="12" t="str">
        <f t="shared" si="46"/>
        <v>No</v>
      </c>
      <c r="K585" s="12" t="str">
        <f t="shared" si="47"/>
        <v>No</v>
      </c>
      <c r="L585" s="12" t="str">
        <f t="shared" si="48"/>
        <v>Obesity</v>
      </c>
      <c r="M585" s="12" t="str">
        <f t="shared" si="49"/>
        <v>Normal</v>
      </c>
    </row>
    <row r="586" spans="1:13" x14ac:dyDescent="0.3">
      <c r="A586" s="8" t="s">
        <v>1786</v>
      </c>
      <c r="B586" s="8">
        <v>45.18</v>
      </c>
      <c r="C586" s="8">
        <v>10.87</v>
      </c>
      <c r="D586" s="8" t="s">
        <v>2380</v>
      </c>
      <c r="E586" s="8" t="s">
        <v>2380</v>
      </c>
      <c r="F586" s="8" t="s">
        <v>2380</v>
      </c>
      <c r="G586" s="8" t="s">
        <v>2381</v>
      </c>
      <c r="H586" s="8" t="s">
        <v>2380</v>
      </c>
      <c r="I586" s="12">
        <f t="shared" si="45"/>
        <v>0</v>
      </c>
      <c r="J586" s="12" t="str">
        <f t="shared" si="46"/>
        <v>No</v>
      </c>
      <c r="K586" s="12" t="str">
        <f t="shared" si="47"/>
        <v>No</v>
      </c>
      <c r="L586" s="12" t="str">
        <f t="shared" si="48"/>
        <v>Obesity</v>
      </c>
      <c r="M586" s="12" t="str">
        <f t="shared" si="49"/>
        <v>Diabetes</v>
      </c>
    </row>
    <row r="587" spans="1:13" x14ac:dyDescent="0.3">
      <c r="A587" s="8" t="s">
        <v>1785</v>
      </c>
      <c r="B587" s="8">
        <v>27.9</v>
      </c>
      <c r="C587" s="8">
        <v>6.02</v>
      </c>
      <c r="D587" s="8" t="s">
        <v>2380</v>
      </c>
      <c r="E587" s="8" t="s">
        <v>2380</v>
      </c>
      <c r="F587" s="8" t="s">
        <v>2383</v>
      </c>
      <c r="G587" s="8">
        <v>1</v>
      </c>
      <c r="H587" s="8" t="s">
        <v>2382</v>
      </c>
      <c r="I587" s="12">
        <f t="shared" si="45"/>
        <v>1</v>
      </c>
      <c r="J587" s="12" t="str">
        <f t="shared" si="46"/>
        <v>Yes</v>
      </c>
      <c r="K587" s="12" t="str">
        <f t="shared" si="47"/>
        <v>No</v>
      </c>
      <c r="L587" s="12" t="str">
        <f t="shared" si="48"/>
        <v>Overweight</v>
      </c>
      <c r="M587" s="12" t="str">
        <f t="shared" si="49"/>
        <v>Prediabetes</v>
      </c>
    </row>
    <row r="588" spans="1:13" x14ac:dyDescent="0.3">
      <c r="A588" s="8" t="s">
        <v>1784</v>
      </c>
      <c r="B588" s="8">
        <v>51.33</v>
      </c>
      <c r="C588" s="8">
        <v>7</v>
      </c>
      <c r="D588" s="8" t="s">
        <v>2380</v>
      </c>
      <c r="E588" s="8" t="s">
        <v>2380</v>
      </c>
      <c r="F588" s="8" t="s">
        <v>2380</v>
      </c>
      <c r="G588" s="8" t="s">
        <v>2381</v>
      </c>
      <c r="H588" s="8" t="s">
        <v>2380</v>
      </c>
      <c r="I588" s="12">
        <f t="shared" si="45"/>
        <v>0</v>
      </c>
      <c r="J588" s="12" t="str">
        <f t="shared" si="46"/>
        <v>No</v>
      </c>
      <c r="K588" s="12" t="str">
        <f t="shared" si="47"/>
        <v>No</v>
      </c>
      <c r="L588" s="12" t="str">
        <f t="shared" si="48"/>
        <v>Obesity</v>
      </c>
      <c r="M588" s="12" t="str">
        <f t="shared" si="49"/>
        <v>Diabetes</v>
      </c>
    </row>
    <row r="589" spans="1:13" x14ac:dyDescent="0.3">
      <c r="A589" s="8" t="s">
        <v>1783</v>
      </c>
      <c r="B589" s="8">
        <v>30.59</v>
      </c>
      <c r="C589" s="8">
        <v>5.56</v>
      </c>
      <c r="D589" s="8" t="s">
        <v>2382</v>
      </c>
      <c r="E589" s="8" t="s">
        <v>2380</v>
      </c>
      <c r="F589" s="8" t="s">
        <v>2380</v>
      </c>
      <c r="G589" s="8">
        <v>1</v>
      </c>
      <c r="H589" s="8" t="s">
        <v>2380</v>
      </c>
      <c r="I589" s="12">
        <f t="shared" si="45"/>
        <v>1</v>
      </c>
      <c r="J589" s="12" t="str">
        <f t="shared" si="46"/>
        <v>No</v>
      </c>
      <c r="K589" s="12" t="str">
        <f t="shared" si="47"/>
        <v>Yes</v>
      </c>
      <c r="L589" s="12" t="str">
        <f t="shared" si="48"/>
        <v>Obesity</v>
      </c>
      <c r="M589" s="12" t="str">
        <f t="shared" si="49"/>
        <v>Normal</v>
      </c>
    </row>
    <row r="590" spans="1:13" x14ac:dyDescent="0.3">
      <c r="A590" s="8" t="s">
        <v>1782</v>
      </c>
      <c r="B590" s="8">
        <v>39.229999999999997</v>
      </c>
      <c r="C590" s="8">
        <v>8.4499999999999993</v>
      </c>
      <c r="D590" s="8" t="s">
        <v>2380</v>
      </c>
      <c r="E590" s="8" t="s">
        <v>2380</v>
      </c>
      <c r="F590" s="8" t="s">
        <v>2380</v>
      </c>
      <c r="G590" s="8" t="s">
        <v>2381</v>
      </c>
      <c r="H590" s="8" t="s">
        <v>2380</v>
      </c>
      <c r="I590" s="12">
        <f t="shared" si="45"/>
        <v>0</v>
      </c>
      <c r="J590" s="12" t="str">
        <f t="shared" si="46"/>
        <v>No</v>
      </c>
      <c r="K590" s="12" t="str">
        <f t="shared" si="47"/>
        <v>No</v>
      </c>
      <c r="L590" s="12" t="str">
        <f t="shared" si="48"/>
        <v>Obesity</v>
      </c>
      <c r="M590" s="12" t="str">
        <f t="shared" si="49"/>
        <v>Diabetes</v>
      </c>
    </row>
    <row r="591" spans="1:13" x14ac:dyDescent="0.3">
      <c r="A591" s="8" t="s">
        <v>1781</v>
      </c>
      <c r="B591" s="8">
        <v>19.094999999999999</v>
      </c>
      <c r="C591" s="8">
        <v>6.19</v>
      </c>
      <c r="D591" s="8" t="s">
        <v>2380</v>
      </c>
      <c r="E591" s="8" t="s">
        <v>2380</v>
      </c>
      <c r="F591" s="8" t="s">
        <v>2380</v>
      </c>
      <c r="G591" s="8" t="s">
        <v>2381</v>
      </c>
      <c r="H591" s="8" t="s">
        <v>2382</v>
      </c>
      <c r="I591" s="12">
        <f t="shared" si="45"/>
        <v>0</v>
      </c>
      <c r="J591" s="12" t="str">
        <f t="shared" si="46"/>
        <v>Yes</v>
      </c>
      <c r="K591" s="12" t="str">
        <f t="shared" si="47"/>
        <v>No</v>
      </c>
      <c r="L591" s="12" t="str">
        <f t="shared" si="48"/>
        <v>Normal Weight</v>
      </c>
      <c r="M591" s="12" t="str">
        <f t="shared" si="49"/>
        <v>Prediabetes</v>
      </c>
    </row>
    <row r="592" spans="1:13" x14ac:dyDescent="0.3">
      <c r="A592" s="8" t="s">
        <v>1780</v>
      </c>
      <c r="B592" s="8">
        <v>49.72</v>
      </c>
      <c r="C592" s="8">
        <v>7.71</v>
      </c>
      <c r="D592" s="8" t="s">
        <v>2380</v>
      </c>
      <c r="E592" s="8" t="s">
        <v>2380</v>
      </c>
      <c r="F592" s="8" t="s">
        <v>2380</v>
      </c>
      <c r="G592" s="8" t="s">
        <v>2381</v>
      </c>
      <c r="H592" s="8" t="s">
        <v>2380</v>
      </c>
      <c r="I592" s="12">
        <f t="shared" si="45"/>
        <v>0</v>
      </c>
      <c r="J592" s="12" t="str">
        <f t="shared" si="46"/>
        <v>No</v>
      </c>
      <c r="K592" s="12" t="str">
        <f t="shared" si="47"/>
        <v>No</v>
      </c>
      <c r="L592" s="12" t="str">
        <f t="shared" si="48"/>
        <v>Obesity</v>
      </c>
      <c r="M592" s="12" t="str">
        <f t="shared" si="49"/>
        <v>Diabetes</v>
      </c>
    </row>
    <row r="593" spans="1:13" x14ac:dyDescent="0.3">
      <c r="A593" s="8" t="s">
        <v>1779</v>
      </c>
      <c r="B593" s="8">
        <v>21.754999999999999</v>
      </c>
      <c r="C593" s="8">
        <v>4.63</v>
      </c>
      <c r="D593" s="8" t="s">
        <v>2380</v>
      </c>
      <c r="E593" s="8" t="s">
        <v>2380</v>
      </c>
      <c r="F593" s="8" t="s">
        <v>2383</v>
      </c>
      <c r="G593" s="8">
        <v>1</v>
      </c>
      <c r="H593" s="8" t="s">
        <v>2382</v>
      </c>
      <c r="I593" s="12">
        <f t="shared" si="45"/>
        <v>1</v>
      </c>
      <c r="J593" s="12" t="str">
        <f t="shared" si="46"/>
        <v>Yes</v>
      </c>
      <c r="K593" s="12" t="str">
        <f t="shared" si="47"/>
        <v>No</v>
      </c>
      <c r="L593" s="12" t="str">
        <f t="shared" si="48"/>
        <v>Normal Weight</v>
      </c>
      <c r="M593" s="12" t="str">
        <f t="shared" si="49"/>
        <v>Normal</v>
      </c>
    </row>
    <row r="594" spans="1:13" x14ac:dyDescent="0.3">
      <c r="A594" s="8" t="s">
        <v>1778</v>
      </c>
      <c r="B594" s="8">
        <v>48.39</v>
      </c>
      <c r="C594" s="8">
        <v>4.6100000000000003</v>
      </c>
      <c r="D594" s="8" t="s">
        <v>2380</v>
      </c>
      <c r="E594" s="8" t="s">
        <v>2380</v>
      </c>
      <c r="F594" s="8" t="s">
        <v>2380</v>
      </c>
      <c r="G594" s="8" t="s">
        <v>2381</v>
      </c>
      <c r="H594" s="8" t="s">
        <v>2380</v>
      </c>
      <c r="I594" s="12">
        <f t="shared" si="45"/>
        <v>0</v>
      </c>
      <c r="J594" s="12" t="str">
        <f t="shared" si="46"/>
        <v>No</v>
      </c>
      <c r="K594" s="12" t="str">
        <f t="shared" si="47"/>
        <v>No</v>
      </c>
      <c r="L594" s="12" t="str">
        <f t="shared" si="48"/>
        <v>Obesity</v>
      </c>
      <c r="M594" s="12" t="str">
        <f t="shared" si="49"/>
        <v>Normal</v>
      </c>
    </row>
    <row r="595" spans="1:13" x14ac:dyDescent="0.3">
      <c r="A595" s="8" t="s">
        <v>1777</v>
      </c>
      <c r="B595" s="8">
        <v>47.15</v>
      </c>
      <c r="C595" s="8">
        <v>9.5299999999999994</v>
      </c>
      <c r="D595" s="8" t="s">
        <v>2382</v>
      </c>
      <c r="E595" s="8" t="s">
        <v>2380</v>
      </c>
      <c r="F595" s="8" t="s">
        <v>2380</v>
      </c>
      <c r="G595" s="8">
        <v>1</v>
      </c>
      <c r="H595" s="8" t="s">
        <v>2380</v>
      </c>
      <c r="I595" s="12">
        <f t="shared" si="45"/>
        <v>1</v>
      </c>
      <c r="J595" s="12" t="str">
        <f t="shared" si="46"/>
        <v>No</v>
      </c>
      <c r="K595" s="12" t="str">
        <f t="shared" si="47"/>
        <v>Yes</v>
      </c>
      <c r="L595" s="12" t="str">
        <f t="shared" si="48"/>
        <v>Obesity</v>
      </c>
      <c r="M595" s="12" t="str">
        <f t="shared" si="49"/>
        <v>Diabetes</v>
      </c>
    </row>
    <row r="596" spans="1:13" x14ac:dyDescent="0.3">
      <c r="A596" s="8" t="s">
        <v>1776</v>
      </c>
      <c r="B596" s="8">
        <v>47.59</v>
      </c>
      <c r="C596" s="8">
        <v>11.43</v>
      </c>
      <c r="D596" s="8" t="s">
        <v>2382</v>
      </c>
      <c r="E596" s="8" t="s">
        <v>2380</v>
      </c>
      <c r="F596" s="8" t="s">
        <v>2380</v>
      </c>
      <c r="G596" s="8">
        <v>2</v>
      </c>
      <c r="H596" s="8" t="s">
        <v>2380</v>
      </c>
      <c r="I596" s="12">
        <f t="shared" si="45"/>
        <v>2</v>
      </c>
      <c r="J596" s="12" t="str">
        <f t="shared" si="46"/>
        <v>No</v>
      </c>
      <c r="K596" s="12" t="str">
        <f t="shared" si="47"/>
        <v>Yes</v>
      </c>
      <c r="L596" s="12" t="str">
        <f t="shared" si="48"/>
        <v>Obesity</v>
      </c>
      <c r="M596" s="12" t="str">
        <f t="shared" si="49"/>
        <v>Diabetes</v>
      </c>
    </row>
    <row r="597" spans="1:13" x14ac:dyDescent="0.3">
      <c r="A597" s="8" t="s">
        <v>1775</v>
      </c>
      <c r="B597" s="8">
        <v>39.81</v>
      </c>
      <c r="C597" s="8">
        <v>7.65</v>
      </c>
      <c r="D597" s="8" t="s">
        <v>2382</v>
      </c>
      <c r="E597" s="8" t="s">
        <v>2380</v>
      </c>
      <c r="F597" s="8" t="s">
        <v>2383</v>
      </c>
      <c r="G597" s="8">
        <v>1</v>
      </c>
      <c r="H597" s="8" t="s">
        <v>2380</v>
      </c>
      <c r="I597" s="12">
        <f t="shared" si="45"/>
        <v>1</v>
      </c>
      <c r="J597" s="12" t="str">
        <f t="shared" si="46"/>
        <v>No</v>
      </c>
      <c r="K597" s="12" t="str">
        <f t="shared" si="47"/>
        <v>Yes</v>
      </c>
      <c r="L597" s="12" t="str">
        <f t="shared" si="48"/>
        <v>Obesity</v>
      </c>
      <c r="M597" s="12" t="str">
        <f t="shared" si="49"/>
        <v>Diabetes</v>
      </c>
    </row>
    <row r="598" spans="1:13" x14ac:dyDescent="0.3">
      <c r="A598" s="8" t="s">
        <v>1774</v>
      </c>
      <c r="B598" s="8">
        <v>31.02</v>
      </c>
      <c r="C598" s="8">
        <v>5.87</v>
      </c>
      <c r="D598" s="8" t="s">
        <v>2382</v>
      </c>
      <c r="E598" s="8" t="s">
        <v>2380</v>
      </c>
      <c r="F598" s="8" t="s">
        <v>2380</v>
      </c>
      <c r="G598" s="8" t="s">
        <v>2381</v>
      </c>
      <c r="H598" s="8" t="s">
        <v>2380</v>
      </c>
      <c r="I598" s="12">
        <f t="shared" si="45"/>
        <v>0</v>
      </c>
      <c r="J598" s="12" t="str">
        <f t="shared" si="46"/>
        <v>No</v>
      </c>
      <c r="K598" s="12" t="str">
        <f t="shared" si="47"/>
        <v>Yes</v>
      </c>
      <c r="L598" s="12" t="str">
        <f t="shared" si="48"/>
        <v>Obesity</v>
      </c>
      <c r="M598" s="12" t="str">
        <f t="shared" si="49"/>
        <v>Prediabetes</v>
      </c>
    </row>
    <row r="599" spans="1:13" x14ac:dyDescent="0.3">
      <c r="A599" s="8" t="s">
        <v>1773</v>
      </c>
      <c r="B599" s="8">
        <v>24.75</v>
      </c>
      <c r="C599" s="8">
        <v>4.3600000000000003</v>
      </c>
      <c r="D599" s="8" t="s">
        <v>2382</v>
      </c>
      <c r="E599" s="8" t="s">
        <v>2380</v>
      </c>
      <c r="F599" s="8" t="s">
        <v>2380</v>
      </c>
      <c r="G599" s="8">
        <v>1</v>
      </c>
      <c r="H599" s="8" t="s">
        <v>2382</v>
      </c>
      <c r="I599" s="12">
        <f t="shared" si="45"/>
        <v>1</v>
      </c>
      <c r="J599" s="12" t="str">
        <f t="shared" si="46"/>
        <v>Yes</v>
      </c>
      <c r="K599" s="12" t="str">
        <f t="shared" si="47"/>
        <v>Yes</v>
      </c>
      <c r="L599" s="12" t="str">
        <f t="shared" si="48"/>
        <v>Normal Weight</v>
      </c>
      <c r="M599" s="12" t="str">
        <f t="shared" si="49"/>
        <v>Normal</v>
      </c>
    </row>
    <row r="600" spans="1:13" x14ac:dyDescent="0.3">
      <c r="A600" s="8" t="s">
        <v>1772</v>
      </c>
      <c r="B600" s="8">
        <v>30.114999999999998</v>
      </c>
      <c r="C600" s="8">
        <v>10.119999999999999</v>
      </c>
      <c r="D600" s="8" t="s">
        <v>2380</v>
      </c>
      <c r="E600" s="8" t="s">
        <v>2380</v>
      </c>
      <c r="F600" s="8" t="s">
        <v>2380</v>
      </c>
      <c r="G600" s="8">
        <v>3</v>
      </c>
      <c r="H600" s="8" t="s">
        <v>2380</v>
      </c>
      <c r="I600" s="12">
        <f t="shared" si="45"/>
        <v>3</v>
      </c>
      <c r="J600" s="12" t="str">
        <f t="shared" si="46"/>
        <v>No</v>
      </c>
      <c r="K600" s="12" t="str">
        <f t="shared" si="47"/>
        <v>No</v>
      </c>
      <c r="L600" s="12" t="str">
        <f t="shared" si="48"/>
        <v>Obesity</v>
      </c>
      <c r="M600" s="12" t="str">
        <f t="shared" si="49"/>
        <v>Diabetes</v>
      </c>
    </row>
    <row r="601" spans="1:13" x14ac:dyDescent="0.3">
      <c r="A601" s="8" t="s">
        <v>1771</v>
      </c>
      <c r="B601" s="8">
        <v>26.03</v>
      </c>
      <c r="C601" s="8">
        <v>4.01</v>
      </c>
      <c r="D601" s="8" t="s">
        <v>2380</v>
      </c>
      <c r="E601" s="8" t="s">
        <v>2380</v>
      </c>
      <c r="F601" s="8" t="s">
        <v>2383</v>
      </c>
      <c r="G601" s="8">
        <v>1</v>
      </c>
      <c r="H601" s="8" t="s">
        <v>2382</v>
      </c>
      <c r="I601" s="12">
        <f t="shared" si="45"/>
        <v>1</v>
      </c>
      <c r="J601" s="12" t="str">
        <f t="shared" si="46"/>
        <v>Yes</v>
      </c>
      <c r="K601" s="12" t="str">
        <f t="shared" si="47"/>
        <v>No</v>
      </c>
      <c r="L601" s="12" t="str">
        <f t="shared" si="48"/>
        <v>Overweight</v>
      </c>
      <c r="M601" s="12" t="str">
        <f t="shared" si="49"/>
        <v>Normal</v>
      </c>
    </row>
    <row r="602" spans="1:13" x14ac:dyDescent="0.3">
      <c r="A602" s="8" t="s">
        <v>1770</v>
      </c>
      <c r="B602" s="8">
        <v>20.045000000000002</v>
      </c>
      <c r="C602" s="8">
        <v>4.7699999999999996</v>
      </c>
      <c r="D602" s="8" t="s">
        <v>2382</v>
      </c>
      <c r="E602" s="8" t="s">
        <v>2380</v>
      </c>
      <c r="F602" s="8" t="s">
        <v>2380</v>
      </c>
      <c r="G602" s="8">
        <v>1</v>
      </c>
      <c r="H602" s="8" t="s">
        <v>2382</v>
      </c>
      <c r="I602" s="12">
        <f t="shared" si="45"/>
        <v>1</v>
      </c>
      <c r="J602" s="12" t="str">
        <f t="shared" si="46"/>
        <v>Yes</v>
      </c>
      <c r="K602" s="12" t="str">
        <f t="shared" si="47"/>
        <v>Yes</v>
      </c>
      <c r="L602" s="12" t="str">
        <f t="shared" si="48"/>
        <v>Normal Weight</v>
      </c>
      <c r="M602" s="12" t="str">
        <f t="shared" si="49"/>
        <v>Normal</v>
      </c>
    </row>
    <row r="603" spans="1:13" x14ac:dyDescent="0.3">
      <c r="A603" s="8" t="s">
        <v>1769</v>
      </c>
      <c r="B603" s="8">
        <v>40.24</v>
      </c>
      <c r="C603" s="8">
        <v>6.83</v>
      </c>
      <c r="D603" s="8" t="s">
        <v>2380</v>
      </c>
      <c r="E603" s="8" t="s">
        <v>2380</v>
      </c>
      <c r="F603" s="8" t="s">
        <v>2380</v>
      </c>
      <c r="G603" s="8" t="s">
        <v>2381</v>
      </c>
      <c r="H603" s="8" t="s">
        <v>2380</v>
      </c>
      <c r="I603" s="12">
        <f t="shared" si="45"/>
        <v>0</v>
      </c>
      <c r="J603" s="12" t="str">
        <f t="shared" si="46"/>
        <v>No</v>
      </c>
      <c r="K603" s="12" t="str">
        <f t="shared" si="47"/>
        <v>No</v>
      </c>
      <c r="L603" s="12" t="str">
        <f t="shared" si="48"/>
        <v>Obesity</v>
      </c>
      <c r="M603" s="12" t="str">
        <f t="shared" si="49"/>
        <v>Diabetes</v>
      </c>
    </row>
    <row r="604" spans="1:13" x14ac:dyDescent="0.3">
      <c r="A604" s="8" t="s">
        <v>1768</v>
      </c>
      <c r="B604" s="8">
        <v>43.15</v>
      </c>
      <c r="C604" s="8">
        <v>6.14</v>
      </c>
      <c r="D604" s="8" t="s">
        <v>2382</v>
      </c>
      <c r="E604" s="8" t="s">
        <v>2380</v>
      </c>
      <c r="F604" s="8" t="s">
        <v>2383</v>
      </c>
      <c r="G604" s="8">
        <v>1</v>
      </c>
      <c r="H604" s="8" t="s">
        <v>2380</v>
      </c>
      <c r="I604" s="12">
        <f t="shared" si="45"/>
        <v>1</v>
      </c>
      <c r="J604" s="12" t="str">
        <f t="shared" si="46"/>
        <v>No</v>
      </c>
      <c r="K604" s="12" t="str">
        <f t="shared" si="47"/>
        <v>Yes</v>
      </c>
      <c r="L604" s="12" t="str">
        <f t="shared" si="48"/>
        <v>Obesity</v>
      </c>
      <c r="M604" s="12" t="str">
        <f t="shared" si="49"/>
        <v>Prediabetes</v>
      </c>
    </row>
    <row r="605" spans="1:13" x14ac:dyDescent="0.3">
      <c r="A605" s="8" t="s">
        <v>1767</v>
      </c>
      <c r="B605" s="8">
        <v>27.7</v>
      </c>
      <c r="C605" s="8">
        <v>5.6</v>
      </c>
      <c r="D605" s="8" t="s">
        <v>2380</v>
      </c>
      <c r="E605" s="8" t="s">
        <v>2380</v>
      </c>
      <c r="F605" s="8" t="s">
        <v>2383</v>
      </c>
      <c r="G605" s="8">
        <v>1</v>
      </c>
      <c r="H605" s="8" t="s">
        <v>2382</v>
      </c>
      <c r="I605" s="12">
        <f t="shared" si="45"/>
        <v>1</v>
      </c>
      <c r="J605" s="12" t="str">
        <f t="shared" si="46"/>
        <v>Yes</v>
      </c>
      <c r="K605" s="12" t="str">
        <f t="shared" si="47"/>
        <v>No</v>
      </c>
      <c r="L605" s="12" t="str">
        <f t="shared" si="48"/>
        <v>Overweight</v>
      </c>
      <c r="M605" s="12" t="str">
        <f t="shared" si="49"/>
        <v>Normal</v>
      </c>
    </row>
    <row r="606" spans="1:13" x14ac:dyDescent="0.3">
      <c r="A606" s="8" t="s">
        <v>1766</v>
      </c>
      <c r="B606" s="8">
        <v>45.68</v>
      </c>
      <c r="C606" s="8">
        <v>4.8</v>
      </c>
      <c r="D606" s="8" t="s">
        <v>2380</v>
      </c>
      <c r="E606" s="8" t="s">
        <v>2380</v>
      </c>
      <c r="F606" s="8" t="s">
        <v>2380</v>
      </c>
      <c r="G606" s="8">
        <v>2</v>
      </c>
      <c r="H606" s="8" t="s">
        <v>2380</v>
      </c>
      <c r="I606" s="12">
        <f t="shared" si="45"/>
        <v>2</v>
      </c>
      <c r="J606" s="12" t="str">
        <f t="shared" si="46"/>
        <v>No</v>
      </c>
      <c r="K606" s="12" t="str">
        <f t="shared" si="47"/>
        <v>No</v>
      </c>
      <c r="L606" s="12" t="str">
        <f t="shared" si="48"/>
        <v>Obesity</v>
      </c>
      <c r="M606" s="12" t="str">
        <f t="shared" si="49"/>
        <v>Normal</v>
      </c>
    </row>
    <row r="607" spans="1:13" x14ac:dyDescent="0.3">
      <c r="A607" s="8" t="s">
        <v>1765</v>
      </c>
      <c r="B607" s="8">
        <v>27.3</v>
      </c>
      <c r="C607" s="8">
        <v>11.89</v>
      </c>
      <c r="D607" s="8" t="s">
        <v>2380</v>
      </c>
      <c r="E607" s="8" t="s">
        <v>2380</v>
      </c>
      <c r="F607" s="8" t="s">
        <v>2380</v>
      </c>
      <c r="G607" s="8" t="s">
        <v>2381</v>
      </c>
      <c r="H607" s="8" t="s">
        <v>2382</v>
      </c>
      <c r="I607" s="12">
        <f t="shared" si="45"/>
        <v>0</v>
      </c>
      <c r="J607" s="12" t="str">
        <f t="shared" si="46"/>
        <v>Yes</v>
      </c>
      <c r="K607" s="12" t="str">
        <f t="shared" si="47"/>
        <v>No</v>
      </c>
      <c r="L607" s="12" t="str">
        <f t="shared" si="48"/>
        <v>Overweight</v>
      </c>
      <c r="M607" s="12" t="str">
        <f t="shared" si="49"/>
        <v>Diabetes</v>
      </c>
    </row>
    <row r="608" spans="1:13" x14ac:dyDescent="0.3">
      <c r="A608" s="8" t="s">
        <v>1764</v>
      </c>
      <c r="B608" s="8">
        <v>54.45</v>
      </c>
      <c r="C608" s="8">
        <v>4.7300000000000004</v>
      </c>
      <c r="D608" s="8" t="s">
        <v>2382</v>
      </c>
      <c r="E608" s="8" t="s">
        <v>2380</v>
      </c>
      <c r="F608" s="8" t="s">
        <v>2380</v>
      </c>
      <c r="G608" s="8">
        <v>1</v>
      </c>
      <c r="H608" s="8" t="s">
        <v>2380</v>
      </c>
      <c r="I608" s="12">
        <f t="shared" si="45"/>
        <v>1</v>
      </c>
      <c r="J608" s="12" t="str">
        <f t="shared" si="46"/>
        <v>No</v>
      </c>
      <c r="K608" s="12" t="str">
        <f t="shared" si="47"/>
        <v>Yes</v>
      </c>
      <c r="L608" s="12" t="str">
        <f t="shared" si="48"/>
        <v>Obesity</v>
      </c>
      <c r="M608" s="12" t="str">
        <f t="shared" si="49"/>
        <v>Normal</v>
      </c>
    </row>
    <row r="609" spans="1:13" x14ac:dyDescent="0.3">
      <c r="A609" s="8" t="s">
        <v>1763</v>
      </c>
      <c r="B609" s="8">
        <v>54.43</v>
      </c>
      <c r="C609" s="8">
        <v>4.6100000000000003</v>
      </c>
      <c r="D609" s="8" t="s">
        <v>2382</v>
      </c>
      <c r="E609" s="8" t="s">
        <v>2380</v>
      </c>
      <c r="F609" s="8" t="s">
        <v>2380</v>
      </c>
      <c r="G609" s="8">
        <v>1</v>
      </c>
      <c r="H609" s="8" t="s">
        <v>2380</v>
      </c>
      <c r="I609" s="12">
        <f t="shared" si="45"/>
        <v>1</v>
      </c>
      <c r="J609" s="12" t="str">
        <f t="shared" si="46"/>
        <v>No</v>
      </c>
      <c r="K609" s="12" t="str">
        <f t="shared" si="47"/>
        <v>Yes</v>
      </c>
      <c r="L609" s="12" t="str">
        <f t="shared" si="48"/>
        <v>Obesity</v>
      </c>
      <c r="M609" s="12" t="str">
        <f t="shared" si="49"/>
        <v>Normal</v>
      </c>
    </row>
    <row r="610" spans="1:13" x14ac:dyDescent="0.3">
      <c r="A610" s="8" t="s">
        <v>1762</v>
      </c>
      <c r="B610" s="8">
        <v>48.01</v>
      </c>
      <c r="C610" s="8">
        <v>7.3</v>
      </c>
      <c r="D610" s="8" t="s">
        <v>2380</v>
      </c>
      <c r="E610" s="8" t="s">
        <v>2380</v>
      </c>
      <c r="F610" s="8" t="s">
        <v>2380</v>
      </c>
      <c r="G610" s="8" t="s">
        <v>2381</v>
      </c>
      <c r="H610" s="8" t="s">
        <v>2380</v>
      </c>
      <c r="I610" s="12">
        <f t="shared" si="45"/>
        <v>0</v>
      </c>
      <c r="J610" s="12" t="str">
        <f t="shared" si="46"/>
        <v>No</v>
      </c>
      <c r="K610" s="12" t="str">
        <f t="shared" si="47"/>
        <v>No</v>
      </c>
      <c r="L610" s="12" t="str">
        <f t="shared" si="48"/>
        <v>Obesity</v>
      </c>
      <c r="M610" s="12" t="str">
        <f t="shared" si="49"/>
        <v>Diabetes</v>
      </c>
    </row>
    <row r="611" spans="1:13" x14ac:dyDescent="0.3">
      <c r="A611" s="8" t="s">
        <v>1761</v>
      </c>
      <c r="B611" s="8">
        <v>48.32</v>
      </c>
      <c r="C611" s="8">
        <v>5.88</v>
      </c>
      <c r="D611" s="8" t="s">
        <v>2380</v>
      </c>
      <c r="E611" s="8" t="s">
        <v>2380</v>
      </c>
      <c r="F611" s="8" t="s">
        <v>2380</v>
      </c>
      <c r="G611" s="8" t="s">
        <v>2381</v>
      </c>
      <c r="H611" s="8" t="s">
        <v>2380</v>
      </c>
      <c r="I611" s="12">
        <f t="shared" si="45"/>
        <v>0</v>
      </c>
      <c r="J611" s="12" t="str">
        <f t="shared" si="46"/>
        <v>No</v>
      </c>
      <c r="K611" s="12" t="str">
        <f t="shared" si="47"/>
        <v>No</v>
      </c>
      <c r="L611" s="12" t="str">
        <f t="shared" si="48"/>
        <v>Obesity</v>
      </c>
      <c r="M611" s="12" t="str">
        <f t="shared" si="49"/>
        <v>Prediabetes</v>
      </c>
    </row>
    <row r="612" spans="1:13" x14ac:dyDescent="0.3">
      <c r="A612" s="8" t="s">
        <v>1760</v>
      </c>
      <c r="B612" s="8">
        <v>22.895</v>
      </c>
      <c r="C612" s="8">
        <v>4.0599999999999996</v>
      </c>
      <c r="D612" s="8" t="s">
        <v>2380</v>
      </c>
      <c r="E612" s="8" t="s">
        <v>2380</v>
      </c>
      <c r="F612" s="8" t="s">
        <v>2383</v>
      </c>
      <c r="G612" s="8">
        <v>1</v>
      </c>
      <c r="H612" s="8" t="s">
        <v>2382</v>
      </c>
      <c r="I612" s="12">
        <f t="shared" si="45"/>
        <v>1</v>
      </c>
      <c r="J612" s="12" t="str">
        <f t="shared" si="46"/>
        <v>Yes</v>
      </c>
      <c r="K612" s="12" t="str">
        <f t="shared" si="47"/>
        <v>No</v>
      </c>
      <c r="L612" s="12" t="str">
        <f t="shared" si="48"/>
        <v>Normal Weight</v>
      </c>
      <c r="M612" s="12" t="str">
        <f t="shared" si="49"/>
        <v>Normal</v>
      </c>
    </row>
    <row r="613" spans="1:13" x14ac:dyDescent="0.3">
      <c r="A613" s="8" t="s">
        <v>1759</v>
      </c>
      <c r="B613" s="8">
        <v>54.85</v>
      </c>
      <c r="C613" s="8">
        <v>4.9000000000000004</v>
      </c>
      <c r="D613" s="8" t="s">
        <v>2380</v>
      </c>
      <c r="E613" s="8" t="s">
        <v>2380</v>
      </c>
      <c r="F613" s="8" t="s">
        <v>2380</v>
      </c>
      <c r="G613" s="8">
        <v>1</v>
      </c>
      <c r="H613" s="8" t="s">
        <v>2380</v>
      </c>
      <c r="I613" s="12">
        <f t="shared" si="45"/>
        <v>1</v>
      </c>
      <c r="J613" s="12" t="str">
        <f t="shared" si="46"/>
        <v>No</v>
      </c>
      <c r="K613" s="12" t="str">
        <f t="shared" si="47"/>
        <v>No</v>
      </c>
      <c r="L613" s="12" t="str">
        <f t="shared" si="48"/>
        <v>Obesity</v>
      </c>
      <c r="M613" s="12" t="str">
        <f t="shared" si="49"/>
        <v>Normal</v>
      </c>
    </row>
    <row r="614" spans="1:13" x14ac:dyDescent="0.3">
      <c r="A614" s="8" t="s">
        <v>1758</v>
      </c>
      <c r="B614" s="8">
        <v>21.85</v>
      </c>
      <c r="C614" s="8">
        <v>5.52</v>
      </c>
      <c r="D614" s="8" t="s">
        <v>2380</v>
      </c>
      <c r="E614" s="8" t="s">
        <v>2380</v>
      </c>
      <c r="F614" s="8" t="s">
        <v>2383</v>
      </c>
      <c r="G614" s="8">
        <v>1</v>
      </c>
      <c r="H614" s="8" t="s">
        <v>2382</v>
      </c>
      <c r="I614" s="12">
        <f t="shared" si="45"/>
        <v>1</v>
      </c>
      <c r="J614" s="12" t="str">
        <f t="shared" si="46"/>
        <v>Yes</v>
      </c>
      <c r="K614" s="12" t="str">
        <f t="shared" si="47"/>
        <v>No</v>
      </c>
      <c r="L614" s="12" t="str">
        <f t="shared" si="48"/>
        <v>Normal Weight</v>
      </c>
      <c r="M614" s="12" t="str">
        <f t="shared" si="49"/>
        <v>Normal</v>
      </c>
    </row>
    <row r="615" spans="1:13" x14ac:dyDescent="0.3">
      <c r="A615" s="8" t="s">
        <v>1757</v>
      </c>
      <c r="B615" s="8">
        <v>51.86</v>
      </c>
      <c r="C615" s="8">
        <v>5.2</v>
      </c>
      <c r="D615" s="8" t="s">
        <v>2382</v>
      </c>
      <c r="E615" s="8" t="s">
        <v>2380</v>
      </c>
      <c r="F615" s="8" t="s">
        <v>2380</v>
      </c>
      <c r="G615" s="8" t="s">
        <v>2381</v>
      </c>
      <c r="H615" s="8" t="s">
        <v>2380</v>
      </c>
      <c r="I615" s="12">
        <f t="shared" si="45"/>
        <v>0</v>
      </c>
      <c r="J615" s="12" t="str">
        <f t="shared" si="46"/>
        <v>No</v>
      </c>
      <c r="K615" s="12" t="str">
        <f t="shared" si="47"/>
        <v>Yes</v>
      </c>
      <c r="L615" s="12" t="str">
        <f t="shared" si="48"/>
        <v>Obesity</v>
      </c>
      <c r="M615" s="12" t="str">
        <f t="shared" si="49"/>
        <v>Normal</v>
      </c>
    </row>
    <row r="616" spans="1:13" x14ac:dyDescent="0.3">
      <c r="A616" s="8" t="s">
        <v>1756</v>
      </c>
      <c r="B616" s="8">
        <v>39.049999999999997</v>
      </c>
      <c r="C616" s="8">
        <v>7.59</v>
      </c>
      <c r="D616" s="8" t="s">
        <v>2380</v>
      </c>
      <c r="E616" s="8" t="s">
        <v>2380</v>
      </c>
      <c r="F616" s="8" t="s">
        <v>2380</v>
      </c>
      <c r="G616" s="8">
        <v>3</v>
      </c>
      <c r="H616" s="8" t="s">
        <v>2380</v>
      </c>
      <c r="I616" s="12">
        <f t="shared" si="45"/>
        <v>3</v>
      </c>
      <c r="J616" s="12" t="str">
        <f t="shared" si="46"/>
        <v>No</v>
      </c>
      <c r="K616" s="12" t="str">
        <f t="shared" si="47"/>
        <v>No</v>
      </c>
      <c r="L616" s="12" t="str">
        <f t="shared" si="48"/>
        <v>Obesity</v>
      </c>
      <c r="M616" s="12" t="str">
        <f t="shared" si="49"/>
        <v>Diabetes</v>
      </c>
    </row>
    <row r="617" spans="1:13" x14ac:dyDescent="0.3">
      <c r="A617" s="8" t="s">
        <v>1755</v>
      </c>
      <c r="B617" s="8">
        <v>31.824999999999999</v>
      </c>
      <c r="C617" s="8">
        <v>8.2799999999999994</v>
      </c>
      <c r="D617" s="8" t="s">
        <v>2380</v>
      </c>
      <c r="E617" s="8" t="s">
        <v>2380</v>
      </c>
      <c r="F617" s="8" t="s">
        <v>2380</v>
      </c>
      <c r="G617" s="8">
        <v>3</v>
      </c>
      <c r="H617" s="8" t="s">
        <v>2380</v>
      </c>
      <c r="I617" s="12">
        <f t="shared" si="45"/>
        <v>3</v>
      </c>
      <c r="J617" s="12" t="str">
        <f t="shared" si="46"/>
        <v>No</v>
      </c>
      <c r="K617" s="12" t="str">
        <f t="shared" si="47"/>
        <v>No</v>
      </c>
      <c r="L617" s="12" t="str">
        <f t="shared" si="48"/>
        <v>Obesity</v>
      </c>
      <c r="M617" s="12" t="str">
        <f t="shared" si="49"/>
        <v>Diabetes</v>
      </c>
    </row>
    <row r="618" spans="1:13" x14ac:dyDescent="0.3">
      <c r="A618" s="8" t="s">
        <v>1754</v>
      </c>
      <c r="B618" s="8">
        <v>46.43</v>
      </c>
      <c r="C618" s="8">
        <v>6.72</v>
      </c>
      <c r="D618" s="8" t="s">
        <v>2380</v>
      </c>
      <c r="E618" s="8" t="s">
        <v>2380</v>
      </c>
      <c r="F618" s="8" t="s">
        <v>2380</v>
      </c>
      <c r="G618" s="8" t="s">
        <v>2381</v>
      </c>
      <c r="H618" s="8" t="s">
        <v>2380</v>
      </c>
      <c r="I618" s="12">
        <f t="shared" si="45"/>
        <v>0</v>
      </c>
      <c r="J618" s="12" t="str">
        <f t="shared" si="46"/>
        <v>No</v>
      </c>
      <c r="K618" s="12" t="str">
        <f t="shared" si="47"/>
        <v>No</v>
      </c>
      <c r="L618" s="12" t="str">
        <f t="shared" si="48"/>
        <v>Obesity</v>
      </c>
      <c r="M618" s="12" t="str">
        <f t="shared" si="49"/>
        <v>Diabetes</v>
      </c>
    </row>
    <row r="619" spans="1:13" x14ac:dyDescent="0.3">
      <c r="A619" s="8" t="s">
        <v>1753</v>
      </c>
      <c r="B619" s="8">
        <v>53.63</v>
      </c>
      <c r="C619" s="8">
        <v>5.47</v>
      </c>
      <c r="D619" s="8" t="s">
        <v>2382</v>
      </c>
      <c r="E619" s="8" t="s">
        <v>2380</v>
      </c>
      <c r="F619" s="8" t="s">
        <v>2380</v>
      </c>
      <c r="G619" s="8">
        <v>1</v>
      </c>
      <c r="H619" s="8" t="s">
        <v>2380</v>
      </c>
      <c r="I619" s="12">
        <f t="shared" si="45"/>
        <v>1</v>
      </c>
      <c r="J619" s="12" t="str">
        <f t="shared" si="46"/>
        <v>No</v>
      </c>
      <c r="K619" s="12" t="str">
        <f t="shared" si="47"/>
        <v>Yes</v>
      </c>
      <c r="L619" s="12" t="str">
        <f t="shared" si="48"/>
        <v>Obesity</v>
      </c>
      <c r="M619" s="12" t="str">
        <f t="shared" si="49"/>
        <v>Normal</v>
      </c>
    </row>
    <row r="620" spans="1:13" x14ac:dyDescent="0.3">
      <c r="A620" s="8" t="s">
        <v>1752</v>
      </c>
      <c r="B620" s="8">
        <v>48.7</v>
      </c>
      <c r="C620" s="8">
        <v>4.71</v>
      </c>
      <c r="D620" s="8" t="s">
        <v>2380</v>
      </c>
      <c r="E620" s="8" t="s">
        <v>2380</v>
      </c>
      <c r="F620" s="8" t="s">
        <v>2380</v>
      </c>
      <c r="G620" s="8" t="s">
        <v>2381</v>
      </c>
      <c r="H620" s="8" t="s">
        <v>2380</v>
      </c>
      <c r="I620" s="12">
        <f t="shared" si="45"/>
        <v>0</v>
      </c>
      <c r="J620" s="12" t="str">
        <f t="shared" si="46"/>
        <v>No</v>
      </c>
      <c r="K620" s="12" t="str">
        <f t="shared" si="47"/>
        <v>No</v>
      </c>
      <c r="L620" s="12" t="str">
        <f t="shared" si="48"/>
        <v>Obesity</v>
      </c>
      <c r="M620" s="12" t="str">
        <f t="shared" si="49"/>
        <v>Normal</v>
      </c>
    </row>
    <row r="621" spans="1:13" x14ac:dyDescent="0.3">
      <c r="A621" s="8" t="s">
        <v>1751</v>
      </c>
      <c r="B621" s="8">
        <v>48.81</v>
      </c>
      <c r="C621" s="8">
        <v>5.49</v>
      </c>
      <c r="D621" s="8" t="s">
        <v>2380</v>
      </c>
      <c r="E621" s="8" t="s">
        <v>2380</v>
      </c>
      <c r="F621" s="8" t="s">
        <v>2380</v>
      </c>
      <c r="G621" s="8" t="s">
        <v>2381</v>
      </c>
      <c r="H621" s="8" t="s">
        <v>2380</v>
      </c>
      <c r="I621" s="12">
        <f t="shared" si="45"/>
        <v>0</v>
      </c>
      <c r="J621" s="12" t="str">
        <f t="shared" si="46"/>
        <v>No</v>
      </c>
      <c r="K621" s="12" t="str">
        <f t="shared" si="47"/>
        <v>No</v>
      </c>
      <c r="L621" s="12" t="str">
        <f t="shared" si="48"/>
        <v>Obesity</v>
      </c>
      <c r="M621" s="12" t="str">
        <f t="shared" si="49"/>
        <v>Normal</v>
      </c>
    </row>
    <row r="622" spans="1:13" x14ac:dyDescent="0.3">
      <c r="A622" s="8" t="s">
        <v>1750</v>
      </c>
      <c r="B622" s="8">
        <v>47.53</v>
      </c>
      <c r="C622" s="8">
        <v>4.72</v>
      </c>
      <c r="D622" s="8" t="s">
        <v>2380</v>
      </c>
      <c r="E622" s="8" t="s">
        <v>2380</v>
      </c>
      <c r="F622" s="8" t="s">
        <v>2380</v>
      </c>
      <c r="G622" s="8" t="s">
        <v>2381</v>
      </c>
      <c r="H622" s="8" t="s">
        <v>2380</v>
      </c>
      <c r="I622" s="12">
        <f t="shared" si="45"/>
        <v>0</v>
      </c>
      <c r="J622" s="12" t="str">
        <f t="shared" si="46"/>
        <v>No</v>
      </c>
      <c r="K622" s="12" t="str">
        <f t="shared" si="47"/>
        <v>No</v>
      </c>
      <c r="L622" s="12" t="str">
        <f t="shared" si="48"/>
        <v>Obesity</v>
      </c>
      <c r="M622" s="12" t="str">
        <f t="shared" si="49"/>
        <v>Normal</v>
      </c>
    </row>
    <row r="623" spans="1:13" x14ac:dyDescent="0.3">
      <c r="A623" s="8" t="s">
        <v>1749</v>
      </c>
      <c r="B623" s="8">
        <v>36.85</v>
      </c>
      <c r="C623" s="8">
        <v>6.7</v>
      </c>
      <c r="D623" s="8" t="s">
        <v>2380</v>
      </c>
      <c r="E623" s="8" t="s">
        <v>2380</v>
      </c>
      <c r="F623" s="8" t="s">
        <v>2380</v>
      </c>
      <c r="G623" s="8" t="s">
        <v>2381</v>
      </c>
      <c r="H623" s="8" t="s">
        <v>2380</v>
      </c>
      <c r="I623" s="12">
        <f t="shared" si="45"/>
        <v>0</v>
      </c>
      <c r="J623" s="12" t="str">
        <f t="shared" si="46"/>
        <v>No</v>
      </c>
      <c r="K623" s="12" t="str">
        <f t="shared" si="47"/>
        <v>No</v>
      </c>
      <c r="L623" s="12" t="str">
        <f t="shared" si="48"/>
        <v>Obesity</v>
      </c>
      <c r="M623" s="12" t="str">
        <f t="shared" si="49"/>
        <v>Diabetes</v>
      </c>
    </row>
    <row r="624" spans="1:13" x14ac:dyDescent="0.3">
      <c r="A624" s="8" t="s">
        <v>1748</v>
      </c>
      <c r="B624" s="8">
        <v>29.3</v>
      </c>
      <c r="C624" s="8">
        <v>5.5</v>
      </c>
      <c r="D624" s="8" t="s">
        <v>2380</v>
      </c>
      <c r="E624" s="8" t="s">
        <v>2380</v>
      </c>
      <c r="F624" s="8" t="s">
        <v>2380</v>
      </c>
      <c r="G624" s="8" t="s">
        <v>2381</v>
      </c>
      <c r="H624" s="8" t="s">
        <v>2380</v>
      </c>
      <c r="I624" s="12">
        <f t="shared" si="45"/>
        <v>0</v>
      </c>
      <c r="J624" s="12" t="str">
        <f t="shared" si="46"/>
        <v>No</v>
      </c>
      <c r="K624" s="12" t="str">
        <f t="shared" si="47"/>
        <v>No</v>
      </c>
      <c r="L624" s="12" t="str">
        <f t="shared" si="48"/>
        <v>Overweight</v>
      </c>
      <c r="M624" s="12" t="str">
        <f t="shared" si="49"/>
        <v>Normal</v>
      </c>
    </row>
    <row r="625" spans="1:13" x14ac:dyDescent="0.3">
      <c r="A625" s="8" t="s">
        <v>1747</v>
      </c>
      <c r="B625" s="8">
        <v>19.3</v>
      </c>
      <c r="C625" s="8">
        <v>4.46</v>
      </c>
      <c r="D625" s="8" t="s">
        <v>2380</v>
      </c>
      <c r="E625" s="8" t="s">
        <v>2380</v>
      </c>
      <c r="F625" s="8" t="s">
        <v>2380</v>
      </c>
      <c r="G625" s="8">
        <v>1</v>
      </c>
      <c r="H625" s="8" t="s">
        <v>2382</v>
      </c>
      <c r="I625" s="12">
        <f t="shared" si="45"/>
        <v>1</v>
      </c>
      <c r="J625" s="12" t="str">
        <f t="shared" si="46"/>
        <v>Yes</v>
      </c>
      <c r="K625" s="12" t="str">
        <f t="shared" si="47"/>
        <v>No</v>
      </c>
      <c r="L625" s="12" t="str">
        <f t="shared" si="48"/>
        <v>Normal Weight</v>
      </c>
      <c r="M625" s="12" t="str">
        <f t="shared" si="49"/>
        <v>Normal</v>
      </c>
    </row>
    <row r="626" spans="1:13" x14ac:dyDescent="0.3">
      <c r="A626" s="8" t="s">
        <v>1746</v>
      </c>
      <c r="B626" s="8">
        <v>24.13</v>
      </c>
      <c r="C626" s="8">
        <v>5.29</v>
      </c>
      <c r="D626" s="8" t="s">
        <v>2382</v>
      </c>
      <c r="E626" s="8" t="s">
        <v>2380</v>
      </c>
      <c r="F626" s="8" t="s">
        <v>2383</v>
      </c>
      <c r="G626" s="8">
        <v>1</v>
      </c>
      <c r="H626" s="8" t="s">
        <v>2382</v>
      </c>
      <c r="I626" s="12">
        <f t="shared" si="45"/>
        <v>1</v>
      </c>
      <c r="J626" s="12" t="str">
        <f t="shared" si="46"/>
        <v>Yes</v>
      </c>
      <c r="K626" s="12" t="str">
        <f t="shared" si="47"/>
        <v>Yes</v>
      </c>
      <c r="L626" s="12" t="str">
        <f t="shared" si="48"/>
        <v>Normal Weight</v>
      </c>
      <c r="M626" s="12" t="str">
        <f t="shared" si="49"/>
        <v>Normal</v>
      </c>
    </row>
    <row r="627" spans="1:13" x14ac:dyDescent="0.3">
      <c r="A627" s="8" t="s">
        <v>1745</v>
      </c>
      <c r="B627" s="8">
        <v>46.7</v>
      </c>
      <c r="C627" s="8">
        <v>10.99</v>
      </c>
      <c r="D627" s="8" t="s">
        <v>2380</v>
      </c>
      <c r="E627" s="8" t="s">
        <v>2380</v>
      </c>
      <c r="F627" s="8" t="s">
        <v>2380</v>
      </c>
      <c r="G627" s="8" t="s">
        <v>2381</v>
      </c>
      <c r="H627" s="8" t="s">
        <v>2380</v>
      </c>
      <c r="I627" s="12">
        <f t="shared" si="45"/>
        <v>0</v>
      </c>
      <c r="J627" s="12" t="str">
        <f t="shared" si="46"/>
        <v>No</v>
      </c>
      <c r="K627" s="12" t="str">
        <f t="shared" si="47"/>
        <v>No</v>
      </c>
      <c r="L627" s="12" t="str">
        <f t="shared" si="48"/>
        <v>Obesity</v>
      </c>
      <c r="M627" s="12" t="str">
        <f t="shared" si="49"/>
        <v>Diabetes</v>
      </c>
    </row>
    <row r="628" spans="1:13" x14ac:dyDescent="0.3">
      <c r="A628" s="8" t="s">
        <v>1744</v>
      </c>
      <c r="B628" s="8">
        <v>45.27</v>
      </c>
      <c r="C628" s="8">
        <v>5.2</v>
      </c>
      <c r="D628" s="8" t="s">
        <v>2382</v>
      </c>
      <c r="E628" s="8" t="s">
        <v>2380</v>
      </c>
      <c r="F628" s="8" t="s">
        <v>2380</v>
      </c>
      <c r="G628" s="8" t="s">
        <v>2381</v>
      </c>
      <c r="H628" s="8" t="s">
        <v>2380</v>
      </c>
      <c r="I628" s="12">
        <f t="shared" si="45"/>
        <v>0</v>
      </c>
      <c r="J628" s="12" t="str">
        <f t="shared" si="46"/>
        <v>No</v>
      </c>
      <c r="K628" s="12" t="str">
        <f t="shared" si="47"/>
        <v>Yes</v>
      </c>
      <c r="L628" s="12" t="str">
        <f t="shared" si="48"/>
        <v>Obesity</v>
      </c>
      <c r="M628" s="12" t="str">
        <f t="shared" si="49"/>
        <v>Normal</v>
      </c>
    </row>
    <row r="629" spans="1:13" x14ac:dyDescent="0.3">
      <c r="A629" s="8" t="s">
        <v>1743</v>
      </c>
      <c r="B629" s="8">
        <v>44.29</v>
      </c>
      <c r="C629" s="8">
        <v>9.66</v>
      </c>
      <c r="D629" s="8" t="s">
        <v>2380</v>
      </c>
      <c r="E629" s="8" t="s">
        <v>2380</v>
      </c>
      <c r="F629" s="8" t="s">
        <v>2380</v>
      </c>
      <c r="G629" s="8">
        <v>2</v>
      </c>
      <c r="H629" s="8" t="s">
        <v>2380</v>
      </c>
      <c r="I629" s="12">
        <f t="shared" si="45"/>
        <v>2</v>
      </c>
      <c r="J629" s="12" t="str">
        <f t="shared" si="46"/>
        <v>No</v>
      </c>
      <c r="K629" s="12" t="str">
        <f t="shared" si="47"/>
        <v>No</v>
      </c>
      <c r="L629" s="12" t="str">
        <f t="shared" si="48"/>
        <v>Obesity</v>
      </c>
      <c r="M629" s="12" t="str">
        <f t="shared" si="49"/>
        <v>Diabetes</v>
      </c>
    </row>
    <row r="630" spans="1:13" x14ac:dyDescent="0.3">
      <c r="A630" s="8" t="s">
        <v>1742</v>
      </c>
      <c r="B630" s="8">
        <v>54.59</v>
      </c>
      <c r="C630" s="8">
        <v>4.22</v>
      </c>
      <c r="D630" s="8" t="s">
        <v>2382</v>
      </c>
      <c r="E630" s="8" t="s">
        <v>2380</v>
      </c>
      <c r="F630" s="8" t="s">
        <v>2380</v>
      </c>
      <c r="G630" s="8">
        <v>1</v>
      </c>
      <c r="H630" s="8" t="s">
        <v>2380</v>
      </c>
      <c r="I630" s="12">
        <f t="shared" si="45"/>
        <v>1</v>
      </c>
      <c r="J630" s="12" t="str">
        <f t="shared" si="46"/>
        <v>No</v>
      </c>
      <c r="K630" s="12" t="str">
        <f t="shared" si="47"/>
        <v>Yes</v>
      </c>
      <c r="L630" s="12" t="str">
        <f t="shared" si="48"/>
        <v>Obesity</v>
      </c>
      <c r="M630" s="12" t="str">
        <f t="shared" si="49"/>
        <v>Normal</v>
      </c>
    </row>
    <row r="631" spans="1:13" x14ac:dyDescent="0.3">
      <c r="A631" s="8" t="s">
        <v>1741</v>
      </c>
      <c r="B631" s="8">
        <v>32.965000000000003</v>
      </c>
      <c r="C631" s="8">
        <v>11.78</v>
      </c>
      <c r="D631" s="8" t="s">
        <v>2380</v>
      </c>
      <c r="E631" s="8" t="s">
        <v>2380</v>
      </c>
      <c r="F631" s="8" t="s">
        <v>2380</v>
      </c>
      <c r="G631" s="8" t="s">
        <v>2381</v>
      </c>
      <c r="H631" s="8" t="s">
        <v>2380</v>
      </c>
      <c r="I631" s="12">
        <f t="shared" si="45"/>
        <v>0</v>
      </c>
      <c r="J631" s="12" t="str">
        <f t="shared" si="46"/>
        <v>No</v>
      </c>
      <c r="K631" s="12" t="str">
        <f t="shared" si="47"/>
        <v>No</v>
      </c>
      <c r="L631" s="12" t="str">
        <f t="shared" si="48"/>
        <v>Obesity</v>
      </c>
      <c r="M631" s="12" t="str">
        <f t="shared" si="49"/>
        <v>Diabetes</v>
      </c>
    </row>
    <row r="632" spans="1:13" x14ac:dyDescent="0.3">
      <c r="A632" s="8" t="s">
        <v>1740</v>
      </c>
      <c r="B632" s="8">
        <v>38.049999999999997</v>
      </c>
      <c r="C632" s="8">
        <v>9.6199999999999992</v>
      </c>
      <c r="D632" s="8" t="s">
        <v>2380</v>
      </c>
      <c r="E632" s="8" t="s">
        <v>2380</v>
      </c>
      <c r="F632" s="8" t="s">
        <v>2380</v>
      </c>
      <c r="G632" s="8" t="s">
        <v>2381</v>
      </c>
      <c r="H632" s="8" t="s">
        <v>2380</v>
      </c>
      <c r="I632" s="12">
        <f t="shared" si="45"/>
        <v>0</v>
      </c>
      <c r="J632" s="12" t="str">
        <f t="shared" si="46"/>
        <v>No</v>
      </c>
      <c r="K632" s="12" t="str">
        <f t="shared" si="47"/>
        <v>No</v>
      </c>
      <c r="L632" s="12" t="str">
        <f t="shared" si="48"/>
        <v>Obesity</v>
      </c>
      <c r="M632" s="12" t="str">
        <f t="shared" si="49"/>
        <v>Diabetes</v>
      </c>
    </row>
    <row r="633" spans="1:13" x14ac:dyDescent="0.3">
      <c r="A633" s="8" t="s">
        <v>1739</v>
      </c>
      <c r="B633" s="8">
        <v>46.14</v>
      </c>
      <c r="C633" s="8">
        <v>10.78</v>
      </c>
      <c r="D633" s="8" t="s">
        <v>2380</v>
      </c>
      <c r="E633" s="8" t="s">
        <v>2380</v>
      </c>
      <c r="F633" s="8" t="s">
        <v>2380</v>
      </c>
      <c r="G633" s="8" t="s">
        <v>2381</v>
      </c>
      <c r="H633" s="8" t="s">
        <v>2380</v>
      </c>
      <c r="I633" s="12">
        <f t="shared" si="45"/>
        <v>0</v>
      </c>
      <c r="J633" s="12" t="str">
        <f t="shared" si="46"/>
        <v>No</v>
      </c>
      <c r="K633" s="12" t="str">
        <f t="shared" si="47"/>
        <v>No</v>
      </c>
      <c r="L633" s="12" t="str">
        <f t="shared" si="48"/>
        <v>Obesity</v>
      </c>
      <c r="M633" s="12" t="str">
        <f t="shared" si="49"/>
        <v>Diabetes</v>
      </c>
    </row>
    <row r="634" spans="1:13" x14ac:dyDescent="0.3">
      <c r="A634" s="8" t="s">
        <v>1738</v>
      </c>
      <c r="B634" s="8">
        <v>41.325000000000003</v>
      </c>
      <c r="C634" s="8">
        <v>5.1100000000000003</v>
      </c>
      <c r="D634" s="8" t="s">
        <v>2382</v>
      </c>
      <c r="E634" s="8" t="s">
        <v>2380</v>
      </c>
      <c r="F634" s="8" t="s">
        <v>2380</v>
      </c>
      <c r="G634" s="8">
        <v>2</v>
      </c>
      <c r="H634" s="8" t="s">
        <v>2380</v>
      </c>
      <c r="I634" s="12">
        <f t="shared" si="45"/>
        <v>2</v>
      </c>
      <c r="J634" s="12" t="str">
        <f t="shared" si="46"/>
        <v>No</v>
      </c>
      <c r="K634" s="12" t="str">
        <f t="shared" si="47"/>
        <v>Yes</v>
      </c>
      <c r="L634" s="12" t="str">
        <f t="shared" si="48"/>
        <v>Obesity</v>
      </c>
      <c r="M634" s="12" t="str">
        <f t="shared" si="49"/>
        <v>Normal</v>
      </c>
    </row>
    <row r="635" spans="1:13" x14ac:dyDescent="0.3">
      <c r="A635" s="8" t="s">
        <v>1737</v>
      </c>
      <c r="B635" s="8">
        <v>44.64</v>
      </c>
      <c r="C635" s="8">
        <v>7.18</v>
      </c>
      <c r="D635" s="8" t="s">
        <v>2380</v>
      </c>
      <c r="E635" s="8" t="s">
        <v>2380</v>
      </c>
      <c r="F635" s="8" t="s">
        <v>2380</v>
      </c>
      <c r="G635" s="8" t="s">
        <v>2381</v>
      </c>
      <c r="H635" s="8" t="s">
        <v>2380</v>
      </c>
      <c r="I635" s="12">
        <f t="shared" si="45"/>
        <v>0</v>
      </c>
      <c r="J635" s="12" t="str">
        <f t="shared" si="46"/>
        <v>No</v>
      </c>
      <c r="K635" s="12" t="str">
        <f t="shared" si="47"/>
        <v>No</v>
      </c>
      <c r="L635" s="12" t="str">
        <f t="shared" si="48"/>
        <v>Obesity</v>
      </c>
      <c r="M635" s="12" t="str">
        <f t="shared" si="49"/>
        <v>Diabetes</v>
      </c>
    </row>
    <row r="636" spans="1:13" x14ac:dyDescent="0.3">
      <c r="A636" s="8" t="s">
        <v>1736</v>
      </c>
      <c r="B636" s="8">
        <v>25.175000000000001</v>
      </c>
      <c r="C636" s="8">
        <v>4.96</v>
      </c>
      <c r="D636" s="8" t="s">
        <v>2380</v>
      </c>
      <c r="E636" s="8" t="s">
        <v>2382</v>
      </c>
      <c r="F636" s="8" t="s">
        <v>2380</v>
      </c>
      <c r="G636" s="8">
        <v>1</v>
      </c>
      <c r="H636" s="8" t="s">
        <v>31</v>
      </c>
      <c r="I636" s="12">
        <f t="shared" si="45"/>
        <v>1</v>
      </c>
      <c r="J636" s="12" t="str">
        <f t="shared" si="46"/>
        <v>?</v>
      </c>
      <c r="K636" s="12" t="str">
        <f t="shared" si="47"/>
        <v>No</v>
      </c>
      <c r="L636" s="12" t="str">
        <f t="shared" si="48"/>
        <v>Overweight</v>
      </c>
      <c r="M636" s="12" t="str">
        <f t="shared" si="49"/>
        <v>Normal</v>
      </c>
    </row>
    <row r="637" spans="1:13" x14ac:dyDescent="0.3">
      <c r="A637" s="8" t="s">
        <v>1735</v>
      </c>
      <c r="B637" s="8">
        <v>43.11</v>
      </c>
      <c r="C637" s="8">
        <v>4.67</v>
      </c>
      <c r="D637" s="8" t="s">
        <v>2382</v>
      </c>
      <c r="E637" s="8" t="s">
        <v>2380</v>
      </c>
      <c r="F637" s="8" t="s">
        <v>2380</v>
      </c>
      <c r="G637" s="8" t="s">
        <v>2381</v>
      </c>
      <c r="H637" s="8" t="s">
        <v>2380</v>
      </c>
      <c r="I637" s="12">
        <f t="shared" si="45"/>
        <v>0</v>
      </c>
      <c r="J637" s="12" t="str">
        <f t="shared" si="46"/>
        <v>No</v>
      </c>
      <c r="K637" s="12" t="str">
        <f t="shared" si="47"/>
        <v>Yes</v>
      </c>
      <c r="L637" s="12" t="str">
        <f t="shared" si="48"/>
        <v>Obesity</v>
      </c>
      <c r="M637" s="12" t="str">
        <f t="shared" si="49"/>
        <v>Normal</v>
      </c>
    </row>
    <row r="638" spans="1:13" x14ac:dyDescent="0.3">
      <c r="A638" s="8" t="s">
        <v>1734</v>
      </c>
      <c r="B638" s="8">
        <v>53.32</v>
      </c>
      <c r="C638" s="8">
        <v>5.0599999999999996</v>
      </c>
      <c r="D638" s="8" t="s">
        <v>2380</v>
      </c>
      <c r="E638" s="8" t="s">
        <v>2380</v>
      </c>
      <c r="F638" s="8" t="s">
        <v>2380</v>
      </c>
      <c r="G638" s="8" t="s">
        <v>2381</v>
      </c>
      <c r="H638" s="8" t="s">
        <v>2380</v>
      </c>
      <c r="I638" s="12">
        <f t="shared" si="45"/>
        <v>0</v>
      </c>
      <c r="J638" s="12" t="str">
        <f t="shared" si="46"/>
        <v>No</v>
      </c>
      <c r="K638" s="12" t="str">
        <f t="shared" si="47"/>
        <v>No</v>
      </c>
      <c r="L638" s="12" t="str">
        <f t="shared" si="48"/>
        <v>Obesity</v>
      </c>
      <c r="M638" s="12" t="str">
        <f t="shared" si="49"/>
        <v>Normal</v>
      </c>
    </row>
    <row r="639" spans="1:13" x14ac:dyDescent="0.3">
      <c r="A639" s="8" t="s">
        <v>1733</v>
      </c>
      <c r="B639" s="8">
        <v>38.04</v>
      </c>
      <c r="C639" s="8">
        <v>5.0199999999999996</v>
      </c>
      <c r="D639" s="8" t="s">
        <v>2382</v>
      </c>
      <c r="E639" s="8" t="s">
        <v>2380</v>
      </c>
      <c r="F639" s="8" t="s">
        <v>2380</v>
      </c>
      <c r="G639" s="8">
        <v>1</v>
      </c>
      <c r="H639" s="8" t="s">
        <v>2380</v>
      </c>
      <c r="I639" s="12">
        <f t="shared" si="45"/>
        <v>1</v>
      </c>
      <c r="J639" s="12" t="str">
        <f t="shared" si="46"/>
        <v>No</v>
      </c>
      <c r="K639" s="12" t="str">
        <f t="shared" si="47"/>
        <v>Yes</v>
      </c>
      <c r="L639" s="12" t="str">
        <f t="shared" si="48"/>
        <v>Obesity</v>
      </c>
      <c r="M639" s="12" t="str">
        <f t="shared" si="49"/>
        <v>Normal</v>
      </c>
    </row>
    <row r="640" spans="1:13" x14ac:dyDescent="0.3">
      <c r="A640" s="8" t="s">
        <v>1732</v>
      </c>
      <c r="B640" s="8">
        <v>37.9</v>
      </c>
      <c r="C640" s="8">
        <v>7.76</v>
      </c>
      <c r="D640" s="8" t="s">
        <v>2380</v>
      </c>
      <c r="E640" s="8" t="s">
        <v>2380</v>
      </c>
      <c r="F640" s="8" t="s">
        <v>2380</v>
      </c>
      <c r="G640" s="8" t="s">
        <v>2381</v>
      </c>
      <c r="H640" s="8" t="s">
        <v>2380</v>
      </c>
      <c r="I640" s="12">
        <f t="shared" si="45"/>
        <v>0</v>
      </c>
      <c r="J640" s="12" t="str">
        <f t="shared" si="46"/>
        <v>No</v>
      </c>
      <c r="K640" s="12" t="str">
        <f t="shared" si="47"/>
        <v>No</v>
      </c>
      <c r="L640" s="12" t="str">
        <f t="shared" si="48"/>
        <v>Obesity</v>
      </c>
      <c r="M640" s="12" t="str">
        <f t="shared" si="49"/>
        <v>Diabetes</v>
      </c>
    </row>
    <row r="641" spans="1:13" x14ac:dyDescent="0.3">
      <c r="A641" s="8" t="s">
        <v>1731</v>
      </c>
      <c r="B641" s="8">
        <v>39.6</v>
      </c>
      <c r="C641" s="8">
        <v>9.32</v>
      </c>
      <c r="D641" s="8" t="s">
        <v>2380</v>
      </c>
      <c r="E641" s="8" t="s">
        <v>2380</v>
      </c>
      <c r="F641" s="8" t="s">
        <v>2380</v>
      </c>
      <c r="G641" s="8" t="s">
        <v>2381</v>
      </c>
      <c r="H641" s="8" t="s">
        <v>2380</v>
      </c>
      <c r="I641" s="12">
        <f t="shared" si="45"/>
        <v>0</v>
      </c>
      <c r="J641" s="12" t="str">
        <f t="shared" si="46"/>
        <v>No</v>
      </c>
      <c r="K641" s="12" t="str">
        <f t="shared" si="47"/>
        <v>No</v>
      </c>
      <c r="L641" s="12" t="str">
        <f t="shared" si="48"/>
        <v>Obesity</v>
      </c>
      <c r="M641" s="12" t="str">
        <f t="shared" si="49"/>
        <v>Diabetes</v>
      </c>
    </row>
    <row r="642" spans="1:13" x14ac:dyDescent="0.3">
      <c r="A642" s="8" t="s">
        <v>1730</v>
      </c>
      <c r="B642" s="8">
        <v>50.92</v>
      </c>
      <c r="C642" s="8">
        <v>5.31</v>
      </c>
      <c r="D642" s="8" t="s">
        <v>2382</v>
      </c>
      <c r="E642" s="8" t="s">
        <v>2380</v>
      </c>
      <c r="F642" s="8" t="s">
        <v>2380</v>
      </c>
      <c r="G642" s="8">
        <v>1</v>
      </c>
      <c r="H642" s="8" t="s">
        <v>2380</v>
      </c>
      <c r="I642" s="12">
        <f t="shared" si="45"/>
        <v>1</v>
      </c>
      <c r="J642" s="12" t="str">
        <f t="shared" si="46"/>
        <v>No</v>
      </c>
      <c r="K642" s="12" t="str">
        <f t="shared" si="47"/>
        <v>Yes</v>
      </c>
      <c r="L642" s="12" t="str">
        <f t="shared" si="48"/>
        <v>Obesity</v>
      </c>
      <c r="M642" s="12" t="str">
        <f t="shared" si="49"/>
        <v>Normal</v>
      </c>
    </row>
    <row r="643" spans="1:13" x14ac:dyDescent="0.3">
      <c r="A643" s="8" t="s">
        <v>1729</v>
      </c>
      <c r="B643" s="8">
        <v>21.85</v>
      </c>
      <c r="C643" s="8">
        <v>5.56</v>
      </c>
      <c r="D643" s="8" t="s">
        <v>2382</v>
      </c>
      <c r="E643" s="8" t="s">
        <v>2380</v>
      </c>
      <c r="F643" s="8" t="s">
        <v>2380</v>
      </c>
      <c r="G643" s="8" t="s">
        <v>2381</v>
      </c>
      <c r="H643" s="8" t="s">
        <v>2382</v>
      </c>
      <c r="I643" s="12">
        <f t="shared" ref="I643:I706" si="50">IF(G643="No major surgery",0,G643)</f>
        <v>0</v>
      </c>
      <c r="J643" s="12" t="str">
        <f t="shared" ref="J643:J706" si="51">PROPER(H643)</f>
        <v>Yes</v>
      </c>
      <c r="K643" s="12" t="str">
        <f t="shared" ref="K643:K706" si="52">PROPER(D643)</f>
        <v>Yes</v>
      </c>
      <c r="L643" s="12" t="str">
        <f t="shared" ref="L643:L706" si="53">IF(B643&lt;18.5,"Underweight",IF(B643&lt;25,"Normal Weight",IF(B643&lt;30,"Overweight","Obesity")))</f>
        <v>Normal Weight</v>
      </c>
      <c r="M643" s="12" t="str">
        <f t="shared" ref="M643:M706" si="54">IF(C643&lt;5.7,"Normal",IF(C643&lt;6.5,"Prediabetes","Diabetes"))</f>
        <v>Normal</v>
      </c>
    </row>
    <row r="644" spans="1:13" x14ac:dyDescent="0.3">
      <c r="A644" s="8" t="s">
        <v>1728</v>
      </c>
      <c r="B644" s="8">
        <v>36.08</v>
      </c>
      <c r="C644" s="8">
        <v>7.11</v>
      </c>
      <c r="D644" s="8" t="s">
        <v>2382</v>
      </c>
      <c r="E644" s="8" t="s">
        <v>2380</v>
      </c>
      <c r="F644" s="8" t="s">
        <v>2383</v>
      </c>
      <c r="G644" s="8">
        <v>1</v>
      </c>
      <c r="H644" s="8" t="s">
        <v>2380</v>
      </c>
      <c r="I644" s="12">
        <f t="shared" si="50"/>
        <v>1</v>
      </c>
      <c r="J644" s="12" t="str">
        <f t="shared" si="51"/>
        <v>No</v>
      </c>
      <c r="K644" s="12" t="str">
        <f t="shared" si="52"/>
        <v>Yes</v>
      </c>
      <c r="L644" s="12" t="str">
        <f t="shared" si="53"/>
        <v>Obesity</v>
      </c>
      <c r="M644" s="12" t="str">
        <f t="shared" si="54"/>
        <v>Diabetes</v>
      </c>
    </row>
    <row r="645" spans="1:13" x14ac:dyDescent="0.3">
      <c r="A645" s="8" t="s">
        <v>1727</v>
      </c>
      <c r="B645" s="8">
        <v>40.44</v>
      </c>
      <c r="C645" s="8">
        <v>5.13</v>
      </c>
      <c r="D645" s="8" t="s">
        <v>2382</v>
      </c>
      <c r="E645" s="8" t="s">
        <v>2380</v>
      </c>
      <c r="F645" s="8" t="s">
        <v>2383</v>
      </c>
      <c r="G645" s="8">
        <v>1</v>
      </c>
      <c r="H645" s="8" t="s">
        <v>2380</v>
      </c>
      <c r="I645" s="12">
        <f t="shared" si="50"/>
        <v>1</v>
      </c>
      <c r="J645" s="12" t="str">
        <f t="shared" si="51"/>
        <v>No</v>
      </c>
      <c r="K645" s="12" t="str">
        <f t="shared" si="52"/>
        <v>Yes</v>
      </c>
      <c r="L645" s="12" t="str">
        <f t="shared" si="53"/>
        <v>Obesity</v>
      </c>
      <c r="M645" s="12" t="str">
        <f t="shared" si="54"/>
        <v>Normal</v>
      </c>
    </row>
    <row r="646" spans="1:13" x14ac:dyDescent="0.3">
      <c r="A646" s="8" t="s">
        <v>1726</v>
      </c>
      <c r="B646" s="8">
        <v>38.094999999999999</v>
      </c>
      <c r="C646" s="8">
        <v>10.199999999999999</v>
      </c>
      <c r="D646" s="8" t="s">
        <v>2380</v>
      </c>
      <c r="E646" s="8" t="s">
        <v>2380</v>
      </c>
      <c r="F646" s="8" t="s">
        <v>2380</v>
      </c>
      <c r="G646" s="8" t="s">
        <v>2381</v>
      </c>
      <c r="H646" s="8" t="s">
        <v>2380</v>
      </c>
      <c r="I646" s="12">
        <f t="shared" si="50"/>
        <v>0</v>
      </c>
      <c r="J646" s="12" t="str">
        <f t="shared" si="51"/>
        <v>No</v>
      </c>
      <c r="K646" s="12" t="str">
        <f t="shared" si="52"/>
        <v>No</v>
      </c>
      <c r="L646" s="12" t="str">
        <f t="shared" si="53"/>
        <v>Obesity</v>
      </c>
      <c r="M646" s="12" t="str">
        <f t="shared" si="54"/>
        <v>Diabetes</v>
      </c>
    </row>
    <row r="647" spans="1:13" x14ac:dyDescent="0.3">
      <c r="A647" s="8" t="s">
        <v>1725</v>
      </c>
      <c r="B647" s="8">
        <v>44.95</v>
      </c>
      <c r="C647" s="8">
        <v>10.4</v>
      </c>
      <c r="D647" s="8" t="s">
        <v>2380</v>
      </c>
      <c r="E647" s="8" t="s">
        <v>2380</v>
      </c>
      <c r="F647" s="8" t="s">
        <v>2380</v>
      </c>
      <c r="G647" s="8" t="s">
        <v>2381</v>
      </c>
      <c r="H647" s="8" t="s">
        <v>2380</v>
      </c>
      <c r="I647" s="12">
        <f t="shared" si="50"/>
        <v>0</v>
      </c>
      <c r="J647" s="12" t="str">
        <f t="shared" si="51"/>
        <v>No</v>
      </c>
      <c r="K647" s="12" t="str">
        <f t="shared" si="52"/>
        <v>No</v>
      </c>
      <c r="L647" s="12" t="str">
        <f t="shared" si="53"/>
        <v>Obesity</v>
      </c>
      <c r="M647" s="12" t="str">
        <f t="shared" si="54"/>
        <v>Diabetes</v>
      </c>
    </row>
    <row r="648" spans="1:13" x14ac:dyDescent="0.3">
      <c r="A648" s="8" t="s">
        <v>1724</v>
      </c>
      <c r="B648" s="8">
        <v>35.54</v>
      </c>
      <c r="C648" s="8">
        <v>10.67</v>
      </c>
      <c r="D648" s="8" t="s">
        <v>2380</v>
      </c>
      <c r="E648" s="8" t="s">
        <v>2380</v>
      </c>
      <c r="F648" s="8" t="s">
        <v>2380</v>
      </c>
      <c r="G648" s="8" t="s">
        <v>2381</v>
      </c>
      <c r="H648" s="8" t="s">
        <v>2380</v>
      </c>
      <c r="I648" s="12">
        <f t="shared" si="50"/>
        <v>0</v>
      </c>
      <c r="J648" s="12" t="str">
        <f t="shared" si="51"/>
        <v>No</v>
      </c>
      <c r="K648" s="12" t="str">
        <f t="shared" si="52"/>
        <v>No</v>
      </c>
      <c r="L648" s="12" t="str">
        <f t="shared" si="53"/>
        <v>Obesity</v>
      </c>
      <c r="M648" s="12" t="str">
        <f t="shared" si="54"/>
        <v>Diabetes</v>
      </c>
    </row>
    <row r="649" spans="1:13" x14ac:dyDescent="0.3">
      <c r="A649" s="8" t="s">
        <v>1723</v>
      </c>
      <c r="B649" s="8">
        <v>39.799999999999997</v>
      </c>
      <c r="C649" s="8">
        <v>4.6500000000000004</v>
      </c>
      <c r="D649" s="8" t="s">
        <v>2382</v>
      </c>
      <c r="E649" s="8" t="s">
        <v>2380</v>
      </c>
      <c r="F649" s="8" t="s">
        <v>2380</v>
      </c>
      <c r="G649" s="8">
        <v>2</v>
      </c>
      <c r="H649" s="8" t="s">
        <v>2380</v>
      </c>
      <c r="I649" s="12">
        <f t="shared" si="50"/>
        <v>2</v>
      </c>
      <c r="J649" s="12" t="str">
        <f t="shared" si="51"/>
        <v>No</v>
      </c>
      <c r="K649" s="12" t="str">
        <f t="shared" si="52"/>
        <v>Yes</v>
      </c>
      <c r="L649" s="12" t="str">
        <f t="shared" si="53"/>
        <v>Obesity</v>
      </c>
      <c r="M649" s="12" t="str">
        <f t="shared" si="54"/>
        <v>Normal</v>
      </c>
    </row>
    <row r="650" spans="1:13" x14ac:dyDescent="0.3">
      <c r="A650" s="8" t="s">
        <v>1722</v>
      </c>
      <c r="B650" s="8">
        <v>33.659999999999997</v>
      </c>
      <c r="C650" s="8">
        <v>5.65</v>
      </c>
      <c r="D650" s="8" t="s">
        <v>2382</v>
      </c>
      <c r="E650" s="8" t="s">
        <v>2380</v>
      </c>
      <c r="F650" s="8" t="s">
        <v>2380</v>
      </c>
      <c r="G650" s="8">
        <v>2</v>
      </c>
      <c r="H650" s="8" t="s">
        <v>2380</v>
      </c>
      <c r="I650" s="12">
        <f t="shared" si="50"/>
        <v>2</v>
      </c>
      <c r="J650" s="12" t="str">
        <f t="shared" si="51"/>
        <v>No</v>
      </c>
      <c r="K650" s="12" t="str">
        <f t="shared" si="52"/>
        <v>Yes</v>
      </c>
      <c r="L650" s="12" t="str">
        <f t="shared" si="53"/>
        <v>Obesity</v>
      </c>
      <c r="M650" s="12" t="str">
        <f t="shared" si="54"/>
        <v>Normal</v>
      </c>
    </row>
    <row r="651" spans="1:13" x14ac:dyDescent="0.3">
      <c r="A651" s="8" t="s">
        <v>1721</v>
      </c>
      <c r="B651" s="8">
        <v>35.5</v>
      </c>
      <c r="C651" s="8">
        <v>11.97</v>
      </c>
      <c r="D651" s="8" t="s">
        <v>2380</v>
      </c>
      <c r="E651" s="8" t="s">
        <v>2380</v>
      </c>
      <c r="F651" s="8" t="s">
        <v>2380</v>
      </c>
      <c r="G651" s="8" t="s">
        <v>2381</v>
      </c>
      <c r="H651" s="8" t="s">
        <v>2380</v>
      </c>
      <c r="I651" s="12">
        <f t="shared" si="50"/>
        <v>0</v>
      </c>
      <c r="J651" s="12" t="str">
        <f t="shared" si="51"/>
        <v>No</v>
      </c>
      <c r="K651" s="12" t="str">
        <f t="shared" si="52"/>
        <v>No</v>
      </c>
      <c r="L651" s="12" t="str">
        <f t="shared" si="53"/>
        <v>Obesity</v>
      </c>
      <c r="M651" s="12" t="str">
        <f t="shared" si="54"/>
        <v>Diabetes</v>
      </c>
    </row>
    <row r="652" spans="1:13" x14ac:dyDescent="0.3">
      <c r="A652" s="8" t="s">
        <v>1720</v>
      </c>
      <c r="B652" s="8">
        <v>41.63</v>
      </c>
      <c r="C652" s="8">
        <v>6.71</v>
      </c>
      <c r="D652" s="8" t="s">
        <v>2380</v>
      </c>
      <c r="E652" s="8" t="s">
        <v>2380</v>
      </c>
      <c r="F652" s="8" t="s">
        <v>2380</v>
      </c>
      <c r="G652" s="8" t="s">
        <v>2381</v>
      </c>
      <c r="H652" s="8" t="s">
        <v>2380</v>
      </c>
      <c r="I652" s="12">
        <f t="shared" si="50"/>
        <v>0</v>
      </c>
      <c r="J652" s="12" t="str">
        <f t="shared" si="51"/>
        <v>No</v>
      </c>
      <c r="K652" s="12" t="str">
        <f t="shared" si="52"/>
        <v>No</v>
      </c>
      <c r="L652" s="12" t="str">
        <f t="shared" si="53"/>
        <v>Obesity</v>
      </c>
      <c r="M652" s="12" t="str">
        <f t="shared" si="54"/>
        <v>Diabetes</v>
      </c>
    </row>
    <row r="653" spans="1:13" x14ac:dyDescent="0.3">
      <c r="A653" s="8" t="s">
        <v>1719</v>
      </c>
      <c r="B653" s="8">
        <v>46.49</v>
      </c>
      <c r="C653" s="8">
        <v>11.92</v>
      </c>
      <c r="D653" s="8" t="s">
        <v>2380</v>
      </c>
      <c r="E653" s="8" t="s">
        <v>2380</v>
      </c>
      <c r="F653" s="8" t="s">
        <v>2380</v>
      </c>
      <c r="G653" s="8" t="s">
        <v>2381</v>
      </c>
      <c r="H653" s="8" t="s">
        <v>2380</v>
      </c>
      <c r="I653" s="12">
        <f t="shared" si="50"/>
        <v>0</v>
      </c>
      <c r="J653" s="12" t="str">
        <f t="shared" si="51"/>
        <v>No</v>
      </c>
      <c r="K653" s="12" t="str">
        <f t="shared" si="52"/>
        <v>No</v>
      </c>
      <c r="L653" s="12" t="str">
        <f t="shared" si="53"/>
        <v>Obesity</v>
      </c>
      <c r="M653" s="12" t="str">
        <f t="shared" si="54"/>
        <v>Diabetes</v>
      </c>
    </row>
    <row r="654" spans="1:13" x14ac:dyDescent="0.3">
      <c r="A654" s="8" t="s">
        <v>1718</v>
      </c>
      <c r="B654" s="8">
        <v>43.29</v>
      </c>
      <c r="C654" s="8">
        <v>5.35</v>
      </c>
      <c r="D654" s="8" t="s">
        <v>2380</v>
      </c>
      <c r="E654" s="8" t="s">
        <v>2380</v>
      </c>
      <c r="F654" s="8" t="s">
        <v>2380</v>
      </c>
      <c r="G654" s="8">
        <v>2</v>
      </c>
      <c r="H654" s="8" t="s">
        <v>2380</v>
      </c>
      <c r="I654" s="12">
        <f t="shared" si="50"/>
        <v>2</v>
      </c>
      <c r="J654" s="12" t="str">
        <f t="shared" si="51"/>
        <v>No</v>
      </c>
      <c r="K654" s="12" t="str">
        <f t="shared" si="52"/>
        <v>No</v>
      </c>
      <c r="L654" s="12" t="str">
        <f t="shared" si="53"/>
        <v>Obesity</v>
      </c>
      <c r="M654" s="12" t="str">
        <f t="shared" si="54"/>
        <v>Normal</v>
      </c>
    </row>
    <row r="655" spans="1:13" x14ac:dyDescent="0.3">
      <c r="A655" s="8" t="s">
        <v>1717</v>
      </c>
      <c r="B655" s="8">
        <v>43.08</v>
      </c>
      <c r="C655" s="8">
        <v>8.9600000000000009</v>
      </c>
      <c r="D655" s="8" t="s">
        <v>2382</v>
      </c>
      <c r="E655" s="8" t="s">
        <v>2380</v>
      </c>
      <c r="F655" s="8" t="s">
        <v>2380</v>
      </c>
      <c r="G655" s="8">
        <v>1</v>
      </c>
      <c r="H655" s="8" t="s">
        <v>2380</v>
      </c>
      <c r="I655" s="12">
        <f t="shared" si="50"/>
        <v>1</v>
      </c>
      <c r="J655" s="12" t="str">
        <f t="shared" si="51"/>
        <v>No</v>
      </c>
      <c r="K655" s="12" t="str">
        <f t="shared" si="52"/>
        <v>Yes</v>
      </c>
      <c r="L655" s="12" t="str">
        <f t="shared" si="53"/>
        <v>Obesity</v>
      </c>
      <c r="M655" s="12" t="str">
        <f t="shared" si="54"/>
        <v>Diabetes</v>
      </c>
    </row>
    <row r="656" spans="1:13" x14ac:dyDescent="0.3">
      <c r="A656" s="8" t="s">
        <v>1716</v>
      </c>
      <c r="B656" s="8">
        <v>39.07</v>
      </c>
      <c r="C656" s="8">
        <v>11.93</v>
      </c>
      <c r="D656" s="8" t="s">
        <v>2380</v>
      </c>
      <c r="E656" s="8" t="s">
        <v>2380</v>
      </c>
      <c r="F656" s="8" t="s">
        <v>2380</v>
      </c>
      <c r="G656" s="8" t="s">
        <v>2381</v>
      </c>
      <c r="H656" s="8" t="s">
        <v>2380</v>
      </c>
      <c r="I656" s="12">
        <f t="shared" si="50"/>
        <v>0</v>
      </c>
      <c r="J656" s="12" t="str">
        <f t="shared" si="51"/>
        <v>No</v>
      </c>
      <c r="K656" s="12" t="str">
        <f t="shared" si="52"/>
        <v>No</v>
      </c>
      <c r="L656" s="12" t="str">
        <f t="shared" si="53"/>
        <v>Obesity</v>
      </c>
      <c r="M656" s="12" t="str">
        <f t="shared" si="54"/>
        <v>Diabetes</v>
      </c>
    </row>
    <row r="657" spans="1:13" x14ac:dyDescent="0.3">
      <c r="A657" s="8" t="s">
        <v>1715</v>
      </c>
      <c r="B657" s="8">
        <v>41.3</v>
      </c>
      <c r="C657" s="8">
        <v>9.59</v>
      </c>
      <c r="D657" s="8" t="s">
        <v>2380</v>
      </c>
      <c r="E657" s="8" t="s">
        <v>2380</v>
      </c>
      <c r="F657" s="8" t="s">
        <v>2380</v>
      </c>
      <c r="G657" s="8" t="s">
        <v>2381</v>
      </c>
      <c r="H657" s="8" t="s">
        <v>2380</v>
      </c>
      <c r="I657" s="12">
        <f t="shared" si="50"/>
        <v>0</v>
      </c>
      <c r="J657" s="12" t="str">
        <f t="shared" si="51"/>
        <v>No</v>
      </c>
      <c r="K657" s="12" t="str">
        <f t="shared" si="52"/>
        <v>No</v>
      </c>
      <c r="L657" s="12" t="str">
        <f t="shared" si="53"/>
        <v>Obesity</v>
      </c>
      <c r="M657" s="12" t="str">
        <f t="shared" si="54"/>
        <v>Diabetes</v>
      </c>
    </row>
    <row r="658" spans="1:13" x14ac:dyDescent="0.3">
      <c r="A658" s="8" t="s">
        <v>1714</v>
      </c>
      <c r="B658" s="8">
        <v>42.95</v>
      </c>
      <c r="C658" s="8">
        <v>11.88</v>
      </c>
      <c r="D658" s="8" t="s">
        <v>2382</v>
      </c>
      <c r="E658" s="8" t="s">
        <v>2380</v>
      </c>
      <c r="F658" s="8" t="s">
        <v>2380</v>
      </c>
      <c r="G658" s="8">
        <v>2</v>
      </c>
      <c r="H658" s="8" t="s">
        <v>2380</v>
      </c>
      <c r="I658" s="12">
        <f t="shared" si="50"/>
        <v>2</v>
      </c>
      <c r="J658" s="12" t="str">
        <f t="shared" si="51"/>
        <v>No</v>
      </c>
      <c r="K658" s="12" t="str">
        <f t="shared" si="52"/>
        <v>Yes</v>
      </c>
      <c r="L658" s="12" t="str">
        <f t="shared" si="53"/>
        <v>Obesity</v>
      </c>
      <c r="M658" s="12" t="str">
        <f t="shared" si="54"/>
        <v>Diabetes</v>
      </c>
    </row>
    <row r="659" spans="1:13" x14ac:dyDescent="0.3">
      <c r="A659" s="8" t="s">
        <v>1713</v>
      </c>
      <c r="B659" s="8">
        <v>46.96</v>
      </c>
      <c r="C659" s="8">
        <v>4.6399999999999997</v>
      </c>
      <c r="D659" s="8" t="s">
        <v>2380</v>
      </c>
      <c r="E659" s="8" t="s">
        <v>2380</v>
      </c>
      <c r="F659" s="8" t="s">
        <v>2383</v>
      </c>
      <c r="G659" s="8">
        <v>1</v>
      </c>
      <c r="H659" s="8" t="s">
        <v>2380</v>
      </c>
      <c r="I659" s="12">
        <f t="shared" si="50"/>
        <v>1</v>
      </c>
      <c r="J659" s="12" t="str">
        <f t="shared" si="51"/>
        <v>No</v>
      </c>
      <c r="K659" s="12" t="str">
        <f t="shared" si="52"/>
        <v>No</v>
      </c>
      <c r="L659" s="12" t="str">
        <f t="shared" si="53"/>
        <v>Obesity</v>
      </c>
      <c r="M659" s="12" t="str">
        <f t="shared" si="54"/>
        <v>Normal</v>
      </c>
    </row>
    <row r="660" spans="1:13" x14ac:dyDescent="0.3">
      <c r="A660" s="8" t="s">
        <v>1712</v>
      </c>
      <c r="B660" s="8">
        <v>30.495000000000001</v>
      </c>
      <c r="C660" s="8">
        <v>9.5299999999999994</v>
      </c>
      <c r="D660" s="8" t="s">
        <v>2380</v>
      </c>
      <c r="E660" s="8" t="s">
        <v>2380</v>
      </c>
      <c r="F660" s="8" t="s">
        <v>2380</v>
      </c>
      <c r="G660" s="8" t="s">
        <v>2381</v>
      </c>
      <c r="H660" s="8" t="s">
        <v>2380</v>
      </c>
      <c r="I660" s="12">
        <f t="shared" si="50"/>
        <v>0</v>
      </c>
      <c r="J660" s="12" t="str">
        <f t="shared" si="51"/>
        <v>No</v>
      </c>
      <c r="K660" s="12" t="str">
        <f t="shared" si="52"/>
        <v>No</v>
      </c>
      <c r="L660" s="12" t="str">
        <f t="shared" si="53"/>
        <v>Obesity</v>
      </c>
      <c r="M660" s="12" t="str">
        <f t="shared" si="54"/>
        <v>Diabetes</v>
      </c>
    </row>
    <row r="661" spans="1:13" x14ac:dyDescent="0.3">
      <c r="A661" s="8" t="s">
        <v>1711</v>
      </c>
      <c r="B661" s="8">
        <v>17.954999999999998</v>
      </c>
      <c r="C661" s="8">
        <v>5.29</v>
      </c>
      <c r="D661" s="8" t="s">
        <v>2382</v>
      </c>
      <c r="E661" s="8" t="s">
        <v>2380</v>
      </c>
      <c r="F661" s="8" t="s">
        <v>2380</v>
      </c>
      <c r="G661" s="8">
        <v>1</v>
      </c>
      <c r="H661" s="8" t="s">
        <v>2382</v>
      </c>
      <c r="I661" s="12">
        <f t="shared" si="50"/>
        <v>1</v>
      </c>
      <c r="J661" s="12" t="str">
        <f t="shared" si="51"/>
        <v>Yes</v>
      </c>
      <c r="K661" s="12" t="str">
        <f t="shared" si="52"/>
        <v>Yes</v>
      </c>
      <c r="L661" s="12" t="str">
        <f t="shared" si="53"/>
        <v>Underweight</v>
      </c>
      <c r="M661" s="12" t="str">
        <f t="shared" si="54"/>
        <v>Normal</v>
      </c>
    </row>
    <row r="662" spans="1:13" x14ac:dyDescent="0.3">
      <c r="A662" s="8" t="s">
        <v>1710</v>
      </c>
      <c r="B662" s="8">
        <v>25.6</v>
      </c>
      <c r="C662" s="8">
        <v>10.95</v>
      </c>
      <c r="D662" s="8" t="s">
        <v>2380</v>
      </c>
      <c r="E662" s="8" t="s">
        <v>2380</v>
      </c>
      <c r="F662" s="8" t="s">
        <v>2380</v>
      </c>
      <c r="G662" s="8">
        <v>3</v>
      </c>
      <c r="H662" s="8" t="s">
        <v>2380</v>
      </c>
      <c r="I662" s="12">
        <f t="shared" si="50"/>
        <v>3</v>
      </c>
      <c r="J662" s="12" t="str">
        <f t="shared" si="51"/>
        <v>No</v>
      </c>
      <c r="K662" s="12" t="str">
        <f t="shared" si="52"/>
        <v>No</v>
      </c>
      <c r="L662" s="12" t="str">
        <f t="shared" si="53"/>
        <v>Overweight</v>
      </c>
      <c r="M662" s="12" t="str">
        <f t="shared" si="54"/>
        <v>Diabetes</v>
      </c>
    </row>
    <row r="663" spans="1:13" x14ac:dyDescent="0.3">
      <c r="A663" s="8" t="s">
        <v>1709</v>
      </c>
      <c r="B663" s="8">
        <v>34.21</v>
      </c>
      <c r="C663" s="8">
        <v>9.17</v>
      </c>
      <c r="D663" s="8" t="s">
        <v>2380</v>
      </c>
      <c r="E663" s="8" t="s">
        <v>2380</v>
      </c>
      <c r="F663" s="8" t="s">
        <v>2380</v>
      </c>
      <c r="G663" s="8" t="s">
        <v>2381</v>
      </c>
      <c r="H663" s="8" t="s">
        <v>2380</v>
      </c>
      <c r="I663" s="12">
        <f t="shared" si="50"/>
        <v>0</v>
      </c>
      <c r="J663" s="12" t="str">
        <f t="shared" si="51"/>
        <v>No</v>
      </c>
      <c r="K663" s="12" t="str">
        <f t="shared" si="52"/>
        <v>No</v>
      </c>
      <c r="L663" s="12" t="str">
        <f t="shared" si="53"/>
        <v>Obesity</v>
      </c>
      <c r="M663" s="12" t="str">
        <f t="shared" si="54"/>
        <v>Diabetes</v>
      </c>
    </row>
    <row r="664" spans="1:13" x14ac:dyDescent="0.3">
      <c r="A664" s="8" t="s">
        <v>1708</v>
      </c>
      <c r="B664" s="8">
        <v>39.74</v>
      </c>
      <c r="C664" s="8">
        <v>7.39</v>
      </c>
      <c r="D664" s="8" t="s">
        <v>2380</v>
      </c>
      <c r="E664" s="8" t="s">
        <v>2380</v>
      </c>
      <c r="F664" s="8" t="s">
        <v>2380</v>
      </c>
      <c r="G664" s="8" t="s">
        <v>2381</v>
      </c>
      <c r="H664" s="8" t="s">
        <v>2380</v>
      </c>
      <c r="I664" s="12">
        <f t="shared" si="50"/>
        <v>0</v>
      </c>
      <c r="J664" s="12" t="str">
        <f t="shared" si="51"/>
        <v>No</v>
      </c>
      <c r="K664" s="12" t="str">
        <f t="shared" si="52"/>
        <v>No</v>
      </c>
      <c r="L664" s="12" t="str">
        <f t="shared" si="53"/>
        <v>Obesity</v>
      </c>
      <c r="M664" s="12" t="str">
        <f t="shared" si="54"/>
        <v>Diabetes</v>
      </c>
    </row>
    <row r="665" spans="1:13" x14ac:dyDescent="0.3">
      <c r="A665" s="8" t="s">
        <v>1707</v>
      </c>
      <c r="B665" s="8">
        <v>49.53</v>
      </c>
      <c r="C665" s="8">
        <v>9.1300000000000008</v>
      </c>
      <c r="D665" s="8" t="s">
        <v>2382</v>
      </c>
      <c r="E665" s="8" t="s">
        <v>2380</v>
      </c>
      <c r="F665" s="8" t="s">
        <v>2380</v>
      </c>
      <c r="G665" s="8" t="s">
        <v>2381</v>
      </c>
      <c r="H665" s="8" t="s">
        <v>2380</v>
      </c>
      <c r="I665" s="12">
        <f t="shared" si="50"/>
        <v>0</v>
      </c>
      <c r="J665" s="12" t="str">
        <f t="shared" si="51"/>
        <v>No</v>
      </c>
      <c r="K665" s="12" t="str">
        <f t="shared" si="52"/>
        <v>Yes</v>
      </c>
      <c r="L665" s="12" t="str">
        <f t="shared" si="53"/>
        <v>Obesity</v>
      </c>
      <c r="M665" s="12" t="str">
        <f t="shared" si="54"/>
        <v>Diabetes</v>
      </c>
    </row>
    <row r="666" spans="1:13" x14ac:dyDescent="0.3">
      <c r="A666" s="8" t="s">
        <v>1706</v>
      </c>
      <c r="B666" s="8">
        <v>39.33</v>
      </c>
      <c r="C666" s="8">
        <v>10.4</v>
      </c>
      <c r="D666" s="8" t="s">
        <v>2380</v>
      </c>
      <c r="E666" s="8" t="s">
        <v>2380</v>
      </c>
      <c r="F666" s="8" t="s">
        <v>2380</v>
      </c>
      <c r="G666" s="8">
        <v>3</v>
      </c>
      <c r="H666" s="8" t="s">
        <v>2380</v>
      </c>
      <c r="I666" s="12">
        <f t="shared" si="50"/>
        <v>3</v>
      </c>
      <c r="J666" s="12" t="str">
        <f t="shared" si="51"/>
        <v>No</v>
      </c>
      <c r="K666" s="12" t="str">
        <f t="shared" si="52"/>
        <v>No</v>
      </c>
      <c r="L666" s="12" t="str">
        <f t="shared" si="53"/>
        <v>Obesity</v>
      </c>
      <c r="M666" s="12" t="str">
        <f t="shared" si="54"/>
        <v>Diabetes</v>
      </c>
    </row>
    <row r="667" spans="1:13" x14ac:dyDescent="0.3">
      <c r="A667" s="8" t="s">
        <v>1705</v>
      </c>
      <c r="B667" s="8">
        <v>39.979999999999997</v>
      </c>
      <c r="C667" s="8">
        <v>9.4600000000000009</v>
      </c>
      <c r="D667" s="8" t="s">
        <v>2382</v>
      </c>
      <c r="E667" s="8" t="s">
        <v>2380</v>
      </c>
      <c r="F667" s="8" t="s">
        <v>2380</v>
      </c>
      <c r="G667" s="8">
        <v>2</v>
      </c>
      <c r="H667" s="8" t="s">
        <v>2380</v>
      </c>
      <c r="I667" s="12">
        <f t="shared" si="50"/>
        <v>2</v>
      </c>
      <c r="J667" s="12" t="str">
        <f t="shared" si="51"/>
        <v>No</v>
      </c>
      <c r="K667" s="12" t="str">
        <f t="shared" si="52"/>
        <v>Yes</v>
      </c>
      <c r="L667" s="12" t="str">
        <f t="shared" si="53"/>
        <v>Obesity</v>
      </c>
      <c r="M667" s="12" t="str">
        <f t="shared" si="54"/>
        <v>Diabetes</v>
      </c>
    </row>
    <row r="668" spans="1:13" x14ac:dyDescent="0.3">
      <c r="A668" s="8" t="s">
        <v>1704</v>
      </c>
      <c r="B668" s="8">
        <v>46.51</v>
      </c>
      <c r="C668" s="8">
        <v>8.69</v>
      </c>
      <c r="D668" s="8" t="s">
        <v>2382</v>
      </c>
      <c r="E668" s="8" t="s">
        <v>2380</v>
      </c>
      <c r="F668" s="8" t="s">
        <v>2380</v>
      </c>
      <c r="G668" s="8" t="s">
        <v>2381</v>
      </c>
      <c r="H668" s="8" t="s">
        <v>2380</v>
      </c>
      <c r="I668" s="12">
        <f t="shared" si="50"/>
        <v>0</v>
      </c>
      <c r="J668" s="12" t="str">
        <f t="shared" si="51"/>
        <v>No</v>
      </c>
      <c r="K668" s="12" t="str">
        <f t="shared" si="52"/>
        <v>Yes</v>
      </c>
      <c r="L668" s="12" t="str">
        <f t="shared" si="53"/>
        <v>Obesity</v>
      </c>
      <c r="M668" s="12" t="str">
        <f t="shared" si="54"/>
        <v>Diabetes</v>
      </c>
    </row>
    <row r="669" spans="1:13" x14ac:dyDescent="0.3">
      <c r="A669" s="8" t="s">
        <v>1703</v>
      </c>
      <c r="B669" s="8">
        <v>43.58</v>
      </c>
      <c r="C669" s="8">
        <v>4.2300000000000004</v>
      </c>
      <c r="D669" s="8" t="s">
        <v>2380</v>
      </c>
      <c r="E669" s="8" t="s">
        <v>2380</v>
      </c>
      <c r="F669" s="8" t="s">
        <v>2383</v>
      </c>
      <c r="G669" s="8">
        <v>1</v>
      </c>
      <c r="H669" s="8" t="s">
        <v>2380</v>
      </c>
      <c r="I669" s="12">
        <f t="shared" si="50"/>
        <v>1</v>
      </c>
      <c r="J669" s="12" t="str">
        <f t="shared" si="51"/>
        <v>No</v>
      </c>
      <c r="K669" s="12" t="str">
        <f t="shared" si="52"/>
        <v>No</v>
      </c>
      <c r="L669" s="12" t="str">
        <f t="shared" si="53"/>
        <v>Obesity</v>
      </c>
      <c r="M669" s="12" t="str">
        <f t="shared" si="54"/>
        <v>Normal</v>
      </c>
    </row>
    <row r="670" spans="1:13" x14ac:dyDescent="0.3">
      <c r="A670" s="8" t="s">
        <v>1702</v>
      </c>
      <c r="B670" s="8">
        <v>42.28</v>
      </c>
      <c r="C670" s="8">
        <v>9.16</v>
      </c>
      <c r="D670" s="8" t="s">
        <v>2382</v>
      </c>
      <c r="E670" s="8" t="s">
        <v>2380</v>
      </c>
      <c r="F670" s="8" t="s">
        <v>2380</v>
      </c>
      <c r="G670" s="8">
        <v>1</v>
      </c>
      <c r="H670" s="8" t="s">
        <v>2380</v>
      </c>
      <c r="I670" s="12">
        <f t="shared" si="50"/>
        <v>1</v>
      </c>
      <c r="J670" s="12" t="str">
        <f t="shared" si="51"/>
        <v>No</v>
      </c>
      <c r="K670" s="12" t="str">
        <f t="shared" si="52"/>
        <v>Yes</v>
      </c>
      <c r="L670" s="12" t="str">
        <f t="shared" si="53"/>
        <v>Obesity</v>
      </c>
      <c r="M670" s="12" t="str">
        <f t="shared" si="54"/>
        <v>Diabetes</v>
      </c>
    </row>
    <row r="671" spans="1:13" x14ac:dyDescent="0.3">
      <c r="A671" s="8" t="s">
        <v>1701</v>
      </c>
      <c r="B671" s="8">
        <v>35.520000000000003</v>
      </c>
      <c r="C671" s="8">
        <v>8.26</v>
      </c>
      <c r="D671" s="8" t="s">
        <v>2380</v>
      </c>
      <c r="E671" s="8" t="s">
        <v>2380</v>
      </c>
      <c r="F671" s="8" t="s">
        <v>2380</v>
      </c>
      <c r="G671" s="8" t="s">
        <v>2381</v>
      </c>
      <c r="H671" s="8" t="s">
        <v>2380</v>
      </c>
      <c r="I671" s="12">
        <f t="shared" si="50"/>
        <v>0</v>
      </c>
      <c r="J671" s="12" t="str">
        <f t="shared" si="51"/>
        <v>No</v>
      </c>
      <c r="K671" s="12" t="str">
        <f t="shared" si="52"/>
        <v>No</v>
      </c>
      <c r="L671" s="12" t="str">
        <f t="shared" si="53"/>
        <v>Obesity</v>
      </c>
      <c r="M671" s="12" t="str">
        <f t="shared" si="54"/>
        <v>Diabetes</v>
      </c>
    </row>
    <row r="672" spans="1:13" x14ac:dyDescent="0.3">
      <c r="A672" s="8" t="s">
        <v>1700</v>
      </c>
      <c r="B672" s="8">
        <v>33.6</v>
      </c>
      <c r="C672" s="8">
        <v>11.25</v>
      </c>
      <c r="D672" s="8" t="s">
        <v>2380</v>
      </c>
      <c r="E672" s="8" t="s">
        <v>2380</v>
      </c>
      <c r="F672" s="8" t="s">
        <v>2380</v>
      </c>
      <c r="G672" s="8" t="s">
        <v>2381</v>
      </c>
      <c r="H672" s="8" t="s">
        <v>2380</v>
      </c>
      <c r="I672" s="12">
        <f t="shared" si="50"/>
        <v>0</v>
      </c>
      <c r="J672" s="12" t="str">
        <f t="shared" si="51"/>
        <v>No</v>
      </c>
      <c r="K672" s="12" t="str">
        <f t="shared" si="52"/>
        <v>No</v>
      </c>
      <c r="L672" s="12" t="str">
        <f t="shared" si="53"/>
        <v>Obesity</v>
      </c>
      <c r="M672" s="12" t="str">
        <f t="shared" si="54"/>
        <v>Diabetes</v>
      </c>
    </row>
    <row r="673" spans="1:13" x14ac:dyDescent="0.3">
      <c r="A673" s="8" t="s">
        <v>1699</v>
      </c>
      <c r="B673" s="8">
        <v>22.42</v>
      </c>
      <c r="C673" s="8">
        <v>6.74</v>
      </c>
      <c r="D673" s="8" t="s">
        <v>2380</v>
      </c>
      <c r="E673" s="8" t="s">
        <v>2380</v>
      </c>
      <c r="F673" s="8" t="s">
        <v>2380</v>
      </c>
      <c r="G673" s="8" t="s">
        <v>2381</v>
      </c>
      <c r="H673" s="8" t="s">
        <v>2382</v>
      </c>
      <c r="I673" s="12">
        <f t="shared" si="50"/>
        <v>0</v>
      </c>
      <c r="J673" s="12" t="str">
        <f t="shared" si="51"/>
        <v>Yes</v>
      </c>
      <c r="K673" s="12" t="str">
        <f t="shared" si="52"/>
        <v>No</v>
      </c>
      <c r="L673" s="12" t="str">
        <f t="shared" si="53"/>
        <v>Normal Weight</v>
      </c>
      <c r="M673" s="12" t="str">
        <f t="shared" si="54"/>
        <v>Diabetes</v>
      </c>
    </row>
    <row r="674" spans="1:13" x14ac:dyDescent="0.3">
      <c r="A674" s="8" t="s">
        <v>1698</v>
      </c>
      <c r="B674" s="8">
        <v>46.86</v>
      </c>
      <c r="C674" s="8">
        <v>4.87</v>
      </c>
      <c r="D674" s="8" t="s">
        <v>2380</v>
      </c>
      <c r="E674" s="8" t="s">
        <v>2380</v>
      </c>
      <c r="F674" s="8" t="s">
        <v>2380</v>
      </c>
      <c r="G674" s="8" t="s">
        <v>2381</v>
      </c>
      <c r="H674" s="8" t="s">
        <v>2380</v>
      </c>
      <c r="I674" s="12">
        <f t="shared" si="50"/>
        <v>0</v>
      </c>
      <c r="J674" s="12" t="str">
        <f t="shared" si="51"/>
        <v>No</v>
      </c>
      <c r="K674" s="12" t="str">
        <f t="shared" si="52"/>
        <v>No</v>
      </c>
      <c r="L674" s="12" t="str">
        <f t="shared" si="53"/>
        <v>Obesity</v>
      </c>
      <c r="M674" s="12" t="str">
        <f t="shared" si="54"/>
        <v>Normal</v>
      </c>
    </row>
    <row r="675" spans="1:13" x14ac:dyDescent="0.3">
      <c r="A675" s="8" t="s">
        <v>1697</v>
      </c>
      <c r="B675" s="8">
        <v>32.965000000000003</v>
      </c>
      <c r="C675" s="8">
        <v>6.68</v>
      </c>
      <c r="D675" s="8" t="s">
        <v>2380</v>
      </c>
      <c r="E675" s="8" t="s">
        <v>2380</v>
      </c>
      <c r="F675" s="8" t="s">
        <v>2380</v>
      </c>
      <c r="G675" s="8">
        <v>3</v>
      </c>
      <c r="H675" s="8" t="s">
        <v>2380</v>
      </c>
      <c r="I675" s="12">
        <f t="shared" si="50"/>
        <v>3</v>
      </c>
      <c r="J675" s="12" t="str">
        <f t="shared" si="51"/>
        <v>No</v>
      </c>
      <c r="K675" s="12" t="str">
        <f t="shared" si="52"/>
        <v>No</v>
      </c>
      <c r="L675" s="12" t="str">
        <f t="shared" si="53"/>
        <v>Obesity</v>
      </c>
      <c r="M675" s="12" t="str">
        <f t="shared" si="54"/>
        <v>Diabetes</v>
      </c>
    </row>
    <row r="676" spans="1:13" x14ac:dyDescent="0.3">
      <c r="A676" s="8" t="s">
        <v>1696</v>
      </c>
      <c r="B676" s="8">
        <v>39.340000000000003</v>
      </c>
      <c r="C676" s="8">
        <v>5.0199999999999996</v>
      </c>
      <c r="D676" s="8" t="s">
        <v>2382</v>
      </c>
      <c r="E676" s="8" t="s">
        <v>2380</v>
      </c>
      <c r="F676" s="8" t="s">
        <v>2383</v>
      </c>
      <c r="G676" s="8">
        <v>1</v>
      </c>
      <c r="H676" s="8" t="s">
        <v>2380</v>
      </c>
      <c r="I676" s="12">
        <f t="shared" si="50"/>
        <v>1</v>
      </c>
      <c r="J676" s="12" t="str">
        <f t="shared" si="51"/>
        <v>No</v>
      </c>
      <c r="K676" s="12" t="str">
        <f t="shared" si="52"/>
        <v>Yes</v>
      </c>
      <c r="L676" s="12" t="str">
        <f t="shared" si="53"/>
        <v>Obesity</v>
      </c>
      <c r="M676" s="12" t="str">
        <f t="shared" si="54"/>
        <v>Normal</v>
      </c>
    </row>
    <row r="677" spans="1:13" x14ac:dyDescent="0.3">
      <c r="A677" s="8" t="s">
        <v>1695</v>
      </c>
      <c r="B677" s="8">
        <v>47</v>
      </c>
      <c r="C677" s="8">
        <v>10.64</v>
      </c>
      <c r="D677" s="8" t="s">
        <v>2382</v>
      </c>
      <c r="E677" s="8" t="s">
        <v>2380</v>
      </c>
      <c r="F677" s="8" t="s">
        <v>2380</v>
      </c>
      <c r="G677" s="8" t="s">
        <v>2381</v>
      </c>
      <c r="H677" s="8" t="s">
        <v>2380</v>
      </c>
      <c r="I677" s="12">
        <f t="shared" si="50"/>
        <v>0</v>
      </c>
      <c r="J677" s="12" t="str">
        <f t="shared" si="51"/>
        <v>No</v>
      </c>
      <c r="K677" s="12" t="str">
        <f t="shared" si="52"/>
        <v>Yes</v>
      </c>
      <c r="L677" s="12" t="str">
        <f t="shared" si="53"/>
        <v>Obesity</v>
      </c>
      <c r="M677" s="12" t="str">
        <f t="shared" si="54"/>
        <v>Diabetes</v>
      </c>
    </row>
    <row r="678" spans="1:13" x14ac:dyDescent="0.3">
      <c r="A678" s="8" t="s">
        <v>1694</v>
      </c>
      <c r="B678" s="8">
        <v>36.71</v>
      </c>
      <c r="C678" s="8">
        <v>8.74</v>
      </c>
      <c r="D678" s="8" t="s">
        <v>2382</v>
      </c>
      <c r="E678" s="8" t="s">
        <v>2380</v>
      </c>
      <c r="F678" s="8" t="s">
        <v>2380</v>
      </c>
      <c r="G678" s="8" t="s">
        <v>2381</v>
      </c>
      <c r="H678" s="8" t="s">
        <v>2380</v>
      </c>
      <c r="I678" s="12">
        <f t="shared" si="50"/>
        <v>0</v>
      </c>
      <c r="J678" s="12" t="str">
        <f t="shared" si="51"/>
        <v>No</v>
      </c>
      <c r="K678" s="12" t="str">
        <f t="shared" si="52"/>
        <v>Yes</v>
      </c>
      <c r="L678" s="12" t="str">
        <f t="shared" si="53"/>
        <v>Obesity</v>
      </c>
      <c r="M678" s="12" t="str">
        <f t="shared" si="54"/>
        <v>Diabetes</v>
      </c>
    </row>
    <row r="679" spans="1:13" x14ac:dyDescent="0.3">
      <c r="A679" s="8" t="s">
        <v>1693</v>
      </c>
      <c r="B679" s="8">
        <v>53.48</v>
      </c>
      <c r="C679" s="8">
        <v>5.64</v>
      </c>
      <c r="D679" s="8" t="s">
        <v>2380</v>
      </c>
      <c r="E679" s="8" t="s">
        <v>2380</v>
      </c>
      <c r="F679" s="8" t="s">
        <v>2380</v>
      </c>
      <c r="G679" s="8" t="s">
        <v>2381</v>
      </c>
      <c r="H679" s="8" t="s">
        <v>2380</v>
      </c>
      <c r="I679" s="12">
        <f t="shared" si="50"/>
        <v>0</v>
      </c>
      <c r="J679" s="12" t="str">
        <f t="shared" si="51"/>
        <v>No</v>
      </c>
      <c r="K679" s="12" t="str">
        <f t="shared" si="52"/>
        <v>No</v>
      </c>
      <c r="L679" s="12" t="str">
        <f t="shared" si="53"/>
        <v>Obesity</v>
      </c>
      <c r="M679" s="12" t="str">
        <f t="shared" si="54"/>
        <v>Normal</v>
      </c>
    </row>
    <row r="680" spans="1:13" x14ac:dyDescent="0.3">
      <c r="A680" s="8" t="s">
        <v>1692</v>
      </c>
      <c r="B680" s="8">
        <v>35.5</v>
      </c>
      <c r="C680" s="8">
        <v>10.37</v>
      </c>
      <c r="D680" s="8" t="s">
        <v>2380</v>
      </c>
      <c r="E680" s="8" t="s">
        <v>2380</v>
      </c>
      <c r="F680" s="8" t="s">
        <v>2380</v>
      </c>
      <c r="G680" s="8" t="s">
        <v>2381</v>
      </c>
      <c r="H680" s="8" t="s">
        <v>2380</v>
      </c>
      <c r="I680" s="12">
        <f t="shared" si="50"/>
        <v>0</v>
      </c>
      <c r="J680" s="12" t="str">
        <f t="shared" si="51"/>
        <v>No</v>
      </c>
      <c r="K680" s="12" t="str">
        <f t="shared" si="52"/>
        <v>No</v>
      </c>
      <c r="L680" s="12" t="str">
        <f t="shared" si="53"/>
        <v>Obesity</v>
      </c>
      <c r="M680" s="12" t="str">
        <f t="shared" si="54"/>
        <v>Diabetes</v>
      </c>
    </row>
    <row r="681" spans="1:13" x14ac:dyDescent="0.3">
      <c r="A681" s="8" t="s">
        <v>1691</v>
      </c>
      <c r="B681" s="8">
        <v>36.979999999999997</v>
      </c>
      <c r="C681" s="8">
        <v>9.56</v>
      </c>
      <c r="D681" s="8" t="s">
        <v>2382</v>
      </c>
      <c r="E681" s="8" t="s">
        <v>2380</v>
      </c>
      <c r="F681" s="8" t="s">
        <v>2380</v>
      </c>
      <c r="G681" s="8" t="s">
        <v>2381</v>
      </c>
      <c r="H681" s="8" t="s">
        <v>2380</v>
      </c>
      <c r="I681" s="12">
        <f t="shared" si="50"/>
        <v>0</v>
      </c>
      <c r="J681" s="12" t="str">
        <f t="shared" si="51"/>
        <v>No</v>
      </c>
      <c r="K681" s="12" t="str">
        <f t="shared" si="52"/>
        <v>Yes</v>
      </c>
      <c r="L681" s="12" t="str">
        <f t="shared" si="53"/>
        <v>Obesity</v>
      </c>
      <c r="M681" s="12" t="str">
        <f t="shared" si="54"/>
        <v>Diabetes</v>
      </c>
    </row>
    <row r="682" spans="1:13" x14ac:dyDescent="0.3">
      <c r="A682" s="8" t="s">
        <v>1690</v>
      </c>
      <c r="B682" s="8">
        <v>32.395000000000003</v>
      </c>
      <c r="C682" s="8">
        <v>8.23</v>
      </c>
      <c r="D682" s="8" t="s">
        <v>2382</v>
      </c>
      <c r="E682" s="8" t="s">
        <v>2380</v>
      </c>
      <c r="F682" s="8" t="s">
        <v>2383</v>
      </c>
      <c r="G682" s="8">
        <v>1</v>
      </c>
      <c r="H682" s="8" t="s">
        <v>2380</v>
      </c>
      <c r="I682" s="12">
        <f t="shared" si="50"/>
        <v>1</v>
      </c>
      <c r="J682" s="12" t="str">
        <f t="shared" si="51"/>
        <v>No</v>
      </c>
      <c r="K682" s="12" t="str">
        <f t="shared" si="52"/>
        <v>Yes</v>
      </c>
      <c r="L682" s="12" t="str">
        <f t="shared" si="53"/>
        <v>Obesity</v>
      </c>
      <c r="M682" s="12" t="str">
        <f t="shared" si="54"/>
        <v>Diabetes</v>
      </c>
    </row>
    <row r="683" spans="1:13" x14ac:dyDescent="0.3">
      <c r="A683" s="8" t="s">
        <v>1689</v>
      </c>
      <c r="B683" s="8">
        <v>32.729999999999997</v>
      </c>
      <c r="C683" s="8">
        <v>7.03</v>
      </c>
      <c r="D683" s="8" t="s">
        <v>2380</v>
      </c>
      <c r="E683" s="8" t="s">
        <v>2380</v>
      </c>
      <c r="F683" s="8" t="s">
        <v>2380</v>
      </c>
      <c r="G683" s="8" t="s">
        <v>2381</v>
      </c>
      <c r="H683" s="8" t="s">
        <v>2380</v>
      </c>
      <c r="I683" s="12">
        <f t="shared" si="50"/>
        <v>0</v>
      </c>
      <c r="J683" s="12" t="str">
        <f t="shared" si="51"/>
        <v>No</v>
      </c>
      <c r="K683" s="12" t="str">
        <f t="shared" si="52"/>
        <v>No</v>
      </c>
      <c r="L683" s="12" t="str">
        <f t="shared" si="53"/>
        <v>Obesity</v>
      </c>
      <c r="M683" s="12" t="str">
        <f t="shared" si="54"/>
        <v>Diabetes</v>
      </c>
    </row>
    <row r="684" spans="1:13" x14ac:dyDescent="0.3">
      <c r="A684" s="8" t="s">
        <v>1688</v>
      </c>
      <c r="B684" s="8">
        <v>20.52</v>
      </c>
      <c r="C684" s="8">
        <v>5.45</v>
      </c>
      <c r="D684" s="8" t="s">
        <v>2380</v>
      </c>
      <c r="E684" s="8" t="s">
        <v>2380</v>
      </c>
      <c r="F684" s="8" t="s">
        <v>2380</v>
      </c>
      <c r="G684" s="8">
        <v>1</v>
      </c>
      <c r="H684" s="8" t="s">
        <v>2382</v>
      </c>
      <c r="I684" s="12">
        <f t="shared" si="50"/>
        <v>1</v>
      </c>
      <c r="J684" s="12" t="str">
        <f t="shared" si="51"/>
        <v>Yes</v>
      </c>
      <c r="K684" s="12" t="str">
        <f t="shared" si="52"/>
        <v>No</v>
      </c>
      <c r="L684" s="12" t="str">
        <f t="shared" si="53"/>
        <v>Normal Weight</v>
      </c>
      <c r="M684" s="12" t="str">
        <f t="shared" si="54"/>
        <v>Normal</v>
      </c>
    </row>
    <row r="685" spans="1:13" x14ac:dyDescent="0.3">
      <c r="A685" s="8" t="s">
        <v>1687</v>
      </c>
      <c r="B685" s="8">
        <v>51.72</v>
      </c>
      <c r="C685" s="8">
        <v>5.76</v>
      </c>
      <c r="D685" s="8" t="s">
        <v>2380</v>
      </c>
      <c r="E685" s="8" t="s">
        <v>2380</v>
      </c>
      <c r="F685" s="8" t="s">
        <v>2380</v>
      </c>
      <c r="G685" s="8" t="s">
        <v>2381</v>
      </c>
      <c r="H685" s="8" t="s">
        <v>2380</v>
      </c>
      <c r="I685" s="12">
        <f t="shared" si="50"/>
        <v>0</v>
      </c>
      <c r="J685" s="12" t="str">
        <f t="shared" si="51"/>
        <v>No</v>
      </c>
      <c r="K685" s="12" t="str">
        <f t="shared" si="52"/>
        <v>No</v>
      </c>
      <c r="L685" s="12" t="str">
        <f t="shared" si="53"/>
        <v>Obesity</v>
      </c>
      <c r="M685" s="12" t="str">
        <f t="shared" si="54"/>
        <v>Prediabetes</v>
      </c>
    </row>
    <row r="686" spans="1:13" x14ac:dyDescent="0.3">
      <c r="A686" s="8" t="s">
        <v>1686</v>
      </c>
      <c r="B686" s="8">
        <v>50.2</v>
      </c>
      <c r="C686" s="8">
        <v>5.4</v>
      </c>
      <c r="D686" s="8" t="s">
        <v>2380</v>
      </c>
      <c r="E686" s="8" t="s">
        <v>2380</v>
      </c>
      <c r="F686" s="8" t="s">
        <v>2380</v>
      </c>
      <c r="G686" s="8" t="s">
        <v>2381</v>
      </c>
      <c r="H686" s="8" t="s">
        <v>2380</v>
      </c>
      <c r="I686" s="12">
        <f t="shared" si="50"/>
        <v>0</v>
      </c>
      <c r="J686" s="12" t="str">
        <f t="shared" si="51"/>
        <v>No</v>
      </c>
      <c r="K686" s="12" t="str">
        <f t="shared" si="52"/>
        <v>No</v>
      </c>
      <c r="L686" s="12" t="str">
        <f t="shared" si="53"/>
        <v>Obesity</v>
      </c>
      <c r="M686" s="12" t="str">
        <f t="shared" si="54"/>
        <v>Normal</v>
      </c>
    </row>
    <row r="687" spans="1:13" x14ac:dyDescent="0.3">
      <c r="A687" s="8" t="s">
        <v>1685</v>
      </c>
      <c r="B687" s="8">
        <v>25.52</v>
      </c>
      <c r="C687" s="8">
        <v>6.35</v>
      </c>
      <c r="D687" s="8" t="s">
        <v>2380</v>
      </c>
      <c r="E687" s="8" t="s">
        <v>2380</v>
      </c>
      <c r="F687" s="8" t="s">
        <v>2383</v>
      </c>
      <c r="G687" s="8">
        <v>1</v>
      </c>
      <c r="H687" s="8" t="s">
        <v>2380</v>
      </c>
      <c r="I687" s="12">
        <f t="shared" si="50"/>
        <v>1</v>
      </c>
      <c r="J687" s="12" t="str">
        <f t="shared" si="51"/>
        <v>No</v>
      </c>
      <c r="K687" s="12" t="str">
        <f t="shared" si="52"/>
        <v>No</v>
      </c>
      <c r="L687" s="12" t="str">
        <f t="shared" si="53"/>
        <v>Overweight</v>
      </c>
      <c r="M687" s="12" t="str">
        <f t="shared" si="54"/>
        <v>Prediabetes</v>
      </c>
    </row>
    <row r="688" spans="1:13" x14ac:dyDescent="0.3">
      <c r="A688" s="8" t="s">
        <v>1684</v>
      </c>
      <c r="B688" s="8">
        <v>35.200000000000003</v>
      </c>
      <c r="C688" s="8">
        <v>6.26</v>
      </c>
      <c r="D688" s="8" t="s">
        <v>2382</v>
      </c>
      <c r="E688" s="8" t="s">
        <v>2380</v>
      </c>
      <c r="F688" s="8" t="s">
        <v>2380</v>
      </c>
      <c r="G688" s="8">
        <v>2</v>
      </c>
      <c r="H688" s="8" t="s">
        <v>2380</v>
      </c>
      <c r="I688" s="12">
        <f t="shared" si="50"/>
        <v>2</v>
      </c>
      <c r="J688" s="12" t="str">
        <f t="shared" si="51"/>
        <v>No</v>
      </c>
      <c r="K688" s="12" t="str">
        <f t="shared" si="52"/>
        <v>Yes</v>
      </c>
      <c r="L688" s="12" t="str">
        <f t="shared" si="53"/>
        <v>Obesity</v>
      </c>
      <c r="M688" s="12" t="str">
        <f t="shared" si="54"/>
        <v>Prediabetes</v>
      </c>
    </row>
    <row r="689" spans="1:13" x14ac:dyDescent="0.3">
      <c r="A689" s="8" t="s">
        <v>1683</v>
      </c>
      <c r="B689" s="8">
        <v>41.26</v>
      </c>
      <c r="C689" s="8">
        <v>5.97</v>
      </c>
      <c r="D689" s="8" t="s">
        <v>2382</v>
      </c>
      <c r="E689" s="8" t="s">
        <v>2380</v>
      </c>
      <c r="F689" s="8" t="s">
        <v>2380</v>
      </c>
      <c r="G689" s="8" t="s">
        <v>2381</v>
      </c>
      <c r="H689" s="8" t="s">
        <v>2380</v>
      </c>
      <c r="I689" s="12">
        <f t="shared" si="50"/>
        <v>0</v>
      </c>
      <c r="J689" s="12" t="str">
        <f t="shared" si="51"/>
        <v>No</v>
      </c>
      <c r="K689" s="12" t="str">
        <f t="shared" si="52"/>
        <v>Yes</v>
      </c>
      <c r="L689" s="12" t="str">
        <f t="shared" si="53"/>
        <v>Obesity</v>
      </c>
      <c r="M689" s="12" t="str">
        <f t="shared" si="54"/>
        <v>Prediabetes</v>
      </c>
    </row>
    <row r="690" spans="1:13" x14ac:dyDescent="0.3">
      <c r="A690" s="8" t="s">
        <v>1682</v>
      </c>
      <c r="B690" s="8">
        <v>17.195</v>
      </c>
      <c r="C690" s="8">
        <v>5.29</v>
      </c>
      <c r="D690" s="8" t="s">
        <v>2382</v>
      </c>
      <c r="E690" s="8" t="s">
        <v>2380</v>
      </c>
      <c r="F690" s="8" t="s">
        <v>2380</v>
      </c>
      <c r="G690" s="8" t="s">
        <v>2381</v>
      </c>
      <c r="H690" s="8" t="s">
        <v>2382</v>
      </c>
      <c r="I690" s="12">
        <f t="shared" si="50"/>
        <v>0</v>
      </c>
      <c r="J690" s="12" t="str">
        <f t="shared" si="51"/>
        <v>Yes</v>
      </c>
      <c r="K690" s="12" t="str">
        <f t="shared" si="52"/>
        <v>Yes</v>
      </c>
      <c r="L690" s="12" t="str">
        <f t="shared" si="53"/>
        <v>Underweight</v>
      </c>
      <c r="M690" s="12" t="str">
        <f t="shared" si="54"/>
        <v>Normal</v>
      </c>
    </row>
    <row r="691" spans="1:13" x14ac:dyDescent="0.3">
      <c r="A691" s="8" t="s">
        <v>1681</v>
      </c>
      <c r="B691" s="8">
        <v>23.085000000000001</v>
      </c>
      <c r="C691" s="8">
        <v>4.2699999999999996</v>
      </c>
      <c r="D691" s="8" t="s">
        <v>2382</v>
      </c>
      <c r="E691" s="8" t="s">
        <v>2380</v>
      </c>
      <c r="F691" s="8" t="s">
        <v>2380</v>
      </c>
      <c r="G691" s="8">
        <v>2</v>
      </c>
      <c r="H691" s="8" t="s">
        <v>2380</v>
      </c>
      <c r="I691" s="12">
        <f t="shared" si="50"/>
        <v>2</v>
      </c>
      <c r="J691" s="12" t="str">
        <f t="shared" si="51"/>
        <v>No</v>
      </c>
      <c r="K691" s="12" t="str">
        <f t="shared" si="52"/>
        <v>Yes</v>
      </c>
      <c r="L691" s="12" t="str">
        <f t="shared" si="53"/>
        <v>Normal Weight</v>
      </c>
      <c r="M691" s="12" t="str">
        <f t="shared" si="54"/>
        <v>Normal</v>
      </c>
    </row>
    <row r="692" spans="1:13" x14ac:dyDescent="0.3">
      <c r="A692" s="8" t="s">
        <v>1680</v>
      </c>
      <c r="B692" s="8">
        <v>21.66</v>
      </c>
      <c r="C692" s="8">
        <v>5.2</v>
      </c>
      <c r="D692" s="8" t="s">
        <v>2382</v>
      </c>
      <c r="E692" s="8" t="s">
        <v>2380</v>
      </c>
      <c r="F692" s="8" t="s">
        <v>2380</v>
      </c>
      <c r="G692" s="8">
        <v>2</v>
      </c>
      <c r="H692" s="8" t="s">
        <v>2380</v>
      </c>
      <c r="I692" s="12">
        <f t="shared" si="50"/>
        <v>2</v>
      </c>
      <c r="J692" s="12" t="str">
        <f t="shared" si="51"/>
        <v>No</v>
      </c>
      <c r="K692" s="12" t="str">
        <f t="shared" si="52"/>
        <v>Yes</v>
      </c>
      <c r="L692" s="12" t="str">
        <f t="shared" si="53"/>
        <v>Normal Weight</v>
      </c>
      <c r="M692" s="12" t="str">
        <f t="shared" si="54"/>
        <v>Normal</v>
      </c>
    </row>
    <row r="693" spans="1:13" x14ac:dyDescent="0.3">
      <c r="A693" s="8" t="s">
        <v>1679</v>
      </c>
      <c r="B693" s="8">
        <v>36.47</v>
      </c>
      <c r="C693" s="8">
        <v>8.23</v>
      </c>
      <c r="D693" s="8" t="s">
        <v>2382</v>
      </c>
      <c r="E693" s="8" t="s">
        <v>2380</v>
      </c>
      <c r="F693" s="8" t="s">
        <v>2380</v>
      </c>
      <c r="G693" s="8" t="s">
        <v>2381</v>
      </c>
      <c r="H693" s="8" t="s">
        <v>2380</v>
      </c>
      <c r="I693" s="12">
        <f t="shared" si="50"/>
        <v>0</v>
      </c>
      <c r="J693" s="12" t="str">
        <f t="shared" si="51"/>
        <v>No</v>
      </c>
      <c r="K693" s="12" t="str">
        <f t="shared" si="52"/>
        <v>Yes</v>
      </c>
      <c r="L693" s="12" t="str">
        <f t="shared" si="53"/>
        <v>Obesity</v>
      </c>
      <c r="M693" s="12" t="str">
        <f t="shared" si="54"/>
        <v>Diabetes</v>
      </c>
    </row>
    <row r="694" spans="1:13" x14ac:dyDescent="0.3">
      <c r="A694" s="8" t="s">
        <v>1678</v>
      </c>
      <c r="B694" s="8">
        <v>36.08</v>
      </c>
      <c r="C694" s="8">
        <v>10.33</v>
      </c>
      <c r="D694" s="8" t="s">
        <v>2382</v>
      </c>
      <c r="E694" s="8" t="s">
        <v>2380</v>
      </c>
      <c r="F694" s="8" t="s">
        <v>2380</v>
      </c>
      <c r="G694" s="8" t="s">
        <v>2381</v>
      </c>
      <c r="H694" s="8" t="s">
        <v>2380</v>
      </c>
      <c r="I694" s="12">
        <f t="shared" si="50"/>
        <v>0</v>
      </c>
      <c r="J694" s="12" t="str">
        <f t="shared" si="51"/>
        <v>No</v>
      </c>
      <c r="K694" s="12" t="str">
        <f t="shared" si="52"/>
        <v>Yes</v>
      </c>
      <c r="L694" s="12" t="str">
        <f t="shared" si="53"/>
        <v>Obesity</v>
      </c>
      <c r="M694" s="12" t="str">
        <f t="shared" si="54"/>
        <v>Diabetes</v>
      </c>
    </row>
    <row r="695" spans="1:13" x14ac:dyDescent="0.3">
      <c r="A695" s="8" t="s">
        <v>1677</v>
      </c>
      <c r="B695" s="8">
        <v>23.18</v>
      </c>
      <c r="C695" s="8">
        <v>6.13</v>
      </c>
      <c r="D695" s="8" t="s">
        <v>2380</v>
      </c>
      <c r="E695" s="8" t="s">
        <v>2380</v>
      </c>
      <c r="F695" s="8" t="s">
        <v>2380</v>
      </c>
      <c r="G695" s="8" t="s">
        <v>2381</v>
      </c>
      <c r="H695" s="8" t="s">
        <v>2380</v>
      </c>
      <c r="I695" s="12">
        <f t="shared" si="50"/>
        <v>0</v>
      </c>
      <c r="J695" s="12" t="str">
        <f t="shared" si="51"/>
        <v>No</v>
      </c>
      <c r="K695" s="12" t="str">
        <f t="shared" si="52"/>
        <v>No</v>
      </c>
      <c r="L695" s="12" t="str">
        <f t="shared" si="53"/>
        <v>Normal Weight</v>
      </c>
      <c r="M695" s="12" t="str">
        <f t="shared" si="54"/>
        <v>Prediabetes</v>
      </c>
    </row>
    <row r="696" spans="1:13" x14ac:dyDescent="0.3">
      <c r="A696" s="8" t="s">
        <v>1676</v>
      </c>
      <c r="B696" s="8">
        <v>39.159999999999997</v>
      </c>
      <c r="C696" s="8">
        <v>8.08</v>
      </c>
      <c r="D696" s="8" t="s">
        <v>2380</v>
      </c>
      <c r="E696" s="8" t="s">
        <v>2380</v>
      </c>
      <c r="F696" s="8" t="s">
        <v>2380</v>
      </c>
      <c r="G696" s="8">
        <v>3</v>
      </c>
      <c r="H696" s="8" t="s">
        <v>2380</v>
      </c>
      <c r="I696" s="12">
        <f t="shared" si="50"/>
        <v>3</v>
      </c>
      <c r="J696" s="12" t="str">
        <f t="shared" si="51"/>
        <v>No</v>
      </c>
      <c r="K696" s="12" t="str">
        <f t="shared" si="52"/>
        <v>No</v>
      </c>
      <c r="L696" s="12" t="str">
        <f t="shared" si="53"/>
        <v>Obesity</v>
      </c>
      <c r="M696" s="12" t="str">
        <f t="shared" si="54"/>
        <v>Diabetes</v>
      </c>
    </row>
    <row r="697" spans="1:13" x14ac:dyDescent="0.3">
      <c r="A697" s="8" t="s">
        <v>1675</v>
      </c>
      <c r="B697" s="8">
        <v>38.19</v>
      </c>
      <c r="C697" s="8">
        <v>10.49</v>
      </c>
      <c r="D697" s="8" t="s">
        <v>2380</v>
      </c>
      <c r="E697" s="8" t="s">
        <v>2380</v>
      </c>
      <c r="F697" s="8" t="s">
        <v>2380</v>
      </c>
      <c r="G697" s="8">
        <v>3</v>
      </c>
      <c r="H697" s="8" t="s">
        <v>2380</v>
      </c>
      <c r="I697" s="12">
        <f t="shared" si="50"/>
        <v>3</v>
      </c>
      <c r="J697" s="12" t="str">
        <f t="shared" si="51"/>
        <v>No</v>
      </c>
      <c r="K697" s="12" t="str">
        <f t="shared" si="52"/>
        <v>No</v>
      </c>
      <c r="L697" s="12" t="str">
        <f t="shared" si="53"/>
        <v>Obesity</v>
      </c>
      <c r="M697" s="12" t="str">
        <f t="shared" si="54"/>
        <v>Diabetes</v>
      </c>
    </row>
    <row r="698" spans="1:13" x14ac:dyDescent="0.3">
      <c r="A698" s="8" t="s">
        <v>1674</v>
      </c>
      <c r="B698" s="8">
        <v>26.41</v>
      </c>
      <c r="C698" s="8">
        <v>8.11</v>
      </c>
      <c r="D698" s="8" t="s">
        <v>2380</v>
      </c>
      <c r="E698" s="8" t="s">
        <v>2380</v>
      </c>
      <c r="F698" s="8" t="s">
        <v>2380</v>
      </c>
      <c r="G698" s="8">
        <v>3</v>
      </c>
      <c r="H698" s="8" t="s">
        <v>2380</v>
      </c>
      <c r="I698" s="12">
        <f t="shared" si="50"/>
        <v>3</v>
      </c>
      <c r="J698" s="12" t="str">
        <f t="shared" si="51"/>
        <v>No</v>
      </c>
      <c r="K698" s="12" t="str">
        <f t="shared" si="52"/>
        <v>No</v>
      </c>
      <c r="L698" s="12" t="str">
        <f t="shared" si="53"/>
        <v>Overweight</v>
      </c>
      <c r="M698" s="12" t="str">
        <f t="shared" si="54"/>
        <v>Diabetes</v>
      </c>
    </row>
    <row r="699" spans="1:13" x14ac:dyDescent="0.3">
      <c r="A699" s="8" t="s">
        <v>1673</v>
      </c>
      <c r="B699" s="8">
        <v>28.785</v>
      </c>
      <c r="C699" s="8">
        <v>6.6</v>
      </c>
      <c r="D699" s="8" t="s">
        <v>2380</v>
      </c>
      <c r="E699" s="8" t="s">
        <v>2380</v>
      </c>
      <c r="F699" s="8" t="s">
        <v>2380</v>
      </c>
      <c r="G699" s="8" t="s">
        <v>2381</v>
      </c>
      <c r="H699" s="8" t="s">
        <v>2380</v>
      </c>
      <c r="I699" s="12">
        <f t="shared" si="50"/>
        <v>0</v>
      </c>
      <c r="J699" s="12" t="str">
        <f t="shared" si="51"/>
        <v>No</v>
      </c>
      <c r="K699" s="12" t="str">
        <f t="shared" si="52"/>
        <v>No</v>
      </c>
      <c r="L699" s="12" t="str">
        <f t="shared" si="53"/>
        <v>Overweight</v>
      </c>
      <c r="M699" s="12" t="str">
        <f t="shared" si="54"/>
        <v>Diabetes</v>
      </c>
    </row>
    <row r="700" spans="1:13" x14ac:dyDescent="0.3">
      <c r="A700" s="8" t="s">
        <v>1672</v>
      </c>
      <c r="B700" s="8">
        <v>26.695</v>
      </c>
      <c r="C700" s="8">
        <v>10.14</v>
      </c>
      <c r="D700" s="8" t="s">
        <v>2382</v>
      </c>
      <c r="E700" s="8" t="s">
        <v>2380</v>
      </c>
      <c r="F700" s="8" t="s">
        <v>2383</v>
      </c>
      <c r="G700" s="8">
        <v>1</v>
      </c>
      <c r="H700" s="8" t="s">
        <v>2380</v>
      </c>
      <c r="I700" s="12">
        <f t="shared" si="50"/>
        <v>1</v>
      </c>
      <c r="J700" s="12" t="str">
        <f t="shared" si="51"/>
        <v>No</v>
      </c>
      <c r="K700" s="12" t="str">
        <f t="shared" si="52"/>
        <v>Yes</v>
      </c>
      <c r="L700" s="12" t="str">
        <f t="shared" si="53"/>
        <v>Overweight</v>
      </c>
      <c r="M700" s="12" t="str">
        <f t="shared" si="54"/>
        <v>Diabetes</v>
      </c>
    </row>
    <row r="701" spans="1:13" x14ac:dyDescent="0.3">
      <c r="A701" s="8" t="s">
        <v>1671</v>
      </c>
      <c r="B701" s="8">
        <v>32.799999999999997</v>
      </c>
      <c r="C701" s="8">
        <v>6.06</v>
      </c>
      <c r="D701" s="8" t="s">
        <v>2382</v>
      </c>
      <c r="E701" s="8" t="s">
        <v>2380</v>
      </c>
      <c r="F701" s="8" t="s">
        <v>2380</v>
      </c>
      <c r="G701" s="8">
        <v>1</v>
      </c>
      <c r="H701" s="8" t="s">
        <v>2380</v>
      </c>
      <c r="I701" s="12">
        <f t="shared" si="50"/>
        <v>1</v>
      </c>
      <c r="J701" s="12" t="str">
        <f t="shared" si="51"/>
        <v>No</v>
      </c>
      <c r="K701" s="12" t="str">
        <f t="shared" si="52"/>
        <v>Yes</v>
      </c>
      <c r="L701" s="12" t="str">
        <f t="shared" si="53"/>
        <v>Obesity</v>
      </c>
      <c r="M701" s="12" t="str">
        <f t="shared" si="54"/>
        <v>Prediabetes</v>
      </c>
    </row>
    <row r="702" spans="1:13" x14ac:dyDescent="0.3">
      <c r="A702" s="8" t="s">
        <v>1670</v>
      </c>
      <c r="B702" s="8">
        <v>35.869999999999997</v>
      </c>
      <c r="C702" s="8">
        <v>9.91</v>
      </c>
      <c r="D702" s="8" t="s">
        <v>2382</v>
      </c>
      <c r="E702" s="8" t="s">
        <v>2380</v>
      </c>
      <c r="F702" s="8" t="s">
        <v>2380</v>
      </c>
      <c r="G702" s="8" t="s">
        <v>2381</v>
      </c>
      <c r="H702" s="8" t="s">
        <v>2380</v>
      </c>
      <c r="I702" s="12">
        <f t="shared" si="50"/>
        <v>0</v>
      </c>
      <c r="J702" s="12" t="str">
        <f t="shared" si="51"/>
        <v>No</v>
      </c>
      <c r="K702" s="12" t="str">
        <f t="shared" si="52"/>
        <v>Yes</v>
      </c>
      <c r="L702" s="12" t="str">
        <f t="shared" si="53"/>
        <v>Obesity</v>
      </c>
      <c r="M702" s="12" t="str">
        <f t="shared" si="54"/>
        <v>Diabetes</v>
      </c>
    </row>
    <row r="703" spans="1:13" x14ac:dyDescent="0.3">
      <c r="A703" s="8" t="s">
        <v>1669</v>
      </c>
      <c r="B703" s="8">
        <v>21.66</v>
      </c>
      <c r="C703" s="8">
        <v>4.1399999999999997</v>
      </c>
      <c r="D703" s="8" t="s">
        <v>2382</v>
      </c>
      <c r="E703" s="8" t="s">
        <v>2380</v>
      </c>
      <c r="F703" s="8" t="s">
        <v>2380</v>
      </c>
      <c r="G703" s="8">
        <v>2</v>
      </c>
      <c r="H703" s="8" t="s">
        <v>2380</v>
      </c>
      <c r="I703" s="12">
        <f t="shared" si="50"/>
        <v>2</v>
      </c>
      <c r="J703" s="12" t="str">
        <f t="shared" si="51"/>
        <v>No</v>
      </c>
      <c r="K703" s="12" t="str">
        <f t="shared" si="52"/>
        <v>Yes</v>
      </c>
      <c r="L703" s="12" t="str">
        <f t="shared" si="53"/>
        <v>Normal Weight</v>
      </c>
      <c r="M703" s="12" t="str">
        <f t="shared" si="54"/>
        <v>Normal</v>
      </c>
    </row>
    <row r="704" spans="1:13" x14ac:dyDescent="0.3">
      <c r="A704" s="8" t="s">
        <v>1668</v>
      </c>
      <c r="B704" s="8">
        <v>37.72</v>
      </c>
      <c r="C704" s="8">
        <v>4.38</v>
      </c>
      <c r="D704" s="8" t="s">
        <v>2382</v>
      </c>
      <c r="E704" s="8" t="s">
        <v>2380</v>
      </c>
      <c r="F704" s="8" t="s">
        <v>2383</v>
      </c>
      <c r="G704" s="8">
        <v>1</v>
      </c>
      <c r="H704" s="8" t="s">
        <v>2380</v>
      </c>
      <c r="I704" s="12">
        <f t="shared" si="50"/>
        <v>1</v>
      </c>
      <c r="J704" s="12" t="str">
        <f t="shared" si="51"/>
        <v>No</v>
      </c>
      <c r="K704" s="12" t="str">
        <f t="shared" si="52"/>
        <v>Yes</v>
      </c>
      <c r="L704" s="12" t="str">
        <f t="shared" si="53"/>
        <v>Obesity</v>
      </c>
      <c r="M704" s="12" t="str">
        <f t="shared" si="54"/>
        <v>Normal</v>
      </c>
    </row>
    <row r="705" spans="1:13" x14ac:dyDescent="0.3">
      <c r="A705" s="8" t="s">
        <v>1667</v>
      </c>
      <c r="B705" s="8">
        <v>39.700000000000003</v>
      </c>
      <c r="C705" s="8">
        <v>9.83</v>
      </c>
      <c r="D705" s="8" t="s">
        <v>2380</v>
      </c>
      <c r="E705" s="8" t="s">
        <v>2380</v>
      </c>
      <c r="F705" s="8" t="s">
        <v>2380</v>
      </c>
      <c r="G705" s="8">
        <v>3</v>
      </c>
      <c r="H705" s="8" t="s">
        <v>2380</v>
      </c>
      <c r="I705" s="12">
        <f t="shared" si="50"/>
        <v>3</v>
      </c>
      <c r="J705" s="12" t="str">
        <f t="shared" si="51"/>
        <v>No</v>
      </c>
      <c r="K705" s="12" t="str">
        <f t="shared" si="52"/>
        <v>No</v>
      </c>
      <c r="L705" s="12" t="str">
        <f t="shared" si="53"/>
        <v>Obesity</v>
      </c>
      <c r="M705" s="12" t="str">
        <f t="shared" si="54"/>
        <v>Diabetes</v>
      </c>
    </row>
    <row r="706" spans="1:13" x14ac:dyDescent="0.3">
      <c r="A706" s="8" t="s">
        <v>1666</v>
      </c>
      <c r="B706" s="8">
        <v>35.97</v>
      </c>
      <c r="C706" s="8">
        <v>11.08</v>
      </c>
      <c r="D706" s="8" t="s">
        <v>2380</v>
      </c>
      <c r="E706" s="8" t="s">
        <v>2380</v>
      </c>
      <c r="F706" s="8" t="s">
        <v>2380</v>
      </c>
      <c r="G706" s="8">
        <v>3</v>
      </c>
      <c r="H706" s="8" t="s">
        <v>2380</v>
      </c>
      <c r="I706" s="12">
        <f t="shared" si="50"/>
        <v>3</v>
      </c>
      <c r="J706" s="12" t="str">
        <f t="shared" si="51"/>
        <v>No</v>
      </c>
      <c r="K706" s="12" t="str">
        <f t="shared" si="52"/>
        <v>No</v>
      </c>
      <c r="L706" s="12" t="str">
        <f t="shared" si="53"/>
        <v>Obesity</v>
      </c>
      <c r="M706" s="12" t="str">
        <f t="shared" si="54"/>
        <v>Diabetes</v>
      </c>
    </row>
    <row r="707" spans="1:13" x14ac:dyDescent="0.3">
      <c r="A707" s="8" t="s">
        <v>1665</v>
      </c>
      <c r="B707" s="8">
        <v>37.85</v>
      </c>
      <c r="C707" s="8">
        <v>11.01</v>
      </c>
      <c r="D707" s="8" t="s">
        <v>2380</v>
      </c>
      <c r="E707" s="8" t="s">
        <v>2380</v>
      </c>
      <c r="F707" s="8" t="s">
        <v>2380</v>
      </c>
      <c r="G707" s="8" t="s">
        <v>2381</v>
      </c>
      <c r="H707" s="8" t="s">
        <v>2380</v>
      </c>
      <c r="I707" s="12">
        <f t="shared" ref="I707:I770" si="55">IF(G707="No major surgery",0,G707)</f>
        <v>0</v>
      </c>
      <c r="J707" s="12" t="str">
        <f t="shared" ref="J707:J770" si="56">PROPER(H707)</f>
        <v>No</v>
      </c>
      <c r="K707" s="12" t="str">
        <f t="shared" ref="K707:K770" si="57">PROPER(D707)</f>
        <v>No</v>
      </c>
      <c r="L707" s="12" t="str">
        <f t="shared" ref="L707:L770" si="58">IF(B707&lt;18.5,"Underweight",IF(B707&lt;25,"Normal Weight",IF(B707&lt;30,"Overweight","Obesity")))</f>
        <v>Obesity</v>
      </c>
      <c r="M707" s="12" t="str">
        <f t="shared" ref="M707:M770" si="59">IF(C707&lt;5.7,"Normal",IF(C707&lt;6.5,"Prediabetes","Diabetes"))</f>
        <v>Diabetes</v>
      </c>
    </row>
    <row r="708" spans="1:13" x14ac:dyDescent="0.3">
      <c r="A708" s="8" t="s">
        <v>1664</v>
      </c>
      <c r="B708" s="8">
        <v>21.66</v>
      </c>
      <c r="C708" s="8">
        <v>4.37</v>
      </c>
      <c r="D708" s="8" t="s">
        <v>2380</v>
      </c>
      <c r="E708" s="8" t="s">
        <v>2382</v>
      </c>
      <c r="F708" s="8" t="s">
        <v>2380</v>
      </c>
      <c r="G708" s="8">
        <v>1</v>
      </c>
      <c r="H708" s="8" t="s">
        <v>2382</v>
      </c>
      <c r="I708" s="12">
        <f t="shared" si="55"/>
        <v>1</v>
      </c>
      <c r="J708" s="12" t="str">
        <f t="shared" si="56"/>
        <v>Yes</v>
      </c>
      <c r="K708" s="12" t="str">
        <f t="shared" si="57"/>
        <v>No</v>
      </c>
      <c r="L708" s="12" t="str">
        <f t="shared" si="58"/>
        <v>Normal Weight</v>
      </c>
      <c r="M708" s="12" t="str">
        <f t="shared" si="59"/>
        <v>Normal</v>
      </c>
    </row>
    <row r="709" spans="1:13" x14ac:dyDescent="0.3">
      <c r="A709" s="8" t="s">
        <v>1663</v>
      </c>
      <c r="B709" s="8">
        <v>39.369999999999997</v>
      </c>
      <c r="C709" s="8">
        <v>5.91</v>
      </c>
      <c r="D709" s="8" t="s">
        <v>2380</v>
      </c>
      <c r="E709" s="8" t="s">
        <v>2380</v>
      </c>
      <c r="F709" s="8" t="s">
        <v>2380</v>
      </c>
      <c r="G709" s="8">
        <v>2</v>
      </c>
      <c r="H709" s="8" t="s">
        <v>2380</v>
      </c>
      <c r="I709" s="12">
        <f t="shared" si="55"/>
        <v>2</v>
      </c>
      <c r="J709" s="12" t="str">
        <f t="shared" si="56"/>
        <v>No</v>
      </c>
      <c r="K709" s="12" t="str">
        <f t="shared" si="57"/>
        <v>No</v>
      </c>
      <c r="L709" s="12" t="str">
        <f t="shared" si="58"/>
        <v>Obesity</v>
      </c>
      <c r="M709" s="12" t="str">
        <f t="shared" si="59"/>
        <v>Prediabetes</v>
      </c>
    </row>
    <row r="710" spans="1:13" x14ac:dyDescent="0.3">
      <c r="A710" s="8" t="s">
        <v>1662</v>
      </c>
      <c r="B710" s="8">
        <v>40.880000000000003</v>
      </c>
      <c r="C710" s="8">
        <v>7.65</v>
      </c>
      <c r="D710" s="8" t="s">
        <v>2380</v>
      </c>
      <c r="E710" s="8" t="s">
        <v>2380</v>
      </c>
      <c r="F710" s="8" t="s">
        <v>2380</v>
      </c>
      <c r="G710" s="8" t="s">
        <v>2381</v>
      </c>
      <c r="H710" s="8" t="s">
        <v>2380</v>
      </c>
      <c r="I710" s="12">
        <f t="shared" si="55"/>
        <v>0</v>
      </c>
      <c r="J710" s="12" t="str">
        <f t="shared" si="56"/>
        <v>No</v>
      </c>
      <c r="K710" s="12" t="str">
        <f t="shared" si="57"/>
        <v>No</v>
      </c>
      <c r="L710" s="12" t="str">
        <f t="shared" si="58"/>
        <v>Obesity</v>
      </c>
      <c r="M710" s="12" t="str">
        <f t="shared" si="59"/>
        <v>Diabetes</v>
      </c>
    </row>
    <row r="711" spans="1:13" x14ac:dyDescent="0.3">
      <c r="A711" s="8" t="s">
        <v>1661</v>
      </c>
      <c r="B711" s="8">
        <v>26.22</v>
      </c>
      <c r="C711" s="8">
        <v>5.37</v>
      </c>
      <c r="D711" s="8" t="s">
        <v>2382</v>
      </c>
      <c r="E711" s="8" t="s">
        <v>2380</v>
      </c>
      <c r="F711" s="8" t="s">
        <v>2380</v>
      </c>
      <c r="G711" s="8">
        <v>2</v>
      </c>
      <c r="H711" s="8" t="s">
        <v>2380</v>
      </c>
      <c r="I711" s="12">
        <f t="shared" si="55"/>
        <v>2</v>
      </c>
      <c r="J711" s="12" t="str">
        <f t="shared" si="56"/>
        <v>No</v>
      </c>
      <c r="K711" s="12" t="str">
        <f t="shared" si="57"/>
        <v>Yes</v>
      </c>
      <c r="L711" s="12" t="str">
        <f t="shared" si="58"/>
        <v>Overweight</v>
      </c>
      <c r="M711" s="12" t="str">
        <f t="shared" si="59"/>
        <v>Normal</v>
      </c>
    </row>
    <row r="712" spans="1:13" x14ac:dyDescent="0.3">
      <c r="A712" s="8" t="s">
        <v>1660</v>
      </c>
      <c r="B712" s="8">
        <v>25.08</v>
      </c>
      <c r="C712" s="8">
        <v>5.75</v>
      </c>
      <c r="D712" s="8" t="s">
        <v>2382</v>
      </c>
      <c r="E712" s="8" t="s">
        <v>2380</v>
      </c>
      <c r="F712" s="8" t="s">
        <v>2380</v>
      </c>
      <c r="G712" s="8">
        <v>2</v>
      </c>
      <c r="H712" s="8" t="s">
        <v>2380</v>
      </c>
      <c r="I712" s="12">
        <f t="shared" si="55"/>
        <v>2</v>
      </c>
      <c r="J712" s="12" t="str">
        <f t="shared" si="56"/>
        <v>No</v>
      </c>
      <c r="K712" s="12" t="str">
        <f t="shared" si="57"/>
        <v>Yes</v>
      </c>
      <c r="L712" s="12" t="str">
        <f t="shared" si="58"/>
        <v>Overweight</v>
      </c>
      <c r="M712" s="12" t="str">
        <f t="shared" si="59"/>
        <v>Prediabetes</v>
      </c>
    </row>
    <row r="713" spans="1:13" x14ac:dyDescent="0.3">
      <c r="A713" s="8" t="s">
        <v>1659</v>
      </c>
      <c r="B713" s="8">
        <v>39.1</v>
      </c>
      <c r="C713" s="8">
        <v>6.79</v>
      </c>
      <c r="D713" s="8" t="s">
        <v>2382</v>
      </c>
      <c r="E713" s="8" t="s">
        <v>2380</v>
      </c>
      <c r="F713" s="8" t="s">
        <v>2380</v>
      </c>
      <c r="G713" s="8">
        <v>2</v>
      </c>
      <c r="H713" s="8" t="s">
        <v>2380</v>
      </c>
      <c r="I713" s="12">
        <f t="shared" si="55"/>
        <v>2</v>
      </c>
      <c r="J713" s="12" t="str">
        <f t="shared" si="56"/>
        <v>No</v>
      </c>
      <c r="K713" s="12" t="str">
        <f t="shared" si="57"/>
        <v>Yes</v>
      </c>
      <c r="L713" s="12" t="str">
        <f t="shared" si="58"/>
        <v>Obesity</v>
      </c>
      <c r="M713" s="12" t="str">
        <f t="shared" si="59"/>
        <v>Diabetes</v>
      </c>
    </row>
    <row r="714" spans="1:13" x14ac:dyDescent="0.3">
      <c r="A714" s="8" t="s">
        <v>1658</v>
      </c>
      <c r="B714" s="8">
        <v>37.905000000000001</v>
      </c>
      <c r="C714" s="8">
        <v>7.03</v>
      </c>
      <c r="D714" s="8" t="s">
        <v>2380</v>
      </c>
      <c r="E714" s="8" t="s">
        <v>2380</v>
      </c>
      <c r="F714" s="8" t="s">
        <v>2380</v>
      </c>
      <c r="G714" s="8">
        <v>3</v>
      </c>
      <c r="H714" s="8" t="s">
        <v>2380</v>
      </c>
      <c r="I714" s="12">
        <f t="shared" si="55"/>
        <v>3</v>
      </c>
      <c r="J714" s="12" t="str">
        <f t="shared" si="56"/>
        <v>No</v>
      </c>
      <c r="K714" s="12" t="str">
        <f t="shared" si="57"/>
        <v>No</v>
      </c>
      <c r="L714" s="12" t="str">
        <f t="shared" si="58"/>
        <v>Obesity</v>
      </c>
      <c r="M714" s="12" t="str">
        <f t="shared" si="59"/>
        <v>Diabetes</v>
      </c>
    </row>
    <row r="715" spans="1:13" x14ac:dyDescent="0.3">
      <c r="A715" s="8" t="s">
        <v>1657</v>
      </c>
      <c r="B715" s="8">
        <v>43.35</v>
      </c>
      <c r="C715" s="8">
        <v>5.41</v>
      </c>
      <c r="D715" s="8" t="s">
        <v>2382</v>
      </c>
      <c r="E715" s="8" t="s">
        <v>2380</v>
      </c>
      <c r="F715" s="8" t="s">
        <v>2383</v>
      </c>
      <c r="G715" s="8">
        <v>1</v>
      </c>
      <c r="H715" s="8" t="s">
        <v>2380</v>
      </c>
      <c r="I715" s="12">
        <f t="shared" si="55"/>
        <v>1</v>
      </c>
      <c r="J715" s="12" t="str">
        <f t="shared" si="56"/>
        <v>No</v>
      </c>
      <c r="K715" s="12" t="str">
        <f t="shared" si="57"/>
        <v>Yes</v>
      </c>
      <c r="L715" s="12" t="str">
        <f t="shared" si="58"/>
        <v>Obesity</v>
      </c>
      <c r="M715" s="12" t="str">
        <f t="shared" si="59"/>
        <v>Normal</v>
      </c>
    </row>
    <row r="716" spans="1:13" x14ac:dyDescent="0.3">
      <c r="A716" s="8" t="s">
        <v>1656</v>
      </c>
      <c r="B716" s="8">
        <v>36.15</v>
      </c>
      <c r="C716" s="8">
        <v>8.0500000000000007</v>
      </c>
      <c r="D716" s="8" t="s">
        <v>2380</v>
      </c>
      <c r="E716" s="8" t="s">
        <v>2380</v>
      </c>
      <c r="F716" s="8" t="s">
        <v>2380</v>
      </c>
      <c r="G716" s="8" t="s">
        <v>2381</v>
      </c>
      <c r="H716" s="8" t="s">
        <v>2380</v>
      </c>
      <c r="I716" s="12">
        <f t="shared" si="55"/>
        <v>0</v>
      </c>
      <c r="J716" s="12" t="str">
        <f t="shared" si="56"/>
        <v>No</v>
      </c>
      <c r="K716" s="12" t="str">
        <f t="shared" si="57"/>
        <v>No</v>
      </c>
      <c r="L716" s="12" t="str">
        <f t="shared" si="58"/>
        <v>Obesity</v>
      </c>
      <c r="M716" s="12" t="str">
        <f t="shared" si="59"/>
        <v>Diabetes</v>
      </c>
    </row>
    <row r="717" spans="1:13" x14ac:dyDescent="0.3">
      <c r="A717" s="8" t="s">
        <v>1655</v>
      </c>
      <c r="B717" s="8">
        <v>44.98</v>
      </c>
      <c r="C717" s="8">
        <v>5.94</v>
      </c>
      <c r="D717" s="8" t="s">
        <v>2380</v>
      </c>
      <c r="E717" s="8" t="s">
        <v>2380</v>
      </c>
      <c r="F717" s="8" t="s">
        <v>2380</v>
      </c>
      <c r="G717" s="8">
        <v>1</v>
      </c>
      <c r="H717" s="8" t="s">
        <v>2380</v>
      </c>
      <c r="I717" s="12">
        <f t="shared" si="55"/>
        <v>1</v>
      </c>
      <c r="J717" s="12" t="str">
        <f t="shared" si="56"/>
        <v>No</v>
      </c>
      <c r="K717" s="12" t="str">
        <f t="shared" si="57"/>
        <v>No</v>
      </c>
      <c r="L717" s="12" t="str">
        <f t="shared" si="58"/>
        <v>Obesity</v>
      </c>
      <c r="M717" s="12" t="str">
        <f t="shared" si="59"/>
        <v>Prediabetes</v>
      </c>
    </row>
    <row r="718" spans="1:13" x14ac:dyDescent="0.3">
      <c r="A718" s="8" t="s">
        <v>1654</v>
      </c>
      <c r="B718" s="8">
        <v>38.28</v>
      </c>
      <c r="C718" s="8">
        <v>5.51</v>
      </c>
      <c r="D718" s="8" t="s">
        <v>2380</v>
      </c>
      <c r="E718" s="8" t="s">
        <v>2382</v>
      </c>
      <c r="F718" s="8" t="s">
        <v>2380</v>
      </c>
      <c r="G718" s="8">
        <v>1</v>
      </c>
      <c r="H718" s="8" t="s">
        <v>2380</v>
      </c>
      <c r="I718" s="12">
        <f t="shared" si="55"/>
        <v>1</v>
      </c>
      <c r="J718" s="12" t="str">
        <f t="shared" si="56"/>
        <v>No</v>
      </c>
      <c r="K718" s="12" t="str">
        <f t="shared" si="57"/>
        <v>No</v>
      </c>
      <c r="L718" s="12" t="str">
        <f t="shared" si="58"/>
        <v>Obesity</v>
      </c>
      <c r="M718" s="12" t="str">
        <f t="shared" si="59"/>
        <v>Normal</v>
      </c>
    </row>
    <row r="719" spans="1:13" x14ac:dyDescent="0.3">
      <c r="A719" s="8" t="s">
        <v>1653</v>
      </c>
      <c r="B719" s="8">
        <v>32.299999999999997</v>
      </c>
      <c r="C719" s="8">
        <v>6.55</v>
      </c>
      <c r="D719" s="8" t="s">
        <v>2382</v>
      </c>
      <c r="E719" s="8" t="s">
        <v>2380</v>
      </c>
      <c r="F719" s="8" t="s">
        <v>2380</v>
      </c>
      <c r="G719" s="8">
        <v>2</v>
      </c>
      <c r="H719" s="8" t="s">
        <v>2380</v>
      </c>
      <c r="I719" s="12">
        <f t="shared" si="55"/>
        <v>2</v>
      </c>
      <c r="J719" s="12" t="str">
        <f t="shared" si="56"/>
        <v>No</v>
      </c>
      <c r="K719" s="12" t="str">
        <f t="shared" si="57"/>
        <v>Yes</v>
      </c>
      <c r="L719" s="12" t="str">
        <f t="shared" si="58"/>
        <v>Obesity</v>
      </c>
      <c r="M719" s="12" t="str">
        <f t="shared" si="59"/>
        <v>Diabetes</v>
      </c>
    </row>
    <row r="720" spans="1:13" x14ac:dyDescent="0.3">
      <c r="A720" s="8" t="s">
        <v>1652</v>
      </c>
      <c r="B720" s="8">
        <v>39.51</v>
      </c>
      <c r="C720" s="8">
        <v>5.79</v>
      </c>
      <c r="D720" s="8" t="s">
        <v>2382</v>
      </c>
      <c r="E720" s="8" t="s">
        <v>2380</v>
      </c>
      <c r="F720" s="8" t="s">
        <v>2380</v>
      </c>
      <c r="G720" s="8" t="s">
        <v>2381</v>
      </c>
      <c r="H720" s="8" t="s">
        <v>2380</v>
      </c>
      <c r="I720" s="12">
        <f t="shared" si="55"/>
        <v>0</v>
      </c>
      <c r="J720" s="12" t="str">
        <f t="shared" si="56"/>
        <v>No</v>
      </c>
      <c r="K720" s="12" t="str">
        <f t="shared" si="57"/>
        <v>Yes</v>
      </c>
      <c r="L720" s="12" t="str">
        <f t="shared" si="58"/>
        <v>Obesity</v>
      </c>
      <c r="M720" s="12" t="str">
        <f t="shared" si="59"/>
        <v>Prediabetes</v>
      </c>
    </row>
    <row r="721" spans="1:13" x14ac:dyDescent="0.3">
      <c r="A721" s="8" t="s">
        <v>1651</v>
      </c>
      <c r="B721" s="8">
        <v>50.46</v>
      </c>
      <c r="C721" s="8">
        <v>4.5599999999999996</v>
      </c>
      <c r="D721" s="8" t="s">
        <v>2380</v>
      </c>
      <c r="E721" s="8" t="s">
        <v>2380</v>
      </c>
      <c r="F721" s="8" t="s">
        <v>2380</v>
      </c>
      <c r="G721" s="8" t="s">
        <v>2381</v>
      </c>
      <c r="H721" s="8" t="s">
        <v>2380</v>
      </c>
      <c r="I721" s="12">
        <f t="shared" si="55"/>
        <v>0</v>
      </c>
      <c r="J721" s="12" t="str">
        <f t="shared" si="56"/>
        <v>No</v>
      </c>
      <c r="K721" s="12" t="str">
        <f t="shared" si="57"/>
        <v>No</v>
      </c>
      <c r="L721" s="12" t="str">
        <f t="shared" si="58"/>
        <v>Obesity</v>
      </c>
      <c r="M721" s="12" t="str">
        <f t="shared" si="59"/>
        <v>Normal</v>
      </c>
    </row>
    <row r="722" spans="1:13" x14ac:dyDescent="0.3">
      <c r="A722" s="8" t="s">
        <v>1650</v>
      </c>
      <c r="B722" s="8">
        <v>31.73</v>
      </c>
      <c r="C722" s="8">
        <v>7</v>
      </c>
      <c r="D722" s="8" t="s">
        <v>2380</v>
      </c>
      <c r="E722" s="8" t="s">
        <v>2380</v>
      </c>
      <c r="F722" s="8" t="s">
        <v>2380</v>
      </c>
      <c r="G722" s="8" t="s">
        <v>2381</v>
      </c>
      <c r="H722" s="8" t="s">
        <v>2380</v>
      </c>
      <c r="I722" s="12">
        <f t="shared" si="55"/>
        <v>0</v>
      </c>
      <c r="J722" s="12" t="str">
        <f t="shared" si="56"/>
        <v>No</v>
      </c>
      <c r="K722" s="12" t="str">
        <f t="shared" si="57"/>
        <v>No</v>
      </c>
      <c r="L722" s="12" t="str">
        <f t="shared" si="58"/>
        <v>Obesity</v>
      </c>
      <c r="M722" s="12" t="str">
        <f t="shared" si="59"/>
        <v>Diabetes</v>
      </c>
    </row>
    <row r="723" spans="1:13" x14ac:dyDescent="0.3">
      <c r="A723" s="8" t="s">
        <v>1649</v>
      </c>
      <c r="B723" s="8">
        <v>32.1</v>
      </c>
      <c r="C723" s="8">
        <v>6.57</v>
      </c>
      <c r="D723" s="8" t="s">
        <v>2382</v>
      </c>
      <c r="E723" s="8" t="s">
        <v>2380</v>
      </c>
      <c r="F723" s="8" t="s">
        <v>2383</v>
      </c>
      <c r="G723" s="8">
        <v>1</v>
      </c>
      <c r="H723" s="8" t="s">
        <v>2380</v>
      </c>
      <c r="I723" s="12">
        <f t="shared" si="55"/>
        <v>1</v>
      </c>
      <c r="J723" s="12" t="str">
        <f t="shared" si="56"/>
        <v>No</v>
      </c>
      <c r="K723" s="12" t="str">
        <f t="shared" si="57"/>
        <v>Yes</v>
      </c>
      <c r="L723" s="12" t="str">
        <f t="shared" si="58"/>
        <v>Obesity</v>
      </c>
      <c r="M723" s="12" t="str">
        <f t="shared" si="59"/>
        <v>Diabetes</v>
      </c>
    </row>
    <row r="724" spans="1:13" x14ac:dyDescent="0.3">
      <c r="A724" s="8" t="s">
        <v>1648</v>
      </c>
      <c r="B724" s="8">
        <v>27.83</v>
      </c>
      <c r="C724" s="8">
        <v>11.61</v>
      </c>
      <c r="D724" s="8" t="s">
        <v>2382</v>
      </c>
      <c r="E724" s="8" t="s">
        <v>2380</v>
      </c>
      <c r="F724" s="8" t="s">
        <v>2383</v>
      </c>
      <c r="G724" s="8">
        <v>1</v>
      </c>
      <c r="H724" s="8" t="s">
        <v>2380</v>
      </c>
      <c r="I724" s="12">
        <f t="shared" si="55"/>
        <v>1</v>
      </c>
      <c r="J724" s="12" t="str">
        <f t="shared" si="56"/>
        <v>No</v>
      </c>
      <c r="K724" s="12" t="str">
        <f t="shared" si="57"/>
        <v>Yes</v>
      </c>
      <c r="L724" s="12" t="str">
        <f t="shared" si="58"/>
        <v>Overweight</v>
      </c>
      <c r="M724" s="12" t="str">
        <f t="shared" si="59"/>
        <v>Diabetes</v>
      </c>
    </row>
    <row r="725" spans="1:13" x14ac:dyDescent="0.3">
      <c r="A725" s="8" t="s">
        <v>1647</v>
      </c>
      <c r="B725" s="8">
        <v>27.72</v>
      </c>
      <c r="C725" s="8">
        <v>8.16</v>
      </c>
      <c r="D725" s="8" t="s">
        <v>2382</v>
      </c>
      <c r="E725" s="8" t="s">
        <v>2380</v>
      </c>
      <c r="F725" s="8" t="s">
        <v>2383</v>
      </c>
      <c r="G725" s="8">
        <v>1</v>
      </c>
      <c r="H725" s="8" t="s">
        <v>2380</v>
      </c>
      <c r="I725" s="12">
        <f t="shared" si="55"/>
        <v>1</v>
      </c>
      <c r="J725" s="12" t="str">
        <f t="shared" si="56"/>
        <v>No</v>
      </c>
      <c r="K725" s="12" t="str">
        <f t="shared" si="57"/>
        <v>Yes</v>
      </c>
      <c r="L725" s="12" t="str">
        <f t="shared" si="58"/>
        <v>Overweight</v>
      </c>
      <c r="M725" s="12" t="str">
        <f t="shared" si="59"/>
        <v>Diabetes</v>
      </c>
    </row>
    <row r="726" spans="1:13" x14ac:dyDescent="0.3">
      <c r="A726" s="8" t="s">
        <v>1646</v>
      </c>
      <c r="B726" s="8">
        <v>36.765000000000001</v>
      </c>
      <c r="C726" s="8">
        <v>4.4800000000000004</v>
      </c>
      <c r="D726" s="8" t="s">
        <v>2382</v>
      </c>
      <c r="E726" s="8" t="s">
        <v>2380</v>
      </c>
      <c r="F726" s="8" t="s">
        <v>2380</v>
      </c>
      <c r="G726" s="8">
        <v>2</v>
      </c>
      <c r="H726" s="8" t="s">
        <v>2380</v>
      </c>
      <c r="I726" s="12">
        <f t="shared" si="55"/>
        <v>2</v>
      </c>
      <c r="J726" s="12" t="str">
        <f t="shared" si="56"/>
        <v>No</v>
      </c>
      <c r="K726" s="12" t="str">
        <f t="shared" si="57"/>
        <v>Yes</v>
      </c>
      <c r="L726" s="12" t="str">
        <f t="shared" si="58"/>
        <v>Obesity</v>
      </c>
      <c r="M726" s="12" t="str">
        <f t="shared" si="59"/>
        <v>Normal</v>
      </c>
    </row>
    <row r="727" spans="1:13" x14ac:dyDescent="0.3">
      <c r="A727" s="8" t="s">
        <v>1645</v>
      </c>
      <c r="B727" s="8">
        <v>48.36</v>
      </c>
      <c r="C727" s="8">
        <v>4.08</v>
      </c>
      <c r="D727" s="8" t="s">
        <v>2380</v>
      </c>
      <c r="E727" s="8" t="s">
        <v>2380</v>
      </c>
      <c r="F727" s="8" t="s">
        <v>2380</v>
      </c>
      <c r="G727" s="8" t="s">
        <v>2381</v>
      </c>
      <c r="H727" s="8" t="s">
        <v>2380</v>
      </c>
      <c r="I727" s="12">
        <f t="shared" si="55"/>
        <v>0</v>
      </c>
      <c r="J727" s="12" t="str">
        <f t="shared" si="56"/>
        <v>No</v>
      </c>
      <c r="K727" s="12" t="str">
        <f t="shared" si="57"/>
        <v>No</v>
      </c>
      <c r="L727" s="12" t="str">
        <f t="shared" si="58"/>
        <v>Obesity</v>
      </c>
      <c r="M727" s="12" t="str">
        <f t="shared" si="59"/>
        <v>Normal</v>
      </c>
    </row>
    <row r="728" spans="1:13" x14ac:dyDescent="0.3">
      <c r="A728" s="8" t="s">
        <v>1644</v>
      </c>
      <c r="B728" s="8">
        <v>31.445</v>
      </c>
      <c r="C728" s="8">
        <v>4.4000000000000004</v>
      </c>
      <c r="D728" s="8" t="s">
        <v>2382</v>
      </c>
      <c r="E728" s="8" t="s">
        <v>2380</v>
      </c>
      <c r="F728" s="8" t="s">
        <v>2380</v>
      </c>
      <c r="G728" s="8">
        <v>2</v>
      </c>
      <c r="H728" s="8" t="s">
        <v>2380</v>
      </c>
      <c r="I728" s="12">
        <f t="shared" si="55"/>
        <v>2</v>
      </c>
      <c r="J728" s="12" t="str">
        <f t="shared" si="56"/>
        <v>No</v>
      </c>
      <c r="K728" s="12" t="str">
        <f t="shared" si="57"/>
        <v>Yes</v>
      </c>
      <c r="L728" s="12" t="str">
        <f t="shared" si="58"/>
        <v>Obesity</v>
      </c>
      <c r="M728" s="12" t="str">
        <f t="shared" si="59"/>
        <v>Normal</v>
      </c>
    </row>
    <row r="729" spans="1:13" x14ac:dyDescent="0.3">
      <c r="A729" s="8" t="s">
        <v>1643</v>
      </c>
      <c r="B729" s="8">
        <v>27.55</v>
      </c>
      <c r="C729" s="8">
        <v>9.02</v>
      </c>
      <c r="D729" s="8" t="s">
        <v>2380</v>
      </c>
      <c r="E729" s="8" t="s">
        <v>2380</v>
      </c>
      <c r="F729" s="8" t="s">
        <v>2380</v>
      </c>
      <c r="G729" s="8" t="s">
        <v>2381</v>
      </c>
      <c r="H729" s="8" t="s">
        <v>2380</v>
      </c>
      <c r="I729" s="12">
        <f t="shared" si="55"/>
        <v>0</v>
      </c>
      <c r="J729" s="12" t="str">
        <f t="shared" si="56"/>
        <v>No</v>
      </c>
      <c r="K729" s="12" t="str">
        <f t="shared" si="57"/>
        <v>No</v>
      </c>
      <c r="L729" s="12" t="str">
        <f t="shared" si="58"/>
        <v>Overweight</v>
      </c>
      <c r="M729" s="12" t="str">
        <f t="shared" si="59"/>
        <v>Diabetes</v>
      </c>
    </row>
    <row r="730" spans="1:13" x14ac:dyDescent="0.3">
      <c r="A730" s="8" t="s">
        <v>1642</v>
      </c>
      <c r="B730" s="8">
        <v>33.11</v>
      </c>
      <c r="C730" s="8">
        <v>8.06</v>
      </c>
      <c r="D730" s="8" t="s">
        <v>2380</v>
      </c>
      <c r="E730" s="8" t="s">
        <v>2380</v>
      </c>
      <c r="F730" s="8" t="s">
        <v>2380</v>
      </c>
      <c r="G730" s="8" t="s">
        <v>2381</v>
      </c>
      <c r="H730" s="8" t="s">
        <v>2380</v>
      </c>
      <c r="I730" s="12">
        <f t="shared" si="55"/>
        <v>0</v>
      </c>
      <c r="J730" s="12" t="str">
        <f t="shared" si="56"/>
        <v>No</v>
      </c>
      <c r="K730" s="12" t="str">
        <f t="shared" si="57"/>
        <v>No</v>
      </c>
      <c r="L730" s="12" t="str">
        <f t="shared" si="58"/>
        <v>Obesity</v>
      </c>
      <c r="M730" s="12" t="str">
        <f t="shared" si="59"/>
        <v>Diabetes</v>
      </c>
    </row>
    <row r="731" spans="1:13" x14ac:dyDescent="0.3">
      <c r="A731" s="8" t="s">
        <v>1641</v>
      </c>
      <c r="B731" s="8">
        <v>36.85</v>
      </c>
      <c r="C731" s="8">
        <v>6.21</v>
      </c>
      <c r="D731" s="8" t="s">
        <v>2382</v>
      </c>
      <c r="E731" s="8" t="s">
        <v>2380</v>
      </c>
      <c r="F731" s="8" t="s">
        <v>2380</v>
      </c>
      <c r="G731" s="8">
        <v>2</v>
      </c>
      <c r="H731" s="8" t="s">
        <v>2380</v>
      </c>
      <c r="I731" s="12">
        <f t="shared" si="55"/>
        <v>2</v>
      </c>
      <c r="J731" s="12" t="str">
        <f t="shared" si="56"/>
        <v>No</v>
      </c>
      <c r="K731" s="12" t="str">
        <f t="shared" si="57"/>
        <v>Yes</v>
      </c>
      <c r="L731" s="12" t="str">
        <f t="shared" si="58"/>
        <v>Obesity</v>
      </c>
      <c r="M731" s="12" t="str">
        <f t="shared" si="59"/>
        <v>Prediabetes</v>
      </c>
    </row>
    <row r="732" spans="1:13" x14ac:dyDescent="0.3">
      <c r="A732" s="8" t="s">
        <v>1640</v>
      </c>
      <c r="B732" s="8">
        <v>36.299999999999997</v>
      </c>
      <c r="C732" s="8">
        <v>5.79</v>
      </c>
      <c r="D732" s="8" t="s">
        <v>2382</v>
      </c>
      <c r="E732" s="8" t="s">
        <v>2380</v>
      </c>
      <c r="F732" s="8" t="s">
        <v>2380</v>
      </c>
      <c r="G732" s="8">
        <v>2</v>
      </c>
      <c r="H732" s="8" t="s">
        <v>2380</v>
      </c>
      <c r="I732" s="12">
        <f t="shared" si="55"/>
        <v>2</v>
      </c>
      <c r="J732" s="12" t="str">
        <f t="shared" si="56"/>
        <v>No</v>
      </c>
      <c r="K732" s="12" t="str">
        <f t="shared" si="57"/>
        <v>Yes</v>
      </c>
      <c r="L732" s="12" t="str">
        <f t="shared" si="58"/>
        <v>Obesity</v>
      </c>
      <c r="M732" s="12" t="str">
        <f t="shared" si="59"/>
        <v>Prediabetes</v>
      </c>
    </row>
    <row r="733" spans="1:13" x14ac:dyDescent="0.3">
      <c r="A733" s="8" t="s">
        <v>1639</v>
      </c>
      <c r="B733" s="8">
        <v>45.34</v>
      </c>
      <c r="C733" s="8">
        <v>5.69</v>
      </c>
      <c r="D733" s="8" t="s">
        <v>2382</v>
      </c>
      <c r="E733" s="8" t="s">
        <v>2380</v>
      </c>
      <c r="F733" s="8" t="s">
        <v>2380</v>
      </c>
      <c r="G733" s="8" t="s">
        <v>2381</v>
      </c>
      <c r="H733" s="8" t="s">
        <v>2380</v>
      </c>
      <c r="I733" s="12">
        <f t="shared" si="55"/>
        <v>0</v>
      </c>
      <c r="J733" s="12" t="str">
        <f t="shared" si="56"/>
        <v>No</v>
      </c>
      <c r="K733" s="12" t="str">
        <f t="shared" si="57"/>
        <v>Yes</v>
      </c>
      <c r="L733" s="12" t="str">
        <f t="shared" si="58"/>
        <v>Obesity</v>
      </c>
      <c r="M733" s="12" t="str">
        <f t="shared" si="59"/>
        <v>Normal</v>
      </c>
    </row>
    <row r="734" spans="1:13" x14ac:dyDescent="0.3">
      <c r="A734" s="8" t="s">
        <v>1638</v>
      </c>
      <c r="B734" s="8">
        <v>31.8</v>
      </c>
      <c r="C734" s="8">
        <v>5.36</v>
      </c>
      <c r="D734" s="8" t="s">
        <v>2382</v>
      </c>
      <c r="E734" s="8" t="s">
        <v>2380</v>
      </c>
      <c r="F734" s="8" t="s">
        <v>2380</v>
      </c>
      <c r="G734" s="8">
        <v>2</v>
      </c>
      <c r="H734" s="8" t="s">
        <v>2380</v>
      </c>
      <c r="I734" s="12">
        <f t="shared" si="55"/>
        <v>2</v>
      </c>
      <c r="J734" s="12" t="str">
        <f t="shared" si="56"/>
        <v>No</v>
      </c>
      <c r="K734" s="12" t="str">
        <f t="shared" si="57"/>
        <v>Yes</v>
      </c>
      <c r="L734" s="12" t="str">
        <f t="shared" si="58"/>
        <v>Obesity</v>
      </c>
      <c r="M734" s="12" t="str">
        <f t="shared" si="59"/>
        <v>Normal</v>
      </c>
    </row>
    <row r="735" spans="1:13" x14ac:dyDescent="0.3">
      <c r="A735" s="8" t="s">
        <v>1637</v>
      </c>
      <c r="B735" s="8">
        <v>41.02</v>
      </c>
      <c r="C735" s="8">
        <v>11.37</v>
      </c>
      <c r="D735" s="8" t="s">
        <v>2380</v>
      </c>
      <c r="E735" s="8" t="s">
        <v>2380</v>
      </c>
      <c r="F735" s="8" t="s">
        <v>2380</v>
      </c>
      <c r="G735" s="8" t="s">
        <v>2381</v>
      </c>
      <c r="H735" s="8" t="s">
        <v>2380</v>
      </c>
      <c r="I735" s="12">
        <f t="shared" si="55"/>
        <v>0</v>
      </c>
      <c r="J735" s="12" t="str">
        <f t="shared" si="56"/>
        <v>No</v>
      </c>
      <c r="K735" s="12" t="str">
        <f t="shared" si="57"/>
        <v>No</v>
      </c>
      <c r="L735" s="12" t="str">
        <f t="shared" si="58"/>
        <v>Obesity</v>
      </c>
      <c r="M735" s="12" t="str">
        <f t="shared" si="59"/>
        <v>Diabetes</v>
      </c>
    </row>
    <row r="736" spans="1:13" x14ac:dyDescent="0.3">
      <c r="A736" s="8" t="s">
        <v>1636</v>
      </c>
      <c r="B736" s="8">
        <v>32.68</v>
      </c>
      <c r="C736" s="8">
        <v>11.87</v>
      </c>
      <c r="D736" s="8" t="s">
        <v>2380</v>
      </c>
      <c r="E736" s="8" t="s">
        <v>2380</v>
      </c>
      <c r="F736" s="8" t="s">
        <v>2380</v>
      </c>
      <c r="G736" s="8" t="s">
        <v>2381</v>
      </c>
      <c r="H736" s="8" t="s">
        <v>2380</v>
      </c>
      <c r="I736" s="12">
        <f t="shared" si="55"/>
        <v>0</v>
      </c>
      <c r="J736" s="12" t="str">
        <f t="shared" si="56"/>
        <v>No</v>
      </c>
      <c r="K736" s="12" t="str">
        <f t="shared" si="57"/>
        <v>No</v>
      </c>
      <c r="L736" s="12" t="str">
        <f t="shared" si="58"/>
        <v>Obesity</v>
      </c>
      <c r="M736" s="12" t="str">
        <f t="shared" si="59"/>
        <v>Diabetes</v>
      </c>
    </row>
    <row r="737" spans="1:13" x14ac:dyDescent="0.3">
      <c r="A737" s="8" t="s">
        <v>1635</v>
      </c>
      <c r="B737" s="8">
        <v>21.7</v>
      </c>
      <c r="C737" s="8">
        <v>4.9000000000000004</v>
      </c>
      <c r="D737" s="8" t="s">
        <v>2380</v>
      </c>
      <c r="E737" s="8" t="s">
        <v>2380</v>
      </c>
      <c r="F737" s="8" t="s">
        <v>2383</v>
      </c>
      <c r="G737" s="8">
        <v>1</v>
      </c>
      <c r="H737" s="8" t="s">
        <v>2382</v>
      </c>
      <c r="I737" s="12">
        <f t="shared" si="55"/>
        <v>1</v>
      </c>
      <c r="J737" s="12" t="str">
        <f t="shared" si="56"/>
        <v>Yes</v>
      </c>
      <c r="K737" s="12" t="str">
        <f t="shared" si="57"/>
        <v>No</v>
      </c>
      <c r="L737" s="12" t="str">
        <f t="shared" si="58"/>
        <v>Normal Weight</v>
      </c>
      <c r="M737" s="12" t="str">
        <f t="shared" si="59"/>
        <v>Normal</v>
      </c>
    </row>
    <row r="738" spans="1:13" x14ac:dyDescent="0.3">
      <c r="A738" s="8" t="s">
        <v>1634</v>
      </c>
      <c r="B738" s="8">
        <v>40.479999999999997</v>
      </c>
      <c r="C738" s="8">
        <v>6.7</v>
      </c>
      <c r="D738" s="8" t="s">
        <v>2380</v>
      </c>
      <c r="E738" s="8" t="s">
        <v>2380</v>
      </c>
      <c r="F738" s="8" t="s">
        <v>2380</v>
      </c>
      <c r="G738" s="8">
        <v>3</v>
      </c>
      <c r="H738" s="8" t="s">
        <v>2380</v>
      </c>
      <c r="I738" s="12">
        <f t="shared" si="55"/>
        <v>3</v>
      </c>
      <c r="J738" s="12" t="str">
        <f t="shared" si="56"/>
        <v>No</v>
      </c>
      <c r="K738" s="12" t="str">
        <f t="shared" si="57"/>
        <v>No</v>
      </c>
      <c r="L738" s="12" t="str">
        <f t="shared" si="58"/>
        <v>Obesity</v>
      </c>
      <c r="M738" s="12" t="str">
        <f t="shared" si="59"/>
        <v>Diabetes</v>
      </c>
    </row>
    <row r="739" spans="1:13" x14ac:dyDescent="0.3">
      <c r="A739" s="8" t="s">
        <v>1633</v>
      </c>
      <c r="B739" s="8">
        <v>34.5</v>
      </c>
      <c r="C739" s="8">
        <v>10.3</v>
      </c>
      <c r="D739" s="8" t="s">
        <v>2380</v>
      </c>
      <c r="E739" s="8" t="s">
        <v>2380</v>
      </c>
      <c r="F739" s="8" t="s">
        <v>2380</v>
      </c>
      <c r="G739" s="8">
        <v>3</v>
      </c>
      <c r="H739" s="8" t="s">
        <v>2380</v>
      </c>
      <c r="I739" s="12">
        <f t="shared" si="55"/>
        <v>3</v>
      </c>
      <c r="J739" s="12" t="str">
        <f t="shared" si="56"/>
        <v>No</v>
      </c>
      <c r="K739" s="12" t="str">
        <f t="shared" si="57"/>
        <v>No</v>
      </c>
      <c r="L739" s="12" t="str">
        <f t="shared" si="58"/>
        <v>Obesity</v>
      </c>
      <c r="M739" s="12" t="str">
        <f t="shared" si="59"/>
        <v>Diabetes</v>
      </c>
    </row>
    <row r="740" spans="1:13" x14ac:dyDescent="0.3">
      <c r="A740" s="8" t="s">
        <v>1632</v>
      </c>
      <c r="B740" s="8">
        <v>45.9</v>
      </c>
      <c r="C740" s="8">
        <v>11.14</v>
      </c>
      <c r="D740" s="8" t="s">
        <v>2382</v>
      </c>
      <c r="E740" s="8" t="s">
        <v>2380</v>
      </c>
      <c r="F740" s="8" t="s">
        <v>2380</v>
      </c>
      <c r="G740" s="8">
        <v>1</v>
      </c>
      <c r="H740" s="8" t="s">
        <v>2380</v>
      </c>
      <c r="I740" s="12">
        <f t="shared" si="55"/>
        <v>1</v>
      </c>
      <c r="J740" s="12" t="str">
        <f t="shared" si="56"/>
        <v>No</v>
      </c>
      <c r="K740" s="12" t="str">
        <f t="shared" si="57"/>
        <v>Yes</v>
      </c>
      <c r="L740" s="12" t="str">
        <f t="shared" si="58"/>
        <v>Obesity</v>
      </c>
      <c r="M740" s="12" t="str">
        <f t="shared" si="59"/>
        <v>Diabetes</v>
      </c>
    </row>
    <row r="741" spans="1:13" x14ac:dyDescent="0.3">
      <c r="A741" s="8" t="s">
        <v>1631</v>
      </c>
      <c r="B741" s="8">
        <v>33.479999999999997</v>
      </c>
      <c r="C741" s="8">
        <v>4.74</v>
      </c>
      <c r="D741" s="8" t="s">
        <v>2382</v>
      </c>
      <c r="E741" s="8" t="s">
        <v>2380</v>
      </c>
      <c r="F741" s="8" t="s">
        <v>2380</v>
      </c>
      <c r="G741" s="8">
        <v>2</v>
      </c>
      <c r="H741" s="8" t="s">
        <v>2380</v>
      </c>
      <c r="I741" s="12">
        <f t="shared" si="55"/>
        <v>2</v>
      </c>
      <c r="J741" s="12" t="str">
        <f t="shared" si="56"/>
        <v>No</v>
      </c>
      <c r="K741" s="12" t="str">
        <f t="shared" si="57"/>
        <v>Yes</v>
      </c>
      <c r="L741" s="12" t="str">
        <f t="shared" si="58"/>
        <v>Obesity</v>
      </c>
      <c r="M741" s="12" t="str">
        <f t="shared" si="59"/>
        <v>Normal</v>
      </c>
    </row>
    <row r="742" spans="1:13" x14ac:dyDescent="0.3">
      <c r="A742" s="8" t="s">
        <v>1630</v>
      </c>
      <c r="B742" s="8">
        <v>28.31</v>
      </c>
      <c r="C742" s="8">
        <v>5.96</v>
      </c>
      <c r="D742" s="8" t="s">
        <v>2382</v>
      </c>
      <c r="E742" s="8" t="s">
        <v>2380</v>
      </c>
      <c r="F742" s="8" t="s">
        <v>2380</v>
      </c>
      <c r="G742" s="8">
        <v>2</v>
      </c>
      <c r="H742" s="8" t="s">
        <v>2380</v>
      </c>
      <c r="I742" s="12">
        <f t="shared" si="55"/>
        <v>2</v>
      </c>
      <c r="J742" s="12" t="str">
        <f t="shared" si="56"/>
        <v>No</v>
      </c>
      <c r="K742" s="12" t="str">
        <f t="shared" si="57"/>
        <v>Yes</v>
      </c>
      <c r="L742" s="12" t="str">
        <f t="shared" si="58"/>
        <v>Overweight</v>
      </c>
      <c r="M742" s="12" t="str">
        <f t="shared" si="59"/>
        <v>Prediabetes</v>
      </c>
    </row>
    <row r="743" spans="1:13" x14ac:dyDescent="0.3">
      <c r="A743" s="8" t="s">
        <v>1629</v>
      </c>
      <c r="B743" s="8">
        <v>21.565000000000001</v>
      </c>
      <c r="C743" s="8">
        <v>4.95</v>
      </c>
      <c r="D743" s="8" t="s">
        <v>2380</v>
      </c>
      <c r="E743" s="8" t="s">
        <v>2382</v>
      </c>
      <c r="F743" s="8" t="s">
        <v>2380</v>
      </c>
      <c r="G743" s="8">
        <v>1</v>
      </c>
      <c r="H743" s="8" t="s">
        <v>2382</v>
      </c>
      <c r="I743" s="12">
        <f t="shared" si="55"/>
        <v>1</v>
      </c>
      <c r="J743" s="12" t="str">
        <f t="shared" si="56"/>
        <v>Yes</v>
      </c>
      <c r="K743" s="12" t="str">
        <f t="shared" si="57"/>
        <v>No</v>
      </c>
      <c r="L743" s="12" t="str">
        <f t="shared" si="58"/>
        <v>Normal Weight</v>
      </c>
      <c r="M743" s="12" t="str">
        <f t="shared" si="59"/>
        <v>Normal</v>
      </c>
    </row>
    <row r="744" spans="1:13" x14ac:dyDescent="0.3">
      <c r="A744" s="8" t="s">
        <v>1628</v>
      </c>
      <c r="B744" s="8">
        <v>35.590000000000003</v>
      </c>
      <c r="C744" s="8">
        <v>5.21</v>
      </c>
      <c r="D744" s="8" t="s">
        <v>2382</v>
      </c>
      <c r="E744" s="8" t="s">
        <v>2380</v>
      </c>
      <c r="F744" s="8" t="s">
        <v>2383</v>
      </c>
      <c r="G744" s="8">
        <v>1</v>
      </c>
      <c r="H744" s="8" t="s">
        <v>2380</v>
      </c>
      <c r="I744" s="12">
        <f t="shared" si="55"/>
        <v>1</v>
      </c>
      <c r="J744" s="12" t="str">
        <f t="shared" si="56"/>
        <v>No</v>
      </c>
      <c r="K744" s="12" t="str">
        <f t="shared" si="57"/>
        <v>Yes</v>
      </c>
      <c r="L744" s="12" t="str">
        <f t="shared" si="58"/>
        <v>Obesity</v>
      </c>
      <c r="M744" s="12" t="str">
        <f t="shared" si="59"/>
        <v>Normal</v>
      </c>
    </row>
    <row r="745" spans="1:13" x14ac:dyDescent="0.3">
      <c r="A745" s="8" t="s">
        <v>1627</v>
      </c>
      <c r="B745" s="8">
        <v>43.44</v>
      </c>
      <c r="C745" s="8">
        <v>4.8600000000000003</v>
      </c>
      <c r="D745" s="8" t="s">
        <v>2382</v>
      </c>
      <c r="E745" s="8" t="s">
        <v>2380</v>
      </c>
      <c r="F745" s="8" t="s">
        <v>2380</v>
      </c>
      <c r="G745" s="8" t="s">
        <v>2381</v>
      </c>
      <c r="H745" s="8" t="s">
        <v>2380</v>
      </c>
      <c r="I745" s="12">
        <f t="shared" si="55"/>
        <v>0</v>
      </c>
      <c r="J745" s="12" t="str">
        <f t="shared" si="56"/>
        <v>No</v>
      </c>
      <c r="K745" s="12" t="str">
        <f t="shared" si="57"/>
        <v>Yes</v>
      </c>
      <c r="L745" s="12" t="str">
        <f t="shared" si="58"/>
        <v>Obesity</v>
      </c>
      <c r="M745" s="12" t="str">
        <f t="shared" si="59"/>
        <v>Normal</v>
      </c>
    </row>
    <row r="746" spans="1:13" x14ac:dyDescent="0.3">
      <c r="A746" s="8" t="s">
        <v>1626</v>
      </c>
      <c r="B746" s="8">
        <v>21.754999999999999</v>
      </c>
      <c r="C746" s="8">
        <v>7.79</v>
      </c>
      <c r="D746" s="8" t="s">
        <v>2382</v>
      </c>
      <c r="E746" s="8" t="s">
        <v>2380</v>
      </c>
      <c r="F746" s="8" t="s">
        <v>2380</v>
      </c>
      <c r="G746" s="8" t="s">
        <v>2381</v>
      </c>
      <c r="H746" s="8" t="s">
        <v>2380</v>
      </c>
      <c r="I746" s="12">
        <f t="shared" si="55"/>
        <v>0</v>
      </c>
      <c r="J746" s="12" t="str">
        <f t="shared" si="56"/>
        <v>No</v>
      </c>
      <c r="K746" s="12" t="str">
        <f t="shared" si="57"/>
        <v>Yes</v>
      </c>
      <c r="L746" s="12" t="str">
        <f t="shared" si="58"/>
        <v>Normal Weight</v>
      </c>
      <c r="M746" s="12" t="str">
        <f t="shared" si="59"/>
        <v>Diabetes</v>
      </c>
    </row>
    <row r="747" spans="1:13" x14ac:dyDescent="0.3">
      <c r="A747" s="8" t="s">
        <v>1625</v>
      </c>
      <c r="B747" s="8">
        <v>44.55</v>
      </c>
      <c r="C747" s="8">
        <v>7.12</v>
      </c>
      <c r="D747" s="8" t="s">
        <v>2382</v>
      </c>
      <c r="E747" s="8" t="s">
        <v>2380</v>
      </c>
      <c r="F747" s="8" t="s">
        <v>2380</v>
      </c>
      <c r="G747" s="8">
        <v>1</v>
      </c>
      <c r="H747" s="8" t="s">
        <v>2380</v>
      </c>
      <c r="I747" s="12">
        <f t="shared" si="55"/>
        <v>1</v>
      </c>
      <c r="J747" s="12" t="str">
        <f t="shared" si="56"/>
        <v>No</v>
      </c>
      <c r="K747" s="12" t="str">
        <f t="shared" si="57"/>
        <v>Yes</v>
      </c>
      <c r="L747" s="12" t="str">
        <f t="shared" si="58"/>
        <v>Obesity</v>
      </c>
      <c r="M747" s="12" t="str">
        <f t="shared" si="59"/>
        <v>Diabetes</v>
      </c>
    </row>
    <row r="748" spans="1:13" x14ac:dyDescent="0.3">
      <c r="A748" s="8" t="s">
        <v>1624</v>
      </c>
      <c r="B748" s="8">
        <v>43.32</v>
      </c>
      <c r="C748" s="8">
        <v>4.67</v>
      </c>
      <c r="D748" s="8" t="s">
        <v>2382</v>
      </c>
      <c r="E748" s="8" t="s">
        <v>2380</v>
      </c>
      <c r="F748" s="8" t="s">
        <v>2380</v>
      </c>
      <c r="G748" s="8" t="s">
        <v>2381</v>
      </c>
      <c r="H748" s="8" t="s">
        <v>2380</v>
      </c>
      <c r="I748" s="12">
        <f t="shared" si="55"/>
        <v>0</v>
      </c>
      <c r="J748" s="12" t="str">
        <f t="shared" si="56"/>
        <v>No</v>
      </c>
      <c r="K748" s="12" t="str">
        <f t="shared" si="57"/>
        <v>Yes</v>
      </c>
      <c r="L748" s="12" t="str">
        <f t="shared" si="58"/>
        <v>Obesity</v>
      </c>
      <c r="M748" s="12" t="str">
        <f t="shared" si="59"/>
        <v>Normal</v>
      </c>
    </row>
    <row r="749" spans="1:13" x14ac:dyDescent="0.3">
      <c r="A749" s="8" t="s">
        <v>1623</v>
      </c>
      <c r="B749" s="8">
        <v>31.23</v>
      </c>
      <c r="C749" s="8">
        <v>9.1199999999999992</v>
      </c>
      <c r="D749" s="8" t="s">
        <v>2382</v>
      </c>
      <c r="E749" s="8" t="s">
        <v>2380</v>
      </c>
      <c r="F749" s="8" t="s">
        <v>2383</v>
      </c>
      <c r="G749" s="8">
        <v>1</v>
      </c>
      <c r="H749" s="8" t="s">
        <v>2380</v>
      </c>
      <c r="I749" s="12">
        <f t="shared" si="55"/>
        <v>1</v>
      </c>
      <c r="J749" s="12" t="str">
        <f t="shared" si="56"/>
        <v>No</v>
      </c>
      <c r="K749" s="12" t="str">
        <f t="shared" si="57"/>
        <v>Yes</v>
      </c>
      <c r="L749" s="12" t="str">
        <f t="shared" si="58"/>
        <v>Obesity</v>
      </c>
      <c r="M749" s="12" t="str">
        <f t="shared" si="59"/>
        <v>Diabetes</v>
      </c>
    </row>
    <row r="750" spans="1:13" x14ac:dyDescent="0.3">
      <c r="A750" s="8" t="s">
        <v>1622</v>
      </c>
      <c r="B750" s="8">
        <v>42.81</v>
      </c>
      <c r="C750" s="8">
        <v>4.1500000000000004</v>
      </c>
      <c r="D750" s="8" t="s">
        <v>2380</v>
      </c>
      <c r="E750" s="8" t="s">
        <v>2380</v>
      </c>
      <c r="F750" s="8" t="s">
        <v>2380</v>
      </c>
      <c r="G750" s="8">
        <v>1</v>
      </c>
      <c r="H750" s="8" t="s">
        <v>2380</v>
      </c>
      <c r="I750" s="12">
        <f t="shared" si="55"/>
        <v>1</v>
      </c>
      <c r="J750" s="12" t="str">
        <f t="shared" si="56"/>
        <v>No</v>
      </c>
      <c r="K750" s="12" t="str">
        <f t="shared" si="57"/>
        <v>No</v>
      </c>
      <c r="L750" s="12" t="str">
        <f t="shared" si="58"/>
        <v>Obesity</v>
      </c>
      <c r="M750" s="12" t="str">
        <f t="shared" si="59"/>
        <v>Normal</v>
      </c>
    </row>
    <row r="751" spans="1:13" x14ac:dyDescent="0.3">
      <c r="A751" s="8" t="s">
        <v>1621</v>
      </c>
      <c r="B751" s="8">
        <v>35.909999999999997</v>
      </c>
      <c r="C751" s="8">
        <v>6.72</v>
      </c>
      <c r="D751" s="8" t="s">
        <v>2382</v>
      </c>
      <c r="E751" s="8" t="s">
        <v>2380</v>
      </c>
      <c r="F751" s="8" t="s">
        <v>2380</v>
      </c>
      <c r="G751" s="8">
        <v>2</v>
      </c>
      <c r="H751" s="8" t="s">
        <v>2380</v>
      </c>
      <c r="I751" s="12">
        <f t="shared" si="55"/>
        <v>2</v>
      </c>
      <c r="J751" s="12" t="str">
        <f t="shared" si="56"/>
        <v>No</v>
      </c>
      <c r="K751" s="12" t="str">
        <f t="shared" si="57"/>
        <v>Yes</v>
      </c>
      <c r="L751" s="12" t="str">
        <f t="shared" si="58"/>
        <v>Obesity</v>
      </c>
      <c r="M751" s="12" t="str">
        <f t="shared" si="59"/>
        <v>Diabetes</v>
      </c>
    </row>
    <row r="752" spans="1:13" x14ac:dyDescent="0.3">
      <c r="A752" s="8" t="s">
        <v>1620</v>
      </c>
      <c r="B752" s="8">
        <v>36.65</v>
      </c>
      <c r="C752" s="8">
        <v>5.01</v>
      </c>
      <c r="D752" s="8" t="s">
        <v>2382</v>
      </c>
      <c r="E752" s="8" t="s">
        <v>2380</v>
      </c>
      <c r="F752" s="8" t="s">
        <v>2383</v>
      </c>
      <c r="G752" s="8">
        <v>1</v>
      </c>
      <c r="H752" s="8" t="s">
        <v>2380</v>
      </c>
      <c r="I752" s="12">
        <f t="shared" si="55"/>
        <v>1</v>
      </c>
      <c r="J752" s="12" t="str">
        <f t="shared" si="56"/>
        <v>No</v>
      </c>
      <c r="K752" s="12" t="str">
        <f t="shared" si="57"/>
        <v>Yes</v>
      </c>
      <c r="L752" s="12" t="str">
        <f t="shared" si="58"/>
        <v>Obesity</v>
      </c>
      <c r="M752" s="12" t="str">
        <f t="shared" si="59"/>
        <v>Normal</v>
      </c>
    </row>
    <row r="753" spans="1:13" x14ac:dyDescent="0.3">
      <c r="A753" s="8" t="s">
        <v>1619</v>
      </c>
      <c r="B753" s="8">
        <v>22.04</v>
      </c>
      <c r="C753" s="8">
        <v>10.9</v>
      </c>
      <c r="D753" s="8" t="s">
        <v>2382</v>
      </c>
      <c r="E753" s="8" t="s">
        <v>2380</v>
      </c>
      <c r="F753" s="8" t="s">
        <v>2380</v>
      </c>
      <c r="G753" s="8">
        <v>2</v>
      </c>
      <c r="H753" s="8" t="s">
        <v>2380</v>
      </c>
      <c r="I753" s="12">
        <f t="shared" si="55"/>
        <v>2</v>
      </c>
      <c r="J753" s="12" t="str">
        <f t="shared" si="56"/>
        <v>No</v>
      </c>
      <c r="K753" s="12" t="str">
        <f t="shared" si="57"/>
        <v>Yes</v>
      </c>
      <c r="L753" s="12" t="str">
        <f t="shared" si="58"/>
        <v>Normal Weight</v>
      </c>
      <c r="M753" s="12" t="str">
        <f t="shared" si="59"/>
        <v>Diabetes</v>
      </c>
    </row>
    <row r="754" spans="1:13" x14ac:dyDescent="0.3">
      <c r="A754" s="8" t="s">
        <v>1618</v>
      </c>
      <c r="B754" s="8">
        <v>31.824999999999999</v>
      </c>
      <c r="C754" s="8">
        <v>5.52</v>
      </c>
      <c r="D754" s="8" t="s">
        <v>2382</v>
      </c>
      <c r="E754" s="8" t="s">
        <v>2380</v>
      </c>
      <c r="F754" s="8" t="s">
        <v>2380</v>
      </c>
      <c r="G754" s="8">
        <v>1</v>
      </c>
      <c r="H754" s="8" t="s">
        <v>2380</v>
      </c>
      <c r="I754" s="12">
        <f t="shared" si="55"/>
        <v>1</v>
      </c>
      <c r="J754" s="12" t="str">
        <f t="shared" si="56"/>
        <v>No</v>
      </c>
      <c r="K754" s="12" t="str">
        <f t="shared" si="57"/>
        <v>Yes</v>
      </c>
      <c r="L754" s="12" t="str">
        <f t="shared" si="58"/>
        <v>Obesity</v>
      </c>
      <c r="M754" s="12" t="str">
        <f t="shared" si="59"/>
        <v>Normal</v>
      </c>
    </row>
    <row r="755" spans="1:13" x14ac:dyDescent="0.3">
      <c r="A755" s="8" t="s">
        <v>1617</v>
      </c>
      <c r="B755" s="8">
        <v>53.58</v>
      </c>
      <c r="C755" s="8">
        <v>4.55</v>
      </c>
      <c r="D755" s="8" t="s">
        <v>2380</v>
      </c>
      <c r="E755" s="8" t="s">
        <v>2380</v>
      </c>
      <c r="F755" s="8" t="s">
        <v>2380</v>
      </c>
      <c r="G755" s="8">
        <v>1</v>
      </c>
      <c r="H755" s="8" t="s">
        <v>2380</v>
      </c>
      <c r="I755" s="12">
        <f t="shared" si="55"/>
        <v>1</v>
      </c>
      <c r="J755" s="12" t="str">
        <f t="shared" si="56"/>
        <v>No</v>
      </c>
      <c r="K755" s="12" t="str">
        <f t="shared" si="57"/>
        <v>No</v>
      </c>
      <c r="L755" s="12" t="str">
        <f t="shared" si="58"/>
        <v>Obesity</v>
      </c>
      <c r="M755" s="12" t="str">
        <f t="shared" si="59"/>
        <v>Normal</v>
      </c>
    </row>
    <row r="756" spans="1:13" x14ac:dyDescent="0.3">
      <c r="A756" s="8" t="s">
        <v>1616</v>
      </c>
      <c r="B756" s="8">
        <v>34.299999999999997</v>
      </c>
      <c r="C756" s="8">
        <v>11.76</v>
      </c>
      <c r="D756" s="8" t="s">
        <v>2380</v>
      </c>
      <c r="E756" s="8" t="s">
        <v>2380</v>
      </c>
      <c r="F756" s="8" t="s">
        <v>2380</v>
      </c>
      <c r="G756" s="8" t="s">
        <v>2381</v>
      </c>
      <c r="H756" s="8" t="s">
        <v>2380</v>
      </c>
      <c r="I756" s="12">
        <f t="shared" si="55"/>
        <v>0</v>
      </c>
      <c r="J756" s="12" t="str">
        <f t="shared" si="56"/>
        <v>No</v>
      </c>
      <c r="K756" s="12" t="str">
        <f t="shared" si="57"/>
        <v>No</v>
      </c>
      <c r="L756" s="12" t="str">
        <f t="shared" si="58"/>
        <v>Obesity</v>
      </c>
      <c r="M756" s="12" t="str">
        <f t="shared" si="59"/>
        <v>Diabetes</v>
      </c>
    </row>
    <row r="757" spans="1:13" x14ac:dyDescent="0.3">
      <c r="A757" s="8" t="s">
        <v>1615</v>
      </c>
      <c r="B757" s="8">
        <v>32.11</v>
      </c>
      <c r="C757" s="8">
        <v>7.06</v>
      </c>
      <c r="D757" s="8" t="s">
        <v>2380</v>
      </c>
      <c r="E757" s="8" t="s">
        <v>2380</v>
      </c>
      <c r="F757" s="8" t="s">
        <v>2380</v>
      </c>
      <c r="G757" s="8" t="s">
        <v>2381</v>
      </c>
      <c r="H757" s="8" t="s">
        <v>2380</v>
      </c>
      <c r="I757" s="12">
        <f t="shared" si="55"/>
        <v>0</v>
      </c>
      <c r="J757" s="12" t="str">
        <f t="shared" si="56"/>
        <v>No</v>
      </c>
      <c r="K757" s="12" t="str">
        <f t="shared" si="57"/>
        <v>No</v>
      </c>
      <c r="L757" s="12" t="str">
        <f t="shared" si="58"/>
        <v>Obesity</v>
      </c>
      <c r="M757" s="12" t="str">
        <f t="shared" si="59"/>
        <v>Diabetes</v>
      </c>
    </row>
    <row r="758" spans="1:13" x14ac:dyDescent="0.3">
      <c r="A758" s="8" t="s">
        <v>1614</v>
      </c>
      <c r="B758" s="8">
        <v>31.78</v>
      </c>
      <c r="C758" s="8">
        <v>11.35</v>
      </c>
      <c r="D758" s="8" t="s">
        <v>2382</v>
      </c>
      <c r="E758" s="8" t="s">
        <v>2380</v>
      </c>
      <c r="F758" s="8" t="s">
        <v>2383</v>
      </c>
      <c r="G758" s="8">
        <v>1</v>
      </c>
      <c r="H758" s="8" t="s">
        <v>2380</v>
      </c>
      <c r="I758" s="12">
        <f t="shared" si="55"/>
        <v>1</v>
      </c>
      <c r="J758" s="12" t="str">
        <f t="shared" si="56"/>
        <v>No</v>
      </c>
      <c r="K758" s="12" t="str">
        <f t="shared" si="57"/>
        <v>Yes</v>
      </c>
      <c r="L758" s="12" t="str">
        <f t="shared" si="58"/>
        <v>Obesity</v>
      </c>
      <c r="M758" s="12" t="str">
        <f t="shared" si="59"/>
        <v>Diabetes</v>
      </c>
    </row>
    <row r="759" spans="1:13" x14ac:dyDescent="0.3">
      <c r="A759" s="8" t="s">
        <v>1613</v>
      </c>
      <c r="B759" s="8">
        <v>46.89</v>
      </c>
      <c r="C759" s="8">
        <v>5.52</v>
      </c>
      <c r="D759" s="8" t="s">
        <v>2380</v>
      </c>
      <c r="E759" s="8" t="s">
        <v>2380</v>
      </c>
      <c r="F759" s="8" t="s">
        <v>2380</v>
      </c>
      <c r="G759" s="8" t="s">
        <v>2381</v>
      </c>
      <c r="H759" s="8" t="s">
        <v>2380</v>
      </c>
      <c r="I759" s="12">
        <f t="shared" si="55"/>
        <v>0</v>
      </c>
      <c r="J759" s="12" t="str">
        <f t="shared" si="56"/>
        <v>No</v>
      </c>
      <c r="K759" s="12" t="str">
        <f t="shared" si="57"/>
        <v>No</v>
      </c>
      <c r="L759" s="12" t="str">
        <f t="shared" si="58"/>
        <v>Obesity</v>
      </c>
      <c r="M759" s="12" t="str">
        <f t="shared" si="59"/>
        <v>Normal</v>
      </c>
    </row>
    <row r="760" spans="1:13" x14ac:dyDescent="0.3">
      <c r="A760" s="8" t="s">
        <v>1612</v>
      </c>
      <c r="B760" s="8">
        <v>39.35</v>
      </c>
      <c r="C760" s="8">
        <v>7.86</v>
      </c>
      <c r="D760" s="8" t="s">
        <v>2382</v>
      </c>
      <c r="E760" s="8" t="s">
        <v>2380</v>
      </c>
      <c r="F760" s="8" t="s">
        <v>2380</v>
      </c>
      <c r="G760" s="8">
        <v>1</v>
      </c>
      <c r="H760" s="8" t="s">
        <v>2380</v>
      </c>
      <c r="I760" s="12">
        <f t="shared" si="55"/>
        <v>1</v>
      </c>
      <c r="J760" s="12" t="str">
        <f t="shared" si="56"/>
        <v>No</v>
      </c>
      <c r="K760" s="12" t="str">
        <f t="shared" si="57"/>
        <v>Yes</v>
      </c>
      <c r="L760" s="12" t="str">
        <f t="shared" si="58"/>
        <v>Obesity</v>
      </c>
      <c r="M760" s="12" t="str">
        <f t="shared" si="59"/>
        <v>Diabetes</v>
      </c>
    </row>
    <row r="761" spans="1:13" x14ac:dyDescent="0.3">
      <c r="A761" s="8" t="s">
        <v>1611</v>
      </c>
      <c r="B761" s="8">
        <v>39.200000000000003</v>
      </c>
      <c r="C761" s="8">
        <v>11.38</v>
      </c>
      <c r="D761" s="8" t="s">
        <v>2380</v>
      </c>
      <c r="E761" s="8" t="s">
        <v>2380</v>
      </c>
      <c r="F761" s="8" t="s">
        <v>2380</v>
      </c>
      <c r="G761" s="8" t="s">
        <v>2381</v>
      </c>
      <c r="H761" s="8" t="s">
        <v>2380</v>
      </c>
      <c r="I761" s="12">
        <f t="shared" si="55"/>
        <v>0</v>
      </c>
      <c r="J761" s="12" t="str">
        <f t="shared" si="56"/>
        <v>No</v>
      </c>
      <c r="K761" s="12" t="str">
        <f t="shared" si="57"/>
        <v>No</v>
      </c>
      <c r="L761" s="12" t="str">
        <f t="shared" si="58"/>
        <v>Obesity</v>
      </c>
      <c r="M761" s="12" t="str">
        <f t="shared" si="59"/>
        <v>Diabetes</v>
      </c>
    </row>
    <row r="762" spans="1:13" x14ac:dyDescent="0.3">
      <c r="A762" s="8" t="s">
        <v>1610</v>
      </c>
      <c r="B762" s="8">
        <v>39.159999999999997</v>
      </c>
      <c r="C762" s="8">
        <v>10.48</v>
      </c>
      <c r="D762" s="8" t="s">
        <v>2380</v>
      </c>
      <c r="E762" s="8" t="s">
        <v>2380</v>
      </c>
      <c r="F762" s="8" t="s">
        <v>2380</v>
      </c>
      <c r="G762" s="8" t="s">
        <v>2381</v>
      </c>
      <c r="H762" s="8" t="s">
        <v>2380</v>
      </c>
      <c r="I762" s="12">
        <f t="shared" si="55"/>
        <v>0</v>
      </c>
      <c r="J762" s="12" t="str">
        <f t="shared" si="56"/>
        <v>No</v>
      </c>
      <c r="K762" s="12" t="str">
        <f t="shared" si="57"/>
        <v>No</v>
      </c>
      <c r="L762" s="12" t="str">
        <f t="shared" si="58"/>
        <v>Obesity</v>
      </c>
      <c r="M762" s="12" t="str">
        <f t="shared" si="59"/>
        <v>Diabetes</v>
      </c>
    </row>
    <row r="763" spans="1:13" x14ac:dyDescent="0.3">
      <c r="A763" s="8" t="s">
        <v>1609</v>
      </c>
      <c r="B763" s="8">
        <v>44.1</v>
      </c>
      <c r="C763" s="8">
        <v>5.04</v>
      </c>
      <c r="D763" s="8" t="s">
        <v>2382</v>
      </c>
      <c r="E763" s="8" t="s">
        <v>2380</v>
      </c>
      <c r="F763" s="8" t="s">
        <v>2380</v>
      </c>
      <c r="G763" s="8" t="s">
        <v>2381</v>
      </c>
      <c r="H763" s="8" t="s">
        <v>2380</v>
      </c>
      <c r="I763" s="12">
        <f t="shared" si="55"/>
        <v>0</v>
      </c>
      <c r="J763" s="12" t="str">
        <f t="shared" si="56"/>
        <v>No</v>
      </c>
      <c r="K763" s="12" t="str">
        <f t="shared" si="57"/>
        <v>Yes</v>
      </c>
      <c r="L763" s="12" t="str">
        <f t="shared" si="58"/>
        <v>Obesity</v>
      </c>
      <c r="M763" s="12" t="str">
        <f t="shared" si="59"/>
        <v>Normal</v>
      </c>
    </row>
    <row r="764" spans="1:13" x14ac:dyDescent="0.3">
      <c r="A764" s="8" t="s">
        <v>1608</v>
      </c>
      <c r="B764" s="8">
        <v>33.200000000000003</v>
      </c>
      <c r="C764" s="8">
        <v>9.06</v>
      </c>
      <c r="D764" s="8" t="s">
        <v>2380</v>
      </c>
      <c r="E764" s="8" t="s">
        <v>2380</v>
      </c>
      <c r="F764" s="8" t="s">
        <v>2380</v>
      </c>
      <c r="G764" s="8" t="s">
        <v>2381</v>
      </c>
      <c r="H764" s="8" t="s">
        <v>2380</v>
      </c>
      <c r="I764" s="12">
        <f t="shared" si="55"/>
        <v>0</v>
      </c>
      <c r="J764" s="12" t="str">
        <f t="shared" si="56"/>
        <v>No</v>
      </c>
      <c r="K764" s="12" t="str">
        <f t="shared" si="57"/>
        <v>No</v>
      </c>
      <c r="L764" s="12" t="str">
        <f t="shared" si="58"/>
        <v>Obesity</v>
      </c>
      <c r="M764" s="12" t="str">
        <f t="shared" si="59"/>
        <v>Diabetes</v>
      </c>
    </row>
    <row r="765" spans="1:13" x14ac:dyDescent="0.3">
      <c r="A765" s="8" t="s">
        <v>1607</v>
      </c>
      <c r="B765" s="8">
        <v>29.92</v>
      </c>
      <c r="C765" s="8">
        <v>11.07</v>
      </c>
      <c r="D765" s="8" t="s">
        <v>2380</v>
      </c>
      <c r="E765" s="8" t="s">
        <v>2380</v>
      </c>
      <c r="F765" s="8" t="s">
        <v>2380</v>
      </c>
      <c r="G765" s="8" t="s">
        <v>2381</v>
      </c>
      <c r="H765" s="8" t="s">
        <v>2380</v>
      </c>
      <c r="I765" s="12">
        <f t="shared" si="55"/>
        <v>0</v>
      </c>
      <c r="J765" s="12" t="str">
        <f t="shared" si="56"/>
        <v>No</v>
      </c>
      <c r="K765" s="12" t="str">
        <f t="shared" si="57"/>
        <v>No</v>
      </c>
      <c r="L765" s="12" t="str">
        <f t="shared" si="58"/>
        <v>Overweight</v>
      </c>
      <c r="M765" s="12" t="str">
        <f t="shared" si="59"/>
        <v>Diabetes</v>
      </c>
    </row>
    <row r="766" spans="1:13" x14ac:dyDescent="0.3">
      <c r="A766" s="8" t="s">
        <v>1606</v>
      </c>
      <c r="B766" s="8">
        <v>25</v>
      </c>
      <c r="C766" s="8">
        <v>10.45</v>
      </c>
      <c r="D766" s="8" t="s">
        <v>2380</v>
      </c>
      <c r="E766" s="8" t="s">
        <v>2380</v>
      </c>
      <c r="F766" s="8" t="s">
        <v>2380</v>
      </c>
      <c r="G766" s="8" t="s">
        <v>2381</v>
      </c>
      <c r="H766" s="8" t="s">
        <v>2380</v>
      </c>
      <c r="I766" s="12">
        <f t="shared" si="55"/>
        <v>0</v>
      </c>
      <c r="J766" s="12" t="str">
        <f t="shared" si="56"/>
        <v>No</v>
      </c>
      <c r="K766" s="12" t="str">
        <f t="shared" si="57"/>
        <v>No</v>
      </c>
      <c r="L766" s="12" t="str">
        <f t="shared" si="58"/>
        <v>Overweight</v>
      </c>
      <c r="M766" s="12" t="str">
        <f t="shared" si="59"/>
        <v>Diabetes</v>
      </c>
    </row>
    <row r="767" spans="1:13" x14ac:dyDescent="0.3">
      <c r="A767" s="8" t="s">
        <v>1605</v>
      </c>
      <c r="B767" s="8">
        <v>38.869999999999997</v>
      </c>
      <c r="C767" s="8">
        <v>8.6300000000000008</v>
      </c>
      <c r="D767" s="8" t="s">
        <v>2382</v>
      </c>
      <c r="E767" s="8" t="s">
        <v>2380</v>
      </c>
      <c r="F767" s="8" t="s">
        <v>2380</v>
      </c>
      <c r="G767" s="8">
        <v>1</v>
      </c>
      <c r="H767" s="8" t="s">
        <v>2380</v>
      </c>
      <c r="I767" s="12">
        <f t="shared" si="55"/>
        <v>1</v>
      </c>
      <c r="J767" s="12" t="str">
        <f t="shared" si="56"/>
        <v>No</v>
      </c>
      <c r="K767" s="12" t="str">
        <f t="shared" si="57"/>
        <v>Yes</v>
      </c>
      <c r="L767" s="12" t="str">
        <f t="shared" si="58"/>
        <v>Obesity</v>
      </c>
      <c r="M767" s="12" t="str">
        <f t="shared" si="59"/>
        <v>Diabetes</v>
      </c>
    </row>
    <row r="768" spans="1:13" x14ac:dyDescent="0.3">
      <c r="A768" s="8" t="s">
        <v>1604</v>
      </c>
      <c r="B768" s="8">
        <v>32.299999999999997</v>
      </c>
      <c r="C768" s="8">
        <v>5.28</v>
      </c>
      <c r="D768" s="8" t="s">
        <v>2382</v>
      </c>
      <c r="E768" s="8" t="s">
        <v>2380</v>
      </c>
      <c r="F768" s="8" t="s">
        <v>2380</v>
      </c>
      <c r="G768" s="8">
        <v>2</v>
      </c>
      <c r="H768" s="8" t="s">
        <v>2380</v>
      </c>
      <c r="I768" s="12">
        <f t="shared" si="55"/>
        <v>2</v>
      </c>
      <c r="J768" s="12" t="str">
        <f t="shared" si="56"/>
        <v>No</v>
      </c>
      <c r="K768" s="12" t="str">
        <f t="shared" si="57"/>
        <v>Yes</v>
      </c>
      <c r="L768" s="12" t="str">
        <f t="shared" si="58"/>
        <v>Obesity</v>
      </c>
      <c r="M768" s="12" t="str">
        <f t="shared" si="59"/>
        <v>Normal</v>
      </c>
    </row>
    <row r="769" spans="1:13" x14ac:dyDescent="0.3">
      <c r="A769" s="8" t="s">
        <v>1603</v>
      </c>
      <c r="B769" s="8">
        <v>31.16</v>
      </c>
      <c r="C769" s="8">
        <v>7.49</v>
      </c>
      <c r="D769" s="8" t="s">
        <v>2382</v>
      </c>
      <c r="E769" s="8" t="s">
        <v>2380</v>
      </c>
      <c r="F769" s="8" t="s">
        <v>2380</v>
      </c>
      <c r="G769" s="8">
        <v>2</v>
      </c>
      <c r="H769" s="8" t="s">
        <v>2380</v>
      </c>
      <c r="I769" s="12">
        <f t="shared" si="55"/>
        <v>2</v>
      </c>
      <c r="J769" s="12" t="str">
        <f t="shared" si="56"/>
        <v>No</v>
      </c>
      <c r="K769" s="12" t="str">
        <f t="shared" si="57"/>
        <v>Yes</v>
      </c>
      <c r="L769" s="12" t="str">
        <f t="shared" si="58"/>
        <v>Obesity</v>
      </c>
      <c r="M769" s="12" t="str">
        <f t="shared" si="59"/>
        <v>Diabetes</v>
      </c>
    </row>
    <row r="770" spans="1:13" x14ac:dyDescent="0.3">
      <c r="A770" s="8" t="s">
        <v>1602</v>
      </c>
      <c r="B770" s="8">
        <v>54.59</v>
      </c>
      <c r="C770" s="8">
        <v>4.2699999999999996</v>
      </c>
      <c r="D770" s="8" t="s">
        <v>2380</v>
      </c>
      <c r="E770" s="8" t="s">
        <v>2380</v>
      </c>
      <c r="F770" s="8" t="s">
        <v>2380</v>
      </c>
      <c r="G770" s="8" t="s">
        <v>2381</v>
      </c>
      <c r="H770" s="8" t="s">
        <v>2380</v>
      </c>
      <c r="I770" s="12">
        <f t="shared" si="55"/>
        <v>0</v>
      </c>
      <c r="J770" s="12" t="str">
        <f t="shared" si="56"/>
        <v>No</v>
      </c>
      <c r="K770" s="12" t="str">
        <f t="shared" si="57"/>
        <v>No</v>
      </c>
      <c r="L770" s="12" t="str">
        <f t="shared" si="58"/>
        <v>Obesity</v>
      </c>
      <c r="M770" s="12" t="str">
        <f t="shared" si="59"/>
        <v>Normal</v>
      </c>
    </row>
    <row r="771" spans="1:13" x14ac:dyDescent="0.3">
      <c r="A771" s="8" t="s">
        <v>1601</v>
      </c>
      <c r="B771" s="8">
        <v>21.09</v>
      </c>
      <c r="C771" s="8">
        <v>9.2200000000000006</v>
      </c>
      <c r="D771" s="8" t="s">
        <v>2382</v>
      </c>
      <c r="E771" s="8" t="s">
        <v>2380</v>
      </c>
      <c r="F771" s="8" t="s">
        <v>2380</v>
      </c>
      <c r="G771" s="8">
        <v>2</v>
      </c>
      <c r="H771" s="8" t="s">
        <v>2380</v>
      </c>
      <c r="I771" s="12">
        <f t="shared" ref="I771:I834" si="60">IF(G771="No major surgery",0,G771)</f>
        <v>2</v>
      </c>
      <c r="J771" s="12" t="str">
        <f t="shared" ref="J771:J834" si="61">PROPER(H771)</f>
        <v>No</v>
      </c>
      <c r="K771" s="12" t="str">
        <f t="shared" ref="K771:K834" si="62">PROPER(D771)</f>
        <v>Yes</v>
      </c>
      <c r="L771" s="12" t="str">
        <f t="shared" ref="L771:L834" si="63">IF(B771&lt;18.5,"Underweight",IF(B771&lt;25,"Normal Weight",IF(B771&lt;30,"Overweight","Obesity")))</f>
        <v>Normal Weight</v>
      </c>
      <c r="M771" s="12" t="str">
        <f t="shared" ref="M771:M834" si="64">IF(C771&lt;5.7,"Normal",IF(C771&lt;6.5,"Prediabetes","Diabetes"))</f>
        <v>Diabetes</v>
      </c>
    </row>
    <row r="772" spans="1:13" x14ac:dyDescent="0.3">
      <c r="A772" s="8" t="s">
        <v>1600</v>
      </c>
      <c r="B772" s="8">
        <v>52.41</v>
      </c>
      <c r="C772" s="8">
        <v>5.99</v>
      </c>
      <c r="D772" s="8" t="s">
        <v>2380</v>
      </c>
      <c r="E772" s="8" t="s">
        <v>2380</v>
      </c>
      <c r="F772" s="8" t="s">
        <v>2380</v>
      </c>
      <c r="G772" s="8">
        <v>1</v>
      </c>
      <c r="H772" s="8" t="s">
        <v>2380</v>
      </c>
      <c r="I772" s="12">
        <f t="shared" si="60"/>
        <v>1</v>
      </c>
      <c r="J772" s="12" t="str">
        <f t="shared" si="61"/>
        <v>No</v>
      </c>
      <c r="K772" s="12" t="str">
        <f t="shared" si="62"/>
        <v>No</v>
      </c>
      <c r="L772" s="12" t="str">
        <f t="shared" si="63"/>
        <v>Obesity</v>
      </c>
      <c r="M772" s="12" t="str">
        <f t="shared" si="64"/>
        <v>Prediabetes</v>
      </c>
    </row>
    <row r="773" spans="1:13" x14ac:dyDescent="0.3">
      <c r="A773" s="8" t="s">
        <v>1599</v>
      </c>
      <c r="B773" s="8">
        <v>41.47</v>
      </c>
      <c r="C773" s="8">
        <v>5.86</v>
      </c>
      <c r="D773" s="8" t="s">
        <v>2382</v>
      </c>
      <c r="E773" s="8" t="s">
        <v>2380</v>
      </c>
      <c r="F773" s="8" t="s">
        <v>2380</v>
      </c>
      <c r="G773" s="8">
        <v>2</v>
      </c>
      <c r="H773" s="8" t="s">
        <v>2380</v>
      </c>
      <c r="I773" s="12">
        <f t="shared" si="60"/>
        <v>2</v>
      </c>
      <c r="J773" s="12" t="str">
        <f t="shared" si="61"/>
        <v>No</v>
      </c>
      <c r="K773" s="12" t="str">
        <f t="shared" si="62"/>
        <v>Yes</v>
      </c>
      <c r="L773" s="12" t="str">
        <f t="shared" si="63"/>
        <v>Obesity</v>
      </c>
      <c r="M773" s="12" t="str">
        <f t="shared" si="64"/>
        <v>Prediabetes</v>
      </c>
    </row>
    <row r="774" spans="1:13" x14ac:dyDescent="0.3">
      <c r="A774" s="8" t="s">
        <v>1598</v>
      </c>
      <c r="B774" s="8">
        <v>33.1</v>
      </c>
      <c r="C774" s="8">
        <v>5.19</v>
      </c>
      <c r="D774" s="8" t="s">
        <v>2382</v>
      </c>
      <c r="E774" s="8" t="s">
        <v>2380</v>
      </c>
      <c r="F774" s="8" t="s">
        <v>2380</v>
      </c>
      <c r="G774" s="8">
        <v>2</v>
      </c>
      <c r="H774" s="8" t="s">
        <v>2380</v>
      </c>
      <c r="I774" s="12">
        <f t="shared" si="60"/>
        <v>2</v>
      </c>
      <c r="J774" s="12" t="str">
        <f t="shared" si="61"/>
        <v>No</v>
      </c>
      <c r="K774" s="12" t="str">
        <f t="shared" si="62"/>
        <v>Yes</v>
      </c>
      <c r="L774" s="12" t="str">
        <f t="shared" si="63"/>
        <v>Obesity</v>
      </c>
      <c r="M774" s="12" t="str">
        <f t="shared" si="64"/>
        <v>Normal</v>
      </c>
    </row>
    <row r="775" spans="1:13" x14ac:dyDescent="0.3">
      <c r="A775" s="8" t="s">
        <v>1597</v>
      </c>
      <c r="B775" s="8">
        <v>30.8</v>
      </c>
      <c r="C775" s="8">
        <v>4.37</v>
      </c>
      <c r="D775" s="8" t="s">
        <v>2382</v>
      </c>
      <c r="E775" s="8" t="s">
        <v>2380</v>
      </c>
      <c r="F775" s="8" t="s">
        <v>2380</v>
      </c>
      <c r="G775" s="8">
        <v>2</v>
      </c>
      <c r="H775" s="8" t="s">
        <v>2380</v>
      </c>
      <c r="I775" s="12">
        <f t="shared" si="60"/>
        <v>2</v>
      </c>
      <c r="J775" s="12" t="str">
        <f t="shared" si="61"/>
        <v>No</v>
      </c>
      <c r="K775" s="12" t="str">
        <f t="shared" si="62"/>
        <v>Yes</v>
      </c>
      <c r="L775" s="12" t="str">
        <f t="shared" si="63"/>
        <v>Obesity</v>
      </c>
      <c r="M775" s="12" t="str">
        <f t="shared" si="64"/>
        <v>Normal</v>
      </c>
    </row>
    <row r="776" spans="1:13" x14ac:dyDescent="0.3">
      <c r="A776" s="8" t="s">
        <v>1596</v>
      </c>
      <c r="B776" s="8">
        <v>42.06</v>
      </c>
      <c r="C776" s="8">
        <v>5.32</v>
      </c>
      <c r="D776" s="8" t="s">
        <v>2380</v>
      </c>
      <c r="E776" s="8" t="s">
        <v>2380</v>
      </c>
      <c r="F776" s="8" t="s">
        <v>2380</v>
      </c>
      <c r="G776" s="8">
        <v>1</v>
      </c>
      <c r="H776" s="8" t="s">
        <v>2380</v>
      </c>
      <c r="I776" s="12">
        <f t="shared" si="60"/>
        <v>1</v>
      </c>
      <c r="J776" s="12" t="str">
        <f t="shared" si="61"/>
        <v>No</v>
      </c>
      <c r="K776" s="12" t="str">
        <f t="shared" si="62"/>
        <v>No</v>
      </c>
      <c r="L776" s="12" t="str">
        <f t="shared" si="63"/>
        <v>Obesity</v>
      </c>
      <c r="M776" s="12" t="str">
        <f t="shared" si="64"/>
        <v>Normal</v>
      </c>
    </row>
    <row r="777" spans="1:13" x14ac:dyDescent="0.3">
      <c r="A777" s="8" t="s">
        <v>1595</v>
      </c>
      <c r="B777" s="8">
        <v>39.270000000000003</v>
      </c>
      <c r="C777" s="8">
        <v>5.64</v>
      </c>
      <c r="D777" s="8" t="s">
        <v>2380</v>
      </c>
      <c r="E777" s="8" t="s">
        <v>2380</v>
      </c>
      <c r="F777" s="8" t="s">
        <v>2383</v>
      </c>
      <c r="G777" s="8">
        <v>1</v>
      </c>
      <c r="H777" s="8" t="s">
        <v>2380</v>
      </c>
      <c r="I777" s="12">
        <f t="shared" si="60"/>
        <v>1</v>
      </c>
      <c r="J777" s="12" t="str">
        <f t="shared" si="61"/>
        <v>No</v>
      </c>
      <c r="K777" s="12" t="str">
        <f t="shared" si="62"/>
        <v>No</v>
      </c>
      <c r="L777" s="12" t="str">
        <f t="shared" si="63"/>
        <v>Obesity</v>
      </c>
      <c r="M777" s="12" t="str">
        <f t="shared" si="64"/>
        <v>Normal</v>
      </c>
    </row>
    <row r="778" spans="1:13" x14ac:dyDescent="0.3">
      <c r="A778" s="8" t="s">
        <v>1594</v>
      </c>
      <c r="B778" s="8">
        <v>30.71</v>
      </c>
      <c r="C778" s="8">
        <v>5.59</v>
      </c>
      <c r="D778" s="8" t="s">
        <v>2382</v>
      </c>
      <c r="E778" s="8" t="s">
        <v>2380</v>
      </c>
      <c r="F778" s="8" t="s">
        <v>2380</v>
      </c>
      <c r="G778" s="8">
        <v>1</v>
      </c>
      <c r="H778" s="8" t="s">
        <v>2380</v>
      </c>
      <c r="I778" s="12">
        <f t="shared" si="60"/>
        <v>1</v>
      </c>
      <c r="J778" s="12" t="str">
        <f t="shared" si="61"/>
        <v>No</v>
      </c>
      <c r="K778" s="12" t="str">
        <f t="shared" si="62"/>
        <v>Yes</v>
      </c>
      <c r="L778" s="12" t="str">
        <f t="shared" si="63"/>
        <v>Obesity</v>
      </c>
      <c r="M778" s="12" t="str">
        <f t="shared" si="64"/>
        <v>Normal</v>
      </c>
    </row>
    <row r="779" spans="1:13" x14ac:dyDescent="0.3">
      <c r="A779" s="8" t="s">
        <v>1593</v>
      </c>
      <c r="B779" s="8">
        <v>47.19</v>
      </c>
      <c r="C779" s="8">
        <v>5.29</v>
      </c>
      <c r="D779" s="8" t="s">
        <v>2380</v>
      </c>
      <c r="E779" s="8" t="s">
        <v>2380</v>
      </c>
      <c r="F779" s="8" t="s">
        <v>2380</v>
      </c>
      <c r="G779" s="8" t="s">
        <v>2381</v>
      </c>
      <c r="H779" s="8" t="s">
        <v>2380</v>
      </c>
      <c r="I779" s="12">
        <f t="shared" si="60"/>
        <v>0</v>
      </c>
      <c r="J779" s="12" t="str">
        <f t="shared" si="61"/>
        <v>No</v>
      </c>
      <c r="K779" s="12" t="str">
        <f t="shared" si="62"/>
        <v>No</v>
      </c>
      <c r="L779" s="12" t="str">
        <f t="shared" si="63"/>
        <v>Obesity</v>
      </c>
      <c r="M779" s="12" t="str">
        <f t="shared" si="64"/>
        <v>Normal</v>
      </c>
    </row>
    <row r="780" spans="1:13" x14ac:dyDescent="0.3">
      <c r="A780" s="8" t="s">
        <v>1592</v>
      </c>
      <c r="B780" s="8">
        <v>30.02</v>
      </c>
      <c r="C780" s="8">
        <v>6.65</v>
      </c>
      <c r="D780" s="8" t="s">
        <v>2380</v>
      </c>
      <c r="E780" s="8" t="s">
        <v>2380</v>
      </c>
      <c r="F780" s="8" t="s">
        <v>2380</v>
      </c>
      <c r="G780" s="8" t="s">
        <v>2381</v>
      </c>
      <c r="H780" s="8" t="s">
        <v>2380</v>
      </c>
      <c r="I780" s="12">
        <f t="shared" si="60"/>
        <v>0</v>
      </c>
      <c r="J780" s="12" t="str">
        <f t="shared" si="61"/>
        <v>No</v>
      </c>
      <c r="K780" s="12" t="str">
        <f t="shared" si="62"/>
        <v>No</v>
      </c>
      <c r="L780" s="12" t="str">
        <f t="shared" si="63"/>
        <v>Obesity</v>
      </c>
      <c r="M780" s="12" t="str">
        <f t="shared" si="64"/>
        <v>Diabetes</v>
      </c>
    </row>
    <row r="781" spans="1:13" x14ac:dyDescent="0.3">
      <c r="A781" s="8" t="s">
        <v>1591</v>
      </c>
      <c r="B781" s="8">
        <v>37.909999999999997</v>
      </c>
      <c r="C781" s="8">
        <v>5.68</v>
      </c>
      <c r="D781" s="8" t="s">
        <v>2382</v>
      </c>
      <c r="E781" s="8" t="s">
        <v>2380</v>
      </c>
      <c r="F781" s="8" t="s">
        <v>2380</v>
      </c>
      <c r="G781" s="8" t="s">
        <v>2381</v>
      </c>
      <c r="H781" s="8" t="s">
        <v>2380</v>
      </c>
      <c r="I781" s="12">
        <f t="shared" si="60"/>
        <v>0</v>
      </c>
      <c r="J781" s="12" t="str">
        <f t="shared" si="61"/>
        <v>No</v>
      </c>
      <c r="K781" s="12" t="str">
        <f t="shared" si="62"/>
        <v>Yes</v>
      </c>
      <c r="L781" s="12" t="str">
        <f t="shared" si="63"/>
        <v>Obesity</v>
      </c>
      <c r="M781" s="12" t="str">
        <f t="shared" si="64"/>
        <v>Normal</v>
      </c>
    </row>
    <row r="782" spans="1:13" x14ac:dyDescent="0.3">
      <c r="A782" s="8" t="s">
        <v>1590</v>
      </c>
      <c r="B782" s="8">
        <v>54.61</v>
      </c>
      <c r="C782" s="8">
        <v>4.49</v>
      </c>
      <c r="D782" s="8" t="s">
        <v>2380</v>
      </c>
      <c r="E782" s="8" t="s">
        <v>2380</v>
      </c>
      <c r="F782" s="8" t="s">
        <v>2380</v>
      </c>
      <c r="G782" s="8" t="s">
        <v>2381</v>
      </c>
      <c r="H782" s="8" t="s">
        <v>2380</v>
      </c>
      <c r="I782" s="12">
        <f t="shared" si="60"/>
        <v>0</v>
      </c>
      <c r="J782" s="12" t="str">
        <f t="shared" si="61"/>
        <v>No</v>
      </c>
      <c r="K782" s="12" t="str">
        <f t="shared" si="62"/>
        <v>No</v>
      </c>
      <c r="L782" s="12" t="str">
        <f t="shared" si="63"/>
        <v>Obesity</v>
      </c>
      <c r="M782" s="12" t="str">
        <f t="shared" si="64"/>
        <v>Normal</v>
      </c>
    </row>
    <row r="783" spans="1:13" x14ac:dyDescent="0.3">
      <c r="A783" s="8" t="s">
        <v>1589</v>
      </c>
      <c r="B783" s="8">
        <v>36.005000000000003</v>
      </c>
      <c r="C783" s="8">
        <v>6.9</v>
      </c>
      <c r="D783" s="8" t="s">
        <v>2380</v>
      </c>
      <c r="E783" s="8" t="s">
        <v>2380</v>
      </c>
      <c r="F783" s="8" t="s">
        <v>2380</v>
      </c>
      <c r="G783" s="8" t="s">
        <v>2381</v>
      </c>
      <c r="H783" s="8" t="s">
        <v>2380</v>
      </c>
      <c r="I783" s="12">
        <f t="shared" si="60"/>
        <v>0</v>
      </c>
      <c r="J783" s="12" t="str">
        <f t="shared" si="61"/>
        <v>No</v>
      </c>
      <c r="K783" s="12" t="str">
        <f t="shared" si="62"/>
        <v>No</v>
      </c>
      <c r="L783" s="12" t="str">
        <f t="shared" si="63"/>
        <v>Obesity</v>
      </c>
      <c r="M783" s="12" t="str">
        <f t="shared" si="64"/>
        <v>Diabetes</v>
      </c>
    </row>
    <row r="784" spans="1:13" x14ac:dyDescent="0.3">
      <c r="A784" s="8" t="s">
        <v>1588</v>
      </c>
      <c r="B784" s="8">
        <v>28.7</v>
      </c>
      <c r="C784" s="8">
        <v>11.52</v>
      </c>
      <c r="D784" s="8" t="s">
        <v>2380</v>
      </c>
      <c r="E784" s="8" t="s">
        <v>2380</v>
      </c>
      <c r="F784" s="8" t="s">
        <v>2380</v>
      </c>
      <c r="G784" s="8" t="s">
        <v>2381</v>
      </c>
      <c r="H784" s="8" t="s">
        <v>2380</v>
      </c>
      <c r="I784" s="12">
        <f t="shared" si="60"/>
        <v>0</v>
      </c>
      <c r="J784" s="12" t="str">
        <f t="shared" si="61"/>
        <v>No</v>
      </c>
      <c r="K784" s="12" t="str">
        <f t="shared" si="62"/>
        <v>No</v>
      </c>
      <c r="L784" s="12" t="str">
        <f t="shared" si="63"/>
        <v>Overweight</v>
      </c>
      <c r="M784" s="12" t="str">
        <f t="shared" si="64"/>
        <v>Diabetes</v>
      </c>
    </row>
    <row r="785" spans="1:13" x14ac:dyDescent="0.3">
      <c r="A785" s="8" t="s">
        <v>1587</v>
      </c>
      <c r="B785" s="8">
        <v>34.295000000000002</v>
      </c>
      <c r="C785" s="8">
        <v>11.24</v>
      </c>
      <c r="D785" s="8" t="s">
        <v>2380</v>
      </c>
      <c r="E785" s="8" t="s">
        <v>2380</v>
      </c>
      <c r="F785" s="8" t="s">
        <v>2380</v>
      </c>
      <c r="G785" s="8" t="s">
        <v>2381</v>
      </c>
      <c r="H785" s="8" t="s">
        <v>2380</v>
      </c>
      <c r="I785" s="12">
        <f t="shared" si="60"/>
        <v>0</v>
      </c>
      <c r="J785" s="12" t="str">
        <f t="shared" si="61"/>
        <v>No</v>
      </c>
      <c r="K785" s="12" t="str">
        <f t="shared" si="62"/>
        <v>No</v>
      </c>
      <c r="L785" s="12" t="str">
        <f t="shared" si="63"/>
        <v>Obesity</v>
      </c>
      <c r="M785" s="12" t="str">
        <f t="shared" si="64"/>
        <v>Diabetes</v>
      </c>
    </row>
    <row r="786" spans="1:13" x14ac:dyDescent="0.3">
      <c r="A786" s="8" t="s">
        <v>1586</v>
      </c>
      <c r="B786" s="8">
        <v>27.55</v>
      </c>
      <c r="C786" s="8">
        <v>10.98</v>
      </c>
      <c r="D786" s="8" t="s">
        <v>2380</v>
      </c>
      <c r="E786" s="8" t="s">
        <v>2380</v>
      </c>
      <c r="F786" s="8" t="s">
        <v>2380</v>
      </c>
      <c r="G786" s="8" t="s">
        <v>2381</v>
      </c>
      <c r="H786" s="8" t="s">
        <v>2380</v>
      </c>
      <c r="I786" s="12">
        <f t="shared" si="60"/>
        <v>0</v>
      </c>
      <c r="J786" s="12" t="str">
        <f t="shared" si="61"/>
        <v>No</v>
      </c>
      <c r="K786" s="12" t="str">
        <f t="shared" si="62"/>
        <v>No</v>
      </c>
      <c r="L786" s="12" t="str">
        <f t="shared" si="63"/>
        <v>Overweight</v>
      </c>
      <c r="M786" s="12" t="str">
        <f t="shared" si="64"/>
        <v>Diabetes</v>
      </c>
    </row>
    <row r="787" spans="1:13" x14ac:dyDescent="0.3">
      <c r="A787" s="8" t="s">
        <v>1585</v>
      </c>
      <c r="B787" s="8">
        <v>40.700000000000003</v>
      </c>
      <c r="C787" s="8">
        <v>5.42</v>
      </c>
      <c r="D787" s="8" t="s">
        <v>2380</v>
      </c>
      <c r="E787" s="8" t="s">
        <v>2380</v>
      </c>
      <c r="F787" s="8" t="s">
        <v>2380</v>
      </c>
      <c r="G787" s="8" t="s">
        <v>2381</v>
      </c>
      <c r="H787" s="8" t="s">
        <v>2380</v>
      </c>
      <c r="I787" s="12">
        <f t="shared" si="60"/>
        <v>0</v>
      </c>
      <c r="J787" s="12" t="str">
        <f t="shared" si="61"/>
        <v>No</v>
      </c>
      <c r="K787" s="12" t="str">
        <f t="shared" si="62"/>
        <v>No</v>
      </c>
      <c r="L787" s="12" t="str">
        <f t="shared" si="63"/>
        <v>Obesity</v>
      </c>
      <c r="M787" s="12" t="str">
        <f t="shared" si="64"/>
        <v>Normal</v>
      </c>
    </row>
    <row r="788" spans="1:13" x14ac:dyDescent="0.3">
      <c r="A788" s="8" t="s">
        <v>1584</v>
      </c>
      <c r="B788" s="8">
        <v>18.335000000000001</v>
      </c>
      <c r="C788" s="8">
        <v>10.97</v>
      </c>
      <c r="D788" s="8" t="s">
        <v>2380</v>
      </c>
      <c r="E788" s="8" t="s">
        <v>2380</v>
      </c>
      <c r="F788" s="8" t="s">
        <v>2380</v>
      </c>
      <c r="G788" s="8" t="s">
        <v>2381</v>
      </c>
      <c r="H788" s="8" t="s">
        <v>2380</v>
      </c>
      <c r="I788" s="12">
        <f t="shared" si="60"/>
        <v>0</v>
      </c>
      <c r="J788" s="12" t="str">
        <f t="shared" si="61"/>
        <v>No</v>
      </c>
      <c r="K788" s="12" t="str">
        <f t="shared" si="62"/>
        <v>No</v>
      </c>
      <c r="L788" s="12" t="str">
        <f t="shared" si="63"/>
        <v>Underweight</v>
      </c>
      <c r="M788" s="12" t="str">
        <f t="shared" si="64"/>
        <v>Diabetes</v>
      </c>
    </row>
    <row r="789" spans="1:13" x14ac:dyDescent="0.3">
      <c r="A789" s="8" t="s">
        <v>1583</v>
      </c>
      <c r="B789" s="8">
        <v>33.914999999999999</v>
      </c>
      <c r="C789" s="8">
        <v>9.56</v>
      </c>
      <c r="D789" s="8" t="s">
        <v>2382</v>
      </c>
      <c r="E789" s="8" t="s">
        <v>2380</v>
      </c>
      <c r="F789" s="8" t="s">
        <v>2380</v>
      </c>
      <c r="G789" s="8">
        <v>2</v>
      </c>
      <c r="H789" s="8" t="s">
        <v>2380</v>
      </c>
      <c r="I789" s="12">
        <f t="shared" si="60"/>
        <v>2</v>
      </c>
      <c r="J789" s="12" t="str">
        <f t="shared" si="61"/>
        <v>No</v>
      </c>
      <c r="K789" s="12" t="str">
        <f t="shared" si="62"/>
        <v>Yes</v>
      </c>
      <c r="L789" s="12" t="str">
        <f t="shared" si="63"/>
        <v>Obesity</v>
      </c>
      <c r="M789" s="12" t="str">
        <f t="shared" si="64"/>
        <v>Diabetes</v>
      </c>
    </row>
    <row r="790" spans="1:13" x14ac:dyDescent="0.3">
      <c r="A790" s="8" t="s">
        <v>1582</v>
      </c>
      <c r="B790" s="8">
        <v>33.534999999999997</v>
      </c>
      <c r="C790" s="8">
        <v>9.4</v>
      </c>
      <c r="D790" s="8" t="s">
        <v>2382</v>
      </c>
      <c r="E790" s="8" t="s">
        <v>2380</v>
      </c>
      <c r="F790" s="8" t="s">
        <v>2380</v>
      </c>
      <c r="G790" s="8">
        <v>2</v>
      </c>
      <c r="H790" s="8" t="s">
        <v>2380</v>
      </c>
      <c r="I790" s="12">
        <f t="shared" si="60"/>
        <v>2</v>
      </c>
      <c r="J790" s="12" t="str">
        <f t="shared" si="61"/>
        <v>No</v>
      </c>
      <c r="K790" s="12" t="str">
        <f t="shared" si="62"/>
        <v>Yes</v>
      </c>
      <c r="L790" s="12" t="str">
        <f t="shared" si="63"/>
        <v>Obesity</v>
      </c>
      <c r="M790" s="12" t="str">
        <f t="shared" si="64"/>
        <v>Diabetes</v>
      </c>
    </row>
    <row r="791" spans="1:13" x14ac:dyDescent="0.3">
      <c r="A791" s="8" t="s">
        <v>1581</v>
      </c>
      <c r="B791" s="8">
        <v>23.655000000000001</v>
      </c>
      <c r="C791" s="8">
        <v>8.48</v>
      </c>
      <c r="D791" s="8" t="s">
        <v>2382</v>
      </c>
      <c r="E791" s="8" t="s">
        <v>2380</v>
      </c>
      <c r="F791" s="8" t="s">
        <v>2380</v>
      </c>
      <c r="G791" s="8">
        <v>2</v>
      </c>
      <c r="H791" s="8" t="s">
        <v>2380</v>
      </c>
      <c r="I791" s="12">
        <f t="shared" si="60"/>
        <v>2</v>
      </c>
      <c r="J791" s="12" t="str">
        <f t="shared" si="61"/>
        <v>No</v>
      </c>
      <c r="K791" s="12" t="str">
        <f t="shared" si="62"/>
        <v>Yes</v>
      </c>
      <c r="L791" s="12" t="str">
        <f t="shared" si="63"/>
        <v>Normal Weight</v>
      </c>
      <c r="M791" s="12" t="str">
        <f t="shared" si="64"/>
        <v>Diabetes</v>
      </c>
    </row>
    <row r="792" spans="1:13" x14ac:dyDescent="0.3">
      <c r="A792" s="8" t="s">
        <v>1580</v>
      </c>
      <c r="B792" s="8">
        <v>28</v>
      </c>
      <c r="C792" s="8">
        <v>5.57</v>
      </c>
      <c r="D792" s="8" t="s">
        <v>2380</v>
      </c>
      <c r="E792" s="8" t="s">
        <v>2380</v>
      </c>
      <c r="F792" s="8" t="s">
        <v>2380</v>
      </c>
      <c r="G792" s="8" t="s">
        <v>2381</v>
      </c>
      <c r="H792" s="8" t="s">
        <v>2380</v>
      </c>
      <c r="I792" s="12">
        <f t="shared" si="60"/>
        <v>0</v>
      </c>
      <c r="J792" s="12" t="str">
        <f t="shared" si="61"/>
        <v>No</v>
      </c>
      <c r="K792" s="12" t="str">
        <f t="shared" si="62"/>
        <v>No</v>
      </c>
      <c r="L792" s="12" t="str">
        <f t="shared" si="63"/>
        <v>Overweight</v>
      </c>
      <c r="M792" s="12" t="str">
        <f t="shared" si="64"/>
        <v>Normal</v>
      </c>
    </row>
    <row r="793" spans="1:13" x14ac:dyDescent="0.3">
      <c r="A793" s="8" t="s">
        <v>1579</v>
      </c>
      <c r="B793" s="8">
        <v>30.23</v>
      </c>
      <c r="C793" s="8">
        <v>6.94</v>
      </c>
      <c r="D793" s="8" t="s">
        <v>2382</v>
      </c>
      <c r="E793" s="8" t="s">
        <v>2380</v>
      </c>
      <c r="F793" s="8" t="s">
        <v>2383</v>
      </c>
      <c r="G793" s="8">
        <v>1</v>
      </c>
      <c r="H793" s="8" t="s">
        <v>2380</v>
      </c>
      <c r="I793" s="12">
        <f t="shared" si="60"/>
        <v>1</v>
      </c>
      <c r="J793" s="12" t="str">
        <f t="shared" si="61"/>
        <v>No</v>
      </c>
      <c r="K793" s="12" t="str">
        <f t="shared" si="62"/>
        <v>Yes</v>
      </c>
      <c r="L793" s="12" t="str">
        <f t="shared" si="63"/>
        <v>Obesity</v>
      </c>
      <c r="M793" s="12" t="str">
        <f t="shared" si="64"/>
        <v>Diabetes</v>
      </c>
    </row>
    <row r="794" spans="1:13" x14ac:dyDescent="0.3">
      <c r="A794" s="8" t="s">
        <v>1578</v>
      </c>
      <c r="B794" s="8">
        <v>51.14</v>
      </c>
      <c r="C794" s="8">
        <v>4.05</v>
      </c>
      <c r="D794" s="8" t="s">
        <v>2380</v>
      </c>
      <c r="E794" s="8" t="s">
        <v>2380</v>
      </c>
      <c r="F794" s="8" t="s">
        <v>2380</v>
      </c>
      <c r="G794" s="8">
        <v>1</v>
      </c>
      <c r="H794" s="8" t="s">
        <v>2380</v>
      </c>
      <c r="I794" s="12">
        <f t="shared" si="60"/>
        <v>1</v>
      </c>
      <c r="J794" s="12" t="str">
        <f t="shared" si="61"/>
        <v>No</v>
      </c>
      <c r="K794" s="12" t="str">
        <f t="shared" si="62"/>
        <v>No</v>
      </c>
      <c r="L794" s="12" t="str">
        <f t="shared" si="63"/>
        <v>Obesity</v>
      </c>
      <c r="M794" s="12" t="str">
        <f t="shared" si="64"/>
        <v>Normal</v>
      </c>
    </row>
    <row r="795" spans="1:13" x14ac:dyDescent="0.3">
      <c r="A795" s="8" t="s">
        <v>1577</v>
      </c>
      <c r="B795" s="8">
        <v>24.32</v>
      </c>
      <c r="C795" s="8">
        <v>10.220000000000001</v>
      </c>
      <c r="D795" s="8" t="s">
        <v>2380</v>
      </c>
      <c r="E795" s="8" t="s">
        <v>2380</v>
      </c>
      <c r="F795" s="8" t="s">
        <v>2380</v>
      </c>
      <c r="G795" s="8" t="s">
        <v>2381</v>
      </c>
      <c r="H795" s="8" t="s">
        <v>2380</v>
      </c>
      <c r="I795" s="12">
        <f t="shared" si="60"/>
        <v>0</v>
      </c>
      <c r="J795" s="12" t="str">
        <f t="shared" si="61"/>
        <v>No</v>
      </c>
      <c r="K795" s="12" t="str">
        <f t="shared" si="62"/>
        <v>No</v>
      </c>
      <c r="L795" s="12" t="str">
        <f t="shared" si="63"/>
        <v>Normal Weight</v>
      </c>
      <c r="M795" s="12" t="str">
        <f t="shared" si="64"/>
        <v>Diabetes</v>
      </c>
    </row>
    <row r="796" spans="1:13" x14ac:dyDescent="0.3">
      <c r="A796" s="8" t="s">
        <v>1576</v>
      </c>
      <c r="B796" s="8">
        <v>38.06</v>
      </c>
      <c r="C796" s="8">
        <v>9.24</v>
      </c>
      <c r="D796" s="8" t="s">
        <v>2380</v>
      </c>
      <c r="E796" s="8" t="s">
        <v>2380</v>
      </c>
      <c r="F796" s="8" t="s">
        <v>2380</v>
      </c>
      <c r="G796" s="8" t="s">
        <v>2381</v>
      </c>
      <c r="H796" s="8" t="s">
        <v>2380</v>
      </c>
      <c r="I796" s="12">
        <f t="shared" si="60"/>
        <v>0</v>
      </c>
      <c r="J796" s="12" t="str">
        <f t="shared" si="61"/>
        <v>No</v>
      </c>
      <c r="K796" s="12" t="str">
        <f t="shared" si="62"/>
        <v>No</v>
      </c>
      <c r="L796" s="12" t="str">
        <f t="shared" si="63"/>
        <v>Obesity</v>
      </c>
      <c r="M796" s="12" t="str">
        <f t="shared" si="64"/>
        <v>Diabetes</v>
      </c>
    </row>
    <row r="797" spans="1:13" x14ac:dyDescent="0.3">
      <c r="A797" s="8" t="s">
        <v>1575</v>
      </c>
      <c r="B797" s="8">
        <v>37.700000000000003</v>
      </c>
      <c r="C797" s="8">
        <v>8.6</v>
      </c>
      <c r="D797" s="8" t="s">
        <v>2380</v>
      </c>
      <c r="E797" s="8" t="s">
        <v>2380</v>
      </c>
      <c r="F797" s="8" t="s">
        <v>2380</v>
      </c>
      <c r="G797" s="8" t="s">
        <v>2381</v>
      </c>
      <c r="H797" s="8" t="s">
        <v>2380</v>
      </c>
      <c r="I797" s="12">
        <f t="shared" si="60"/>
        <v>0</v>
      </c>
      <c r="J797" s="12" t="str">
        <f t="shared" si="61"/>
        <v>No</v>
      </c>
      <c r="K797" s="12" t="str">
        <f t="shared" si="62"/>
        <v>No</v>
      </c>
      <c r="L797" s="12" t="str">
        <f t="shared" si="63"/>
        <v>Obesity</v>
      </c>
      <c r="M797" s="12" t="str">
        <f t="shared" si="64"/>
        <v>Diabetes</v>
      </c>
    </row>
    <row r="798" spans="1:13" x14ac:dyDescent="0.3">
      <c r="A798" s="8" t="s">
        <v>1574</v>
      </c>
      <c r="B798" s="8">
        <v>44</v>
      </c>
      <c r="C798" s="8">
        <v>9.32</v>
      </c>
      <c r="D798" s="8" t="s">
        <v>2382</v>
      </c>
      <c r="E798" s="8" t="s">
        <v>2380</v>
      </c>
      <c r="F798" s="8" t="s">
        <v>2380</v>
      </c>
      <c r="G798" s="8">
        <v>2</v>
      </c>
      <c r="H798" s="8" t="s">
        <v>2380</v>
      </c>
      <c r="I798" s="12">
        <f t="shared" si="60"/>
        <v>2</v>
      </c>
      <c r="J798" s="12" t="str">
        <f t="shared" si="61"/>
        <v>No</v>
      </c>
      <c r="K798" s="12" t="str">
        <f t="shared" si="62"/>
        <v>Yes</v>
      </c>
      <c r="L798" s="12" t="str">
        <f t="shared" si="63"/>
        <v>Obesity</v>
      </c>
      <c r="M798" s="12" t="str">
        <f t="shared" si="64"/>
        <v>Diabetes</v>
      </c>
    </row>
    <row r="799" spans="1:13" x14ac:dyDescent="0.3">
      <c r="A799" s="8" t="s">
        <v>1573</v>
      </c>
      <c r="B799" s="8">
        <v>41.45</v>
      </c>
      <c r="C799" s="8">
        <v>6.12</v>
      </c>
      <c r="D799" s="8" t="s">
        <v>2382</v>
      </c>
      <c r="E799" s="8" t="s">
        <v>2380</v>
      </c>
      <c r="F799" s="8" t="s">
        <v>2380</v>
      </c>
      <c r="G799" s="8" t="s">
        <v>2381</v>
      </c>
      <c r="H799" s="8" t="s">
        <v>2380</v>
      </c>
      <c r="I799" s="12">
        <f t="shared" si="60"/>
        <v>0</v>
      </c>
      <c r="J799" s="12" t="str">
        <f t="shared" si="61"/>
        <v>No</v>
      </c>
      <c r="K799" s="12" t="str">
        <f t="shared" si="62"/>
        <v>Yes</v>
      </c>
      <c r="L799" s="12" t="str">
        <f t="shared" si="63"/>
        <v>Obesity</v>
      </c>
      <c r="M799" s="12" t="str">
        <f t="shared" si="64"/>
        <v>Prediabetes</v>
      </c>
    </row>
    <row r="800" spans="1:13" x14ac:dyDescent="0.3">
      <c r="A800" s="8" t="s">
        <v>1572</v>
      </c>
      <c r="B800" s="8">
        <v>25.364999999999998</v>
      </c>
      <c r="C800" s="8">
        <v>9.19</v>
      </c>
      <c r="D800" s="8" t="s">
        <v>2382</v>
      </c>
      <c r="E800" s="8" t="s">
        <v>2380</v>
      </c>
      <c r="F800" s="8" t="s">
        <v>2380</v>
      </c>
      <c r="G800" s="8" t="s">
        <v>2381</v>
      </c>
      <c r="H800" s="8" t="s">
        <v>2380</v>
      </c>
      <c r="I800" s="12">
        <f t="shared" si="60"/>
        <v>0</v>
      </c>
      <c r="J800" s="12" t="str">
        <f t="shared" si="61"/>
        <v>No</v>
      </c>
      <c r="K800" s="12" t="str">
        <f t="shared" si="62"/>
        <v>Yes</v>
      </c>
      <c r="L800" s="12" t="str">
        <f t="shared" si="63"/>
        <v>Overweight</v>
      </c>
      <c r="M800" s="12" t="str">
        <f t="shared" si="64"/>
        <v>Diabetes</v>
      </c>
    </row>
    <row r="801" spans="1:13" x14ac:dyDescent="0.3">
      <c r="A801" s="8" t="s">
        <v>1571</v>
      </c>
      <c r="B801" s="8">
        <v>34.56</v>
      </c>
      <c r="C801" s="8">
        <v>5.84</v>
      </c>
      <c r="D801" s="8" t="s">
        <v>2382</v>
      </c>
      <c r="E801" s="8" t="s">
        <v>2380</v>
      </c>
      <c r="F801" s="8" t="s">
        <v>2383</v>
      </c>
      <c r="G801" s="8">
        <v>1</v>
      </c>
      <c r="H801" s="8" t="s">
        <v>2380</v>
      </c>
      <c r="I801" s="12">
        <f t="shared" si="60"/>
        <v>1</v>
      </c>
      <c r="J801" s="12" t="str">
        <f t="shared" si="61"/>
        <v>No</v>
      </c>
      <c r="K801" s="12" t="str">
        <f t="shared" si="62"/>
        <v>Yes</v>
      </c>
      <c r="L801" s="12" t="str">
        <f t="shared" si="63"/>
        <v>Obesity</v>
      </c>
      <c r="M801" s="12" t="str">
        <f t="shared" si="64"/>
        <v>Prediabetes</v>
      </c>
    </row>
    <row r="802" spans="1:13" x14ac:dyDescent="0.3">
      <c r="A802" s="8" t="s">
        <v>1570</v>
      </c>
      <c r="B802" s="8">
        <v>28.2</v>
      </c>
      <c r="C802" s="8">
        <v>7.19</v>
      </c>
      <c r="D802" s="8" t="s">
        <v>2382</v>
      </c>
      <c r="E802" s="8" t="s">
        <v>2380</v>
      </c>
      <c r="F802" s="8" t="s">
        <v>2380</v>
      </c>
      <c r="G802" s="8">
        <v>2</v>
      </c>
      <c r="H802" s="8" t="s">
        <v>2380</v>
      </c>
      <c r="I802" s="12">
        <f t="shared" si="60"/>
        <v>2</v>
      </c>
      <c r="J802" s="12" t="str">
        <f t="shared" si="61"/>
        <v>No</v>
      </c>
      <c r="K802" s="12" t="str">
        <f t="shared" si="62"/>
        <v>Yes</v>
      </c>
      <c r="L802" s="12" t="str">
        <f t="shared" si="63"/>
        <v>Overweight</v>
      </c>
      <c r="M802" s="12" t="str">
        <f t="shared" si="64"/>
        <v>Diabetes</v>
      </c>
    </row>
    <row r="803" spans="1:13" x14ac:dyDescent="0.3">
      <c r="A803" s="8" t="s">
        <v>1569</v>
      </c>
      <c r="B803" s="8">
        <v>30.43</v>
      </c>
      <c r="C803" s="8">
        <v>9.39</v>
      </c>
      <c r="D803" s="8" t="s">
        <v>2380</v>
      </c>
      <c r="E803" s="8" t="s">
        <v>2380</v>
      </c>
      <c r="F803" s="8" t="s">
        <v>2380</v>
      </c>
      <c r="G803" s="8" t="s">
        <v>2381</v>
      </c>
      <c r="H803" s="8" t="s">
        <v>2380</v>
      </c>
      <c r="I803" s="12">
        <f t="shared" si="60"/>
        <v>0</v>
      </c>
      <c r="J803" s="12" t="str">
        <f t="shared" si="61"/>
        <v>No</v>
      </c>
      <c r="K803" s="12" t="str">
        <f t="shared" si="62"/>
        <v>No</v>
      </c>
      <c r="L803" s="12" t="str">
        <f t="shared" si="63"/>
        <v>Obesity</v>
      </c>
      <c r="M803" s="12" t="str">
        <f t="shared" si="64"/>
        <v>Diabetes</v>
      </c>
    </row>
    <row r="804" spans="1:13" x14ac:dyDescent="0.3">
      <c r="A804" s="8" t="s">
        <v>1568</v>
      </c>
      <c r="B804" s="8">
        <v>32.395000000000003</v>
      </c>
      <c r="C804" s="8">
        <v>4.2699999999999996</v>
      </c>
      <c r="D804" s="8" t="s">
        <v>2382</v>
      </c>
      <c r="E804" s="8" t="s">
        <v>2380</v>
      </c>
      <c r="F804" s="8" t="s">
        <v>2380</v>
      </c>
      <c r="G804" s="8">
        <v>1</v>
      </c>
      <c r="H804" s="8" t="s">
        <v>2380</v>
      </c>
      <c r="I804" s="12">
        <f t="shared" si="60"/>
        <v>1</v>
      </c>
      <c r="J804" s="12" t="str">
        <f t="shared" si="61"/>
        <v>No</v>
      </c>
      <c r="K804" s="12" t="str">
        <f t="shared" si="62"/>
        <v>Yes</v>
      </c>
      <c r="L804" s="12" t="str">
        <f t="shared" si="63"/>
        <v>Obesity</v>
      </c>
      <c r="M804" s="12" t="str">
        <f t="shared" si="64"/>
        <v>Normal</v>
      </c>
    </row>
    <row r="805" spans="1:13" x14ac:dyDescent="0.3">
      <c r="A805" s="8" t="s">
        <v>1567</v>
      </c>
      <c r="B805" s="8">
        <v>24.035</v>
      </c>
      <c r="C805" s="8">
        <v>11.71</v>
      </c>
      <c r="D805" s="8" t="s">
        <v>2380</v>
      </c>
      <c r="E805" s="8" t="s">
        <v>2380</v>
      </c>
      <c r="F805" s="8" t="s">
        <v>2380</v>
      </c>
      <c r="G805" s="8" t="s">
        <v>2381</v>
      </c>
      <c r="H805" s="8" t="s">
        <v>2380</v>
      </c>
      <c r="I805" s="12">
        <f t="shared" si="60"/>
        <v>0</v>
      </c>
      <c r="J805" s="12" t="str">
        <f t="shared" si="61"/>
        <v>No</v>
      </c>
      <c r="K805" s="12" t="str">
        <f t="shared" si="62"/>
        <v>No</v>
      </c>
      <c r="L805" s="12" t="str">
        <f t="shared" si="63"/>
        <v>Normal Weight</v>
      </c>
      <c r="M805" s="12" t="str">
        <f t="shared" si="64"/>
        <v>Diabetes</v>
      </c>
    </row>
    <row r="806" spans="1:13" x14ac:dyDescent="0.3">
      <c r="A806" s="8" t="s">
        <v>1566</v>
      </c>
      <c r="B806" s="8">
        <v>37.119999999999997</v>
      </c>
      <c r="C806" s="8">
        <v>5.29</v>
      </c>
      <c r="D806" s="8" t="s">
        <v>2380</v>
      </c>
      <c r="E806" s="8" t="s">
        <v>2380</v>
      </c>
      <c r="F806" s="8" t="s">
        <v>2380</v>
      </c>
      <c r="G806" s="8">
        <v>2</v>
      </c>
      <c r="H806" s="8" t="s">
        <v>2380</v>
      </c>
      <c r="I806" s="12">
        <f t="shared" si="60"/>
        <v>2</v>
      </c>
      <c r="J806" s="12" t="str">
        <f t="shared" si="61"/>
        <v>No</v>
      </c>
      <c r="K806" s="12" t="str">
        <f t="shared" si="62"/>
        <v>No</v>
      </c>
      <c r="L806" s="12" t="str">
        <f t="shared" si="63"/>
        <v>Obesity</v>
      </c>
      <c r="M806" s="12" t="str">
        <f t="shared" si="64"/>
        <v>Normal</v>
      </c>
    </row>
    <row r="807" spans="1:13" x14ac:dyDescent="0.3">
      <c r="A807" s="8" t="s">
        <v>1565</v>
      </c>
      <c r="B807" s="8">
        <v>34.840000000000003</v>
      </c>
      <c r="C807" s="8">
        <v>6</v>
      </c>
      <c r="D807" s="8" t="s">
        <v>2382</v>
      </c>
      <c r="E807" s="8" t="s">
        <v>2380</v>
      </c>
      <c r="F807" s="8" t="s">
        <v>2383</v>
      </c>
      <c r="G807" s="8">
        <v>1</v>
      </c>
      <c r="H807" s="8" t="s">
        <v>2380</v>
      </c>
      <c r="I807" s="12">
        <f t="shared" si="60"/>
        <v>1</v>
      </c>
      <c r="J807" s="12" t="str">
        <f t="shared" si="61"/>
        <v>No</v>
      </c>
      <c r="K807" s="12" t="str">
        <f t="shared" si="62"/>
        <v>Yes</v>
      </c>
      <c r="L807" s="12" t="str">
        <f t="shared" si="63"/>
        <v>Obesity</v>
      </c>
      <c r="M807" s="12" t="str">
        <f t="shared" si="64"/>
        <v>Prediabetes</v>
      </c>
    </row>
    <row r="808" spans="1:13" x14ac:dyDescent="0.3">
      <c r="A808" s="8" t="s">
        <v>1564</v>
      </c>
      <c r="B808" s="8">
        <v>29.53</v>
      </c>
      <c r="C808" s="8">
        <v>10.64</v>
      </c>
      <c r="D808" s="8" t="s">
        <v>2380</v>
      </c>
      <c r="E808" s="8" t="s">
        <v>2380</v>
      </c>
      <c r="F808" s="8" t="s">
        <v>2380</v>
      </c>
      <c r="G808" s="8" t="s">
        <v>2381</v>
      </c>
      <c r="H808" s="8" t="s">
        <v>2380</v>
      </c>
      <c r="I808" s="12">
        <f t="shared" si="60"/>
        <v>0</v>
      </c>
      <c r="J808" s="12" t="str">
        <f t="shared" si="61"/>
        <v>No</v>
      </c>
      <c r="K808" s="12" t="str">
        <f t="shared" si="62"/>
        <v>No</v>
      </c>
      <c r="L808" s="12" t="str">
        <f t="shared" si="63"/>
        <v>Overweight</v>
      </c>
      <c r="M808" s="12" t="str">
        <f t="shared" si="64"/>
        <v>Diabetes</v>
      </c>
    </row>
    <row r="809" spans="1:13" x14ac:dyDescent="0.3">
      <c r="A809" s="8" t="s">
        <v>1563</v>
      </c>
      <c r="B809" s="8">
        <v>42.51</v>
      </c>
      <c r="C809" s="8">
        <v>8.2100000000000009</v>
      </c>
      <c r="D809" s="8" t="s">
        <v>2382</v>
      </c>
      <c r="E809" s="8" t="s">
        <v>2380</v>
      </c>
      <c r="F809" s="8" t="s">
        <v>2380</v>
      </c>
      <c r="G809" s="8" t="s">
        <v>2381</v>
      </c>
      <c r="H809" s="8" t="s">
        <v>2380</v>
      </c>
      <c r="I809" s="12">
        <f t="shared" si="60"/>
        <v>0</v>
      </c>
      <c r="J809" s="12" t="str">
        <f t="shared" si="61"/>
        <v>No</v>
      </c>
      <c r="K809" s="12" t="str">
        <f t="shared" si="62"/>
        <v>Yes</v>
      </c>
      <c r="L809" s="12" t="str">
        <f t="shared" si="63"/>
        <v>Obesity</v>
      </c>
      <c r="M809" s="12" t="str">
        <f t="shared" si="64"/>
        <v>Diabetes</v>
      </c>
    </row>
    <row r="810" spans="1:13" x14ac:dyDescent="0.3">
      <c r="A810" s="8" t="s">
        <v>1562</v>
      </c>
      <c r="B810" s="8">
        <v>38.14</v>
      </c>
      <c r="C810" s="8">
        <v>5.58</v>
      </c>
      <c r="D810" s="8" t="s">
        <v>2380</v>
      </c>
      <c r="E810" s="8" t="s">
        <v>2380</v>
      </c>
      <c r="F810" s="8" t="s">
        <v>2383</v>
      </c>
      <c r="G810" s="8">
        <v>1</v>
      </c>
      <c r="H810" s="8" t="s">
        <v>2380</v>
      </c>
      <c r="I810" s="12">
        <f t="shared" si="60"/>
        <v>1</v>
      </c>
      <c r="J810" s="12" t="str">
        <f t="shared" si="61"/>
        <v>No</v>
      </c>
      <c r="K810" s="12" t="str">
        <f t="shared" si="62"/>
        <v>No</v>
      </c>
      <c r="L810" s="12" t="str">
        <f t="shared" si="63"/>
        <v>Obesity</v>
      </c>
      <c r="M810" s="12" t="str">
        <f t="shared" si="64"/>
        <v>Normal</v>
      </c>
    </row>
    <row r="811" spans="1:13" x14ac:dyDescent="0.3">
      <c r="A811" s="8" t="s">
        <v>1561</v>
      </c>
      <c r="B811" s="8">
        <v>39.93</v>
      </c>
      <c r="C811" s="8">
        <v>8.75</v>
      </c>
      <c r="D811" s="8" t="s">
        <v>2380</v>
      </c>
      <c r="E811" s="8" t="s">
        <v>2380</v>
      </c>
      <c r="F811" s="8" t="s">
        <v>2380</v>
      </c>
      <c r="G811" s="8" t="s">
        <v>2381</v>
      </c>
      <c r="H811" s="8" t="s">
        <v>2380</v>
      </c>
      <c r="I811" s="12">
        <f t="shared" si="60"/>
        <v>0</v>
      </c>
      <c r="J811" s="12" t="str">
        <f t="shared" si="61"/>
        <v>No</v>
      </c>
      <c r="K811" s="12" t="str">
        <f t="shared" si="62"/>
        <v>No</v>
      </c>
      <c r="L811" s="12" t="str">
        <f t="shared" si="63"/>
        <v>Obesity</v>
      </c>
      <c r="M811" s="12" t="str">
        <f t="shared" si="64"/>
        <v>Diabetes</v>
      </c>
    </row>
    <row r="812" spans="1:13" x14ac:dyDescent="0.3">
      <c r="A812" s="8" t="s">
        <v>1560</v>
      </c>
      <c r="B812" s="8">
        <v>38.83</v>
      </c>
      <c r="C812" s="8">
        <v>11.86</v>
      </c>
      <c r="D812" s="8" t="s">
        <v>2380</v>
      </c>
      <c r="E812" s="8" t="s">
        <v>2380</v>
      </c>
      <c r="F812" s="8" t="s">
        <v>2380</v>
      </c>
      <c r="G812" s="8" t="s">
        <v>2381</v>
      </c>
      <c r="H812" s="8" t="s">
        <v>2380</v>
      </c>
      <c r="I812" s="12">
        <f t="shared" si="60"/>
        <v>0</v>
      </c>
      <c r="J812" s="12" t="str">
        <f t="shared" si="61"/>
        <v>No</v>
      </c>
      <c r="K812" s="12" t="str">
        <f t="shared" si="62"/>
        <v>No</v>
      </c>
      <c r="L812" s="12" t="str">
        <f t="shared" si="63"/>
        <v>Obesity</v>
      </c>
      <c r="M812" s="12" t="str">
        <f t="shared" si="64"/>
        <v>Diabetes</v>
      </c>
    </row>
    <row r="813" spans="1:13" x14ac:dyDescent="0.3">
      <c r="A813" s="8" t="s">
        <v>1559</v>
      </c>
      <c r="B813" s="8">
        <v>37.4</v>
      </c>
      <c r="C813" s="8">
        <v>11.46</v>
      </c>
      <c r="D813" s="8" t="s">
        <v>2380</v>
      </c>
      <c r="E813" s="8" t="s">
        <v>2380</v>
      </c>
      <c r="F813" s="8" t="s">
        <v>2380</v>
      </c>
      <c r="G813" s="8" t="s">
        <v>2381</v>
      </c>
      <c r="H813" s="8" t="s">
        <v>2380</v>
      </c>
      <c r="I813" s="12">
        <f t="shared" si="60"/>
        <v>0</v>
      </c>
      <c r="J813" s="12" t="str">
        <f t="shared" si="61"/>
        <v>No</v>
      </c>
      <c r="K813" s="12" t="str">
        <f t="shared" si="62"/>
        <v>No</v>
      </c>
      <c r="L813" s="12" t="str">
        <f t="shared" si="63"/>
        <v>Obesity</v>
      </c>
      <c r="M813" s="12" t="str">
        <f t="shared" si="64"/>
        <v>Diabetes</v>
      </c>
    </row>
    <row r="814" spans="1:13" x14ac:dyDescent="0.3">
      <c r="A814" s="8" t="s">
        <v>1558</v>
      </c>
      <c r="B814" s="8">
        <v>21.4</v>
      </c>
      <c r="C814" s="8">
        <v>9.0299999999999994</v>
      </c>
      <c r="D814" s="8" t="s">
        <v>2380</v>
      </c>
      <c r="E814" s="8" t="s">
        <v>2380</v>
      </c>
      <c r="F814" s="8" t="s">
        <v>2380</v>
      </c>
      <c r="G814" s="8" t="s">
        <v>2381</v>
      </c>
      <c r="H814" s="8" t="s">
        <v>2380</v>
      </c>
      <c r="I814" s="12">
        <f t="shared" si="60"/>
        <v>0</v>
      </c>
      <c r="J814" s="12" t="str">
        <f t="shared" si="61"/>
        <v>No</v>
      </c>
      <c r="K814" s="12" t="str">
        <f t="shared" si="62"/>
        <v>No</v>
      </c>
      <c r="L814" s="12" t="str">
        <f t="shared" si="63"/>
        <v>Normal Weight</v>
      </c>
      <c r="M814" s="12" t="str">
        <f t="shared" si="64"/>
        <v>Diabetes</v>
      </c>
    </row>
    <row r="815" spans="1:13" x14ac:dyDescent="0.3">
      <c r="A815" s="8" t="s">
        <v>1557</v>
      </c>
      <c r="B815" s="8">
        <v>38.380000000000003</v>
      </c>
      <c r="C815" s="8">
        <v>8.26</v>
      </c>
      <c r="D815" s="8" t="s">
        <v>2382</v>
      </c>
      <c r="E815" s="8" t="s">
        <v>2380</v>
      </c>
      <c r="F815" s="8" t="s">
        <v>2380</v>
      </c>
      <c r="G815" s="8">
        <v>2</v>
      </c>
      <c r="H815" s="8" t="s">
        <v>2380</v>
      </c>
      <c r="I815" s="12">
        <f t="shared" si="60"/>
        <v>2</v>
      </c>
      <c r="J815" s="12" t="str">
        <f t="shared" si="61"/>
        <v>No</v>
      </c>
      <c r="K815" s="12" t="str">
        <f t="shared" si="62"/>
        <v>Yes</v>
      </c>
      <c r="L815" s="12" t="str">
        <f t="shared" si="63"/>
        <v>Obesity</v>
      </c>
      <c r="M815" s="12" t="str">
        <f t="shared" si="64"/>
        <v>Diabetes</v>
      </c>
    </row>
    <row r="816" spans="1:13" x14ac:dyDescent="0.3">
      <c r="A816" s="8" t="s">
        <v>1556</v>
      </c>
      <c r="B816" s="8">
        <v>33.659999999999997</v>
      </c>
      <c r="C816" s="8">
        <v>5.42</v>
      </c>
      <c r="D816" s="8" t="s">
        <v>2382</v>
      </c>
      <c r="E816" s="8" t="s">
        <v>2380</v>
      </c>
      <c r="F816" s="8" t="s">
        <v>2380</v>
      </c>
      <c r="G816" s="8">
        <v>2</v>
      </c>
      <c r="H816" s="8" t="s">
        <v>2380</v>
      </c>
      <c r="I816" s="12">
        <f t="shared" si="60"/>
        <v>2</v>
      </c>
      <c r="J816" s="12" t="str">
        <f t="shared" si="61"/>
        <v>No</v>
      </c>
      <c r="K816" s="12" t="str">
        <f t="shared" si="62"/>
        <v>Yes</v>
      </c>
      <c r="L816" s="12" t="str">
        <f t="shared" si="63"/>
        <v>Obesity</v>
      </c>
      <c r="M816" s="12" t="str">
        <f t="shared" si="64"/>
        <v>Normal</v>
      </c>
    </row>
    <row r="817" spans="1:13" x14ac:dyDescent="0.3">
      <c r="A817" s="8" t="s">
        <v>1555</v>
      </c>
      <c r="B817" s="8">
        <v>31.79</v>
      </c>
      <c r="C817" s="8">
        <v>11.33</v>
      </c>
      <c r="D817" s="8" t="s">
        <v>2382</v>
      </c>
      <c r="E817" s="8" t="s">
        <v>2380</v>
      </c>
      <c r="F817" s="8" t="s">
        <v>2383</v>
      </c>
      <c r="G817" s="8">
        <v>1</v>
      </c>
      <c r="H817" s="8" t="s">
        <v>2380</v>
      </c>
      <c r="I817" s="12">
        <f t="shared" si="60"/>
        <v>1</v>
      </c>
      <c r="J817" s="12" t="str">
        <f t="shared" si="61"/>
        <v>No</v>
      </c>
      <c r="K817" s="12" t="str">
        <f t="shared" si="62"/>
        <v>Yes</v>
      </c>
      <c r="L817" s="12" t="str">
        <f t="shared" si="63"/>
        <v>Obesity</v>
      </c>
      <c r="M817" s="12" t="str">
        <f t="shared" si="64"/>
        <v>Diabetes</v>
      </c>
    </row>
    <row r="818" spans="1:13" x14ac:dyDescent="0.3">
      <c r="A818" s="8" t="s">
        <v>1554</v>
      </c>
      <c r="B818" s="8">
        <v>29.7</v>
      </c>
      <c r="C818" s="8">
        <v>7.69</v>
      </c>
      <c r="D818" s="8" t="s">
        <v>2382</v>
      </c>
      <c r="E818" s="8" t="s">
        <v>2380</v>
      </c>
      <c r="F818" s="8" t="s">
        <v>2383</v>
      </c>
      <c r="G818" s="8">
        <v>1</v>
      </c>
      <c r="H818" s="8" t="s">
        <v>2380</v>
      </c>
      <c r="I818" s="12">
        <f t="shared" si="60"/>
        <v>1</v>
      </c>
      <c r="J818" s="12" t="str">
        <f t="shared" si="61"/>
        <v>No</v>
      </c>
      <c r="K818" s="12" t="str">
        <f t="shared" si="62"/>
        <v>Yes</v>
      </c>
      <c r="L818" s="12" t="str">
        <f t="shared" si="63"/>
        <v>Overweight</v>
      </c>
      <c r="M818" s="12" t="str">
        <f t="shared" si="64"/>
        <v>Diabetes</v>
      </c>
    </row>
    <row r="819" spans="1:13" x14ac:dyDescent="0.3">
      <c r="A819" s="8" t="s">
        <v>1553</v>
      </c>
      <c r="B819" s="8">
        <v>25.46</v>
      </c>
      <c r="C819" s="8">
        <v>8.77</v>
      </c>
      <c r="D819" s="8" t="s">
        <v>2382</v>
      </c>
      <c r="E819" s="8" t="s">
        <v>2380</v>
      </c>
      <c r="F819" s="8" t="s">
        <v>2383</v>
      </c>
      <c r="G819" s="8">
        <v>1</v>
      </c>
      <c r="H819" s="8" t="s">
        <v>2380</v>
      </c>
      <c r="I819" s="12">
        <f t="shared" si="60"/>
        <v>1</v>
      </c>
      <c r="J819" s="12" t="str">
        <f t="shared" si="61"/>
        <v>No</v>
      </c>
      <c r="K819" s="12" t="str">
        <f t="shared" si="62"/>
        <v>Yes</v>
      </c>
      <c r="L819" s="12" t="str">
        <f t="shared" si="63"/>
        <v>Overweight</v>
      </c>
      <c r="M819" s="12" t="str">
        <f t="shared" si="64"/>
        <v>Diabetes</v>
      </c>
    </row>
    <row r="820" spans="1:13" x14ac:dyDescent="0.3">
      <c r="A820" s="8" t="s">
        <v>1552</v>
      </c>
      <c r="B820" s="8">
        <v>39.14</v>
      </c>
      <c r="C820" s="8">
        <v>4.91</v>
      </c>
      <c r="D820" s="8" t="s">
        <v>2380</v>
      </c>
      <c r="E820" s="8" t="s">
        <v>2382</v>
      </c>
      <c r="F820" s="8" t="s">
        <v>2380</v>
      </c>
      <c r="G820" s="8">
        <v>1</v>
      </c>
      <c r="H820" s="8" t="s">
        <v>2380</v>
      </c>
      <c r="I820" s="12">
        <f t="shared" si="60"/>
        <v>1</v>
      </c>
      <c r="J820" s="12" t="str">
        <f t="shared" si="61"/>
        <v>No</v>
      </c>
      <c r="K820" s="12" t="str">
        <f t="shared" si="62"/>
        <v>No</v>
      </c>
      <c r="L820" s="12" t="str">
        <f t="shared" si="63"/>
        <v>Obesity</v>
      </c>
      <c r="M820" s="12" t="str">
        <f t="shared" si="64"/>
        <v>Normal</v>
      </c>
    </row>
    <row r="821" spans="1:13" x14ac:dyDescent="0.3">
      <c r="A821" s="8" t="s">
        <v>1551</v>
      </c>
      <c r="B821" s="8">
        <v>41.2</v>
      </c>
      <c r="C821" s="8">
        <v>4.95</v>
      </c>
      <c r="D821" s="8" t="s">
        <v>2380</v>
      </c>
      <c r="E821" s="8" t="s">
        <v>2380</v>
      </c>
      <c r="F821" s="8" t="s">
        <v>2380</v>
      </c>
      <c r="G821" s="8">
        <v>1</v>
      </c>
      <c r="H821" s="8" t="s">
        <v>2380</v>
      </c>
      <c r="I821" s="12">
        <f t="shared" si="60"/>
        <v>1</v>
      </c>
      <c r="J821" s="12" t="str">
        <f t="shared" si="61"/>
        <v>No</v>
      </c>
      <c r="K821" s="12" t="str">
        <f t="shared" si="62"/>
        <v>No</v>
      </c>
      <c r="L821" s="12" t="str">
        <f t="shared" si="63"/>
        <v>Obesity</v>
      </c>
      <c r="M821" s="12" t="str">
        <f t="shared" si="64"/>
        <v>Normal</v>
      </c>
    </row>
    <row r="822" spans="1:13" x14ac:dyDescent="0.3">
      <c r="A822" s="8" t="s">
        <v>1550</v>
      </c>
      <c r="B822" s="8">
        <v>28.81</v>
      </c>
      <c r="C822" s="8">
        <v>10.8</v>
      </c>
      <c r="D822" s="8" t="s">
        <v>2382</v>
      </c>
      <c r="E822" s="8" t="s">
        <v>2380</v>
      </c>
      <c r="F822" s="8" t="s">
        <v>2383</v>
      </c>
      <c r="G822" s="8">
        <v>1</v>
      </c>
      <c r="H822" s="8" t="s">
        <v>2380</v>
      </c>
      <c r="I822" s="12">
        <f t="shared" si="60"/>
        <v>1</v>
      </c>
      <c r="J822" s="12" t="str">
        <f t="shared" si="61"/>
        <v>No</v>
      </c>
      <c r="K822" s="12" t="str">
        <f t="shared" si="62"/>
        <v>Yes</v>
      </c>
      <c r="L822" s="12" t="str">
        <f t="shared" si="63"/>
        <v>Overweight</v>
      </c>
      <c r="M822" s="12" t="str">
        <f t="shared" si="64"/>
        <v>Diabetes</v>
      </c>
    </row>
    <row r="823" spans="1:13" x14ac:dyDescent="0.3">
      <c r="A823" s="8" t="s">
        <v>1549</v>
      </c>
      <c r="B823" s="8">
        <v>37.409999999999997</v>
      </c>
      <c r="C823" s="8">
        <v>7.21</v>
      </c>
      <c r="D823" s="8" t="s">
        <v>2380</v>
      </c>
      <c r="E823" s="8" t="s">
        <v>2380</v>
      </c>
      <c r="F823" s="8" t="s">
        <v>2380</v>
      </c>
      <c r="G823" s="8">
        <v>2</v>
      </c>
      <c r="H823" s="8" t="s">
        <v>2380</v>
      </c>
      <c r="I823" s="12">
        <f t="shared" si="60"/>
        <v>2</v>
      </c>
      <c r="J823" s="12" t="str">
        <f t="shared" si="61"/>
        <v>No</v>
      </c>
      <c r="K823" s="12" t="str">
        <f t="shared" si="62"/>
        <v>No</v>
      </c>
      <c r="L823" s="12" t="str">
        <f t="shared" si="63"/>
        <v>Obesity</v>
      </c>
      <c r="M823" s="12" t="str">
        <f t="shared" si="64"/>
        <v>Diabetes</v>
      </c>
    </row>
    <row r="824" spans="1:13" x14ac:dyDescent="0.3">
      <c r="A824" s="8" t="s">
        <v>1548</v>
      </c>
      <c r="B824" s="8">
        <v>52.54</v>
      </c>
      <c r="C824" s="8">
        <v>5.12</v>
      </c>
      <c r="D824" s="8" t="s">
        <v>2380</v>
      </c>
      <c r="E824" s="8" t="s">
        <v>2380</v>
      </c>
      <c r="F824" s="8" t="s">
        <v>2383</v>
      </c>
      <c r="G824" s="8">
        <v>1</v>
      </c>
      <c r="H824" s="8" t="s">
        <v>2380</v>
      </c>
      <c r="I824" s="12">
        <f t="shared" si="60"/>
        <v>1</v>
      </c>
      <c r="J824" s="12" t="str">
        <f t="shared" si="61"/>
        <v>No</v>
      </c>
      <c r="K824" s="12" t="str">
        <f t="shared" si="62"/>
        <v>No</v>
      </c>
      <c r="L824" s="12" t="str">
        <f t="shared" si="63"/>
        <v>Obesity</v>
      </c>
      <c r="M824" s="12" t="str">
        <f t="shared" si="64"/>
        <v>Normal</v>
      </c>
    </row>
    <row r="825" spans="1:13" x14ac:dyDescent="0.3">
      <c r="A825" s="8" t="s">
        <v>1547</v>
      </c>
      <c r="B825" s="8">
        <v>17.29</v>
      </c>
      <c r="C825" s="8">
        <v>4.62</v>
      </c>
      <c r="D825" s="8" t="s">
        <v>2380</v>
      </c>
      <c r="E825" s="8" t="s">
        <v>2382</v>
      </c>
      <c r="F825" s="8" t="s">
        <v>2380</v>
      </c>
      <c r="G825" s="8">
        <v>1</v>
      </c>
      <c r="H825" s="8" t="s">
        <v>2382</v>
      </c>
      <c r="I825" s="12">
        <f t="shared" si="60"/>
        <v>1</v>
      </c>
      <c r="J825" s="12" t="str">
        <f t="shared" si="61"/>
        <v>Yes</v>
      </c>
      <c r="K825" s="12" t="str">
        <f t="shared" si="62"/>
        <v>No</v>
      </c>
      <c r="L825" s="12" t="str">
        <f t="shared" si="63"/>
        <v>Underweight</v>
      </c>
      <c r="M825" s="12" t="str">
        <f t="shared" si="64"/>
        <v>Normal</v>
      </c>
    </row>
    <row r="826" spans="1:13" x14ac:dyDescent="0.3">
      <c r="A826" s="8" t="s">
        <v>1546</v>
      </c>
      <c r="B826" s="8">
        <v>31.74</v>
      </c>
      <c r="C826" s="8">
        <v>7.68</v>
      </c>
      <c r="D826" s="8" t="s">
        <v>2382</v>
      </c>
      <c r="E826" s="8" t="s">
        <v>2380</v>
      </c>
      <c r="F826" s="8" t="s">
        <v>2380</v>
      </c>
      <c r="G826" s="8" t="s">
        <v>2381</v>
      </c>
      <c r="H826" s="8" t="s">
        <v>2380</v>
      </c>
      <c r="I826" s="12">
        <f t="shared" si="60"/>
        <v>0</v>
      </c>
      <c r="J826" s="12" t="str">
        <f t="shared" si="61"/>
        <v>No</v>
      </c>
      <c r="K826" s="12" t="str">
        <f t="shared" si="62"/>
        <v>Yes</v>
      </c>
      <c r="L826" s="12" t="str">
        <f t="shared" si="63"/>
        <v>Obesity</v>
      </c>
      <c r="M826" s="12" t="str">
        <f t="shared" si="64"/>
        <v>Diabetes</v>
      </c>
    </row>
    <row r="827" spans="1:13" x14ac:dyDescent="0.3">
      <c r="A827" s="8" t="s">
        <v>1545</v>
      </c>
      <c r="B827" s="8">
        <v>26.504999999999999</v>
      </c>
      <c r="C827" s="8">
        <v>6.79</v>
      </c>
      <c r="D827" s="8" t="s">
        <v>2382</v>
      </c>
      <c r="E827" s="8" t="s">
        <v>2380</v>
      </c>
      <c r="F827" s="8" t="s">
        <v>2383</v>
      </c>
      <c r="G827" s="8">
        <v>1</v>
      </c>
      <c r="H827" s="8" t="s">
        <v>2380</v>
      </c>
      <c r="I827" s="12">
        <f t="shared" si="60"/>
        <v>1</v>
      </c>
      <c r="J827" s="12" t="str">
        <f t="shared" si="61"/>
        <v>No</v>
      </c>
      <c r="K827" s="12" t="str">
        <f t="shared" si="62"/>
        <v>Yes</v>
      </c>
      <c r="L827" s="12" t="str">
        <f t="shared" si="63"/>
        <v>Overweight</v>
      </c>
      <c r="M827" s="12" t="str">
        <f t="shared" si="64"/>
        <v>Diabetes</v>
      </c>
    </row>
    <row r="828" spans="1:13" x14ac:dyDescent="0.3">
      <c r="A828" s="8" t="s">
        <v>1544</v>
      </c>
      <c r="B828" s="8">
        <v>36.479999999999997</v>
      </c>
      <c r="C828" s="8">
        <v>11.09</v>
      </c>
      <c r="D828" s="8" t="s">
        <v>2380</v>
      </c>
      <c r="E828" s="8" t="s">
        <v>2380</v>
      </c>
      <c r="F828" s="8" t="s">
        <v>2380</v>
      </c>
      <c r="G828" s="8" t="s">
        <v>2381</v>
      </c>
      <c r="H828" s="8" t="s">
        <v>2380</v>
      </c>
      <c r="I828" s="12">
        <f t="shared" si="60"/>
        <v>0</v>
      </c>
      <c r="J828" s="12" t="str">
        <f t="shared" si="61"/>
        <v>No</v>
      </c>
      <c r="K828" s="12" t="str">
        <f t="shared" si="62"/>
        <v>No</v>
      </c>
      <c r="L828" s="12" t="str">
        <f t="shared" si="63"/>
        <v>Obesity</v>
      </c>
      <c r="M828" s="12" t="str">
        <f t="shared" si="64"/>
        <v>Diabetes</v>
      </c>
    </row>
    <row r="829" spans="1:13" x14ac:dyDescent="0.3">
      <c r="A829" s="8" t="s">
        <v>1543</v>
      </c>
      <c r="B829" s="8">
        <v>39.159999999999997</v>
      </c>
      <c r="C829" s="8">
        <v>5.24</v>
      </c>
      <c r="D829" s="8" t="s">
        <v>2382</v>
      </c>
      <c r="E829" s="8" t="s">
        <v>2380</v>
      </c>
      <c r="F829" s="8" t="s">
        <v>2383</v>
      </c>
      <c r="G829" s="8">
        <v>1</v>
      </c>
      <c r="H829" s="8" t="s">
        <v>2380</v>
      </c>
      <c r="I829" s="12">
        <f t="shared" si="60"/>
        <v>1</v>
      </c>
      <c r="J829" s="12" t="str">
        <f t="shared" si="61"/>
        <v>No</v>
      </c>
      <c r="K829" s="12" t="str">
        <f t="shared" si="62"/>
        <v>Yes</v>
      </c>
      <c r="L829" s="12" t="str">
        <f t="shared" si="63"/>
        <v>Obesity</v>
      </c>
      <c r="M829" s="12" t="str">
        <f t="shared" si="64"/>
        <v>Normal</v>
      </c>
    </row>
    <row r="830" spans="1:13" x14ac:dyDescent="0.3">
      <c r="A830" s="8" t="s">
        <v>1542</v>
      </c>
      <c r="B830" s="8">
        <v>28.22</v>
      </c>
      <c r="C830" s="8">
        <v>7.51</v>
      </c>
      <c r="D830" s="8" t="s">
        <v>2382</v>
      </c>
      <c r="E830" s="8" t="s">
        <v>2380</v>
      </c>
      <c r="F830" s="8" t="s">
        <v>2383</v>
      </c>
      <c r="G830" s="8">
        <v>1</v>
      </c>
      <c r="H830" s="8" t="s">
        <v>2380</v>
      </c>
      <c r="I830" s="12">
        <f t="shared" si="60"/>
        <v>1</v>
      </c>
      <c r="J830" s="12" t="str">
        <f t="shared" si="61"/>
        <v>No</v>
      </c>
      <c r="K830" s="12" t="str">
        <f t="shared" si="62"/>
        <v>Yes</v>
      </c>
      <c r="L830" s="12" t="str">
        <f t="shared" si="63"/>
        <v>Overweight</v>
      </c>
      <c r="M830" s="12" t="str">
        <f t="shared" si="64"/>
        <v>Diabetes</v>
      </c>
    </row>
    <row r="831" spans="1:13" x14ac:dyDescent="0.3">
      <c r="A831" s="8" t="s">
        <v>1541</v>
      </c>
      <c r="B831" s="8">
        <v>35</v>
      </c>
      <c r="C831" s="8">
        <v>4.13</v>
      </c>
      <c r="D831" s="8" t="s">
        <v>2380</v>
      </c>
      <c r="E831" s="8" t="s">
        <v>2380</v>
      </c>
      <c r="F831" s="8" t="s">
        <v>2380</v>
      </c>
      <c r="G831" s="8">
        <v>2</v>
      </c>
      <c r="H831" s="8" t="s">
        <v>2380</v>
      </c>
      <c r="I831" s="12">
        <f t="shared" si="60"/>
        <v>2</v>
      </c>
      <c r="J831" s="12" t="str">
        <f t="shared" si="61"/>
        <v>No</v>
      </c>
      <c r="K831" s="12" t="str">
        <f t="shared" si="62"/>
        <v>No</v>
      </c>
      <c r="L831" s="12" t="str">
        <f t="shared" si="63"/>
        <v>Obesity</v>
      </c>
      <c r="M831" s="12" t="str">
        <f t="shared" si="64"/>
        <v>Normal</v>
      </c>
    </row>
    <row r="832" spans="1:13" x14ac:dyDescent="0.3">
      <c r="A832" s="8" t="s">
        <v>1540</v>
      </c>
      <c r="B832" s="8">
        <v>36.24</v>
      </c>
      <c r="C832" s="8">
        <v>8.3800000000000008</v>
      </c>
      <c r="D832" s="8" t="s">
        <v>2382</v>
      </c>
      <c r="E832" s="8" t="s">
        <v>2380</v>
      </c>
      <c r="F832" s="8" t="s">
        <v>2380</v>
      </c>
      <c r="G832" s="8">
        <v>1</v>
      </c>
      <c r="H832" s="8" t="s">
        <v>2380</v>
      </c>
      <c r="I832" s="12">
        <f t="shared" si="60"/>
        <v>1</v>
      </c>
      <c r="J832" s="12" t="str">
        <f t="shared" si="61"/>
        <v>No</v>
      </c>
      <c r="K832" s="12" t="str">
        <f t="shared" si="62"/>
        <v>Yes</v>
      </c>
      <c r="L832" s="12" t="str">
        <f t="shared" si="63"/>
        <v>Obesity</v>
      </c>
      <c r="M832" s="12" t="str">
        <f t="shared" si="64"/>
        <v>Diabetes</v>
      </c>
    </row>
    <row r="833" spans="1:13" x14ac:dyDescent="0.3">
      <c r="A833" s="8" t="s">
        <v>1539</v>
      </c>
      <c r="B833" s="8">
        <v>36.954999999999998</v>
      </c>
      <c r="C833" s="8">
        <v>8.07</v>
      </c>
      <c r="D833" s="8" t="s">
        <v>2380</v>
      </c>
      <c r="E833" s="8" t="s">
        <v>2380</v>
      </c>
      <c r="F833" s="8" t="s">
        <v>2380</v>
      </c>
      <c r="G833" s="8" t="s">
        <v>2381</v>
      </c>
      <c r="H833" s="8" t="s">
        <v>2380</v>
      </c>
      <c r="I833" s="12">
        <f t="shared" si="60"/>
        <v>0</v>
      </c>
      <c r="J833" s="12" t="str">
        <f t="shared" si="61"/>
        <v>No</v>
      </c>
      <c r="K833" s="12" t="str">
        <f t="shared" si="62"/>
        <v>No</v>
      </c>
      <c r="L833" s="12" t="str">
        <f t="shared" si="63"/>
        <v>Obesity</v>
      </c>
      <c r="M833" s="12" t="str">
        <f t="shared" si="64"/>
        <v>Diabetes</v>
      </c>
    </row>
    <row r="834" spans="1:13" x14ac:dyDescent="0.3">
      <c r="A834" s="8" t="s">
        <v>1538</v>
      </c>
      <c r="B834" s="8">
        <v>29.64</v>
      </c>
      <c r="C834" s="8">
        <v>8.9499999999999993</v>
      </c>
      <c r="D834" s="8" t="s">
        <v>2380</v>
      </c>
      <c r="E834" s="8" t="s">
        <v>2380</v>
      </c>
      <c r="F834" s="8" t="s">
        <v>2380</v>
      </c>
      <c r="G834" s="8" t="s">
        <v>2381</v>
      </c>
      <c r="H834" s="8" t="s">
        <v>2380</v>
      </c>
      <c r="I834" s="12">
        <f t="shared" si="60"/>
        <v>0</v>
      </c>
      <c r="J834" s="12" t="str">
        <f t="shared" si="61"/>
        <v>No</v>
      </c>
      <c r="K834" s="12" t="str">
        <f t="shared" si="62"/>
        <v>No</v>
      </c>
      <c r="L834" s="12" t="str">
        <f t="shared" si="63"/>
        <v>Overweight</v>
      </c>
      <c r="M834" s="12" t="str">
        <f t="shared" si="64"/>
        <v>Diabetes</v>
      </c>
    </row>
    <row r="835" spans="1:13" x14ac:dyDescent="0.3">
      <c r="A835" s="8" t="s">
        <v>1537</v>
      </c>
      <c r="B835" s="8">
        <v>42.74</v>
      </c>
      <c r="C835" s="8">
        <v>6.31</v>
      </c>
      <c r="D835" s="8" t="s">
        <v>2382</v>
      </c>
      <c r="E835" s="8" t="s">
        <v>2380</v>
      </c>
      <c r="F835" s="8" t="s">
        <v>2380</v>
      </c>
      <c r="G835" s="8">
        <v>1</v>
      </c>
      <c r="H835" s="8" t="s">
        <v>2380</v>
      </c>
      <c r="I835" s="12">
        <f t="shared" ref="I835:I898" si="65">IF(G835="No major surgery",0,G835)</f>
        <v>1</v>
      </c>
      <c r="J835" s="12" t="str">
        <f t="shared" ref="J835:J898" si="66">PROPER(H835)</f>
        <v>No</v>
      </c>
      <c r="K835" s="12" t="str">
        <f t="shared" ref="K835:K898" si="67">PROPER(D835)</f>
        <v>Yes</v>
      </c>
      <c r="L835" s="12" t="str">
        <f t="shared" ref="L835:L898" si="68">IF(B835&lt;18.5,"Underweight",IF(B835&lt;25,"Normal Weight",IF(B835&lt;30,"Overweight","Obesity")))</f>
        <v>Obesity</v>
      </c>
      <c r="M835" s="12" t="str">
        <f t="shared" ref="M835:M898" si="69">IF(C835&lt;5.7,"Normal",IF(C835&lt;6.5,"Prediabetes","Diabetes"))</f>
        <v>Prediabetes</v>
      </c>
    </row>
    <row r="836" spans="1:13" x14ac:dyDescent="0.3">
      <c r="A836" s="8" t="s">
        <v>1536</v>
      </c>
      <c r="B836" s="8">
        <v>36.130000000000003</v>
      </c>
      <c r="C836" s="8">
        <v>7.19</v>
      </c>
      <c r="D836" s="8" t="s">
        <v>2382</v>
      </c>
      <c r="E836" s="8" t="s">
        <v>2380</v>
      </c>
      <c r="F836" s="8" t="s">
        <v>2380</v>
      </c>
      <c r="G836" s="8">
        <v>2</v>
      </c>
      <c r="H836" s="8" t="s">
        <v>2380</v>
      </c>
      <c r="I836" s="12">
        <f t="shared" si="65"/>
        <v>2</v>
      </c>
      <c r="J836" s="12" t="str">
        <f t="shared" si="66"/>
        <v>No</v>
      </c>
      <c r="K836" s="12" t="str">
        <f t="shared" si="67"/>
        <v>Yes</v>
      </c>
      <c r="L836" s="12" t="str">
        <f t="shared" si="68"/>
        <v>Obesity</v>
      </c>
      <c r="M836" s="12" t="str">
        <f t="shared" si="69"/>
        <v>Diabetes</v>
      </c>
    </row>
    <row r="837" spans="1:13" x14ac:dyDescent="0.3">
      <c r="A837" s="8" t="s">
        <v>1535</v>
      </c>
      <c r="B837" s="8">
        <v>31.55</v>
      </c>
      <c r="C837" s="8">
        <v>6.11</v>
      </c>
      <c r="D837" s="8" t="s">
        <v>2382</v>
      </c>
      <c r="E837" s="8" t="s">
        <v>2380</v>
      </c>
      <c r="F837" s="8" t="s">
        <v>2380</v>
      </c>
      <c r="G837" s="8">
        <v>1</v>
      </c>
      <c r="H837" s="8" t="s">
        <v>2380</v>
      </c>
      <c r="I837" s="12">
        <f t="shared" si="65"/>
        <v>1</v>
      </c>
      <c r="J837" s="12" t="str">
        <f t="shared" si="66"/>
        <v>No</v>
      </c>
      <c r="K837" s="12" t="str">
        <f t="shared" si="67"/>
        <v>Yes</v>
      </c>
      <c r="L837" s="12" t="str">
        <f t="shared" si="68"/>
        <v>Obesity</v>
      </c>
      <c r="M837" s="12" t="str">
        <f t="shared" si="69"/>
        <v>Prediabetes</v>
      </c>
    </row>
    <row r="838" spans="1:13" x14ac:dyDescent="0.3">
      <c r="A838" s="8" t="s">
        <v>1534</v>
      </c>
      <c r="B838" s="8">
        <v>52.75</v>
      </c>
      <c r="C838" s="8">
        <v>6.02</v>
      </c>
      <c r="D838" s="8" t="s">
        <v>2380</v>
      </c>
      <c r="E838" s="8" t="s">
        <v>2380</v>
      </c>
      <c r="F838" s="8" t="s">
        <v>2380</v>
      </c>
      <c r="G838" s="8">
        <v>1</v>
      </c>
      <c r="H838" s="8" t="s">
        <v>2380</v>
      </c>
      <c r="I838" s="12">
        <f t="shared" si="65"/>
        <v>1</v>
      </c>
      <c r="J838" s="12" t="str">
        <f t="shared" si="66"/>
        <v>No</v>
      </c>
      <c r="K838" s="12" t="str">
        <f t="shared" si="67"/>
        <v>No</v>
      </c>
      <c r="L838" s="12" t="str">
        <f t="shared" si="68"/>
        <v>Obesity</v>
      </c>
      <c r="M838" s="12" t="str">
        <f t="shared" si="69"/>
        <v>Prediabetes</v>
      </c>
    </row>
    <row r="839" spans="1:13" x14ac:dyDescent="0.3">
      <c r="A839" s="8" t="s">
        <v>1533</v>
      </c>
      <c r="B839" s="8">
        <v>36.67</v>
      </c>
      <c r="C839" s="8">
        <v>11.86</v>
      </c>
      <c r="D839" s="8" t="s">
        <v>2380</v>
      </c>
      <c r="E839" s="8" t="s">
        <v>2380</v>
      </c>
      <c r="F839" s="8" t="s">
        <v>2380</v>
      </c>
      <c r="G839" s="8" t="s">
        <v>2381</v>
      </c>
      <c r="H839" s="8" t="s">
        <v>2380</v>
      </c>
      <c r="I839" s="12">
        <f t="shared" si="65"/>
        <v>0</v>
      </c>
      <c r="J839" s="12" t="str">
        <f t="shared" si="66"/>
        <v>No</v>
      </c>
      <c r="K839" s="12" t="str">
        <f t="shared" si="67"/>
        <v>No</v>
      </c>
      <c r="L839" s="12" t="str">
        <f t="shared" si="68"/>
        <v>Obesity</v>
      </c>
      <c r="M839" s="12" t="str">
        <f t="shared" si="69"/>
        <v>Diabetes</v>
      </c>
    </row>
    <row r="840" spans="1:13" x14ac:dyDescent="0.3">
      <c r="A840" s="8" t="s">
        <v>1532</v>
      </c>
      <c r="B840" s="8">
        <v>38.06</v>
      </c>
      <c r="C840" s="8">
        <v>8.25</v>
      </c>
      <c r="D840" s="8" t="s">
        <v>2380</v>
      </c>
      <c r="E840" s="8" t="s">
        <v>2380</v>
      </c>
      <c r="F840" s="8" t="s">
        <v>2380</v>
      </c>
      <c r="G840" s="8" t="s">
        <v>2381</v>
      </c>
      <c r="H840" s="8" t="s">
        <v>2380</v>
      </c>
      <c r="I840" s="12">
        <f t="shared" si="65"/>
        <v>0</v>
      </c>
      <c r="J840" s="12" t="str">
        <f t="shared" si="66"/>
        <v>No</v>
      </c>
      <c r="K840" s="12" t="str">
        <f t="shared" si="67"/>
        <v>No</v>
      </c>
      <c r="L840" s="12" t="str">
        <f t="shared" si="68"/>
        <v>Obesity</v>
      </c>
      <c r="M840" s="12" t="str">
        <f t="shared" si="69"/>
        <v>Diabetes</v>
      </c>
    </row>
    <row r="841" spans="1:13" x14ac:dyDescent="0.3">
      <c r="A841" s="8" t="s">
        <v>1531</v>
      </c>
      <c r="B841" s="8">
        <v>38</v>
      </c>
      <c r="C841" s="8">
        <v>8.1300000000000008</v>
      </c>
      <c r="D841" s="8" t="s">
        <v>2380</v>
      </c>
      <c r="E841" s="8" t="s">
        <v>2380</v>
      </c>
      <c r="F841" s="8" t="s">
        <v>2380</v>
      </c>
      <c r="G841" s="8" t="s">
        <v>2381</v>
      </c>
      <c r="H841" s="8" t="s">
        <v>2380</v>
      </c>
      <c r="I841" s="12">
        <f t="shared" si="65"/>
        <v>0</v>
      </c>
      <c r="J841" s="12" t="str">
        <f t="shared" si="66"/>
        <v>No</v>
      </c>
      <c r="K841" s="12" t="str">
        <f t="shared" si="67"/>
        <v>No</v>
      </c>
      <c r="L841" s="12" t="str">
        <f t="shared" si="68"/>
        <v>Obesity</v>
      </c>
      <c r="M841" s="12" t="str">
        <f t="shared" si="69"/>
        <v>Diabetes</v>
      </c>
    </row>
    <row r="842" spans="1:13" x14ac:dyDescent="0.3">
      <c r="A842" s="8" t="s">
        <v>1530</v>
      </c>
      <c r="B842" s="8">
        <v>35.1</v>
      </c>
      <c r="C842" s="8">
        <v>10.1</v>
      </c>
      <c r="D842" s="8" t="s">
        <v>2380</v>
      </c>
      <c r="E842" s="8" t="s">
        <v>2380</v>
      </c>
      <c r="F842" s="8" t="s">
        <v>2380</v>
      </c>
      <c r="G842" s="8" t="s">
        <v>2381</v>
      </c>
      <c r="H842" s="8" t="s">
        <v>2380</v>
      </c>
      <c r="I842" s="12">
        <f t="shared" si="65"/>
        <v>0</v>
      </c>
      <c r="J842" s="12" t="str">
        <f t="shared" si="66"/>
        <v>No</v>
      </c>
      <c r="K842" s="12" t="str">
        <f t="shared" si="67"/>
        <v>No</v>
      </c>
      <c r="L842" s="12" t="str">
        <f t="shared" si="68"/>
        <v>Obesity</v>
      </c>
      <c r="M842" s="12" t="str">
        <f t="shared" si="69"/>
        <v>Diabetes</v>
      </c>
    </row>
    <row r="843" spans="1:13" x14ac:dyDescent="0.3">
      <c r="A843" s="8" t="s">
        <v>1529</v>
      </c>
      <c r="B843" s="8">
        <v>33.82</v>
      </c>
      <c r="C843" s="8">
        <v>5.89</v>
      </c>
      <c r="D843" s="8" t="s">
        <v>2382</v>
      </c>
      <c r="E843" s="8" t="s">
        <v>2380</v>
      </c>
      <c r="F843" s="8" t="s">
        <v>2380</v>
      </c>
      <c r="G843" s="8">
        <v>2</v>
      </c>
      <c r="H843" s="8" t="s">
        <v>2380</v>
      </c>
      <c r="I843" s="12">
        <f t="shared" si="65"/>
        <v>2</v>
      </c>
      <c r="J843" s="12" t="str">
        <f t="shared" si="66"/>
        <v>No</v>
      </c>
      <c r="K843" s="12" t="str">
        <f t="shared" si="67"/>
        <v>Yes</v>
      </c>
      <c r="L843" s="12" t="str">
        <f t="shared" si="68"/>
        <v>Obesity</v>
      </c>
      <c r="M843" s="12" t="str">
        <f t="shared" si="69"/>
        <v>Prediabetes</v>
      </c>
    </row>
    <row r="844" spans="1:13" x14ac:dyDescent="0.3">
      <c r="A844" s="8" t="s">
        <v>1528</v>
      </c>
      <c r="B844" s="8">
        <v>37.43</v>
      </c>
      <c r="C844" s="8">
        <v>4.97</v>
      </c>
      <c r="D844" s="8" t="s">
        <v>2380</v>
      </c>
      <c r="E844" s="8" t="s">
        <v>2380</v>
      </c>
      <c r="F844" s="8" t="s">
        <v>2380</v>
      </c>
      <c r="G844" s="8">
        <v>2</v>
      </c>
      <c r="H844" s="8" t="s">
        <v>2380</v>
      </c>
      <c r="I844" s="12">
        <f t="shared" si="65"/>
        <v>2</v>
      </c>
      <c r="J844" s="12" t="str">
        <f t="shared" si="66"/>
        <v>No</v>
      </c>
      <c r="K844" s="12" t="str">
        <f t="shared" si="67"/>
        <v>No</v>
      </c>
      <c r="L844" s="12" t="str">
        <f t="shared" si="68"/>
        <v>Obesity</v>
      </c>
      <c r="M844" s="12" t="str">
        <f t="shared" si="69"/>
        <v>Normal</v>
      </c>
    </row>
    <row r="845" spans="1:13" x14ac:dyDescent="0.3">
      <c r="A845" s="8" t="s">
        <v>1527</v>
      </c>
      <c r="B845" s="8">
        <v>30.5</v>
      </c>
      <c r="C845" s="8">
        <v>9.9</v>
      </c>
      <c r="D845" s="8" t="s">
        <v>2380</v>
      </c>
      <c r="E845" s="8" t="s">
        <v>2380</v>
      </c>
      <c r="F845" s="8" t="s">
        <v>2380</v>
      </c>
      <c r="G845" s="8" t="s">
        <v>2381</v>
      </c>
      <c r="H845" s="8" t="s">
        <v>2380</v>
      </c>
      <c r="I845" s="12">
        <f t="shared" si="65"/>
        <v>0</v>
      </c>
      <c r="J845" s="12" t="str">
        <f t="shared" si="66"/>
        <v>No</v>
      </c>
      <c r="K845" s="12" t="str">
        <f t="shared" si="67"/>
        <v>No</v>
      </c>
      <c r="L845" s="12" t="str">
        <f t="shared" si="68"/>
        <v>Obesity</v>
      </c>
      <c r="M845" s="12" t="str">
        <f t="shared" si="69"/>
        <v>Diabetes</v>
      </c>
    </row>
    <row r="846" spans="1:13" x14ac:dyDescent="0.3">
      <c r="A846" s="8" t="s">
        <v>1526</v>
      </c>
      <c r="B846" s="8">
        <v>24.53</v>
      </c>
      <c r="C846" s="8">
        <v>9.0500000000000007</v>
      </c>
      <c r="D846" s="8" t="s">
        <v>2380</v>
      </c>
      <c r="E846" s="8" t="s">
        <v>2380</v>
      </c>
      <c r="F846" s="8" t="s">
        <v>2380</v>
      </c>
      <c r="G846" s="8" t="s">
        <v>2381</v>
      </c>
      <c r="H846" s="8" t="s">
        <v>2380</v>
      </c>
      <c r="I846" s="12">
        <f t="shared" si="65"/>
        <v>0</v>
      </c>
      <c r="J846" s="12" t="str">
        <f t="shared" si="66"/>
        <v>No</v>
      </c>
      <c r="K846" s="12" t="str">
        <f t="shared" si="67"/>
        <v>No</v>
      </c>
      <c r="L846" s="12" t="str">
        <f t="shared" si="68"/>
        <v>Normal Weight</v>
      </c>
      <c r="M846" s="12" t="str">
        <f t="shared" si="69"/>
        <v>Diabetes</v>
      </c>
    </row>
    <row r="847" spans="1:13" x14ac:dyDescent="0.3">
      <c r="A847" s="8" t="s">
        <v>1525</v>
      </c>
      <c r="B847" s="8">
        <v>25.74</v>
      </c>
      <c r="C847" s="8">
        <v>10.93</v>
      </c>
      <c r="D847" s="8" t="s">
        <v>2380</v>
      </c>
      <c r="E847" s="8" t="s">
        <v>2380</v>
      </c>
      <c r="F847" s="8" t="s">
        <v>2380</v>
      </c>
      <c r="G847" s="8" t="s">
        <v>2381</v>
      </c>
      <c r="H847" s="8" t="s">
        <v>2380</v>
      </c>
      <c r="I847" s="12">
        <f t="shared" si="65"/>
        <v>0</v>
      </c>
      <c r="J847" s="12" t="str">
        <f t="shared" si="66"/>
        <v>No</v>
      </c>
      <c r="K847" s="12" t="str">
        <f t="shared" si="67"/>
        <v>No</v>
      </c>
      <c r="L847" s="12" t="str">
        <f t="shared" si="68"/>
        <v>Overweight</v>
      </c>
      <c r="M847" s="12" t="str">
        <f t="shared" si="69"/>
        <v>Diabetes</v>
      </c>
    </row>
    <row r="848" spans="1:13" x14ac:dyDescent="0.3">
      <c r="A848" s="8" t="s">
        <v>1524</v>
      </c>
      <c r="B848" s="8">
        <v>34.08</v>
      </c>
      <c r="C848" s="8">
        <v>7.58</v>
      </c>
      <c r="D848" s="8" t="s">
        <v>2382</v>
      </c>
      <c r="E848" s="8" t="s">
        <v>2380</v>
      </c>
      <c r="F848" s="8" t="s">
        <v>2380</v>
      </c>
      <c r="G848" s="8">
        <v>2</v>
      </c>
      <c r="H848" s="8" t="s">
        <v>2380</v>
      </c>
      <c r="I848" s="12">
        <f t="shared" si="65"/>
        <v>2</v>
      </c>
      <c r="J848" s="12" t="str">
        <f t="shared" si="66"/>
        <v>No</v>
      </c>
      <c r="K848" s="12" t="str">
        <f t="shared" si="67"/>
        <v>Yes</v>
      </c>
      <c r="L848" s="12" t="str">
        <f t="shared" si="68"/>
        <v>Obesity</v>
      </c>
      <c r="M848" s="12" t="str">
        <f t="shared" si="69"/>
        <v>Diabetes</v>
      </c>
    </row>
    <row r="849" spans="1:13" x14ac:dyDescent="0.3">
      <c r="A849" s="8" t="s">
        <v>1523</v>
      </c>
      <c r="B849" s="8">
        <v>31.35</v>
      </c>
      <c r="C849" s="8">
        <v>11</v>
      </c>
      <c r="D849" s="8" t="s">
        <v>2382</v>
      </c>
      <c r="E849" s="8" t="s">
        <v>2380</v>
      </c>
      <c r="F849" s="8" t="s">
        <v>2383</v>
      </c>
      <c r="G849" s="8">
        <v>1</v>
      </c>
      <c r="H849" s="8" t="s">
        <v>2380</v>
      </c>
      <c r="I849" s="12">
        <f t="shared" si="65"/>
        <v>1</v>
      </c>
      <c r="J849" s="12" t="str">
        <f t="shared" si="66"/>
        <v>No</v>
      </c>
      <c r="K849" s="12" t="str">
        <f t="shared" si="67"/>
        <v>Yes</v>
      </c>
      <c r="L849" s="12" t="str">
        <f t="shared" si="68"/>
        <v>Obesity</v>
      </c>
      <c r="M849" s="12" t="str">
        <f t="shared" si="69"/>
        <v>Diabetes</v>
      </c>
    </row>
    <row r="850" spans="1:13" x14ac:dyDescent="0.3">
      <c r="A850" s="8" t="s">
        <v>1522</v>
      </c>
      <c r="B850" s="8">
        <v>26.79</v>
      </c>
      <c r="C850" s="8">
        <v>5.0599999999999996</v>
      </c>
      <c r="D850" s="8" t="s">
        <v>2380</v>
      </c>
      <c r="E850" s="8" t="s">
        <v>2380</v>
      </c>
      <c r="F850" s="8" t="s">
        <v>2380</v>
      </c>
      <c r="G850" s="8">
        <v>1</v>
      </c>
      <c r="H850" s="8" t="s">
        <v>2380</v>
      </c>
      <c r="I850" s="12">
        <f t="shared" si="65"/>
        <v>1</v>
      </c>
      <c r="J850" s="12" t="str">
        <f t="shared" si="66"/>
        <v>No</v>
      </c>
      <c r="K850" s="12" t="str">
        <f t="shared" si="67"/>
        <v>No</v>
      </c>
      <c r="L850" s="12" t="str">
        <f t="shared" si="68"/>
        <v>Overweight</v>
      </c>
      <c r="M850" s="12" t="str">
        <f t="shared" si="69"/>
        <v>Normal</v>
      </c>
    </row>
    <row r="851" spans="1:13" x14ac:dyDescent="0.3">
      <c r="A851" s="8" t="s">
        <v>1521</v>
      </c>
      <c r="B851" s="8">
        <v>42.78</v>
      </c>
      <c r="C851" s="8">
        <v>6.11</v>
      </c>
      <c r="D851" s="8" t="s">
        <v>2382</v>
      </c>
      <c r="E851" s="8" t="s">
        <v>2380</v>
      </c>
      <c r="F851" s="8" t="s">
        <v>2380</v>
      </c>
      <c r="G851" s="8">
        <v>1</v>
      </c>
      <c r="H851" s="8" t="s">
        <v>2380</v>
      </c>
      <c r="I851" s="12">
        <f t="shared" si="65"/>
        <v>1</v>
      </c>
      <c r="J851" s="12" t="str">
        <f t="shared" si="66"/>
        <v>No</v>
      </c>
      <c r="K851" s="12" t="str">
        <f t="shared" si="67"/>
        <v>Yes</v>
      </c>
      <c r="L851" s="12" t="str">
        <f t="shared" si="68"/>
        <v>Obesity</v>
      </c>
      <c r="M851" s="12" t="str">
        <f t="shared" si="69"/>
        <v>Prediabetes</v>
      </c>
    </row>
    <row r="852" spans="1:13" x14ac:dyDescent="0.3">
      <c r="A852" s="8" t="s">
        <v>1520</v>
      </c>
      <c r="B852" s="8">
        <v>46.75</v>
      </c>
      <c r="C852" s="8">
        <v>6.66</v>
      </c>
      <c r="D852" s="8" t="s">
        <v>2382</v>
      </c>
      <c r="E852" s="8" t="s">
        <v>2380</v>
      </c>
      <c r="F852" s="8" t="s">
        <v>2380</v>
      </c>
      <c r="G852" s="8">
        <v>2</v>
      </c>
      <c r="H852" s="8" t="s">
        <v>2380</v>
      </c>
      <c r="I852" s="12">
        <f t="shared" si="65"/>
        <v>2</v>
      </c>
      <c r="J852" s="12" t="str">
        <f t="shared" si="66"/>
        <v>No</v>
      </c>
      <c r="K852" s="12" t="str">
        <f t="shared" si="67"/>
        <v>Yes</v>
      </c>
      <c r="L852" s="12" t="str">
        <f t="shared" si="68"/>
        <v>Obesity</v>
      </c>
      <c r="M852" s="12" t="str">
        <f t="shared" si="69"/>
        <v>Diabetes</v>
      </c>
    </row>
    <row r="853" spans="1:13" x14ac:dyDescent="0.3">
      <c r="A853" s="8" t="s">
        <v>1519</v>
      </c>
      <c r="B853" s="8">
        <v>32.15</v>
      </c>
      <c r="C853" s="8">
        <v>4.0199999999999996</v>
      </c>
      <c r="D853" s="8" t="s">
        <v>2382</v>
      </c>
      <c r="E853" s="8" t="s">
        <v>2380</v>
      </c>
      <c r="F853" s="8" t="s">
        <v>2383</v>
      </c>
      <c r="G853" s="8">
        <v>1</v>
      </c>
      <c r="H853" s="8" t="s">
        <v>2380</v>
      </c>
      <c r="I853" s="12">
        <f t="shared" si="65"/>
        <v>1</v>
      </c>
      <c r="J853" s="12" t="str">
        <f t="shared" si="66"/>
        <v>No</v>
      </c>
      <c r="K853" s="12" t="str">
        <f t="shared" si="67"/>
        <v>Yes</v>
      </c>
      <c r="L853" s="12" t="str">
        <f t="shared" si="68"/>
        <v>Obesity</v>
      </c>
      <c r="M853" s="12" t="str">
        <f t="shared" si="69"/>
        <v>Normal</v>
      </c>
    </row>
    <row r="854" spans="1:13" x14ac:dyDescent="0.3">
      <c r="A854" s="8" t="s">
        <v>1518</v>
      </c>
      <c r="B854" s="8">
        <v>43.4</v>
      </c>
      <c r="C854" s="8">
        <v>8.81</v>
      </c>
      <c r="D854" s="8" t="s">
        <v>2382</v>
      </c>
      <c r="E854" s="8" t="s">
        <v>2380</v>
      </c>
      <c r="F854" s="8" t="s">
        <v>2380</v>
      </c>
      <c r="G854" s="8">
        <v>2</v>
      </c>
      <c r="H854" s="8" t="s">
        <v>2380</v>
      </c>
      <c r="I854" s="12">
        <f t="shared" si="65"/>
        <v>2</v>
      </c>
      <c r="J854" s="12" t="str">
        <f t="shared" si="66"/>
        <v>No</v>
      </c>
      <c r="K854" s="12" t="str">
        <f t="shared" si="67"/>
        <v>Yes</v>
      </c>
      <c r="L854" s="12" t="str">
        <f t="shared" si="68"/>
        <v>Obesity</v>
      </c>
      <c r="M854" s="12" t="str">
        <f t="shared" si="69"/>
        <v>Diabetes</v>
      </c>
    </row>
    <row r="855" spans="1:13" x14ac:dyDescent="0.3">
      <c r="A855" s="8" t="s">
        <v>1517</v>
      </c>
      <c r="B855" s="8">
        <v>31.57</v>
      </c>
      <c r="C855" s="8">
        <v>7.92</v>
      </c>
      <c r="D855" s="8" t="s">
        <v>2382</v>
      </c>
      <c r="E855" s="8" t="s">
        <v>2380</v>
      </c>
      <c r="F855" s="8" t="s">
        <v>2380</v>
      </c>
      <c r="G855" s="8">
        <v>2</v>
      </c>
      <c r="H855" s="8" t="s">
        <v>2380</v>
      </c>
      <c r="I855" s="12">
        <f t="shared" si="65"/>
        <v>2</v>
      </c>
      <c r="J855" s="12" t="str">
        <f t="shared" si="66"/>
        <v>No</v>
      </c>
      <c r="K855" s="12" t="str">
        <f t="shared" si="67"/>
        <v>Yes</v>
      </c>
      <c r="L855" s="12" t="str">
        <f t="shared" si="68"/>
        <v>Obesity</v>
      </c>
      <c r="M855" s="12" t="str">
        <f t="shared" si="69"/>
        <v>Diabetes</v>
      </c>
    </row>
    <row r="856" spans="1:13" x14ac:dyDescent="0.3">
      <c r="A856" s="8" t="s">
        <v>1516</v>
      </c>
      <c r="B856" s="8">
        <v>24.32</v>
      </c>
      <c r="C856" s="8">
        <v>7.48</v>
      </c>
      <c r="D856" s="8" t="s">
        <v>2380</v>
      </c>
      <c r="E856" s="8" t="s">
        <v>2380</v>
      </c>
      <c r="F856" s="8" t="s">
        <v>2380</v>
      </c>
      <c r="G856" s="8" t="s">
        <v>2381</v>
      </c>
      <c r="H856" s="8" t="s">
        <v>2380</v>
      </c>
      <c r="I856" s="12">
        <f t="shared" si="65"/>
        <v>0</v>
      </c>
      <c r="J856" s="12" t="str">
        <f t="shared" si="66"/>
        <v>No</v>
      </c>
      <c r="K856" s="12" t="str">
        <f t="shared" si="67"/>
        <v>No</v>
      </c>
      <c r="L856" s="12" t="str">
        <f t="shared" si="68"/>
        <v>Normal Weight</v>
      </c>
      <c r="M856" s="12" t="str">
        <f t="shared" si="69"/>
        <v>Diabetes</v>
      </c>
    </row>
    <row r="857" spans="1:13" x14ac:dyDescent="0.3">
      <c r="A857" s="8" t="s">
        <v>1515</v>
      </c>
      <c r="B857" s="8">
        <v>31.07</v>
      </c>
      <c r="C857" s="8">
        <v>4.62</v>
      </c>
      <c r="D857" s="8" t="s">
        <v>2382</v>
      </c>
      <c r="E857" s="8" t="s">
        <v>2380</v>
      </c>
      <c r="F857" s="8" t="s">
        <v>2380</v>
      </c>
      <c r="G857" s="8">
        <v>2</v>
      </c>
      <c r="H857" s="8" t="s">
        <v>2380</v>
      </c>
      <c r="I857" s="12">
        <f t="shared" si="65"/>
        <v>2</v>
      </c>
      <c r="J857" s="12" t="str">
        <f t="shared" si="66"/>
        <v>No</v>
      </c>
      <c r="K857" s="12" t="str">
        <f t="shared" si="67"/>
        <v>Yes</v>
      </c>
      <c r="L857" s="12" t="str">
        <f t="shared" si="68"/>
        <v>Obesity</v>
      </c>
      <c r="M857" s="12" t="str">
        <f t="shared" si="69"/>
        <v>Normal</v>
      </c>
    </row>
    <row r="858" spans="1:13" x14ac:dyDescent="0.3">
      <c r="A858" s="8" t="s">
        <v>1514</v>
      </c>
      <c r="B858" s="8">
        <v>35.814999999999998</v>
      </c>
      <c r="C858" s="8">
        <v>8.4700000000000006</v>
      </c>
      <c r="D858" s="8" t="s">
        <v>2380</v>
      </c>
      <c r="E858" s="8" t="s">
        <v>2380</v>
      </c>
      <c r="F858" s="8" t="s">
        <v>2380</v>
      </c>
      <c r="G858" s="8" t="s">
        <v>2381</v>
      </c>
      <c r="H858" s="8" t="s">
        <v>2380</v>
      </c>
      <c r="I858" s="12">
        <f t="shared" si="65"/>
        <v>0</v>
      </c>
      <c r="J858" s="12" t="str">
        <f t="shared" si="66"/>
        <v>No</v>
      </c>
      <c r="K858" s="12" t="str">
        <f t="shared" si="67"/>
        <v>No</v>
      </c>
      <c r="L858" s="12" t="str">
        <f t="shared" si="68"/>
        <v>Obesity</v>
      </c>
      <c r="M858" s="12" t="str">
        <f t="shared" si="69"/>
        <v>Diabetes</v>
      </c>
    </row>
    <row r="859" spans="1:13" x14ac:dyDescent="0.3">
      <c r="A859" s="8" t="s">
        <v>1513</v>
      </c>
      <c r="B859" s="8">
        <v>40.81</v>
      </c>
      <c r="C859" s="8">
        <v>10.58</v>
      </c>
      <c r="D859" s="8" t="s">
        <v>2382</v>
      </c>
      <c r="E859" s="8" t="s">
        <v>2380</v>
      </c>
      <c r="F859" s="8" t="s">
        <v>2380</v>
      </c>
      <c r="G859" s="8" t="s">
        <v>2381</v>
      </c>
      <c r="H859" s="8" t="s">
        <v>2380</v>
      </c>
      <c r="I859" s="12">
        <f t="shared" si="65"/>
        <v>0</v>
      </c>
      <c r="J859" s="12" t="str">
        <f t="shared" si="66"/>
        <v>No</v>
      </c>
      <c r="K859" s="12" t="str">
        <f t="shared" si="67"/>
        <v>Yes</v>
      </c>
      <c r="L859" s="12" t="str">
        <f t="shared" si="68"/>
        <v>Obesity</v>
      </c>
      <c r="M859" s="12" t="str">
        <f t="shared" si="69"/>
        <v>Diabetes</v>
      </c>
    </row>
    <row r="860" spans="1:13" x14ac:dyDescent="0.3">
      <c r="A860" s="8" t="s">
        <v>1512</v>
      </c>
      <c r="B860" s="8">
        <v>24.605</v>
      </c>
      <c r="C860" s="8">
        <v>7.48</v>
      </c>
      <c r="D860" s="8" t="s">
        <v>2380</v>
      </c>
      <c r="E860" s="8" t="s">
        <v>2380</v>
      </c>
      <c r="F860" s="8" t="s">
        <v>2380</v>
      </c>
      <c r="G860" s="8" t="s">
        <v>2381</v>
      </c>
      <c r="H860" s="8" t="s">
        <v>2380</v>
      </c>
      <c r="I860" s="12">
        <f t="shared" si="65"/>
        <v>0</v>
      </c>
      <c r="J860" s="12" t="str">
        <f t="shared" si="66"/>
        <v>No</v>
      </c>
      <c r="K860" s="12" t="str">
        <f t="shared" si="67"/>
        <v>No</v>
      </c>
      <c r="L860" s="12" t="str">
        <f t="shared" si="68"/>
        <v>Normal Weight</v>
      </c>
      <c r="M860" s="12" t="str">
        <f t="shared" si="69"/>
        <v>Diabetes</v>
      </c>
    </row>
    <row r="861" spans="1:13" x14ac:dyDescent="0.3">
      <c r="A861" s="8" t="s">
        <v>1511</v>
      </c>
      <c r="B861" s="8">
        <v>21.47</v>
      </c>
      <c r="C861" s="8">
        <v>7.82</v>
      </c>
      <c r="D861" s="8" t="s">
        <v>2380</v>
      </c>
      <c r="E861" s="8" t="s">
        <v>2380</v>
      </c>
      <c r="F861" s="8" t="s">
        <v>2380</v>
      </c>
      <c r="G861" s="8" t="s">
        <v>2381</v>
      </c>
      <c r="H861" s="8" t="s">
        <v>2380</v>
      </c>
      <c r="I861" s="12">
        <f t="shared" si="65"/>
        <v>0</v>
      </c>
      <c r="J861" s="12" t="str">
        <f t="shared" si="66"/>
        <v>No</v>
      </c>
      <c r="K861" s="12" t="str">
        <f t="shared" si="67"/>
        <v>No</v>
      </c>
      <c r="L861" s="12" t="str">
        <f t="shared" si="68"/>
        <v>Normal Weight</v>
      </c>
      <c r="M861" s="12" t="str">
        <f t="shared" si="69"/>
        <v>Diabetes</v>
      </c>
    </row>
    <row r="862" spans="1:13" x14ac:dyDescent="0.3">
      <c r="A862" s="8" t="s">
        <v>1510</v>
      </c>
      <c r="B862" s="8">
        <v>52.89</v>
      </c>
      <c r="C862" s="8">
        <v>4.96</v>
      </c>
      <c r="D862" s="8" t="s">
        <v>2382</v>
      </c>
      <c r="E862" s="8" t="s">
        <v>2380</v>
      </c>
      <c r="F862" s="8" t="s">
        <v>2380</v>
      </c>
      <c r="G862" s="8">
        <v>1</v>
      </c>
      <c r="H862" s="8" t="s">
        <v>2380</v>
      </c>
      <c r="I862" s="12">
        <f t="shared" si="65"/>
        <v>1</v>
      </c>
      <c r="J862" s="12" t="str">
        <f t="shared" si="66"/>
        <v>No</v>
      </c>
      <c r="K862" s="12" t="str">
        <f t="shared" si="67"/>
        <v>Yes</v>
      </c>
      <c r="L862" s="12" t="str">
        <f t="shared" si="68"/>
        <v>Obesity</v>
      </c>
      <c r="M862" s="12" t="str">
        <f t="shared" si="69"/>
        <v>Normal</v>
      </c>
    </row>
    <row r="863" spans="1:13" x14ac:dyDescent="0.3">
      <c r="A863" s="8" t="s">
        <v>1509</v>
      </c>
      <c r="B863" s="8">
        <v>32.965000000000003</v>
      </c>
      <c r="C863" s="8">
        <v>6.15</v>
      </c>
      <c r="D863" s="8" t="s">
        <v>2382</v>
      </c>
      <c r="E863" s="8" t="s">
        <v>2380</v>
      </c>
      <c r="F863" s="8" t="s">
        <v>2380</v>
      </c>
      <c r="G863" s="8">
        <v>1</v>
      </c>
      <c r="H863" s="8" t="s">
        <v>2380</v>
      </c>
      <c r="I863" s="12">
        <f t="shared" si="65"/>
        <v>1</v>
      </c>
      <c r="J863" s="12" t="str">
        <f t="shared" si="66"/>
        <v>No</v>
      </c>
      <c r="K863" s="12" t="str">
        <f t="shared" si="67"/>
        <v>Yes</v>
      </c>
      <c r="L863" s="12" t="str">
        <f t="shared" si="68"/>
        <v>Obesity</v>
      </c>
      <c r="M863" s="12" t="str">
        <f t="shared" si="69"/>
        <v>Prediabetes</v>
      </c>
    </row>
    <row r="864" spans="1:13" x14ac:dyDescent="0.3">
      <c r="A864" s="8" t="s">
        <v>1508</v>
      </c>
      <c r="B864" s="8">
        <v>36.799999999999997</v>
      </c>
      <c r="C864" s="8">
        <v>4.62</v>
      </c>
      <c r="D864" s="8" t="s">
        <v>2380</v>
      </c>
      <c r="E864" s="8" t="s">
        <v>2380</v>
      </c>
      <c r="F864" s="8" t="s">
        <v>2383</v>
      </c>
      <c r="G864" s="8">
        <v>1</v>
      </c>
      <c r="H864" s="8" t="s">
        <v>2380</v>
      </c>
      <c r="I864" s="12">
        <f t="shared" si="65"/>
        <v>1</v>
      </c>
      <c r="J864" s="12" t="str">
        <f t="shared" si="66"/>
        <v>No</v>
      </c>
      <c r="K864" s="12" t="str">
        <f t="shared" si="67"/>
        <v>No</v>
      </c>
      <c r="L864" s="12" t="str">
        <f t="shared" si="68"/>
        <v>Obesity</v>
      </c>
      <c r="M864" s="12" t="str">
        <f t="shared" si="69"/>
        <v>Normal</v>
      </c>
    </row>
    <row r="865" spans="1:13" x14ac:dyDescent="0.3">
      <c r="A865" s="8" t="s">
        <v>1507</v>
      </c>
      <c r="B865" s="8">
        <v>34.299999999999997</v>
      </c>
      <c r="C865" s="8">
        <v>4.87</v>
      </c>
      <c r="D865" s="8" t="s">
        <v>2380</v>
      </c>
      <c r="E865" s="8" t="s">
        <v>2380</v>
      </c>
      <c r="F865" s="8" t="s">
        <v>2380</v>
      </c>
      <c r="G865" s="8">
        <v>2</v>
      </c>
      <c r="H865" s="8" t="s">
        <v>2380</v>
      </c>
      <c r="I865" s="12">
        <f t="shared" si="65"/>
        <v>2</v>
      </c>
      <c r="J865" s="12" t="str">
        <f t="shared" si="66"/>
        <v>No</v>
      </c>
      <c r="K865" s="12" t="str">
        <f t="shared" si="67"/>
        <v>No</v>
      </c>
      <c r="L865" s="12" t="str">
        <f t="shared" si="68"/>
        <v>Obesity</v>
      </c>
      <c r="M865" s="12" t="str">
        <f t="shared" si="69"/>
        <v>Normal</v>
      </c>
    </row>
    <row r="866" spans="1:13" x14ac:dyDescent="0.3">
      <c r="A866" s="8" t="s">
        <v>1506</v>
      </c>
      <c r="B866" s="8">
        <v>35.244999999999997</v>
      </c>
      <c r="C866" s="8">
        <v>4.63</v>
      </c>
      <c r="D866" s="8" t="s">
        <v>2380</v>
      </c>
      <c r="E866" s="8" t="s">
        <v>2380</v>
      </c>
      <c r="F866" s="8" t="s">
        <v>2380</v>
      </c>
      <c r="G866" s="8" t="s">
        <v>2381</v>
      </c>
      <c r="H866" s="8" t="s">
        <v>2380</v>
      </c>
      <c r="I866" s="12">
        <f t="shared" si="65"/>
        <v>0</v>
      </c>
      <c r="J866" s="12" t="str">
        <f t="shared" si="66"/>
        <v>No</v>
      </c>
      <c r="K866" s="12" t="str">
        <f t="shared" si="67"/>
        <v>No</v>
      </c>
      <c r="L866" s="12" t="str">
        <f t="shared" si="68"/>
        <v>Obesity</v>
      </c>
      <c r="M866" s="12" t="str">
        <f t="shared" si="69"/>
        <v>Normal</v>
      </c>
    </row>
    <row r="867" spans="1:13" x14ac:dyDescent="0.3">
      <c r="A867" s="8" t="s">
        <v>1505</v>
      </c>
      <c r="B867" s="8">
        <v>26.23</v>
      </c>
      <c r="C867" s="8">
        <v>11.93</v>
      </c>
      <c r="D867" s="8" t="s">
        <v>2380</v>
      </c>
      <c r="E867" s="8" t="s">
        <v>2380</v>
      </c>
      <c r="F867" s="8" t="s">
        <v>2380</v>
      </c>
      <c r="G867" s="8" t="s">
        <v>2381</v>
      </c>
      <c r="H867" s="8" t="s">
        <v>2380</v>
      </c>
      <c r="I867" s="12">
        <f t="shared" si="65"/>
        <v>0</v>
      </c>
      <c r="J867" s="12" t="str">
        <f t="shared" si="66"/>
        <v>No</v>
      </c>
      <c r="K867" s="12" t="str">
        <f t="shared" si="67"/>
        <v>No</v>
      </c>
      <c r="L867" s="12" t="str">
        <f t="shared" si="68"/>
        <v>Overweight</v>
      </c>
      <c r="M867" s="12" t="str">
        <f t="shared" si="69"/>
        <v>Diabetes</v>
      </c>
    </row>
    <row r="868" spans="1:13" x14ac:dyDescent="0.3">
      <c r="A868" s="8" t="s">
        <v>1504</v>
      </c>
      <c r="B868" s="8">
        <v>36.1</v>
      </c>
      <c r="C868" s="8">
        <v>5.65</v>
      </c>
      <c r="D868" s="8" t="s">
        <v>2382</v>
      </c>
      <c r="E868" s="8" t="s">
        <v>2380</v>
      </c>
      <c r="F868" s="8" t="s">
        <v>2380</v>
      </c>
      <c r="G868" s="8">
        <v>2</v>
      </c>
      <c r="H868" s="8" t="s">
        <v>2380</v>
      </c>
      <c r="I868" s="12">
        <f t="shared" si="65"/>
        <v>2</v>
      </c>
      <c r="J868" s="12" t="str">
        <f t="shared" si="66"/>
        <v>No</v>
      </c>
      <c r="K868" s="12" t="str">
        <f t="shared" si="67"/>
        <v>Yes</v>
      </c>
      <c r="L868" s="12" t="str">
        <f t="shared" si="68"/>
        <v>Obesity</v>
      </c>
      <c r="M868" s="12" t="str">
        <f t="shared" si="69"/>
        <v>Normal</v>
      </c>
    </row>
    <row r="869" spans="1:13" x14ac:dyDescent="0.3">
      <c r="A869" s="8" t="s">
        <v>1503</v>
      </c>
      <c r="B869" s="8">
        <v>37.1</v>
      </c>
      <c r="C869" s="8">
        <v>11.21</v>
      </c>
      <c r="D869" s="8" t="s">
        <v>2382</v>
      </c>
      <c r="E869" s="8" t="s">
        <v>2380</v>
      </c>
      <c r="F869" s="8" t="s">
        <v>2383</v>
      </c>
      <c r="G869" s="8">
        <v>1</v>
      </c>
      <c r="H869" s="8" t="s">
        <v>2380</v>
      </c>
      <c r="I869" s="12">
        <f t="shared" si="65"/>
        <v>1</v>
      </c>
      <c r="J869" s="12" t="str">
        <f t="shared" si="66"/>
        <v>No</v>
      </c>
      <c r="K869" s="12" t="str">
        <f t="shared" si="67"/>
        <v>Yes</v>
      </c>
      <c r="L869" s="12" t="str">
        <f t="shared" si="68"/>
        <v>Obesity</v>
      </c>
      <c r="M869" s="12" t="str">
        <f t="shared" si="69"/>
        <v>Diabetes</v>
      </c>
    </row>
    <row r="870" spans="1:13" x14ac:dyDescent="0.3">
      <c r="A870" s="8" t="s">
        <v>1502</v>
      </c>
      <c r="B870" s="8">
        <v>27.5</v>
      </c>
      <c r="C870" s="8">
        <v>10.62</v>
      </c>
      <c r="D870" s="8" t="s">
        <v>2382</v>
      </c>
      <c r="E870" s="8" t="s">
        <v>2380</v>
      </c>
      <c r="F870" s="8" t="s">
        <v>2383</v>
      </c>
      <c r="G870" s="8">
        <v>1</v>
      </c>
      <c r="H870" s="8" t="s">
        <v>2380</v>
      </c>
      <c r="I870" s="12">
        <f t="shared" si="65"/>
        <v>1</v>
      </c>
      <c r="J870" s="12" t="str">
        <f t="shared" si="66"/>
        <v>No</v>
      </c>
      <c r="K870" s="12" t="str">
        <f t="shared" si="67"/>
        <v>Yes</v>
      </c>
      <c r="L870" s="12" t="str">
        <f t="shared" si="68"/>
        <v>Overweight</v>
      </c>
      <c r="M870" s="12" t="str">
        <f t="shared" si="69"/>
        <v>Diabetes</v>
      </c>
    </row>
    <row r="871" spans="1:13" x14ac:dyDescent="0.3">
      <c r="A871" s="8" t="s">
        <v>1501</v>
      </c>
      <c r="B871" s="8">
        <v>24.7</v>
      </c>
      <c r="C871" s="8">
        <v>10.7</v>
      </c>
      <c r="D871" s="8" t="s">
        <v>2382</v>
      </c>
      <c r="E871" s="8" t="s">
        <v>2380</v>
      </c>
      <c r="F871" s="8" t="s">
        <v>2383</v>
      </c>
      <c r="G871" s="8">
        <v>1</v>
      </c>
      <c r="H871" s="8" t="s">
        <v>2380</v>
      </c>
      <c r="I871" s="12">
        <f t="shared" si="65"/>
        <v>1</v>
      </c>
      <c r="J871" s="12" t="str">
        <f t="shared" si="66"/>
        <v>No</v>
      </c>
      <c r="K871" s="12" t="str">
        <f t="shared" si="67"/>
        <v>Yes</v>
      </c>
      <c r="L871" s="12" t="str">
        <f t="shared" si="68"/>
        <v>Normal Weight</v>
      </c>
      <c r="M871" s="12" t="str">
        <f t="shared" si="69"/>
        <v>Diabetes</v>
      </c>
    </row>
    <row r="872" spans="1:13" x14ac:dyDescent="0.3">
      <c r="A872" s="8" t="s">
        <v>1500</v>
      </c>
      <c r="B872" s="8">
        <v>26.78</v>
      </c>
      <c r="C872" s="8">
        <v>10.02</v>
      </c>
      <c r="D872" s="8" t="s">
        <v>2382</v>
      </c>
      <c r="E872" s="8" t="s">
        <v>2380</v>
      </c>
      <c r="F872" s="8" t="s">
        <v>2383</v>
      </c>
      <c r="G872" s="8">
        <v>1</v>
      </c>
      <c r="H872" s="8" t="s">
        <v>2380</v>
      </c>
      <c r="I872" s="12">
        <f t="shared" si="65"/>
        <v>1</v>
      </c>
      <c r="J872" s="12" t="str">
        <f t="shared" si="66"/>
        <v>No</v>
      </c>
      <c r="K872" s="12" t="str">
        <f t="shared" si="67"/>
        <v>Yes</v>
      </c>
      <c r="L872" s="12" t="str">
        <f t="shared" si="68"/>
        <v>Overweight</v>
      </c>
      <c r="M872" s="12" t="str">
        <f t="shared" si="69"/>
        <v>Diabetes</v>
      </c>
    </row>
    <row r="873" spans="1:13" x14ac:dyDescent="0.3">
      <c r="A873" s="8" t="s">
        <v>1499</v>
      </c>
      <c r="B873" s="8">
        <v>45.8</v>
      </c>
      <c r="C873" s="8">
        <v>4.8499999999999996</v>
      </c>
      <c r="D873" s="8" t="s">
        <v>2380</v>
      </c>
      <c r="E873" s="8" t="s">
        <v>2380</v>
      </c>
      <c r="F873" s="8" t="s">
        <v>2380</v>
      </c>
      <c r="G873" s="8" t="s">
        <v>2381</v>
      </c>
      <c r="H873" s="8" t="s">
        <v>2380</v>
      </c>
      <c r="I873" s="12">
        <f t="shared" si="65"/>
        <v>0</v>
      </c>
      <c r="J873" s="12" t="str">
        <f t="shared" si="66"/>
        <v>No</v>
      </c>
      <c r="K873" s="12" t="str">
        <f t="shared" si="67"/>
        <v>No</v>
      </c>
      <c r="L873" s="12" t="str">
        <f t="shared" si="68"/>
        <v>Obesity</v>
      </c>
      <c r="M873" s="12" t="str">
        <f t="shared" si="69"/>
        <v>Normal</v>
      </c>
    </row>
    <row r="874" spans="1:13" x14ac:dyDescent="0.3">
      <c r="A874" s="8" t="s">
        <v>1498</v>
      </c>
      <c r="B874" s="8">
        <v>29</v>
      </c>
      <c r="C874" s="8">
        <v>4.3899999999999997</v>
      </c>
      <c r="D874" s="8" t="s">
        <v>2382</v>
      </c>
      <c r="E874" s="8" t="s">
        <v>2380</v>
      </c>
      <c r="F874" s="8" t="s">
        <v>2380</v>
      </c>
      <c r="G874" s="8">
        <v>2</v>
      </c>
      <c r="H874" s="8" t="s">
        <v>2380</v>
      </c>
      <c r="I874" s="12">
        <f t="shared" si="65"/>
        <v>2</v>
      </c>
      <c r="J874" s="12" t="str">
        <f t="shared" si="66"/>
        <v>No</v>
      </c>
      <c r="K874" s="12" t="str">
        <f t="shared" si="67"/>
        <v>Yes</v>
      </c>
      <c r="L874" s="12" t="str">
        <f t="shared" si="68"/>
        <v>Overweight</v>
      </c>
      <c r="M874" s="12" t="str">
        <f t="shared" si="69"/>
        <v>Normal</v>
      </c>
    </row>
    <row r="875" spans="1:13" x14ac:dyDescent="0.3">
      <c r="A875" s="8" t="s">
        <v>1497</v>
      </c>
      <c r="B875" s="8">
        <v>33.534999999999997</v>
      </c>
      <c r="C875" s="8">
        <v>8.24</v>
      </c>
      <c r="D875" s="8" t="s">
        <v>2382</v>
      </c>
      <c r="E875" s="8" t="s">
        <v>2380</v>
      </c>
      <c r="F875" s="8" t="s">
        <v>2380</v>
      </c>
      <c r="G875" s="8" t="s">
        <v>2381</v>
      </c>
      <c r="H875" s="8" t="s">
        <v>2380</v>
      </c>
      <c r="I875" s="12">
        <f t="shared" si="65"/>
        <v>0</v>
      </c>
      <c r="J875" s="12" t="str">
        <f t="shared" si="66"/>
        <v>No</v>
      </c>
      <c r="K875" s="12" t="str">
        <f t="shared" si="67"/>
        <v>Yes</v>
      </c>
      <c r="L875" s="12" t="str">
        <f t="shared" si="68"/>
        <v>Obesity</v>
      </c>
      <c r="M875" s="12" t="str">
        <f t="shared" si="69"/>
        <v>Diabetes</v>
      </c>
    </row>
    <row r="876" spans="1:13" x14ac:dyDescent="0.3">
      <c r="A876" s="8" t="s">
        <v>1496</v>
      </c>
      <c r="B876" s="8">
        <v>32.774999999999999</v>
      </c>
      <c r="C876" s="8">
        <v>9.77</v>
      </c>
      <c r="D876" s="8" t="s">
        <v>2382</v>
      </c>
      <c r="E876" s="8" t="s">
        <v>2380</v>
      </c>
      <c r="F876" s="8" t="s">
        <v>2380</v>
      </c>
      <c r="G876" s="8" t="s">
        <v>2381</v>
      </c>
      <c r="H876" s="8" t="s">
        <v>2380</v>
      </c>
      <c r="I876" s="12">
        <f t="shared" si="65"/>
        <v>0</v>
      </c>
      <c r="J876" s="12" t="str">
        <f t="shared" si="66"/>
        <v>No</v>
      </c>
      <c r="K876" s="12" t="str">
        <f t="shared" si="67"/>
        <v>Yes</v>
      </c>
      <c r="L876" s="12" t="str">
        <f t="shared" si="68"/>
        <v>Obesity</v>
      </c>
      <c r="M876" s="12" t="str">
        <f t="shared" si="69"/>
        <v>Diabetes</v>
      </c>
    </row>
    <row r="877" spans="1:13" x14ac:dyDescent="0.3">
      <c r="A877" s="8" t="s">
        <v>1495</v>
      </c>
      <c r="B877" s="8">
        <v>37.51</v>
      </c>
      <c r="C877" s="8">
        <v>5.5</v>
      </c>
      <c r="D877" s="8" t="s">
        <v>2382</v>
      </c>
      <c r="E877" s="8" t="s">
        <v>2380</v>
      </c>
      <c r="F877" s="8" t="s">
        <v>2380</v>
      </c>
      <c r="G877" s="8">
        <v>2</v>
      </c>
      <c r="H877" s="8" t="s">
        <v>2380</v>
      </c>
      <c r="I877" s="12">
        <f t="shared" si="65"/>
        <v>2</v>
      </c>
      <c r="J877" s="12" t="str">
        <f t="shared" si="66"/>
        <v>No</v>
      </c>
      <c r="K877" s="12" t="str">
        <f t="shared" si="67"/>
        <v>Yes</v>
      </c>
      <c r="L877" s="12" t="str">
        <f t="shared" si="68"/>
        <v>Obesity</v>
      </c>
      <c r="M877" s="12" t="str">
        <f t="shared" si="69"/>
        <v>Normal</v>
      </c>
    </row>
    <row r="878" spans="1:13" x14ac:dyDescent="0.3">
      <c r="A878" s="8" t="s">
        <v>1494</v>
      </c>
      <c r="B878" s="8">
        <v>39.86</v>
      </c>
      <c r="C878" s="8">
        <v>11.84</v>
      </c>
      <c r="D878" s="8" t="s">
        <v>2382</v>
      </c>
      <c r="E878" s="8" t="s">
        <v>2380</v>
      </c>
      <c r="F878" s="8" t="s">
        <v>2380</v>
      </c>
      <c r="G878" s="8">
        <v>1</v>
      </c>
      <c r="H878" s="8" t="s">
        <v>2380</v>
      </c>
      <c r="I878" s="12">
        <f t="shared" si="65"/>
        <v>1</v>
      </c>
      <c r="J878" s="12" t="str">
        <f t="shared" si="66"/>
        <v>No</v>
      </c>
      <c r="K878" s="12" t="str">
        <f t="shared" si="67"/>
        <v>Yes</v>
      </c>
      <c r="L878" s="12" t="str">
        <f t="shared" si="68"/>
        <v>Obesity</v>
      </c>
      <c r="M878" s="12" t="str">
        <f t="shared" si="69"/>
        <v>Diabetes</v>
      </c>
    </row>
    <row r="879" spans="1:13" x14ac:dyDescent="0.3">
      <c r="A879" s="8" t="s">
        <v>1493</v>
      </c>
      <c r="B879" s="8">
        <v>42.13</v>
      </c>
      <c r="C879" s="8">
        <v>4.66</v>
      </c>
      <c r="D879" s="8" t="s">
        <v>2380</v>
      </c>
      <c r="E879" s="8" t="s">
        <v>2380</v>
      </c>
      <c r="F879" s="8" t="s">
        <v>2380</v>
      </c>
      <c r="G879" s="8" t="s">
        <v>2381</v>
      </c>
      <c r="H879" s="8" t="s">
        <v>2380</v>
      </c>
      <c r="I879" s="12">
        <f t="shared" si="65"/>
        <v>0</v>
      </c>
      <c r="J879" s="12" t="str">
        <f t="shared" si="66"/>
        <v>No</v>
      </c>
      <c r="K879" s="12" t="str">
        <f t="shared" si="67"/>
        <v>No</v>
      </c>
      <c r="L879" s="12" t="str">
        <f t="shared" si="68"/>
        <v>Obesity</v>
      </c>
      <c r="M879" s="12" t="str">
        <f t="shared" si="69"/>
        <v>Normal</v>
      </c>
    </row>
    <row r="880" spans="1:13" x14ac:dyDescent="0.3">
      <c r="A880" s="8" t="s">
        <v>1492</v>
      </c>
      <c r="B880" s="8">
        <v>35.99</v>
      </c>
      <c r="C880" s="8">
        <v>11.11</v>
      </c>
      <c r="D880" s="8" t="s">
        <v>2380</v>
      </c>
      <c r="E880" s="8" t="s">
        <v>2380</v>
      </c>
      <c r="F880" s="8" t="s">
        <v>2380</v>
      </c>
      <c r="G880" s="8" t="s">
        <v>2381</v>
      </c>
      <c r="H880" s="8" t="s">
        <v>2380</v>
      </c>
      <c r="I880" s="12">
        <f t="shared" si="65"/>
        <v>0</v>
      </c>
      <c r="J880" s="12" t="str">
        <f t="shared" si="66"/>
        <v>No</v>
      </c>
      <c r="K880" s="12" t="str">
        <f t="shared" si="67"/>
        <v>No</v>
      </c>
      <c r="L880" s="12" t="str">
        <f t="shared" si="68"/>
        <v>Obesity</v>
      </c>
      <c r="M880" s="12" t="str">
        <f t="shared" si="69"/>
        <v>Diabetes</v>
      </c>
    </row>
    <row r="881" spans="1:13" x14ac:dyDescent="0.3">
      <c r="A881" s="8" t="s">
        <v>1491</v>
      </c>
      <c r="B881" s="8">
        <v>35.200000000000003</v>
      </c>
      <c r="C881" s="8">
        <v>7.72</v>
      </c>
      <c r="D881" s="8" t="s">
        <v>2382</v>
      </c>
      <c r="E881" s="8" t="s">
        <v>2380</v>
      </c>
      <c r="F881" s="8" t="s">
        <v>2383</v>
      </c>
      <c r="G881" s="8">
        <v>1</v>
      </c>
      <c r="H881" s="8" t="s">
        <v>2380</v>
      </c>
      <c r="I881" s="12">
        <f t="shared" si="65"/>
        <v>1</v>
      </c>
      <c r="J881" s="12" t="str">
        <f t="shared" si="66"/>
        <v>No</v>
      </c>
      <c r="K881" s="12" t="str">
        <f t="shared" si="67"/>
        <v>Yes</v>
      </c>
      <c r="L881" s="12" t="str">
        <f t="shared" si="68"/>
        <v>Obesity</v>
      </c>
      <c r="M881" s="12" t="str">
        <f t="shared" si="69"/>
        <v>Diabetes</v>
      </c>
    </row>
    <row r="882" spans="1:13" x14ac:dyDescent="0.3">
      <c r="A882" s="8" t="s">
        <v>1490</v>
      </c>
      <c r="B882" s="8">
        <v>29.91</v>
      </c>
      <c r="C882" s="8">
        <v>5.55</v>
      </c>
      <c r="D882" s="8" t="s">
        <v>2382</v>
      </c>
      <c r="E882" s="8" t="s">
        <v>2380</v>
      </c>
      <c r="F882" s="8" t="s">
        <v>2380</v>
      </c>
      <c r="G882" s="8">
        <v>2</v>
      </c>
      <c r="H882" s="8" t="s">
        <v>2380</v>
      </c>
      <c r="I882" s="12">
        <f t="shared" si="65"/>
        <v>2</v>
      </c>
      <c r="J882" s="12" t="str">
        <f t="shared" si="66"/>
        <v>No</v>
      </c>
      <c r="K882" s="12" t="str">
        <f t="shared" si="67"/>
        <v>Yes</v>
      </c>
      <c r="L882" s="12" t="str">
        <f t="shared" si="68"/>
        <v>Overweight</v>
      </c>
      <c r="M882" s="12" t="str">
        <f t="shared" si="69"/>
        <v>Normal</v>
      </c>
    </row>
    <row r="883" spans="1:13" x14ac:dyDescent="0.3">
      <c r="A883" s="8" t="s">
        <v>1489</v>
      </c>
      <c r="B883" s="8">
        <v>36.479999999999997</v>
      </c>
      <c r="C883" s="8">
        <v>5.05</v>
      </c>
      <c r="D883" s="8" t="s">
        <v>2382</v>
      </c>
      <c r="E883" s="8" t="s">
        <v>2380</v>
      </c>
      <c r="F883" s="8" t="s">
        <v>2380</v>
      </c>
      <c r="G883" s="8">
        <v>1</v>
      </c>
      <c r="H883" s="8" t="s">
        <v>2380</v>
      </c>
      <c r="I883" s="12">
        <f t="shared" si="65"/>
        <v>1</v>
      </c>
      <c r="J883" s="12" t="str">
        <f t="shared" si="66"/>
        <v>No</v>
      </c>
      <c r="K883" s="12" t="str">
        <f t="shared" si="67"/>
        <v>Yes</v>
      </c>
      <c r="L883" s="12" t="str">
        <f t="shared" si="68"/>
        <v>Obesity</v>
      </c>
      <c r="M883" s="12" t="str">
        <f t="shared" si="69"/>
        <v>Normal</v>
      </c>
    </row>
    <row r="884" spans="1:13" x14ac:dyDescent="0.3">
      <c r="A884" s="8" t="s">
        <v>1488</v>
      </c>
      <c r="B884" s="8">
        <v>27.5</v>
      </c>
      <c r="C884" s="8">
        <v>8.69</v>
      </c>
      <c r="D884" s="8" t="s">
        <v>2382</v>
      </c>
      <c r="E884" s="8" t="s">
        <v>2380</v>
      </c>
      <c r="F884" s="8" t="s">
        <v>2383</v>
      </c>
      <c r="G884" s="8">
        <v>1</v>
      </c>
      <c r="H884" s="8" t="s">
        <v>2380</v>
      </c>
      <c r="I884" s="12">
        <f t="shared" si="65"/>
        <v>1</v>
      </c>
      <c r="J884" s="12" t="str">
        <f t="shared" si="66"/>
        <v>No</v>
      </c>
      <c r="K884" s="12" t="str">
        <f t="shared" si="67"/>
        <v>Yes</v>
      </c>
      <c r="L884" s="12" t="str">
        <f t="shared" si="68"/>
        <v>Overweight</v>
      </c>
      <c r="M884" s="12" t="str">
        <f t="shared" si="69"/>
        <v>Diabetes</v>
      </c>
    </row>
    <row r="885" spans="1:13" x14ac:dyDescent="0.3">
      <c r="A885" s="8" t="s">
        <v>1487</v>
      </c>
      <c r="B885" s="8">
        <v>33.44</v>
      </c>
      <c r="C885" s="8">
        <v>5.9</v>
      </c>
      <c r="D885" s="8" t="s">
        <v>2382</v>
      </c>
      <c r="E885" s="8" t="s">
        <v>2380</v>
      </c>
      <c r="F885" s="8" t="s">
        <v>2380</v>
      </c>
      <c r="G885" s="8">
        <v>1</v>
      </c>
      <c r="H885" s="8" t="s">
        <v>2380</v>
      </c>
      <c r="I885" s="12">
        <f t="shared" si="65"/>
        <v>1</v>
      </c>
      <c r="J885" s="12" t="str">
        <f t="shared" si="66"/>
        <v>No</v>
      </c>
      <c r="K885" s="12" t="str">
        <f t="shared" si="67"/>
        <v>Yes</v>
      </c>
      <c r="L885" s="12" t="str">
        <f t="shared" si="68"/>
        <v>Obesity</v>
      </c>
      <c r="M885" s="12" t="str">
        <f t="shared" si="69"/>
        <v>Prediabetes</v>
      </c>
    </row>
    <row r="886" spans="1:13" x14ac:dyDescent="0.3">
      <c r="A886" s="8" t="s">
        <v>1486</v>
      </c>
      <c r="B886" s="8">
        <v>28.215</v>
      </c>
      <c r="C886" s="8">
        <v>6.29</v>
      </c>
      <c r="D886" s="8" t="s">
        <v>2382</v>
      </c>
      <c r="E886" s="8" t="s">
        <v>2380</v>
      </c>
      <c r="F886" s="8" t="s">
        <v>2380</v>
      </c>
      <c r="G886" s="8">
        <v>1</v>
      </c>
      <c r="H886" s="8" t="s">
        <v>2380</v>
      </c>
      <c r="I886" s="12">
        <f t="shared" si="65"/>
        <v>1</v>
      </c>
      <c r="J886" s="12" t="str">
        <f t="shared" si="66"/>
        <v>No</v>
      </c>
      <c r="K886" s="12" t="str">
        <f t="shared" si="67"/>
        <v>Yes</v>
      </c>
      <c r="L886" s="12" t="str">
        <f t="shared" si="68"/>
        <v>Overweight</v>
      </c>
      <c r="M886" s="12" t="str">
        <f t="shared" si="69"/>
        <v>Prediabetes</v>
      </c>
    </row>
    <row r="887" spans="1:13" x14ac:dyDescent="0.3">
      <c r="A887" s="8" t="s">
        <v>1485</v>
      </c>
      <c r="B887" s="8">
        <v>27.17</v>
      </c>
      <c r="C887" s="8">
        <v>5.84</v>
      </c>
      <c r="D887" s="8" t="s">
        <v>2382</v>
      </c>
      <c r="E887" s="8" t="s">
        <v>2380</v>
      </c>
      <c r="F887" s="8" t="s">
        <v>2380</v>
      </c>
      <c r="G887" s="8">
        <v>1</v>
      </c>
      <c r="H887" s="8" t="s">
        <v>2380</v>
      </c>
      <c r="I887" s="12">
        <f t="shared" si="65"/>
        <v>1</v>
      </c>
      <c r="J887" s="12" t="str">
        <f t="shared" si="66"/>
        <v>No</v>
      </c>
      <c r="K887" s="12" t="str">
        <f t="shared" si="67"/>
        <v>Yes</v>
      </c>
      <c r="L887" s="12" t="str">
        <f t="shared" si="68"/>
        <v>Overweight</v>
      </c>
      <c r="M887" s="12" t="str">
        <f t="shared" si="69"/>
        <v>Prediabetes</v>
      </c>
    </row>
    <row r="888" spans="1:13" x14ac:dyDescent="0.3">
      <c r="A888" s="8" t="s">
        <v>1484</v>
      </c>
      <c r="B888" s="8">
        <v>35.380000000000003</v>
      </c>
      <c r="C888" s="8">
        <v>6.12</v>
      </c>
      <c r="D888" s="8" t="s">
        <v>2380</v>
      </c>
      <c r="E888" s="8" t="s">
        <v>2380</v>
      </c>
      <c r="F888" s="8" t="s">
        <v>2380</v>
      </c>
      <c r="G888" s="8" t="s">
        <v>2381</v>
      </c>
      <c r="H888" s="8" t="s">
        <v>2380</v>
      </c>
      <c r="I888" s="12">
        <f t="shared" si="65"/>
        <v>0</v>
      </c>
      <c r="J888" s="12" t="str">
        <f t="shared" si="66"/>
        <v>No</v>
      </c>
      <c r="K888" s="12" t="str">
        <f t="shared" si="67"/>
        <v>No</v>
      </c>
      <c r="L888" s="12" t="str">
        <f t="shared" si="68"/>
        <v>Obesity</v>
      </c>
      <c r="M888" s="12" t="str">
        <f t="shared" si="69"/>
        <v>Prediabetes</v>
      </c>
    </row>
    <row r="889" spans="1:13" x14ac:dyDescent="0.3">
      <c r="A889" s="8" t="s">
        <v>1483</v>
      </c>
      <c r="B889" s="8">
        <v>43.48</v>
      </c>
      <c r="C889" s="8">
        <v>6.24</v>
      </c>
      <c r="D889" s="8" t="s">
        <v>2380</v>
      </c>
      <c r="E889" s="8" t="s">
        <v>2380</v>
      </c>
      <c r="F889" s="8" t="s">
        <v>2380</v>
      </c>
      <c r="G889" s="8" t="s">
        <v>2381</v>
      </c>
      <c r="H889" s="8" t="s">
        <v>2380</v>
      </c>
      <c r="I889" s="12">
        <f t="shared" si="65"/>
        <v>0</v>
      </c>
      <c r="J889" s="12" t="str">
        <f t="shared" si="66"/>
        <v>No</v>
      </c>
      <c r="K889" s="12" t="str">
        <f t="shared" si="67"/>
        <v>No</v>
      </c>
      <c r="L889" s="12" t="str">
        <f t="shared" si="68"/>
        <v>Obesity</v>
      </c>
      <c r="M889" s="12" t="str">
        <f t="shared" si="69"/>
        <v>Prediabetes</v>
      </c>
    </row>
    <row r="890" spans="1:13" x14ac:dyDescent="0.3">
      <c r="A890" s="8" t="s">
        <v>1482</v>
      </c>
      <c r="B890" s="8">
        <v>41.73</v>
      </c>
      <c r="C890" s="8">
        <v>6.25</v>
      </c>
      <c r="D890" s="8" t="s">
        <v>2380</v>
      </c>
      <c r="E890" s="8" t="s">
        <v>2380</v>
      </c>
      <c r="F890" s="8" t="s">
        <v>2380</v>
      </c>
      <c r="G890" s="8">
        <v>1</v>
      </c>
      <c r="H890" s="8" t="s">
        <v>2380</v>
      </c>
      <c r="I890" s="12">
        <f t="shared" si="65"/>
        <v>1</v>
      </c>
      <c r="J890" s="12" t="str">
        <f t="shared" si="66"/>
        <v>No</v>
      </c>
      <c r="K890" s="12" t="str">
        <f t="shared" si="67"/>
        <v>No</v>
      </c>
      <c r="L890" s="12" t="str">
        <f t="shared" si="68"/>
        <v>Obesity</v>
      </c>
      <c r="M890" s="12" t="str">
        <f t="shared" si="69"/>
        <v>Prediabetes</v>
      </c>
    </row>
    <row r="891" spans="1:13" x14ac:dyDescent="0.3">
      <c r="A891" s="8" t="s">
        <v>1481</v>
      </c>
      <c r="B891" s="8">
        <v>28.9</v>
      </c>
      <c r="C891" s="8">
        <v>11.96</v>
      </c>
      <c r="D891" s="8" t="s">
        <v>2380</v>
      </c>
      <c r="E891" s="8" t="s">
        <v>2380</v>
      </c>
      <c r="F891" s="8" t="s">
        <v>2380</v>
      </c>
      <c r="G891" s="8" t="s">
        <v>2381</v>
      </c>
      <c r="H891" s="8" t="s">
        <v>2380</v>
      </c>
      <c r="I891" s="12">
        <f t="shared" si="65"/>
        <v>0</v>
      </c>
      <c r="J891" s="12" t="str">
        <f t="shared" si="66"/>
        <v>No</v>
      </c>
      <c r="K891" s="12" t="str">
        <f t="shared" si="67"/>
        <v>No</v>
      </c>
      <c r="L891" s="12" t="str">
        <f t="shared" si="68"/>
        <v>Overweight</v>
      </c>
      <c r="M891" s="12" t="str">
        <f t="shared" si="69"/>
        <v>Diabetes</v>
      </c>
    </row>
    <row r="892" spans="1:13" x14ac:dyDescent="0.3">
      <c r="A892" s="8" t="s">
        <v>1480</v>
      </c>
      <c r="B892" s="8">
        <v>25.74</v>
      </c>
      <c r="C892" s="8">
        <v>7.69</v>
      </c>
      <c r="D892" s="8" t="s">
        <v>2380</v>
      </c>
      <c r="E892" s="8" t="s">
        <v>2380</v>
      </c>
      <c r="F892" s="8" t="s">
        <v>2380</v>
      </c>
      <c r="G892" s="8" t="s">
        <v>2381</v>
      </c>
      <c r="H892" s="8" t="s">
        <v>2380</v>
      </c>
      <c r="I892" s="12">
        <f t="shared" si="65"/>
        <v>0</v>
      </c>
      <c r="J892" s="12" t="str">
        <f t="shared" si="66"/>
        <v>No</v>
      </c>
      <c r="K892" s="12" t="str">
        <f t="shared" si="67"/>
        <v>No</v>
      </c>
      <c r="L892" s="12" t="str">
        <f t="shared" si="68"/>
        <v>Overweight</v>
      </c>
      <c r="M892" s="12" t="str">
        <f t="shared" si="69"/>
        <v>Diabetes</v>
      </c>
    </row>
    <row r="893" spans="1:13" x14ac:dyDescent="0.3">
      <c r="A893" s="8" t="s">
        <v>1479</v>
      </c>
      <c r="B893" s="8">
        <v>36.06</v>
      </c>
      <c r="C893" s="8">
        <v>8.83</v>
      </c>
      <c r="D893" s="8" t="s">
        <v>2380</v>
      </c>
      <c r="E893" s="8" t="s">
        <v>2380</v>
      </c>
      <c r="F893" s="8" t="s">
        <v>2380</v>
      </c>
      <c r="G893" s="8" t="s">
        <v>2381</v>
      </c>
      <c r="H893" s="8" t="s">
        <v>2380</v>
      </c>
      <c r="I893" s="12">
        <f t="shared" si="65"/>
        <v>0</v>
      </c>
      <c r="J893" s="12" t="str">
        <f t="shared" si="66"/>
        <v>No</v>
      </c>
      <c r="K893" s="12" t="str">
        <f t="shared" si="67"/>
        <v>No</v>
      </c>
      <c r="L893" s="12" t="str">
        <f t="shared" si="68"/>
        <v>Obesity</v>
      </c>
      <c r="M893" s="12" t="str">
        <f t="shared" si="69"/>
        <v>Diabetes</v>
      </c>
    </row>
    <row r="894" spans="1:13" x14ac:dyDescent="0.3">
      <c r="A894" s="8" t="s">
        <v>1478</v>
      </c>
      <c r="B894" s="8">
        <v>43.28</v>
      </c>
      <c r="C894" s="8">
        <v>4.41</v>
      </c>
      <c r="D894" s="8" t="s">
        <v>2380</v>
      </c>
      <c r="E894" s="8" t="s">
        <v>2380</v>
      </c>
      <c r="F894" s="8" t="s">
        <v>2380</v>
      </c>
      <c r="G894" s="8" t="s">
        <v>2381</v>
      </c>
      <c r="H894" s="8" t="s">
        <v>2380</v>
      </c>
      <c r="I894" s="12">
        <f t="shared" si="65"/>
        <v>0</v>
      </c>
      <c r="J894" s="12" t="str">
        <f t="shared" si="66"/>
        <v>No</v>
      </c>
      <c r="K894" s="12" t="str">
        <f t="shared" si="67"/>
        <v>No</v>
      </c>
      <c r="L894" s="12" t="str">
        <f t="shared" si="68"/>
        <v>Obesity</v>
      </c>
      <c r="M894" s="12" t="str">
        <f t="shared" si="69"/>
        <v>Normal</v>
      </c>
    </row>
    <row r="895" spans="1:13" x14ac:dyDescent="0.3">
      <c r="A895" s="8" t="s">
        <v>1477</v>
      </c>
      <c r="B895" s="8">
        <v>28.785</v>
      </c>
      <c r="C895" s="8">
        <v>9.1</v>
      </c>
      <c r="D895" s="8" t="s">
        <v>2382</v>
      </c>
      <c r="E895" s="8" t="s">
        <v>2380</v>
      </c>
      <c r="F895" s="8" t="s">
        <v>2383</v>
      </c>
      <c r="G895" s="8">
        <v>1</v>
      </c>
      <c r="H895" s="8" t="s">
        <v>2380</v>
      </c>
      <c r="I895" s="12">
        <f t="shared" si="65"/>
        <v>1</v>
      </c>
      <c r="J895" s="12" t="str">
        <f t="shared" si="66"/>
        <v>No</v>
      </c>
      <c r="K895" s="12" t="str">
        <f t="shared" si="67"/>
        <v>Yes</v>
      </c>
      <c r="L895" s="12" t="str">
        <f t="shared" si="68"/>
        <v>Overweight</v>
      </c>
      <c r="M895" s="12" t="str">
        <f t="shared" si="69"/>
        <v>Diabetes</v>
      </c>
    </row>
    <row r="896" spans="1:13" x14ac:dyDescent="0.3">
      <c r="A896" s="8" t="s">
        <v>1476</v>
      </c>
      <c r="B896" s="8">
        <v>25.46</v>
      </c>
      <c r="C896" s="8">
        <v>11.52</v>
      </c>
      <c r="D896" s="8" t="s">
        <v>2382</v>
      </c>
      <c r="E896" s="8" t="s">
        <v>2380</v>
      </c>
      <c r="F896" s="8" t="s">
        <v>2383</v>
      </c>
      <c r="G896" s="8">
        <v>1</v>
      </c>
      <c r="H896" s="8" t="s">
        <v>2380</v>
      </c>
      <c r="I896" s="12">
        <f t="shared" si="65"/>
        <v>1</v>
      </c>
      <c r="J896" s="12" t="str">
        <f t="shared" si="66"/>
        <v>No</v>
      </c>
      <c r="K896" s="12" t="str">
        <f t="shared" si="67"/>
        <v>Yes</v>
      </c>
      <c r="L896" s="12" t="str">
        <f t="shared" si="68"/>
        <v>Overweight</v>
      </c>
      <c r="M896" s="12" t="str">
        <f t="shared" si="69"/>
        <v>Diabetes</v>
      </c>
    </row>
    <row r="897" spans="1:13" x14ac:dyDescent="0.3">
      <c r="A897" s="8" t="s">
        <v>1475</v>
      </c>
      <c r="B897" s="8">
        <v>30.8</v>
      </c>
      <c r="C897" s="8">
        <v>10.95</v>
      </c>
      <c r="D897" s="8" t="s">
        <v>2380</v>
      </c>
      <c r="E897" s="8" t="s">
        <v>2380</v>
      </c>
      <c r="F897" s="8" t="s">
        <v>2380</v>
      </c>
      <c r="G897" s="8" t="s">
        <v>2381</v>
      </c>
      <c r="H897" s="8" t="s">
        <v>2380</v>
      </c>
      <c r="I897" s="12">
        <f t="shared" si="65"/>
        <v>0</v>
      </c>
      <c r="J897" s="12" t="str">
        <f t="shared" si="66"/>
        <v>No</v>
      </c>
      <c r="K897" s="12" t="str">
        <f t="shared" si="67"/>
        <v>No</v>
      </c>
      <c r="L897" s="12" t="str">
        <f t="shared" si="68"/>
        <v>Obesity</v>
      </c>
      <c r="M897" s="12" t="str">
        <f t="shared" si="69"/>
        <v>Diabetes</v>
      </c>
    </row>
    <row r="898" spans="1:13" x14ac:dyDescent="0.3">
      <c r="A898" s="8" t="s">
        <v>1474</v>
      </c>
      <c r="B898" s="8">
        <v>28.88</v>
      </c>
      <c r="C898" s="8">
        <v>11.5</v>
      </c>
      <c r="D898" s="8" t="s">
        <v>2380</v>
      </c>
      <c r="E898" s="8" t="s">
        <v>2380</v>
      </c>
      <c r="F898" s="8" t="s">
        <v>2380</v>
      </c>
      <c r="G898" s="8" t="s">
        <v>2381</v>
      </c>
      <c r="H898" s="8" t="s">
        <v>2380</v>
      </c>
      <c r="I898" s="12">
        <f t="shared" si="65"/>
        <v>0</v>
      </c>
      <c r="J898" s="12" t="str">
        <f t="shared" si="66"/>
        <v>No</v>
      </c>
      <c r="K898" s="12" t="str">
        <f t="shared" si="67"/>
        <v>No</v>
      </c>
      <c r="L898" s="12" t="str">
        <f t="shared" si="68"/>
        <v>Overweight</v>
      </c>
      <c r="M898" s="12" t="str">
        <f t="shared" si="69"/>
        <v>Diabetes</v>
      </c>
    </row>
    <row r="899" spans="1:13" x14ac:dyDescent="0.3">
      <c r="A899" s="8" t="s">
        <v>1473</v>
      </c>
      <c r="B899" s="8">
        <v>23</v>
      </c>
      <c r="C899" s="8">
        <v>9.8800000000000008</v>
      </c>
      <c r="D899" s="8" t="s">
        <v>2380</v>
      </c>
      <c r="E899" s="8" t="s">
        <v>2380</v>
      </c>
      <c r="F899" s="8" t="s">
        <v>2380</v>
      </c>
      <c r="G899" s="8" t="s">
        <v>2381</v>
      </c>
      <c r="H899" s="8" t="s">
        <v>2380</v>
      </c>
      <c r="I899" s="12">
        <f t="shared" ref="I899:I962" si="70">IF(G899="No major surgery",0,G899)</f>
        <v>0</v>
      </c>
      <c r="J899" s="12" t="str">
        <f t="shared" ref="J899:J962" si="71">PROPER(H899)</f>
        <v>No</v>
      </c>
      <c r="K899" s="12" t="str">
        <f t="shared" ref="K899:K962" si="72">PROPER(D899)</f>
        <v>No</v>
      </c>
      <c r="L899" s="12" t="str">
        <f t="shared" ref="L899:L962" si="73">IF(B899&lt;18.5,"Underweight",IF(B899&lt;25,"Normal Weight",IF(B899&lt;30,"Overweight","Obesity")))</f>
        <v>Normal Weight</v>
      </c>
      <c r="M899" s="12" t="str">
        <f t="shared" ref="M899:M962" si="74">IF(C899&lt;5.7,"Normal",IF(C899&lt;6.5,"Prediabetes","Diabetes"))</f>
        <v>Diabetes</v>
      </c>
    </row>
    <row r="900" spans="1:13" x14ac:dyDescent="0.3">
      <c r="A900" s="8" t="s">
        <v>1472</v>
      </c>
      <c r="B900" s="8">
        <v>38.25</v>
      </c>
      <c r="C900" s="8">
        <v>6.2</v>
      </c>
      <c r="D900" s="8" t="s">
        <v>2380</v>
      </c>
      <c r="E900" s="8" t="s">
        <v>2380</v>
      </c>
      <c r="F900" s="8" t="s">
        <v>2380</v>
      </c>
      <c r="G900" s="8">
        <v>1</v>
      </c>
      <c r="H900" s="8" t="s">
        <v>2380</v>
      </c>
      <c r="I900" s="12">
        <f t="shared" si="70"/>
        <v>1</v>
      </c>
      <c r="J900" s="12" t="str">
        <f t="shared" si="71"/>
        <v>No</v>
      </c>
      <c r="K900" s="12" t="str">
        <f t="shared" si="72"/>
        <v>No</v>
      </c>
      <c r="L900" s="12" t="str">
        <f t="shared" si="73"/>
        <v>Obesity</v>
      </c>
      <c r="M900" s="12" t="str">
        <f t="shared" si="74"/>
        <v>Prediabetes</v>
      </c>
    </row>
    <row r="901" spans="1:13" x14ac:dyDescent="0.3">
      <c r="A901" s="8" t="s">
        <v>1471</v>
      </c>
      <c r="B901" s="8">
        <v>39.25</v>
      </c>
      <c r="C901" s="8">
        <v>8.41</v>
      </c>
      <c r="D901" s="8" t="s">
        <v>2382</v>
      </c>
      <c r="E901" s="8" t="s">
        <v>2380</v>
      </c>
      <c r="F901" s="8" t="s">
        <v>2380</v>
      </c>
      <c r="G901" s="8">
        <v>1</v>
      </c>
      <c r="H901" s="8" t="s">
        <v>2380</v>
      </c>
      <c r="I901" s="12">
        <f t="shared" si="70"/>
        <v>1</v>
      </c>
      <c r="J901" s="12" t="str">
        <f t="shared" si="71"/>
        <v>No</v>
      </c>
      <c r="K901" s="12" t="str">
        <f t="shared" si="72"/>
        <v>Yes</v>
      </c>
      <c r="L901" s="12" t="str">
        <f t="shared" si="73"/>
        <v>Obesity</v>
      </c>
      <c r="M901" s="12" t="str">
        <f t="shared" si="74"/>
        <v>Diabetes</v>
      </c>
    </row>
    <row r="902" spans="1:13" x14ac:dyDescent="0.3">
      <c r="A902" s="8" t="s">
        <v>1470</v>
      </c>
      <c r="B902" s="8">
        <v>26.6</v>
      </c>
      <c r="C902" s="8">
        <v>5.07</v>
      </c>
      <c r="D902" s="8" t="s">
        <v>2382</v>
      </c>
      <c r="E902" s="8" t="s">
        <v>2380</v>
      </c>
      <c r="F902" s="8" t="s">
        <v>2380</v>
      </c>
      <c r="G902" s="8">
        <v>2</v>
      </c>
      <c r="H902" s="8" t="s">
        <v>2380</v>
      </c>
      <c r="I902" s="12">
        <f t="shared" si="70"/>
        <v>2</v>
      </c>
      <c r="J902" s="12" t="str">
        <f t="shared" si="71"/>
        <v>No</v>
      </c>
      <c r="K902" s="12" t="str">
        <f t="shared" si="72"/>
        <v>Yes</v>
      </c>
      <c r="L902" s="12" t="str">
        <f t="shared" si="73"/>
        <v>Overweight</v>
      </c>
      <c r="M902" s="12" t="str">
        <f t="shared" si="74"/>
        <v>Normal</v>
      </c>
    </row>
    <row r="903" spans="1:13" x14ac:dyDescent="0.3">
      <c r="A903" s="8" t="s">
        <v>1469</v>
      </c>
      <c r="B903" s="8">
        <v>35.700000000000003</v>
      </c>
      <c r="C903" s="8">
        <v>4.0599999999999996</v>
      </c>
      <c r="D903" s="8" t="s">
        <v>2380</v>
      </c>
      <c r="E903" s="8" t="s">
        <v>2380</v>
      </c>
      <c r="F903" s="8" t="s">
        <v>2383</v>
      </c>
      <c r="G903" s="8">
        <v>1</v>
      </c>
      <c r="H903" s="8" t="s">
        <v>2380</v>
      </c>
      <c r="I903" s="12">
        <f t="shared" si="70"/>
        <v>1</v>
      </c>
      <c r="J903" s="12" t="str">
        <f t="shared" si="71"/>
        <v>No</v>
      </c>
      <c r="K903" s="12" t="str">
        <f t="shared" si="72"/>
        <v>No</v>
      </c>
      <c r="L903" s="12" t="str">
        <f t="shared" si="73"/>
        <v>Obesity</v>
      </c>
      <c r="M903" s="12" t="str">
        <f t="shared" si="74"/>
        <v>Normal</v>
      </c>
    </row>
    <row r="904" spans="1:13" x14ac:dyDescent="0.3">
      <c r="A904" s="8" t="s">
        <v>1468</v>
      </c>
      <c r="B904" s="8">
        <v>20.100000000000001</v>
      </c>
      <c r="C904" s="8">
        <v>10.52</v>
      </c>
      <c r="D904" s="8" t="s">
        <v>2380</v>
      </c>
      <c r="E904" s="8" t="s">
        <v>2380</v>
      </c>
      <c r="F904" s="8" t="s">
        <v>2380</v>
      </c>
      <c r="G904" s="8" t="s">
        <v>2381</v>
      </c>
      <c r="H904" s="8" t="s">
        <v>2380</v>
      </c>
      <c r="I904" s="12">
        <f t="shared" si="70"/>
        <v>0</v>
      </c>
      <c r="J904" s="12" t="str">
        <f t="shared" si="71"/>
        <v>No</v>
      </c>
      <c r="K904" s="12" t="str">
        <f t="shared" si="72"/>
        <v>No</v>
      </c>
      <c r="L904" s="12" t="str">
        <f t="shared" si="73"/>
        <v>Normal Weight</v>
      </c>
      <c r="M904" s="12" t="str">
        <f t="shared" si="74"/>
        <v>Diabetes</v>
      </c>
    </row>
    <row r="905" spans="1:13" x14ac:dyDescent="0.3">
      <c r="A905" s="8" t="s">
        <v>1467</v>
      </c>
      <c r="B905" s="8">
        <v>22.23</v>
      </c>
      <c r="C905" s="8">
        <v>9.65</v>
      </c>
      <c r="D905" s="8" t="s">
        <v>2380</v>
      </c>
      <c r="E905" s="8" t="s">
        <v>2380</v>
      </c>
      <c r="F905" s="8" t="s">
        <v>2380</v>
      </c>
      <c r="G905" s="8" t="s">
        <v>2381</v>
      </c>
      <c r="H905" s="8" t="s">
        <v>2380</v>
      </c>
      <c r="I905" s="12">
        <f t="shared" si="70"/>
        <v>0</v>
      </c>
      <c r="J905" s="12" t="str">
        <f t="shared" si="71"/>
        <v>No</v>
      </c>
      <c r="K905" s="12" t="str">
        <f t="shared" si="72"/>
        <v>No</v>
      </c>
      <c r="L905" s="12" t="str">
        <f t="shared" si="73"/>
        <v>Normal Weight</v>
      </c>
      <c r="M905" s="12" t="str">
        <f t="shared" si="74"/>
        <v>Diabetes</v>
      </c>
    </row>
    <row r="906" spans="1:13" x14ac:dyDescent="0.3">
      <c r="A906" s="8" t="s">
        <v>1466</v>
      </c>
      <c r="B906" s="8">
        <v>36.47</v>
      </c>
      <c r="C906" s="8">
        <v>6.21</v>
      </c>
      <c r="D906" s="8" t="s">
        <v>2380</v>
      </c>
      <c r="E906" s="8" t="s">
        <v>2380</v>
      </c>
      <c r="F906" s="8" t="s">
        <v>2380</v>
      </c>
      <c r="G906" s="8" t="s">
        <v>2381</v>
      </c>
      <c r="H906" s="8" t="s">
        <v>2380</v>
      </c>
      <c r="I906" s="12">
        <f t="shared" si="70"/>
        <v>0</v>
      </c>
      <c r="J906" s="12" t="str">
        <f t="shared" si="71"/>
        <v>No</v>
      </c>
      <c r="K906" s="12" t="str">
        <f t="shared" si="72"/>
        <v>No</v>
      </c>
      <c r="L906" s="12" t="str">
        <f t="shared" si="73"/>
        <v>Obesity</v>
      </c>
      <c r="M906" s="12" t="str">
        <f t="shared" si="74"/>
        <v>Prediabetes</v>
      </c>
    </row>
    <row r="907" spans="1:13" x14ac:dyDescent="0.3">
      <c r="A907" s="8" t="s">
        <v>1465</v>
      </c>
      <c r="B907" s="8">
        <v>49.64</v>
      </c>
      <c r="C907" s="8">
        <v>4.76</v>
      </c>
      <c r="D907" s="8" t="s">
        <v>2380</v>
      </c>
      <c r="E907" s="8" t="s">
        <v>2380</v>
      </c>
      <c r="F907" s="8" t="s">
        <v>2383</v>
      </c>
      <c r="G907" s="8">
        <v>1</v>
      </c>
      <c r="H907" s="8" t="s">
        <v>2380</v>
      </c>
      <c r="I907" s="12">
        <f t="shared" si="70"/>
        <v>1</v>
      </c>
      <c r="J907" s="12" t="str">
        <f t="shared" si="71"/>
        <v>No</v>
      </c>
      <c r="K907" s="12" t="str">
        <f t="shared" si="72"/>
        <v>No</v>
      </c>
      <c r="L907" s="12" t="str">
        <f t="shared" si="73"/>
        <v>Obesity</v>
      </c>
      <c r="M907" s="12" t="str">
        <f t="shared" si="74"/>
        <v>Normal</v>
      </c>
    </row>
    <row r="908" spans="1:13" x14ac:dyDescent="0.3">
      <c r="A908" s="8" t="s">
        <v>1464</v>
      </c>
      <c r="B908" s="8">
        <v>36.799999999999997</v>
      </c>
      <c r="C908" s="8">
        <v>5.73</v>
      </c>
      <c r="D908" s="8" t="s">
        <v>2382</v>
      </c>
      <c r="E908" s="8" t="s">
        <v>2380</v>
      </c>
      <c r="F908" s="8" t="s">
        <v>2383</v>
      </c>
      <c r="G908" s="8">
        <v>1</v>
      </c>
      <c r="H908" s="8" t="s">
        <v>2380</v>
      </c>
      <c r="I908" s="12">
        <f t="shared" si="70"/>
        <v>1</v>
      </c>
      <c r="J908" s="12" t="str">
        <f t="shared" si="71"/>
        <v>No</v>
      </c>
      <c r="K908" s="12" t="str">
        <f t="shared" si="72"/>
        <v>Yes</v>
      </c>
      <c r="L908" s="12" t="str">
        <f t="shared" si="73"/>
        <v>Obesity</v>
      </c>
      <c r="M908" s="12" t="str">
        <f t="shared" si="74"/>
        <v>Prediabetes</v>
      </c>
    </row>
    <row r="909" spans="1:13" x14ac:dyDescent="0.3">
      <c r="A909" s="8" t="s">
        <v>1463</v>
      </c>
      <c r="B909" s="8">
        <v>33.880000000000003</v>
      </c>
      <c r="C909" s="8">
        <v>10.78</v>
      </c>
      <c r="D909" s="8" t="s">
        <v>2382</v>
      </c>
      <c r="E909" s="8" t="s">
        <v>2380</v>
      </c>
      <c r="F909" s="8" t="s">
        <v>2380</v>
      </c>
      <c r="G909" s="8" t="s">
        <v>2381</v>
      </c>
      <c r="H909" s="8" t="s">
        <v>2380</v>
      </c>
      <c r="I909" s="12">
        <f t="shared" si="70"/>
        <v>0</v>
      </c>
      <c r="J909" s="12" t="str">
        <f t="shared" si="71"/>
        <v>No</v>
      </c>
      <c r="K909" s="12" t="str">
        <f t="shared" si="72"/>
        <v>Yes</v>
      </c>
      <c r="L909" s="12" t="str">
        <f t="shared" si="73"/>
        <v>Obesity</v>
      </c>
      <c r="M909" s="12" t="str">
        <f t="shared" si="74"/>
        <v>Diabetes</v>
      </c>
    </row>
    <row r="910" spans="1:13" x14ac:dyDescent="0.3">
      <c r="A910" s="8" t="s">
        <v>1462</v>
      </c>
      <c r="B910" s="8">
        <v>32.01</v>
      </c>
      <c r="C910" s="8">
        <v>5.08</v>
      </c>
      <c r="D910" s="8" t="s">
        <v>2382</v>
      </c>
      <c r="E910" s="8" t="s">
        <v>2380</v>
      </c>
      <c r="F910" s="8" t="s">
        <v>2380</v>
      </c>
      <c r="G910" s="8">
        <v>1</v>
      </c>
      <c r="H910" s="8" t="s">
        <v>2380</v>
      </c>
      <c r="I910" s="12">
        <f t="shared" si="70"/>
        <v>1</v>
      </c>
      <c r="J910" s="12" t="str">
        <f t="shared" si="71"/>
        <v>No</v>
      </c>
      <c r="K910" s="12" t="str">
        <f t="shared" si="72"/>
        <v>Yes</v>
      </c>
      <c r="L910" s="12" t="str">
        <f t="shared" si="73"/>
        <v>Obesity</v>
      </c>
      <c r="M910" s="12" t="str">
        <f t="shared" si="74"/>
        <v>Normal</v>
      </c>
    </row>
    <row r="911" spans="1:13" x14ac:dyDescent="0.3">
      <c r="A911" s="8" t="s">
        <v>1461</v>
      </c>
      <c r="B911" s="8">
        <v>33.630000000000003</v>
      </c>
      <c r="C911" s="8">
        <v>11.39</v>
      </c>
      <c r="D911" s="8" t="s">
        <v>2380</v>
      </c>
      <c r="E911" s="8" t="s">
        <v>2380</v>
      </c>
      <c r="F911" s="8" t="s">
        <v>2380</v>
      </c>
      <c r="G911" s="8" t="s">
        <v>2381</v>
      </c>
      <c r="H911" s="8" t="s">
        <v>2380</v>
      </c>
      <c r="I911" s="12">
        <f t="shared" si="70"/>
        <v>0</v>
      </c>
      <c r="J911" s="12" t="str">
        <f t="shared" si="71"/>
        <v>No</v>
      </c>
      <c r="K911" s="12" t="str">
        <f t="shared" si="72"/>
        <v>No</v>
      </c>
      <c r="L911" s="12" t="str">
        <f t="shared" si="73"/>
        <v>Obesity</v>
      </c>
      <c r="M911" s="12" t="str">
        <f t="shared" si="74"/>
        <v>Diabetes</v>
      </c>
    </row>
    <row r="912" spans="1:13" x14ac:dyDescent="0.3">
      <c r="A912" s="8" t="s">
        <v>1460</v>
      </c>
      <c r="B912" s="8">
        <v>34.865000000000002</v>
      </c>
      <c r="C912" s="8">
        <v>5.35</v>
      </c>
      <c r="D912" s="8" t="s">
        <v>2382</v>
      </c>
      <c r="E912" s="8" t="s">
        <v>2380</v>
      </c>
      <c r="F912" s="8" t="s">
        <v>2380</v>
      </c>
      <c r="G912" s="8">
        <v>1</v>
      </c>
      <c r="H912" s="8" t="s">
        <v>2380</v>
      </c>
      <c r="I912" s="12">
        <f t="shared" si="70"/>
        <v>1</v>
      </c>
      <c r="J912" s="12" t="str">
        <f t="shared" si="71"/>
        <v>No</v>
      </c>
      <c r="K912" s="12" t="str">
        <f t="shared" si="72"/>
        <v>Yes</v>
      </c>
      <c r="L912" s="12" t="str">
        <f t="shared" si="73"/>
        <v>Obesity</v>
      </c>
      <c r="M912" s="12" t="str">
        <f t="shared" si="74"/>
        <v>Normal</v>
      </c>
    </row>
    <row r="913" spans="1:13" x14ac:dyDescent="0.3">
      <c r="A913" s="8" t="s">
        <v>1459</v>
      </c>
      <c r="B913" s="8">
        <v>43.11</v>
      </c>
      <c r="C913" s="8">
        <v>5.6</v>
      </c>
      <c r="D913" s="8" t="s">
        <v>2380</v>
      </c>
      <c r="E913" s="8" t="s">
        <v>2380</v>
      </c>
      <c r="F913" s="8" t="s">
        <v>2380</v>
      </c>
      <c r="G913" s="8" t="s">
        <v>2381</v>
      </c>
      <c r="H913" s="8" t="s">
        <v>2380</v>
      </c>
      <c r="I913" s="12">
        <f t="shared" si="70"/>
        <v>0</v>
      </c>
      <c r="J913" s="12" t="str">
        <f t="shared" si="71"/>
        <v>No</v>
      </c>
      <c r="K913" s="12" t="str">
        <f t="shared" si="72"/>
        <v>No</v>
      </c>
      <c r="L913" s="12" t="str">
        <f t="shared" si="73"/>
        <v>Obesity</v>
      </c>
      <c r="M913" s="12" t="str">
        <f t="shared" si="74"/>
        <v>Normal</v>
      </c>
    </row>
    <row r="914" spans="1:13" x14ac:dyDescent="0.3">
      <c r="A914" s="8" t="s">
        <v>1458</v>
      </c>
      <c r="B914" s="8">
        <v>30.305</v>
      </c>
      <c r="C914" s="8">
        <v>4.2699999999999996</v>
      </c>
      <c r="D914" s="8" t="s">
        <v>2382</v>
      </c>
      <c r="E914" s="8" t="s">
        <v>2380</v>
      </c>
      <c r="F914" s="8" t="s">
        <v>2380</v>
      </c>
      <c r="G914" s="8">
        <v>1</v>
      </c>
      <c r="H914" s="8" t="s">
        <v>2380</v>
      </c>
      <c r="I914" s="12">
        <f t="shared" si="70"/>
        <v>1</v>
      </c>
      <c r="J914" s="12" t="str">
        <f t="shared" si="71"/>
        <v>No</v>
      </c>
      <c r="K914" s="12" t="str">
        <f t="shared" si="72"/>
        <v>Yes</v>
      </c>
      <c r="L914" s="12" t="str">
        <f t="shared" si="73"/>
        <v>Obesity</v>
      </c>
      <c r="M914" s="12" t="str">
        <f t="shared" si="74"/>
        <v>Normal</v>
      </c>
    </row>
    <row r="915" spans="1:13" x14ac:dyDescent="0.3">
      <c r="A915" s="8" t="s">
        <v>1457</v>
      </c>
      <c r="B915" s="8">
        <v>25.175000000000001</v>
      </c>
      <c r="C915" s="8">
        <v>5.57</v>
      </c>
      <c r="D915" s="8" t="s">
        <v>2382</v>
      </c>
      <c r="E915" s="8" t="s">
        <v>2380</v>
      </c>
      <c r="F915" s="8" t="s">
        <v>2380</v>
      </c>
      <c r="G915" s="8">
        <v>1</v>
      </c>
      <c r="H915" s="8" t="s">
        <v>2380</v>
      </c>
      <c r="I915" s="12">
        <f t="shared" si="70"/>
        <v>1</v>
      </c>
      <c r="J915" s="12" t="str">
        <f t="shared" si="71"/>
        <v>No</v>
      </c>
      <c r="K915" s="12" t="str">
        <f t="shared" si="72"/>
        <v>Yes</v>
      </c>
      <c r="L915" s="12" t="str">
        <f t="shared" si="73"/>
        <v>Overweight</v>
      </c>
      <c r="M915" s="12" t="str">
        <f t="shared" si="74"/>
        <v>Normal</v>
      </c>
    </row>
    <row r="916" spans="1:13" x14ac:dyDescent="0.3">
      <c r="A916" s="8" t="s">
        <v>1456</v>
      </c>
      <c r="B916" s="8">
        <v>26.8</v>
      </c>
      <c r="C916" s="8">
        <v>5.68</v>
      </c>
      <c r="D916" s="8" t="s">
        <v>2382</v>
      </c>
      <c r="E916" s="8" t="s">
        <v>2380</v>
      </c>
      <c r="F916" s="8" t="s">
        <v>2380</v>
      </c>
      <c r="G916" s="8">
        <v>1</v>
      </c>
      <c r="H916" s="8" t="s">
        <v>2380</v>
      </c>
      <c r="I916" s="12">
        <f t="shared" si="70"/>
        <v>1</v>
      </c>
      <c r="J916" s="12" t="str">
        <f t="shared" si="71"/>
        <v>No</v>
      </c>
      <c r="K916" s="12" t="str">
        <f t="shared" si="72"/>
        <v>Yes</v>
      </c>
      <c r="L916" s="12" t="str">
        <f t="shared" si="73"/>
        <v>Overweight</v>
      </c>
      <c r="M916" s="12" t="str">
        <f t="shared" si="74"/>
        <v>Normal</v>
      </c>
    </row>
    <row r="917" spans="1:13" x14ac:dyDescent="0.3">
      <c r="A917" s="8" t="s">
        <v>1455</v>
      </c>
      <c r="B917" s="8">
        <v>21.78</v>
      </c>
      <c r="C917" s="8">
        <v>5.3</v>
      </c>
      <c r="D917" s="8" t="s">
        <v>2380</v>
      </c>
      <c r="E917" s="8" t="s">
        <v>2382</v>
      </c>
      <c r="F917" s="8" t="s">
        <v>2380</v>
      </c>
      <c r="G917" s="8">
        <v>1</v>
      </c>
      <c r="H917" s="8" t="s">
        <v>2380</v>
      </c>
      <c r="I917" s="12">
        <f t="shared" si="70"/>
        <v>1</v>
      </c>
      <c r="J917" s="12" t="str">
        <f t="shared" si="71"/>
        <v>No</v>
      </c>
      <c r="K917" s="12" t="str">
        <f t="shared" si="72"/>
        <v>No</v>
      </c>
      <c r="L917" s="12" t="str">
        <f t="shared" si="73"/>
        <v>Normal Weight</v>
      </c>
      <c r="M917" s="12" t="str">
        <f t="shared" si="74"/>
        <v>Normal</v>
      </c>
    </row>
    <row r="918" spans="1:13" x14ac:dyDescent="0.3">
      <c r="A918" s="8" t="s">
        <v>1454</v>
      </c>
      <c r="B918" s="8">
        <v>30.14</v>
      </c>
      <c r="C918" s="8">
        <v>9.4499999999999993</v>
      </c>
      <c r="D918" s="8" t="s">
        <v>2382</v>
      </c>
      <c r="E918" s="8" t="s">
        <v>2380</v>
      </c>
      <c r="F918" s="8" t="s">
        <v>2380</v>
      </c>
      <c r="G918" s="8" t="s">
        <v>2381</v>
      </c>
      <c r="H918" s="8" t="s">
        <v>2380</v>
      </c>
      <c r="I918" s="12">
        <f t="shared" si="70"/>
        <v>0</v>
      </c>
      <c r="J918" s="12" t="str">
        <f t="shared" si="71"/>
        <v>No</v>
      </c>
      <c r="K918" s="12" t="str">
        <f t="shared" si="72"/>
        <v>Yes</v>
      </c>
      <c r="L918" s="12" t="str">
        <f t="shared" si="73"/>
        <v>Obesity</v>
      </c>
      <c r="M918" s="12" t="str">
        <f t="shared" si="74"/>
        <v>Diabetes</v>
      </c>
    </row>
    <row r="919" spans="1:13" x14ac:dyDescent="0.3">
      <c r="A919" s="8" t="s">
        <v>1453</v>
      </c>
      <c r="B919" s="8">
        <v>29.7</v>
      </c>
      <c r="C919" s="8">
        <v>6.79</v>
      </c>
      <c r="D919" s="8" t="s">
        <v>2382</v>
      </c>
      <c r="E919" s="8" t="s">
        <v>2380</v>
      </c>
      <c r="F919" s="8" t="s">
        <v>2380</v>
      </c>
      <c r="G919" s="8" t="s">
        <v>2381</v>
      </c>
      <c r="H919" s="8" t="s">
        <v>2380</v>
      </c>
      <c r="I919" s="12">
        <f t="shared" si="70"/>
        <v>0</v>
      </c>
      <c r="J919" s="12" t="str">
        <f t="shared" si="71"/>
        <v>No</v>
      </c>
      <c r="K919" s="12" t="str">
        <f t="shared" si="72"/>
        <v>Yes</v>
      </c>
      <c r="L919" s="12" t="str">
        <f t="shared" si="73"/>
        <v>Overweight</v>
      </c>
      <c r="M919" s="12" t="str">
        <f t="shared" si="74"/>
        <v>Diabetes</v>
      </c>
    </row>
    <row r="920" spans="1:13" x14ac:dyDescent="0.3">
      <c r="A920" s="8" t="s">
        <v>1452</v>
      </c>
      <c r="B920" s="8">
        <v>32.395000000000003</v>
      </c>
      <c r="C920" s="8">
        <v>11.1</v>
      </c>
      <c r="D920" s="8" t="s">
        <v>2382</v>
      </c>
      <c r="E920" s="8" t="s">
        <v>2380</v>
      </c>
      <c r="F920" s="8" t="s">
        <v>2380</v>
      </c>
      <c r="G920" s="8" t="s">
        <v>2381</v>
      </c>
      <c r="H920" s="8" t="s">
        <v>2380</v>
      </c>
      <c r="I920" s="12">
        <f t="shared" si="70"/>
        <v>0</v>
      </c>
      <c r="J920" s="12" t="str">
        <f t="shared" si="71"/>
        <v>No</v>
      </c>
      <c r="K920" s="12" t="str">
        <f t="shared" si="72"/>
        <v>Yes</v>
      </c>
      <c r="L920" s="12" t="str">
        <f t="shared" si="73"/>
        <v>Obesity</v>
      </c>
      <c r="M920" s="12" t="str">
        <f t="shared" si="74"/>
        <v>Diabetes</v>
      </c>
    </row>
    <row r="921" spans="1:13" x14ac:dyDescent="0.3">
      <c r="A921" s="8" t="s">
        <v>1451</v>
      </c>
      <c r="B921" s="8">
        <v>36.64</v>
      </c>
      <c r="C921" s="8">
        <v>7.26</v>
      </c>
      <c r="D921" s="8" t="s">
        <v>2380</v>
      </c>
      <c r="E921" s="8" t="s">
        <v>2380</v>
      </c>
      <c r="F921" s="8" t="s">
        <v>2380</v>
      </c>
      <c r="G921" s="8" t="s">
        <v>2381</v>
      </c>
      <c r="H921" s="8" t="s">
        <v>2380</v>
      </c>
      <c r="I921" s="12">
        <f t="shared" si="70"/>
        <v>0</v>
      </c>
      <c r="J921" s="12" t="str">
        <f t="shared" si="71"/>
        <v>No</v>
      </c>
      <c r="K921" s="12" t="str">
        <f t="shared" si="72"/>
        <v>No</v>
      </c>
      <c r="L921" s="12" t="str">
        <f t="shared" si="73"/>
        <v>Obesity</v>
      </c>
      <c r="M921" s="12" t="str">
        <f t="shared" si="74"/>
        <v>Diabetes</v>
      </c>
    </row>
    <row r="922" spans="1:13" x14ac:dyDescent="0.3">
      <c r="A922" s="8" t="s">
        <v>1450</v>
      </c>
      <c r="B922" s="8">
        <v>39.049999999999997</v>
      </c>
      <c r="C922" s="8">
        <v>5.27</v>
      </c>
      <c r="D922" s="8" t="s">
        <v>2382</v>
      </c>
      <c r="E922" s="8" t="s">
        <v>2380</v>
      </c>
      <c r="F922" s="8" t="s">
        <v>2380</v>
      </c>
      <c r="G922" s="8">
        <v>1</v>
      </c>
      <c r="H922" s="8" t="s">
        <v>2380</v>
      </c>
      <c r="I922" s="12">
        <f t="shared" si="70"/>
        <v>1</v>
      </c>
      <c r="J922" s="12" t="str">
        <f t="shared" si="71"/>
        <v>No</v>
      </c>
      <c r="K922" s="12" t="str">
        <f t="shared" si="72"/>
        <v>Yes</v>
      </c>
      <c r="L922" s="12" t="str">
        <f t="shared" si="73"/>
        <v>Obesity</v>
      </c>
      <c r="M922" s="12" t="str">
        <f t="shared" si="74"/>
        <v>Normal</v>
      </c>
    </row>
    <row r="923" spans="1:13" x14ac:dyDescent="0.3">
      <c r="A923" s="8" t="s">
        <v>1449</v>
      </c>
      <c r="B923" s="8">
        <v>33.1</v>
      </c>
      <c r="C923" s="8">
        <v>5.46</v>
      </c>
      <c r="D923" s="8" t="s">
        <v>2382</v>
      </c>
      <c r="E923" s="8" t="s">
        <v>2380</v>
      </c>
      <c r="F923" s="8" t="s">
        <v>2380</v>
      </c>
      <c r="G923" s="8">
        <v>1</v>
      </c>
      <c r="H923" s="8" t="s">
        <v>2380</v>
      </c>
      <c r="I923" s="12">
        <f t="shared" si="70"/>
        <v>1</v>
      </c>
      <c r="J923" s="12" t="str">
        <f t="shared" si="71"/>
        <v>No</v>
      </c>
      <c r="K923" s="12" t="str">
        <f t="shared" si="72"/>
        <v>Yes</v>
      </c>
      <c r="L923" s="12" t="str">
        <f t="shared" si="73"/>
        <v>Obesity</v>
      </c>
      <c r="M923" s="12" t="str">
        <f t="shared" si="74"/>
        <v>Normal</v>
      </c>
    </row>
    <row r="924" spans="1:13" x14ac:dyDescent="0.3">
      <c r="A924" s="8" t="s">
        <v>1448</v>
      </c>
      <c r="B924" s="8">
        <v>31.824999999999999</v>
      </c>
      <c r="C924" s="8">
        <v>8.1300000000000008</v>
      </c>
      <c r="D924" s="8" t="s">
        <v>2380</v>
      </c>
      <c r="E924" s="8" t="s">
        <v>2380</v>
      </c>
      <c r="F924" s="8" t="s">
        <v>2380</v>
      </c>
      <c r="G924" s="8" t="s">
        <v>2381</v>
      </c>
      <c r="H924" s="8" t="s">
        <v>2380</v>
      </c>
      <c r="I924" s="12">
        <f t="shared" si="70"/>
        <v>0</v>
      </c>
      <c r="J924" s="12" t="str">
        <f t="shared" si="71"/>
        <v>No</v>
      </c>
      <c r="K924" s="12" t="str">
        <f t="shared" si="72"/>
        <v>No</v>
      </c>
      <c r="L924" s="12" t="str">
        <f t="shared" si="73"/>
        <v>Obesity</v>
      </c>
      <c r="M924" s="12" t="str">
        <f t="shared" si="74"/>
        <v>Diabetes</v>
      </c>
    </row>
    <row r="925" spans="1:13" x14ac:dyDescent="0.3">
      <c r="A925" s="8" t="s">
        <v>1447</v>
      </c>
      <c r="B925" s="8">
        <v>29</v>
      </c>
      <c r="C925" s="8">
        <v>4.25</v>
      </c>
      <c r="D925" s="8" t="s">
        <v>2382</v>
      </c>
      <c r="E925" s="8" t="s">
        <v>2380</v>
      </c>
      <c r="F925" s="8" t="s">
        <v>2380</v>
      </c>
      <c r="G925" s="8">
        <v>1</v>
      </c>
      <c r="H925" s="8" t="s">
        <v>2380</v>
      </c>
      <c r="I925" s="12">
        <f t="shared" si="70"/>
        <v>1</v>
      </c>
      <c r="J925" s="12" t="str">
        <f t="shared" si="71"/>
        <v>No</v>
      </c>
      <c r="K925" s="12" t="str">
        <f t="shared" si="72"/>
        <v>Yes</v>
      </c>
      <c r="L925" s="12" t="str">
        <f t="shared" si="73"/>
        <v>Overweight</v>
      </c>
      <c r="M925" s="12" t="str">
        <f t="shared" si="74"/>
        <v>Normal</v>
      </c>
    </row>
    <row r="926" spans="1:13" x14ac:dyDescent="0.3">
      <c r="A926" s="8" t="s">
        <v>1446</v>
      </c>
      <c r="B926" s="8">
        <v>30.495000000000001</v>
      </c>
      <c r="C926" s="8">
        <v>8.68</v>
      </c>
      <c r="D926" s="8" t="s">
        <v>2380</v>
      </c>
      <c r="E926" s="8" t="s">
        <v>2380</v>
      </c>
      <c r="F926" s="8" t="s">
        <v>2380</v>
      </c>
      <c r="G926" s="8" t="s">
        <v>2381</v>
      </c>
      <c r="H926" s="8" t="s">
        <v>2380</v>
      </c>
      <c r="I926" s="12">
        <f t="shared" si="70"/>
        <v>0</v>
      </c>
      <c r="J926" s="12" t="str">
        <f t="shared" si="71"/>
        <v>No</v>
      </c>
      <c r="K926" s="12" t="str">
        <f t="shared" si="72"/>
        <v>No</v>
      </c>
      <c r="L926" s="12" t="str">
        <f t="shared" si="73"/>
        <v>Obesity</v>
      </c>
      <c r="M926" s="12" t="str">
        <f t="shared" si="74"/>
        <v>Diabetes</v>
      </c>
    </row>
    <row r="927" spans="1:13" x14ac:dyDescent="0.3">
      <c r="A927" s="8" t="s">
        <v>1445</v>
      </c>
      <c r="B927" s="8">
        <v>25.2</v>
      </c>
      <c r="C927" s="8">
        <v>6.25</v>
      </c>
      <c r="D927" s="8" t="s">
        <v>2382</v>
      </c>
      <c r="E927" s="8" t="s">
        <v>2380</v>
      </c>
      <c r="F927" s="8" t="s">
        <v>2380</v>
      </c>
      <c r="G927" s="8">
        <v>1</v>
      </c>
      <c r="H927" s="8" t="s">
        <v>2380</v>
      </c>
      <c r="I927" s="12">
        <f t="shared" si="70"/>
        <v>1</v>
      </c>
      <c r="J927" s="12" t="str">
        <f t="shared" si="71"/>
        <v>No</v>
      </c>
      <c r="K927" s="12" t="str">
        <f t="shared" si="72"/>
        <v>Yes</v>
      </c>
      <c r="L927" s="12" t="str">
        <f t="shared" si="73"/>
        <v>Overweight</v>
      </c>
      <c r="M927" s="12" t="str">
        <f t="shared" si="74"/>
        <v>Prediabetes</v>
      </c>
    </row>
    <row r="928" spans="1:13" x14ac:dyDescent="0.3">
      <c r="A928" s="8" t="s">
        <v>1444</v>
      </c>
      <c r="B928" s="8">
        <v>22.77</v>
      </c>
      <c r="C928" s="8">
        <v>4.47</v>
      </c>
      <c r="D928" s="8" t="s">
        <v>2382</v>
      </c>
      <c r="E928" s="8" t="s">
        <v>2380</v>
      </c>
      <c r="F928" s="8" t="s">
        <v>2380</v>
      </c>
      <c r="G928" s="8">
        <v>1</v>
      </c>
      <c r="H928" s="8" t="s">
        <v>2380</v>
      </c>
      <c r="I928" s="12">
        <f t="shared" si="70"/>
        <v>1</v>
      </c>
      <c r="J928" s="12" t="str">
        <f t="shared" si="71"/>
        <v>No</v>
      </c>
      <c r="K928" s="12" t="str">
        <f t="shared" si="72"/>
        <v>Yes</v>
      </c>
      <c r="L928" s="12" t="str">
        <f t="shared" si="73"/>
        <v>Normal Weight</v>
      </c>
      <c r="M928" s="12" t="str">
        <f t="shared" si="74"/>
        <v>Normal</v>
      </c>
    </row>
    <row r="929" spans="1:13" x14ac:dyDescent="0.3">
      <c r="A929" s="8" t="s">
        <v>1443</v>
      </c>
      <c r="B929" s="8">
        <v>23.18</v>
      </c>
      <c r="C929" s="8">
        <v>8.31</v>
      </c>
      <c r="D929" s="8" t="s">
        <v>2380</v>
      </c>
      <c r="E929" s="8" t="s">
        <v>2380</v>
      </c>
      <c r="F929" s="8" t="s">
        <v>2380</v>
      </c>
      <c r="G929" s="8" t="s">
        <v>2381</v>
      </c>
      <c r="H929" s="8" t="s">
        <v>2380</v>
      </c>
      <c r="I929" s="12">
        <f t="shared" si="70"/>
        <v>0</v>
      </c>
      <c r="J929" s="12" t="str">
        <f t="shared" si="71"/>
        <v>No</v>
      </c>
      <c r="K929" s="12" t="str">
        <f t="shared" si="72"/>
        <v>No</v>
      </c>
      <c r="L929" s="12" t="str">
        <f t="shared" si="73"/>
        <v>Normal Weight</v>
      </c>
      <c r="M929" s="12" t="str">
        <f t="shared" si="74"/>
        <v>Diabetes</v>
      </c>
    </row>
    <row r="930" spans="1:13" x14ac:dyDescent="0.3">
      <c r="A930" s="8" t="s">
        <v>1442</v>
      </c>
      <c r="B930" s="8">
        <v>35.409999999999997</v>
      </c>
      <c r="C930" s="8">
        <v>5.68</v>
      </c>
      <c r="D930" s="8" t="s">
        <v>2380</v>
      </c>
      <c r="E930" s="8" t="s">
        <v>2380</v>
      </c>
      <c r="F930" s="8" t="s">
        <v>2380</v>
      </c>
      <c r="G930" s="8" t="s">
        <v>2381</v>
      </c>
      <c r="H930" s="8" t="s">
        <v>2380</v>
      </c>
      <c r="I930" s="12">
        <f t="shared" si="70"/>
        <v>0</v>
      </c>
      <c r="J930" s="12" t="str">
        <f t="shared" si="71"/>
        <v>No</v>
      </c>
      <c r="K930" s="12" t="str">
        <f t="shared" si="72"/>
        <v>No</v>
      </c>
      <c r="L930" s="12" t="str">
        <f t="shared" si="73"/>
        <v>Obesity</v>
      </c>
      <c r="M930" s="12" t="str">
        <f t="shared" si="74"/>
        <v>Normal</v>
      </c>
    </row>
    <row r="931" spans="1:13" x14ac:dyDescent="0.3">
      <c r="A931" s="8" t="s">
        <v>1441</v>
      </c>
      <c r="B931" s="8">
        <v>32.11</v>
      </c>
      <c r="C931" s="8">
        <v>4.75</v>
      </c>
      <c r="D931" s="8" t="s">
        <v>2382</v>
      </c>
      <c r="E931" s="8" t="s">
        <v>2380</v>
      </c>
      <c r="F931" s="8" t="s">
        <v>2380</v>
      </c>
      <c r="G931" s="8">
        <v>2</v>
      </c>
      <c r="H931" s="8" t="s">
        <v>2380</v>
      </c>
      <c r="I931" s="12">
        <f t="shared" si="70"/>
        <v>2</v>
      </c>
      <c r="J931" s="12" t="str">
        <f t="shared" si="71"/>
        <v>No</v>
      </c>
      <c r="K931" s="12" t="str">
        <f t="shared" si="72"/>
        <v>Yes</v>
      </c>
      <c r="L931" s="12" t="str">
        <f t="shared" si="73"/>
        <v>Obesity</v>
      </c>
      <c r="M931" s="12" t="str">
        <f t="shared" si="74"/>
        <v>Normal</v>
      </c>
    </row>
    <row r="932" spans="1:13" x14ac:dyDescent="0.3">
      <c r="A932" s="8" t="s">
        <v>1440</v>
      </c>
      <c r="B932" s="8">
        <v>34.479999999999997</v>
      </c>
      <c r="C932" s="8">
        <v>6.31</v>
      </c>
      <c r="D932" s="8" t="s">
        <v>2380</v>
      </c>
      <c r="E932" s="8" t="s">
        <v>2380</v>
      </c>
      <c r="F932" s="8" t="s">
        <v>2383</v>
      </c>
      <c r="G932" s="8">
        <v>1</v>
      </c>
      <c r="H932" s="8" t="s">
        <v>2380</v>
      </c>
      <c r="I932" s="12">
        <f t="shared" si="70"/>
        <v>1</v>
      </c>
      <c r="J932" s="12" t="str">
        <f t="shared" si="71"/>
        <v>No</v>
      </c>
      <c r="K932" s="12" t="str">
        <f t="shared" si="72"/>
        <v>No</v>
      </c>
      <c r="L932" s="12" t="str">
        <f t="shared" si="73"/>
        <v>Obesity</v>
      </c>
      <c r="M932" s="12" t="str">
        <f t="shared" si="74"/>
        <v>Prediabetes</v>
      </c>
    </row>
    <row r="933" spans="1:13" x14ac:dyDescent="0.3">
      <c r="A933" s="8" t="s">
        <v>1439</v>
      </c>
      <c r="B933" s="8">
        <v>34.39</v>
      </c>
      <c r="C933" s="8">
        <v>6.28</v>
      </c>
      <c r="D933" s="8" t="s">
        <v>2382</v>
      </c>
      <c r="E933" s="8" t="s">
        <v>2380</v>
      </c>
      <c r="F933" s="8" t="s">
        <v>2380</v>
      </c>
      <c r="G933" s="8">
        <v>1</v>
      </c>
      <c r="H933" s="8" t="s">
        <v>2380</v>
      </c>
      <c r="I933" s="12">
        <f t="shared" si="70"/>
        <v>1</v>
      </c>
      <c r="J933" s="12" t="str">
        <f t="shared" si="71"/>
        <v>No</v>
      </c>
      <c r="K933" s="12" t="str">
        <f t="shared" si="72"/>
        <v>Yes</v>
      </c>
      <c r="L933" s="12" t="str">
        <f t="shared" si="73"/>
        <v>Obesity</v>
      </c>
      <c r="M933" s="12" t="str">
        <f t="shared" si="74"/>
        <v>Prediabetes</v>
      </c>
    </row>
    <row r="934" spans="1:13" x14ac:dyDescent="0.3">
      <c r="A934" s="8" t="s">
        <v>1438</v>
      </c>
      <c r="B934" s="8">
        <v>26.4</v>
      </c>
      <c r="C934" s="8">
        <v>9.2899999999999991</v>
      </c>
      <c r="D934" s="8" t="s">
        <v>2382</v>
      </c>
      <c r="E934" s="8" t="s">
        <v>2380</v>
      </c>
      <c r="F934" s="8" t="s">
        <v>2383</v>
      </c>
      <c r="G934" s="8">
        <v>1</v>
      </c>
      <c r="H934" s="8" t="s">
        <v>2380</v>
      </c>
      <c r="I934" s="12">
        <f t="shared" si="70"/>
        <v>1</v>
      </c>
      <c r="J934" s="12" t="str">
        <f t="shared" si="71"/>
        <v>No</v>
      </c>
      <c r="K934" s="12" t="str">
        <f t="shared" si="72"/>
        <v>Yes</v>
      </c>
      <c r="L934" s="12" t="str">
        <f t="shared" si="73"/>
        <v>Overweight</v>
      </c>
      <c r="M934" s="12" t="str">
        <f t="shared" si="74"/>
        <v>Diabetes</v>
      </c>
    </row>
    <row r="935" spans="1:13" x14ac:dyDescent="0.3">
      <c r="A935" s="8" t="s">
        <v>1437</v>
      </c>
      <c r="B935" s="8">
        <v>28.1</v>
      </c>
      <c r="C935" s="8">
        <v>5.79</v>
      </c>
      <c r="D935" s="8" t="s">
        <v>2382</v>
      </c>
      <c r="E935" s="8" t="s">
        <v>2380</v>
      </c>
      <c r="F935" s="8" t="s">
        <v>2383</v>
      </c>
      <c r="G935" s="8">
        <v>1</v>
      </c>
      <c r="H935" s="8" t="s">
        <v>2380</v>
      </c>
      <c r="I935" s="12">
        <f t="shared" si="70"/>
        <v>1</v>
      </c>
      <c r="J935" s="12" t="str">
        <f t="shared" si="71"/>
        <v>No</v>
      </c>
      <c r="K935" s="12" t="str">
        <f t="shared" si="72"/>
        <v>Yes</v>
      </c>
      <c r="L935" s="12" t="str">
        <f t="shared" si="73"/>
        <v>Overweight</v>
      </c>
      <c r="M935" s="12" t="str">
        <f t="shared" si="74"/>
        <v>Prediabetes</v>
      </c>
    </row>
    <row r="936" spans="1:13" x14ac:dyDescent="0.3">
      <c r="A936" s="8" t="s">
        <v>1436</v>
      </c>
      <c r="B936" s="8">
        <v>27</v>
      </c>
      <c r="C936" s="8">
        <v>4.54</v>
      </c>
      <c r="D936" s="8" t="s">
        <v>2382</v>
      </c>
      <c r="E936" s="8" t="s">
        <v>2380</v>
      </c>
      <c r="F936" s="8" t="s">
        <v>2380</v>
      </c>
      <c r="G936" s="8">
        <v>1</v>
      </c>
      <c r="H936" s="8" t="s">
        <v>2380</v>
      </c>
      <c r="I936" s="12">
        <f t="shared" si="70"/>
        <v>1</v>
      </c>
      <c r="J936" s="12" t="str">
        <f t="shared" si="71"/>
        <v>No</v>
      </c>
      <c r="K936" s="12" t="str">
        <f t="shared" si="72"/>
        <v>Yes</v>
      </c>
      <c r="L936" s="12" t="str">
        <f t="shared" si="73"/>
        <v>Overweight</v>
      </c>
      <c r="M936" s="12" t="str">
        <f t="shared" si="74"/>
        <v>Normal</v>
      </c>
    </row>
    <row r="937" spans="1:13" x14ac:dyDescent="0.3">
      <c r="A937" s="8" t="s">
        <v>1435</v>
      </c>
      <c r="B937" s="8">
        <v>28.594999999999999</v>
      </c>
      <c r="C937" s="8">
        <v>4.68</v>
      </c>
      <c r="D937" s="8" t="s">
        <v>2382</v>
      </c>
      <c r="E937" s="8" t="s">
        <v>2380</v>
      </c>
      <c r="F937" s="8" t="s">
        <v>2380</v>
      </c>
      <c r="G937" s="8">
        <v>1</v>
      </c>
      <c r="H937" s="8" t="s">
        <v>2380</v>
      </c>
      <c r="I937" s="12">
        <f t="shared" si="70"/>
        <v>1</v>
      </c>
      <c r="J937" s="12" t="str">
        <f t="shared" si="71"/>
        <v>No</v>
      </c>
      <c r="K937" s="12" t="str">
        <f t="shared" si="72"/>
        <v>Yes</v>
      </c>
      <c r="L937" s="12" t="str">
        <f t="shared" si="73"/>
        <v>Overweight</v>
      </c>
      <c r="M937" s="12" t="str">
        <f t="shared" si="74"/>
        <v>Normal</v>
      </c>
    </row>
    <row r="938" spans="1:13" x14ac:dyDescent="0.3">
      <c r="A938" s="8" t="s">
        <v>1434</v>
      </c>
      <c r="B938" s="8">
        <v>36.799999999999997</v>
      </c>
      <c r="C938" s="8">
        <v>5.88</v>
      </c>
      <c r="D938" s="8" t="s">
        <v>2380</v>
      </c>
      <c r="E938" s="8" t="s">
        <v>2380</v>
      </c>
      <c r="F938" s="8" t="s">
        <v>2380</v>
      </c>
      <c r="G938" s="8">
        <v>1</v>
      </c>
      <c r="H938" s="8" t="s">
        <v>2380</v>
      </c>
      <c r="I938" s="12">
        <f t="shared" si="70"/>
        <v>1</v>
      </c>
      <c r="J938" s="12" t="str">
        <f t="shared" si="71"/>
        <v>No</v>
      </c>
      <c r="K938" s="12" t="str">
        <f t="shared" si="72"/>
        <v>No</v>
      </c>
      <c r="L938" s="12" t="str">
        <f t="shared" si="73"/>
        <v>Obesity</v>
      </c>
      <c r="M938" s="12" t="str">
        <f t="shared" si="74"/>
        <v>Prediabetes</v>
      </c>
    </row>
    <row r="939" spans="1:13" x14ac:dyDescent="0.3">
      <c r="A939" s="8" t="s">
        <v>1433</v>
      </c>
      <c r="B939" s="8">
        <v>23.75</v>
      </c>
      <c r="C939" s="8">
        <v>5.42</v>
      </c>
      <c r="D939" s="8" t="s">
        <v>2382</v>
      </c>
      <c r="E939" s="8" t="s">
        <v>2380</v>
      </c>
      <c r="F939" s="8" t="s">
        <v>2383</v>
      </c>
      <c r="G939" s="8">
        <v>1</v>
      </c>
      <c r="H939" s="8" t="s">
        <v>2380</v>
      </c>
      <c r="I939" s="12">
        <f t="shared" si="70"/>
        <v>1</v>
      </c>
      <c r="J939" s="12" t="str">
        <f t="shared" si="71"/>
        <v>No</v>
      </c>
      <c r="K939" s="12" t="str">
        <f t="shared" si="72"/>
        <v>Yes</v>
      </c>
      <c r="L939" s="12" t="str">
        <f t="shared" si="73"/>
        <v>Normal Weight</v>
      </c>
      <c r="M939" s="12" t="str">
        <f t="shared" si="74"/>
        <v>Normal</v>
      </c>
    </row>
    <row r="940" spans="1:13" x14ac:dyDescent="0.3">
      <c r="A940" s="8" t="s">
        <v>1432</v>
      </c>
      <c r="B940" s="8">
        <v>35.619999999999997</v>
      </c>
      <c r="C940" s="8">
        <v>4.16</v>
      </c>
      <c r="D940" s="8" t="s">
        <v>2380</v>
      </c>
      <c r="E940" s="8" t="s">
        <v>2380</v>
      </c>
      <c r="F940" s="8" t="s">
        <v>2380</v>
      </c>
      <c r="G940" s="8" t="s">
        <v>2381</v>
      </c>
      <c r="H940" s="8" t="s">
        <v>2380</v>
      </c>
      <c r="I940" s="12">
        <f t="shared" si="70"/>
        <v>0</v>
      </c>
      <c r="J940" s="12" t="str">
        <f t="shared" si="71"/>
        <v>No</v>
      </c>
      <c r="K940" s="12" t="str">
        <f t="shared" si="72"/>
        <v>No</v>
      </c>
      <c r="L940" s="12" t="str">
        <f t="shared" si="73"/>
        <v>Obesity</v>
      </c>
      <c r="M940" s="12" t="str">
        <f t="shared" si="74"/>
        <v>Normal</v>
      </c>
    </row>
    <row r="941" spans="1:13" x14ac:dyDescent="0.3">
      <c r="A941" s="8" t="s">
        <v>1431</v>
      </c>
      <c r="B941" s="8">
        <v>30.69</v>
      </c>
      <c r="C941" s="8">
        <v>7.05</v>
      </c>
      <c r="D941" s="8" t="s">
        <v>2382</v>
      </c>
      <c r="E941" s="8" t="s">
        <v>2380</v>
      </c>
      <c r="F941" s="8" t="s">
        <v>2380</v>
      </c>
      <c r="G941" s="8">
        <v>2</v>
      </c>
      <c r="H941" s="8" t="s">
        <v>2380</v>
      </c>
      <c r="I941" s="12">
        <f t="shared" si="70"/>
        <v>2</v>
      </c>
      <c r="J941" s="12" t="str">
        <f t="shared" si="71"/>
        <v>No</v>
      </c>
      <c r="K941" s="12" t="str">
        <f t="shared" si="72"/>
        <v>Yes</v>
      </c>
      <c r="L941" s="12" t="str">
        <f t="shared" si="73"/>
        <v>Obesity</v>
      </c>
      <c r="M941" s="12" t="str">
        <f t="shared" si="74"/>
        <v>Diabetes</v>
      </c>
    </row>
    <row r="942" spans="1:13" x14ac:dyDescent="0.3">
      <c r="A942" s="8" t="s">
        <v>1430</v>
      </c>
      <c r="B942" s="8">
        <v>35.799999999999997</v>
      </c>
      <c r="C942" s="8">
        <v>5.63</v>
      </c>
      <c r="D942" s="8" t="s">
        <v>2382</v>
      </c>
      <c r="E942" s="8" t="s">
        <v>2380</v>
      </c>
      <c r="F942" s="8" t="s">
        <v>2380</v>
      </c>
      <c r="G942" s="8">
        <v>2</v>
      </c>
      <c r="H942" s="8" t="s">
        <v>2380</v>
      </c>
      <c r="I942" s="12">
        <f t="shared" si="70"/>
        <v>2</v>
      </c>
      <c r="J942" s="12" t="str">
        <f t="shared" si="71"/>
        <v>No</v>
      </c>
      <c r="K942" s="12" t="str">
        <f t="shared" si="72"/>
        <v>Yes</v>
      </c>
      <c r="L942" s="12" t="str">
        <f t="shared" si="73"/>
        <v>Obesity</v>
      </c>
      <c r="M942" s="12" t="str">
        <f t="shared" si="74"/>
        <v>Normal</v>
      </c>
    </row>
    <row r="943" spans="1:13" x14ac:dyDescent="0.3">
      <c r="A943" s="8" t="s">
        <v>1429</v>
      </c>
      <c r="B943" s="8">
        <v>28.785</v>
      </c>
      <c r="C943" s="8">
        <v>4.24</v>
      </c>
      <c r="D943" s="8" t="s">
        <v>2382</v>
      </c>
      <c r="E943" s="8" t="s">
        <v>2380</v>
      </c>
      <c r="F943" s="8" t="s">
        <v>2380</v>
      </c>
      <c r="G943" s="8">
        <v>2</v>
      </c>
      <c r="H943" s="8" t="s">
        <v>2380</v>
      </c>
      <c r="I943" s="12">
        <f t="shared" si="70"/>
        <v>2</v>
      </c>
      <c r="J943" s="12" t="str">
        <f t="shared" si="71"/>
        <v>No</v>
      </c>
      <c r="K943" s="12" t="str">
        <f t="shared" si="72"/>
        <v>Yes</v>
      </c>
      <c r="L943" s="12" t="str">
        <f t="shared" si="73"/>
        <v>Overweight</v>
      </c>
      <c r="M943" s="12" t="str">
        <f t="shared" si="74"/>
        <v>Normal</v>
      </c>
    </row>
    <row r="944" spans="1:13" x14ac:dyDescent="0.3">
      <c r="A944" s="8" t="s">
        <v>1428</v>
      </c>
      <c r="B944" s="8">
        <v>28.594999999999999</v>
      </c>
      <c r="C944" s="8">
        <v>4.96</v>
      </c>
      <c r="D944" s="8" t="s">
        <v>2382</v>
      </c>
      <c r="E944" s="8" t="s">
        <v>2380</v>
      </c>
      <c r="F944" s="8" t="s">
        <v>2380</v>
      </c>
      <c r="G944" s="8">
        <v>2</v>
      </c>
      <c r="H944" s="8" t="s">
        <v>2380</v>
      </c>
      <c r="I944" s="12">
        <f t="shared" si="70"/>
        <v>2</v>
      </c>
      <c r="J944" s="12" t="str">
        <f t="shared" si="71"/>
        <v>No</v>
      </c>
      <c r="K944" s="12" t="str">
        <f t="shared" si="72"/>
        <v>Yes</v>
      </c>
      <c r="L944" s="12" t="str">
        <f t="shared" si="73"/>
        <v>Overweight</v>
      </c>
      <c r="M944" s="12" t="str">
        <f t="shared" si="74"/>
        <v>Normal</v>
      </c>
    </row>
    <row r="945" spans="1:13" x14ac:dyDescent="0.3">
      <c r="A945" s="8" t="s">
        <v>1427</v>
      </c>
      <c r="B945" s="8">
        <v>48.75</v>
      </c>
      <c r="C945" s="8">
        <v>4.34</v>
      </c>
      <c r="D945" s="8" t="s">
        <v>2380</v>
      </c>
      <c r="E945" s="8" t="s">
        <v>2380</v>
      </c>
      <c r="F945" s="8" t="s">
        <v>2380</v>
      </c>
      <c r="G945" s="8" t="s">
        <v>2381</v>
      </c>
      <c r="H945" s="8" t="s">
        <v>2380</v>
      </c>
      <c r="I945" s="12">
        <f t="shared" si="70"/>
        <v>0</v>
      </c>
      <c r="J945" s="12" t="str">
        <f t="shared" si="71"/>
        <v>No</v>
      </c>
      <c r="K945" s="12" t="str">
        <f t="shared" si="72"/>
        <v>No</v>
      </c>
      <c r="L945" s="12" t="str">
        <f t="shared" si="73"/>
        <v>Obesity</v>
      </c>
      <c r="M945" s="12" t="str">
        <f t="shared" si="74"/>
        <v>Normal</v>
      </c>
    </row>
    <row r="946" spans="1:13" x14ac:dyDescent="0.3">
      <c r="A946" s="8" t="s">
        <v>1426</v>
      </c>
      <c r="B946" s="8">
        <v>28.31</v>
      </c>
      <c r="C946" s="8">
        <v>5.43</v>
      </c>
      <c r="D946" s="8" t="s">
        <v>2382</v>
      </c>
      <c r="E946" s="8" t="s">
        <v>2380</v>
      </c>
      <c r="F946" s="8" t="s">
        <v>2380</v>
      </c>
      <c r="G946" s="8">
        <v>2</v>
      </c>
      <c r="H946" s="8" t="s">
        <v>2380</v>
      </c>
      <c r="I946" s="12">
        <f t="shared" si="70"/>
        <v>2</v>
      </c>
      <c r="J946" s="12" t="str">
        <f t="shared" si="71"/>
        <v>No</v>
      </c>
      <c r="K946" s="12" t="str">
        <f t="shared" si="72"/>
        <v>Yes</v>
      </c>
      <c r="L946" s="12" t="str">
        <f t="shared" si="73"/>
        <v>Overweight</v>
      </c>
      <c r="M946" s="12" t="str">
        <f t="shared" si="74"/>
        <v>Normal</v>
      </c>
    </row>
    <row r="947" spans="1:13" x14ac:dyDescent="0.3">
      <c r="A947" s="8" t="s">
        <v>1425</v>
      </c>
      <c r="B947" s="8">
        <v>38.39</v>
      </c>
      <c r="C947" s="8">
        <v>8.33</v>
      </c>
      <c r="D947" s="8" t="s">
        <v>2382</v>
      </c>
      <c r="E947" s="8" t="s">
        <v>2380</v>
      </c>
      <c r="F947" s="8" t="s">
        <v>2380</v>
      </c>
      <c r="G947" s="8">
        <v>1</v>
      </c>
      <c r="H947" s="8" t="s">
        <v>2380</v>
      </c>
      <c r="I947" s="12">
        <f t="shared" si="70"/>
        <v>1</v>
      </c>
      <c r="J947" s="12" t="str">
        <f t="shared" si="71"/>
        <v>No</v>
      </c>
      <c r="K947" s="12" t="str">
        <f t="shared" si="72"/>
        <v>Yes</v>
      </c>
      <c r="L947" s="12" t="str">
        <f t="shared" si="73"/>
        <v>Obesity</v>
      </c>
      <c r="M947" s="12" t="str">
        <f t="shared" si="74"/>
        <v>Diabetes</v>
      </c>
    </row>
    <row r="948" spans="1:13" x14ac:dyDescent="0.3">
      <c r="A948" s="8" t="s">
        <v>1424</v>
      </c>
      <c r="B948" s="8">
        <v>25.87</v>
      </c>
      <c r="C948" s="8">
        <v>5.63</v>
      </c>
      <c r="D948" s="8" t="s">
        <v>2382</v>
      </c>
      <c r="E948" s="8" t="s">
        <v>2380</v>
      </c>
      <c r="F948" s="8" t="s">
        <v>2380</v>
      </c>
      <c r="G948" s="8">
        <v>1</v>
      </c>
      <c r="H948" s="8" t="s">
        <v>2380</v>
      </c>
      <c r="I948" s="12">
        <f t="shared" si="70"/>
        <v>1</v>
      </c>
      <c r="J948" s="12" t="str">
        <f t="shared" si="71"/>
        <v>No</v>
      </c>
      <c r="K948" s="12" t="str">
        <f t="shared" si="72"/>
        <v>Yes</v>
      </c>
      <c r="L948" s="12" t="str">
        <f t="shared" si="73"/>
        <v>Overweight</v>
      </c>
      <c r="M948" s="12" t="str">
        <f t="shared" si="74"/>
        <v>Normal</v>
      </c>
    </row>
    <row r="949" spans="1:13" x14ac:dyDescent="0.3">
      <c r="A949" s="8" t="s">
        <v>1423</v>
      </c>
      <c r="B949" s="8">
        <v>43.7</v>
      </c>
      <c r="C949" s="8">
        <v>7.23</v>
      </c>
      <c r="D949" s="8" t="s">
        <v>2380</v>
      </c>
      <c r="E949" s="8" t="s">
        <v>2380</v>
      </c>
      <c r="F949" s="8" t="s">
        <v>2380</v>
      </c>
      <c r="G949" s="8" t="s">
        <v>2381</v>
      </c>
      <c r="H949" s="8" t="s">
        <v>2380</v>
      </c>
      <c r="I949" s="12">
        <f t="shared" si="70"/>
        <v>0</v>
      </c>
      <c r="J949" s="12" t="str">
        <f t="shared" si="71"/>
        <v>No</v>
      </c>
      <c r="K949" s="12" t="str">
        <f t="shared" si="72"/>
        <v>No</v>
      </c>
      <c r="L949" s="12" t="str">
        <f t="shared" si="73"/>
        <v>Obesity</v>
      </c>
      <c r="M949" s="12" t="str">
        <f t="shared" si="74"/>
        <v>Diabetes</v>
      </c>
    </row>
    <row r="950" spans="1:13" x14ac:dyDescent="0.3">
      <c r="A950" s="8" t="s">
        <v>1422</v>
      </c>
      <c r="B950" s="8">
        <v>40.945</v>
      </c>
      <c r="C950" s="8">
        <v>10.57</v>
      </c>
      <c r="D950" s="8" t="s">
        <v>2380</v>
      </c>
      <c r="E950" s="8" t="s">
        <v>2380</v>
      </c>
      <c r="F950" s="8" t="s">
        <v>2380</v>
      </c>
      <c r="G950" s="8" t="s">
        <v>2381</v>
      </c>
      <c r="H950" s="8" t="s">
        <v>2380</v>
      </c>
      <c r="I950" s="12">
        <f t="shared" si="70"/>
        <v>0</v>
      </c>
      <c r="J950" s="12" t="str">
        <f t="shared" si="71"/>
        <v>No</v>
      </c>
      <c r="K950" s="12" t="str">
        <f t="shared" si="72"/>
        <v>No</v>
      </c>
      <c r="L950" s="12" t="str">
        <f t="shared" si="73"/>
        <v>Obesity</v>
      </c>
      <c r="M950" s="12" t="str">
        <f t="shared" si="74"/>
        <v>Diabetes</v>
      </c>
    </row>
    <row r="951" spans="1:13" x14ac:dyDescent="0.3">
      <c r="A951" s="8" t="s">
        <v>1421</v>
      </c>
      <c r="B951" s="8">
        <v>27.94</v>
      </c>
      <c r="C951" s="8">
        <v>7.92</v>
      </c>
      <c r="D951" s="8" t="s">
        <v>2380</v>
      </c>
      <c r="E951" s="8" t="s">
        <v>2380</v>
      </c>
      <c r="F951" s="8" t="s">
        <v>2380</v>
      </c>
      <c r="G951" s="8" t="s">
        <v>2381</v>
      </c>
      <c r="H951" s="8" t="s">
        <v>2380</v>
      </c>
      <c r="I951" s="12">
        <f t="shared" si="70"/>
        <v>0</v>
      </c>
      <c r="J951" s="12" t="str">
        <f t="shared" si="71"/>
        <v>No</v>
      </c>
      <c r="K951" s="12" t="str">
        <f t="shared" si="72"/>
        <v>No</v>
      </c>
      <c r="L951" s="12" t="str">
        <f t="shared" si="73"/>
        <v>Overweight</v>
      </c>
      <c r="M951" s="12" t="str">
        <f t="shared" si="74"/>
        <v>Diabetes</v>
      </c>
    </row>
    <row r="952" spans="1:13" x14ac:dyDescent="0.3">
      <c r="A952" s="8" t="s">
        <v>1420</v>
      </c>
      <c r="B952" s="8">
        <v>31.9</v>
      </c>
      <c r="C952" s="8">
        <v>10.119999999999999</v>
      </c>
      <c r="D952" s="8" t="s">
        <v>2380</v>
      </c>
      <c r="E952" s="8" t="s">
        <v>2380</v>
      </c>
      <c r="F952" s="8" t="s">
        <v>2380</v>
      </c>
      <c r="G952" s="8">
        <v>2</v>
      </c>
      <c r="H952" s="8" t="s">
        <v>2380</v>
      </c>
      <c r="I952" s="12">
        <f t="shared" si="70"/>
        <v>2</v>
      </c>
      <c r="J952" s="12" t="str">
        <f t="shared" si="71"/>
        <v>No</v>
      </c>
      <c r="K952" s="12" t="str">
        <f t="shared" si="72"/>
        <v>No</v>
      </c>
      <c r="L952" s="12" t="str">
        <f t="shared" si="73"/>
        <v>Obesity</v>
      </c>
      <c r="M952" s="12" t="str">
        <f t="shared" si="74"/>
        <v>Diabetes</v>
      </c>
    </row>
    <row r="953" spans="1:13" x14ac:dyDescent="0.3">
      <c r="A953" s="8" t="s">
        <v>1419</v>
      </c>
      <c r="B953" s="8">
        <v>31.64</v>
      </c>
      <c r="C953" s="8">
        <v>7.91</v>
      </c>
      <c r="D953" s="8" t="s">
        <v>2380</v>
      </c>
      <c r="E953" s="8" t="s">
        <v>2380</v>
      </c>
      <c r="F953" s="8" t="s">
        <v>2380</v>
      </c>
      <c r="G953" s="8" t="s">
        <v>2381</v>
      </c>
      <c r="H953" s="8" t="s">
        <v>2380</v>
      </c>
      <c r="I953" s="12">
        <f t="shared" si="70"/>
        <v>0</v>
      </c>
      <c r="J953" s="12" t="str">
        <f t="shared" si="71"/>
        <v>No</v>
      </c>
      <c r="K953" s="12" t="str">
        <f t="shared" si="72"/>
        <v>No</v>
      </c>
      <c r="L953" s="12" t="str">
        <f t="shared" si="73"/>
        <v>Obesity</v>
      </c>
      <c r="M953" s="12" t="str">
        <f t="shared" si="74"/>
        <v>Diabetes</v>
      </c>
    </row>
    <row r="954" spans="1:13" x14ac:dyDescent="0.3">
      <c r="A954" s="8" t="s">
        <v>1418</v>
      </c>
      <c r="B954" s="8">
        <v>46.7</v>
      </c>
      <c r="C954" s="8">
        <v>10.9</v>
      </c>
      <c r="D954" s="8" t="s">
        <v>2380</v>
      </c>
      <c r="E954" s="8" t="s">
        <v>2380</v>
      </c>
      <c r="F954" s="8" t="s">
        <v>2380</v>
      </c>
      <c r="G954" s="8" t="s">
        <v>2381</v>
      </c>
      <c r="H954" s="8" t="s">
        <v>2380</v>
      </c>
      <c r="I954" s="12">
        <f t="shared" si="70"/>
        <v>0</v>
      </c>
      <c r="J954" s="12" t="str">
        <f t="shared" si="71"/>
        <v>No</v>
      </c>
      <c r="K954" s="12" t="str">
        <f t="shared" si="72"/>
        <v>No</v>
      </c>
      <c r="L954" s="12" t="str">
        <f t="shared" si="73"/>
        <v>Obesity</v>
      </c>
      <c r="M954" s="12" t="str">
        <f t="shared" si="74"/>
        <v>Diabetes</v>
      </c>
    </row>
    <row r="955" spans="1:13" x14ac:dyDescent="0.3">
      <c r="A955" s="8" t="s">
        <v>1417</v>
      </c>
      <c r="B955" s="8">
        <v>18.335000000000001</v>
      </c>
      <c r="C955" s="8">
        <v>11.83</v>
      </c>
      <c r="D955" s="8" t="s">
        <v>2380</v>
      </c>
      <c r="E955" s="8" t="s">
        <v>2380</v>
      </c>
      <c r="F955" s="8" t="s">
        <v>2380</v>
      </c>
      <c r="G955" s="8" t="s">
        <v>2381</v>
      </c>
      <c r="H955" s="8" t="s">
        <v>2380</v>
      </c>
      <c r="I955" s="12">
        <f t="shared" si="70"/>
        <v>0</v>
      </c>
      <c r="J955" s="12" t="str">
        <f t="shared" si="71"/>
        <v>No</v>
      </c>
      <c r="K955" s="12" t="str">
        <f t="shared" si="72"/>
        <v>No</v>
      </c>
      <c r="L955" s="12" t="str">
        <f t="shared" si="73"/>
        <v>Underweight</v>
      </c>
      <c r="M955" s="12" t="str">
        <f t="shared" si="74"/>
        <v>Diabetes</v>
      </c>
    </row>
    <row r="956" spans="1:13" x14ac:dyDescent="0.3">
      <c r="A956" s="8" t="s">
        <v>1416</v>
      </c>
      <c r="B956" s="8">
        <v>31.24</v>
      </c>
      <c r="C956" s="8">
        <v>7.42</v>
      </c>
      <c r="D956" s="8" t="s">
        <v>2382</v>
      </c>
      <c r="E956" s="8" t="s">
        <v>2380</v>
      </c>
      <c r="F956" s="8" t="s">
        <v>2380</v>
      </c>
      <c r="G956" s="8">
        <v>2</v>
      </c>
      <c r="H956" s="8" t="s">
        <v>2380</v>
      </c>
      <c r="I956" s="12">
        <f t="shared" si="70"/>
        <v>2</v>
      </c>
      <c r="J956" s="12" t="str">
        <f t="shared" si="71"/>
        <v>No</v>
      </c>
      <c r="K956" s="12" t="str">
        <f t="shared" si="72"/>
        <v>Yes</v>
      </c>
      <c r="L956" s="12" t="str">
        <f t="shared" si="73"/>
        <v>Obesity</v>
      </c>
      <c r="M956" s="12" t="str">
        <f t="shared" si="74"/>
        <v>Diabetes</v>
      </c>
    </row>
    <row r="957" spans="1:13" x14ac:dyDescent="0.3">
      <c r="A957" s="8" t="s">
        <v>1415</v>
      </c>
      <c r="B957" s="8">
        <v>39.22</v>
      </c>
      <c r="C957" s="8">
        <v>5.62</v>
      </c>
      <c r="D957" s="8" t="s">
        <v>2382</v>
      </c>
      <c r="E957" s="8" t="s">
        <v>2380</v>
      </c>
      <c r="F957" s="8" t="s">
        <v>2380</v>
      </c>
      <c r="G957" s="8">
        <v>1</v>
      </c>
      <c r="H957" s="8" t="s">
        <v>2380</v>
      </c>
      <c r="I957" s="12">
        <f t="shared" si="70"/>
        <v>1</v>
      </c>
      <c r="J957" s="12" t="str">
        <f t="shared" si="71"/>
        <v>No</v>
      </c>
      <c r="K957" s="12" t="str">
        <f t="shared" si="72"/>
        <v>Yes</v>
      </c>
      <c r="L957" s="12" t="str">
        <f t="shared" si="73"/>
        <v>Obesity</v>
      </c>
      <c r="M957" s="12" t="str">
        <f t="shared" si="74"/>
        <v>Normal</v>
      </c>
    </row>
    <row r="958" spans="1:13" x14ac:dyDescent="0.3">
      <c r="A958" s="8" t="s">
        <v>1414</v>
      </c>
      <c r="B958" s="8">
        <v>24.414999999999999</v>
      </c>
      <c r="C958" s="8">
        <v>7.16</v>
      </c>
      <c r="D958" s="8" t="s">
        <v>2380</v>
      </c>
      <c r="E958" s="8" t="s">
        <v>2380</v>
      </c>
      <c r="F958" s="8" t="s">
        <v>2380</v>
      </c>
      <c r="G958" s="8" t="s">
        <v>2381</v>
      </c>
      <c r="H958" s="8" t="s">
        <v>2380</v>
      </c>
      <c r="I958" s="12">
        <f t="shared" si="70"/>
        <v>0</v>
      </c>
      <c r="J958" s="12" t="str">
        <f t="shared" si="71"/>
        <v>No</v>
      </c>
      <c r="K958" s="12" t="str">
        <f t="shared" si="72"/>
        <v>No</v>
      </c>
      <c r="L958" s="12" t="str">
        <f t="shared" si="73"/>
        <v>Normal Weight</v>
      </c>
      <c r="M958" s="12" t="str">
        <f t="shared" si="74"/>
        <v>Diabetes</v>
      </c>
    </row>
    <row r="959" spans="1:13" x14ac:dyDescent="0.3">
      <c r="A959" s="8" t="s">
        <v>1413</v>
      </c>
      <c r="B959" s="8">
        <v>32.299999999999997</v>
      </c>
      <c r="C959" s="8">
        <v>9.89</v>
      </c>
      <c r="D959" s="8" t="s">
        <v>2380</v>
      </c>
      <c r="E959" s="8" t="s">
        <v>2380</v>
      </c>
      <c r="F959" s="8" t="s">
        <v>2380</v>
      </c>
      <c r="G959" s="8" t="s">
        <v>2381</v>
      </c>
      <c r="H959" s="8" t="s">
        <v>2380</v>
      </c>
      <c r="I959" s="12">
        <f t="shared" si="70"/>
        <v>0</v>
      </c>
      <c r="J959" s="12" t="str">
        <f t="shared" si="71"/>
        <v>No</v>
      </c>
      <c r="K959" s="12" t="str">
        <f t="shared" si="72"/>
        <v>No</v>
      </c>
      <c r="L959" s="12" t="str">
        <f t="shared" si="73"/>
        <v>Obesity</v>
      </c>
      <c r="M959" s="12" t="str">
        <f t="shared" si="74"/>
        <v>Diabetes</v>
      </c>
    </row>
    <row r="960" spans="1:13" x14ac:dyDescent="0.3">
      <c r="A960" s="8" t="s">
        <v>1412</v>
      </c>
      <c r="B960" s="8">
        <v>39.94</v>
      </c>
      <c r="C960" s="8">
        <v>5.14</v>
      </c>
      <c r="D960" s="8" t="s">
        <v>2380</v>
      </c>
      <c r="E960" s="8" t="s">
        <v>2380</v>
      </c>
      <c r="F960" s="8" t="s">
        <v>2380</v>
      </c>
      <c r="G960" s="8" t="s">
        <v>2381</v>
      </c>
      <c r="H960" s="8" t="s">
        <v>2380</v>
      </c>
      <c r="I960" s="12">
        <f t="shared" si="70"/>
        <v>0</v>
      </c>
      <c r="J960" s="12" t="str">
        <f t="shared" si="71"/>
        <v>No</v>
      </c>
      <c r="K960" s="12" t="str">
        <f t="shared" si="72"/>
        <v>No</v>
      </c>
      <c r="L960" s="12" t="str">
        <f t="shared" si="73"/>
        <v>Obesity</v>
      </c>
      <c r="M960" s="12" t="str">
        <f t="shared" si="74"/>
        <v>Normal</v>
      </c>
    </row>
    <row r="961" spans="1:13" x14ac:dyDescent="0.3">
      <c r="A961" s="8" t="s">
        <v>1411</v>
      </c>
      <c r="B961" s="8">
        <v>30</v>
      </c>
      <c r="C961" s="8">
        <v>5.61</v>
      </c>
      <c r="D961" s="8" t="s">
        <v>2382</v>
      </c>
      <c r="E961" s="8" t="s">
        <v>2380</v>
      </c>
      <c r="F961" s="8" t="s">
        <v>2383</v>
      </c>
      <c r="G961" s="8">
        <v>1</v>
      </c>
      <c r="H961" s="8" t="s">
        <v>2380</v>
      </c>
      <c r="I961" s="12">
        <f t="shared" si="70"/>
        <v>1</v>
      </c>
      <c r="J961" s="12" t="str">
        <f t="shared" si="71"/>
        <v>No</v>
      </c>
      <c r="K961" s="12" t="str">
        <f t="shared" si="72"/>
        <v>Yes</v>
      </c>
      <c r="L961" s="12" t="str">
        <f t="shared" si="73"/>
        <v>Obesity</v>
      </c>
      <c r="M961" s="12" t="str">
        <f t="shared" si="74"/>
        <v>Normal</v>
      </c>
    </row>
    <row r="962" spans="1:13" x14ac:dyDescent="0.3">
      <c r="A962" s="8" t="s">
        <v>1410</v>
      </c>
      <c r="B962" s="8">
        <v>35.340000000000003</v>
      </c>
      <c r="C962" s="8">
        <v>5.51</v>
      </c>
      <c r="D962" s="8" t="s">
        <v>2382</v>
      </c>
      <c r="E962" s="8" t="s">
        <v>2380</v>
      </c>
      <c r="F962" s="8" t="s">
        <v>2383</v>
      </c>
      <c r="G962" s="8">
        <v>1</v>
      </c>
      <c r="H962" s="8" t="s">
        <v>2380</v>
      </c>
      <c r="I962" s="12">
        <f t="shared" si="70"/>
        <v>1</v>
      </c>
      <c r="J962" s="12" t="str">
        <f t="shared" si="71"/>
        <v>No</v>
      </c>
      <c r="K962" s="12" t="str">
        <f t="shared" si="72"/>
        <v>Yes</v>
      </c>
      <c r="L962" s="12" t="str">
        <f t="shared" si="73"/>
        <v>Obesity</v>
      </c>
      <c r="M962" s="12" t="str">
        <f t="shared" si="74"/>
        <v>Normal</v>
      </c>
    </row>
    <row r="963" spans="1:13" x14ac:dyDescent="0.3">
      <c r="A963" s="8" t="s">
        <v>1409</v>
      </c>
      <c r="B963" s="8">
        <v>32.204999999999998</v>
      </c>
      <c r="C963" s="8">
        <v>8.3800000000000008</v>
      </c>
      <c r="D963" s="8" t="s">
        <v>2382</v>
      </c>
      <c r="E963" s="8" t="s">
        <v>2380</v>
      </c>
      <c r="F963" s="8" t="s">
        <v>2380</v>
      </c>
      <c r="G963" s="8">
        <v>2</v>
      </c>
      <c r="H963" s="8" t="s">
        <v>2380</v>
      </c>
      <c r="I963" s="12">
        <f t="shared" ref="I963:I1026" si="75">IF(G963="No major surgery",0,G963)</f>
        <v>2</v>
      </c>
      <c r="J963" s="12" t="str">
        <f t="shared" ref="J963:J1026" si="76">PROPER(H963)</f>
        <v>No</v>
      </c>
      <c r="K963" s="12" t="str">
        <f t="shared" ref="K963:K1026" si="77">PROPER(D963)</f>
        <v>Yes</v>
      </c>
      <c r="L963" s="12" t="str">
        <f t="shared" ref="L963:L1026" si="78">IF(B963&lt;18.5,"Underweight",IF(B963&lt;25,"Normal Weight",IF(B963&lt;30,"Overweight","Obesity")))</f>
        <v>Obesity</v>
      </c>
      <c r="M963" s="12" t="str">
        <f t="shared" ref="M963:M1026" si="79">IF(C963&lt;5.7,"Normal",IF(C963&lt;6.5,"Prediabetes","Diabetes"))</f>
        <v>Diabetes</v>
      </c>
    </row>
    <row r="964" spans="1:13" x14ac:dyDescent="0.3">
      <c r="A964" s="8" t="s">
        <v>1408</v>
      </c>
      <c r="B964" s="8">
        <v>33.880000000000003</v>
      </c>
      <c r="C964" s="8">
        <v>4.68</v>
      </c>
      <c r="D964" s="8" t="s">
        <v>2380</v>
      </c>
      <c r="E964" s="8" t="s">
        <v>2382</v>
      </c>
      <c r="F964" s="8" t="s">
        <v>2380</v>
      </c>
      <c r="G964" s="8">
        <v>1</v>
      </c>
      <c r="H964" s="8" t="s">
        <v>2380</v>
      </c>
      <c r="I964" s="12">
        <f t="shared" si="75"/>
        <v>1</v>
      </c>
      <c r="J964" s="12" t="str">
        <f t="shared" si="76"/>
        <v>No</v>
      </c>
      <c r="K964" s="12" t="str">
        <f t="shared" si="77"/>
        <v>No</v>
      </c>
      <c r="L964" s="12" t="str">
        <f t="shared" si="78"/>
        <v>Obesity</v>
      </c>
      <c r="M964" s="12" t="str">
        <f t="shared" si="79"/>
        <v>Normal</v>
      </c>
    </row>
    <row r="965" spans="1:13" x14ac:dyDescent="0.3">
      <c r="A965" s="8" t="s">
        <v>1407</v>
      </c>
      <c r="B965" s="8">
        <v>26.63</v>
      </c>
      <c r="C965" s="8">
        <v>4.3600000000000003</v>
      </c>
      <c r="D965" s="8" t="s">
        <v>2382</v>
      </c>
      <c r="E965" s="8" t="s">
        <v>2380</v>
      </c>
      <c r="F965" s="8" t="s">
        <v>2380</v>
      </c>
      <c r="G965" s="8">
        <v>2</v>
      </c>
      <c r="H965" s="8" t="s">
        <v>2380</v>
      </c>
      <c r="I965" s="12">
        <f t="shared" si="75"/>
        <v>2</v>
      </c>
      <c r="J965" s="12" t="str">
        <f t="shared" si="76"/>
        <v>No</v>
      </c>
      <c r="K965" s="12" t="str">
        <f t="shared" si="77"/>
        <v>Yes</v>
      </c>
      <c r="L965" s="12" t="str">
        <f t="shared" si="78"/>
        <v>Overweight</v>
      </c>
      <c r="M965" s="12" t="str">
        <f t="shared" si="79"/>
        <v>Normal</v>
      </c>
    </row>
    <row r="966" spans="1:13" x14ac:dyDescent="0.3">
      <c r="A966" s="8" t="s">
        <v>1406</v>
      </c>
      <c r="B966" s="8">
        <v>28.7</v>
      </c>
      <c r="C966" s="8">
        <v>7.74</v>
      </c>
      <c r="D966" s="8" t="s">
        <v>2380</v>
      </c>
      <c r="E966" s="8" t="s">
        <v>2380</v>
      </c>
      <c r="F966" s="8" t="s">
        <v>2380</v>
      </c>
      <c r="G966" s="8" t="s">
        <v>2381</v>
      </c>
      <c r="H966" s="8" t="s">
        <v>2380</v>
      </c>
      <c r="I966" s="12">
        <f t="shared" si="75"/>
        <v>0</v>
      </c>
      <c r="J966" s="12" t="str">
        <f t="shared" si="76"/>
        <v>No</v>
      </c>
      <c r="K966" s="12" t="str">
        <f t="shared" si="77"/>
        <v>No</v>
      </c>
      <c r="L966" s="12" t="str">
        <f t="shared" si="78"/>
        <v>Overweight</v>
      </c>
      <c r="M966" s="12" t="str">
        <f t="shared" si="79"/>
        <v>Diabetes</v>
      </c>
    </row>
    <row r="967" spans="1:13" x14ac:dyDescent="0.3">
      <c r="A967" s="8" t="s">
        <v>1405</v>
      </c>
      <c r="B967" s="8">
        <v>25.65</v>
      </c>
      <c r="C967" s="8">
        <v>4.05</v>
      </c>
      <c r="D967" s="8" t="s">
        <v>2382</v>
      </c>
      <c r="E967" s="8" t="s">
        <v>2380</v>
      </c>
      <c r="F967" s="8" t="s">
        <v>2380</v>
      </c>
      <c r="G967" s="8">
        <v>2</v>
      </c>
      <c r="H967" s="8" t="s">
        <v>2380</v>
      </c>
      <c r="I967" s="12">
        <f t="shared" si="75"/>
        <v>2</v>
      </c>
      <c r="J967" s="12" t="str">
        <f t="shared" si="76"/>
        <v>No</v>
      </c>
      <c r="K967" s="12" t="str">
        <f t="shared" si="77"/>
        <v>Yes</v>
      </c>
      <c r="L967" s="12" t="str">
        <f t="shared" si="78"/>
        <v>Overweight</v>
      </c>
      <c r="M967" s="12" t="str">
        <f t="shared" si="79"/>
        <v>Normal</v>
      </c>
    </row>
    <row r="968" spans="1:13" x14ac:dyDescent="0.3">
      <c r="A968" s="8" t="s">
        <v>1404</v>
      </c>
      <c r="B968" s="8">
        <v>36.384999999999998</v>
      </c>
      <c r="C968" s="8">
        <v>11.49</v>
      </c>
      <c r="D968" s="8" t="s">
        <v>2380</v>
      </c>
      <c r="E968" s="8" t="s">
        <v>2380</v>
      </c>
      <c r="F968" s="8" t="s">
        <v>2380</v>
      </c>
      <c r="G968" s="8" t="s">
        <v>2381</v>
      </c>
      <c r="H968" s="8" t="s">
        <v>2380</v>
      </c>
      <c r="I968" s="12">
        <f t="shared" si="75"/>
        <v>0</v>
      </c>
      <c r="J968" s="12" t="str">
        <f t="shared" si="76"/>
        <v>No</v>
      </c>
      <c r="K968" s="12" t="str">
        <f t="shared" si="77"/>
        <v>No</v>
      </c>
      <c r="L968" s="12" t="str">
        <f t="shared" si="78"/>
        <v>Obesity</v>
      </c>
      <c r="M968" s="12" t="str">
        <f t="shared" si="79"/>
        <v>Diabetes</v>
      </c>
    </row>
    <row r="969" spans="1:13" x14ac:dyDescent="0.3">
      <c r="A969" s="8" t="s">
        <v>1403</v>
      </c>
      <c r="B969" s="8">
        <v>34.69</v>
      </c>
      <c r="C969" s="8">
        <v>5.65</v>
      </c>
      <c r="D969" s="8" t="s">
        <v>2380</v>
      </c>
      <c r="E969" s="8" t="s">
        <v>2380</v>
      </c>
      <c r="F969" s="8" t="s">
        <v>2380</v>
      </c>
      <c r="G969" s="8" t="s">
        <v>2381</v>
      </c>
      <c r="H969" s="8" t="s">
        <v>2380</v>
      </c>
      <c r="I969" s="12">
        <f t="shared" si="75"/>
        <v>0</v>
      </c>
      <c r="J969" s="12" t="str">
        <f t="shared" si="76"/>
        <v>No</v>
      </c>
      <c r="K969" s="12" t="str">
        <f t="shared" si="77"/>
        <v>No</v>
      </c>
      <c r="L969" s="12" t="str">
        <f t="shared" si="78"/>
        <v>Obesity</v>
      </c>
      <c r="M969" s="12" t="str">
        <f t="shared" si="79"/>
        <v>Normal</v>
      </c>
    </row>
    <row r="970" spans="1:13" x14ac:dyDescent="0.3">
      <c r="A970" s="8" t="s">
        <v>1402</v>
      </c>
      <c r="B970" s="8">
        <v>37.68</v>
      </c>
      <c r="C970" s="8">
        <v>4.29</v>
      </c>
      <c r="D970" s="8" t="s">
        <v>2382</v>
      </c>
      <c r="E970" s="8" t="s">
        <v>2380</v>
      </c>
      <c r="F970" s="8" t="s">
        <v>2380</v>
      </c>
      <c r="G970" s="8" t="s">
        <v>2381</v>
      </c>
      <c r="H970" s="8" t="s">
        <v>2380</v>
      </c>
      <c r="I970" s="12">
        <f t="shared" si="75"/>
        <v>0</v>
      </c>
      <c r="J970" s="12" t="str">
        <f t="shared" si="76"/>
        <v>No</v>
      </c>
      <c r="K970" s="12" t="str">
        <f t="shared" si="77"/>
        <v>Yes</v>
      </c>
      <c r="L970" s="12" t="str">
        <f t="shared" si="78"/>
        <v>Obesity</v>
      </c>
      <c r="M970" s="12" t="str">
        <f t="shared" si="79"/>
        <v>Normal</v>
      </c>
    </row>
    <row r="971" spans="1:13" x14ac:dyDescent="0.3">
      <c r="A971" s="8" t="s">
        <v>1401</v>
      </c>
      <c r="B971" s="8">
        <v>35.49</v>
      </c>
      <c r="C971" s="8">
        <v>4.74</v>
      </c>
      <c r="D971" s="8" t="s">
        <v>2382</v>
      </c>
      <c r="E971" s="8" t="s">
        <v>2380</v>
      </c>
      <c r="F971" s="8" t="s">
        <v>2383</v>
      </c>
      <c r="G971" s="8">
        <v>1</v>
      </c>
      <c r="H971" s="8" t="s">
        <v>2380</v>
      </c>
      <c r="I971" s="12">
        <f t="shared" si="75"/>
        <v>1</v>
      </c>
      <c r="J971" s="12" t="str">
        <f t="shared" si="76"/>
        <v>No</v>
      </c>
      <c r="K971" s="12" t="str">
        <f t="shared" si="77"/>
        <v>Yes</v>
      </c>
      <c r="L971" s="12" t="str">
        <f t="shared" si="78"/>
        <v>Obesity</v>
      </c>
      <c r="M971" s="12" t="str">
        <f t="shared" si="79"/>
        <v>Normal</v>
      </c>
    </row>
    <row r="972" spans="1:13" x14ac:dyDescent="0.3">
      <c r="A972" s="8" t="s">
        <v>1400</v>
      </c>
      <c r="B972" s="8">
        <v>44.7</v>
      </c>
      <c r="C972" s="8">
        <v>7.6</v>
      </c>
      <c r="D972" s="8" t="s">
        <v>2382</v>
      </c>
      <c r="E972" s="8" t="s">
        <v>2380</v>
      </c>
      <c r="F972" s="8" t="s">
        <v>2380</v>
      </c>
      <c r="G972" s="8">
        <v>2</v>
      </c>
      <c r="H972" s="8" t="s">
        <v>2380</v>
      </c>
      <c r="I972" s="12">
        <f t="shared" si="75"/>
        <v>2</v>
      </c>
      <c r="J972" s="12" t="str">
        <f t="shared" si="76"/>
        <v>No</v>
      </c>
      <c r="K972" s="12" t="str">
        <f t="shared" si="77"/>
        <v>Yes</v>
      </c>
      <c r="L972" s="12" t="str">
        <f t="shared" si="78"/>
        <v>Obesity</v>
      </c>
      <c r="M972" s="12" t="str">
        <f t="shared" si="79"/>
        <v>Diabetes</v>
      </c>
    </row>
    <row r="973" spans="1:13" x14ac:dyDescent="0.3">
      <c r="A973" s="8" t="s">
        <v>1399</v>
      </c>
      <c r="B973" s="8">
        <v>38.380000000000003</v>
      </c>
      <c r="C973" s="8">
        <v>8.5</v>
      </c>
      <c r="D973" s="8" t="s">
        <v>2382</v>
      </c>
      <c r="E973" s="8" t="s">
        <v>2380</v>
      </c>
      <c r="F973" s="8" t="s">
        <v>2380</v>
      </c>
      <c r="G973" s="8">
        <v>2</v>
      </c>
      <c r="H973" s="8" t="s">
        <v>2380</v>
      </c>
      <c r="I973" s="12">
        <f t="shared" si="75"/>
        <v>2</v>
      </c>
      <c r="J973" s="12" t="str">
        <f t="shared" si="76"/>
        <v>No</v>
      </c>
      <c r="K973" s="12" t="str">
        <f t="shared" si="77"/>
        <v>Yes</v>
      </c>
      <c r="L973" s="12" t="str">
        <f t="shared" si="78"/>
        <v>Obesity</v>
      </c>
      <c r="M973" s="12" t="str">
        <f t="shared" si="79"/>
        <v>Diabetes</v>
      </c>
    </row>
    <row r="974" spans="1:13" x14ac:dyDescent="0.3">
      <c r="A974" s="8" t="s">
        <v>1398</v>
      </c>
      <c r="B974" s="8">
        <v>35.244999999999997</v>
      </c>
      <c r="C974" s="8">
        <v>11.22</v>
      </c>
      <c r="D974" s="8" t="s">
        <v>2382</v>
      </c>
      <c r="E974" s="8" t="s">
        <v>2380</v>
      </c>
      <c r="F974" s="8" t="s">
        <v>2380</v>
      </c>
      <c r="G974" s="8" t="s">
        <v>2381</v>
      </c>
      <c r="H974" s="8" t="s">
        <v>2380</v>
      </c>
      <c r="I974" s="12">
        <f t="shared" si="75"/>
        <v>0</v>
      </c>
      <c r="J974" s="12" t="str">
        <f t="shared" si="76"/>
        <v>No</v>
      </c>
      <c r="K974" s="12" t="str">
        <f t="shared" si="77"/>
        <v>Yes</v>
      </c>
      <c r="L974" s="12" t="str">
        <f t="shared" si="78"/>
        <v>Obesity</v>
      </c>
      <c r="M974" s="12" t="str">
        <f t="shared" si="79"/>
        <v>Diabetes</v>
      </c>
    </row>
    <row r="975" spans="1:13" x14ac:dyDescent="0.3">
      <c r="A975" s="8" t="s">
        <v>1397</v>
      </c>
      <c r="B975" s="8">
        <v>49.84</v>
      </c>
      <c r="C975" s="8">
        <v>5.0999999999999996</v>
      </c>
      <c r="D975" s="8" t="s">
        <v>2382</v>
      </c>
      <c r="E975" s="8" t="s">
        <v>2380</v>
      </c>
      <c r="F975" s="8" t="s">
        <v>2383</v>
      </c>
      <c r="G975" s="8">
        <v>1</v>
      </c>
      <c r="H975" s="8" t="s">
        <v>2380</v>
      </c>
      <c r="I975" s="12">
        <f t="shared" si="75"/>
        <v>1</v>
      </c>
      <c r="J975" s="12" t="str">
        <f t="shared" si="76"/>
        <v>No</v>
      </c>
      <c r="K975" s="12" t="str">
        <f t="shared" si="77"/>
        <v>Yes</v>
      </c>
      <c r="L975" s="12" t="str">
        <f t="shared" si="78"/>
        <v>Obesity</v>
      </c>
      <c r="M975" s="12" t="str">
        <f t="shared" si="79"/>
        <v>Normal</v>
      </c>
    </row>
    <row r="976" spans="1:13" x14ac:dyDescent="0.3">
      <c r="A976" s="8" t="s">
        <v>1396</v>
      </c>
      <c r="B976" s="8">
        <v>49.06</v>
      </c>
      <c r="C976" s="8">
        <v>5.43</v>
      </c>
      <c r="D976" s="8" t="s">
        <v>2382</v>
      </c>
      <c r="E976" s="8" t="s">
        <v>2380</v>
      </c>
      <c r="F976" s="8" t="s">
        <v>2380</v>
      </c>
      <c r="G976" s="8">
        <v>1</v>
      </c>
      <c r="H976" s="8" t="s">
        <v>2380</v>
      </c>
      <c r="I976" s="12">
        <f t="shared" si="75"/>
        <v>1</v>
      </c>
      <c r="J976" s="12" t="str">
        <f t="shared" si="76"/>
        <v>No</v>
      </c>
      <c r="K976" s="12" t="str">
        <f t="shared" si="77"/>
        <v>Yes</v>
      </c>
      <c r="L976" s="12" t="str">
        <f t="shared" si="78"/>
        <v>Obesity</v>
      </c>
      <c r="M976" s="12" t="str">
        <f t="shared" si="79"/>
        <v>Normal</v>
      </c>
    </row>
    <row r="977" spans="1:13" x14ac:dyDescent="0.3">
      <c r="A977" s="8" t="s">
        <v>1395</v>
      </c>
      <c r="B977" s="8">
        <v>30.88</v>
      </c>
      <c r="C977" s="8">
        <v>5.82</v>
      </c>
      <c r="D977" s="8" t="s">
        <v>2380</v>
      </c>
      <c r="E977" s="8" t="s">
        <v>2380</v>
      </c>
      <c r="F977" s="8" t="s">
        <v>2380</v>
      </c>
      <c r="G977" s="8">
        <v>2</v>
      </c>
      <c r="H977" s="8" t="s">
        <v>2380</v>
      </c>
      <c r="I977" s="12">
        <f t="shared" si="75"/>
        <v>2</v>
      </c>
      <c r="J977" s="12" t="str">
        <f t="shared" si="76"/>
        <v>No</v>
      </c>
      <c r="K977" s="12" t="str">
        <f t="shared" si="77"/>
        <v>No</v>
      </c>
      <c r="L977" s="12" t="str">
        <f t="shared" si="78"/>
        <v>Obesity</v>
      </c>
      <c r="M977" s="12" t="str">
        <f t="shared" si="79"/>
        <v>Prediabetes</v>
      </c>
    </row>
    <row r="978" spans="1:13" x14ac:dyDescent="0.3">
      <c r="A978" s="8" t="s">
        <v>1394</v>
      </c>
      <c r="B978" s="8">
        <v>33.35</v>
      </c>
      <c r="C978" s="8">
        <v>6.05</v>
      </c>
      <c r="D978" s="8" t="s">
        <v>2380</v>
      </c>
      <c r="E978" s="8" t="s">
        <v>2380</v>
      </c>
      <c r="F978" s="8" t="s">
        <v>2383</v>
      </c>
      <c r="G978" s="8">
        <v>1</v>
      </c>
      <c r="H978" s="8" t="s">
        <v>2380</v>
      </c>
      <c r="I978" s="12">
        <f t="shared" si="75"/>
        <v>1</v>
      </c>
      <c r="J978" s="12" t="str">
        <f t="shared" si="76"/>
        <v>No</v>
      </c>
      <c r="K978" s="12" t="str">
        <f t="shared" si="77"/>
        <v>No</v>
      </c>
      <c r="L978" s="12" t="str">
        <f t="shared" si="78"/>
        <v>Obesity</v>
      </c>
      <c r="M978" s="12" t="str">
        <f t="shared" si="79"/>
        <v>Prediabetes</v>
      </c>
    </row>
    <row r="979" spans="1:13" x14ac:dyDescent="0.3">
      <c r="A979" s="8" t="s">
        <v>1393</v>
      </c>
      <c r="B979" s="8">
        <v>38</v>
      </c>
      <c r="C979" s="8">
        <v>6.38</v>
      </c>
      <c r="D979" s="8" t="s">
        <v>2382</v>
      </c>
      <c r="E979" s="8" t="s">
        <v>2380</v>
      </c>
      <c r="F979" s="8" t="s">
        <v>2380</v>
      </c>
      <c r="G979" s="8">
        <v>1</v>
      </c>
      <c r="H979" s="8" t="s">
        <v>2380</v>
      </c>
      <c r="I979" s="12">
        <f t="shared" si="75"/>
        <v>1</v>
      </c>
      <c r="J979" s="12" t="str">
        <f t="shared" si="76"/>
        <v>No</v>
      </c>
      <c r="K979" s="12" t="str">
        <f t="shared" si="77"/>
        <v>Yes</v>
      </c>
      <c r="L979" s="12" t="str">
        <f t="shared" si="78"/>
        <v>Obesity</v>
      </c>
      <c r="M979" s="12" t="str">
        <f t="shared" si="79"/>
        <v>Prediabetes</v>
      </c>
    </row>
    <row r="980" spans="1:13" x14ac:dyDescent="0.3">
      <c r="A980" s="8" t="s">
        <v>1392</v>
      </c>
      <c r="B980" s="8">
        <v>36.08</v>
      </c>
      <c r="C980" s="8">
        <v>5.73</v>
      </c>
      <c r="D980" s="8" t="s">
        <v>2382</v>
      </c>
      <c r="E980" s="8" t="s">
        <v>2380</v>
      </c>
      <c r="F980" s="8" t="s">
        <v>2380</v>
      </c>
      <c r="G980" s="8">
        <v>1</v>
      </c>
      <c r="H980" s="8" t="s">
        <v>2380</v>
      </c>
      <c r="I980" s="12">
        <f t="shared" si="75"/>
        <v>1</v>
      </c>
      <c r="J980" s="12" t="str">
        <f t="shared" si="76"/>
        <v>No</v>
      </c>
      <c r="K980" s="12" t="str">
        <f t="shared" si="77"/>
        <v>Yes</v>
      </c>
      <c r="L980" s="12" t="str">
        <f t="shared" si="78"/>
        <v>Obesity</v>
      </c>
      <c r="M980" s="12" t="str">
        <f t="shared" si="79"/>
        <v>Prediabetes</v>
      </c>
    </row>
    <row r="981" spans="1:13" x14ac:dyDescent="0.3">
      <c r="A981" s="8" t="s">
        <v>1391</v>
      </c>
      <c r="B981" s="8">
        <v>35.700000000000003</v>
      </c>
      <c r="C981" s="8">
        <v>5.47</v>
      </c>
      <c r="D981" s="8" t="s">
        <v>2382</v>
      </c>
      <c r="E981" s="8" t="s">
        <v>2380</v>
      </c>
      <c r="F981" s="8" t="s">
        <v>2380</v>
      </c>
      <c r="G981" s="8">
        <v>1</v>
      </c>
      <c r="H981" s="8" t="s">
        <v>2380</v>
      </c>
      <c r="I981" s="12">
        <f t="shared" si="75"/>
        <v>1</v>
      </c>
      <c r="J981" s="12" t="str">
        <f t="shared" si="76"/>
        <v>No</v>
      </c>
      <c r="K981" s="12" t="str">
        <f t="shared" si="77"/>
        <v>Yes</v>
      </c>
      <c r="L981" s="12" t="str">
        <f t="shared" si="78"/>
        <v>Obesity</v>
      </c>
      <c r="M981" s="12" t="str">
        <f t="shared" si="79"/>
        <v>Normal</v>
      </c>
    </row>
    <row r="982" spans="1:13" x14ac:dyDescent="0.3">
      <c r="A982" s="8" t="s">
        <v>1390</v>
      </c>
      <c r="B982" s="8">
        <v>34.01</v>
      </c>
      <c r="C982" s="8">
        <v>11.3</v>
      </c>
      <c r="D982" s="8" t="s">
        <v>2380</v>
      </c>
      <c r="E982" s="8" t="s">
        <v>2380</v>
      </c>
      <c r="F982" s="8" t="s">
        <v>2380</v>
      </c>
      <c r="G982" s="8" t="s">
        <v>2381</v>
      </c>
      <c r="H982" s="8" t="s">
        <v>2380</v>
      </c>
      <c r="I982" s="12">
        <f t="shared" si="75"/>
        <v>0</v>
      </c>
      <c r="J982" s="12" t="str">
        <f t="shared" si="76"/>
        <v>No</v>
      </c>
      <c r="K982" s="12" t="str">
        <f t="shared" si="77"/>
        <v>No</v>
      </c>
      <c r="L982" s="12" t="str">
        <f t="shared" si="78"/>
        <v>Obesity</v>
      </c>
      <c r="M982" s="12" t="str">
        <f t="shared" si="79"/>
        <v>Diabetes</v>
      </c>
    </row>
    <row r="983" spans="1:13" x14ac:dyDescent="0.3">
      <c r="A983" s="8" t="s">
        <v>1389</v>
      </c>
      <c r="B983" s="8">
        <v>31.54</v>
      </c>
      <c r="C983" s="8">
        <v>6.72</v>
      </c>
      <c r="D983" s="8" t="s">
        <v>2380</v>
      </c>
      <c r="E983" s="8" t="s">
        <v>2380</v>
      </c>
      <c r="F983" s="8" t="s">
        <v>2380</v>
      </c>
      <c r="G983" s="8" t="s">
        <v>2381</v>
      </c>
      <c r="H983" s="8" t="s">
        <v>2380</v>
      </c>
      <c r="I983" s="12">
        <f t="shared" si="75"/>
        <v>0</v>
      </c>
      <c r="J983" s="12" t="str">
        <f t="shared" si="76"/>
        <v>No</v>
      </c>
      <c r="K983" s="12" t="str">
        <f t="shared" si="77"/>
        <v>No</v>
      </c>
      <c r="L983" s="12" t="str">
        <f t="shared" si="78"/>
        <v>Obesity</v>
      </c>
      <c r="M983" s="12" t="str">
        <f t="shared" si="79"/>
        <v>Diabetes</v>
      </c>
    </row>
    <row r="984" spans="1:13" x14ac:dyDescent="0.3">
      <c r="A984" s="8" t="s">
        <v>1388</v>
      </c>
      <c r="B984" s="8">
        <v>23.3</v>
      </c>
      <c r="C984" s="8">
        <v>5.36</v>
      </c>
      <c r="D984" s="8" t="s">
        <v>2382</v>
      </c>
      <c r="E984" s="8" t="s">
        <v>2380</v>
      </c>
      <c r="F984" s="8" t="s">
        <v>2380</v>
      </c>
      <c r="G984" s="8">
        <v>1</v>
      </c>
      <c r="H984" s="8" t="s">
        <v>2380</v>
      </c>
      <c r="I984" s="12">
        <f t="shared" si="75"/>
        <v>1</v>
      </c>
      <c r="J984" s="12" t="str">
        <f t="shared" si="76"/>
        <v>No</v>
      </c>
      <c r="K984" s="12" t="str">
        <f t="shared" si="77"/>
        <v>Yes</v>
      </c>
      <c r="L984" s="12" t="str">
        <f t="shared" si="78"/>
        <v>Normal Weight</v>
      </c>
      <c r="M984" s="12" t="str">
        <f t="shared" si="79"/>
        <v>Normal</v>
      </c>
    </row>
    <row r="985" spans="1:13" x14ac:dyDescent="0.3">
      <c r="A985" s="8" t="s">
        <v>1387</v>
      </c>
      <c r="B985" s="8">
        <v>27.75</v>
      </c>
      <c r="C985" s="8">
        <v>9.8800000000000008</v>
      </c>
      <c r="D985" s="8" t="s">
        <v>2380</v>
      </c>
      <c r="E985" s="8" t="s">
        <v>2380</v>
      </c>
      <c r="F985" s="8" t="s">
        <v>2380</v>
      </c>
      <c r="G985" s="8" t="s">
        <v>2381</v>
      </c>
      <c r="H985" s="8" t="s">
        <v>2380</v>
      </c>
      <c r="I985" s="12">
        <f t="shared" si="75"/>
        <v>0</v>
      </c>
      <c r="J985" s="12" t="str">
        <f t="shared" si="76"/>
        <v>No</v>
      </c>
      <c r="K985" s="12" t="str">
        <f t="shared" si="77"/>
        <v>No</v>
      </c>
      <c r="L985" s="12" t="str">
        <f t="shared" si="78"/>
        <v>Overweight</v>
      </c>
      <c r="M985" s="12" t="str">
        <f t="shared" si="79"/>
        <v>Diabetes</v>
      </c>
    </row>
    <row r="986" spans="1:13" x14ac:dyDescent="0.3">
      <c r="A986" s="8" t="s">
        <v>1386</v>
      </c>
      <c r="B986" s="8">
        <v>42.46</v>
      </c>
      <c r="C986" s="8">
        <v>4.1100000000000003</v>
      </c>
      <c r="D986" s="8" t="s">
        <v>2380</v>
      </c>
      <c r="E986" s="8" t="s">
        <v>2380</v>
      </c>
      <c r="F986" s="8" t="s">
        <v>2380</v>
      </c>
      <c r="G986" s="8" t="s">
        <v>2381</v>
      </c>
      <c r="H986" s="8" t="s">
        <v>2380</v>
      </c>
      <c r="I986" s="12">
        <f t="shared" si="75"/>
        <v>0</v>
      </c>
      <c r="J986" s="12" t="str">
        <f t="shared" si="76"/>
        <v>No</v>
      </c>
      <c r="K986" s="12" t="str">
        <f t="shared" si="77"/>
        <v>No</v>
      </c>
      <c r="L986" s="12" t="str">
        <f t="shared" si="78"/>
        <v>Obesity</v>
      </c>
      <c r="M986" s="12" t="str">
        <f t="shared" si="79"/>
        <v>Normal</v>
      </c>
    </row>
    <row r="987" spans="1:13" x14ac:dyDescent="0.3">
      <c r="A987" s="8" t="s">
        <v>1385</v>
      </c>
      <c r="B987" s="8">
        <v>54.47</v>
      </c>
      <c r="C987" s="8">
        <v>7.48</v>
      </c>
      <c r="D987" s="8" t="s">
        <v>2380</v>
      </c>
      <c r="E987" s="8" t="s">
        <v>2380</v>
      </c>
      <c r="F987" s="8" t="s">
        <v>2380</v>
      </c>
      <c r="G987" s="8" t="s">
        <v>2381</v>
      </c>
      <c r="H987" s="8" t="s">
        <v>2380</v>
      </c>
      <c r="I987" s="12">
        <f t="shared" si="75"/>
        <v>0</v>
      </c>
      <c r="J987" s="12" t="str">
        <f t="shared" si="76"/>
        <v>No</v>
      </c>
      <c r="K987" s="12" t="str">
        <f t="shared" si="77"/>
        <v>No</v>
      </c>
      <c r="L987" s="12" t="str">
        <f t="shared" si="78"/>
        <v>Obesity</v>
      </c>
      <c r="M987" s="12" t="str">
        <f t="shared" si="79"/>
        <v>Diabetes</v>
      </c>
    </row>
    <row r="988" spans="1:13" x14ac:dyDescent="0.3">
      <c r="A988" s="8" t="s">
        <v>1384</v>
      </c>
      <c r="B988" s="8">
        <v>24.93</v>
      </c>
      <c r="C988" s="8">
        <v>9.18</v>
      </c>
      <c r="D988" s="8" t="s">
        <v>2382</v>
      </c>
      <c r="E988" s="8" t="s">
        <v>2380</v>
      </c>
      <c r="F988" s="8" t="s">
        <v>2383</v>
      </c>
      <c r="G988" s="8">
        <v>1</v>
      </c>
      <c r="H988" s="8" t="s">
        <v>2380</v>
      </c>
      <c r="I988" s="12">
        <f t="shared" si="75"/>
        <v>1</v>
      </c>
      <c r="J988" s="12" t="str">
        <f t="shared" si="76"/>
        <v>No</v>
      </c>
      <c r="K988" s="12" t="str">
        <f t="shared" si="77"/>
        <v>Yes</v>
      </c>
      <c r="L988" s="12" t="str">
        <f t="shared" si="78"/>
        <v>Normal Weight</v>
      </c>
      <c r="M988" s="12" t="str">
        <f t="shared" si="79"/>
        <v>Diabetes</v>
      </c>
    </row>
    <row r="989" spans="1:13" x14ac:dyDescent="0.3">
      <c r="A989" s="8" t="s">
        <v>1383</v>
      </c>
      <c r="B989" s="8">
        <v>48.12</v>
      </c>
      <c r="C989" s="8">
        <v>4.51</v>
      </c>
      <c r="D989" s="8" t="s">
        <v>2382</v>
      </c>
      <c r="E989" s="8" t="s">
        <v>2380</v>
      </c>
      <c r="F989" s="8" t="s">
        <v>2380</v>
      </c>
      <c r="G989" s="8">
        <v>1</v>
      </c>
      <c r="H989" s="8" t="s">
        <v>2380</v>
      </c>
      <c r="I989" s="12">
        <f t="shared" si="75"/>
        <v>1</v>
      </c>
      <c r="J989" s="12" t="str">
        <f t="shared" si="76"/>
        <v>No</v>
      </c>
      <c r="K989" s="12" t="str">
        <f t="shared" si="77"/>
        <v>Yes</v>
      </c>
      <c r="L989" s="12" t="str">
        <f t="shared" si="78"/>
        <v>Obesity</v>
      </c>
      <c r="M989" s="12" t="str">
        <f t="shared" si="79"/>
        <v>Normal</v>
      </c>
    </row>
    <row r="990" spans="1:13" x14ac:dyDescent="0.3">
      <c r="A990" s="8" t="s">
        <v>1382</v>
      </c>
      <c r="B990" s="8">
        <v>24.91</v>
      </c>
      <c r="C990" s="8">
        <v>7.33</v>
      </c>
      <c r="D990" s="8" t="s">
        <v>2382</v>
      </c>
      <c r="E990" s="8" t="s">
        <v>2380</v>
      </c>
      <c r="F990" s="8" t="s">
        <v>2383</v>
      </c>
      <c r="G990" s="8">
        <v>1</v>
      </c>
      <c r="H990" s="8" t="s">
        <v>2380</v>
      </c>
      <c r="I990" s="12">
        <f t="shared" si="75"/>
        <v>1</v>
      </c>
      <c r="J990" s="12" t="str">
        <f t="shared" si="76"/>
        <v>No</v>
      </c>
      <c r="K990" s="12" t="str">
        <f t="shared" si="77"/>
        <v>Yes</v>
      </c>
      <c r="L990" s="12" t="str">
        <f t="shared" si="78"/>
        <v>Normal Weight</v>
      </c>
      <c r="M990" s="12" t="str">
        <f t="shared" si="79"/>
        <v>Diabetes</v>
      </c>
    </row>
    <row r="991" spans="1:13" x14ac:dyDescent="0.3">
      <c r="A991" s="8" t="s">
        <v>1381</v>
      </c>
      <c r="B991" s="8">
        <v>27.645</v>
      </c>
      <c r="C991" s="8">
        <v>10.56</v>
      </c>
      <c r="D991" s="8" t="s">
        <v>2380</v>
      </c>
      <c r="E991" s="8" t="s">
        <v>2380</v>
      </c>
      <c r="F991" s="8" t="s">
        <v>2380</v>
      </c>
      <c r="G991" s="8" t="s">
        <v>2381</v>
      </c>
      <c r="H991" s="8" t="s">
        <v>2380</v>
      </c>
      <c r="I991" s="12">
        <f t="shared" si="75"/>
        <v>0</v>
      </c>
      <c r="J991" s="12" t="str">
        <f t="shared" si="76"/>
        <v>No</v>
      </c>
      <c r="K991" s="12" t="str">
        <f t="shared" si="77"/>
        <v>No</v>
      </c>
      <c r="L991" s="12" t="str">
        <f t="shared" si="78"/>
        <v>Overweight</v>
      </c>
      <c r="M991" s="12" t="str">
        <f t="shared" si="79"/>
        <v>Diabetes</v>
      </c>
    </row>
    <row r="992" spans="1:13" x14ac:dyDescent="0.3">
      <c r="A992" s="8" t="s">
        <v>1380</v>
      </c>
      <c r="B992" s="8">
        <v>33.700000000000003</v>
      </c>
      <c r="C992" s="8">
        <v>4.01</v>
      </c>
      <c r="D992" s="8" t="s">
        <v>2380</v>
      </c>
      <c r="E992" s="8" t="s">
        <v>2380</v>
      </c>
      <c r="F992" s="8" t="s">
        <v>2380</v>
      </c>
      <c r="G992" s="8">
        <v>2</v>
      </c>
      <c r="H992" s="8" t="s">
        <v>2380</v>
      </c>
      <c r="I992" s="12">
        <f t="shared" si="75"/>
        <v>2</v>
      </c>
      <c r="J992" s="12" t="str">
        <f t="shared" si="76"/>
        <v>No</v>
      </c>
      <c r="K992" s="12" t="str">
        <f t="shared" si="77"/>
        <v>No</v>
      </c>
      <c r="L992" s="12" t="str">
        <f t="shared" si="78"/>
        <v>Obesity</v>
      </c>
      <c r="M992" s="12" t="str">
        <f t="shared" si="79"/>
        <v>Normal</v>
      </c>
    </row>
    <row r="993" spans="1:13" x14ac:dyDescent="0.3">
      <c r="A993" s="8" t="s">
        <v>1379</v>
      </c>
      <c r="B993" s="8">
        <v>38.93</v>
      </c>
      <c r="C993" s="8">
        <v>5.64</v>
      </c>
      <c r="D993" s="8" t="s">
        <v>2382</v>
      </c>
      <c r="E993" s="8" t="s">
        <v>2380</v>
      </c>
      <c r="F993" s="8" t="s">
        <v>2380</v>
      </c>
      <c r="G993" s="8">
        <v>1</v>
      </c>
      <c r="H993" s="8" t="s">
        <v>2380</v>
      </c>
      <c r="I993" s="12">
        <f t="shared" si="75"/>
        <v>1</v>
      </c>
      <c r="J993" s="12" t="str">
        <f t="shared" si="76"/>
        <v>No</v>
      </c>
      <c r="K993" s="12" t="str">
        <f t="shared" si="77"/>
        <v>Yes</v>
      </c>
      <c r="L993" s="12" t="str">
        <f t="shared" si="78"/>
        <v>Obesity</v>
      </c>
      <c r="M993" s="12" t="str">
        <f t="shared" si="79"/>
        <v>Normal</v>
      </c>
    </row>
    <row r="994" spans="1:13" x14ac:dyDescent="0.3">
      <c r="A994" s="8" t="s">
        <v>1378</v>
      </c>
      <c r="B994" s="8">
        <v>32.774999999999999</v>
      </c>
      <c r="C994" s="8">
        <v>8.02</v>
      </c>
      <c r="D994" s="8" t="s">
        <v>2382</v>
      </c>
      <c r="E994" s="8" t="s">
        <v>2380</v>
      </c>
      <c r="F994" s="8" t="s">
        <v>2380</v>
      </c>
      <c r="G994" s="8">
        <v>2</v>
      </c>
      <c r="H994" s="8" t="s">
        <v>2380</v>
      </c>
      <c r="I994" s="12">
        <f t="shared" si="75"/>
        <v>2</v>
      </c>
      <c r="J994" s="12" t="str">
        <f t="shared" si="76"/>
        <v>No</v>
      </c>
      <c r="K994" s="12" t="str">
        <f t="shared" si="77"/>
        <v>Yes</v>
      </c>
      <c r="L994" s="12" t="str">
        <f t="shared" si="78"/>
        <v>Obesity</v>
      </c>
      <c r="M994" s="12" t="str">
        <f t="shared" si="79"/>
        <v>Diabetes</v>
      </c>
    </row>
    <row r="995" spans="1:13" x14ac:dyDescent="0.3">
      <c r="A995" s="8" t="s">
        <v>1377</v>
      </c>
      <c r="B995" s="8">
        <v>29.83</v>
      </c>
      <c r="C995" s="8">
        <v>7.2</v>
      </c>
      <c r="D995" s="8" t="s">
        <v>2382</v>
      </c>
      <c r="E995" s="8" t="s">
        <v>2380</v>
      </c>
      <c r="F995" s="8" t="s">
        <v>2380</v>
      </c>
      <c r="G995" s="8" t="s">
        <v>2381</v>
      </c>
      <c r="H995" s="8" t="s">
        <v>2380</v>
      </c>
      <c r="I995" s="12">
        <f t="shared" si="75"/>
        <v>0</v>
      </c>
      <c r="J995" s="12" t="str">
        <f t="shared" si="76"/>
        <v>No</v>
      </c>
      <c r="K995" s="12" t="str">
        <f t="shared" si="77"/>
        <v>Yes</v>
      </c>
      <c r="L995" s="12" t="str">
        <f t="shared" si="78"/>
        <v>Overweight</v>
      </c>
      <c r="M995" s="12" t="str">
        <f t="shared" si="79"/>
        <v>Diabetes</v>
      </c>
    </row>
    <row r="996" spans="1:13" x14ac:dyDescent="0.3">
      <c r="A996" s="8" t="s">
        <v>1376</v>
      </c>
      <c r="B996" s="8">
        <v>28.31</v>
      </c>
      <c r="C996" s="8">
        <v>4.55</v>
      </c>
      <c r="D996" s="8" t="s">
        <v>2380</v>
      </c>
      <c r="E996" s="8" t="s">
        <v>2382</v>
      </c>
      <c r="F996" s="8" t="s">
        <v>2380</v>
      </c>
      <c r="G996" s="8">
        <v>1</v>
      </c>
      <c r="H996" s="8" t="s">
        <v>2380</v>
      </c>
      <c r="I996" s="12">
        <f t="shared" si="75"/>
        <v>1</v>
      </c>
      <c r="J996" s="12" t="str">
        <f t="shared" si="76"/>
        <v>No</v>
      </c>
      <c r="K996" s="12" t="str">
        <f t="shared" si="77"/>
        <v>No</v>
      </c>
      <c r="L996" s="12" t="str">
        <f t="shared" si="78"/>
        <v>Overweight</v>
      </c>
      <c r="M996" s="12" t="str">
        <f t="shared" si="79"/>
        <v>Normal</v>
      </c>
    </row>
    <row r="997" spans="1:13" x14ac:dyDescent="0.3">
      <c r="A997" s="8" t="s">
        <v>1375</v>
      </c>
      <c r="B997" s="8">
        <v>29.79</v>
      </c>
      <c r="C997" s="8">
        <v>9.0299999999999994</v>
      </c>
      <c r="D997" s="8" t="s">
        <v>2380</v>
      </c>
      <c r="E997" s="8" t="s">
        <v>2380</v>
      </c>
      <c r="F997" s="8" t="s">
        <v>2380</v>
      </c>
      <c r="G997" s="8" t="s">
        <v>2381</v>
      </c>
      <c r="H997" s="8" t="s">
        <v>2380</v>
      </c>
      <c r="I997" s="12">
        <f t="shared" si="75"/>
        <v>0</v>
      </c>
      <c r="J997" s="12" t="str">
        <f t="shared" si="76"/>
        <v>No</v>
      </c>
      <c r="K997" s="12" t="str">
        <f t="shared" si="77"/>
        <v>No</v>
      </c>
      <c r="L997" s="12" t="str">
        <f t="shared" si="78"/>
        <v>Overweight</v>
      </c>
      <c r="M997" s="12" t="str">
        <f t="shared" si="79"/>
        <v>Diabetes</v>
      </c>
    </row>
    <row r="998" spans="1:13" x14ac:dyDescent="0.3">
      <c r="A998" s="8" t="s">
        <v>1374</v>
      </c>
      <c r="B998" s="8">
        <v>36.6</v>
      </c>
      <c r="C998" s="8">
        <v>5.2</v>
      </c>
      <c r="D998" s="8" t="s">
        <v>2382</v>
      </c>
      <c r="E998" s="8" t="s">
        <v>2380</v>
      </c>
      <c r="F998" s="8" t="s">
        <v>2383</v>
      </c>
      <c r="G998" s="8">
        <v>1</v>
      </c>
      <c r="H998" s="8" t="s">
        <v>2380</v>
      </c>
      <c r="I998" s="12">
        <f t="shared" si="75"/>
        <v>1</v>
      </c>
      <c r="J998" s="12" t="str">
        <f t="shared" si="76"/>
        <v>No</v>
      </c>
      <c r="K998" s="12" t="str">
        <f t="shared" si="77"/>
        <v>Yes</v>
      </c>
      <c r="L998" s="12" t="str">
        <f t="shared" si="78"/>
        <v>Obesity</v>
      </c>
      <c r="M998" s="12" t="str">
        <f t="shared" si="79"/>
        <v>Normal</v>
      </c>
    </row>
    <row r="999" spans="1:13" x14ac:dyDescent="0.3">
      <c r="A999" s="8" t="s">
        <v>1373</v>
      </c>
      <c r="B999" s="8">
        <v>35.93</v>
      </c>
      <c r="C999" s="8">
        <v>8.3000000000000007</v>
      </c>
      <c r="D999" s="8" t="s">
        <v>2382</v>
      </c>
      <c r="E999" s="8" t="s">
        <v>2380</v>
      </c>
      <c r="F999" s="8" t="s">
        <v>2380</v>
      </c>
      <c r="G999" s="8" t="s">
        <v>2381</v>
      </c>
      <c r="H999" s="8" t="s">
        <v>2380</v>
      </c>
      <c r="I999" s="12">
        <f t="shared" si="75"/>
        <v>0</v>
      </c>
      <c r="J999" s="12" t="str">
        <f t="shared" si="76"/>
        <v>No</v>
      </c>
      <c r="K999" s="12" t="str">
        <f t="shared" si="77"/>
        <v>Yes</v>
      </c>
      <c r="L999" s="12" t="str">
        <f t="shared" si="78"/>
        <v>Obesity</v>
      </c>
      <c r="M999" s="12" t="str">
        <f t="shared" si="79"/>
        <v>Diabetes</v>
      </c>
    </row>
    <row r="1000" spans="1:13" x14ac:dyDescent="0.3">
      <c r="A1000" s="8" t="s">
        <v>1372</v>
      </c>
      <c r="B1000" s="8">
        <v>28.6</v>
      </c>
      <c r="C1000" s="8">
        <v>5.56</v>
      </c>
      <c r="D1000" s="8" t="s">
        <v>2382</v>
      </c>
      <c r="E1000" s="8" t="s">
        <v>2380</v>
      </c>
      <c r="F1000" s="8" t="s">
        <v>2383</v>
      </c>
      <c r="G1000" s="8">
        <v>1</v>
      </c>
      <c r="H1000" s="8" t="s">
        <v>2380</v>
      </c>
      <c r="I1000" s="12">
        <f t="shared" si="75"/>
        <v>1</v>
      </c>
      <c r="J1000" s="12" t="str">
        <f t="shared" si="76"/>
        <v>No</v>
      </c>
      <c r="K1000" s="12" t="str">
        <f t="shared" si="77"/>
        <v>Yes</v>
      </c>
      <c r="L1000" s="12" t="str">
        <f t="shared" si="78"/>
        <v>Overweight</v>
      </c>
      <c r="M1000" s="12" t="str">
        <f t="shared" si="79"/>
        <v>Normal</v>
      </c>
    </row>
    <row r="1001" spans="1:13" x14ac:dyDescent="0.3">
      <c r="A1001" s="8" t="s">
        <v>1371</v>
      </c>
      <c r="B1001" s="8">
        <v>39.17</v>
      </c>
      <c r="C1001" s="8">
        <v>4.1500000000000004</v>
      </c>
      <c r="D1001" s="8" t="s">
        <v>2380</v>
      </c>
      <c r="E1001" s="8" t="s">
        <v>2380</v>
      </c>
      <c r="F1001" s="8" t="s">
        <v>2380</v>
      </c>
      <c r="G1001" s="8" t="s">
        <v>2381</v>
      </c>
      <c r="H1001" s="8" t="s">
        <v>2380</v>
      </c>
      <c r="I1001" s="12">
        <f t="shared" si="75"/>
        <v>0</v>
      </c>
      <c r="J1001" s="12" t="str">
        <f t="shared" si="76"/>
        <v>No</v>
      </c>
      <c r="K1001" s="12" t="str">
        <f t="shared" si="77"/>
        <v>No</v>
      </c>
      <c r="L1001" s="12" t="str">
        <f t="shared" si="78"/>
        <v>Obesity</v>
      </c>
      <c r="M1001" s="12" t="str">
        <f t="shared" si="79"/>
        <v>Normal</v>
      </c>
    </row>
    <row r="1002" spans="1:13" x14ac:dyDescent="0.3">
      <c r="A1002" s="8" t="s">
        <v>1370</v>
      </c>
      <c r="B1002" s="8">
        <v>26.41</v>
      </c>
      <c r="C1002" s="8">
        <v>5.99</v>
      </c>
      <c r="D1002" s="8" t="s">
        <v>2382</v>
      </c>
      <c r="E1002" s="8" t="s">
        <v>2380</v>
      </c>
      <c r="F1002" s="8" t="s">
        <v>2383</v>
      </c>
      <c r="G1002" s="8">
        <v>1</v>
      </c>
      <c r="H1002" s="8" t="s">
        <v>2380</v>
      </c>
      <c r="I1002" s="12">
        <f t="shared" si="75"/>
        <v>1</v>
      </c>
      <c r="J1002" s="12" t="str">
        <f t="shared" si="76"/>
        <v>No</v>
      </c>
      <c r="K1002" s="12" t="str">
        <f t="shared" si="77"/>
        <v>Yes</v>
      </c>
      <c r="L1002" s="12" t="str">
        <f t="shared" si="78"/>
        <v>Overweight</v>
      </c>
      <c r="M1002" s="12" t="str">
        <f t="shared" si="79"/>
        <v>Prediabetes</v>
      </c>
    </row>
    <row r="1003" spans="1:13" x14ac:dyDescent="0.3">
      <c r="A1003" s="8" t="s">
        <v>1369</v>
      </c>
      <c r="B1003" s="8">
        <v>30.63</v>
      </c>
      <c r="C1003" s="8">
        <v>5.8</v>
      </c>
      <c r="D1003" s="8" t="s">
        <v>2382</v>
      </c>
      <c r="E1003" s="8" t="s">
        <v>2380</v>
      </c>
      <c r="F1003" s="8" t="s">
        <v>2380</v>
      </c>
      <c r="G1003" s="8" t="s">
        <v>2381</v>
      </c>
      <c r="H1003" s="8" t="s">
        <v>2380</v>
      </c>
      <c r="I1003" s="12">
        <f t="shared" si="75"/>
        <v>0</v>
      </c>
      <c r="J1003" s="12" t="str">
        <f t="shared" si="76"/>
        <v>No</v>
      </c>
      <c r="K1003" s="12" t="str">
        <f t="shared" si="77"/>
        <v>Yes</v>
      </c>
      <c r="L1003" s="12" t="str">
        <f t="shared" si="78"/>
        <v>Obesity</v>
      </c>
      <c r="M1003" s="12" t="str">
        <f t="shared" si="79"/>
        <v>Prediabetes</v>
      </c>
    </row>
    <row r="1004" spans="1:13" x14ac:dyDescent="0.3">
      <c r="A1004" s="8" t="s">
        <v>1368</v>
      </c>
      <c r="B1004" s="8">
        <v>31.73</v>
      </c>
      <c r="C1004" s="8">
        <v>7.32</v>
      </c>
      <c r="D1004" s="8" t="s">
        <v>2382</v>
      </c>
      <c r="E1004" s="8" t="s">
        <v>2380</v>
      </c>
      <c r="F1004" s="8" t="s">
        <v>2380</v>
      </c>
      <c r="G1004" s="8">
        <v>2</v>
      </c>
      <c r="H1004" s="8" t="s">
        <v>2380</v>
      </c>
      <c r="I1004" s="12">
        <f t="shared" si="75"/>
        <v>2</v>
      </c>
      <c r="J1004" s="12" t="str">
        <f t="shared" si="76"/>
        <v>No</v>
      </c>
      <c r="K1004" s="12" t="str">
        <f t="shared" si="77"/>
        <v>Yes</v>
      </c>
      <c r="L1004" s="12" t="str">
        <f t="shared" si="78"/>
        <v>Obesity</v>
      </c>
      <c r="M1004" s="12" t="str">
        <f t="shared" si="79"/>
        <v>Diabetes</v>
      </c>
    </row>
    <row r="1005" spans="1:13" x14ac:dyDescent="0.3">
      <c r="A1005" s="8" t="s">
        <v>1367</v>
      </c>
      <c r="B1005" s="8">
        <v>30.7</v>
      </c>
      <c r="C1005" s="8">
        <v>5.16</v>
      </c>
      <c r="D1005" s="8" t="s">
        <v>2380</v>
      </c>
      <c r="E1005" s="8" t="s">
        <v>2380</v>
      </c>
      <c r="F1005" s="8" t="s">
        <v>2380</v>
      </c>
      <c r="G1005" s="8">
        <v>2</v>
      </c>
      <c r="H1005" s="8" t="s">
        <v>2380</v>
      </c>
      <c r="I1005" s="12">
        <f t="shared" si="75"/>
        <v>2</v>
      </c>
      <c r="J1005" s="12" t="str">
        <f t="shared" si="76"/>
        <v>No</v>
      </c>
      <c r="K1005" s="12" t="str">
        <f t="shared" si="77"/>
        <v>No</v>
      </c>
      <c r="L1005" s="12" t="str">
        <f t="shared" si="78"/>
        <v>Obesity</v>
      </c>
      <c r="M1005" s="12" t="str">
        <f t="shared" si="79"/>
        <v>Normal</v>
      </c>
    </row>
    <row r="1006" spans="1:13" x14ac:dyDescent="0.3">
      <c r="A1006" s="8" t="s">
        <v>1366</v>
      </c>
      <c r="B1006" s="8">
        <v>25.934999999999999</v>
      </c>
      <c r="C1006" s="8">
        <v>5.96</v>
      </c>
      <c r="D1006" s="8" t="s">
        <v>2382</v>
      </c>
      <c r="E1006" s="8" t="s">
        <v>2380</v>
      </c>
      <c r="F1006" s="8" t="s">
        <v>2380</v>
      </c>
      <c r="G1006" s="8">
        <v>2</v>
      </c>
      <c r="H1006" s="8" t="s">
        <v>2380</v>
      </c>
      <c r="I1006" s="12">
        <f t="shared" si="75"/>
        <v>2</v>
      </c>
      <c r="J1006" s="12" t="str">
        <f t="shared" si="76"/>
        <v>No</v>
      </c>
      <c r="K1006" s="12" t="str">
        <f t="shared" si="77"/>
        <v>Yes</v>
      </c>
      <c r="L1006" s="12" t="str">
        <f t="shared" si="78"/>
        <v>Overweight</v>
      </c>
      <c r="M1006" s="12" t="str">
        <f t="shared" si="79"/>
        <v>Prediabetes</v>
      </c>
    </row>
    <row r="1007" spans="1:13" x14ac:dyDescent="0.3">
      <c r="A1007" s="8" t="s">
        <v>1365</v>
      </c>
      <c r="B1007" s="8">
        <v>35.9</v>
      </c>
      <c r="C1007" s="8">
        <v>4.8499999999999996</v>
      </c>
      <c r="D1007" s="8" t="s">
        <v>2382</v>
      </c>
      <c r="E1007" s="8" t="s">
        <v>2380</v>
      </c>
      <c r="F1007" s="8" t="s">
        <v>2383</v>
      </c>
      <c r="G1007" s="8">
        <v>1</v>
      </c>
      <c r="H1007" s="8" t="s">
        <v>2380</v>
      </c>
      <c r="I1007" s="12">
        <f t="shared" si="75"/>
        <v>1</v>
      </c>
      <c r="J1007" s="12" t="str">
        <f t="shared" si="76"/>
        <v>No</v>
      </c>
      <c r="K1007" s="12" t="str">
        <f t="shared" si="77"/>
        <v>Yes</v>
      </c>
      <c r="L1007" s="12" t="str">
        <f t="shared" si="78"/>
        <v>Obesity</v>
      </c>
      <c r="M1007" s="12" t="str">
        <f t="shared" si="79"/>
        <v>Normal</v>
      </c>
    </row>
    <row r="1008" spans="1:13" x14ac:dyDescent="0.3">
      <c r="A1008" s="8" t="s">
        <v>1364</v>
      </c>
      <c r="B1008" s="8">
        <v>26.7</v>
      </c>
      <c r="C1008" s="8">
        <v>5.09</v>
      </c>
      <c r="D1008" s="8" t="s">
        <v>2382</v>
      </c>
      <c r="E1008" s="8" t="s">
        <v>2380</v>
      </c>
      <c r="F1008" s="8" t="s">
        <v>2383</v>
      </c>
      <c r="G1008" s="8">
        <v>1</v>
      </c>
      <c r="H1008" s="8" t="s">
        <v>2380</v>
      </c>
      <c r="I1008" s="12">
        <f t="shared" si="75"/>
        <v>1</v>
      </c>
      <c r="J1008" s="12" t="str">
        <f t="shared" si="76"/>
        <v>No</v>
      </c>
      <c r="K1008" s="12" t="str">
        <f t="shared" si="77"/>
        <v>Yes</v>
      </c>
      <c r="L1008" s="12" t="str">
        <f t="shared" si="78"/>
        <v>Overweight</v>
      </c>
      <c r="M1008" s="12" t="str">
        <f t="shared" si="79"/>
        <v>Normal</v>
      </c>
    </row>
    <row r="1009" spans="1:13" x14ac:dyDescent="0.3">
      <c r="A1009" s="8" t="s">
        <v>1363</v>
      </c>
      <c r="B1009" s="8">
        <v>33.71</v>
      </c>
      <c r="C1009" s="8">
        <v>4.9400000000000004</v>
      </c>
      <c r="D1009" s="8" t="s">
        <v>2380</v>
      </c>
      <c r="E1009" s="8" t="s">
        <v>2380</v>
      </c>
      <c r="F1009" s="8" t="s">
        <v>2380</v>
      </c>
      <c r="G1009" s="8" t="s">
        <v>2381</v>
      </c>
      <c r="H1009" s="8" t="s">
        <v>2380</v>
      </c>
      <c r="I1009" s="12">
        <f t="shared" si="75"/>
        <v>0</v>
      </c>
      <c r="J1009" s="12" t="str">
        <f t="shared" si="76"/>
        <v>No</v>
      </c>
      <c r="K1009" s="12" t="str">
        <f t="shared" si="77"/>
        <v>No</v>
      </c>
      <c r="L1009" s="12" t="str">
        <f t="shared" si="78"/>
        <v>Obesity</v>
      </c>
      <c r="M1009" s="12" t="str">
        <f t="shared" si="79"/>
        <v>Normal</v>
      </c>
    </row>
    <row r="1010" spans="1:13" x14ac:dyDescent="0.3">
      <c r="A1010" s="8" t="s">
        <v>1362</v>
      </c>
      <c r="B1010" s="8">
        <v>41.91</v>
      </c>
      <c r="C1010" s="8">
        <v>4.92</v>
      </c>
      <c r="D1010" s="8" t="s">
        <v>2382</v>
      </c>
      <c r="E1010" s="8" t="s">
        <v>2380</v>
      </c>
      <c r="F1010" s="8" t="s">
        <v>2380</v>
      </c>
      <c r="G1010" s="8">
        <v>2</v>
      </c>
      <c r="H1010" s="8" t="s">
        <v>2380</v>
      </c>
      <c r="I1010" s="12">
        <f t="shared" si="75"/>
        <v>2</v>
      </c>
      <c r="J1010" s="12" t="str">
        <f t="shared" si="76"/>
        <v>No</v>
      </c>
      <c r="K1010" s="12" t="str">
        <f t="shared" si="77"/>
        <v>Yes</v>
      </c>
      <c r="L1010" s="12" t="str">
        <f t="shared" si="78"/>
        <v>Obesity</v>
      </c>
      <c r="M1010" s="12" t="str">
        <f t="shared" si="79"/>
        <v>Normal</v>
      </c>
    </row>
    <row r="1011" spans="1:13" x14ac:dyDescent="0.3">
      <c r="A1011" s="8" t="s">
        <v>1361</v>
      </c>
      <c r="B1011" s="8">
        <v>39.82</v>
      </c>
      <c r="C1011" s="8">
        <v>6.05</v>
      </c>
      <c r="D1011" s="8" t="s">
        <v>2382</v>
      </c>
      <c r="E1011" s="8" t="s">
        <v>2380</v>
      </c>
      <c r="F1011" s="8" t="s">
        <v>2380</v>
      </c>
      <c r="G1011" s="8">
        <v>2</v>
      </c>
      <c r="H1011" s="8" t="s">
        <v>2380</v>
      </c>
      <c r="I1011" s="12">
        <f t="shared" si="75"/>
        <v>2</v>
      </c>
      <c r="J1011" s="12" t="str">
        <f t="shared" si="76"/>
        <v>No</v>
      </c>
      <c r="K1011" s="12" t="str">
        <f t="shared" si="77"/>
        <v>Yes</v>
      </c>
      <c r="L1011" s="12" t="str">
        <f t="shared" si="78"/>
        <v>Obesity</v>
      </c>
      <c r="M1011" s="12" t="str">
        <f t="shared" si="79"/>
        <v>Prediabetes</v>
      </c>
    </row>
    <row r="1012" spans="1:13" x14ac:dyDescent="0.3">
      <c r="A1012" s="8" t="s">
        <v>1360</v>
      </c>
      <c r="B1012" s="8">
        <v>28.12</v>
      </c>
      <c r="C1012" s="8">
        <v>4.67</v>
      </c>
      <c r="D1012" s="8" t="s">
        <v>2380</v>
      </c>
      <c r="E1012" s="8" t="s">
        <v>2380</v>
      </c>
      <c r="F1012" s="8" t="s">
        <v>2380</v>
      </c>
      <c r="G1012" s="8">
        <v>2</v>
      </c>
      <c r="H1012" s="8" t="s">
        <v>2380</v>
      </c>
      <c r="I1012" s="12">
        <f t="shared" si="75"/>
        <v>2</v>
      </c>
      <c r="J1012" s="12" t="str">
        <f t="shared" si="76"/>
        <v>No</v>
      </c>
      <c r="K1012" s="12" t="str">
        <f t="shared" si="77"/>
        <v>No</v>
      </c>
      <c r="L1012" s="12" t="str">
        <f t="shared" si="78"/>
        <v>Overweight</v>
      </c>
      <c r="M1012" s="12" t="str">
        <f t="shared" si="79"/>
        <v>Normal</v>
      </c>
    </row>
    <row r="1013" spans="1:13" x14ac:dyDescent="0.3">
      <c r="A1013" s="8" t="s">
        <v>1359</v>
      </c>
      <c r="B1013" s="8">
        <v>26.98</v>
      </c>
      <c r="C1013" s="8">
        <v>9.81</v>
      </c>
      <c r="D1013" s="8" t="s">
        <v>2382</v>
      </c>
      <c r="E1013" s="8" t="s">
        <v>2380</v>
      </c>
      <c r="F1013" s="8" t="s">
        <v>2380</v>
      </c>
      <c r="G1013" s="8" t="s">
        <v>2381</v>
      </c>
      <c r="H1013" s="8" t="s">
        <v>2380</v>
      </c>
      <c r="I1013" s="12">
        <f t="shared" si="75"/>
        <v>0</v>
      </c>
      <c r="J1013" s="12" t="str">
        <f t="shared" si="76"/>
        <v>No</v>
      </c>
      <c r="K1013" s="12" t="str">
        <f t="shared" si="77"/>
        <v>Yes</v>
      </c>
      <c r="L1013" s="12" t="str">
        <f t="shared" si="78"/>
        <v>Overweight</v>
      </c>
      <c r="M1013" s="12" t="str">
        <f t="shared" si="79"/>
        <v>Diabetes</v>
      </c>
    </row>
    <row r="1014" spans="1:13" x14ac:dyDescent="0.3">
      <c r="A1014" s="8" t="s">
        <v>1358</v>
      </c>
      <c r="B1014" s="8">
        <v>27.2</v>
      </c>
      <c r="C1014" s="8">
        <v>6.06</v>
      </c>
      <c r="D1014" s="8" t="s">
        <v>2382</v>
      </c>
      <c r="E1014" s="8" t="s">
        <v>2380</v>
      </c>
      <c r="F1014" s="8" t="s">
        <v>2380</v>
      </c>
      <c r="G1014" s="8">
        <v>2</v>
      </c>
      <c r="H1014" s="8" t="s">
        <v>2380</v>
      </c>
      <c r="I1014" s="12">
        <f t="shared" si="75"/>
        <v>2</v>
      </c>
      <c r="J1014" s="12" t="str">
        <f t="shared" si="76"/>
        <v>No</v>
      </c>
      <c r="K1014" s="12" t="str">
        <f t="shared" si="77"/>
        <v>Yes</v>
      </c>
      <c r="L1014" s="12" t="str">
        <f t="shared" si="78"/>
        <v>Overweight</v>
      </c>
      <c r="M1014" s="12" t="str">
        <f t="shared" si="79"/>
        <v>Prediabetes</v>
      </c>
    </row>
    <row r="1015" spans="1:13" x14ac:dyDescent="0.3">
      <c r="A1015" s="8" t="s">
        <v>1357</v>
      </c>
      <c r="B1015" s="8">
        <v>25.3</v>
      </c>
      <c r="C1015" s="8">
        <v>5.19</v>
      </c>
      <c r="D1015" s="8" t="s">
        <v>2382</v>
      </c>
      <c r="E1015" s="8" t="s">
        <v>2380</v>
      </c>
      <c r="F1015" s="8" t="s">
        <v>2380</v>
      </c>
      <c r="G1015" s="8">
        <v>2</v>
      </c>
      <c r="H1015" s="8" t="s">
        <v>2380</v>
      </c>
      <c r="I1015" s="12">
        <f t="shared" si="75"/>
        <v>2</v>
      </c>
      <c r="J1015" s="12" t="str">
        <f t="shared" si="76"/>
        <v>No</v>
      </c>
      <c r="K1015" s="12" t="str">
        <f t="shared" si="77"/>
        <v>Yes</v>
      </c>
      <c r="L1015" s="12" t="str">
        <f t="shared" si="78"/>
        <v>Overweight</v>
      </c>
      <c r="M1015" s="12" t="str">
        <f t="shared" si="79"/>
        <v>Normal</v>
      </c>
    </row>
    <row r="1016" spans="1:13" x14ac:dyDescent="0.3">
      <c r="A1016" s="8" t="s">
        <v>1356</v>
      </c>
      <c r="B1016" s="8">
        <v>30.25</v>
      </c>
      <c r="C1016" s="8">
        <v>10.16</v>
      </c>
      <c r="D1016" s="8" t="s">
        <v>2380</v>
      </c>
      <c r="E1016" s="8" t="s">
        <v>2380</v>
      </c>
      <c r="F1016" s="8" t="s">
        <v>2380</v>
      </c>
      <c r="G1016" s="8" t="s">
        <v>2381</v>
      </c>
      <c r="H1016" s="8" t="s">
        <v>2380</v>
      </c>
      <c r="I1016" s="12">
        <f t="shared" si="75"/>
        <v>0</v>
      </c>
      <c r="J1016" s="12" t="str">
        <f t="shared" si="76"/>
        <v>No</v>
      </c>
      <c r="K1016" s="12" t="str">
        <f t="shared" si="77"/>
        <v>No</v>
      </c>
      <c r="L1016" s="12" t="str">
        <f t="shared" si="78"/>
        <v>Obesity</v>
      </c>
      <c r="M1016" s="12" t="str">
        <f t="shared" si="79"/>
        <v>Diabetes</v>
      </c>
    </row>
    <row r="1017" spans="1:13" x14ac:dyDescent="0.3">
      <c r="A1017" s="8" t="s">
        <v>1355</v>
      </c>
      <c r="B1017" s="8">
        <v>54</v>
      </c>
      <c r="C1017" s="8">
        <v>4.68</v>
      </c>
      <c r="D1017" s="8" t="s">
        <v>2382</v>
      </c>
      <c r="E1017" s="8" t="s">
        <v>2382</v>
      </c>
      <c r="F1017" s="8" t="s">
        <v>2380</v>
      </c>
      <c r="G1017" s="8">
        <v>2</v>
      </c>
      <c r="H1017" s="8" t="s">
        <v>2380</v>
      </c>
      <c r="I1017" s="12">
        <f t="shared" si="75"/>
        <v>2</v>
      </c>
      <c r="J1017" s="12" t="str">
        <f t="shared" si="76"/>
        <v>No</v>
      </c>
      <c r="K1017" s="12" t="str">
        <f t="shared" si="77"/>
        <v>Yes</v>
      </c>
      <c r="L1017" s="12" t="str">
        <f t="shared" si="78"/>
        <v>Obesity</v>
      </c>
      <c r="M1017" s="12" t="str">
        <f t="shared" si="79"/>
        <v>Normal</v>
      </c>
    </row>
    <row r="1018" spans="1:13" x14ac:dyDescent="0.3">
      <c r="A1018" s="8" t="s">
        <v>1354</v>
      </c>
      <c r="B1018" s="8">
        <v>51.86</v>
      </c>
      <c r="C1018" s="8">
        <v>5.32</v>
      </c>
      <c r="D1018" s="8" t="s">
        <v>2382</v>
      </c>
      <c r="E1018" s="8" t="s">
        <v>2380</v>
      </c>
      <c r="F1018" s="8" t="s">
        <v>2380</v>
      </c>
      <c r="G1018" s="8" t="s">
        <v>2381</v>
      </c>
      <c r="H1018" s="8" t="s">
        <v>2380</v>
      </c>
      <c r="I1018" s="12">
        <f t="shared" si="75"/>
        <v>0</v>
      </c>
      <c r="J1018" s="12" t="str">
        <f t="shared" si="76"/>
        <v>No</v>
      </c>
      <c r="K1018" s="12" t="str">
        <f t="shared" si="77"/>
        <v>Yes</v>
      </c>
      <c r="L1018" s="12" t="str">
        <f t="shared" si="78"/>
        <v>Obesity</v>
      </c>
      <c r="M1018" s="12" t="str">
        <f t="shared" si="79"/>
        <v>Normal</v>
      </c>
    </row>
    <row r="1019" spans="1:13" x14ac:dyDescent="0.3">
      <c r="A1019" s="8" t="s">
        <v>1353</v>
      </c>
      <c r="B1019" s="8">
        <v>31.39</v>
      </c>
      <c r="C1019" s="8">
        <v>6.99</v>
      </c>
      <c r="D1019" s="8" t="s">
        <v>2380</v>
      </c>
      <c r="E1019" s="8" t="s">
        <v>2380</v>
      </c>
      <c r="F1019" s="8" t="s">
        <v>2380</v>
      </c>
      <c r="G1019" s="8" t="s">
        <v>2381</v>
      </c>
      <c r="H1019" s="8" t="s">
        <v>2380</v>
      </c>
      <c r="I1019" s="12">
        <f t="shared" si="75"/>
        <v>0</v>
      </c>
      <c r="J1019" s="12" t="str">
        <f t="shared" si="76"/>
        <v>No</v>
      </c>
      <c r="K1019" s="12" t="str">
        <f t="shared" si="77"/>
        <v>No</v>
      </c>
      <c r="L1019" s="12" t="str">
        <f t="shared" si="78"/>
        <v>Obesity</v>
      </c>
      <c r="M1019" s="12" t="str">
        <f t="shared" si="79"/>
        <v>Diabetes</v>
      </c>
    </row>
    <row r="1020" spans="1:13" x14ac:dyDescent="0.3">
      <c r="A1020" s="8" t="s">
        <v>1352</v>
      </c>
      <c r="B1020" s="8">
        <v>39.97</v>
      </c>
      <c r="C1020" s="8">
        <v>5.55</v>
      </c>
      <c r="D1020" s="8" t="s">
        <v>2380</v>
      </c>
      <c r="E1020" s="8" t="s">
        <v>2380</v>
      </c>
      <c r="F1020" s="8" t="s">
        <v>2380</v>
      </c>
      <c r="G1020" s="8" t="s">
        <v>2381</v>
      </c>
      <c r="H1020" s="8" t="s">
        <v>2380</v>
      </c>
      <c r="I1020" s="12">
        <f t="shared" si="75"/>
        <v>0</v>
      </c>
      <c r="J1020" s="12" t="str">
        <f t="shared" si="76"/>
        <v>No</v>
      </c>
      <c r="K1020" s="12" t="str">
        <f t="shared" si="77"/>
        <v>No</v>
      </c>
      <c r="L1020" s="12" t="str">
        <f t="shared" si="78"/>
        <v>Obesity</v>
      </c>
      <c r="M1020" s="12" t="str">
        <f t="shared" si="79"/>
        <v>Normal</v>
      </c>
    </row>
    <row r="1021" spans="1:13" x14ac:dyDescent="0.3">
      <c r="A1021" s="8" t="s">
        <v>1351</v>
      </c>
      <c r="B1021" s="8">
        <v>41.23</v>
      </c>
      <c r="C1021" s="8">
        <v>6.94</v>
      </c>
      <c r="D1021" s="8" t="s">
        <v>2380</v>
      </c>
      <c r="E1021" s="8" t="s">
        <v>2380</v>
      </c>
      <c r="F1021" s="8" t="s">
        <v>2380</v>
      </c>
      <c r="G1021" s="8" t="s">
        <v>2381</v>
      </c>
      <c r="H1021" s="8" t="s">
        <v>2380</v>
      </c>
      <c r="I1021" s="12">
        <f t="shared" si="75"/>
        <v>0</v>
      </c>
      <c r="J1021" s="12" t="str">
        <f t="shared" si="76"/>
        <v>No</v>
      </c>
      <c r="K1021" s="12" t="str">
        <f t="shared" si="77"/>
        <v>No</v>
      </c>
      <c r="L1021" s="12" t="str">
        <f t="shared" si="78"/>
        <v>Obesity</v>
      </c>
      <c r="M1021" s="12" t="str">
        <f t="shared" si="79"/>
        <v>Diabetes</v>
      </c>
    </row>
    <row r="1022" spans="1:13" x14ac:dyDescent="0.3">
      <c r="A1022" s="8" t="s">
        <v>1350</v>
      </c>
      <c r="B1022" s="8">
        <v>49.45</v>
      </c>
      <c r="C1022" s="8">
        <v>4.2</v>
      </c>
      <c r="D1022" s="8" t="s">
        <v>2382</v>
      </c>
      <c r="E1022" s="8" t="s">
        <v>2380</v>
      </c>
      <c r="F1022" s="8" t="s">
        <v>2380</v>
      </c>
      <c r="G1022" s="8" t="s">
        <v>2381</v>
      </c>
      <c r="H1022" s="8" t="s">
        <v>2380</v>
      </c>
      <c r="I1022" s="12">
        <f t="shared" si="75"/>
        <v>0</v>
      </c>
      <c r="J1022" s="12" t="str">
        <f t="shared" si="76"/>
        <v>No</v>
      </c>
      <c r="K1022" s="12" t="str">
        <f t="shared" si="77"/>
        <v>Yes</v>
      </c>
      <c r="L1022" s="12" t="str">
        <f t="shared" si="78"/>
        <v>Obesity</v>
      </c>
      <c r="M1022" s="12" t="str">
        <f t="shared" si="79"/>
        <v>Normal</v>
      </c>
    </row>
    <row r="1023" spans="1:13" x14ac:dyDescent="0.3">
      <c r="A1023" s="8" t="s">
        <v>1349</v>
      </c>
      <c r="B1023" s="8">
        <v>41.04</v>
      </c>
      <c r="C1023" s="8">
        <v>5.59</v>
      </c>
      <c r="D1023" s="8" t="s">
        <v>2380</v>
      </c>
      <c r="E1023" s="8" t="s">
        <v>2380</v>
      </c>
      <c r="F1023" s="8" t="s">
        <v>2380</v>
      </c>
      <c r="G1023" s="8" t="s">
        <v>2381</v>
      </c>
      <c r="H1023" s="8" t="s">
        <v>2380</v>
      </c>
      <c r="I1023" s="12">
        <f t="shared" si="75"/>
        <v>0</v>
      </c>
      <c r="J1023" s="12" t="str">
        <f t="shared" si="76"/>
        <v>No</v>
      </c>
      <c r="K1023" s="12" t="str">
        <f t="shared" si="77"/>
        <v>No</v>
      </c>
      <c r="L1023" s="12" t="str">
        <f t="shared" si="78"/>
        <v>Obesity</v>
      </c>
      <c r="M1023" s="12" t="str">
        <f t="shared" si="79"/>
        <v>Normal</v>
      </c>
    </row>
    <row r="1024" spans="1:13" x14ac:dyDescent="0.3">
      <c r="A1024" s="8" t="s">
        <v>1348</v>
      </c>
      <c r="B1024" s="8">
        <v>27.93</v>
      </c>
      <c r="C1024" s="8">
        <v>9.9600000000000009</v>
      </c>
      <c r="D1024" s="8" t="s">
        <v>2380</v>
      </c>
      <c r="E1024" s="8" t="s">
        <v>2380</v>
      </c>
      <c r="F1024" s="8" t="s">
        <v>2380</v>
      </c>
      <c r="G1024" s="8" t="s">
        <v>2381</v>
      </c>
      <c r="H1024" s="8" t="s">
        <v>2380</v>
      </c>
      <c r="I1024" s="12">
        <f t="shared" si="75"/>
        <v>0</v>
      </c>
      <c r="J1024" s="12" t="str">
        <f t="shared" si="76"/>
        <v>No</v>
      </c>
      <c r="K1024" s="12" t="str">
        <f t="shared" si="77"/>
        <v>No</v>
      </c>
      <c r="L1024" s="12" t="str">
        <f t="shared" si="78"/>
        <v>Overweight</v>
      </c>
      <c r="M1024" s="12" t="str">
        <f t="shared" si="79"/>
        <v>Diabetes</v>
      </c>
    </row>
    <row r="1025" spans="1:13" x14ac:dyDescent="0.3">
      <c r="A1025" s="8" t="s">
        <v>1347</v>
      </c>
      <c r="B1025" s="8">
        <v>21.01</v>
      </c>
      <c r="C1025" s="8">
        <v>7.37</v>
      </c>
      <c r="D1025" s="8" t="s">
        <v>2380</v>
      </c>
      <c r="E1025" s="8" t="s">
        <v>2380</v>
      </c>
      <c r="F1025" s="8" t="s">
        <v>2380</v>
      </c>
      <c r="G1025" s="8" t="s">
        <v>2381</v>
      </c>
      <c r="H1025" s="8" t="s">
        <v>2380</v>
      </c>
      <c r="I1025" s="12">
        <f t="shared" si="75"/>
        <v>0</v>
      </c>
      <c r="J1025" s="12" t="str">
        <f t="shared" si="76"/>
        <v>No</v>
      </c>
      <c r="K1025" s="12" t="str">
        <f t="shared" si="77"/>
        <v>No</v>
      </c>
      <c r="L1025" s="12" t="str">
        <f t="shared" si="78"/>
        <v>Normal Weight</v>
      </c>
      <c r="M1025" s="12" t="str">
        <f t="shared" si="79"/>
        <v>Diabetes</v>
      </c>
    </row>
    <row r="1026" spans="1:13" x14ac:dyDescent="0.3">
      <c r="A1026" s="8" t="s">
        <v>1346</v>
      </c>
      <c r="B1026" s="8">
        <v>52.37</v>
      </c>
      <c r="C1026" s="8">
        <v>5.0599999999999996</v>
      </c>
      <c r="D1026" s="8" t="s">
        <v>2382</v>
      </c>
      <c r="E1026" s="8" t="s">
        <v>2382</v>
      </c>
      <c r="F1026" s="8" t="s">
        <v>2380</v>
      </c>
      <c r="G1026" s="8">
        <v>2</v>
      </c>
      <c r="H1026" s="8" t="s">
        <v>2380</v>
      </c>
      <c r="I1026" s="12">
        <f t="shared" si="75"/>
        <v>2</v>
      </c>
      <c r="J1026" s="12" t="str">
        <f t="shared" si="76"/>
        <v>No</v>
      </c>
      <c r="K1026" s="12" t="str">
        <f t="shared" si="77"/>
        <v>Yes</v>
      </c>
      <c r="L1026" s="12" t="str">
        <f t="shared" si="78"/>
        <v>Obesity</v>
      </c>
      <c r="M1026" s="12" t="str">
        <f t="shared" si="79"/>
        <v>Normal</v>
      </c>
    </row>
    <row r="1027" spans="1:13" x14ac:dyDescent="0.3">
      <c r="A1027" s="8" t="s">
        <v>1345</v>
      </c>
      <c r="B1027" s="8">
        <v>40.369999999999997</v>
      </c>
      <c r="C1027" s="8">
        <v>8.2100000000000009</v>
      </c>
      <c r="D1027" s="8" t="s">
        <v>2380</v>
      </c>
      <c r="E1027" s="8" t="s">
        <v>2380</v>
      </c>
      <c r="F1027" s="8" t="s">
        <v>2380</v>
      </c>
      <c r="G1027" s="8" t="s">
        <v>2381</v>
      </c>
      <c r="H1027" s="8" t="s">
        <v>2380</v>
      </c>
      <c r="I1027" s="12">
        <f t="shared" ref="I1027:I1090" si="80">IF(G1027="No major surgery",0,G1027)</f>
        <v>0</v>
      </c>
      <c r="J1027" s="12" t="str">
        <f t="shared" ref="J1027:J1090" si="81">PROPER(H1027)</f>
        <v>No</v>
      </c>
      <c r="K1027" s="12" t="str">
        <f t="shared" ref="K1027:K1090" si="82">PROPER(D1027)</f>
        <v>No</v>
      </c>
      <c r="L1027" s="12" t="str">
        <f t="shared" ref="L1027:L1090" si="83">IF(B1027&lt;18.5,"Underweight",IF(B1027&lt;25,"Normal Weight",IF(B1027&lt;30,"Overweight","Obesity")))</f>
        <v>Obesity</v>
      </c>
      <c r="M1027" s="12" t="str">
        <f t="shared" ref="M1027:M1090" si="84">IF(C1027&lt;5.7,"Normal",IF(C1027&lt;6.5,"Prediabetes","Diabetes"))</f>
        <v>Diabetes</v>
      </c>
    </row>
    <row r="1028" spans="1:13" x14ac:dyDescent="0.3">
      <c r="A1028" s="8" t="s">
        <v>1344</v>
      </c>
      <c r="B1028" s="8">
        <v>41.47</v>
      </c>
      <c r="C1028" s="8">
        <v>10.34</v>
      </c>
      <c r="D1028" s="8" t="s">
        <v>2380</v>
      </c>
      <c r="E1028" s="8" t="s">
        <v>2380</v>
      </c>
      <c r="F1028" s="8" t="s">
        <v>2380</v>
      </c>
      <c r="G1028" s="8">
        <v>2</v>
      </c>
      <c r="H1028" s="8" t="s">
        <v>2380</v>
      </c>
      <c r="I1028" s="12">
        <f t="shared" si="80"/>
        <v>2</v>
      </c>
      <c r="J1028" s="12" t="str">
        <f t="shared" si="81"/>
        <v>No</v>
      </c>
      <c r="K1028" s="12" t="str">
        <f t="shared" si="82"/>
        <v>No</v>
      </c>
      <c r="L1028" s="12" t="str">
        <f t="shared" si="83"/>
        <v>Obesity</v>
      </c>
      <c r="M1028" s="12" t="str">
        <f t="shared" si="84"/>
        <v>Diabetes</v>
      </c>
    </row>
    <row r="1029" spans="1:13" x14ac:dyDescent="0.3">
      <c r="A1029" s="8" t="s">
        <v>1343</v>
      </c>
      <c r="B1029" s="8">
        <v>33.725000000000001</v>
      </c>
      <c r="C1029" s="8">
        <v>5.51</v>
      </c>
      <c r="D1029" s="8" t="s">
        <v>2382</v>
      </c>
      <c r="E1029" s="8" t="s">
        <v>2380</v>
      </c>
      <c r="F1029" s="8" t="s">
        <v>2380</v>
      </c>
      <c r="G1029" s="8">
        <v>2</v>
      </c>
      <c r="H1029" s="8" t="s">
        <v>2380</v>
      </c>
      <c r="I1029" s="12">
        <f t="shared" si="80"/>
        <v>2</v>
      </c>
      <c r="J1029" s="12" t="str">
        <f t="shared" si="81"/>
        <v>No</v>
      </c>
      <c r="K1029" s="12" t="str">
        <f t="shared" si="82"/>
        <v>Yes</v>
      </c>
      <c r="L1029" s="12" t="str">
        <f t="shared" si="83"/>
        <v>Obesity</v>
      </c>
      <c r="M1029" s="12" t="str">
        <f t="shared" si="84"/>
        <v>Normal</v>
      </c>
    </row>
    <row r="1030" spans="1:13" x14ac:dyDescent="0.3">
      <c r="A1030" s="8" t="s">
        <v>1342</v>
      </c>
      <c r="B1030" s="8">
        <v>28.1</v>
      </c>
      <c r="C1030" s="8">
        <v>11.2</v>
      </c>
      <c r="D1030" s="8" t="s">
        <v>2380</v>
      </c>
      <c r="E1030" s="8" t="s">
        <v>2380</v>
      </c>
      <c r="F1030" s="8" t="s">
        <v>2380</v>
      </c>
      <c r="G1030" s="8" t="s">
        <v>2381</v>
      </c>
      <c r="H1030" s="8" t="s">
        <v>2380</v>
      </c>
      <c r="I1030" s="12">
        <f t="shared" si="80"/>
        <v>0</v>
      </c>
      <c r="J1030" s="12" t="str">
        <f t="shared" si="81"/>
        <v>No</v>
      </c>
      <c r="K1030" s="12" t="str">
        <f t="shared" si="82"/>
        <v>No</v>
      </c>
      <c r="L1030" s="12" t="str">
        <f t="shared" si="83"/>
        <v>Overweight</v>
      </c>
      <c r="M1030" s="12" t="str">
        <f t="shared" si="84"/>
        <v>Diabetes</v>
      </c>
    </row>
    <row r="1031" spans="1:13" x14ac:dyDescent="0.3">
      <c r="A1031" s="8" t="s">
        <v>1341</v>
      </c>
      <c r="B1031" s="8">
        <v>37.43</v>
      </c>
      <c r="C1031" s="8">
        <v>4.3499999999999996</v>
      </c>
      <c r="D1031" s="8" t="s">
        <v>2382</v>
      </c>
      <c r="E1031" s="8" t="s">
        <v>2380</v>
      </c>
      <c r="F1031" s="8" t="s">
        <v>2383</v>
      </c>
      <c r="G1031" s="8">
        <v>1</v>
      </c>
      <c r="H1031" s="8" t="s">
        <v>2380</v>
      </c>
      <c r="I1031" s="12">
        <f t="shared" si="80"/>
        <v>1</v>
      </c>
      <c r="J1031" s="12" t="str">
        <f t="shared" si="81"/>
        <v>No</v>
      </c>
      <c r="K1031" s="12" t="str">
        <f t="shared" si="82"/>
        <v>Yes</v>
      </c>
      <c r="L1031" s="12" t="str">
        <f t="shared" si="83"/>
        <v>Obesity</v>
      </c>
      <c r="M1031" s="12" t="str">
        <f t="shared" si="84"/>
        <v>Normal</v>
      </c>
    </row>
    <row r="1032" spans="1:13" x14ac:dyDescent="0.3">
      <c r="A1032" s="8" t="s">
        <v>1340</v>
      </c>
      <c r="B1032" s="8">
        <v>23.7</v>
      </c>
      <c r="C1032" s="8">
        <v>10.45</v>
      </c>
      <c r="D1032" s="8" t="s">
        <v>2380</v>
      </c>
      <c r="E1032" s="8" t="s">
        <v>2380</v>
      </c>
      <c r="F1032" s="8" t="s">
        <v>2380</v>
      </c>
      <c r="G1032" s="8" t="s">
        <v>2381</v>
      </c>
      <c r="H1032" s="8" t="s">
        <v>2380</v>
      </c>
      <c r="I1032" s="12">
        <f t="shared" si="80"/>
        <v>0</v>
      </c>
      <c r="J1032" s="12" t="str">
        <f t="shared" si="81"/>
        <v>No</v>
      </c>
      <c r="K1032" s="12" t="str">
        <f t="shared" si="82"/>
        <v>No</v>
      </c>
      <c r="L1032" s="12" t="str">
        <f t="shared" si="83"/>
        <v>Normal Weight</v>
      </c>
      <c r="M1032" s="12" t="str">
        <f t="shared" si="84"/>
        <v>Diabetes</v>
      </c>
    </row>
    <row r="1033" spans="1:13" x14ac:dyDescent="0.3">
      <c r="A1033" s="8" t="s">
        <v>1339</v>
      </c>
      <c r="B1033" s="8">
        <v>24.795000000000002</v>
      </c>
      <c r="C1033" s="8">
        <v>4.07</v>
      </c>
      <c r="D1033" s="8" t="s">
        <v>2382</v>
      </c>
      <c r="E1033" s="8" t="s">
        <v>2380</v>
      </c>
      <c r="F1033" s="8" t="s">
        <v>2383</v>
      </c>
      <c r="G1033" s="8">
        <v>1</v>
      </c>
      <c r="H1033" s="8" t="s">
        <v>2380</v>
      </c>
      <c r="I1033" s="12">
        <f t="shared" si="80"/>
        <v>1</v>
      </c>
      <c r="J1033" s="12" t="str">
        <f t="shared" si="81"/>
        <v>No</v>
      </c>
      <c r="K1033" s="12" t="str">
        <f t="shared" si="82"/>
        <v>Yes</v>
      </c>
      <c r="L1033" s="12" t="str">
        <f t="shared" si="83"/>
        <v>Normal Weight</v>
      </c>
      <c r="M1033" s="12" t="str">
        <f t="shared" si="84"/>
        <v>Normal</v>
      </c>
    </row>
    <row r="1034" spans="1:13" x14ac:dyDescent="0.3">
      <c r="A1034" s="8" t="s">
        <v>1338</v>
      </c>
      <c r="B1034" s="8">
        <v>31.9</v>
      </c>
      <c r="C1034" s="8">
        <v>8.34</v>
      </c>
      <c r="D1034" s="8" t="s">
        <v>2380</v>
      </c>
      <c r="E1034" s="8" t="s">
        <v>2380</v>
      </c>
      <c r="F1034" s="8" t="s">
        <v>2380</v>
      </c>
      <c r="G1034" s="8" t="s">
        <v>2381</v>
      </c>
      <c r="H1034" s="8" t="s">
        <v>2380</v>
      </c>
      <c r="I1034" s="12">
        <f t="shared" si="80"/>
        <v>0</v>
      </c>
      <c r="J1034" s="12" t="str">
        <f t="shared" si="81"/>
        <v>No</v>
      </c>
      <c r="K1034" s="12" t="str">
        <f t="shared" si="82"/>
        <v>No</v>
      </c>
      <c r="L1034" s="12" t="str">
        <f t="shared" si="83"/>
        <v>Obesity</v>
      </c>
      <c r="M1034" s="12" t="str">
        <f t="shared" si="84"/>
        <v>Diabetes</v>
      </c>
    </row>
    <row r="1035" spans="1:13" x14ac:dyDescent="0.3">
      <c r="A1035" s="8" t="s">
        <v>1337</v>
      </c>
      <c r="B1035" s="8">
        <v>32.68</v>
      </c>
      <c r="C1035" s="8">
        <v>7.41</v>
      </c>
      <c r="D1035" s="8" t="s">
        <v>2380</v>
      </c>
      <c r="E1035" s="8" t="s">
        <v>2380</v>
      </c>
      <c r="F1035" s="8" t="s">
        <v>2380</v>
      </c>
      <c r="G1035" s="8" t="s">
        <v>2381</v>
      </c>
      <c r="H1035" s="8" t="s">
        <v>2380</v>
      </c>
      <c r="I1035" s="12">
        <f t="shared" si="80"/>
        <v>0</v>
      </c>
      <c r="J1035" s="12" t="str">
        <f t="shared" si="81"/>
        <v>No</v>
      </c>
      <c r="K1035" s="12" t="str">
        <f t="shared" si="82"/>
        <v>No</v>
      </c>
      <c r="L1035" s="12" t="str">
        <f t="shared" si="83"/>
        <v>Obesity</v>
      </c>
      <c r="M1035" s="12" t="str">
        <f t="shared" si="84"/>
        <v>Diabetes</v>
      </c>
    </row>
    <row r="1036" spans="1:13" x14ac:dyDescent="0.3">
      <c r="A1036" s="8" t="s">
        <v>1336</v>
      </c>
      <c r="B1036" s="8">
        <v>47.13</v>
      </c>
      <c r="C1036" s="8">
        <v>4.3099999999999996</v>
      </c>
      <c r="D1036" s="8" t="s">
        <v>2380</v>
      </c>
      <c r="E1036" s="8" t="s">
        <v>2380</v>
      </c>
      <c r="F1036" s="8" t="s">
        <v>2380</v>
      </c>
      <c r="G1036" s="8" t="s">
        <v>2381</v>
      </c>
      <c r="H1036" s="8" t="s">
        <v>2380</v>
      </c>
      <c r="I1036" s="12">
        <f t="shared" si="80"/>
        <v>0</v>
      </c>
      <c r="J1036" s="12" t="str">
        <f t="shared" si="81"/>
        <v>No</v>
      </c>
      <c r="K1036" s="12" t="str">
        <f t="shared" si="82"/>
        <v>No</v>
      </c>
      <c r="L1036" s="12" t="str">
        <f t="shared" si="83"/>
        <v>Obesity</v>
      </c>
      <c r="M1036" s="12" t="str">
        <f t="shared" si="84"/>
        <v>Normal</v>
      </c>
    </row>
    <row r="1037" spans="1:13" x14ac:dyDescent="0.3">
      <c r="A1037" s="8" t="s">
        <v>1335</v>
      </c>
      <c r="B1037" s="8">
        <v>36.67</v>
      </c>
      <c r="C1037" s="8">
        <v>10.83</v>
      </c>
      <c r="D1037" s="8" t="s">
        <v>2380</v>
      </c>
      <c r="E1037" s="8" t="s">
        <v>2380</v>
      </c>
      <c r="F1037" s="8" t="s">
        <v>2380</v>
      </c>
      <c r="G1037" s="8" t="s">
        <v>2381</v>
      </c>
      <c r="H1037" s="8" t="s">
        <v>2380</v>
      </c>
      <c r="I1037" s="12">
        <f t="shared" si="80"/>
        <v>0</v>
      </c>
      <c r="J1037" s="12" t="str">
        <f t="shared" si="81"/>
        <v>No</v>
      </c>
      <c r="K1037" s="12" t="str">
        <f t="shared" si="82"/>
        <v>No</v>
      </c>
      <c r="L1037" s="12" t="str">
        <f t="shared" si="83"/>
        <v>Obesity</v>
      </c>
      <c r="M1037" s="12" t="str">
        <f t="shared" si="84"/>
        <v>Diabetes</v>
      </c>
    </row>
    <row r="1038" spans="1:13" x14ac:dyDescent="0.3">
      <c r="A1038" s="8" t="s">
        <v>1334</v>
      </c>
      <c r="B1038" s="8">
        <v>33.630000000000003</v>
      </c>
      <c r="C1038" s="8">
        <v>11.31</v>
      </c>
      <c r="D1038" s="8" t="s">
        <v>2380</v>
      </c>
      <c r="E1038" s="8" t="s">
        <v>2380</v>
      </c>
      <c r="F1038" s="8" t="s">
        <v>2380</v>
      </c>
      <c r="G1038" s="8" t="s">
        <v>2381</v>
      </c>
      <c r="H1038" s="8" t="s">
        <v>2380</v>
      </c>
      <c r="I1038" s="12">
        <f t="shared" si="80"/>
        <v>0</v>
      </c>
      <c r="J1038" s="12" t="str">
        <f t="shared" si="81"/>
        <v>No</v>
      </c>
      <c r="K1038" s="12" t="str">
        <f t="shared" si="82"/>
        <v>No</v>
      </c>
      <c r="L1038" s="12" t="str">
        <f t="shared" si="83"/>
        <v>Obesity</v>
      </c>
      <c r="M1038" s="12" t="str">
        <f t="shared" si="84"/>
        <v>Diabetes</v>
      </c>
    </row>
    <row r="1039" spans="1:13" x14ac:dyDescent="0.3">
      <c r="A1039" s="8" t="s">
        <v>1333</v>
      </c>
      <c r="B1039" s="8">
        <v>32.67</v>
      </c>
      <c r="C1039" s="8">
        <v>11.81</v>
      </c>
      <c r="D1039" s="8" t="s">
        <v>2382</v>
      </c>
      <c r="E1039" s="8" t="s">
        <v>2380</v>
      </c>
      <c r="F1039" s="8" t="s">
        <v>2380</v>
      </c>
      <c r="G1039" s="8" t="s">
        <v>2381</v>
      </c>
      <c r="H1039" s="8" t="s">
        <v>2380</v>
      </c>
      <c r="I1039" s="12">
        <f t="shared" si="80"/>
        <v>0</v>
      </c>
      <c r="J1039" s="12" t="str">
        <f t="shared" si="81"/>
        <v>No</v>
      </c>
      <c r="K1039" s="12" t="str">
        <f t="shared" si="82"/>
        <v>Yes</v>
      </c>
      <c r="L1039" s="12" t="str">
        <f t="shared" si="83"/>
        <v>Obesity</v>
      </c>
      <c r="M1039" s="12" t="str">
        <f t="shared" si="84"/>
        <v>Diabetes</v>
      </c>
    </row>
    <row r="1040" spans="1:13" x14ac:dyDescent="0.3">
      <c r="A1040" s="8" t="s">
        <v>1332</v>
      </c>
      <c r="B1040" s="8">
        <v>33.299999999999997</v>
      </c>
      <c r="C1040" s="8">
        <v>8.26</v>
      </c>
      <c r="D1040" s="8" t="s">
        <v>2382</v>
      </c>
      <c r="E1040" s="8" t="s">
        <v>2380</v>
      </c>
      <c r="F1040" s="8" t="s">
        <v>2380</v>
      </c>
      <c r="G1040" s="8">
        <v>2</v>
      </c>
      <c r="H1040" s="8" t="s">
        <v>2380</v>
      </c>
      <c r="I1040" s="12">
        <f t="shared" si="80"/>
        <v>2</v>
      </c>
      <c r="J1040" s="12" t="str">
        <f t="shared" si="81"/>
        <v>No</v>
      </c>
      <c r="K1040" s="12" t="str">
        <f t="shared" si="82"/>
        <v>Yes</v>
      </c>
      <c r="L1040" s="12" t="str">
        <f t="shared" si="83"/>
        <v>Obesity</v>
      </c>
      <c r="M1040" s="12" t="str">
        <f t="shared" si="84"/>
        <v>Diabetes</v>
      </c>
    </row>
    <row r="1041" spans="1:13" x14ac:dyDescent="0.3">
      <c r="A1041" s="8" t="s">
        <v>1331</v>
      </c>
      <c r="B1041" s="8">
        <v>30.78</v>
      </c>
      <c r="C1041" s="8">
        <v>10.74</v>
      </c>
      <c r="D1041" s="8" t="s">
        <v>2382</v>
      </c>
      <c r="E1041" s="8" t="s">
        <v>2380</v>
      </c>
      <c r="F1041" s="8" t="s">
        <v>2380</v>
      </c>
      <c r="G1041" s="8">
        <v>2</v>
      </c>
      <c r="H1041" s="8" t="s">
        <v>2380</v>
      </c>
      <c r="I1041" s="12">
        <f t="shared" si="80"/>
        <v>2</v>
      </c>
      <c r="J1041" s="12" t="str">
        <f t="shared" si="81"/>
        <v>No</v>
      </c>
      <c r="K1041" s="12" t="str">
        <f t="shared" si="82"/>
        <v>Yes</v>
      </c>
      <c r="L1041" s="12" t="str">
        <f t="shared" si="83"/>
        <v>Obesity</v>
      </c>
      <c r="M1041" s="12" t="str">
        <f t="shared" si="84"/>
        <v>Diabetes</v>
      </c>
    </row>
    <row r="1042" spans="1:13" x14ac:dyDescent="0.3">
      <c r="A1042" s="8" t="s">
        <v>1330</v>
      </c>
      <c r="B1042" s="8">
        <v>28.975000000000001</v>
      </c>
      <c r="C1042" s="8">
        <v>7.69</v>
      </c>
      <c r="D1042" s="8" t="s">
        <v>2382</v>
      </c>
      <c r="E1042" s="8" t="s">
        <v>2380</v>
      </c>
      <c r="F1042" s="8" t="s">
        <v>2380</v>
      </c>
      <c r="G1042" s="8" t="s">
        <v>2381</v>
      </c>
      <c r="H1042" s="8" t="s">
        <v>2380</v>
      </c>
      <c r="I1042" s="12">
        <f t="shared" si="80"/>
        <v>0</v>
      </c>
      <c r="J1042" s="12" t="str">
        <f t="shared" si="81"/>
        <v>No</v>
      </c>
      <c r="K1042" s="12" t="str">
        <f t="shared" si="82"/>
        <v>Yes</v>
      </c>
      <c r="L1042" s="12" t="str">
        <f t="shared" si="83"/>
        <v>Overweight</v>
      </c>
      <c r="M1042" s="12" t="str">
        <f t="shared" si="84"/>
        <v>Diabetes</v>
      </c>
    </row>
    <row r="1043" spans="1:13" x14ac:dyDescent="0.3">
      <c r="A1043" s="8" t="s">
        <v>1329</v>
      </c>
      <c r="B1043" s="8">
        <v>33.4</v>
      </c>
      <c r="C1043" s="8">
        <v>4.84</v>
      </c>
      <c r="D1043" s="8" t="s">
        <v>2380</v>
      </c>
      <c r="E1043" s="8" t="s">
        <v>2380</v>
      </c>
      <c r="F1043" s="8" t="s">
        <v>2380</v>
      </c>
      <c r="G1043" s="8" t="s">
        <v>2381</v>
      </c>
      <c r="H1043" s="8" t="s">
        <v>2380</v>
      </c>
      <c r="I1043" s="12">
        <f t="shared" si="80"/>
        <v>0</v>
      </c>
      <c r="J1043" s="12" t="str">
        <f t="shared" si="81"/>
        <v>No</v>
      </c>
      <c r="K1043" s="12" t="str">
        <f t="shared" si="82"/>
        <v>No</v>
      </c>
      <c r="L1043" s="12" t="str">
        <f t="shared" si="83"/>
        <v>Obesity</v>
      </c>
      <c r="M1043" s="12" t="str">
        <f t="shared" si="84"/>
        <v>Normal</v>
      </c>
    </row>
    <row r="1044" spans="1:13" x14ac:dyDescent="0.3">
      <c r="A1044" s="8" t="s">
        <v>1328</v>
      </c>
      <c r="B1044" s="8">
        <v>21.5</v>
      </c>
      <c r="C1044" s="8">
        <v>9.77</v>
      </c>
      <c r="D1044" s="8" t="s">
        <v>2382</v>
      </c>
      <c r="E1044" s="8" t="s">
        <v>2380</v>
      </c>
      <c r="F1044" s="8" t="s">
        <v>2380</v>
      </c>
      <c r="G1044" s="8" t="s">
        <v>2381</v>
      </c>
      <c r="H1044" s="8" t="s">
        <v>2380</v>
      </c>
      <c r="I1044" s="12">
        <f t="shared" si="80"/>
        <v>0</v>
      </c>
      <c r="J1044" s="12" t="str">
        <f t="shared" si="81"/>
        <v>No</v>
      </c>
      <c r="K1044" s="12" t="str">
        <f t="shared" si="82"/>
        <v>Yes</v>
      </c>
      <c r="L1044" s="12" t="str">
        <f t="shared" si="83"/>
        <v>Normal Weight</v>
      </c>
      <c r="M1044" s="12" t="str">
        <f t="shared" si="84"/>
        <v>Diabetes</v>
      </c>
    </row>
    <row r="1045" spans="1:13" x14ac:dyDescent="0.3">
      <c r="A1045" s="8" t="s">
        <v>1327</v>
      </c>
      <c r="B1045" s="8">
        <v>38.14</v>
      </c>
      <c r="C1045" s="8">
        <v>5.84</v>
      </c>
      <c r="D1045" s="8" t="s">
        <v>2380</v>
      </c>
      <c r="E1045" s="8" t="s">
        <v>2380</v>
      </c>
      <c r="F1045" s="8" t="s">
        <v>2380</v>
      </c>
      <c r="G1045" s="8" t="s">
        <v>2381</v>
      </c>
      <c r="H1045" s="8" t="s">
        <v>2380</v>
      </c>
      <c r="I1045" s="12">
        <f t="shared" si="80"/>
        <v>0</v>
      </c>
      <c r="J1045" s="12" t="str">
        <f t="shared" si="81"/>
        <v>No</v>
      </c>
      <c r="K1045" s="12" t="str">
        <f t="shared" si="82"/>
        <v>No</v>
      </c>
      <c r="L1045" s="12" t="str">
        <f t="shared" si="83"/>
        <v>Obesity</v>
      </c>
      <c r="M1045" s="12" t="str">
        <f t="shared" si="84"/>
        <v>Prediabetes</v>
      </c>
    </row>
    <row r="1046" spans="1:13" x14ac:dyDescent="0.3">
      <c r="A1046" s="8" t="s">
        <v>1326</v>
      </c>
      <c r="B1046" s="8">
        <v>35.42</v>
      </c>
      <c r="C1046" s="8">
        <v>8.6999999999999993</v>
      </c>
      <c r="D1046" s="8" t="s">
        <v>2382</v>
      </c>
      <c r="E1046" s="8" t="s">
        <v>2380</v>
      </c>
      <c r="F1046" s="8" t="s">
        <v>2380</v>
      </c>
      <c r="G1046" s="8">
        <v>1</v>
      </c>
      <c r="H1046" s="8" t="s">
        <v>2380</v>
      </c>
      <c r="I1046" s="12">
        <f t="shared" si="80"/>
        <v>1</v>
      </c>
      <c r="J1046" s="12" t="str">
        <f t="shared" si="81"/>
        <v>No</v>
      </c>
      <c r="K1046" s="12" t="str">
        <f t="shared" si="82"/>
        <v>Yes</v>
      </c>
      <c r="L1046" s="12" t="str">
        <f t="shared" si="83"/>
        <v>Obesity</v>
      </c>
      <c r="M1046" s="12" t="str">
        <f t="shared" si="84"/>
        <v>Diabetes</v>
      </c>
    </row>
    <row r="1047" spans="1:13" x14ac:dyDescent="0.3">
      <c r="A1047" s="8" t="s">
        <v>1325</v>
      </c>
      <c r="B1047" s="8">
        <v>35.625</v>
      </c>
      <c r="C1047" s="8">
        <v>10.79</v>
      </c>
      <c r="D1047" s="8" t="s">
        <v>2380</v>
      </c>
      <c r="E1047" s="8" t="s">
        <v>2380</v>
      </c>
      <c r="F1047" s="8" t="s">
        <v>2380</v>
      </c>
      <c r="G1047" s="8" t="s">
        <v>2381</v>
      </c>
      <c r="H1047" s="8" t="s">
        <v>2380</v>
      </c>
      <c r="I1047" s="12">
        <f t="shared" si="80"/>
        <v>0</v>
      </c>
      <c r="J1047" s="12" t="str">
        <f t="shared" si="81"/>
        <v>No</v>
      </c>
      <c r="K1047" s="12" t="str">
        <f t="shared" si="82"/>
        <v>No</v>
      </c>
      <c r="L1047" s="12" t="str">
        <f t="shared" si="83"/>
        <v>Obesity</v>
      </c>
      <c r="M1047" s="12" t="str">
        <f t="shared" si="84"/>
        <v>Diabetes</v>
      </c>
    </row>
    <row r="1048" spans="1:13" x14ac:dyDescent="0.3">
      <c r="A1048" s="8" t="s">
        <v>1324</v>
      </c>
      <c r="B1048" s="8">
        <v>45.51</v>
      </c>
      <c r="C1048" s="8">
        <v>4.32</v>
      </c>
      <c r="D1048" s="8" t="s">
        <v>2380</v>
      </c>
      <c r="E1048" s="8" t="s">
        <v>2380</v>
      </c>
      <c r="F1048" s="8" t="s">
        <v>2380</v>
      </c>
      <c r="G1048" s="8">
        <v>1</v>
      </c>
      <c r="H1048" s="8" t="s">
        <v>2380</v>
      </c>
      <c r="I1048" s="12">
        <f t="shared" si="80"/>
        <v>1</v>
      </c>
      <c r="J1048" s="12" t="str">
        <f t="shared" si="81"/>
        <v>No</v>
      </c>
      <c r="K1048" s="12" t="str">
        <f t="shared" si="82"/>
        <v>No</v>
      </c>
      <c r="L1048" s="12" t="str">
        <f t="shared" si="83"/>
        <v>Obesity</v>
      </c>
      <c r="M1048" s="12" t="str">
        <f t="shared" si="84"/>
        <v>Normal</v>
      </c>
    </row>
    <row r="1049" spans="1:13" x14ac:dyDescent="0.3">
      <c r="A1049" s="8" t="s">
        <v>1323</v>
      </c>
      <c r="B1049" s="8">
        <v>37.1</v>
      </c>
      <c r="C1049" s="8">
        <v>7.19</v>
      </c>
      <c r="D1049" s="8" t="s">
        <v>2382</v>
      </c>
      <c r="E1049" s="8" t="s">
        <v>2380</v>
      </c>
      <c r="F1049" s="8" t="s">
        <v>2380</v>
      </c>
      <c r="G1049" s="8" t="s">
        <v>2381</v>
      </c>
      <c r="H1049" s="8" t="s">
        <v>2380</v>
      </c>
      <c r="I1049" s="12">
        <f t="shared" si="80"/>
        <v>0</v>
      </c>
      <c r="J1049" s="12" t="str">
        <f t="shared" si="81"/>
        <v>No</v>
      </c>
      <c r="K1049" s="12" t="str">
        <f t="shared" si="82"/>
        <v>Yes</v>
      </c>
      <c r="L1049" s="12" t="str">
        <f t="shared" si="83"/>
        <v>Obesity</v>
      </c>
      <c r="M1049" s="12" t="str">
        <f t="shared" si="84"/>
        <v>Diabetes</v>
      </c>
    </row>
    <row r="1050" spans="1:13" x14ac:dyDescent="0.3">
      <c r="A1050" s="8" t="s">
        <v>1322</v>
      </c>
      <c r="B1050" s="8">
        <v>30.5</v>
      </c>
      <c r="C1050" s="8">
        <v>11.94</v>
      </c>
      <c r="D1050" s="8" t="s">
        <v>2382</v>
      </c>
      <c r="E1050" s="8" t="s">
        <v>2380</v>
      </c>
      <c r="F1050" s="8" t="s">
        <v>2380</v>
      </c>
      <c r="G1050" s="8" t="s">
        <v>2381</v>
      </c>
      <c r="H1050" s="8" t="s">
        <v>2380</v>
      </c>
      <c r="I1050" s="12">
        <f t="shared" si="80"/>
        <v>0</v>
      </c>
      <c r="J1050" s="12" t="str">
        <f t="shared" si="81"/>
        <v>No</v>
      </c>
      <c r="K1050" s="12" t="str">
        <f t="shared" si="82"/>
        <v>Yes</v>
      </c>
      <c r="L1050" s="12" t="str">
        <f t="shared" si="83"/>
        <v>Obesity</v>
      </c>
      <c r="M1050" s="12" t="str">
        <f t="shared" si="84"/>
        <v>Diabetes</v>
      </c>
    </row>
    <row r="1051" spans="1:13" x14ac:dyDescent="0.3">
      <c r="A1051" s="8" t="s">
        <v>1321</v>
      </c>
      <c r="B1051" s="8">
        <v>28.16</v>
      </c>
      <c r="C1051" s="8">
        <v>5.56</v>
      </c>
      <c r="D1051" s="8" t="s">
        <v>2380</v>
      </c>
      <c r="E1051" s="8" t="s">
        <v>2380</v>
      </c>
      <c r="F1051" s="8" t="s">
        <v>2380</v>
      </c>
      <c r="G1051" s="8">
        <v>2</v>
      </c>
      <c r="H1051" s="8" t="s">
        <v>2380</v>
      </c>
      <c r="I1051" s="12">
        <f t="shared" si="80"/>
        <v>2</v>
      </c>
      <c r="J1051" s="12" t="str">
        <f t="shared" si="81"/>
        <v>No</v>
      </c>
      <c r="K1051" s="12" t="str">
        <f t="shared" si="82"/>
        <v>No</v>
      </c>
      <c r="L1051" s="12" t="str">
        <f t="shared" si="83"/>
        <v>Overweight</v>
      </c>
      <c r="M1051" s="12" t="str">
        <f t="shared" si="84"/>
        <v>Normal</v>
      </c>
    </row>
    <row r="1052" spans="1:13" x14ac:dyDescent="0.3">
      <c r="A1052" s="8" t="s">
        <v>1320</v>
      </c>
      <c r="B1052" s="8">
        <v>29.1</v>
      </c>
      <c r="C1052" s="8">
        <v>5.64</v>
      </c>
      <c r="D1052" s="8" t="s">
        <v>2382</v>
      </c>
      <c r="E1052" s="8" t="s">
        <v>2380</v>
      </c>
      <c r="F1052" s="8" t="s">
        <v>2380</v>
      </c>
      <c r="G1052" s="8" t="s">
        <v>2381</v>
      </c>
      <c r="H1052" s="8" t="s">
        <v>2380</v>
      </c>
      <c r="I1052" s="12">
        <f t="shared" si="80"/>
        <v>0</v>
      </c>
      <c r="J1052" s="12" t="str">
        <f t="shared" si="81"/>
        <v>No</v>
      </c>
      <c r="K1052" s="12" t="str">
        <f t="shared" si="82"/>
        <v>Yes</v>
      </c>
      <c r="L1052" s="12" t="str">
        <f t="shared" si="83"/>
        <v>Overweight</v>
      </c>
      <c r="M1052" s="12" t="str">
        <f t="shared" si="84"/>
        <v>Normal</v>
      </c>
    </row>
    <row r="1053" spans="1:13" x14ac:dyDescent="0.3">
      <c r="A1053" s="8" t="s">
        <v>1319</v>
      </c>
      <c r="B1053" s="8">
        <v>30.22</v>
      </c>
      <c r="C1053" s="8">
        <v>4.6500000000000004</v>
      </c>
      <c r="D1053" s="8" t="s">
        <v>2380</v>
      </c>
      <c r="E1053" s="8" t="s">
        <v>2380</v>
      </c>
      <c r="F1053" s="8" t="s">
        <v>2380</v>
      </c>
      <c r="G1053" s="8" t="s">
        <v>2381</v>
      </c>
      <c r="H1053" s="8" t="s">
        <v>2380</v>
      </c>
      <c r="I1053" s="12">
        <f t="shared" si="80"/>
        <v>0</v>
      </c>
      <c r="J1053" s="12" t="str">
        <f t="shared" si="81"/>
        <v>No</v>
      </c>
      <c r="K1053" s="12" t="str">
        <f t="shared" si="82"/>
        <v>No</v>
      </c>
      <c r="L1053" s="12" t="str">
        <f t="shared" si="83"/>
        <v>Obesity</v>
      </c>
      <c r="M1053" s="12" t="str">
        <f t="shared" si="84"/>
        <v>Normal</v>
      </c>
    </row>
    <row r="1054" spans="1:13" x14ac:dyDescent="0.3">
      <c r="A1054" s="8" t="s">
        <v>1318</v>
      </c>
      <c r="B1054" s="8">
        <v>24.29</v>
      </c>
      <c r="C1054" s="8">
        <v>9.0500000000000007</v>
      </c>
      <c r="D1054" s="8" t="s">
        <v>2380</v>
      </c>
      <c r="E1054" s="8" t="s">
        <v>2380</v>
      </c>
      <c r="F1054" s="8" t="s">
        <v>2380</v>
      </c>
      <c r="G1054" s="8" t="s">
        <v>2381</v>
      </c>
      <c r="H1054" s="8" t="s">
        <v>2380</v>
      </c>
      <c r="I1054" s="12">
        <f t="shared" si="80"/>
        <v>0</v>
      </c>
      <c r="J1054" s="12" t="str">
        <f t="shared" si="81"/>
        <v>No</v>
      </c>
      <c r="K1054" s="12" t="str">
        <f t="shared" si="82"/>
        <v>No</v>
      </c>
      <c r="L1054" s="12" t="str">
        <f t="shared" si="83"/>
        <v>Normal Weight</v>
      </c>
      <c r="M1054" s="12" t="str">
        <f t="shared" si="84"/>
        <v>Diabetes</v>
      </c>
    </row>
    <row r="1055" spans="1:13" x14ac:dyDescent="0.3">
      <c r="A1055" s="8" t="s">
        <v>1317</v>
      </c>
      <c r="B1055" s="8">
        <v>29.39</v>
      </c>
      <c r="C1055" s="8">
        <v>4.5199999999999996</v>
      </c>
      <c r="D1055" s="8" t="s">
        <v>2382</v>
      </c>
      <c r="E1055" s="8" t="s">
        <v>2380</v>
      </c>
      <c r="F1055" s="8" t="s">
        <v>2380</v>
      </c>
      <c r="G1055" s="8" t="s">
        <v>2381</v>
      </c>
      <c r="H1055" s="8" t="s">
        <v>2380</v>
      </c>
      <c r="I1055" s="12">
        <f t="shared" si="80"/>
        <v>0</v>
      </c>
      <c r="J1055" s="12" t="str">
        <f t="shared" si="81"/>
        <v>No</v>
      </c>
      <c r="K1055" s="12" t="str">
        <f t="shared" si="82"/>
        <v>Yes</v>
      </c>
      <c r="L1055" s="12" t="str">
        <f t="shared" si="83"/>
        <v>Overweight</v>
      </c>
      <c r="M1055" s="12" t="str">
        <f t="shared" si="84"/>
        <v>Normal</v>
      </c>
    </row>
    <row r="1056" spans="1:13" x14ac:dyDescent="0.3">
      <c r="A1056" s="8" t="s">
        <v>1316</v>
      </c>
      <c r="B1056" s="8">
        <v>25.66</v>
      </c>
      <c r="C1056" s="8">
        <v>4.62</v>
      </c>
      <c r="D1056" s="8" t="s">
        <v>2382</v>
      </c>
      <c r="E1056" s="8" t="s">
        <v>2380</v>
      </c>
      <c r="F1056" s="8" t="s">
        <v>2380</v>
      </c>
      <c r="G1056" s="8">
        <v>1</v>
      </c>
      <c r="H1056" s="8" t="s">
        <v>2380</v>
      </c>
      <c r="I1056" s="12">
        <f t="shared" si="80"/>
        <v>1</v>
      </c>
      <c r="J1056" s="12" t="str">
        <f t="shared" si="81"/>
        <v>No</v>
      </c>
      <c r="K1056" s="12" t="str">
        <f t="shared" si="82"/>
        <v>Yes</v>
      </c>
      <c r="L1056" s="12" t="str">
        <f t="shared" si="83"/>
        <v>Overweight</v>
      </c>
      <c r="M1056" s="12" t="str">
        <f t="shared" si="84"/>
        <v>Normal</v>
      </c>
    </row>
    <row r="1057" spans="1:13" x14ac:dyDescent="0.3">
      <c r="A1057" s="8" t="s">
        <v>1315</v>
      </c>
      <c r="B1057" s="8">
        <v>39.11</v>
      </c>
      <c r="C1057" s="8">
        <v>5.87</v>
      </c>
      <c r="D1057" s="8" t="s">
        <v>2380</v>
      </c>
      <c r="E1057" s="8" t="s">
        <v>2380</v>
      </c>
      <c r="F1057" s="8" t="s">
        <v>2380</v>
      </c>
      <c r="G1057" s="8" t="s">
        <v>2381</v>
      </c>
      <c r="H1057" s="8" t="s">
        <v>2380</v>
      </c>
      <c r="I1057" s="12">
        <f t="shared" si="80"/>
        <v>0</v>
      </c>
      <c r="J1057" s="12" t="str">
        <f t="shared" si="81"/>
        <v>No</v>
      </c>
      <c r="K1057" s="12" t="str">
        <f t="shared" si="82"/>
        <v>No</v>
      </c>
      <c r="L1057" s="12" t="str">
        <f t="shared" si="83"/>
        <v>Obesity</v>
      </c>
      <c r="M1057" s="12" t="str">
        <f t="shared" si="84"/>
        <v>Prediabetes</v>
      </c>
    </row>
    <row r="1058" spans="1:13" x14ac:dyDescent="0.3">
      <c r="A1058" s="8" t="s">
        <v>1314</v>
      </c>
      <c r="B1058" s="8">
        <v>43.78</v>
      </c>
      <c r="C1058" s="8">
        <v>5.71</v>
      </c>
      <c r="D1058" s="8" t="s">
        <v>2380</v>
      </c>
      <c r="E1058" s="8" t="s">
        <v>2380</v>
      </c>
      <c r="F1058" s="8" t="s">
        <v>2380</v>
      </c>
      <c r="G1058" s="8">
        <v>1</v>
      </c>
      <c r="H1058" s="8" t="s">
        <v>2380</v>
      </c>
      <c r="I1058" s="12">
        <f t="shared" si="80"/>
        <v>1</v>
      </c>
      <c r="J1058" s="12" t="str">
        <f t="shared" si="81"/>
        <v>No</v>
      </c>
      <c r="K1058" s="12" t="str">
        <f t="shared" si="82"/>
        <v>No</v>
      </c>
      <c r="L1058" s="12" t="str">
        <f t="shared" si="83"/>
        <v>Obesity</v>
      </c>
      <c r="M1058" s="12" t="str">
        <f t="shared" si="84"/>
        <v>Prediabetes</v>
      </c>
    </row>
    <row r="1059" spans="1:13" x14ac:dyDescent="0.3">
      <c r="A1059" s="8" t="s">
        <v>1313</v>
      </c>
      <c r="B1059" s="8">
        <v>24.35</v>
      </c>
      <c r="C1059" s="8">
        <v>9.08</v>
      </c>
      <c r="D1059" s="8" t="s">
        <v>2380</v>
      </c>
      <c r="E1059" s="8" t="s">
        <v>2380</v>
      </c>
      <c r="F1059" s="8" t="s">
        <v>2380</v>
      </c>
      <c r="G1059" s="8" t="s">
        <v>2381</v>
      </c>
      <c r="H1059" s="8" t="s">
        <v>2380</v>
      </c>
      <c r="I1059" s="12">
        <f t="shared" si="80"/>
        <v>0</v>
      </c>
      <c r="J1059" s="12" t="str">
        <f t="shared" si="81"/>
        <v>No</v>
      </c>
      <c r="K1059" s="12" t="str">
        <f t="shared" si="82"/>
        <v>No</v>
      </c>
      <c r="L1059" s="12" t="str">
        <f t="shared" si="83"/>
        <v>Normal Weight</v>
      </c>
      <c r="M1059" s="12" t="str">
        <f t="shared" si="84"/>
        <v>Diabetes</v>
      </c>
    </row>
    <row r="1060" spans="1:13" x14ac:dyDescent="0.3">
      <c r="A1060" s="8" t="s">
        <v>1312</v>
      </c>
      <c r="B1060" s="8">
        <v>40.299999999999997</v>
      </c>
      <c r="C1060" s="8">
        <v>5.3</v>
      </c>
      <c r="D1060" s="8" t="s">
        <v>2382</v>
      </c>
      <c r="E1060" s="8" t="s">
        <v>2380</v>
      </c>
      <c r="F1060" s="8" t="s">
        <v>2380</v>
      </c>
      <c r="G1060" s="8">
        <v>2</v>
      </c>
      <c r="H1060" s="8" t="s">
        <v>2380</v>
      </c>
      <c r="I1060" s="12">
        <f t="shared" si="80"/>
        <v>2</v>
      </c>
      <c r="J1060" s="12" t="str">
        <f t="shared" si="81"/>
        <v>No</v>
      </c>
      <c r="K1060" s="12" t="str">
        <f t="shared" si="82"/>
        <v>Yes</v>
      </c>
      <c r="L1060" s="12" t="str">
        <f t="shared" si="83"/>
        <v>Obesity</v>
      </c>
      <c r="M1060" s="12" t="str">
        <f t="shared" si="84"/>
        <v>Normal</v>
      </c>
    </row>
    <row r="1061" spans="1:13" x14ac:dyDescent="0.3">
      <c r="A1061" s="8" t="s">
        <v>1311</v>
      </c>
      <c r="B1061" s="8">
        <v>32.774999999999999</v>
      </c>
      <c r="C1061" s="8">
        <v>11.76</v>
      </c>
      <c r="D1061" s="8" t="s">
        <v>2382</v>
      </c>
      <c r="E1061" s="8" t="s">
        <v>2380</v>
      </c>
      <c r="F1061" s="8" t="s">
        <v>2380</v>
      </c>
      <c r="G1061" s="8" t="s">
        <v>2381</v>
      </c>
      <c r="H1061" s="8" t="s">
        <v>2380</v>
      </c>
      <c r="I1061" s="12">
        <f t="shared" si="80"/>
        <v>0</v>
      </c>
      <c r="J1061" s="12" t="str">
        <f t="shared" si="81"/>
        <v>No</v>
      </c>
      <c r="K1061" s="12" t="str">
        <f t="shared" si="82"/>
        <v>Yes</v>
      </c>
      <c r="L1061" s="12" t="str">
        <f t="shared" si="83"/>
        <v>Obesity</v>
      </c>
      <c r="M1061" s="12" t="str">
        <f t="shared" si="84"/>
        <v>Diabetes</v>
      </c>
    </row>
    <row r="1062" spans="1:13" x14ac:dyDescent="0.3">
      <c r="A1062" s="8" t="s">
        <v>1310</v>
      </c>
      <c r="B1062" s="8">
        <v>39.6</v>
      </c>
      <c r="C1062" s="8">
        <v>5.1100000000000003</v>
      </c>
      <c r="D1062" s="8" t="s">
        <v>2382</v>
      </c>
      <c r="E1062" s="8" t="s">
        <v>2380</v>
      </c>
      <c r="F1062" s="8" t="s">
        <v>2380</v>
      </c>
      <c r="G1062" s="8">
        <v>2</v>
      </c>
      <c r="H1062" s="8" t="s">
        <v>2380</v>
      </c>
      <c r="I1062" s="12">
        <f t="shared" si="80"/>
        <v>2</v>
      </c>
      <c r="J1062" s="12" t="str">
        <f t="shared" si="81"/>
        <v>No</v>
      </c>
      <c r="K1062" s="12" t="str">
        <f t="shared" si="82"/>
        <v>Yes</v>
      </c>
      <c r="L1062" s="12" t="str">
        <f t="shared" si="83"/>
        <v>Obesity</v>
      </c>
      <c r="M1062" s="12" t="str">
        <f t="shared" si="84"/>
        <v>Normal</v>
      </c>
    </row>
    <row r="1063" spans="1:13" x14ac:dyDescent="0.3">
      <c r="A1063" s="8" t="s">
        <v>1309</v>
      </c>
      <c r="B1063" s="8">
        <v>30.97</v>
      </c>
      <c r="C1063" s="8">
        <v>5.54</v>
      </c>
      <c r="D1063" s="8" t="s">
        <v>2380</v>
      </c>
      <c r="E1063" s="8" t="s">
        <v>2380</v>
      </c>
      <c r="F1063" s="8" t="s">
        <v>2380</v>
      </c>
      <c r="G1063" s="8">
        <v>2</v>
      </c>
      <c r="H1063" s="8" t="s">
        <v>2380</v>
      </c>
      <c r="I1063" s="12">
        <f t="shared" si="80"/>
        <v>2</v>
      </c>
      <c r="J1063" s="12" t="str">
        <f t="shared" si="81"/>
        <v>No</v>
      </c>
      <c r="K1063" s="12" t="str">
        <f t="shared" si="82"/>
        <v>No</v>
      </c>
      <c r="L1063" s="12" t="str">
        <f t="shared" si="83"/>
        <v>Obesity</v>
      </c>
      <c r="M1063" s="12" t="str">
        <f t="shared" si="84"/>
        <v>Normal</v>
      </c>
    </row>
    <row r="1064" spans="1:13" x14ac:dyDescent="0.3">
      <c r="A1064" s="8" t="s">
        <v>1308</v>
      </c>
      <c r="B1064" s="8">
        <v>27.645</v>
      </c>
      <c r="C1064" s="8">
        <v>8.8699999999999992</v>
      </c>
      <c r="D1064" s="8" t="s">
        <v>2382</v>
      </c>
      <c r="E1064" s="8" t="s">
        <v>2380</v>
      </c>
      <c r="F1064" s="8" t="s">
        <v>2380</v>
      </c>
      <c r="G1064" s="8" t="s">
        <v>2381</v>
      </c>
      <c r="H1064" s="8" t="s">
        <v>2380</v>
      </c>
      <c r="I1064" s="12">
        <f t="shared" si="80"/>
        <v>0</v>
      </c>
      <c r="J1064" s="12" t="str">
        <f t="shared" si="81"/>
        <v>No</v>
      </c>
      <c r="K1064" s="12" t="str">
        <f t="shared" si="82"/>
        <v>Yes</v>
      </c>
      <c r="L1064" s="12" t="str">
        <f t="shared" si="83"/>
        <v>Overweight</v>
      </c>
      <c r="M1064" s="12" t="str">
        <f t="shared" si="84"/>
        <v>Diabetes</v>
      </c>
    </row>
    <row r="1065" spans="1:13" x14ac:dyDescent="0.3">
      <c r="A1065" s="8" t="s">
        <v>1307</v>
      </c>
      <c r="B1065" s="8">
        <v>34.43</v>
      </c>
      <c r="C1065" s="8">
        <v>5.96</v>
      </c>
      <c r="D1065" s="8" t="s">
        <v>2382</v>
      </c>
      <c r="E1065" s="8" t="s">
        <v>2380</v>
      </c>
      <c r="F1065" s="8" t="s">
        <v>2380</v>
      </c>
      <c r="G1065" s="8">
        <v>2</v>
      </c>
      <c r="H1065" s="8" t="s">
        <v>2380</v>
      </c>
      <c r="I1065" s="12">
        <f t="shared" si="80"/>
        <v>2</v>
      </c>
      <c r="J1065" s="12" t="str">
        <f t="shared" si="81"/>
        <v>No</v>
      </c>
      <c r="K1065" s="12" t="str">
        <f t="shared" si="82"/>
        <v>Yes</v>
      </c>
      <c r="L1065" s="12" t="str">
        <f t="shared" si="83"/>
        <v>Obesity</v>
      </c>
      <c r="M1065" s="12" t="str">
        <f t="shared" si="84"/>
        <v>Prediabetes</v>
      </c>
    </row>
    <row r="1066" spans="1:13" x14ac:dyDescent="0.3">
      <c r="A1066" s="8" t="s">
        <v>1306</v>
      </c>
      <c r="B1066" s="8">
        <v>39.6</v>
      </c>
      <c r="C1066" s="8">
        <v>4.4400000000000004</v>
      </c>
      <c r="D1066" s="8" t="s">
        <v>2382</v>
      </c>
      <c r="E1066" s="8" t="s">
        <v>2380</v>
      </c>
      <c r="F1066" s="8" t="s">
        <v>2383</v>
      </c>
      <c r="G1066" s="8">
        <v>1</v>
      </c>
      <c r="H1066" s="8" t="s">
        <v>2380</v>
      </c>
      <c r="I1066" s="12">
        <f t="shared" si="80"/>
        <v>1</v>
      </c>
      <c r="J1066" s="12" t="str">
        <f t="shared" si="81"/>
        <v>No</v>
      </c>
      <c r="K1066" s="12" t="str">
        <f t="shared" si="82"/>
        <v>Yes</v>
      </c>
      <c r="L1066" s="12" t="str">
        <f t="shared" si="83"/>
        <v>Obesity</v>
      </c>
      <c r="M1066" s="12" t="str">
        <f t="shared" si="84"/>
        <v>Normal</v>
      </c>
    </row>
    <row r="1067" spans="1:13" x14ac:dyDescent="0.3">
      <c r="A1067" s="8" t="s">
        <v>1305</v>
      </c>
      <c r="B1067" s="8">
        <v>22.1</v>
      </c>
      <c r="C1067" s="8">
        <v>4.6500000000000004</v>
      </c>
      <c r="D1067" s="8" t="s">
        <v>2382</v>
      </c>
      <c r="E1067" s="8" t="s">
        <v>2380</v>
      </c>
      <c r="F1067" s="8" t="s">
        <v>2380</v>
      </c>
      <c r="G1067" s="8">
        <v>2</v>
      </c>
      <c r="H1067" s="8" t="s">
        <v>2380</v>
      </c>
      <c r="I1067" s="12">
        <f t="shared" si="80"/>
        <v>2</v>
      </c>
      <c r="J1067" s="12" t="str">
        <f t="shared" si="81"/>
        <v>No</v>
      </c>
      <c r="K1067" s="12" t="str">
        <f t="shared" si="82"/>
        <v>Yes</v>
      </c>
      <c r="L1067" s="12" t="str">
        <f t="shared" si="83"/>
        <v>Normal Weight</v>
      </c>
      <c r="M1067" s="12" t="str">
        <f t="shared" si="84"/>
        <v>Normal</v>
      </c>
    </row>
    <row r="1068" spans="1:13" x14ac:dyDescent="0.3">
      <c r="A1068" s="8" t="s">
        <v>1304</v>
      </c>
      <c r="B1068" s="8">
        <v>33.25</v>
      </c>
      <c r="C1068" s="8">
        <v>5.64</v>
      </c>
      <c r="D1068" s="8" t="s">
        <v>2382</v>
      </c>
      <c r="E1068" s="8" t="s">
        <v>2380</v>
      </c>
      <c r="F1068" s="8" t="s">
        <v>2383</v>
      </c>
      <c r="G1068" s="8">
        <v>1</v>
      </c>
      <c r="H1068" s="8" t="s">
        <v>2380</v>
      </c>
      <c r="I1068" s="12">
        <f t="shared" si="80"/>
        <v>1</v>
      </c>
      <c r="J1068" s="12" t="str">
        <f t="shared" si="81"/>
        <v>No</v>
      </c>
      <c r="K1068" s="12" t="str">
        <f t="shared" si="82"/>
        <v>Yes</v>
      </c>
      <c r="L1068" s="12" t="str">
        <f t="shared" si="83"/>
        <v>Obesity</v>
      </c>
      <c r="M1068" s="12" t="str">
        <f t="shared" si="84"/>
        <v>Normal</v>
      </c>
    </row>
    <row r="1069" spans="1:13" x14ac:dyDescent="0.3">
      <c r="A1069" s="8" t="s">
        <v>1303</v>
      </c>
      <c r="B1069" s="8">
        <v>33.33</v>
      </c>
      <c r="C1069" s="8">
        <v>10.19</v>
      </c>
      <c r="D1069" s="8" t="s">
        <v>2380</v>
      </c>
      <c r="E1069" s="8" t="s">
        <v>2380</v>
      </c>
      <c r="F1069" s="8" t="s">
        <v>2380</v>
      </c>
      <c r="G1069" s="8" t="s">
        <v>2381</v>
      </c>
      <c r="H1069" s="8" t="s">
        <v>2380</v>
      </c>
      <c r="I1069" s="12">
        <f t="shared" si="80"/>
        <v>0</v>
      </c>
      <c r="J1069" s="12" t="str">
        <f t="shared" si="81"/>
        <v>No</v>
      </c>
      <c r="K1069" s="12" t="str">
        <f t="shared" si="82"/>
        <v>No</v>
      </c>
      <c r="L1069" s="12" t="str">
        <f t="shared" si="83"/>
        <v>Obesity</v>
      </c>
      <c r="M1069" s="12" t="str">
        <f t="shared" si="84"/>
        <v>Diabetes</v>
      </c>
    </row>
    <row r="1070" spans="1:13" x14ac:dyDescent="0.3">
      <c r="A1070" s="8" t="s">
        <v>1302</v>
      </c>
      <c r="B1070" s="8">
        <v>30.5</v>
      </c>
      <c r="C1070" s="8">
        <v>10.79</v>
      </c>
      <c r="D1070" s="8" t="s">
        <v>2380</v>
      </c>
      <c r="E1070" s="8" t="s">
        <v>2380</v>
      </c>
      <c r="F1070" s="8" t="s">
        <v>2380</v>
      </c>
      <c r="G1070" s="8" t="s">
        <v>2381</v>
      </c>
      <c r="H1070" s="8" t="s">
        <v>2380</v>
      </c>
      <c r="I1070" s="12">
        <f t="shared" si="80"/>
        <v>0</v>
      </c>
      <c r="J1070" s="12" t="str">
        <f t="shared" si="81"/>
        <v>No</v>
      </c>
      <c r="K1070" s="12" t="str">
        <f t="shared" si="82"/>
        <v>No</v>
      </c>
      <c r="L1070" s="12" t="str">
        <f t="shared" si="83"/>
        <v>Obesity</v>
      </c>
      <c r="M1070" s="12" t="str">
        <f t="shared" si="84"/>
        <v>Diabetes</v>
      </c>
    </row>
    <row r="1071" spans="1:13" x14ac:dyDescent="0.3">
      <c r="A1071" s="8" t="s">
        <v>1301</v>
      </c>
      <c r="B1071" s="8">
        <v>30.3</v>
      </c>
      <c r="C1071" s="8">
        <v>4.24</v>
      </c>
      <c r="D1071" s="8" t="s">
        <v>2380</v>
      </c>
      <c r="E1071" s="8" t="s">
        <v>2380</v>
      </c>
      <c r="F1071" s="8" t="s">
        <v>2380</v>
      </c>
      <c r="G1071" s="8" t="s">
        <v>2381</v>
      </c>
      <c r="H1071" s="8" t="s">
        <v>2380</v>
      </c>
      <c r="I1071" s="12">
        <f t="shared" si="80"/>
        <v>0</v>
      </c>
      <c r="J1071" s="12" t="str">
        <f t="shared" si="81"/>
        <v>No</v>
      </c>
      <c r="K1071" s="12" t="str">
        <f t="shared" si="82"/>
        <v>No</v>
      </c>
      <c r="L1071" s="12" t="str">
        <f t="shared" si="83"/>
        <v>Obesity</v>
      </c>
      <c r="M1071" s="12" t="str">
        <f t="shared" si="84"/>
        <v>Normal</v>
      </c>
    </row>
    <row r="1072" spans="1:13" x14ac:dyDescent="0.3">
      <c r="A1072" s="8" t="s">
        <v>1300</v>
      </c>
      <c r="B1072" s="8">
        <v>26.22</v>
      </c>
      <c r="C1072" s="8">
        <v>5.83</v>
      </c>
      <c r="D1072" s="8" t="s">
        <v>2380</v>
      </c>
      <c r="E1072" s="8" t="s">
        <v>2380</v>
      </c>
      <c r="F1072" s="8" t="s">
        <v>2380</v>
      </c>
      <c r="G1072" s="8">
        <v>2</v>
      </c>
      <c r="H1072" s="8" t="s">
        <v>2380</v>
      </c>
      <c r="I1072" s="12">
        <f t="shared" si="80"/>
        <v>2</v>
      </c>
      <c r="J1072" s="12" t="str">
        <f t="shared" si="81"/>
        <v>No</v>
      </c>
      <c r="K1072" s="12" t="str">
        <f t="shared" si="82"/>
        <v>No</v>
      </c>
      <c r="L1072" s="12" t="str">
        <f t="shared" si="83"/>
        <v>Overweight</v>
      </c>
      <c r="M1072" s="12" t="str">
        <f t="shared" si="84"/>
        <v>Prediabetes</v>
      </c>
    </row>
    <row r="1073" spans="1:13" x14ac:dyDescent="0.3">
      <c r="A1073" s="8" t="s">
        <v>1299</v>
      </c>
      <c r="B1073" s="8">
        <v>29.99</v>
      </c>
      <c r="C1073" s="8">
        <v>11.85</v>
      </c>
      <c r="D1073" s="8" t="s">
        <v>2380</v>
      </c>
      <c r="E1073" s="8" t="s">
        <v>2380</v>
      </c>
      <c r="F1073" s="8" t="s">
        <v>2380</v>
      </c>
      <c r="G1073" s="8" t="s">
        <v>2381</v>
      </c>
      <c r="H1073" s="8" t="s">
        <v>2380</v>
      </c>
      <c r="I1073" s="12">
        <f t="shared" si="80"/>
        <v>0</v>
      </c>
      <c r="J1073" s="12" t="str">
        <f t="shared" si="81"/>
        <v>No</v>
      </c>
      <c r="K1073" s="12" t="str">
        <f t="shared" si="82"/>
        <v>No</v>
      </c>
      <c r="L1073" s="12" t="str">
        <f t="shared" si="83"/>
        <v>Overweight</v>
      </c>
      <c r="M1073" s="12" t="str">
        <f t="shared" si="84"/>
        <v>Diabetes</v>
      </c>
    </row>
    <row r="1074" spans="1:13" x14ac:dyDescent="0.3">
      <c r="A1074" s="8" t="s">
        <v>1298</v>
      </c>
      <c r="B1074" s="8">
        <v>36.380000000000003</v>
      </c>
      <c r="C1074" s="8">
        <v>5.98</v>
      </c>
      <c r="D1074" s="8" t="s">
        <v>2380</v>
      </c>
      <c r="E1074" s="8" t="s">
        <v>2380</v>
      </c>
      <c r="F1074" s="8" t="s">
        <v>2380</v>
      </c>
      <c r="G1074" s="8">
        <v>1</v>
      </c>
      <c r="H1074" s="8" t="s">
        <v>2380</v>
      </c>
      <c r="I1074" s="12">
        <f t="shared" si="80"/>
        <v>1</v>
      </c>
      <c r="J1074" s="12" t="str">
        <f t="shared" si="81"/>
        <v>No</v>
      </c>
      <c r="K1074" s="12" t="str">
        <f t="shared" si="82"/>
        <v>No</v>
      </c>
      <c r="L1074" s="12" t="str">
        <f t="shared" si="83"/>
        <v>Obesity</v>
      </c>
      <c r="M1074" s="12" t="str">
        <f t="shared" si="84"/>
        <v>Prediabetes</v>
      </c>
    </row>
    <row r="1075" spans="1:13" x14ac:dyDescent="0.3">
      <c r="A1075" s="8" t="s">
        <v>1297</v>
      </c>
      <c r="B1075" s="8">
        <v>31.16</v>
      </c>
      <c r="C1075" s="8">
        <v>4.26</v>
      </c>
      <c r="D1075" s="8" t="s">
        <v>2382</v>
      </c>
      <c r="E1075" s="8" t="s">
        <v>2380</v>
      </c>
      <c r="F1075" s="8" t="s">
        <v>2383</v>
      </c>
      <c r="G1075" s="8">
        <v>1</v>
      </c>
      <c r="H1075" s="8" t="s">
        <v>2380</v>
      </c>
      <c r="I1075" s="12">
        <f t="shared" si="80"/>
        <v>1</v>
      </c>
      <c r="J1075" s="12" t="str">
        <f t="shared" si="81"/>
        <v>No</v>
      </c>
      <c r="K1075" s="12" t="str">
        <f t="shared" si="82"/>
        <v>Yes</v>
      </c>
      <c r="L1075" s="12" t="str">
        <f t="shared" si="83"/>
        <v>Obesity</v>
      </c>
      <c r="M1075" s="12" t="str">
        <f t="shared" si="84"/>
        <v>Normal</v>
      </c>
    </row>
    <row r="1076" spans="1:13" x14ac:dyDescent="0.3">
      <c r="A1076" s="8" t="s">
        <v>1296</v>
      </c>
      <c r="B1076" s="8">
        <v>25.55</v>
      </c>
      <c r="C1076" s="8">
        <v>4.96</v>
      </c>
      <c r="D1076" s="8" t="s">
        <v>2382</v>
      </c>
      <c r="E1076" s="8" t="s">
        <v>2380</v>
      </c>
      <c r="F1076" s="8" t="s">
        <v>2380</v>
      </c>
      <c r="G1076" s="8">
        <v>1</v>
      </c>
      <c r="H1076" s="8" t="s">
        <v>2380</v>
      </c>
      <c r="I1076" s="12">
        <f t="shared" si="80"/>
        <v>1</v>
      </c>
      <c r="J1076" s="12" t="str">
        <f t="shared" si="81"/>
        <v>No</v>
      </c>
      <c r="K1076" s="12" t="str">
        <f t="shared" si="82"/>
        <v>Yes</v>
      </c>
      <c r="L1076" s="12" t="str">
        <f t="shared" si="83"/>
        <v>Overweight</v>
      </c>
      <c r="M1076" s="12" t="str">
        <f t="shared" si="84"/>
        <v>Normal</v>
      </c>
    </row>
    <row r="1077" spans="1:13" x14ac:dyDescent="0.3">
      <c r="A1077" s="8" t="s">
        <v>1295</v>
      </c>
      <c r="B1077" s="8">
        <v>28.77</v>
      </c>
      <c r="C1077" s="8">
        <v>4</v>
      </c>
      <c r="D1077" s="8" t="s">
        <v>2382</v>
      </c>
      <c r="E1077" s="8" t="s">
        <v>2380</v>
      </c>
      <c r="F1077" s="8" t="s">
        <v>2380</v>
      </c>
      <c r="G1077" s="8" t="s">
        <v>2381</v>
      </c>
      <c r="H1077" s="8" t="s">
        <v>2380</v>
      </c>
      <c r="I1077" s="12">
        <f t="shared" si="80"/>
        <v>0</v>
      </c>
      <c r="J1077" s="12" t="str">
        <f t="shared" si="81"/>
        <v>No</v>
      </c>
      <c r="K1077" s="12" t="str">
        <f t="shared" si="82"/>
        <v>Yes</v>
      </c>
      <c r="L1077" s="12" t="str">
        <f t="shared" si="83"/>
        <v>Overweight</v>
      </c>
      <c r="M1077" s="12" t="str">
        <f t="shared" si="84"/>
        <v>Normal</v>
      </c>
    </row>
    <row r="1078" spans="1:13" x14ac:dyDescent="0.3">
      <c r="A1078" s="8" t="s">
        <v>1294</v>
      </c>
      <c r="B1078" s="8">
        <v>23.14</v>
      </c>
      <c r="C1078" s="8">
        <v>4.1500000000000004</v>
      </c>
      <c r="D1078" s="8" t="s">
        <v>2382</v>
      </c>
      <c r="E1078" s="8" t="s">
        <v>2380</v>
      </c>
      <c r="F1078" s="8" t="s">
        <v>2380</v>
      </c>
      <c r="G1078" s="8">
        <v>1</v>
      </c>
      <c r="H1078" s="8" t="s">
        <v>2380</v>
      </c>
      <c r="I1078" s="12">
        <f t="shared" si="80"/>
        <v>1</v>
      </c>
      <c r="J1078" s="12" t="str">
        <f t="shared" si="81"/>
        <v>No</v>
      </c>
      <c r="K1078" s="12" t="str">
        <f t="shared" si="82"/>
        <v>Yes</v>
      </c>
      <c r="L1078" s="12" t="str">
        <f t="shared" si="83"/>
        <v>Normal Weight</v>
      </c>
      <c r="M1078" s="12" t="str">
        <f t="shared" si="84"/>
        <v>Normal</v>
      </c>
    </row>
    <row r="1079" spans="1:13" x14ac:dyDescent="0.3">
      <c r="A1079" s="8" t="s">
        <v>1293</v>
      </c>
      <c r="B1079" s="8">
        <v>39.6</v>
      </c>
      <c r="C1079" s="8">
        <v>11.36</v>
      </c>
      <c r="D1079" s="8" t="s">
        <v>2380</v>
      </c>
      <c r="E1079" s="8" t="s">
        <v>2380</v>
      </c>
      <c r="F1079" s="8" t="s">
        <v>2380</v>
      </c>
      <c r="G1079" s="8" t="s">
        <v>2381</v>
      </c>
      <c r="H1079" s="8" t="s">
        <v>2380</v>
      </c>
      <c r="I1079" s="12">
        <f t="shared" si="80"/>
        <v>0</v>
      </c>
      <c r="J1079" s="12" t="str">
        <f t="shared" si="81"/>
        <v>No</v>
      </c>
      <c r="K1079" s="12" t="str">
        <f t="shared" si="82"/>
        <v>No</v>
      </c>
      <c r="L1079" s="12" t="str">
        <f t="shared" si="83"/>
        <v>Obesity</v>
      </c>
      <c r="M1079" s="12" t="str">
        <f t="shared" si="84"/>
        <v>Diabetes</v>
      </c>
    </row>
    <row r="1080" spans="1:13" x14ac:dyDescent="0.3">
      <c r="A1080" s="8" t="s">
        <v>1292</v>
      </c>
      <c r="B1080" s="8">
        <v>29.2</v>
      </c>
      <c r="C1080" s="8">
        <v>7.53</v>
      </c>
      <c r="D1080" s="8" t="s">
        <v>2380</v>
      </c>
      <c r="E1080" s="8" t="s">
        <v>2380</v>
      </c>
      <c r="F1080" s="8" t="s">
        <v>2380</v>
      </c>
      <c r="G1080" s="8" t="s">
        <v>2381</v>
      </c>
      <c r="H1080" s="8" t="s">
        <v>2380</v>
      </c>
      <c r="I1080" s="12">
        <f t="shared" si="80"/>
        <v>0</v>
      </c>
      <c r="J1080" s="12" t="str">
        <f t="shared" si="81"/>
        <v>No</v>
      </c>
      <c r="K1080" s="12" t="str">
        <f t="shared" si="82"/>
        <v>No</v>
      </c>
      <c r="L1080" s="12" t="str">
        <f t="shared" si="83"/>
        <v>Overweight</v>
      </c>
      <c r="M1080" s="12" t="str">
        <f t="shared" si="84"/>
        <v>Diabetes</v>
      </c>
    </row>
    <row r="1081" spans="1:13" x14ac:dyDescent="0.3">
      <c r="A1081" s="8" t="s">
        <v>1291</v>
      </c>
      <c r="B1081" s="8">
        <v>32.774999999999999</v>
      </c>
      <c r="C1081" s="8">
        <v>7.95</v>
      </c>
      <c r="D1081" s="8" t="s">
        <v>2380</v>
      </c>
      <c r="E1081" s="8" t="s">
        <v>2380</v>
      </c>
      <c r="F1081" s="8" t="s">
        <v>2380</v>
      </c>
      <c r="G1081" s="8" t="s">
        <v>2381</v>
      </c>
      <c r="H1081" s="8" t="s">
        <v>2380</v>
      </c>
      <c r="I1081" s="12">
        <f t="shared" si="80"/>
        <v>0</v>
      </c>
      <c r="J1081" s="12" t="str">
        <f t="shared" si="81"/>
        <v>No</v>
      </c>
      <c r="K1081" s="12" t="str">
        <f t="shared" si="82"/>
        <v>No</v>
      </c>
      <c r="L1081" s="12" t="str">
        <f t="shared" si="83"/>
        <v>Obesity</v>
      </c>
      <c r="M1081" s="12" t="str">
        <f t="shared" si="84"/>
        <v>Diabetes</v>
      </c>
    </row>
    <row r="1082" spans="1:13" x14ac:dyDescent="0.3">
      <c r="A1082" s="8" t="s">
        <v>1290</v>
      </c>
      <c r="B1082" s="8">
        <v>24.035</v>
      </c>
      <c r="C1082" s="8">
        <v>8.5</v>
      </c>
      <c r="D1082" s="8" t="s">
        <v>2380</v>
      </c>
      <c r="E1082" s="8" t="s">
        <v>2380</v>
      </c>
      <c r="F1082" s="8" t="s">
        <v>2380</v>
      </c>
      <c r="G1082" s="8" t="s">
        <v>2381</v>
      </c>
      <c r="H1082" s="8" t="s">
        <v>2380</v>
      </c>
      <c r="I1082" s="12">
        <f t="shared" si="80"/>
        <v>0</v>
      </c>
      <c r="J1082" s="12" t="str">
        <f t="shared" si="81"/>
        <v>No</v>
      </c>
      <c r="K1082" s="12" t="str">
        <f t="shared" si="82"/>
        <v>No</v>
      </c>
      <c r="L1082" s="12" t="str">
        <f t="shared" si="83"/>
        <v>Normal Weight</v>
      </c>
      <c r="M1082" s="12" t="str">
        <f t="shared" si="84"/>
        <v>Diabetes</v>
      </c>
    </row>
    <row r="1083" spans="1:13" x14ac:dyDescent="0.3">
      <c r="A1083" s="8" t="s">
        <v>1289</v>
      </c>
      <c r="B1083" s="8">
        <v>30.55</v>
      </c>
      <c r="C1083" s="8">
        <v>5.89</v>
      </c>
      <c r="D1083" s="8" t="s">
        <v>2380</v>
      </c>
      <c r="E1083" s="8" t="s">
        <v>2380</v>
      </c>
      <c r="F1083" s="8" t="s">
        <v>2383</v>
      </c>
      <c r="G1083" s="8">
        <v>1</v>
      </c>
      <c r="H1083" s="8" t="s">
        <v>2380</v>
      </c>
      <c r="I1083" s="12">
        <f t="shared" si="80"/>
        <v>1</v>
      </c>
      <c r="J1083" s="12" t="str">
        <f t="shared" si="81"/>
        <v>No</v>
      </c>
      <c r="K1083" s="12" t="str">
        <f t="shared" si="82"/>
        <v>No</v>
      </c>
      <c r="L1083" s="12" t="str">
        <f t="shared" si="83"/>
        <v>Obesity</v>
      </c>
      <c r="M1083" s="12" t="str">
        <f t="shared" si="84"/>
        <v>Prediabetes</v>
      </c>
    </row>
    <row r="1084" spans="1:13" x14ac:dyDescent="0.3">
      <c r="A1084" s="8" t="s">
        <v>1288</v>
      </c>
      <c r="B1084" s="8">
        <v>28.81</v>
      </c>
      <c r="C1084" s="8">
        <v>8.76</v>
      </c>
      <c r="D1084" s="8" t="s">
        <v>2380</v>
      </c>
      <c r="E1084" s="8" t="s">
        <v>2380</v>
      </c>
      <c r="F1084" s="8" t="s">
        <v>2380</v>
      </c>
      <c r="G1084" s="8">
        <v>2</v>
      </c>
      <c r="H1084" s="8" t="s">
        <v>2380</v>
      </c>
      <c r="I1084" s="12">
        <f t="shared" si="80"/>
        <v>2</v>
      </c>
      <c r="J1084" s="12" t="str">
        <f t="shared" si="81"/>
        <v>No</v>
      </c>
      <c r="K1084" s="12" t="str">
        <f t="shared" si="82"/>
        <v>No</v>
      </c>
      <c r="L1084" s="12" t="str">
        <f t="shared" si="83"/>
        <v>Overweight</v>
      </c>
      <c r="M1084" s="12" t="str">
        <f t="shared" si="84"/>
        <v>Diabetes</v>
      </c>
    </row>
    <row r="1085" spans="1:13" x14ac:dyDescent="0.3">
      <c r="A1085" s="8" t="s">
        <v>1287</v>
      </c>
      <c r="B1085" s="8">
        <v>31.66</v>
      </c>
      <c r="C1085" s="8">
        <v>4.1100000000000003</v>
      </c>
      <c r="D1085" s="8" t="s">
        <v>2380</v>
      </c>
      <c r="E1085" s="8" t="s">
        <v>2380</v>
      </c>
      <c r="F1085" s="8" t="s">
        <v>2380</v>
      </c>
      <c r="G1085" s="8" t="s">
        <v>2381</v>
      </c>
      <c r="H1085" s="8" t="s">
        <v>2380</v>
      </c>
      <c r="I1085" s="12">
        <f t="shared" si="80"/>
        <v>0</v>
      </c>
      <c r="J1085" s="12" t="str">
        <f t="shared" si="81"/>
        <v>No</v>
      </c>
      <c r="K1085" s="12" t="str">
        <f t="shared" si="82"/>
        <v>No</v>
      </c>
      <c r="L1085" s="12" t="str">
        <f t="shared" si="83"/>
        <v>Obesity</v>
      </c>
      <c r="M1085" s="12" t="str">
        <f t="shared" si="84"/>
        <v>Normal</v>
      </c>
    </row>
    <row r="1086" spans="1:13" x14ac:dyDescent="0.3">
      <c r="A1086" s="8" t="s">
        <v>1286</v>
      </c>
      <c r="B1086" s="8">
        <v>28.215</v>
      </c>
      <c r="C1086" s="8">
        <v>7.56</v>
      </c>
      <c r="D1086" s="8" t="s">
        <v>2382</v>
      </c>
      <c r="E1086" s="8" t="s">
        <v>2380</v>
      </c>
      <c r="F1086" s="8" t="s">
        <v>2380</v>
      </c>
      <c r="G1086" s="8">
        <v>1</v>
      </c>
      <c r="H1086" s="8" t="s">
        <v>2380</v>
      </c>
      <c r="I1086" s="12">
        <f t="shared" si="80"/>
        <v>1</v>
      </c>
      <c r="J1086" s="12" t="str">
        <f t="shared" si="81"/>
        <v>No</v>
      </c>
      <c r="K1086" s="12" t="str">
        <f t="shared" si="82"/>
        <v>Yes</v>
      </c>
      <c r="L1086" s="12" t="str">
        <f t="shared" si="83"/>
        <v>Overweight</v>
      </c>
      <c r="M1086" s="12" t="str">
        <f t="shared" si="84"/>
        <v>Diabetes</v>
      </c>
    </row>
    <row r="1087" spans="1:13" x14ac:dyDescent="0.3">
      <c r="A1087" s="8" t="s">
        <v>1285</v>
      </c>
      <c r="B1087" s="8">
        <v>26.12</v>
      </c>
      <c r="C1087" s="8">
        <v>4.17</v>
      </c>
      <c r="D1087" s="8" t="s">
        <v>2382</v>
      </c>
      <c r="E1087" s="8" t="s">
        <v>2380</v>
      </c>
      <c r="F1087" s="8" t="s">
        <v>2383</v>
      </c>
      <c r="G1087" s="8">
        <v>1</v>
      </c>
      <c r="H1087" s="8" t="s">
        <v>2380</v>
      </c>
      <c r="I1087" s="12">
        <f t="shared" si="80"/>
        <v>1</v>
      </c>
      <c r="J1087" s="12" t="str">
        <f t="shared" si="81"/>
        <v>No</v>
      </c>
      <c r="K1087" s="12" t="str">
        <f t="shared" si="82"/>
        <v>Yes</v>
      </c>
      <c r="L1087" s="12" t="str">
        <f t="shared" si="83"/>
        <v>Overweight</v>
      </c>
      <c r="M1087" s="12" t="str">
        <f t="shared" si="84"/>
        <v>Normal</v>
      </c>
    </row>
    <row r="1088" spans="1:13" x14ac:dyDescent="0.3">
      <c r="A1088" s="8" t="s">
        <v>1284</v>
      </c>
      <c r="B1088" s="8">
        <v>36.630000000000003</v>
      </c>
      <c r="C1088" s="8">
        <v>11.42</v>
      </c>
      <c r="D1088" s="8" t="s">
        <v>2380</v>
      </c>
      <c r="E1088" s="8" t="s">
        <v>2380</v>
      </c>
      <c r="F1088" s="8" t="s">
        <v>2380</v>
      </c>
      <c r="G1088" s="8">
        <v>2</v>
      </c>
      <c r="H1088" s="8" t="s">
        <v>2380</v>
      </c>
      <c r="I1088" s="12">
        <f t="shared" si="80"/>
        <v>2</v>
      </c>
      <c r="J1088" s="12" t="str">
        <f t="shared" si="81"/>
        <v>No</v>
      </c>
      <c r="K1088" s="12" t="str">
        <f t="shared" si="82"/>
        <v>No</v>
      </c>
      <c r="L1088" s="12" t="str">
        <f t="shared" si="83"/>
        <v>Obesity</v>
      </c>
      <c r="M1088" s="12" t="str">
        <f t="shared" si="84"/>
        <v>Diabetes</v>
      </c>
    </row>
    <row r="1089" spans="1:13" x14ac:dyDescent="0.3">
      <c r="A1089" s="8" t="s">
        <v>1283</v>
      </c>
      <c r="B1089" s="8">
        <v>33.344999999999999</v>
      </c>
      <c r="C1089" s="8">
        <v>7.33</v>
      </c>
      <c r="D1089" s="8" t="s">
        <v>2380</v>
      </c>
      <c r="E1089" s="8" t="s">
        <v>2380</v>
      </c>
      <c r="F1089" s="8" t="s">
        <v>2380</v>
      </c>
      <c r="G1089" s="8">
        <v>2</v>
      </c>
      <c r="H1089" s="8" t="s">
        <v>2380</v>
      </c>
      <c r="I1089" s="12">
        <f t="shared" si="80"/>
        <v>2</v>
      </c>
      <c r="J1089" s="12" t="str">
        <f t="shared" si="81"/>
        <v>No</v>
      </c>
      <c r="K1089" s="12" t="str">
        <f t="shared" si="82"/>
        <v>No</v>
      </c>
      <c r="L1089" s="12" t="str">
        <f t="shared" si="83"/>
        <v>Obesity</v>
      </c>
      <c r="M1089" s="12" t="str">
        <f t="shared" si="84"/>
        <v>Diabetes</v>
      </c>
    </row>
    <row r="1090" spans="1:13" x14ac:dyDescent="0.3">
      <c r="A1090" s="8" t="s">
        <v>1282</v>
      </c>
      <c r="B1090" s="8">
        <v>27.11</v>
      </c>
      <c r="C1090" s="8">
        <v>6.7</v>
      </c>
      <c r="D1090" s="8" t="s">
        <v>2380</v>
      </c>
      <c r="E1090" s="8" t="s">
        <v>2380</v>
      </c>
      <c r="F1090" s="8" t="s">
        <v>2380</v>
      </c>
      <c r="G1090" s="8" t="s">
        <v>2381</v>
      </c>
      <c r="H1090" s="8" t="s">
        <v>2380</v>
      </c>
      <c r="I1090" s="12">
        <f t="shared" si="80"/>
        <v>0</v>
      </c>
      <c r="J1090" s="12" t="str">
        <f t="shared" si="81"/>
        <v>No</v>
      </c>
      <c r="K1090" s="12" t="str">
        <f t="shared" si="82"/>
        <v>No</v>
      </c>
      <c r="L1090" s="12" t="str">
        <f t="shared" si="83"/>
        <v>Overweight</v>
      </c>
      <c r="M1090" s="12" t="str">
        <f t="shared" si="84"/>
        <v>Diabetes</v>
      </c>
    </row>
    <row r="1091" spans="1:13" x14ac:dyDescent="0.3">
      <c r="A1091" s="8" t="s">
        <v>1281</v>
      </c>
      <c r="B1091" s="8">
        <v>26.6</v>
      </c>
      <c r="C1091" s="8">
        <v>5.27</v>
      </c>
      <c r="D1091" s="8" t="s">
        <v>2382</v>
      </c>
      <c r="E1091" s="8" t="s">
        <v>2380</v>
      </c>
      <c r="F1091" s="8" t="s">
        <v>2383</v>
      </c>
      <c r="G1091" s="8">
        <v>1</v>
      </c>
      <c r="H1091" s="8" t="s">
        <v>2380</v>
      </c>
      <c r="I1091" s="12">
        <f t="shared" ref="I1091:I1154" si="85">IF(G1091="No major surgery",0,G1091)</f>
        <v>1</v>
      </c>
      <c r="J1091" s="12" t="str">
        <f t="shared" ref="J1091:J1154" si="86">PROPER(H1091)</f>
        <v>No</v>
      </c>
      <c r="K1091" s="12" t="str">
        <f t="shared" ref="K1091:K1154" si="87">PROPER(D1091)</f>
        <v>Yes</v>
      </c>
      <c r="L1091" s="12" t="str">
        <f t="shared" ref="L1091:L1154" si="88">IF(B1091&lt;18.5,"Underweight",IF(B1091&lt;25,"Normal Weight",IF(B1091&lt;30,"Overweight","Obesity")))</f>
        <v>Overweight</v>
      </c>
      <c r="M1091" s="12" t="str">
        <f t="shared" ref="M1091:M1154" si="89">IF(C1091&lt;5.7,"Normal",IF(C1091&lt;6.5,"Prediabetes","Diabetes"))</f>
        <v>Normal</v>
      </c>
    </row>
    <row r="1092" spans="1:13" x14ac:dyDescent="0.3">
      <c r="A1092" s="8" t="s">
        <v>1280</v>
      </c>
      <c r="B1092" s="8">
        <v>30.41</v>
      </c>
      <c r="C1092" s="8">
        <v>7.72</v>
      </c>
      <c r="D1092" s="8" t="s">
        <v>2380</v>
      </c>
      <c r="E1092" s="8" t="s">
        <v>2380</v>
      </c>
      <c r="F1092" s="8" t="s">
        <v>2380</v>
      </c>
      <c r="G1092" s="8" t="s">
        <v>2381</v>
      </c>
      <c r="H1092" s="8" t="s">
        <v>2380</v>
      </c>
      <c r="I1092" s="12">
        <f t="shared" si="85"/>
        <v>0</v>
      </c>
      <c r="J1092" s="12" t="str">
        <f t="shared" si="86"/>
        <v>No</v>
      </c>
      <c r="K1092" s="12" t="str">
        <f t="shared" si="87"/>
        <v>No</v>
      </c>
      <c r="L1092" s="12" t="str">
        <f t="shared" si="88"/>
        <v>Obesity</v>
      </c>
      <c r="M1092" s="12" t="str">
        <f t="shared" si="89"/>
        <v>Diabetes</v>
      </c>
    </row>
    <row r="1093" spans="1:13" x14ac:dyDescent="0.3">
      <c r="A1093" s="8" t="s">
        <v>1279</v>
      </c>
      <c r="B1093" s="8">
        <v>28.98</v>
      </c>
      <c r="C1093" s="8">
        <v>8.68</v>
      </c>
      <c r="D1093" s="8" t="s">
        <v>2380</v>
      </c>
      <c r="E1093" s="8" t="s">
        <v>2380</v>
      </c>
      <c r="F1093" s="8" t="s">
        <v>2380</v>
      </c>
      <c r="G1093" s="8">
        <v>2</v>
      </c>
      <c r="H1093" s="8" t="s">
        <v>2380</v>
      </c>
      <c r="I1093" s="12">
        <f t="shared" si="85"/>
        <v>2</v>
      </c>
      <c r="J1093" s="12" t="str">
        <f t="shared" si="86"/>
        <v>No</v>
      </c>
      <c r="K1093" s="12" t="str">
        <f t="shared" si="87"/>
        <v>No</v>
      </c>
      <c r="L1093" s="12" t="str">
        <f t="shared" si="88"/>
        <v>Overweight</v>
      </c>
      <c r="M1093" s="12" t="str">
        <f t="shared" si="89"/>
        <v>Diabetes</v>
      </c>
    </row>
    <row r="1094" spans="1:13" x14ac:dyDescent="0.3">
      <c r="A1094" s="8" t="s">
        <v>1278</v>
      </c>
      <c r="B1094" s="8">
        <v>31.24</v>
      </c>
      <c r="C1094" s="8">
        <v>9.8000000000000007</v>
      </c>
      <c r="D1094" s="8" t="s">
        <v>2380</v>
      </c>
      <c r="E1094" s="8" t="s">
        <v>2380</v>
      </c>
      <c r="F1094" s="8" t="s">
        <v>2380</v>
      </c>
      <c r="G1094" s="8" t="s">
        <v>2381</v>
      </c>
      <c r="H1094" s="8" t="s">
        <v>2380</v>
      </c>
      <c r="I1094" s="12">
        <f t="shared" si="85"/>
        <v>0</v>
      </c>
      <c r="J1094" s="12" t="str">
        <f t="shared" si="86"/>
        <v>No</v>
      </c>
      <c r="K1094" s="12" t="str">
        <f t="shared" si="87"/>
        <v>No</v>
      </c>
      <c r="L1094" s="12" t="str">
        <f t="shared" si="88"/>
        <v>Obesity</v>
      </c>
      <c r="M1094" s="12" t="str">
        <f t="shared" si="89"/>
        <v>Diabetes</v>
      </c>
    </row>
    <row r="1095" spans="1:13" x14ac:dyDescent="0.3">
      <c r="A1095" s="8" t="s">
        <v>1277</v>
      </c>
      <c r="B1095" s="8">
        <v>31.54</v>
      </c>
      <c r="C1095" s="8">
        <v>4.4400000000000004</v>
      </c>
      <c r="D1095" s="8" t="s">
        <v>2380</v>
      </c>
      <c r="E1095" s="8" t="s">
        <v>2380</v>
      </c>
      <c r="F1095" s="8" t="s">
        <v>2380</v>
      </c>
      <c r="G1095" s="8" t="s">
        <v>2381</v>
      </c>
      <c r="H1095" s="8" t="s">
        <v>2380</v>
      </c>
      <c r="I1095" s="12">
        <f t="shared" si="85"/>
        <v>0</v>
      </c>
      <c r="J1095" s="12" t="str">
        <f t="shared" si="86"/>
        <v>No</v>
      </c>
      <c r="K1095" s="12" t="str">
        <f t="shared" si="87"/>
        <v>No</v>
      </c>
      <c r="L1095" s="12" t="str">
        <f t="shared" si="88"/>
        <v>Obesity</v>
      </c>
      <c r="M1095" s="12" t="str">
        <f t="shared" si="89"/>
        <v>Normal</v>
      </c>
    </row>
    <row r="1096" spans="1:13" x14ac:dyDescent="0.3">
      <c r="A1096" s="8" t="s">
        <v>1276</v>
      </c>
      <c r="B1096" s="8">
        <v>38.6</v>
      </c>
      <c r="C1096" s="8">
        <v>7.19</v>
      </c>
      <c r="D1096" s="8" t="s">
        <v>2382</v>
      </c>
      <c r="E1096" s="8" t="s">
        <v>2380</v>
      </c>
      <c r="F1096" s="8" t="s">
        <v>2380</v>
      </c>
      <c r="G1096" s="8">
        <v>2</v>
      </c>
      <c r="H1096" s="8" t="s">
        <v>2380</v>
      </c>
      <c r="I1096" s="12">
        <f t="shared" si="85"/>
        <v>2</v>
      </c>
      <c r="J1096" s="12" t="str">
        <f t="shared" si="86"/>
        <v>No</v>
      </c>
      <c r="K1096" s="12" t="str">
        <f t="shared" si="87"/>
        <v>Yes</v>
      </c>
      <c r="L1096" s="12" t="str">
        <f t="shared" si="88"/>
        <v>Obesity</v>
      </c>
      <c r="M1096" s="12" t="str">
        <f t="shared" si="89"/>
        <v>Diabetes</v>
      </c>
    </row>
    <row r="1097" spans="1:13" x14ac:dyDescent="0.3">
      <c r="A1097" s="8" t="s">
        <v>1275</v>
      </c>
      <c r="B1097" s="8">
        <v>37.950000000000003</v>
      </c>
      <c r="C1097" s="8">
        <v>6.06</v>
      </c>
      <c r="D1097" s="8" t="s">
        <v>2380</v>
      </c>
      <c r="E1097" s="8" t="s">
        <v>2380</v>
      </c>
      <c r="F1097" s="8" t="s">
        <v>2380</v>
      </c>
      <c r="G1097" s="8" t="s">
        <v>2381</v>
      </c>
      <c r="H1097" s="8" t="s">
        <v>2380</v>
      </c>
      <c r="I1097" s="12">
        <f t="shared" si="85"/>
        <v>0</v>
      </c>
      <c r="J1097" s="12" t="str">
        <f t="shared" si="86"/>
        <v>No</v>
      </c>
      <c r="K1097" s="12" t="str">
        <f t="shared" si="87"/>
        <v>No</v>
      </c>
      <c r="L1097" s="12" t="str">
        <f t="shared" si="88"/>
        <v>Obesity</v>
      </c>
      <c r="M1097" s="12" t="str">
        <f t="shared" si="89"/>
        <v>Prediabetes</v>
      </c>
    </row>
    <row r="1098" spans="1:13" x14ac:dyDescent="0.3">
      <c r="A1098" s="8" t="s">
        <v>1274</v>
      </c>
      <c r="B1098" s="8">
        <v>38.97</v>
      </c>
      <c r="C1098" s="8">
        <v>5.12</v>
      </c>
      <c r="D1098" s="8" t="s">
        <v>2380</v>
      </c>
      <c r="E1098" s="8" t="s">
        <v>2380</v>
      </c>
      <c r="F1098" s="8" t="s">
        <v>2380</v>
      </c>
      <c r="G1098" s="8" t="s">
        <v>2381</v>
      </c>
      <c r="H1098" s="8" t="s">
        <v>2380</v>
      </c>
      <c r="I1098" s="12">
        <f t="shared" si="85"/>
        <v>0</v>
      </c>
      <c r="J1098" s="12" t="str">
        <f t="shared" si="86"/>
        <v>No</v>
      </c>
      <c r="K1098" s="12" t="str">
        <f t="shared" si="87"/>
        <v>No</v>
      </c>
      <c r="L1098" s="12" t="str">
        <f t="shared" si="88"/>
        <v>Obesity</v>
      </c>
      <c r="M1098" s="12" t="str">
        <f t="shared" si="89"/>
        <v>Normal</v>
      </c>
    </row>
    <row r="1099" spans="1:13" x14ac:dyDescent="0.3">
      <c r="A1099" s="8" t="s">
        <v>1273</v>
      </c>
      <c r="B1099" s="8">
        <v>21.2</v>
      </c>
      <c r="C1099" s="8">
        <v>10.72</v>
      </c>
      <c r="D1099" s="8" t="s">
        <v>2380</v>
      </c>
      <c r="E1099" s="8" t="s">
        <v>2380</v>
      </c>
      <c r="F1099" s="8" t="s">
        <v>2380</v>
      </c>
      <c r="G1099" s="8" t="s">
        <v>2381</v>
      </c>
      <c r="H1099" s="8" t="s">
        <v>2380</v>
      </c>
      <c r="I1099" s="12">
        <f t="shared" si="85"/>
        <v>0</v>
      </c>
      <c r="J1099" s="12" t="str">
        <f t="shared" si="86"/>
        <v>No</v>
      </c>
      <c r="K1099" s="12" t="str">
        <f t="shared" si="87"/>
        <v>No</v>
      </c>
      <c r="L1099" s="12" t="str">
        <f t="shared" si="88"/>
        <v>Normal Weight</v>
      </c>
      <c r="M1099" s="12" t="str">
        <f t="shared" si="89"/>
        <v>Diabetes</v>
      </c>
    </row>
    <row r="1100" spans="1:13" x14ac:dyDescent="0.3">
      <c r="A1100" s="8" t="s">
        <v>1272</v>
      </c>
      <c r="B1100" s="8">
        <v>23.96</v>
      </c>
      <c r="C1100" s="8">
        <v>9.58</v>
      </c>
      <c r="D1100" s="8" t="s">
        <v>2382</v>
      </c>
      <c r="E1100" s="8" t="s">
        <v>2380</v>
      </c>
      <c r="F1100" s="8" t="s">
        <v>2383</v>
      </c>
      <c r="G1100" s="8">
        <v>1</v>
      </c>
      <c r="H1100" s="8" t="s">
        <v>2380</v>
      </c>
      <c r="I1100" s="12">
        <f t="shared" si="85"/>
        <v>1</v>
      </c>
      <c r="J1100" s="12" t="str">
        <f t="shared" si="86"/>
        <v>No</v>
      </c>
      <c r="K1100" s="12" t="str">
        <f t="shared" si="87"/>
        <v>Yes</v>
      </c>
      <c r="L1100" s="12" t="str">
        <f t="shared" si="88"/>
        <v>Normal Weight</v>
      </c>
      <c r="M1100" s="12" t="str">
        <f t="shared" si="89"/>
        <v>Diabetes</v>
      </c>
    </row>
    <row r="1101" spans="1:13" x14ac:dyDescent="0.3">
      <c r="A1101" s="8" t="s">
        <v>1271</v>
      </c>
      <c r="B1101" s="8">
        <v>35.93</v>
      </c>
      <c r="C1101" s="8">
        <v>6.4</v>
      </c>
      <c r="D1101" s="8" t="s">
        <v>2382</v>
      </c>
      <c r="E1101" s="8" t="s">
        <v>2380</v>
      </c>
      <c r="F1101" s="8" t="s">
        <v>2380</v>
      </c>
      <c r="G1101" s="8">
        <v>1</v>
      </c>
      <c r="H1101" s="8" t="s">
        <v>2380</v>
      </c>
      <c r="I1101" s="12">
        <f t="shared" si="85"/>
        <v>1</v>
      </c>
      <c r="J1101" s="12" t="str">
        <f t="shared" si="86"/>
        <v>No</v>
      </c>
      <c r="K1101" s="12" t="str">
        <f t="shared" si="87"/>
        <v>Yes</v>
      </c>
      <c r="L1101" s="12" t="str">
        <f t="shared" si="88"/>
        <v>Obesity</v>
      </c>
      <c r="M1101" s="12" t="str">
        <f t="shared" si="89"/>
        <v>Prediabetes</v>
      </c>
    </row>
    <row r="1102" spans="1:13" x14ac:dyDescent="0.3">
      <c r="A1102" s="8" t="s">
        <v>1270</v>
      </c>
      <c r="B1102" s="8">
        <v>26.11</v>
      </c>
      <c r="C1102" s="8">
        <v>6.8</v>
      </c>
      <c r="D1102" s="8" t="s">
        <v>2382</v>
      </c>
      <c r="E1102" s="8" t="s">
        <v>2380</v>
      </c>
      <c r="F1102" s="8" t="s">
        <v>2380</v>
      </c>
      <c r="G1102" s="8">
        <v>2</v>
      </c>
      <c r="H1102" s="8" t="s">
        <v>2380</v>
      </c>
      <c r="I1102" s="12">
        <f t="shared" si="85"/>
        <v>2</v>
      </c>
      <c r="J1102" s="12" t="str">
        <f t="shared" si="86"/>
        <v>No</v>
      </c>
      <c r="K1102" s="12" t="str">
        <f t="shared" si="87"/>
        <v>Yes</v>
      </c>
      <c r="L1102" s="12" t="str">
        <f t="shared" si="88"/>
        <v>Overweight</v>
      </c>
      <c r="M1102" s="12" t="str">
        <f t="shared" si="89"/>
        <v>Diabetes</v>
      </c>
    </row>
    <row r="1103" spans="1:13" x14ac:dyDescent="0.3">
      <c r="A1103" s="8" t="s">
        <v>1269</v>
      </c>
      <c r="B1103" s="8">
        <v>32.299999999999997</v>
      </c>
      <c r="C1103" s="8">
        <v>9.48</v>
      </c>
      <c r="D1103" s="8" t="s">
        <v>2380</v>
      </c>
      <c r="E1103" s="8" t="s">
        <v>2380</v>
      </c>
      <c r="F1103" s="8" t="s">
        <v>2380</v>
      </c>
      <c r="G1103" s="8">
        <v>2</v>
      </c>
      <c r="H1103" s="8" t="s">
        <v>2380</v>
      </c>
      <c r="I1103" s="12">
        <f t="shared" si="85"/>
        <v>2</v>
      </c>
      <c r="J1103" s="12" t="str">
        <f t="shared" si="86"/>
        <v>No</v>
      </c>
      <c r="K1103" s="12" t="str">
        <f t="shared" si="87"/>
        <v>No</v>
      </c>
      <c r="L1103" s="12" t="str">
        <f t="shared" si="88"/>
        <v>Obesity</v>
      </c>
      <c r="M1103" s="12" t="str">
        <f t="shared" si="89"/>
        <v>Diabetes</v>
      </c>
    </row>
    <row r="1104" spans="1:13" x14ac:dyDescent="0.3">
      <c r="A1104" s="8" t="s">
        <v>1268</v>
      </c>
      <c r="B1104" s="8">
        <v>28.69</v>
      </c>
      <c r="C1104" s="8">
        <v>7.45</v>
      </c>
      <c r="D1104" s="8" t="s">
        <v>2380</v>
      </c>
      <c r="E1104" s="8" t="s">
        <v>2380</v>
      </c>
      <c r="F1104" s="8" t="s">
        <v>2380</v>
      </c>
      <c r="G1104" s="8">
        <v>2</v>
      </c>
      <c r="H1104" s="8" t="s">
        <v>2380</v>
      </c>
      <c r="I1104" s="12">
        <f t="shared" si="85"/>
        <v>2</v>
      </c>
      <c r="J1104" s="12" t="str">
        <f t="shared" si="86"/>
        <v>No</v>
      </c>
      <c r="K1104" s="12" t="str">
        <f t="shared" si="87"/>
        <v>No</v>
      </c>
      <c r="L1104" s="12" t="str">
        <f t="shared" si="88"/>
        <v>Overweight</v>
      </c>
      <c r="M1104" s="12" t="str">
        <f t="shared" si="89"/>
        <v>Diabetes</v>
      </c>
    </row>
    <row r="1105" spans="1:13" x14ac:dyDescent="0.3">
      <c r="A1105" s="8" t="s">
        <v>1267</v>
      </c>
      <c r="B1105" s="8">
        <v>31.28</v>
      </c>
      <c r="C1105" s="8">
        <v>6.94</v>
      </c>
      <c r="D1105" s="8" t="s">
        <v>2382</v>
      </c>
      <c r="E1105" s="8" t="s">
        <v>2380</v>
      </c>
      <c r="F1105" s="8" t="s">
        <v>2380</v>
      </c>
      <c r="G1105" s="8">
        <v>1</v>
      </c>
      <c r="H1105" s="8" t="s">
        <v>2380</v>
      </c>
      <c r="I1105" s="12">
        <f t="shared" si="85"/>
        <v>1</v>
      </c>
      <c r="J1105" s="12" t="str">
        <f t="shared" si="86"/>
        <v>No</v>
      </c>
      <c r="K1105" s="12" t="str">
        <f t="shared" si="87"/>
        <v>Yes</v>
      </c>
      <c r="L1105" s="12" t="str">
        <f t="shared" si="88"/>
        <v>Obesity</v>
      </c>
      <c r="M1105" s="12" t="str">
        <f t="shared" si="89"/>
        <v>Diabetes</v>
      </c>
    </row>
    <row r="1106" spans="1:13" x14ac:dyDescent="0.3">
      <c r="A1106" s="8" t="s">
        <v>1266</v>
      </c>
      <c r="B1106" s="8">
        <v>30.21</v>
      </c>
      <c r="C1106" s="8">
        <v>7.83</v>
      </c>
      <c r="D1106" s="8" t="s">
        <v>2380</v>
      </c>
      <c r="E1106" s="8" t="s">
        <v>2380</v>
      </c>
      <c r="F1106" s="8" t="s">
        <v>2380</v>
      </c>
      <c r="G1106" s="8" t="s">
        <v>2381</v>
      </c>
      <c r="H1106" s="8" t="s">
        <v>2380</v>
      </c>
      <c r="I1106" s="12">
        <f t="shared" si="85"/>
        <v>0</v>
      </c>
      <c r="J1106" s="12" t="str">
        <f t="shared" si="86"/>
        <v>No</v>
      </c>
      <c r="K1106" s="12" t="str">
        <f t="shared" si="87"/>
        <v>No</v>
      </c>
      <c r="L1106" s="12" t="str">
        <f t="shared" si="88"/>
        <v>Obesity</v>
      </c>
      <c r="M1106" s="12" t="str">
        <f t="shared" si="89"/>
        <v>Diabetes</v>
      </c>
    </row>
    <row r="1107" spans="1:13" x14ac:dyDescent="0.3">
      <c r="A1107" s="8" t="s">
        <v>1265</v>
      </c>
      <c r="B1107" s="8">
        <v>38.28</v>
      </c>
      <c r="C1107" s="8">
        <v>10.17</v>
      </c>
      <c r="D1107" s="8" t="s">
        <v>2382</v>
      </c>
      <c r="E1107" s="8" t="s">
        <v>2380</v>
      </c>
      <c r="F1107" s="8" t="s">
        <v>2380</v>
      </c>
      <c r="G1107" s="8" t="s">
        <v>2381</v>
      </c>
      <c r="H1107" s="8" t="s">
        <v>2380</v>
      </c>
      <c r="I1107" s="12">
        <f t="shared" si="85"/>
        <v>0</v>
      </c>
      <c r="J1107" s="12" t="str">
        <f t="shared" si="86"/>
        <v>No</v>
      </c>
      <c r="K1107" s="12" t="str">
        <f t="shared" si="87"/>
        <v>Yes</v>
      </c>
      <c r="L1107" s="12" t="str">
        <f t="shared" si="88"/>
        <v>Obesity</v>
      </c>
      <c r="M1107" s="12" t="str">
        <f t="shared" si="89"/>
        <v>Diabetes</v>
      </c>
    </row>
    <row r="1108" spans="1:13" x14ac:dyDescent="0.3">
      <c r="A1108" s="8" t="s">
        <v>1264</v>
      </c>
      <c r="B1108" s="8">
        <v>29.9</v>
      </c>
      <c r="C1108" s="8">
        <v>8.9600000000000009</v>
      </c>
      <c r="D1108" s="8" t="s">
        <v>2382</v>
      </c>
      <c r="E1108" s="8" t="s">
        <v>2380</v>
      </c>
      <c r="F1108" s="8" t="s">
        <v>2380</v>
      </c>
      <c r="G1108" s="8" t="s">
        <v>2381</v>
      </c>
      <c r="H1108" s="8" t="s">
        <v>2380</v>
      </c>
      <c r="I1108" s="12">
        <f t="shared" si="85"/>
        <v>0</v>
      </c>
      <c r="J1108" s="12" t="str">
        <f t="shared" si="86"/>
        <v>No</v>
      </c>
      <c r="K1108" s="12" t="str">
        <f t="shared" si="87"/>
        <v>Yes</v>
      </c>
      <c r="L1108" s="12" t="str">
        <f t="shared" si="88"/>
        <v>Overweight</v>
      </c>
      <c r="M1108" s="12" t="str">
        <f t="shared" si="89"/>
        <v>Diabetes</v>
      </c>
    </row>
    <row r="1109" spans="1:13" x14ac:dyDescent="0.3">
      <c r="A1109" s="8" t="s">
        <v>1263</v>
      </c>
      <c r="B1109" s="8">
        <v>23.18</v>
      </c>
      <c r="C1109" s="8">
        <v>6.96</v>
      </c>
      <c r="D1109" s="8" t="s">
        <v>2382</v>
      </c>
      <c r="E1109" s="8" t="s">
        <v>2380</v>
      </c>
      <c r="F1109" s="8" t="s">
        <v>2380</v>
      </c>
      <c r="G1109" s="8">
        <v>2</v>
      </c>
      <c r="H1109" s="8" t="s">
        <v>2380</v>
      </c>
      <c r="I1109" s="12">
        <f t="shared" si="85"/>
        <v>2</v>
      </c>
      <c r="J1109" s="12" t="str">
        <f t="shared" si="86"/>
        <v>No</v>
      </c>
      <c r="K1109" s="12" t="str">
        <f t="shared" si="87"/>
        <v>Yes</v>
      </c>
      <c r="L1109" s="12" t="str">
        <f t="shared" si="88"/>
        <v>Normal Weight</v>
      </c>
      <c r="M1109" s="12" t="str">
        <f t="shared" si="89"/>
        <v>Diabetes</v>
      </c>
    </row>
    <row r="1110" spans="1:13" x14ac:dyDescent="0.3">
      <c r="A1110" s="8" t="s">
        <v>1262</v>
      </c>
      <c r="B1110" s="8">
        <v>33.020000000000003</v>
      </c>
      <c r="C1110" s="8">
        <v>5.07</v>
      </c>
      <c r="D1110" s="8" t="s">
        <v>2382</v>
      </c>
      <c r="E1110" s="8" t="s">
        <v>2380</v>
      </c>
      <c r="F1110" s="8" t="s">
        <v>2380</v>
      </c>
      <c r="G1110" s="8" t="s">
        <v>2381</v>
      </c>
      <c r="H1110" s="8" t="s">
        <v>2380</v>
      </c>
      <c r="I1110" s="12">
        <f t="shared" si="85"/>
        <v>0</v>
      </c>
      <c r="J1110" s="12" t="str">
        <f t="shared" si="86"/>
        <v>No</v>
      </c>
      <c r="K1110" s="12" t="str">
        <f t="shared" si="87"/>
        <v>Yes</v>
      </c>
      <c r="L1110" s="12" t="str">
        <f t="shared" si="88"/>
        <v>Obesity</v>
      </c>
      <c r="M1110" s="12" t="str">
        <f t="shared" si="89"/>
        <v>Normal</v>
      </c>
    </row>
    <row r="1111" spans="1:13" x14ac:dyDescent="0.3">
      <c r="A1111" s="8" t="s">
        <v>1261</v>
      </c>
      <c r="B1111" s="8">
        <v>27.29</v>
      </c>
      <c r="C1111" s="8">
        <v>5.85</v>
      </c>
      <c r="D1111" s="8" t="s">
        <v>2380</v>
      </c>
      <c r="E1111" s="8" t="s">
        <v>2380</v>
      </c>
      <c r="F1111" s="8" t="s">
        <v>2380</v>
      </c>
      <c r="G1111" s="8">
        <v>2</v>
      </c>
      <c r="H1111" s="8" t="s">
        <v>2380</v>
      </c>
      <c r="I1111" s="12">
        <f t="shared" si="85"/>
        <v>2</v>
      </c>
      <c r="J1111" s="12" t="str">
        <f t="shared" si="86"/>
        <v>No</v>
      </c>
      <c r="K1111" s="12" t="str">
        <f t="shared" si="87"/>
        <v>No</v>
      </c>
      <c r="L1111" s="12" t="str">
        <f t="shared" si="88"/>
        <v>Overweight</v>
      </c>
      <c r="M1111" s="12" t="str">
        <f t="shared" si="89"/>
        <v>Prediabetes</v>
      </c>
    </row>
    <row r="1112" spans="1:13" x14ac:dyDescent="0.3">
      <c r="A1112" s="8" t="s">
        <v>1260</v>
      </c>
      <c r="B1112" s="8">
        <v>23.18</v>
      </c>
      <c r="C1112" s="8">
        <v>10.56</v>
      </c>
      <c r="D1112" s="8" t="s">
        <v>2380</v>
      </c>
      <c r="E1112" s="8" t="s">
        <v>2380</v>
      </c>
      <c r="F1112" s="8" t="s">
        <v>2380</v>
      </c>
      <c r="G1112" s="8">
        <v>2</v>
      </c>
      <c r="H1112" s="8" t="s">
        <v>2380</v>
      </c>
      <c r="I1112" s="12">
        <f t="shared" si="85"/>
        <v>2</v>
      </c>
      <c r="J1112" s="12" t="str">
        <f t="shared" si="86"/>
        <v>No</v>
      </c>
      <c r="K1112" s="12" t="str">
        <f t="shared" si="87"/>
        <v>No</v>
      </c>
      <c r="L1112" s="12" t="str">
        <f t="shared" si="88"/>
        <v>Normal Weight</v>
      </c>
      <c r="M1112" s="12" t="str">
        <f t="shared" si="89"/>
        <v>Diabetes</v>
      </c>
    </row>
    <row r="1113" spans="1:13" x14ac:dyDescent="0.3">
      <c r="A1113" s="8" t="s">
        <v>1259</v>
      </c>
      <c r="B1113" s="8">
        <v>32.659999999999997</v>
      </c>
      <c r="C1113" s="8">
        <v>8.92</v>
      </c>
      <c r="D1113" s="8" t="s">
        <v>2382</v>
      </c>
      <c r="E1113" s="8" t="s">
        <v>2380</v>
      </c>
      <c r="F1113" s="8" t="s">
        <v>2380</v>
      </c>
      <c r="G1113" s="8" t="s">
        <v>2381</v>
      </c>
      <c r="H1113" s="8" t="s">
        <v>2380</v>
      </c>
      <c r="I1113" s="12">
        <f t="shared" si="85"/>
        <v>0</v>
      </c>
      <c r="J1113" s="12" t="str">
        <f t="shared" si="86"/>
        <v>No</v>
      </c>
      <c r="K1113" s="12" t="str">
        <f t="shared" si="87"/>
        <v>Yes</v>
      </c>
      <c r="L1113" s="12" t="str">
        <f t="shared" si="88"/>
        <v>Obesity</v>
      </c>
      <c r="M1113" s="12" t="str">
        <f t="shared" si="89"/>
        <v>Diabetes</v>
      </c>
    </row>
    <row r="1114" spans="1:13" x14ac:dyDescent="0.3">
      <c r="A1114" s="8" t="s">
        <v>1258</v>
      </c>
      <c r="B1114" s="8">
        <v>30.78</v>
      </c>
      <c r="C1114" s="8">
        <v>8.6300000000000008</v>
      </c>
      <c r="D1114" s="8" t="s">
        <v>2380</v>
      </c>
      <c r="E1114" s="8" t="s">
        <v>2380</v>
      </c>
      <c r="F1114" s="8" t="s">
        <v>2380</v>
      </c>
      <c r="G1114" s="8" t="s">
        <v>2381</v>
      </c>
      <c r="H1114" s="8" t="s">
        <v>2380</v>
      </c>
      <c r="I1114" s="12">
        <f t="shared" si="85"/>
        <v>0</v>
      </c>
      <c r="J1114" s="12" t="str">
        <f t="shared" si="86"/>
        <v>No</v>
      </c>
      <c r="K1114" s="12" t="str">
        <f t="shared" si="87"/>
        <v>No</v>
      </c>
      <c r="L1114" s="12" t="str">
        <f t="shared" si="88"/>
        <v>Obesity</v>
      </c>
      <c r="M1114" s="12" t="str">
        <f t="shared" si="89"/>
        <v>Diabetes</v>
      </c>
    </row>
    <row r="1115" spans="1:13" x14ac:dyDescent="0.3">
      <c r="A1115" s="8" t="s">
        <v>1257</v>
      </c>
      <c r="B1115" s="8">
        <v>47.2</v>
      </c>
      <c r="C1115" s="8">
        <v>6.29</v>
      </c>
      <c r="D1115" s="8" t="s">
        <v>2382</v>
      </c>
      <c r="E1115" s="8" t="s">
        <v>2380</v>
      </c>
      <c r="F1115" s="8" t="s">
        <v>2383</v>
      </c>
      <c r="G1115" s="8">
        <v>1</v>
      </c>
      <c r="H1115" s="8" t="s">
        <v>2380</v>
      </c>
      <c r="I1115" s="12">
        <f t="shared" si="85"/>
        <v>1</v>
      </c>
      <c r="J1115" s="12" t="str">
        <f t="shared" si="86"/>
        <v>No</v>
      </c>
      <c r="K1115" s="12" t="str">
        <f t="shared" si="87"/>
        <v>Yes</v>
      </c>
      <c r="L1115" s="12" t="str">
        <f t="shared" si="88"/>
        <v>Obesity</v>
      </c>
      <c r="M1115" s="12" t="str">
        <f t="shared" si="89"/>
        <v>Prediabetes</v>
      </c>
    </row>
    <row r="1116" spans="1:13" x14ac:dyDescent="0.3">
      <c r="A1116" s="8" t="s">
        <v>1256</v>
      </c>
      <c r="B1116" s="8">
        <v>31.6</v>
      </c>
      <c r="C1116" s="8">
        <v>5.75</v>
      </c>
      <c r="D1116" s="8" t="s">
        <v>2380</v>
      </c>
      <c r="E1116" s="8" t="s">
        <v>2380</v>
      </c>
      <c r="F1116" s="8" t="s">
        <v>2380</v>
      </c>
      <c r="G1116" s="8">
        <v>2</v>
      </c>
      <c r="H1116" s="8" t="s">
        <v>2380</v>
      </c>
      <c r="I1116" s="12">
        <f t="shared" si="85"/>
        <v>2</v>
      </c>
      <c r="J1116" s="12" t="str">
        <f t="shared" si="86"/>
        <v>No</v>
      </c>
      <c r="K1116" s="12" t="str">
        <f t="shared" si="87"/>
        <v>No</v>
      </c>
      <c r="L1116" s="12" t="str">
        <f t="shared" si="88"/>
        <v>Obesity</v>
      </c>
      <c r="M1116" s="12" t="str">
        <f t="shared" si="89"/>
        <v>Prediabetes</v>
      </c>
    </row>
    <row r="1117" spans="1:13" x14ac:dyDescent="0.3">
      <c r="A1117" s="8" t="s">
        <v>1255</v>
      </c>
      <c r="B1117" s="8">
        <v>33.914999999999999</v>
      </c>
      <c r="C1117" s="8">
        <v>6.66</v>
      </c>
      <c r="D1117" s="8" t="s">
        <v>2382</v>
      </c>
      <c r="E1117" s="8" t="s">
        <v>2380</v>
      </c>
      <c r="F1117" s="8" t="s">
        <v>2380</v>
      </c>
      <c r="G1117" s="8">
        <v>1</v>
      </c>
      <c r="H1117" s="8" t="s">
        <v>2380</v>
      </c>
      <c r="I1117" s="12">
        <f t="shared" si="85"/>
        <v>1</v>
      </c>
      <c r="J1117" s="12" t="str">
        <f t="shared" si="86"/>
        <v>No</v>
      </c>
      <c r="K1117" s="12" t="str">
        <f t="shared" si="87"/>
        <v>Yes</v>
      </c>
      <c r="L1117" s="12" t="str">
        <f t="shared" si="88"/>
        <v>Obesity</v>
      </c>
      <c r="M1117" s="12" t="str">
        <f t="shared" si="89"/>
        <v>Diabetes</v>
      </c>
    </row>
    <row r="1118" spans="1:13" x14ac:dyDescent="0.3">
      <c r="A1118" s="8" t="s">
        <v>1254</v>
      </c>
      <c r="B1118" s="8">
        <v>23.54</v>
      </c>
      <c r="C1118" s="8">
        <v>5.0999999999999996</v>
      </c>
      <c r="D1118" s="8" t="s">
        <v>2380</v>
      </c>
      <c r="E1118" s="8" t="s">
        <v>2380</v>
      </c>
      <c r="F1118" s="8" t="s">
        <v>2380</v>
      </c>
      <c r="G1118" s="8">
        <v>2</v>
      </c>
      <c r="H1118" s="8" t="s">
        <v>2380</v>
      </c>
      <c r="I1118" s="12">
        <f t="shared" si="85"/>
        <v>2</v>
      </c>
      <c r="J1118" s="12" t="str">
        <f t="shared" si="86"/>
        <v>No</v>
      </c>
      <c r="K1118" s="12" t="str">
        <f t="shared" si="87"/>
        <v>No</v>
      </c>
      <c r="L1118" s="12" t="str">
        <f t="shared" si="88"/>
        <v>Normal Weight</v>
      </c>
      <c r="M1118" s="12" t="str">
        <f t="shared" si="89"/>
        <v>Normal</v>
      </c>
    </row>
    <row r="1119" spans="1:13" x14ac:dyDescent="0.3">
      <c r="A1119" s="8" t="s">
        <v>1253</v>
      </c>
      <c r="B1119" s="8">
        <v>27.074999999999999</v>
      </c>
      <c r="C1119" s="8">
        <v>4.41</v>
      </c>
      <c r="D1119" s="8" t="s">
        <v>2380</v>
      </c>
      <c r="E1119" s="8" t="s">
        <v>2380</v>
      </c>
      <c r="F1119" s="8" t="s">
        <v>2380</v>
      </c>
      <c r="G1119" s="8">
        <v>2</v>
      </c>
      <c r="H1119" s="8" t="s">
        <v>2380</v>
      </c>
      <c r="I1119" s="12">
        <f t="shared" si="85"/>
        <v>2</v>
      </c>
      <c r="J1119" s="12" t="str">
        <f t="shared" si="86"/>
        <v>No</v>
      </c>
      <c r="K1119" s="12" t="str">
        <f t="shared" si="87"/>
        <v>No</v>
      </c>
      <c r="L1119" s="12" t="str">
        <f t="shared" si="88"/>
        <v>Overweight</v>
      </c>
      <c r="M1119" s="12" t="str">
        <f t="shared" si="89"/>
        <v>Normal</v>
      </c>
    </row>
    <row r="1120" spans="1:13" x14ac:dyDescent="0.3">
      <c r="A1120" s="8" t="s">
        <v>1252</v>
      </c>
      <c r="B1120" s="8">
        <v>25.8</v>
      </c>
      <c r="C1120" s="8">
        <v>5.52</v>
      </c>
      <c r="D1120" s="8" t="s">
        <v>2382</v>
      </c>
      <c r="E1120" s="8" t="s">
        <v>2380</v>
      </c>
      <c r="F1120" s="8" t="s">
        <v>2380</v>
      </c>
      <c r="G1120" s="8" t="s">
        <v>2381</v>
      </c>
      <c r="H1120" s="8" t="s">
        <v>2380</v>
      </c>
      <c r="I1120" s="12">
        <f t="shared" si="85"/>
        <v>0</v>
      </c>
      <c r="J1120" s="12" t="str">
        <f t="shared" si="86"/>
        <v>No</v>
      </c>
      <c r="K1120" s="12" t="str">
        <f t="shared" si="87"/>
        <v>Yes</v>
      </c>
      <c r="L1120" s="12" t="str">
        <f t="shared" si="88"/>
        <v>Overweight</v>
      </c>
      <c r="M1120" s="12" t="str">
        <f t="shared" si="89"/>
        <v>Normal</v>
      </c>
    </row>
    <row r="1121" spans="1:13" x14ac:dyDescent="0.3">
      <c r="A1121" s="8" t="s">
        <v>1251</v>
      </c>
      <c r="B1121" s="8">
        <v>36.1</v>
      </c>
      <c r="C1121" s="8">
        <v>4.62</v>
      </c>
      <c r="D1121" s="8" t="s">
        <v>2382</v>
      </c>
      <c r="E1121" s="8" t="s">
        <v>2380</v>
      </c>
      <c r="F1121" s="8" t="s">
        <v>2383</v>
      </c>
      <c r="G1121" s="8">
        <v>1</v>
      </c>
      <c r="H1121" s="8" t="s">
        <v>2380</v>
      </c>
      <c r="I1121" s="12">
        <f t="shared" si="85"/>
        <v>1</v>
      </c>
      <c r="J1121" s="12" t="str">
        <f t="shared" si="86"/>
        <v>No</v>
      </c>
      <c r="K1121" s="12" t="str">
        <f t="shared" si="87"/>
        <v>Yes</v>
      </c>
      <c r="L1121" s="12" t="str">
        <f t="shared" si="88"/>
        <v>Obesity</v>
      </c>
      <c r="M1121" s="12" t="str">
        <f t="shared" si="89"/>
        <v>Normal</v>
      </c>
    </row>
    <row r="1122" spans="1:13" x14ac:dyDescent="0.3">
      <c r="A1122" s="8" t="s">
        <v>1250</v>
      </c>
      <c r="B1122" s="8">
        <v>30.495000000000001</v>
      </c>
      <c r="C1122" s="8">
        <v>5.74</v>
      </c>
      <c r="D1122" s="8" t="s">
        <v>2382</v>
      </c>
      <c r="E1122" s="8" t="s">
        <v>2380</v>
      </c>
      <c r="F1122" s="8" t="s">
        <v>2383</v>
      </c>
      <c r="G1122" s="8">
        <v>1</v>
      </c>
      <c r="H1122" s="8" t="s">
        <v>2380</v>
      </c>
      <c r="I1122" s="12">
        <f t="shared" si="85"/>
        <v>1</v>
      </c>
      <c r="J1122" s="12" t="str">
        <f t="shared" si="86"/>
        <v>No</v>
      </c>
      <c r="K1122" s="12" t="str">
        <f t="shared" si="87"/>
        <v>Yes</v>
      </c>
      <c r="L1122" s="12" t="str">
        <f t="shared" si="88"/>
        <v>Obesity</v>
      </c>
      <c r="M1122" s="12" t="str">
        <f t="shared" si="89"/>
        <v>Prediabetes</v>
      </c>
    </row>
    <row r="1123" spans="1:13" x14ac:dyDescent="0.3">
      <c r="A1123" s="8" t="s">
        <v>1249</v>
      </c>
      <c r="B1123" s="8">
        <v>21.4</v>
      </c>
      <c r="C1123" s="8">
        <v>6.3</v>
      </c>
      <c r="D1123" s="8" t="s">
        <v>2382</v>
      </c>
      <c r="E1123" s="8" t="s">
        <v>2380</v>
      </c>
      <c r="F1123" s="8" t="s">
        <v>2383</v>
      </c>
      <c r="G1123" s="8">
        <v>1</v>
      </c>
      <c r="H1123" s="8" t="s">
        <v>2380</v>
      </c>
      <c r="I1123" s="12">
        <f t="shared" si="85"/>
        <v>1</v>
      </c>
      <c r="J1123" s="12" t="str">
        <f t="shared" si="86"/>
        <v>No</v>
      </c>
      <c r="K1123" s="12" t="str">
        <f t="shared" si="87"/>
        <v>Yes</v>
      </c>
      <c r="L1123" s="12" t="str">
        <f t="shared" si="88"/>
        <v>Normal Weight</v>
      </c>
      <c r="M1123" s="12" t="str">
        <f t="shared" si="89"/>
        <v>Prediabetes</v>
      </c>
    </row>
    <row r="1124" spans="1:13" x14ac:dyDescent="0.3">
      <c r="A1124" s="8" t="s">
        <v>1248</v>
      </c>
      <c r="B1124" s="8">
        <v>32.299999999999997</v>
      </c>
      <c r="C1124" s="8">
        <v>10.27</v>
      </c>
      <c r="D1124" s="8" t="s">
        <v>2380</v>
      </c>
      <c r="E1124" s="8" t="s">
        <v>2380</v>
      </c>
      <c r="F1124" s="8" t="s">
        <v>2380</v>
      </c>
      <c r="G1124" s="8" t="s">
        <v>2381</v>
      </c>
      <c r="H1124" s="8" t="s">
        <v>2380</v>
      </c>
      <c r="I1124" s="12">
        <f t="shared" si="85"/>
        <v>0</v>
      </c>
      <c r="J1124" s="12" t="str">
        <f t="shared" si="86"/>
        <v>No</v>
      </c>
      <c r="K1124" s="12" t="str">
        <f t="shared" si="87"/>
        <v>No</v>
      </c>
      <c r="L1124" s="12" t="str">
        <f t="shared" si="88"/>
        <v>Obesity</v>
      </c>
      <c r="M1124" s="12" t="str">
        <f t="shared" si="89"/>
        <v>Diabetes</v>
      </c>
    </row>
    <row r="1125" spans="1:13" x14ac:dyDescent="0.3">
      <c r="A1125" s="8" t="s">
        <v>1247</v>
      </c>
      <c r="B1125" s="8">
        <v>29.78</v>
      </c>
      <c r="C1125" s="8">
        <v>5.85</v>
      </c>
      <c r="D1125" s="8" t="s">
        <v>2380</v>
      </c>
      <c r="E1125" s="8" t="s">
        <v>2380</v>
      </c>
      <c r="F1125" s="8" t="s">
        <v>2383</v>
      </c>
      <c r="G1125" s="8">
        <v>1</v>
      </c>
      <c r="H1125" s="8" t="s">
        <v>2380</v>
      </c>
      <c r="I1125" s="12">
        <f t="shared" si="85"/>
        <v>1</v>
      </c>
      <c r="J1125" s="12" t="str">
        <f t="shared" si="86"/>
        <v>No</v>
      </c>
      <c r="K1125" s="12" t="str">
        <f t="shared" si="87"/>
        <v>No</v>
      </c>
      <c r="L1125" s="12" t="str">
        <f t="shared" si="88"/>
        <v>Overweight</v>
      </c>
      <c r="M1125" s="12" t="str">
        <f t="shared" si="89"/>
        <v>Prediabetes</v>
      </c>
    </row>
    <row r="1126" spans="1:13" x14ac:dyDescent="0.3">
      <c r="A1126" s="8" t="s">
        <v>1246</v>
      </c>
      <c r="B1126" s="8">
        <v>34.76</v>
      </c>
      <c r="C1126" s="8">
        <v>5.92</v>
      </c>
      <c r="D1126" s="8" t="s">
        <v>2382</v>
      </c>
      <c r="E1126" s="8" t="s">
        <v>2380</v>
      </c>
      <c r="F1126" s="8" t="s">
        <v>2380</v>
      </c>
      <c r="G1126" s="8">
        <v>1</v>
      </c>
      <c r="H1126" s="8" t="s">
        <v>2380</v>
      </c>
      <c r="I1126" s="12">
        <f t="shared" si="85"/>
        <v>1</v>
      </c>
      <c r="J1126" s="12" t="str">
        <f t="shared" si="86"/>
        <v>No</v>
      </c>
      <c r="K1126" s="12" t="str">
        <f t="shared" si="87"/>
        <v>Yes</v>
      </c>
      <c r="L1126" s="12" t="str">
        <f t="shared" si="88"/>
        <v>Obesity</v>
      </c>
      <c r="M1126" s="12" t="str">
        <f t="shared" si="89"/>
        <v>Prediabetes</v>
      </c>
    </row>
    <row r="1127" spans="1:13" x14ac:dyDescent="0.3">
      <c r="A1127" s="8" t="s">
        <v>1245</v>
      </c>
      <c r="B1127" s="8">
        <v>18.335000000000001</v>
      </c>
      <c r="C1127" s="8">
        <v>10.01</v>
      </c>
      <c r="D1127" s="8" t="s">
        <v>2382</v>
      </c>
      <c r="E1127" s="8" t="s">
        <v>2380</v>
      </c>
      <c r="F1127" s="8" t="s">
        <v>2380</v>
      </c>
      <c r="G1127" s="8">
        <v>2</v>
      </c>
      <c r="H1127" s="8" t="s">
        <v>2380</v>
      </c>
      <c r="I1127" s="12">
        <f t="shared" si="85"/>
        <v>2</v>
      </c>
      <c r="J1127" s="12" t="str">
        <f t="shared" si="86"/>
        <v>No</v>
      </c>
      <c r="K1127" s="12" t="str">
        <f t="shared" si="87"/>
        <v>Yes</v>
      </c>
      <c r="L1127" s="12" t="str">
        <f t="shared" si="88"/>
        <v>Underweight</v>
      </c>
      <c r="M1127" s="12" t="str">
        <f t="shared" si="89"/>
        <v>Diabetes</v>
      </c>
    </row>
    <row r="1128" spans="1:13" x14ac:dyDescent="0.3">
      <c r="A1128" s="8" t="s">
        <v>1244</v>
      </c>
      <c r="B1128" s="8">
        <v>32.299999999999997</v>
      </c>
      <c r="C1128" s="8">
        <v>9.59</v>
      </c>
      <c r="D1128" s="8" t="s">
        <v>2380</v>
      </c>
      <c r="E1128" s="8" t="s">
        <v>2380</v>
      </c>
      <c r="F1128" s="8" t="s">
        <v>2380</v>
      </c>
      <c r="G1128" s="8" t="s">
        <v>2381</v>
      </c>
      <c r="H1128" s="8" t="s">
        <v>2380</v>
      </c>
      <c r="I1128" s="12">
        <f t="shared" si="85"/>
        <v>0</v>
      </c>
      <c r="J1128" s="12" t="str">
        <f t="shared" si="86"/>
        <v>No</v>
      </c>
      <c r="K1128" s="12" t="str">
        <f t="shared" si="87"/>
        <v>No</v>
      </c>
      <c r="L1128" s="12" t="str">
        <f t="shared" si="88"/>
        <v>Obesity</v>
      </c>
      <c r="M1128" s="12" t="str">
        <f t="shared" si="89"/>
        <v>Diabetes</v>
      </c>
    </row>
    <row r="1129" spans="1:13" x14ac:dyDescent="0.3">
      <c r="A1129" s="8" t="s">
        <v>1243</v>
      </c>
      <c r="B1129" s="8">
        <v>27.74</v>
      </c>
      <c r="C1129" s="8">
        <v>10.37</v>
      </c>
      <c r="D1129" s="8" t="s">
        <v>2380</v>
      </c>
      <c r="E1129" s="8" t="s">
        <v>2380</v>
      </c>
      <c r="F1129" s="8" t="s">
        <v>2380</v>
      </c>
      <c r="G1129" s="8" t="s">
        <v>2381</v>
      </c>
      <c r="H1129" s="8" t="s">
        <v>2380</v>
      </c>
      <c r="I1129" s="12">
        <f t="shared" si="85"/>
        <v>0</v>
      </c>
      <c r="J1129" s="12" t="str">
        <f t="shared" si="86"/>
        <v>No</v>
      </c>
      <c r="K1129" s="12" t="str">
        <f t="shared" si="87"/>
        <v>No</v>
      </c>
      <c r="L1129" s="12" t="str">
        <f t="shared" si="88"/>
        <v>Overweight</v>
      </c>
      <c r="M1129" s="12" t="str">
        <f t="shared" si="89"/>
        <v>Diabetes</v>
      </c>
    </row>
    <row r="1130" spans="1:13" x14ac:dyDescent="0.3">
      <c r="A1130" s="8" t="s">
        <v>1242</v>
      </c>
      <c r="B1130" s="8">
        <v>24</v>
      </c>
      <c r="C1130" s="8">
        <v>4.01</v>
      </c>
      <c r="D1130" s="8" t="s">
        <v>2382</v>
      </c>
      <c r="E1130" s="8" t="s">
        <v>2380</v>
      </c>
      <c r="F1130" s="8" t="s">
        <v>2380</v>
      </c>
      <c r="G1130" s="8">
        <v>1</v>
      </c>
      <c r="H1130" s="8" t="s">
        <v>2380</v>
      </c>
      <c r="I1130" s="12">
        <f t="shared" si="85"/>
        <v>1</v>
      </c>
      <c r="J1130" s="12" t="str">
        <f t="shared" si="86"/>
        <v>No</v>
      </c>
      <c r="K1130" s="12" t="str">
        <f t="shared" si="87"/>
        <v>Yes</v>
      </c>
      <c r="L1130" s="12" t="str">
        <f t="shared" si="88"/>
        <v>Normal Weight</v>
      </c>
      <c r="M1130" s="12" t="str">
        <f t="shared" si="89"/>
        <v>Normal</v>
      </c>
    </row>
    <row r="1131" spans="1:13" x14ac:dyDescent="0.3">
      <c r="A1131" s="8" t="s">
        <v>1241</v>
      </c>
      <c r="B1131" s="8">
        <v>31.78</v>
      </c>
      <c r="C1131" s="8">
        <v>4.24</v>
      </c>
      <c r="D1131" s="8" t="s">
        <v>2382</v>
      </c>
      <c r="E1131" s="8" t="s">
        <v>2380</v>
      </c>
      <c r="F1131" s="8" t="s">
        <v>2383</v>
      </c>
      <c r="G1131" s="8">
        <v>1</v>
      </c>
      <c r="H1131" s="8" t="s">
        <v>2380</v>
      </c>
      <c r="I1131" s="12">
        <f t="shared" si="85"/>
        <v>1</v>
      </c>
      <c r="J1131" s="12" t="str">
        <f t="shared" si="86"/>
        <v>No</v>
      </c>
      <c r="K1131" s="12" t="str">
        <f t="shared" si="87"/>
        <v>Yes</v>
      </c>
      <c r="L1131" s="12" t="str">
        <f t="shared" si="88"/>
        <v>Obesity</v>
      </c>
      <c r="M1131" s="12" t="str">
        <f t="shared" si="89"/>
        <v>Normal</v>
      </c>
    </row>
    <row r="1132" spans="1:13" x14ac:dyDescent="0.3">
      <c r="A1132" s="8" t="s">
        <v>1240</v>
      </c>
      <c r="B1132" s="8">
        <v>32.25</v>
      </c>
      <c r="C1132" s="8">
        <v>5.36</v>
      </c>
      <c r="D1132" s="8" t="s">
        <v>2382</v>
      </c>
      <c r="E1132" s="8" t="s">
        <v>2380</v>
      </c>
      <c r="F1132" s="8" t="s">
        <v>2380</v>
      </c>
      <c r="G1132" s="8" t="s">
        <v>2381</v>
      </c>
      <c r="H1132" s="8" t="s">
        <v>2380</v>
      </c>
      <c r="I1132" s="12">
        <f t="shared" si="85"/>
        <v>0</v>
      </c>
      <c r="J1132" s="12" t="str">
        <f t="shared" si="86"/>
        <v>No</v>
      </c>
      <c r="K1132" s="12" t="str">
        <f t="shared" si="87"/>
        <v>Yes</v>
      </c>
      <c r="L1132" s="12" t="str">
        <f t="shared" si="88"/>
        <v>Obesity</v>
      </c>
      <c r="M1132" s="12" t="str">
        <f t="shared" si="89"/>
        <v>Normal</v>
      </c>
    </row>
    <row r="1133" spans="1:13" x14ac:dyDescent="0.3">
      <c r="A1133" s="8" t="s">
        <v>1239</v>
      </c>
      <c r="B1133" s="8">
        <v>30.114999999999998</v>
      </c>
      <c r="C1133" s="8">
        <v>4.99</v>
      </c>
      <c r="D1133" s="8" t="s">
        <v>2380</v>
      </c>
      <c r="E1133" s="8" t="s">
        <v>2380</v>
      </c>
      <c r="F1133" s="8" t="s">
        <v>2380</v>
      </c>
      <c r="G1133" s="8">
        <v>2</v>
      </c>
      <c r="H1133" s="8" t="s">
        <v>2380</v>
      </c>
      <c r="I1133" s="12">
        <f t="shared" si="85"/>
        <v>2</v>
      </c>
      <c r="J1133" s="12" t="str">
        <f t="shared" si="86"/>
        <v>No</v>
      </c>
      <c r="K1133" s="12" t="str">
        <f t="shared" si="87"/>
        <v>No</v>
      </c>
      <c r="L1133" s="12" t="str">
        <f t="shared" si="88"/>
        <v>Obesity</v>
      </c>
      <c r="M1133" s="12" t="str">
        <f t="shared" si="89"/>
        <v>Normal</v>
      </c>
    </row>
    <row r="1134" spans="1:13" x14ac:dyDescent="0.3">
      <c r="A1134" s="8" t="s">
        <v>1238</v>
      </c>
      <c r="B1134" s="8">
        <v>22.41</v>
      </c>
      <c r="C1134" s="8">
        <v>8.68</v>
      </c>
      <c r="D1134" s="8" t="s">
        <v>2380</v>
      </c>
      <c r="E1134" s="8" t="s">
        <v>2380</v>
      </c>
      <c r="F1134" s="8" t="s">
        <v>2380</v>
      </c>
      <c r="G1134" s="8" t="s">
        <v>2381</v>
      </c>
      <c r="H1134" s="8" t="s">
        <v>2380</v>
      </c>
      <c r="I1134" s="12">
        <f t="shared" si="85"/>
        <v>0</v>
      </c>
      <c r="J1134" s="12" t="str">
        <f t="shared" si="86"/>
        <v>No</v>
      </c>
      <c r="K1134" s="12" t="str">
        <f t="shared" si="87"/>
        <v>No</v>
      </c>
      <c r="L1134" s="12" t="str">
        <f t="shared" si="88"/>
        <v>Normal Weight</v>
      </c>
      <c r="M1134" s="12" t="str">
        <f t="shared" si="89"/>
        <v>Diabetes</v>
      </c>
    </row>
    <row r="1135" spans="1:13" x14ac:dyDescent="0.3">
      <c r="A1135" s="8" t="s">
        <v>1237</v>
      </c>
      <c r="B1135" s="8">
        <v>45.72</v>
      </c>
      <c r="C1135" s="8">
        <v>4.2300000000000004</v>
      </c>
      <c r="D1135" s="8" t="s">
        <v>2382</v>
      </c>
      <c r="E1135" s="8" t="s">
        <v>2380</v>
      </c>
      <c r="F1135" s="8" t="s">
        <v>2380</v>
      </c>
      <c r="G1135" s="8" t="s">
        <v>2381</v>
      </c>
      <c r="H1135" s="8" t="s">
        <v>2380</v>
      </c>
      <c r="I1135" s="12">
        <f t="shared" si="85"/>
        <v>0</v>
      </c>
      <c r="J1135" s="12" t="str">
        <f t="shared" si="86"/>
        <v>No</v>
      </c>
      <c r="K1135" s="12" t="str">
        <f t="shared" si="87"/>
        <v>Yes</v>
      </c>
      <c r="L1135" s="12" t="str">
        <f t="shared" si="88"/>
        <v>Obesity</v>
      </c>
      <c r="M1135" s="12" t="str">
        <f t="shared" si="89"/>
        <v>Normal</v>
      </c>
    </row>
    <row r="1136" spans="1:13" x14ac:dyDescent="0.3">
      <c r="A1136" s="8" t="s">
        <v>1236</v>
      </c>
      <c r="B1136" s="8">
        <v>25</v>
      </c>
      <c r="C1136" s="8">
        <v>5.32</v>
      </c>
      <c r="D1136" s="8" t="s">
        <v>2382</v>
      </c>
      <c r="E1136" s="8" t="s">
        <v>2380</v>
      </c>
      <c r="F1136" s="8" t="s">
        <v>2380</v>
      </c>
      <c r="G1136" s="8">
        <v>2</v>
      </c>
      <c r="H1136" s="8" t="s">
        <v>2380</v>
      </c>
      <c r="I1136" s="12">
        <f t="shared" si="85"/>
        <v>2</v>
      </c>
      <c r="J1136" s="12" t="str">
        <f t="shared" si="86"/>
        <v>No</v>
      </c>
      <c r="K1136" s="12" t="str">
        <f t="shared" si="87"/>
        <v>Yes</v>
      </c>
      <c r="L1136" s="12" t="str">
        <f t="shared" si="88"/>
        <v>Overweight</v>
      </c>
      <c r="M1136" s="12" t="str">
        <f t="shared" si="89"/>
        <v>Normal</v>
      </c>
    </row>
    <row r="1137" spans="1:13" x14ac:dyDescent="0.3">
      <c r="A1137" s="8" t="s">
        <v>1235</v>
      </c>
      <c r="B1137" s="8">
        <v>39.5</v>
      </c>
      <c r="C1137" s="8">
        <v>6.66</v>
      </c>
      <c r="D1137" s="8" t="s">
        <v>2380</v>
      </c>
      <c r="E1137" s="8" t="s">
        <v>2380</v>
      </c>
      <c r="F1137" s="8" t="s">
        <v>2380</v>
      </c>
      <c r="G1137" s="8" t="s">
        <v>2381</v>
      </c>
      <c r="H1137" s="8" t="s">
        <v>2380</v>
      </c>
      <c r="I1137" s="12">
        <f t="shared" si="85"/>
        <v>0</v>
      </c>
      <c r="J1137" s="12" t="str">
        <f t="shared" si="86"/>
        <v>No</v>
      </c>
      <c r="K1137" s="12" t="str">
        <f t="shared" si="87"/>
        <v>No</v>
      </c>
      <c r="L1137" s="12" t="str">
        <f t="shared" si="88"/>
        <v>Obesity</v>
      </c>
      <c r="M1137" s="12" t="str">
        <f t="shared" si="89"/>
        <v>Diabetes</v>
      </c>
    </row>
    <row r="1138" spans="1:13" x14ac:dyDescent="0.3">
      <c r="A1138" s="8" t="s">
        <v>1234</v>
      </c>
      <c r="B1138" s="8">
        <v>37.729999999999997</v>
      </c>
      <c r="C1138" s="8">
        <v>7.4</v>
      </c>
      <c r="D1138" s="8" t="s">
        <v>2380</v>
      </c>
      <c r="E1138" s="8" t="s">
        <v>2380</v>
      </c>
      <c r="F1138" s="8" t="s">
        <v>2380</v>
      </c>
      <c r="G1138" s="8" t="s">
        <v>2381</v>
      </c>
      <c r="H1138" s="8" t="s">
        <v>2380</v>
      </c>
      <c r="I1138" s="12">
        <f t="shared" si="85"/>
        <v>0</v>
      </c>
      <c r="J1138" s="12" t="str">
        <f t="shared" si="86"/>
        <v>No</v>
      </c>
      <c r="K1138" s="12" t="str">
        <f t="shared" si="87"/>
        <v>No</v>
      </c>
      <c r="L1138" s="12" t="str">
        <f t="shared" si="88"/>
        <v>Obesity</v>
      </c>
      <c r="M1138" s="12" t="str">
        <f t="shared" si="89"/>
        <v>Diabetes</v>
      </c>
    </row>
    <row r="1139" spans="1:13" x14ac:dyDescent="0.3">
      <c r="A1139" s="8" t="s">
        <v>1233</v>
      </c>
      <c r="B1139" s="8">
        <v>40.659999999999997</v>
      </c>
      <c r="C1139" s="8">
        <v>10.08</v>
      </c>
      <c r="D1139" s="8" t="s">
        <v>2380</v>
      </c>
      <c r="E1139" s="8" t="s">
        <v>2380</v>
      </c>
      <c r="F1139" s="8" t="s">
        <v>2380</v>
      </c>
      <c r="G1139" s="8" t="s">
        <v>2381</v>
      </c>
      <c r="H1139" s="8" t="s">
        <v>2380</v>
      </c>
      <c r="I1139" s="12">
        <f t="shared" si="85"/>
        <v>0</v>
      </c>
      <c r="J1139" s="12" t="str">
        <f t="shared" si="86"/>
        <v>No</v>
      </c>
      <c r="K1139" s="12" t="str">
        <f t="shared" si="87"/>
        <v>No</v>
      </c>
      <c r="L1139" s="12" t="str">
        <f t="shared" si="88"/>
        <v>Obesity</v>
      </c>
      <c r="M1139" s="12" t="str">
        <f t="shared" si="89"/>
        <v>Diabetes</v>
      </c>
    </row>
    <row r="1140" spans="1:13" x14ac:dyDescent="0.3">
      <c r="A1140" s="8" t="s">
        <v>1232</v>
      </c>
      <c r="B1140" s="8">
        <v>34.200000000000003</v>
      </c>
      <c r="C1140" s="8">
        <v>8.58</v>
      </c>
      <c r="D1140" s="8" t="s">
        <v>2380</v>
      </c>
      <c r="E1140" s="8" t="s">
        <v>2380</v>
      </c>
      <c r="F1140" s="8" t="s">
        <v>2380</v>
      </c>
      <c r="G1140" s="8" t="s">
        <v>2381</v>
      </c>
      <c r="H1140" s="8" t="s">
        <v>2380</v>
      </c>
      <c r="I1140" s="12">
        <f t="shared" si="85"/>
        <v>0</v>
      </c>
      <c r="J1140" s="12" t="str">
        <f t="shared" si="86"/>
        <v>No</v>
      </c>
      <c r="K1140" s="12" t="str">
        <f t="shared" si="87"/>
        <v>No</v>
      </c>
      <c r="L1140" s="12" t="str">
        <f t="shared" si="88"/>
        <v>Obesity</v>
      </c>
      <c r="M1140" s="12" t="str">
        <f t="shared" si="89"/>
        <v>Diabetes</v>
      </c>
    </row>
    <row r="1141" spans="1:13" x14ac:dyDescent="0.3">
      <c r="A1141" s="8" t="s">
        <v>1231</v>
      </c>
      <c r="B1141" s="8">
        <v>46.51</v>
      </c>
      <c r="C1141" s="8">
        <v>5.84</v>
      </c>
      <c r="D1141" s="8" t="s">
        <v>2380</v>
      </c>
      <c r="E1141" s="8" t="s">
        <v>2380</v>
      </c>
      <c r="F1141" s="8" t="s">
        <v>2380</v>
      </c>
      <c r="G1141" s="8">
        <v>1</v>
      </c>
      <c r="H1141" s="8" t="s">
        <v>2380</v>
      </c>
      <c r="I1141" s="12">
        <f t="shared" si="85"/>
        <v>1</v>
      </c>
      <c r="J1141" s="12" t="str">
        <f t="shared" si="86"/>
        <v>No</v>
      </c>
      <c r="K1141" s="12" t="str">
        <f t="shared" si="87"/>
        <v>No</v>
      </c>
      <c r="L1141" s="12" t="str">
        <f t="shared" si="88"/>
        <v>Obesity</v>
      </c>
      <c r="M1141" s="12" t="str">
        <f t="shared" si="89"/>
        <v>Prediabetes</v>
      </c>
    </row>
    <row r="1142" spans="1:13" x14ac:dyDescent="0.3">
      <c r="A1142" s="8" t="s">
        <v>1230</v>
      </c>
      <c r="B1142" s="8">
        <v>28.88</v>
      </c>
      <c r="C1142" s="8">
        <v>4.8600000000000003</v>
      </c>
      <c r="D1142" s="8" t="s">
        <v>2382</v>
      </c>
      <c r="E1142" s="8" t="s">
        <v>2380</v>
      </c>
      <c r="F1142" s="8" t="s">
        <v>2383</v>
      </c>
      <c r="G1142" s="8">
        <v>1</v>
      </c>
      <c r="H1142" s="8" t="s">
        <v>2380</v>
      </c>
      <c r="I1142" s="12">
        <f t="shared" si="85"/>
        <v>1</v>
      </c>
      <c r="J1142" s="12" t="str">
        <f t="shared" si="86"/>
        <v>No</v>
      </c>
      <c r="K1142" s="12" t="str">
        <f t="shared" si="87"/>
        <v>Yes</v>
      </c>
      <c r="L1142" s="12" t="str">
        <f t="shared" si="88"/>
        <v>Overweight</v>
      </c>
      <c r="M1142" s="12" t="str">
        <f t="shared" si="89"/>
        <v>Normal</v>
      </c>
    </row>
    <row r="1143" spans="1:13" x14ac:dyDescent="0.3">
      <c r="A1143" s="8" t="s">
        <v>1229</v>
      </c>
      <c r="B1143" s="8">
        <v>33.914999999999999</v>
      </c>
      <c r="C1143" s="8">
        <v>11.52</v>
      </c>
      <c r="D1143" s="8" t="s">
        <v>2380</v>
      </c>
      <c r="E1143" s="8" t="s">
        <v>2380</v>
      </c>
      <c r="F1143" s="8" t="s">
        <v>2380</v>
      </c>
      <c r="G1143" s="8" t="s">
        <v>2381</v>
      </c>
      <c r="H1143" s="8" t="s">
        <v>2380</v>
      </c>
      <c r="I1143" s="12">
        <f t="shared" si="85"/>
        <v>0</v>
      </c>
      <c r="J1143" s="12" t="str">
        <f t="shared" si="86"/>
        <v>No</v>
      </c>
      <c r="K1143" s="12" t="str">
        <f t="shared" si="87"/>
        <v>No</v>
      </c>
      <c r="L1143" s="12" t="str">
        <f t="shared" si="88"/>
        <v>Obesity</v>
      </c>
      <c r="M1143" s="12" t="str">
        <f t="shared" si="89"/>
        <v>Diabetes</v>
      </c>
    </row>
    <row r="1144" spans="1:13" x14ac:dyDescent="0.3">
      <c r="A1144" s="8" t="s">
        <v>1228</v>
      </c>
      <c r="B1144" s="8">
        <v>24.32</v>
      </c>
      <c r="C1144" s="8">
        <v>6.15</v>
      </c>
      <c r="D1144" s="8" t="s">
        <v>2382</v>
      </c>
      <c r="E1144" s="8" t="s">
        <v>2380</v>
      </c>
      <c r="F1144" s="8" t="s">
        <v>2383</v>
      </c>
      <c r="G1144" s="8">
        <v>1</v>
      </c>
      <c r="H1144" s="8" t="s">
        <v>2380</v>
      </c>
      <c r="I1144" s="12">
        <f t="shared" si="85"/>
        <v>1</v>
      </c>
      <c r="J1144" s="12" t="str">
        <f t="shared" si="86"/>
        <v>No</v>
      </c>
      <c r="K1144" s="12" t="str">
        <f t="shared" si="87"/>
        <v>Yes</v>
      </c>
      <c r="L1144" s="12" t="str">
        <f t="shared" si="88"/>
        <v>Normal Weight</v>
      </c>
      <c r="M1144" s="12" t="str">
        <f t="shared" si="89"/>
        <v>Prediabetes</v>
      </c>
    </row>
    <row r="1145" spans="1:13" x14ac:dyDescent="0.3">
      <c r="A1145" s="8" t="s">
        <v>1227</v>
      </c>
      <c r="B1145" s="8">
        <v>25.8</v>
      </c>
      <c r="C1145" s="8">
        <v>9.94</v>
      </c>
      <c r="D1145" s="8" t="s">
        <v>2380</v>
      </c>
      <c r="E1145" s="8" t="s">
        <v>2380</v>
      </c>
      <c r="F1145" s="8" t="s">
        <v>2380</v>
      </c>
      <c r="G1145" s="8" t="s">
        <v>2381</v>
      </c>
      <c r="H1145" s="8" t="s">
        <v>2380</v>
      </c>
      <c r="I1145" s="12">
        <f t="shared" si="85"/>
        <v>0</v>
      </c>
      <c r="J1145" s="12" t="str">
        <f t="shared" si="86"/>
        <v>No</v>
      </c>
      <c r="K1145" s="12" t="str">
        <f t="shared" si="87"/>
        <v>No</v>
      </c>
      <c r="L1145" s="12" t="str">
        <f t="shared" si="88"/>
        <v>Overweight</v>
      </c>
      <c r="M1145" s="12" t="str">
        <f t="shared" si="89"/>
        <v>Diabetes</v>
      </c>
    </row>
    <row r="1146" spans="1:13" x14ac:dyDescent="0.3">
      <c r="A1146" s="8" t="s">
        <v>1226</v>
      </c>
      <c r="B1146" s="8">
        <v>21.56</v>
      </c>
      <c r="C1146" s="8">
        <v>10.56</v>
      </c>
      <c r="D1146" s="8" t="s">
        <v>2380</v>
      </c>
      <c r="E1146" s="8" t="s">
        <v>2380</v>
      </c>
      <c r="F1146" s="8" t="s">
        <v>2380</v>
      </c>
      <c r="G1146" s="8" t="s">
        <v>2381</v>
      </c>
      <c r="H1146" s="8" t="s">
        <v>2380</v>
      </c>
      <c r="I1146" s="12">
        <f t="shared" si="85"/>
        <v>0</v>
      </c>
      <c r="J1146" s="12" t="str">
        <f t="shared" si="86"/>
        <v>No</v>
      </c>
      <c r="K1146" s="12" t="str">
        <f t="shared" si="87"/>
        <v>No</v>
      </c>
      <c r="L1146" s="12" t="str">
        <f t="shared" si="88"/>
        <v>Normal Weight</v>
      </c>
      <c r="M1146" s="12" t="str">
        <f t="shared" si="89"/>
        <v>Diabetes</v>
      </c>
    </row>
    <row r="1147" spans="1:13" x14ac:dyDescent="0.3">
      <c r="A1147" s="8" t="s">
        <v>1225</v>
      </c>
      <c r="B1147" s="8">
        <v>31.6</v>
      </c>
      <c r="C1147" s="8">
        <v>6.79</v>
      </c>
      <c r="D1147" s="8" t="s">
        <v>2380</v>
      </c>
      <c r="E1147" s="8" t="s">
        <v>2380</v>
      </c>
      <c r="F1147" s="8" t="s">
        <v>2380</v>
      </c>
      <c r="G1147" s="8" t="s">
        <v>2381</v>
      </c>
      <c r="H1147" s="8" t="s">
        <v>2380</v>
      </c>
      <c r="I1147" s="12">
        <f t="shared" si="85"/>
        <v>0</v>
      </c>
      <c r="J1147" s="12" t="str">
        <f t="shared" si="86"/>
        <v>No</v>
      </c>
      <c r="K1147" s="12" t="str">
        <f t="shared" si="87"/>
        <v>No</v>
      </c>
      <c r="L1147" s="12" t="str">
        <f t="shared" si="88"/>
        <v>Obesity</v>
      </c>
      <c r="M1147" s="12" t="str">
        <f t="shared" si="89"/>
        <v>Diabetes</v>
      </c>
    </row>
    <row r="1148" spans="1:13" x14ac:dyDescent="0.3">
      <c r="A1148" s="8" t="s">
        <v>1224</v>
      </c>
      <c r="B1148" s="8">
        <v>42.93</v>
      </c>
      <c r="C1148" s="8">
        <v>4.8</v>
      </c>
      <c r="D1148" s="8" t="s">
        <v>2380</v>
      </c>
      <c r="E1148" s="8" t="s">
        <v>2380</v>
      </c>
      <c r="F1148" s="8" t="s">
        <v>2380</v>
      </c>
      <c r="G1148" s="8">
        <v>1</v>
      </c>
      <c r="H1148" s="8" t="s">
        <v>2380</v>
      </c>
      <c r="I1148" s="12">
        <f t="shared" si="85"/>
        <v>1</v>
      </c>
      <c r="J1148" s="12" t="str">
        <f t="shared" si="86"/>
        <v>No</v>
      </c>
      <c r="K1148" s="12" t="str">
        <f t="shared" si="87"/>
        <v>No</v>
      </c>
      <c r="L1148" s="12" t="str">
        <f t="shared" si="88"/>
        <v>Obesity</v>
      </c>
      <c r="M1148" s="12" t="str">
        <f t="shared" si="89"/>
        <v>Normal</v>
      </c>
    </row>
    <row r="1149" spans="1:13" x14ac:dyDescent="0.3">
      <c r="A1149" s="8" t="s">
        <v>1223</v>
      </c>
      <c r="B1149" s="8">
        <v>26.72</v>
      </c>
      <c r="C1149" s="8">
        <v>5.75</v>
      </c>
      <c r="D1149" s="8" t="s">
        <v>2380</v>
      </c>
      <c r="E1149" s="8" t="s">
        <v>2380</v>
      </c>
      <c r="F1149" s="8" t="s">
        <v>2380</v>
      </c>
      <c r="G1149" s="8">
        <v>2</v>
      </c>
      <c r="H1149" s="8" t="s">
        <v>2380</v>
      </c>
      <c r="I1149" s="12">
        <f t="shared" si="85"/>
        <v>2</v>
      </c>
      <c r="J1149" s="12" t="str">
        <f t="shared" si="86"/>
        <v>No</v>
      </c>
      <c r="K1149" s="12" t="str">
        <f t="shared" si="87"/>
        <v>No</v>
      </c>
      <c r="L1149" s="12" t="str">
        <f t="shared" si="88"/>
        <v>Overweight</v>
      </c>
      <c r="M1149" s="12" t="str">
        <f t="shared" si="89"/>
        <v>Prediabetes</v>
      </c>
    </row>
    <row r="1150" spans="1:13" x14ac:dyDescent="0.3">
      <c r="A1150" s="8" t="s">
        <v>1222</v>
      </c>
      <c r="B1150" s="8">
        <v>26.67</v>
      </c>
      <c r="C1150" s="8">
        <v>5.81</v>
      </c>
      <c r="D1150" s="8" t="s">
        <v>2380</v>
      </c>
      <c r="E1150" s="8" t="s">
        <v>2380</v>
      </c>
      <c r="F1150" s="8" t="s">
        <v>2380</v>
      </c>
      <c r="G1150" s="8">
        <v>2</v>
      </c>
      <c r="H1150" s="8" t="s">
        <v>2380</v>
      </c>
      <c r="I1150" s="12">
        <f t="shared" si="85"/>
        <v>2</v>
      </c>
      <c r="J1150" s="12" t="str">
        <f t="shared" si="86"/>
        <v>No</v>
      </c>
      <c r="K1150" s="12" t="str">
        <f t="shared" si="87"/>
        <v>No</v>
      </c>
      <c r="L1150" s="12" t="str">
        <f t="shared" si="88"/>
        <v>Overweight</v>
      </c>
      <c r="M1150" s="12" t="str">
        <f t="shared" si="89"/>
        <v>Prediabetes</v>
      </c>
    </row>
    <row r="1151" spans="1:13" x14ac:dyDescent="0.3">
      <c r="A1151" s="8" t="s">
        <v>1221</v>
      </c>
      <c r="B1151" s="8">
        <v>42.68</v>
      </c>
      <c r="C1151" s="8">
        <v>9.2799999999999994</v>
      </c>
      <c r="D1151" s="8" t="s">
        <v>2380</v>
      </c>
      <c r="E1151" s="8" t="s">
        <v>2380</v>
      </c>
      <c r="F1151" s="8" t="s">
        <v>2380</v>
      </c>
      <c r="G1151" s="8">
        <v>2</v>
      </c>
      <c r="H1151" s="8" t="s">
        <v>2380</v>
      </c>
      <c r="I1151" s="12">
        <f t="shared" si="85"/>
        <v>2</v>
      </c>
      <c r="J1151" s="12" t="str">
        <f t="shared" si="86"/>
        <v>No</v>
      </c>
      <c r="K1151" s="12" t="str">
        <f t="shared" si="87"/>
        <v>No</v>
      </c>
      <c r="L1151" s="12" t="str">
        <f t="shared" si="88"/>
        <v>Obesity</v>
      </c>
      <c r="M1151" s="12" t="str">
        <f t="shared" si="89"/>
        <v>Diabetes</v>
      </c>
    </row>
    <row r="1152" spans="1:13" x14ac:dyDescent="0.3">
      <c r="A1152" s="8" t="s">
        <v>1220</v>
      </c>
      <c r="B1152" s="8">
        <v>24.31</v>
      </c>
      <c r="C1152" s="8">
        <v>6.37</v>
      </c>
      <c r="D1152" s="8" t="s">
        <v>2380</v>
      </c>
      <c r="E1152" s="8" t="s">
        <v>2380</v>
      </c>
      <c r="F1152" s="8" t="s">
        <v>2380</v>
      </c>
      <c r="G1152" s="8" t="s">
        <v>2381</v>
      </c>
      <c r="H1152" s="8" t="s">
        <v>2380</v>
      </c>
      <c r="I1152" s="12">
        <f t="shared" si="85"/>
        <v>0</v>
      </c>
      <c r="J1152" s="12" t="str">
        <f t="shared" si="86"/>
        <v>No</v>
      </c>
      <c r="K1152" s="12" t="str">
        <f t="shared" si="87"/>
        <v>No</v>
      </c>
      <c r="L1152" s="12" t="str">
        <f t="shared" si="88"/>
        <v>Normal Weight</v>
      </c>
      <c r="M1152" s="12" t="str">
        <f t="shared" si="89"/>
        <v>Prediabetes</v>
      </c>
    </row>
    <row r="1153" spans="1:13" x14ac:dyDescent="0.3">
      <c r="A1153" s="8" t="s">
        <v>1219</v>
      </c>
      <c r="B1153" s="8">
        <v>44.75</v>
      </c>
      <c r="C1153" s="8">
        <v>5.09</v>
      </c>
      <c r="D1153" s="8" t="s">
        <v>2382</v>
      </c>
      <c r="E1153" s="8" t="s">
        <v>2380</v>
      </c>
      <c r="F1153" s="8" t="s">
        <v>2380</v>
      </c>
      <c r="G1153" s="8" t="s">
        <v>2381</v>
      </c>
      <c r="H1153" s="8" t="s">
        <v>2380</v>
      </c>
      <c r="I1153" s="12">
        <f t="shared" si="85"/>
        <v>0</v>
      </c>
      <c r="J1153" s="12" t="str">
        <f t="shared" si="86"/>
        <v>No</v>
      </c>
      <c r="K1153" s="12" t="str">
        <f t="shared" si="87"/>
        <v>Yes</v>
      </c>
      <c r="L1153" s="12" t="str">
        <f t="shared" si="88"/>
        <v>Obesity</v>
      </c>
      <c r="M1153" s="12" t="str">
        <f t="shared" si="89"/>
        <v>Normal</v>
      </c>
    </row>
    <row r="1154" spans="1:13" x14ac:dyDescent="0.3">
      <c r="A1154" s="8" t="s">
        <v>1218</v>
      </c>
      <c r="B1154" s="8">
        <v>30.78</v>
      </c>
      <c r="C1154" s="8">
        <v>7.94</v>
      </c>
      <c r="D1154" s="8" t="s">
        <v>2380</v>
      </c>
      <c r="E1154" s="8" t="s">
        <v>2380</v>
      </c>
      <c r="F1154" s="8" t="s">
        <v>2380</v>
      </c>
      <c r="G1154" s="8">
        <v>2</v>
      </c>
      <c r="H1154" s="8" t="s">
        <v>2380</v>
      </c>
      <c r="I1154" s="12">
        <f t="shared" si="85"/>
        <v>2</v>
      </c>
      <c r="J1154" s="12" t="str">
        <f t="shared" si="86"/>
        <v>No</v>
      </c>
      <c r="K1154" s="12" t="str">
        <f t="shared" si="87"/>
        <v>No</v>
      </c>
      <c r="L1154" s="12" t="str">
        <f t="shared" si="88"/>
        <v>Obesity</v>
      </c>
      <c r="M1154" s="12" t="str">
        <f t="shared" si="89"/>
        <v>Diabetes</v>
      </c>
    </row>
    <row r="1155" spans="1:13" x14ac:dyDescent="0.3">
      <c r="A1155" s="8" t="s">
        <v>1217</v>
      </c>
      <c r="B1155" s="8">
        <v>21.86</v>
      </c>
      <c r="C1155" s="8">
        <v>10.95</v>
      </c>
      <c r="D1155" s="8" t="s">
        <v>2380</v>
      </c>
      <c r="E1155" s="8" t="s">
        <v>2380</v>
      </c>
      <c r="F1155" s="8" t="s">
        <v>2380</v>
      </c>
      <c r="G1155" s="8" t="s">
        <v>2381</v>
      </c>
      <c r="H1155" s="8" t="s">
        <v>2380</v>
      </c>
      <c r="I1155" s="12">
        <f t="shared" ref="I1155:I1218" si="90">IF(G1155="No major surgery",0,G1155)</f>
        <v>0</v>
      </c>
      <c r="J1155" s="12" t="str">
        <f t="shared" ref="J1155:J1218" si="91">PROPER(H1155)</f>
        <v>No</v>
      </c>
      <c r="K1155" s="12" t="str">
        <f t="shared" ref="K1155:K1218" si="92">PROPER(D1155)</f>
        <v>No</v>
      </c>
      <c r="L1155" s="12" t="str">
        <f t="shared" ref="L1155:L1218" si="93">IF(B1155&lt;18.5,"Underweight",IF(B1155&lt;25,"Normal Weight",IF(B1155&lt;30,"Overweight","Obesity")))</f>
        <v>Normal Weight</v>
      </c>
      <c r="M1155" s="12" t="str">
        <f t="shared" ref="M1155:M1218" si="94">IF(C1155&lt;5.7,"Normal",IF(C1155&lt;6.5,"Prediabetes","Diabetes"))</f>
        <v>Diabetes</v>
      </c>
    </row>
    <row r="1156" spans="1:13" x14ac:dyDescent="0.3">
      <c r="A1156" s="8" t="s">
        <v>1216</v>
      </c>
      <c r="B1156" s="8">
        <v>49.09</v>
      </c>
      <c r="C1156" s="8">
        <v>6.3</v>
      </c>
      <c r="D1156" s="8" t="s">
        <v>2382</v>
      </c>
      <c r="E1156" s="8" t="s">
        <v>2380</v>
      </c>
      <c r="F1156" s="8" t="s">
        <v>2380</v>
      </c>
      <c r="G1156" s="8" t="s">
        <v>2381</v>
      </c>
      <c r="H1156" s="8" t="s">
        <v>2380</v>
      </c>
      <c r="I1156" s="12">
        <f t="shared" si="90"/>
        <v>0</v>
      </c>
      <c r="J1156" s="12" t="str">
        <f t="shared" si="91"/>
        <v>No</v>
      </c>
      <c r="K1156" s="12" t="str">
        <f t="shared" si="92"/>
        <v>Yes</v>
      </c>
      <c r="L1156" s="12" t="str">
        <f t="shared" si="93"/>
        <v>Obesity</v>
      </c>
      <c r="M1156" s="12" t="str">
        <f t="shared" si="94"/>
        <v>Prediabetes</v>
      </c>
    </row>
    <row r="1157" spans="1:13" x14ac:dyDescent="0.3">
      <c r="A1157" s="8" t="s">
        <v>1215</v>
      </c>
      <c r="B1157" s="8">
        <v>47.74</v>
      </c>
      <c r="C1157" s="8">
        <v>8.0500000000000007</v>
      </c>
      <c r="D1157" s="8" t="s">
        <v>2382</v>
      </c>
      <c r="E1157" s="8" t="s">
        <v>2380</v>
      </c>
      <c r="F1157" s="8" t="s">
        <v>2380</v>
      </c>
      <c r="G1157" s="8">
        <v>2</v>
      </c>
      <c r="H1157" s="8" t="s">
        <v>2380</v>
      </c>
      <c r="I1157" s="12">
        <f t="shared" si="90"/>
        <v>2</v>
      </c>
      <c r="J1157" s="12" t="str">
        <f t="shared" si="91"/>
        <v>No</v>
      </c>
      <c r="K1157" s="12" t="str">
        <f t="shared" si="92"/>
        <v>Yes</v>
      </c>
      <c r="L1157" s="12" t="str">
        <f t="shared" si="93"/>
        <v>Obesity</v>
      </c>
      <c r="M1157" s="12" t="str">
        <f t="shared" si="94"/>
        <v>Diabetes</v>
      </c>
    </row>
    <row r="1158" spans="1:13" x14ac:dyDescent="0.3">
      <c r="A1158" s="8" t="s">
        <v>1214</v>
      </c>
      <c r="B1158" s="8">
        <v>30.2</v>
      </c>
      <c r="C1158" s="8">
        <v>9.8800000000000008</v>
      </c>
      <c r="D1158" s="8" t="s">
        <v>2382</v>
      </c>
      <c r="E1158" s="8" t="s">
        <v>2380</v>
      </c>
      <c r="F1158" s="8" t="s">
        <v>2380</v>
      </c>
      <c r="G1158" s="8">
        <v>2</v>
      </c>
      <c r="H1158" s="8" t="s">
        <v>2380</v>
      </c>
      <c r="I1158" s="12">
        <f t="shared" si="90"/>
        <v>2</v>
      </c>
      <c r="J1158" s="12" t="str">
        <f t="shared" si="91"/>
        <v>No</v>
      </c>
      <c r="K1158" s="12" t="str">
        <f t="shared" si="92"/>
        <v>Yes</v>
      </c>
      <c r="L1158" s="12" t="str">
        <f t="shared" si="93"/>
        <v>Obesity</v>
      </c>
      <c r="M1158" s="12" t="str">
        <f t="shared" si="94"/>
        <v>Diabetes</v>
      </c>
    </row>
    <row r="1159" spans="1:13" x14ac:dyDescent="0.3">
      <c r="A1159" s="8" t="s">
        <v>1213</v>
      </c>
      <c r="B1159" s="8">
        <v>33.25</v>
      </c>
      <c r="C1159" s="8">
        <v>7.42</v>
      </c>
      <c r="D1159" s="8" t="s">
        <v>2382</v>
      </c>
      <c r="E1159" s="8" t="s">
        <v>2380</v>
      </c>
      <c r="F1159" s="8" t="s">
        <v>2380</v>
      </c>
      <c r="G1159" s="8">
        <v>2</v>
      </c>
      <c r="H1159" s="8" t="s">
        <v>2380</v>
      </c>
      <c r="I1159" s="12">
        <f t="shared" si="90"/>
        <v>2</v>
      </c>
      <c r="J1159" s="12" t="str">
        <f t="shared" si="91"/>
        <v>No</v>
      </c>
      <c r="K1159" s="12" t="str">
        <f t="shared" si="92"/>
        <v>Yes</v>
      </c>
      <c r="L1159" s="12" t="str">
        <f t="shared" si="93"/>
        <v>Obesity</v>
      </c>
      <c r="M1159" s="12" t="str">
        <f t="shared" si="94"/>
        <v>Diabetes</v>
      </c>
    </row>
    <row r="1160" spans="1:13" x14ac:dyDescent="0.3">
      <c r="A1160" s="8" t="s">
        <v>1212</v>
      </c>
      <c r="B1160" s="8">
        <v>26.6</v>
      </c>
      <c r="C1160" s="8">
        <v>8.4499999999999993</v>
      </c>
      <c r="D1160" s="8" t="s">
        <v>2382</v>
      </c>
      <c r="E1160" s="8" t="s">
        <v>2380</v>
      </c>
      <c r="F1160" s="8" t="s">
        <v>2380</v>
      </c>
      <c r="G1160" s="8">
        <v>1</v>
      </c>
      <c r="H1160" s="8" t="s">
        <v>2380</v>
      </c>
      <c r="I1160" s="12">
        <f t="shared" si="90"/>
        <v>1</v>
      </c>
      <c r="J1160" s="12" t="str">
        <f t="shared" si="91"/>
        <v>No</v>
      </c>
      <c r="K1160" s="12" t="str">
        <f t="shared" si="92"/>
        <v>Yes</v>
      </c>
      <c r="L1160" s="12" t="str">
        <f t="shared" si="93"/>
        <v>Overweight</v>
      </c>
      <c r="M1160" s="12" t="str">
        <f t="shared" si="94"/>
        <v>Diabetes</v>
      </c>
    </row>
    <row r="1161" spans="1:13" x14ac:dyDescent="0.3">
      <c r="A1161" s="8" t="s">
        <v>1211</v>
      </c>
      <c r="B1161" s="8">
        <v>26.35</v>
      </c>
      <c r="C1161" s="8">
        <v>6.21</v>
      </c>
      <c r="D1161" s="8" t="s">
        <v>2380</v>
      </c>
      <c r="E1161" s="8" t="s">
        <v>2380</v>
      </c>
      <c r="F1161" s="8" t="s">
        <v>2380</v>
      </c>
      <c r="G1161" s="8">
        <v>2</v>
      </c>
      <c r="H1161" s="8" t="s">
        <v>2380</v>
      </c>
      <c r="I1161" s="12">
        <f t="shared" si="90"/>
        <v>2</v>
      </c>
      <c r="J1161" s="12" t="str">
        <f t="shared" si="91"/>
        <v>No</v>
      </c>
      <c r="K1161" s="12" t="str">
        <f t="shared" si="92"/>
        <v>No</v>
      </c>
      <c r="L1161" s="12" t="str">
        <f t="shared" si="93"/>
        <v>Overweight</v>
      </c>
      <c r="M1161" s="12" t="str">
        <f t="shared" si="94"/>
        <v>Prediabetes</v>
      </c>
    </row>
    <row r="1162" spans="1:13" x14ac:dyDescent="0.3">
      <c r="A1162" s="8" t="s">
        <v>1210</v>
      </c>
      <c r="B1162" s="8">
        <v>39.994999999999997</v>
      </c>
      <c r="C1162" s="8">
        <v>4.6500000000000004</v>
      </c>
      <c r="D1162" s="8" t="s">
        <v>2380</v>
      </c>
      <c r="E1162" s="8" t="s">
        <v>2380</v>
      </c>
      <c r="F1162" s="8" t="s">
        <v>2380</v>
      </c>
      <c r="G1162" s="8" t="s">
        <v>2381</v>
      </c>
      <c r="H1162" s="8" t="s">
        <v>2380</v>
      </c>
      <c r="I1162" s="12">
        <f t="shared" si="90"/>
        <v>0</v>
      </c>
      <c r="J1162" s="12" t="str">
        <f t="shared" si="91"/>
        <v>No</v>
      </c>
      <c r="K1162" s="12" t="str">
        <f t="shared" si="92"/>
        <v>No</v>
      </c>
      <c r="L1162" s="12" t="str">
        <f t="shared" si="93"/>
        <v>Obesity</v>
      </c>
      <c r="M1162" s="12" t="str">
        <f t="shared" si="94"/>
        <v>Normal</v>
      </c>
    </row>
    <row r="1163" spans="1:13" x14ac:dyDescent="0.3">
      <c r="A1163" s="8" t="s">
        <v>1209</v>
      </c>
      <c r="B1163" s="8">
        <v>22.92</v>
      </c>
      <c r="C1163" s="8">
        <v>5.87</v>
      </c>
      <c r="D1163" s="8" t="s">
        <v>2382</v>
      </c>
      <c r="E1163" s="8" t="s">
        <v>2380</v>
      </c>
      <c r="F1163" s="8" t="s">
        <v>2380</v>
      </c>
      <c r="G1163" s="8">
        <v>1</v>
      </c>
      <c r="H1163" s="8" t="s">
        <v>2380</v>
      </c>
      <c r="I1163" s="12">
        <f t="shared" si="90"/>
        <v>1</v>
      </c>
      <c r="J1163" s="12" t="str">
        <f t="shared" si="91"/>
        <v>No</v>
      </c>
      <c r="K1163" s="12" t="str">
        <f t="shared" si="92"/>
        <v>Yes</v>
      </c>
      <c r="L1163" s="12" t="str">
        <f t="shared" si="93"/>
        <v>Normal Weight</v>
      </c>
      <c r="M1163" s="12" t="str">
        <f t="shared" si="94"/>
        <v>Prediabetes</v>
      </c>
    </row>
    <row r="1164" spans="1:13" x14ac:dyDescent="0.3">
      <c r="A1164" s="8" t="s">
        <v>1208</v>
      </c>
      <c r="B1164" s="8">
        <v>24.78</v>
      </c>
      <c r="C1164" s="8">
        <v>4.24</v>
      </c>
      <c r="D1164" s="8" t="s">
        <v>2382</v>
      </c>
      <c r="E1164" s="8" t="s">
        <v>2380</v>
      </c>
      <c r="F1164" s="8" t="s">
        <v>2380</v>
      </c>
      <c r="G1164" s="8">
        <v>2</v>
      </c>
      <c r="H1164" s="8" t="s">
        <v>2380</v>
      </c>
      <c r="I1164" s="12">
        <f t="shared" si="90"/>
        <v>2</v>
      </c>
      <c r="J1164" s="12" t="str">
        <f t="shared" si="91"/>
        <v>No</v>
      </c>
      <c r="K1164" s="12" t="str">
        <f t="shared" si="92"/>
        <v>Yes</v>
      </c>
      <c r="L1164" s="12" t="str">
        <f t="shared" si="93"/>
        <v>Normal Weight</v>
      </c>
      <c r="M1164" s="12" t="str">
        <f t="shared" si="94"/>
        <v>Normal</v>
      </c>
    </row>
    <row r="1165" spans="1:13" x14ac:dyDescent="0.3">
      <c r="A1165" s="8" t="s">
        <v>1207</v>
      </c>
      <c r="B1165" s="8">
        <v>34.07</v>
      </c>
      <c r="C1165" s="8">
        <v>7.81</v>
      </c>
      <c r="D1165" s="8" t="s">
        <v>2382</v>
      </c>
      <c r="E1165" s="8" t="s">
        <v>2380</v>
      </c>
      <c r="F1165" s="8" t="s">
        <v>2380</v>
      </c>
      <c r="G1165" s="8" t="s">
        <v>2381</v>
      </c>
      <c r="H1165" s="8" t="s">
        <v>2380</v>
      </c>
      <c r="I1165" s="12">
        <f t="shared" si="90"/>
        <v>0</v>
      </c>
      <c r="J1165" s="12" t="str">
        <f t="shared" si="91"/>
        <v>No</v>
      </c>
      <c r="K1165" s="12" t="str">
        <f t="shared" si="92"/>
        <v>Yes</v>
      </c>
      <c r="L1165" s="12" t="str">
        <f t="shared" si="93"/>
        <v>Obesity</v>
      </c>
      <c r="M1165" s="12" t="str">
        <f t="shared" si="94"/>
        <v>Diabetes</v>
      </c>
    </row>
    <row r="1166" spans="1:13" x14ac:dyDescent="0.3">
      <c r="A1166" s="8" t="s">
        <v>1206</v>
      </c>
      <c r="B1166" s="8">
        <v>30.14</v>
      </c>
      <c r="C1166" s="8">
        <v>9.85</v>
      </c>
      <c r="D1166" s="8" t="s">
        <v>2380</v>
      </c>
      <c r="E1166" s="8" t="s">
        <v>2380</v>
      </c>
      <c r="F1166" s="8" t="s">
        <v>2380</v>
      </c>
      <c r="G1166" s="8" t="s">
        <v>2381</v>
      </c>
      <c r="H1166" s="8" t="s">
        <v>2380</v>
      </c>
      <c r="I1166" s="12">
        <f t="shared" si="90"/>
        <v>0</v>
      </c>
      <c r="J1166" s="12" t="str">
        <f t="shared" si="91"/>
        <v>No</v>
      </c>
      <c r="K1166" s="12" t="str">
        <f t="shared" si="92"/>
        <v>No</v>
      </c>
      <c r="L1166" s="12" t="str">
        <f t="shared" si="93"/>
        <v>Obesity</v>
      </c>
      <c r="M1166" s="12" t="str">
        <f t="shared" si="94"/>
        <v>Diabetes</v>
      </c>
    </row>
    <row r="1167" spans="1:13" x14ac:dyDescent="0.3">
      <c r="A1167" s="8" t="s">
        <v>1205</v>
      </c>
      <c r="B1167" s="8">
        <v>18.05</v>
      </c>
      <c r="C1167" s="8">
        <v>6.94</v>
      </c>
      <c r="D1167" s="8" t="s">
        <v>2380</v>
      </c>
      <c r="E1167" s="8" t="s">
        <v>2380</v>
      </c>
      <c r="F1167" s="8" t="s">
        <v>2380</v>
      </c>
      <c r="G1167" s="8" t="s">
        <v>2381</v>
      </c>
      <c r="H1167" s="8" t="s">
        <v>2380</v>
      </c>
      <c r="I1167" s="12">
        <f t="shared" si="90"/>
        <v>0</v>
      </c>
      <c r="J1167" s="12" t="str">
        <f t="shared" si="91"/>
        <v>No</v>
      </c>
      <c r="K1167" s="12" t="str">
        <f t="shared" si="92"/>
        <v>No</v>
      </c>
      <c r="L1167" s="12" t="str">
        <f t="shared" si="93"/>
        <v>Underweight</v>
      </c>
      <c r="M1167" s="12" t="str">
        <f t="shared" si="94"/>
        <v>Diabetes</v>
      </c>
    </row>
    <row r="1168" spans="1:13" x14ac:dyDescent="0.3">
      <c r="A1168" s="8" t="s">
        <v>1204</v>
      </c>
      <c r="B1168" s="8">
        <v>37.4</v>
      </c>
      <c r="C1168" s="8">
        <v>11.3</v>
      </c>
      <c r="D1168" s="8" t="s">
        <v>2382</v>
      </c>
      <c r="E1168" s="8" t="s">
        <v>2380</v>
      </c>
      <c r="F1168" s="8" t="s">
        <v>2380</v>
      </c>
      <c r="G1168" s="8">
        <v>2</v>
      </c>
      <c r="H1168" s="8" t="s">
        <v>2380</v>
      </c>
      <c r="I1168" s="12">
        <f t="shared" si="90"/>
        <v>2</v>
      </c>
      <c r="J1168" s="12" t="str">
        <f t="shared" si="91"/>
        <v>No</v>
      </c>
      <c r="K1168" s="12" t="str">
        <f t="shared" si="92"/>
        <v>Yes</v>
      </c>
      <c r="L1168" s="12" t="str">
        <f t="shared" si="93"/>
        <v>Obesity</v>
      </c>
      <c r="M1168" s="12" t="str">
        <f t="shared" si="94"/>
        <v>Diabetes</v>
      </c>
    </row>
    <row r="1169" spans="1:13" x14ac:dyDescent="0.3">
      <c r="A1169" s="8" t="s">
        <v>1203</v>
      </c>
      <c r="B1169" s="8">
        <v>25.75</v>
      </c>
      <c r="C1169" s="8">
        <v>9.23</v>
      </c>
      <c r="D1169" s="8" t="s">
        <v>2380</v>
      </c>
      <c r="E1169" s="8" t="s">
        <v>2380</v>
      </c>
      <c r="F1169" s="8" t="s">
        <v>2380</v>
      </c>
      <c r="G1169" s="8" t="s">
        <v>2381</v>
      </c>
      <c r="H1169" s="8" t="s">
        <v>2380</v>
      </c>
      <c r="I1169" s="12">
        <f t="shared" si="90"/>
        <v>0</v>
      </c>
      <c r="J1169" s="12" t="str">
        <f t="shared" si="91"/>
        <v>No</v>
      </c>
      <c r="K1169" s="12" t="str">
        <f t="shared" si="92"/>
        <v>No</v>
      </c>
      <c r="L1169" s="12" t="str">
        <f t="shared" si="93"/>
        <v>Overweight</v>
      </c>
      <c r="M1169" s="12" t="str">
        <f t="shared" si="94"/>
        <v>Diabetes</v>
      </c>
    </row>
    <row r="1170" spans="1:13" x14ac:dyDescent="0.3">
      <c r="A1170" s="8" t="s">
        <v>1202</v>
      </c>
      <c r="B1170" s="8">
        <v>32.299999999999997</v>
      </c>
      <c r="C1170" s="8">
        <v>4.37</v>
      </c>
      <c r="D1170" s="8" t="s">
        <v>2380</v>
      </c>
      <c r="E1170" s="8" t="s">
        <v>2380</v>
      </c>
      <c r="F1170" s="8" t="s">
        <v>2380</v>
      </c>
      <c r="G1170" s="8">
        <v>2</v>
      </c>
      <c r="H1170" s="8" t="s">
        <v>2380</v>
      </c>
      <c r="I1170" s="12">
        <f t="shared" si="90"/>
        <v>2</v>
      </c>
      <c r="J1170" s="12" t="str">
        <f t="shared" si="91"/>
        <v>No</v>
      </c>
      <c r="K1170" s="12" t="str">
        <f t="shared" si="92"/>
        <v>No</v>
      </c>
      <c r="L1170" s="12" t="str">
        <f t="shared" si="93"/>
        <v>Obesity</v>
      </c>
      <c r="M1170" s="12" t="str">
        <f t="shared" si="94"/>
        <v>Normal</v>
      </c>
    </row>
    <row r="1171" spans="1:13" x14ac:dyDescent="0.3">
      <c r="A1171" s="8" t="s">
        <v>1201</v>
      </c>
      <c r="B1171" s="8">
        <v>28.61</v>
      </c>
      <c r="C1171" s="8">
        <v>5.76</v>
      </c>
      <c r="D1171" s="8" t="s">
        <v>2380</v>
      </c>
      <c r="E1171" s="8" t="s">
        <v>2380</v>
      </c>
      <c r="F1171" s="8" t="s">
        <v>2383</v>
      </c>
      <c r="G1171" s="8">
        <v>1</v>
      </c>
      <c r="H1171" s="8" t="s">
        <v>2380</v>
      </c>
      <c r="I1171" s="12">
        <f t="shared" si="90"/>
        <v>1</v>
      </c>
      <c r="J1171" s="12" t="str">
        <f t="shared" si="91"/>
        <v>No</v>
      </c>
      <c r="K1171" s="12" t="str">
        <f t="shared" si="92"/>
        <v>No</v>
      </c>
      <c r="L1171" s="12" t="str">
        <f t="shared" si="93"/>
        <v>Overweight</v>
      </c>
      <c r="M1171" s="12" t="str">
        <f t="shared" si="94"/>
        <v>Prediabetes</v>
      </c>
    </row>
    <row r="1172" spans="1:13" x14ac:dyDescent="0.3">
      <c r="A1172" s="8" t="s">
        <v>1200</v>
      </c>
      <c r="B1172" s="8">
        <v>45.41</v>
      </c>
      <c r="C1172" s="8">
        <v>4.96</v>
      </c>
      <c r="D1172" s="8" t="s">
        <v>2380</v>
      </c>
      <c r="E1172" s="8" t="s">
        <v>2380</v>
      </c>
      <c r="F1172" s="8" t="s">
        <v>2380</v>
      </c>
      <c r="G1172" s="8">
        <v>1</v>
      </c>
      <c r="H1172" s="8" t="s">
        <v>2380</v>
      </c>
      <c r="I1172" s="12">
        <f t="shared" si="90"/>
        <v>1</v>
      </c>
      <c r="J1172" s="12" t="str">
        <f t="shared" si="91"/>
        <v>No</v>
      </c>
      <c r="K1172" s="12" t="str">
        <f t="shared" si="92"/>
        <v>No</v>
      </c>
      <c r="L1172" s="12" t="str">
        <f t="shared" si="93"/>
        <v>Obesity</v>
      </c>
      <c r="M1172" s="12" t="str">
        <f t="shared" si="94"/>
        <v>Normal</v>
      </c>
    </row>
    <row r="1173" spans="1:13" x14ac:dyDescent="0.3">
      <c r="A1173" s="8" t="s">
        <v>1199</v>
      </c>
      <c r="B1173" s="8">
        <v>31.2</v>
      </c>
      <c r="C1173" s="8">
        <v>11.04</v>
      </c>
      <c r="D1173" s="8" t="s">
        <v>2382</v>
      </c>
      <c r="E1173" s="8" t="s">
        <v>2380</v>
      </c>
      <c r="F1173" s="8" t="s">
        <v>2380</v>
      </c>
      <c r="G1173" s="8">
        <v>2</v>
      </c>
      <c r="H1173" s="8" t="s">
        <v>2380</v>
      </c>
      <c r="I1173" s="12">
        <f t="shared" si="90"/>
        <v>2</v>
      </c>
      <c r="J1173" s="12" t="str">
        <f t="shared" si="91"/>
        <v>No</v>
      </c>
      <c r="K1173" s="12" t="str">
        <f t="shared" si="92"/>
        <v>Yes</v>
      </c>
      <c r="L1173" s="12" t="str">
        <f t="shared" si="93"/>
        <v>Obesity</v>
      </c>
      <c r="M1173" s="12" t="str">
        <f t="shared" si="94"/>
        <v>Diabetes</v>
      </c>
    </row>
    <row r="1174" spans="1:13" x14ac:dyDescent="0.3">
      <c r="A1174" s="8" t="s">
        <v>1198</v>
      </c>
      <c r="B1174" s="8">
        <v>29.83</v>
      </c>
      <c r="C1174" s="8">
        <v>7.81</v>
      </c>
      <c r="D1174" s="8" t="s">
        <v>2382</v>
      </c>
      <c r="E1174" s="8" t="s">
        <v>2380</v>
      </c>
      <c r="F1174" s="8" t="s">
        <v>2380</v>
      </c>
      <c r="G1174" s="8">
        <v>1</v>
      </c>
      <c r="H1174" s="8" t="s">
        <v>2380</v>
      </c>
      <c r="I1174" s="12">
        <f t="shared" si="90"/>
        <v>1</v>
      </c>
      <c r="J1174" s="12" t="str">
        <f t="shared" si="91"/>
        <v>No</v>
      </c>
      <c r="K1174" s="12" t="str">
        <f t="shared" si="92"/>
        <v>Yes</v>
      </c>
      <c r="L1174" s="12" t="str">
        <f t="shared" si="93"/>
        <v>Overweight</v>
      </c>
      <c r="M1174" s="12" t="str">
        <f t="shared" si="94"/>
        <v>Diabetes</v>
      </c>
    </row>
    <row r="1175" spans="1:13" x14ac:dyDescent="0.3">
      <c r="A1175" s="8" t="s">
        <v>1197</v>
      </c>
      <c r="B1175" s="8">
        <v>29.06</v>
      </c>
      <c r="C1175" s="8">
        <v>4.55</v>
      </c>
      <c r="D1175" s="8" t="s">
        <v>2380</v>
      </c>
      <c r="E1175" s="8" t="s">
        <v>2380</v>
      </c>
      <c r="F1175" s="8" t="s">
        <v>2380</v>
      </c>
      <c r="G1175" s="8" t="s">
        <v>2381</v>
      </c>
      <c r="H1175" s="8" t="s">
        <v>2380</v>
      </c>
      <c r="I1175" s="12">
        <f t="shared" si="90"/>
        <v>0</v>
      </c>
      <c r="J1175" s="12" t="str">
        <f t="shared" si="91"/>
        <v>No</v>
      </c>
      <c r="K1175" s="12" t="str">
        <f t="shared" si="92"/>
        <v>No</v>
      </c>
      <c r="L1175" s="12" t="str">
        <f t="shared" si="93"/>
        <v>Overweight</v>
      </c>
      <c r="M1175" s="12" t="str">
        <f t="shared" si="94"/>
        <v>Normal</v>
      </c>
    </row>
    <row r="1176" spans="1:13" x14ac:dyDescent="0.3">
      <c r="A1176" s="8" t="s">
        <v>1196</v>
      </c>
      <c r="B1176" s="8">
        <v>27.454999999999998</v>
      </c>
      <c r="C1176" s="8">
        <v>6.13</v>
      </c>
      <c r="D1176" s="8" t="s">
        <v>2380</v>
      </c>
      <c r="E1176" s="8" t="s">
        <v>2380</v>
      </c>
      <c r="F1176" s="8" t="s">
        <v>2380</v>
      </c>
      <c r="G1176" s="8">
        <v>2</v>
      </c>
      <c r="H1176" s="8" t="s">
        <v>2380</v>
      </c>
      <c r="I1176" s="12">
        <f t="shared" si="90"/>
        <v>2</v>
      </c>
      <c r="J1176" s="12" t="str">
        <f t="shared" si="91"/>
        <v>No</v>
      </c>
      <c r="K1176" s="12" t="str">
        <f t="shared" si="92"/>
        <v>No</v>
      </c>
      <c r="L1176" s="12" t="str">
        <f t="shared" si="93"/>
        <v>Overweight</v>
      </c>
      <c r="M1176" s="12" t="str">
        <f t="shared" si="94"/>
        <v>Prediabetes</v>
      </c>
    </row>
    <row r="1177" spans="1:13" x14ac:dyDescent="0.3">
      <c r="A1177" s="8" t="s">
        <v>1195</v>
      </c>
      <c r="B1177" s="8">
        <v>23.01</v>
      </c>
      <c r="C1177" s="8">
        <v>6.04</v>
      </c>
      <c r="D1177" s="8" t="s">
        <v>2382</v>
      </c>
      <c r="E1177" s="8" t="s">
        <v>2380</v>
      </c>
      <c r="F1177" s="8" t="s">
        <v>2380</v>
      </c>
      <c r="G1177" s="8">
        <v>1</v>
      </c>
      <c r="H1177" s="8" t="s">
        <v>2380</v>
      </c>
      <c r="I1177" s="12">
        <f t="shared" si="90"/>
        <v>1</v>
      </c>
      <c r="J1177" s="12" t="str">
        <f t="shared" si="91"/>
        <v>No</v>
      </c>
      <c r="K1177" s="12" t="str">
        <f t="shared" si="92"/>
        <v>Yes</v>
      </c>
      <c r="L1177" s="12" t="str">
        <f t="shared" si="93"/>
        <v>Normal Weight</v>
      </c>
      <c r="M1177" s="12" t="str">
        <f t="shared" si="94"/>
        <v>Prediabetes</v>
      </c>
    </row>
    <row r="1178" spans="1:13" x14ac:dyDescent="0.3">
      <c r="A1178" s="8" t="s">
        <v>1194</v>
      </c>
      <c r="B1178" s="8">
        <v>31.39</v>
      </c>
      <c r="C1178" s="8">
        <v>8.85</v>
      </c>
      <c r="D1178" s="8" t="s">
        <v>2382</v>
      </c>
      <c r="E1178" s="8" t="s">
        <v>2380</v>
      </c>
      <c r="F1178" s="8" t="s">
        <v>2380</v>
      </c>
      <c r="G1178" s="8" t="s">
        <v>2381</v>
      </c>
      <c r="H1178" s="8" t="s">
        <v>2380</v>
      </c>
      <c r="I1178" s="12">
        <f t="shared" si="90"/>
        <v>0</v>
      </c>
      <c r="J1178" s="12" t="str">
        <f t="shared" si="91"/>
        <v>No</v>
      </c>
      <c r="K1178" s="12" t="str">
        <f t="shared" si="92"/>
        <v>Yes</v>
      </c>
      <c r="L1178" s="12" t="str">
        <f t="shared" si="93"/>
        <v>Obesity</v>
      </c>
      <c r="M1178" s="12" t="str">
        <f t="shared" si="94"/>
        <v>Diabetes</v>
      </c>
    </row>
    <row r="1179" spans="1:13" x14ac:dyDescent="0.3">
      <c r="A1179" s="8" t="s">
        <v>1193</v>
      </c>
      <c r="B1179" s="8">
        <v>34.770000000000003</v>
      </c>
      <c r="C1179" s="8">
        <v>10.54</v>
      </c>
      <c r="D1179" s="8" t="s">
        <v>2380</v>
      </c>
      <c r="E1179" s="8" t="s">
        <v>2380</v>
      </c>
      <c r="F1179" s="8" t="s">
        <v>2380</v>
      </c>
      <c r="G1179" s="8">
        <v>2</v>
      </c>
      <c r="H1179" s="8" t="s">
        <v>2380</v>
      </c>
      <c r="I1179" s="12">
        <f t="shared" si="90"/>
        <v>2</v>
      </c>
      <c r="J1179" s="12" t="str">
        <f t="shared" si="91"/>
        <v>No</v>
      </c>
      <c r="K1179" s="12" t="str">
        <f t="shared" si="92"/>
        <v>No</v>
      </c>
      <c r="L1179" s="12" t="str">
        <f t="shared" si="93"/>
        <v>Obesity</v>
      </c>
      <c r="M1179" s="12" t="str">
        <f t="shared" si="94"/>
        <v>Diabetes</v>
      </c>
    </row>
    <row r="1180" spans="1:13" x14ac:dyDescent="0.3">
      <c r="A1180" s="8" t="s">
        <v>1192</v>
      </c>
      <c r="B1180" s="8">
        <v>24.48</v>
      </c>
      <c r="C1180" s="8">
        <v>4.37</v>
      </c>
      <c r="D1180" s="8" t="s">
        <v>2382</v>
      </c>
      <c r="E1180" s="8" t="s">
        <v>2380</v>
      </c>
      <c r="F1180" s="8" t="s">
        <v>2380</v>
      </c>
      <c r="G1180" s="8">
        <v>2</v>
      </c>
      <c r="H1180" s="8" t="s">
        <v>2380</v>
      </c>
      <c r="I1180" s="12">
        <f t="shared" si="90"/>
        <v>2</v>
      </c>
      <c r="J1180" s="12" t="str">
        <f t="shared" si="91"/>
        <v>No</v>
      </c>
      <c r="K1180" s="12" t="str">
        <f t="shared" si="92"/>
        <v>Yes</v>
      </c>
      <c r="L1180" s="12" t="str">
        <f t="shared" si="93"/>
        <v>Normal Weight</v>
      </c>
      <c r="M1180" s="12" t="str">
        <f t="shared" si="94"/>
        <v>Normal</v>
      </c>
    </row>
    <row r="1181" spans="1:13" x14ac:dyDescent="0.3">
      <c r="A1181" s="8" t="s">
        <v>1191</v>
      </c>
      <c r="B1181" s="8">
        <v>22.61</v>
      </c>
      <c r="C1181" s="8">
        <v>9.6300000000000008</v>
      </c>
      <c r="D1181" s="8" t="s">
        <v>2380</v>
      </c>
      <c r="E1181" s="8" t="s">
        <v>2380</v>
      </c>
      <c r="F1181" s="8" t="s">
        <v>2380</v>
      </c>
      <c r="G1181" s="8">
        <v>2</v>
      </c>
      <c r="H1181" s="8" t="s">
        <v>2380</v>
      </c>
      <c r="I1181" s="12">
        <f t="shared" si="90"/>
        <v>2</v>
      </c>
      <c r="J1181" s="12" t="str">
        <f t="shared" si="91"/>
        <v>No</v>
      </c>
      <c r="K1181" s="12" t="str">
        <f t="shared" si="92"/>
        <v>No</v>
      </c>
      <c r="L1181" s="12" t="str">
        <f t="shared" si="93"/>
        <v>Normal Weight</v>
      </c>
      <c r="M1181" s="12" t="str">
        <f t="shared" si="94"/>
        <v>Diabetes</v>
      </c>
    </row>
    <row r="1182" spans="1:13" x14ac:dyDescent="0.3">
      <c r="A1182" s="8" t="s">
        <v>1190</v>
      </c>
      <c r="B1182" s="8">
        <v>34.299999999999997</v>
      </c>
      <c r="C1182" s="8">
        <v>10.37</v>
      </c>
      <c r="D1182" s="8" t="s">
        <v>2380</v>
      </c>
      <c r="E1182" s="8" t="s">
        <v>2380</v>
      </c>
      <c r="F1182" s="8" t="s">
        <v>2380</v>
      </c>
      <c r="G1182" s="8" t="s">
        <v>2381</v>
      </c>
      <c r="H1182" s="8" t="s">
        <v>2380</v>
      </c>
      <c r="I1182" s="12">
        <f t="shared" si="90"/>
        <v>0</v>
      </c>
      <c r="J1182" s="12" t="str">
        <f t="shared" si="91"/>
        <v>No</v>
      </c>
      <c r="K1182" s="12" t="str">
        <f t="shared" si="92"/>
        <v>No</v>
      </c>
      <c r="L1182" s="12" t="str">
        <f t="shared" si="93"/>
        <v>Obesity</v>
      </c>
      <c r="M1182" s="12" t="str">
        <f t="shared" si="94"/>
        <v>Diabetes</v>
      </c>
    </row>
    <row r="1183" spans="1:13" x14ac:dyDescent="0.3">
      <c r="A1183" s="8" t="s">
        <v>1189</v>
      </c>
      <c r="B1183" s="8">
        <v>46.09</v>
      </c>
      <c r="C1183" s="8">
        <v>5.44</v>
      </c>
      <c r="D1183" s="8" t="s">
        <v>2380</v>
      </c>
      <c r="E1183" s="8" t="s">
        <v>2380</v>
      </c>
      <c r="F1183" s="8" t="s">
        <v>2380</v>
      </c>
      <c r="G1183" s="8">
        <v>2</v>
      </c>
      <c r="H1183" s="8" t="s">
        <v>2380</v>
      </c>
      <c r="I1183" s="12">
        <f t="shared" si="90"/>
        <v>2</v>
      </c>
      <c r="J1183" s="12" t="str">
        <f t="shared" si="91"/>
        <v>No</v>
      </c>
      <c r="K1183" s="12" t="str">
        <f t="shared" si="92"/>
        <v>No</v>
      </c>
      <c r="L1183" s="12" t="str">
        <f t="shared" si="93"/>
        <v>Obesity</v>
      </c>
      <c r="M1183" s="12" t="str">
        <f t="shared" si="94"/>
        <v>Normal</v>
      </c>
    </row>
    <row r="1184" spans="1:13" x14ac:dyDescent="0.3">
      <c r="A1184" s="8" t="s">
        <v>1188</v>
      </c>
      <c r="B1184" s="8">
        <v>44.744999999999997</v>
      </c>
      <c r="C1184" s="8">
        <v>5.19</v>
      </c>
      <c r="D1184" s="8" t="s">
        <v>2380</v>
      </c>
      <c r="E1184" s="8" t="s">
        <v>2380</v>
      </c>
      <c r="F1184" s="8" t="s">
        <v>2380</v>
      </c>
      <c r="G1184" s="8">
        <v>2</v>
      </c>
      <c r="H1184" s="8" t="s">
        <v>2380</v>
      </c>
      <c r="I1184" s="12">
        <f t="shared" si="90"/>
        <v>2</v>
      </c>
      <c r="J1184" s="12" t="str">
        <f t="shared" si="91"/>
        <v>No</v>
      </c>
      <c r="K1184" s="12" t="str">
        <f t="shared" si="92"/>
        <v>No</v>
      </c>
      <c r="L1184" s="12" t="str">
        <f t="shared" si="93"/>
        <v>Obesity</v>
      </c>
      <c r="M1184" s="12" t="str">
        <f t="shared" si="94"/>
        <v>Normal</v>
      </c>
    </row>
    <row r="1185" spans="1:13" x14ac:dyDescent="0.3">
      <c r="A1185" s="8" t="s">
        <v>1187</v>
      </c>
      <c r="B1185" s="8">
        <v>26.33</v>
      </c>
      <c r="C1185" s="8">
        <v>11.8</v>
      </c>
      <c r="D1185" s="8" t="s">
        <v>2382</v>
      </c>
      <c r="E1185" s="8" t="s">
        <v>2380</v>
      </c>
      <c r="F1185" s="8" t="s">
        <v>2380</v>
      </c>
      <c r="G1185" s="8">
        <v>1</v>
      </c>
      <c r="H1185" s="8" t="s">
        <v>2380</v>
      </c>
      <c r="I1185" s="12">
        <f t="shared" si="90"/>
        <v>1</v>
      </c>
      <c r="J1185" s="12" t="str">
        <f t="shared" si="91"/>
        <v>No</v>
      </c>
      <c r="K1185" s="12" t="str">
        <f t="shared" si="92"/>
        <v>Yes</v>
      </c>
      <c r="L1185" s="12" t="str">
        <f t="shared" si="93"/>
        <v>Overweight</v>
      </c>
      <c r="M1185" s="12" t="str">
        <f t="shared" si="94"/>
        <v>Diabetes</v>
      </c>
    </row>
    <row r="1186" spans="1:13" x14ac:dyDescent="0.3">
      <c r="A1186" s="8" t="s">
        <v>1186</v>
      </c>
      <c r="B1186" s="8">
        <v>26.6</v>
      </c>
      <c r="C1186" s="8">
        <v>8.3800000000000008</v>
      </c>
      <c r="D1186" s="8" t="s">
        <v>2380</v>
      </c>
      <c r="E1186" s="8" t="s">
        <v>2380</v>
      </c>
      <c r="F1186" s="8" t="s">
        <v>2380</v>
      </c>
      <c r="G1186" s="8">
        <v>2</v>
      </c>
      <c r="H1186" s="8" t="s">
        <v>2380</v>
      </c>
      <c r="I1186" s="12">
        <f t="shared" si="90"/>
        <v>2</v>
      </c>
      <c r="J1186" s="12" t="str">
        <f t="shared" si="91"/>
        <v>No</v>
      </c>
      <c r="K1186" s="12" t="str">
        <f t="shared" si="92"/>
        <v>No</v>
      </c>
      <c r="L1186" s="12" t="str">
        <f t="shared" si="93"/>
        <v>Overweight</v>
      </c>
      <c r="M1186" s="12" t="str">
        <f t="shared" si="94"/>
        <v>Diabetes</v>
      </c>
    </row>
    <row r="1187" spans="1:13" x14ac:dyDescent="0.3">
      <c r="A1187" s="8" t="s">
        <v>1185</v>
      </c>
      <c r="B1187" s="8">
        <v>27.5</v>
      </c>
      <c r="C1187" s="8">
        <v>7.58</v>
      </c>
      <c r="D1187" s="8" t="s">
        <v>2380</v>
      </c>
      <c r="E1187" s="8" t="s">
        <v>2380</v>
      </c>
      <c r="F1187" s="8" t="s">
        <v>2380</v>
      </c>
      <c r="G1187" s="8" t="s">
        <v>2381</v>
      </c>
      <c r="H1187" s="8" t="s">
        <v>2380</v>
      </c>
      <c r="I1187" s="12">
        <f t="shared" si="90"/>
        <v>0</v>
      </c>
      <c r="J1187" s="12" t="str">
        <f t="shared" si="91"/>
        <v>No</v>
      </c>
      <c r="K1187" s="12" t="str">
        <f t="shared" si="92"/>
        <v>No</v>
      </c>
      <c r="L1187" s="12" t="str">
        <f t="shared" si="93"/>
        <v>Overweight</v>
      </c>
      <c r="M1187" s="12" t="str">
        <f t="shared" si="94"/>
        <v>Diabetes</v>
      </c>
    </row>
    <row r="1188" spans="1:13" x14ac:dyDescent="0.3">
      <c r="A1188" s="8" t="s">
        <v>1184</v>
      </c>
      <c r="B1188" s="8">
        <v>41.55</v>
      </c>
      <c r="C1188" s="8">
        <v>4.6100000000000003</v>
      </c>
      <c r="D1188" s="8" t="s">
        <v>2380</v>
      </c>
      <c r="E1188" s="8" t="s">
        <v>2380</v>
      </c>
      <c r="F1188" s="8" t="s">
        <v>2380</v>
      </c>
      <c r="G1188" s="8">
        <v>1</v>
      </c>
      <c r="H1188" s="8" t="s">
        <v>2380</v>
      </c>
      <c r="I1188" s="12">
        <f t="shared" si="90"/>
        <v>1</v>
      </c>
      <c r="J1188" s="12" t="str">
        <f t="shared" si="91"/>
        <v>No</v>
      </c>
      <c r="K1188" s="12" t="str">
        <f t="shared" si="92"/>
        <v>No</v>
      </c>
      <c r="L1188" s="12" t="str">
        <f t="shared" si="93"/>
        <v>Obesity</v>
      </c>
      <c r="M1188" s="12" t="str">
        <f t="shared" si="94"/>
        <v>Normal</v>
      </c>
    </row>
    <row r="1189" spans="1:13" x14ac:dyDescent="0.3">
      <c r="A1189" s="8" t="s">
        <v>1183</v>
      </c>
      <c r="B1189" s="8">
        <v>41.47</v>
      </c>
      <c r="C1189" s="8">
        <v>4.7</v>
      </c>
      <c r="D1189" s="8" t="s">
        <v>2382</v>
      </c>
      <c r="E1189" s="8" t="s">
        <v>2380</v>
      </c>
      <c r="F1189" s="8" t="s">
        <v>2383</v>
      </c>
      <c r="G1189" s="8">
        <v>1</v>
      </c>
      <c r="H1189" s="8" t="s">
        <v>2380</v>
      </c>
      <c r="I1189" s="12">
        <f t="shared" si="90"/>
        <v>1</v>
      </c>
      <c r="J1189" s="12" t="str">
        <f t="shared" si="91"/>
        <v>No</v>
      </c>
      <c r="K1189" s="12" t="str">
        <f t="shared" si="92"/>
        <v>Yes</v>
      </c>
      <c r="L1189" s="12" t="str">
        <f t="shared" si="93"/>
        <v>Obesity</v>
      </c>
      <c r="M1189" s="12" t="str">
        <f t="shared" si="94"/>
        <v>Normal</v>
      </c>
    </row>
    <row r="1190" spans="1:13" x14ac:dyDescent="0.3">
      <c r="A1190" s="8" t="s">
        <v>1182</v>
      </c>
      <c r="B1190" s="8">
        <v>24.795000000000002</v>
      </c>
      <c r="C1190" s="8">
        <v>6.05</v>
      </c>
      <c r="D1190" s="8" t="s">
        <v>2382</v>
      </c>
      <c r="E1190" s="8" t="s">
        <v>2380</v>
      </c>
      <c r="F1190" s="8" t="s">
        <v>2380</v>
      </c>
      <c r="G1190" s="8" t="s">
        <v>2381</v>
      </c>
      <c r="H1190" s="8" t="s">
        <v>2380</v>
      </c>
      <c r="I1190" s="12">
        <f t="shared" si="90"/>
        <v>0</v>
      </c>
      <c r="J1190" s="12" t="str">
        <f t="shared" si="91"/>
        <v>No</v>
      </c>
      <c r="K1190" s="12" t="str">
        <f t="shared" si="92"/>
        <v>Yes</v>
      </c>
      <c r="L1190" s="12" t="str">
        <f t="shared" si="93"/>
        <v>Normal Weight</v>
      </c>
      <c r="M1190" s="12" t="str">
        <f t="shared" si="94"/>
        <v>Prediabetes</v>
      </c>
    </row>
    <row r="1191" spans="1:13" x14ac:dyDescent="0.3">
      <c r="A1191" s="8" t="s">
        <v>1181</v>
      </c>
      <c r="B1191" s="8">
        <v>29.48</v>
      </c>
      <c r="C1191" s="8">
        <v>5.63</v>
      </c>
      <c r="D1191" s="8" t="s">
        <v>2382</v>
      </c>
      <c r="E1191" s="8" t="s">
        <v>2380</v>
      </c>
      <c r="F1191" s="8" t="s">
        <v>2383</v>
      </c>
      <c r="G1191" s="8">
        <v>1</v>
      </c>
      <c r="H1191" s="8" t="s">
        <v>2380</v>
      </c>
      <c r="I1191" s="12">
        <f t="shared" si="90"/>
        <v>1</v>
      </c>
      <c r="J1191" s="12" t="str">
        <f t="shared" si="91"/>
        <v>No</v>
      </c>
      <c r="K1191" s="12" t="str">
        <f t="shared" si="92"/>
        <v>Yes</v>
      </c>
      <c r="L1191" s="12" t="str">
        <f t="shared" si="93"/>
        <v>Overweight</v>
      </c>
      <c r="M1191" s="12" t="str">
        <f t="shared" si="94"/>
        <v>Normal</v>
      </c>
    </row>
    <row r="1192" spans="1:13" x14ac:dyDescent="0.3">
      <c r="A1192" s="8" t="s">
        <v>1180</v>
      </c>
      <c r="B1192" s="8">
        <v>28.09</v>
      </c>
      <c r="C1192" s="8">
        <v>6.06</v>
      </c>
      <c r="D1192" s="8" t="s">
        <v>2380</v>
      </c>
      <c r="E1192" s="8" t="s">
        <v>2380</v>
      </c>
      <c r="F1192" s="8" t="s">
        <v>2383</v>
      </c>
      <c r="G1192" s="8">
        <v>1</v>
      </c>
      <c r="H1192" s="8" t="s">
        <v>2380</v>
      </c>
      <c r="I1192" s="12">
        <f t="shared" si="90"/>
        <v>1</v>
      </c>
      <c r="J1192" s="12" t="str">
        <f t="shared" si="91"/>
        <v>No</v>
      </c>
      <c r="K1192" s="12" t="str">
        <f t="shared" si="92"/>
        <v>No</v>
      </c>
      <c r="L1192" s="12" t="str">
        <f t="shared" si="93"/>
        <v>Overweight</v>
      </c>
      <c r="M1192" s="12" t="str">
        <f t="shared" si="94"/>
        <v>Prediabetes</v>
      </c>
    </row>
    <row r="1193" spans="1:13" x14ac:dyDescent="0.3">
      <c r="A1193" s="8" t="s">
        <v>1179</v>
      </c>
      <c r="B1193" s="8">
        <v>32.729999999999997</v>
      </c>
      <c r="C1193" s="8">
        <v>5.19</v>
      </c>
      <c r="D1193" s="8" t="s">
        <v>2380</v>
      </c>
      <c r="E1193" s="8" t="s">
        <v>2380</v>
      </c>
      <c r="F1193" s="8" t="s">
        <v>2380</v>
      </c>
      <c r="G1193" s="8">
        <v>1</v>
      </c>
      <c r="H1193" s="8" t="s">
        <v>2380</v>
      </c>
      <c r="I1193" s="12">
        <f t="shared" si="90"/>
        <v>1</v>
      </c>
      <c r="J1193" s="12" t="str">
        <f t="shared" si="91"/>
        <v>No</v>
      </c>
      <c r="K1193" s="12" t="str">
        <f t="shared" si="92"/>
        <v>No</v>
      </c>
      <c r="L1193" s="12" t="str">
        <f t="shared" si="93"/>
        <v>Obesity</v>
      </c>
      <c r="M1193" s="12" t="str">
        <f t="shared" si="94"/>
        <v>Normal</v>
      </c>
    </row>
    <row r="1194" spans="1:13" x14ac:dyDescent="0.3">
      <c r="A1194" s="8" t="s">
        <v>1178</v>
      </c>
      <c r="B1194" s="8">
        <v>27.36</v>
      </c>
      <c r="C1194" s="8">
        <v>8.9600000000000009</v>
      </c>
      <c r="D1194" s="8" t="s">
        <v>2380</v>
      </c>
      <c r="E1194" s="8" t="s">
        <v>2380</v>
      </c>
      <c r="F1194" s="8" t="s">
        <v>2380</v>
      </c>
      <c r="G1194" s="8" t="s">
        <v>2381</v>
      </c>
      <c r="H1194" s="8" t="s">
        <v>2380</v>
      </c>
      <c r="I1194" s="12">
        <f t="shared" si="90"/>
        <v>0</v>
      </c>
      <c r="J1194" s="12" t="str">
        <f t="shared" si="91"/>
        <v>No</v>
      </c>
      <c r="K1194" s="12" t="str">
        <f t="shared" si="92"/>
        <v>No</v>
      </c>
      <c r="L1194" s="12" t="str">
        <f t="shared" si="93"/>
        <v>Overweight</v>
      </c>
      <c r="M1194" s="12" t="str">
        <f t="shared" si="94"/>
        <v>Diabetes</v>
      </c>
    </row>
    <row r="1195" spans="1:13" x14ac:dyDescent="0.3">
      <c r="A1195" s="8" t="s">
        <v>1177</v>
      </c>
      <c r="B1195" s="8">
        <v>27.265000000000001</v>
      </c>
      <c r="C1195" s="8">
        <v>11.39</v>
      </c>
      <c r="D1195" s="8" t="s">
        <v>2380</v>
      </c>
      <c r="E1195" s="8" t="s">
        <v>2380</v>
      </c>
      <c r="F1195" s="8" t="s">
        <v>2380</v>
      </c>
      <c r="G1195" s="8" t="s">
        <v>2381</v>
      </c>
      <c r="H1195" s="8" t="s">
        <v>2380</v>
      </c>
      <c r="I1195" s="12">
        <f t="shared" si="90"/>
        <v>0</v>
      </c>
      <c r="J1195" s="12" t="str">
        <f t="shared" si="91"/>
        <v>No</v>
      </c>
      <c r="K1195" s="12" t="str">
        <f t="shared" si="92"/>
        <v>No</v>
      </c>
      <c r="L1195" s="12" t="str">
        <f t="shared" si="93"/>
        <v>Overweight</v>
      </c>
      <c r="M1195" s="12" t="str">
        <f t="shared" si="94"/>
        <v>Diabetes</v>
      </c>
    </row>
    <row r="1196" spans="1:13" x14ac:dyDescent="0.3">
      <c r="A1196" s="8" t="s">
        <v>1176</v>
      </c>
      <c r="B1196" s="8">
        <v>48.07</v>
      </c>
      <c r="C1196" s="8">
        <v>4.0599999999999996</v>
      </c>
      <c r="D1196" s="8" t="s">
        <v>2382</v>
      </c>
      <c r="E1196" s="8" t="s">
        <v>2380</v>
      </c>
      <c r="F1196" s="8" t="s">
        <v>2380</v>
      </c>
      <c r="G1196" s="8" t="s">
        <v>2381</v>
      </c>
      <c r="H1196" s="8" t="s">
        <v>2380</v>
      </c>
      <c r="I1196" s="12">
        <f t="shared" si="90"/>
        <v>0</v>
      </c>
      <c r="J1196" s="12" t="str">
        <f t="shared" si="91"/>
        <v>No</v>
      </c>
      <c r="K1196" s="12" t="str">
        <f t="shared" si="92"/>
        <v>Yes</v>
      </c>
      <c r="L1196" s="12" t="str">
        <f t="shared" si="93"/>
        <v>Obesity</v>
      </c>
      <c r="M1196" s="12" t="str">
        <f t="shared" si="94"/>
        <v>Normal</v>
      </c>
    </row>
    <row r="1197" spans="1:13" x14ac:dyDescent="0.3">
      <c r="A1197" s="8" t="s">
        <v>1175</v>
      </c>
      <c r="B1197" s="8">
        <v>30.8</v>
      </c>
      <c r="C1197" s="8">
        <v>5.23</v>
      </c>
      <c r="D1197" s="8" t="s">
        <v>2382</v>
      </c>
      <c r="E1197" s="8" t="s">
        <v>2380</v>
      </c>
      <c r="F1197" s="8" t="s">
        <v>2380</v>
      </c>
      <c r="G1197" s="8" t="s">
        <v>2381</v>
      </c>
      <c r="H1197" s="8" t="s">
        <v>2380</v>
      </c>
      <c r="I1197" s="12">
        <f t="shared" si="90"/>
        <v>0</v>
      </c>
      <c r="J1197" s="12" t="str">
        <f t="shared" si="91"/>
        <v>No</v>
      </c>
      <c r="K1197" s="12" t="str">
        <f t="shared" si="92"/>
        <v>Yes</v>
      </c>
      <c r="L1197" s="12" t="str">
        <f t="shared" si="93"/>
        <v>Obesity</v>
      </c>
      <c r="M1197" s="12" t="str">
        <f t="shared" si="94"/>
        <v>Normal</v>
      </c>
    </row>
    <row r="1198" spans="1:13" x14ac:dyDescent="0.3">
      <c r="A1198" s="8" t="s">
        <v>1174</v>
      </c>
      <c r="B1198" s="8">
        <v>32.299999999999997</v>
      </c>
      <c r="C1198" s="8">
        <v>5.05</v>
      </c>
      <c r="D1198" s="8" t="s">
        <v>2382</v>
      </c>
      <c r="E1198" s="8" t="s">
        <v>2380</v>
      </c>
      <c r="F1198" s="8" t="s">
        <v>2380</v>
      </c>
      <c r="G1198" s="8" t="s">
        <v>2381</v>
      </c>
      <c r="H1198" s="8" t="s">
        <v>2380</v>
      </c>
      <c r="I1198" s="12">
        <f t="shared" si="90"/>
        <v>0</v>
      </c>
      <c r="J1198" s="12" t="str">
        <f t="shared" si="91"/>
        <v>No</v>
      </c>
      <c r="K1198" s="12" t="str">
        <f t="shared" si="92"/>
        <v>Yes</v>
      </c>
      <c r="L1198" s="12" t="str">
        <f t="shared" si="93"/>
        <v>Obesity</v>
      </c>
      <c r="M1198" s="12" t="str">
        <f t="shared" si="94"/>
        <v>Normal</v>
      </c>
    </row>
    <row r="1199" spans="1:13" x14ac:dyDescent="0.3">
      <c r="A1199" s="8" t="s">
        <v>1173</v>
      </c>
      <c r="B1199" s="8">
        <v>39.700000000000003</v>
      </c>
      <c r="C1199" s="8">
        <v>7.34</v>
      </c>
      <c r="D1199" s="8" t="s">
        <v>2380</v>
      </c>
      <c r="E1199" s="8" t="s">
        <v>2380</v>
      </c>
      <c r="F1199" s="8" t="s">
        <v>2380</v>
      </c>
      <c r="G1199" s="8" t="s">
        <v>2381</v>
      </c>
      <c r="H1199" s="8" t="s">
        <v>2380</v>
      </c>
      <c r="I1199" s="12">
        <f t="shared" si="90"/>
        <v>0</v>
      </c>
      <c r="J1199" s="12" t="str">
        <f t="shared" si="91"/>
        <v>No</v>
      </c>
      <c r="K1199" s="12" t="str">
        <f t="shared" si="92"/>
        <v>No</v>
      </c>
      <c r="L1199" s="12" t="str">
        <f t="shared" si="93"/>
        <v>Obesity</v>
      </c>
      <c r="M1199" s="12" t="str">
        <f t="shared" si="94"/>
        <v>Diabetes</v>
      </c>
    </row>
    <row r="1200" spans="1:13" x14ac:dyDescent="0.3">
      <c r="A1200" s="8" t="s">
        <v>1172</v>
      </c>
      <c r="B1200" s="8">
        <v>35.97</v>
      </c>
      <c r="C1200" s="8">
        <v>8.1300000000000008</v>
      </c>
      <c r="D1200" s="8" t="s">
        <v>2380</v>
      </c>
      <c r="E1200" s="8" t="s">
        <v>2380</v>
      </c>
      <c r="F1200" s="8" t="s">
        <v>2380</v>
      </c>
      <c r="G1200" s="8" t="s">
        <v>2381</v>
      </c>
      <c r="H1200" s="8" t="s">
        <v>2380</v>
      </c>
      <c r="I1200" s="12">
        <f t="shared" si="90"/>
        <v>0</v>
      </c>
      <c r="J1200" s="12" t="str">
        <f t="shared" si="91"/>
        <v>No</v>
      </c>
      <c r="K1200" s="12" t="str">
        <f t="shared" si="92"/>
        <v>No</v>
      </c>
      <c r="L1200" s="12" t="str">
        <f t="shared" si="93"/>
        <v>Obesity</v>
      </c>
      <c r="M1200" s="12" t="str">
        <f t="shared" si="94"/>
        <v>Diabetes</v>
      </c>
    </row>
    <row r="1201" spans="1:13" x14ac:dyDescent="0.3">
      <c r="A1201" s="8" t="s">
        <v>1171</v>
      </c>
      <c r="B1201" s="8">
        <v>25.86</v>
      </c>
      <c r="C1201" s="8">
        <v>6.68</v>
      </c>
      <c r="D1201" s="8" t="s">
        <v>2382</v>
      </c>
      <c r="E1201" s="8" t="s">
        <v>2380</v>
      </c>
      <c r="F1201" s="8" t="s">
        <v>2380</v>
      </c>
      <c r="G1201" s="8">
        <v>1</v>
      </c>
      <c r="H1201" s="8" t="s">
        <v>2380</v>
      </c>
      <c r="I1201" s="12">
        <f t="shared" si="90"/>
        <v>1</v>
      </c>
      <c r="J1201" s="12" t="str">
        <f t="shared" si="91"/>
        <v>No</v>
      </c>
      <c r="K1201" s="12" t="str">
        <f t="shared" si="92"/>
        <v>Yes</v>
      </c>
      <c r="L1201" s="12" t="str">
        <f t="shared" si="93"/>
        <v>Overweight</v>
      </c>
      <c r="M1201" s="12" t="str">
        <f t="shared" si="94"/>
        <v>Diabetes</v>
      </c>
    </row>
    <row r="1202" spans="1:13" x14ac:dyDescent="0.3">
      <c r="A1202" s="8" t="s">
        <v>1170</v>
      </c>
      <c r="B1202" s="8">
        <v>30.03</v>
      </c>
      <c r="C1202" s="8">
        <v>11.51</v>
      </c>
      <c r="D1202" s="8" t="s">
        <v>2380</v>
      </c>
      <c r="E1202" s="8" t="s">
        <v>2380</v>
      </c>
      <c r="F1202" s="8" t="s">
        <v>2380</v>
      </c>
      <c r="G1202" s="8" t="s">
        <v>2381</v>
      </c>
      <c r="H1202" s="8" t="s">
        <v>2380</v>
      </c>
      <c r="I1202" s="12">
        <f t="shared" si="90"/>
        <v>0</v>
      </c>
      <c r="J1202" s="12" t="str">
        <f t="shared" si="91"/>
        <v>No</v>
      </c>
      <c r="K1202" s="12" t="str">
        <f t="shared" si="92"/>
        <v>No</v>
      </c>
      <c r="L1202" s="12" t="str">
        <f t="shared" si="93"/>
        <v>Obesity</v>
      </c>
      <c r="M1202" s="12" t="str">
        <f t="shared" si="94"/>
        <v>Diabetes</v>
      </c>
    </row>
    <row r="1203" spans="1:13" x14ac:dyDescent="0.3">
      <c r="A1203" s="8" t="s">
        <v>1169</v>
      </c>
      <c r="B1203" s="8">
        <v>25.76</v>
      </c>
      <c r="C1203" s="8">
        <v>6.02</v>
      </c>
      <c r="D1203" s="8" t="s">
        <v>2382</v>
      </c>
      <c r="E1203" s="8" t="s">
        <v>2380</v>
      </c>
      <c r="F1203" s="8" t="s">
        <v>2383</v>
      </c>
      <c r="G1203" s="8">
        <v>1</v>
      </c>
      <c r="H1203" s="8" t="s">
        <v>2380</v>
      </c>
      <c r="I1203" s="12">
        <f t="shared" si="90"/>
        <v>1</v>
      </c>
      <c r="J1203" s="12" t="str">
        <f t="shared" si="91"/>
        <v>No</v>
      </c>
      <c r="K1203" s="12" t="str">
        <f t="shared" si="92"/>
        <v>Yes</v>
      </c>
      <c r="L1203" s="12" t="str">
        <f t="shared" si="93"/>
        <v>Overweight</v>
      </c>
      <c r="M1203" s="12" t="str">
        <f t="shared" si="94"/>
        <v>Prediabetes</v>
      </c>
    </row>
    <row r="1204" spans="1:13" x14ac:dyDescent="0.3">
      <c r="A1204" s="8" t="s">
        <v>1168</v>
      </c>
      <c r="B1204" s="8">
        <v>22.42</v>
      </c>
      <c r="C1204" s="8">
        <v>7.96</v>
      </c>
      <c r="D1204" s="8" t="s">
        <v>2380</v>
      </c>
      <c r="E1204" s="8" t="s">
        <v>2380</v>
      </c>
      <c r="F1204" s="8" t="s">
        <v>2380</v>
      </c>
      <c r="G1204" s="8" t="s">
        <v>2381</v>
      </c>
      <c r="H1204" s="8" t="s">
        <v>2380</v>
      </c>
      <c r="I1204" s="12">
        <f t="shared" si="90"/>
        <v>0</v>
      </c>
      <c r="J1204" s="12" t="str">
        <f t="shared" si="91"/>
        <v>No</v>
      </c>
      <c r="K1204" s="12" t="str">
        <f t="shared" si="92"/>
        <v>No</v>
      </c>
      <c r="L1204" s="12" t="str">
        <f t="shared" si="93"/>
        <v>Normal Weight</v>
      </c>
      <c r="M1204" s="12" t="str">
        <f t="shared" si="94"/>
        <v>Diabetes</v>
      </c>
    </row>
    <row r="1205" spans="1:13" x14ac:dyDescent="0.3">
      <c r="A1205" s="8" t="s">
        <v>1167</v>
      </c>
      <c r="B1205" s="8">
        <v>33.18</v>
      </c>
      <c r="C1205" s="8">
        <v>6.01</v>
      </c>
      <c r="D1205" s="8" t="s">
        <v>2382</v>
      </c>
      <c r="E1205" s="8" t="s">
        <v>2380</v>
      </c>
      <c r="F1205" s="8" t="s">
        <v>2380</v>
      </c>
      <c r="G1205" s="8">
        <v>1</v>
      </c>
      <c r="H1205" s="8" t="s">
        <v>2380</v>
      </c>
      <c r="I1205" s="12">
        <f t="shared" si="90"/>
        <v>1</v>
      </c>
      <c r="J1205" s="12" t="str">
        <f t="shared" si="91"/>
        <v>No</v>
      </c>
      <c r="K1205" s="12" t="str">
        <f t="shared" si="92"/>
        <v>Yes</v>
      </c>
      <c r="L1205" s="12" t="str">
        <f t="shared" si="93"/>
        <v>Obesity</v>
      </c>
      <c r="M1205" s="12" t="str">
        <f t="shared" si="94"/>
        <v>Prediabetes</v>
      </c>
    </row>
    <row r="1206" spans="1:13" x14ac:dyDescent="0.3">
      <c r="A1206" s="8" t="s">
        <v>1166</v>
      </c>
      <c r="B1206" s="8">
        <v>43.04</v>
      </c>
      <c r="C1206" s="8">
        <v>5.9</v>
      </c>
      <c r="D1206" s="8" t="s">
        <v>2382</v>
      </c>
      <c r="E1206" s="8" t="s">
        <v>2380</v>
      </c>
      <c r="F1206" s="8" t="s">
        <v>2380</v>
      </c>
      <c r="G1206" s="8" t="s">
        <v>2381</v>
      </c>
      <c r="H1206" s="8" t="s">
        <v>2380</v>
      </c>
      <c r="I1206" s="12">
        <f t="shared" si="90"/>
        <v>0</v>
      </c>
      <c r="J1206" s="12" t="str">
        <f t="shared" si="91"/>
        <v>No</v>
      </c>
      <c r="K1206" s="12" t="str">
        <f t="shared" si="92"/>
        <v>Yes</v>
      </c>
      <c r="L1206" s="12" t="str">
        <f t="shared" si="93"/>
        <v>Obesity</v>
      </c>
      <c r="M1206" s="12" t="str">
        <f t="shared" si="94"/>
        <v>Prediabetes</v>
      </c>
    </row>
    <row r="1207" spans="1:13" x14ac:dyDescent="0.3">
      <c r="A1207" s="8" t="s">
        <v>1165</v>
      </c>
      <c r="B1207" s="8">
        <v>34.15</v>
      </c>
      <c r="C1207" s="8">
        <v>4.49</v>
      </c>
      <c r="D1207" s="8" t="s">
        <v>2382</v>
      </c>
      <c r="E1207" s="8" t="s">
        <v>2380</v>
      </c>
      <c r="F1207" s="8" t="s">
        <v>2380</v>
      </c>
      <c r="G1207" s="8">
        <v>1</v>
      </c>
      <c r="H1207" s="8" t="s">
        <v>2380</v>
      </c>
      <c r="I1207" s="12">
        <f t="shared" si="90"/>
        <v>1</v>
      </c>
      <c r="J1207" s="12" t="str">
        <f t="shared" si="91"/>
        <v>No</v>
      </c>
      <c r="K1207" s="12" t="str">
        <f t="shared" si="92"/>
        <v>Yes</v>
      </c>
      <c r="L1207" s="12" t="str">
        <f t="shared" si="93"/>
        <v>Obesity</v>
      </c>
      <c r="M1207" s="12" t="str">
        <f t="shared" si="94"/>
        <v>Normal</v>
      </c>
    </row>
    <row r="1208" spans="1:13" x14ac:dyDescent="0.3">
      <c r="A1208" s="8" t="s">
        <v>1164</v>
      </c>
      <c r="B1208" s="8">
        <v>25.78</v>
      </c>
      <c r="C1208" s="8">
        <v>6.25</v>
      </c>
      <c r="D1208" s="8" t="s">
        <v>2380</v>
      </c>
      <c r="E1208" s="8" t="s">
        <v>2380</v>
      </c>
      <c r="F1208" s="8" t="s">
        <v>2380</v>
      </c>
      <c r="G1208" s="8" t="s">
        <v>2381</v>
      </c>
      <c r="H1208" s="8" t="s">
        <v>2380</v>
      </c>
      <c r="I1208" s="12">
        <f t="shared" si="90"/>
        <v>0</v>
      </c>
      <c r="J1208" s="12" t="str">
        <f t="shared" si="91"/>
        <v>No</v>
      </c>
      <c r="K1208" s="12" t="str">
        <f t="shared" si="92"/>
        <v>No</v>
      </c>
      <c r="L1208" s="12" t="str">
        <f t="shared" si="93"/>
        <v>Overweight</v>
      </c>
      <c r="M1208" s="12" t="str">
        <f t="shared" si="94"/>
        <v>Prediabetes</v>
      </c>
    </row>
    <row r="1209" spans="1:13" x14ac:dyDescent="0.3">
      <c r="A1209" s="8" t="s">
        <v>1163</v>
      </c>
      <c r="B1209" s="8">
        <v>21.02</v>
      </c>
      <c r="C1209" s="8">
        <v>9.6199999999999992</v>
      </c>
      <c r="D1209" s="8" t="s">
        <v>2382</v>
      </c>
      <c r="E1209" s="8" t="s">
        <v>2380</v>
      </c>
      <c r="F1209" s="8" t="s">
        <v>2383</v>
      </c>
      <c r="G1209" s="8">
        <v>1</v>
      </c>
      <c r="H1209" s="8" t="s">
        <v>2380</v>
      </c>
      <c r="I1209" s="12">
        <f t="shared" si="90"/>
        <v>1</v>
      </c>
      <c r="J1209" s="12" t="str">
        <f t="shared" si="91"/>
        <v>No</v>
      </c>
      <c r="K1209" s="12" t="str">
        <f t="shared" si="92"/>
        <v>Yes</v>
      </c>
      <c r="L1209" s="12" t="str">
        <f t="shared" si="93"/>
        <v>Normal Weight</v>
      </c>
      <c r="M1209" s="12" t="str">
        <f t="shared" si="94"/>
        <v>Diabetes</v>
      </c>
    </row>
    <row r="1210" spans="1:13" x14ac:dyDescent="0.3">
      <c r="A1210" s="8" t="s">
        <v>1162</v>
      </c>
      <c r="B1210" s="8">
        <v>37.51</v>
      </c>
      <c r="C1210" s="8">
        <v>11.06</v>
      </c>
      <c r="D1210" s="8" t="s">
        <v>2380</v>
      </c>
      <c r="E1210" s="8" t="s">
        <v>2380</v>
      </c>
      <c r="F1210" s="8" t="s">
        <v>2380</v>
      </c>
      <c r="G1210" s="8">
        <v>2</v>
      </c>
      <c r="H1210" s="8" t="s">
        <v>2380</v>
      </c>
      <c r="I1210" s="12">
        <f t="shared" si="90"/>
        <v>2</v>
      </c>
      <c r="J1210" s="12" t="str">
        <f t="shared" si="91"/>
        <v>No</v>
      </c>
      <c r="K1210" s="12" t="str">
        <f t="shared" si="92"/>
        <v>No</v>
      </c>
      <c r="L1210" s="12" t="str">
        <f t="shared" si="93"/>
        <v>Obesity</v>
      </c>
      <c r="M1210" s="12" t="str">
        <f t="shared" si="94"/>
        <v>Diabetes</v>
      </c>
    </row>
    <row r="1211" spans="1:13" x14ac:dyDescent="0.3">
      <c r="A1211" s="8" t="s">
        <v>1161</v>
      </c>
      <c r="B1211" s="8">
        <v>25.745000000000001</v>
      </c>
      <c r="C1211" s="8">
        <v>6.11</v>
      </c>
      <c r="D1211" s="8" t="s">
        <v>2382</v>
      </c>
      <c r="E1211" s="8" t="s">
        <v>2380</v>
      </c>
      <c r="F1211" s="8" t="s">
        <v>2380</v>
      </c>
      <c r="G1211" s="8" t="s">
        <v>2381</v>
      </c>
      <c r="H1211" s="8" t="s">
        <v>2380</v>
      </c>
      <c r="I1211" s="12">
        <f t="shared" si="90"/>
        <v>0</v>
      </c>
      <c r="J1211" s="12" t="str">
        <f t="shared" si="91"/>
        <v>No</v>
      </c>
      <c r="K1211" s="12" t="str">
        <f t="shared" si="92"/>
        <v>Yes</v>
      </c>
      <c r="L1211" s="12" t="str">
        <f t="shared" si="93"/>
        <v>Overweight</v>
      </c>
      <c r="M1211" s="12" t="str">
        <f t="shared" si="94"/>
        <v>Prediabetes</v>
      </c>
    </row>
    <row r="1212" spans="1:13" x14ac:dyDescent="0.3">
      <c r="A1212" s="8" t="s">
        <v>1160</v>
      </c>
      <c r="B1212" s="8">
        <v>31.35</v>
      </c>
      <c r="C1212" s="8">
        <v>11.49</v>
      </c>
      <c r="D1212" s="8" t="s">
        <v>2380</v>
      </c>
      <c r="E1212" s="8" t="s">
        <v>2380</v>
      </c>
      <c r="F1212" s="8" t="s">
        <v>2380</v>
      </c>
      <c r="G1212" s="8">
        <v>2</v>
      </c>
      <c r="H1212" s="8" t="s">
        <v>2380</v>
      </c>
      <c r="I1212" s="12">
        <f t="shared" si="90"/>
        <v>2</v>
      </c>
      <c r="J1212" s="12" t="str">
        <f t="shared" si="91"/>
        <v>No</v>
      </c>
      <c r="K1212" s="12" t="str">
        <f t="shared" si="92"/>
        <v>No</v>
      </c>
      <c r="L1212" s="12" t="str">
        <f t="shared" si="93"/>
        <v>Obesity</v>
      </c>
      <c r="M1212" s="12" t="str">
        <f t="shared" si="94"/>
        <v>Diabetes</v>
      </c>
    </row>
    <row r="1213" spans="1:13" x14ac:dyDescent="0.3">
      <c r="A1213" s="8" t="s">
        <v>1159</v>
      </c>
      <c r="B1213" s="8">
        <v>29.83</v>
      </c>
      <c r="C1213" s="8">
        <v>8.68</v>
      </c>
      <c r="D1213" s="8" t="s">
        <v>2380</v>
      </c>
      <c r="E1213" s="8" t="s">
        <v>2380</v>
      </c>
      <c r="F1213" s="8" t="s">
        <v>2380</v>
      </c>
      <c r="G1213" s="8">
        <v>2</v>
      </c>
      <c r="H1213" s="8" t="s">
        <v>2380</v>
      </c>
      <c r="I1213" s="12">
        <f t="shared" si="90"/>
        <v>2</v>
      </c>
      <c r="J1213" s="12" t="str">
        <f t="shared" si="91"/>
        <v>No</v>
      </c>
      <c r="K1213" s="12" t="str">
        <f t="shared" si="92"/>
        <v>No</v>
      </c>
      <c r="L1213" s="12" t="str">
        <f t="shared" si="93"/>
        <v>Overweight</v>
      </c>
      <c r="M1213" s="12" t="str">
        <f t="shared" si="94"/>
        <v>Diabetes</v>
      </c>
    </row>
    <row r="1214" spans="1:13" x14ac:dyDescent="0.3">
      <c r="A1214" s="8" t="s">
        <v>1158</v>
      </c>
      <c r="B1214" s="8">
        <v>25.49</v>
      </c>
      <c r="C1214" s="8">
        <v>5.68</v>
      </c>
      <c r="D1214" s="8" t="s">
        <v>2382</v>
      </c>
      <c r="E1214" s="8" t="s">
        <v>2380</v>
      </c>
      <c r="F1214" s="8" t="s">
        <v>2383</v>
      </c>
      <c r="G1214" s="8">
        <v>1</v>
      </c>
      <c r="H1214" s="8" t="s">
        <v>2380</v>
      </c>
      <c r="I1214" s="12">
        <f t="shared" si="90"/>
        <v>1</v>
      </c>
      <c r="J1214" s="12" t="str">
        <f t="shared" si="91"/>
        <v>No</v>
      </c>
      <c r="K1214" s="12" t="str">
        <f t="shared" si="92"/>
        <v>Yes</v>
      </c>
      <c r="L1214" s="12" t="str">
        <f t="shared" si="93"/>
        <v>Overweight</v>
      </c>
      <c r="M1214" s="12" t="str">
        <f t="shared" si="94"/>
        <v>Normal</v>
      </c>
    </row>
    <row r="1215" spans="1:13" x14ac:dyDescent="0.3">
      <c r="A1215" s="8" t="s">
        <v>1157</v>
      </c>
      <c r="B1215" s="8">
        <v>34.1</v>
      </c>
      <c r="C1215" s="8">
        <v>8.4499999999999993</v>
      </c>
      <c r="D1215" s="8" t="s">
        <v>2380</v>
      </c>
      <c r="E1215" s="8" t="s">
        <v>2380</v>
      </c>
      <c r="F1215" s="8" t="s">
        <v>2380</v>
      </c>
      <c r="G1215" s="8" t="s">
        <v>2381</v>
      </c>
      <c r="H1215" s="8" t="s">
        <v>2380</v>
      </c>
      <c r="I1215" s="12">
        <f t="shared" si="90"/>
        <v>0</v>
      </c>
      <c r="J1215" s="12" t="str">
        <f t="shared" si="91"/>
        <v>No</v>
      </c>
      <c r="K1215" s="12" t="str">
        <f t="shared" si="92"/>
        <v>No</v>
      </c>
      <c r="L1215" s="12" t="str">
        <f t="shared" si="93"/>
        <v>Obesity</v>
      </c>
      <c r="M1215" s="12" t="str">
        <f t="shared" si="94"/>
        <v>Diabetes</v>
      </c>
    </row>
    <row r="1216" spans="1:13" x14ac:dyDescent="0.3">
      <c r="A1216" s="8" t="s">
        <v>1156</v>
      </c>
      <c r="B1216" s="8">
        <v>25.84</v>
      </c>
      <c r="C1216" s="8">
        <v>8.51</v>
      </c>
      <c r="D1216" s="8" t="s">
        <v>2380</v>
      </c>
      <c r="E1216" s="8" t="s">
        <v>2380</v>
      </c>
      <c r="F1216" s="8" t="s">
        <v>2380</v>
      </c>
      <c r="G1216" s="8">
        <v>2</v>
      </c>
      <c r="H1216" s="8" t="s">
        <v>2380</v>
      </c>
      <c r="I1216" s="12">
        <f t="shared" si="90"/>
        <v>2</v>
      </c>
      <c r="J1216" s="12" t="str">
        <f t="shared" si="91"/>
        <v>No</v>
      </c>
      <c r="K1216" s="12" t="str">
        <f t="shared" si="92"/>
        <v>No</v>
      </c>
      <c r="L1216" s="12" t="str">
        <f t="shared" si="93"/>
        <v>Overweight</v>
      </c>
      <c r="M1216" s="12" t="str">
        <f t="shared" si="94"/>
        <v>Diabetes</v>
      </c>
    </row>
    <row r="1217" spans="1:13" x14ac:dyDescent="0.3">
      <c r="A1217" s="8" t="s">
        <v>1155</v>
      </c>
      <c r="B1217" s="8">
        <v>20.6</v>
      </c>
      <c r="C1217" s="8">
        <v>7.62</v>
      </c>
      <c r="D1217" s="8" t="s">
        <v>2380</v>
      </c>
      <c r="E1217" s="8" t="s">
        <v>2380</v>
      </c>
      <c r="F1217" s="8" t="s">
        <v>2380</v>
      </c>
      <c r="G1217" s="8" t="s">
        <v>2381</v>
      </c>
      <c r="H1217" s="8" t="s">
        <v>2380</v>
      </c>
      <c r="I1217" s="12">
        <f t="shared" si="90"/>
        <v>0</v>
      </c>
      <c r="J1217" s="12" t="str">
        <f t="shared" si="91"/>
        <v>No</v>
      </c>
      <c r="K1217" s="12" t="str">
        <f t="shared" si="92"/>
        <v>No</v>
      </c>
      <c r="L1217" s="12" t="str">
        <f t="shared" si="93"/>
        <v>Normal Weight</v>
      </c>
      <c r="M1217" s="12" t="str">
        <f t="shared" si="94"/>
        <v>Diabetes</v>
      </c>
    </row>
    <row r="1218" spans="1:13" x14ac:dyDescent="0.3">
      <c r="A1218" s="8" t="s">
        <v>1154</v>
      </c>
      <c r="B1218" s="8">
        <v>28.88</v>
      </c>
      <c r="C1218" s="8">
        <v>10.18</v>
      </c>
      <c r="D1218" s="8" t="s">
        <v>2380</v>
      </c>
      <c r="E1218" s="8" t="s">
        <v>2380</v>
      </c>
      <c r="F1218" s="8" t="s">
        <v>2380</v>
      </c>
      <c r="G1218" s="8" t="s">
        <v>2381</v>
      </c>
      <c r="H1218" s="8" t="s">
        <v>2380</v>
      </c>
      <c r="I1218" s="12">
        <f t="shared" si="90"/>
        <v>0</v>
      </c>
      <c r="J1218" s="12" t="str">
        <f t="shared" si="91"/>
        <v>No</v>
      </c>
      <c r="K1218" s="12" t="str">
        <f t="shared" si="92"/>
        <v>No</v>
      </c>
      <c r="L1218" s="12" t="str">
        <f t="shared" si="93"/>
        <v>Overweight</v>
      </c>
      <c r="M1218" s="12" t="str">
        <f t="shared" si="94"/>
        <v>Diabetes</v>
      </c>
    </row>
    <row r="1219" spans="1:13" x14ac:dyDescent="0.3">
      <c r="A1219" s="8" t="s">
        <v>1153</v>
      </c>
      <c r="B1219" s="8">
        <v>28.24</v>
      </c>
      <c r="C1219" s="8">
        <v>5.36</v>
      </c>
      <c r="D1219" s="8" t="s">
        <v>2380</v>
      </c>
      <c r="E1219" s="8" t="s">
        <v>2380</v>
      </c>
      <c r="F1219" s="8" t="s">
        <v>2380</v>
      </c>
      <c r="G1219" s="8" t="s">
        <v>2381</v>
      </c>
      <c r="H1219" s="8" t="s">
        <v>2380</v>
      </c>
      <c r="I1219" s="12">
        <f t="shared" ref="I1219:I1282" si="95">IF(G1219="No major surgery",0,G1219)</f>
        <v>0</v>
      </c>
      <c r="J1219" s="12" t="str">
        <f t="shared" ref="J1219:J1282" si="96">PROPER(H1219)</f>
        <v>No</v>
      </c>
      <c r="K1219" s="12" t="str">
        <f t="shared" ref="K1219:K1282" si="97">PROPER(D1219)</f>
        <v>No</v>
      </c>
      <c r="L1219" s="12" t="str">
        <f t="shared" ref="L1219:L1282" si="98">IF(B1219&lt;18.5,"Underweight",IF(B1219&lt;25,"Normal Weight",IF(B1219&lt;30,"Overweight","Obesity")))</f>
        <v>Overweight</v>
      </c>
      <c r="M1219" s="12" t="str">
        <f t="shared" ref="M1219:M1282" si="99">IF(C1219&lt;5.7,"Normal",IF(C1219&lt;6.5,"Prediabetes","Diabetes"))</f>
        <v>Normal</v>
      </c>
    </row>
    <row r="1220" spans="1:13" x14ac:dyDescent="0.3">
      <c r="A1220" s="8" t="s">
        <v>1152</v>
      </c>
      <c r="B1220" s="8">
        <v>25.46</v>
      </c>
      <c r="C1220" s="8">
        <v>11.78</v>
      </c>
      <c r="D1220" s="8" t="s">
        <v>2382</v>
      </c>
      <c r="E1220" s="8" t="s">
        <v>2380</v>
      </c>
      <c r="F1220" s="8" t="s">
        <v>2380</v>
      </c>
      <c r="G1220" s="8">
        <v>1</v>
      </c>
      <c r="H1220" s="8" t="s">
        <v>2380</v>
      </c>
      <c r="I1220" s="12">
        <f t="shared" si="95"/>
        <v>1</v>
      </c>
      <c r="J1220" s="12" t="str">
        <f t="shared" si="96"/>
        <v>No</v>
      </c>
      <c r="K1220" s="12" t="str">
        <f t="shared" si="97"/>
        <v>Yes</v>
      </c>
      <c r="L1220" s="12" t="str">
        <f t="shared" si="98"/>
        <v>Overweight</v>
      </c>
      <c r="M1220" s="12" t="str">
        <f t="shared" si="99"/>
        <v>Diabetes</v>
      </c>
    </row>
    <row r="1221" spans="1:13" x14ac:dyDescent="0.3">
      <c r="A1221" s="8" t="s">
        <v>1151</v>
      </c>
      <c r="B1221" s="8">
        <v>29.64</v>
      </c>
      <c r="C1221" s="8">
        <v>10.82</v>
      </c>
      <c r="D1221" s="8" t="s">
        <v>2382</v>
      </c>
      <c r="E1221" s="8" t="s">
        <v>2380</v>
      </c>
      <c r="F1221" s="8" t="s">
        <v>2380</v>
      </c>
      <c r="G1221" s="8" t="s">
        <v>2381</v>
      </c>
      <c r="H1221" s="8" t="s">
        <v>2380</v>
      </c>
      <c r="I1221" s="12">
        <f t="shared" si="95"/>
        <v>0</v>
      </c>
      <c r="J1221" s="12" t="str">
        <f t="shared" si="96"/>
        <v>No</v>
      </c>
      <c r="K1221" s="12" t="str">
        <f t="shared" si="97"/>
        <v>Yes</v>
      </c>
      <c r="L1221" s="12" t="str">
        <f t="shared" si="98"/>
        <v>Overweight</v>
      </c>
      <c r="M1221" s="12" t="str">
        <f t="shared" si="99"/>
        <v>Diabetes</v>
      </c>
    </row>
    <row r="1222" spans="1:13" x14ac:dyDescent="0.3">
      <c r="A1222" s="8" t="s">
        <v>1150</v>
      </c>
      <c r="B1222" s="8">
        <v>31.27</v>
      </c>
      <c r="C1222" s="8">
        <v>7.73</v>
      </c>
      <c r="D1222" s="8" t="s">
        <v>2382</v>
      </c>
      <c r="E1222" s="8" t="s">
        <v>2380</v>
      </c>
      <c r="F1222" s="8" t="s">
        <v>2380</v>
      </c>
      <c r="G1222" s="8">
        <v>1</v>
      </c>
      <c r="H1222" s="8" t="s">
        <v>2380</v>
      </c>
      <c r="I1222" s="12">
        <f t="shared" si="95"/>
        <v>1</v>
      </c>
      <c r="J1222" s="12" t="str">
        <f t="shared" si="96"/>
        <v>No</v>
      </c>
      <c r="K1222" s="12" t="str">
        <f t="shared" si="97"/>
        <v>Yes</v>
      </c>
      <c r="L1222" s="12" t="str">
        <f t="shared" si="98"/>
        <v>Obesity</v>
      </c>
      <c r="M1222" s="12" t="str">
        <f t="shared" si="99"/>
        <v>Diabetes</v>
      </c>
    </row>
    <row r="1223" spans="1:13" x14ac:dyDescent="0.3">
      <c r="A1223" s="8" t="s">
        <v>1149</v>
      </c>
      <c r="B1223" s="8">
        <v>19.95</v>
      </c>
      <c r="C1223" s="8">
        <v>6.24</v>
      </c>
      <c r="D1223" s="8" t="s">
        <v>2382</v>
      </c>
      <c r="E1223" s="8" t="s">
        <v>2380</v>
      </c>
      <c r="F1223" s="8" t="s">
        <v>2380</v>
      </c>
      <c r="G1223" s="8" t="s">
        <v>2381</v>
      </c>
      <c r="H1223" s="8" t="s">
        <v>2380</v>
      </c>
      <c r="I1223" s="12">
        <f t="shared" si="95"/>
        <v>0</v>
      </c>
      <c r="J1223" s="12" t="str">
        <f t="shared" si="96"/>
        <v>No</v>
      </c>
      <c r="K1223" s="12" t="str">
        <f t="shared" si="97"/>
        <v>Yes</v>
      </c>
      <c r="L1223" s="12" t="str">
        <f t="shared" si="98"/>
        <v>Normal Weight</v>
      </c>
      <c r="M1223" s="12" t="str">
        <f t="shared" si="99"/>
        <v>Prediabetes</v>
      </c>
    </row>
    <row r="1224" spans="1:13" x14ac:dyDescent="0.3">
      <c r="A1224" s="8" t="s">
        <v>1148</v>
      </c>
      <c r="B1224" s="8">
        <v>21.3</v>
      </c>
      <c r="C1224" s="8">
        <v>10.42</v>
      </c>
      <c r="D1224" s="8" t="s">
        <v>2380</v>
      </c>
      <c r="E1224" s="8" t="s">
        <v>2380</v>
      </c>
      <c r="F1224" s="8" t="s">
        <v>2380</v>
      </c>
      <c r="G1224" s="8">
        <v>2</v>
      </c>
      <c r="H1224" s="8" t="s">
        <v>2380</v>
      </c>
      <c r="I1224" s="12">
        <f t="shared" si="95"/>
        <v>2</v>
      </c>
      <c r="J1224" s="12" t="str">
        <f t="shared" si="96"/>
        <v>No</v>
      </c>
      <c r="K1224" s="12" t="str">
        <f t="shared" si="97"/>
        <v>No</v>
      </c>
      <c r="L1224" s="12" t="str">
        <f t="shared" si="98"/>
        <v>Normal Weight</v>
      </c>
      <c r="M1224" s="12" t="str">
        <f t="shared" si="99"/>
        <v>Diabetes</v>
      </c>
    </row>
    <row r="1225" spans="1:13" x14ac:dyDescent="0.3">
      <c r="A1225" s="8" t="s">
        <v>1147</v>
      </c>
      <c r="B1225" s="8">
        <v>31.635000000000002</v>
      </c>
      <c r="C1225" s="8">
        <v>11.11</v>
      </c>
      <c r="D1225" s="8" t="s">
        <v>2380</v>
      </c>
      <c r="E1225" s="8" t="s">
        <v>2380</v>
      </c>
      <c r="F1225" s="8" t="s">
        <v>2380</v>
      </c>
      <c r="G1225" s="8" t="s">
        <v>2381</v>
      </c>
      <c r="H1225" s="8" t="s">
        <v>2380</v>
      </c>
      <c r="I1225" s="12">
        <f t="shared" si="95"/>
        <v>0</v>
      </c>
      <c r="J1225" s="12" t="str">
        <f t="shared" si="96"/>
        <v>No</v>
      </c>
      <c r="K1225" s="12" t="str">
        <f t="shared" si="97"/>
        <v>No</v>
      </c>
      <c r="L1225" s="12" t="str">
        <f t="shared" si="98"/>
        <v>Obesity</v>
      </c>
      <c r="M1225" s="12" t="str">
        <f t="shared" si="99"/>
        <v>Diabetes</v>
      </c>
    </row>
    <row r="1226" spans="1:13" x14ac:dyDescent="0.3">
      <c r="A1226" s="8" t="s">
        <v>1146</v>
      </c>
      <c r="B1226" s="8">
        <v>23.9</v>
      </c>
      <c r="C1226" s="8">
        <v>7.67</v>
      </c>
      <c r="D1226" s="8" t="s">
        <v>2382</v>
      </c>
      <c r="E1226" s="8" t="s">
        <v>2380</v>
      </c>
      <c r="F1226" s="8" t="s">
        <v>2380</v>
      </c>
      <c r="G1226" s="8">
        <v>2</v>
      </c>
      <c r="H1226" s="8" t="s">
        <v>2380</v>
      </c>
      <c r="I1226" s="12">
        <f t="shared" si="95"/>
        <v>2</v>
      </c>
      <c r="J1226" s="12" t="str">
        <f t="shared" si="96"/>
        <v>No</v>
      </c>
      <c r="K1226" s="12" t="str">
        <f t="shared" si="97"/>
        <v>Yes</v>
      </c>
      <c r="L1226" s="12" t="str">
        <f t="shared" si="98"/>
        <v>Normal Weight</v>
      </c>
      <c r="M1226" s="12" t="str">
        <f t="shared" si="99"/>
        <v>Diabetes</v>
      </c>
    </row>
    <row r="1227" spans="1:13" x14ac:dyDescent="0.3">
      <c r="A1227" s="8" t="s">
        <v>1145</v>
      </c>
      <c r="B1227" s="8">
        <v>34.15</v>
      </c>
      <c r="C1227" s="8">
        <v>6.15</v>
      </c>
      <c r="D1227" s="8" t="s">
        <v>2380</v>
      </c>
      <c r="E1227" s="8" t="s">
        <v>2380</v>
      </c>
      <c r="F1227" s="8" t="s">
        <v>2380</v>
      </c>
      <c r="G1227" s="8" t="s">
        <v>2381</v>
      </c>
      <c r="H1227" s="8" t="s">
        <v>2380</v>
      </c>
      <c r="I1227" s="12">
        <f t="shared" si="95"/>
        <v>0</v>
      </c>
      <c r="J1227" s="12" t="str">
        <f t="shared" si="96"/>
        <v>No</v>
      </c>
      <c r="K1227" s="12" t="str">
        <f t="shared" si="97"/>
        <v>No</v>
      </c>
      <c r="L1227" s="12" t="str">
        <f t="shared" si="98"/>
        <v>Obesity</v>
      </c>
      <c r="M1227" s="12" t="str">
        <f t="shared" si="99"/>
        <v>Prediabetes</v>
      </c>
    </row>
    <row r="1228" spans="1:13" x14ac:dyDescent="0.3">
      <c r="A1228" s="8" t="s">
        <v>1144</v>
      </c>
      <c r="B1228" s="8">
        <v>28.71</v>
      </c>
      <c r="C1228" s="8">
        <v>5.71</v>
      </c>
      <c r="D1228" s="8" t="s">
        <v>2380</v>
      </c>
      <c r="E1228" s="8" t="s">
        <v>2380</v>
      </c>
      <c r="F1228" s="8" t="s">
        <v>2380</v>
      </c>
      <c r="G1228" s="8" t="s">
        <v>2381</v>
      </c>
      <c r="H1228" s="8" t="s">
        <v>2380</v>
      </c>
      <c r="I1228" s="12">
        <f t="shared" si="95"/>
        <v>0</v>
      </c>
      <c r="J1228" s="12" t="str">
        <f t="shared" si="96"/>
        <v>No</v>
      </c>
      <c r="K1228" s="12" t="str">
        <f t="shared" si="97"/>
        <v>No</v>
      </c>
      <c r="L1228" s="12" t="str">
        <f t="shared" si="98"/>
        <v>Overweight</v>
      </c>
      <c r="M1228" s="12" t="str">
        <f t="shared" si="99"/>
        <v>Prediabetes</v>
      </c>
    </row>
    <row r="1229" spans="1:13" x14ac:dyDescent="0.3">
      <c r="A1229" s="8" t="s">
        <v>1143</v>
      </c>
      <c r="B1229" s="8">
        <v>36.700000000000003</v>
      </c>
      <c r="C1229" s="8">
        <v>8.6999999999999993</v>
      </c>
      <c r="D1229" s="8" t="s">
        <v>2382</v>
      </c>
      <c r="E1229" s="8" t="s">
        <v>2380</v>
      </c>
      <c r="F1229" s="8" t="s">
        <v>2380</v>
      </c>
      <c r="G1229" s="8">
        <v>2</v>
      </c>
      <c r="H1229" s="8" t="s">
        <v>2380</v>
      </c>
      <c r="I1229" s="12">
        <f t="shared" si="95"/>
        <v>2</v>
      </c>
      <c r="J1229" s="12" t="str">
        <f t="shared" si="96"/>
        <v>No</v>
      </c>
      <c r="K1229" s="12" t="str">
        <f t="shared" si="97"/>
        <v>Yes</v>
      </c>
      <c r="L1229" s="12" t="str">
        <f t="shared" si="98"/>
        <v>Obesity</v>
      </c>
      <c r="M1229" s="12" t="str">
        <f t="shared" si="99"/>
        <v>Diabetes</v>
      </c>
    </row>
    <row r="1230" spans="1:13" x14ac:dyDescent="0.3">
      <c r="A1230" s="8" t="s">
        <v>1142</v>
      </c>
      <c r="B1230" s="8">
        <v>34.1</v>
      </c>
      <c r="C1230" s="8">
        <v>9.0399999999999991</v>
      </c>
      <c r="D1230" s="8" t="s">
        <v>2382</v>
      </c>
      <c r="E1230" s="8" t="s">
        <v>2380</v>
      </c>
      <c r="F1230" s="8" t="s">
        <v>2380</v>
      </c>
      <c r="G1230" s="8">
        <v>2</v>
      </c>
      <c r="H1230" s="8" t="s">
        <v>2380</v>
      </c>
      <c r="I1230" s="12">
        <f t="shared" si="95"/>
        <v>2</v>
      </c>
      <c r="J1230" s="12" t="str">
        <f t="shared" si="96"/>
        <v>No</v>
      </c>
      <c r="K1230" s="12" t="str">
        <f t="shared" si="97"/>
        <v>Yes</v>
      </c>
      <c r="L1230" s="12" t="str">
        <f t="shared" si="98"/>
        <v>Obesity</v>
      </c>
      <c r="M1230" s="12" t="str">
        <f t="shared" si="99"/>
        <v>Diabetes</v>
      </c>
    </row>
    <row r="1231" spans="1:13" x14ac:dyDescent="0.3">
      <c r="A1231" s="8" t="s">
        <v>1141</v>
      </c>
      <c r="B1231" s="8">
        <v>25.7</v>
      </c>
      <c r="C1231" s="8">
        <v>5.61</v>
      </c>
      <c r="D1231" s="8" t="s">
        <v>2380</v>
      </c>
      <c r="E1231" s="8" t="s">
        <v>2380</v>
      </c>
      <c r="F1231" s="8" t="s">
        <v>2380</v>
      </c>
      <c r="G1231" s="8" t="s">
        <v>2381</v>
      </c>
      <c r="H1231" s="8" t="s">
        <v>2380</v>
      </c>
      <c r="I1231" s="12">
        <f t="shared" si="95"/>
        <v>0</v>
      </c>
      <c r="J1231" s="12" t="str">
        <f t="shared" si="96"/>
        <v>No</v>
      </c>
      <c r="K1231" s="12" t="str">
        <f t="shared" si="97"/>
        <v>No</v>
      </c>
      <c r="L1231" s="12" t="str">
        <f t="shared" si="98"/>
        <v>Overweight</v>
      </c>
      <c r="M1231" s="12" t="str">
        <f t="shared" si="99"/>
        <v>Normal</v>
      </c>
    </row>
    <row r="1232" spans="1:13" x14ac:dyDescent="0.3">
      <c r="A1232" s="8" t="s">
        <v>1140</v>
      </c>
      <c r="B1232" s="8">
        <v>21.68</v>
      </c>
      <c r="C1232" s="8">
        <v>8.1199999999999992</v>
      </c>
      <c r="D1232" s="8" t="s">
        <v>2380</v>
      </c>
      <c r="E1232" s="8" t="s">
        <v>2380</v>
      </c>
      <c r="F1232" s="8" t="s">
        <v>2380</v>
      </c>
      <c r="G1232" s="8" t="s">
        <v>2381</v>
      </c>
      <c r="H1232" s="8" t="s">
        <v>2380</v>
      </c>
      <c r="I1232" s="12">
        <f t="shared" si="95"/>
        <v>0</v>
      </c>
      <c r="J1232" s="12" t="str">
        <f t="shared" si="96"/>
        <v>No</v>
      </c>
      <c r="K1232" s="12" t="str">
        <f t="shared" si="97"/>
        <v>No</v>
      </c>
      <c r="L1232" s="12" t="str">
        <f t="shared" si="98"/>
        <v>Normal Weight</v>
      </c>
      <c r="M1232" s="12" t="str">
        <f t="shared" si="99"/>
        <v>Diabetes</v>
      </c>
    </row>
    <row r="1233" spans="1:13" x14ac:dyDescent="0.3">
      <c r="A1233" s="8" t="s">
        <v>1139</v>
      </c>
      <c r="B1233" s="8">
        <v>25.175000000000001</v>
      </c>
      <c r="C1233" s="8">
        <v>4.74</v>
      </c>
      <c r="D1233" s="8" t="s">
        <v>2380</v>
      </c>
      <c r="E1233" s="8" t="s">
        <v>2380</v>
      </c>
      <c r="F1233" s="8" t="s">
        <v>2380</v>
      </c>
      <c r="G1233" s="8" t="s">
        <v>2381</v>
      </c>
      <c r="H1233" s="8" t="s">
        <v>2380</v>
      </c>
      <c r="I1233" s="12">
        <f t="shared" si="95"/>
        <v>0</v>
      </c>
      <c r="J1233" s="12" t="str">
        <f t="shared" si="96"/>
        <v>No</v>
      </c>
      <c r="K1233" s="12" t="str">
        <f t="shared" si="97"/>
        <v>No</v>
      </c>
      <c r="L1233" s="12" t="str">
        <f t="shared" si="98"/>
        <v>Overweight</v>
      </c>
      <c r="M1233" s="12" t="str">
        <f t="shared" si="99"/>
        <v>Normal</v>
      </c>
    </row>
    <row r="1234" spans="1:13" x14ac:dyDescent="0.3">
      <c r="A1234" s="8" t="s">
        <v>1138</v>
      </c>
      <c r="B1234" s="8">
        <v>44.77</v>
      </c>
      <c r="C1234" s="8">
        <v>4.0599999999999996</v>
      </c>
      <c r="D1234" s="8" t="s">
        <v>2380</v>
      </c>
      <c r="E1234" s="8" t="s">
        <v>2380</v>
      </c>
      <c r="F1234" s="8" t="s">
        <v>2380</v>
      </c>
      <c r="G1234" s="8">
        <v>2</v>
      </c>
      <c r="H1234" s="8" t="s">
        <v>2380</v>
      </c>
      <c r="I1234" s="12">
        <f t="shared" si="95"/>
        <v>2</v>
      </c>
      <c r="J1234" s="12" t="str">
        <f t="shared" si="96"/>
        <v>No</v>
      </c>
      <c r="K1234" s="12" t="str">
        <f t="shared" si="97"/>
        <v>No</v>
      </c>
      <c r="L1234" s="12" t="str">
        <f t="shared" si="98"/>
        <v>Obesity</v>
      </c>
      <c r="M1234" s="12" t="str">
        <f t="shared" si="99"/>
        <v>Normal</v>
      </c>
    </row>
    <row r="1235" spans="1:13" x14ac:dyDescent="0.3">
      <c r="A1235" s="8" t="s">
        <v>1137</v>
      </c>
      <c r="B1235" s="8">
        <v>37.07</v>
      </c>
      <c r="C1235" s="8">
        <v>5.69</v>
      </c>
      <c r="D1235" s="8" t="s">
        <v>2380</v>
      </c>
      <c r="E1235" s="8" t="s">
        <v>2380</v>
      </c>
      <c r="F1235" s="8" t="s">
        <v>2380</v>
      </c>
      <c r="G1235" s="8">
        <v>2</v>
      </c>
      <c r="H1235" s="8" t="s">
        <v>2380</v>
      </c>
      <c r="I1235" s="12">
        <f t="shared" si="95"/>
        <v>2</v>
      </c>
      <c r="J1235" s="12" t="str">
        <f t="shared" si="96"/>
        <v>No</v>
      </c>
      <c r="K1235" s="12" t="str">
        <f t="shared" si="97"/>
        <v>No</v>
      </c>
      <c r="L1235" s="12" t="str">
        <f t="shared" si="98"/>
        <v>Obesity</v>
      </c>
      <c r="M1235" s="12" t="str">
        <f t="shared" si="99"/>
        <v>Normal</v>
      </c>
    </row>
    <row r="1236" spans="1:13" x14ac:dyDescent="0.3">
      <c r="A1236" s="8" t="s">
        <v>1136</v>
      </c>
      <c r="B1236" s="8">
        <v>39.799999999999997</v>
      </c>
      <c r="C1236" s="8">
        <v>5.66</v>
      </c>
      <c r="D1236" s="8" t="s">
        <v>2380</v>
      </c>
      <c r="E1236" s="8" t="s">
        <v>2380</v>
      </c>
      <c r="F1236" s="8" t="s">
        <v>2383</v>
      </c>
      <c r="G1236" s="8">
        <v>1</v>
      </c>
      <c r="H1236" s="8" t="s">
        <v>2380</v>
      </c>
      <c r="I1236" s="12">
        <f t="shared" si="95"/>
        <v>1</v>
      </c>
      <c r="J1236" s="12" t="str">
        <f t="shared" si="96"/>
        <v>No</v>
      </c>
      <c r="K1236" s="12" t="str">
        <f t="shared" si="97"/>
        <v>No</v>
      </c>
      <c r="L1236" s="12" t="str">
        <f t="shared" si="98"/>
        <v>Obesity</v>
      </c>
      <c r="M1236" s="12" t="str">
        <f t="shared" si="99"/>
        <v>Normal</v>
      </c>
    </row>
    <row r="1237" spans="1:13" x14ac:dyDescent="0.3">
      <c r="A1237" s="8" t="s">
        <v>1135</v>
      </c>
      <c r="B1237" s="8">
        <v>26.36</v>
      </c>
      <c r="C1237" s="8">
        <v>4.32</v>
      </c>
      <c r="D1237" s="8" t="s">
        <v>2380</v>
      </c>
      <c r="E1237" s="8" t="s">
        <v>2380</v>
      </c>
      <c r="F1237" s="8" t="s">
        <v>2383</v>
      </c>
      <c r="G1237" s="8">
        <v>1</v>
      </c>
      <c r="H1237" s="8" t="s">
        <v>2380</v>
      </c>
      <c r="I1237" s="12">
        <f t="shared" si="95"/>
        <v>1</v>
      </c>
      <c r="J1237" s="12" t="str">
        <f t="shared" si="96"/>
        <v>No</v>
      </c>
      <c r="K1237" s="12" t="str">
        <f t="shared" si="97"/>
        <v>No</v>
      </c>
      <c r="L1237" s="12" t="str">
        <f t="shared" si="98"/>
        <v>Overweight</v>
      </c>
      <c r="M1237" s="12" t="str">
        <f t="shared" si="99"/>
        <v>Normal</v>
      </c>
    </row>
    <row r="1238" spans="1:13" x14ac:dyDescent="0.3">
      <c r="A1238" s="8" t="s">
        <v>1134</v>
      </c>
      <c r="B1238" s="8">
        <v>29.925000000000001</v>
      </c>
      <c r="C1238" s="8">
        <v>8.2899999999999991</v>
      </c>
      <c r="D1238" s="8" t="s">
        <v>2380</v>
      </c>
      <c r="E1238" s="8" t="s">
        <v>2380</v>
      </c>
      <c r="F1238" s="8" t="s">
        <v>2380</v>
      </c>
      <c r="G1238" s="8">
        <v>2</v>
      </c>
      <c r="H1238" s="8" t="s">
        <v>2380</v>
      </c>
      <c r="I1238" s="12">
        <f t="shared" si="95"/>
        <v>2</v>
      </c>
      <c r="J1238" s="12" t="str">
        <f t="shared" si="96"/>
        <v>No</v>
      </c>
      <c r="K1238" s="12" t="str">
        <f t="shared" si="97"/>
        <v>No</v>
      </c>
      <c r="L1238" s="12" t="str">
        <f t="shared" si="98"/>
        <v>Overweight</v>
      </c>
      <c r="M1238" s="12" t="str">
        <f t="shared" si="99"/>
        <v>Diabetes</v>
      </c>
    </row>
    <row r="1239" spans="1:13" x14ac:dyDescent="0.3">
      <c r="A1239" s="8" t="s">
        <v>1133</v>
      </c>
      <c r="B1239" s="8">
        <v>37.29</v>
      </c>
      <c r="C1239" s="8">
        <v>10.46</v>
      </c>
      <c r="D1239" s="8" t="s">
        <v>2380</v>
      </c>
      <c r="E1239" s="8" t="s">
        <v>2380</v>
      </c>
      <c r="F1239" s="8" t="s">
        <v>2380</v>
      </c>
      <c r="G1239" s="8" t="s">
        <v>2381</v>
      </c>
      <c r="H1239" s="8" t="s">
        <v>2380</v>
      </c>
      <c r="I1239" s="12">
        <f t="shared" si="95"/>
        <v>0</v>
      </c>
      <c r="J1239" s="12" t="str">
        <f t="shared" si="96"/>
        <v>No</v>
      </c>
      <c r="K1239" s="12" t="str">
        <f t="shared" si="97"/>
        <v>No</v>
      </c>
      <c r="L1239" s="12" t="str">
        <f t="shared" si="98"/>
        <v>Obesity</v>
      </c>
      <c r="M1239" s="12" t="str">
        <f t="shared" si="99"/>
        <v>Diabetes</v>
      </c>
    </row>
    <row r="1240" spans="1:13" x14ac:dyDescent="0.3">
      <c r="A1240" s="8" t="s">
        <v>1132</v>
      </c>
      <c r="B1240" s="8">
        <v>30.2</v>
      </c>
      <c r="C1240" s="8">
        <v>11.96</v>
      </c>
      <c r="D1240" s="8" t="s">
        <v>2380</v>
      </c>
      <c r="E1240" s="8" t="s">
        <v>2380</v>
      </c>
      <c r="F1240" s="8" t="s">
        <v>2380</v>
      </c>
      <c r="G1240" s="8" t="s">
        <v>2381</v>
      </c>
      <c r="H1240" s="8" t="s">
        <v>2380</v>
      </c>
      <c r="I1240" s="12">
        <f t="shared" si="95"/>
        <v>0</v>
      </c>
      <c r="J1240" s="12" t="str">
        <f t="shared" si="96"/>
        <v>No</v>
      </c>
      <c r="K1240" s="12" t="str">
        <f t="shared" si="97"/>
        <v>No</v>
      </c>
      <c r="L1240" s="12" t="str">
        <f t="shared" si="98"/>
        <v>Obesity</v>
      </c>
      <c r="M1240" s="12" t="str">
        <f t="shared" si="99"/>
        <v>Diabetes</v>
      </c>
    </row>
    <row r="1241" spans="1:13" x14ac:dyDescent="0.3">
      <c r="A1241" s="8" t="s">
        <v>1131</v>
      </c>
      <c r="B1241" s="8">
        <v>24.225000000000001</v>
      </c>
      <c r="C1241" s="8">
        <v>4.25</v>
      </c>
      <c r="D1241" s="8" t="s">
        <v>2382</v>
      </c>
      <c r="E1241" s="8" t="s">
        <v>2380</v>
      </c>
      <c r="F1241" s="8" t="s">
        <v>2383</v>
      </c>
      <c r="G1241" s="8">
        <v>1</v>
      </c>
      <c r="H1241" s="8" t="s">
        <v>2380</v>
      </c>
      <c r="I1241" s="12">
        <f t="shared" si="95"/>
        <v>1</v>
      </c>
      <c r="J1241" s="12" t="str">
        <f t="shared" si="96"/>
        <v>No</v>
      </c>
      <c r="K1241" s="12" t="str">
        <f t="shared" si="97"/>
        <v>Yes</v>
      </c>
      <c r="L1241" s="12" t="str">
        <f t="shared" si="98"/>
        <v>Normal Weight</v>
      </c>
      <c r="M1241" s="12" t="str">
        <f t="shared" si="99"/>
        <v>Normal</v>
      </c>
    </row>
    <row r="1242" spans="1:13" x14ac:dyDescent="0.3">
      <c r="A1242" s="8" t="s">
        <v>1130</v>
      </c>
      <c r="B1242" s="8">
        <v>31.445</v>
      </c>
      <c r="C1242" s="8">
        <v>8.33</v>
      </c>
      <c r="D1242" s="8" t="s">
        <v>2380</v>
      </c>
      <c r="E1242" s="8" t="s">
        <v>2380</v>
      </c>
      <c r="F1242" s="8" t="s">
        <v>2380</v>
      </c>
      <c r="G1242" s="8" t="s">
        <v>2381</v>
      </c>
      <c r="H1242" s="8" t="s">
        <v>2380</v>
      </c>
      <c r="I1242" s="12">
        <f t="shared" si="95"/>
        <v>0</v>
      </c>
      <c r="J1242" s="12" t="str">
        <f t="shared" si="96"/>
        <v>No</v>
      </c>
      <c r="K1242" s="12" t="str">
        <f t="shared" si="97"/>
        <v>No</v>
      </c>
      <c r="L1242" s="12" t="str">
        <f t="shared" si="98"/>
        <v>Obesity</v>
      </c>
      <c r="M1242" s="12" t="str">
        <f t="shared" si="99"/>
        <v>Diabetes</v>
      </c>
    </row>
    <row r="1243" spans="1:13" x14ac:dyDescent="0.3">
      <c r="A1243" s="8" t="s">
        <v>1129</v>
      </c>
      <c r="B1243" s="8">
        <v>38.880000000000003</v>
      </c>
      <c r="C1243" s="8">
        <v>4.29</v>
      </c>
      <c r="D1243" s="8" t="s">
        <v>2380</v>
      </c>
      <c r="E1243" s="8" t="s">
        <v>2380</v>
      </c>
      <c r="F1243" s="8" t="s">
        <v>2380</v>
      </c>
      <c r="G1243" s="8">
        <v>1</v>
      </c>
      <c r="H1243" s="8" t="s">
        <v>2380</v>
      </c>
      <c r="I1243" s="12">
        <f t="shared" si="95"/>
        <v>1</v>
      </c>
      <c r="J1243" s="12" t="str">
        <f t="shared" si="96"/>
        <v>No</v>
      </c>
      <c r="K1243" s="12" t="str">
        <f t="shared" si="97"/>
        <v>No</v>
      </c>
      <c r="L1243" s="12" t="str">
        <f t="shared" si="98"/>
        <v>Obesity</v>
      </c>
      <c r="M1243" s="12" t="str">
        <f t="shared" si="99"/>
        <v>Normal</v>
      </c>
    </row>
    <row r="1244" spans="1:13" x14ac:dyDescent="0.3">
      <c r="A1244" s="8" t="s">
        <v>1128</v>
      </c>
      <c r="B1244" s="8">
        <v>43.89</v>
      </c>
      <c r="C1244" s="8">
        <v>6.32</v>
      </c>
      <c r="D1244" s="8" t="s">
        <v>2382</v>
      </c>
      <c r="E1244" s="8" t="s">
        <v>2380</v>
      </c>
      <c r="F1244" s="8" t="s">
        <v>2380</v>
      </c>
      <c r="G1244" s="8" t="s">
        <v>2381</v>
      </c>
      <c r="H1244" s="8" t="s">
        <v>2380</v>
      </c>
      <c r="I1244" s="12">
        <f t="shared" si="95"/>
        <v>0</v>
      </c>
      <c r="J1244" s="12" t="str">
        <f t="shared" si="96"/>
        <v>No</v>
      </c>
      <c r="K1244" s="12" t="str">
        <f t="shared" si="97"/>
        <v>Yes</v>
      </c>
      <c r="L1244" s="12" t="str">
        <f t="shared" si="98"/>
        <v>Obesity</v>
      </c>
      <c r="M1244" s="12" t="str">
        <f t="shared" si="99"/>
        <v>Prediabetes</v>
      </c>
    </row>
    <row r="1245" spans="1:13" x14ac:dyDescent="0.3">
      <c r="A1245" s="8" t="s">
        <v>1127</v>
      </c>
      <c r="B1245" s="8">
        <v>25.6</v>
      </c>
      <c r="C1245" s="8">
        <v>5.65</v>
      </c>
      <c r="D1245" s="8" t="s">
        <v>2380</v>
      </c>
      <c r="E1245" s="8" t="s">
        <v>2380</v>
      </c>
      <c r="F1245" s="8" t="s">
        <v>2380</v>
      </c>
      <c r="G1245" s="8">
        <v>2</v>
      </c>
      <c r="H1245" s="8" t="s">
        <v>2380</v>
      </c>
      <c r="I1245" s="12">
        <f t="shared" si="95"/>
        <v>2</v>
      </c>
      <c r="J1245" s="12" t="str">
        <f t="shared" si="96"/>
        <v>No</v>
      </c>
      <c r="K1245" s="12" t="str">
        <f t="shared" si="97"/>
        <v>No</v>
      </c>
      <c r="L1245" s="12" t="str">
        <f t="shared" si="98"/>
        <v>Overweight</v>
      </c>
      <c r="M1245" s="12" t="str">
        <f t="shared" si="99"/>
        <v>Normal</v>
      </c>
    </row>
    <row r="1246" spans="1:13" x14ac:dyDescent="0.3">
      <c r="A1246" s="8" t="s">
        <v>1126</v>
      </c>
      <c r="B1246" s="8">
        <v>29.545000000000002</v>
      </c>
      <c r="C1246" s="8">
        <v>8.41</v>
      </c>
      <c r="D1246" s="8" t="s">
        <v>2382</v>
      </c>
      <c r="E1246" s="8" t="s">
        <v>2380</v>
      </c>
      <c r="F1246" s="8" t="s">
        <v>2380</v>
      </c>
      <c r="G1246" s="8">
        <v>1</v>
      </c>
      <c r="H1246" s="8" t="s">
        <v>2380</v>
      </c>
      <c r="I1246" s="12">
        <f t="shared" si="95"/>
        <v>1</v>
      </c>
      <c r="J1246" s="12" t="str">
        <f t="shared" si="96"/>
        <v>No</v>
      </c>
      <c r="K1246" s="12" t="str">
        <f t="shared" si="97"/>
        <v>Yes</v>
      </c>
      <c r="L1246" s="12" t="str">
        <f t="shared" si="98"/>
        <v>Overweight</v>
      </c>
      <c r="M1246" s="12" t="str">
        <f t="shared" si="99"/>
        <v>Diabetes</v>
      </c>
    </row>
    <row r="1247" spans="1:13" x14ac:dyDescent="0.3">
      <c r="A1247" s="8" t="s">
        <v>1125</v>
      </c>
      <c r="B1247" s="8">
        <v>23.25</v>
      </c>
      <c r="C1247" s="8">
        <v>11.96</v>
      </c>
      <c r="D1247" s="8" t="s">
        <v>2382</v>
      </c>
      <c r="E1247" s="8" t="s">
        <v>2380</v>
      </c>
      <c r="F1247" s="8" t="s">
        <v>2380</v>
      </c>
      <c r="G1247" s="8" t="s">
        <v>2381</v>
      </c>
      <c r="H1247" s="8" t="s">
        <v>2380</v>
      </c>
      <c r="I1247" s="12">
        <f t="shared" si="95"/>
        <v>0</v>
      </c>
      <c r="J1247" s="12" t="str">
        <f t="shared" si="96"/>
        <v>No</v>
      </c>
      <c r="K1247" s="12" t="str">
        <f t="shared" si="97"/>
        <v>Yes</v>
      </c>
      <c r="L1247" s="12" t="str">
        <f t="shared" si="98"/>
        <v>Normal Weight</v>
      </c>
      <c r="M1247" s="12" t="str">
        <f t="shared" si="99"/>
        <v>Diabetes</v>
      </c>
    </row>
    <row r="1248" spans="1:13" x14ac:dyDescent="0.3">
      <c r="A1248" s="8" t="s">
        <v>1124</v>
      </c>
      <c r="B1248" s="8">
        <v>43.95</v>
      </c>
      <c r="C1248" s="8">
        <v>5.17</v>
      </c>
      <c r="D1248" s="8" t="s">
        <v>2382</v>
      </c>
      <c r="E1248" s="8" t="s">
        <v>2380</v>
      </c>
      <c r="F1248" s="8" t="s">
        <v>2383</v>
      </c>
      <c r="G1248" s="8">
        <v>1</v>
      </c>
      <c r="H1248" s="8" t="s">
        <v>2380</v>
      </c>
      <c r="I1248" s="12">
        <f t="shared" si="95"/>
        <v>1</v>
      </c>
      <c r="J1248" s="12" t="str">
        <f t="shared" si="96"/>
        <v>No</v>
      </c>
      <c r="K1248" s="12" t="str">
        <f t="shared" si="97"/>
        <v>Yes</v>
      </c>
      <c r="L1248" s="12" t="str">
        <f t="shared" si="98"/>
        <v>Obesity</v>
      </c>
      <c r="M1248" s="12" t="str">
        <f t="shared" si="99"/>
        <v>Normal</v>
      </c>
    </row>
    <row r="1249" spans="1:13" x14ac:dyDescent="0.3">
      <c r="A1249" s="8" t="s">
        <v>1123</v>
      </c>
      <c r="B1249" s="8">
        <v>21.85</v>
      </c>
      <c r="C1249" s="8">
        <v>8.76</v>
      </c>
      <c r="D1249" s="8" t="s">
        <v>2380</v>
      </c>
      <c r="E1249" s="8" t="s">
        <v>2380</v>
      </c>
      <c r="F1249" s="8" t="s">
        <v>2380</v>
      </c>
      <c r="G1249" s="8" t="s">
        <v>2381</v>
      </c>
      <c r="H1249" s="8" t="s">
        <v>2380</v>
      </c>
      <c r="I1249" s="12">
        <f t="shared" si="95"/>
        <v>0</v>
      </c>
      <c r="J1249" s="12" t="str">
        <f t="shared" si="96"/>
        <v>No</v>
      </c>
      <c r="K1249" s="12" t="str">
        <f t="shared" si="97"/>
        <v>No</v>
      </c>
      <c r="L1249" s="12" t="str">
        <f t="shared" si="98"/>
        <v>Normal Weight</v>
      </c>
      <c r="M1249" s="12" t="str">
        <f t="shared" si="99"/>
        <v>Diabetes</v>
      </c>
    </row>
    <row r="1250" spans="1:13" x14ac:dyDescent="0.3">
      <c r="A1250" s="8" t="s">
        <v>1122</v>
      </c>
      <c r="B1250" s="8">
        <v>25.73</v>
      </c>
      <c r="C1250" s="8">
        <v>7.99</v>
      </c>
      <c r="D1250" s="8" t="s">
        <v>2380</v>
      </c>
      <c r="E1250" s="8" t="s">
        <v>2380</v>
      </c>
      <c r="F1250" s="8" t="s">
        <v>2380</v>
      </c>
      <c r="G1250" s="8">
        <v>2</v>
      </c>
      <c r="H1250" s="8" t="s">
        <v>2380</v>
      </c>
      <c r="I1250" s="12">
        <f t="shared" si="95"/>
        <v>2</v>
      </c>
      <c r="J1250" s="12" t="str">
        <f t="shared" si="96"/>
        <v>No</v>
      </c>
      <c r="K1250" s="12" t="str">
        <f t="shared" si="97"/>
        <v>No</v>
      </c>
      <c r="L1250" s="12" t="str">
        <f t="shared" si="98"/>
        <v>Overweight</v>
      </c>
      <c r="M1250" s="12" t="str">
        <f t="shared" si="99"/>
        <v>Diabetes</v>
      </c>
    </row>
    <row r="1251" spans="1:13" x14ac:dyDescent="0.3">
      <c r="A1251" s="8" t="s">
        <v>1121</v>
      </c>
      <c r="B1251" s="8">
        <v>32.229999999999997</v>
      </c>
      <c r="C1251" s="8">
        <v>8.59</v>
      </c>
      <c r="D1251" s="8" t="s">
        <v>2380</v>
      </c>
      <c r="E1251" s="8" t="s">
        <v>2380</v>
      </c>
      <c r="F1251" s="8" t="s">
        <v>2380</v>
      </c>
      <c r="G1251" s="8" t="s">
        <v>2381</v>
      </c>
      <c r="H1251" s="8" t="s">
        <v>2380</v>
      </c>
      <c r="I1251" s="12">
        <f t="shared" si="95"/>
        <v>0</v>
      </c>
      <c r="J1251" s="12" t="str">
        <f t="shared" si="96"/>
        <v>No</v>
      </c>
      <c r="K1251" s="12" t="str">
        <f t="shared" si="97"/>
        <v>No</v>
      </c>
      <c r="L1251" s="12" t="str">
        <f t="shared" si="98"/>
        <v>Obesity</v>
      </c>
      <c r="M1251" s="12" t="str">
        <f t="shared" si="99"/>
        <v>Diabetes</v>
      </c>
    </row>
    <row r="1252" spans="1:13" x14ac:dyDescent="0.3">
      <c r="A1252" s="8" t="s">
        <v>1120</v>
      </c>
      <c r="B1252" s="8">
        <v>32.204999999999998</v>
      </c>
      <c r="C1252" s="8">
        <v>6.14</v>
      </c>
      <c r="D1252" s="8" t="s">
        <v>2380</v>
      </c>
      <c r="E1252" s="8" t="s">
        <v>2380</v>
      </c>
      <c r="F1252" s="8" t="s">
        <v>2380</v>
      </c>
      <c r="G1252" s="8">
        <v>2</v>
      </c>
      <c r="H1252" s="8" t="s">
        <v>2380</v>
      </c>
      <c r="I1252" s="12">
        <f t="shared" si="95"/>
        <v>2</v>
      </c>
      <c r="J1252" s="12" t="str">
        <f t="shared" si="96"/>
        <v>No</v>
      </c>
      <c r="K1252" s="12" t="str">
        <f t="shared" si="97"/>
        <v>No</v>
      </c>
      <c r="L1252" s="12" t="str">
        <f t="shared" si="98"/>
        <v>Obesity</v>
      </c>
      <c r="M1252" s="12" t="str">
        <f t="shared" si="99"/>
        <v>Prediabetes</v>
      </c>
    </row>
    <row r="1253" spans="1:13" x14ac:dyDescent="0.3">
      <c r="A1253" s="8" t="s">
        <v>1119</v>
      </c>
      <c r="B1253" s="8">
        <v>26.41</v>
      </c>
      <c r="C1253" s="8">
        <v>4.08</v>
      </c>
      <c r="D1253" s="8" t="s">
        <v>2380</v>
      </c>
      <c r="E1253" s="8" t="s">
        <v>2380</v>
      </c>
      <c r="F1253" s="8" t="s">
        <v>2380</v>
      </c>
      <c r="G1253" s="8">
        <v>2</v>
      </c>
      <c r="H1253" s="8" t="s">
        <v>2380</v>
      </c>
      <c r="I1253" s="12">
        <f t="shared" si="95"/>
        <v>2</v>
      </c>
      <c r="J1253" s="12" t="str">
        <f t="shared" si="96"/>
        <v>No</v>
      </c>
      <c r="K1253" s="12" t="str">
        <f t="shared" si="97"/>
        <v>No</v>
      </c>
      <c r="L1253" s="12" t="str">
        <f t="shared" si="98"/>
        <v>Overweight</v>
      </c>
      <c r="M1253" s="12" t="str">
        <f t="shared" si="99"/>
        <v>Normal</v>
      </c>
    </row>
    <row r="1254" spans="1:13" x14ac:dyDescent="0.3">
      <c r="A1254" s="8" t="s">
        <v>1118</v>
      </c>
      <c r="B1254" s="8">
        <v>30.2</v>
      </c>
      <c r="C1254" s="8">
        <v>6.25</v>
      </c>
      <c r="D1254" s="8" t="s">
        <v>2382</v>
      </c>
      <c r="E1254" s="8" t="s">
        <v>2380</v>
      </c>
      <c r="F1254" s="8" t="s">
        <v>2380</v>
      </c>
      <c r="G1254" s="8" t="s">
        <v>2381</v>
      </c>
      <c r="H1254" s="8" t="s">
        <v>2380</v>
      </c>
      <c r="I1254" s="12">
        <f t="shared" si="95"/>
        <v>0</v>
      </c>
      <c r="J1254" s="12" t="str">
        <f t="shared" si="96"/>
        <v>No</v>
      </c>
      <c r="K1254" s="12" t="str">
        <f t="shared" si="97"/>
        <v>Yes</v>
      </c>
      <c r="L1254" s="12" t="str">
        <f t="shared" si="98"/>
        <v>Obesity</v>
      </c>
      <c r="M1254" s="12" t="str">
        <f t="shared" si="99"/>
        <v>Prediabetes</v>
      </c>
    </row>
    <row r="1255" spans="1:13" x14ac:dyDescent="0.3">
      <c r="A1255" s="8" t="s">
        <v>1117</v>
      </c>
      <c r="B1255" s="8">
        <v>31.26</v>
      </c>
      <c r="C1255" s="8">
        <v>5.94</v>
      </c>
      <c r="D1255" s="8" t="s">
        <v>2382</v>
      </c>
      <c r="E1255" s="8" t="s">
        <v>2380</v>
      </c>
      <c r="F1255" s="8" t="s">
        <v>2380</v>
      </c>
      <c r="G1255" s="8">
        <v>1</v>
      </c>
      <c r="H1255" s="8" t="s">
        <v>2380</v>
      </c>
      <c r="I1255" s="12">
        <f t="shared" si="95"/>
        <v>1</v>
      </c>
      <c r="J1255" s="12" t="str">
        <f t="shared" si="96"/>
        <v>No</v>
      </c>
      <c r="K1255" s="12" t="str">
        <f t="shared" si="97"/>
        <v>Yes</v>
      </c>
      <c r="L1255" s="12" t="str">
        <f t="shared" si="98"/>
        <v>Obesity</v>
      </c>
      <c r="M1255" s="12" t="str">
        <f t="shared" si="99"/>
        <v>Prediabetes</v>
      </c>
    </row>
    <row r="1256" spans="1:13" x14ac:dyDescent="0.3">
      <c r="A1256" s="8" t="s">
        <v>1116</v>
      </c>
      <c r="B1256" s="8">
        <v>33.725000000000001</v>
      </c>
      <c r="C1256" s="8">
        <v>6.45</v>
      </c>
      <c r="D1256" s="8" t="s">
        <v>2382</v>
      </c>
      <c r="E1256" s="8" t="s">
        <v>2380</v>
      </c>
      <c r="F1256" s="8" t="s">
        <v>2380</v>
      </c>
      <c r="G1256" s="8" t="s">
        <v>2381</v>
      </c>
      <c r="H1256" s="8" t="s">
        <v>2380</v>
      </c>
      <c r="I1256" s="12">
        <f t="shared" si="95"/>
        <v>0</v>
      </c>
      <c r="J1256" s="12" t="str">
        <f t="shared" si="96"/>
        <v>No</v>
      </c>
      <c r="K1256" s="12" t="str">
        <f t="shared" si="97"/>
        <v>Yes</v>
      </c>
      <c r="L1256" s="12" t="str">
        <f t="shared" si="98"/>
        <v>Obesity</v>
      </c>
      <c r="M1256" s="12" t="str">
        <f t="shared" si="99"/>
        <v>Prediabetes</v>
      </c>
    </row>
    <row r="1257" spans="1:13" x14ac:dyDescent="0.3">
      <c r="A1257" s="8" t="s">
        <v>1115</v>
      </c>
      <c r="B1257" s="8">
        <v>28.9</v>
      </c>
      <c r="C1257" s="8">
        <v>5.74</v>
      </c>
      <c r="D1257" s="8" t="s">
        <v>2382</v>
      </c>
      <c r="E1257" s="8" t="s">
        <v>2380</v>
      </c>
      <c r="F1257" s="8" t="s">
        <v>2380</v>
      </c>
      <c r="G1257" s="8" t="s">
        <v>2381</v>
      </c>
      <c r="H1257" s="8" t="s">
        <v>2380</v>
      </c>
      <c r="I1257" s="12">
        <f t="shared" si="95"/>
        <v>0</v>
      </c>
      <c r="J1257" s="12" t="str">
        <f t="shared" si="96"/>
        <v>No</v>
      </c>
      <c r="K1257" s="12" t="str">
        <f t="shared" si="97"/>
        <v>Yes</v>
      </c>
      <c r="L1257" s="12" t="str">
        <f t="shared" si="98"/>
        <v>Overweight</v>
      </c>
      <c r="M1257" s="12" t="str">
        <f t="shared" si="99"/>
        <v>Prediabetes</v>
      </c>
    </row>
    <row r="1258" spans="1:13" x14ac:dyDescent="0.3">
      <c r="A1258" s="8" t="s">
        <v>1114</v>
      </c>
      <c r="B1258" s="8">
        <v>45.69</v>
      </c>
      <c r="C1258" s="8">
        <v>4.43</v>
      </c>
      <c r="D1258" s="8" t="s">
        <v>2382</v>
      </c>
      <c r="E1258" s="8" t="s">
        <v>2380</v>
      </c>
      <c r="F1258" s="8" t="s">
        <v>2380</v>
      </c>
      <c r="G1258" s="8" t="s">
        <v>2381</v>
      </c>
      <c r="H1258" s="8" t="s">
        <v>2380</v>
      </c>
      <c r="I1258" s="12">
        <f t="shared" si="95"/>
        <v>0</v>
      </c>
      <c r="J1258" s="12" t="str">
        <f t="shared" si="96"/>
        <v>No</v>
      </c>
      <c r="K1258" s="12" t="str">
        <f t="shared" si="97"/>
        <v>Yes</v>
      </c>
      <c r="L1258" s="12" t="str">
        <f t="shared" si="98"/>
        <v>Obesity</v>
      </c>
      <c r="M1258" s="12" t="str">
        <f t="shared" si="99"/>
        <v>Normal</v>
      </c>
    </row>
    <row r="1259" spans="1:13" x14ac:dyDescent="0.3">
      <c r="A1259" s="8" t="s">
        <v>1113</v>
      </c>
      <c r="B1259" s="8">
        <v>21.03</v>
      </c>
      <c r="C1259" s="8">
        <v>6.5</v>
      </c>
      <c r="D1259" s="8" t="s">
        <v>2380</v>
      </c>
      <c r="E1259" s="8" t="s">
        <v>2380</v>
      </c>
      <c r="F1259" s="8" t="s">
        <v>2380</v>
      </c>
      <c r="G1259" s="8" t="s">
        <v>2381</v>
      </c>
      <c r="H1259" s="8" t="s">
        <v>2380</v>
      </c>
      <c r="I1259" s="12">
        <f t="shared" si="95"/>
        <v>0</v>
      </c>
      <c r="J1259" s="12" t="str">
        <f t="shared" si="96"/>
        <v>No</v>
      </c>
      <c r="K1259" s="12" t="str">
        <f t="shared" si="97"/>
        <v>No</v>
      </c>
      <c r="L1259" s="12" t="str">
        <f t="shared" si="98"/>
        <v>Normal Weight</v>
      </c>
      <c r="M1259" s="12" t="str">
        <f t="shared" si="99"/>
        <v>Diabetes</v>
      </c>
    </row>
    <row r="1260" spans="1:13" x14ac:dyDescent="0.3">
      <c r="A1260" s="8" t="s">
        <v>1112</v>
      </c>
      <c r="B1260" s="8">
        <v>37</v>
      </c>
      <c r="C1260" s="8">
        <v>8.75</v>
      </c>
      <c r="D1260" s="8" t="s">
        <v>2380</v>
      </c>
      <c r="E1260" s="8" t="s">
        <v>2380</v>
      </c>
      <c r="F1260" s="8" t="s">
        <v>2380</v>
      </c>
      <c r="G1260" s="8" t="s">
        <v>2381</v>
      </c>
      <c r="H1260" s="8" t="s">
        <v>2380</v>
      </c>
      <c r="I1260" s="12">
        <f t="shared" si="95"/>
        <v>0</v>
      </c>
      <c r="J1260" s="12" t="str">
        <f t="shared" si="96"/>
        <v>No</v>
      </c>
      <c r="K1260" s="12" t="str">
        <f t="shared" si="97"/>
        <v>No</v>
      </c>
      <c r="L1260" s="12" t="str">
        <f t="shared" si="98"/>
        <v>Obesity</v>
      </c>
      <c r="M1260" s="12" t="str">
        <f t="shared" si="99"/>
        <v>Diabetes</v>
      </c>
    </row>
    <row r="1261" spans="1:13" x14ac:dyDescent="0.3">
      <c r="A1261" s="8" t="s">
        <v>1111</v>
      </c>
      <c r="B1261" s="8">
        <v>25.4</v>
      </c>
      <c r="C1261" s="8">
        <v>11.96</v>
      </c>
      <c r="D1261" s="8" t="s">
        <v>2380</v>
      </c>
      <c r="E1261" s="8" t="s">
        <v>2380</v>
      </c>
      <c r="F1261" s="8" t="s">
        <v>2380</v>
      </c>
      <c r="G1261" s="8" t="s">
        <v>2381</v>
      </c>
      <c r="H1261" s="8" t="s">
        <v>2380</v>
      </c>
      <c r="I1261" s="12">
        <f t="shared" si="95"/>
        <v>0</v>
      </c>
      <c r="J1261" s="12" t="str">
        <f t="shared" si="96"/>
        <v>No</v>
      </c>
      <c r="K1261" s="12" t="str">
        <f t="shared" si="97"/>
        <v>No</v>
      </c>
      <c r="L1261" s="12" t="str">
        <f t="shared" si="98"/>
        <v>Overweight</v>
      </c>
      <c r="M1261" s="12" t="str">
        <f t="shared" si="99"/>
        <v>Diabetes</v>
      </c>
    </row>
    <row r="1262" spans="1:13" x14ac:dyDescent="0.3">
      <c r="A1262" s="8" t="s">
        <v>1110</v>
      </c>
      <c r="B1262" s="8">
        <v>32.299999999999997</v>
      </c>
      <c r="C1262" s="8">
        <v>10.54</v>
      </c>
      <c r="D1262" s="8" t="s">
        <v>2380</v>
      </c>
      <c r="E1262" s="8" t="s">
        <v>2380</v>
      </c>
      <c r="F1262" s="8" t="s">
        <v>2380</v>
      </c>
      <c r="G1262" s="8" t="s">
        <v>2381</v>
      </c>
      <c r="H1262" s="8" t="s">
        <v>2380</v>
      </c>
      <c r="I1262" s="12">
        <f t="shared" si="95"/>
        <v>0</v>
      </c>
      <c r="J1262" s="12" t="str">
        <f t="shared" si="96"/>
        <v>No</v>
      </c>
      <c r="K1262" s="12" t="str">
        <f t="shared" si="97"/>
        <v>No</v>
      </c>
      <c r="L1262" s="12" t="str">
        <f t="shared" si="98"/>
        <v>Obesity</v>
      </c>
      <c r="M1262" s="12" t="str">
        <f t="shared" si="99"/>
        <v>Diabetes</v>
      </c>
    </row>
    <row r="1263" spans="1:13" x14ac:dyDescent="0.3">
      <c r="A1263" s="8" t="s">
        <v>1109</v>
      </c>
      <c r="B1263" s="8">
        <v>23.94</v>
      </c>
      <c r="C1263" s="8">
        <v>4.54</v>
      </c>
      <c r="D1263" s="8" t="s">
        <v>2382</v>
      </c>
      <c r="E1263" s="8" t="s">
        <v>2380</v>
      </c>
      <c r="F1263" s="8" t="s">
        <v>2383</v>
      </c>
      <c r="G1263" s="8">
        <v>1</v>
      </c>
      <c r="H1263" s="8" t="s">
        <v>2380</v>
      </c>
      <c r="I1263" s="12">
        <f t="shared" si="95"/>
        <v>1</v>
      </c>
      <c r="J1263" s="12" t="str">
        <f t="shared" si="96"/>
        <v>No</v>
      </c>
      <c r="K1263" s="12" t="str">
        <f t="shared" si="97"/>
        <v>Yes</v>
      </c>
      <c r="L1263" s="12" t="str">
        <f t="shared" si="98"/>
        <v>Normal Weight</v>
      </c>
      <c r="M1263" s="12" t="str">
        <f t="shared" si="99"/>
        <v>Normal</v>
      </c>
    </row>
    <row r="1264" spans="1:13" x14ac:dyDescent="0.3">
      <c r="A1264" s="8" t="s">
        <v>1108</v>
      </c>
      <c r="B1264" s="8">
        <v>46.4</v>
      </c>
      <c r="C1264" s="8">
        <v>5.71</v>
      </c>
      <c r="D1264" s="8" t="s">
        <v>2380</v>
      </c>
      <c r="E1264" s="8" t="s">
        <v>2380</v>
      </c>
      <c r="F1264" s="8" t="s">
        <v>2380</v>
      </c>
      <c r="G1264" s="8" t="s">
        <v>2381</v>
      </c>
      <c r="H1264" s="8" t="s">
        <v>2380</v>
      </c>
      <c r="I1264" s="12">
        <f t="shared" si="95"/>
        <v>0</v>
      </c>
      <c r="J1264" s="12" t="str">
        <f t="shared" si="96"/>
        <v>No</v>
      </c>
      <c r="K1264" s="12" t="str">
        <f t="shared" si="97"/>
        <v>No</v>
      </c>
      <c r="L1264" s="12" t="str">
        <f t="shared" si="98"/>
        <v>Obesity</v>
      </c>
      <c r="M1264" s="12" t="str">
        <f t="shared" si="99"/>
        <v>Prediabetes</v>
      </c>
    </row>
    <row r="1265" spans="1:13" x14ac:dyDescent="0.3">
      <c r="A1265" s="8" t="s">
        <v>1107</v>
      </c>
      <c r="B1265" s="8">
        <v>40.375</v>
      </c>
      <c r="C1265" s="8">
        <v>6.25</v>
      </c>
      <c r="D1265" s="8" t="s">
        <v>2382</v>
      </c>
      <c r="E1265" s="8" t="s">
        <v>2380</v>
      </c>
      <c r="F1265" s="8" t="s">
        <v>2380</v>
      </c>
      <c r="G1265" s="8" t="s">
        <v>2381</v>
      </c>
      <c r="H1265" s="8" t="s">
        <v>2380</v>
      </c>
      <c r="I1265" s="12">
        <f t="shared" si="95"/>
        <v>0</v>
      </c>
      <c r="J1265" s="12" t="str">
        <f t="shared" si="96"/>
        <v>No</v>
      </c>
      <c r="K1265" s="12" t="str">
        <f t="shared" si="97"/>
        <v>Yes</v>
      </c>
      <c r="L1265" s="12" t="str">
        <f t="shared" si="98"/>
        <v>Obesity</v>
      </c>
      <c r="M1265" s="12" t="str">
        <f t="shared" si="99"/>
        <v>Prediabetes</v>
      </c>
    </row>
    <row r="1266" spans="1:13" x14ac:dyDescent="0.3">
      <c r="A1266" s="8" t="s">
        <v>1106</v>
      </c>
      <c r="B1266" s="8">
        <v>28.7</v>
      </c>
      <c r="C1266" s="8">
        <v>9.4700000000000006</v>
      </c>
      <c r="D1266" s="8" t="s">
        <v>2380</v>
      </c>
      <c r="E1266" s="8" t="s">
        <v>2380</v>
      </c>
      <c r="F1266" s="8" t="s">
        <v>2380</v>
      </c>
      <c r="G1266" s="8">
        <v>2</v>
      </c>
      <c r="H1266" s="8" t="s">
        <v>2380</v>
      </c>
      <c r="I1266" s="12">
        <f t="shared" si="95"/>
        <v>2</v>
      </c>
      <c r="J1266" s="12" t="str">
        <f t="shared" si="96"/>
        <v>No</v>
      </c>
      <c r="K1266" s="12" t="str">
        <f t="shared" si="97"/>
        <v>No</v>
      </c>
      <c r="L1266" s="12" t="str">
        <f t="shared" si="98"/>
        <v>Overweight</v>
      </c>
      <c r="M1266" s="12" t="str">
        <f t="shared" si="99"/>
        <v>Diabetes</v>
      </c>
    </row>
    <row r="1267" spans="1:13" x14ac:dyDescent="0.3">
      <c r="A1267" s="8" t="s">
        <v>1105</v>
      </c>
      <c r="B1267" s="8">
        <v>26.63</v>
      </c>
      <c r="C1267" s="8">
        <v>5.7</v>
      </c>
      <c r="D1267" s="8" t="s">
        <v>2380</v>
      </c>
      <c r="E1267" s="8" t="s">
        <v>2380</v>
      </c>
      <c r="F1267" s="8" t="s">
        <v>2380</v>
      </c>
      <c r="G1267" s="8" t="s">
        <v>2381</v>
      </c>
      <c r="H1267" s="8" t="s">
        <v>2380</v>
      </c>
      <c r="I1267" s="12">
        <f t="shared" si="95"/>
        <v>0</v>
      </c>
      <c r="J1267" s="12" t="str">
        <f t="shared" si="96"/>
        <v>No</v>
      </c>
      <c r="K1267" s="12" t="str">
        <f t="shared" si="97"/>
        <v>No</v>
      </c>
      <c r="L1267" s="12" t="str">
        <f t="shared" si="98"/>
        <v>Overweight</v>
      </c>
      <c r="M1267" s="12" t="str">
        <f t="shared" si="99"/>
        <v>Prediabetes</v>
      </c>
    </row>
    <row r="1268" spans="1:13" x14ac:dyDescent="0.3">
      <c r="A1268" s="8" t="s">
        <v>1104</v>
      </c>
      <c r="B1268" s="8">
        <v>22.515000000000001</v>
      </c>
      <c r="C1268" s="8">
        <v>11.18</v>
      </c>
      <c r="D1268" s="8" t="s">
        <v>2380</v>
      </c>
      <c r="E1268" s="8" t="s">
        <v>2380</v>
      </c>
      <c r="F1268" s="8" t="s">
        <v>2380</v>
      </c>
      <c r="G1268" s="8">
        <v>2</v>
      </c>
      <c r="H1268" s="8" t="s">
        <v>2380</v>
      </c>
      <c r="I1268" s="12">
        <f t="shared" si="95"/>
        <v>2</v>
      </c>
      <c r="J1268" s="12" t="str">
        <f t="shared" si="96"/>
        <v>No</v>
      </c>
      <c r="K1268" s="12" t="str">
        <f t="shared" si="97"/>
        <v>No</v>
      </c>
      <c r="L1268" s="12" t="str">
        <f t="shared" si="98"/>
        <v>Normal Weight</v>
      </c>
      <c r="M1268" s="12" t="str">
        <f t="shared" si="99"/>
        <v>Diabetes</v>
      </c>
    </row>
    <row r="1269" spans="1:13" x14ac:dyDescent="0.3">
      <c r="A1269" s="8" t="s">
        <v>1103</v>
      </c>
      <c r="B1269" s="8">
        <v>36.575000000000003</v>
      </c>
      <c r="C1269" s="8">
        <v>10.98</v>
      </c>
      <c r="D1269" s="8" t="s">
        <v>2380</v>
      </c>
      <c r="E1269" s="8" t="s">
        <v>2380</v>
      </c>
      <c r="F1269" s="8" t="s">
        <v>2380</v>
      </c>
      <c r="G1269" s="8" t="s">
        <v>2381</v>
      </c>
      <c r="H1269" s="8" t="s">
        <v>2380</v>
      </c>
      <c r="I1269" s="12">
        <f t="shared" si="95"/>
        <v>0</v>
      </c>
      <c r="J1269" s="12" t="str">
        <f t="shared" si="96"/>
        <v>No</v>
      </c>
      <c r="K1269" s="12" t="str">
        <f t="shared" si="97"/>
        <v>No</v>
      </c>
      <c r="L1269" s="12" t="str">
        <f t="shared" si="98"/>
        <v>Obesity</v>
      </c>
      <c r="M1269" s="12" t="str">
        <f t="shared" si="99"/>
        <v>Diabetes</v>
      </c>
    </row>
    <row r="1270" spans="1:13" x14ac:dyDescent="0.3">
      <c r="A1270" s="8" t="s">
        <v>1102</v>
      </c>
      <c r="B1270" s="8">
        <v>23.66</v>
      </c>
      <c r="C1270" s="8">
        <v>5.1100000000000003</v>
      </c>
      <c r="D1270" s="8" t="s">
        <v>2382</v>
      </c>
      <c r="E1270" s="8" t="s">
        <v>2380</v>
      </c>
      <c r="F1270" s="8" t="s">
        <v>2383</v>
      </c>
      <c r="G1270" s="8">
        <v>1</v>
      </c>
      <c r="H1270" s="8" t="s">
        <v>2380</v>
      </c>
      <c r="I1270" s="12">
        <f t="shared" si="95"/>
        <v>1</v>
      </c>
      <c r="J1270" s="12" t="str">
        <f t="shared" si="96"/>
        <v>No</v>
      </c>
      <c r="K1270" s="12" t="str">
        <f t="shared" si="97"/>
        <v>Yes</v>
      </c>
      <c r="L1270" s="12" t="str">
        <f t="shared" si="98"/>
        <v>Normal Weight</v>
      </c>
      <c r="M1270" s="12" t="str">
        <f t="shared" si="99"/>
        <v>Normal</v>
      </c>
    </row>
    <row r="1271" spans="1:13" x14ac:dyDescent="0.3">
      <c r="A1271" s="8" t="s">
        <v>1101</v>
      </c>
      <c r="B1271" s="8">
        <v>18.62</v>
      </c>
      <c r="C1271" s="8">
        <v>10.24</v>
      </c>
      <c r="D1271" s="8" t="s">
        <v>2380</v>
      </c>
      <c r="E1271" s="8" t="s">
        <v>2380</v>
      </c>
      <c r="F1271" s="8" t="s">
        <v>2380</v>
      </c>
      <c r="G1271" s="8" t="s">
        <v>2381</v>
      </c>
      <c r="H1271" s="8" t="s">
        <v>2380</v>
      </c>
      <c r="I1271" s="12">
        <f t="shared" si="95"/>
        <v>0</v>
      </c>
      <c r="J1271" s="12" t="str">
        <f t="shared" si="96"/>
        <v>No</v>
      </c>
      <c r="K1271" s="12" t="str">
        <f t="shared" si="97"/>
        <v>No</v>
      </c>
      <c r="L1271" s="12" t="str">
        <f t="shared" si="98"/>
        <v>Normal Weight</v>
      </c>
      <c r="M1271" s="12" t="str">
        <f t="shared" si="99"/>
        <v>Diabetes</v>
      </c>
    </row>
    <row r="1272" spans="1:13" x14ac:dyDescent="0.3">
      <c r="A1272" s="8" t="s">
        <v>1100</v>
      </c>
      <c r="B1272" s="8">
        <v>19.190000000000001</v>
      </c>
      <c r="C1272" s="8">
        <v>7.71</v>
      </c>
      <c r="D1272" s="8" t="s">
        <v>2382</v>
      </c>
      <c r="E1272" s="8" t="s">
        <v>2380</v>
      </c>
      <c r="F1272" s="8" t="s">
        <v>2380</v>
      </c>
      <c r="G1272" s="8">
        <v>1</v>
      </c>
      <c r="H1272" s="8" t="s">
        <v>2380</v>
      </c>
      <c r="I1272" s="12">
        <f t="shared" si="95"/>
        <v>1</v>
      </c>
      <c r="J1272" s="12" t="str">
        <f t="shared" si="96"/>
        <v>No</v>
      </c>
      <c r="K1272" s="12" t="str">
        <f t="shared" si="97"/>
        <v>Yes</v>
      </c>
      <c r="L1272" s="12" t="str">
        <f t="shared" si="98"/>
        <v>Normal Weight</v>
      </c>
      <c r="M1272" s="12" t="str">
        <f t="shared" si="99"/>
        <v>Diabetes</v>
      </c>
    </row>
    <row r="1273" spans="1:13" x14ac:dyDescent="0.3">
      <c r="A1273" s="8" t="s">
        <v>1099</v>
      </c>
      <c r="B1273" s="8">
        <v>27.5</v>
      </c>
      <c r="C1273" s="8">
        <v>6.03</v>
      </c>
      <c r="D1273" s="8" t="s">
        <v>2380</v>
      </c>
      <c r="E1273" s="8" t="s">
        <v>2380</v>
      </c>
      <c r="F1273" s="8" t="s">
        <v>2380</v>
      </c>
      <c r="G1273" s="8" t="s">
        <v>2381</v>
      </c>
      <c r="H1273" s="8" t="s">
        <v>2380</v>
      </c>
      <c r="I1273" s="12">
        <f t="shared" si="95"/>
        <v>0</v>
      </c>
      <c r="J1273" s="12" t="str">
        <f t="shared" si="96"/>
        <v>No</v>
      </c>
      <c r="K1273" s="12" t="str">
        <f t="shared" si="97"/>
        <v>No</v>
      </c>
      <c r="L1273" s="12" t="str">
        <f t="shared" si="98"/>
        <v>Overweight</v>
      </c>
      <c r="M1273" s="12" t="str">
        <f t="shared" si="99"/>
        <v>Prediabetes</v>
      </c>
    </row>
    <row r="1274" spans="1:13" x14ac:dyDescent="0.3">
      <c r="A1274" s="8" t="s">
        <v>1098</v>
      </c>
      <c r="B1274" s="8">
        <v>27.36</v>
      </c>
      <c r="C1274" s="8">
        <v>5.96</v>
      </c>
      <c r="D1274" s="8" t="s">
        <v>2380</v>
      </c>
      <c r="E1274" s="8" t="s">
        <v>2380</v>
      </c>
      <c r="F1274" s="8" t="s">
        <v>2383</v>
      </c>
      <c r="G1274" s="8">
        <v>1</v>
      </c>
      <c r="H1274" s="8" t="s">
        <v>2380</v>
      </c>
      <c r="I1274" s="12">
        <f t="shared" si="95"/>
        <v>1</v>
      </c>
      <c r="J1274" s="12" t="str">
        <f t="shared" si="96"/>
        <v>No</v>
      </c>
      <c r="K1274" s="12" t="str">
        <f t="shared" si="97"/>
        <v>No</v>
      </c>
      <c r="L1274" s="12" t="str">
        <f t="shared" si="98"/>
        <v>Overweight</v>
      </c>
      <c r="M1274" s="12" t="str">
        <f t="shared" si="99"/>
        <v>Prediabetes</v>
      </c>
    </row>
    <row r="1275" spans="1:13" x14ac:dyDescent="0.3">
      <c r="A1275" s="8" t="s">
        <v>1097</v>
      </c>
      <c r="B1275" s="8">
        <v>20.350000000000001</v>
      </c>
      <c r="C1275" s="8">
        <v>4.16</v>
      </c>
      <c r="D1275" s="8" t="s">
        <v>2380</v>
      </c>
      <c r="E1275" s="8" t="s">
        <v>2380</v>
      </c>
      <c r="F1275" s="8" t="s">
        <v>2380</v>
      </c>
      <c r="G1275" s="8" t="s">
        <v>2381</v>
      </c>
      <c r="H1275" s="8" t="s">
        <v>2380</v>
      </c>
      <c r="I1275" s="12">
        <f t="shared" si="95"/>
        <v>0</v>
      </c>
      <c r="J1275" s="12" t="str">
        <f t="shared" si="96"/>
        <v>No</v>
      </c>
      <c r="K1275" s="12" t="str">
        <f t="shared" si="97"/>
        <v>No</v>
      </c>
      <c r="L1275" s="12" t="str">
        <f t="shared" si="98"/>
        <v>Normal Weight</v>
      </c>
      <c r="M1275" s="12" t="str">
        <f t="shared" si="99"/>
        <v>Normal</v>
      </c>
    </row>
    <row r="1276" spans="1:13" x14ac:dyDescent="0.3">
      <c r="A1276" s="8" t="s">
        <v>1096</v>
      </c>
      <c r="B1276" s="8">
        <v>24.035</v>
      </c>
      <c r="C1276" s="8">
        <v>6.11</v>
      </c>
      <c r="D1276" s="8" t="s">
        <v>2380</v>
      </c>
      <c r="E1276" s="8" t="s">
        <v>2380</v>
      </c>
      <c r="F1276" s="8" t="s">
        <v>2380</v>
      </c>
      <c r="G1276" s="8" t="s">
        <v>2381</v>
      </c>
      <c r="H1276" s="8" t="s">
        <v>2380</v>
      </c>
      <c r="I1276" s="12">
        <f t="shared" si="95"/>
        <v>0</v>
      </c>
      <c r="J1276" s="12" t="str">
        <f t="shared" si="96"/>
        <v>No</v>
      </c>
      <c r="K1276" s="12" t="str">
        <f t="shared" si="97"/>
        <v>No</v>
      </c>
      <c r="L1276" s="12" t="str">
        <f t="shared" si="98"/>
        <v>Normal Weight</v>
      </c>
      <c r="M1276" s="12" t="str">
        <f t="shared" si="99"/>
        <v>Prediabetes</v>
      </c>
    </row>
    <row r="1277" spans="1:13" x14ac:dyDescent="0.3">
      <c r="A1277" s="8" t="s">
        <v>1095</v>
      </c>
      <c r="B1277" s="8">
        <v>23.56</v>
      </c>
      <c r="C1277" s="8">
        <v>5.97</v>
      </c>
      <c r="D1277" s="8" t="s">
        <v>2380</v>
      </c>
      <c r="E1277" s="8" t="s">
        <v>2380</v>
      </c>
      <c r="F1277" s="8" t="s">
        <v>2380</v>
      </c>
      <c r="G1277" s="8" t="s">
        <v>2381</v>
      </c>
      <c r="H1277" s="8" t="s">
        <v>2380</v>
      </c>
      <c r="I1277" s="12">
        <f t="shared" si="95"/>
        <v>0</v>
      </c>
      <c r="J1277" s="12" t="str">
        <f t="shared" si="96"/>
        <v>No</v>
      </c>
      <c r="K1277" s="12" t="str">
        <f t="shared" si="97"/>
        <v>No</v>
      </c>
      <c r="L1277" s="12" t="str">
        <f t="shared" si="98"/>
        <v>Normal Weight</v>
      </c>
      <c r="M1277" s="12" t="str">
        <f t="shared" si="99"/>
        <v>Prediabetes</v>
      </c>
    </row>
    <row r="1278" spans="1:13" x14ac:dyDescent="0.3">
      <c r="A1278" s="8" t="s">
        <v>1094</v>
      </c>
      <c r="B1278" s="8">
        <v>27.17</v>
      </c>
      <c r="C1278" s="8">
        <v>10.81</v>
      </c>
      <c r="D1278" s="8" t="s">
        <v>2380</v>
      </c>
      <c r="E1278" s="8" t="s">
        <v>2380</v>
      </c>
      <c r="F1278" s="8" t="s">
        <v>2380</v>
      </c>
      <c r="G1278" s="8">
        <v>2</v>
      </c>
      <c r="H1278" s="8" t="s">
        <v>2380</v>
      </c>
      <c r="I1278" s="12">
        <f t="shared" si="95"/>
        <v>2</v>
      </c>
      <c r="J1278" s="12" t="str">
        <f t="shared" si="96"/>
        <v>No</v>
      </c>
      <c r="K1278" s="12" t="str">
        <f t="shared" si="97"/>
        <v>No</v>
      </c>
      <c r="L1278" s="12" t="str">
        <f t="shared" si="98"/>
        <v>Overweight</v>
      </c>
      <c r="M1278" s="12" t="str">
        <f t="shared" si="99"/>
        <v>Diabetes</v>
      </c>
    </row>
    <row r="1279" spans="1:13" x14ac:dyDescent="0.3">
      <c r="A1279" s="8" t="s">
        <v>1093</v>
      </c>
      <c r="B1279" s="8">
        <v>34.32</v>
      </c>
      <c r="C1279" s="8">
        <v>5.7</v>
      </c>
      <c r="D1279" s="8" t="s">
        <v>2382</v>
      </c>
      <c r="E1279" s="8" t="s">
        <v>2380</v>
      </c>
      <c r="F1279" s="8" t="s">
        <v>2383</v>
      </c>
      <c r="G1279" s="8">
        <v>1</v>
      </c>
      <c r="H1279" s="8" t="s">
        <v>2380</v>
      </c>
      <c r="I1279" s="12">
        <f t="shared" si="95"/>
        <v>1</v>
      </c>
      <c r="J1279" s="12" t="str">
        <f t="shared" si="96"/>
        <v>No</v>
      </c>
      <c r="K1279" s="12" t="str">
        <f t="shared" si="97"/>
        <v>Yes</v>
      </c>
      <c r="L1279" s="12" t="str">
        <f t="shared" si="98"/>
        <v>Obesity</v>
      </c>
      <c r="M1279" s="12" t="str">
        <f t="shared" si="99"/>
        <v>Prediabetes</v>
      </c>
    </row>
    <row r="1280" spans="1:13" x14ac:dyDescent="0.3">
      <c r="A1280" s="8" t="s">
        <v>1092</v>
      </c>
      <c r="B1280" s="8">
        <v>23.87</v>
      </c>
      <c r="C1280" s="8">
        <v>4.7699999999999996</v>
      </c>
      <c r="D1280" s="8" t="s">
        <v>2382</v>
      </c>
      <c r="E1280" s="8" t="s">
        <v>2380</v>
      </c>
      <c r="F1280" s="8" t="s">
        <v>2383</v>
      </c>
      <c r="G1280" s="8">
        <v>1</v>
      </c>
      <c r="H1280" s="8" t="s">
        <v>2380</v>
      </c>
      <c r="I1280" s="12">
        <f t="shared" si="95"/>
        <v>1</v>
      </c>
      <c r="J1280" s="12" t="str">
        <f t="shared" si="96"/>
        <v>No</v>
      </c>
      <c r="K1280" s="12" t="str">
        <f t="shared" si="97"/>
        <v>Yes</v>
      </c>
      <c r="L1280" s="12" t="str">
        <f t="shared" si="98"/>
        <v>Normal Weight</v>
      </c>
      <c r="M1280" s="12" t="str">
        <f t="shared" si="99"/>
        <v>Normal</v>
      </c>
    </row>
    <row r="1281" spans="1:13" x14ac:dyDescent="0.3">
      <c r="A1281" s="8" t="s">
        <v>1091</v>
      </c>
      <c r="B1281" s="8">
        <v>30.15</v>
      </c>
      <c r="C1281" s="8">
        <v>4.25</v>
      </c>
      <c r="D1281" s="8" t="s">
        <v>2380</v>
      </c>
      <c r="E1281" s="8" t="s">
        <v>2380</v>
      </c>
      <c r="F1281" s="8" t="s">
        <v>2380</v>
      </c>
      <c r="G1281" s="8">
        <v>1</v>
      </c>
      <c r="H1281" s="8" t="s">
        <v>2380</v>
      </c>
      <c r="I1281" s="12">
        <f t="shared" si="95"/>
        <v>1</v>
      </c>
      <c r="J1281" s="12" t="str">
        <f t="shared" si="96"/>
        <v>No</v>
      </c>
      <c r="K1281" s="12" t="str">
        <f t="shared" si="97"/>
        <v>No</v>
      </c>
      <c r="L1281" s="12" t="str">
        <f t="shared" si="98"/>
        <v>Obesity</v>
      </c>
      <c r="M1281" s="12" t="str">
        <f t="shared" si="99"/>
        <v>Normal</v>
      </c>
    </row>
    <row r="1282" spans="1:13" x14ac:dyDescent="0.3">
      <c r="A1282" s="8" t="s">
        <v>1090</v>
      </c>
      <c r="B1282" s="8">
        <v>26.36</v>
      </c>
      <c r="C1282" s="8">
        <v>5.52</v>
      </c>
      <c r="D1282" s="8" t="s">
        <v>2380</v>
      </c>
      <c r="E1282" s="8" t="s">
        <v>2380</v>
      </c>
      <c r="F1282" s="8" t="s">
        <v>2380</v>
      </c>
      <c r="G1282" s="8" t="s">
        <v>2381</v>
      </c>
      <c r="H1282" s="8" t="s">
        <v>2380</v>
      </c>
      <c r="I1282" s="12">
        <f t="shared" si="95"/>
        <v>0</v>
      </c>
      <c r="J1282" s="12" t="str">
        <f t="shared" si="96"/>
        <v>No</v>
      </c>
      <c r="K1282" s="12" t="str">
        <f t="shared" si="97"/>
        <v>No</v>
      </c>
      <c r="L1282" s="12" t="str">
        <f t="shared" si="98"/>
        <v>Overweight</v>
      </c>
      <c r="M1282" s="12" t="str">
        <f t="shared" si="99"/>
        <v>Normal</v>
      </c>
    </row>
    <row r="1283" spans="1:13" x14ac:dyDescent="0.3">
      <c r="A1283" s="8" t="s">
        <v>1089</v>
      </c>
      <c r="B1283" s="8">
        <v>45.32</v>
      </c>
      <c r="C1283" s="8">
        <v>6.53</v>
      </c>
      <c r="D1283" s="8" t="s">
        <v>2382</v>
      </c>
      <c r="E1283" s="8" t="s">
        <v>2380</v>
      </c>
      <c r="F1283" s="8" t="s">
        <v>2380</v>
      </c>
      <c r="G1283" s="8">
        <v>1</v>
      </c>
      <c r="H1283" s="8" t="s">
        <v>2380</v>
      </c>
      <c r="I1283" s="12">
        <f t="shared" ref="I1283:I1346" si="100">IF(G1283="No major surgery",0,G1283)</f>
        <v>1</v>
      </c>
      <c r="J1283" s="12" t="str">
        <f t="shared" ref="J1283:J1346" si="101">PROPER(H1283)</f>
        <v>No</v>
      </c>
      <c r="K1283" s="12" t="str">
        <f t="shared" ref="K1283:K1346" si="102">PROPER(D1283)</f>
        <v>Yes</v>
      </c>
      <c r="L1283" s="12" t="str">
        <f t="shared" ref="L1283:L1346" si="103">IF(B1283&lt;18.5,"Underweight",IF(B1283&lt;25,"Normal Weight",IF(B1283&lt;30,"Overweight","Obesity")))</f>
        <v>Obesity</v>
      </c>
      <c r="M1283" s="12" t="str">
        <f t="shared" ref="M1283:M1346" si="104">IF(C1283&lt;5.7,"Normal",IF(C1283&lt;6.5,"Prediabetes","Diabetes"))</f>
        <v>Diabetes</v>
      </c>
    </row>
    <row r="1284" spans="1:13" x14ac:dyDescent="0.3">
      <c r="A1284" s="8" t="s">
        <v>1088</v>
      </c>
      <c r="B1284" s="8">
        <v>31.93</v>
      </c>
      <c r="C1284" s="8">
        <v>4.82</v>
      </c>
      <c r="D1284" s="8" t="s">
        <v>2382</v>
      </c>
      <c r="E1284" s="8" t="s">
        <v>2380</v>
      </c>
      <c r="F1284" s="8" t="s">
        <v>2380</v>
      </c>
      <c r="G1284" s="8">
        <v>1</v>
      </c>
      <c r="H1284" s="8" t="s">
        <v>2380</v>
      </c>
      <c r="I1284" s="12">
        <f t="shared" si="100"/>
        <v>1</v>
      </c>
      <c r="J1284" s="12" t="str">
        <f t="shared" si="101"/>
        <v>No</v>
      </c>
      <c r="K1284" s="12" t="str">
        <f t="shared" si="102"/>
        <v>Yes</v>
      </c>
      <c r="L1284" s="12" t="str">
        <f t="shared" si="103"/>
        <v>Obesity</v>
      </c>
      <c r="M1284" s="12" t="str">
        <f t="shared" si="104"/>
        <v>Normal</v>
      </c>
    </row>
    <row r="1285" spans="1:13" x14ac:dyDescent="0.3">
      <c r="A1285" s="8" t="s">
        <v>1087</v>
      </c>
      <c r="B1285" s="8">
        <v>36</v>
      </c>
      <c r="C1285" s="8">
        <v>11.94</v>
      </c>
      <c r="D1285" s="8" t="s">
        <v>2382</v>
      </c>
      <c r="E1285" s="8" t="s">
        <v>2380</v>
      </c>
      <c r="F1285" s="8" t="s">
        <v>2380</v>
      </c>
      <c r="G1285" s="8">
        <v>1</v>
      </c>
      <c r="H1285" s="8" t="s">
        <v>2380</v>
      </c>
      <c r="I1285" s="12">
        <f t="shared" si="100"/>
        <v>1</v>
      </c>
      <c r="J1285" s="12" t="str">
        <f t="shared" si="101"/>
        <v>No</v>
      </c>
      <c r="K1285" s="12" t="str">
        <f t="shared" si="102"/>
        <v>Yes</v>
      </c>
      <c r="L1285" s="12" t="str">
        <f t="shared" si="103"/>
        <v>Obesity</v>
      </c>
      <c r="M1285" s="12" t="str">
        <f t="shared" si="104"/>
        <v>Diabetes</v>
      </c>
    </row>
    <row r="1286" spans="1:13" x14ac:dyDescent="0.3">
      <c r="A1286" s="8" t="s">
        <v>1086</v>
      </c>
      <c r="B1286" s="8">
        <v>32</v>
      </c>
      <c r="C1286" s="8">
        <v>7.85</v>
      </c>
      <c r="D1286" s="8" t="s">
        <v>2382</v>
      </c>
      <c r="E1286" s="8" t="s">
        <v>2380</v>
      </c>
      <c r="F1286" s="8" t="s">
        <v>2380</v>
      </c>
      <c r="G1286" s="8">
        <v>1</v>
      </c>
      <c r="H1286" s="8" t="s">
        <v>2380</v>
      </c>
      <c r="I1286" s="12">
        <f t="shared" si="100"/>
        <v>1</v>
      </c>
      <c r="J1286" s="12" t="str">
        <f t="shared" si="101"/>
        <v>No</v>
      </c>
      <c r="K1286" s="12" t="str">
        <f t="shared" si="102"/>
        <v>Yes</v>
      </c>
      <c r="L1286" s="12" t="str">
        <f t="shared" si="103"/>
        <v>Obesity</v>
      </c>
      <c r="M1286" s="12" t="str">
        <f t="shared" si="104"/>
        <v>Diabetes</v>
      </c>
    </row>
    <row r="1287" spans="1:13" x14ac:dyDescent="0.3">
      <c r="A1287" s="8" t="s">
        <v>1085</v>
      </c>
      <c r="B1287" s="8">
        <v>29.37</v>
      </c>
      <c r="C1287" s="8">
        <v>8.01</v>
      </c>
      <c r="D1287" s="8" t="s">
        <v>2382</v>
      </c>
      <c r="E1287" s="8" t="s">
        <v>2380</v>
      </c>
      <c r="F1287" s="8" t="s">
        <v>2380</v>
      </c>
      <c r="G1287" s="8">
        <v>1</v>
      </c>
      <c r="H1287" s="8" t="s">
        <v>2380</v>
      </c>
      <c r="I1287" s="12">
        <f t="shared" si="100"/>
        <v>1</v>
      </c>
      <c r="J1287" s="12" t="str">
        <f t="shared" si="101"/>
        <v>No</v>
      </c>
      <c r="K1287" s="12" t="str">
        <f t="shared" si="102"/>
        <v>Yes</v>
      </c>
      <c r="L1287" s="12" t="str">
        <f t="shared" si="103"/>
        <v>Overweight</v>
      </c>
      <c r="M1287" s="12" t="str">
        <f t="shared" si="104"/>
        <v>Diabetes</v>
      </c>
    </row>
    <row r="1288" spans="1:13" x14ac:dyDescent="0.3">
      <c r="A1288" s="8" t="s">
        <v>1084</v>
      </c>
      <c r="B1288" s="8">
        <v>23.6</v>
      </c>
      <c r="C1288" s="8">
        <v>7.4</v>
      </c>
      <c r="D1288" s="8" t="s">
        <v>2382</v>
      </c>
      <c r="E1288" s="8" t="s">
        <v>2380</v>
      </c>
      <c r="F1288" s="8" t="s">
        <v>2380</v>
      </c>
      <c r="G1288" s="8">
        <v>1</v>
      </c>
      <c r="H1288" s="8" t="s">
        <v>2380</v>
      </c>
      <c r="I1288" s="12">
        <f t="shared" si="100"/>
        <v>1</v>
      </c>
      <c r="J1288" s="12" t="str">
        <f t="shared" si="101"/>
        <v>No</v>
      </c>
      <c r="K1288" s="12" t="str">
        <f t="shared" si="102"/>
        <v>Yes</v>
      </c>
      <c r="L1288" s="12" t="str">
        <f t="shared" si="103"/>
        <v>Normal Weight</v>
      </c>
      <c r="M1288" s="12" t="str">
        <f t="shared" si="104"/>
        <v>Diabetes</v>
      </c>
    </row>
    <row r="1289" spans="1:13" x14ac:dyDescent="0.3">
      <c r="A1289" s="8" t="s">
        <v>1083</v>
      </c>
      <c r="B1289" s="8">
        <v>33.155000000000001</v>
      </c>
      <c r="C1289" s="8">
        <v>8.3800000000000008</v>
      </c>
      <c r="D1289" s="8" t="s">
        <v>2382</v>
      </c>
      <c r="E1289" s="8" t="s">
        <v>2380</v>
      </c>
      <c r="F1289" s="8" t="s">
        <v>2380</v>
      </c>
      <c r="G1289" s="8" t="s">
        <v>2381</v>
      </c>
      <c r="H1289" s="8" t="s">
        <v>2380</v>
      </c>
      <c r="I1289" s="12">
        <f t="shared" si="100"/>
        <v>0</v>
      </c>
      <c r="J1289" s="12" t="str">
        <f t="shared" si="101"/>
        <v>No</v>
      </c>
      <c r="K1289" s="12" t="str">
        <f t="shared" si="102"/>
        <v>Yes</v>
      </c>
      <c r="L1289" s="12" t="str">
        <f t="shared" si="103"/>
        <v>Obesity</v>
      </c>
      <c r="M1289" s="12" t="str">
        <f t="shared" si="104"/>
        <v>Diabetes</v>
      </c>
    </row>
    <row r="1290" spans="1:13" x14ac:dyDescent="0.3">
      <c r="A1290" s="8" t="s">
        <v>1082</v>
      </c>
      <c r="B1290" s="8">
        <v>24.32</v>
      </c>
      <c r="C1290" s="8">
        <v>11.56</v>
      </c>
      <c r="D1290" s="8" t="s">
        <v>2382</v>
      </c>
      <c r="E1290" s="8" t="s">
        <v>2380</v>
      </c>
      <c r="F1290" s="8" t="s">
        <v>2380</v>
      </c>
      <c r="G1290" s="8">
        <v>1</v>
      </c>
      <c r="H1290" s="8" t="s">
        <v>2380</v>
      </c>
      <c r="I1290" s="12">
        <f t="shared" si="100"/>
        <v>1</v>
      </c>
      <c r="J1290" s="12" t="str">
        <f t="shared" si="101"/>
        <v>No</v>
      </c>
      <c r="K1290" s="12" t="str">
        <f t="shared" si="102"/>
        <v>Yes</v>
      </c>
      <c r="L1290" s="12" t="str">
        <f t="shared" si="103"/>
        <v>Normal Weight</v>
      </c>
      <c r="M1290" s="12" t="str">
        <f t="shared" si="104"/>
        <v>Diabetes</v>
      </c>
    </row>
    <row r="1291" spans="1:13" x14ac:dyDescent="0.3">
      <c r="A1291" s="8" t="s">
        <v>1081</v>
      </c>
      <c r="B1291" s="8">
        <v>36.299999999999997</v>
      </c>
      <c r="C1291" s="8">
        <v>4.6100000000000003</v>
      </c>
      <c r="D1291" s="8" t="s">
        <v>2380</v>
      </c>
      <c r="E1291" s="8" t="s">
        <v>2380</v>
      </c>
      <c r="F1291" s="8" t="s">
        <v>2380</v>
      </c>
      <c r="G1291" s="8" t="s">
        <v>2381</v>
      </c>
      <c r="H1291" s="8" t="s">
        <v>2380</v>
      </c>
      <c r="I1291" s="12">
        <f t="shared" si="100"/>
        <v>0</v>
      </c>
      <c r="J1291" s="12" t="str">
        <f t="shared" si="101"/>
        <v>No</v>
      </c>
      <c r="K1291" s="12" t="str">
        <f t="shared" si="102"/>
        <v>No</v>
      </c>
      <c r="L1291" s="12" t="str">
        <f t="shared" si="103"/>
        <v>Obesity</v>
      </c>
      <c r="M1291" s="12" t="str">
        <f t="shared" si="104"/>
        <v>Normal</v>
      </c>
    </row>
    <row r="1292" spans="1:13" x14ac:dyDescent="0.3">
      <c r="A1292" s="8" t="s">
        <v>1080</v>
      </c>
      <c r="B1292" s="8">
        <v>34.4</v>
      </c>
      <c r="C1292" s="8">
        <v>4.95</v>
      </c>
      <c r="D1292" s="8" t="s">
        <v>2380</v>
      </c>
      <c r="E1292" s="8" t="s">
        <v>2380</v>
      </c>
      <c r="F1292" s="8" t="s">
        <v>2383</v>
      </c>
      <c r="G1292" s="8">
        <v>1</v>
      </c>
      <c r="H1292" s="8" t="s">
        <v>2380</v>
      </c>
      <c r="I1292" s="12">
        <f t="shared" si="100"/>
        <v>1</v>
      </c>
      <c r="J1292" s="12" t="str">
        <f t="shared" si="101"/>
        <v>No</v>
      </c>
      <c r="K1292" s="12" t="str">
        <f t="shared" si="102"/>
        <v>No</v>
      </c>
      <c r="L1292" s="12" t="str">
        <f t="shared" si="103"/>
        <v>Obesity</v>
      </c>
      <c r="M1292" s="12" t="str">
        <f t="shared" si="104"/>
        <v>Normal</v>
      </c>
    </row>
    <row r="1293" spans="1:13" x14ac:dyDescent="0.3">
      <c r="A1293" s="8" t="s">
        <v>1079</v>
      </c>
      <c r="B1293" s="8">
        <v>30.9</v>
      </c>
      <c r="C1293" s="8">
        <v>5.04</v>
      </c>
      <c r="D1293" s="8" t="s">
        <v>2380</v>
      </c>
      <c r="E1293" s="8" t="s">
        <v>2380</v>
      </c>
      <c r="F1293" s="8" t="s">
        <v>2380</v>
      </c>
      <c r="G1293" s="8" t="s">
        <v>2381</v>
      </c>
      <c r="H1293" s="8" t="s">
        <v>2380</v>
      </c>
      <c r="I1293" s="12">
        <f t="shared" si="100"/>
        <v>0</v>
      </c>
      <c r="J1293" s="12" t="str">
        <f t="shared" si="101"/>
        <v>No</v>
      </c>
      <c r="K1293" s="12" t="str">
        <f t="shared" si="102"/>
        <v>No</v>
      </c>
      <c r="L1293" s="12" t="str">
        <f t="shared" si="103"/>
        <v>Obesity</v>
      </c>
      <c r="M1293" s="12" t="str">
        <f t="shared" si="104"/>
        <v>Normal</v>
      </c>
    </row>
    <row r="1294" spans="1:13" x14ac:dyDescent="0.3">
      <c r="A1294" s="8" t="s">
        <v>1078</v>
      </c>
      <c r="B1294" s="8">
        <v>28.6</v>
      </c>
      <c r="C1294" s="8">
        <v>5.42</v>
      </c>
      <c r="D1294" s="8" t="s">
        <v>2380</v>
      </c>
      <c r="E1294" s="8" t="s">
        <v>2380</v>
      </c>
      <c r="F1294" s="8" t="s">
        <v>2380</v>
      </c>
      <c r="G1294" s="8" t="s">
        <v>2381</v>
      </c>
      <c r="H1294" s="8" t="s">
        <v>2380</v>
      </c>
      <c r="I1294" s="12">
        <f t="shared" si="100"/>
        <v>0</v>
      </c>
      <c r="J1294" s="12" t="str">
        <f t="shared" si="101"/>
        <v>No</v>
      </c>
      <c r="K1294" s="12" t="str">
        <f t="shared" si="102"/>
        <v>No</v>
      </c>
      <c r="L1294" s="12" t="str">
        <f t="shared" si="103"/>
        <v>Overweight</v>
      </c>
      <c r="M1294" s="12" t="str">
        <f t="shared" si="104"/>
        <v>Normal</v>
      </c>
    </row>
    <row r="1295" spans="1:13" x14ac:dyDescent="0.3">
      <c r="A1295" s="8" t="s">
        <v>1077</v>
      </c>
      <c r="B1295" s="8">
        <v>27.83</v>
      </c>
      <c r="C1295" s="8">
        <v>5.39</v>
      </c>
      <c r="D1295" s="8" t="s">
        <v>2380</v>
      </c>
      <c r="E1295" s="8" t="s">
        <v>2380</v>
      </c>
      <c r="F1295" s="8" t="s">
        <v>2380</v>
      </c>
      <c r="G1295" s="8" t="s">
        <v>2381</v>
      </c>
      <c r="H1295" s="8" t="s">
        <v>2380</v>
      </c>
      <c r="I1295" s="12">
        <f t="shared" si="100"/>
        <v>0</v>
      </c>
      <c r="J1295" s="12" t="str">
        <f t="shared" si="101"/>
        <v>No</v>
      </c>
      <c r="K1295" s="12" t="str">
        <f t="shared" si="102"/>
        <v>No</v>
      </c>
      <c r="L1295" s="12" t="str">
        <f t="shared" si="103"/>
        <v>Overweight</v>
      </c>
      <c r="M1295" s="12" t="str">
        <f t="shared" si="104"/>
        <v>Normal</v>
      </c>
    </row>
    <row r="1296" spans="1:13" x14ac:dyDescent="0.3">
      <c r="A1296" s="8" t="s">
        <v>1076</v>
      </c>
      <c r="B1296" s="8">
        <v>39.64</v>
      </c>
      <c r="C1296" s="8">
        <v>6</v>
      </c>
      <c r="D1296" s="8" t="s">
        <v>2380</v>
      </c>
      <c r="E1296" s="8" t="s">
        <v>2380</v>
      </c>
      <c r="F1296" s="8" t="s">
        <v>2383</v>
      </c>
      <c r="G1296" s="8">
        <v>1</v>
      </c>
      <c r="H1296" s="8" t="s">
        <v>2380</v>
      </c>
      <c r="I1296" s="12">
        <f t="shared" si="100"/>
        <v>1</v>
      </c>
      <c r="J1296" s="12" t="str">
        <f t="shared" si="101"/>
        <v>No</v>
      </c>
      <c r="K1296" s="12" t="str">
        <f t="shared" si="102"/>
        <v>No</v>
      </c>
      <c r="L1296" s="12" t="str">
        <f t="shared" si="103"/>
        <v>Obesity</v>
      </c>
      <c r="M1296" s="12" t="str">
        <f t="shared" si="104"/>
        <v>Prediabetes</v>
      </c>
    </row>
    <row r="1297" spans="1:13" x14ac:dyDescent="0.3">
      <c r="A1297" s="8" t="s">
        <v>1075</v>
      </c>
      <c r="B1297" s="8">
        <v>38.479999999999997</v>
      </c>
      <c r="C1297" s="8">
        <v>6.02</v>
      </c>
      <c r="D1297" s="8" t="s">
        <v>2380</v>
      </c>
      <c r="E1297" s="8" t="s">
        <v>2380</v>
      </c>
      <c r="F1297" s="8" t="s">
        <v>2380</v>
      </c>
      <c r="G1297" s="8">
        <v>1</v>
      </c>
      <c r="H1297" s="8" t="s">
        <v>2380</v>
      </c>
      <c r="I1297" s="12">
        <f t="shared" si="100"/>
        <v>1</v>
      </c>
      <c r="J1297" s="12" t="str">
        <f t="shared" si="101"/>
        <v>No</v>
      </c>
      <c r="K1297" s="12" t="str">
        <f t="shared" si="102"/>
        <v>No</v>
      </c>
      <c r="L1297" s="12" t="str">
        <f t="shared" si="103"/>
        <v>Obesity</v>
      </c>
      <c r="M1297" s="12" t="str">
        <f t="shared" si="104"/>
        <v>Prediabetes</v>
      </c>
    </row>
    <row r="1298" spans="1:13" x14ac:dyDescent="0.3">
      <c r="A1298" s="8" t="s">
        <v>1074</v>
      </c>
      <c r="B1298" s="8">
        <v>36.200000000000003</v>
      </c>
      <c r="C1298" s="8">
        <v>4.62</v>
      </c>
      <c r="D1298" s="8" t="s">
        <v>2380</v>
      </c>
      <c r="E1298" s="8" t="s">
        <v>2380</v>
      </c>
      <c r="F1298" s="8" t="s">
        <v>2380</v>
      </c>
      <c r="G1298" s="8">
        <v>2</v>
      </c>
      <c r="H1298" s="8" t="s">
        <v>2380</v>
      </c>
      <c r="I1298" s="12">
        <f t="shared" si="100"/>
        <v>2</v>
      </c>
      <c r="J1298" s="12" t="str">
        <f t="shared" si="101"/>
        <v>No</v>
      </c>
      <c r="K1298" s="12" t="str">
        <f t="shared" si="102"/>
        <v>No</v>
      </c>
      <c r="L1298" s="12" t="str">
        <f t="shared" si="103"/>
        <v>Obesity</v>
      </c>
      <c r="M1298" s="12" t="str">
        <f t="shared" si="104"/>
        <v>Normal</v>
      </c>
    </row>
    <row r="1299" spans="1:13" x14ac:dyDescent="0.3">
      <c r="A1299" s="8" t="s">
        <v>1073</v>
      </c>
      <c r="B1299" s="8">
        <v>27.13</v>
      </c>
      <c r="C1299" s="8">
        <v>5.59</v>
      </c>
      <c r="D1299" s="8" t="s">
        <v>2380</v>
      </c>
      <c r="E1299" s="8" t="s">
        <v>2380</v>
      </c>
      <c r="F1299" s="8" t="s">
        <v>2380</v>
      </c>
      <c r="G1299" s="8">
        <v>1</v>
      </c>
      <c r="H1299" s="8" t="s">
        <v>2380</v>
      </c>
      <c r="I1299" s="12">
        <f t="shared" si="100"/>
        <v>1</v>
      </c>
      <c r="J1299" s="12" t="str">
        <f t="shared" si="101"/>
        <v>No</v>
      </c>
      <c r="K1299" s="12" t="str">
        <f t="shared" si="102"/>
        <v>No</v>
      </c>
      <c r="L1299" s="12" t="str">
        <f t="shared" si="103"/>
        <v>Overweight</v>
      </c>
      <c r="M1299" s="12" t="str">
        <f t="shared" si="104"/>
        <v>Normal</v>
      </c>
    </row>
    <row r="1300" spans="1:13" x14ac:dyDescent="0.3">
      <c r="A1300" s="8" t="s">
        <v>1072</v>
      </c>
      <c r="B1300" s="8">
        <v>20.75</v>
      </c>
      <c r="C1300" s="8">
        <v>5.18</v>
      </c>
      <c r="D1300" s="8" t="s">
        <v>2382</v>
      </c>
      <c r="E1300" s="8" t="s">
        <v>2380</v>
      </c>
      <c r="F1300" s="8" t="s">
        <v>2380</v>
      </c>
      <c r="G1300" s="8">
        <v>2</v>
      </c>
      <c r="H1300" s="8" t="s">
        <v>2380</v>
      </c>
      <c r="I1300" s="12">
        <f t="shared" si="100"/>
        <v>2</v>
      </c>
      <c r="J1300" s="12" t="str">
        <f t="shared" si="101"/>
        <v>No</v>
      </c>
      <c r="K1300" s="12" t="str">
        <f t="shared" si="102"/>
        <v>Yes</v>
      </c>
      <c r="L1300" s="12" t="str">
        <f t="shared" si="103"/>
        <v>Normal Weight</v>
      </c>
      <c r="M1300" s="12" t="str">
        <f t="shared" si="104"/>
        <v>Normal</v>
      </c>
    </row>
    <row r="1301" spans="1:13" x14ac:dyDescent="0.3">
      <c r="A1301" s="8" t="s">
        <v>1071</v>
      </c>
      <c r="B1301" s="8">
        <v>26.6</v>
      </c>
      <c r="C1301" s="8">
        <v>6.29</v>
      </c>
      <c r="D1301" s="8" t="s">
        <v>2380</v>
      </c>
      <c r="E1301" s="8" t="s">
        <v>2380</v>
      </c>
      <c r="F1301" s="8" t="s">
        <v>2380</v>
      </c>
      <c r="G1301" s="8">
        <v>2</v>
      </c>
      <c r="H1301" s="8" t="s">
        <v>2380</v>
      </c>
      <c r="I1301" s="12">
        <f t="shared" si="100"/>
        <v>2</v>
      </c>
      <c r="J1301" s="12" t="str">
        <f t="shared" si="101"/>
        <v>No</v>
      </c>
      <c r="K1301" s="12" t="str">
        <f t="shared" si="102"/>
        <v>No</v>
      </c>
      <c r="L1301" s="12" t="str">
        <f t="shared" si="103"/>
        <v>Overweight</v>
      </c>
      <c r="M1301" s="12" t="str">
        <f t="shared" si="104"/>
        <v>Prediabetes</v>
      </c>
    </row>
    <row r="1302" spans="1:13" x14ac:dyDescent="0.3">
      <c r="A1302" s="8" t="s">
        <v>1070</v>
      </c>
      <c r="B1302" s="8">
        <v>25.3</v>
      </c>
      <c r="C1302" s="8">
        <v>4.49</v>
      </c>
      <c r="D1302" s="8" t="s">
        <v>2380</v>
      </c>
      <c r="E1302" s="8" t="s">
        <v>2380</v>
      </c>
      <c r="F1302" s="8" t="s">
        <v>2380</v>
      </c>
      <c r="G1302" s="8">
        <v>2</v>
      </c>
      <c r="H1302" s="8" t="s">
        <v>2380</v>
      </c>
      <c r="I1302" s="12">
        <f t="shared" si="100"/>
        <v>2</v>
      </c>
      <c r="J1302" s="12" t="str">
        <f t="shared" si="101"/>
        <v>No</v>
      </c>
      <c r="K1302" s="12" t="str">
        <f t="shared" si="102"/>
        <v>No</v>
      </c>
      <c r="L1302" s="12" t="str">
        <f t="shared" si="103"/>
        <v>Overweight</v>
      </c>
      <c r="M1302" s="12" t="str">
        <f t="shared" si="104"/>
        <v>Normal</v>
      </c>
    </row>
    <row r="1303" spans="1:13" x14ac:dyDescent="0.3">
      <c r="A1303" s="8" t="s">
        <v>1069</v>
      </c>
      <c r="B1303" s="8">
        <v>18.84</v>
      </c>
      <c r="C1303" s="8">
        <v>11.82</v>
      </c>
      <c r="D1303" s="8" t="s">
        <v>2382</v>
      </c>
      <c r="E1303" s="8" t="s">
        <v>2380</v>
      </c>
      <c r="F1303" s="8" t="s">
        <v>2383</v>
      </c>
      <c r="G1303" s="8">
        <v>1</v>
      </c>
      <c r="H1303" s="8" t="s">
        <v>2380</v>
      </c>
      <c r="I1303" s="12">
        <f t="shared" si="100"/>
        <v>1</v>
      </c>
      <c r="J1303" s="12" t="str">
        <f t="shared" si="101"/>
        <v>No</v>
      </c>
      <c r="K1303" s="12" t="str">
        <f t="shared" si="102"/>
        <v>Yes</v>
      </c>
      <c r="L1303" s="12" t="str">
        <f t="shared" si="103"/>
        <v>Normal Weight</v>
      </c>
      <c r="M1303" s="12" t="str">
        <f t="shared" si="104"/>
        <v>Diabetes</v>
      </c>
    </row>
    <row r="1304" spans="1:13" x14ac:dyDescent="0.3">
      <c r="A1304" s="8" t="s">
        <v>1068</v>
      </c>
      <c r="B1304" s="8">
        <v>19.57</v>
      </c>
      <c r="C1304" s="8">
        <v>7.41</v>
      </c>
      <c r="D1304" s="8" t="s">
        <v>2382</v>
      </c>
      <c r="E1304" s="8" t="s">
        <v>2380</v>
      </c>
      <c r="F1304" s="8" t="s">
        <v>2380</v>
      </c>
      <c r="G1304" s="8">
        <v>1</v>
      </c>
      <c r="H1304" s="8" t="s">
        <v>2380</v>
      </c>
      <c r="I1304" s="12">
        <f t="shared" si="100"/>
        <v>1</v>
      </c>
      <c r="J1304" s="12" t="str">
        <f t="shared" si="101"/>
        <v>No</v>
      </c>
      <c r="K1304" s="12" t="str">
        <f t="shared" si="102"/>
        <v>Yes</v>
      </c>
      <c r="L1304" s="12" t="str">
        <f t="shared" si="103"/>
        <v>Normal Weight</v>
      </c>
      <c r="M1304" s="12" t="str">
        <f t="shared" si="104"/>
        <v>Diabetes</v>
      </c>
    </row>
    <row r="1305" spans="1:13" x14ac:dyDescent="0.3">
      <c r="A1305" s="8" t="s">
        <v>1067</v>
      </c>
      <c r="B1305" s="8">
        <v>30.495000000000001</v>
      </c>
      <c r="C1305" s="8">
        <v>5.97</v>
      </c>
      <c r="D1305" s="8" t="s">
        <v>2380</v>
      </c>
      <c r="E1305" s="8" t="s">
        <v>2380</v>
      </c>
      <c r="F1305" s="8" t="s">
        <v>2380</v>
      </c>
      <c r="G1305" s="8" t="s">
        <v>2381</v>
      </c>
      <c r="H1305" s="8" t="s">
        <v>2380</v>
      </c>
      <c r="I1305" s="12">
        <f t="shared" si="100"/>
        <v>0</v>
      </c>
      <c r="J1305" s="12" t="str">
        <f t="shared" si="101"/>
        <v>No</v>
      </c>
      <c r="K1305" s="12" t="str">
        <f t="shared" si="102"/>
        <v>No</v>
      </c>
      <c r="L1305" s="12" t="str">
        <f t="shared" si="103"/>
        <v>Obesity</v>
      </c>
      <c r="M1305" s="12" t="str">
        <f t="shared" si="104"/>
        <v>Prediabetes</v>
      </c>
    </row>
    <row r="1306" spans="1:13" x14ac:dyDescent="0.3">
      <c r="A1306" s="8" t="s">
        <v>1066</v>
      </c>
      <c r="B1306" s="8">
        <v>30.114999999999998</v>
      </c>
      <c r="C1306" s="8">
        <v>5.74</v>
      </c>
      <c r="D1306" s="8" t="s">
        <v>2380</v>
      </c>
      <c r="E1306" s="8" t="s">
        <v>2380</v>
      </c>
      <c r="F1306" s="8" t="s">
        <v>2383</v>
      </c>
      <c r="G1306" s="8">
        <v>1</v>
      </c>
      <c r="H1306" s="8" t="s">
        <v>2380</v>
      </c>
      <c r="I1306" s="12">
        <f t="shared" si="100"/>
        <v>1</v>
      </c>
      <c r="J1306" s="12" t="str">
        <f t="shared" si="101"/>
        <v>No</v>
      </c>
      <c r="K1306" s="12" t="str">
        <f t="shared" si="102"/>
        <v>No</v>
      </c>
      <c r="L1306" s="12" t="str">
        <f t="shared" si="103"/>
        <v>Obesity</v>
      </c>
      <c r="M1306" s="12" t="str">
        <f t="shared" si="104"/>
        <v>Prediabetes</v>
      </c>
    </row>
    <row r="1307" spans="1:13" x14ac:dyDescent="0.3">
      <c r="A1307" s="8" t="s">
        <v>1065</v>
      </c>
      <c r="B1307" s="8">
        <v>24.78</v>
      </c>
      <c r="C1307" s="8">
        <v>9.85</v>
      </c>
      <c r="D1307" s="8" t="s">
        <v>2380</v>
      </c>
      <c r="E1307" s="8" t="s">
        <v>2380</v>
      </c>
      <c r="F1307" s="8" t="s">
        <v>2380</v>
      </c>
      <c r="G1307" s="8" t="s">
        <v>2381</v>
      </c>
      <c r="H1307" s="8" t="s">
        <v>2380</v>
      </c>
      <c r="I1307" s="12">
        <f t="shared" si="100"/>
        <v>0</v>
      </c>
      <c r="J1307" s="12" t="str">
        <f t="shared" si="101"/>
        <v>No</v>
      </c>
      <c r="K1307" s="12" t="str">
        <f t="shared" si="102"/>
        <v>No</v>
      </c>
      <c r="L1307" s="12" t="str">
        <f t="shared" si="103"/>
        <v>Normal Weight</v>
      </c>
      <c r="M1307" s="12" t="str">
        <f t="shared" si="104"/>
        <v>Diabetes</v>
      </c>
    </row>
    <row r="1308" spans="1:13" x14ac:dyDescent="0.3">
      <c r="A1308" s="8" t="s">
        <v>1064</v>
      </c>
      <c r="B1308" s="8">
        <v>24.77</v>
      </c>
      <c r="C1308" s="8">
        <v>7.59</v>
      </c>
      <c r="D1308" s="8" t="s">
        <v>2380</v>
      </c>
      <c r="E1308" s="8" t="s">
        <v>2380</v>
      </c>
      <c r="F1308" s="8" t="s">
        <v>2380</v>
      </c>
      <c r="G1308" s="8" t="s">
        <v>2381</v>
      </c>
      <c r="H1308" s="8" t="s">
        <v>2380</v>
      </c>
      <c r="I1308" s="12">
        <f t="shared" si="100"/>
        <v>0</v>
      </c>
      <c r="J1308" s="12" t="str">
        <f t="shared" si="101"/>
        <v>No</v>
      </c>
      <c r="K1308" s="12" t="str">
        <f t="shared" si="102"/>
        <v>No</v>
      </c>
      <c r="L1308" s="12" t="str">
        <f t="shared" si="103"/>
        <v>Normal Weight</v>
      </c>
      <c r="M1308" s="12" t="str">
        <f t="shared" si="104"/>
        <v>Diabetes</v>
      </c>
    </row>
    <row r="1309" spans="1:13" x14ac:dyDescent="0.3">
      <c r="A1309" s="8" t="s">
        <v>1063</v>
      </c>
      <c r="B1309" s="8">
        <v>16.579999999999998</v>
      </c>
      <c r="C1309" s="8">
        <v>6.98</v>
      </c>
      <c r="D1309" s="8" t="s">
        <v>2382</v>
      </c>
      <c r="E1309" s="8" t="s">
        <v>2380</v>
      </c>
      <c r="F1309" s="8" t="s">
        <v>2383</v>
      </c>
      <c r="G1309" s="8">
        <v>1</v>
      </c>
      <c r="H1309" s="8" t="s">
        <v>2380</v>
      </c>
      <c r="I1309" s="12">
        <f t="shared" si="100"/>
        <v>1</v>
      </c>
      <c r="J1309" s="12" t="str">
        <f t="shared" si="101"/>
        <v>No</v>
      </c>
      <c r="K1309" s="12" t="str">
        <f t="shared" si="102"/>
        <v>Yes</v>
      </c>
      <c r="L1309" s="12" t="str">
        <f t="shared" si="103"/>
        <v>Underweight</v>
      </c>
      <c r="M1309" s="12" t="str">
        <f t="shared" si="104"/>
        <v>Diabetes</v>
      </c>
    </row>
    <row r="1310" spans="1:13" x14ac:dyDescent="0.3">
      <c r="A1310" s="8" t="s">
        <v>1062</v>
      </c>
      <c r="B1310" s="8">
        <v>38.17</v>
      </c>
      <c r="C1310" s="8">
        <v>4.7300000000000004</v>
      </c>
      <c r="D1310" s="8" t="s">
        <v>2382</v>
      </c>
      <c r="E1310" s="8" t="s">
        <v>2380</v>
      </c>
      <c r="F1310" s="8" t="s">
        <v>2380</v>
      </c>
      <c r="G1310" s="8" t="s">
        <v>2381</v>
      </c>
      <c r="H1310" s="8" t="s">
        <v>2380</v>
      </c>
      <c r="I1310" s="12">
        <f t="shared" si="100"/>
        <v>0</v>
      </c>
      <c r="J1310" s="12" t="str">
        <f t="shared" si="101"/>
        <v>No</v>
      </c>
      <c r="K1310" s="12" t="str">
        <f t="shared" si="102"/>
        <v>Yes</v>
      </c>
      <c r="L1310" s="12" t="str">
        <f t="shared" si="103"/>
        <v>Obesity</v>
      </c>
      <c r="M1310" s="12" t="str">
        <f t="shared" si="104"/>
        <v>Normal</v>
      </c>
    </row>
    <row r="1311" spans="1:13" x14ac:dyDescent="0.3">
      <c r="A1311" s="8" t="s">
        <v>1061</v>
      </c>
      <c r="B1311" s="8">
        <v>39.424999999999997</v>
      </c>
      <c r="C1311" s="8">
        <v>4.76</v>
      </c>
      <c r="D1311" s="8" t="s">
        <v>2382</v>
      </c>
      <c r="E1311" s="8" t="s">
        <v>2380</v>
      </c>
      <c r="F1311" s="8" t="s">
        <v>2380</v>
      </c>
      <c r="G1311" s="8" t="s">
        <v>2381</v>
      </c>
      <c r="H1311" s="8" t="s">
        <v>2380</v>
      </c>
      <c r="I1311" s="12">
        <f t="shared" si="100"/>
        <v>0</v>
      </c>
      <c r="J1311" s="12" t="str">
        <f t="shared" si="101"/>
        <v>No</v>
      </c>
      <c r="K1311" s="12" t="str">
        <f t="shared" si="102"/>
        <v>Yes</v>
      </c>
      <c r="L1311" s="12" t="str">
        <f t="shared" si="103"/>
        <v>Obesity</v>
      </c>
      <c r="M1311" s="12" t="str">
        <f t="shared" si="104"/>
        <v>Normal</v>
      </c>
    </row>
    <row r="1312" spans="1:13" x14ac:dyDescent="0.3">
      <c r="A1312" s="8" t="s">
        <v>1060</v>
      </c>
      <c r="B1312" s="8">
        <v>33.44</v>
      </c>
      <c r="C1312" s="8">
        <v>6.24</v>
      </c>
      <c r="D1312" s="8" t="s">
        <v>2382</v>
      </c>
      <c r="E1312" s="8" t="s">
        <v>2380</v>
      </c>
      <c r="F1312" s="8" t="s">
        <v>2380</v>
      </c>
      <c r="G1312" s="8" t="s">
        <v>2381</v>
      </c>
      <c r="H1312" s="8" t="s">
        <v>2380</v>
      </c>
      <c r="I1312" s="12">
        <f t="shared" si="100"/>
        <v>0</v>
      </c>
      <c r="J1312" s="12" t="str">
        <f t="shared" si="101"/>
        <v>No</v>
      </c>
      <c r="K1312" s="12" t="str">
        <f t="shared" si="102"/>
        <v>Yes</v>
      </c>
      <c r="L1312" s="12" t="str">
        <f t="shared" si="103"/>
        <v>Obesity</v>
      </c>
      <c r="M1312" s="12" t="str">
        <f t="shared" si="104"/>
        <v>Prediabetes</v>
      </c>
    </row>
    <row r="1313" spans="1:13" x14ac:dyDescent="0.3">
      <c r="A1313" s="8" t="s">
        <v>1059</v>
      </c>
      <c r="B1313" s="8">
        <v>33.344999999999999</v>
      </c>
      <c r="C1313" s="8">
        <v>5.44</v>
      </c>
      <c r="D1313" s="8" t="s">
        <v>2382</v>
      </c>
      <c r="E1313" s="8" t="s">
        <v>2380</v>
      </c>
      <c r="F1313" s="8" t="s">
        <v>2380</v>
      </c>
      <c r="G1313" s="8" t="s">
        <v>2381</v>
      </c>
      <c r="H1313" s="8" t="s">
        <v>2380</v>
      </c>
      <c r="I1313" s="12">
        <f t="shared" si="100"/>
        <v>0</v>
      </c>
      <c r="J1313" s="12" t="str">
        <f t="shared" si="101"/>
        <v>No</v>
      </c>
      <c r="K1313" s="12" t="str">
        <f t="shared" si="102"/>
        <v>Yes</v>
      </c>
      <c r="L1313" s="12" t="str">
        <f t="shared" si="103"/>
        <v>Obesity</v>
      </c>
      <c r="M1313" s="12" t="str">
        <f t="shared" si="104"/>
        <v>Normal</v>
      </c>
    </row>
    <row r="1314" spans="1:13" x14ac:dyDescent="0.3">
      <c r="A1314" s="8" t="s">
        <v>1058</v>
      </c>
      <c r="B1314" s="8">
        <v>38.79</v>
      </c>
      <c r="C1314" s="8">
        <v>5.08</v>
      </c>
      <c r="D1314" s="8" t="s">
        <v>2380</v>
      </c>
      <c r="E1314" s="8" t="s">
        <v>2380</v>
      </c>
      <c r="F1314" s="8" t="s">
        <v>2383</v>
      </c>
      <c r="G1314" s="8">
        <v>1</v>
      </c>
      <c r="H1314" s="8" t="s">
        <v>2380</v>
      </c>
      <c r="I1314" s="12">
        <f t="shared" si="100"/>
        <v>1</v>
      </c>
      <c r="J1314" s="12" t="str">
        <f t="shared" si="101"/>
        <v>No</v>
      </c>
      <c r="K1314" s="12" t="str">
        <f t="shared" si="102"/>
        <v>No</v>
      </c>
      <c r="L1314" s="12" t="str">
        <f t="shared" si="103"/>
        <v>Obesity</v>
      </c>
      <c r="M1314" s="12" t="str">
        <f t="shared" si="104"/>
        <v>Normal</v>
      </c>
    </row>
    <row r="1315" spans="1:13" x14ac:dyDescent="0.3">
      <c r="A1315" s="8" t="s">
        <v>1057</v>
      </c>
      <c r="B1315" s="8">
        <v>30.684999999999999</v>
      </c>
      <c r="C1315" s="8">
        <v>4.87</v>
      </c>
      <c r="D1315" s="8" t="s">
        <v>2380</v>
      </c>
      <c r="E1315" s="8" t="s">
        <v>2380</v>
      </c>
      <c r="F1315" s="8" t="s">
        <v>2383</v>
      </c>
      <c r="G1315" s="8">
        <v>1</v>
      </c>
      <c r="H1315" s="8" t="s">
        <v>2380</v>
      </c>
      <c r="I1315" s="12">
        <f t="shared" si="100"/>
        <v>1</v>
      </c>
      <c r="J1315" s="12" t="str">
        <f t="shared" si="101"/>
        <v>No</v>
      </c>
      <c r="K1315" s="12" t="str">
        <f t="shared" si="102"/>
        <v>No</v>
      </c>
      <c r="L1315" s="12" t="str">
        <f t="shared" si="103"/>
        <v>Obesity</v>
      </c>
      <c r="M1315" s="12" t="str">
        <f t="shared" si="104"/>
        <v>Normal</v>
      </c>
    </row>
    <row r="1316" spans="1:13" x14ac:dyDescent="0.3">
      <c r="A1316" s="8" t="s">
        <v>1056</v>
      </c>
      <c r="B1316" s="8">
        <v>22.135000000000002</v>
      </c>
      <c r="C1316" s="8">
        <v>8.17</v>
      </c>
      <c r="D1316" s="8" t="s">
        <v>2380</v>
      </c>
      <c r="E1316" s="8" t="s">
        <v>2380</v>
      </c>
      <c r="F1316" s="8" t="s">
        <v>2380</v>
      </c>
      <c r="G1316" s="8" t="s">
        <v>2381</v>
      </c>
      <c r="H1316" s="8" t="s">
        <v>2380</v>
      </c>
      <c r="I1316" s="12">
        <f t="shared" si="100"/>
        <v>0</v>
      </c>
      <c r="J1316" s="12" t="str">
        <f t="shared" si="101"/>
        <v>No</v>
      </c>
      <c r="K1316" s="12" t="str">
        <f t="shared" si="102"/>
        <v>No</v>
      </c>
      <c r="L1316" s="12" t="str">
        <f t="shared" si="103"/>
        <v>Normal Weight</v>
      </c>
      <c r="M1316" s="12" t="str">
        <f t="shared" si="104"/>
        <v>Diabetes</v>
      </c>
    </row>
    <row r="1317" spans="1:13" x14ac:dyDescent="0.3">
      <c r="A1317" s="8" t="s">
        <v>1055</v>
      </c>
      <c r="B1317" s="8">
        <v>33.33</v>
      </c>
      <c r="C1317" s="8">
        <v>7.61</v>
      </c>
      <c r="D1317" s="8" t="s">
        <v>2380</v>
      </c>
      <c r="E1317" s="8" t="s">
        <v>2380</v>
      </c>
      <c r="F1317" s="8" t="s">
        <v>2380</v>
      </c>
      <c r="G1317" s="8" t="s">
        <v>2381</v>
      </c>
      <c r="H1317" s="8" t="s">
        <v>2380</v>
      </c>
      <c r="I1317" s="12">
        <f t="shared" si="100"/>
        <v>0</v>
      </c>
      <c r="J1317" s="12" t="str">
        <f t="shared" si="101"/>
        <v>No</v>
      </c>
      <c r="K1317" s="12" t="str">
        <f t="shared" si="102"/>
        <v>No</v>
      </c>
      <c r="L1317" s="12" t="str">
        <f t="shared" si="103"/>
        <v>Obesity</v>
      </c>
      <c r="M1317" s="12" t="str">
        <f t="shared" si="104"/>
        <v>Diabetes</v>
      </c>
    </row>
    <row r="1318" spans="1:13" x14ac:dyDescent="0.3">
      <c r="A1318" s="8" t="s">
        <v>1054</v>
      </c>
      <c r="B1318" s="8">
        <v>31.13</v>
      </c>
      <c r="C1318" s="8">
        <v>10.1</v>
      </c>
      <c r="D1318" s="8" t="s">
        <v>2380</v>
      </c>
      <c r="E1318" s="8" t="s">
        <v>2380</v>
      </c>
      <c r="F1318" s="8" t="s">
        <v>2380</v>
      </c>
      <c r="G1318" s="8" t="s">
        <v>2381</v>
      </c>
      <c r="H1318" s="8" t="s">
        <v>2380</v>
      </c>
      <c r="I1318" s="12">
        <f t="shared" si="100"/>
        <v>0</v>
      </c>
      <c r="J1318" s="12" t="str">
        <f t="shared" si="101"/>
        <v>No</v>
      </c>
      <c r="K1318" s="12" t="str">
        <f t="shared" si="102"/>
        <v>No</v>
      </c>
      <c r="L1318" s="12" t="str">
        <f t="shared" si="103"/>
        <v>Obesity</v>
      </c>
      <c r="M1318" s="12" t="str">
        <f t="shared" si="104"/>
        <v>Diabetes</v>
      </c>
    </row>
    <row r="1319" spans="1:13" x14ac:dyDescent="0.3">
      <c r="A1319" s="8" t="s">
        <v>1053</v>
      </c>
      <c r="B1319" s="8">
        <v>28.9</v>
      </c>
      <c r="C1319" s="8">
        <v>11.24</v>
      </c>
      <c r="D1319" s="8" t="s">
        <v>2380</v>
      </c>
      <c r="E1319" s="8" t="s">
        <v>2380</v>
      </c>
      <c r="F1319" s="8" t="s">
        <v>2380</v>
      </c>
      <c r="G1319" s="8" t="s">
        <v>2381</v>
      </c>
      <c r="H1319" s="8" t="s">
        <v>2380</v>
      </c>
      <c r="I1319" s="12">
        <f t="shared" si="100"/>
        <v>0</v>
      </c>
      <c r="J1319" s="12" t="str">
        <f t="shared" si="101"/>
        <v>No</v>
      </c>
      <c r="K1319" s="12" t="str">
        <f t="shared" si="102"/>
        <v>No</v>
      </c>
      <c r="L1319" s="12" t="str">
        <f t="shared" si="103"/>
        <v>Overweight</v>
      </c>
      <c r="M1319" s="12" t="str">
        <f t="shared" si="104"/>
        <v>Diabetes</v>
      </c>
    </row>
    <row r="1320" spans="1:13" x14ac:dyDescent="0.3">
      <c r="A1320" s="8" t="s">
        <v>1052</v>
      </c>
      <c r="B1320" s="8">
        <v>43.31</v>
      </c>
      <c r="C1320" s="8">
        <v>6.1</v>
      </c>
      <c r="D1320" s="8" t="s">
        <v>2382</v>
      </c>
      <c r="E1320" s="8" t="s">
        <v>2382</v>
      </c>
      <c r="F1320" s="8" t="s">
        <v>2380</v>
      </c>
      <c r="G1320" s="8">
        <v>1</v>
      </c>
      <c r="H1320" s="8" t="s">
        <v>2380</v>
      </c>
      <c r="I1320" s="12">
        <f t="shared" si="100"/>
        <v>1</v>
      </c>
      <c r="J1320" s="12" t="str">
        <f t="shared" si="101"/>
        <v>No</v>
      </c>
      <c r="K1320" s="12" t="str">
        <f t="shared" si="102"/>
        <v>Yes</v>
      </c>
      <c r="L1320" s="12" t="str">
        <f t="shared" si="103"/>
        <v>Obesity</v>
      </c>
      <c r="M1320" s="12" t="str">
        <f t="shared" si="104"/>
        <v>Prediabetes</v>
      </c>
    </row>
    <row r="1321" spans="1:13" x14ac:dyDescent="0.3">
      <c r="A1321" s="8" t="s">
        <v>1051</v>
      </c>
      <c r="B1321" s="8">
        <v>22.8</v>
      </c>
      <c r="C1321" s="8">
        <v>6.98</v>
      </c>
      <c r="D1321" s="8" t="s">
        <v>2380</v>
      </c>
      <c r="E1321" s="8" t="s">
        <v>2380</v>
      </c>
      <c r="F1321" s="8" t="s">
        <v>2380</v>
      </c>
      <c r="G1321" s="8" t="s">
        <v>2381</v>
      </c>
      <c r="H1321" s="8" t="s">
        <v>2380</v>
      </c>
      <c r="I1321" s="12">
        <f t="shared" si="100"/>
        <v>0</v>
      </c>
      <c r="J1321" s="12" t="str">
        <f t="shared" si="101"/>
        <v>No</v>
      </c>
      <c r="K1321" s="12" t="str">
        <f t="shared" si="102"/>
        <v>No</v>
      </c>
      <c r="L1321" s="12" t="str">
        <f t="shared" si="103"/>
        <v>Normal Weight</v>
      </c>
      <c r="M1321" s="12" t="str">
        <f t="shared" si="104"/>
        <v>Diabetes</v>
      </c>
    </row>
    <row r="1322" spans="1:13" x14ac:dyDescent="0.3">
      <c r="A1322" s="8" t="s">
        <v>1050</v>
      </c>
      <c r="B1322" s="8">
        <v>19.09</v>
      </c>
      <c r="C1322" s="8">
        <v>4</v>
      </c>
      <c r="D1322" s="8" t="s">
        <v>2382</v>
      </c>
      <c r="E1322" s="8" t="s">
        <v>2380</v>
      </c>
      <c r="F1322" s="8" t="s">
        <v>2380</v>
      </c>
      <c r="G1322" s="8">
        <v>1</v>
      </c>
      <c r="H1322" s="8" t="s">
        <v>2380</v>
      </c>
      <c r="I1322" s="12">
        <f t="shared" si="100"/>
        <v>1</v>
      </c>
      <c r="J1322" s="12" t="str">
        <f t="shared" si="101"/>
        <v>No</v>
      </c>
      <c r="K1322" s="12" t="str">
        <f t="shared" si="102"/>
        <v>Yes</v>
      </c>
      <c r="L1322" s="12" t="str">
        <f t="shared" si="103"/>
        <v>Normal Weight</v>
      </c>
      <c r="M1322" s="12" t="str">
        <f t="shared" si="104"/>
        <v>Normal</v>
      </c>
    </row>
    <row r="1323" spans="1:13" x14ac:dyDescent="0.3">
      <c r="A1323" s="8" t="s">
        <v>1049</v>
      </c>
      <c r="B1323" s="8">
        <v>23.37</v>
      </c>
      <c r="C1323" s="8">
        <v>4.2300000000000004</v>
      </c>
      <c r="D1323" s="8" t="s">
        <v>2380</v>
      </c>
      <c r="E1323" s="8" t="s">
        <v>2380</v>
      </c>
      <c r="F1323" s="8" t="s">
        <v>2380</v>
      </c>
      <c r="G1323" s="8" t="s">
        <v>2381</v>
      </c>
      <c r="H1323" s="8" t="s">
        <v>2380</v>
      </c>
      <c r="I1323" s="12">
        <f t="shared" si="100"/>
        <v>0</v>
      </c>
      <c r="J1323" s="12" t="str">
        <f t="shared" si="101"/>
        <v>No</v>
      </c>
      <c r="K1323" s="12" t="str">
        <f t="shared" si="102"/>
        <v>No</v>
      </c>
      <c r="L1323" s="12" t="str">
        <f t="shared" si="103"/>
        <v>Normal Weight</v>
      </c>
      <c r="M1323" s="12" t="str">
        <f t="shared" si="104"/>
        <v>Normal</v>
      </c>
    </row>
    <row r="1324" spans="1:13" x14ac:dyDescent="0.3">
      <c r="A1324" s="8" t="s">
        <v>1048</v>
      </c>
      <c r="B1324" s="8">
        <v>33.44</v>
      </c>
      <c r="C1324" s="8">
        <v>4.72</v>
      </c>
      <c r="D1324" s="8" t="s">
        <v>2382</v>
      </c>
      <c r="E1324" s="8" t="s">
        <v>2380</v>
      </c>
      <c r="F1324" s="8" t="s">
        <v>2380</v>
      </c>
      <c r="G1324" s="8" t="s">
        <v>2381</v>
      </c>
      <c r="H1324" s="8" t="s">
        <v>2380</v>
      </c>
      <c r="I1324" s="12">
        <f t="shared" si="100"/>
        <v>0</v>
      </c>
      <c r="J1324" s="12" t="str">
        <f t="shared" si="101"/>
        <v>No</v>
      </c>
      <c r="K1324" s="12" t="str">
        <f t="shared" si="102"/>
        <v>Yes</v>
      </c>
      <c r="L1324" s="12" t="str">
        <f t="shared" si="103"/>
        <v>Obesity</v>
      </c>
      <c r="M1324" s="12" t="str">
        <f t="shared" si="104"/>
        <v>Normal</v>
      </c>
    </row>
    <row r="1325" spans="1:13" x14ac:dyDescent="0.3">
      <c r="A1325" s="8" t="s">
        <v>1047</v>
      </c>
      <c r="B1325" s="8">
        <v>28.05</v>
      </c>
      <c r="C1325" s="8">
        <v>5.63</v>
      </c>
      <c r="D1325" s="8" t="s">
        <v>2382</v>
      </c>
      <c r="E1325" s="8" t="s">
        <v>2380</v>
      </c>
      <c r="F1325" s="8" t="s">
        <v>2380</v>
      </c>
      <c r="G1325" s="8" t="s">
        <v>2381</v>
      </c>
      <c r="H1325" s="8" t="s">
        <v>2380</v>
      </c>
      <c r="I1325" s="12">
        <f t="shared" si="100"/>
        <v>0</v>
      </c>
      <c r="J1325" s="12" t="str">
        <f t="shared" si="101"/>
        <v>No</v>
      </c>
      <c r="K1325" s="12" t="str">
        <f t="shared" si="102"/>
        <v>Yes</v>
      </c>
      <c r="L1325" s="12" t="str">
        <f t="shared" si="103"/>
        <v>Overweight</v>
      </c>
      <c r="M1325" s="12" t="str">
        <f t="shared" si="104"/>
        <v>Normal</v>
      </c>
    </row>
    <row r="1326" spans="1:13" x14ac:dyDescent="0.3">
      <c r="A1326" s="8" t="s">
        <v>1046</v>
      </c>
      <c r="B1326" s="8">
        <v>27.72</v>
      </c>
      <c r="C1326" s="8">
        <v>5.83</v>
      </c>
      <c r="D1326" s="8" t="s">
        <v>2382</v>
      </c>
      <c r="E1326" s="8" t="s">
        <v>2380</v>
      </c>
      <c r="F1326" s="8" t="s">
        <v>2380</v>
      </c>
      <c r="G1326" s="8" t="s">
        <v>2381</v>
      </c>
      <c r="H1326" s="8" t="s">
        <v>2380</v>
      </c>
      <c r="I1326" s="12">
        <f t="shared" si="100"/>
        <v>0</v>
      </c>
      <c r="J1326" s="12" t="str">
        <f t="shared" si="101"/>
        <v>No</v>
      </c>
      <c r="K1326" s="12" t="str">
        <f t="shared" si="102"/>
        <v>Yes</v>
      </c>
      <c r="L1326" s="12" t="str">
        <f t="shared" si="103"/>
        <v>Overweight</v>
      </c>
      <c r="M1326" s="12" t="str">
        <f t="shared" si="104"/>
        <v>Prediabetes</v>
      </c>
    </row>
    <row r="1327" spans="1:13" x14ac:dyDescent="0.3">
      <c r="A1327" s="8" t="s">
        <v>1045</v>
      </c>
      <c r="B1327" s="8">
        <v>29.81</v>
      </c>
      <c r="C1327" s="8">
        <v>9.23</v>
      </c>
      <c r="D1327" s="8" t="s">
        <v>2380</v>
      </c>
      <c r="E1327" s="8" t="s">
        <v>2380</v>
      </c>
      <c r="F1327" s="8" t="s">
        <v>2380</v>
      </c>
      <c r="G1327" s="8" t="s">
        <v>2381</v>
      </c>
      <c r="H1327" s="8" t="s">
        <v>2380</v>
      </c>
      <c r="I1327" s="12">
        <f t="shared" si="100"/>
        <v>0</v>
      </c>
      <c r="J1327" s="12" t="str">
        <f t="shared" si="101"/>
        <v>No</v>
      </c>
      <c r="K1327" s="12" t="str">
        <f t="shared" si="102"/>
        <v>No</v>
      </c>
      <c r="L1327" s="12" t="str">
        <f t="shared" si="103"/>
        <v>Overweight</v>
      </c>
      <c r="M1327" s="12" t="str">
        <f t="shared" si="104"/>
        <v>Diabetes</v>
      </c>
    </row>
    <row r="1328" spans="1:13" x14ac:dyDescent="0.3">
      <c r="A1328" s="8" t="s">
        <v>1044</v>
      </c>
      <c r="B1328" s="8">
        <v>23.98</v>
      </c>
      <c r="C1328" s="8">
        <v>9.89</v>
      </c>
      <c r="D1328" s="8" t="s">
        <v>2380</v>
      </c>
      <c r="E1328" s="8" t="s">
        <v>2380</v>
      </c>
      <c r="F1328" s="8" t="s">
        <v>2380</v>
      </c>
      <c r="G1328" s="8" t="s">
        <v>2381</v>
      </c>
      <c r="H1328" s="8" t="s">
        <v>2380</v>
      </c>
      <c r="I1328" s="12">
        <f t="shared" si="100"/>
        <v>0</v>
      </c>
      <c r="J1328" s="12" t="str">
        <f t="shared" si="101"/>
        <v>No</v>
      </c>
      <c r="K1328" s="12" t="str">
        <f t="shared" si="102"/>
        <v>No</v>
      </c>
      <c r="L1328" s="12" t="str">
        <f t="shared" si="103"/>
        <v>Normal Weight</v>
      </c>
      <c r="M1328" s="12" t="str">
        <f t="shared" si="104"/>
        <v>Diabetes</v>
      </c>
    </row>
    <row r="1329" spans="1:13" x14ac:dyDescent="0.3">
      <c r="A1329" s="8" t="s">
        <v>1043</v>
      </c>
      <c r="B1329" s="8">
        <v>17.34</v>
      </c>
      <c r="C1329" s="8">
        <v>12</v>
      </c>
      <c r="D1329" s="8" t="s">
        <v>2380</v>
      </c>
      <c r="E1329" s="8" t="s">
        <v>2380</v>
      </c>
      <c r="F1329" s="8" t="s">
        <v>2380</v>
      </c>
      <c r="G1329" s="8" t="s">
        <v>2381</v>
      </c>
      <c r="H1329" s="8" t="s">
        <v>2380</v>
      </c>
      <c r="I1329" s="12">
        <f t="shared" si="100"/>
        <v>0</v>
      </c>
      <c r="J1329" s="12" t="str">
        <f t="shared" si="101"/>
        <v>No</v>
      </c>
      <c r="K1329" s="12" t="str">
        <f t="shared" si="102"/>
        <v>No</v>
      </c>
      <c r="L1329" s="12" t="str">
        <f t="shared" si="103"/>
        <v>Underweight</v>
      </c>
      <c r="M1329" s="12" t="str">
        <f t="shared" si="104"/>
        <v>Diabetes</v>
      </c>
    </row>
    <row r="1330" spans="1:13" x14ac:dyDescent="0.3">
      <c r="A1330" s="8" t="s">
        <v>1042</v>
      </c>
      <c r="B1330" s="8">
        <v>40.39</v>
      </c>
      <c r="C1330" s="8">
        <v>4.24</v>
      </c>
      <c r="D1330" s="8" t="s">
        <v>2382</v>
      </c>
      <c r="E1330" s="8" t="s">
        <v>2380</v>
      </c>
      <c r="F1330" s="8" t="s">
        <v>2383</v>
      </c>
      <c r="G1330" s="8">
        <v>1</v>
      </c>
      <c r="H1330" s="8" t="s">
        <v>2380</v>
      </c>
      <c r="I1330" s="12">
        <f t="shared" si="100"/>
        <v>1</v>
      </c>
      <c r="J1330" s="12" t="str">
        <f t="shared" si="101"/>
        <v>No</v>
      </c>
      <c r="K1330" s="12" t="str">
        <f t="shared" si="102"/>
        <v>Yes</v>
      </c>
      <c r="L1330" s="12" t="str">
        <f t="shared" si="103"/>
        <v>Obesity</v>
      </c>
      <c r="M1330" s="12" t="str">
        <f t="shared" si="104"/>
        <v>Normal</v>
      </c>
    </row>
    <row r="1331" spans="1:13" x14ac:dyDescent="0.3">
      <c r="A1331" s="8" t="s">
        <v>1041</v>
      </c>
      <c r="B1331" s="8">
        <v>25.96</v>
      </c>
      <c r="C1331" s="8">
        <v>4.68</v>
      </c>
      <c r="D1331" s="8" t="s">
        <v>2382</v>
      </c>
      <c r="E1331" s="8" t="s">
        <v>2380</v>
      </c>
      <c r="F1331" s="8" t="s">
        <v>2383</v>
      </c>
      <c r="G1331" s="8">
        <v>1</v>
      </c>
      <c r="H1331" s="8" t="s">
        <v>2380</v>
      </c>
      <c r="I1331" s="12">
        <f t="shared" si="100"/>
        <v>1</v>
      </c>
      <c r="J1331" s="12" t="str">
        <f t="shared" si="101"/>
        <v>No</v>
      </c>
      <c r="K1331" s="12" t="str">
        <f t="shared" si="102"/>
        <v>Yes</v>
      </c>
      <c r="L1331" s="12" t="str">
        <f t="shared" si="103"/>
        <v>Overweight</v>
      </c>
      <c r="M1331" s="12" t="str">
        <f t="shared" si="104"/>
        <v>Normal</v>
      </c>
    </row>
    <row r="1332" spans="1:13" x14ac:dyDescent="0.3">
      <c r="A1332" s="8" t="s">
        <v>1040</v>
      </c>
      <c r="B1332" s="8">
        <v>17.68</v>
      </c>
      <c r="C1332" s="8">
        <v>8.57</v>
      </c>
      <c r="D1332" s="8" t="s">
        <v>2382</v>
      </c>
      <c r="E1332" s="8" t="s">
        <v>2380</v>
      </c>
      <c r="F1332" s="8" t="s">
        <v>2383</v>
      </c>
      <c r="G1332" s="8">
        <v>1</v>
      </c>
      <c r="H1332" s="8" t="s">
        <v>2380</v>
      </c>
      <c r="I1332" s="12">
        <f t="shared" si="100"/>
        <v>1</v>
      </c>
      <c r="J1332" s="12" t="str">
        <f t="shared" si="101"/>
        <v>No</v>
      </c>
      <c r="K1332" s="12" t="str">
        <f t="shared" si="102"/>
        <v>Yes</v>
      </c>
      <c r="L1332" s="12" t="str">
        <f t="shared" si="103"/>
        <v>Underweight</v>
      </c>
      <c r="M1332" s="12" t="str">
        <f t="shared" si="104"/>
        <v>Diabetes</v>
      </c>
    </row>
    <row r="1333" spans="1:13" x14ac:dyDescent="0.3">
      <c r="A1333" s="8" t="s">
        <v>1039</v>
      </c>
      <c r="B1333" s="8">
        <v>30.875</v>
      </c>
      <c r="C1333" s="8">
        <v>4.0999999999999996</v>
      </c>
      <c r="D1333" s="8" t="s">
        <v>2380</v>
      </c>
      <c r="E1333" s="8" t="s">
        <v>2380</v>
      </c>
      <c r="F1333" s="8" t="s">
        <v>2380</v>
      </c>
      <c r="G1333" s="8" t="s">
        <v>2381</v>
      </c>
      <c r="H1333" s="8" t="s">
        <v>2380</v>
      </c>
      <c r="I1333" s="12">
        <f t="shared" si="100"/>
        <v>0</v>
      </c>
      <c r="J1333" s="12" t="str">
        <f t="shared" si="101"/>
        <v>No</v>
      </c>
      <c r="K1333" s="12" t="str">
        <f t="shared" si="102"/>
        <v>No</v>
      </c>
      <c r="L1333" s="12" t="str">
        <f t="shared" si="103"/>
        <v>Obesity</v>
      </c>
      <c r="M1333" s="12" t="str">
        <f t="shared" si="104"/>
        <v>Normal</v>
      </c>
    </row>
    <row r="1334" spans="1:13" x14ac:dyDescent="0.3">
      <c r="A1334" s="8" t="s">
        <v>1038</v>
      </c>
      <c r="B1334" s="8">
        <v>30.81</v>
      </c>
      <c r="C1334" s="8">
        <v>4.49</v>
      </c>
      <c r="D1334" s="8" t="s">
        <v>2380</v>
      </c>
      <c r="E1334" s="8" t="s">
        <v>2380</v>
      </c>
      <c r="F1334" s="8" t="s">
        <v>2380</v>
      </c>
      <c r="G1334" s="8" t="s">
        <v>2381</v>
      </c>
      <c r="H1334" s="8" t="s">
        <v>2380</v>
      </c>
      <c r="I1334" s="12">
        <f t="shared" si="100"/>
        <v>0</v>
      </c>
      <c r="J1334" s="12" t="str">
        <f t="shared" si="101"/>
        <v>No</v>
      </c>
      <c r="K1334" s="12" t="str">
        <f t="shared" si="102"/>
        <v>No</v>
      </c>
      <c r="L1334" s="12" t="str">
        <f t="shared" si="103"/>
        <v>Obesity</v>
      </c>
      <c r="M1334" s="12" t="str">
        <f t="shared" si="104"/>
        <v>Normal</v>
      </c>
    </row>
    <row r="1335" spans="1:13" x14ac:dyDescent="0.3">
      <c r="A1335" s="8" t="s">
        <v>1037</v>
      </c>
      <c r="B1335" s="8">
        <v>36.85</v>
      </c>
      <c r="C1335" s="8">
        <v>8.8000000000000007</v>
      </c>
      <c r="D1335" s="8" t="s">
        <v>2380</v>
      </c>
      <c r="E1335" s="8" t="s">
        <v>2380</v>
      </c>
      <c r="F1335" s="8" t="s">
        <v>2380</v>
      </c>
      <c r="G1335" s="8">
        <v>2</v>
      </c>
      <c r="H1335" s="8" t="s">
        <v>2380</v>
      </c>
      <c r="I1335" s="12">
        <f t="shared" si="100"/>
        <v>2</v>
      </c>
      <c r="J1335" s="12" t="str">
        <f t="shared" si="101"/>
        <v>No</v>
      </c>
      <c r="K1335" s="12" t="str">
        <f t="shared" si="102"/>
        <v>No</v>
      </c>
      <c r="L1335" s="12" t="str">
        <f t="shared" si="103"/>
        <v>Obesity</v>
      </c>
      <c r="M1335" s="12" t="str">
        <f t="shared" si="104"/>
        <v>Diabetes</v>
      </c>
    </row>
    <row r="1336" spans="1:13" x14ac:dyDescent="0.3">
      <c r="A1336" s="8" t="s">
        <v>1036</v>
      </c>
      <c r="B1336" s="8">
        <v>35.86</v>
      </c>
      <c r="C1336" s="8">
        <v>7.93</v>
      </c>
      <c r="D1336" s="8" t="s">
        <v>2380</v>
      </c>
      <c r="E1336" s="8" t="s">
        <v>2380</v>
      </c>
      <c r="F1336" s="8" t="s">
        <v>2380</v>
      </c>
      <c r="G1336" s="8">
        <v>2</v>
      </c>
      <c r="H1336" s="8" t="s">
        <v>2380</v>
      </c>
      <c r="I1336" s="12">
        <f t="shared" si="100"/>
        <v>2</v>
      </c>
      <c r="J1336" s="12" t="str">
        <f t="shared" si="101"/>
        <v>No</v>
      </c>
      <c r="K1336" s="12" t="str">
        <f t="shared" si="102"/>
        <v>No</v>
      </c>
      <c r="L1336" s="12" t="str">
        <f t="shared" si="103"/>
        <v>Obesity</v>
      </c>
      <c r="M1336" s="12" t="str">
        <f t="shared" si="104"/>
        <v>Diabetes</v>
      </c>
    </row>
    <row r="1337" spans="1:13" x14ac:dyDescent="0.3">
      <c r="A1337" s="8" t="s">
        <v>1035</v>
      </c>
      <c r="B1337" s="8">
        <v>30.3</v>
      </c>
      <c r="C1337" s="8">
        <v>9.4499999999999993</v>
      </c>
      <c r="D1337" s="8" t="s">
        <v>2380</v>
      </c>
      <c r="E1337" s="8" t="s">
        <v>2380</v>
      </c>
      <c r="F1337" s="8" t="s">
        <v>2380</v>
      </c>
      <c r="G1337" s="8">
        <v>2</v>
      </c>
      <c r="H1337" s="8" t="s">
        <v>2380</v>
      </c>
      <c r="I1337" s="12">
        <f t="shared" si="100"/>
        <v>2</v>
      </c>
      <c r="J1337" s="12" t="str">
        <f t="shared" si="101"/>
        <v>No</v>
      </c>
      <c r="K1337" s="12" t="str">
        <f t="shared" si="102"/>
        <v>No</v>
      </c>
      <c r="L1337" s="12" t="str">
        <f t="shared" si="103"/>
        <v>Obesity</v>
      </c>
      <c r="M1337" s="12" t="str">
        <f t="shared" si="104"/>
        <v>Diabetes</v>
      </c>
    </row>
    <row r="1338" spans="1:13" x14ac:dyDescent="0.3">
      <c r="A1338" s="8" t="s">
        <v>1034</v>
      </c>
      <c r="B1338" s="8">
        <v>32.015000000000001</v>
      </c>
      <c r="C1338" s="8">
        <v>7.67</v>
      </c>
      <c r="D1338" s="8" t="s">
        <v>2380</v>
      </c>
      <c r="E1338" s="8" t="s">
        <v>2380</v>
      </c>
      <c r="F1338" s="8" t="s">
        <v>2380</v>
      </c>
      <c r="G1338" s="8" t="s">
        <v>2381</v>
      </c>
      <c r="H1338" s="8" t="s">
        <v>2380</v>
      </c>
      <c r="I1338" s="12">
        <f t="shared" si="100"/>
        <v>0</v>
      </c>
      <c r="J1338" s="12" t="str">
        <f t="shared" si="101"/>
        <v>No</v>
      </c>
      <c r="K1338" s="12" t="str">
        <f t="shared" si="102"/>
        <v>No</v>
      </c>
      <c r="L1338" s="12" t="str">
        <f t="shared" si="103"/>
        <v>Obesity</v>
      </c>
      <c r="M1338" s="12" t="str">
        <f t="shared" si="104"/>
        <v>Diabetes</v>
      </c>
    </row>
    <row r="1339" spans="1:13" x14ac:dyDescent="0.3">
      <c r="A1339" s="8" t="s">
        <v>1033</v>
      </c>
      <c r="B1339" s="8">
        <v>25.06</v>
      </c>
      <c r="C1339" s="8">
        <v>10.53</v>
      </c>
      <c r="D1339" s="8" t="s">
        <v>2380</v>
      </c>
      <c r="E1339" s="8" t="s">
        <v>2380</v>
      </c>
      <c r="F1339" s="8" t="s">
        <v>2380</v>
      </c>
      <c r="G1339" s="8">
        <v>2</v>
      </c>
      <c r="H1339" s="8" t="s">
        <v>2380</v>
      </c>
      <c r="I1339" s="12">
        <f t="shared" si="100"/>
        <v>2</v>
      </c>
      <c r="J1339" s="12" t="str">
        <f t="shared" si="101"/>
        <v>No</v>
      </c>
      <c r="K1339" s="12" t="str">
        <f t="shared" si="102"/>
        <v>No</v>
      </c>
      <c r="L1339" s="12" t="str">
        <f t="shared" si="103"/>
        <v>Overweight</v>
      </c>
      <c r="M1339" s="12" t="str">
        <f t="shared" si="104"/>
        <v>Diabetes</v>
      </c>
    </row>
    <row r="1340" spans="1:13" x14ac:dyDescent="0.3">
      <c r="A1340" s="8" t="s">
        <v>1032</v>
      </c>
      <c r="B1340" s="8">
        <v>18.829999999999998</v>
      </c>
      <c r="C1340" s="8">
        <v>10.08</v>
      </c>
      <c r="D1340" s="8" t="s">
        <v>2382</v>
      </c>
      <c r="E1340" s="8" t="s">
        <v>2380</v>
      </c>
      <c r="F1340" s="8" t="s">
        <v>2380</v>
      </c>
      <c r="G1340" s="8" t="s">
        <v>2381</v>
      </c>
      <c r="H1340" s="8" t="s">
        <v>2380</v>
      </c>
      <c r="I1340" s="12">
        <f t="shared" si="100"/>
        <v>0</v>
      </c>
      <c r="J1340" s="12" t="str">
        <f t="shared" si="101"/>
        <v>No</v>
      </c>
      <c r="K1340" s="12" t="str">
        <f t="shared" si="102"/>
        <v>Yes</v>
      </c>
      <c r="L1340" s="12" t="str">
        <f t="shared" si="103"/>
        <v>Normal Weight</v>
      </c>
      <c r="M1340" s="12" t="str">
        <f t="shared" si="104"/>
        <v>Diabetes</v>
      </c>
    </row>
    <row r="1341" spans="1:13" x14ac:dyDescent="0.3">
      <c r="A1341" s="8" t="s">
        <v>1031</v>
      </c>
      <c r="B1341" s="8">
        <v>47.52</v>
      </c>
      <c r="C1341" s="8">
        <v>11.39</v>
      </c>
      <c r="D1341" s="8" t="s">
        <v>2382</v>
      </c>
      <c r="E1341" s="8" t="s">
        <v>2380</v>
      </c>
      <c r="F1341" s="8" t="s">
        <v>2380</v>
      </c>
      <c r="G1341" s="8">
        <v>1</v>
      </c>
      <c r="H1341" s="8" t="s">
        <v>2380</v>
      </c>
      <c r="I1341" s="12">
        <f t="shared" si="100"/>
        <v>1</v>
      </c>
      <c r="J1341" s="12" t="str">
        <f t="shared" si="101"/>
        <v>No</v>
      </c>
      <c r="K1341" s="12" t="str">
        <f t="shared" si="102"/>
        <v>Yes</v>
      </c>
      <c r="L1341" s="12" t="str">
        <f t="shared" si="103"/>
        <v>Obesity</v>
      </c>
      <c r="M1341" s="12" t="str">
        <f t="shared" si="104"/>
        <v>Diabetes</v>
      </c>
    </row>
    <row r="1342" spans="1:13" x14ac:dyDescent="0.3">
      <c r="A1342" s="8" t="s">
        <v>1030</v>
      </c>
      <c r="B1342" s="8">
        <v>37.82</v>
      </c>
      <c r="C1342" s="8">
        <v>6.36</v>
      </c>
      <c r="D1342" s="8" t="s">
        <v>2380</v>
      </c>
      <c r="E1342" s="8" t="s">
        <v>2380</v>
      </c>
      <c r="F1342" s="8" t="s">
        <v>2380</v>
      </c>
      <c r="G1342" s="8" t="s">
        <v>2381</v>
      </c>
      <c r="H1342" s="8" t="s">
        <v>2380</v>
      </c>
      <c r="I1342" s="12">
        <f t="shared" si="100"/>
        <v>0</v>
      </c>
      <c r="J1342" s="12" t="str">
        <f t="shared" si="101"/>
        <v>No</v>
      </c>
      <c r="K1342" s="12" t="str">
        <f t="shared" si="102"/>
        <v>No</v>
      </c>
      <c r="L1342" s="12" t="str">
        <f t="shared" si="103"/>
        <v>Obesity</v>
      </c>
      <c r="M1342" s="12" t="str">
        <f t="shared" si="104"/>
        <v>Prediabetes</v>
      </c>
    </row>
    <row r="1343" spans="1:13" x14ac:dyDescent="0.3">
      <c r="A1343" s="8" t="s">
        <v>1029</v>
      </c>
      <c r="B1343" s="8">
        <v>44.16</v>
      </c>
      <c r="C1343" s="8">
        <v>5.31</v>
      </c>
      <c r="D1343" s="8" t="s">
        <v>2382</v>
      </c>
      <c r="E1343" s="8" t="s">
        <v>2380</v>
      </c>
      <c r="F1343" s="8" t="s">
        <v>2380</v>
      </c>
      <c r="G1343" s="8" t="s">
        <v>2381</v>
      </c>
      <c r="H1343" s="8" t="s">
        <v>2380</v>
      </c>
      <c r="I1343" s="12">
        <f t="shared" si="100"/>
        <v>0</v>
      </c>
      <c r="J1343" s="12" t="str">
        <f t="shared" si="101"/>
        <v>No</v>
      </c>
      <c r="K1343" s="12" t="str">
        <f t="shared" si="102"/>
        <v>Yes</v>
      </c>
      <c r="L1343" s="12" t="str">
        <f t="shared" si="103"/>
        <v>Obesity</v>
      </c>
      <c r="M1343" s="12" t="str">
        <f t="shared" si="104"/>
        <v>Normal</v>
      </c>
    </row>
    <row r="1344" spans="1:13" x14ac:dyDescent="0.3">
      <c r="A1344" s="8" t="s">
        <v>1028</v>
      </c>
      <c r="B1344" s="8">
        <v>37.049999999999997</v>
      </c>
      <c r="C1344" s="8">
        <v>4.74</v>
      </c>
      <c r="D1344" s="8" t="s">
        <v>2380</v>
      </c>
      <c r="E1344" s="8" t="s">
        <v>2380</v>
      </c>
      <c r="F1344" s="8" t="s">
        <v>2383</v>
      </c>
      <c r="G1344" s="8">
        <v>1</v>
      </c>
      <c r="H1344" s="8" t="s">
        <v>2380</v>
      </c>
      <c r="I1344" s="12">
        <f t="shared" si="100"/>
        <v>1</v>
      </c>
      <c r="J1344" s="12" t="str">
        <f t="shared" si="101"/>
        <v>No</v>
      </c>
      <c r="K1344" s="12" t="str">
        <f t="shared" si="102"/>
        <v>No</v>
      </c>
      <c r="L1344" s="12" t="str">
        <f t="shared" si="103"/>
        <v>Obesity</v>
      </c>
      <c r="M1344" s="12" t="str">
        <f t="shared" si="104"/>
        <v>Normal</v>
      </c>
    </row>
    <row r="1345" spans="1:13" x14ac:dyDescent="0.3">
      <c r="A1345" s="8" t="s">
        <v>1027</v>
      </c>
      <c r="B1345" s="8">
        <v>18.66</v>
      </c>
      <c r="C1345" s="8">
        <v>11.35</v>
      </c>
      <c r="D1345" s="8" t="s">
        <v>2380</v>
      </c>
      <c r="E1345" s="8" t="s">
        <v>2380</v>
      </c>
      <c r="F1345" s="8" t="s">
        <v>2380</v>
      </c>
      <c r="G1345" s="8" t="s">
        <v>2381</v>
      </c>
      <c r="H1345" s="8" t="s">
        <v>2380</v>
      </c>
      <c r="I1345" s="12">
        <f t="shared" si="100"/>
        <v>0</v>
      </c>
      <c r="J1345" s="12" t="str">
        <f t="shared" si="101"/>
        <v>No</v>
      </c>
      <c r="K1345" s="12" t="str">
        <f t="shared" si="102"/>
        <v>No</v>
      </c>
      <c r="L1345" s="12" t="str">
        <f t="shared" si="103"/>
        <v>Normal Weight</v>
      </c>
      <c r="M1345" s="12" t="str">
        <f t="shared" si="104"/>
        <v>Diabetes</v>
      </c>
    </row>
    <row r="1346" spans="1:13" x14ac:dyDescent="0.3">
      <c r="A1346" s="8" t="s">
        <v>1026</v>
      </c>
      <c r="B1346" s="8">
        <v>36.200000000000003</v>
      </c>
      <c r="C1346" s="8">
        <v>6.81</v>
      </c>
      <c r="D1346" s="8" t="s">
        <v>2382</v>
      </c>
      <c r="E1346" s="8" t="s">
        <v>2380</v>
      </c>
      <c r="F1346" s="8" t="s">
        <v>2380</v>
      </c>
      <c r="G1346" s="8">
        <v>1</v>
      </c>
      <c r="H1346" s="8" t="s">
        <v>2380</v>
      </c>
      <c r="I1346" s="12">
        <f t="shared" si="100"/>
        <v>1</v>
      </c>
      <c r="J1346" s="12" t="str">
        <f t="shared" si="101"/>
        <v>No</v>
      </c>
      <c r="K1346" s="12" t="str">
        <f t="shared" si="102"/>
        <v>Yes</v>
      </c>
      <c r="L1346" s="12" t="str">
        <f t="shared" si="103"/>
        <v>Obesity</v>
      </c>
      <c r="M1346" s="12" t="str">
        <f t="shared" si="104"/>
        <v>Diabetes</v>
      </c>
    </row>
    <row r="1347" spans="1:13" x14ac:dyDescent="0.3">
      <c r="A1347" s="8" t="s">
        <v>1025</v>
      </c>
      <c r="B1347" s="8">
        <v>18.87</v>
      </c>
      <c r="C1347" s="8">
        <v>8.06</v>
      </c>
      <c r="D1347" s="8" t="s">
        <v>2380</v>
      </c>
      <c r="E1347" s="8" t="s">
        <v>2380</v>
      </c>
      <c r="F1347" s="8" t="s">
        <v>2380</v>
      </c>
      <c r="G1347" s="8" t="s">
        <v>2381</v>
      </c>
      <c r="H1347" s="8" t="s">
        <v>2380</v>
      </c>
      <c r="I1347" s="12">
        <f t="shared" ref="I1347:I1410" si="105">IF(G1347="No major surgery",0,G1347)</f>
        <v>0</v>
      </c>
      <c r="J1347" s="12" t="str">
        <f t="shared" ref="J1347:J1410" si="106">PROPER(H1347)</f>
        <v>No</v>
      </c>
      <c r="K1347" s="12" t="str">
        <f t="shared" ref="K1347:K1410" si="107">PROPER(D1347)</f>
        <v>No</v>
      </c>
      <c r="L1347" s="12" t="str">
        <f t="shared" ref="L1347:L1410" si="108">IF(B1347&lt;18.5,"Underweight",IF(B1347&lt;25,"Normal Weight",IF(B1347&lt;30,"Overweight","Obesity")))</f>
        <v>Normal Weight</v>
      </c>
      <c r="M1347" s="12" t="str">
        <f t="shared" ref="M1347:M1410" si="109">IF(C1347&lt;5.7,"Normal",IF(C1347&lt;6.5,"Prediabetes","Diabetes"))</f>
        <v>Diabetes</v>
      </c>
    </row>
    <row r="1348" spans="1:13" x14ac:dyDescent="0.3">
      <c r="A1348" s="8" t="s">
        <v>1024</v>
      </c>
      <c r="B1348" s="8">
        <v>32.299999999999997</v>
      </c>
      <c r="C1348" s="8">
        <v>6.74</v>
      </c>
      <c r="D1348" s="8" t="s">
        <v>2382</v>
      </c>
      <c r="E1348" s="8" t="s">
        <v>2380</v>
      </c>
      <c r="F1348" s="8" t="s">
        <v>2380</v>
      </c>
      <c r="G1348" s="8">
        <v>1</v>
      </c>
      <c r="H1348" s="8" t="s">
        <v>2380</v>
      </c>
      <c r="I1348" s="12">
        <f t="shared" si="105"/>
        <v>1</v>
      </c>
      <c r="J1348" s="12" t="str">
        <f t="shared" si="106"/>
        <v>No</v>
      </c>
      <c r="K1348" s="12" t="str">
        <f t="shared" si="107"/>
        <v>Yes</v>
      </c>
      <c r="L1348" s="12" t="str">
        <f t="shared" si="108"/>
        <v>Obesity</v>
      </c>
      <c r="M1348" s="12" t="str">
        <f t="shared" si="109"/>
        <v>Diabetes</v>
      </c>
    </row>
    <row r="1349" spans="1:13" x14ac:dyDescent="0.3">
      <c r="A1349" s="8" t="s">
        <v>1023</v>
      </c>
      <c r="B1349" s="8">
        <v>22.64</v>
      </c>
      <c r="C1349" s="8">
        <v>6.54</v>
      </c>
      <c r="D1349" s="8" t="s">
        <v>2382</v>
      </c>
      <c r="E1349" s="8" t="s">
        <v>2380</v>
      </c>
      <c r="F1349" s="8" t="s">
        <v>2380</v>
      </c>
      <c r="G1349" s="8">
        <v>2</v>
      </c>
      <c r="H1349" s="8" t="s">
        <v>2380</v>
      </c>
      <c r="I1349" s="12">
        <f t="shared" si="105"/>
        <v>2</v>
      </c>
      <c r="J1349" s="12" t="str">
        <f t="shared" si="106"/>
        <v>No</v>
      </c>
      <c r="K1349" s="12" t="str">
        <f t="shared" si="107"/>
        <v>Yes</v>
      </c>
      <c r="L1349" s="12" t="str">
        <f t="shared" si="108"/>
        <v>Normal Weight</v>
      </c>
      <c r="M1349" s="12" t="str">
        <f t="shared" si="109"/>
        <v>Diabetes</v>
      </c>
    </row>
    <row r="1350" spans="1:13" x14ac:dyDescent="0.3">
      <c r="A1350" s="8" t="s">
        <v>1022</v>
      </c>
      <c r="B1350" s="8">
        <v>28.69</v>
      </c>
      <c r="C1350" s="8">
        <v>5.4</v>
      </c>
      <c r="D1350" s="8" t="s">
        <v>2380</v>
      </c>
      <c r="E1350" s="8" t="s">
        <v>2380</v>
      </c>
      <c r="F1350" s="8" t="s">
        <v>2380</v>
      </c>
      <c r="G1350" s="8" t="s">
        <v>2381</v>
      </c>
      <c r="H1350" s="8" t="s">
        <v>2380</v>
      </c>
      <c r="I1350" s="12">
        <f t="shared" si="105"/>
        <v>0</v>
      </c>
      <c r="J1350" s="12" t="str">
        <f t="shared" si="106"/>
        <v>No</v>
      </c>
      <c r="K1350" s="12" t="str">
        <f t="shared" si="107"/>
        <v>No</v>
      </c>
      <c r="L1350" s="12" t="str">
        <f t="shared" si="108"/>
        <v>Overweight</v>
      </c>
      <c r="M1350" s="12" t="str">
        <f t="shared" si="109"/>
        <v>Normal</v>
      </c>
    </row>
    <row r="1351" spans="1:13" x14ac:dyDescent="0.3">
      <c r="A1351" s="8" t="s">
        <v>1021</v>
      </c>
      <c r="B1351" s="8">
        <v>28.16</v>
      </c>
      <c r="C1351" s="8">
        <v>5.58</v>
      </c>
      <c r="D1351" s="8" t="s">
        <v>2382</v>
      </c>
      <c r="E1351" s="8" t="s">
        <v>2380</v>
      </c>
      <c r="F1351" s="8" t="s">
        <v>2380</v>
      </c>
      <c r="G1351" s="8" t="s">
        <v>2381</v>
      </c>
      <c r="H1351" s="8" t="s">
        <v>2380</v>
      </c>
      <c r="I1351" s="12">
        <f t="shared" si="105"/>
        <v>0</v>
      </c>
      <c r="J1351" s="12" t="str">
        <f t="shared" si="106"/>
        <v>No</v>
      </c>
      <c r="K1351" s="12" t="str">
        <f t="shared" si="107"/>
        <v>Yes</v>
      </c>
      <c r="L1351" s="12" t="str">
        <f t="shared" si="108"/>
        <v>Overweight</v>
      </c>
      <c r="M1351" s="12" t="str">
        <f t="shared" si="109"/>
        <v>Normal</v>
      </c>
    </row>
    <row r="1352" spans="1:13" x14ac:dyDescent="0.3">
      <c r="A1352" s="8" t="s">
        <v>1020</v>
      </c>
      <c r="B1352" s="8">
        <v>45.54</v>
      </c>
      <c r="C1352" s="8">
        <v>5.84</v>
      </c>
      <c r="D1352" s="8" t="s">
        <v>2380</v>
      </c>
      <c r="E1352" s="8" t="s">
        <v>2380</v>
      </c>
      <c r="F1352" s="8" t="s">
        <v>2383</v>
      </c>
      <c r="G1352" s="8">
        <v>1</v>
      </c>
      <c r="H1352" s="8" t="s">
        <v>2380</v>
      </c>
      <c r="I1352" s="12">
        <f t="shared" si="105"/>
        <v>1</v>
      </c>
      <c r="J1352" s="12" t="str">
        <f t="shared" si="106"/>
        <v>No</v>
      </c>
      <c r="K1352" s="12" t="str">
        <f t="shared" si="107"/>
        <v>No</v>
      </c>
      <c r="L1352" s="12" t="str">
        <f t="shared" si="108"/>
        <v>Obesity</v>
      </c>
      <c r="M1352" s="12" t="str">
        <f t="shared" si="109"/>
        <v>Prediabetes</v>
      </c>
    </row>
    <row r="1353" spans="1:13" x14ac:dyDescent="0.3">
      <c r="A1353" s="8" t="s">
        <v>1019</v>
      </c>
      <c r="B1353" s="8">
        <v>28.7</v>
      </c>
      <c r="C1353" s="8">
        <v>4.2</v>
      </c>
      <c r="D1353" s="8" t="s">
        <v>2380</v>
      </c>
      <c r="E1353" s="8" t="s">
        <v>2380</v>
      </c>
      <c r="F1353" s="8" t="s">
        <v>2380</v>
      </c>
      <c r="G1353" s="8" t="s">
        <v>2381</v>
      </c>
      <c r="H1353" s="8" t="s">
        <v>2380</v>
      </c>
      <c r="I1353" s="12">
        <f t="shared" si="105"/>
        <v>0</v>
      </c>
      <c r="J1353" s="12" t="str">
        <f t="shared" si="106"/>
        <v>No</v>
      </c>
      <c r="K1353" s="12" t="str">
        <f t="shared" si="107"/>
        <v>No</v>
      </c>
      <c r="L1353" s="12" t="str">
        <f t="shared" si="108"/>
        <v>Overweight</v>
      </c>
      <c r="M1353" s="12" t="str">
        <f t="shared" si="109"/>
        <v>Normal</v>
      </c>
    </row>
    <row r="1354" spans="1:13" x14ac:dyDescent="0.3">
      <c r="A1354" s="8" t="s">
        <v>1018</v>
      </c>
      <c r="B1354" s="8">
        <v>27.74</v>
      </c>
      <c r="C1354" s="8">
        <v>6.06</v>
      </c>
      <c r="D1354" s="8" t="s">
        <v>2382</v>
      </c>
      <c r="E1354" s="8" t="s">
        <v>2380</v>
      </c>
      <c r="F1354" s="8" t="s">
        <v>2380</v>
      </c>
      <c r="G1354" s="8" t="s">
        <v>2381</v>
      </c>
      <c r="H1354" s="8" t="s">
        <v>2380</v>
      </c>
      <c r="I1354" s="12">
        <f t="shared" si="105"/>
        <v>0</v>
      </c>
      <c r="J1354" s="12" t="str">
        <f t="shared" si="106"/>
        <v>No</v>
      </c>
      <c r="K1354" s="12" t="str">
        <f t="shared" si="107"/>
        <v>Yes</v>
      </c>
      <c r="L1354" s="12" t="str">
        <f t="shared" si="108"/>
        <v>Overweight</v>
      </c>
      <c r="M1354" s="12" t="str">
        <f t="shared" si="109"/>
        <v>Prediabetes</v>
      </c>
    </row>
    <row r="1355" spans="1:13" x14ac:dyDescent="0.3">
      <c r="A1355" s="8" t="s">
        <v>1017</v>
      </c>
      <c r="B1355" s="8">
        <v>36.954999999999998</v>
      </c>
      <c r="C1355" s="8">
        <v>7.57</v>
      </c>
      <c r="D1355" s="8" t="s">
        <v>2380</v>
      </c>
      <c r="E1355" s="8" t="s">
        <v>2380</v>
      </c>
      <c r="F1355" s="8" t="s">
        <v>2380</v>
      </c>
      <c r="G1355" s="8" t="s">
        <v>2381</v>
      </c>
      <c r="H1355" s="8" t="s">
        <v>2380</v>
      </c>
      <c r="I1355" s="12">
        <f t="shared" si="105"/>
        <v>0</v>
      </c>
      <c r="J1355" s="12" t="str">
        <f t="shared" si="106"/>
        <v>No</v>
      </c>
      <c r="K1355" s="12" t="str">
        <f t="shared" si="107"/>
        <v>No</v>
      </c>
      <c r="L1355" s="12" t="str">
        <f t="shared" si="108"/>
        <v>Obesity</v>
      </c>
      <c r="M1355" s="12" t="str">
        <f t="shared" si="109"/>
        <v>Diabetes</v>
      </c>
    </row>
    <row r="1356" spans="1:13" x14ac:dyDescent="0.3">
      <c r="A1356" s="8" t="s">
        <v>1016</v>
      </c>
      <c r="B1356" s="8">
        <v>30.69</v>
      </c>
      <c r="C1356" s="8">
        <v>6.15</v>
      </c>
      <c r="D1356" s="8" t="s">
        <v>2380</v>
      </c>
      <c r="E1356" s="8" t="s">
        <v>2380</v>
      </c>
      <c r="F1356" s="8" t="s">
        <v>2380</v>
      </c>
      <c r="G1356" s="8" t="s">
        <v>2381</v>
      </c>
      <c r="H1356" s="8" t="s">
        <v>2380</v>
      </c>
      <c r="I1356" s="12">
        <f t="shared" si="105"/>
        <v>0</v>
      </c>
      <c r="J1356" s="12" t="str">
        <f t="shared" si="106"/>
        <v>No</v>
      </c>
      <c r="K1356" s="12" t="str">
        <f t="shared" si="107"/>
        <v>No</v>
      </c>
      <c r="L1356" s="12" t="str">
        <f t="shared" si="108"/>
        <v>Obesity</v>
      </c>
      <c r="M1356" s="12" t="str">
        <f t="shared" si="109"/>
        <v>Prediabetes</v>
      </c>
    </row>
    <row r="1357" spans="1:13" x14ac:dyDescent="0.3">
      <c r="A1357" s="8" t="s">
        <v>1015</v>
      </c>
      <c r="B1357" s="8">
        <v>24.984999999999999</v>
      </c>
      <c r="C1357" s="8">
        <v>4.5599999999999996</v>
      </c>
      <c r="D1357" s="8" t="s">
        <v>2380</v>
      </c>
      <c r="E1357" s="8" t="s">
        <v>2380</v>
      </c>
      <c r="F1357" s="8" t="s">
        <v>2380</v>
      </c>
      <c r="G1357" s="8" t="s">
        <v>2381</v>
      </c>
      <c r="H1357" s="8" t="s">
        <v>2380</v>
      </c>
      <c r="I1357" s="12">
        <f t="shared" si="105"/>
        <v>0</v>
      </c>
      <c r="J1357" s="12" t="str">
        <f t="shared" si="106"/>
        <v>No</v>
      </c>
      <c r="K1357" s="12" t="str">
        <f t="shared" si="107"/>
        <v>No</v>
      </c>
      <c r="L1357" s="12" t="str">
        <f t="shared" si="108"/>
        <v>Normal Weight</v>
      </c>
      <c r="M1357" s="12" t="str">
        <f t="shared" si="109"/>
        <v>Normal</v>
      </c>
    </row>
    <row r="1358" spans="1:13" x14ac:dyDescent="0.3">
      <c r="A1358" s="8" t="s">
        <v>1014</v>
      </c>
      <c r="B1358" s="8">
        <v>39.42</v>
      </c>
      <c r="C1358" s="8">
        <v>4.72</v>
      </c>
      <c r="D1358" s="8" t="s">
        <v>2382</v>
      </c>
      <c r="E1358" s="8" t="s">
        <v>2380</v>
      </c>
      <c r="F1358" s="8" t="s">
        <v>2380</v>
      </c>
      <c r="G1358" s="8">
        <v>1</v>
      </c>
      <c r="H1358" s="8" t="s">
        <v>2380</v>
      </c>
      <c r="I1358" s="12">
        <f t="shared" si="105"/>
        <v>1</v>
      </c>
      <c r="J1358" s="12" t="str">
        <f t="shared" si="106"/>
        <v>No</v>
      </c>
      <c r="K1358" s="12" t="str">
        <f t="shared" si="107"/>
        <v>Yes</v>
      </c>
      <c r="L1358" s="12" t="str">
        <f t="shared" si="108"/>
        <v>Obesity</v>
      </c>
      <c r="M1358" s="12" t="str">
        <f t="shared" si="109"/>
        <v>Normal</v>
      </c>
    </row>
    <row r="1359" spans="1:13" x14ac:dyDescent="0.3">
      <c r="A1359" s="8" t="s">
        <v>1013</v>
      </c>
      <c r="B1359" s="8">
        <v>16.8</v>
      </c>
      <c r="C1359" s="8">
        <v>7.98</v>
      </c>
      <c r="D1359" s="8" t="s">
        <v>2380</v>
      </c>
      <c r="E1359" s="8" t="s">
        <v>2380</v>
      </c>
      <c r="F1359" s="8" t="s">
        <v>2380</v>
      </c>
      <c r="G1359" s="8" t="s">
        <v>2381</v>
      </c>
      <c r="H1359" s="8" t="s">
        <v>2380</v>
      </c>
      <c r="I1359" s="12">
        <f t="shared" si="105"/>
        <v>0</v>
      </c>
      <c r="J1359" s="12" t="str">
        <f t="shared" si="106"/>
        <v>No</v>
      </c>
      <c r="K1359" s="12" t="str">
        <f t="shared" si="107"/>
        <v>No</v>
      </c>
      <c r="L1359" s="12" t="str">
        <f t="shared" si="108"/>
        <v>Underweight</v>
      </c>
      <c r="M1359" s="12" t="str">
        <f t="shared" si="109"/>
        <v>Diabetes</v>
      </c>
    </row>
    <row r="1360" spans="1:13" x14ac:dyDescent="0.3">
      <c r="A1360" s="8" t="s">
        <v>1012</v>
      </c>
      <c r="B1360" s="8">
        <v>23.274999999999999</v>
      </c>
      <c r="C1360" s="8">
        <v>6.26</v>
      </c>
      <c r="D1360" s="8" t="s">
        <v>2382</v>
      </c>
      <c r="E1360" s="8" t="s">
        <v>2380</v>
      </c>
      <c r="F1360" s="8" t="s">
        <v>2383</v>
      </c>
      <c r="G1360" s="8">
        <v>1</v>
      </c>
      <c r="H1360" s="8" t="s">
        <v>2380</v>
      </c>
      <c r="I1360" s="12">
        <f t="shared" si="105"/>
        <v>1</v>
      </c>
      <c r="J1360" s="12" t="str">
        <f t="shared" si="106"/>
        <v>No</v>
      </c>
      <c r="K1360" s="12" t="str">
        <f t="shared" si="107"/>
        <v>Yes</v>
      </c>
      <c r="L1360" s="12" t="str">
        <f t="shared" si="108"/>
        <v>Normal Weight</v>
      </c>
      <c r="M1360" s="12" t="str">
        <f t="shared" si="109"/>
        <v>Prediabetes</v>
      </c>
    </row>
    <row r="1361" spans="1:13" x14ac:dyDescent="0.3">
      <c r="A1361" s="8" t="s">
        <v>1011</v>
      </c>
      <c r="B1361" s="8">
        <v>22.8</v>
      </c>
      <c r="C1361" s="8">
        <v>4.29</v>
      </c>
      <c r="D1361" s="8" t="s">
        <v>2382</v>
      </c>
      <c r="E1361" s="8" t="s">
        <v>2380</v>
      </c>
      <c r="F1361" s="8" t="s">
        <v>2383</v>
      </c>
      <c r="G1361" s="8">
        <v>1</v>
      </c>
      <c r="H1361" s="8" t="s">
        <v>2380</v>
      </c>
      <c r="I1361" s="12">
        <f t="shared" si="105"/>
        <v>1</v>
      </c>
      <c r="J1361" s="12" t="str">
        <f t="shared" si="106"/>
        <v>No</v>
      </c>
      <c r="K1361" s="12" t="str">
        <f t="shared" si="107"/>
        <v>Yes</v>
      </c>
      <c r="L1361" s="12" t="str">
        <f t="shared" si="108"/>
        <v>Normal Weight</v>
      </c>
      <c r="M1361" s="12" t="str">
        <f t="shared" si="109"/>
        <v>Normal</v>
      </c>
    </row>
    <row r="1362" spans="1:13" x14ac:dyDescent="0.3">
      <c r="A1362" s="8" t="s">
        <v>1010</v>
      </c>
      <c r="B1362" s="8">
        <v>24.3</v>
      </c>
      <c r="C1362" s="8">
        <v>5.43</v>
      </c>
      <c r="D1362" s="8" t="s">
        <v>2380</v>
      </c>
      <c r="E1362" s="8" t="s">
        <v>2380</v>
      </c>
      <c r="F1362" s="8" t="s">
        <v>2380</v>
      </c>
      <c r="G1362" s="8">
        <v>2</v>
      </c>
      <c r="H1362" s="8" t="s">
        <v>2380</v>
      </c>
      <c r="I1362" s="12">
        <f t="shared" si="105"/>
        <v>2</v>
      </c>
      <c r="J1362" s="12" t="str">
        <f t="shared" si="106"/>
        <v>No</v>
      </c>
      <c r="K1362" s="12" t="str">
        <f t="shared" si="107"/>
        <v>No</v>
      </c>
      <c r="L1362" s="12" t="str">
        <f t="shared" si="108"/>
        <v>Normal Weight</v>
      </c>
      <c r="M1362" s="12" t="str">
        <f t="shared" si="109"/>
        <v>Normal</v>
      </c>
    </row>
    <row r="1363" spans="1:13" x14ac:dyDescent="0.3">
      <c r="A1363" s="8" t="s">
        <v>1009</v>
      </c>
      <c r="B1363" s="8">
        <v>25.13</v>
      </c>
      <c r="C1363" s="8">
        <v>8</v>
      </c>
      <c r="D1363" s="8" t="s">
        <v>2382</v>
      </c>
      <c r="E1363" s="8" t="s">
        <v>2380</v>
      </c>
      <c r="F1363" s="8" t="s">
        <v>2380</v>
      </c>
      <c r="G1363" s="8">
        <v>1</v>
      </c>
      <c r="H1363" s="8" t="s">
        <v>2380</v>
      </c>
      <c r="I1363" s="12">
        <f t="shared" si="105"/>
        <v>1</v>
      </c>
      <c r="J1363" s="12" t="str">
        <f t="shared" si="106"/>
        <v>No</v>
      </c>
      <c r="K1363" s="12" t="str">
        <f t="shared" si="107"/>
        <v>Yes</v>
      </c>
      <c r="L1363" s="12" t="str">
        <f t="shared" si="108"/>
        <v>Overweight</v>
      </c>
      <c r="M1363" s="12" t="str">
        <f t="shared" si="109"/>
        <v>Diabetes</v>
      </c>
    </row>
    <row r="1364" spans="1:13" x14ac:dyDescent="0.3">
      <c r="A1364" s="8" t="s">
        <v>1008</v>
      </c>
      <c r="B1364" s="8">
        <v>22.72</v>
      </c>
      <c r="C1364" s="8">
        <v>9.9600000000000009</v>
      </c>
      <c r="D1364" s="8" t="s">
        <v>2382</v>
      </c>
      <c r="E1364" s="8" t="s">
        <v>2380</v>
      </c>
      <c r="F1364" s="8" t="s">
        <v>2380</v>
      </c>
      <c r="G1364" s="8">
        <v>2</v>
      </c>
      <c r="H1364" s="8" t="s">
        <v>2380</v>
      </c>
      <c r="I1364" s="12">
        <f t="shared" si="105"/>
        <v>2</v>
      </c>
      <c r="J1364" s="12" t="str">
        <f t="shared" si="106"/>
        <v>No</v>
      </c>
      <c r="K1364" s="12" t="str">
        <f t="shared" si="107"/>
        <v>Yes</v>
      </c>
      <c r="L1364" s="12" t="str">
        <f t="shared" si="108"/>
        <v>Normal Weight</v>
      </c>
      <c r="M1364" s="12" t="str">
        <f t="shared" si="109"/>
        <v>Diabetes</v>
      </c>
    </row>
    <row r="1365" spans="1:13" x14ac:dyDescent="0.3">
      <c r="A1365" s="8" t="s">
        <v>1007</v>
      </c>
      <c r="B1365" s="8">
        <v>32.6</v>
      </c>
      <c r="C1365" s="8">
        <v>6.8</v>
      </c>
      <c r="D1365" s="8" t="s">
        <v>2382</v>
      </c>
      <c r="E1365" s="8" t="s">
        <v>2380</v>
      </c>
      <c r="F1365" s="8" t="s">
        <v>2380</v>
      </c>
      <c r="G1365" s="8" t="s">
        <v>2381</v>
      </c>
      <c r="H1365" s="8" t="s">
        <v>2380</v>
      </c>
      <c r="I1365" s="12">
        <f t="shared" si="105"/>
        <v>0</v>
      </c>
      <c r="J1365" s="12" t="str">
        <f t="shared" si="106"/>
        <v>No</v>
      </c>
      <c r="K1365" s="12" t="str">
        <f t="shared" si="107"/>
        <v>Yes</v>
      </c>
      <c r="L1365" s="12" t="str">
        <f t="shared" si="108"/>
        <v>Obesity</v>
      </c>
      <c r="M1365" s="12" t="str">
        <f t="shared" si="109"/>
        <v>Diabetes</v>
      </c>
    </row>
    <row r="1366" spans="1:13" x14ac:dyDescent="0.3">
      <c r="A1366" s="8" t="s">
        <v>1006</v>
      </c>
      <c r="B1366" s="8">
        <v>17.28</v>
      </c>
      <c r="C1366" s="8">
        <v>6.22</v>
      </c>
      <c r="D1366" s="8" t="s">
        <v>2382</v>
      </c>
      <c r="E1366" s="8" t="s">
        <v>2380</v>
      </c>
      <c r="F1366" s="8" t="s">
        <v>2380</v>
      </c>
      <c r="G1366" s="8">
        <v>2</v>
      </c>
      <c r="H1366" s="8" t="s">
        <v>2380</v>
      </c>
      <c r="I1366" s="12">
        <f t="shared" si="105"/>
        <v>2</v>
      </c>
      <c r="J1366" s="12" t="str">
        <f t="shared" si="106"/>
        <v>No</v>
      </c>
      <c r="K1366" s="12" t="str">
        <f t="shared" si="107"/>
        <v>Yes</v>
      </c>
      <c r="L1366" s="12" t="str">
        <f t="shared" si="108"/>
        <v>Underweight</v>
      </c>
      <c r="M1366" s="12" t="str">
        <f t="shared" si="109"/>
        <v>Prediabetes</v>
      </c>
    </row>
    <row r="1367" spans="1:13" x14ac:dyDescent="0.3">
      <c r="A1367" s="8" t="s">
        <v>1005</v>
      </c>
      <c r="B1367" s="8">
        <v>27.92</v>
      </c>
      <c r="C1367" s="8">
        <v>5.79</v>
      </c>
      <c r="D1367" s="8" t="s">
        <v>2380</v>
      </c>
      <c r="E1367" s="8" t="s">
        <v>2380</v>
      </c>
      <c r="F1367" s="8" t="s">
        <v>2380</v>
      </c>
      <c r="G1367" s="8">
        <v>1</v>
      </c>
      <c r="H1367" s="8" t="s">
        <v>2380</v>
      </c>
      <c r="I1367" s="12">
        <f t="shared" si="105"/>
        <v>1</v>
      </c>
      <c r="J1367" s="12" t="str">
        <f t="shared" si="106"/>
        <v>No</v>
      </c>
      <c r="K1367" s="12" t="str">
        <f t="shared" si="107"/>
        <v>No</v>
      </c>
      <c r="L1367" s="12" t="str">
        <f t="shared" si="108"/>
        <v>Overweight</v>
      </c>
      <c r="M1367" s="12" t="str">
        <f t="shared" si="109"/>
        <v>Prediabetes</v>
      </c>
    </row>
    <row r="1368" spans="1:13" x14ac:dyDescent="0.3">
      <c r="A1368" s="8" t="s">
        <v>1004</v>
      </c>
      <c r="B1368" s="8">
        <v>38.284999999999997</v>
      </c>
      <c r="C1368" s="8">
        <v>5.41</v>
      </c>
      <c r="D1368" s="8" t="s">
        <v>2380</v>
      </c>
      <c r="E1368" s="8" t="s">
        <v>2380</v>
      </c>
      <c r="F1368" s="8" t="s">
        <v>2380</v>
      </c>
      <c r="G1368" s="8" t="s">
        <v>2381</v>
      </c>
      <c r="H1368" s="8" t="s">
        <v>2380</v>
      </c>
      <c r="I1368" s="12">
        <f t="shared" si="105"/>
        <v>0</v>
      </c>
      <c r="J1368" s="12" t="str">
        <f t="shared" si="106"/>
        <v>No</v>
      </c>
      <c r="K1368" s="12" t="str">
        <f t="shared" si="107"/>
        <v>No</v>
      </c>
      <c r="L1368" s="12" t="str">
        <f t="shared" si="108"/>
        <v>Obesity</v>
      </c>
      <c r="M1368" s="12" t="str">
        <f t="shared" si="109"/>
        <v>Normal</v>
      </c>
    </row>
    <row r="1369" spans="1:13" x14ac:dyDescent="0.3">
      <c r="A1369" s="8" t="s">
        <v>1003</v>
      </c>
      <c r="B1369" s="8">
        <v>16.48</v>
      </c>
      <c r="C1369" s="8">
        <v>11.05</v>
      </c>
      <c r="D1369" s="8" t="s">
        <v>2380</v>
      </c>
      <c r="E1369" s="8" t="s">
        <v>2380</v>
      </c>
      <c r="F1369" s="8" t="s">
        <v>2380</v>
      </c>
      <c r="G1369" s="8" t="s">
        <v>2381</v>
      </c>
      <c r="H1369" s="8" t="s">
        <v>2380</v>
      </c>
      <c r="I1369" s="12">
        <f t="shared" si="105"/>
        <v>0</v>
      </c>
      <c r="J1369" s="12" t="str">
        <f t="shared" si="106"/>
        <v>No</v>
      </c>
      <c r="K1369" s="12" t="str">
        <f t="shared" si="107"/>
        <v>No</v>
      </c>
      <c r="L1369" s="12" t="str">
        <f t="shared" si="108"/>
        <v>Underweight</v>
      </c>
      <c r="M1369" s="12" t="str">
        <f t="shared" si="109"/>
        <v>Diabetes</v>
      </c>
    </row>
    <row r="1370" spans="1:13" x14ac:dyDescent="0.3">
      <c r="A1370" s="8" t="s">
        <v>1002</v>
      </c>
      <c r="B1370" s="8">
        <v>38.57</v>
      </c>
      <c r="C1370" s="8">
        <v>6.27</v>
      </c>
      <c r="D1370" s="8" t="s">
        <v>2380</v>
      </c>
      <c r="E1370" s="8" t="s">
        <v>2380</v>
      </c>
      <c r="F1370" s="8" t="s">
        <v>2380</v>
      </c>
      <c r="G1370" s="8" t="s">
        <v>2381</v>
      </c>
      <c r="H1370" s="8" t="s">
        <v>2380</v>
      </c>
      <c r="I1370" s="12">
        <f t="shared" si="105"/>
        <v>0</v>
      </c>
      <c r="J1370" s="12" t="str">
        <f t="shared" si="106"/>
        <v>No</v>
      </c>
      <c r="K1370" s="12" t="str">
        <f t="shared" si="107"/>
        <v>No</v>
      </c>
      <c r="L1370" s="12" t="str">
        <f t="shared" si="108"/>
        <v>Obesity</v>
      </c>
      <c r="M1370" s="12" t="str">
        <f t="shared" si="109"/>
        <v>Prediabetes</v>
      </c>
    </row>
    <row r="1371" spans="1:13" x14ac:dyDescent="0.3">
      <c r="A1371" s="8" t="s">
        <v>1001</v>
      </c>
      <c r="B1371" s="8">
        <v>43.85</v>
      </c>
      <c r="C1371" s="8">
        <v>4.7699999999999996</v>
      </c>
      <c r="D1371" s="8" t="s">
        <v>2382</v>
      </c>
      <c r="E1371" s="8" t="s">
        <v>2380</v>
      </c>
      <c r="F1371" s="8" t="s">
        <v>2380</v>
      </c>
      <c r="G1371" s="8" t="s">
        <v>2381</v>
      </c>
      <c r="H1371" s="8" t="s">
        <v>2380</v>
      </c>
      <c r="I1371" s="12">
        <f t="shared" si="105"/>
        <v>0</v>
      </c>
      <c r="J1371" s="12" t="str">
        <f t="shared" si="106"/>
        <v>No</v>
      </c>
      <c r="K1371" s="12" t="str">
        <f t="shared" si="107"/>
        <v>Yes</v>
      </c>
      <c r="L1371" s="12" t="str">
        <f t="shared" si="108"/>
        <v>Obesity</v>
      </c>
      <c r="M1371" s="12" t="str">
        <f t="shared" si="109"/>
        <v>Normal</v>
      </c>
    </row>
    <row r="1372" spans="1:13" x14ac:dyDescent="0.3">
      <c r="A1372" s="8" t="s">
        <v>1000</v>
      </c>
      <c r="B1372" s="8">
        <v>30.11</v>
      </c>
      <c r="C1372" s="8">
        <v>4.08</v>
      </c>
      <c r="D1372" s="8" t="s">
        <v>2380</v>
      </c>
      <c r="E1372" s="8" t="s">
        <v>2380</v>
      </c>
      <c r="F1372" s="8" t="s">
        <v>2380</v>
      </c>
      <c r="G1372" s="8" t="s">
        <v>2381</v>
      </c>
      <c r="H1372" s="8" t="s">
        <v>2380</v>
      </c>
      <c r="I1372" s="12">
        <f t="shared" si="105"/>
        <v>0</v>
      </c>
      <c r="J1372" s="12" t="str">
        <f t="shared" si="106"/>
        <v>No</v>
      </c>
      <c r="K1372" s="12" t="str">
        <f t="shared" si="107"/>
        <v>No</v>
      </c>
      <c r="L1372" s="12" t="str">
        <f t="shared" si="108"/>
        <v>Obesity</v>
      </c>
      <c r="M1372" s="12" t="str">
        <f t="shared" si="109"/>
        <v>Normal</v>
      </c>
    </row>
    <row r="1373" spans="1:13" x14ac:dyDescent="0.3">
      <c r="A1373" s="8" t="s">
        <v>999</v>
      </c>
      <c r="B1373" s="8">
        <v>31.59</v>
      </c>
      <c r="C1373" s="8">
        <v>6.01</v>
      </c>
      <c r="D1373" s="8" t="s">
        <v>2380</v>
      </c>
      <c r="E1373" s="8" t="s">
        <v>2380</v>
      </c>
      <c r="F1373" s="8" t="s">
        <v>2380</v>
      </c>
      <c r="G1373" s="8" t="s">
        <v>2381</v>
      </c>
      <c r="H1373" s="8" t="s">
        <v>2380</v>
      </c>
      <c r="I1373" s="12">
        <f t="shared" si="105"/>
        <v>0</v>
      </c>
      <c r="J1373" s="12" t="str">
        <f t="shared" si="106"/>
        <v>No</v>
      </c>
      <c r="K1373" s="12" t="str">
        <f t="shared" si="107"/>
        <v>No</v>
      </c>
      <c r="L1373" s="12" t="str">
        <f t="shared" si="108"/>
        <v>Obesity</v>
      </c>
      <c r="M1373" s="12" t="str">
        <f t="shared" si="109"/>
        <v>Prediabetes</v>
      </c>
    </row>
    <row r="1374" spans="1:13" x14ac:dyDescent="0.3">
      <c r="A1374" s="8" t="s">
        <v>998</v>
      </c>
      <c r="B1374" s="8">
        <v>40.15</v>
      </c>
      <c r="C1374" s="8">
        <v>11.84</v>
      </c>
      <c r="D1374" s="8" t="s">
        <v>2380</v>
      </c>
      <c r="E1374" s="8" t="s">
        <v>2380</v>
      </c>
      <c r="F1374" s="8" t="s">
        <v>2380</v>
      </c>
      <c r="G1374" s="8" t="s">
        <v>2381</v>
      </c>
      <c r="H1374" s="8" t="s">
        <v>2380</v>
      </c>
      <c r="I1374" s="12">
        <f t="shared" si="105"/>
        <v>0</v>
      </c>
      <c r="J1374" s="12" t="str">
        <f t="shared" si="106"/>
        <v>No</v>
      </c>
      <c r="K1374" s="12" t="str">
        <f t="shared" si="107"/>
        <v>No</v>
      </c>
      <c r="L1374" s="12" t="str">
        <f t="shared" si="108"/>
        <v>Obesity</v>
      </c>
      <c r="M1374" s="12" t="str">
        <f t="shared" si="109"/>
        <v>Diabetes</v>
      </c>
    </row>
    <row r="1375" spans="1:13" x14ac:dyDescent="0.3">
      <c r="A1375" s="8" t="s">
        <v>997</v>
      </c>
      <c r="B1375" s="8">
        <v>40.700000000000003</v>
      </c>
      <c r="C1375" s="8">
        <v>6.27</v>
      </c>
      <c r="D1375" s="8" t="s">
        <v>2382</v>
      </c>
      <c r="E1375" s="8" t="s">
        <v>2380</v>
      </c>
      <c r="F1375" s="8" t="s">
        <v>2383</v>
      </c>
      <c r="G1375" s="8">
        <v>1</v>
      </c>
      <c r="H1375" s="8" t="s">
        <v>2380</v>
      </c>
      <c r="I1375" s="12">
        <f t="shared" si="105"/>
        <v>1</v>
      </c>
      <c r="J1375" s="12" t="str">
        <f t="shared" si="106"/>
        <v>No</v>
      </c>
      <c r="K1375" s="12" t="str">
        <f t="shared" si="107"/>
        <v>Yes</v>
      </c>
      <c r="L1375" s="12" t="str">
        <f t="shared" si="108"/>
        <v>Obesity</v>
      </c>
      <c r="M1375" s="12" t="str">
        <f t="shared" si="109"/>
        <v>Prediabetes</v>
      </c>
    </row>
    <row r="1376" spans="1:13" x14ac:dyDescent="0.3">
      <c r="A1376" s="8" t="s">
        <v>996</v>
      </c>
      <c r="B1376" s="8">
        <v>40.76</v>
      </c>
      <c r="C1376" s="8">
        <v>5.28</v>
      </c>
      <c r="D1376" s="8" t="s">
        <v>2380</v>
      </c>
      <c r="E1376" s="8" t="s">
        <v>2380</v>
      </c>
      <c r="F1376" s="8" t="s">
        <v>2380</v>
      </c>
      <c r="G1376" s="8" t="s">
        <v>2381</v>
      </c>
      <c r="H1376" s="8" t="s">
        <v>2380</v>
      </c>
      <c r="I1376" s="12">
        <f t="shared" si="105"/>
        <v>0</v>
      </c>
      <c r="J1376" s="12" t="str">
        <f t="shared" si="106"/>
        <v>No</v>
      </c>
      <c r="K1376" s="12" t="str">
        <f t="shared" si="107"/>
        <v>No</v>
      </c>
      <c r="L1376" s="12" t="str">
        <f t="shared" si="108"/>
        <v>Obesity</v>
      </c>
      <c r="M1376" s="12" t="str">
        <f t="shared" si="109"/>
        <v>Normal</v>
      </c>
    </row>
    <row r="1377" spans="1:13" x14ac:dyDescent="0.3">
      <c r="A1377" s="8" t="s">
        <v>995</v>
      </c>
      <c r="B1377" s="8">
        <v>29.7</v>
      </c>
      <c r="C1377" s="8">
        <v>7.03</v>
      </c>
      <c r="D1377" s="8" t="s">
        <v>2380</v>
      </c>
      <c r="E1377" s="8" t="s">
        <v>2380</v>
      </c>
      <c r="F1377" s="8" t="s">
        <v>2380</v>
      </c>
      <c r="G1377" s="8" t="s">
        <v>2381</v>
      </c>
      <c r="H1377" s="8" t="s">
        <v>2380</v>
      </c>
      <c r="I1377" s="12">
        <f t="shared" si="105"/>
        <v>0</v>
      </c>
      <c r="J1377" s="12" t="str">
        <f t="shared" si="106"/>
        <v>No</v>
      </c>
      <c r="K1377" s="12" t="str">
        <f t="shared" si="107"/>
        <v>No</v>
      </c>
      <c r="L1377" s="12" t="str">
        <f t="shared" si="108"/>
        <v>Overweight</v>
      </c>
      <c r="M1377" s="12" t="str">
        <f t="shared" si="109"/>
        <v>Diabetes</v>
      </c>
    </row>
    <row r="1378" spans="1:13" x14ac:dyDescent="0.3">
      <c r="A1378" s="8" t="s">
        <v>994</v>
      </c>
      <c r="B1378" s="8">
        <v>40.58</v>
      </c>
      <c r="C1378" s="8">
        <v>5.32</v>
      </c>
      <c r="D1378" s="8" t="s">
        <v>2382</v>
      </c>
      <c r="E1378" s="8" t="s">
        <v>2380</v>
      </c>
      <c r="F1378" s="8" t="s">
        <v>2383</v>
      </c>
      <c r="G1378" s="8">
        <v>1</v>
      </c>
      <c r="H1378" s="8" t="s">
        <v>2380</v>
      </c>
      <c r="I1378" s="12">
        <f t="shared" si="105"/>
        <v>1</v>
      </c>
      <c r="J1378" s="12" t="str">
        <f t="shared" si="106"/>
        <v>No</v>
      </c>
      <c r="K1378" s="12" t="str">
        <f t="shared" si="107"/>
        <v>Yes</v>
      </c>
      <c r="L1378" s="12" t="str">
        <f t="shared" si="108"/>
        <v>Obesity</v>
      </c>
      <c r="M1378" s="12" t="str">
        <f t="shared" si="109"/>
        <v>Normal</v>
      </c>
    </row>
    <row r="1379" spans="1:13" x14ac:dyDescent="0.3">
      <c r="A1379" s="8" t="s">
        <v>993</v>
      </c>
      <c r="B1379" s="8">
        <v>33.06</v>
      </c>
      <c r="C1379" s="8">
        <v>9.59</v>
      </c>
      <c r="D1379" s="8" t="s">
        <v>2382</v>
      </c>
      <c r="E1379" s="8" t="s">
        <v>2380</v>
      </c>
      <c r="F1379" s="8" t="s">
        <v>2380</v>
      </c>
      <c r="G1379" s="8" t="s">
        <v>2381</v>
      </c>
      <c r="H1379" s="8" t="s">
        <v>2380</v>
      </c>
      <c r="I1379" s="12">
        <f t="shared" si="105"/>
        <v>0</v>
      </c>
      <c r="J1379" s="12" t="str">
        <f t="shared" si="106"/>
        <v>No</v>
      </c>
      <c r="K1379" s="12" t="str">
        <f t="shared" si="107"/>
        <v>Yes</v>
      </c>
      <c r="L1379" s="12" t="str">
        <f t="shared" si="108"/>
        <v>Obesity</v>
      </c>
      <c r="M1379" s="12" t="str">
        <f t="shared" si="109"/>
        <v>Diabetes</v>
      </c>
    </row>
    <row r="1380" spans="1:13" x14ac:dyDescent="0.3">
      <c r="A1380" s="8" t="s">
        <v>992</v>
      </c>
      <c r="B1380" s="8">
        <v>26.62</v>
      </c>
      <c r="C1380" s="8">
        <v>6.15</v>
      </c>
      <c r="D1380" s="8" t="s">
        <v>2382</v>
      </c>
      <c r="E1380" s="8" t="s">
        <v>2380</v>
      </c>
      <c r="F1380" s="8" t="s">
        <v>2380</v>
      </c>
      <c r="G1380" s="8" t="s">
        <v>2381</v>
      </c>
      <c r="H1380" s="8" t="s">
        <v>2380</v>
      </c>
      <c r="I1380" s="12">
        <f t="shared" si="105"/>
        <v>0</v>
      </c>
      <c r="J1380" s="12" t="str">
        <f t="shared" si="106"/>
        <v>No</v>
      </c>
      <c r="K1380" s="12" t="str">
        <f t="shared" si="107"/>
        <v>Yes</v>
      </c>
      <c r="L1380" s="12" t="str">
        <f t="shared" si="108"/>
        <v>Overweight</v>
      </c>
      <c r="M1380" s="12" t="str">
        <f t="shared" si="109"/>
        <v>Prediabetes</v>
      </c>
    </row>
    <row r="1381" spans="1:13" x14ac:dyDescent="0.3">
      <c r="A1381" s="8" t="s">
        <v>991</v>
      </c>
      <c r="B1381" s="8">
        <v>37.1</v>
      </c>
      <c r="C1381" s="8">
        <v>11.08</v>
      </c>
      <c r="D1381" s="8" t="s">
        <v>2380</v>
      </c>
      <c r="E1381" s="8" t="s">
        <v>2380</v>
      </c>
      <c r="F1381" s="8" t="s">
        <v>2380</v>
      </c>
      <c r="G1381" s="8" t="s">
        <v>2381</v>
      </c>
      <c r="H1381" s="8" t="s">
        <v>2380</v>
      </c>
      <c r="I1381" s="12">
        <f t="shared" si="105"/>
        <v>0</v>
      </c>
      <c r="J1381" s="12" t="str">
        <f t="shared" si="106"/>
        <v>No</v>
      </c>
      <c r="K1381" s="12" t="str">
        <f t="shared" si="107"/>
        <v>No</v>
      </c>
      <c r="L1381" s="12" t="str">
        <f t="shared" si="108"/>
        <v>Obesity</v>
      </c>
      <c r="M1381" s="12" t="str">
        <f t="shared" si="109"/>
        <v>Diabetes</v>
      </c>
    </row>
    <row r="1382" spans="1:13" x14ac:dyDescent="0.3">
      <c r="A1382" s="8" t="s">
        <v>990</v>
      </c>
      <c r="B1382" s="8">
        <v>18.28</v>
      </c>
      <c r="C1382" s="8">
        <v>7.95</v>
      </c>
      <c r="D1382" s="8" t="s">
        <v>2380</v>
      </c>
      <c r="E1382" s="8" t="s">
        <v>2380</v>
      </c>
      <c r="F1382" s="8" t="s">
        <v>2380</v>
      </c>
      <c r="G1382" s="8" t="s">
        <v>2381</v>
      </c>
      <c r="H1382" s="8" t="s">
        <v>2380</v>
      </c>
      <c r="I1382" s="12">
        <f t="shared" si="105"/>
        <v>0</v>
      </c>
      <c r="J1382" s="12" t="str">
        <f t="shared" si="106"/>
        <v>No</v>
      </c>
      <c r="K1382" s="12" t="str">
        <f t="shared" si="107"/>
        <v>No</v>
      </c>
      <c r="L1382" s="12" t="str">
        <f t="shared" si="108"/>
        <v>Underweight</v>
      </c>
      <c r="M1382" s="12" t="str">
        <f t="shared" si="109"/>
        <v>Diabetes</v>
      </c>
    </row>
    <row r="1383" spans="1:13" x14ac:dyDescent="0.3">
      <c r="A1383" s="8" t="s">
        <v>989</v>
      </c>
      <c r="B1383" s="8">
        <v>35.814999999999998</v>
      </c>
      <c r="C1383" s="8">
        <v>6.23</v>
      </c>
      <c r="D1383" s="8" t="s">
        <v>2380</v>
      </c>
      <c r="E1383" s="8" t="s">
        <v>2380</v>
      </c>
      <c r="F1383" s="8" t="s">
        <v>2380</v>
      </c>
      <c r="G1383" s="8" t="s">
        <v>2381</v>
      </c>
      <c r="H1383" s="8" t="s">
        <v>2380</v>
      </c>
      <c r="I1383" s="12">
        <f t="shared" si="105"/>
        <v>0</v>
      </c>
      <c r="J1383" s="12" t="str">
        <f t="shared" si="106"/>
        <v>No</v>
      </c>
      <c r="K1383" s="12" t="str">
        <f t="shared" si="107"/>
        <v>No</v>
      </c>
      <c r="L1383" s="12" t="str">
        <f t="shared" si="108"/>
        <v>Obesity</v>
      </c>
      <c r="M1383" s="12" t="str">
        <f t="shared" si="109"/>
        <v>Prediabetes</v>
      </c>
    </row>
    <row r="1384" spans="1:13" x14ac:dyDescent="0.3">
      <c r="A1384" s="8" t="s">
        <v>988</v>
      </c>
      <c r="B1384" s="8">
        <v>30.69</v>
      </c>
      <c r="C1384" s="8">
        <v>6.5</v>
      </c>
      <c r="D1384" s="8" t="s">
        <v>2380</v>
      </c>
      <c r="E1384" s="8" t="s">
        <v>2380</v>
      </c>
      <c r="F1384" s="8" t="s">
        <v>2380</v>
      </c>
      <c r="G1384" s="8" t="s">
        <v>2381</v>
      </c>
      <c r="H1384" s="8" t="s">
        <v>2380</v>
      </c>
      <c r="I1384" s="12">
        <f t="shared" si="105"/>
        <v>0</v>
      </c>
      <c r="J1384" s="12" t="str">
        <f t="shared" si="106"/>
        <v>No</v>
      </c>
      <c r="K1384" s="12" t="str">
        <f t="shared" si="107"/>
        <v>No</v>
      </c>
      <c r="L1384" s="12" t="str">
        <f t="shared" si="108"/>
        <v>Obesity</v>
      </c>
      <c r="M1384" s="12" t="str">
        <f t="shared" si="109"/>
        <v>Diabetes</v>
      </c>
    </row>
    <row r="1385" spans="1:13" x14ac:dyDescent="0.3">
      <c r="A1385" s="8" t="s">
        <v>987</v>
      </c>
      <c r="B1385" s="8">
        <v>26.125</v>
      </c>
      <c r="C1385" s="8">
        <v>5.22</v>
      </c>
      <c r="D1385" s="8" t="s">
        <v>2380</v>
      </c>
      <c r="E1385" s="8" t="s">
        <v>2380</v>
      </c>
      <c r="F1385" s="8" t="s">
        <v>2380</v>
      </c>
      <c r="G1385" s="8" t="s">
        <v>2381</v>
      </c>
      <c r="H1385" s="8" t="s">
        <v>2380</v>
      </c>
      <c r="I1385" s="12">
        <f t="shared" si="105"/>
        <v>0</v>
      </c>
      <c r="J1385" s="12" t="str">
        <f t="shared" si="106"/>
        <v>No</v>
      </c>
      <c r="K1385" s="12" t="str">
        <f t="shared" si="107"/>
        <v>No</v>
      </c>
      <c r="L1385" s="12" t="str">
        <f t="shared" si="108"/>
        <v>Overweight</v>
      </c>
      <c r="M1385" s="12" t="str">
        <f t="shared" si="109"/>
        <v>Normal</v>
      </c>
    </row>
    <row r="1386" spans="1:13" x14ac:dyDescent="0.3">
      <c r="A1386" s="8" t="s">
        <v>986</v>
      </c>
      <c r="B1386" s="8">
        <v>34.58</v>
      </c>
      <c r="C1386" s="8">
        <v>6.3</v>
      </c>
      <c r="D1386" s="8" t="s">
        <v>2380</v>
      </c>
      <c r="E1386" s="8" t="s">
        <v>2380</v>
      </c>
      <c r="F1386" s="8" t="s">
        <v>2383</v>
      </c>
      <c r="G1386" s="8">
        <v>1</v>
      </c>
      <c r="H1386" s="8" t="s">
        <v>2380</v>
      </c>
      <c r="I1386" s="12">
        <f t="shared" si="105"/>
        <v>1</v>
      </c>
      <c r="J1386" s="12" t="str">
        <f t="shared" si="106"/>
        <v>No</v>
      </c>
      <c r="K1386" s="12" t="str">
        <f t="shared" si="107"/>
        <v>No</v>
      </c>
      <c r="L1386" s="12" t="str">
        <f t="shared" si="108"/>
        <v>Obesity</v>
      </c>
      <c r="M1386" s="12" t="str">
        <f t="shared" si="109"/>
        <v>Prediabetes</v>
      </c>
    </row>
    <row r="1387" spans="1:13" x14ac:dyDescent="0.3">
      <c r="A1387" s="8" t="s">
        <v>985</v>
      </c>
      <c r="B1387" s="8">
        <v>27.4</v>
      </c>
      <c r="C1387" s="8">
        <v>8.84</v>
      </c>
      <c r="D1387" s="8" t="s">
        <v>2380</v>
      </c>
      <c r="E1387" s="8" t="s">
        <v>2380</v>
      </c>
      <c r="F1387" s="8" t="s">
        <v>2380</v>
      </c>
      <c r="G1387" s="8" t="s">
        <v>2381</v>
      </c>
      <c r="H1387" s="8" t="s">
        <v>2380</v>
      </c>
      <c r="I1387" s="12">
        <f t="shared" si="105"/>
        <v>0</v>
      </c>
      <c r="J1387" s="12" t="str">
        <f t="shared" si="106"/>
        <v>No</v>
      </c>
      <c r="K1387" s="12" t="str">
        <f t="shared" si="107"/>
        <v>No</v>
      </c>
      <c r="L1387" s="12" t="str">
        <f t="shared" si="108"/>
        <v>Overweight</v>
      </c>
      <c r="M1387" s="12" t="str">
        <f t="shared" si="109"/>
        <v>Diabetes</v>
      </c>
    </row>
    <row r="1388" spans="1:13" x14ac:dyDescent="0.3">
      <c r="A1388" s="8" t="s">
        <v>984</v>
      </c>
      <c r="B1388" s="8">
        <v>27.53</v>
      </c>
      <c r="C1388" s="8">
        <v>4.1100000000000003</v>
      </c>
      <c r="D1388" s="8" t="s">
        <v>2380</v>
      </c>
      <c r="E1388" s="8" t="s">
        <v>2380</v>
      </c>
      <c r="F1388" s="8" t="s">
        <v>2380</v>
      </c>
      <c r="G1388" s="8">
        <v>1</v>
      </c>
      <c r="H1388" s="8" t="s">
        <v>2380</v>
      </c>
      <c r="I1388" s="12">
        <f t="shared" si="105"/>
        <v>1</v>
      </c>
      <c r="J1388" s="12" t="str">
        <f t="shared" si="106"/>
        <v>No</v>
      </c>
      <c r="K1388" s="12" t="str">
        <f t="shared" si="107"/>
        <v>No</v>
      </c>
      <c r="L1388" s="12" t="str">
        <f t="shared" si="108"/>
        <v>Overweight</v>
      </c>
      <c r="M1388" s="12" t="str">
        <f t="shared" si="109"/>
        <v>Normal</v>
      </c>
    </row>
    <row r="1389" spans="1:13" x14ac:dyDescent="0.3">
      <c r="A1389" s="8" t="s">
        <v>983</v>
      </c>
      <c r="B1389" s="8">
        <v>33</v>
      </c>
      <c r="C1389" s="8">
        <v>4.57</v>
      </c>
      <c r="D1389" s="8" t="s">
        <v>2380</v>
      </c>
      <c r="E1389" s="8" t="s">
        <v>2380</v>
      </c>
      <c r="F1389" s="8" t="s">
        <v>2380</v>
      </c>
      <c r="G1389" s="8" t="s">
        <v>2381</v>
      </c>
      <c r="H1389" s="8" t="s">
        <v>2380</v>
      </c>
      <c r="I1389" s="12">
        <f t="shared" si="105"/>
        <v>0</v>
      </c>
      <c r="J1389" s="12" t="str">
        <f t="shared" si="106"/>
        <v>No</v>
      </c>
      <c r="K1389" s="12" t="str">
        <f t="shared" si="107"/>
        <v>No</v>
      </c>
      <c r="L1389" s="12" t="str">
        <f t="shared" si="108"/>
        <v>Obesity</v>
      </c>
      <c r="M1389" s="12" t="str">
        <f t="shared" si="109"/>
        <v>Normal</v>
      </c>
    </row>
    <row r="1390" spans="1:13" x14ac:dyDescent="0.3">
      <c r="A1390" s="8" t="s">
        <v>982</v>
      </c>
      <c r="B1390" s="8">
        <v>25.78</v>
      </c>
      <c r="C1390" s="8">
        <v>11.06</v>
      </c>
      <c r="D1390" s="8" t="s">
        <v>2382</v>
      </c>
      <c r="E1390" s="8" t="s">
        <v>2380</v>
      </c>
      <c r="F1390" s="8" t="s">
        <v>2380</v>
      </c>
      <c r="G1390" s="8" t="s">
        <v>2381</v>
      </c>
      <c r="H1390" s="8" t="s">
        <v>2380</v>
      </c>
      <c r="I1390" s="12">
        <f t="shared" si="105"/>
        <v>0</v>
      </c>
      <c r="J1390" s="12" t="str">
        <f t="shared" si="106"/>
        <v>No</v>
      </c>
      <c r="K1390" s="12" t="str">
        <f t="shared" si="107"/>
        <v>Yes</v>
      </c>
      <c r="L1390" s="12" t="str">
        <f t="shared" si="108"/>
        <v>Overweight</v>
      </c>
      <c r="M1390" s="12" t="str">
        <f t="shared" si="109"/>
        <v>Diabetes</v>
      </c>
    </row>
    <row r="1391" spans="1:13" x14ac:dyDescent="0.3">
      <c r="A1391" s="8" t="s">
        <v>981</v>
      </c>
      <c r="B1391" s="8">
        <v>22.66</v>
      </c>
      <c r="C1391" s="8">
        <v>10.68</v>
      </c>
      <c r="D1391" s="8" t="s">
        <v>2380</v>
      </c>
      <c r="E1391" s="8" t="s">
        <v>2380</v>
      </c>
      <c r="F1391" s="8" t="s">
        <v>2380</v>
      </c>
      <c r="G1391" s="8" t="s">
        <v>2381</v>
      </c>
      <c r="H1391" s="8" t="s">
        <v>2380</v>
      </c>
      <c r="I1391" s="12">
        <f t="shared" si="105"/>
        <v>0</v>
      </c>
      <c r="J1391" s="12" t="str">
        <f t="shared" si="106"/>
        <v>No</v>
      </c>
      <c r="K1391" s="12" t="str">
        <f t="shared" si="107"/>
        <v>No</v>
      </c>
      <c r="L1391" s="12" t="str">
        <f t="shared" si="108"/>
        <v>Normal Weight</v>
      </c>
      <c r="M1391" s="12" t="str">
        <f t="shared" si="109"/>
        <v>Diabetes</v>
      </c>
    </row>
    <row r="1392" spans="1:13" x14ac:dyDescent="0.3">
      <c r="A1392" s="8" t="s">
        <v>980</v>
      </c>
      <c r="B1392" s="8">
        <v>38.81</v>
      </c>
      <c r="C1392" s="8">
        <v>6.14</v>
      </c>
      <c r="D1392" s="8" t="s">
        <v>2382</v>
      </c>
      <c r="E1392" s="8" t="s">
        <v>2380</v>
      </c>
      <c r="F1392" s="8" t="s">
        <v>2380</v>
      </c>
      <c r="G1392" s="8">
        <v>1</v>
      </c>
      <c r="H1392" s="8" t="s">
        <v>2380</v>
      </c>
      <c r="I1392" s="12">
        <f t="shared" si="105"/>
        <v>1</v>
      </c>
      <c r="J1392" s="12" t="str">
        <f t="shared" si="106"/>
        <v>No</v>
      </c>
      <c r="K1392" s="12" t="str">
        <f t="shared" si="107"/>
        <v>Yes</v>
      </c>
      <c r="L1392" s="12" t="str">
        <f t="shared" si="108"/>
        <v>Obesity</v>
      </c>
      <c r="M1392" s="12" t="str">
        <f t="shared" si="109"/>
        <v>Prediabetes</v>
      </c>
    </row>
    <row r="1393" spans="1:13" x14ac:dyDescent="0.3">
      <c r="A1393" s="8" t="s">
        <v>979</v>
      </c>
      <c r="B1393" s="8">
        <v>38.51</v>
      </c>
      <c r="C1393" s="8">
        <v>5.45</v>
      </c>
      <c r="D1393" s="8" t="s">
        <v>2382</v>
      </c>
      <c r="E1393" s="8" t="s">
        <v>2380</v>
      </c>
      <c r="F1393" s="8" t="s">
        <v>2380</v>
      </c>
      <c r="G1393" s="8" t="s">
        <v>2381</v>
      </c>
      <c r="H1393" s="8" t="s">
        <v>2380</v>
      </c>
      <c r="I1393" s="12">
        <f t="shared" si="105"/>
        <v>0</v>
      </c>
      <c r="J1393" s="12" t="str">
        <f t="shared" si="106"/>
        <v>No</v>
      </c>
      <c r="K1393" s="12" t="str">
        <f t="shared" si="107"/>
        <v>Yes</v>
      </c>
      <c r="L1393" s="12" t="str">
        <f t="shared" si="108"/>
        <v>Obesity</v>
      </c>
      <c r="M1393" s="12" t="str">
        <f t="shared" si="109"/>
        <v>Normal</v>
      </c>
    </row>
    <row r="1394" spans="1:13" x14ac:dyDescent="0.3">
      <c r="A1394" s="8" t="s">
        <v>978</v>
      </c>
      <c r="B1394" s="8">
        <v>22.98</v>
      </c>
      <c r="C1394" s="8">
        <v>6.14</v>
      </c>
      <c r="D1394" s="8" t="s">
        <v>2382</v>
      </c>
      <c r="E1394" s="8" t="s">
        <v>2380</v>
      </c>
      <c r="F1394" s="8" t="s">
        <v>2380</v>
      </c>
      <c r="G1394" s="8" t="s">
        <v>2381</v>
      </c>
      <c r="H1394" s="8" t="s">
        <v>2380</v>
      </c>
      <c r="I1394" s="12">
        <f t="shared" si="105"/>
        <v>0</v>
      </c>
      <c r="J1394" s="12" t="str">
        <f t="shared" si="106"/>
        <v>No</v>
      </c>
      <c r="K1394" s="12" t="str">
        <f t="shared" si="107"/>
        <v>Yes</v>
      </c>
      <c r="L1394" s="12" t="str">
        <f t="shared" si="108"/>
        <v>Normal Weight</v>
      </c>
      <c r="M1394" s="12" t="str">
        <f t="shared" si="109"/>
        <v>Prediabetes</v>
      </c>
    </row>
    <row r="1395" spans="1:13" x14ac:dyDescent="0.3">
      <c r="A1395" s="8" t="s">
        <v>977</v>
      </c>
      <c r="B1395" s="8">
        <v>15.65</v>
      </c>
      <c r="C1395" s="8">
        <v>7.85</v>
      </c>
      <c r="D1395" s="8" t="s">
        <v>2380</v>
      </c>
      <c r="E1395" s="8" t="s">
        <v>2380</v>
      </c>
      <c r="F1395" s="8" t="s">
        <v>2380</v>
      </c>
      <c r="G1395" s="8" t="s">
        <v>2381</v>
      </c>
      <c r="H1395" s="8" t="s">
        <v>2380</v>
      </c>
      <c r="I1395" s="12">
        <f t="shared" si="105"/>
        <v>0</v>
      </c>
      <c r="J1395" s="12" t="str">
        <f t="shared" si="106"/>
        <v>No</v>
      </c>
      <c r="K1395" s="12" t="str">
        <f t="shared" si="107"/>
        <v>No</v>
      </c>
      <c r="L1395" s="12" t="str">
        <f t="shared" si="108"/>
        <v>Underweight</v>
      </c>
      <c r="M1395" s="12" t="str">
        <f t="shared" si="109"/>
        <v>Diabetes</v>
      </c>
    </row>
    <row r="1396" spans="1:13" x14ac:dyDescent="0.3">
      <c r="A1396" s="8" t="s">
        <v>976</v>
      </c>
      <c r="B1396" s="8">
        <v>39.97</v>
      </c>
      <c r="C1396" s="8">
        <v>4.09</v>
      </c>
      <c r="D1396" s="8" t="s">
        <v>2380</v>
      </c>
      <c r="E1396" s="8" t="s">
        <v>2380</v>
      </c>
      <c r="F1396" s="8" t="s">
        <v>2380</v>
      </c>
      <c r="G1396" s="8">
        <v>1</v>
      </c>
      <c r="H1396" s="8" t="s">
        <v>2380</v>
      </c>
      <c r="I1396" s="12">
        <f t="shared" si="105"/>
        <v>1</v>
      </c>
      <c r="J1396" s="12" t="str">
        <f t="shared" si="106"/>
        <v>No</v>
      </c>
      <c r="K1396" s="12" t="str">
        <f t="shared" si="107"/>
        <v>No</v>
      </c>
      <c r="L1396" s="12" t="str">
        <f t="shared" si="108"/>
        <v>Obesity</v>
      </c>
      <c r="M1396" s="12" t="str">
        <f t="shared" si="109"/>
        <v>Normal</v>
      </c>
    </row>
    <row r="1397" spans="1:13" x14ac:dyDescent="0.3">
      <c r="A1397" s="8" t="s">
        <v>975</v>
      </c>
      <c r="B1397" s="8">
        <v>37.22</v>
      </c>
      <c r="C1397" s="8">
        <v>4.62</v>
      </c>
      <c r="D1397" s="8" t="s">
        <v>2380</v>
      </c>
      <c r="E1397" s="8" t="s">
        <v>2380</v>
      </c>
      <c r="F1397" s="8" t="s">
        <v>2383</v>
      </c>
      <c r="G1397" s="8">
        <v>1</v>
      </c>
      <c r="H1397" s="8" t="s">
        <v>2380</v>
      </c>
      <c r="I1397" s="12">
        <f t="shared" si="105"/>
        <v>1</v>
      </c>
      <c r="J1397" s="12" t="str">
        <f t="shared" si="106"/>
        <v>No</v>
      </c>
      <c r="K1397" s="12" t="str">
        <f t="shared" si="107"/>
        <v>No</v>
      </c>
      <c r="L1397" s="12" t="str">
        <f t="shared" si="108"/>
        <v>Obesity</v>
      </c>
      <c r="M1397" s="12" t="str">
        <f t="shared" si="109"/>
        <v>Normal</v>
      </c>
    </row>
    <row r="1398" spans="1:13" x14ac:dyDescent="0.3">
      <c r="A1398" s="8" t="s">
        <v>974</v>
      </c>
      <c r="B1398" s="8">
        <v>41.325000000000003</v>
      </c>
      <c r="C1398" s="8">
        <v>5.77</v>
      </c>
      <c r="D1398" s="8" t="s">
        <v>2380</v>
      </c>
      <c r="E1398" s="8" t="s">
        <v>2380</v>
      </c>
      <c r="F1398" s="8" t="s">
        <v>2380</v>
      </c>
      <c r="G1398" s="8" t="s">
        <v>2381</v>
      </c>
      <c r="H1398" s="8" t="s">
        <v>2380</v>
      </c>
      <c r="I1398" s="12">
        <f t="shared" si="105"/>
        <v>0</v>
      </c>
      <c r="J1398" s="12" t="str">
        <f t="shared" si="106"/>
        <v>No</v>
      </c>
      <c r="K1398" s="12" t="str">
        <f t="shared" si="107"/>
        <v>No</v>
      </c>
      <c r="L1398" s="12" t="str">
        <f t="shared" si="108"/>
        <v>Obesity</v>
      </c>
      <c r="M1398" s="12" t="str">
        <f t="shared" si="109"/>
        <v>Prediabetes</v>
      </c>
    </row>
    <row r="1399" spans="1:13" x14ac:dyDescent="0.3">
      <c r="A1399" s="8" t="s">
        <v>973</v>
      </c>
      <c r="B1399" s="8">
        <v>40.31</v>
      </c>
      <c r="C1399" s="8">
        <v>5.84</v>
      </c>
      <c r="D1399" s="8" t="s">
        <v>2380</v>
      </c>
      <c r="E1399" s="8" t="s">
        <v>2380</v>
      </c>
      <c r="F1399" s="8" t="s">
        <v>2380</v>
      </c>
      <c r="G1399" s="8" t="s">
        <v>2381</v>
      </c>
      <c r="H1399" s="8" t="s">
        <v>2380</v>
      </c>
      <c r="I1399" s="12">
        <f t="shared" si="105"/>
        <v>0</v>
      </c>
      <c r="J1399" s="12" t="str">
        <f t="shared" si="106"/>
        <v>No</v>
      </c>
      <c r="K1399" s="12" t="str">
        <f t="shared" si="107"/>
        <v>No</v>
      </c>
      <c r="L1399" s="12" t="str">
        <f t="shared" si="108"/>
        <v>Obesity</v>
      </c>
      <c r="M1399" s="12" t="str">
        <f t="shared" si="109"/>
        <v>Prediabetes</v>
      </c>
    </row>
    <row r="1400" spans="1:13" x14ac:dyDescent="0.3">
      <c r="A1400" s="8" t="s">
        <v>972</v>
      </c>
      <c r="B1400" s="8">
        <v>29.48</v>
      </c>
      <c r="C1400" s="8">
        <v>4.91</v>
      </c>
      <c r="D1400" s="8" t="s">
        <v>2380</v>
      </c>
      <c r="E1400" s="8" t="s">
        <v>2380</v>
      </c>
      <c r="F1400" s="8" t="s">
        <v>2380</v>
      </c>
      <c r="G1400" s="8" t="s">
        <v>2381</v>
      </c>
      <c r="H1400" s="8" t="s">
        <v>2380</v>
      </c>
      <c r="I1400" s="12">
        <f t="shared" si="105"/>
        <v>0</v>
      </c>
      <c r="J1400" s="12" t="str">
        <f t="shared" si="106"/>
        <v>No</v>
      </c>
      <c r="K1400" s="12" t="str">
        <f t="shared" si="107"/>
        <v>No</v>
      </c>
      <c r="L1400" s="12" t="str">
        <f t="shared" si="108"/>
        <v>Overweight</v>
      </c>
      <c r="M1400" s="12" t="str">
        <f t="shared" si="109"/>
        <v>Normal</v>
      </c>
    </row>
    <row r="1401" spans="1:13" x14ac:dyDescent="0.3">
      <c r="A1401" s="8" t="s">
        <v>971</v>
      </c>
      <c r="B1401" s="8">
        <v>33.155000000000001</v>
      </c>
      <c r="C1401" s="8">
        <v>5.07</v>
      </c>
      <c r="D1401" s="8" t="s">
        <v>2380</v>
      </c>
      <c r="E1401" s="8" t="s">
        <v>2380</v>
      </c>
      <c r="F1401" s="8" t="s">
        <v>2380</v>
      </c>
      <c r="G1401" s="8" t="s">
        <v>2381</v>
      </c>
      <c r="H1401" s="8" t="s">
        <v>2380</v>
      </c>
      <c r="I1401" s="12">
        <f t="shared" si="105"/>
        <v>0</v>
      </c>
      <c r="J1401" s="12" t="str">
        <f t="shared" si="106"/>
        <v>No</v>
      </c>
      <c r="K1401" s="12" t="str">
        <f t="shared" si="107"/>
        <v>No</v>
      </c>
      <c r="L1401" s="12" t="str">
        <f t="shared" si="108"/>
        <v>Obesity</v>
      </c>
      <c r="M1401" s="12" t="str">
        <f t="shared" si="109"/>
        <v>Normal</v>
      </c>
    </row>
    <row r="1402" spans="1:13" x14ac:dyDescent="0.3">
      <c r="A1402" s="8" t="s">
        <v>970</v>
      </c>
      <c r="B1402" s="8">
        <v>42.85</v>
      </c>
      <c r="C1402" s="8">
        <v>5.81</v>
      </c>
      <c r="D1402" s="8" t="s">
        <v>2382</v>
      </c>
      <c r="E1402" s="8" t="s">
        <v>2380</v>
      </c>
      <c r="F1402" s="8" t="s">
        <v>2380</v>
      </c>
      <c r="G1402" s="8" t="s">
        <v>2381</v>
      </c>
      <c r="H1402" s="8" t="s">
        <v>2380</v>
      </c>
      <c r="I1402" s="12">
        <f t="shared" si="105"/>
        <v>0</v>
      </c>
      <c r="J1402" s="12" t="str">
        <f t="shared" si="106"/>
        <v>No</v>
      </c>
      <c r="K1402" s="12" t="str">
        <f t="shared" si="107"/>
        <v>Yes</v>
      </c>
      <c r="L1402" s="12" t="str">
        <f t="shared" si="108"/>
        <v>Obesity</v>
      </c>
      <c r="M1402" s="12" t="str">
        <f t="shared" si="109"/>
        <v>Prediabetes</v>
      </c>
    </row>
    <row r="1403" spans="1:13" x14ac:dyDescent="0.3">
      <c r="A1403" s="8" t="s">
        <v>969</v>
      </c>
      <c r="B1403" s="8">
        <v>32.340000000000003</v>
      </c>
      <c r="C1403" s="8">
        <v>11.2</v>
      </c>
      <c r="D1403" s="8" t="s">
        <v>2380</v>
      </c>
      <c r="E1403" s="8" t="s">
        <v>2380</v>
      </c>
      <c r="F1403" s="8" t="s">
        <v>2380</v>
      </c>
      <c r="G1403" s="8" t="s">
        <v>2381</v>
      </c>
      <c r="H1403" s="8" t="s">
        <v>2380</v>
      </c>
      <c r="I1403" s="12">
        <f t="shared" si="105"/>
        <v>0</v>
      </c>
      <c r="J1403" s="12" t="str">
        <f t="shared" si="106"/>
        <v>No</v>
      </c>
      <c r="K1403" s="12" t="str">
        <f t="shared" si="107"/>
        <v>No</v>
      </c>
      <c r="L1403" s="12" t="str">
        <f t="shared" si="108"/>
        <v>Obesity</v>
      </c>
      <c r="M1403" s="12" t="str">
        <f t="shared" si="109"/>
        <v>Diabetes</v>
      </c>
    </row>
    <row r="1404" spans="1:13" x14ac:dyDescent="0.3">
      <c r="A1404" s="8" t="s">
        <v>968</v>
      </c>
      <c r="B1404" s="8">
        <v>27.5</v>
      </c>
      <c r="C1404" s="8">
        <v>10.75</v>
      </c>
      <c r="D1404" s="8" t="s">
        <v>2380</v>
      </c>
      <c r="E1404" s="8" t="s">
        <v>2380</v>
      </c>
      <c r="F1404" s="8" t="s">
        <v>2380</v>
      </c>
      <c r="G1404" s="8" t="s">
        <v>2381</v>
      </c>
      <c r="H1404" s="8" t="s">
        <v>2380</v>
      </c>
      <c r="I1404" s="12">
        <f t="shared" si="105"/>
        <v>0</v>
      </c>
      <c r="J1404" s="12" t="str">
        <f t="shared" si="106"/>
        <v>No</v>
      </c>
      <c r="K1404" s="12" t="str">
        <f t="shared" si="107"/>
        <v>No</v>
      </c>
      <c r="L1404" s="12" t="str">
        <f t="shared" si="108"/>
        <v>Overweight</v>
      </c>
      <c r="M1404" s="12" t="str">
        <f t="shared" si="109"/>
        <v>Diabetes</v>
      </c>
    </row>
    <row r="1405" spans="1:13" x14ac:dyDescent="0.3">
      <c r="A1405" s="8" t="s">
        <v>967</v>
      </c>
      <c r="B1405" s="8">
        <v>25.8</v>
      </c>
      <c r="C1405" s="8">
        <v>7.8</v>
      </c>
      <c r="D1405" s="8" t="s">
        <v>2380</v>
      </c>
      <c r="E1405" s="8" t="s">
        <v>2380</v>
      </c>
      <c r="F1405" s="8" t="s">
        <v>2380</v>
      </c>
      <c r="G1405" s="8" t="s">
        <v>2381</v>
      </c>
      <c r="H1405" s="8" t="s">
        <v>2380</v>
      </c>
      <c r="I1405" s="12">
        <f t="shared" si="105"/>
        <v>0</v>
      </c>
      <c r="J1405" s="12" t="str">
        <f t="shared" si="106"/>
        <v>No</v>
      </c>
      <c r="K1405" s="12" t="str">
        <f t="shared" si="107"/>
        <v>No</v>
      </c>
      <c r="L1405" s="12" t="str">
        <f t="shared" si="108"/>
        <v>Overweight</v>
      </c>
      <c r="M1405" s="12" t="str">
        <f t="shared" si="109"/>
        <v>Diabetes</v>
      </c>
    </row>
    <row r="1406" spans="1:13" x14ac:dyDescent="0.3">
      <c r="A1406" s="8" t="s">
        <v>966</v>
      </c>
      <c r="B1406" s="8">
        <v>25</v>
      </c>
      <c r="C1406" s="8">
        <v>7.04</v>
      </c>
      <c r="D1406" s="8" t="s">
        <v>2380</v>
      </c>
      <c r="E1406" s="8" t="s">
        <v>2380</v>
      </c>
      <c r="F1406" s="8" t="s">
        <v>2380</v>
      </c>
      <c r="G1406" s="8" t="s">
        <v>2381</v>
      </c>
      <c r="H1406" s="8" t="s">
        <v>2380</v>
      </c>
      <c r="I1406" s="12">
        <f t="shared" si="105"/>
        <v>0</v>
      </c>
      <c r="J1406" s="12" t="str">
        <f t="shared" si="106"/>
        <v>No</v>
      </c>
      <c r="K1406" s="12" t="str">
        <f t="shared" si="107"/>
        <v>No</v>
      </c>
      <c r="L1406" s="12" t="str">
        <f t="shared" si="108"/>
        <v>Overweight</v>
      </c>
      <c r="M1406" s="12" t="str">
        <f t="shared" si="109"/>
        <v>Diabetes</v>
      </c>
    </row>
    <row r="1407" spans="1:13" x14ac:dyDescent="0.3">
      <c r="A1407" s="8" t="s">
        <v>965</v>
      </c>
      <c r="B1407" s="8">
        <v>41.2</v>
      </c>
      <c r="C1407" s="8">
        <v>4.18</v>
      </c>
      <c r="D1407" s="8" t="s">
        <v>2382</v>
      </c>
      <c r="E1407" s="8" t="s">
        <v>2380</v>
      </c>
      <c r="F1407" s="8" t="s">
        <v>2380</v>
      </c>
      <c r="G1407" s="8" t="s">
        <v>2381</v>
      </c>
      <c r="H1407" s="8" t="s">
        <v>2380</v>
      </c>
      <c r="I1407" s="12">
        <f t="shared" si="105"/>
        <v>0</v>
      </c>
      <c r="J1407" s="12" t="str">
        <f t="shared" si="106"/>
        <v>No</v>
      </c>
      <c r="K1407" s="12" t="str">
        <f t="shared" si="107"/>
        <v>Yes</v>
      </c>
      <c r="L1407" s="12" t="str">
        <f t="shared" si="108"/>
        <v>Obesity</v>
      </c>
      <c r="M1407" s="12" t="str">
        <f t="shared" si="109"/>
        <v>Normal</v>
      </c>
    </row>
    <row r="1408" spans="1:13" x14ac:dyDescent="0.3">
      <c r="A1408" s="8" t="s">
        <v>964</v>
      </c>
      <c r="B1408" s="8">
        <v>17.78</v>
      </c>
      <c r="C1408" s="8">
        <v>8.19</v>
      </c>
      <c r="D1408" s="8" t="s">
        <v>2380</v>
      </c>
      <c r="E1408" s="8" t="s">
        <v>2380</v>
      </c>
      <c r="F1408" s="8" t="s">
        <v>2380</v>
      </c>
      <c r="G1408" s="8" t="s">
        <v>2381</v>
      </c>
      <c r="H1408" s="8" t="s">
        <v>2380</v>
      </c>
      <c r="I1408" s="12">
        <f t="shared" si="105"/>
        <v>0</v>
      </c>
      <c r="J1408" s="12" t="str">
        <f t="shared" si="106"/>
        <v>No</v>
      </c>
      <c r="K1408" s="12" t="str">
        <f t="shared" si="107"/>
        <v>No</v>
      </c>
      <c r="L1408" s="12" t="str">
        <f t="shared" si="108"/>
        <v>Underweight</v>
      </c>
      <c r="M1408" s="12" t="str">
        <f t="shared" si="109"/>
        <v>Diabetes</v>
      </c>
    </row>
    <row r="1409" spans="1:13" x14ac:dyDescent="0.3">
      <c r="A1409" s="8" t="s">
        <v>963</v>
      </c>
      <c r="B1409" s="8">
        <v>40.119999999999997</v>
      </c>
      <c r="C1409" s="8">
        <v>6.22</v>
      </c>
      <c r="D1409" s="8" t="s">
        <v>2382</v>
      </c>
      <c r="E1409" s="8" t="s">
        <v>2380</v>
      </c>
      <c r="F1409" s="8" t="s">
        <v>2383</v>
      </c>
      <c r="G1409" s="8">
        <v>1</v>
      </c>
      <c r="H1409" s="8" t="s">
        <v>2380</v>
      </c>
      <c r="I1409" s="12">
        <f t="shared" si="105"/>
        <v>1</v>
      </c>
      <c r="J1409" s="12" t="str">
        <f t="shared" si="106"/>
        <v>No</v>
      </c>
      <c r="K1409" s="12" t="str">
        <f t="shared" si="107"/>
        <v>Yes</v>
      </c>
      <c r="L1409" s="12" t="str">
        <f t="shared" si="108"/>
        <v>Obesity</v>
      </c>
      <c r="M1409" s="12" t="str">
        <f t="shared" si="109"/>
        <v>Prediabetes</v>
      </c>
    </row>
    <row r="1410" spans="1:13" x14ac:dyDescent="0.3">
      <c r="A1410" s="8" t="s">
        <v>962</v>
      </c>
      <c r="B1410" s="8">
        <v>19.350000000000001</v>
      </c>
      <c r="C1410" s="8">
        <v>8.2200000000000006</v>
      </c>
      <c r="D1410" s="8" t="s">
        <v>2382</v>
      </c>
      <c r="E1410" s="8" t="s">
        <v>2380</v>
      </c>
      <c r="F1410" s="8" t="s">
        <v>2380</v>
      </c>
      <c r="G1410" s="8" t="s">
        <v>2381</v>
      </c>
      <c r="H1410" s="8" t="s">
        <v>2380</v>
      </c>
      <c r="I1410" s="12">
        <f t="shared" si="105"/>
        <v>0</v>
      </c>
      <c r="J1410" s="12" t="str">
        <f t="shared" si="106"/>
        <v>No</v>
      </c>
      <c r="K1410" s="12" t="str">
        <f t="shared" si="107"/>
        <v>Yes</v>
      </c>
      <c r="L1410" s="12" t="str">
        <f t="shared" si="108"/>
        <v>Normal Weight</v>
      </c>
      <c r="M1410" s="12" t="str">
        <f t="shared" si="109"/>
        <v>Diabetes</v>
      </c>
    </row>
    <row r="1411" spans="1:13" x14ac:dyDescent="0.3">
      <c r="A1411" s="8" t="s">
        <v>961</v>
      </c>
      <c r="B1411" s="8">
        <v>36.69</v>
      </c>
      <c r="C1411" s="8">
        <v>6.15</v>
      </c>
      <c r="D1411" s="8" t="s">
        <v>2380</v>
      </c>
      <c r="E1411" s="8" t="s">
        <v>2380</v>
      </c>
      <c r="F1411" s="8" t="s">
        <v>2380</v>
      </c>
      <c r="G1411" s="8" t="s">
        <v>2381</v>
      </c>
      <c r="H1411" s="8" t="s">
        <v>2380</v>
      </c>
      <c r="I1411" s="12">
        <f t="shared" ref="I1411:I1474" si="110">IF(G1411="No major surgery",0,G1411)</f>
        <v>0</v>
      </c>
      <c r="J1411" s="12" t="str">
        <f t="shared" ref="J1411:J1474" si="111">PROPER(H1411)</f>
        <v>No</v>
      </c>
      <c r="K1411" s="12" t="str">
        <f t="shared" ref="K1411:K1474" si="112">PROPER(D1411)</f>
        <v>No</v>
      </c>
      <c r="L1411" s="12" t="str">
        <f t="shared" ref="L1411:L1474" si="113">IF(B1411&lt;18.5,"Underweight",IF(B1411&lt;25,"Normal Weight",IF(B1411&lt;30,"Overweight","Obesity")))</f>
        <v>Obesity</v>
      </c>
      <c r="M1411" s="12" t="str">
        <f t="shared" ref="M1411:M1474" si="114">IF(C1411&lt;5.7,"Normal",IF(C1411&lt;6.5,"Prediabetes","Diabetes"))</f>
        <v>Prediabetes</v>
      </c>
    </row>
    <row r="1412" spans="1:13" x14ac:dyDescent="0.3">
      <c r="A1412" s="8" t="s">
        <v>960</v>
      </c>
      <c r="B1412" s="8">
        <v>28.51</v>
      </c>
      <c r="C1412" s="8">
        <v>5.65</v>
      </c>
      <c r="D1412" s="8" t="s">
        <v>2382</v>
      </c>
      <c r="E1412" s="8" t="s">
        <v>2380</v>
      </c>
      <c r="F1412" s="8" t="s">
        <v>2380</v>
      </c>
      <c r="G1412" s="8">
        <v>1</v>
      </c>
      <c r="H1412" s="8" t="s">
        <v>2380</v>
      </c>
      <c r="I1412" s="12">
        <f t="shared" si="110"/>
        <v>1</v>
      </c>
      <c r="J1412" s="12" t="str">
        <f t="shared" si="111"/>
        <v>No</v>
      </c>
      <c r="K1412" s="12" t="str">
        <f t="shared" si="112"/>
        <v>Yes</v>
      </c>
      <c r="L1412" s="12" t="str">
        <f t="shared" si="113"/>
        <v>Overweight</v>
      </c>
      <c r="M1412" s="12" t="str">
        <f t="shared" si="114"/>
        <v>Normal</v>
      </c>
    </row>
    <row r="1413" spans="1:13" x14ac:dyDescent="0.3">
      <c r="A1413" s="8" t="s">
        <v>959</v>
      </c>
      <c r="B1413" s="8">
        <v>30.21</v>
      </c>
      <c r="C1413" s="8">
        <v>5.5</v>
      </c>
      <c r="D1413" s="8" t="s">
        <v>2380</v>
      </c>
      <c r="E1413" s="8" t="s">
        <v>2380</v>
      </c>
      <c r="F1413" s="8" t="s">
        <v>2380</v>
      </c>
      <c r="G1413" s="8">
        <v>1</v>
      </c>
      <c r="H1413" s="8" t="s">
        <v>2380</v>
      </c>
      <c r="I1413" s="12">
        <f t="shared" si="110"/>
        <v>1</v>
      </c>
      <c r="J1413" s="12" t="str">
        <f t="shared" si="111"/>
        <v>No</v>
      </c>
      <c r="K1413" s="12" t="str">
        <f t="shared" si="112"/>
        <v>No</v>
      </c>
      <c r="L1413" s="12" t="str">
        <f t="shared" si="113"/>
        <v>Obesity</v>
      </c>
      <c r="M1413" s="12" t="str">
        <f t="shared" si="114"/>
        <v>Normal</v>
      </c>
    </row>
    <row r="1414" spans="1:13" x14ac:dyDescent="0.3">
      <c r="A1414" s="8" t="s">
        <v>958</v>
      </c>
      <c r="B1414" s="8">
        <v>24.33</v>
      </c>
      <c r="C1414" s="8">
        <v>8</v>
      </c>
      <c r="D1414" s="8" t="s">
        <v>2380</v>
      </c>
      <c r="E1414" s="8" t="s">
        <v>2380</v>
      </c>
      <c r="F1414" s="8" t="s">
        <v>2380</v>
      </c>
      <c r="G1414" s="8" t="s">
        <v>2381</v>
      </c>
      <c r="H1414" s="8" t="s">
        <v>2380</v>
      </c>
      <c r="I1414" s="12">
        <f t="shared" si="110"/>
        <v>0</v>
      </c>
      <c r="J1414" s="12" t="str">
        <f t="shared" si="111"/>
        <v>No</v>
      </c>
      <c r="K1414" s="12" t="str">
        <f t="shared" si="112"/>
        <v>No</v>
      </c>
      <c r="L1414" s="12" t="str">
        <f t="shared" si="113"/>
        <v>Normal Weight</v>
      </c>
      <c r="M1414" s="12" t="str">
        <f t="shared" si="114"/>
        <v>Diabetes</v>
      </c>
    </row>
    <row r="1415" spans="1:13" x14ac:dyDescent="0.3">
      <c r="A1415" s="8" t="s">
        <v>957</v>
      </c>
      <c r="B1415" s="8">
        <v>19.855</v>
      </c>
      <c r="C1415" s="8">
        <v>5.71</v>
      </c>
      <c r="D1415" s="8" t="s">
        <v>2382</v>
      </c>
      <c r="E1415" s="8" t="s">
        <v>2380</v>
      </c>
      <c r="F1415" s="8" t="s">
        <v>2380</v>
      </c>
      <c r="G1415" s="8" t="s">
        <v>2381</v>
      </c>
      <c r="H1415" s="8" t="s">
        <v>2380</v>
      </c>
      <c r="I1415" s="12">
        <f t="shared" si="110"/>
        <v>0</v>
      </c>
      <c r="J1415" s="12" t="str">
        <f t="shared" si="111"/>
        <v>No</v>
      </c>
      <c r="K1415" s="12" t="str">
        <f t="shared" si="112"/>
        <v>Yes</v>
      </c>
      <c r="L1415" s="12" t="str">
        <f t="shared" si="113"/>
        <v>Normal Weight</v>
      </c>
      <c r="M1415" s="12" t="str">
        <f t="shared" si="114"/>
        <v>Prediabetes</v>
      </c>
    </row>
    <row r="1416" spans="1:13" x14ac:dyDescent="0.3">
      <c r="A1416" s="8" t="s">
        <v>956</v>
      </c>
      <c r="B1416" s="8">
        <v>25.364999999999998</v>
      </c>
      <c r="C1416" s="8">
        <v>11.71</v>
      </c>
      <c r="D1416" s="8" t="s">
        <v>2380</v>
      </c>
      <c r="E1416" s="8" t="s">
        <v>2380</v>
      </c>
      <c r="F1416" s="8" t="s">
        <v>2380</v>
      </c>
      <c r="G1416" s="8" t="s">
        <v>2381</v>
      </c>
      <c r="H1416" s="8" t="s">
        <v>2380</v>
      </c>
      <c r="I1416" s="12">
        <f t="shared" si="110"/>
        <v>0</v>
      </c>
      <c r="J1416" s="12" t="str">
        <f t="shared" si="111"/>
        <v>No</v>
      </c>
      <c r="K1416" s="12" t="str">
        <f t="shared" si="112"/>
        <v>No</v>
      </c>
      <c r="L1416" s="12" t="str">
        <f t="shared" si="113"/>
        <v>Overweight</v>
      </c>
      <c r="M1416" s="12" t="str">
        <f t="shared" si="114"/>
        <v>Diabetes</v>
      </c>
    </row>
    <row r="1417" spans="1:13" x14ac:dyDescent="0.3">
      <c r="A1417" s="8" t="s">
        <v>955</v>
      </c>
      <c r="B1417" s="8">
        <v>29.6</v>
      </c>
      <c r="C1417" s="8">
        <v>6.17</v>
      </c>
      <c r="D1417" s="8" t="s">
        <v>2382</v>
      </c>
      <c r="E1417" s="8" t="s">
        <v>2380</v>
      </c>
      <c r="F1417" s="8" t="s">
        <v>2383</v>
      </c>
      <c r="G1417" s="8">
        <v>1</v>
      </c>
      <c r="H1417" s="8" t="s">
        <v>2380</v>
      </c>
      <c r="I1417" s="12">
        <f t="shared" si="110"/>
        <v>1</v>
      </c>
      <c r="J1417" s="12" t="str">
        <f t="shared" si="111"/>
        <v>No</v>
      </c>
      <c r="K1417" s="12" t="str">
        <f t="shared" si="112"/>
        <v>Yes</v>
      </c>
      <c r="L1417" s="12" t="str">
        <f t="shared" si="113"/>
        <v>Overweight</v>
      </c>
      <c r="M1417" s="12" t="str">
        <f t="shared" si="114"/>
        <v>Prediabetes</v>
      </c>
    </row>
    <row r="1418" spans="1:13" x14ac:dyDescent="0.3">
      <c r="A1418" s="8" t="s">
        <v>954</v>
      </c>
      <c r="B1418" s="8">
        <v>39.43</v>
      </c>
      <c r="C1418" s="8">
        <v>6.1</v>
      </c>
      <c r="D1418" s="8" t="s">
        <v>2382</v>
      </c>
      <c r="E1418" s="8" t="s">
        <v>2380</v>
      </c>
      <c r="F1418" s="8" t="s">
        <v>2383</v>
      </c>
      <c r="G1418" s="8">
        <v>1</v>
      </c>
      <c r="H1418" s="8" t="s">
        <v>2380</v>
      </c>
      <c r="I1418" s="12">
        <f t="shared" si="110"/>
        <v>1</v>
      </c>
      <c r="J1418" s="12" t="str">
        <f t="shared" si="111"/>
        <v>No</v>
      </c>
      <c r="K1418" s="12" t="str">
        <f t="shared" si="112"/>
        <v>Yes</v>
      </c>
      <c r="L1418" s="12" t="str">
        <f t="shared" si="113"/>
        <v>Obesity</v>
      </c>
      <c r="M1418" s="12" t="str">
        <f t="shared" si="114"/>
        <v>Prediabetes</v>
      </c>
    </row>
    <row r="1419" spans="1:13" x14ac:dyDescent="0.3">
      <c r="A1419" s="8" t="s">
        <v>953</v>
      </c>
      <c r="B1419" s="8">
        <v>27.34</v>
      </c>
      <c r="C1419" s="8">
        <v>5.19</v>
      </c>
      <c r="D1419" s="8" t="s">
        <v>2382</v>
      </c>
      <c r="E1419" s="8" t="s">
        <v>2380</v>
      </c>
      <c r="F1419" s="8" t="s">
        <v>2380</v>
      </c>
      <c r="G1419" s="8">
        <v>1</v>
      </c>
      <c r="H1419" s="8" t="s">
        <v>2380</v>
      </c>
      <c r="I1419" s="12">
        <f t="shared" si="110"/>
        <v>1</v>
      </c>
      <c r="J1419" s="12" t="str">
        <f t="shared" si="111"/>
        <v>No</v>
      </c>
      <c r="K1419" s="12" t="str">
        <f t="shared" si="112"/>
        <v>Yes</v>
      </c>
      <c r="L1419" s="12" t="str">
        <f t="shared" si="113"/>
        <v>Overweight</v>
      </c>
      <c r="M1419" s="12" t="str">
        <f t="shared" si="114"/>
        <v>Normal</v>
      </c>
    </row>
    <row r="1420" spans="1:13" x14ac:dyDescent="0.3">
      <c r="A1420" s="8" t="s">
        <v>952</v>
      </c>
      <c r="B1420" s="8">
        <v>39.01</v>
      </c>
      <c r="C1420" s="8">
        <v>5.37</v>
      </c>
      <c r="D1420" s="8" t="s">
        <v>2382</v>
      </c>
      <c r="E1420" s="8" t="s">
        <v>2380</v>
      </c>
      <c r="F1420" s="8" t="s">
        <v>2380</v>
      </c>
      <c r="G1420" s="8" t="s">
        <v>2381</v>
      </c>
      <c r="H1420" s="8" t="s">
        <v>2380</v>
      </c>
      <c r="I1420" s="12">
        <f t="shared" si="110"/>
        <v>0</v>
      </c>
      <c r="J1420" s="12" t="str">
        <f t="shared" si="111"/>
        <v>No</v>
      </c>
      <c r="K1420" s="12" t="str">
        <f t="shared" si="112"/>
        <v>Yes</v>
      </c>
      <c r="L1420" s="12" t="str">
        <f t="shared" si="113"/>
        <v>Obesity</v>
      </c>
      <c r="M1420" s="12" t="str">
        <f t="shared" si="114"/>
        <v>Normal</v>
      </c>
    </row>
    <row r="1421" spans="1:13" x14ac:dyDescent="0.3">
      <c r="A1421" s="8" t="s">
        <v>951</v>
      </c>
      <c r="B1421" s="8">
        <v>18.989999999999998</v>
      </c>
      <c r="C1421" s="8">
        <v>10.82</v>
      </c>
      <c r="D1421" s="8" t="s">
        <v>2382</v>
      </c>
      <c r="E1421" s="8" t="s">
        <v>2380</v>
      </c>
      <c r="F1421" s="8" t="s">
        <v>2380</v>
      </c>
      <c r="G1421" s="8" t="s">
        <v>2381</v>
      </c>
      <c r="H1421" s="8" t="s">
        <v>2380</v>
      </c>
      <c r="I1421" s="12">
        <f t="shared" si="110"/>
        <v>0</v>
      </c>
      <c r="J1421" s="12" t="str">
        <f t="shared" si="111"/>
        <v>No</v>
      </c>
      <c r="K1421" s="12" t="str">
        <f t="shared" si="112"/>
        <v>Yes</v>
      </c>
      <c r="L1421" s="12" t="str">
        <f t="shared" si="113"/>
        <v>Normal Weight</v>
      </c>
      <c r="M1421" s="12" t="str">
        <f t="shared" si="114"/>
        <v>Diabetes</v>
      </c>
    </row>
    <row r="1422" spans="1:13" x14ac:dyDescent="0.3">
      <c r="A1422" s="8" t="s">
        <v>950</v>
      </c>
      <c r="B1422" s="8">
        <v>42.3</v>
      </c>
      <c r="C1422" s="8">
        <v>6.06</v>
      </c>
      <c r="D1422" s="8" t="s">
        <v>2382</v>
      </c>
      <c r="E1422" s="8" t="s">
        <v>2380</v>
      </c>
      <c r="F1422" s="8" t="s">
        <v>2380</v>
      </c>
      <c r="G1422" s="8" t="s">
        <v>2381</v>
      </c>
      <c r="H1422" s="8" t="s">
        <v>2380</v>
      </c>
      <c r="I1422" s="12">
        <f t="shared" si="110"/>
        <v>0</v>
      </c>
      <c r="J1422" s="12" t="str">
        <f t="shared" si="111"/>
        <v>No</v>
      </c>
      <c r="K1422" s="12" t="str">
        <f t="shared" si="112"/>
        <v>Yes</v>
      </c>
      <c r="L1422" s="12" t="str">
        <f t="shared" si="113"/>
        <v>Obesity</v>
      </c>
      <c r="M1422" s="12" t="str">
        <f t="shared" si="114"/>
        <v>Prediabetes</v>
      </c>
    </row>
    <row r="1423" spans="1:13" x14ac:dyDescent="0.3">
      <c r="A1423" s="8" t="s">
        <v>949</v>
      </c>
      <c r="B1423" s="8">
        <v>39.805</v>
      </c>
      <c r="C1423" s="8">
        <v>5.91</v>
      </c>
      <c r="D1423" s="8" t="s">
        <v>2380</v>
      </c>
      <c r="E1423" s="8" t="s">
        <v>2380</v>
      </c>
      <c r="F1423" s="8" t="s">
        <v>2380</v>
      </c>
      <c r="G1423" s="8" t="s">
        <v>2381</v>
      </c>
      <c r="H1423" s="8" t="s">
        <v>2380</v>
      </c>
      <c r="I1423" s="12">
        <f t="shared" si="110"/>
        <v>0</v>
      </c>
      <c r="J1423" s="12" t="str">
        <f t="shared" si="111"/>
        <v>No</v>
      </c>
      <c r="K1423" s="12" t="str">
        <f t="shared" si="112"/>
        <v>No</v>
      </c>
      <c r="L1423" s="12" t="str">
        <f t="shared" si="113"/>
        <v>Obesity</v>
      </c>
      <c r="M1423" s="12" t="str">
        <f t="shared" si="114"/>
        <v>Prediabetes</v>
      </c>
    </row>
    <row r="1424" spans="1:13" x14ac:dyDescent="0.3">
      <c r="A1424" s="8" t="s">
        <v>948</v>
      </c>
      <c r="B1424" s="8">
        <v>33.700000000000003</v>
      </c>
      <c r="C1424" s="8">
        <v>5.87</v>
      </c>
      <c r="D1424" s="8" t="s">
        <v>2380</v>
      </c>
      <c r="E1424" s="8" t="s">
        <v>2380</v>
      </c>
      <c r="F1424" s="8" t="s">
        <v>2380</v>
      </c>
      <c r="G1424" s="8" t="s">
        <v>2381</v>
      </c>
      <c r="H1424" s="8" t="s">
        <v>2380</v>
      </c>
      <c r="I1424" s="12">
        <f t="shared" si="110"/>
        <v>0</v>
      </c>
      <c r="J1424" s="12" t="str">
        <f t="shared" si="111"/>
        <v>No</v>
      </c>
      <c r="K1424" s="12" t="str">
        <f t="shared" si="112"/>
        <v>No</v>
      </c>
      <c r="L1424" s="12" t="str">
        <f t="shared" si="113"/>
        <v>Obesity</v>
      </c>
      <c r="M1424" s="12" t="str">
        <f t="shared" si="114"/>
        <v>Prediabetes</v>
      </c>
    </row>
    <row r="1425" spans="1:13" x14ac:dyDescent="0.3">
      <c r="A1425" s="8" t="s">
        <v>947</v>
      </c>
      <c r="B1425" s="8">
        <v>36.195</v>
      </c>
      <c r="C1425" s="8">
        <v>6.22</v>
      </c>
      <c r="D1425" s="8" t="s">
        <v>2380</v>
      </c>
      <c r="E1425" s="8" t="s">
        <v>2380</v>
      </c>
      <c r="F1425" s="8" t="s">
        <v>2380</v>
      </c>
      <c r="G1425" s="8" t="s">
        <v>2381</v>
      </c>
      <c r="H1425" s="8" t="s">
        <v>2380</v>
      </c>
      <c r="I1425" s="12">
        <f t="shared" si="110"/>
        <v>0</v>
      </c>
      <c r="J1425" s="12" t="str">
        <f t="shared" si="111"/>
        <v>No</v>
      </c>
      <c r="K1425" s="12" t="str">
        <f t="shared" si="112"/>
        <v>No</v>
      </c>
      <c r="L1425" s="12" t="str">
        <f t="shared" si="113"/>
        <v>Obesity</v>
      </c>
      <c r="M1425" s="12" t="str">
        <f t="shared" si="114"/>
        <v>Prediabetes</v>
      </c>
    </row>
    <row r="1426" spans="1:13" x14ac:dyDescent="0.3">
      <c r="A1426" s="8" t="s">
        <v>946</v>
      </c>
      <c r="B1426" s="8">
        <v>32.6</v>
      </c>
      <c r="C1426" s="8">
        <v>5.73</v>
      </c>
      <c r="D1426" s="8" t="s">
        <v>2380</v>
      </c>
      <c r="E1426" s="8" t="s">
        <v>2380</v>
      </c>
      <c r="F1426" s="8" t="s">
        <v>2383</v>
      </c>
      <c r="G1426" s="8">
        <v>1</v>
      </c>
      <c r="H1426" s="8" t="s">
        <v>2380</v>
      </c>
      <c r="I1426" s="12">
        <f t="shared" si="110"/>
        <v>1</v>
      </c>
      <c r="J1426" s="12" t="str">
        <f t="shared" si="111"/>
        <v>No</v>
      </c>
      <c r="K1426" s="12" t="str">
        <f t="shared" si="112"/>
        <v>No</v>
      </c>
      <c r="L1426" s="12" t="str">
        <f t="shared" si="113"/>
        <v>Obesity</v>
      </c>
      <c r="M1426" s="12" t="str">
        <f t="shared" si="114"/>
        <v>Prediabetes</v>
      </c>
    </row>
    <row r="1427" spans="1:13" x14ac:dyDescent="0.3">
      <c r="A1427" s="8" t="s">
        <v>945</v>
      </c>
      <c r="B1427" s="8">
        <v>30.2</v>
      </c>
      <c r="C1427" s="8">
        <v>5.7</v>
      </c>
      <c r="D1427" s="8" t="s">
        <v>2380</v>
      </c>
      <c r="E1427" s="8" t="s">
        <v>2380</v>
      </c>
      <c r="F1427" s="8" t="s">
        <v>2380</v>
      </c>
      <c r="G1427" s="8" t="s">
        <v>2381</v>
      </c>
      <c r="H1427" s="8" t="s">
        <v>2380</v>
      </c>
      <c r="I1427" s="12">
        <f t="shared" si="110"/>
        <v>0</v>
      </c>
      <c r="J1427" s="12" t="str">
        <f t="shared" si="111"/>
        <v>No</v>
      </c>
      <c r="K1427" s="12" t="str">
        <f t="shared" si="112"/>
        <v>No</v>
      </c>
      <c r="L1427" s="12" t="str">
        <f t="shared" si="113"/>
        <v>Obesity</v>
      </c>
      <c r="M1427" s="12" t="str">
        <f t="shared" si="114"/>
        <v>Prediabetes</v>
      </c>
    </row>
    <row r="1428" spans="1:13" x14ac:dyDescent="0.3">
      <c r="A1428" s="8" t="s">
        <v>944</v>
      </c>
      <c r="B1428" s="8">
        <v>27.645</v>
      </c>
      <c r="C1428" s="8">
        <v>9.91</v>
      </c>
      <c r="D1428" s="8" t="s">
        <v>2380</v>
      </c>
      <c r="E1428" s="8" t="s">
        <v>2380</v>
      </c>
      <c r="F1428" s="8" t="s">
        <v>2380</v>
      </c>
      <c r="G1428" s="8" t="s">
        <v>2381</v>
      </c>
      <c r="H1428" s="8" t="s">
        <v>2380</v>
      </c>
      <c r="I1428" s="12">
        <f t="shared" si="110"/>
        <v>0</v>
      </c>
      <c r="J1428" s="12" t="str">
        <f t="shared" si="111"/>
        <v>No</v>
      </c>
      <c r="K1428" s="12" t="str">
        <f t="shared" si="112"/>
        <v>No</v>
      </c>
      <c r="L1428" s="12" t="str">
        <f t="shared" si="113"/>
        <v>Overweight</v>
      </c>
      <c r="M1428" s="12" t="str">
        <f t="shared" si="114"/>
        <v>Diabetes</v>
      </c>
    </row>
    <row r="1429" spans="1:13" x14ac:dyDescent="0.3">
      <c r="A1429" s="8" t="s">
        <v>943</v>
      </c>
      <c r="B1429" s="8">
        <v>26.41</v>
      </c>
      <c r="C1429" s="8">
        <v>11.4</v>
      </c>
      <c r="D1429" s="8" t="s">
        <v>2380</v>
      </c>
      <c r="E1429" s="8" t="s">
        <v>2380</v>
      </c>
      <c r="F1429" s="8" t="s">
        <v>2380</v>
      </c>
      <c r="G1429" s="8" t="s">
        <v>2381</v>
      </c>
      <c r="H1429" s="8" t="s">
        <v>2380</v>
      </c>
      <c r="I1429" s="12">
        <f t="shared" si="110"/>
        <v>0</v>
      </c>
      <c r="J1429" s="12" t="str">
        <f t="shared" si="111"/>
        <v>No</v>
      </c>
      <c r="K1429" s="12" t="str">
        <f t="shared" si="112"/>
        <v>No</v>
      </c>
      <c r="L1429" s="12" t="str">
        <f t="shared" si="113"/>
        <v>Overweight</v>
      </c>
      <c r="M1429" s="12" t="str">
        <f t="shared" si="114"/>
        <v>Diabetes</v>
      </c>
    </row>
    <row r="1430" spans="1:13" x14ac:dyDescent="0.3">
      <c r="A1430" s="8" t="s">
        <v>942</v>
      </c>
      <c r="B1430" s="8">
        <v>34.1</v>
      </c>
      <c r="C1430" s="8">
        <v>6.29</v>
      </c>
      <c r="D1430" s="8" t="s">
        <v>2382</v>
      </c>
      <c r="E1430" s="8" t="s">
        <v>2380</v>
      </c>
      <c r="F1430" s="8" t="s">
        <v>2383</v>
      </c>
      <c r="G1430" s="8">
        <v>1</v>
      </c>
      <c r="H1430" s="8" t="s">
        <v>2380</v>
      </c>
      <c r="I1430" s="12">
        <f t="shared" si="110"/>
        <v>1</v>
      </c>
      <c r="J1430" s="12" t="str">
        <f t="shared" si="111"/>
        <v>No</v>
      </c>
      <c r="K1430" s="12" t="str">
        <f t="shared" si="112"/>
        <v>Yes</v>
      </c>
      <c r="L1430" s="12" t="str">
        <f t="shared" si="113"/>
        <v>Obesity</v>
      </c>
      <c r="M1430" s="12" t="str">
        <f t="shared" si="114"/>
        <v>Prediabetes</v>
      </c>
    </row>
    <row r="1431" spans="1:13" x14ac:dyDescent="0.3">
      <c r="A1431" s="8" t="s">
        <v>941</v>
      </c>
      <c r="B1431" s="8">
        <v>17.3</v>
      </c>
      <c r="C1431" s="8">
        <v>9.2799999999999994</v>
      </c>
      <c r="D1431" s="8" t="s">
        <v>2380</v>
      </c>
      <c r="E1431" s="8" t="s">
        <v>2380</v>
      </c>
      <c r="F1431" s="8" t="s">
        <v>2380</v>
      </c>
      <c r="G1431" s="8" t="s">
        <v>2381</v>
      </c>
      <c r="H1431" s="8" t="s">
        <v>2380</v>
      </c>
      <c r="I1431" s="12">
        <f t="shared" si="110"/>
        <v>0</v>
      </c>
      <c r="J1431" s="12" t="str">
        <f t="shared" si="111"/>
        <v>No</v>
      </c>
      <c r="K1431" s="12" t="str">
        <f t="shared" si="112"/>
        <v>No</v>
      </c>
      <c r="L1431" s="12" t="str">
        <f t="shared" si="113"/>
        <v>Underweight</v>
      </c>
      <c r="M1431" s="12" t="str">
        <f t="shared" si="114"/>
        <v>Diabetes</v>
      </c>
    </row>
    <row r="1432" spans="1:13" x14ac:dyDescent="0.3">
      <c r="A1432" s="8" t="s">
        <v>940</v>
      </c>
      <c r="B1432" s="8">
        <v>35.020000000000003</v>
      </c>
      <c r="C1432" s="8">
        <v>4.78</v>
      </c>
      <c r="D1432" s="8" t="s">
        <v>2380</v>
      </c>
      <c r="E1432" s="8" t="s">
        <v>2380</v>
      </c>
      <c r="F1432" s="8" t="s">
        <v>2383</v>
      </c>
      <c r="G1432" s="8">
        <v>1</v>
      </c>
      <c r="H1432" s="8" t="s">
        <v>2380</v>
      </c>
      <c r="I1432" s="12">
        <f t="shared" si="110"/>
        <v>1</v>
      </c>
      <c r="J1432" s="12" t="str">
        <f t="shared" si="111"/>
        <v>No</v>
      </c>
      <c r="K1432" s="12" t="str">
        <f t="shared" si="112"/>
        <v>No</v>
      </c>
      <c r="L1432" s="12" t="str">
        <f t="shared" si="113"/>
        <v>Obesity</v>
      </c>
      <c r="M1432" s="12" t="str">
        <f t="shared" si="114"/>
        <v>Normal</v>
      </c>
    </row>
    <row r="1433" spans="1:13" x14ac:dyDescent="0.3">
      <c r="A1433" s="8" t="s">
        <v>939</v>
      </c>
      <c r="B1433" s="8">
        <v>37.1</v>
      </c>
      <c r="C1433" s="8">
        <v>8.8699999999999992</v>
      </c>
      <c r="D1433" s="8" t="s">
        <v>2382</v>
      </c>
      <c r="E1433" s="8" t="s">
        <v>2380</v>
      </c>
      <c r="F1433" s="8" t="s">
        <v>2380</v>
      </c>
      <c r="G1433" s="8" t="s">
        <v>2381</v>
      </c>
      <c r="H1433" s="8" t="s">
        <v>2380</v>
      </c>
      <c r="I1433" s="12">
        <f t="shared" si="110"/>
        <v>0</v>
      </c>
      <c r="J1433" s="12" t="str">
        <f t="shared" si="111"/>
        <v>No</v>
      </c>
      <c r="K1433" s="12" t="str">
        <f t="shared" si="112"/>
        <v>Yes</v>
      </c>
      <c r="L1433" s="12" t="str">
        <f t="shared" si="113"/>
        <v>Obesity</v>
      </c>
      <c r="M1433" s="12" t="str">
        <f t="shared" si="114"/>
        <v>Diabetes</v>
      </c>
    </row>
    <row r="1434" spans="1:13" x14ac:dyDescent="0.3">
      <c r="A1434" s="8" t="s">
        <v>938</v>
      </c>
      <c r="B1434" s="8">
        <v>16.79</v>
      </c>
      <c r="C1434" s="8">
        <v>11.4</v>
      </c>
      <c r="D1434" s="8" t="s">
        <v>2380</v>
      </c>
      <c r="E1434" s="8" t="s">
        <v>2380</v>
      </c>
      <c r="F1434" s="8" t="s">
        <v>2380</v>
      </c>
      <c r="G1434" s="8" t="s">
        <v>2381</v>
      </c>
      <c r="H1434" s="8" t="s">
        <v>2380</v>
      </c>
      <c r="I1434" s="12">
        <f t="shared" si="110"/>
        <v>0</v>
      </c>
      <c r="J1434" s="12" t="str">
        <f t="shared" si="111"/>
        <v>No</v>
      </c>
      <c r="K1434" s="12" t="str">
        <f t="shared" si="112"/>
        <v>No</v>
      </c>
      <c r="L1434" s="12" t="str">
        <f t="shared" si="113"/>
        <v>Underweight</v>
      </c>
      <c r="M1434" s="12" t="str">
        <f t="shared" si="114"/>
        <v>Diabetes</v>
      </c>
    </row>
    <row r="1435" spans="1:13" x14ac:dyDescent="0.3">
      <c r="A1435" s="8" t="s">
        <v>937</v>
      </c>
      <c r="B1435" s="8">
        <v>31.635000000000002</v>
      </c>
      <c r="C1435" s="8">
        <v>9.1300000000000008</v>
      </c>
      <c r="D1435" s="8" t="s">
        <v>2382</v>
      </c>
      <c r="E1435" s="8" t="s">
        <v>2380</v>
      </c>
      <c r="F1435" s="8" t="s">
        <v>2380</v>
      </c>
      <c r="G1435" s="8" t="s">
        <v>2381</v>
      </c>
      <c r="H1435" s="8" t="s">
        <v>2380</v>
      </c>
      <c r="I1435" s="12">
        <f t="shared" si="110"/>
        <v>0</v>
      </c>
      <c r="J1435" s="12" t="str">
        <f t="shared" si="111"/>
        <v>No</v>
      </c>
      <c r="K1435" s="12" t="str">
        <f t="shared" si="112"/>
        <v>Yes</v>
      </c>
      <c r="L1435" s="12" t="str">
        <f t="shared" si="113"/>
        <v>Obesity</v>
      </c>
      <c r="M1435" s="12" t="str">
        <f t="shared" si="114"/>
        <v>Diabetes</v>
      </c>
    </row>
    <row r="1436" spans="1:13" x14ac:dyDescent="0.3">
      <c r="A1436" s="8" t="s">
        <v>936</v>
      </c>
      <c r="B1436" s="8">
        <v>24.19</v>
      </c>
      <c r="C1436" s="8">
        <v>6.22</v>
      </c>
      <c r="D1436" s="8" t="s">
        <v>2382</v>
      </c>
      <c r="E1436" s="8" t="s">
        <v>2380</v>
      </c>
      <c r="F1436" s="8" t="s">
        <v>2383</v>
      </c>
      <c r="G1436" s="8">
        <v>1</v>
      </c>
      <c r="H1436" s="8" t="s">
        <v>2380</v>
      </c>
      <c r="I1436" s="12">
        <f t="shared" si="110"/>
        <v>1</v>
      </c>
      <c r="J1436" s="12" t="str">
        <f t="shared" si="111"/>
        <v>No</v>
      </c>
      <c r="K1436" s="12" t="str">
        <f t="shared" si="112"/>
        <v>Yes</v>
      </c>
      <c r="L1436" s="12" t="str">
        <f t="shared" si="113"/>
        <v>Normal Weight</v>
      </c>
      <c r="M1436" s="12" t="str">
        <f t="shared" si="114"/>
        <v>Prediabetes</v>
      </c>
    </row>
    <row r="1437" spans="1:13" x14ac:dyDescent="0.3">
      <c r="A1437" s="8" t="s">
        <v>935</v>
      </c>
      <c r="B1437" s="8">
        <v>35.29</v>
      </c>
      <c r="C1437" s="8">
        <v>5.9</v>
      </c>
      <c r="D1437" s="8" t="s">
        <v>2380</v>
      </c>
      <c r="E1437" s="8" t="s">
        <v>2380</v>
      </c>
      <c r="F1437" s="8" t="s">
        <v>2383</v>
      </c>
      <c r="G1437" s="8">
        <v>1</v>
      </c>
      <c r="H1437" s="8" t="s">
        <v>2380</v>
      </c>
      <c r="I1437" s="12">
        <f t="shared" si="110"/>
        <v>1</v>
      </c>
      <c r="J1437" s="12" t="str">
        <f t="shared" si="111"/>
        <v>No</v>
      </c>
      <c r="K1437" s="12" t="str">
        <f t="shared" si="112"/>
        <v>No</v>
      </c>
      <c r="L1437" s="12" t="str">
        <f t="shared" si="113"/>
        <v>Obesity</v>
      </c>
      <c r="M1437" s="12" t="str">
        <f t="shared" si="114"/>
        <v>Prediabetes</v>
      </c>
    </row>
    <row r="1438" spans="1:13" x14ac:dyDescent="0.3">
      <c r="A1438" s="8" t="s">
        <v>934</v>
      </c>
      <c r="B1438" s="8">
        <v>35.299999999999997</v>
      </c>
      <c r="C1438" s="8">
        <v>4.45</v>
      </c>
      <c r="D1438" s="8" t="s">
        <v>2380</v>
      </c>
      <c r="E1438" s="8" t="s">
        <v>2380</v>
      </c>
      <c r="F1438" s="8" t="s">
        <v>2380</v>
      </c>
      <c r="G1438" s="8" t="s">
        <v>2381</v>
      </c>
      <c r="H1438" s="8" t="s">
        <v>2380</v>
      </c>
      <c r="I1438" s="12">
        <f t="shared" si="110"/>
        <v>0</v>
      </c>
      <c r="J1438" s="12" t="str">
        <f t="shared" si="111"/>
        <v>No</v>
      </c>
      <c r="K1438" s="12" t="str">
        <f t="shared" si="112"/>
        <v>No</v>
      </c>
      <c r="L1438" s="12" t="str">
        <f t="shared" si="113"/>
        <v>Obesity</v>
      </c>
      <c r="M1438" s="12" t="str">
        <f t="shared" si="114"/>
        <v>Normal</v>
      </c>
    </row>
    <row r="1439" spans="1:13" x14ac:dyDescent="0.3">
      <c r="A1439" s="8" t="s">
        <v>933</v>
      </c>
      <c r="B1439" s="8">
        <v>35.64</v>
      </c>
      <c r="C1439" s="8">
        <v>6.17</v>
      </c>
      <c r="D1439" s="8" t="s">
        <v>2380</v>
      </c>
      <c r="E1439" s="8" t="s">
        <v>2380</v>
      </c>
      <c r="F1439" s="8" t="s">
        <v>2383</v>
      </c>
      <c r="G1439" s="8">
        <v>1</v>
      </c>
      <c r="H1439" s="8" t="s">
        <v>2380</v>
      </c>
      <c r="I1439" s="12">
        <f t="shared" si="110"/>
        <v>1</v>
      </c>
      <c r="J1439" s="12" t="str">
        <f t="shared" si="111"/>
        <v>No</v>
      </c>
      <c r="K1439" s="12" t="str">
        <f t="shared" si="112"/>
        <v>No</v>
      </c>
      <c r="L1439" s="12" t="str">
        <f t="shared" si="113"/>
        <v>Obesity</v>
      </c>
      <c r="M1439" s="12" t="str">
        <f t="shared" si="114"/>
        <v>Prediabetes</v>
      </c>
    </row>
    <row r="1440" spans="1:13" x14ac:dyDescent="0.3">
      <c r="A1440" s="8" t="s">
        <v>932</v>
      </c>
      <c r="B1440" s="8">
        <v>33.1</v>
      </c>
      <c r="C1440" s="8">
        <v>4.93</v>
      </c>
      <c r="D1440" s="8" t="s">
        <v>2380</v>
      </c>
      <c r="E1440" s="8" t="s">
        <v>2380</v>
      </c>
      <c r="F1440" s="8" t="s">
        <v>2380</v>
      </c>
      <c r="G1440" s="8" t="s">
        <v>2381</v>
      </c>
      <c r="H1440" s="8" t="s">
        <v>2380</v>
      </c>
      <c r="I1440" s="12">
        <f t="shared" si="110"/>
        <v>0</v>
      </c>
      <c r="J1440" s="12" t="str">
        <f t="shared" si="111"/>
        <v>No</v>
      </c>
      <c r="K1440" s="12" t="str">
        <f t="shared" si="112"/>
        <v>No</v>
      </c>
      <c r="L1440" s="12" t="str">
        <f t="shared" si="113"/>
        <v>Obesity</v>
      </c>
      <c r="M1440" s="12" t="str">
        <f t="shared" si="114"/>
        <v>Normal</v>
      </c>
    </row>
    <row r="1441" spans="1:13" x14ac:dyDescent="0.3">
      <c r="A1441" s="8" t="s">
        <v>931</v>
      </c>
      <c r="B1441" s="8">
        <v>26.41</v>
      </c>
      <c r="C1441" s="8">
        <v>7.32</v>
      </c>
      <c r="D1441" s="8" t="s">
        <v>2382</v>
      </c>
      <c r="E1441" s="8" t="s">
        <v>2380</v>
      </c>
      <c r="F1441" s="8" t="s">
        <v>2380</v>
      </c>
      <c r="G1441" s="8">
        <v>1</v>
      </c>
      <c r="H1441" s="8" t="s">
        <v>2380</v>
      </c>
      <c r="I1441" s="12">
        <f t="shared" si="110"/>
        <v>1</v>
      </c>
      <c r="J1441" s="12" t="str">
        <f t="shared" si="111"/>
        <v>No</v>
      </c>
      <c r="K1441" s="12" t="str">
        <f t="shared" si="112"/>
        <v>Yes</v>
      </c>
      <c r="L1441" s="12" t="str">
        <f t="shared" si="113"/>
        <v>Overweight</v>
      </c>
      <c r="M1441" s="12" t="str">
        <f t="shared" si="114"/>
        <v>Diabetes</v>
      </c>
    </row>
    <row r="1442" spans="1:13" x14ac:dyDescent="0.3">
      <c r="A1442" s="8" t="s">
        <v>930</v>
      </c>
      <c r="B1442" s="8">
        <v>29.9</v>
      </c>
      <c r="C1442" s="8">
        <v>5.27</v>
      </c>
      <c r="D1442" s="8" t="s">
        <v>2380</v>
      </c>
      <c r="E1442" s="8" t="s">
        <v>2380</v>
      </c>
      <c r="F1442" s="8" t="s">
        <v>2383</v>
      </c>
      <c r="G1442" s="8">
        <v>1</v>
      </c>
      <c r="H1442" s="8" t="s">
        <v>2380</v>
      </c>
      <c r="I1442" s="12">
        <f t="shared" si="110"/>
        <v>1</v>
      </c>
      <c r="J1442" s="12" t="str">
        <f t="shared" si="111"/>
        <v>No</v>
      </c>
      <c r="K1442" s="12" t="str">
        <f t="shared" si="112"/>
        <v>No</v>
      </c>
      <c r="L1442" s="12" t="str">
        <f t="shared" si="113"/>
        <v>Overweight</v>
      </c>
      <c r="M1442" s="12" t="str">
        <f t="shared" si="114"/>
        <v>Normal</v>
      </c>
    </row>
    <row r="1443" spans="1:13" x14ac:dyDescent="0.3">
      <c r="A1443" s="8" t="s">
        <v>929</v>
      </c>
      <c r="B1443" s="8">
        <v>25.24</v>
      </c>
      <c r="C1443" s="8">
        <v>5.82</v>
      </c>
      <c r="D1443" s="8" t="s">
        <v>2380</v>
      </c>
      <c r="E1443" s="8" t="s">
        <v>2380</v>
      </c>
      <c r="F1443" s="8" t="s">
        <v>2380</v>
      </c>
      <c r="G1443" s="8">
        <v>1</v>
      </c>
      <c r="H1443" s="8" t="s">
        <v>2380</v>
      </c>
      <c r="I1443" s="12">
        <f t="shared" si="110"/>
        <v>1</v>
      </c>
      <c r="J1443" s="12" t="str">
        <f t="shared" si="111"/>
        <v>No</v>
      </c>
      <c r="K1443" s="12" t="str">
        <f t="shared" si="112"/>
        <v>No</v>
      </c>
      <c r="L1443" s="12" t="str">
        <f t="shared" si="113"/>
        <v>Overweight</v>
      </c>
      <c r="M1443" s="12" t="str">
        <f t="shared" si="114"/>
        <v>Prediabetes</v>
      </c>
    </row>
    <row r="1444" spans="1:13" x14ac:dyDescent="0.3">
      <c r="A1444" s="8" t="s">
        <v>928</v>
      </c>
      <c r="B1444" s="8">
        <v>25.08</v>
      </c>
      <c r="C1444" s="8">
        <v>5.8</v>
      </c>
      <c r="D1444" s="8" t="s">
        <v>2380</v>
      </c>
      <c r="E1444" s="8" t="s">
        <v>2380</v>
      </c>
      <c r="F1444" s="8" t="s">
        <v>2383</v>
      </c>
      <c r="G1444" s="8">
        <v>1</v>
      </c>
      <c r="H1444" s="8" t="s">
        <v>2380</v>
      </c>
      <c r="I1444" s="12">
        <f t="shared" si="110"/>
        <v>1</v>
      </c>
      <c r="J1444" s="12" t="str">
        <f t="shared" si="111"/>
        <v>No</v>
      </c>
      <c r="K1444" s="12" t="str">
        <f t="shared" si="112"/>
        <v>No</v>
      </c>
      <c r="L1444" s="12" t="str">
        <f t="shared" si="113"/>
        <v>Overweight</v>
      </c>
      <c r="M1444" s="12" t="str">
        <f t="shared" si="114"/>
        <v>Prediabetes</v>
      </c>
    </row>
    <row r="1445" spans="1:13" x14ac:dyDescent="0.3">
      <c r="A1445" s="8" t="s">
        <v>927</v>
      </c>
      <c r="B1445" s="8">
        <v>29.164999999999999</v>
      </c>
      <c r="C1445" s="8">
        <v>4.87</v>
      </c>
      <c r="D1445" s="8" t="s">
        <v>2380</v>
      </c>
      <c r="E1445" s="8" t="s">
        <v>2382</v>
      </c>
      <c r="F1445" s="8" t="s">
        <v>2380</v>
      </c>
      <c r="G1445" s="8">
        <v>1</v>
      </c>
      <c r="H1445" s="8" t="s">
        <v>2380</v>
      </c>
      <c r="I1445" s="12">
        <f t="shared" si="110"/>
        <v>1</v>
      </c>
      <c r="J1445" s="12" t="str">
        <f t="shared" si="111"/>
        <v>No</v>
      </c>
      <c r="K1445" s="12" t="str">
        <f t="shared" si="112"/>
        <v>No</v>
      </c>
      <c r="L1445" s="12" t="str">
        <f t="shared" si="113"/>
        <v>Overweight</v>
      </c>
      <c r="M1445" s="12" t="str">
        <f t="shared" si="114"/>
        <v>Normal</v>
      </c>
    </row>
    <row r="1446" spans="1:13" x14ac:dyDescent="0.3">
      <c r="A1446" s="8" t="s">
        <v>926</v>
      </c>
      <c r="B1446" s="8">
        <v>15.05</v>
      </c>
      <c r="C1446" s="8">
        <v>8.1199999999999992</v>
      </c>
      <c r="D1446" s="8" t="s">
        <v>2380</v>
      </c>
      <c r="E1446" s="8" t="s">
        <v>2380</v>
      </c>
      <c r="F1446" s="8" t="s">
        <v>2380</v>
      </c>
      <c r="G1446" s="8" t="s">
        <v>2381</v>
      </c>
      <c r="H1446" s="8" t="s">
        <v>2380</v>
      </c>
      <c r="I1446" s="12">
        <f t="shared" si="110"/>
        <v>0</v>
      </c>
      <c r="J1446" s="12" t="str">
        <f t="shared" si="111"/>
        <v>No</v>
      </c>
      <c r="K1446" s="12" t="str">
        <f t="shared" si="112"/>
        <v>No</v>
      </c>
      <c r="L1446" s="12" t="str">
        <f t="shared" si="113"/>
        <v>Underweight</v>
      </c>
      <c r="M1446" s="12" t="str">
        <f t="shared" si="114"/>
        <v>Diabetes</v>
      </c>
    </row>
    <row r="1447" spans="1:13" x14ac:dyDescent="0.3">
      <c r="A1447" s="8" t="s">
        <v>925</v>
      </c>
      <c r="B1447" s="8">
        <v>19.95</v>
      </c>
      <c r="C1447" s="8">
        <v>4.3600000000000003</v>
      </c>
      <c r="D1447" s="8" t="s">
        <v>2380</v>
      </c>
      <c r="E1447" s="8" t="s">
        <v>2380</v>
      </c>
      <c r="F1447" s="8" t="s">
        <v>2380</v>
      </c>
      <c r="G1447" s="8">
        <v>2</v>
      </c>
      <c r="H1447" s="8" t="s">
        <v>2380</v>
      </c>
      <c r="I1447" s="12">
        <f t="shared" si="110"/>
        <v>2</v>
      </c>
      <c r="J1447" s="12" t="str">
        <f t="shared" si="111"/>
        <v>No</v>
      </c>
      <c r="K1447" s="12" t="str">
        <f t="shared" si="112"/>
        <v>No</v>
      </c>
      <c r="L1447" s="12" t="str">
        <f t="shared" si="113"/>
        <v>Normal Weight</v>
      </c>
      <c r="M1447" s="12" t="str">
        <f t="shared" si="114"/>
        <v>Normal</v>
      </c>
    </row>
    <row r="1448" spans="1:13" x14ac:dyDescent="0.3">
      <c r="A1448" s="8" t="s">
        <v>924</v>
      </c>
      <c r="B1448" s="8">
        <v>16.66</v>
      </c>
      <c r="C1448" s="8">
        <v>9.16</v>
      </c>
      <c r="D1448" s="8" t="s">
        <v>2380</v>
      </c>
      <c r="E1448" s="8" t="s">
        <v>2380</v>
      </c>
      <c r="F1448" s="8" t="s">
        <v>2380</v>
      </c>
      <c r="G1448" s="8" t="s">
        <v>2381</v>
      </c>
      <c r="H1448" s="8" t="s">
        <v>2380</v>
      </c>
      <c r="I1448" s="12">
        <f t="shared" si="110"/>
        <v>0</v>
      </c>
      <c r="J1448" s="12" t="str">
        <f t="shared" si="111"/>
        <v>No</v>
      </c>
      <c r="K1448" s="12" t="str">
        <f t="shared" si="112"/>
        <v>No</v>
      </c>
      <c r="L1448" s="12" t="str">
        <f t="shared" si="113"/>
        <v>Underweight</v>
      </c>
      <c r="M1448" s="12" t="str">
        <f t="shared" si="114"/>
        <v>Diabetes</v>
      </c>
    </row>
    <row r="1449" spans="1:13" x14ac:dyDescent="0.3">
      <c r="A1449" s="8" t="s">
        <v>923</v>
      </c>
      <c r="B1449" s="8">
        <v>16.62</v>
      </c>
      <c r="C1449" s="8">
        <v>9.14</v>
      </c>
      <c r="D1449" s="8" t="s">
        <v>2380</v>
      </c>
      <c r="E1449" s="8" t="s">
        <v>2380</v>
      </c>
      <c r="F1449" s="8" t="s">
        <v>2380</v>
      </c>
      <c r="G1449" s="8" t="s">
        <v>2381</v>
      </c>
      <c r="H1449" s="8" t="s">
        <v>2380</v>
      </c>
      <c r="I1449" s="12">
        <f t="shared" si="110"/>
        <v>0</v>
      </c>
      <c r="J1449" s="12" t="str">
        <f t="shared" si="111"/>
        <v>No</v>
      </c>
      <c r="K1449" s="12" t="str">
        <f t="shared" si="112"/>
        <v>No</v>
      </c>
      <c r="L1449" s="12" t="str">
        <f t="shared" si="113"/>
        <v>Underweight</v>
      </c>
      <c r="M1449" s="12" t="str">
        <f t="shared" si="114"/>
        <v>Diabetes</v>
      </c>
    </row>
    <row r="1450" spans="1:13" x14ac:dyDescent="0.3">
      <c r="A1450" s="8" t="s">
        <v>922</v>
      </c>
      <c r="B1450" s="8">
        <v>15.36</v>
      </c>
      <c r="C1450" s="8">
        <v>5.49</v>
      </c>
      <c r="D1450" s="8" t="s">
        <v>2382</v>
      </c>
      <c r="E1450" s="8" t="s">
        <v>2380</v>
      </c>
      <c r="F1450" s="8" t="s">
        <v>2380</v>
      </c>
      <c r="G1450" s="8">
        <v>2</v>
      </c>
      <c r="H1450" s="8" t="s">
        <v>2380</v>
      </c>
      <c r="I1450" s="12">
        <f t="shared" si="110"/>
        <v>2</v>
      </c>
      <c r="J1450" s="12" t="str">
        <f t="shared" si="111"/>
        <v>No</v>
      </c>
      <c r="K1450" s="12" t="str">
        <f t="shared" si="112"/>
        <v>Yes</v>
      </c>
      <c r="L1450" s="12" t="str">
        <f t="shared" si="113"/>
        <v>Underweight</v>
      </c>
      <c r="M1450" s="12" t="str">
        <f t="shared" si="114"/>
        <v>Normal</v>
      </c>
    </row>
    <row r="1451" spans="1:13" x14ac:dyDescent="0.3">
      <c r="A1451" s="8" t="s">
        <v>921</v>
      </c>
      <c r="B1451" s="8">
        <v>27.74</v>
      </c>
      <c r="C1451" s="8">
        <v>5.96</v>
      </c>
      <c r="D1451" s="8" t="s">
        <v>2382</v>
      </c>
      <c r="E1451" s="8" t="s">
        <v>2380</v>
      </c>
      <c r="F1451" s="8" t="s">
        <v>2380</v>
      </c>
      <c r="G1451" s="8" t="s">
        <v>2381</v>
      </c>
      <c r="H1451" s="8" t="s">
        <v>2380</v>
      </c>
      <c r="I1451" s="12">
        <f t="shared" si="110"/>
        <v>0</v>
      </c>
      <c r="J1451" s="12" t="str">
        <f t="shared" si="111"/>
        <v>No</v>
      </c>
      <c r="K1451" s="12" t="str">
        <f t="shared" si="112"/>
        <v>Yes</v>
      </c>
      <c r="L1451" s="12" t="str">
        <f t="shared" si="113"/>
        <v>Overweight</v>
      </c>
      <c r="M1451" s="12" t="str">
        <f t="shared" si="114"/>
        <v>Prediabetes</v>
      </c>
    </row>
    <row r="1452" spans="1:13" x14ac:dyDescent="0.3">
      <c r="A1452" s="8" t="s">
        <v>920</v>
      </c>
      <c r="B1452" s="8">
        <v>22.44</v>
      </c>
      <c r="C1452" s="8">
        <v>4.62</v>
      </c>
      <c r="D1452" s="8" t="s">
        <v>2382</v>
      </c>
      <c r="E1452" s="8" t="s">
        <v>2380</v>
      </c>
      <c r="F1452" s="8" t="s">
        <v>2380</v>
      </c>
      <c r="G1452" s="8" t="s">
        <v>2381</v>
      </c>
      <c r="H1452" s="8" t="s">
        <v>2380</v>
      </c>
      <c r="I1452" s="12">
        <f t="shared" si="110"/>
        <v>0</v>
      </c>
      <c r="J1452" s="12" t="str">
        <f t="shared" si="111"/>
        <v>No</v>
      </c>
      <c r="K1452" s="12" t="str">
        <f t="shared" si="112"/>
        <v>Yes</v>
      </c>
      <c r="L1452" s="12" t="str">
        <f t="shared" si="113"/>
        <v>Normal Weight</v>
      </c>
      <c r="M1452" s="12" t="str">
        <f t="shared" si="114"/>
        <v>Normal</v>
      </c>
    </row>
    <row r="1453" spans="1:13" x14ac:dyDescent="0.3">
      <c r="A1453" s="8" t="s">
        <v>919</v>
      </c>
      <c r="B1453" s="8">
        <v>37.049999999999997</v>
      </c>
      <c r="C1453" s="8">
        <v>9.9600000000000009</v>
      </c>
      <c r="D1453" s="8" t="s">
        <v>2382</v>
      </c>
      <c r="E1453" s="8" t="s">
        <v>2380</v>
      </c>
      <c r="F1453" s="8" t="s">
        <v>2380</v>
      </c>
      <c r="G1453" s="8" t="s">
        <v>2381</v>
      </c>
      <c r="H1453" s="8" t="s">
        <v>2380</v>
      </c>
      <c r="I1453" s="12">
        <f t="shared" si="110"/>
        <v>0</v>
      </c>
      <c r="J1453" s="12" t="str">
        <f t="shared" si="111"/>
        <v>No</v>
      </c>
      <c r="K1453" s="12" t="str">
        <f t="shared" si="112"/>
        <v>Yes</v>
      </c>
      <c r="L1453" s="12" t="str">
        <f t="shared" si="113"/>
        <v>Obesity</v>
      </c>
      <c r="M1453" s="12" t="str">
        <f t="shared" si="114"/>
        <v>Diabetes</v>
      </c>
    </row>
    <row r="1454" spans="1:13" x14ac:dyDescent="0.3">
      <c r="A1454" s="8" t="s">
        <v>918</v>
      </c>
      <c r="B1454" s="8">
        <v>22.95</v>
      </c>
      <c r="C1454" s="8">
        <v>10.53</v>
      </c>
      <c r="D1454" s="8" t="s">
        <v>2380</v>
      </c>
      <c r="E1454" s="8" t="s">
        <v>2380</v>
      </c>
      <c r="F1454" s="8" t="s">
        <v>2380</v>
      </c>
      <c r="G1454" s="8">
        <v>2</v>
      </c>
      <c r="H1454" s="8" t="s">
        <v>2380</v>
      </c>
      <c r="I1454" s="12">
        <f t="shared" si="110"/>
        <v>2</v>
      </c>
      <c r="J1454" s="12" t="str">
        <f t="shared" si="111"/>
        <v>No</v>
      </c>
      <c r="K1454" s="12" t="str">
        <f t="shared" si="112"/>
        <v>No</v>
      </c>
      <c r="L1454" s="12" t="str">
        <f t="shared" si="113"/>
        <v>Normal Weight</v>
      </c>
      <c r="M1454" s="12" t="str">
        <f t="shared" si="114"/>
        <v>Diabetes</v>
      </c>
    </row>
    <row r="1455" spans="1:13" x14ac:dyDescent="0.3">
      <c r="A1455" s="8" t="s">
        <v>917</v>
      </c>
      <c r="B1455" s="8">
        <v>34.200000000000003</v>
      </c>
      <c r="C1455" s="8">
        <v>6.69</v>
      </c>
      <c r="D1455" s="8" t="s">
        <v>2382</v>
      </c>
      <c r="E1455" s="8" t="s">
        <v>2380</v>
      </c>
      <c r="F1455" s="8" t="s">
        <v>2380</v>
      </c>
      <c r="G1455" s="8" t="s">
        <v>2381</v>
      </c>
      <c r="H1455" s="8" t="s">
        <v>2380</v>
      </c>
      <c r="I1455" s="12">
        <f t="shared" si="110"/>
        <v>0</v>
      </c>
      <c r="J1455" s="12" t="str">
        <f t="shared" si="111"/>
        <v>No</v>
      </c>
      <c r="K1455" s="12" t="str">
        <f t="shared" si="112"/>
        <v>Yes</v>
      </c>
      <c r="L1455" s="12" t="str">
        <f t="shared" si="113"/>
        <v>Obesity</v>
      </c>
      <c r="M1455" s="12" t="str">
        <f t="shared" si="114"/>
        <v>Diabetes</v>
      </c>
    </row>
    <row r="1456" spans="1:13" x14ac:dyDescent="0.3">
      <c r="A1456" s="8" t="s">
        <v>916</v>
      </c>
      <c r="B1456" s="8">
        <v>30.59</v>
      </c>
      <c r="C1456" s="8">
        <v>9.5500000000000007</v>
      </c>
      <c r="D1456" s="8" t="s">
        <v>2382</v>
      </c>
      <c r="E1456" s="8" t="s">
        <v>2380</v>
      </c>
      <c r="F1456" s="8" t="s">
        <v>2380</v>
      </c>
      <c r="G1456" s="8" t="s">
        <v>2381</v>
      </c>
      <c r="H1456" s="8" t="s">
        <v>2380</v>
      </c>
      <c r="I1456" s="12">
        <f t="shared" si="110"/>
        <v>0</v>
      </c>
      <c r="J1456" s="12" t="str">
        <f t="shared" si="111"/>
        <v>No</v>
      </c>
      <c r="K1456" s="12" t="str">
        <f t="shared" si="112"/>
        <v>Yes</v>
      </c>
      <c r="L1456" s="12" t="str">
        <f t="shared" si="113"/>
        <v>Obesity</v>
      </c>
      <c r="M1456" s="12" t="str">
        <f t="shared" si="114"/>
        <v>Diabetes</v>
      </c>
    </row>
    <row r="1457" spans="1:13" x14ac:dyDescent="0.3">
      <c r="A1457" s="8" t="s">
        <v>915</v>
      </c>
      <c r="B1457" s="8">
        <v>25.51</v>
      </c>
      <c r="C1457" s="8">
        <v>6.05</v>
      </c>
      <c r="D1457" s="8" t="s">
        <v>2380</v>
      </c>
      <c r="E1457" s="8" t="s">
        <v>2380</v>
      </c>
      <c r="F1457" s="8" t="s">
        <v>2380</v>
      </c>
      <c r="G1457" s="8" t="s">
        <v>2381</v>
      </c>
      <c r="H1457" s="8" t="s">
        <v>2380</v>
      </c>
      <c r="I1457" s="12">
        <f t="shared" si="110"/>
        <v>0</v>
      </c>
      <c r="J1457" s="12" t="str">
        <f t="shared" si="111"/>
        <v>No</v>
      </c>
      <c r="K1457" s="12" t="str">
        <f t="shared" si="112"/>
        <v>No</v>
      </c>
      <c r="L1457" s="12" t="str">
        <f t="shared" si="113"/>
        <v>Overweight</v>
      </c>
      <c r="M1457" s="12" t="str">
        <f t="shared" si="114"/>
        <v>Prediabetes</v>
      </c>
    </row>
    <row r="1458" spans="1:13" x14ac:dyDescent="0.3">
      <c r="A1458" s="8" t="s">
        <v>914</v>
      </c>
      <c r="B1458" s="8">
        <v>29.04</v>
      </c>
      <c r="C1458" s="8">
        <v>10.56</v>
      </c>
      <c r="D1458" s="8" t="s">
        <v>2382</v>
      </c>
      <c r="E1458" s="8" t="s">
        <v>2380</v>
      </c>
      <c r="F1458" s="8" t="s">
        <v>2380</v>
      </c>
      <c r="G1458" s="8">
        <v>1</v>
      </c>
      <c r="H1458" s="8" t="s">
        <v>2380</v>
      </c>
      <c r="I1458" s="12">
        <f t="shared" si="110"/>
        <v>1</v>
      </c>
      <c r="J1458" s="12" t="str">
        <f t="shared" si="111"/>
        <v>No</v>
      </c>
      <c r="K1458" s="12" t="str">
        <f t="shared" si="112"/>
        <v>Yes</v>
      </c>
      <c r="L1458" s="12" t="str">
        <f t="shared" si="113"/>
        <v>Overweight</v>
      </c>
      <c r="M1458" s="12" t="str">
        <f t="shared" si="114"/>
        <v>Diabetes</v>
      </c>
    </row>
    <row r="1459" spans="1:13" x14ac:dyDescent="0.3">
      <c r="A1459" s="8" t="s">
        <v>913</v>
      </c>
      <c r="B1459" s="8">
        <v>22.135000000000002</v>
      </c>
      <c r="C1459" s="8">
        <v>10.81</v>
      </c>
      <c r="D1459" s="8" t="s">
        <v>2382</v>
      </c>
      <c r="E1459" s="8" t="s">
        <v>2380</v>
      </c>
      <c r="F1459" s="8" t="s">
        <v>2380</v>
      </c>
      <c r="G1459" s="8">
        <v>1</v>
      </c>
      <c r="H1459" s="8" t="s">
        <v>2380</v>
      </c>
      <c r="I1459" s="12">
        <f t="shared" si="110"/>
        <v>1</v>
      </c>
      <c r="J1459" s="12" t="str">
        <f t="shared" si="111"/>
        <v>No</v>
      </c>
      <c r="K1459" s="12" t="str">
        <f t="shared" si="112"/>
        <v>Yes</v>
      </c>
      <c r="L1459" s="12" t="str">
        <f t="shared" si="113"/>
        <v>Normal Weight</v>
      </c>
      <c r="M1459" s="12" t="str">
        <f t="shared" si="114"/>
        <v>Diabetes</v>
      </c>
    </row>
    <row r="1460" spans="1:13" x14ac:dyDescent="0.3">
      <c r="A1460" s="8" t="s">
        <v>912</v>
      </c>
      <c r="B1460" s="8">
        <v>21.375</v>
      </c>
      <c r="C1460" s="8">
        <v>4.32</v>
      </c>
      <c r="D1460" s="8" t="s">
        <v>2380</v>
      </c>
      <c r="E1460" s="8" t="s">
        <v>2380</v>
      </c>
      <c r="F1460" s="8" t="s">
        <v>2380</v>
      </c>
      <c r="G1460" s="8" t="s">
        <v>2381</v>
      </c>
      <c r="H1460" s="8" t="s">
        <v>2380</v>
      </c>
      <c r="I1460" s="12">
        <f t="shared" si="110"/>
        <v>0</v>
      </c>
      <c r="J1460" s="12" t="str">
        <f t="shared" si="111"/>
        <v>No</v>
      </c>
      <c r="K1460" s="12" t="str">
        <f t="shared" si="112"/>
        <v>No</v>
      </c>
      <c r="L1460" s="12" t="str">
        <f t="shared" si="113"/>
        <v>Normal Weight</v>
      </c>
      <c r="M1460" s="12" t="str">
        <f t="shared" si="114"/>
        <v>Normal</v>
      </c>
    </row>
    <row r="1461" spans="1:13" x14ac:dyDescent="0.3">
      <c r="A1461" s="8" t="s">
        <v>911</v>
      </c>
      <c r="B1461" s="8">
        <v>29.19</v>
      </c>
      <c r="C1461" s="8">
        <v>4.37</v>
      </c>
      <c r="D1461" s="8" t="s">
        <v>2380</v>
      </c>
      <c r="E1461" s="8" t="s">
        <v>2380</v>
      </c>
      <c r="F1461" s="8" t="s">
        <v>2380</v>
      </c>
      <c r="G1461" s="8" t="s">
        <v>2381</v>
      </c>
      <c r="H1461" s="8" t="s">
        <v>2380</v>
      </c>
      <c r="I1461" s="12">
        <f t="shared" si="110"/>
        <v>0</v>
      </c>
      <c r="J1461" s="12" t="str">
        <f t="shared" si="111"/>
        <v>No</v>
      </c>
      <c r="K1461" s="12" t="str">
        <f t="shared" si="112"/>
        <v>No</v>
      </c>
      <c r="L1461" s="12" t="str">
        <f t="shared" si="113"/>
        <v>Overweight</v>
      </c>
      <c r="M1461" s="12" t="str">
        <f t="shared" si="114"/>
        <v>Normal</v>
      </c>
    </row>
    <row r="1462" spans="1:13" x14ac:dyDescent="0.3">
      <c r="A1462" s="8" t="s">
        <v>910</v>
      </c>
      <c r="B1462" s="8">
        <v>31.92</v>
      </c>
      <c r="C1462" s="8">
        <v>4.8099999999999996</v>
      </c>
      <c r="D1462" s="8" t="s">
        <v>2382</v>
      </c>
      <c r="E1462" s="8" t="s">
        <v>2380</v>
      </c>
      <c r="F1462" s="8" t="s">
        <v>2383</v>
      </c>
      <c r="G1462" s="8">
        <v>1</v>
      </c>
      <c r="H1462" s="8" t="s">
        <v>2380</v>
      </c>
      <c r="I1462" s="12">
        <f t="shared" si="110"/>
        <v>1</v>
      </c>
      <c r="J1462" s="12" t="str">
        <f t="shared" si="111"/>
        <v>No</v>
      </c>
      <c r="K1462" s="12" t="str">
        <f t="shared" si="112"/>
        <v>Yes</v>
      </c>
      <c r="L1462" s="12" t="str">
        <f t="shared" si="113"/>
        <v>Obesity</v>
      </c>
      <c r="M1462" s="12" t="str">
        <f t="shared" si="114"/>
        <v>Normal</v>
      </c>
    </row>
    <row r="1463" spans="1:13" x14ac:dyDescent="0.3">
      <c r="A1463" s="8" t="s">
        <v>909</v>
      </c>
      <c r="B1463" s="8">
        <v>26.315000000000001</v>
      </c>
      <c r="C1463" s="8">
        <v>4.5599999999999996</v>
      </c>
      <c r="D1463" s="8" t="s">
        <v>2382</v>
      </c>
      <c r="E1463" s="8" t="s">
        <v>2380</v>
      </c>
      <c r="F1463" s="8" t="s">
        <v>2383</v>
      </c>
      <c r="G1463" s="8">
        <v>1</v>
      </c>
      <c r="H1463" s="8" t="s">
        <v>2380</v>
      </c>
      <c r="I1463" s="12">
        <f t="shared" si="110"/>
        <v>1</v>
      </c>
      <c r="J1463" s="12" t="str">
        <f t="shared" si="111"/>
        <v>No</v>
      </c>
      <c r="K1463" s="12" t="str">
        <f t="shared" si="112"/>
        <v>Yes</v>
      </c>
      <c r="L1463" s="12" t="str">
        <f t="shared" si="113"/>
        <v>Overweight</v>
      </c>
      <c r="M1463" s="12" t="str">
        <f t="shared" si="114"/>
        <v>Normal</v>
      </c>
    </row>
    <row r="1464" spans="1:13" x14ac:dyDescent="0.3">
      <c r="A1464" s="8" t="s">
        <v>908</v>
      </c>
      <c r="B1464" s="8">
        <v>35.299999999999997</v>
      </c>
      <c r="C1464" s="8">
        <v>4.3899999999999997</v>
      </c>
      <c r="D1464" s="8" t="s">
        <v>2380</v>
      </c>
      <c r="E1464" s="8" t="s">
        <v>2380</v>
      </c>
      <c r="F1464" s="8" t="s">
        <v>2380</v>
      </c>
      <c r="G1464" s="8" t="s">
        <v>2381</v>
      </c>
      <c r="H1464" s="8" t="s">
        <v>2380</v>
      </c>
      <c r="I1464" s="12">
        <f t="shared" si="110"/>
        <v>0</v>
      </c>
      <c r="J1464" s="12" t="str">
        <f t="shared" si="111"/>
        <v>No</v>
      </c>
      <c r="K1464" s="12" t="str">
        <f t="shared" si="112"/>
        <v>No</v>
      </c>
      <c r="L1464" s="12" t="str">
        <f t="shared" si="113"/>
        <v>Obesity</v>
      </c>
      <c r="M1464" s="12" t="str">
        <f t="shared" si="114"/>
        <v>Normal</v>
      </c>
    </row>
    <row r="1465" spans="1:13" x14ac:dyDescent="0.3">
      <c r="A1465" s="8" t="s">
        <v>907</v>
      </c>
      <c r="B1465" s="8">
        <v>18.91</v>
      </c>
      <c r="C1465" s="8">
        <v>11.44</v>
      </c>
      <c r="D1465" s="8" t="s">
        <v>2380</v>
      </c>
      <c r="E1465" s="8" t="s">
        <v>2380</v>
      </c>
      <c r="F1465" s="8" t="s">
        <v>2380</v>
      </c>
      <c r="G1465" s="8" t="s">
        <v>2381</v>
      </c>
      <c r="H1465" s="8" t="s">
        <v>2380</v>
      </c>
      <c r="I1465" s="12">
        <f t="shared" si="110"/>
        <v>0</v>
      </c>
      <c r="J1465" s="12" t="str">
        <f t="shared" si="111"/>
        <v>No</v>
      </c>
      <c r="K1465" s="12" t="str">
        <f t="shared" si="112"/>
        <v>No</v>
      </c>
      <c r="L1465" s="12" t="str">
        <f t="shared" si="113"/>
        <v>Normal Weight</v>
      </c>
      <c r="M1465" s="12" t="str">
        <f t="shared" si="114"/>
        <v>Diabetes</v>
      </c>
    </row>
    <row r="1466" spans="1:13" x14ac:dyDescent="0.3">
      <c r="A1466" s="8" t="s">
        <v>906</v>
      </c>
      <c r="B1466" s="8">
        <v>22.41</v>
      </c>
      <c r="C1466" s="8">
        <v>11.37</v>
      </c>
      <c r="D1466" s="8" t="s">
        <v>2382</v>
      </c>
      <c r="E1466" s="8" t="s">
        <v>2380</v>
      </c>
      <c r="F1466" s="8" t="s">
        <v>2380</v>
      </c>
      <c r="G1466" s="8">
        <v>1</v>
      </c>
      <c r="H1466" s="8" t="s">
        <v>2380</v>
      </c>
      <c r="I1466" s="12">
        <f t="shared" si="110"/>
        <v>1</v>
      </c>
      <c r="J1466" s="12" t="str">
        <f t="shared" si="111"/>
        <v>No</v>
      </c>
      <c r="K1466" s="12" t="str">
        <f t="shared" si="112"/>
        <v>Yes</v>
      </c>
      <c r="L1466" s="12" t="str">
        <f t="shared" si="113"/>
        <v>Normal Weight</v>
      </c>
      <c r="M1466" s="12" t="str">
        <f t="shared" si="114"/>
        <v>Diabetes</v>
      </c>
    </row>
    <row r="1467" spans="1:13" x14ac:dyDescent="0.3">
      <c r="A1467" s="8" t="s">
        <v>905</v>
      </c>
      <c r="B1467" s="8">
        <v>22.704999999999998</v>
      </c>
      <c r="C1467" s="8">
        <v>6.14</v>
      </c>
      <c r="D1467" s="8" t="s">
        <v>2380</v>
      </c>
      <c r="E1467" s="8" t="s">
        <v>2380</v>
      </c>
      <c r="F1467" s="8" t="s">
        <v>2380</v>
      </c>
      <c r="G1467" s="8" t="s">
        <v>2381</v>
      </c>
      <c r="H1467" s="8" t="s">
        <v>2380</v>
      </c>
      <c r="I1467" s="12">
        <f t="shared" si="110"/>
        <v>0</v>
      </c>
      <c r="J1467" s="12" t="str">
        <f t="shared" si="111"/>
        <v>No</v>
      </c>
      <c r="K1467" s="12" t="str">
        <f t="shared" si="112"/>
        <v>No</v>
      </c>
      <c r="L1467" s="12" t="str">
        <f t="shared" si="113"/>
        <v>Normal Weight</v>
      </c>
      <c r="M1467" s="12" t="str">
        <f t="shared" si="114"/>
        <v>Prediabetes</v>
      </c>
    </row>
    <row r="1468" spans="1:13" x14ac:dyDescent="0.3">
      <c r="A1468" s="8" t="s">
        <v>904</v>
      </c>
      <c r="B1468" s="8">
        <v>37.18</v>
      </c>
      <c r="C1468" s="8">
        <v>4.8899999999999997</v>
      </c>
      <c r="D1468" s="8" t="s">
        <v>2380</v>
      </c>
      <c r="E1468" s="8" t="s">
        <v>2380</v>
      </c>
      <c r="F1468" s="8" t="s">
        <v>2380</v>
      </c>
      <c r="G1468" s="8" t="s">
        <v>2381</v>
      </c>
      <c r="H1468" s="8" t="s">
        <v>2380</v>
      </c>
      <c r="I1468" s="12">
        <f t="shared" si="110"/>
        <v>0</v>
      </c>
      <c r="J1468" s="12" t="str">
        <f t="shared" si="111"/>
        <v>No</v>
      </c>
      <c r="K1468" s="12" t="str">
        <f t="shared" si="112"/>
        <v>No</v>
      </c>
      <c r="L1468" s="12" t="str">
        <f t="shared" si="113"/>
        <v>Obesity</v>
      </c>
      <c r="M1468" s="12" t="str">
        <f t="shared" si="114"/>
        <v>Normal</v>
      </c>
    </row>
    <row r="1469" spans="1:13" x14ac:dyDescent="0.3">
      <c r="A1469" s="8" t="s">
        <v>903</v>
      </c>
      <c r="B1469" s="8">
        <v>35.97</v>
      </c>
      <c r="C1469" s="8">
        <v>4.5999999999999996</v>
      </c>
      <c r="D1469" s="8" t="s">
        <v>2380</v>
      </c>
      <c r="E1469" s="8" t="s">
        <v>2380</v>
      </c>
      <c r="F1469" s="8" t="s">
        <v>2380</v>
      </c>
      <c r="G1469" s="8" t="s">
        <v>2381</v>
      </c>
      <c r="H1469" s="8" t="s">
        <v>2380</v>
      </c>
      <c r="I1469" s="12">
        <f t="shared" si="110"/>
        <v>0</v>
      </c>
      <c r="J1469" s="12" t="str">
        <f t="shared" si="111"/>
        <v>No</v>
      </c>
      <c r="K1469" s="12" t="str">
        <f t="shared" si="112"/>
        <v>No</v>
      </c>
      <c r="L1469" s="12" t="str">
        <f t="shared" si="113"/>
        <v>Obesity</v>
      </c>
      <c r="M1469" s="12" t="str">
        <f t="shared" si="114"/>
        <v>Normal</v>
      </c>
    </row>
    <row r="1470" spans="1:13" x14ac:dyDescent="0.3">
      <c r="A1470" s="8" t="s">
        <v>902</v>
      </c>
      <c r="B1470" s="8">
        <v>35.799999999999997</v>
      </c>
      <c r="C1470" s="8">
        <v>4.42</v>
      </c>
      <c r="D1470" s="8" t="s">
        <v>2380</v>
      </c>
      <c r="E1470" s="8" t="s">
        <v>2380</v>
      </c>
      <c r="F1470" s="8" t="s">
        <v>2380</v>
      </c>
      <c r="G1470" s="8" t="s">
        <v>2381</v>
      </c>
      <c r="H1470" s="8" t="s">
        <v>2380</v>
      </c>
      <c r="I1470" s="12">
        <f t="shared" si="110"/>
        <v>0</v>
      </c>
      <c r="J1470" s="12" t="str">
        <f t="shared" si="111"/>
        <v>No</v>
      </c>
      <c r="K1470" s="12" t="str">
        <f t="shared" si="112"/>
        <v>No</v>
      </c>
      <c r="L1470" s="12" t="str">
        <f t="shared" si="113"/>
        <v>Obesity</v>
      </c>
      <c r="M1470" s="12" t="str">
        <f t="shared" si="114"/>
        <v>Normal</v>
      </c>
    </row>
    <row r="1471" spans="1:13" x14ac:dyDescent="0.3">
      <c r="A1471" s="8" t="s">
        <v>901</v>
      </c>
      <c r="B1471" s="8">
        <v>28.31</v>
      </c>
      <c r="C1471" s="8">
        <v>7.48</v>
      </c>
      <c r="D1471" s="8" t="s">
        <v>2382</v>
      </c>
      <c r="E1471" s="8" t="s">
        <v>2380</v>
      </c>
      <c r="F1471" s="8" t="s">
        <v>2380</v>
      </c>
      <c r="G1471" s="8" t="s">
        <v>2381</v>
      </c>
      <c r="H1471" s="8" t="s">
        <v>2380</v>
      </c>
      <c r="I1471" s="12">
        <f t="shared" si="110"/>
        <v>0</v>
      </c>
      <c r="J1471" s="12" t="str">
        <f t="shared" si="111"/>
        <v>No</v>
      </c>
      <c r="K1471" s="12" t="str">
        <f t="shared" si="112"/>
        <v>Yes</v>
      </c>
      <c r="L1471" s="12" t="str">
        <f t="shared" si="113"/>
        <v>Overweight</v>
      </c>
      <c r="M1471" s="12" t="str">
        <f t="shared" si="114"/>
        <v>Diabetes</v>
      </c>
    </row>
    <row r="1472" spans="1:13" x14ac:dyDescent="0.3">
      <c r="A1472" s="8" t="s">
        <v>900</v>
      </c>
      <c r="B1472" s="8">
        <v>38.06</v>
      </c>
      <c r="C1472" s="8">
        <v>10.74</v>
      </c>
      <c r="D1472" s="8" t="s">
        <v>2380</v>
      </c>
      <c r="E1472" s="8" t="s">
        <v>2380</v>
      </c>
      <c r="F1472" s="8" t="s">
        <v>2380</v>
      </c>
      <c r="G1472" s="8" t="s">
        <v>2381</v>
      </c>
      <c r="H1472" s="8" t="s">
        <v>2380</v>
      </c>
      <c r="I1472" s="12">
        <f t="shared" si="110"/>
        <v>0</v>
      </c>
      <c r="J1472" s="12" t="str">
        <f t="shared" si="111"/>
        <v>No</v>
      </c>
      <c r="K1472" s="12" t="str">
        <f t="shared" si="112"/>
        <v>No</v>
      </c>
      <c r="L1472" s="12" t="str">
        <f t="shared" si="113"/>
        <v>Obesity</v>
      </c>
      <c r="M1472" s="12" t="str">
        <f t="shared" si="114"/>
        <v>Diabetes</v>
      </c>
    </row>
    <row r="1473" spans="1:13" x14ac:dyDescent="0.3">
      <c r="A1473" s="8" t="s">
        <v>899</v>
      </c>
      <c r="B1473" s="8">
        <v>28</v>
      </c>
      <c r="C1473" s="8">
        <v>5.19</v>
      </c>
      <c r="D1473" s="8" t="s">
        <v>2380</v>
      </c>
      <c r="E1473" s="8" t="s">
        <v>2380</v>
      </c>
      <c r="F1473" s="8" t="s">
        <v>2380</v>
      </c>
      <c r="G1473" s="8">
        <v>1</v>
      </c>
      <c r="H1473" s="8" t="s">
        <v>2380</v>
      </c>
      <c r="I1473" s="12">
        <f t="shared" si="110"/>
        <v>1</v>
      </c>
      <c r="J1473" s="12" t="str">
        <f t="shared" si="111"/>
        <v>No</v>
      </c>
      <c r="K1473" s="12" t="str">
        <f t="shared" si="112"/>
        <v>No</v>
      </c>
      <c r="L1473" s="12" t="str">
        <f t="shared" si="113"/>
        <v>Overweight</v>
      </c>
      <c r="M1473" s="12" t="str">
        <f t="shared" si="114"/>
        <v>Normal</v>
      </c>
    </row>
    <row r="1474" spans="1:13" x14ac:dyDescent="0.3">
      <c r="A1474" s="8" t="s">
        <v>898</v>
      </c>
      <c r="B1474" s="8">
        <v>34.32</v>
      </c>
      <c r="C1474" s="8">
        <v>9.17</v>
      </c>
      <c r="D1474" s="8" t="s">
        <v>2380</v>
      </c>
      <c r="E1474" s="8" t="s">
        <v>2380</v>
      </c>
      <c r="F1474" s="8" t="s">
        <v>2380</v>
      </c>
      <c r="G1474" s="8" t="s">
        <v>2381</v>
      </c>
      <c r="H1474" s="8" t="s">
        <v>2380</v>
      </c>
      <c r="I1474" s="12">
        <f t="shared" si="110"/>
        <v>0</v>
      </c>
      <c r="J1474" s="12" t="str">
        <f t="shared" si="111"/>
        <v>No</v>
      </c>
      <c r="K1474" s="12" t="str">
        <f t="shared" si="112"/>
        <v>No</v>
      </c>
      <c r="L1474" s="12" t="str">
        <f t="shared" si="113"/>
        <v>Obesity</v>
      </c>
      <c r="M1474" s="12" t="str">
        <f t="shared" si="114"/>
        <v>Diabetes</v>
      </c>
    </row>
    <row r="1475" spans="1:13" x14ac:dyDescent="0.3">
      <c r="A1475" s="8" t="s">
        <v>897</v>
      </c>
      <c r="B1475" s="8">
        <v>22.3</v>
      </c>
      <c r="C1475" s="8">
        <v>4.95</v>
      </c>
      <c r="D1475" s="8" t="s">
        <v>2382</v>
      </c>
      <c r="E1475" s="8" t="s">
        <v>2380</v>
      </c>
      <c r="F1475" s="8" t="s">
        <v>2380</v>
      </c>
      <c r="G1475" s="8" t="s">
        <v>2381</v>
      </c>
      <c r="H1475" s="8" t="s">
        <v>2380</v>
      </c>
      <c r="I1475" s="12">
        <f t="shared" ref="I1475:I1538" si="115">IF(G1475="No major surgery",0,G1475)</f>
        <v>0</v>
      </c>
      <c r="J1475" s="12" t="str">
        <f t="shared" ref="J1475:J1538" si="116">PROPER(H1475)</f>
        <v>No</v>
      </c>
      <c r="K1475" s="12" t="str">
        <f t="shared" ref="K1475:K1538" si="117">PROPER(D1475)</f>
        <v>Yes</v>
      </c>
      <c r="L1475" s="12" t="str">
        <f t="shared" ref="L1475:L1538" si="118">IF(B1475&lt;18.5,"Underweight",IF(B1475&lt;25,"Normal Weight",IF(B1475&lt;30,"Overweight","Obesity")))</f>
        <v>Normal Weight</v>
      </c>
      <c r="M1475" s="12" t="str">
        <f t="shared" ref="M1475:M1538" si="119">IF(C1475&lt;5.7,"Normal",IF(C1475&lt;6.5,"Prediabetes","Diabetes"))</f>
        <v>Normal</v>
      </c>
    </row>
    <row r="1476" spans="1:13" x14ac:dyDescent="0.3">
      <c r="A1476" s="8" t="s">
        <v>896</v>
      </c>
      <c r="B1476" s="8">
        <v>27.835000000000001</v>
      </c>
      <c r="C1476" s="8">
        <v>6.03</v>
      </c>
      <c r="D1476" s="8" t="s">
        <v>2380</v>
      </c>
      <c r="E1476" s="8" t="s">
        <v>2380</v>
      </c>
      <c r="F1476" s="8" t="s">
        <v>2380</v>
      </c>
      <c r="G1476" s="8">
        <v>1</v>
      </c>
      <c r="H1476" s="8" t="s">
        <v>2380</v>
      </c>
      <c r="I1476" s="12">
        <f t="shared" si="115"/>
        <v>1</v>
      </c>
      <c r="J1476" s="12" t="str">
        <f t="shared" si="116"/>
        <v>No</v>
      </c>
      <c r="K1476" s="12" t="str">
        <f t="shared" si="117"/>
        <v>No</v>
      </c>
      <c r="L1476" s="12" t="str">
        <f t="shared" si="118"/>
        <v>Overweight</v>
      </c>
      <c r="M1476" s="12" t="str">
        <f t="shared" si="119"/>
        <v>Prediabetes</v>
      </c>
    </row>
    <row r="1477" spans="1:13" x14ac:dyDescent="0.3">
      <c r="A1477" s="8" t="s">
        <v>895</v>
      </c>
      <c r="B1477" s="8">
        <v>39.229999999999997</v>
      </c>
      <c r="C1477" s="8">
        <v>5.36</v>
      </c>
      <c r="D1477" s="8" t="s">
        <v>2380</v>
      </c>
      <c r="E1477" s="8" t="s">
        <v>2380</v>
      </c>
      <c r="F1477" s="8" t="s">
        <v>2380</v>
      </c>
      <c r="G1477" s="8" t="s">
        <v>2381</v>
      </c>
      <c r="H1477" s="8" t="s">
        <v>2380</v>
      </c>
      <c r="I1477" s="12">
        <f t="shared" si="115"/>
        <v>0</v>
      </c>
      <c r="J1477" s="12" t="str">
        <f t="shared" si="116"/>
        <v>No</v>
      </c>
      <c r="K1477" s="12" t="str">
        <f t="shared" si="117"/>
        <v>No</v>
      </c>
      <c r="L1477" s="12" t="str">
        <f t="shared" si="118"/>
        <v>Obesity</v>
      </c>
      <c r="M1477" s="12" t="str">
        <f t="shared" si="119"/>
        <v>Normal</v>
      </c>
    </row>
    <row r="1478" spans="1:13" x14ac:dyDescent="0.3">
      <c r="A1478" s="8" t="s">
        <v>894</v>
      </c>
      <c r="B1478" s="8">
        <v>19.95</v>
      </c>
      <c r="C1478" s="8">
        <v>6.11</v>
      </c>
      <c r="D1478" s="8" t="s">
        <v>2380</v>
      </c>
      <c r="E1478" s="8" t="s">
        <v>2380</v>
      </c>
      <c r="F1478" s="8" t="s">
        <v>2380</v>
      </c>
      <c r="G1478" s="8">
        <v>1</v>
      </c>
      <c r="H1478" s="8" t="s">
        <v>2380</v>
      </c>
      <c r="I1478" s="12">
        <f t="shared" si="115"/>
        <v>1</v>
      </c>
      <c r="J1478" s="12" t="str">
        <f t="shared" si="116"/>
        <v>No</v>
      </c>
      <c r="K1478" s="12" t="str">
        <f t="shared" si="117"/>
        <v>No</v>
      </c>
      <c r="L1478" s="12" t="str">
        <f t="shared" si="118"/>
        <v>Normal Weight</v>
      </c>
      <c r="M1478" s="12" t="str">
        <f t="shared" si="119"/>
        <v>Prediabetes</v>
      </c>
    </row>
    <row r="1479" spans="1:13" x14ac:dyDescent="0.3">
      <c r="A1479" s="8" t="s">
        <v>893</v>
      </c>
      <c r="B1479" s="8">
        <v>34.64</v>
      </c>
      <c r="C1479" s="8">
        <v>4.88</v>
      </c>
      <c r="D1479" s="8" t="s">
        <v>2380</v>
      </c>
      <c r="E1479" s="8" t="s">
        <v>2380</v>
      </c>
      <c r="F1479" s="8" t="s">
        <v>2383</v>
      </c>
      <c r="G1479" s="8">
        <v>1</v>
      </c>
      <c r="H1479" s="8" t="s">
        <v>2380</v>
      </c>
      <c r="I1479" s="12">
        <f t="shared" si="115"/>
        <v>1</v>
      </c>
      <c r="J1479" s="12" t="str">
        <f t="shared" si="116"/>
        <v>No</v>
      </c>
      <c r="K1479" s="12" t="str">
        <f t="shared" si="117"/>
        <v>No</v>
      </c>
      <c r="L1479" s="12" t="str">
        <f t="shared" si="118"/>
        <v>Obesity</v>
      </c>
      <c r="M1479" s="12" t="str">
        <f t="shared" si="119"/>
        <v>Normal</v>
      </c>
    </row>
    <row r="1480" spans="1:13" x14ac:dyDescent="0.3">
      <c r="A1480" s="8" t="s">
        <v>892</v>
      </c>
      <c r="B1480" s="8">
        <v>18.75</v>
      </c>
      <c r="C1480" s="8">
        <v>6.72</v>
      </c>
      <c r="D1480" s="8" t="s">
        <v>2380</v>
      </c>
      <c r="E1480" s="8" t="s">
        <v>2380</v>
      </c>
      <c r="F1480" s="8" t="s">
        <v>2380</v>
      </c>
      <c r="G1480" s="8" t="s">
        <v>2381</v>
      </c>
      <c r="H1480" s="8" t="s">
        <v>2380</v>
      </c>
      <c r="I1480" s="12">
        <f t="shared" si="115"/>
        <v>0</v>
      </c>
      <c r="J1480" s="12" t="str">
        <f t="shared" si="116"/>
        <v>No</v>
      </c>
      <c r="K1480" s="12" t="str">
        <f t="shared" si="117"/>
        <v>No</v>
      </c>
      <c r="L1480" s="12" t="str">
        <f t="shared" si="118"/>
        <v>Normal Weight</v>
      </c>
      <c r="M1480" s="12" t="str">
        <f t="shared" si="119"/>
        <v>Diabetes</v>
      </c>
    </row>
    <row r="1481" spans="1:13" x14ac:dyDescent="0.3">
      <c r="A1481" s="8" t="s">
        <v>891</v>
      </c>
      <c r="B1481" s="8">
        <v>26.48</v>
      </c>
      <c r="C1481" s="8">
        <v>4.2</v>
      </c>
      <c r="D1481" s="8" t="s">
        <v>2380</v>
      </c>
      <c r="E1481" s="8" t="s">
        <v>2380</v>
      </c>
      <c r="F1481" s="8" t="s">
        <v>2380</v>
      </c>
      <c r="G1481" s="8">
        <v>1</v>
      </c>
      <c r="H1481" s="8" t="s">
        <v>2380</v>
      </c>
      <c r="I1481" s="12">
        <f t="shared" si="115"/>
        <v>1</v>
      </c>
      <c r="J1481" s="12" t="str">
        <f t="shared" si="116"/>
        <v>No</v>
      </c>
      <c r="K1481" s="12" t="str">
        <f t="shared" si="117"/>
        <v>No</v>
      </c>
      <c r="L1481" s="12" t="str">
        <f t="shared" si="118"/>
        <v>Overweight</v>
      </c>
      <c r="M1481" s="12" t="str">
        <f t="shared" si="119"/>
        <v>Normal</v>
      </c>
    </row>
    <row r="1482" spans="1:13" x14ac:dyDescent="0.3">
      <c r="A1482" s="8" t="s">
        <v>890</v>
      </c>
      <c r="B1482" s="8">
        <v>34.83</v>
      </c>
      <c r="C1482" s="8">
        <v>5.79</v>
      </c>
      <c r="D1482" s="8" t="s">
        <v>2380</v>
      </c>
      <c r="E1482" s="8" t="s">
        <v>2380</v>
      </c>
      <c r="F1482" s="8" t="s">
        <v>2380</v>
      </c>
      <c r="G1482" s="8">
        <v>1</v>
      </c>
      <c r="H1482" s="8" t="s">
        <v>2380</v>
      </c>
      <c r="I1482" s="12">
        <f t="shared" si="115"/>
        <v>1</v>
      </c>
      <c r="J1482" s="12" t="str">
        <f t="shared" si="116"/>
        <v>No</v>
      </c>
      <c r="K1482" s="12" t="str">
        <f t="shared" si="117"/>
        <v>No</v>
      </c>
      <c r="L1482" s="12" t="str">
        <f t="shared" si="118"/>
        <v>Obesity</v>
      </c>
      <c r="M1482" s="12" t="str">
        <f t="shared" si="119"/>
        <v>Prediabetes</v>
      </c>
    </row>
    <row r="1483" spans="1:13" x14ac:dyDescent="0.3">
      <c r="A1483" s="8" t="s">
        <v>889</v>
      </c>
      <c r="B1483" s="8">
        <v>25.46</v>
      </c>
      <c r="C1483" s="8">
        <v>4.29</v>
      </c>
      <c r="D1483" s="8" t="s">
        <v>2380</v>
      </c>
      <c r="E1483" s="8" t="s">
        <v>2380</v>
      </c>
      <c r="F1483" s="8" t="s">
        <v>2380</v>
      </c>
      <c r="G1483" s="8" t="s">
        <v>2381</v>
      </c>
      <c r="H1483" s="8" t="s">
        <v>2380</v>
      </c>
      <c r="I1483" s="12">
        <f t="shared" si="115"/>
        <v>0</v>
      </c>
      <c r="J1483" s="12" t="str">
        <f t="shared" si="116"/>
        <v>No</v>
      </c>
      <c r="K1483" s="12" t="str">
        <f t="shared" si="117"/>
        <v>No</v>
      </c>
      <c r="L1483" s="12" t="str">
        <f t="shared" si="118"/>
        <v>Overweight</v>
      </c>
      <c r="M1483" s="12" t="str">
        <f t="shared" si="119"/>
        <v>Normal</v>
      </c>
    </row>
    <row r="1484" spans="1:13" x14ac:dyDescent="0.3">
      <c r="A1484" s="8" t="s">
        <v>888</v>
      </c>
      <c r="B1484" s="8">
        <v>23.31</v>
      </c>
      <c r="C1484" s="8">
        <v>8.27</v>
      </c>
      <c r="D1484" s="8" t="s">
        <v>2380</v>
      </c>
      <c r="E1484" s="8" t="s">
        <v>2380</v>
      </c>
      <c r="F1484" s="8" t="s">
        <v>2380</v>
      </c>
      <c r="G1484" s="8" t="s">
        <v>2381</v>
      </c>
      <c r="H1484" s="8" t="s">
        <v>2380</v>
      </c>
      <c r="I1484" s="12">
        <f t="shared" si="115"/>
        <v>0</v>
      </c>
      <c r="J1484" s="12" t="str">
        <f t="shared" si="116"/>
        <v>No</v>
      </c>
      <c r="K1484" s="12" t="str">
        <f t="shared" si="117"/>
        <v>No</v>
      </c>
      <c r="L1484" s="12" t="str">
        <f t="shared" si="118"/>
        <v>Normal Weight</v>
      </c>
      <c r="M1484" s="12" t="str">
        <f t="shared" si="119"/>
        <v>Diabetes</v>
      </c>
    </row>
    <row r="1485" spans="1:13" x14ac:dyDescent="0.3">
      <c r="A1485" s="8" t="s">
        <v>887</v>
      </c>
      <c r="B1485" s="8">
        <v>29</v>
      </c>
      <c r="C1485" s="8">
        <v>4.5599999999999996</v>
      </c>
      <c r="D1485" s="8" t="s">
        <v>2380</v>
      </c>
      <c r="E1485" s="8" t="s">
        <v>2380</v>
      </c>
      <c r="F1485" s="8" t="s">
        <v>2380</v>
      </c>
      <c r="G1485" s="8" t="s">
        <v>2381</v>
      </c>
      <c r="H1485" s="8" t="s">
        <v>2380</v>
      </c>
      <c r="I1485" s="12">
        <f t="shared" si="115"/>
        <v>0</v>
      </c>
      <c r="J1485" s="12" t="str">
        <f t="shared" si="116"/>
        <v>No</v>
      </c>
      <c r="K1485" s="12" t="str">
        <f t="shared" si="117"/>
        <v>No</v>
      </c>
      <c r="L1485" s="12" t="str">
        <f t="shared" si="118"/>
        <v>Overweight</v>
      </c>
      <c r="M1485" s="12" t="str">
        <f t="shared" si="119"/>
        <v>Normal</v>
      </c>
    </row>
    <row r="1486" spans="1:13" x14ac:dyDescent="0.3">
      <c r="A1486" s="8" t="s">
        <v>886</v>
      </c>
      <c r="B1486" s="8">
        <v>32.869999999999997</v>
      </c>
      <c r="C1486" s="8">
        <v>5.33</v>
      </c>
      <c r="D1486" s="8" t="s">
        <v>2380</v>
      </c>
      <c r="E1486" s="8" t="s">
        <v>2380</v>
      </c>
      <c r="F1486" s="8" t="s">
        <v>2380</v>
      </c>
      <c r="G1486" s="8" t="s">
        <v>2381</v>
      </c>
      <c r="H1486" s="8" t="s">
        <v>2380</v>
      </c>
      <c r="I1486" s="12">
        <f t="shared" si="115"/>
        <v>0</v>
      </c>
      <c r="J1486" s="12" t="str">
        <f t="shared" si="116"/>
        <v>No</v>
      </c>
      <c r="K1486" s="12" t="str">
        <f t="shared" si="117"/>
        <v>No</v>
      </c>
      <c r="L1486" s="12" t="str">
        <f t="shared" si="118"/>
        <v>Obesity</v>
      </c>
      <c r="M1486" s="12" t="str">
        <f t="shared" si="119"/>
        <v>Normal</v>
      </c>
    </row>
    <row r="1487" spans="1:13" x14ac:dyDescent="0.3">
      <c r="A1487" s="8" t="s">
        <v>885</v>
      </c>
      <c r="B1487" s="8">
        <v>26.18</v>
      </c>
      <c r="C1487" s="8">
        <v>5.63</v>
      </c>
      <c r="D1487" s="8" t="s">
        <v>2380</v>
      </c>
      <c r="E1487" s="8" t="s">
        <v>2380</v>
      </c>
      <c r="F1487" s="8" t="s">
        <v>2380</v>
      </c>
      <c r="G1487" s="8" t="s">
        <v>2381</v>
      </c>
      <c r="H1487" s="8" t="s">
        <v>2380</v>
      </c>
      <c r="I1487" s="12">
        <f t="shared" si="115"/>
        <v>0</v>
      </c>
      <c r="J1487" s="12" t="str">
        <f t="shared" si="116"/>
        <v>No</v>
      </c>
      <c r="K1487" s="12" t="str">
        <f t="shared" si="117"/>
        <v>No</v>
      </c>
      <c r="L1487" s="12" t="str">
        <f t="shared" si="118"/>
        <v>Overweight</v>
      </c>
      <c r="M1487" s="12" t="str">
        <f t="shared" si="119"/>
        <v>Normal</v>
      </c>
    </row>
    <row r="1488" spans="1:13" x14ac:dyDescent="0.3">
      <c r="A1488" s="8" t="s">
        <v>884</v>
      </c>
      <c r="B1488" s="8">
        <v>25.3</v>
      </c>
      <c r="C1488" s="8">
        <v>5.12</v>
      </c>
      <c r="D1488" s="8" t="s">
        <v>2380</v>
      </c>
      <c r="E1488" s="8" t="s">
        <v>2380</v>
      </c>
      <c r="F1488" s="8" t="s">
        <v>2380</v>
      </c>
      <c r="G1488" s="8" t="s">
        <v>2381</v>
      </c>
      <c r="H1488" s="8" t="s">
        <v>2380</v>
      </c>
      <c r="I1488" s="12">
        <f t="shared" si="115"/>
        <v>0</v>
      </c>
      <c r="J1488" s="12" t="str">
        <f t="shared" si="116"/>
        <v>No</v>
      </c>
      <c r="K1488" s="12" t="str">
        <f t="shared" si="117"/>
        <v>No</v>
      </c>
      <c r="L1488" s="12" t="str">
        <f t="shared" si="118"/>
        <v>Overweight</v>
      </c>
      <c r="M1488" s="12" t="str">
        <f t="shared" si="119"/>
        <v>Normal</v>
      </c>
    </row>
    <row r="1489" spans="1:13" x14ac:dyDescent="0.3">
      <c r="A1489" s="8" t="s">
        <v>883</v>
      </c>
      <c r="B1489" s="8">
        <v>36.94</v>
      </c>
      <c r="C1489" s="8">
        <v>5.15</v>
      </c>
      <c r="D1489" s="8" t="s">
        <v>2382</v>
      </c>
      <c r="E1489" s="8" t="s">
        <v>2380</v>
      </c>
      <c r="F1489" s="8" t="s">
        <v>2380</v>
      </c>
      <c r="G1489" s="8">
        <v>1</v>
      </c>
      <c r="H1489" s="8" t="s">
        <v>2380</v>
      </c>
      <c r="I1489" s="12">
        <f t="shared" si="115"/>
        <v>1</v>
      </c>
      <c r="J1489" s="12" t="str">
        <f t="shared" si="116"/>
        <v>No</v>
      </c>
      <c r="K1489" s="12" t="str">
        <f t="shared" si="117"/>
        <v>Yes</v>
      </c>
      <c r="L1489" s="12" t="str">
        <f t="shared" si="118"/>
        <v>Obesity</v>
      </c>
      <c r="M1489" s="12" t="str">
        <f t="shared" si="119"/>
        <v>Normal</v>
      </c>
    </row>
    <row r="1490" spans="1:13" x14ac:dyDescent="0.3">
      <c r="A1490" s="8" t="s">
        <v>882</v>
      </c>
      <c r="B1490" s="8">
        <v>22.86</v>
      </c>
      <c r="C1490" s="8">
        <v>7.5</v>
      </c>
      <c r="D1490" s="8" t="s">
        <v>2380</v>
      </c>
      <c r="E1490" s="8" t="s">
        <v>2380</v>
      </c>
      <c r="F1490" s="8" t="s">
        <v>2380</v>
      </c>
      <c r="G1490" s="8" t="s">
        <v>2381</v>
      </c>
      <c r="H1490" s="8" t="s">
        <v>2380</v>
      </c>
      <c r="I1490" s="12">
        <f t="shared" si="115"/>
        <v>0</v>
      </c>
      <c r="J1490" s="12" t="str">
        <f t="shared" si="116"/>
        <v>No</v>
      </c>
      <c r="K1490" s="12" t="str">
        <f t="shared" si="117"/>
        <v>No</v>
      </c>
      <c r="L1490" s="12" t="str">
        <f t="shared" si="118"/>
        <v>Normal Weight</v>
      </c>
      <c r="M1490" s="12" t="str">
        <f t="shared" si="119"/>
        <v>Diabetes</v>
      </c>
    </row>
    <row r="1491" spans="1:13" x14ac:dyDescent="0.3">
      <c r="A1491" s="8" t="s">
        <v>881</v>
      </c>
      <c r="B1491" s="8">
        <v>18.760000000000002</v>
      </c>
      <c r="C1491" s="8">
        <v>4.88</v>
      </c>
      <c r="D1491" s="8" t="s">
        <v>2382</v>
      </c>
      <c r="E1491" s="8" t="s">
        <v>2380</v>
      </c>
      <c r="F1491" s="8" t="s">
        <v>2383</v>
      </c>
      <c r="G1491" s="8">
        <v>1</v>
      </c>
      <c r="H1491" s="8" t="s">
        <v>2380</v>
      </c>
      <c r="I1491" s="12">
        <f t="shared" si="115"/>
        <v>1</v>
      </c>
      <c r="J1491" s="12" t="str">
        <f t="shared" si="116"/>
        <v>No</v>
      </c>
      <c r="K1491" s="12" t="str">
        <f t="shared" si="117"/>
        <v>Yes</v>
      </c>
      <c r="L1491" s="12" t="str">
        <f t="shared" si="118"/>
        <v>Normal Weight</v>
      </c>
      <c r="M1491" s="12" t="str">
        <f t="shared" si="119"/>
        <v>Normal</v>
      </c>
    </row>
    <row r="1492" spans="1:13" x14ac:dyDescent="0.3">
      <c r="A1492" s="8" t="s">
        <v>880</v>
      </c>
      <c r="B1492" s="8">
        <v>24.36</v>
      </c>
      <c r="C1492" s="8">
        <v>5.57</v>
      </c>
      <c r="D1492" s="8" t="s">
        <v>2380</v>
      </c>
      <c r="E1492" s="8" t="s">
        <v>2380</v>
      </c>
      <c r="F1492" s="8" t="s">
        <v>2380</v>
      </c>
      <c r="G1492" s="8" t="s">
        <v>2381</v>
      </c>
      <c r="H1492" s="8" t="s">
        <v>2380</v>
      </c>
      <c r="I1492" s="12">
        <f t="shared" si="115"/>
        <v>0</v>
      </c>
      <c r="J1492" s="12" t="str">
        <f t="shared" si="116"/>
        <v>No</v>
      </c>
      <c r="K1492" s="12" t="str">
        <f t="shared" si="117"/>
        <v>No</v>
      </c>
      <c r="L1492" s="12" t="str">
        <f t="shared" si="118"/>
        <v>Normal Weight</v>
      </c>
      <c r="M1492" s="12" t="str">
        <f t="shared" si="119"/>
        <v>Normal</v>
      </c>
    </row>
    <row r="1493" spans="1:13" x14ac:dyDescent="0.3">
      <c r="A1493" s="8" t="s">
        <v>879</v>
      </c>
      <c r="B1493" s="8">
        <v>32.299999999999997</v>
      </c>
      <c r="C1493" s="8">
        <v>5.31</v>
      </c>
      <c r="D1493" s="8" t="s">
        <v>2380</v>
      </c>
      <c r="E1493" s="8" t="s">
        <v>2380</v>
      </c>
      <c r="F1493" s="8" t="s">
        <v>2380</v>
      </c>
      <c r="G1493" s="8" t="s">
        <v>2381</v>
      </c>
      <c r="H1493" s="8" t="s">
        <v>2380</v>
      </c>
      <c r="I1493" s="12">
        <f t="shared" si="115"/>
        <v>0</v>
      </c>
      <c r="J1493" s="12" t="str">
        <f t="shared" si="116"/>
        <v>No</v>
      </c>
      <c r="K1493" s="12" t="str">
        <f t="shared" si="117"/>
        <v>No</v>
      </c>
      <c r="L1493" s="12" t="str">
        <f t="shared" si="118"/>
        <v>Obesity</v>
      </c>
      <c r="M1493" s="12" t="str">
        <f t="shared" si="119"/>
        <v>Normal</v>
      </c>
    </row>
    <row r="1494" spans="1:13" x14ac:dyDescent="0.3">
      <c r="A1494" s="8" t="s">
        <v>878</v>
      </c>
      <c r="B1494" s="8">
        <v>22.704999999999998</v>
      </c>
      <c r="C1494" s="8">
        <v>4.57</v>
      </c>
      <c r="D1494" s="8" t="s">
        <v>2382</v>
      </c>
      <c r="E1494" s="8" t="s">
        <v>2380</v>
      </c>
      <c r="F1494" s="8" t="s">
        <v>2380</v>
      </c>
      <c r="G1494" s="8" t="s">
        <v>2381</v>
      </c>
      <c r="H1494" s="8" t="s">
        <v>2380</v>
      </c>
      <c r="I1494" s="12">
        <f t="shared" si="115"/>
        <v>0</v>
      </c>
      <c r="J1494" s="12" t="str">
        <f t="shared" si="116"/>
        <v>No</v>
      </c>
      <c r="K1494" s="12" t="str">
        <f t="shared" si="117"/>
        <v>Yes</v>
      </c>
      <c r="L1494" s="12" t="str">
        <f t="shared" si="118"/>
        <v>Normal Weight</v>
      </c>
      <c r="M1494" s="12" t="str">
        <f t="shared" si="119"/>
        <v>Normal</v>
      </c>
    </row>
    <row r="1495" spans="1:13" x14ac:dyDescent="0.3">
      <c r="A1495" s="8" t="s">
        <v>877</v>
      </c>
      <c r="B1495" s="8">
        <v>21.79</v>
      </c>
      <c r="C1495" s="8">
        <v>8.6999999999999993</v>
      </c>
      <c r="D1495" s="8" t="s">
        <v>2382</v>
      </c>
      <c r="E1495" s="8" t="s">
        <v>2380</v>
      </c>
      <c r="F1495" s="8" t="s">
        <v>2380</v>
      </c>
      <c r="G1495" s="8">
        <v>1</v>
      </c>
      <c r="H1495" s="8" t="s">
        <v>2380</v>
      </c>
      <c r="I1495" s="12">
        <f t="shared" si="115"/>
        <v>1</v>
      </c>
      <c r="J1495" s="12" t="str">
        <f t="shared" si="116"/>
        <v>No</v>
      </c>
      <c r="K1495" s="12" t="str">
        <f t="shared" si="117"/>
        <v>Yes</v>
      </c>
      <c r="L1495" s="12" t="str">
        <f t="shared" si="118"/>
        <v>Normal Weight</v>
      </c>
      <c r="M1495" s="12" t="str">
        <f t="shared" si="119"/>
        <v>Diabetes</v>
      </c>
    </row>
    <row r="1496" spans="1:13" x14ac:dyDescent="0.3">
      <c r="A1496" s="8" t="s">
        <v>876</v>
      </c>
      <c r="B1496" s="8">
        <v>24.52</v>
      </c>
      <c r="C1496" s="8">
        <v>4.76</v>
      </c>
      <c r="D1496" s="8" t="s">
        <v>2380</v>
      </c>
      <c r="E1496" s="8" t="s">
        <v>2380</v>
      </c>
      <c r="F1496" s="8" t="s">
        <v>2380</v>
      </c>
      <c r="G1496" s="8" t="s">
        <v>2381</v>
      </c>
      <c r="H1496" s="8" t="s">
        <v>2380</v>
      </c>
      <c r="I1496" s="12">
        <f t="shared" si="115"/>
        <v>0</v>
      </c>
      <c r="J1496" s="12" t="str">
        <f t="shared" si="116"/>
        <v>No</v>
      </c>
      <c r="K1496" s="12" t="str">
        <f t="shared" si="117"/>
        <v>No</v>
      </c>
      <c r="L1496" s="12" t="str">
        <f t="shared" si="118"/>
        <v>Normal Weight</v>
      </c>
      <c r="M1496" s="12" t="str">
        <f t="shared" si="119"/>
        <v>Normal</v>
      </c>
    </row>
    <row r="1497" spans="1:13" x14ac:dyDescent="0.3">
      <c r="A1497" s="8" t="s">
        <v>875</v>
      </c>
      <c r="B1497" s="8">
        <v>39.520000000000003</v>
      </c>
      <c r="C1497" s="8">
        <v>11.81</v>
      </c>
      <c r="D1497" s="8" t="s">
        <v>2380</v>
      </c>
      <c r="E1497" s="8" t="s">
        <v>2380</v>
      </c>
      <c r="F1497" s="8" t="s">
        <v>2380</v>
      </c>
      <c r="G1497" s="8" t="s">
        <v>2381</v>
      </c>
      <c r="H1497" s="8" t="s">
        <v>2380</v>
      </c>
      <c r="I1497" s="12">
        <f t="shared" si="115"/>
        <v>0</v>
      </c>
      <c r="J1497" s="12" t="str">
        <f t="shared" si="116"/>
        <v>No</v>
      </c>
      <c r="K1497" s="12" t="str">
        <f t="shared" si="117"/>
        <v>No</v>
      </c>
      <c r="L1497" s="12" t="str">
        <f t="shared" si="118"/>
        <v>Obesity</v>
      </c>
      <c r="M1497" s="12" t="str">
        <f t="shared" si="119"/>
        <v>Diabetes</v>
      </c>
    </row>
    <row r="1498" spans="1:13" x14ac:dyDescent="0.3">
      <c r="A1498" s="8" t="s">
        <v>874</v>
      </c>
      <c r="B1498" s="8">
        <v>24.49</v>
      </c>
      <c r="C1498" s="8">
        <v>4.67</v>
      </c>
      <c r="D1498" s="8" t="s">
        <v>2380</v>
      </c>
      <c r="E1498" s="8" t="s">
        <v>2380</v>
      </c>
      <c r="F1498" s="8" t="s">
        <v>2380</v>
      </c>
      <c r="G1498" s="8" t="s">
        <v>2381</v>
      </c>
      <c r="H1498" s="8" t="s">
        <v>2380</v>
      </c>
      <c r="I1498" s="12">
        <f t="shared" si="115"/>
        <v>0</v>
      </c>
      <c r="J1498" s="12" t="str">
        <f t="shared" si="116"/>
        <v>No</v>
      </c>
      <c r="K1498" s="12" t="str">
        <f t="shared" si="117"/>
        <v>No</v>
      </c>
      <c r="L1498" s="12" t="str">
        <f t="shared" si="118"/>
        <v>Normal Weight</v>
      </c>
      <c r="M1498" s="12" t="str">
        <f t="shared" si="119"/>
        <v>Normal</v>
      </c>
    </row>
    <row r="1499" spans="1:13" x14ac:dyDescent="0.3">
      <c r="A1499" s="8" t="s">
        <v>873</v>
      </c>
      <c r="B1499" s="8">
        <v>26.315000000000001</v>
      </c>
      <c r="C1499" s="8">
        <v>6.02</v>
      </c>
      <c r="D1499" s="8" t="s">
        <v>2380</v>
      </c>
      <c r="E1499" s="8" t="s">
        <v>2380</v>
      </c>
      <c r="F1499" s="8" t="s">
        <v>2380</v>
      </c>
      <c r="G1499" s="8" t="s">
        <v>2381</v>
      </c>
      <c r="H1499" s="8" t="s">
        <v>2380</v>
      </c>
      <c r="I1499" s="12">
        <f t="shared" si="115"/>
        <v>0</v>
      </c>
      <c r="J1499" s="12" t="str">
        <f t="shared" si="116"/>
        <v>No</v>
      </c>
      <c r="K1499" s="12" t="str">
        <f t="shared" si="117"/>
        <v>No</v>
      </c>
      <c r="L1499" s="12" t="str">
        <f t="shared" si="118"/>
        <v>Overweight</v>
      </c>
      <c r="M1499" s="12" t="str">
        <f t="shared" si="119"/>
        <v>Prediabetes</v>
      </c>
    </row>
    <row r="1500" spans="1:13" x14ac:dyDescent="0.3">
      <c r="A1500" s="8" t="s">
        <v>872</v>
      </c>
      <c r="B1500" s="8">
        <v>22.58</v>
      </c>
      <c r="C1500" s="8">
        <v>7.46</v>
      </c>
      <c r="D1500" s="8" t="s">
        <v>2380</v>
      </c>
      <c r="E1500" s="8" t="s">
        <v>2380</v>
      </c>
      <c r="F1500" s="8" t="s">
        <v>2380</v>
      </c>
      <c r="G1500" s="8" t="s">
        <v>2381</v>
      </c>
      <c r="H1500" s="8" t="s">
        <v>2380</v>
      </c>
      <c r="I1500" s="12">
        <f t="shared" si="115"/>
        <v>0</v>
      </c>
      <c r="J1500" s="12" t="str">
        <f t="shared" si="116"/>
        <v>No</v>
      </c>
      <c r="K1500" s="12" t="str">
        <f t="shared" si="117"/>
        <v>No</v>
      </c>
      <c r="L1500" s="12" t="str">
        <f t="shared" si="118"/>
        <v>Normal Weight</v>
      </c>
      <c r="M1500" s="12" t="str">
        <f t="shared" si="119"/>
        <v>Diabetes</v>
      </c>
    </row>
    <row r="1501" spans="1:13" x14ac:dyDescent="0.3">
      <c r="A1501" s="8" t="s">
        <v>871</v>
      </c>
      <c r="B1501" s="8">
        <v>19.475000000000001</v>
      </c>
      <c r="C1501" s="8">
        <v>4.74</v>
      </c>
      <c r="D1501" s="8" t="s">
        <v>2380</v>
      </c>
      <c r="E1501" s="8" t="s">
        <v>2380</v>
      </c>
      <c r="F1501" s="8" t="s">
        <v>2380</v>
      </c>
      <c r="G1501" s="8">
        <v>1</v>
      </c>
      <c r="H1501" s="8" t="s">
        <v>2380</v>
      </c>
      <c r="I1501" s="12">
        <f t="shared" si="115"/>
        <v>1</v>
      </c>
      <c r="J1501" s="12" t="str">
        <f t="shared" si="116"/>
        <v>No</v>
      </c>
      <c r="K1501" s="12" t="str">
        <f t="shared" si="117"/>
        <v>No</v>
      </c>
      <c r="L1501" s="12" t="str">
        <f t="shared" si="118"/>
        <v>Normal Weight</v>
      </c>
      <c r="M1501" s="12" t="str">
        <f t="shared" si="119"/>
        <v>Normal</v>
      </c>
    </row>
    <row r="1502" spans="1:13" x14ac:dyDescent="0.3">
      <c r="A1502" s="8" t="s">
        <v>870</v>
      </c>
      <c r="B1502" s="8">
        <v>26.33</v>
      </c>
      <c r="C1502" s="8">
        <v>4.79</v>
      </c>
      <c r="D1502" s="8" t="s">
        <v>2380</v>
      </c>
      <c r="E1502" s="8" t="s">
        <v>2380</v>
      </c>
      <c r="F1502" s="8" t="s">
        <v>2380</v>
      </c>
      <c r="G1502" s="8" t="s">
        <v>2381</v>
      </c>
      <c r="H1502" s="8" t="s">
        <v>2380</v>
      </c>
      <c r="I1502" s="12">
        <f t="shared" si="115"/>
        <v>0</v>
      </c>
      <c r="J1502" s="12" t="str">
        <f t="shared" si="116"/>
        <v>No</v>
      </c>
      <c r="K1502" s="12" t="str">
        <f t="shared" si="117"/>
        <v>No</v>
      </c>
      <c r="L1502" s="12" t="str">
        <f t="shared" si="118"/>
        <v>Overweight</v>
      </c>
      <c r="M1502" s="12" t="str">
        <f t="shared" si="119"/>
        <v>Normal</v>
      </c>
    </row>
    <row r="1503" spans="1:13" x14ac:dyDescent="0.3">
      <c r="A1503" s="8" t="s">
        <v>869</v>
      </c>
      <c r="B1503" s="8">
        <v>17.29</v>
      </c>
      <c r="C1503" s="8">
        <v>5.35</v>
      </c>
      <c r="D1503" s="8" t="s">
        <v>2382</v>
      </c>
      <c r="E1503" s="8" t="s">
        <v>2380</v>
      </c>
      <c r="F1503" s="8" t="s">
        <v>2380</v>
      </c>
      <c r="G1503" s="8" t="s">
        <v>2381</v>
      </c>
      <c r="H1503" s="8" t="s">
        <v>2380</v>
      </c>
      <c r="I1503" s="12">
        <f t="shared" si="115"/>
        <v>0</v>
      </c>
      <c r="J1503" s="12" t="str">
        <f t="shared" si="116"/>
        <v>No</v>
      </c>
      <c r="K1503" s="12" t="str">
        <f t="shared" si="117"/>
        <v>Yes</v>
      </c>
      <c r="L1503" s="12" t="str">
        <f t="shared" si="118"/>
        <v>Underweight</v>
      </c>
      <c r="M1503" s="12" t="str">
        <f t="shared" si="119"/>
        <v>Normal</v>
      </c>
    </row>
    <row r="1504" spans="1:13" x14ac:dyDescent="0.3">
      <c r="A1504" s="8" t="s">
        <v>868</v>
      </c>
      <c r="B1504" s="8">
        <v>42.88</v>
      </c>
      <c r="C1504" s="8">
        <v>4.87</v>
      </c>
      <c r="D1504" s="8" t="s">
        <v>2380</v>
      </c>
      <c r="E1504" s="8" t="s">
        <v>2382</v>
      </c>
      <c r="F1504" s="8" t="s">
        <v>2380</v>
      </c>
      <c r="G1504" s="8">
        <v>1</v>
      </c>
      <c r="H1504" s="8" t="s">
        <v>2380</v>
      </c>
      <c r="I1504" s="12">
        <f t="shared" si="115"/>
        <v>1</v>
      </c>
      <c r="J1504" s="12" t="str">
        <f t="shared" si="116"/>
        <v>No</v>
      </c>
      <c r="K1504" s="12" t="str">
        <f t="shared" si="117"/>
        <v>No</v>
      </c>
      <c r="L1504" s="12" t="str">
        <f t="shared" si="118"/>
        <v>Obesity</v>
      </c>
      <c r="M1504" s="12" t="str">
        <f t="shared" si="119"/>
        <v>Normal</v>
      </c>
    </row>
    <row r="1505" spans="1:13" x14ac:dyDescent="0.3">
      <c r="A1505" s="8" t="s">
        <v>867</v>
      </c>
      <c r="B1505" s="8">
        <v>32.200000000000003</v>
      </c>
      <c r="C1505" s="8">
        <v>10.09</v>
      </c>
      <c r="D1505" s="8" t="s">
        <v>2382</v>
      </c>
      <c r="E1505" s="8" t="s">
        <v>2380</v>
      </c>
      <c r="F1505" s="8" t="s">
        <v>2380</v>
      </c>
      <c r="G1505" s="8" t="s">
        <v>2381</v>
      </c>
      <c r="H1505" s="8" t="s">
        <v>2380</v>
      </c>
      <c r="I1505" s="12">
        <f t="shared" si="115"/>
        <v>0</v>
      </c>
      <c r="J1505" s="12" t="str">
        <f t="shared" si="116"/>
        <v>No</v>
      </c>
      <c r="K1505" s="12" t="str">
        <f t="shared" si="117"/>
        <v>Yes</v>
      </c>
      <c r="L1505" s="12" t="str">
        <f t="shared" si="118"/>
        <v>Obesity</v>
      </c>
      <c r="M1505" s="12" t="str">
        <f t="shared" si="119"/>
        <v>Diabetes</v>
      </c>
    </row>
    <row r="1506" spans="1:13" x14ac:dyDescent="0.3">
      <c r="A1506" s="8" t="s">
        <v>866</v>
      </c>
      <c r="B1506" s="8">
        <v>18.75</v>
      </c>
      <c r="C1506" s="8">
        <v>5.47</v>
      </c>
      <c r="D1506" s="8" t="s">
        <v>2382</v>
      </c>
      <c r="E1506" s="8" t="s">
        <v>2380</v>
      </c>
      <c r="F1506" s="8" t="s">
        <v>2383</v>
      </c>
      <c r="G1506" s="8">
        <v>1</v>
      </c>
      <c r="H1506" s="8" t="s">
        <v>2380</v>
      </c>
      <c r="I1506" s="12">
        <f t="shared" si="115"/>
        <v>1</v>
      </c>
      <c r="J1506" s="12" t="str">
        <f t="shared" si="116"/>
        <v>No</v>
      </c>
      <c r="K1506" s="12" t="str">
        <f t="shared" si="117"/>
        <v>Yes</v>
      </c>
      <c r="L1506" s="12" t="str">
        <f t="shared" si="118"/>
        <v>Normal Weight</v>
      </c>
      <c r="M1506" s="12" t="str">
        <f t="shared" si="119"/>
        <v>Normal</v>
      </c>
    </row>
    <row r="1507" spans="1:13" x14ac:dyDescent="0.3">
      <c r="A1507" s="8" t="s">
        <v>865</v>
      </c>
      <c r="B1507" s="8">
        <v>22.36</v>
      </c>
      <c r="C1507" s="8">
        <v>8.6</v>
      </c>
      <c r="D1507" s="8" t="s">
        <v>2380</v>
      </c>
      <c r="E1507" s="8" t="s">
        <v>2380</v>
      </c>
      <c r="F1507" s="8" t="s">
        <v>2380</v>
      </c>
      <c r="G1507" s="8" t="s">
        <v>2381</v>
      </c>
      <c r="H1507" s="8" t="s">
        <v>2380</v>
      </c>
      <c r="I1507" s="12">
        <f t="shared" si="115"/>
        <v>0</v>
      </c>
      <c r="J1507" s="12" t="str">
        <f t="shared" si="116"/>
        <v>No</v>
      </c>
      <c r="K1507" s="12" t="str">
        <f t="shared" si="117"/>
        <v>No</v>
      </c>
      <c r="L1507" s="12" t="str">
        <f t="shared" si="118"/>
        <v>Normal Weight</v>
      </c>
      <c r="M1507" s="12" t="str">
        <f t="shared" si="119"/>
        <v>Diabetes</v>
      </c>
    </row>
    <row r="1508" spans="1:13" x14ac:dyDescent="0.3">
      <c r="A1508" s="8" t="s">
        <v>864</v>
      </c>
      <c r="B1508" s="8">
        <v>23.94</v>
      </c>
      <c r="C1508" s="8">
        <v>10.74</v>
      </c>
      <c r="D1508" s="8" t="s">
        <v>2382</v>
      </c>
      <c r="E1508" s="8" t="s">
        <v>2380</v>
      </c>
      <c r="F1508" s="8" t="s">
        <v>2380</v>
      </c>
      <c r="G1508" s="8" t="s">
        <v>2381</v>
      </c>
      <c r="H1508" s="8" t="s">
        <v>2380</v>
      </c>
      <c r="I1508" s="12">
        <f t="shared" si="115"/>
        <v>0</v>
      </c>
      <c r="J1508" s="12" t="str">
        <f t="shared" si="116"/>
        <v>No</v>
      </c>
      <c r="K1508" s="12" t="str">
        <f t="shared" si="117"/>
        <v>Yes</v>
      </c>
      <c r="L1508" s="12" t="str">
        <f t="shared" si="118"/>
        <v>Normal Weight</v>
      </c>
      <c r="M1508" s="12" t="str">
        <f t="shared" si="119"/>
        <v>Diabetes</v>
      </c>
    </row>
    <row r="1509" spans="1:13" x14ac:dyDescent="0.3">
      <c r="A1509" s="8" t="s">
        <v>863</v>
      </c>
      <c r="B1509" s="8">
        <v>30.1</v>
      </c>
      <c r="C1509" s="8">
        <v>4.3899999999999997</v>
      </c>
      <c r="D1509" s="8" t="s">
        <v>2380</v>
      </c>
      <c r="E1509" s="8" t="s">
        <v>2380</v>
      </c>
      <c r="F1509" s="8" t="s">
        <v>2383</v>
      </c>
      <c r="G1509" s="8">
        <v>1</v>
      </c>
      <c r="H1509" s="8" t="s">
        <v>2380</v>
      </c>
      <c r="I1509" s="12">
        <f t="shared" si="115"/>
        <v>1</v>
      </c>
      <c r="J1509" s="12" t="str">
        <f t="shared" si="116"/>
        <v>No</v>
      </c>
      <c r="K1509" s="12" t="str">
        <f t="shared" si="117"/>
        <v>No</v>
      </c>
      <c r="L1509" s="12" t="str">
        <f t="shared" si="118"/>
        <v>Obesity</v>
      </c>
      <c r="M1509" s="12" t="str">
        <f t="shared" si="119"/>
        <v>Normal</v>
      </c>
    </row>
    <row r="1510" spans="1:13" x14ac:dyDescent="0.3">
      <c r="A1510" s="8" t="s">
        <v>862</v>
      </c>
      <c r="B1510" s="8">
        <v>21.93</v>
      </c>
      <c r="C1510" s="8">
        <v>6.3</v>
      </c>
      <c r="D1510" s="8" t="s">
        <v>2380</v>
      </c>
      <c r="E1510" s="8" t="s">
        <v>2380</v>
      </c>
      <c r="F1510" s="8" t="s">
        <v>2380</v>
      </c>
      <c r="G1510" s="8" t="s">
        <v>2381</v>
      </c>
      <c r="H1510" s="8" t="s">
        <v>2380</v>
      </c>
      <c r="I1510" s="12">
        <f t="shared" si="115"/>
        <v>0</v>
      </c>
      <c r="J1510" s="12" t="str">
        <f t="shared" si="116"/>
        <v>No</v>
      </c>
      <c r="K1510" s="12" t="str">
        <f t="shared" si="117"/>
        <v>No</v>
      </c>
      <c r="L1510" s="12" t="str">
        <f t="shared" si="118"/>
        <v>Normal Weight</v>
      </c>
      <c r="M1510" s="12" t="str">
        <f t="shared" si="119"/>
        <v>Prediabetes</v>
      </c>
    </row>
    <row r="1511" spans="1:13" x14ac:dyDescent="0.3">
      <c r="A1511" s="8" t="s">
        <v>861</v>
      </c>
      <c r="B1511" s="8">
        <v>39.75</v>
      </c>
      <c r="C1511" s="8">
        <v>5.41</v>
      </c>
      <c r="D1511" s="8" t="s">
        <v>2380</v>
      </c>
      <c r="E1511" s="8" t="s">
        <v>2382</v>
      </c>
      <c r="F1511" s="8" t="s">
        <v>2380</v>
      </c>
      <c r="G1511" s="8">
        <v>1</v>
      </c>
      <c r="H1511" s="8" t="s">
        <v>2380</v>
      </c>
      <c r="I1511" s="12">
        <f t="shared" si="115"/>
        <v>1</v>
      </c>
      <c r="J1511" s="12" t="str">
        <f t="shared" si="116"/>
        <v>No</v>
      </c>
      <c r="K1511" s="12" t="str">
        <f t="shared" si="117"/>
        <v>No</v>
      </c>
      <c r="L1511" s="12" t="str">
        <f t="shared" si="118"/>
        <v>Obesity</v>
      </c>
      <c r="M1511" s="12" t="str">
        <f t="shared" si="119"/>
        <v>Normal</v>
      </c>
    </row>
    <row r="1512" spans="1:13" x14ac:dyDescent="0.3">
      <c r="A1512" s="8" t="s">
        <v>860</v>
      </c>
      <c r="B1512" s="8">
        <v>26.03</v>
      </c>
      <c r="C1512" s="8">
        <v>4.47</v>
      </c>
      <c r="D1512" s="8" t="s">
        <v>2380</v>
      </c>
      <c r="E1512" s="8" t="s">
        <v>2380</v>
      </c>
      <c r="F1512" s="8" t="s">
        <v>2383</v>
      </c>
      <c r="G1512" s="8">
        <v>1</v>
      </c>
      <c r="H1512" s="8" t="s">
        <v>2380</v>
      </c>
      <c r="I1512" s="12">
        <f t="shared" si="115"/>
        <v>1</v>
      </c>
      <c r="J1512" s="12" t="str">
        <f t="shared" si="116"/>
        <v>No</v>
      </c>
      <c r="K1512" s="12" t="str">
        <f t="shared" si="117"/>
        <v>No</v>
      </c>
      <c r="L1512" s="12" t="str">
        <f t="shared" si="118"/>
        <v>Overweight</v>
      </c>
      <c r="M1512" s="12" t="str">
        <f t="shared" si="119"/>
        <v>Normal</v>
      </c>
    </row>
    <row r="1513" spans="1:13" x14ac:dyDescent="0.3">
      <c r="A1513" s="8" t="s">
        <v>859</v>
      </c>
      <c r="B1513" s="8">
        <v>34.51</v>
      </c>
      <c r="C1513" s="8">
        <v>6.26</v>
      </c>
      <c r="D1513" s="8" t="s">
        <v>2380</v>
      </c>
      <c r="E1513" s="8" t="s">
        <v>2380</v>
      </c>
      <c r="F1513" s="8" t="s">
        <v>2380</v>
      </c>
      <c r="G1513" s="8" t="s">
        <v>2381</v>
      </c>
      <c r="H1513" s="8" t="s">
        <v>2380</v>
      </c>
      <c r="I1513" s="12">
        <f t="shared" si="115"/>
        <v>0</v>
      </c>
      <c r="J1513" s="12" t="str">
        <f t="shared" si="116"/>
        <v>No</v>
      </c>
      <c r="K1513" s="12" t="str">
        <f t="shared" si="117"/>
        <v>No</v>
      </c>
      <c r="L1513" s="12" t="str">
        <f t="shared" si="118"/>
        <v>Obesity</v>
      </c>
      <c r="M1513" s="12" t="str">
        <f t="shared" si="119"/>
        <v>Prediabetes</v>
      </c>
    </row>
    <row r="1514" spans="1:13" x14ac:dyDescent="0.3">
      <c r="A1514" s="8" t="s">
        <v>858</v>
      </c>
      <c r="B1514" s="8">
        <v>19.32</v>
      </c>
      <c r="C1514" s="8">
        <v>11.58</v>
      </c>
      <c r="D1514" s="8" t="s">
        <v>2382</v>
      </c>
      <c r="E1514" s="8" t="s">
        <v>2380</v>
      </c>
      <c r="F1514" s="8" t="s">
        <v>2380</v>
      </c>
      <c r="G1514" s="8">
        <v>1</v>
      </c>
      <c r="H1514" s="8" t="s">
        <v>2380</v>
      </c>
      <c r="I1514" s="12">
        <f t="shared" si="115"/>
        <v>1</v>
      </c>
      <c r="J1514" s="12" t="str">
        <f t="shared" si="116"/>
        <v>No</v>
      </c>
      <c r="K1514" s="12" t="str">
        <f t="shared" si="117"/>
        <v>Yes</v>
      </c>
      <c r="L1514" s="12" t="str">
        <f t="shared" si="118"/>
        <v>Normal Weight</v>
      </c>
      <c r="M1514" s="12" t="str">
        <f t="shared" si="119"/>
        <v>Diabetes</v>
      </c>
    </row>
    <row r="1515" spans="1:13" x14ac:dyDescent="0.3">
      <c r="A1515" s="8" t="s">
        <v>857</v>
      </c>
      <c r="B1515" s="8">
        <v>28.5</v>
      </c>
      <c r="C1515" s="8">
        <v>4.3600000000000003</v>
      </c>
      <c r="D1515" s="8" t="s">
        <v>2380</v>
      </c>
      <c r="E1515" s="8" t="s">
        <v>2380</v>
      </c>
      <c r="F1515" s="8" t="s">
        <v>2380</v>
      </c>
      <c r="G1515" s="8" t="s">
        <v>2381</v>
      </c>
      <c r="H1515" s="8" t="s">
        <v>2380</v>
      </c>
      <c r="I1515" s="12">
        <f t="shared" si="115"/>
        <v>0</v>
      </c>
      <c r="J1515" s="12" t="str">
        <f t="shared" si="116"/>
        <v>No</v>
      </c>
      <c r="K1515" s="12" t="str">
        <f t="shared" si="117"/>
        <v>No</v>
      </c>
      <c r="L1515" s="12" t="str">
        <f t="shared" si="118"/>
        <v>Overweight</v>
      </c>
      <c r="M1515" s="12" t="str">
        <f t="shared" si="119"/>
        <v>Normal</v>
      </c>
    </row>
    <row r="1516" spans="1:13" x14ac:dyDescent="0.3">
      <c r="A1516" s="8" t="s">
        <v>856</v>
      </c>
      <c r="B1516" s="8">
        <v>30.875</v>
      </c>
      <c r="C1516" s="8">
        <v>4.1399999999999997</v>
      </c>
      <c r="D1516" s="8" t="s">
        <v>2382</v>
      </c>
      <c r="E1516" s="8" t="s">
        <v>2380</v>
      </c>
      <c r="F1516" s="8" t="s">
        <v>2380</v>
      </c>
      <c r="G1516" s="8" t="s">
        <v>2381</v>
      </c>
      <c r="H1516" s="8" t="s">
        <v>2380</v>
      </c>
      <c r="I1516" s="12">
        <f t="shared" si="115"/>
        <v>0</v>
      </c>
      <c r="J1516" s="12" t="str">
        <f t="shared" si="116"/>
        <v>No</v>
      </c>
      <c r="K1516" s="12" t="str">
        <f t="shared" si="117"/>
        <v>Yes</v>
      </c>
      <c r="L1516" s="12" t="str">
        <f t="shared" si="118"/>
        <v>Obesity</v>
      </c>
      <c r="M1516" s="12" t="str">
        <f t="shared" si="119"/>
        <v>Normal</v>
      </c>
    </row>
    <row r="1517" spans="1:13" x14ac:dyDescent="0.3">
      <c r="A1517" s="8" t="s">
        <v>855</v>
      </c>
      <c r="B1517" s="8">
        <v>24.02</v>
      </c>
      <c r="C1517" s="8">
        <v>4.38</v>
      </c>
      <c r="D1517" s="8" t="s">
        <v>2380</v>
      </c>
      <c r="E1517" s="8" t="s">
        <v>2380</v>
      </c>
      <c r="F1517" s="8" t="s">
        <v>2380</v>
      </c>
      <c r="G1517" s="8" t="s">
        <v>2381</v>
      </c>
      <c r="H1517" s="8" t="s">
        <v>2380</v>
      </c>
      <c r="I1517" s="12">
        <f t="shared" si="115"/>
        <v>0</v>
      </c>
      <c r="J1517" s="12" t="str">
        <f t="shared" si="116"/>
        <v>No</v>
      </c>
      <c r="K1517" s="12" t="str">
        <f t="shared" si="117"/>
        <v>No</v>
      </c>
      <c r="L1517" s="12" t="str">
        <f t="shared" si="118"/>
        <v>Normal Weight</v>
      </c>
      <c r="M1517" s="12" t="str">
        <f t="shared" si="119"/>
        <v>Normal</v>
      </c>
    </row>
    <row r="1518" spans="1:13" x14ac:dyDescent="0.3">
      <c r="A1518" s="8" t="s">
        <v>854</v>
      </c>
      <c r="B1518" s="8">
        <v>36.08</v>
      </c>
      <c r="C1518" s="8">
        <v>11.61</v>
      </c>
      <c r="D1518" s="8" t="s">
        <v>2382</v>
      </c>
      <c r="E1518" s="8" t="s">
        <v>2380</v>
      </c>
      <c r="F1518" s="8" t="s">
        <v>2380</v>
      </c>
      <c r="G1518" s="8" t="s">
        <v>2381</v>
      </c>
      <c r="H1518" s="8" t="s">
        <v>2380</v>
      </c>
      <c r="I1518" s="12">
        <f t="shared" si="115"/>
        <v>0</v>
      </c>
      <c r="J1518" s="12" t="str">
        <f t="shared" si="116"/>
        <v>No</v>
      </c>
      <c r="K1518" s="12" t="str">
        <f t="shared" si="117"/>
        <v>Yes</v>
      </c>
      <c r="L1518" s="12" t="str">
        <f t="shared" si="118"/>
        <v>Obesity</v>
      </c>
      <c r="M1518" s="12" t="str">
        <f t="shared" si="119"/>
        <v>Diabetes</v>
      </c>
    </row>
    <row r="1519" spans="1:13" x14ac:dyDescent="0.3">
      <c r="A1519" s="8" t="s">
        <v>853</v>
      </c>
      <c r="B1519" s="8">
        <v>32.200000000000003</v>
      </c>
      <c r="C1519" s="8">
        <v>10.59</v>
      </c>
      <c r="D1519" s="8" t="s">
        <v>2382</v>
      </c>
      <c r="E1519" s="8" t="s">
        <v>2380</v>
      </c>
      <c r="F1519" s="8" t="s">
        <v>2380</v>
      </c>
      <c r="G1519" s="8" t="s">
        <v>2381</v>
      </c>
      <c r="H1519" s="8" t="s">
        <v>2380</v>
      </c>
      <c r="I1519" s="12">
        <f t="shared" si="115"/>
        <v>0</v>
      </c>
      <c r="J1519" s="12" t="str">
        <f t="shared" si="116"/>
        <v>No</v>
      </c>
      <c r="K1519" s="12" t="str">
        <f t="shared" si="117"/>
        <v>Yes</v>
      </c>
      <c r="L1519" s="12" t="str">
        <f t="shared" si="118"/>
        <v>Obesity</v>
      </c>
      <c r="M1519" s="12" t="str">
        <f t="shared" si="119"/>
        <v>Diabetes</v>
      </c>
    </row>
    <row r="1520" spans="1:13" x14ac:dyDescent="0.3">
      <c r="A1520" s="8" t="s">
        <v>852</v>
      </c>
      <c r="B1520" s="8">
        <v>28.05</v>
      </c>
      <c r="C1520" s="8">
        <v>11.85</v>
      </c>
      <c r="D1520" s="8" t="s">
        <v>2382</v>
      </c>
      <c r="E1520" s="8" t="s">
        <v>2380</v>
      </c>
      <c r="F1520" s="8" t="s">
        <v>2380</v>
      </c>
      <c r="G1520" s="8" t="s">
        <v>2381</v>
      </c>
      <c r="H1520" s="8" t="s">
        <v>2380</v>
      </c>
      <c r="I1520" s="12">
        <f t="shared" si="115"/>
        <v>0</v>
      </c>
      <c r="J1520" s="12" t="str">
        <f t="shared" si="116"/>
        <v>No</v>
      </c>
      <c r="K1520" s="12" t="str">
        <f t="shared" si="117"/>
        <v>Yes</v>
      </c>
      <c r="L1520" s="12" t="str">
        <f t="shared" si="118"/>
        <v>Overweight</v>
      </c>
      <c r="M1520" s="12" t="str">
        <f t="shared" si="119"/>
        <v>Diabetes</v>
      </c>
    </row>
    <row r="1521" spans="1:13" x14ac:dyDescent="0.3">
      <c r="A1521" s="8" t="s">
        <v>851</v>
      </c>
      <c r="B1521" s="8">
        <v>19</v>
      </c>
      <c r="C1521" s="8">
        <v>5.46</v>
      </c>
      <c r="D1521" s="8" t="s">
        <v>2382</v>
      </c>
      <c r="E1521" s="8" t="s">
        <v>2380</v>
      </c>
      <c r="F1521" s="8" t="s">
        <v>2380</v>
      </c>
      <c r="G1521" s="8">
        <v>1</v>
      </c>
      <c r="H1521" s="8" t="s">
        <v>2380</v>
      </c>
      <c r="I1521" s="12">
        <f t="shared" si="115"/>
        <v>1</v>
      </c>
      <c r="J1521" s="12" t="str">
        <f t="shared" si="116"/>
        <v>No</v>
      </c>
      <c r="K1521" s="12" t="str">
        <f t="shared" si="117"/>
        <v>Yes</v>
      </c>
      <c r="L1521" s="12" t="str">
        <f t="shared" si="118"/>
        <v>Normal Weight</v>
      </c>
      <c r="M1521" s="12" t="str">
        <f t="shared" si="119"/>
        <v>Normal</v>
      </c>
    </row>
    <row r="1522" spans="1:13" x14ac:dyDescent="0.3">
      <c r="A1522" s="8" t="s">
        <v>850</v>
      </c>
      <c r="B1522" s="8">
        <v>16.13</v>
      </c>
      <c r="C1522" s="8">
        <v>4.54</v>
      </c>
      <c r="D1522" s="8" t="s">
        <v>2382</v>
      </c>
      <c r="E1522" s="8" t="s">
        <v>2380</v>
      </c>
      <c r="F1522" s="8" t="s">
        <v>2380</v>
      </c>
      <c r="G1522" s="8">
        <v>2</v>
      </c>
      <c r="H1522" s="8" t="s">
        <v>2380</v>
      </c>
      <c r="I1522" s="12">
        <f t="shared" si="115"/>
        <v>2</v>
      </c>
      <c r="J1522" s="12" t="str">
        <f t="shared" si="116"/>
        <v>No</v>
      </c>
      <c r="K1522" s="12" t="str">
        <f t="shared" si="117"/>
        <v>Yes</v>
      </c>
      <c r="L1522" s="12" t="str">
        <f t="shared" si="118"/>
        <v>Underweight</v>
      </c>
      <c r="M1522" s="12" t="str">
        <f t="shared" si="119"/>
        <v>Normal</v>
      </c>
    </row>
    <row r="1523" spans="1:13" x14ac:dyDescent="0.3">
      <c r="A1523" s="8" t="s">
        <v>849</v>
      </c>
      <c r="B1523" s="8">
        <v>18.77</v>
      </c>
      <c r="C1523" s="8">
        <v>11.98</v>
      </c>
      <c r="D1523" s="8" t="s">
        <v>2382</v>
      </c>
      <c r="E1523" s="8" t="s">
        <v>2380</v>
      </c>
      <c r="F1523" s="8" t="s">
        <v>2380</v>
      </c>
      <c r="G1523" s="8">
        <v>2</v>
      </c>
      <c r="H1523" s="8" t="s">
        <v>2380</v>
      </c>
      <c r="I1523" s="12">
        <f t="shared" si="115"/>
        <v>2</v>
      </c>
      <c r="J1523" s="12" t="str">
        <f t="shared" si="116"/>
        <v>No</v>
      </c>
      <c r="K1523" s="12" t="str">
        <f t="shared" si="117"/>
        <v>Yes</v>
      </c>
      <c r="L1523" s="12" t="str">
        <f t="shared" si="118"/>
        <v>Normal Weight</v>
      </c>
      <c r="M1523" s="12" t="str">
        <f t="shared" si="119"/>
        <v>Diabetes</v>
      </c>
    </row>
    <row r="1524" spans="1:13" x14ac:dyDescent="0.3">
      <c r="A1524" s="8" t="s">
        <v>848</v>
      </c>
      <c r="B1524" s="8">
        <v>28.88</v>
      </c>
      <c r="C1524" s="8">
        <v>6.59</v>
      </c>
      <c r="D1524" s="8" t="s">
        <v>2382</v>
      </c>
      <c r="E1524" s="8" t="s">
        <v>2380</v>
      </c>
      <c r="F1524" s="8" t="s">
        <v>2380</v>
      </c>
      <c r="G1524" s="8">
        <v>1</v>
      </c>
      <c r="H1524" s="8" t="s">
        <v>2380</v>
      </c>
      <c r="I1524" s="12">
        <f t="shared" si="115"/>
        <v>1</v>
      </c>
      <c r="J1524" s="12" t="str">
        <f t="shared" si="116"/>
        <v>No</v>
      </c>
      <c r="K1524" s="12" t="str">
        <f t="shared" si="117"/>
        <v>Yes</v>
      </c>
      <c r="L1524" s="12" t="str">
        <f t="shared" si="118"/>
        <v>Overweight</v>
      </c>
      <c r="M1524" s="12" t="str">
        <f t="shared" si="119"/>
        <v>Diabetes</v>
      </c>
    </row>
    <row r="1525" spans="1:13" x14ac:dyDescent="0.3">
      <c r="A1525" s="8" t="s">
        <v>847</v>
      </c>
      <c r="B1525" s="8">
        <v>27.55</v>
      </c>
      <c r="C1525" s="8">
        <v>10.83</v>
      </c>
      <c r="D1525" s="8" t="s">
        <v>2382</v>
      </c>
      <c r="E1525" s="8" t="s">
        <v>2380</v>
      </c>
      <c r="F1525" s="8" t="s">
        <v>2380</v>
      </c>
      <c r="G1525" s="8">
        <v>1</v>
      </c>
      <c r="H1525" s="8" t="s">
        <v>2380</v>
      </c>
      <c r="I1525" s="12">
        <f t="shared" si="115"/>
        <v>1</v>
      </c>
      <c r="J1525" s="12" t="str">
        <f t="shared" si="116"/>
        <v>No</v>
      </c>
      <c r="K1525" s="12" t="str">
        <f t="shared" si="117"/>
        <v>Yes</v>
      </c>
      <c r="L1525" s="12" t="str">
        <f t="shared" si="118"/>
        <v>Overweight</v>
      </c>
      <c r="M1525" s="12" t="str">
        <f t="shared" si="119"/>
        <v>Diabetes</v>
      </c>
    </row>
    <row r="1526" spans="1:13" x14ac:dyDescent="0.3">
      <c r="A1526" s="8" t="s">
        <v>846</v>
      </c>
      <c r="B1526" s="8">
        <v>15.6</v>
      </c>
      <c r="C1526" s="8">
        <v>8.6</v>
      </c>
      <c r="D1526" s="8" t="s">
        <v>2380</v>
      </c>
      <c r="E1526" s="8" t="s">
        <v>2380</v>
      </c>
      <c r="F1526" s="8" t="s">
        <v>2380</v>
      </c>
      <c r="G1526" s="8" t="s">
        <v>2381</v>
      </c>
      <c r="H1526" s="8" t="s">
        <v>2380</v>
      </c>
      <c r="I1526" s="12">
        <f t="shared" si="115"/>
        <v>0</v>
      </c>
      <c r="J1526" s="12" t="str">
        <f t="shared" si="116"/>
        <v>No</v>
      </c>
      <c r="K1526" s="12" t="str">
        <f t="shared" si="117"/>
        <v>No</v>
      </c>
      <c r="L1526" s="12" t="str">
        <f t="shared" si="118"/>
        <v>Underweight</v>
      </c>
      <c r="M1526" s="12" t="str">
        <f t="shared" si="119"/>
        <v>Diabetes</v>
      </c>
    </row>
    <row r="1527" spans="1:13" x14ac:dyDescent="0.3">
      <c r="A1527" s="8" t="s">
        <v>845</v>
      </c>
      <c r="B1527" s="8">
        <v>21.99</v>
      </c>
      <c r="C1527" s="8">
        <v>11.17</v>
      </c>
      <c r="D1527" s="8" t="s">
        <v>2380</v>
      </c>
      <c r="E1527" s="8" t="s">
        <v>2380</v>
      </c>
      <c r="F1527" s="8" t="s">
        <v>2380</v>
      </c>
      <c r="G1527" s="8" t="s">
        <v>2381</v>
      </c>
      <c r="H1527" s="8" t="s">
        <v>2380</v>
      </c>
      <c r="I1527" s="12">
        <f t="shared" si="115"/>
        <v>0</v>
      </c>
      <c r="J1527" s="12" t="str">
        <f t="shared" si="116"/>
        <v>No</v>
      </c>
      <c r="K1527" s="12" t="str">
        <f t="shared" si="117"/>
        <v>No</v>
      </c>
      <c r="L1527" s="12" t="str">
        <f t="shared" si="118"/>
        <v>Normal Weight</v>
      </c>
      <c r="M1527" s="12" t="str">
        <f t="shared" si="119"/>
        <v>Diabetes</v>
      </c>
    </row>
    <row r="1528" spans="1:13" x14ac:dyDescent="0.3">
      <c r="A1528" s="8" t="s">
        <v>844</v>
      </c>
      <c r="B1528" s="8">
        <v>34.85</v>
      </c>
      <c r="C1528" s="8">
        <v>5.75</v>
      </c>
      <c r="D1528" s="8" t="s">
        <v>2380</v>
      </c>
      <c r="E1528" s="8" t="s">
        <v>2380</v>
      </c>
      <c r="F1528" s="8" t="s">
        <v>2380</v>
      </c>
      <c r="G1528" s="8" t="s">
        <v>2381</v>
      </c>
      <c r="H1528" s="8" t="s">
        <v>2380</v>
      </c>
      <c r="I1528" s="12">
        <f t="shared" si="115"/>
        <v>0</v>
      </c>
      <c r="J1528" s="12" t="str">
        <f t="shared" si="116"/>
        <v>No</v>
      </c>
      <c r="K1528" s="12" t="str">
        <f t="shared" si="117"/>
        <v>No</v>
      </c>
      <c r="L1528" s="12" t="str">
        <f t="shared" si="118"/>
        <v>Obesity</v>
      </c>
      <c r="M1528" s="12" t="str">
        <f t="shared" si="119"/>
        <v>Prediabetes</v>
      </c>
    </row>
    <row r="1529" spans="1:13" x14ac:dyDescent="0.3">
      <c r="A1529" s="8" t="s">
        <v>843</v>
      </c>
      <c r="B1529" s="8">
        <v>24.51</v>
      </c>
      <c r="C1529" s="8">
        <v>4.83</v>
      </c>
      <c r="D1529" s="8" t="s">
        <v>2382</v>
      </c>
      <c r="E1529" s="8" t="s">
        <v>2380</v>
      </c>
      <c r="F1529" s="8" t="s">
        <v>2383</v>
      </c>
      <c r="G1529" s="8">
        <v>1</v>
      </c>
      <c r="H1529" s="8" t="s">
        <v>2380</v>
      </c>
      <c r="I1529" s="12">
        <f t="shared" si="115"/>
        <v>1</v>
      </c>
      <c r="J1529" s="12" t="str">
        <f t="shared" si="116"/>
        <v>No</v>
      </c>
      <c r="K1529" s="12" t="str">
        <f t="shared" si="117"/>
        <v>Yes</v>
      </c>
      <c r="L1529" s="12" t="str">
        <f t="shared" si="118"/>
        <v>Normal Weight</v>
      </c>
      <c r="M1529" s="12" t="str">
        <f t="shared" si="119"/>
        <v>Normal</v>
      </c>
    </row>
    <row r="1530" spans="1:13" x14ac:dyDescent="0.3">
      <c r="A1530" s="8" t="s">
        <v>842</v>
      </c>
      <c r="B1530" s="8">
        <v>19.399999999999999</v>
      </c>
      <c r="C1530" s="8">
        <v>11.93</v>
      </c>
      <c r="D1530" s="8" t="s">
        <v>2380</v>
      </c>
      <c r="E1530" s="8" t="s">
        <v>2380</v>
      </c>
      <c r="F1530" s="8" t="s">
        <v>2380</v>
      </c>
      <c r="G1530" s="8" t="s">
        <v>2381</v>
      </c>
      <c r="H1530" s="8" t="s">
        <v>2380</v>
      </c>
      <c r="I1530" s="12">
        <f t="shared" si="115"/>
        <v>0</v>
      </c>
      <c r="J1530" s="12" t="str">
        <f t="shared" si="116"/>
        <v>No</v>
      </c>
      <c r="K1530" s="12" t="str">
        <f t="shared" si="117"/>
        <v>No</v>
      </c>
      <c r="L1530" s="12" t="str">
        <f t="shared" si="118"/>
        <v>Normal Weight</v>
      </c>
      <c r="M1530" s="12" t="str">
        <f t="shared" si="119"/>
        <v>Diabetes</v>
      </c>
    </row>
    <row r="1531" spans="1:13" x14ac:dyDescent="0.3">
      <c r="A1531" s="8" t="s">
        <v>841</v>
      </c>
      <c r="B1531" s="8">
        <v>15.1</v>
      </c>
      <c r="C1531" s="8">
        <v>8.41</v>
      </c>
      <c r="D1531" s="8" t="s">
        <v>2380</v>
      </c>
      <c r="E1531" s="8" t="s">
        <v>2380</v>
      </c>
      <c r="F1531" s="8" t="s">
        <v>2380</v>
      </c>
      <c r="G1531" s="8" t="s">
        <v>2381</v>
      </c>
      <c r="H1531" s="8" t="s">
        <v>2380</v>
      </c>
      <c r="I1531" s="12">
        <f t="shared" si="115"/>
        <v>0</v>
      </c>
      <c r="J1531" s="12" t="str">
        <f t="shared" si="116"/>
        <v>No</v>
      </c>
      <c r="K1531" s="12" t="str">
        <f t="shared" si="117"/>
        <v>No</v>
      </c>
      <c r="L1531" s="12" t="str">
        <f t="shared" si="118"/>
        <v>Underweight</v>
      </c>
      <c r="M1531" s="12" t="str">
        <f t="shared" si="119"/>
        <v>Diabetes</v>
      </c>
    </row>
    <row r="1532" spans="1:13" x14ac:dyDescent="0.3">
      <c r="A1532" s="8" t="s">
        <v>840</v>
      </c>
      <c r="B1532" s="8">
        <v>23.37</v>
      </c>
      <c r="C1532" s="8">
        <v>5.59</v>
      </c>
      <c r="D1532" s="8" t="s">
        <v>2382</v>
      </c>
      <c r="E1532" s="8" t="s">
        <v>2380</v>
      </c>
      <c r="F1532" s="8" t="s">
        <v>2380</v>
      </c>
      <c r="G1532" s="8" t="s">
        <v>2381</v>
      </c>
      <c r="H1532" s="8" t="s">
        <v>2380</v>
      </c>
      <c r="I1532" s="12">
        <f t="shared" si="115"/>
        <v>0</v>
      </c>
      <c r="J1532" s="12" t="str">
        <f t="shared" si="116"/>
        <v>No</v>
      </c>
      <c r="K1532" s="12" t="str">
        <f t="shared" si="117"/>
        <v>Yes</v>
      </c>
      <c r="L1532" s="12" t="str">
        <f t="shared" si="118"/>
        <v>Normal Weight</v>
      </c>
      <c r="M1532" s="12" t="str">
        <f t="shared" si="119"/>
        <v>Normal</v>
      </c>
    </row>
    <row r="1533" spans="1:13" x14ac:dyDescent="0.3">
      <c r="A1533" s="8" t="s">
        <v>839</v>
      </c>
      <c r="B1533" s="8">
        <v>42.4</v>
      </c>
      <c r="C1533" s="8">
        <v>4.0599999999999996</v>
      </c>
      <c r="D1533" s="8" t="s">
        <v>2380</v>
      </c>
      <c r="E1533" s="8" t="s">
        <v>2380</v>
      </c>
      <c r="F1533" s="8" t="s">
        <v>2380</v>
      </c>
      <c r="G1533" s="8" t="s">
        <v>2381</v>
      </c>
      <c r="H1533" s="8" t="s">
        <v>2380</v>
      </c>
      <c r="I1533" s="12">
        <f t="shared" si="115"/>
        <v>0</v>
      </c>
      <c r="J1533" s="12" t="str">
        <f t="shared" si="116"/>
        <v>No</v>
      </c>
      <c r="K1533" s="12" t="str">
        <f t="shared" si="117"/>
        <v>No</v>
      </c>
      <c r="L1533" s="12" t="str">
        <f t="shared" si="118"/>
        <v>Obesity</v>
      </c>
      <c r="M1533" s="12" t="str">
        <f t="shared" si="119"/>
        <v>Normal</v>
      </c>
    </row>
    <row r="1534" spans="1:13" x14ac:dyDescent="0.3">
      <c r="A1534" s="8" t="s">
        <v>838</v>
      </c>
      <c r="B1534" s="8">
        <v>28.405000000000001</v>
      </c>
      <c r="C1534" s="8">
        <v>7.02</v>
      </c>
      <c r="D1534" s="8" t="s">
        <v>2382</v>
      </c>
      <c r="E1534" s="8" t="s">
        <v>2380</v>
      </c>
      <c r="F1534" s="8" t="s">
        <v>2380</v>
      </c>
      <c r="G1534" s="8" t="s">
        <v>2381</v>
      </c>
      <c r="H1534" s="8" t="s">
        <v>2380</v>
      </c>
      <c r="I1534" s="12">
        <f t="shared" si="115"/>
        <v>0</v>
      </c>
      <c r="J1534" s="12" t="str">
        <f t="shared" si="116"/>
        <v>No</v>
      </c>
      <c r="K1534" s="12" t="str">
        <f t="shared" si="117"/>
        <v>Yes</v>
      </c>
      <c r="L1534" s="12" t="str">
        <f t="shared" si="118"/>
        <v>Overweight</v>
      </c>
      <c r="M1534" s="12" t="str">
        <f t="shared" si="119"/>
        <v>Diabetes</v>
      </c>
    </row>
    <row r="1535" spans="1:13" x14ac:dyDescent="0.3">
      <c r="A1535" s="8" t="s">
        <v>837</v>
      </c>
      <c r="B1535" s="8">
        <v>23.4</v>
      </c>
      <c r="C1535" s="8">
        <v>4.47</v>
      </c>
      <c r="D1535" s="8" t="s">
        <v>2380</v>
      </c>
      <c r="E1535" s="8" t="s">
        <v>2380</v>
      </c>
      <c r="F1535" s="8" t="s">
        <v>2380</v>
      </c>
      <c r="G1535" s="8" t="s">
        <v>2381</v>
      </c>
      <c r="H1535" s="8" t="s">
        <v>2380</v>
      </c>
      <c r="I1535" s="12">
        <f t="shared" si="115"/>
        <v>0</v>
      </c>
      <c r="J1535" s="12" t="str">
        <f t="shared" si="116"/>
        <v>No</v>
      </c>
      <c r="K1535" s="12" t="str">
        <f t="shared" si="117"/>
        <v>No</v>
      </c>
      <c r="L1535" s="12" t="str">
        <f t="shared" si="118"/>
        <v>Normal Weight</v>
      </c>
      <c r="M1535" s="12" t="str">
        <f t="shared" si="119"/>
        <v>Normal</v>
      </c>
    </row>
    <row r="1536" spans="1:13" x14ac:dyDescent="0.3">
      <c r="A1536" s="8" t="s">
        <v>836</v>
      </c>
      <c r="B1536" s="8">
        <v>33.44</v>
      </c>
      <c r="C1536" s="8">
        <v>4.54</v>
      </c>
      <c r="D1536" s="8" t="s">
        <v>2380</v>
      </c>
      <c r="E1536" s="8" t="s">
        <v>2380</v>
      </c>
      <c r="F1536" s="8" t="s">
        <v>2380</v>
      </c>
      <c r="G1536" s="8" t="s">
        <v>2381</v>
      </c>
      <c r="H1536" s="8" t="s">
        <v>2380</v>
      </c>
      <c r="I1536" s="12">
        <f t="shared" si="115"/>
        <v>0</v>
      </c>
      <c r="J1536" s="12" t="str">
        <f t="shared" si="116"/>
        <v>No</v>
      </c>
      <c r="K1536" s="12" t="str">
        <f t="shared" si="117"/>
        <v>No</v>
      </c>
      <c r="L1536" s="12" t="str">
        <f t="shared" si="118"/>
        <v>Obesity</v>
      </c>
      <c r="M1536" s="12" t="str">
        <f t="shared" si="119"/>
        <v>Normal</v>
      </c>
    </row>
    <row r="1537" spans="1:13" x14ac:dyDescent="0.3">
      <c r="A1537" s="8" t="s">
        <v>835</v>
      </c>
      <c r="B1537" s="8">
        <v>21.12</v>
      </c>
      <c r="C1537" s="8">
        <v>4.99</v>
      </c>
      <c r="D1537" s="8" t="s">
        <v>2380</v>
      </c>
      <c r="E1537" s="8" t="s">
        <v>2380</v>
      </c>
      <c r="F1537" s="8" t="s">
        <v>2380</v>
      </c>
      <c r="G1537" s="8">
        <v>1</v>
      </c>
      <c r="H1537" s="8" t="s">
        <v>2380</v>
      </c>
      <c r="I1537" s="12">
        <f t="shared" si="115"/>
        <v>1</v>
      </c>
      <c r="J1537" s="12" t="str">
        <f t="shared" si="116"/>
        <v>No</v>
      </c>
      <c r="K1537" s="12" t="str">
        <f t="shared" si="117"/>
        <v>No</v>
      </c>
      <c r="L1537" s="12" t="str">
        <f t="shared" si="118"/>
        <v>Normal Weight</v>
      </c>
      <c r="M1537" s="12" t="str">
        <f t="shared" si="119"/>
        <v>Normal</v>
      </c>
    </row>
    <row r="1538" spans="1:13" x14ac:dyDescent="0.3">
      <c r="A1538" s="8" t="s">
        <v>834</v>
      </c>
      <c r="B1538" s="8">
        <v>18.48</v>
      </c>
      <c r="C1538" s="8">
        <v>10.84</v>
      </c>
      <c r="D1538" s="8" t="s">
        <v>2382</v>
      </c>
      <c r="E1538" s="8" t="s">
        <v>2380</v>
      </c>
      <c r="F1538" s="8" t="s">
        <v>2380</v>
      </c>
      <c r="G1538" s="8">
        <v>2</v>
      </c>
      <c r="H1538" s="8" t="s">
        <v>2380</v>
      </c>
      <c r="I1538" s="12">
        <f t="shared" si="115"/>
        <v>2</v>
      </c>
      <c r="J1538" s="12" t="str">
        <f t="shared" si="116"/>
        <v>No</v>
      </c>
      <c r="K1538" s="12" t="str">
        <f t="shared" si="117"/>
        <v>Yes</v>
      </c>
      <c r="L1538" s="12" t="str">
        <f t="shared" si="118"/>
        <v>Underweight</v>
      </c>
      <c r="M1538" s="12" t="str">
        <f t="shared" si="119"/>
        <v>Diabetes</v>
      </c>
    </row>
    <row r="1539" spans="1:13" x14ac:dyDescent="0.3">
      <c r="A1539" s="8" t="s">
        <v>833</v>
      </c>
      <c r="B1539" s="8">
        <v>16.815000000000001</v>
      </c>
      <c r="C1539" s="8">
        <v>5.63</v>
      </c>
      <c r="D1539" s="8" t="s">
        <v>2380</v>
      </c>
      <c r="E1539" s="8" t="s">
        <v>2380</v>
      </c>
      <c r="F1539" s="8" t="s">
        <v>2380</v>
      </c>
      <c r="G1539" s="8">
        <v>1</v>
      </c>
      <c r="H1539" s="8" t="s">
        <v>2380</v>
      </c>
      <c r="I1539" s="12">
        <f t="shared" ref="I1539:I1602" si="120">IF(G1539="No major surgery",0,G1539)</f>
        <v>1</v>
      </c>
      <c r="J1539" s="12" t="str">
        <f t="shared" ref="J1539:J1602" si="121">PROPER(H1539)</f>
        <v>No</v>
      </c>
      <c r="K1539" s="12" t="str">
        <f t="shared" ref="K1539:K1602" si="122">PROPER(D1539)</f>
        <v>No</v>
      </c>
      <c r="L1539" s="12" t="str">
        <f t="shared" ref="L1539:L1602" si="123">IF(B1539&lt;18.5,"Underweight",IF(B1539&lt;25,"Normal Weight",IF(B1539&lt;30,"Overweight","Obesity")))</f>
        <v>Underweight</v>
      </c>
      <c r="M1539" s="12" t="str">
        <f t="shared" ref="M1539:M1602" si="124">IF(C1539&lt;5.7,"Normal",IF(C1539&lt;6.5,"Prediabetes","Diabetes"))</f>
        <v>Normal</v>
      </c>
    </row>
    <row r="1540" spans="1:13" x14ac:dyDescent="0.3">
      <c r="A1540" s="8" t="s">
        <v>832</v>
      </c>
      <c r="B1540" s="8">
        <v>26.72</v>
      </c>
      <c r="C1540" s="8">
        <v>4.1399999999999997</v>
      </c>
      <c r="D1540" s="8" t="s">
        <v>2380</v>
      </c>
      <c r="E1540" s="8" t="s">
        <v>2380</v>
      </c>
      <c r="F1540" s="8" t="s">
        <v>2380</v>
      </c>
      <c r="G1540" s="8" t="s">
        <v>2381</v>
      </c>
      <c r="H1540" s="8" t="s">
        <v>2380</v>
      </c>
      <c r="I1540" s="12">
        <f t="shared" si="120"/>
        <v>0</v>
      </c>
      <c r="J1540" s="12" t="str">
        <f t="shared" si="121"/>
        <v>No</v>
      </c>
      <c r="K1540" s="12" t="str">
        <f t="shared" si="122"/>
        <v>No</v>
      </c>
      <c r="L1540" s="12" t="str">
        <f t="shared" si="123"/>
        <v>Overweight</v>
      </c>
      <c r="M1540" s="12" t="str">
        <f t="shared" si="124"/>
        <v>Normal</v>
      </c>
    </row>
    <row r="1541" spans="1:13" x14ac:dyDescent="0.3">
      <c r="A1541" s="8" t="s">
        <v>831</v>
      </c>
      <c r="B1541" s="8">
        <v>41.42</v>
      </c>
      <c r="C1541" s="8">
        <v>5.17</v>
      </c>
      <c r="D1541" s="8" t="s">
        <v>2380</v>
      </c>
      <c r="E1541" s="8" t="s">
        <v>2380</v>
      </c>
      <c r="F1541" s="8" t="s">
        <v>2383</v>
      </c>
      <c r="G1541" s="8">
        <v>1</v>
      </c>
      <c r="H1541" s="8" t="s">
        <v>2380</v>
      </c>
      <c r="I1541" s="12">
        <f t="shared" si="120"/>
        <v>1</v>
      </c>
      <c r="J1541" s="12" t="str">
        <f t="shared" si="121"/>
        <v>No</v>
      </c>
      <c r="K1541" s="12" t="str">
        <f t="shared" si="122"/>
        <v>No</v>
      </c>
      <c r="L1541" s="12" t="str">
        <f t="shared" si="123"/>
        <v>Obesity</v>
      </c>
      <c r="M1541" s="12" t="str">
        <f t="shared" si="124"/>
        <v>Normal</v>
      </c>
    </row>
    <row r="1542" spans="1:13" x14ac:dyDescent="0.3">
      <c r="A1542" s="8" t="s">
        <v>830</v>
      </c>
      <c r="B1542" s="8">
        <v>20.69</v>
      </c>
      <c r="C1542" s="8">
        <v>6.93</v>
      </c>
      <c r="D1542" s="8" t="s">
        <v>2380</v>
      </c>
      <c r="E1542" s="8" t="s">
        <v>2380</v>
      </c>
      <c r="F1542" s="8" t="s">
        <v>2380</v>
      </c>
      <c r="G1542" s="8">
        <v>2</v>
      </c>
      <c r="H1542" s="8" t="s">
        <v>2380</v>
      </c>
      <c r="I1542" s="12">
        <f t="shared" si="120"/>
        <v>2</v>
      </c>
      <c r="J1542" s="12" t="str">
        <f t="shared" si="121"/>
        <v>No</v>
      </c>
      <c r="K1542" s="12" t="str">
        <f t="shared" si="122"/>
        <v>No</v>
      </c>
      <c r="L1542" s="12" t="str">
        <f t="shared" si="123"/>
        <v>Normal Weight</v>
      </c>
      <c r="M1542" s="12" t="str">
        <f t="shared" si="124"/>
        <v>Diabetes</v>
      </c>
    </row>
    <row r="1543" spans="1:13" x14ac:dyDescent="0.3">
      <c r="A1543" s="8" t="s">
        <v>829</v>
      </c>
      <c r="B1543" s="8">
        <v>41.23</v>
      </c>
      <c r="C1543" s="8">
        <v>4.24</v>
      </c>
      <c r="D1543" s="8" t="s">
        <v>2380</v>
      </c>
      <c r="E1543" s="8" t="s">
        <v>2380</v>
      </c>
      <c r="F1543" s="8" t="s">
        <v>2380</v>
      </c>
      <c r="G1543" s="8" t="s">
        <v>2381</v>
      </c>
      <c r="H1543" s="8" t="s">
        <v>2380</v>
      </c>
      <c r="I1543" s="12">
        <f t="shared" si="120"/>
        <v>0</v>
      </c>
      <c r="J1543" s="12" t="str">
        <f t="shared" si="121"/>
        <v>No</v>
      </c>
      <c r="K1543" s="12" t="str">
        <f t="shared" si="122"/>
        <v>No</v>
      </c>
      <c r="L1543" s="12" t="str">
        <f t="shared" si="123"/>
        <v>Obesity</v>
      </c>
      <c r="M1543" s="12" t="str">
        <f t="shared" si="124"/>
        <v>Normal</v>
      </c>
    </row>
    <row r="1544" spans="1:13" x14ac:dyDescent="0.3">
      <c r="A1544" s="8" t="s">
        <v>828</v>
      </c>
      <c r="B1544" s="8">
        <v>29.9</v>
      </c>
      <c r="C1544" s="8">
        <v>5.91</v>
      </c>
      <c r="D1544" s="8" t="s">
        <v>2380</v>
      </c>
      <c r="E1544" s="8" t="s">
        <v>2380</v>
      </c>
      <c r="F1544" s="8" t="s">
        <v>2380</v>
      </c>
      <c r="G1544" s="8" t="s">
        <v>2381</v>
      </c>
      <c r="H1544" s="8" t="s">
        <v>2380</v>
      </c>
      <c r="I1544" s="12">
        <f t="shared" si="120"/>
        <v>0</v>
      </c>
      <c r="J1544" s="12" t="str">
        <f t="shared" si="121"/>
        <v>No</v>
      </c>
      <c r="K1544" s="12" t="str">
        <f t="shared" si="122"/>
        <v>No</v>
      </c>
      <c r="L1544" s="12" t="str">
        <f t="shared" si="123"/>
        <v>Overweight</v>
      </c>
      <c r="M1544" s="12" t="str">
        <f t="shared" si="124"/>
        <v>Prediabetes</v>
      </c>
    </row>
    <row r="1545" spans="1:13" x14ac:dyDescent="0.3">
      <c r="A1545" s="8" t="s">
        <v>827</v>
      </c>
      <c r="B1545" s="8">
        <v>34.104999999999997</v>
      </c>
      <c r="C1545" s="8">
        <v>5.93</v>
      </c>
      <c r="D1545" s="8" t="s">
        <v>2380</v>
      </c>
      <c r="E1545" s="8" t="s">
        <v>2380</v>
      </c>
      <c r="F1545" s="8" t="s">
        <v>2380</v>
      </c>
      <c r="G1545" s="8" t="s">
        <v>2381</v>
      </c>
      <c r="H1545" s="8" t="s">
        <v>2380</v>
      </c>
      <c r="I1545" s="12">
        <f t="shared" si="120"/>
        <v>0</v>
      </c>
      <c r="J1545" s="12" t="str">
        <f t="shared" si="121"/>
        <v>No</v>
      </c>
      <c r="K1545" s="12" t="str">
        <f t="shared" si="122"/>
        <v>No</v>
      </c>
      <c r="L1545" s="12" t="str">
        <f t="shared" si="123"/>
        <v>Obesity</v>
      </c>
      <c r="M1545" s="12" t="str">
        <f t="shared" si="124"/>
        <v>Prediabetes</v>
      </c>
    </row>
    <row r="1546" spans="1:13" x14ac:dyDescent="0.3">
      <c r="A1546" s="8" t="s">
        <v>826</v>
      </c>
      <c r="B1546" s="8">
        <v>24.97</v>
      </c>
      <c r="C1546" s="8">
        <v>5.66</v>
      </c>
      <c r="D1546" s="8" t="s">
        <v>2380</v>
      </c>
      <c r="E1546" s="8" t="s">
        <v>2380</v>
      </c>
      <c r="F1546" s="8" t="s">
        <v>2380</v>
      </c>
      <c r="G1546" s="8" t="s">
        <v>2381</v>
      </c>
      <c r="H1546" s="8" t="s">
        <v>2380</v>
      </c>
      <c r="I1546" s="12">
        <f t="shared" si="120"/>
        <v>0</v>
      </c>
      <c r="J1546" s="12" t="str">
        <f t="shared" si="121"/>
        <v>No</v>
      </c>
      <c r="K1546" s="12" t="str">
        <f t="shared" si="122"/>
        <v>No</v>
      </c>
      <c r="L1546" s="12" t="str">
        <f t="shared" si="123"/>
        <v>Normal Weight</v>
      </c>
      <c r="M1546" s="12" t="str">
        <f t="shared" si="124"/>
        <v>Normal</v>
      </c>
    </row>
    <row r="1547" spans="1:13" x14ac:dyDescent="0.3">
      <c r="A1547" s="8" t="s">
        <v>825</v>
      </c>
      <c r="B1547" s="8">
        <v>34.799999999999997</v>
      </c>
      <c r="C1547" s="8">
        <v>4.1900000000000004</v>
      </c>
      <c r="D1547" s="8" t="s">
        <v>2380</v>
      </c>
      <c r="E1547" s="8" t="s">
        <v>2380</v>
      </c>
      <c r="F1547" s="8" t="s">
        <v>2380</v>
      </c>
      <c r="G1547" s="8">
        <v>1</v>
      </c>
      <c r="H1547" s="8" t="s">
        <v>2380</v>
      </c>
      <c r="I1547" s="12">
        <f t="shared" si="120"/>
        <v>1</v>
      </c>
      <c r="J1547" s="12" t="str">
        <f t="shared" si="121"/>
        <v>No</v>
      </c>
      <c r="K1547" s="12" t="str">
        <f t="shared" si="122"/>
        <v>No</v>
      </c>
      <c r="L1547" s="12" t="str">
        <f t="shared" si="123"/>
        <v>Obesity</v>
      </c>
      <c r="M1547" s="12" t="str">
        <f t="shared" si="124"/>
        <v>Normal</v>
      </c>
    </row>
    <row r="1548" spans="1:13" x14ac:dyDescent="0.3">
      <c r="A1548" s="8" t="s">
        <v>824</v>
      </c>
      <c r="B1548" s="8">
        <v>32.965000000000003</v>
      </c>
      <c r="C1548" s="8">
        <v>9.2100000000000009</v>
      </c>
      <c r="D1548" s="8" t="s">
        <v>2382</v>
      </c>
      <c r="E1548" s="8" t="s">
        <v>2380</v>
      </c>
      <c r="F1548" s="8" t="s">
        <v>2380</v>
      </c>
      <c r="G1548" s="8" t="s">
        <v>2381</v>
      </c>
      <c r="H1548" s="8" t="s">
        <v>2380</v>
      </c>
      <c r="I1548" s="12">
        <f t="shared" si="120"/>
        <v>0</v>
      </c>
      <c r="J1548" s="12" t="str">
        <f t="shared" si="121"/>
        <v>No</v>
      </c>
      <c r="K1548" s="12" t="str">
        <f t="shared" si="122"/>
        <v>Yes</v>
      </c>
      <c r="L1548" s="12" t="str">
        <f t="shared" si="123"/>
        <v>Obesity</v>
      </c>
      <c r="M1548" s="12" t="str">
        <f t="shared" si="124"/>
        <v>Diabetes</v>
      </c>
    </row>
    <row r="1549" spans="1:13" x14ac:dyDescent="0.3">
      <c r="A1549" s="8" t="s">
        <v>823</v>
      </c>
      <c r="B1549" s="8">
        <v>27.265000000000001</v>
      </c>
      <c r="C1549" s="8">
        <v>5.51</v>
      </c>
      <c r="D1549" s="8" t="s">
        <v>2380</v>
      </c>
      <c r="E1549" s="8" t="s">
        <v>2380</v>
      </c>
      <c r="F1549" s="8" t="s">
        <v>2380</v>
      </c>
      <c r="G1549" s="8">
        <v>1</v>
      </c>
      <c r="H1549" s="8" t="s">
        <v>2380</v>
      </c>
      <c r="I1549" s="12">
        <f t="shared" si="120"/>
        <v>1</v>
      </c>
      <c r="J1549" s="12" t="str">
        <f t="shared" si="121"/>
        <v>No</v>
      </c>
      <c r="K1549" s="12" t="str">
        <f t="shared" si="122"/>
        <v>No</v>
      </c>
      <c r="L1549" s="12" t="str">
        <f t="shared" si="123"/>
        <v>Overweight</v>
      </c>
      <c r="M1549" s="12" t="str">
        <f t="shared" si="124"/>
        <v>Normal</v>
      </c>
    </row>
    <row r="1550" spans="1:13" x14ac:dyDescent="0.3">
      <c r="A1550" s="8" t="s">
        <v>822</v>
      </c>
      <c r="B1550" s="8">
        <v>17.059999999999999</v>
      </c>
      <c r="C1550" s="8">
        <v>8.5</v>
      </c>
      <c r="D1550" s="8" t="s">
        <v>2380</v>
      </c>
      <c r="E1550" s="8" t="s">
        <v>2380</v>
      </c>
      <c r="F1550" s="8" t="s">
        <v>2380</v>
      </c>
      <c r="G1550" s="8" t="s">
        <v>2381</v>
      </c>
      <c r="H1550" s="8" t="s">
        <v>2380</v>
      </c>
      <c r="I1550" s="12">
        <f t="shared" si="120"/>
        <v>0</v>
      </c>
      <c r="J1550" s="12" t="str">
        <f t="shared" si="121"/>
        <v>No</v>
      </c>
      <c r="K1550" s="12" t="str">
        <f t="shared" si="122"/>
        <v>No</v>
      </c>
      <c r="L1550" s="12" t="str">
        <f t="shared" si="123"/>
        <v>Underweight</v>
      </c>
      <c r="M1550" s="12" t="str">
        <f t="shared" si="124"/>
        <v>Diabetes</v>
      </c>
    </row>
    <row r="1551" spans="1:13" x14ac:dyDescent="0.3">
      <c r="A1551" s="8" t="s">
        <v>821</v>
      </c>
      <c r="B1551" s="8">
        <v>36.29</v>
      </c>
      <c r="C1551" s="8">
        <v>6.23</v>
      </c>
      <c r="D1551" s="8" t="s">
        <v>2380</v>
      </c>
      <c r="E1551" s="8" t="s">
        <v>2380</v>
      </c>
      <c r="F1551" s="8" t="s">
        <v>2380</v>
      </c>
      <c r="G1551" s="8" t="s">
        <v>2381</v>
      </c>
      <c r="H1551" s="8" t="s">
        <v>2380</v>
      </c>
      <c r="I1551" s="12">
        <f t="shared" si="120"/>
        <v>0</v>
      </c>
      <c r="J1551" s="12" t="str">
        <f t="shared" si="121"/>
        <v>No</v>
      </c>
      <c r="K1551" s="12" t="str">
        <f t="shared" si="122"/>
        <v>No</v>
      </c>
      <c r="L1551" s="12" t="str">
        <f t="shared" si="123"/>
        <v>Obesity</v>
      </c>
      <c r="M1551" s="12" t="str">
        <f t="shared" si="124"/>
        <v>Prediabetes</v>
      </c>
    </row>
    <row r="1552" spans="1:13" x14ac:dyDescent="0.3">
      <c r="A1552" s="8" t="s">
        <v>820</v>
      </c>
      <c r="B1552" s="8">
        <v>28.594999999999999</v>
      </c>
      <c r="C1552" s="8">
        <v>8.5299999999999994</v>
      </c>
      <c r="D1552" s="8" t="s">
        <v>2382</v>
      </c>
      <c r="E1552" s="8" t="s">
        <v>2380</v>
      </c>
      <c r="F1552" s="8" t="s">
        <v>2380</v>
      </c>
      <c r="G1552" s="8">
        <v>1</v>
      </c>
      <c r="H1552" s="8" t="s">
        <v>2380</v>
      </c>
      <c r="I1552" s="12">
        <f t="shared" si="120"/>
        <v>1</v>
      </c>
      <c r="J1552" s="12" t="str">
        <f t="shared" si="121"/>
        <v>No</v>
      </c>
      <c r="K1552" s="12" t="str">
        <f t="shared" si="122"/>
        <v>Yes</v>
      </c>
      <c r="L1552" s="12" t="str">
        <f t="shared" si="123"/>
        <v>Overweight</v>
      </c>
      <c r="M1552" s="12" t="str">
        <f t="shared" si="124"/>
        <v>Diabetes</v>
      </c>
    </row>
    <row r="1553" spans="1:13" x14ac:dyDescent="0.3">
      <c r="A1553" s="8" t="s">
        <v>819</v>
      </c>
      <c r="B1553" s="8">
        <v>17.8</v>
      </c>
      <c r="C1553" s="8">
        <v>5.75</v>
      </c>
      <c r="D1553" s="8" t="s">
        <v>2382</v>
      </c>
      <c r="E1553" s="8" t="s">
        <v>2380</v>
      </c>
      <c r="F1553" s="8" t="s">
        <v>2383</v>
      </c>
      <c r="G1553" s="8">
        <v>1</v>
      </c>
      <c r="H1553" s="8" t="s">
        <v>2380</v>
      </c>
      <c r="I1553" s="12">
        <f t="shared" si="120"/>
        <v>1</v>
      </c>
      <c r="J1553" s="12" t="str">
        <f t="shared" si="121"/>
        <v>No</v>
      </c>
      <c r="K1553" s="12" t="str">
        <f t="shared" si="122"/>
        <v>Yes</v>
      </c>
      <c r="L1553" s="12" t="str">
        <f t="shared" si="123"/>
        <v>Underweight</v>
      </c>
      <c r="M1553" s="12" t="str">
        <f t="shared" si="124"/>
        <v>Prediabetes</v>
      </c>
    </row>
    <row r="1554" spans="1:13" x14ac:dyDescent="0.3">
      <c r="A1554" s="8" t="s">
        <v>818</v>
      </c>
      <c r="B1554" s="8">
        <v>21.4</v>
      </c>
      <c r="C1554" s="8">
        <v>5.6</v>
      </c>
      <c r="D1554" s="8" t="s">
        <v>2380</v>
      </c>
      <c r="E1554" s="8" t="s">
        <v>2380</v>
      </c>
      <c r="F1554" s="8" t="s">
        <v>2380</v>
      </c>
      <c r="G1554" s="8" t="s">
        <v>2381</v>
      </c>
      <c r="H1554" s="8" t="s">
        <v>2380</v>
      </c>
      <c r="I1554" s="12">
        <f t="shared" si="120"/>
        <v>0</v>
      </c>
      <c r="J1554" s="12" t="str">
        <f t="shared" si="121"/>
        <v>No</v>
      </c>
      <c r="K1554" s="12" t="str">
        <f t="shared" si="122"/>
        <v>No</v>
      </c>
      <c r="L1554" s="12" t="str">
        <f t="shared" si="123"/>
        <v>Normal Weight</v>
      </c>
      <c r="M1554" s="12" t="str">
        <f t="shared" si="124"/>
        <v>Normal</v>
      </c>
    </row>
    <row r="1555" spans="1:13" x14ac:dyDescent="0.3">
      <c r="A1555" s="8" t="s">
        <v>817</v>
      </c>
      <c r="B1555" s="8">
        <v>23.01</v>
      </c>
      <c r="C1555" s="8">
        <v>4.68</v>
      </c>
      <c r="D1555" s="8" t="s">
        <v>2380</v>
      </c>
      <c r="E1555" s="8" t="s">
        <v>2380</v>
      </c>
      <c r="F1555" s="8" t="s">
        <v>2380</v>
      </c>
      <c r="G1555" s="8" t="s">
        <v>2381</v>
      </c>
      <c r="H1555" s="8" t="s">
        <v>2380</v>
      </c>
      <c r="I1555" s="12">
        <f t="shared" si="120"/>
        <v>0</v>
      </c>
      <c r="J1555" s="12" t="str">
        <f t="shared" si="121"/>
        <v>No</v>
      </c>
      <c r="K1555" s="12" t="str">
        <f t="shared" si="122"/>
        <v>No</v>
      </c>
      <c r="L1555" s="12" t="str">
        <f t="shared" si="123"/>
        <v>Normal Weight</v>
      </c>
      <c r="M1555" s="12" t="str">
        <f t="shared" si="124"/>
        <v>Normal</v>
      </c>
    </row>
    <row r="1556" spans="1:13" x14ac:dyDescent="0.3">
      <c r="A1556" s="8" t="s">
        <v>816</v>
      </c>
      <c r="B1556" s="8">
        <v>19.86</v>
      </c>
      <c r="C1556" s="8">
        <v>5.62</v>
      </c>
      <c r="D1556" s="8" t="s">
        <v>2382</v>
      </c>
      <c r="E1556" s="8" t="s">
        <v>2380</v>
      </c>
      <c r="F1556" s="8" t="s">
        <v>2380</v>
      </c>
      <c r="G1556" s="8" t="s">
        <v>2381</v>
      </c>
      <c r="H1556" s="8" t="s">
        <v>2380</v>
      </c>
      <c r="I1556" s="12">
        <f t="shared" si="120"/>
        <v>0</v>
      </c>
      <c r="J1556" s="12" t="str">
        <f t="shared" si="121"/>
        <v>No</v>
      </c>
      <c r="K1556" s="12" t="str">
        <f t="shared" si="122"/>
        <v>Yes</v>
      </c>
      <c r="L1556" s="12" t="str">
        <f t="shared" si="123"/>
        <v>Normal Weight</v>
      </c>
      <c r="M1556" s="12" t="str">
        <f t="shared" si="124"/>
        <v>Normal</v>
      </c>
    </row>
    <row r="1557" spans="1:13" x14ac:dyDescent="0.3">
      <c r="A1557" s="8" t="s">
        <v>815</v>
      </c>
      <c r="B1557" s="8">
        <v>33.58</v>
      </c>
      <c r="C1557" s="8">
        <v>5.08</v>
      </c>
      <c r="D1557" s="8" t="s">
        <v>2380</v>
      </c>
      <c r="E1557" s="8" t="s">
        <v>2380</v>
      </c>
      <c r="F1557" s="8" t="s">
        <v>2380</v>
      </c>
      <c r="G1557" s="8" t="s">
        <v>2381</v>
      </c>
      <c r="H1557" s="8" t="s">
        <v>2380</v>
      </c>
      <c r="I1557" s="12">
        <f t="shared" si="120"/>
        <v>0</v>
      </c>
      <c r="J1557" s="12" t="str">
        <f t="shared" si="121"/>
        <v>No</v>
      </c>
      <c r="K1557" s="12" t="str">
        <f t="shared" si="122"/>
        <v>No</v>
      </c>
      <c r="L1557" s="12" t="str">
        <f t="shared" si="123"/>
        <v>Obesity</v>
      </c>
      <c r="M1557" s="12" t="str">
        <f t="shared" si="124"/>
        <v>Normal</v>
      </c>
    </row>
    <row r="1558" spans="1:13" x14ac:dyDescent="0.3">
      <c r="A1558" s="8" t="s">
        <v>814</v>
      </c>
      <c r="B1558" s="8">
        <v>29.81</v>
      </c>
      <c r="C1558" s="8">
        <v>5.28</v>
      </c>
      <c r="D1558" s="8" t="s">
        <v>2380</v>
      </c>
      <c r="E1558" s="8" t="s">
        <v>2380</v>
      </c>
      <c r="F1558" s="8" t="s">
        <v>2380</v>
      </c>
      <c r="G1558" s="8" t="s">
        <v>2381</v>
      </c>
      <c r="H1558" s="8" t="s">
        <v>2380</v>
      </c>
      <c r="I1558" s="12">
        <f t="shared" si="120"/>
        <v>0</v>
      </c>
      <c r="J1558" s="12" t="str">
        <f t="shared" si="121"/>
        <v>No</v>
      </c>
      <c r="K1558" s="12" t="str">
        <f t="shared" si="122"/>
        <v>No</v>
      </c>
      <c r="L1558" s="12" t="str">
        <f t="shared" si="123"/>
        <v>Overweight</v>
      </c>
      <c r="M1558" s="12" t="str">
        <f t="shared" si="124"/>
        <v>Normal</v>
      </c>
    </row>
    <row r="1559" spans="1:13" x14ac:dyDescent="0.3">
      <c r="A1559" s="8" t="s">
        <v>813</v>
      </c>
      <c r="B1559" s="8">
        <v>27.4</v>
      </c>
      <c r="C1559" s="8">
        <v>4.6100000000000003</v>
      </c>
      <c r="D1559" s="8" t="s">
        <v>2380</v>
      </c>
      <c r="E1559" s="8" t="s">
        <v>2380</v>
      </c>
      <c r="F1559" s="8" t="s">
        <v>2380</v>
      </c>
      <c r="G1559" s="8" t="s">
        <v>2381</v>
      </c>
      <c r="H1559" s="8" t="s">
        <v>2380</v>
      </c>
      <c r="I1559" s="12">
        <f t="shared" si="120"/>
        <v>0</v>
      </c>
      <c r="J1559" s="12" t="str">
        <f t="shared" si="121"/>
        <v>No</v>
      </c>
      <c r="K1559" s="12" t="str">
        <f t="shared" si="122"/>
        <v>No</v>
      </c>
      <c r="L1559" s="12" t="str">
        <f t="shared" si="123"/>
        <v>Overweight</v>
      </c>
      <c r="M1559" s="12" t="str">
        <f t="shared" si="124"/>
        <v>Normal</v>
      </c>
    </row>
    <row r="1560" spans="1:13" x14ac:dyDescent="0.3">
      <c r="A1560" s="8" t="s">
        <v>812</v>
      </c>
      <c r="B1560" s="8">
        <v>17.98</v>
      </c>
      <c r="C1560" s="8">
        <v>6.57</v>
      </c>
      <c r="D1560" s="8" t="s">
        <v>2382</v>
      </c>
      <c r="E1560" s="8" t="s">
        <v>2380</v>
      </c>
      <c r="F1560" s="8" t="s">
        <v>2380</v>
      </c>
      <c r="G1560" s="8">
        <v>2</v>
      </c>
      <c r="H1560" s="8" t="s">
        <v>2380</v>
      </c>
      <c r="I1560" s="12">
        <f t="shared" si="120"/>
        <v>2</v>
      </c>
      <c r="J1560" s="12" t="str">
        <f t="shared" si="121"/>
        <v>No</v>
      </c>
      <c r="K1560" s="12" t="str">
        <f t="shared" si="122"/>
        <v>Yes</v>
      </c>
      <c r="L1560" s="12" t="str">
        <f t="shared" si="123"/>
        <v>Underweight</v>
      </c>
      <c r="M1560" s="12" t="str">
        <f t="shared" si="124"/>
        <v>Diabetes</v>
      </c>
    </row>
    <row r="1561" spans="1:13" x14ac:dyDescent="0.3">
      <c r="A1561" s="8" t="s">
        <v>811</v>
      </c>
      <c r="B1561" s="8">
        <v>37.9</v>
      </c>
      <c r="C1561" s="8">
        <v>5.83</v>
      </c>
      <c r="D1561" s="8" t="s">
        <v>2380</v>
      </c>
      <c r="E1561" s="8" t="s">
        <v>2380</v>
      </c>
      <c r="F1561" s="8" t="s">
        <v>2380</v>
      </c>
      <c r="G1561" s="8" t="s">
        <v>2381</v>
      </c>
      <c r="H1561" s="8" t="s">
        <v>2380</v>
      </c>
      <c r="I1561" s="12">
        <f t="shared" si="120"/>
        <v>0</v>
      </c>
      <c r="J1561" s="12" t="str">
        <f t="shared" si="121"/>
        <v>No</v>
      </c>
      <c r="K1561" s="12" t="str">
        <f t="shared" si="122"/>
        <v>No</v>
      </c>
      <c r="L1561" s="12" t="str">
        <f t="shared" si="123"/>
        <v>Obesity</v>
      </c>
      <c r="M1561" s="12" t="str">
        <f t="shared" si="124"/>
        <v>Prediabetes</v>
      </c>
    </row>
    <row r="1562" spans="1:13" x14ac:dyDescent="0.3">
      <c r="A1562" s="8" t="s">
        <v>810</v>
      </c>
      <c r="B1562" s="8">
        <v>25.27</v>
      </c>
      <c r="C1562" s="8">
        <v>6.98</v>
      </c>
      <c r="D1562" s="8" t="s">
        <v>2382</v>
      </c>
      <c r="E1562" s="8" t="s">
        <v>2380</v>
      </c>
      <c r="F1562" s="8" t="s">
        <v>2380</v>
      </c>
      <c r="G1562" s="8" t="s">
        <v>2381</v>
      </c>
      <c r="H1562" s="8" t="s">
        <v>2380</v>
      </c>
      <c r="I1562" s="12">
        <f t="shared" si="120"/>
        <v>0</v>
      </c>
      <c r="J1562" s="12" t="str">
        <f t="shared" si="121"/>
        <v>No</v>
      </c>
      <c r="K1562" s="12" t="str">
        <f t="shared" si="122"/>
        <v>Yes</v>
      </c>
      <c r="L1562" s="12" t="str">
        <f t="shared" si="123"/>
        <v>Overweight</v>
      </c>
      <c r="M1562" s="12" t="str">
        <f t="shared" si="124"/>
        <v>Diabetes</v>
      </c>
    </row>
    <row r="1563" spans="1:13" x14ac:dyDescent="0.3">
      <c r="A1563" s="8" t="s">
        <v>809</v>
      </c>
      <c r="B1563" s="8">
        <v>29.26</v>
      </c>
      <c r="C1563" s="8">
        <v>4.03</v>
      </c>
      <c r="D1563" s="8" t="s">
        <v>2380</v>
      </c>
      <c r="E1563" s="8" t="s">
        <v>2380</v>
      </c>
      <c r="F1563" s="8" t="s">
        <v>2380</v>
      </c>
      <c r="G1563" s="8">
        <v>1</v>
      </c>
      <c r="H1563" s="8" t="s">
        <v>2380</v>
      </c>
      <c r="I1563" s="12">
        <f t="shared" si="120"/>
        <v>1</v>
      </c>
      <c r="J1563" s="12" t="str">
        <f t="shared" si="121"/>
        <v>No</v>
      </c>
      <c r="K1563" s="12" t="str">
        <f t="shared" si="122"/>
        <v>No</v>
      </c>
      <c r="L1563" s="12" t="str">
        <f t="shared" si="123"/>
        <v>Overweight</v>
      </c>
      <c r="M1563" s="12" t="str">
        <f t="shared" si="124"/>
        <v>Normal</v>
      </c>
    </row>
    <row r="1564" spans="1:13" x14ac:dyDescent="0.3">
      <c r="A1564" s="8" t="s">
        <v>808</v>
      </c>
      <c r="B1564" s="8">
        <v>27.835000000000001</v>
      </c>
      <c r="C1564" s="8">
        <v>4.5599999999999996</v>
      </c>
      <c r="D1564" s="8" t="s">
        <v>2380</v>
      </c>
      <c r="E1564" s="8" t="s">
        <v>2380</v>
      </c>
      <c r="F1564" s="8" t="s">
        <v>2380</v>
      </c>
      <c r="G1564" s="8">
        <v>1</v>
      </c>
      <c r="H1564" s="8" t="s">
        <v>2380</v>
      </c>
      <c r="I1564" s="12">
        <f t="shared" si="120"/>
        <v>1</v>
      </c>
      <c r="J1564" s="12" t="str">
        <f t="shared" si="121"/>
        <v>No</v>
      </c>
      <c r="K1564" s="12" t="str">
        <f t="shared" si="122"/>
        <v>No</v>
      </c>
      <c r="L1564" s="12" t="str">
        <f t="shared" si="123"/>
        <v>Overweight</v>
      </c>
      <c r="M1564" s="12" t="str">
        <f t="shared" si="124"/>
        <v>Normal</v>
      </c>
    </row>
    <row r="1565" spans="1:13" x14ac:dyDescent="0.3">
      <c r="A1565" s="8" t="s">
        <v>807</v>
      </c>
      <c r="B1565" s="8">
        <v>46.53</v>
      </c>
      <c r="C1565" s="8">
        <v>5.38</v>
      </c>
      <c r="D1565" s="8" t="s">
        <v>2382</v>
      </c>
      <c r="E1565" s="8" t="s">
        <v>2380</v>
      </c>
      <c r="F1565" s="8" t="s">
        <v>2380</v>
      </c>
      <c r="G1565" s="8" t="s">
        <v>2381</v>
      </c>
      <c r="H1565" s="8" t="s">
        <v>2380</v>
      </c>
      <c r="I1565" s="12">
        <f t="shared" si="120"/>
        <v>0</v>
      </c>
      <c r="J1565" s="12" t="str">
        <f t="shared" si="121"/>
        <v>No</v>
      </c>
      <c r="K1565" s="12" t="str">
        <f t="shared" si="122"/>
        <v>Yes</v>
      </c>
      <c r="L1565" s="12" t="str">
        <f t="shared" si="123"/>
        <v>Obesity</v>
      </c>
      <c r="M1565" s="12" t="str">
        <f t="shared" si="124"/>
        <v>Normal</v>
      </c>
    </row>
    <row r="1566" spans="1:13" x14ac:dyDescent="0.3">
      <c r="A1566" s="8" t="s">
        <v>806</v>
      </c>
      <c r="B1566" s="8">
        <v>20.58</v>
      </c>
      <c r="C1566" s="8">
        <v>11.04</v>
      </c>
      <c r="D1566" s="8" t="s">
        <v>2382</v>
      </c>
      <c r="E1566" s="8" t="s">
        <v>2380</v>
      </c>
      <c r="F1566" s="8" t="s">
        <v>2380</v>
      </c>
      <c r="G1566" s="8">
        <v>1</v>
      </c>
      <c r="H1566" s="8" t="s">
        <v>2380</v>
      </c>
      <c r="I1566" s="12">
        <f t="shared" si="120"/>
        <v>1</v>
      </c>
      <c r="J1566" s="12" t="str">
        <f t="shared" si="121"/>
        <v>No</v>
      </c>
      <c r="K1566" s="12" t="str">
        <f t="shared" si="122"/>
        <v>Yes</v>
      </c>
      <c r="L1566" s="12" t="str">
        <f t="shared" si="123"/>
        <v>Normal Weight</v>
      </c>
      <c r="M1566" s="12" t="str">
        <f t="shared" si="124"/>
        <v>Diabetes</v>
      </c>
    </row>
    <row r="1567" spans="1:13" x14ac:dyDescent="0.3">
      <c r="A1567" s="8" t="s">
        <v>805</v>
      </c>
      <c r="B1567" s="8">
        <v>19.53</v>
      </c>
      <c r="C1567" s="8">
        <v>6.09</v>
      </c>
      <c r="D1567" s="8" t="s">
        <v>2382</v>
      </c>
      <c r="E1567" s="8" t="s">
        <v>2380</v>
      </c>
      <c r="F1567" s="8" t="s">
        <v>2380</v>
      </c>
      <c r="G1567" s="8" t="s">
        <v>2381</v>
      </c>
      <c r="H1567" s="8" t="s">
        <v>2380</v>
      </c>
      <c r="I1567" s="12">
        <f t="shared" si="120"/>
        <v>0</v>
      </c>
      <c r="J1567" s="12" t="str">
        <f t="shared" si="121"/>
        <v>No</v>
      </c>
      <c r="K1567" s="12" t="str">
        <f t="shared" si="122"/>
        <v>Yes</v>
      </c>
      <c r="L1567" s="12" t="str">
        <f t="shared" si="123"/>
        <v>Normal Weight</v>
      </c>
      <c r="M1567" s="12" t="str">
        <f t="shared" si="124"/>
        <v>Prediabetes</v>
      </c>
    </row>
    <row r="1568" spans="1:13" x14ac:dyDescent="0.3">
      <c r="A1568" s="8" t="s">
        <v>804</v>
      </c>
      <c r="B1568" s="8">
        <v>27.7</v>
      </c>
      <c r="C1568" s="8">
        <v>4.71</v>
      </c>
      <c r="D1568" s="8" t="s">
        <v>2380</v>
      </c>
      <c r="E1568" s="8" t="s">
        <v>2380</v>
      </c>
      <c r="F1568" s="8" t="s">
        <v>2380</v>
      </c>
      <c r="G1568" s="8">
        <v>1</v>
      </c>
      <c r="H1568" s="8" t="s">
        <v>2380</v>
      </c>
      <c r="I1568" s="12">
        <f t="shared" si="120"/>
        <v>1</v>
      </c>
      <c r="J1568" s="12" t="str">
        <f t="shared" si="121"/>
        <v>No</v>
      </c>
      <c r="K1568" s="12" t="str">
        <f t="shared" si="122"/>
        <v>No</v>
      </c>
      <c r="L1568" s="12" t="str">
        <f t="shared" si="123"/>
        <v>Overweight</v>
      </c>
      <c r="M1568" s="12" t="str">
        <f t="shared" si="124"/>
        <v>Normal</v>
      </c>
    </row>
    <row r="1569" spans="1:13" x14ac:dyDescent="0.3">
      <c r="A1569" s="8" t="s">
        <v>803</v>
      </c>
      <c r="B1569" s="8">
        <v>18.920000000000002</v>
      </c>
      <c r="C1569" s="8">
        <v>8.18</v>
      </c>
      <c r="D1569" s="8" t="s">
        <v>2380</v>
      </c>
      <c r="E1569" s="8" t="s">
        <v>2380</v>
      </c>
      <c r="F1569" s="8" t="s">
        <v>2380</v>
      </c>
      <c r="G1569" s="8" t="s">
        <v>2381</v>
      </c>
      <c r="H1569" s="8" t="s">
        <v>2380</v>
      </c>
      <c r="I1569" s="12">
        <f t="shared" si="120"/>
        <v>0</v>
      </c>
      <c r="J1569" s="12" t="str">
        <f t="shared" si="121"/>
        <v>No</v>
      </c>
      <c r="K1569" s="12" t="str">
        <f t="shared" si="122"/>
        <v>No</v>
      </c>
      <c r="L1569" s="12" t="str">
        <f t="shared" si="123"/>
        <v>Normal Weight</v>
      </c>
      <c r="M1569" s="12" t="str">
        <f t="shared" si="124"/>
        <v>Diabetes</v>
      </c>
    </row>
    <row r="1570" spans="1:13" x14ac:dyDescent="0.3">
      <c r="A1570" s="8" t="s">
        <v>802</v>
      </c>
      <c r="B1570" s="8">
        <v>17.760000000000002</v>
      </c>
      <c r="C1570" s="8">
        <v>11.18</v>
      </c>
      <c r="D1570" s="8" t="s">
        <v>2382</v>
      </c>
      <c r="E1570" s="8" t="s">
        <v>2380</v>
      </c>
      <c r="F1570" s="8" t="s">
        <v>2380</v>
      </c>
      <c r="G1570" s="8">
        <v>2</v>
      </c>
      <c r="H1570" s="8" t="s">
        <v>2380</v>
      </c>
      <c r="I1570" s="12">
        <f t="shared" si="120"/>
        <v>2</v>
      </c>
      <c r="J1570" s="12" t="str">
        <f t="shared" si="121"/>
        <v>No</v>
      </c>
      <c r="K1570" s="12" t="str">
        <f t="shared" si="122"/>
        <v>Yes</v>
      </c>
      <c r="L1570" s="12" t="str">
        <f t="shared" si="123"/>
        <v>Underweight</v>
      </c>
      <c r="M1570" s="12" t="str">
        <f t="shared" si="124"/>
        <v>Diabetes</v>
      </c>
    </row>
    <row r="1571" spans="1:13" x14ac:dyDescent="0.3">
      <c r="A1571" s="8" t="s">
        <v>801</v>
      </c>
      <c r="B1571" s="8">
        <v>29.83</v>
      </c>
      <c r="C1571" s="8">
        <v>5.03</v>
      </c>
      <c r="D1571" s="8" t="s">
        <v>2382</v>
      </c>
      <c r="E1571" s="8" t="s">
        <v>2380</v>
      </c>
      <c r="F1571" s="8" t="s">
        <v>2380</v>
      </c>
      <c r="G1571" s="8" t="s">
        <v>2381</v>
      </c>
      <c r="H1571" s="8" t="s">
        <v>2380</v>
      </c>
      <c r="I1571" s="12">
        <f t="shared" si="120"/>
        <v>0</v>
      </c>
      <c r="J1571" s="12" t="str">
        <f t="shared" si="121"/>
        <v>No</v>
      </c>
      <c r="K1571" s="12" t="str">
        <f t="shared" si="122"/>
        <v>Yes</v>
      </c>
      <c r="L1571" s="12" t="str">
        <f t="shared" si="123"/>
        <v>Overweight</v>
      </c>
      <c r="M1571" s="12" t="str">
        <f t="shared" si="124"/>
        <v>Normal</v>
      </c>
    </row>
    <row r="1572" spans="1:13" x14ac:dyDescent="0.3">
      <c r="A1572" s="8" t="s">
        <v>800</v>
      </c>
      <c r="B1572" s="8">
        <v>23.465</v>
      </c>
      <c r="C1572" s="8">
        <v>5.56</v>
      </c>
      <c r="D1572" s="8" t="s">
        <v>2380</v>
      </c>
      <c r="E1572" s="8" t="s">
        <v>2380</v>
      </c>
      <c r="F1572" s="8" t="s">
        <v>2380</v>
      </c>
      <c r="G1572" s="8">
        <v>1</v>
      </c>
      <c r="H1572" s="8" t="s">
        <v>2380</v>
      </c>
      <c r="I1572" s="12">
        <f t="shared" si="120"/>
        <v>1</v>
      </c>
      <c r="J1572" s="12" t="str">
        <f t="shared" si="121"/>
        <v>No</v>
      </c>
      <c r="K1572" s="12" t="str">
        <f t="shared" si="122"/>
        <v>No</v>
      </c>
      <c r="L1572" s="12" t="str">
        <f t="shared" si="123"/>
        <v>Normal Weight</v>
      </c>
      <c r="M1572" s="12" t="str">
        <f t="shared" si="124"/>
        <v>Normal</v>
      </c>
    </row>
    <row r="1573" spans="1:13" x14ac:dyDescent="0.3">
      <c r="A1573" s="8" t="s">
        <v>799</v>
      </c>
      <c r="B1573" s="8">
        <v>29.355</v>
      </c>
      <c r="C1573" s="8">
        <v>4.33</v>
      </c>
      <c r="D1573" s="8" t="s">
        <v>2380</v>
      </c>
      <c r="E1573" s="8" t="s">
        <v>2380</v>
      </c>
      <c r="F1573" s="8" t="s">
        <v>2380</v>
      </c>
      <c r="G1573" s="8" t="s">
        <v>2381</v>
      </c>
      <c r="H1573" s="8" t="s">
        <v>2380</v>
      </c>
      <c r="I1573" s="12">
        <f t="shared" si="120"/>
        <v>0</v>
      </c>
      <c r="J1573" s="12" t="str">
        <f t="shared" si="121"/>
        <v>No</v>
      </c>
      <c r="K1573" s="12" t="str">
        <f t="shared" si="122"/>
        <v>No</v>
      </c>
      <c r="L1573" s="12" t="str">
        <f t="shared" si="123"/>
        <v>Overweight</v>
      </c>
      <c r="M1573" s="12" t="str">
        <f t="shared" si="124"/>
        <v>Normal</v>
      </c>
    </row>
    <row r="1574" spans="1:13" x14ac:dyDescent="0.3">
      <c r="A1574" s="8" t="s">
        <v>798</v>
      </c>
      <c r="B1574" s="8">
        <v>35.49</v>
      </c>
      <c r="C1574" s="8">
        <v>5.21</v>
      </c>
      <c r="D1574" s="8" t="s">
        <v>2382</v>
      </c>
      <c r="E1574" s="8" t="s">
        <v>2380</v>
      </c>
      <c r="F1574" s="8" t="s">
        <v>2383</v>
      </c>
      <c r="G1574" s="8">
        <v>1</v>
      </c>
      <c r="H1574" s="8" t="s">
        <v>2380</v>
      </c>
      <c r="I1574" s="12">
        <f t="shared" si="120"/>
        <v>1</v>
      </c>
      <c r="J1574" s="12" t="str">
        <f t="shared" si="121"/>
        <v>No</v>
      </c>
      <c r="K1574" s="12" t="str">
        <f t="shared" si="122"/>
        <v>Yes</v>
      </c>
      <c r="L1574" s="12" t="str">
        <f t="shared" si="123"/>
        <v>Obesity</v>
      </c>
      <c r="M1574" s="12" t="str">
        <f t="shared" si="124"/>
        <v>Normal</v>
      </c>
    </row>
    <row r="1575" spans="1:13" x14ac:dyDescent="0.3">
      <c r="A1575" s="8" t="s">
        <v>797</v>
      </c>
      <c r="B1575" s="8">
        <v>26.315000000000001</v>
      </c>
      <c r="C1575" s="8">
        <v>5.89</v>
      </c>
      <c r="D1575" s="8" t="s">
        <v>2380</v>
      </c>
      <c r="E1575" s="8" t="s">
        <v>2380</v>
      </c>
      <c r="F1575" s="8" t="s">
        <v>2380</v>
      </c>
      <c r="G1575" s="8" t="s">
        <v>2381</v>
      </c>
      <c r="H1575" s="8" t="s">
        <v>2380</v>
      </c>
      <c r="I1575" s="12">
        <f t="shared" si="120"/>
        <v>0</v>
      </c>
      <c r="J1575" s="12" t="str">
        <f t="shared" si="121"/>
        <v>No</v>
      </c>
      <c r="K1575" s="12" t="str">
        <f t="shared" si="122"/>
        <v>No</v>
      </c>
      <c r="L1575" s="12" t="str">
        <f t="shared" si="123"/>
        <v>Overweight</v>
      </c>
      <c r="M1575" s="12" t="str">
        <f t="shared" si="124"/>
        <v>Prediabetes</v>
      </c>
    </row>
    <row r="1576" spans="1:13" x14ac:dyDescent="0.3">
      <c r="A1576" s="8" t="s">
        <v>796</v>
      </c>
      <c r="B1576" s="8">
        <v>19.79</v>
      </c>
      <c r="C1576" s="8">
        <v>4.8099999999999996</v>
      </c>
      <c r="D1576" s="8" t="s">
        <v>2382</v>
      </c>
      <c r="E1576" s="8" t="s">
        <v>2380</v>
      </c>
      <c r="F1576" s="8" t="s">
        <v>2380</v>
      </c>
      <c r="G1576" s="8" t="s">
        <v>2381</v>
      </c>
      <c r="H1576" s="8" t="s">
        <v>2380</v>
      </c>
      <c r="I1576" s="12">
        <f t="shared" si="120"/>
        <v>0</v>
      </c>
      <c r="J1576" s="12" t="str">
        <f t="shared" si="121"/>
        <v>No</v>
      </c>
      <c r="K1576" s="12" t="str">
        <f t="shared" si="122"/>
        <v>Yes</v>
      </c>
      <c r="L1576" s="12" t="str">
        <f t="shared" si="123"/>
        <v>Normal Weight</v>
      </c>
      <c r="M1576" s="12" t="str">
        <f t="shared" si="124"/>
        <v>Normal</v>
      </c>
    </row>
    <row r="1577" spans="1:13" x14ac:dyDescent="0.3">
      <c r="A1577" s="8" t="s">
        <v>795</v>
      </c>
      <c r="B1577" s="8">
        <v>40.564999999999998</v>
      </c>
      <c r="C1577" s="8">
        <v>5.66</v>
      </c>
      <c r="D1577" s="8" t="s">
        <v>2380</v>
      </c>
      <c r="E1577" s="8" t="s">
        <v>2380</v>
      </c>
      <c r="F1577" s="8" t="s">
        <v>2380</v>
      </c>
      <c r="G1577" s="8">
        <v>1</v>
      </c>
      <c r="H1577" s="8" t="s">
        <v>2380</v>
      </c>
      <c r="I1577" s="12">
        <f t="shared" si="120"/>
        <v>1</v>
      </c>
      <c r="J1577" s="12" t="str">
        <f t="shared" si="121"/>
        <v>No</v>
      </c>
      <c r="K1577" s="12" t="str">
        <f t="shared" si="122"/>
        <v>No</v>
      </c>
      <c r="L1577" s="12" t="str">
        <f t="shared" si="123"/>
        <v>Obesity</v>
      </c>
      <c r="M1577" s="12" t="str">
        <f t="shared" si="124"/>
        <v>Normal</v>
      </c>
    </row>
    <row r="1578" spans="1:13" x14ac:dyDescent="0.3">
      <c r="A1578" s="8" t="s">
        <v>794</v>
      </c>
      <c r="B1578" s="8">
        <v>18.03</v>
      </c>
      <c r="C1578" s="8">
        <v>10.66</v>
      </c>
      <c r="D1578" s="8" t="s">
        <v>2382</v>
      </c>
      <c r="E1578" s="8" t="s">
        <v>2380</v>
      </c>
      <c r="F1578" s="8" t="s">
        <v>2380</v>
      </c>
      <c r="G1578" s="8">
        <v>2</v>
      </c>
      <c r="H1578" s="8" t="s">
        <v>2380</v>
      </c>
      <c r="I1578" s="12">
        <f t="shared" si="120"/>
        <v>2</v>
      </c>
      <c r="J1578" s="12" t="str">
        <f t="shared" si="121"/>
        <v>No</v>
      </c>
      <c r="K1578" s="12" t="str">
        <f t="shared" si="122"/>
        <v>Yes</v>
      </c>
      <c r="L1578" s="12" t="str">
        <f t="shared" si="123"/>
        <v>Underweight</v>
      </c>
      <c r="M1578" s="12" t="str">
        <f t="shared" si="124"/>
        <v>Diabetes</v>
      </c>
    </row>
    <row r="1579" spans="1:13" x14ac:dyDescent="0.3">
      <c r="A1579" s="8" t="s">
        <v>793</v>
      </c>
      <c r="B1579" s="8">
        <v>34.65</v>
      </c>
      <c r="C1579" s="8">
        <v>5.98</v>
      </c>
      <c r="D1579" s="8" t="s">
        <v>2382</v>
      </c>
      <c r="E1579" s="8" t="s">
        <v>2380</v>
      </c>
      <c r="F1579" s="8" t="s">
        <v>2380</v>
      </c>
      <c r="G1579" s="8" t="s">
        <v>2381</v>
      </c>
      <c r="H1579" s="8" t="s">
        <v>2380</v>
      </c>
      <c r="I1579" s="12">
        <f t="shared" si="120"/>
        <v>0</v>
      </c>
      <c r="J1579" s="12" t="str">
        <f t="shared" si="121"/>
        <v>No</v>
      </c>
      <c r="K1579" s="12" t="str">
        <f t="shared" si="122"/>
        <v>Yes</v>
      </c>
      <c r="L1579" s="12" t="str">
        <f t="shared" si="123"/>
        <v>Obesity</v>
      </c>
      <c r="M1579" s="12" t="str">
        <f t="shared" si="124"/>
        <v>Prediabetes</v>
      </c>
    </row>
    <row r="1580" spans="1:13" x14ac:dyDescent="0.3">
      <c r="A1580" s="8" t="s">
        <v>792</v>
      </c>
      <c r="B1580" s="8">
        <v>42.94</v>
      </c>
      <c r="C1580" s="8">
        <v>4.34</v>
      </c>
      <c r="D1580" s="8" t="s">
        <v>2380</v>
      </c>
      <c r="E1580" s="8" t="s">
        <v>2380</v>
      </c>
      <c r="F1580" s="8" t="s">
        <v>2380</v>
      </c>
      <c r="G1580" s="8" t="s">
        <v>2381</v>
      </c>
      <c r="H1580" s="8" t="s">
        <v>2380</v>
      </c>
      <c r="I1580" s="12">
        <f t="shared" si="120"/>
        <v>0</v>
      </c>
      <c r="J1580" s="12" t="str">
        <f t="shared" si="121"/>
        <v>No</v>
      </c>
      <c r="K1580" s="12" t="str">
        <f t="shared" si="122"/>
        <v>No</v>
      </c>
      <c r="L1580" s="12" t="str">
        <f t="shared" si="123"/>
        <v>Obesity</v>
      </c>
      <c r="M1580" s="12" t="str">
        <f t="shared" si="124"/>
        <v>Normal</v>
      </c>
    </row>
    <row r="1581" spans="1:13" x14ac:dyDescent="0.3">
      <c r="A1581" s="8" t="s">
        <v>791</v>
      </c>
      <c r="B1581" s="8">
        <v>31.254999999999999</v>
      </c>
      <c r="C1581" s="8">
        <v>5.17</v>
      </c>
      <c r="D1581" s="8" t="s">
        <v>2380</v>
      </c>
      <c r="E1581" s="8" t="s">
        <v>2380</v>
      </c>
      <c r="F1581" s="8" t="s">
        <v>2380</v>
      </c>
      <c r="G1581" s="8" t="s">
        <v>2381</v>
      </c>
      <c r="H1581" s="8" t="s">
        <v>2380</v>
      </c>
      <c r="I1581" s="12">
        <f t="shared" si="120"/>
        <v>0</v>
      </c>
      <c r="J1581" s="12" t="str">
        <f t="shared" si="121"/>
        <v>No</v>
      </c>
      <c r="K1581" s="12" t="str">
        <f t="shared" si="122"/>
        <v>No</v>
      </c>
      <c r="L1581" s="12" t="str">
        <f t="shared" si="123"/>
        <v>Obesity</v>
      </c>
      <c r="M1581" s="12" t="str">
        <f t="shared" si="124"/>
        <v>Normal</v>
      </c>
    </row>
    <row r="1582" spans="1:13" x14ac:dyDescent="0.3">
      <c r="A1582" s="8" t="s">
        <v>790</v>
      </c>
      <c r="B1582" s="8">
        <v>45.43</v>
      </c>
      <c r="C1582" s="8">
        <v>4.2300000000000004</v>
      </c>
      <c r="D1582" s="8" t="s">
        <v>2382</v>
      </c>
      <c r="E1582" s="8" t="s">
        <v>2380</v>
      </c>
      <c r="F1582" s="8" t="s">
        <v>2383</v>
      </c>
      <c r="G1582" s="8">
        <v>1</v>
      </c>
      <c r="H1582" s="8" t="s">
        <v>2380</v>
      </c>
      <c r="I1582" s="12">
        <f t="shared" si="120"/>
        <v>1</v>
      </c>
      <c r="J1582" s="12" t="str">
        <f t="shared" si="121"/>
        <v>No</v>
      </c>
      <c r="K1582" s="12" t="str">
        <f t="shared" si="122"/>
        <v>Yes</v>
      </c>
      <c r="L1582" s="12" t="str">
        <f t="shared" si="123"/>
        <v>Obesity</v>
      </c>
      <c r="M1582" s="12" t="str">
        <f t="shared" si="124"/>
        <v>Normal</v>
      </c>
    </row>
    <row r="1583" spans="1:13" x14ac:dyDescent="0.3">
      <c r="A1583" s="8" t="s">
        <v>789</v>
      </c>
      <c r="B1583" s="8">
        <v>32.340000000000003</v>
      </c>
      <c r="C1583" s="8">
        <v>4.88</v>
      </c>
      <c r="D1583" s="8" t="s">
        <v>2382</v>
      </c>
      <c r="E1583" s="8" t="s">
        <v>2380</v>
      </c>
      <c r="F1583" s="8" t="s">
        <v>2383</v>
      </c>
      <c r="G1583" s="8">
        <v>1</v>
      </c>
      <c r="H1583" s="8" t="s">
        <v>2380</v>
      </c>
      <c r="I1583" s="12">
        <f t="shared" si="120"/>
        <v>1</v>
      </c>
      <c r="J1583" s="12" t="str">
        <f t="shared" si="121"/>
        <v>No</v>
      </c>
      <c r="K1583" s="12" t="str">
        <f t="shared" si="122"/>
        <v>Yes</v>
      </c>
      <c r="L1583" s="12" t="str">
        <f t="shared" si="123"/>
        <v>Obesity</v>
      </c>
      <c r="M1583" s="12" t="str">
        <f t="shared" si="124"/>
        <v>Normal</v>
      </c>
    </row>
    <row r="1584" spans="1:13" x14ac:dyDescent="0.3">
      <c r="A1584" s="8" t="s">
        <v>788</v>
      </c>
      <c r="B1584" s="8">
        <v>25.46</v>
      </c>
      <c r="C1584" s="8">
        <v>9.7100000000000009</v>
      </c>
      <c r="D1584" s="8" t="s">
        <v>2382</v>
      </c>
      <c r="E1584" s="8" t="s">
        <v>2380</v>
      </c>
      <c r="F1584" s="8" t="s">
        <v>2380</v>
      </c>
      <c r="G1584" s="8">
        <v>1</v>
      </c>
      <c r="H1584" s="8" t="s">
        <v>2380</v>
      </c>
      <c r="I1584" s="12">
        <f t="shared" si="120"/>
        <v>1</v>
      </c>
      <c r="J1584" s="12" t="str">
        <f t="shared" si="121"/>
        <v>No</v>
      </c>
      <c r="K1584" s="12" t="str">
        <f t="shared" si="122"/>
        <v>Yes</v>
      </c>
      <c r="L1584" s="12" t="str">
        <f t="shared" si="123"/>
        <v>Overweight</v>
      </c>
      <c r="M1584" s="12" t="str">
        <f t="shared" si="124"/>
        <v>Diabetes</v>
      </c>
    </row>
    <row r="1585" spans="1:13" x14ac:dyDescent="0.3">
      <c r="A1585" s="8" t="s">
        <v>787</v>
      </c>
      <c r="B1585" s="8">
        <v>37.145000000000003</v>
      </c>
      <c r="C1585" s="8">
        <v>5.32</v>
      </c>
      <c r="D1585" s="8" t="s">
        <v>2380</v>
      </c>
      <c r="E1585" s="8" t="s">
        <v>2380</v>
      </c>
      <c r="F1585" s="8" t="s">
        <v>2380</v>
      </c>
      <c r="G1585" s="8" t="s">
        <v>2381</v>
      </c>
      <c r="H1585" s="8" t="s">
        <v>2380</v>
      </c>
      <c r="I1585" s="12">
        <f t="shared" si="120"/>
        <v>0</v>
      </c>
      <c r="J1585" s="12" t="str">
        <f t="shared" si="121"/>
        <v>No</v>
      </c>
      <c r="K1585" s="12" t="str">
        <f t="shared" si="122"/>
        <v>No</v>
      </c>
      <c r="L1585" s="12" t="str">
        <f t="shared" si="123"/>
        <v>Obesity</v>
      </c>
      <c r="M1585" s="12" t="str">
        <f t="shared" si="124"/>
        <v>Normal</v>
      </c>
    </row>
    <row r="1586" spans="1:13" x14ac:dyDescent="0.3">
      <c r="A1586" s="8" t="s">
        <v>786</v>
      </c>
      <c r="B1586" s="8">
        <v>30.8</v>
      </c>
      <c r="C1586" s="8">
        <v>5.83</v>
      </c>
      <c r="D1586" s="8" t="s">
        <v>2382</v>
      </c>
      <c r="E1586" s="8" t="s">
        <v>2380</v>
      </c>
      <c r="F1586" s="8" t="s">
        <v>2380</v>
      </c>
      <c r="G1586" s="8" t="s">
        <v>2381</v>
      </c>
      <c r="H1586" s="8" t="s">
        <v>2380</v>
      </c>
      <c r="I1586" s="12">
        <f t="shared" si="120"/>
        <v>0</v>
      </c>
      <c r="J1586" s="12" t="str">
        <f t="shared" si="121"/>
        <v>No</v>
      </c>
      <c r="K1586" s="12" t="str">
        <f t="shared" si="122"/>
        <v>Yes</v>
      </c>
      <c r="L1586" s="12" t="str">
        <f t="shared" si="123"/>
        <v>Obesity</v>
      </c>
      <c r="M1586" s="12" t="str">
        <f t="shared" si="124"/>
        <v>Prediabetes</v>
      </c>
    </row>
    <row r="1587" spans="1:13" x14ac:dyDescent="0.3">
      <c r="A1587" s="8" t="s">
        <v>785</v>
      </c>
      <c r="B1587" s="8">
        <v>29.5</v>
      </c>
      <c r="C1587" s="8">
        <v>5.54</v>
      </c>
      <c r="D1587" s="8" t="s">
        <v>2382</v>
      </c>
      <c r="E1587" s="8" t="s">
        <v>2380</v>
      </c>
      <c r="F1587" s="8" t="s">
        <v>2380</v>
      </c>
      <c r="G1587" s="8" t="s">
        <v>2381</v>
      </c>
      <c r="H1587" s="8" t="s">
        <v>2380</v>
      </c>
      <c r="I1587" s="12">
        <f t="shared" si="120"/>
        <v>0</v>
      </c>
      <c r="J1587" s="12" t="str">
        <f t="shared" si="121"/>
        <v>No</v>
      </c>
      <c r="K1587" s="12" t="str">
        <f t="shared" si="122"/>
        <v>Yes</v>
      </c>
      <c r="L1587" s="12" t="str">
        <f t="shared" si="123"/>
        <v>Overweight</v>
      </c>
      <c r="M1587" s="12" t="str">
        <f t="shared" si="124"/>
        <v>Normal</v>
      </c>
    </row>
    <row r="1588" spans="1:13" x14ac:dyDescent="0.3">
      <c r="A1588" s="8" t="s">
        <v>784</v>
      </c>
      <c r="B1588" s="8">
        <v>43.39</v>
      </c>
      <c r="C1588" s="8">
        <v>5.85</v>
      </c>
      <c r="D1588" s="8" t="s">
        <v>2380</v>
      </c>
      <c r="E1588" s="8" t="s">
        <v>2382</v>
      </c>
      <c r="F1588" s="8" t="s">
        <v>2380</v>
      </c>
      <c r="G1588" s="8">
        <v>1</v>
      </c>
      <c r="H1588" s="8" t="s">
        <v>2380</v>
      </c>
      <c r="I1588" s="12">
        <f t="shared" si="120"/>
        <v>1</v>
      </c>
      <c r="J1588" s="12" t="str">
        <f t="shared" si="121"/>
        <v>No</v>
      </c>
      <c r="K1588" s="12" t="str">
        <f t="shared" si="122"/>
        <v>No</v>
      </c>
      <c r="L1588" s="12" t="str">
        <f t="shared" si="123"/>
        <v>Obesity</v>
      </c>
      <c r="M1588" s="12" t="str">
        <f t="shared" si="124"/>
        <v>Prediabetes</v>
      </c>
    </row>
    <row r="1589" spans="1:13" x14ac:dyDescent="0.3">
      <c r="A1589" s="8" t="s">
        <v>783</v>
      </c>
      <c r="B1589" s="8">
        <v>15.08</v>
      </c>
      <c r="C1589" s="8">
        <v>4.8499999999999996</v>
      </c>
      <c r="D1589" s="8" t="s">
        <v>2382</v>
      </c>
      <c r="E1589" s="8" t="s">
        <v>2380</v>
      </c>
      <c r="F1589" s="8" t="s">
        <v>2383</v>
      </c>
      <c r="G1589" s="8">
        <v>1</v>
      </c>
      <c r="H1589" s="8" t="s">
        <v>2380</v>
      </c>
      <c r="I1589" s="12">
        <f t="shared" si="120"/>
        <v>1</v>
      </c>
      <c r="J1589" s="12" t="str">
        <f t="shared" si="121"/>
        <v>No</v>
      </c>
      <c r="K1589" s="12" t="str">
        <f t="shared" si="122"/>
        <v>Yes</v>
      </c>
      <c r="L1589" s="12" t="str">
        <f t="shared" si="123"/>
        <v>Underweight</v>
      </c>
      <c r="M1589" s="12" t="str">
        <f t="shared" si="124"/>
        <v>Normal</v>
      </c>
    </row>
    <row r="1590" spans="1:13" x14ac:dyDescent="0.3">
      <c r="A1590" s="8" t="s">
        <v>782</v>
      </c>
      <c r="B1590" s="8">
        <v>20.48</v>
      </c>
      <c r="C1590" s="8">
        <v>11.09</v>
      </c>
      <c r="D1590" s="8" t="s">
        <v>2380</v>
      </c>
      <c r="E1590" s="8" t="s">
        <v>2380</v>
      </c>
      <c r="F1590" s="8" t="s">
        <v>2380</v>
      </c>
      <c r="G1590" s="8" t="s">
        <v>2381</v>
      </c>
      <c r="H1590" s="8" t="s">
        <v>2380</v>
      </c>
      <c r="I1590" s="12">
        <f t="shared" si="120"/>
        <v>0</v>
      </c>
      <c r="J1590" s="12" t="str">
        <f t="shared" si="121"/>
        <v>No</v>
      </c>
      <c r="K1590" s="12" t="str">
        <f t="shared" si="122"/>
        <v>No</v>
      </c>
      <c r="L1590" s="12" t="str">
        <f t="shared" si="123"/>
        <v>Normal Weight</v>
      </c>
      <c r="M1590" s="12" t="str">
        <f t="shared" si="124"/>
        <v>Diabetes</v>
      </c>
    </row>
    <row r="1591" spans="1:13" x14ac:dyDescent="0.3">
      <c r="A1591" s="8" t="s">
        <v>781</v>
      </c>
      <c r="B1591" s="8">
        <v>34.450000000000003</v>
      </c>
      <c r="C1591" s="8">
        <v>5.58</v>
      </c>
      <c r="D1591" s="8" t="s">
        <v>2382</v>
      </c>
      <c r="E1591" s="8" t="s">
        <v>2380</v>
      </c>
      <c r="F1591" s="8" t="s">
        <v>2380</v>
      </c>
      <c r="G1591" s="8" t="s">
        <v>2381</v>
      </c>
      <c r="H1591" s="8" t="s">
        <v>2380</v>
      </c>
      <c r="I1591" s="12">
        <f t="shared" si="120"/>
        <v>0</v>
      </c>
      <c r="J1591" s="12" t="str">
        <f t="shared" si="121"/>
        <v>No</v>
      </c>
      <c r="K1591" s="12" t="str">
        <f t="shared" si="122"/>
        <v>Yes</v>
      </c>
      <c r="L1591" s="12" t="str">
        <f t="shared" si="123"/>
        <v>Obesity</v>
      </c>
      <c r="M1591" s="12" t="str">
        <f t="shared" si="124"/>
        <v>Normal</v>
      </c>
    </row>
    <row r="1592" spans="1:13" x14ac:dyDescent="0.3">
      <c r="A1592" s="8" t="s">
        <v>780</v>
      </c>
      <c r="B1592" s="8">
        <v>34.21</v>
      </c>
      <c r="C1592" s="8">
        <v>9.7200000000000006</v>
      </c>
      <c r="D1592" s="8" t="s">
        <v>2382</v>
      </c>
      <c r="E1592" s="8" t="s">
        <v>2380</v>
      </c>
      <c r="F1592" s="8" t="s">
        <v>2380</v>
      </c>
      <c r="G1592" s="8" t="s">
        <v>2381</v>
      </c>
      <c r="H1592" s="8" t="s">
        <v>2380</v>
      </c>
      <c r="I1592" s="12">
        <f t="shared" si="120"/>
        <v>0</v>
      </c>
      <c r="J1592" s="12" t="str">
        <f t="shared" si="121"/>
        <v>No</v>
      </c>
      <c r="K1592" s="12" t="str">
        <f t="shared" si="122"/>
        <v>Yes</v>
      </c>
      <c r="L1592" s="12" t="str">
        <f t="shared" si="123"/>
        <v>Obesity</v>
      </c>
      <c r="M1592" s="12" t="str">
        <f t="shared" si="124"/>
        <v>Diabetes</v>
      </c>
    </row>
    <row r="1593" spans="1:13" x14ac:dyDescent="0.3">
      <c r="A1593" s="8" t="s">
        <v>779</v>
      </c>
      <c r="B1593" s="8">
        <v>28.8</v>
      </c>
      <c r="C1593" s="8">
        <v>11.41</v>
      </c>
      <c r="D1593" s="8" t="s">
        <v>2382</v>
      </c>
      <c r="E1593" s="8" t="s">
        <v>2380</v>
      </c>
      <c r="F1593" s="8" t="s">
        <v>2380</v>
      </c>
      <c r="G1593" s="8" t="s">
        <v>2381</v>
      </c>
      <c r="H1593" s="8" t="s">
        <v>2380</v>
      </c>
      <c r="I1593" s="12">
        <f t="shared" si="120"/>
        <v>0</v>
      </c>
      <c r="J1593" s="12" t="str">
        <f t="shared" si="121"/>
        <v>No</v>
      </c>
      <c r="K1593" s="12" t="str">
        <f t="shared" si="122"/>
        <v>Yes</v>
      </c>
      <c r="L1593" s="12" t="str">
        <f t="shared" si="123"/>
        <v>Overweight</v>
      </c>
      <c r="M1593" s="12" t="str">
        <f t="shared" si="124"/>
        <v>Diabetes</v>
      </c>
    </row>
    <row r="1594" spans="1:13" x14ac:dyDescent="0.3">
      <c r="A1594" s="8" t="s">
        <v>778</v>
      </c>
      <c r="B1594" s="8">
        <v>31.74</v>
      </c>
      <c r="C1594" s="8">
        <v>4.46</v>
      </c>
      <c r="D1594" s="8" t="s">
        <v>2380</v>
      </c>
      <c r="E1594" s="8" t="s">
        <v>2380</v>
      </c>
      <c r="F1594" s="8" t="s">
        <v>2383</v>
      </c>
      <c r="G1594" s="8">
        <v>1</v>
      </c>
      <c r="H1594" s="8" t="s">
        <v>2380</v>
      </c>
      <c r="I1594" s="12">
        <f t="shared" si="120"/>
        <v>1</v>
      </c>
      <c r="J1594" s="12" t="str">
        <f t="shared" si="121"/>
        <v>No</v>
      </c>
      <c r="K1594" s="12" t="str">
        <f t="shared" si="122"/>
        <v>No</v>
      </c>
      <c r="L1594" s="12" t="str">
        <f t="shared" si="123"/>
        <v>Obesity</v>
      </c>
      <c r="M1594" s="12" t="str">
        <f t="shared" si="124"/>
        <v>Normal</v>
      </c>
    </row>
    <row r="1595" spans="1:13" x14ac:dyDescent="0.3">
      <c r="A1595" s="8" t="s">
        <v>777</v>
      </c>
      <c r="B1595" s="8">
        <v>21.78</v>
      </c>
      <c r="C1595" s="8">
        <v>9.31</v>
      </c>
      <c r="D1595" s="8" t="s">
        <v>2382</v>
      </c>
      <c r="E1595" s="8" t="s">
        <v>2380</v>
      </c>
      <c r="F1595" s="8" t="s">
        <v>2380</v>
      </c>
      <c r="G1595" s="8" t="s">
        <v>2381</v>
      </c>
      <c r="H1595" s="8" t="s">
        <v>2380</v>
      </c>
      <c r="I1595" s="12">
        <f t="shared" si="120"/>
        <v>0</v>
      </c>
      <c r="J1595" s="12" t="str">
        <f t="shared" si="121"/>
        <v>No</v>
      </c>
      <c r="K1595" s="12" t="str">
        <f t="shared" si="122"/>
        <v>Yes</v>
      </c>
      <c r="L1595" s="12" t="str">
        <f t="shared" si="123"/>
        <v>Normal Weight</v>
      </c>
      <c r="M1595" s="12" t="str">
        <f t="shared" si="124"/>
        <v>Diabetes</v>
      </c>
    </row>
    <row r="1596" spans="1:13" x14ac:dyDescent="0.3">
      <c r="A1596" s="8" t="s">
        <v>776</v>
      </c>
      <c r="B1596" s="8">
        <v>23.75</v>
      </c>
      <c r="C1596" s="8">
        <v>5.03</v>
      </c>
      <c r="D1596" s="8" t="s">
        <v>2380</v>
      </c>
      <c r="E1596" s="8" t="s">
        <v>2380</v>
      </c>
      <c r="F1596" s="8" t="s">
        <v>2380</v>
      </c>
      <c r="G1596" s="8">
        <v>1</v>
      </c>
      <c r="H1596" s="8" t="s">
        <v>2380</v>
      </c>
      <c r="I1596" s="12">
        <f t="shared" si="120"/>
        <v>1</v>
      </c>
      <c r="J1596" s="12" t="str">
        <f t="shared" si="121"/>
        <v>No</v>
      </c>
      <c r="K1596" s="12" t="str">
        <f t="shared" si="122"/>
        <v>No</v>
      </c>
      <c r="L1596" s="12" t="str">
        <f t="shared" si="123"/>
        <v>Normal Weight</v>
      </c>
      <c r="M1596" s="12" t="str">
        <f t="shared" si="124"/>
        <v>Normal</v>
      </c>
    </row>
    <row r="1597" spans="1:13" x14ac:dyDescent="0.3">
      <c r="A1597" s="8" t="s">
        <v>775</v>
      </c>
      <c r="B1597" s="8">
        <v>33.21</v>
      </c>
      <c r="C1597" s="8">
        <v>5.07</v>
      </c>
      <c r="D1597" s="8" t="s">
        <v>2382</v>
      </c>
      <c r="E1597" s="8" t="s">
        <v>2380</v>
      </c>
      <c r="F1597" s="8" t="s">
        <v>2380</v>
      </c>
      <c r="G1597" s="8">
        <v>1</v>
      </c>
      <c r="H1597" s="8" t="s">
        <v>2380</v>
      </c>
      <c r="I1597" s="12">
        <f t="shared" si="120"/>
        <v>1</v>
      </c>
      <c r="J1597" s="12" t="str">
        <f t="shared" si="121"/>
        <v>No</v>
      </c>
      <c r="K1597" s="12" t="str">
        <f t="shared" si="122"/>
        <v>Yes</v>
      </c>
      <c r="L1597" s="12" t="str">
        <f t="shared" si="123"/>
        <v>Obesity</v>
      </c>
      <c r="M1597" s="12" t="str">
        <f t="shared" si="124"/>
        <v>Normal</v>
      </c>
    </row>
    <row r="1598" spans="1:13" x14ac:dyDescent="0.3">
      <c r="A1598" s="8" t="s">
        <v>774</v>
      </c>
      <c r="B1598" s="8">
        <v>17.7</v>
      </c>
      <c r="C1598" s="8">
        <v>10.42</v>
      </c>
      <c r="D1598" s="8" t="s">
        <v>2382</v>
      </c>
      <c r="E1598" s="8" t="s">
        <v>2380</v>
      </c>
      <c r="F1598" s="8" t="s">
        <v>2380</v>
      </c>
      <c r="G1598" s="8">
        <v>2</v>
      </c>
      <c r="H1598" s="8" t="s">
        <v>2380</v>
      </c>
      <c r="I1598" s="12">
        <f t="shared" si="120"/>
        <v>2</v>
      </c>
      <c r="J1598" s="12" t="str">
        <f t="shared" si="121"/>
        <v>No</v>
      </c>
      <c r="K1598" s="12" t="str">
        <f t="shared" si="122"/>
        <v>Yes</v>
      </c>
      <c r="L1598" s="12" t="str">
        <f t="shared" si="123"/>
        <v>Underweight</v>
      </c>
      <c r="M1598" s="12" t="str">
        <f t="shared" si="124"/>
        <v>Diabetes</v>
      </c>
    </row>
    <row r="1599" spans="1:13" x14ac:dyDescent="0.3">
      <c r="A1599" s="8" t="s">
        <v>773</v>
      </c>
      <c r="B1599" s="8">
        <v>17.2</v>
      </c>
      <c r="C1599" s="8">
        <v>6.45</v>
      </c>
      <c r="D1599" s="8" t="s">
        <v>2380</v>
      </c>
      <c r="E1599" s="8" t="s">
        <v>2380</v>
      </c>
      <c r="F1599" s="8" t="s">
        <v>2380</v>
      </c>
      <c r="G1599" s="8">
        <v>2</v>
      </c>
      <c r="H1599" s="8" t="s">
        <v>2380</v>
      </c>
      <c r="I1599" s="12">
        <f t="shared" si="120"/>
        <v>2</v>
      </c>
      <c r="J1599" s="12" t="str">
        <f t="shared" si="121"/>
        <v>No</v>
      </c>
      <c r="K1599" s="12" t="str">
        <f t="shared" si="122"/>
        <v>No</v>
      </c>
      <c r="L1599" s="12" t="str">
        <f t="shared" si="123"/>
        <v>Underweight</v>
      </c>
      <c r="M1599" s="12" t="str">
        <f t="shared" si="124"/>
        <v>Prediabetes</v>
      </c>
    </row>
    <row r="1600" spans="1:13" x14ac:dyDescent="0.3">
      <c r="A1600" s="8" t="s">
        <v>772</v>
      </c>
      <c r="B1600" s="8">
        <v>19.21</v>
      </c>
      <c r="C1600" s="8">
        <v>5.52</v>
      </c>
      <c r="D1600" s="8" t="s">
        <v>2380</v>
      </c>
      <c r="E1600" s="8" t="s">
        <v>2380</v>
      </c>
      <c r="F1600" s="8" t="s">
        <v>2380</v>
      </c>
      <c r="G1600" s="8">
        <v>2</v>
      </c>
      <c r="H1600" s="8" t="s">
        <v>2380</v>
      </c>
      <c r="I1600" s="12">
        <f t="shared" si="120"/>
        <v>2</v>
      </c>
      <c r="J1600" s="12" t="str">
        <f t="shared" si="121"/>
        <v>No</v>
      </c>
      <c r="K1600" s="12" t="str">
        <f t="shared" si="122"/>
        <v>No</v>
      </c>
      <c r="L1600" s="12" t="str">
        <f t="shared" si="123"/>
        <v>Normal Weight</v>
      </c>
      <c r="M1600" s="12" t="str">
        <f t="shared" si="124"/>
        <v>Normal</v>
      </c>
    </row>
    <row r="1601" spans="1:13" x14ac:dyDescent="0.3">
      <c r="A1601" s="8" t="s">
        <v>771</v>
      </c>
      <c r="B1601" s="8">
        <v>23.2</v>
      </c>
      <c r="C1601" s="8">
        <v>4.41</v>
      </c>
      <c r="D1601" s="8" t="s">
        <v>2380</v>
      </c>
      <c r="E1601" s="8" t="s">
        <v>2380</v>
      </c>
      <c r="F1601" s="8" t="s">
        <v>2383</v>
      </c>
      <c r="G1601" s="8">
        <v>1</v>
      </c>
      <c r="H1601" s="8" t="s">
        <v>2380</v>
      </c>
      <c r="I1601" s="12">
        <f t="shared" si="120"/>
        <v>1</v>
      </c>
      <c r="J1601" s="12" t="str">
        <f t="shared" si="121"/>
        <v>No</v>
      </c>
      <c r="K1601" s="12" t="str">
        <f t="shared" si="122"/>
        <v>No</v>
      </c>
      <c r="L1601" s="12" t="str">
        <f t="shared" si="123"/>
        <v>Normal Weight</v>
      </c>
      <c r="M1601" s="12" t="str">
        <f t="shared" si="124"/>
        <v>Normal</v>
      </c>
    </row>
    <row r="1602" spans="1:13" x14ac:dyDescent="0.3">
      <c r="A1602" s="8" t="s">
        <v>770</v>
      </c>
      <c r="B1602" s="8">
        <v>32.5</v>
      </c>
      <c r="C1602" s="8">
        <v>4.6900000000000004</v>
      </c>
      <c r="D1602" s="8" t="s">
        <v>2382</v>
      </c>
      <c r="E1602" s="8" t="s">
        <v>2380</v>
      </c>
      <c r="F1602" s="8" t="s">
        <v>2383</v>
      </c>
      <c r="G1602" s="8">
        <v>1</v>
      </c>
      <c r="H1602" s="8" t="s">
        <v>2380</v>
      </c>
      <c r="I1602" s="12">
        <f t="shared" si="120"/>
        <v>1</v>
      </c>
      <c r="J1602" s="12" t="str">
        <f t="shared" si="121"/>
        <v>No</v>
      </c>
      <c r="K1602" s="12" t="str">
        <f t="shared" si="122"/>
        <v>Yes</v>
      </c>
      <c r="L1602" s="12" t="str">
        <f t="shared" si="123"/>
        <v>Obesity</v>
      </c>
      <c r="M1602" s="12" t="str">
        <f t="shared" si="124"/>
        <v>Normal</v>
      </c>
    </row>
    <row r="1603" spans="1:13" x14ac:dyDescent="0.3">
      <c r="A1603" s="8" t="s">
        <v>769</v>
      </c>
      <c r="B1603" s="8">
        <v>20.9</v>
      </c>
      <c r="C1603" s="8">
        <v>6.94</v>
      </c>
      <c r="D1603" s="8" t="s">
        <v>2380</v>
      </c>
      <c r="E1603" s="8" t="s">
        <v>2380</v>
      </c>
      <c r="F1603" s="8" t="s">
        <v>2380</v>
      </c>
      <c r="G1603" s="8" t="s">
        <v>2381</v>
      </c>
      <c r="H1603" s="8" t="s">
        <v>2380</v>
      </c>
      <c r="I1603" s="12">
        <f t="shared" ref="I1603:I1666" si="125">IF(G1603="No major surgery",0,G1603)</f>
        <v>0</v>
      </c>
      <c r="J1603" s="12" t="str">
        <f t="shared" ref="J1603:J1666" si="126">PROPER(H1603)</f>
        <v>No</v>
      </c>
      <c r="K1603" s="12" t="str">
        <f t="shared" ref="K1603:K1666" si="127">PROPER(D1603)</f>
        <v>No</v>
      </c>
      <c r="L1603" s="12" t="str">
        <f t="shared" ref="L1603:L1666" si="128">IF(B1603&lt;18.5,"Underweight",IF(B1603&lt;25,"Normal Weight",IF(B1603&lt;30,"Overweight","Obesity")))</f>
        <v>Normal Weight</v>
      </c>
      <c r="M1603" s="12" t="str">
        <f t="shared" ref="M1603:M1666" si="129">IF(C1603&lt;5.7,"Normal",IF(C1603&lt;6.5,"Prediabetes","Diabetes"))</f>
        <v>Diabetes</v>
      </c>
    </row>
    <row r="1604" spans="1:13" x14ac:dyDescent="0.3">
      <c r="A1604" s="8" t="s">
        <v>768</v>
      </c>
      <c r="B1604" s="8">
        <v>19.11</v>
      </c>
      <c r="C1604" s="8">
        <v>4.3499999999999996</v>
      </c>
      <c r="D1604" s="8" t="s">
        <v>2380</v>
      </c>
      <c r="E1604" s="8" t="s">
        <v>2380</v>
      </c>
      <c r="F1604" s="8" t="s">
        <v>2380</v>
      </c>
      <c r="G1604" s="8">
        <v>2</v>
      </c>
      <c r="H1604" s="8" t="s">
        <v>2380</v>
      </c>
      <c r="I1604" s="12">
        <f t="shared" si="125"/>
        <v>2</v>
      </c>
      <c r="J1604" s="12" t="str">
        <f t="shared" si="126"/>
        <v>No</v>
      </c>
      <c r="K1604" s="12" t="str">
        <f t="shared" si="127"/>
        <v>No</v>
      </c>
      <c r="L1604" s="12" t="str">
        <f t="shared" si="128"/>
        <v>Normal Weight</v>
      </c>
      <c r="M1604" s="12" t="str">
        <f t="shared" si="129"/>
        <v>Normal</v>
      </c>
    </row>
    <row r="1605" spans="1:13" x14ac:dyDescent="0.3">
      <c r="A1605" s="8" t="s">
        <v>767</v>
      </c>
      <c r="B1605" s="8">
        <v>31.17</v>
      </c>
      <c r="C1605" s="8">
        <v>5.28</v>
      </c>
      <c r="D1605" s="8" t="s">
        <v>2380</v>
      </c>
      <c r="E1605" s="8" t="s">
        <v>2380</v>
      </c>
      <c r="F1605" s="8" t="s">
        <v>2380</v>
      </c>
      <c r="G1605" s="8">
        <v>1</v>
      </c>
      <c r="H1605" s="8" t="s">
        <v>2380</v>
      </c>
      <c r="I1605" s="12">
        <f t="shared" si="125"/>
        <v>1</v>
      </c>
      <c r="J1605" s="12" t="str">
        <f t="shared" si="126"/>
        <v>No</v>
      </c>
      <c r="K1605" s="12" t="str">
        <f t="shared" si="127"/>
        <v>No</v>
      </c>
      <c r="L1605" s="12" t="str">
        <f t="shared" si="128"/>
        <v>Obesity</v>
      </c>
      <c r="M1605" s="12" t="str">
        <f t="shared" si="129"/>
        <v>Normal</v>
      </c>
    </row>
    <row r="1606" spans="1:13" x14ac:dyDescent="0.3">
      <c r="A1606" s="8" t="s">
        <v>766</v>
      </c>
      <c r="B1606" s="8">
        <v>36.08</v>
      </c>
      <c r="C1606" s="8">
        <v>4.29</v>
      </c>
      <c r="D1606" s="8" t="s">
        <v>2380</v>
      </c>
      <c r="E1606" s="8" t="s">
        <v>2380</v>
      </c>
      <c r="F1606" s="8" t="s">
        <v>2380</v>
      </c>
      <c r="G1606" s="8" t="s">
        <v>2381</v>
      </c>
      <c r="H1606" s="8" t="s">
        <v>2380</v>
      </c>
      <c r="I1606" s="12">
        <f t="shared" si="125"/>
        <v>0</v>
      </c>
      <c r="J1606" s="12" t="str">
        <f t="shared" si="126"/>
        <v>No</v>
      </c>
      <c r="K1606" s="12" t="str">
        <f t="shared" si="127"/>
        <v>No</v>
      </c>
      <c r="L1606" s="12" t="str">
        <f t="shared" si="128"/>
        <v>Obesity</v>
      </c>
      <c r="M1606" s="12" t="str">
        <f t="shared" si="129"/>
        <v>Normal</v>
      </c>
    </row>
    <row r="1607" spans="1:13" x14ac:dyDescent="0.3">
      <c r="A1607" s="8" t="s">
        <v>765</v>
      </c>
      <c r="B1607" s="8">
        <v>28.024999999999999</v>
      </c>
      <c r="C1607" s="8">
        <v>5.69</v>
      </c>
      <c r="D1607" s="8" t="s">
        <v>2382</v>
      </c>
      <c r="E1607" s="8" t="s">
        <v>2380</v>
      </c>
      <c r="F1607" s="8" t="s">
        <v>2380</v>
      </c>
      <c r="G1607" s="8" t="s">
        <v>2381</v>
      </c>
      <c r="H1607" s="8" t="s">
        <v>2380</v>
      </c>
      <c r="I1607" s="12">
        <f t="shared" si="125"/>
        <v>0</v>
      </c>
      <c r="J1607" s="12" t="str">
        <f t="shared" si="126"/>
        <v>No</v>
      </c>
      <c r="K1607" s="12" t="str">
        <f t="shared" si="127"/>
        <v>Yes</v>
      </c>
      <c r="L1607" s="12" t="str">
        <f t="shared" si="128"/>
        <v>Overweight</v>
      </c>
      <c r="M1607" s="12" t="str">
        <f t="shared" si="129"/>
        <v>Normal</v>
      </c>
    </row>
    <row r="1608" spans="1:13" x14ac:dyDescent="0.3">
      <c r="A1608" s="8" t="s">
        <v>764</v>
      </c>
      <c r="B1608" s="8">
        <v>24.32</v>
      </c>
      <c r="C1608" s="8">
        <v>5.56</v>
      </c>
      <c r="D1608" s="8" t="s">
        <v>2382</v>
      </c>
      <c r="E1608" s="8" t="s">
        <v>2380</v>
      </c>
      <c r="F1608" s="8" t="s">
        <v>2380</v>
      </c>
      <c r="G1608" s="8" t="s">
        <v>2381</v>
      </c>
      <c r="H1608" s="8" t="s">
        <v>2380</v>
      </c>
      <c r="I1608" s="12">
        <f t="shared" si="125"/>
        <v>0</v>
      </c>
      <c r="J1608" s="12" t="str">
        <f t="shared" si="126"/>
        <v>No</v>
      </c>
      <c r="K1608" s="12" t="str">
        <f t="shared" si="127"/>
        <v>Yes</v>
      </c>
      <c r="L1608" s="12" t="str">
        <f t="shared" si="128"/>
        <v>Normal Weight</v>
      </c>
      <c r="M1608" s="12" t="str">
        <f t="shared" si="129"/>
        <v>Normal</v>
      </c>
    </row>
    <row r="1609" spans="1:13" x14ac:dyDescent="0.3">
      <c r="A1609" s="8" t="s">
        <v>763</v>
      </c>
      <c r="B1609" s="8">
        <v>38</v>
      </c>
      <c r="C1609" s="8">
        <v>5.41</v>
      </c>
      <c r="D1609" s="8" t="s">
        <v>2382</v>
      </c>
      <c r="E1609" s="8" t="s">
        <v>2380</v>
      </c>
      <c r="F1609" s="8" t="s">
        <v>2380</v>
      </c>
      <c r="G1609" s="8">
        <v>1</v>
      </c>
      <c r="H1609" s="8" t="s">
        <v>2380</v>
      </c>
      <c r="I1609" s="12">
        <f t="shared" si="125"/>
        <v>1</v>
      </c>
      <c r="J1609" s="12" t="str">
        <f t="shared" si="126"/>
        <v>No</v>
      </c>
      <c r="K1609" s="12" t="str">
        <f t="shared" si="127"/>
        <v>Yes</v>
      </c>
      <c r="L1609" s="12" t="str">
        <f t="shared" si="128"/>
        <v>Obesity</v>
      </c>
      <c r="M1609" s="12" t="str">
        <f t="shared" si="129"/>
        <v>Normal</v>
      </c>
    </row>
    <row r="1610" spans="1:13" x14ac:dyDescent="0.3">
      <c r="A1610" s="8" t="s">
        <v>762</v>
      </c>
      <c r="B1610" s="8">
        <v>31.6</v>
      </c>
      <c r="C1610" s="8">
        <v>10.85</v>
      </c>
      <c r="D1610" s="8" t="s">
        <v>2382</v>
      </c>
      <c r="E1610" s="8" t="s">
        <v>2380</v>
      </c>
      <c r="F1610" s="8" t="s">
        <v>2380</v>
      </c>
      <c r="G1610" s="8" t="s">
        <v>2381</v>
      </c>
      <c r="H1610" s="8" t="s">
        <v>2380</v>
      </c>
      <c r="I1610" s="12">
        <f t="shared" si="125"/>
        <v>0</v>
      </c>
      <c r="J1610" s="12" t="str">
        <f t="shared" si="126"/>
        <v>No</v>
      </c>
      <c r="K1610" s="12" t="str">
        <f t="shared" si="127"/>
        <v>Yes</v>
      </c>
      <c r="L1610" s="12" t="str">
        <f t="shared" si="128"/>
        <v>Obesity</v>
      </c>
      <c r="M1610" s="12" t="str">
        <f t="shared" si="129"/>
        <v>Diabetes</v>
      </c>
    </row>
    <row r="1611" spans="1:13" x14ac:dyDescent="0.3">
      <c r="A1611" s="8" t="s">
        <v>761</v>
      </c>
      <c r="B1611" s="8">
        <v>31.02</v>
      </c>
      <c r="C1611" s="8">
        <v>11.63</v>
      </c>
      <c r="D1611" s="8" t="s">
        <v>2382</v>
      </c>
      <c r="E1611" s="8" t="s">
        <v>2380</v>
      </c>
      <c r="F1611" s="8" t="s">
        <v>2380</v>
      </c>
      <c r="G1611" s="8" t="s">
        <v>2381</v>
      </c>
      <c r="H1611" s="8" t="s">
        <v>2380</v>
      </c>
      <c r="I1611" s="12">
        <f t="shared" si="125"/>
        <v>0</v>
      </c>
      <c r="J1611" s="12" t="str">
        <f t="shared" si="126"/>
        <v>No</v>
      </c>
      <c r="K1611" s="12" t="str">
        <f t="shared" si="127"/>
        <v>Yes</v>
      </c>
      <c r="L1611" s="12" t="str">
        <f t="shared" si="128"/>
        <v>Obesity</v>
      </c>
      <c r="M1611" s="12" t="str">
        <f t="shared" si="129"/>
        <v>Diabetes</v>
      </c>
    </row>
    <row r="1612" spans="1:13" x14ac:dyDescent="0.3">
      <c r="A1612" s="8" t="s">
        <v>760</v>
      </c>
      <c r="B1612" s="8">
        <v>29.26</v>
      </c>
      <c r="C1612" s="8">
        <v>5.68</v>
      </c>
      <c r="D1612" s="8" t="s">
        <v>2382</v>
      </c>
      <c r="E1612" s="8" t="s">
        <v>2380</v>
      </c>
      <c r="F1612" s="8" t="s">
        <v>2380</v>
      </c>
      <c r="G1612" s="8">
        <v>1</v>
      </c>
      <c r="H1612" s="8" t="s">
        <v>2380</v>
      </c>
      <c r="I1612" s="12">
        <f t="shared" si="125"/>
        <v>1</v>
      </c>
      <c r="J1612" s="12" t="str">
        <f t="shared" si="126"/>
        <v>No</v>
      </c>
      <c r="K1612" s="12" t="str">
        <f t="shared" si="127"/>
        <v>Yes</v>
      </c>
      <c r="L1612" s="12" t="str">
        <f t="shared" si="128"/>
        <v>Overweight</v>
      </c>
      <c r="M1612" s="12" t="str">
        <f t="shared" si="129"/>
        <v>Normal</v>
      </c>
    </row>
    <row r="1613" spans="1:13" x14ac:dyDescent="0.3">
      <c r="A1613" s="8" t="s">
        <v>759</v>
      </c>
      <c r="B1613" s="8">
        <v>15.09</v>
      </c>
      <c r="C1613" s="8">
        <v>7.59</v>
      </c>
      <c r="D1613" s="8" t="s">
        <v>2382</v>
      </c>
      <c r="E1613" s="8" t="s">
        <v>2380</v>
      </c>
      <c r="F1613" s="8" t="s">
        <v>2380</v>
      </c>
      <c r="G1613" s="8">
        <v>2</v>
      </c>
      <c r="H1613" s="8" t="s">
        <v>2380</v>
      </c>
      <c r="I1613" s="12">
        <f t="shared" si="125"/>
        <v>2</v>
      </c>
      <c r="J1613" s="12" t="str">
        <f t="shared" si="126"/>
        <v>No</v>
      </c>
      <c r="K1613" s="12" t="str">
        <f t="shared" si="127"/>
        <v>Yes</v>
      </c>
      <c r="L1613" s="12" t="str">
        <f t="shared" si="128"/>
        <v>Underweight</v>
      </c>
      <c r="M1613" s="12" t="str">
        <f t="shared" si="129"/>
        <v>Diabetes</v>
      </c>
    </row>
    <row r="1614" spans="1:13" x14ac:dyDescent="0.3">
      <c r="A1614" s="8" t="s">
        <v>758</v>
      </c>
      <c r="B1614" s="8">
        <v>22.63</v>
      </c>
      <c r="C1614" s="8">
        <v>5.09</v>
      </c>
      <c r="D1614" s="8" t="s">
        <v>2382</v>
      </c>
      <c r="E1614" s="8" t="s">
        <v>2380</v>
      </c>
      <c r="F1614" s="8" t="s">
        <v>2380</v>
      </c>
      <c r="G1614" s="8" t="s">
        <v>2381</v>
      </c>
      <c r="H1614" s="8" t="s">
        <v>2380</v>
      </c>
      <c r="I1614" s="12">
        <f t="shared" si="125"/>
        <v>0</v>
      </c>
      <c r="J1614" s="12" t="str">
        <f t="shared" si="126"/>
        <v>No</v>
      </c>
      <c r="K1614" s="12" t="str">
        <f t="shared" si="127"/>
        <v>Yes</v>
      </c>
      <c r="L1614" s="12" t="str">
        <f t="shared" si="128"/>
        <v>Normal Weight</v>
      </c>
      <c r="M1614" s="12" t="str">
        <f t="shared" si="129"/>
        <v>Normal</v>
      </c>
    </row>
    <row r="1615" spans="1:13" x14ac:dyDescent="0.3">
      <c r="A1615" s="8" t="s">
        <v>757</v>
      </c>
      <c r="B1615" s="8">
        <v>23.46</v>
      </c>
      <c r="C1615" s="8">
        <v>4.21</v>
      </c>
      <c r="D1615" s="8" t="s">
        <v>2380</v>
      </c>
      <c r="E1615" s="8" t="s">
        <v>2380</v>
      </c>
      <c r="F1615" s="8" t="s">
        <v>2380</v>
      </c>
      <c r="G1615" s="8">
        <v>1</v>
      </c>
      <c r="H1615" s="8" t="s">
        <v>2380</v>
      </c>
      <c r="I1615" s="12">
        <f t="shared" si="125"/>
        <v>1</v>
      </c>
      <c r="J1615" s="12" t="str">
        <f t="shared" si="126"/>
        <v>No</v>
      </c>
      <c r="K1615" s="12" t="str">
        <f t="shared" si="127"/>
        <v>No</v>
      </c>
      <c r="L1615" s="12" t="str">
        <f t="shared" si="128"/>
        <v>Normal Weight</v>
      </c>
      <c r="M1615" s="12" t="str">
        <f t="shared" si="129"/>
        <v>Normal</v>
      </c>
    </row>
    <row r="1616" spans="1:13" x14ac:dyDescent="0.3">
      <c r="A1616" s="8" t="s">
        <v>756</v>
      </c>
      <c r="B1616" s="8">
        <v>22.56</v>
      </c>
      <c r="C1616" s="8">
        <v>4.34</v>
      </c>
      <c r="D1616" s="8" t="s">
        <v>2382</v>
      </c>
      <c r="E1616" s="8" t="s">
        <v>2380</v>
      </c>
      <c r="F1616" s="8" t="s">
        <v>2380</v>
      </c>
      <c r="G1616" s="8" t="s">
        <v>2381</v>
      </c>
      <c r="H1616" s="8" t="s">
        <v>2380</v>
      </c>
      <c r="I1616" s="12">
        <f t="shared" si="125"/>
        <v>0</v>
      </c>
      <c r="J1616" s="12" t="str">
        <f t="shared" si="126"/>
        <v>No</v>
      </c>
      <c r="K1616" s="12" t="str">
        <f t="shared" si="127"/>
        <v>Yes</v>
      </c>
      <c r="L1616" s="12" t="str">
        <f t="shared" si="128"/>
        <v>Normal Weight</v>
      </c>
      <c r="M1616" s="12" t="str">
        <f t="shared" si="129"/>
        <v>Normal</v>
      </c>
    </row>
    <row r="1617" spans="1:13" x14ac:dyDescent="0.3">
      <c r="A1617" s="8" t="s">
        <v>755</v>
      </c>
      <c r="B1617" s="8">
        <v>19.28</v>
      </c>
      <c r="C1617" s="8">
        <v>11.85</v>
      </c>
      <c r="D1617" s="8" t="s">
        <v>2380</v>
      </c>
      <c r="E1617" s="8" t="s">
        <v>2380</v>
      </c>
      <c r="F1617" s="8" t="s">
        <v>2380</v>
      </c>
      <c r="G1617" s="8">
        <v>2</v>
      </c>
      <c r="H1617" s="8" t="s">
        <v>2380</v>
      </c>
      <c r="I1617" s="12">
        <f t="shared" si="125"/>
        <v>2</v>
      </c>
      <c r="J1617" s="12" t="str">
        <f t="shared" si="126"/>
        <v>No</v>
      </c>
      <c r="K1617" s="12" t="str">
        <f t="shared" si="127"/>
        <v>No</v>
      </c>
      <c r="L1617" s="12" t="str">
        <f t="shared" si="128"/>
        <v>Normal Weight</v>
      </c>
      <c r="M1617" s="12" t="str">
        <f t="shared" si="129"/>
        <v>Diabetes</v>
      </c>
    </row>
    <row r="1618" spans="1:13" x14ac:dyDescent="0.3">
      <c r="A1618" s="8" t="s">
        <v>754</v>
      </c>
      <c r="B1618" s="8">
        <v>15.37</v>
      </c>
      <c r="C1618" s="8">
        <v>9.61</v>
      </c>
      <c r="D1618" s="8" t="s">
        <v>2382</v>
      </c>
      <c r="E1618" s="8" t="s">
        <v>2380</v>
      </c>
      <c r="F1618" s="8" t="s">
        <v>2380</v>
      </c>
      <c r="G1618" s="8">
        <v>2</v>
      </c>
      <c r="H1618" s="8" t="s">
        <v>2380</v>
      </c>
      <c r="I1618" s="12">
        <f t="shared" si="125"/>
        <v>2</v>
      </c>
      <c r="J1618" s="12" t="str">
        <f t="shared" si="126"/>
        <v>No</v>
      </c>
      <c r="K1618" s="12" t="str">
        <f t="shared" si="127"/>
        <v>Yes</v>
      </c>
      <c r="L1618" s="12" t="str">
        <f t="shared" si="128"/>
        <v>Underweight</v>
      </c>
      <c r="M1618" s="12" t="str">
        <f t="shared" si="129"/>
        <v>Diabetes</v>
      </c>
    </row>
    <row r="1619" spans="1:13" x14ac:dyDescent="0.3">
      <c r="A1619" s="8" t="s">
        <v>753</v>
      </c>
      <c r="B1619" s="8">
        <v>18.71</v>
      </c>
      <c r="C1619" s="8">
        <v>5.29</v>
      </c>
      <c r="D1619" s="8" t="s">
        <v>2382</v>
      </c>
      <c r="E1619" s="8" t="s">
        <v>2380</v>
      </c>
      <c r="F1619" s="8" t="s">
        <v>2380</v>
      </c>
      <c r="G1619" s="8" t="s">
        <v>2381</v>
      </c>
      <c r="H1619" s="8" t="s">
        <v>2380</v>
      </c>
      <c r="I1619" s="12">
        <f t="shared" si="125"/>
        <v>0</v>
      </c>
      <c r="J1619" s="12" t="str">
        <f t="shared" si="126"/>
        <v>No</v>
      </c>
      <c r="K1619" s="12" t="str">
        <f t="shared" si="127"/>
        <v>Yes</v>
      </c>
      <c r="L1619" s="12" t="str">
        <f t="shared" si="128"/>
        <v>Normal Weight</v>
      </c>
      <c r="M1619" s="12" t="str">
        <f t="shared" si="129"/>
        <v>Normal</v>
      </c>
    </row>
    <row r="1620" spans="1:13" x14ac:dyDescent="0.3">
      <c r="A1620" s="8" t="s">
        <v>752</v>
      </c>
      <c r="B1620" s="8">
        <v>20.61</v>
      </c>
      <c r="C1620" s="8">
        <v>6.89</v>
      </c>
      <c r="D1620" s="8" t="s">
        <v>2380</v>
      </c>
      <c r="E1620" s="8" t="s">
        <v>2380</v>
      </c>
      <c r="F1620" s="8" t="s">
        <v>2380</v>
      </c>
      <c r="G1620" s="8" t="s">
        <v>2381</v>
      </c>
      <c r="H1620" s="8" t="s">
        <v>2380</v>
      </c>
      <c r="I1620" s="12">
        <f t="shared" si="125"/>
        <v>0</v>
      </c>
      <c r="J1620" s="12" t="str">
        <f t="shared" si="126"/>
        <v>No</v>
      </c>
      <c r="K1620" s="12" t="str">
        <f t="shared" si="127"/>
        <v>No</v>
      </c>
      <c r="L1620" s="12" t="str">
        <f t="shared" si="128"/>
        <v>Normal Weight</v>
      </c>
      <c r="M1620" s="12" t="str">
        <f t="shared" si="129"/>
        <v>Diabetes</v>
      </c>
    </row>
    <row r="1621" spans="1:13" x14ac:dyDescent="0.3">
      <c r="A1621" s="8" t="s">
        <v>751</v>
      </c>
      <c r="B1621" s="8">
        <v>15.99</v>
      </c>
      <c r="C1621" s="8">
        <v>4.57</v>
      </c>
      <c r="D1621" s="8" t="s">
        <v>2382</v>
      </c>
      <c r="E1621" s="8" t="s">
        <v>2380</v>
      </c>
      <c r="F1621" s="8" t="s">
        <v>2383</v>
      </c>
      <c r="G1621" s="8">
        <v>1</v>
      </c>
      <c r="H1621" s="8" t="s">
        <v>2380</v>
      </c>
      <c r="I1621" s="12">
        <f t="shared" si="125"/>
        <v>1</v>
      </c>
      <c r="J1621" s="12" t="str">
        <f t="shared" si="126"/>
        <v>No</v>
      </c>
      <c r="K1621" s="12" t="str">
        <f t="shared" si="127"/>
        <v>Yes</v>
      </c>
      <c r="L1621" s="12" t="str">
        <f t="shared" si="128"/>
        <v>Underweight</v>
      </c>
      <c r="M1621" s="12" t="str">
        <f t="shared" si="129"/>
        <v>Normal</v>
      </c>
    </row>
    <row r="1622" spans="1:13" x14ac:dyDescent="0.3">
      <c r="A1622" s="8" t="s">
        <v>750</v>
      </c>
      <c r="B1622" s="8">
        <v>33.155000000000001</v>
      </c>
      <c r="C1622" s="8">
        <v>4.32</v>
      </c>
      <c r="D1622" s="8" t="s">
        <v>2380</v>
      </c>
      <c r="E1622" s="8" t="s">
        <v>2380</v>
      </c>
      <c r="F1622" s="8" t="s">
        <v>2380</v>
      </c>
      <c r="G1622" s="8" t="s">
        <v>2381</v>
      </c>
      <c r="H1622" s="8" t="s">
        <v>2380</v>
      </c>
      <c r="I1622" s="12">
        <f t="shared" si="125"/>
        <v>0</v>
      </c>
      <c r="J1622" s="12" t="str">
        <f t="shared" si="126"/>
        <v>No</v>
      </c>
      <c r="K1622" s="12" t="str">
        <f t="shared" si="127"/>
        <v>No</v>
      </c>
      <c r="L1622" s="12" t="str">
        <f t="shared" si="128"/>
        <v>Obesity</v>
      </c>
      <c r="M1622" s="12" t="str">
        <f t="shared" si="129"/>
        <v>Normal</v>
      </c>
    </row>
    <row r="1623" spans="1:13" x14ac:dyDescent="0.3">
      <c r="A1623" s="8" t="s">
        <v>749</v>
      </c>
      <c r="B1623" s="8">
        <v>26.22</v>
      </c>
      <c r="C1623" s="8">
        <v>5.57</v>
      </c>
      <c r="D1623" s="8" t="s">
        <v>2382</v>
      </c>
      <c r="E1623" s="8" t="s">
        <v>2380</v>
      </c>
      <c r="F1623" s="8" t="s">
        <v>2383</v>
      </c>
      <c r="G1623" s="8">
        <v>1</v>
      </c>
      <c r="H1623" s="8" t="s">
        <v>2380</v>
      </c>
      <c r="I1623" s="12">
        <f t="shared" si="125"/>
        <v>1</v>
      </c>
      <c r="J1623" s="12" t="str">
        <f t="shared" si="126"/>
        <v>No</v>
      </c>
      <c r="K1623" s="12" t="str">
        <f t="shared" si="127"/>
        <v>Yes</v>
      </c>
      <c r="L1623" s="12" t="str">
        <f t="shared" si="128"/>
        <v>Overweight</v>
      </c>
      <c r="M1623" s="12" t="str">
        <f t="shared" si="129"/>
        <v>Normal</v>
      </c>
    </row>
    <row r="1624" spans="1:13" x14ac:dyDescent="0.3">
      <c r="A1624" s="8" t="s">
        <v>748</v>
      </c>
      <c r="B1624" s="8">
        <v>21.85</v>
      </c>
      <c r="C1624" s="8">
        <v>5.26</v>
      </c>
      <c r="D1624" s="8" t="s">
        <v>2382</v>
      </c>
      <c r="E1624" s="8" t="s">
        <v>2380</v>
      </c>
      <c r="F1624" s="8" t="s">
        <v>2383</v>
      </c>
      <c r="G1624" s="8">
        <v>1</v>
      </c>
      <c r="H1624" s="8" t="s">
        <v>2380</v>
      </c>
      <c r="I1624" s="12">
        <f t="shared" si="125"/>
        <v>1</v>
      </c>
      <c r="J1624" s="12" t="str">
        <f t="shared" si="126"/>
        <v>No</v>
      </c>
      <c r="K1624" s="12" t="str">
        <f t="shared" si="127"/>
        <v>Yes</v>
      </c>
      <c r="L1624" s="12" t="str">
        <f t="shared" si="128"/>
        <v>Normal Weight</v>
      </c>
      <c r="M1624" s="12" t="str">
        <f t="shared" si="129"/>
        <v>Normal</v>
      </c>
    </row>
    <row r="1625" spans="1:13" x14ac:dyDescent="0.3">
      <c r="A1625" s="8" t="s">
        <v>747</v>
      </c>
      <c r="B1625" s="8">
        <v>30.495000000000001</v>
      </c>
      <c r="C1625" s="8">
        <v>6.25</v>
      </c>
      <c r="D1625" s="8" t="s">
        <v>2380</v>
      </c>
      <c r="E1625" s="8" t="s">
        <v>2380</v>
      </c>
      <c r="F1625" s="8" t="s">
        <v>2380</v>
      </c>
      <c r="G1625" s="8" t="s">
        <v>2381</v>
      </c>
      <c r="H1625" s="8" t="s">
        <v>2380</v>
      </c>
      <c r="I1625" s="12">
        <f t="shared" si="125"/>
        <v>0</v>
      </c>
      <c r="J1625" s="12" t="str">
        <f t="shared" si="126"/>
        <v>No</v>
      </c>
      <c r="K1625" s="12" t="str">
        <f t="shared" si="127"/>
        <v>No</v>
      </c>
      <c r="L1625" s="12" t="str">
        <f t="shared" si="128"/>
        <v>Obesity</v>
      </c>
      <c r="M1625" s="12" t="str">
        <f t="shared" si="129"/>
        <v>Prediabetes</v>
      </c>
    </row>
    <row r="1626" spans="1:13" x14ac:dyDescent="0.3">
      <c r="A1626" s="8" t="s">
        <v>746</v>
      </c>
      <c r="B1626" s="8">
        <v>34.104999999999997</v>
      </c>
      <c r="C1626" s="8">
        <v>5.67</v>
      </c>
      <c r="D1626" s="8" t="s">
        <v>2382</v>
      </c>
      <c r="E1626" s="8" t="s">
        <v>2380</v>
      </c>
      <c r="F1626" s="8" t="s">
        <v>2380</v>
      </c>
      <c r="G1626" s="8" t="s">
        <v>2381</v>
      </c>
      <c r="H1626" s="8" t="s">
        <v>2380</v>
      </c>
      <c r="I1626" s="12">
        <f t="shared" si="125"/>
        <v>0</v>
      </c>
      <c r="J1626" s="12" t="str">
        <f t="shared" si="126"/>
        <v>No</v>
      </c>
      <c r="K1626" s="12" t="str">
        <f t="shared" si="127"/>
        <v>Yes</v>
      </c>
      <c r="L1626" s="12" t="str">
        <f t="shared" si="128"/>
        <v>Obesity</v>
      </c>
      <c r="M1626" s="12" t="str">
        <f t="shared" si="129"/>
        <v>Normal</v>
      </c>
    </row>
    <row r="1627" spans="1:13" x14ac:dyDescent="0.3">
      <c r="A1627" s="8" t="s">
        <v>745</v>
      </c>
      <c r="B1627" s="8">
        <v>32.770000000000003</v>
      </c>
      <c r="C1627" s="8">
        <v>4.42</v>
      </c>
      <c r="D1627" s="8" t="s">
        <v>2382</v>
      </c>
      <c r="E1627" s="8" t="s">
        <v>2380</v>
      </c>
      <c r="F1627" s="8" t="s">
        <v>2380</v>
      </c>
      <c r="G1627" s="8">
        <v>1</v>
      </c>
      <c r="H1627" s="8" t="s">
        <v>2380</v>
      </c>
      <c r="I1627" s="12">
        <f t="shared" si="125"/>
        <v>1</v>
      </c>
      <c r="J1627" s="12" t="str">
        <f t="shared" si="126"/>
        <v>No</v>
      </c>
      <c r="K1627" s="12" t="str">
        <f t="shared" si="127"/>
        <v>Yes</v>
      </c>
      <c r="L1627" s="12" t="str">
        <f t="shared" si="128"/>
        <v>Obesity</v>
      </c>
      <c r="M1627" s="12" t="str">
        <f t="shared" si="129"/>
        <v>Normal</v>
      </c>
    </row>
    <row r="1628" spans="1:13" x14ac:dyDescent="0.3">
      <c r="A1628" s="8" t="s">
        <v>744</v>
      </c>
      <c r="B1628" s="8">
        <v>16.850000000000001</v>
      </c>
      <c r="C1628" s="8">
        <v>11.75</v>
      </c>
      <c r="D1628" s="8" t="s">
        <v>2382</v>
      </c>
      <c r="E1628" s="8" t="s">
        <v>2380</v>
      </c>
      <c r="F1628" s="8" t="s">
        <v>2380</v>
      </c>
      <c r="G1628" s="8">
        <v>2</v>
      </c>
      <c r="H1628" s="8" t="s">
        <v>2380</v>
      </c>
      <c r="I1628" s="12">
        <f t="shared" si="125"/>
        <v>2</v>
      </c>
      <c r="J1628" s="12" t="str">
        <f t="shared" si="126"/>
        <v>No</v>
      </c>
      <c r="K1628" s="12" t="str">
        <f t="shared" si="127"/>
        <v>Yes</v>
      </c>
      <c r="L1628" s="12" t="str">
        <f t="shared" si="128"/>
        <v>Underweight</v>
      </c>
      <c r="M1628" s="12" t="str">
        <f t="shared" si="129"/>
        <v>Diabetes</v>
      </c>
    </row>
    <row r="1629" spans="1:13" x14ac:dyDescent="0.3">
      <c r="A1629" s="8" t="s">
        <v>743</v>
      </c>
      <c r="B1629" s="8">
        <v>34.700000000000003</v>
      </c>
      <c r="C1629" s="8">
        <v>6.06</v>
      </c>
      <c r="D1629" s="8" t="s">
        <v>2380</v>
      </c>
      <c r="E1629" s="8" t="s">
        <v>2380</v>
      </c>
      <c r="F1629" s="8" t="s">
        <v>2380</v>
      </c>
      <c r="G1629" s="8">
        <v>1</v>
      </c>
      <c r="H1629" s="8" t="s">
        <v>2380</v>
      </c>
      <c r="I1629" s="12">
        <f t="shared" si="125"/>
        <v>1</v>
      </c>
      <c r="J1629" s="12" t="str">
        <f t="shared" si="126"/>
        <v>No</v>
      </c>
      <c r="K1629" s="12" t="str">
        <f t="shared" si="127"/>
        <v>No</v>
      </c>
      <c r="L1629" s="12" t="str">
        <f t="shared" si="128"/>
        <v>Obesity</v>
      </c>
      <c r="M1629" s="12" t="str">
        <f t="shared" si="129"/>
        <v>Prediabetes</v>
      </c>
    </row>
    <row r="1630" spans="1:13" x14ac:dyDescent="0.3">
      <c r="A1630" s="8" t="s">
        <v>742</v>
      </c>
      <c r="B1630" s="8">
        <v>37.049999999999997</v>
      </c>
      <c r="C1630" s="8">
        <v>5.48</v>
      </c>
      <c r="D1630" s="8" t="s">
        <v>2380</v>
      </c>
      <c r="E1630" s="8" t="s">
        <v>2380</v>
      </c>
      <c r="F1630" s="8" t="s">
        <v>2380</v>
      </c>
      <c r="G1630" s="8">
        <v>1</v>
      </c>
      <c r="H1630" s="8" t="s">
        <v>2380</v>
      </c>
      <c r="I1630" s="12">
        <f t="shared" si="125"/>
        <v>1</v>
      </c>
      <c r="J1630" s="12" t="str">
        <f t="shared" si="126"/>
        <v>No</v>
      </c>
      <c r="K1630" s="12" t="str">
        <f t="shared" si="127"/>
        <v>No</v>
      </c>
      <c r="L1630" s="12" t="str">
        <f t="shared" si="128"/>
        <v>Obesity</v>
      </c>
      <c r="M1630" s="12" t="str">
        <f t="shared" si="129"/>
        <v>Normal</v>
      </c>
    </row>
    <row r="1631" spans="1:13" x14ac:dyDescent="0.3">
      <c r="A1631" s="8" t="s">
        <v>741</v>
      </c>
      <c r="B1631" s="8">
        <v>18.78</v>
      </c>
      <c r="C1631" s="8">
        <v>4.45</v>
      </c>
      <c r="D1631" s="8" t="s">
        <v>2380</v>
      </c>
      <c r="E1631" s="8" t="s">
        <v>2380</v>
      </c>
      <c r="F1631" s="8" t="s">
        <v>2383</v>
      </c>
      <c r="G1631" s="8">
        <v>1</v>
      </c>
      <c r="H1631" s="8" t="s">
        <v>2380</v>
      </c>
      <c r="I1631" s="12">
        <f t="shared" si="125"/>
        <v>1</v>
      </c>
      <c r="J1631" s="12" t="str">
        <f t="shared" si="126"/>
        <v>No</v>
      </c>
      <c r="K1631" s="12" t="str">
        <f t="shared" si="127"/>
        <v>No</v>
      </c>
      <c r="L1631" s="12" t="str">
        <f t="shared" si="128"/>
        <v>Normal Weight</v>
      </c>
      <c r="M1631" s="12" t="str">
        <f t="shared" si="129"/>
        <v>Normal</v>
      </c>
    </row>
    <row r="1632" spans="1:13" x14ac:dyDescent="0.3">
      <c r="A1632" s="8" t="s">
        <v>740</v>
      </c>
      <c r="B1632" s="8">
        <v>28.024999999999999</v>
      </c>
      <c r="C1632" s="8">
        <v>5</v>
      </c>
      <c r="D1632" s="8" t="s">
        <v>2380</v>
      </c>
      <c r="E1632" s="8" t="s">
        <v>2380</v>
      </c>
      <c r="F1632" s="8" t="s">
        <v>2380</v>
      </c>
      <c r="G1632" s="8">
        <v>1</v>
      </c>
      <c r="H1632" s="8" t="s">
        <v>2380</v>
      </c>
      <c r="I1632" s="12">
        <f t="shared" si="125"/>
        <v>1</v>
      </c>
      <c r="J1632" s="12" t="str">
        <f t="shared" si="126"/>
        <v>No</v>
      </c>
      <c r="K1632" s="12" t="str">
        <f t="shared" si="127"/>
        <v>No</v>
      </c>
      <c r="L1632" s="12" t="str">
        <f t="shared" si="128"/>
        <v>Overweight</v>
      </c>
      <c r="M1632" s="12" t="str">
        <f t="shared" si="129"/>
        <v>Normal</v>
      </c>
    </row>
    <row r="1633" spans="1:13" x14ac:dyDescent="0.3">
      <c r="A1633" s="8" t="s">
        <v>739</v>
      </c>
      <c r="B1633" s="8">
        <v>35.090000000000003</v>
      </c>
      <c r="C1633" s="8">
        <v>5.84</v>
      </c>
      <c r="D1633" s="8" t="s">
        <v>2380</v>
      </c>
      <c r="E1633" s="8" t="s">
        <v>2380</v>
      </c>
      <c r="F1633" s="8" t="s">
        <v>2380</v>
      </c>
      <c r="G1633" s="8" t="s">
        <v>2381</v>
      </c>
      <c r="H1633" s="8" t="s">
        <v>2380</v>
      </c>
      <c r="I1633" s="12">
        <f t="shared" si="125"/>
        <v>0</v>
      </c>
      <c r="J1633" s="12" t="str">
        <f t="shared" si="126"/>
        <v>No</v>
      </c>
      <c r="K1633" s="12" t="str">
        <f t="shared" si="127"/>
        <v>No</v>
      </c>
      <c r="L1633" s="12" t="str">
        <f t="shared" si="128"/>
        <v>Obesity</v>
      </c>
      <c r="M1633" s="12" t="str">
        <f t="shared" si="129"/>
        <v>Prediabetes</v>
      </c>
    </row>
    <row r="1634" spans="1:13" x14ac:dyDescent="0.3">
      <c r="A1634" s="8" t="s">
        <v>738</v>
      </c>
      <c r="B1634" s="8">
        <v>34.42</v>
      </c>
      <c r="C1634" s="8">
        <v>5.21</v>
      </c>
      <c r="D1634" s="8" t="s">
        <v>2382</v>
      </c>
      <c r="E1634" s="8" t="s">
        <v>2380</v>
      </c>
      <c r="F1634" s="8" t="s">
        <v>2380</v>
      </c>
      <c r="G1634" s="8" t="s">
        <v>2381</v>
      </c>
      <c r="H1634" s="8" t="s">
        <v>2380</v>
      </c>
      <c r="I1634" s="12">
        <f t="shared" si="125"/>
        <v>0</v>
      </c>
      <c r="J1634" s="12" t="str">
        <f t="shared" si="126"/>
        <v>No</v>
      </c>
      <c r="K1634" s="12" t="str">
        <f t="shared" si="127"/>
        <v>Yes</v>
      </c>
      <c r="L1634" s="12" t="str">
        <f t="shared" si="128"/>
        <v>Obesity</v>
      </c>
      <c r="M1634" s="12" t="str">
        <f t="shared" si="129"/>
        <v>Normal</v>
      </c>
    </row>
    <row r="1635" spans="1:13" x14ac:dyDescent="0.3">
      <c r="A1635" s="8" t="s">
        <v>737</v>
      </c>
      <c r="B1635" s="8">
        <v>29.4</v>
      </c>
      <c r="C1635" s="8">
        <v>4.26</v>
      </c>
      <c r="D1635" s="8" t="s">
        <v>2380</v>
      </c>
      <c r="E1635" s="8" t="s">
        <v>2380</v>
      </c>
      <c r="F1635" s="8" t="s">
        <v>2380</v>
      </c>
      <c r="G1635" s="8" t="s">
        <v>2381</v>
      </c>
      <c r="H1635" s="8" t="s">
        <v>2380</v>
      </c>
      <c r="I1635" s="12">
        <f t="shared" si="125"/>
        <v>0</v>
      </c>
      <c r="J1635" s="12" t="str">
        <f t="shared" si="126"/>
        <v>No</v>
      </c>
      <c r="K1635" s="12" t="str">
        <f t="shared" si="127"/>
        <v>No</v>
      </c>
      <c r="L1635" s="12" t="str">
        <f t="shared" si="128"/>
        <v>Overweight</v>
      </c>
      <c r="M1635" s="12" t="str">
        <f t="shared" si="129"/>
        <v>Normal</v>
      </c>
    </row>
    <row r="1636" spans="1:13" x14ac:dyDescent="0.3">
      <c r="A1636" s="8" t="s">
        <v>736</v>
      </c>
      <c r="B1636" s="8">
        <v>21.31</v>
      </c>
      <c r="C1636" s="8">
        <v>4.17</v>
      </c>
      <c r="D1636" s="8" t="s">
        <v>2380</v>
      </c>
      <c r="E1636" s="8" t="s">
        <v>2380</v>
      </c>
      <c r="F1636" s="8" t="s">
        <v>2380</v>
      </c>
      <c r="G1636" s="8" t="s">
        <v>2381</v>
      </c>
      <c r="H1636" s="8" t="s">
        <v>2380</v>
      </c>
      <c r="I1636" s="12">
        <f t="shared" si="125"/>
        <v>0</v>
      </c>
      <c r="J1636" s="12" t="str">
        <f t="shared" si="126"/>
        <v>No</v>
      </c>
      <c r="K1636" s="12" t="str">
        <f t="shared" si="127"/>
        <v>No</v>
      </c>
      <c r="L1636" s="12" t="str">
        <f t="shared" si="128"/>
        <v>Normal Weight</v>
      </c>
      <c r="M1636" s="12" t="str">
        <f t="shared" si="129"/>
        <v>Normal</v>
      </c>
    </row>
    <row r="1637" spans="1:13" x14ac:dyDescent="0.3">
      <c r="A1637" s="8" t="s">
        <v>735</v>
      </c>
      <c r="B1637" s="8">
        <v>19.559999999999999</v>
      </c>
      <c r="C1637" s="8">
        <v>11.96</v>
      </c>
      <c r="D1637" s="8" t="s">
        <v>2380</v>
      </c>
      <c r="E1637" s="8" t="s">
        <v>2380</v>
      </c>
      <c r="F1637" s="8" t="s">
        <v>2380</v>
      </c>
      <c r="G1637" s="8" t="s">
        <v>2381</v>
      </c>
      <c r="H1637" s="8" t="s">
        <v>2380</v>
      </c>
      <c r="I1637" s="12">
        <f t="shared" si="125"/>
        <v>0</v>
      </c>
      <c r="J1637" s="12" t="str">
        <f t="shared" si="126"/>
        <v>No</v>
      </c>
      <c r="K1637" s="12" t="str">
        <f t="shared" si="127"/>
        <v>No</v>
      </c>
      <c r="L1637" s="12" t="str">
        <f t="shared" si="128"/>
        <v>Normal Weight</v>
      </c>
      <c r="M1637" s="12" t="str">
        <f t="shared" si="129"/>
        <v>Diabetes</v>
      </c>
    </row>
    <row r="1638" spans="1:13" x14ac:dyDescent="0.3">
      <c r="A1638" s="8" t="s">
        <v>734</v>
      </c>
      <c r="B1638" s="8">
        <v>37.335000000000001</v>
      </c>
      <c r="C1638" s="8">
        <v>6.26</v>
      </c>
      <c r="D1638" s="8" t="s">
        <v>2382</v>
      </c>
      <c r="E1638" s="8" t="s">
        <v>2380</v>
      </c>
      <c r="F1638" s="8" t="s">
        <v>2380</v>
      </c>
      <c r="G1638" s="8">
        <v>1</v>
      </c>
      <c r="H1638" s="8" t="s">
        <v>2380</v>
      </c>
      <c r="I1638" s="12">
        <f t="shared" si="125"/>
        <v>1</v>
      </c>
      <c r="J1638" s="12" t="str">
        <f t="shared" si="126"/>
        <v>No</v>
      </c>
      <c r="K1638" s="12" t="str">
        <f t="shared" si="127"/>
        <v>Yes</v>
      </c>
      <c r="L1638" s="12" t="str">
        <f t="shared" si="128"/>
        <v>Obesity</v>
      </c>
      <c r="M1638" s="12" t="str">
        <f t="shared" si="129"/>
        <v>Prediabetes</v>
      </c>
    </row>
    <row r="1639" spans="1:13" x14ac:dyDescent="0.3">
      <c r="A1639" s="8" t="s">
        <v>733</v>
      </c>
      <c r="B1639" s="8">
        <v>19.53</v>
      </c>
      <c r="C1639" s="8">
        <v>11.68</v>
      </c>
      <c r="D1639" s="8" t="s">
        <v>2380</v>
      </c>
      <c r="E1639" s="8" t="s">
        <v>2380</v>
      </c>
      <c r="F1639" s="8" t="s">
        <v>2380</v>
      </c>
      <c r="G1639" s="8" t="s">
        <v>2381</v>
      </c>
      <c r="H1639" s="8" t="s">
        <v>2380</v>
      </c>
      <c r="I1639" s="12">
        <f t="shared" si="125"/>
        <v>0</v>
      </c>
      <c r="J1639" s="12" t="str">
        <f t="shared" si="126"/>
        <v>No</v>
      </c>
      <c r="K1639" s="12" t="str">
        <f t="shared" si="127"/>
        <v>No</v>
      </c>
      <c r="L1639" s="12" t="str">
        <f t="shared" si="128"/>
        <v>Normal Weight</v>
      </c>
      <c r="M1639" s="12" t="str">
        <f t="shared" si="129"/>
        <v>Diabetes</v>
      </c>
    </row>
    <row r="1640" spans="1:13" x14ac:dyDescent="0.3">
      <c r="A1640" s="8" t="s">
        <v>732</v>
      </c>
      <c r="B1640" s="8">
        <v>34.1</v>
      </c>
      <c r="C1640" s="8">
        <v>5.16</v>
      </c>
      <c r="D1640" s="8" t="s">
        <v>2380</v>
      </c>
      <c r="E1640" s="8" t="s">
        <v>2380</v>
      </c>
      <c r="F1640" s="8" t="s">
        <v>2380</v>
      </c>
      <c r="G1640" s="8" t="s">
        <v>2381</v>
      </c>
      <c r="H1640" s="8" t="s">
        <v>2380</v>
      </c>
      <c r="I1640" s="12">
        <f t="shared" si="125"/>
        <v>0</v>
      </c>
      <c r="J1640" s="12" t="str">
        <f t="shared" si="126"/>
        <v>No</v>
      </c>
      <c r="K1640" s="12" t="str">
        <f t="shared" si="127"/>
        <v>No</v>
      </c>
      <c r="L1640" s="12" t="str">
        <f t="shared" si="128"/>
        <v>Obesity</v>
      </c>
      <c r="M1640" s="12" t="str">
        <f t="shared" si="129"/>
        <v>Normal</v>
      </c>
    </row>
    <row r="1641" spans="1:13" x14ac:dyDescent="0.3">
      <c r="A1641" s="8" t="s">
        <v>731</v>
      </c>
      <c r="B1641" s="8">
        <v>16.5</v>
      </c>
      <c r="C1641" s="8">
        <v>6.9</v>
      </c>
      <c r="D1641" s="8" t="s">
        <v>2382</v>
      </c>
      <c r="E1641" s="8" t="s">
        <v>2380</v>
      </c>
      <c r="F1641" s="8" t="s">
        <v>2380</v>
      </c>
      <c r="G1641" s="8">
        <v>2</v>
      </c>
      <c r="H1641" s="8" t="s">
        <v>2380</v>
      </c>
      <c r="I1641" s="12">
        <f t="shared" si="125"/>
        <v>2</v>
      </c>
      <c r="J1641" s="12" t="str">
        <f t="shared" si="126"/>
        <v>No</v>
      </c>
      <c r="K1641" s="12" t="str">
        <f t="shared" si="127"/>
        <v>Yes</v>
      </c>
      <c r="L1641" s="12" t="str">
        <f t="shared" si="128"/>
        <v>Underweight</v>
      </c>
      <c r="M1641" s="12" t="str">
        <f t="shared" si="129"/>
        <v>Diabetes</v>
      </c>
    </row>
    <row r="1642" spans="1:13" x14ac:dyDescent="0.3">
      <c r="A1642" s="8" t="s">
        <v>730</v>
      </c>
      <c r="B1642" s="8">
        <v>30.69</v>
      </c>
      <c r="C1642" s="8">
        <v>4.83</v>
      </c>
      <c r="D1642" s="8" t="s">
        <v>2380</v>
      </c>
      <c r="E1642" s="8" t="s">
        <v>2380</v>
      </c>
      <c r="F1642" s="8" t="s">
        <v>2380</v>
      </c>
      <c r="G1642" s="8">
        <v>1</v>
      </c>
      <c r="H1642" s="8" t="s">
        <v>2380</v>
      </c>
      <c r="I1642" s="12">
        <f t="shared" si="125"/>
        <v>1</v>
      </c>
      <c r="J1642" s="12" t="str">
        <f t="shared" si="126"/>
        <v>No</v>
      </c>
      <c r="K1642" s="12" t="str">
        <f t="shared" si="127"/>
        <v>No</v>
      </c>
      <c r="L1642" s="12" t="str">
        <f t="shared" si="128"/>
        <v>Obesity</v>
      </c>
      <c r="M1642" s="12" t="str">
        <f t="shared" si="129"/>
        <v>Normal</v>
      </c>
    </row>
    <row r="1643" spans="1:13" x14ac:dyDescent="0.3">
      <c r="A1643" s="8" t="s">
        <v>729</v>
      </c>
      <c r="B1643" s="8">
        <v>28.93</v>
      </c>
      <c r="C1643" s="8">
        <v>4.87</v>
      </c>
      <c r="D1643" s="8" t="s">
        <v>2380</v>
      </c>
      <c r="E1643" s="8" t="s">
        <v>2380</v>
      </c>
      <c r="F1643" s="8" t="s">
        <v>2380</v>
      </c>
      <c r="G1643" s="8">
        <v>1</v>
      </c>
      <c r="H1643" s="8" t="s">
        <v>2380</v>
      </c>
      <c r="I1643" s="12">
        <f t="shared" si="125"/>
        <v>1</v>
      </c>
      <c r="J1643" s="12" t="str">
        <f t="shared" si="126"/>
        <v>No</v>
      </c>
      <c r="K1643" s="12" t="str">
        <f t="shared" si="127"/>
        <v>No</v>
      </c>
      <c r="L1643" s="12" t="str">
        <f t="shared" si="128"/>
        <v>Overweight</v>
      </c>
      <c r="M1643" s="12" t="str">
        <f t="shared" si="129"/>
        <v>Normal</v>
      </c>
    </row>
    <row r="1644" spans="1:13" x14ac:dyDescent="0.3">
      <c r="A1644" s="8" t="s">
        <v>728</v>
      </c>
      <c r="B1644" s="8">
        <v>38.9</v>
      </c>
      <c r="C1644" s="8">
        <v>4.28</v>
      </c>
      <c r="D1644" s="8" t="s">
        <v>2380</v>
      </c>
      <c r="E1644" s="8" t="s">
        <v>2380</v>
      </c>
      <c r="F1644" s="8" t="s">
        <v>2380</v>
      </c>
      <c r="G1644" s="8" t="s">
        <v>2381</v>
      </c>
      <c r="H1644" s="8" t="s">
        <v>2380</v>
      </c>
      <c r="I1644" s="12">
        <f t="shared" si="125"/>
        <v>0</v>
      </c>
      <c r="J1644" s="12" t="str">
        <f t="shared" si="126"/>
        <v>No</v>
      </c>
      <c r="K1644" s="12" t="str">
        <f t="shared" si="127"/>
        <v>No</v>
      </c>
      <c r="L1644" s="12" t="str">
        <f t="shared" si="128"/>
        <v>Obesity</v>
      </c>
      <c r="M1644" s="12" t="str">
        <f t="shared" si="129"/>
        <v>Normal</v>
      </c>
    </row>
    <row r="1645" spans="1:13" x14ac:dyDescent="0.3">
      <c r="A1645" s="8" t="s">
        <v>727</v>
      </c>
      <c r="B1645" s="8">
        <v>26.9</v>
      </c>
      <c r="C1645" s="8">
        <v>4.07</v>
      </c>
      <c r="D1645" s="8" t="s">
        <v>2380</v>
      </c>
      <c r="E1645" s="8" t="s">
        <v>2380</v>
      </c>
      <c r="F1645" s="8" t="s">
        <v>2380</v>
      </c>
      <c r="G1645" s="8" t="s">
        <v>2381</v>
      </c>
      <c r="H1645" s="8" t="s">
        <v>2380</v>
      </c>
      <c r="I1645" s="12">
        <f t="shared" si="125"/>
        <v>0</v>
      </c>
      <c r="J1645" s="12" t="str">
        <f t="shared" si="126"/>
        <v>No</v>
      </c>
      <c r="K1645" s="12" t="str">
        <f t="shared" si="127"/>
        <v>No</v>
      </c>
      <c r="L1645" s="12" t="str">
        <f t="shared" si="128"/>
        <v>Overweight</v>
      </c>
      <c r="M1645" s="12" t="str">
        <f t="shared" si="129"/>
        <v>Normal</v>
      </c>
    </row>
    <row r="1646" spans="1:13" x14ac:dyDescent="0.3">
      <c r="A1646" s="8" t="s">
        <v>726</v>
      </c>
      <c r="B1646" s="8">
        <v>24.86</v>
      </c>
      <c r="C1646" s="8">
        <v>6.23</v>
      </c>
      <c r="D1646" s="8" t="s">
        <v>2380</v>
      </c>
      <c r="E1646" s="8" t="s">
        <v>2380</v>
      </c>
      <c r="F1646" s="8" t="s">
        <v>2380</v>
      </c>
      <c r="G1646" s="8" t="s">
        <v>2381</v>
      </c>
      <c r="H1646" s="8" t="s">
        <v>2380</v>
      </c>
      <c r="I1646" s="12">
        <f t="shared" si="125"/>
        <v>0</v>
      </c>
      <c r="J1646" s="12" t="str">
        <f t="shared" si="126"/>
        <v>No</v>
      </c>
      <c r="K1646" s="12" t="str">
        <f t="shared" si="127"/>
        <v>No</v>
      </c>
      <c r="L1646" s="12" t="str">
        <f t="shared" si="128"/>
        <v>Normal Weight</v>
      </c>
      <c r="M1646" s="12" t="str">
        <f t="shared" si="129"/>
        <v>Prediabetes</v>
      </c>
    </row>
    <row r="1647" spans="1:13" x14ac:dyDescent="0.3">
      <c r="A1647" s="8" t="s">
        <v>725</v>
      </c>
      <c r="B1647" s="8">
        <v>39.14</v>
      </c>
      <c r="C1647" s="8">
        <v>6.24</v>
      </c>
      <c r="D1647" s="8" t="s">
        <v>2380</v>
      </c>
      <c r="E1647" s="8" t="s">
        <v>2382</v>
      </c>
      <c r="F1647" s="8" t="s">
        <v>2380</v>
      </c>
      <c r="G1647" s="8">
        <v>1</v>
      </c>
      <c r="H1647" s="8" t="s">
        <v>2380</v>
      </c>
      <c r="I1647" s="12">
        <f t="shared" si="125"/>
        <v>1</v>
      </c>
      <c r="J1647" s="12" t="str">
        <f t="shared" si="126"/>
        <v>No</v>
      </c>
      <c r="K1647" s="12" t="str">
        <f t="shared" si="127"/>
        <v>No</v>
      </c>
      <c r="L1647" s="12" t="str">
        <f t="shared" si="128"/>
        <v>Obesity</v>
      </c>
      <c r="M1647" s="12" t="str">
        <f t="shared" si="129"/>
        <v>Prediabetes</v>
      </c>
    </row>
    <row r="1648" spans="1:13" x14ac:dyDescent="0.3">
      <c r="A1648" s="8" t="s">
        <v>724</v>
      </c>
      <c r="B1648" s="8">
        <v>39.799999999999997</v>
      </c>
      <c r="C1648" s="8">
        <v>6.17</v>
      </c>
      <c r="D1648" s="8" t="s">
        <v>2380</v>
      </c>
      <c r="E1648" s="8" t="s">
        <v>2380</v>
      </c>
      <c r="F1648" s="8" t="s">
        <v>2383</v>
      </c>
      <c r="G1648" s="8">
        <v>1</v>
      </c>
      <c r="H1648" s="8" t="s">
        <v>2380</v>
      </c>
      <c r="I1648" s="12">
        <f t="shared" si="125"/>
        <v>1</v>
      </c>
      <c r="J1648" s="12" t="str">
        <f t="shared" si="126"/>
        <v>No</v>
      </c>
      <c r="K1648" s="12" t="str">
        <f t="shared" si="127"/>
        <v>No</v>
      </c>
      <c r="L1648" s="12" t="str">
        <f t="shared" si="128"/>
        <v>Obesity</v>
      </c>
      <c r="M1648" s="12" t="str">
        <f t="shared" si="129"/>
        <v>Prediabetes</v>
      </c>
    </row>
    <row r="1649" spans="1:13" x14ac:dyDescent="0.3">
      <c r="A1649" s="8" t="s">
        <v>723</v>
      </c>
      <c r="B1649" s="8">
        <v>34.32</v>
      </c>
      <c r="C1649" s="8">
        <v>5.16</v>
      </c>
      <c r="D1649" s="8" t="s">
        <v>2380</v>
      </c>
      <c r="E1649" s="8" t="s">
        <v>2380</v>
      </c>
      <c r="F1649" s="8" t="s">
        <v>2380</v>
      </c>
      <c r="G1649" s="8">
        <v>1</v>
      </c>
      <c r="H1649" s="8" t="s">
        <v>2380</v>
      </c>
      <c r="I1649" s="12">
        <f t="shared" si="125"/>
        <v>1</v>
      </c>
      <c r="J1649" s="12" t="str">
        <f t="shared" si="126"/>
        <v>No</v>
      </c>
      <c r="K1649" s="12" t="str">
        <f t="shared" si="127"/>
        <v>No</v>
      </c>
      <c r="L1649" s="12" t="str">
        <f t="shared" si="128"/>
        <v>Obesity</v>
      </c>
      <c r="M1649" s="12" t="str">
        <f t="shared" si="129"/>
        <v>Normal</v>
      </c>
    </row>
    <row r="1650" spans="1:13" x14ac:dyDescent="0.3">
      <c r="A1650" s="8" t="s">
        <v>722</v>
      </c>
      <c r="B1650" s="8">
        <v>32.51</v>
      </c>
      <c r="C1650" s="8">
        <v>4.3</v>
      </c>
      <c r="D1650" s="8" t="s">
        <v>2380</v>
      </c>
      <c r="E1650" s="8" t="s">
        <v>2380</v>
      </c>
      <c r="F1650" s="8" t="s">
        <v>2380</v>
      </c>
      <c r="G1650" s="8" t="s">
        <v>2381</v>
      </c>
      <c r="H1650" s="8" t="s">
        <v>2380</v>
      </c>
      <c r="I1650" s="12">
        <f t="shared" si="125"/>
        <v>0</v>
      </c>
      <c r="J1650" s="12" t="str">
        <f t="shared" si="126"/>
        <v>No</v>
      </c>
      <c r="K1650" s="12" t="str">
        <f t="shared" si="127"/>
        <v>No</v>
      </c>
      <c r="L1650" s="12" t="str">
        <f t="shared" si="128"/>
        <v>Obesity</v>
      </c>
      <c r="M1650" s="12" t="str">
        <f t="shared" si="129"/>
        <v>Normal</v>
      </c>
    </row>
    <row r="1651" spans="1:13" x14ac:dyDescent="0.3">
      <c r="A1651" s="8" t="s">
        <v>721</v>
      </c>
      <c r="B1651" s="8">
        <v>30.71</v>
      </c>
      <c r="C1651" s="8">
        <v>6.14</v>
      </c>
      <c r="D1651" s="8" t="s">
        <v>2380</v>
      </c>
      <c r="E1651" s="8" t="s">
        <v>2380</v>
      </c>
      <c r="F1651" s="8" t="s">
        <v>2383</v>
      </c>
      <c r="G1651" s="8">
        <v>1</v>
      </c>
      <c r="H1651" s="8" t="s">
        <v>2380</v>
      </c>
      <c r="I1651" s="12">
        <f t="shared" si="125"/>
        <v>1</v>
      </c>
      <c r="J1651" s="12" t="str">
        <f t="shared" si="126"/>
        <v>No</v>
      </c>
      <c r="K1651" s="12" t="str">
        <f t="shared" si="127"/>
        <v>No</v>
      </c>
      <c r="L1651" s="12" t="str">
        <f t="shared" si="128"/>
        <v>Obesity</v>
      </c>
      <c r="M1651" s="12" t="str">
        <f t="shared" si="129"/>
        <v>Prediabetes</v>
      </c>
    </row>
    <row r="1652" spans="1:13" x14ac:dyDescent="0.3">
      <c r="A1652" s="8" t="s">
        <v>720</v>
      </c>
      <c r="B1652" s="8">
        <v>28.9</v>
      </c>
      <c r="C1652" s="8">
        <v>5.36</v>
      </c>
      <c r="D1652" s="8" t="s">
        <v>2380</v>
      </c>
      <c r="E1652" s="8" t="s">
        <v>2380</v>
      </c>
      <c r="F1652" s="8" t="s">
        <v>2380</v>
      </c>
      <c r="G1652" s="8">
        <v>1</v>
      </c>
      <c r="H1652" s="8" t="s">
        <v>2380</v>
      </c>
      <c r="I1652" s="12">
        <f t="shared" si="125"/>
        <v>1</v>
      </c>
      <c r="J1652" s="12" t="str">
        <f t="shared" si="126"/>
        <v>No</v>
      </c>
      <c r="K1652" s="12" t="str">
        <f t="shared" si="127"/>
        <v>No</v>
      </c>
      <c r="L1652" s="12" t="str">
        <f t="shared" si="128"/>
        <v>Overweight</v>
      </c>
      <c r="M1652" s="12" t="str">
        <f t="shared" si="129"/>
        <v>Normal</v>
      </c>
    </row>
    <row r="1653" spans="1:13" x14ac:dyDescent="0.3">
      <c r="A1653" s="8" t="s">
        <v>719</v>
      </c>
      <c r="B1653" s="8">
        <v>36.19</v>
      </c>
      <c r="C1653" s="8">
        <v>4.3</v>
      </c>
      <c r="D1653" s="8" t="s">
        <v>2380</v>
      </c>
      <c r="E1653" s="8" t="s">
        <v>2380</v>
      </c>
      <c r="F1653" s="8" t="s">
        <v>2380</v>
      </c>
      <c r="G1653" s="8" t="s">
        <v>2381</v>
      </c>
      <c r="H1653" s="8" t="s">
        <v>2380</v>
      </c>
      <c r="I1653" s="12">
        <f t="shared" si="125"/>
        <v>0</v>
      </c>
      <c r="J1653" s="12" t="str">
        <f t="shared" si="126"/>
        <v>No</v>
      </c>
      <c r="K1653" s="12" t="str">
        <f t="shared" si="127"/>
        <v>No</v>
      </c>
      <c r="L1653" s="12" t="str">
        <f t="shared" si="128"/>
        <v>Obesity</v>
      </c>
      <c r="M1653" s="12" t="str">
        <f t="shared" si="129"/>
        <v>Normal</v>
      </c>
    </row>
    <row r="1654" spans="1:13" x14ac:dyDescent="0.3">
      <c r="A1654" s="8" t="s">
        <v>718</v>
      </c>
      <c r="B1654" s="8">
        <v>29.6</v>
      </c>
      <c r="C1654" s="8">
        <v>4.09</v>
      </c>
      <c r="D1654" s="8" t="s">
        <v>2380</v>
      </c>
      <c r="E1654" s="8" t="s">
        <v>2380</v>
      </c>
      <c r="F1654" s="8" t="s">
        <v>2380</v>
      </c>
      <c r="G1654" s="8" t="s">
        <v>2381</v>
      </c>
      <c r="H1654" s="8" t="s">
        <v>2380</v>
      </c>
      <c r="I1654" s="12">
        <f t="shared" si="125"/>
        <v>0</v>
      </c>
      <c r="J1654" s="12" t="str">
        <f t="shared" si="126"/>
        <v>No</v>
      </c>
      <c r="K1654" s="12" t="str">
        <f t="shared" si="127"/>
        <v>No</v>
      </c>
      <c r="L1654" s="12" t="str">
        <f t="shared" si="128"/>
        <v>Overweight</v>
      </c>
      <c r="M1654" s="12" t="str">
        <f t="shared" si="129"/>
        <v>Normal</v>
      </c>
    </row>
    <row r="1655" spans="1:13" x14ac:dyDescent="0.3">
      <c r="A1655" s="8" t="s">
        <v>717</v>
      </c>
      <c r="B1655" s="8">
        <v>30.95</v>
      </c>
      <c r="C1655" s="8">
        <v>6.27</v>
      </c>
      <c r="D1655" s="8" t="s">
        <v>2380</v>
      </c>
      <c r="E1655" s="8" t="s">
        <v>2380</v>
      </c>
      <c r="F1655" s="8" t="s">
        <v>2383</v>
      </c>
      <c r="G1655" s="8">
        <v>1</v>
      </c>
      <c r="H1655" s="8" t="s">
        <v>2380</v>
      </c>
      <c r="I1655" s="12">
        <f t="shared" si="125"/>
        <v>1</v>
      </c>
      <c r="J1655" s="12" t="str">
        <f t="shared" si="126"/>
        <v>No</v>
      </c>
      <c r="K1655" s="12" t="str">
        <f t="shared" si="127"/>
        <v>No</v>
      </c>
      <c r="L1655" s="12" t="str">
        <f t="shared" si="128"/>
        <v>Obesity</v>
      </c>
      <c r="M1655" s="12" t="str">
        <f t="shared" si="129"/>
        <v>Prediabetes</v>
      </c>
    </row>
    <row r="1656" spans="1:13" x14ac:dyDescent="0.3">
      <c r="A1656" s="8" t="s">
        <v>716</v>
      </c>
      <c r="B1656" s="8">
        <v>19.95</v>
      </c>
      <c r="C1656" s="8">
        <v>5.39</v>
      </c>
      <c r="D1656" s="8" t="s">
        <v>2380</v>
      </c>
      <c r="E1656" s="8" t="s">
        <v>2380</v>
      </c>
      <c r="F1656" s="8" t="s">
        <v>2380</v>
      </c>
      <c r="G1656" s="8">
        <v>1</v>
      </c>
      <c r="H1656" s="8" t="s">
        <v>2380</v>
      </c>
      <c r="I1656" s="12">
        <f t="shared" si="125"/>
        <v>1</v>
      </c>
      <c r="J1656" s="12" t="str">
        <f t="shared" si="126"/>
        <v>No</v>
      </c>
      <c r="K1656" s="12" t="str">
        <f t="shared" si="127"/>
        <v>No</v>
      </c>
      <c r="L1656" s="12" t="str">
        <f t="shared" si="128"/>
        <v>Normal Weight</v>
      </c>
      <c r="M1656" s="12" t="str">
        <f t="shared" si="129"/>
        <v>Normal</v>
      </c>
    </row>
    <row r="1657" spans="1:13" x14ac:dyDescent="0.3">
      <c r="A1657" s="8" t="s">
        <v>715</v>
      </c>
      <c r="B1657" s="8">
        <v>23.65</v>
      </c>
      <c r="C1657" s="8">
        <v>5.75</v>
      </c>
      <c r="D1657" s="8" t="s">
        <v>2382</v>
      </c>
      <c r="E1657" s="8" t="s">
        <v>2380</v>
      </c>
      <c r="F1657" s="8" t="s">
        <v>2380</v>
      </c>
      <c r="G1657" s="8" t="s">
        <v>2381</v>
      </c>
      <c r="H1657" s="8" t="s">
        <v>2380</v>
      </c>
      <c r="I1657" s="12">
        <f t="shared" si="125"/>
        <v>0</v>
      </c>
      <c r="J1657" s="12" t="str">
        <f t="shared" si="126"/>
        <v>No</v>
      </c>
      <c r="K1657" s="12" t="str">
        <f t="shared" si="127"/>
        <v>Yes</v>
      </c>
      <c r="L1657" s="12" t="str">
        <f t="shared" si="128"/>
        <v>Normal Weight</v>
      </c>
      <c r="M1657" s="12" t="str">
        <f t="shared" si="129"/>
        <v>Prediabetes</v>
      </c>
    </row>
    <row r="1658" spans="1:13" x14ac:dyDescent="0.3">
      <c r="A1658" s="8" t="s">
        <v>714</v>
      </c>
      <c r="B1658" s="8">
        <v>43.34</v>
      </c>
      <c r="C1658" s="8">
        <v>4.91</v>
      </c>
      <c r="D1658" s="8" t="s">
        <v>2380</v>
      </c>
      <c r="E1658" s="8" t="s">
        <v>2380</v>
      </c>
      <c r="F1658" s="8" t="s">
        <v>2380</v>
      </c>
      <c r="G1658" s="8">
        <v>1</v>
      </c>
      <c r="H1658" s="8" t="s">
        <v>2380</v>
      </c>
      <c r="I1658" s="12">
        <f t="shared" si="125"/>
        <v>1</v>
      </c>
      <c r="J1658" s="12" t="str">
        <f t="shared" si="126"/>
        <v>No</v>
      </c>
      <c r="K1658" s="12" t="str">
        <f t="shared" si="127"/>
        <v>No</v>
      </c>
      <c r="L1658" s="12" t="str">
        <f t="shared" si="128"/>
        <v>Obesity</v>
      </c>
      <c r="M1658" s="12" t="str">
        <f t="shared" si="129"/>
        <v>Normal</v>
      </c>
    </row>
    <row r="1659" spans="1:13" x14ac:dyDescent="0.3">
      <c r="A1659" s="8" t="s">
        <v>713</v>
      </c>
      <c r="B1659" s="8">
        <v>31.98</v>
      </c>
      <c r="C1659" s="8">
        <v>4.46</v>
      </c>
      <c r="D1659" s="8" t="s">
        <v>2382</v>
      </c>
      <c r="E1659" s="8" t="s">
        <v>2380</v>
      </c>
      <c r="F1659" s="8" t="s">
        <v>2380</v>
      </c>
      <c r="G1659" s="8">
        <v>1</v>
      </c>
      <c r="H1659" s="8" t="s">
        <v>2380</v>
      </c>
      <c r="I1659" s="12">
        <f t="shared" si="125"/>
        <v>1</v>
      </c>
      <c r="J1659" s="12" t="str">
        <f t="shared" si="126"/>
        <v>No</v>
      </c>
      <c r="K1659" s="12" t="str">
        <f t="shared" si="127"/>
        <v>Yes</v>
      </c>
      <c r="L1659" s="12" t="str">
        <f t="shared" si="128"/>
        <v>Obesity</v>
      </c>
      <c r="M1659" s="12" t="str">
        <f t="shared" si="129"/>
        <v>Normal</v>
      </c>
    </row>
    <row r="1660" spans="1:13" x14ac:dyDescent="0.3">
      <c r="A1660" s="8" t="s">
        <v>712</v>
      </c>
      <c r="B1660" s="8">
        <v>35.86</v>
      </c>
      <c r="C1660" s="8">
        <v>6.22</v>
      </c>
      <c r="D1660" s="8" t="s">
        <v>2380</v>
      </c>
      <c r="E1660" s="8" t="s">
        <v>2380</v>
      </c>
      <c r="F1660" s="8" t="s">
        <v>2380</v>
      </c>
      <c r="G1660" s="8">
        <v>1</v>
      </c>
      <c r="H1660" s="8" t="s">
        <v>2380</v>
      </c>
      <c r="I1660" s="12">
        <f t="shared" si="125"/>
        <v>1</v>
      </c>
      <c r="J1660" s="12" t="str">
        <f t="shared" si="126"/>
        <v>No</v>
      </c>
      <c r="K1660" s="12" t="str">
        <f t="shared" si="127"/>
        <v>No</v>
      </c>
      <c r="L1660" s="12" t="str">
        <f t="shared" si="128"/>
        <v>Obesity</v>
      </c>
      <c r="M1660" s="12" t="str">
        <f t="shared" si="129"/>
        <v>Prediabetes</v>
      </c>
    </row>
    <row r="1661" spans="1:13" x14ac:dyDescent="0.3">
      <c r="A1661" s="8" t="s">
        <v>711</v>
      </c>
      <c r="B1661" s="8">
        <v>15.2</v>
      </c>
      <c r="C1661" s="8">
        <v>8.82</v>
      </c>
      <c r="D1661" s="8" t="s">
        <v>2380</v>
      </c>
      <c r="E1661" s="8" t="s">
        <v>2380</v>
      </c>
      <c r="F1661" s="8" t="s">
        <v>2380</v>
      </c>
      <c r="G1661" s="8" t="s">
        <v>2381</v>
      </c>
      <c r="H1661" s="8" t="s">
        <v>2380</v>
      </c>
      <c r="I1661" s="12">
        <f t="shared" si="125"/>
        <v>0</v>
      </c>
      <c r="J1661" s="12" t="str">
        <f t="shared" si="126"/>
        <v>No</v>
      </c>
      <c r="K1661" s="12" t="str">
        <f t="shared" si="127"/>
        <v>No</v>
      </c>
      <c r="L1661" s="12" t="str">
        <f t="shared" si="128"/>
        <v>Underweight</v>
      </c>
      <c r="M1661" s="12" t="str">
        <f t="shared" si="129"/>
        <v>Diabetes</v>
      </c>
    </row>
    <row r="1662" spans="1:13" x14ac:dyDescent="0.3">
      <c r="A1662" s="8" t="s">
        <v>710</v>
      </c>
      <c r="B1662" s="8">
        <v>37.200000000000003</v>
      </c>
      <c r="C1662" s="8">
        <v>10.14</v>
      </c>
      <c r="D1662" s="8" t="s">
        <v>2380</v>
      </c>
      <c r="E1662" s="8" t="s">
        <v>2380</v>
      </c>
      <c r="F1662" s="8" t="s">
        <v>2380</v>
      </c>
      <c r="G1662" s="8" t="s">
        <v>2381</v>
      </c>
      <c r="H1662" s="8" t="s">
        <v>2380</v>
      </c>
      <c r="I1662" s="12">
        <f t="shared" si="125"/>
        <v>0</v>
      </c>
      <c r="J1662" s="12" t="str">
        <f t="shared" si="126"/>
        <v>No</v>
      </c>
      <c r="K1662" s="12" t="str">
        <f t="shared" si="127"/>
        <v>No</v>
      </c>
      <c r="L1662" s="12" t="str">
        <f t="shared" si="128"/>
        <v>Obesity</v>
      </c>
      <c r="M1662" s="12" t="str">
        <f t="shared" si="129"/>
        <v>Diabetes</v>
      </c>
    </row>
    <row r="1663" spans="1:13" x14ac:dyDescent="0.3">
      <c r="A1663" s="8" t="s">
        <v>709</v>
      </c>
      <c r="B1663" s="8">
        <v>17.91</v>
      </c>
      <c r="C1663" s="8">
        <v>4.66</v>
      </c>
      <c r="D1663" s="8" t="s">
        <v>2380</v>
      </c>
      <c r="E1663" s="8" t="s">
        <v>2380</v>
      </c>
      <c r="F1663" s="8" t="s">
        <v>2380</v>
      </c>
      <c r="G1663" s="8">
        <v>2</v>
      </c>
      <c r="H1663" s="8" t="s">
        <v>2380</v>
      </c>
      <c r="I1663" s="12">
        <f t="shared" si="125"/>
        <v>2</v>
      </c>
      <c r="J1663" s="12" t="str">
        <f t="shared" si="126"/>
        <v>No</v>
      </c>
      <c r="K1663" s="12" t="str">
        <f t="shared" si="127"/>
        <v>No</v>
      </c>
      <c r="L1663" s="12" t="str">
        <f t="shared" si="128"/>
        <v>Underweight</v>
      </c>
      <c r="M1663" s="12" t="str">
        <f t="shared" si="129"/>
        <v>Normal</v>
      </c>
    </row>
    <row r="1664" spans="1:13" x14ac:dyDescent="0.3">
      <c r="A1664" s="8" t="s">
        <v>708</v>
      </c>
      <c r="B1664" s="8">
        <v>20.76</v>
      </c>
      <c r="C1664" s="8">
        <v>6.26</v>
      </c>
      <c r="D1664" s="8" t="s">
        <v>2380</v>
      </c>
      <c r="E1664" s="8" t="s">
        <v>2380</v>
      </c>
      <c r="F1664" s="8" t="s">
        <v>2380</v>
      </c>
      <c r="G1664" s="8" t="s">
        <v>2381</v>
      </c>
      <c r="H1664" s="8" t="s">
        <v>2380</v>
      </c>
      <c r="I1664" s="12">
        <f t="shared" si="125"/>
        <v>0</v>
      </c>
      <c r="J1664" s="12" t="str">
        <f t="shared" si="126"/>
        <v>No</v>
      </c>
      <c r="K1664" s="12" t="str">
        <f t="shared" si="127"/>
        <v>No</v>
      </c>
      <c r="L1664" s="12" t="str">
        <f t="shared" si="128"/>
        <v>Normal Weight</v>
      </c>
      <c r="M1664" s="12" t="str">
        <f t="shared" si="129"/>
        <v>Prediabetes</v>
      </c>
    </row>
    <row r="1665" spans="1:13" x14ac:dyDescent="0.3">
      <c r="A1665" s="8" t="s">
        <v>707</v>
      </c>
      <c r="B1665" s="8">
        <v>38.99</v>
      </c>
      <c r="C1665" s="8">
        <v>5.21</v>
      </c>
      <c r="D1665" s="8" t="s">
        <v>2380</v>
      </c>
      <c r="E1665" s="8" t="s">
        <v>2382</v>
      </c>
      <c r="F1665" s="8" t="s">
        <v>2380</v>
      </c>
      <c r="G1665" s="8">
        <v>1</v>
      </c>
      <c r="H1665" s="8" t="s">
        <v>2380</v>
      </c>
      <c r="I1665" s="12">
        <f t="shared" si="125"/>
        <v>1</v>
      </c>
      <c r="J1665" s="12" t="str">
        <f t="shared" si="126"/>
        <v>No</v>
      </c>
      <c r="K1665" s="12" t="str">
        <f t="shared" si="127"/>
        <v>No</v>
      </c>
      <c r="L1665" s="12" t="str">
        <f t="shared" si="128"/>
        <v>Obesity</v>
      </c>
      <c r="M1665" s="12" t="str">
        <f t="shared" si="129"/>
        <v>Normal</v>
      </c>
    </row>
    <row r="1666" spans="1:13" x14ac:dyDescent="0.3">
      <c r="A1666" s="8" t="s">
        <v>706</v>
      </c>
      <c r="B1666" s="8">
        <v>42.655000000000001</v>
      </c>
      <c r="C1666" s="8">
        <v>5.94</v>
      </c>
      <c r="D1666" s="8" t="s">
        <v>2382</v>
      </c>
      <c r="E1666" s="8" t="s">
        <v>2380</v>
      </c>
      <c r="F1666" s="8" t="s">
        <v>2383</v>
      </c>
      <c r="G1666" s="8">
        <v>1</v>
      </c>
      <c r="H1666" s="8" t="s">
        <v>2380</v>
      </c>
      <c r="I1666" s="12">
        <f t="shared" si="125"/>
        <v>1</v>
      </c>
      <c r="J1666" s="12" t="str">
        <f t="shared" si="126"/>
        <v>No</v>
      </c>
      <c r="K1666" s="12" t="str">
        <f t="shared" si="127"/>
        <v>Yes</v>
      </c>
      <c r="L1666" s="12" t="str">
        <f t="shared" si="128"/>
        <v>Obesity</v>
      </c>
      <c r="M1666" s="12" t="str">
        <f t="shared" si="129"/>
        <v>Prediabetes</v>
      </c>
    </row>
    <row r="1667" spans="1:13" x14ac:dyDescent="0.3">
      <c r="A1667" s="8" t="s">
        <v>705</v>
      </c>
      <c r="B1667" s="8">
        <v>30.57</v>
      </c>
      <c r="C1667" s="8">
        <v>5.34</v>
      </c>
      <c r="D1667" s="8" t="s">
        <v>2380</v>
      </c>
      <c r="E1667" s="8" t="s">
        <v>2380</v>
      </c>
      <c r="F1667" s="8" t="s">
        <v>2383</v>
      </c>
      <c r="G1667" s="8">
        <v>1</v>
      </c>
      <c r="H1667" s="8" t="s">
        <v>2380</v>
      </c>
      <c r="I1667" s="12">
        <f t="shared" ref="I1667:I1730" si="130">IF(G1667="No major surgery",0,G1667)</f>
        <v>1</v>
      </c>
      <c r="J1667" s="12" t="str">
        <f t="shared" ref="J1667:J1730" si="131">PROPER(H1667)</f>
        <v>No</v>
      </c>
      <c r="K1667" s="12" t="str">
        <f t="shared" ref="K1667:K1730" si="132">PROPER(D1667)</f>
        <v>No</v>
      </c>
      <c r="L1667" s="12" t="str">
        <f t="shared" ref="L1667:L1730" si="133">IF(B1667&lt;18.5,"Underweight",IF(B1667&lt;25,"Normal Weight",IF(B1667&lt;30,"Overweight","Obesity")))</f>
        <v>Obesity</v>
      </c>
      <c r="M1667" s="12" t="str">
        <f t="shared" ref="M1667:M1730" si="134">IF(C1667&lt;5.7,"Normal",IF(C1667&lt;6.5,"Prediabetes","Diabetes"))</f>
        <v>Normal</v>
      </c>
    </row>
    <row r="1668" spans="1:13" x14ac:dyDescent="0.3">
      <c r="A1668" s="8" t="s">
        <v>704</v>
      </c>
      <c r="B1668" s="8">
        <v>17.7</v>
      </c>
      <c r="C1668" s="8">
        <v>6.38</v>
      </c>
      <c r="D1668" s="8" t="s">
        <v>2380</v>
      </c>
      <c r="E1668" s="8" t="s">
        <v>2380</v>
      </c>
      <c r="F1668" s="8" t="s">
        <v>2380</v>
      </c>
      <c r="G1668" s="8">
        <v>2</v>
      </c>
      <c r="H1668" s="8" t="s">
        <v>2380</v>
      </c>
      <c r="I1668" s="12">
        <f t="shared" si="130"/>
        <v>2</v>
      </c>
      <c r="J1668" s="12" t="str">
        <f t="shared" si="131"/>
        <v>No</v>
      </c>
      <c r="K1668" s="12" t="str">
        <f t="shared" si="132"/>
        <v>No</v>
      </c>
      <c r="L1668" s="12" t="str">
        <f t="shared" si="133"/>
        <v>Underweight</v>
      </c>
      <c r="M1668" s="12" t="str">
        <f t="shared" si="134"/>
        <v>Prediabetes</v>
      </c>
    </row>
    <row r="1669" spans="1:13" x14ac:dyDescent="0.3">
      <c r="A1669" s="8" t="s">
        <v>703</v>
      </c>
      <c r="B1669" s="8">
        <v>34.770000000000003</v>
      </c>
      <c r="C1669" s="8">
        <v>4.47</v>
      </c>
      <c r="D1669" s="8" t="s">
        <v>2380</v>
      </c>
      <c r="E1669" s="8" t="s">
        <v>2380</v>
      </c>
      <c r="F1669" s="8" t="s">
        <v>2380</v>
      </c>
      <c r="G1669" s="8">
        <v>1</v>
      </c>
      <c r="H1669" s="8" t="s">
        <v>2380</v>
      </c>
      <c r="I1669" s="12">
        <f t="shared" si="130"/>
        <v>1</v>
      </c>
      <c r="J1669" s="12" t="str">
        <f t="shared" si="131"/>
        <v>No</v>
      </c>
      <c r="K1669" s="12" t="str">
        <f t="shared" si="132"/>
        <v>No</v>
      </c>
      <c r="L1669" s="12" t="str">
        <f t="shared" si="133"/>
        <v>Obesity</v>
      </c>
      <c r="M1669" s="12" t="str">
        <f t="shared" si="134"/>
        <v>Normal</v>
      </c>
    </row>
    <row r="1670" spans="1:13" x14ac:dyDescent="0.3">
      <c r="A1670" s="8" t="s">
        <v>702</v>
      </c>
      <c r="B1670" s="8">
        <v>16.88</v>
      </c>
      <c r="C1670" s="8">
        <v>9.9600000000000009</v>
      </c>
      <c r="D1670" s="8" t="s">
        <v>2380</v>
      </c>
      <c r="E1670" s="8" t="s">
        <v>2380</v>
      </c>
      <c r="F1670" s="8" t="s">
        <v>2380</v>
      </c>
      <c r="G1670" s="8" t="s">
        <v>2381</v>
      </c>
      <c r="H1670" s="8" t="s">
        <v>2380</v>
      </c>
      <c r="I1670" s="12">
        <f t="shared" si="130"/>
        <v>0</v>
      </c>
      <c r="J1670" s="12" t="str">
        <f t="shared" si="131"/>
        <v>No</v>
      </c>
      <c r="K1670" s="12" t="str">
        <f t="shared" si="132"/>
        <v>No</v>
      </c>
      <c r="L1670" s="12" t="str">
        <f t="shared" si="133"/>
        <v>Underweight</v>
      </c>
      <c r="M1670" s="12" t="str">
        <f t="shared" si="134"/>
        <v>Diabetes</v>
      </c>
    </row>
    <row r="1671" spans="1:13" x14ac:dyDescent="0.3">
      <c r="A1671" s="8" t="s">
        <v>701</v>
      </c>
      <c r="B1671" s="8">
        <v>40.26</v>
      </c>
      <c r="C1671" s="8">
        <v>9.92</v>
      </c>
      <c r="D1671" s="8" t="s">
        <v>2382</v>
      </c>
      <c r="E1671" s="8" t="s">
        <v>2380</v>
      </c>
      <c r="F1671" s="8" t="s">
        <v>2380</v>
      </c>
      <c r="G1671" s="8" t="s">
        <v>2381</v>
      </c>
      <c r="H1671" s="8" t="s">
        <v>2380</v>
      </c>
      <c r="I1671" s="12">
        <f t="shared" si="130"/>
        <v>0</v>
      </c>
      <c r="J1671" s="12" t="str">
        <f t="shared" si="131"/>
        <v>No</v>
      </c>
      <c r="K1671" s="12" t="str">
        <f t="shared" si="132"/>
        <v>Yes</v>
      </c>
      <c r="L1671" s="12" t="str">
        <f t="shared" si="133"/>
        <v>Obesity</v>
      </c>
      <c r="M1671" s="12" t="str">
        <f t="shared" si="134"/>
        <v>Diabetes</v>
      </c>
    </row>
    <row r="1672" spans="1:13" x14ac:dyDescent="0.3">
      <c r="A1672" s="8" t="s">
        <v>700</v>
      </c>
      <c r="B1672" s="8">
        <v>25.6</v>
      </c>
      <c r="C1672" s="8">
        <v>6.03</v>
      </c>
      <c r="D1672" s="8" t="s">
        <v>2380</v>
      </c>
      <c r="E1672" s="8" t="s">
        <v>2380</v>
      </c>
      <c r="F1672" s="8" t="s">
        <v>2383</v>
      </c>
      <c r="G1672" s="8">
        <v>1</v>
      </c>
      <c r="H1672" s="8" t="s">
        <v>2380</v>
      </c>
      <c r="I1672" s="12">
        <f t="shared" si="130"/>
        <v>1</v>
      </c>
      <c r="J1672" s="12" t="str">
        <f t="shared" si="131"/>
        <v>No</v>
      </c>
      <c r="K1672" s="12" t="str">
        <f t="shared" si="132"/>
        <v>No</v>
      </c>
      <c r="L1672" s="12" t="str">
        <f t="shared" si="133"/>
        <v>Overweight</v>
      </c>
      <c r="M1672" s="12" t="str">
        <f t="shared" si="134"/>
        <v>Prediabetes</v>
      </c>
    </row>
    <row r="1673" spans="1:13" x14ac:dyDescent="0.3">
      <c r="A1673" s="8" t="s">
        <v>699</v>
      </c>
      <c r="B1673" s="8">
        <v>33.549999999999997</v>
      </c>
      <c r="C1673" s="8">
        <v>10.9</v>
      </c>
      <c r="D1673" s="8" t="s">
        <v>2382</v>
      </c>
      <c r="E1673" s="8" t="s">
        <v>2380</v>
      </c>
      <c r="F1673" s="8" t="s">
        <v>2380</v>
      </c>
      <c r="G1673" s="8" t="s">
        <v>2381</v>
      </c>
      <c r="H1673" s="8" t="s">
        <v>2380</v>
      </c>
      <c r="I1673" s="12">
        <f t="shared" si="130"/>
        <v>0</v>
      </c>
      <c r="J1673" s="12" t="str">
        <f t="shared" si="131"/>
        <v>No</v>
      </c>
      <c r="K1673" s="12" t="str">
        <f t="shared" si="132"/>
        <v>Yes</v>
      </c>
      <c r="L1673" s="12" t="str">
        <f t="shared" si="133"/>
        <v>Obesity</v>
      </c>
      <c r="M1673" s="12" t="str">
        <f t="shared" si="134"/>
        <v>Diabetes</v>
      </c>
    </row>
    <row r="1674" spans="1:13" x14ac:dyDescent="0.3">
      <c r="A1674" s="8" t="s">
        <v>698</v>
      </c>
      <c r="B1674" s="8">
        <v>16.690000000000001</v>
      </c>
      <c r="C1674" s="8">
        <v>10.66</v>
      </c>
      <c r="D1674" s="8" t="s">
        <v>2380</v>
      </c>
      <c r="E1674" s="8" t="s">
        <v>2380</v>
      </c>
      <c r="F1674" s="8" t="s">
        <v>2380</v>
      </c>
      <c r="G1674" s="8" t="s">
        <v>2381</v>
      </c>
      <c r="H1674" s="8" t="s">
        <v>2380</v>
      </c>
      <c r="I1674" s="12">
        <f t="shared" si="130"/>
        <v>0</v>
      </c>
      <c r="J1674" s="12" t="str">
        <f t="shared" si="131"/>
        <v>No</v>
      </c>
      <c r="K1674" s="12" t="str">
        <f t="shared" si="132"/>
        <v>No</v>
      </c>
      <c r="L1674" s="12" t="str">
        <f t="shared" si="133"/>
        <v>Underweight</v>
      </c>
      <c r="M1674" s="12" t="str">
        <f t="shared" si="134"/>
        <v>Diabetes</v>
      </c>
    </row>
    <row r="1675" spans="1:13" x14ac:dyDescent="0.3">
      <c r="A1675" s="8" t="s">
        <v>697</v>
      </c>
      <c r="B1675" s="8">
        <v>19.95</v>
      </c>
      <c r="C1675" s="8">
        <v>4.05</v>
      </c>
      <c r="D1675" s="8" t="s">
        <v>2380</v>
      </c>
      <c r="E1675" s="8" t="s">
        <v>2380</v>
      </c>
      <c r="F1675" s="8" t="s">
        <v>2380</v>
      </c>
      <c r="G1675" s="8">
        <v>1</v>
      </c>
      <c r="H1675" s="8" t="s">
        <v>2380</v>
      </c>
      <c r="I1675" s="12">
        <f t="shared" si="130"/>
        <v>1</v>
      </c>
      <c r="J1675" s="12" t="str">
        <f t="shared" si="131"/>
        <v>No</v>
      </c>
      <c r="K1675" s="12" t="str">
        <f t="shared" si="132"/>
        <v>No</v>
      </c>
      <c r="L1675" s="12" t="str">
        <f t="shared" si="133"/>
        <v>Normal Weight</v>
      </c>
      <c r="M1675" s="12" t="str">
        <f t="shared" si="134"/>
        <v>Normal</v>
      </c>
    </row>
    <row r="1676" spans="1:13" x14ac:dyDescent="0.3">
      <c r="A1676" s="8" t="s">
        <v>696</v>
      </c>
      <c r="B1676" s="8">
        <v>17.55</v>
      </c>
      <c r="C1676" s="8">
        <v>4.2300000000000004</v>
      </c>
      <c r="D1676" s="8" t="s">
        <v>2380</v>
      </c>
      <c r="E1676" s="8" t="s">
        <v>2380</v>
      </c>
      <c r="F1676" s="8" t="s">
        <v>2380</v>
      </c>
      <c r="G1676" s="8">
        <v>2</v>
      </c>
      <c r="H1676" s="8" t="s">
        <v>2380</v>
      </c>
      <c r="I1676" s="12">
        <f t="shared" si="130"/>
        <v>2</v>
      </c>
      <c r="J1676" s="12" t="str">
        <f t="shared" si="131"/>
        <v>No</v>
      </c>
      <c r="K1676" s="12" t="str">
        <f t="shared" si="132"/>
        <v>No</v>
      </c>
      <c r="L1676" s="12" t="str">
        <f t="shared" si="133"/>
        <v>Underweight</v>
      </c>
      <c r="M1676" s="12" t="str">
        <f t="shared" si="134"/>
        <v>Normal</v>
      </c>
    </row>
    <row r="1677" spans="1:13" x14ac:dyDescent="0.3">
      <c r="A1677" s="8" t="s">
        <v>695</v>
      </c>
      <c r="B1677" s="8">
        <v>22.01</v>
      </c>
      <c r="C1677" s="8">
        <v>5.01</v>
      </c>
      <c r="D1677" s="8" t="s">
        <v>2380</v>
      </c>
      <c r="E1677" s="8" t="s">
        <v>2380</v>
      </c>
      <c r="F1677" s="8" t="s">
        <v>2380</v>
      </c>
      <c r="G1677" s="8">
        <v>1</v>
      </c>
      <c r="H1677" s="8" t="s">
        <v>2380</v>
      </c>
      <c r="I1677" s="12">
        <f t="shared" si="130"/>
        <v>1</v>
      </c>
      <c r="J1677" s="12" t="str">
        <f t="shared" si="131"/>
        <v>No</v>
      </c>
      <c r="K1677" s="12" t="str">
        <f t="shared" si="132"/>
        <v>No</v>
      </c>
      <c r="L1677" s="12" t="str">
        <f t="shared" si="133"/>
        <v>Normal Weight</v>
      </c>
      <c r="M1677" s="12" t="str">
        <f t="shared" si="134"/>
        <v>Normal</v>
      </c>
    </row>
    <row r="1678" spans="1:13" x14ac:dyDescent="0.3">
      <c r="A1678" s="8" t="s">
        <v>694</v>
      </c>
      <c r="B1678" s="8">
        <v>41.8</v>
      </c>
      <c r="C1678" s="8">
        <v>5.82</v>
      </c>
      <c r="D1678" s="8" t="s">
        <v>2382</v>
      </c>
      <c r="E1678" s="8" t="s">
        <v>2380</v>
      </c>
      <c r="F1678" s="8" t="s">
        <v>2383</v>
      </c>
      <c r="G1678" s="8">
        <v>1</v>
      </c>
      <c r="H1678" s="8" t="s">
        <v>2380</v>
      </c>
      <c r="I1678" s="12">
        <f t="shared" si="130"/>
        <v>1</v>
      </c>
      <c r="J1678" s="12" t="str">
        <f t="shared" si="131"/>
        <v>No</v>
      </c>
      <c r="K1678" s="12" t="str">
        <f t="shared" si="132"/>
        <v>Yes</v>
      </c>
      <c r="L1678" s="12" t="str">
        <f t="shared" si="133"/>
        <v>Obesity</v>
      </c>
      <c r="M1678" s="12" t="str">
        <f t="shared" si="134"/>
        <v>Prediabetes</v>
      </c>
    </row>
    <row r="1679" spans="1:13" x14ac:dyDescent="0.3">
      <c r="A1679" s="8" t="s">
        <v>693</v>
      </c>
      <c r="B1679" s="8">
        <v>19.170000000000002</v>
      </c>
      <c r="C1679" s="8">
        <v>7.94</v>
      </c>
      <c r="D1679" s="8" t="s">
        <v>2380</v>
      </c>
      <c r="E1679" s="8" t="s">
        <v>2380</v>
      </c>
      <c r="F1679" s="8" t="s">
        <v>2380</v>
      </c>
      <c r="G1679" s="8" t="s">
        <v>2381</v>
      </c>
      <c r="H1679" s="8" t="s">
        <v>2380</v>
      </c>
      <c r="I1679" s="12">
        <f t="shared" si="130"/>
        <v>0</v>
      </c>
      <c r="J1679" s="12" t="str">
        <f t="shared" si="131"/>
        <v>No</v>
      </c>
      <c r="K1679" s="12" t="str">
        <f t="shared" si="132"/>
        <v>No</v>
      </c>
      <c r="L1679" s="12" t="str">
        <f t="shared" si="133"/>
        <v>Normal Weight</v>
      </c>
      <c r="M1679" s="12" t="str">
        <f t="shared" si="134"/>
        <v>Diabetes</v>
      </c>
    </row>
    <row r="1680" spans="1:13" x14ac:dyDescent="0.3">
      <c r="A1680" s="8" t="s">
        <v>692</v>
      </c>
      <c r="B1680" s="8">
        <v>32.799999999999997</v>
      </c>
      <c r="C1680" s="8">
        <v>6.16</v>
      </c>
      <c r="D1680" s="8" t="s">
        <v>2382</v>
      </c>
      <c r="E1680" s="8" t="s">
        <v>2380</v>
      </c>
      <c r="F1680" s="8" t="s">
        <v>2383</v>
      </c>
      <c r="G1680" s="8">
        <v>1</v>
      </c>
      <c r="H1680" s="8" t="s">
        <v>2380</v>
      </c>
      <c r="I1680" s="12">
        <f t="shared" si="130"/>
        <v>1</v>
      </c>
      <c r="J1680" s="12" t="str">
        <f t="shared" si="131"/>
        <v>No</v>
      </c>
      <c r="K1680" s="12" t="str">
        <f t="shared" si="132"/>
        <v>Yes</v>
      </c>
      <c r="L1680" s="12" t="str">
        <f t="shared" si="133"/>
        <v>Obesity</v>
      </c>
      <c r="M1680" s="12" t="str">
        <f t="shared" si="134"/>
        <v>Prediabetes</v>
      </c>
    </row>
    <row r="1681" spans="1:13" x14ac:dyDescent="0.3">
      <c r="A1681" s="8" t="s">
        <v>691</v>
      </c>
      <c r="B1681" s="8">
        <v>35.814999999999998</v>
      </c>
      <c r="C1681" s="8">
        <v>4.1500000000000004</v>
      </c>
      <c r="D1681" s="8" t="s">
        <v>2380</v>
      </c>
      <c r="E1681" s="8" t="s">
        <v>2380</v>
      </c>
      <c r="F1681" s="8" t="s">
        <v>2380</v>
      </c>
      <c r="G1681" s="8">
        <v>1</v>
      </c>
      <c r="H1681" s="8" t="s">
        <v>2380</v>
      </c>
      <c r="I1681" s="12">
        <f t="shared" si="130"/>
        <v>1</v>
      </c>
      <c r="J1681" s="12" t="str">
        <f t="shared" si="131"/>
        <v>No</v>
      </c>
      <c r="K1681" s="12" t="str">
        <f t="shared" si="132"/>
        <v>No</v>
      </c>
      <c r="L1681" s="12" t="str">
        <f t="shared" si="133"/>
        <v>Obesity</v>
      </c>
      <c r="M1681" s="12" t="str">
        <f t="shared" si="134"/>
        <v>Normal</v>
      </c>
    </row>
    <row r="1682" spans="1:13" x14ac:dyDescent="0.3">
      <c r="A1682" s="8" t="s">
        <v>690</v>
      </c>
      <c r="B1682" s="8">
        <v>24.3</v>
      </c>
      <c r="C1682" s="8">
        <v>6.23</v>
      </c>
      <c r="D1682" s="8" t="s">
        <v>2380</v>
      </c>
      <c r="E1682" s="8" t="s">
        <v>2380</v>
      </c>
      <c r="F1682" s="8" t="s">
        <v>2380</v>
      </c>
      <c r="G1682" s="8" t="s">
        <v>2381</v>
      </c>
      <c r="H1682" s="8" t="s">
        <v>2380</v>
      </c>
      <c r="I1682" s="12">
        <f t="shared" si="130"/>
        <v>0</v>
      </c>
      <c r="J1682" s="12" t="str">
        <f t="shared" si="131"/>
        <v>No</v>
      </c>
      <c r="K1682" s="12" t="str">
        <f t="shared" si="132"/>
        <v>No</v>
      </c>
      <c r="L1682" s="12" t="str">
        <f t="shared" si="133"/>
        <v>Normal Weight</v>
      </c>
      <c r="M1682" s="12" t="str">
        <f t="shared" si="134"/>
        <v>Prediabetes</v>
      </c>
    </row>
    <row r="1683" spans="1:13" x14ac:dyDescent="0.3">
      <c r="A1683" s="8" t="s">
        <v>689</v>
      </c>
      <c r="B1683" s="8">
        <v>19.059999999999999</v>
      </c>
      <c r="C1683" s="8">
        <v>7.41</v>
      </c>
      <c r="D1683" s="8" t="s">
        <v>2380</v>
      </c>
      <c r="E1683" s="8" t="s">
        <v>2380</v>
      </c>
      <c r="F1683" s="8" t="s">
        <v>2380</v>
      </c>
      <c r="G1683" s="8" t="s">
        <v>2381</v>
      </c>
      <c r="H1683" s="8" t="s">
        <v>2380</v>
      </c>
      <c r="I1683" s="12">
        <f t="shared" si="130"/>
        <v>0</v>
      </c>
      <c r="J1683" s="12" t="str">
        <f t="shared" si="131"/>
        <v>No</v>
      </c>
      <c r="K1683" s="12" t="str">
        <f t="shared" si="132"/>
        <v>No</v>
      </c>
      <c r="L1683" s="12" t="str">
        <f t="shared" si="133"/>
        <v>Normal Weight</v>
      </c>
      <c r="M1683" s="12" t="str">
        <f t="shared" si="134"/>
        <v>Diabetes</v>
      </c>
    </row>
    <row r="1684" spans="1:13" x14ac:dyDescent="0.3">
      <c r="A1684" s="8" t="s">
        <v>688</v>
      </c>
      <c r="B1684" s="8">
        <v>33.25</v>
      </c>
      <c r="C1684" s="8">
        <v>5.62</v>
      </c>
      <c r="D1684" s="8" t="s">
        <v>2382</v>
      </c>
      <c r="E1684" s="8" t="s">
        <v>2380</v>
      </c>
      <c r="F1684" s="8" t="s">
        <v>2380</v>
      </c>
      <c r="G1684" s="8">
        <v>1</v>
      </c>
      <c r="H1684" s="8" t="s">
        <v>2380</v>
      </c>
      <c r="I1684" s="12">
        <f t="shared" si="130"/>
        <v>1</v>
      </c>
      <c r="J1684" s="12" t="str">
        <f t="shared" si="131"/>
        <v>No</v>
      </c>
      <c r="K1684" s="12" t="str">
        <f t="shared" si="132"/>
        <v>Yes</v>
      </c>
      <c r="L1684" s="12" t="str">
        <f t="shared" si="133"/>
        <v>Obesity</v>
      </c>
      <c r="M1684" s="12" t="str">
        <f t="shared" si="134"/>
        <v>Normal</v>
      </c>
    </row>
    <row r="1685" spans="1:13" x14ac:dyDescent="0.3">
      <c r="A1685" s="8" t="s">
        <v>687</v>
      </c>
      <c r="B1685" s="8">
        <v>21.37</v>
      </c>
      <c r="C1685" s="8">
        <v>4.54</v>
      </c>
      <c r="D1685" s="8" t="s">
        <v>2382</v>
      </c>
      <c r="E1685" s="8" t="s">
        <v>2380</v>
      </c>
      <c r="F1685" s="8" t="s">
        <v>2383</v>
      </c>
      <c r="G1685" s="8">
        <v>1</v>
      </c>
      <c r="H1685" s="8" t="s">
        <v>2380</v>
      </c>
      <c r="I1685" s="12">
        <f t="shared" si="130"/>
        <v>1</v>
      </c>
      <c r="J1685" s="12" t="str">
        <f t="shared" si="131"/>
        <v>No</v>
      </c>
      <c r="K1685" s="12" t="str">
        <f t="shared" si="132"/>
        <v>Yes</v>
      </c>
      <c r="L1685" s="12" t="str">
        <f t="shared" si="133"/>
        <v>Normal Weight</v>
      </c>
      <c r="M1685" s="12" t="str">
        <f t="shared" si="134"/>
        <v>Normal</v>
      </c>
    </row>
    <row r="1686" spans="1:13" x14ac:dyDescent="0.3">
      <c r="A1686" s="8" t="s">
        <v>686</v>
      </c>
      <c r="B1686" s="8">
        <v>34.43</v>
      </c>
      <c r="C1686" s="8">
        <v>8.6199999999999992</v>
      </c>
      <c r="D1686" s="8" t="s">
        <v>2382</v>
      </c>
      <c r="E1686" s="8" t="s">
        <v>2380</v>
      </c>
      <c r="F1686" s="8" t="s">
        <v>2380</v>
      </c>
      <c r="G1686" s="8">
        <v>1</v>
      </c>
      <c r="H1686" s="8" t="s">
        <v>2380</v>
      </c>
      <c r="I1686" s="12">
        <f t="shared" si="130"/>
        <v>1</v>
      </c>
      <c r="J1686" s="12" t="str">
        <f t="shared" si="131"/>
        <v>No</v>
      </c>
      <c r="K1686" s="12" t="str">
        <f t="shared" si="132"/>
        <v>Yes</v>
      </c>
      <c r="L1686" s="12" t="str">
        <f t="shared" si="133"/>
        <v>Obesity</v>
      </c>
      <c r="M1686" s="12" t="str">
        <f t="shared" si="134"/>
        <v>Diabetes</v>
      </c>
    </row>
    <row r="1687" spans="1:13" x14ac:dyDescent="0.3">
      <c r="A1687" s="8" t="s">
        <v>685</v>
      </c>
      <c r="B1687" s="8">
        <v>20.86</v>
      </c>
      <c r="C1687" s="8">
        <v>4.3600000000000003</v>
      </c>
      <c r="D1687" s="8" t="s">
        <v>2382</v>
      </c>
      <c r="E1687" s="8" t="s">
        <v>2380</v>
      </c>
      <c r="F1687" s="8" t="s">
        <v>2380</v>
      </c>
      <c r="G1687" s="8" t="s">
        <v>2381</v>
      </c>
      <c r="H1687" s="8" t="s">
        <v>2380</v>
      </c>
      <c r="I1687" s="12">
        <f t="shared" si="130"/>
        <v>0</v>
      </c>
      <c r="J1687" s="12" t="str">
        <f t="shared" si="131"/>
        <v>No</v>
      </c>
      <c r="K1687" s="12" t="str">
        <f t="shared" si="132"/>
        <v>Yes</v>
      </c>
      <c r="L1687" s="12" t="str">
        <f t="shared" si="133"/>
        <v>Normal Weight</v>
      </c>
      <c r="M1687" s="12" t="str">
        <f t="shared" si="134"/>
        <v>Normal</v>
      </c>
    </row>
    <row r="1688" spans="1:13" x14ac:dyDescent="0.3">
      <c r="A1688" s="8" t="s">
        <v>684</v>
      </c>
      <c r="B1688" s="8">
        <v>18.34</v>
      </c>
      <c r="C1688" s="8">
        <v>10.01</v>
      </c>
      <c r="D1688" s="8" t="s">
        <v>2380</v>
      </c>
      <c r="E1688" s="8" t="s">
        <v>2380</v>
      </c>
      <c r="F1688" s="8" t="s">
        <v>2380</v>
      </c>
      <c r="G1688" s="8" t="s">
        <v>2381</v>
      </c>
      <c r="H1688" s="8" t="s">
        <v>2380</v>
      </c>
      <c r="I1688" s="12">
        <f t="shared" si="130"/>
        <v>0</v>
      </c>
      <c r="J1688" s="12" t="str">
        <f t="shared" si="131"/>
        <v>No</v>
      </c>
      <c r="K1688" s="12" t="str">
        <f t="shared" si="132"/>
        <v>No</v>
      </c>
      <c r="L1688" s="12" t="str">
        <f t="shared" si="133"/>
        <v>Underweight</v>
      </c>
      <c r="M1688" s="12" t="str">
        <f t="shared" si="134"/>
        <v>Diabetes</v>
      </c>
    </row>
    <row r="1689" spans="1:13" x14ac:dyDescent="0.3">
      <c r="A1689" s="8" t="s">
        <v>683</v>
      </c>
      <c r="B1689" s="8">
        <v>34.15</v>
      </c>
      <c r="C1689" s="8">
        <v>5.42</v>
      </c>
      <c r="D1689" s="8" t="s">
        <v>2380</v>
      </c>
      <c r="E1689" s="8" t="s">
        <v>2380</v>
      </c>
      <c r="F1689" s="8" t="s">
        <v>2380</v>
      </c>
      <c r="G1689" s="8" t="s">
        <v>2381</v>
      </c>
      <c r="H1689" s="8" t="s">
        <v>2380</v>
      </c>
      <c r="I1689" s="12">
        <f t="shared" si="130"/>
        <v>0</v>
      </c>
      <c r="J1689" s="12" t="str">
        <f t="shared" si="131"/>
        <v>No</v>
      </c>
      <c r="K1689" s="12" t="str">
        <f t="shared" si="132"/>
        <v>No</v>
      </c>
      <c r="L1689" s="12" t="str">
        <f t="shared" si="133"/>
        <v>Obesity</v>
      </c>
      <c r="M1689" s="12" t="str">
        <f t="shared" si="134"/>
        <v>Normal</v>
      </c>
    </row>
    <row r="1690" spans="1:13" x14ac:dyDescent="0.3">
      <c r="A1690" s="8" t="s">
        <v>682</v>
      </c>
      <c r="B1690" s="8">
        <v>18.350000000000001</v>
      </c>
      <c r="C1690" s="8">
        <v>5.12</v>
      </c>
      <c r="D1690" s="8" t="s">
        <v>2380</v>
      </c>
      <c r="E1690" s="8" t="s">
        <v>2380</v>
      </c>
      <c r="F1690" s="8" t="s">
        <v>2380</v>
      </c>
      <c r="G1690" s="8" t="s">
        <v>2381</v>
      </c>
      <c r="H1690" s="8" t="s">
        <v>2380</v>
      </c>
      <c r="I1690" s="12">
        <f t="shared" si="130"/>
        <v>0</v>
      </c>
      <c r="J1690" s="12" t="str">
        <f t="shared" si="131"/>
        <v>No</v>
      </c>
      <c r="K1690" s="12" t="str">
        <f t="shared" si="132"/>
        <v>No</v>
      </c>
      <c r="L1690" s="12" t="str">
        <f t="shared" si="133"/>
        <v>Underweight</v>
      </c>
      <c r="M1690" s="12" t="str">
        <f t="shared" si="134"/>
        <v>Normal</v>
      </c>
    </row>
    <row r="1691" spans="1:13" x14ac:dyDescent="0.3">
      <c r="A1691" s="8" t="s">
        <v>681</v>
      </c>
      <c r="B1691" s="8">
        <v>22.13</v>
      </c>
      <c r="C1691" s="8">
        <v>9.1999999999999993</v>
      </c>
      <c r="D1691" s="8" t="s">
        <v>2382</v>
      </c>
      <c r="E1691" s="8" t="s">
        <v>2380</v>
      </c>
      <c r="F1691" s="8" t="s">
        <v>2380</v>
      </c>
      <c r="G1691" s="8" t="s">
        <v>2381</v>
      </c>
      <c r="H1691" s="8" t="s">
        <v>2380</v>
      </c>
      <c r="I1691" s="12">
        <f t="shared" si="130"/>
        <v>0</v>
      </c>
      <c r="J1691" s="12" t="str">
        <f t="shared" si="131"/>
        <v>No</v>
      </c>
      <c r="K1691" s="12" t="str">
        <f t="shared" si="132"/>
        <v>Yes</v>
      </c>
      <c r="L1691" s="12" t="str">
        <f t="shared" si="133"/>
        <v>Normal Weight</v>
      </c>
      <c r="M1691" s="12" t="str">
        <f t="shared" si="134"/>
        <v>Diabetes</v>
      </c>
    </row>
    <row r="1692" spans="1:13" x14ac:dyDescent="0.3">
      <c r="A1692" s="8" t="s">
        <v>680</v>
      </c>
      <c r="B1692" s="8">
        <v>22.51</v>
      </c>
      <c r="C1692" s="8">
        <v>6.08</v>
      </c>
      <c r="D1692" s="8" t="s">
        <v>2382</v>
      </c>
      <c r="E1692" s="8" t="s">
        <v>2380</v>
      </c>
      <c r="F1692" s="8" t="s">
        <v>2380</v>
      </c>
      <c r="G1692" s="8">
        <v>1</v>
      </c>
      <c r="H1692" s="8" t="s">
        <v>2380</v>
      </c>
      <c r="I1692" s="12">
        <f t="shared" si="130"/>
        <v>1</v>
      </c>
      <c r="J1692" s="12" t="str">
        <f t="shared" si="131"/>
        <v>No</v>
      </c>
      <c r="K1692" s="12" t="str">
        <f t="shared" si="132"/>
        <v>Yes</v>
      </c>
      <c r="L1692" s="12" t="str">
        <f t="shared" si="133"/>
        <v>Normal Weight</v>
      </c>
      <c r="M1692" s="12" t="str">
        <f t="shared" si="134"/>
        <v>Prediabetes</v>
      </c>
    </row>
    <row r="1693" spans="1:13" x14ac:dyDescent="0.3">
      <c r="A1693" s="8" t="s">
        <v>679</v>
      </c>
      <c r="B1693" s="8">
        <v>31</v>
      </c>
      <c r="C1693" s="8">
        <v>4.7699999999999996</v>
      </c>
      <c r="D1693" s="8" t="s">
        <v>2380</v>
      </c>
      <c r="E1693" s="8" t="s">
        <v>2380</v>
      </c>
      <c r="F1693" s="8" t="s">
        <v>2380</v>
      </c>
      <c r="G1693" s="8">
        <v>1</v>
      </c>
      <c r="H1693" s="8" t="s">
        <v>2380</v>
      </c>
      <c r="I1693" s="12">
        <f t="shared" si="130"/>
        <v>1</v>
      </c>
      <c r="J1693" s="12" t="str">
        <f t="shared" si="131"/>
        <v>No</v>
      </c>
      <c r="K1693" s="12" t="str">
        <f t="shared" si="132"/>
        <v>No</v>
      </c>
      <c r="L1693" s="12" t="str">
        <f t="shared" si="133"/>
        <v>Obesity</v>
      </c>
      <c r="M1693" s="12" t="str">
        <f t="shared" si="134"/>
        <v>Normal</v>
      </c>
    </row>
    <row r="1694" spans="1:13" x14ac:dyDescent="0.3">
      <c r="A1694" s="8" t="s">
        <v>678</v>
      </c>
      <c r="B1694" s="8">
        <v>28.27</v>
      </c>
      <c r="C1694" s="8">
        <v>4.62</v>
      </c>
      <c r="D1694" s="8" t="s">
        <v>2380</v>
      </c>
      <c r="E1694" s="8" t="s">
        <v>2380</v>
      </c>
      <c r="F1694" s="8" t="s">
        <v>2380</v>
      </c>
      <c r="G1694" s="8">
        <v>1</v>
      </c>
      <c r="H1694" s="8" t="s">
        <v>2380</v>
      </c>
      <c r="I1694" s="12">
        <f t="shared" si="130"/>
        <v>1</v>
      </c>
      <c r="J1694" s="12" t="str">
        <f t="shared" si="131"/>
        <v>No</v>
      </c>
      <c r="K1694" s="12" t="str">
        <f t="shared" si="132"/>
        <v>No</v>
      </c>
      <c r="L1694" s="12" t="str">
        <f t="shared" si="133"/>
        <v>Overweight</v>
      </c>
      <c r="M1694" s="12" t="str">
        <f t="shared" si="134"/>
        <v>Normal</v>
      </c>
    </row>
    <row r="1695" spans="1:13" x14ac:dyDescent="0.3">
      <c r="A1695" s="8" t="s">
        <v>677</v>
      </c>
      <c r="B1695" s="8">
        <v>29.92</v>
      </c>
      <c r="C1695" s="8">
        <v>9.07</v>
      </c>
      <c r="D1695" s="8" t="s">
        <v>2382</v>
      </c>
      <c r="E1695" s="8" t="s">
        <v>2380</v>
      </c>
      <c r="F1695" s="8" t="s">
        <v>2380</v>
      </c>
      <c r="G1695" s="8">
        <v>1</v>
      </c>
      <c r="H1695" s="8" t="s">
        <v>2380</v>
      </c>
      <c r="I1695" s="12">
        <f t="shared" si="130"/>
        <v>1</v>
      </c>
      <c r="J1695" s="12" t="str">
        <f t="shared" si="131"/>
        <v>No</v>
      </c>
      <c r="K1695" s="12" t="str">
        <f t="shared" si="132"/>
        <v>Yes</v>
      </c>
      <c r="L1695" s="12" t="str">
        <f t="shared" si="133"/>
        <v>Overweight</v>
      </c>
      <c r="M1695" s="12" t="str">
        <f t="shared" si="134"/>
        <v>Diabetes</v>
      </c>
    </row>
    <row r="1696" spans="1:13" x14ac:dyDescent="0.3">
      <c r="A1696" s="8" t="s">
        <v>676</v>
      </c>
      <c r="B1696" s="8">
        <v>25.9</v>
      </c>
      <c r="C1696" s="8">
        <v>9.1199999999999992</v>
      </c>
      <c r="D1696" s="8" t="s">
        <v>2382</v>
      </c>
      <c r="E1696" s="8" t="s">
        <v>2380</v>
      </c>
      <c r="F1696" s="8" t="s">
        <v>2380</v>
      </c>
      <c r="G1696" s="8">
        <v>1</v>
      </c>
      <c r="H1696" s="8" t="s">
        <v>2380</v>
      </c>
      <c r="I1696" s="12">
        <f t="shared" si="130"/>
        <v>1</v>
      </c>
      <c r="J1696" s="12" t="str">
        <f t="shared" si="131"/>
        <v>No</v>
      </c>
      <c r="K1696" s="12" t="str">
        <f t="shared" si="132"/>
        <v>Yes</v>
      </c>
      <c r="L1696" s="12" t="str">
        <f t="shared" si="133"/>
        <v>Overweight</v>
      </c>
      <c r="M1696" s="12" t="str">
        <f t="shared" si="134"/>
        <v>Diabetes</v>
      </c>
    </row>
    <row r="1697" spans="1:13" x14ac:dyDescent="0.3">
      <c r="A1697" s="8" t="s">
        <v>675</v>
      </c>
      <c r="B1697" s="8">
        <v>27.74</v>
      </c>
      <c r="C1697" s="8">
        <v>7.32</v>
      </c>
      <c r="D1697" s="8" t="s">
        <v>2382</v>
      </c>
      <c r="E1697" s="8" t="s">
        <v>2380</v>
      </c>
      <c r="F1697" s="8" t="s">
        <v>2380</v>
      </c>
      <c r="G1697" s="8">
        <v>1</v>
      </c>
      <c r="H1697" s="8" t="s">
        <v>2380</v>
      </c>
      <c r="I1697" s="12">
        <f t="shared" si="130"/>
        <v>1</v>
      </c>
      <c r="J1697" s="12" t="str">
        <f t="shared" si="131"/>
        <v>No</v>
      </c>
      <c r="K1697" s="12" t="str">
        <f t="shared" si="132"/>
        <v>Yes</v>
      </c>
      <c r="L1697" s="12" t="str">
        <f t="shared" si="133"/>
        <v>Overweight</v>
      </c>
      <c r="M1697" s="12" t="str">
        <f t="shared" si="134"/>
        <v>Diabetes</v>
      </c>
    </row>
    <row r="1698" spans="1:13" x14ac:dyDescent="0.3">
      <c r="A1698" s="8" t="s">
        <v>674</v>
      </c>
      <c r="B1698" s="8">
        <v>17.260000000000002</v>
      </c>
      <c r="C1698" s="8">
        <v>11.73</v>
      </c>
      <c r="D1698" s="8" t="s">
        <v>2380</v>
      </c>
      <c r="E1698" s="8" t="s">
        <v>2380</v>
      </c>
      <c r="F1698" s="8" t="s">
        <v>2380</v>
      </c>
      <c r="G1698" s="8">
        <v>2</v>
      </c>
      <c r="H1698" s="8" t="s">
        <v>2380</v>
      </c>
      <c r="I1698" s="12">
        <f t="shared" si="130"/>
        <v>2</v>
      </c>
      <c r="J1698" s="12" t="str">
        <f t="shared" si="131"/>
        <v>No</v>
      </c>
      <c r="K1698" s="12" t="str">
        <f t="shared" si="132"/>
        <v>No</v>
      </c>
      <c r="L1698" s="12" t="str">
        <f t="shared" si="133"/>
        <v>Underweight</v>
      </c>
      <c r="M1698" s="12" t="str">
        <f t="shared" si="134"/>
        <v>Diabetes</v>
      </c>
    </row>
    <row r="1699" spans="1:13" x14ac:dyDescent="0.3">
      <c r="A1699" s="8" t="s">
        <v>673</v>
      </c>
      <c r="B1699" s="8">
        <v>19.855</v>
      </c>
      <c r="C1699" s="8">
        <v>6.64</v>
      </c>
      <c r="D1699" s="8" t="s">
        <v>2382</v>
      </c>
      <c r="E1699" s="8" t="s">
        <v>2380</v>
      </c>
      <c r="F1699" s="8" t="s">
        <v>2380</v>
      </c>
      <c r="G1699" s="8">
        <v>1</v>
      </c>
      <c r="H1699" s="8" t="s">
        <v>2380</v>
      </c>
      <c r="I1699" s="12">
        <f t="shared" si="130"/>
        <v>1</v>
      </c>
      <c r="J1699" s="12" t="str">
        <f t="shared" si="131"/>
        <v>No</v>
      </c>
      <c r="K1699" s="12" t="str">
        <f t="shared" si="132"/>
        <v>Yes</v>
      </c>
      <c r="L1699" s="12" t="str">
        <f t="shared" si="133"/>
        <v>Normal Weight</v>
      </c>
      <c r="M1699" s="12" t="str">
        <f t="shared" si="134"/>
        <v>Diabetes</v>
      </c>
    </row>
    <row r="1700" spans="1:13" x14ac:dyDescent="0.3">
      <c r="A1700" s="8" t="s">
        <v>672</v>
      </c>
      <c r="B1700" s="8">
        <v>41.69</v>
      </c>
      <c r="C1700" s="8">
        <v>5.78</v>
      </c>
      <c r="D1700" s="8" t="s">
        <v>2380</v>
      </c>
      <c r="E1700" s="8" t="s">
        <v>2380</v>
      </c>
      <c r="F1700" s="8" t="s">
        <v>2380</v>
      </c>
      <c r="G1700" s="8" t="s">
        <v>2381</v>
      </c>
      <c r="H1700" s="8" t="s">
        <v>2380</v>
      </c>
      <c r="I1700" s="12">
        <f t="shared" si="130"/>
        <v>0</v>
      </c>
      <c r="J1700" s="12" t="str">
        <f t="shared" si="131"/>
        <v>No</v>
      </c>
      <c r="K1700" s="12" t="str">
        <f t="shared" si="132"/>
        <v>No</v>
      </c>
      <c r="L1700" s="12" t="str">
        <f t="shared" si="133"/>
        <v>Obesity</v>
      </c>
      <c r="M1700" s="12" t="str">
        <f t="shared" si="134"/>
        <v>Prediabetes</v>
      </c>
    </row>
    <row r="1701" spans="1:13" x14ac:dyDescent="0.3">
      <c r="A1701" s="8" t="s">
        <v>671</v>
      </c>
      <c r="B1701" s="8">
        <v>16.12</v>
      </c>
      <c r="C1701" s="8">
        <v>10.45</v>
      </c>
      <c r="D1701" s="8" t="s">
        <v>2380</v>
      </c>
      <c r="E1701" s="8" t="s">
        <v>2380</v>
      </c>
      <c r="F1701" s="8" t="s">
        <v>2380</v>
      </c>
      <c r="G1701" s="8" t="s">
        <v>2381</v>
      </c>
      <c r="H1701" s="8" t="s">
        <v>2380</v>
      </c>
      <c r="I1701" s="12">
        <f t="shared" si="130"/>
        <v>0</v>
      </c>
      <c r="J1701" s="12" t="str">
        <f t="shared" si="131"/>
        <v>No</v>
      </c>
      <c r="K1701" s="12" t="str">
        <f t="shared" si="132"/>
        <v>No</v>
      </c>
      <c r="L1701" s="12" t="str">
        <f t="shared" si="133"/>
        <v>Underweight</v>
      </c>
      <c r="M1701" s="12" t="str">
        <f t="shared" si="134"/>
        <v>Diabetes</v>
      </c>
    </row>
    <row r="1702" spans="1:13" x14ac:dyDescent="0.3">
      <c r="A1702" s="8" t="s">
        <v>670</v>
      </c>
      <c r="B1702" s="8">
        <v>37.43</v>
      </c>
      <c r="C1702" s="8">
        <v>4.5199999999999996</v>
      </c>
      <c r="D1702" s="8" t="s">
        <v>2380</v>
      </c>
      <c r="E1702" s="8" t="s">
        <v>2380</v>
      </c>
      <c r="F1702" s="8" t="s">
        <v>2380</v>
      </c>
      <c r="G1702" s="8">
        <v>1</v>
      </c>
      <c r="H1702" s="8" t="s">
        <v>2380</v>
      </c>
      <c r="I1702" s="12">
        <f t="shared" si="130"/>
        <v>1</v>
      </c>
      <c r="J1702" s="12" t="str">
        <f t="shared" si="131"/>
        <v>No</v>
      </c>
      <c r="K1702" s="12" t="str">
        <f t="shared" si="132"/>
        <v>No</v>
      </c>
      <c r="L1702" s="12" t="str">
        <f t="shared" si="133"/>
        <v>Obesity</v>
      </c>
      <c r="M1702" s="12" t="str">
        <f t="shared" si="134"/>
        <v>Normal</v>
      </c>
    </row>
    <row r="1703" spans="1:13" x14ac:dyDescent="0.3">
      <c r="A1703" s="8" t="s">
        <v>669</v>
      </c>
      <c r="B1703" s="8">
        <v>31.065000000000001</v>
      </c>
      <c r="C1703" s="8">
        <v>5.71</v>
      </c>
      <c r="D1703" s="8" t="s">
        <v>2380</v>
      </c>
      <c r="E1703" s="8" t="s">
        <v>2380</v>
      </c>
      <c r="F1703" s="8" t="s">
        <v>2380</v>
      </c>
      <c r="G1703" s="8" t="s">
        <v>2381</v>
      </c>
      <c r="H1703" s="8" t="s">
        <v>2380</v>
      </c>
      <c r="I1703" s="12">
        <f t="shared" si="130"/>
        <v>0</v>
      </c>
      <c r="J1703" s="12" t="str">
        <f t="shared" si="131"/>
        <v>No</v>
      </c>
      <c r="K1703" s="12" t="str">
        <f t="shared" si="132"/>
        <v>No</v>
      </c>
      <c r="L1703" s="12" t="str">
        <f t="shared" si="133"/>
        <v>Obesity</v>
      </c>
      <c r="M1703" s="12" t="str">
        <f t="shared" si="134"/>
        <v>Prediabetes</v>
      </c>
    </row>
    <row r="1704" spans="1:13" x14ac:dyDescent="0.3">
      <c r="A1704" s="8" t="s">
        <v>668</v>
      </c>
      <c r="B1704" s="8">
        <v>25.08</v>
      </c>
      <c r="C1704" s="8">
        <v>4.7699999999999996</v>
      </c>
      <c r="D1704" s="8" t="s">
        <v>2380</v>
      </c>
      <c r="E1704" s="8" t="s">
        <v>2380</v>
      </c>
      <c r="F1704" s="8" t="s">
        <v>2380</v>
      </c>
      <c r="G1704" s="8" t="s">
        <v>2381</v>
      </c>
      <c r="H1704" s="8" t="s">
        <v>2380</v>
      </c>
      <c r="I1704" s="12">
        <f t="shared" si="130"/>
        <v>0</v>
      </c>
      <c r="J1704" s="12" t="str">
        <f t="shared" si="131"/>
        <v>No</v>
      </c>
      <c r="K1704" s="12" t="str">
        <f t="shared" si="132"/>
        <v>No</v>
      </c>
      <c r="L1704" s="12" t="str">
        <f t="shared" si="133"/>
        <v>Overweight</v>
      </c>
      <c r="M1704" s="12" t="str">
        <f t="shared" si="134"/>
        <v>Normal</v>
      </c>
    </row>
    <row r="1705" spans="1:13" x14ac:dyDescent="0.3">
      <c r="A1705" s="8" t="s">
        <v>667</v>
      </c>
      <c r="B1705" s="8">
        <v>15.2</v>
      </c>
      <c r="C1705" s="8">
        <v>7.81</v>
      </c>
      <c r="D1705" s="8" t="s">
        <v>2382</v>
      </c>
      <c r="E1705" s="8" t="s">
        <v>2380</v>
      </c>
      <c r="F1705" s="8" t="s">
        <v>2380</v>
      </c>
      <c r="G1705" s="8">
        <v>1</v>
      </c>
      <c r="H1705" s="8" t="s">
        <v>2380</v>
      </c>
      <c r="I1705" s="12">
        <f t="shared" si="130"/>
        <v>1</v>
      </c>
      <c r="J1705" s="12" t="str">
        <f t="shared" si="131"/>
        <v>No</v>
      </c>
      <c r="K1705" s="12" t="str">
        <f t="shared" si="132"/>
        <v>Yes</v>
      </c>
      <c r="L1705" s="12" t="str">
        <f t="shared" si="133"/>
        <v>Underweight</v>
      </c>
      <c r="M1705" s="12" t="str">
        <f t="shared" si="134"/>
        <v>Diabetes</v>
      </c>
    </row>
    <row r="1706" spans="1:13" x14ac:dyDescent="0.3">
      <c r="A1706" s="8" t="s">
        <v>666</v>
      </c>
      <c r="B1706" s="8">
        <v>22.34</v>
      </c>
      <c r="C1706" s="8">
        <v>5.19</v>
      </c>
      <c r="D1706" s="8" t="s">
        <v>2382</v>
      </c>
      <c r="E1706" s="8" t="s">
        <v>2380</v>
      </c>
      <c r="F1706" s="8" t="s">
        <v>2380</v>
      </c>
      <c r="G1706" s="8" t="s">
        <v>2381</v>
      </c>
      <c r="H1706" s="8" t="s">
        <v>2380</v>
      </c>
      <c r="I1706" s="12">
        <f t="shared" si="130"/>
        <v>0</v>
      </c>
      <c r="J1706" s="12" t="str">
        <f t="shared" si="131"/>
        <v>No</v>
      </c>
      <c r="K1706" s="12" t="str">
        <f t="shared" si="132"/>
        <v>Yes</v>
      </c>
      <c r="L1706" s="12" t="str">
        <f t="shared" si="133"/>
        <v>Normal Weight</v>
      </c>
      <c r="M1706" s="12" t="str">
        <f t="shared" si="134"/>
        <v>Normal</v>
      </c>
    </row>
    <row r="1707" spans="1:13" x14ac:dyDescent="0.3">
      <c r="A1707" s="8" t="s">
        <v>665</v>
      </c>
      <c r="B1707" s="8">
        <v>40.15</v>
      </c>
      <c r="C1707" s="8">
        <v>5.93</v>
      </c>
      <c r="D1707" s="8" t="s">
        <v>2380</v>
      </c>
      <c r="E1707" s="8" t="s">
        <v>2380</v>
      </c>
      <c r="F1707" s="8" t="s">
        <v>2380</v>
      </c>
      <c r="G1707" s="8">
        <v>1</v>
      </c>
      <c r="H1707" s="8" t="s">
        <v>2380</v>
      </c>
      <c r="I1707" s="12">
        <f t="shared" si="130"/>
        <v>1</v>
      </c>
      <c r="J1707" s="12" t="str">
        <f t="shared" si="131"/>
        <v>No</v>
      </c>
      <c r="K1707" s="12" t="str">
        <f t="shared" si="132"/>
        <v>No</v>
      </c>
      <c r="L1707" s="12" t="str">
        <f t="shared" si="133"/>
        <v>Obesity</v>
      </c>
      <c r="M1707" s="12" t="str">
        <f t="shared" si="134"/>
        <v>Prediabetes</v>
      </c>
    </row>
    <row r="1708" spans="1:13" x14ac:dyDescent="0.3">
      <c r="A1708" s="8" t="s">
        <v>664</v>
      </c>
      <c r="B1708" s="8">
        <v>37.729999999999997</v>
      </c>
      <c r="C1708" s="8">
        <v>6.29</v>
      </c>
      <c r="D1708" s="8" t="s">
        <v>2380</v>
      </c>
      <c r="E1708" s="8" t="s">
        <v>2380</v>
      </c>
      <c r="F1708" s="8" t="s">
        <v>2380</v>
      </c>
      <c r="G1708" s="8">
        <v>1</v>
      </c>
      <c r="H1708" s="8" t="s">
        <v>2380</v>
      </c>
      <c r="I1708" s="12">
        <f t="shared" si="130"/>
        <v>1</v>
      </c>
      <c r="J1708" s="12" t="str">
        <f t="shared" si="131"/>
        <v>No</v>
      </c>
      <c r="K1708" s="12" t="str">
        <f t="shared" si="132"/>
        <v>No</v>
      </c>
      <c r="L1708" s="12" t="str">
        <f t="shared" si="133"/>
        <v>Obesity</v>
      </c>
      <c r="M1708" s="12" t="str">
        <f t="shared" si="134"/>
        <v>Prediabetes</v>
      </c>
    </row>
    <row r="1709" spans="1:13" x14ac:dyDescent="0.3">
      <c r="A1709" s="8" t="s">
        <v>663</v>
      </c>
      <c r="B1709" s="8">
        <v>25.35</v>
      </c>
      <c r="C1709" s="8">
        <v>4.9000000000000004</v>
      </c>
      <c r="D1709" s="8" t="s">
        <v>2380</v>
      </c>
      <c r="E1709" s="8" t="s">
        <v>2380</v>
      </c>
      <c r="F1709" s="8" t="s">
        <v>2380</v>
      </c>
      <c r="G1709" s="8" t="s">
        <v>2381</v>
      </c>
      <c r="H1709" s="8" t="s">
        <v>2380</v>
      </c>
      <c r="I1709" s="12">
        <f t="shared" si="130"/>
        <v>0</v>
      </c>
      <c r="J1709" s="12" t="str">
        <f t="shared" si="131"/>
        <v>No</v>
      </c>
      <c r="K1709" s="12" t="str">
        <f t="shared" si="132"/>
        <v>No</v>
      </c>
      <c r="L1709" s="12" t="str">
        <f t="shared" si="133"/>
        <v>Overweight</v>
      </c>
      <c r="M1709" s="12" t="str">
        <f t="shared" si="134"/>
        <v>Normal</v>
      </c>
    </row>
    <row r="1710" spans="1:13" x14ac:dyDescent="0.3">
      <c r="A1710" s="8" t="s">
        <v>662</v>
      </c>
      <c r="B1710" s="8">
        <v>26.41</v>
      </c>
      <c r="C1710" s="8">
        <v>5.07</v>
      </c>
      <c r="D1710" s="8" t="s">
        <v>2382</v>
      </c>
      <c r="E1710" s="8" t="s">
        <v>2380</v>
      </c>
      <c r="F1710" s="8" t="s">
        <v>2380</v>
      </c>
      <c r="G1710" s="8">
        <v>1</v>
      </c>
      <c r="H1710" s="8" t="s">
        <v>2380</v>
      </c>
      <c r="I1710" s="12">
        <f t="shared" si="130"/>
        <v>1</v>
      </c>
      <c r="J1710" s="12" t="str">
        <f t="shared" si="131"/>
        <v>No</v>
      </c>
      <c r="K1710" s="12" t="str">
        <f t="shared" si="132"/>
        <v>Yes</v>
      </c>
      <c r="L1710" s="12" t="str">
        <f t="shared" si="133"/>
        <v>Overweight</v>
      </c>
      <c r="M1710" s="12" t="str">
        <f t="shared" si="134"/>
        <v>Normal</v>
      </c>
    </row>
    <row r="1711" spans="1:13" x14ac:dyDescent="0.3">
      <c r="A1711" s="8" t="s">
        <v>661</v>
      </c>
      <c r="B1711" s="8">
        <v>27.6</v>
      </c>
      <c r="C1711" s="8">
        <v>5.33</v>
      </c>
      <c r="D1711" s="8" t="s">
        <v>2380</v>
      </c>
      <c r="E1711" s="8" t="s">
        <v>2380</v>
      </c>
      <c r="F1711" s="8" t="s">
        <v>2380</v>
      </c>
      <c r="G1711" s="8">
        <v>1</v>
      </c>
      <c r="H1711" s="8" t="s">
        <v>2380</v>
      </c>
      <c r="I1711" s="12">
        <f t="shared" si="130"/>
        <v>1</v>
      </c>
      <c r="J1711" s="12" t="str">
        <f t="shared" si="131"/>
        <v>No</v>
      </c>
      <c r="K1711" s="12" t="str">
        <f t="shared" si="132"/>
        <v>No</v>
      </c>
      <c r="L1711" s="12" t="str">
        <f t="shared" si="133"/>
        <v>Overweight</v>
      </c>
      <c r="M1711" s="12" t="str">
        <f t="shared" si="134"/>
        <v>Normal</v>
      </c>
    </row>
    <row r="1712" spans="1:13" x14ac:dyDescent="0.3">
      <c r="A1712" s="8" t="s">
        <v>660</v>
      </c>
      <c r="B1712" s="8">
        <v>33.82</v>
      </c>
      <c r="C1712" s="8">
        <v>8.93</v>
      </c>
      <c r="D1712" s="8" t="s">
        <v>2382</v>
      </c>
      <c r="E1712" s="8" t="s">
        <v>2380</v>
      </c>
      <c r="F1712" s="8" t="s">
        <v>2380</v>
      </c>
      <c r="G1712" s="8">
        <v>1</v>
      </c>
      <c r="H1712" s="8" t="s">
        <v>2380</v>
      </c>
      <c r="I1712" s="12">
        <f t="shared" si="130"/>
        <v>1</v>
      </c>
      <c r="J1712" s="12" t="str">
        <f t="shared" si="131"/>
        <v>No</v>
      </c>
      <c r="K1712" s="12" t="str">
        <f t="shared" si="132"/>
        <v>Yes</v>
      </c>
      <c r="L1712" s="12" t="str">
        <f t="shared" si="133"/>
        <v>Obesity</v>
      </c>
      <c r="M1712" s="12" t="str">
        <f t="shared" si="134"/>
        <v>Diabetes</v>
      </c>
    </row>
    <row r="1713" spans="1:13" x14ac:dyDescent="0.3">
      <c r="A1713" s="8" t="s">
        <v>659</v>
      </c>
      <c r="B1713" s="8">
        <v>32.9</v>
      </c>
      <c r="C1713" s="8">
        <v>4.3499999999999996</v>
      </c>
      <c r="D1713" s="8" t="s">
        <v>2380</v>
      </c>
      <c r="E1713" s="8" t="s">
        <v>2380</v>
      </c>
      <c r="F1713" s="8" t="s">
        <v>2380</v>
      </c>
      <c r="G1713" s="8" t="s">
        <v>2381</v>
      </c>
      <c r="H1713" s="8" t="s">
        <v>2380</v>
      </c>
      <c r="I1713" s="12">
        <f t="shared" si="130"/>
        <v>0</v>
      </c>
      <c r="J1713" s="12" t="str">
        <f t="shared" si="131"/>
        <v>No</v>
      </c>
      <c r="K1713" s="12" t="str">
        <f t="shared" si="132"/>
        <v>No</v>
      </c>
      <c r="L1713" s="12" t="str">
        <f t="shared" si="133"/>
        <v>Obesity</v>
      </c>
      <c r="M1713" s="12" t="str">
        <f t="shared" si="134"/>
        <v>Normal</v>
      </c>
    </row>
    <row r="1714" spans="1:13" x14ac:dyDescent="0.3">
      <c r="A1714" s="8" t="s">
        <v>658</v>
      </c>
      <c r="B1714" s="8">
        <v>30.875</v>
      </c>
      <c r="C1714" s="8">
        <v>9.5399999999999991</v>
      </c>
      <c r="D1714" s="8" t="s">
        <v>2382</v>
      </c>
      <c r="E1714" s="8" t="s">
        <v>2380</v>
      </c>
      <c r="F1714" s="8" t="s">
        <v>2380</v>
      </c>
      <c r="G1714" s="8">
        <v>1</v>
      </c>
      <c r="H1714" s="8" t="s">
        <v>2380</v>
      </c>
      <c r="I1714" s="12">
        <f t="shared" si="130"/>
        <v>1</v>
      </c>
      <c r="J1714" s="12" t="str">
        <f t="shared" si="131"/>
        <v>No</v>
      </c>
      <c r="K1714" s="12" t="str">
        <f t="shared" si="132"/>
        <v>Yes</v>
      </c>
      <c r="L1714" s="12" t="str">
        <f t="shared" si="133"/>
        <v>Obesity</v>
      </c>
      <c r="M1714" s="12" t="str">
        <f t="shared" si="134"/>
        <v>Diabetes</v>
      </c>
    </row>
    <row r="1715" spans="1:13" x14ac:dyDescent="0.3">
      <c r="A1715" s="8" t="s">
        <v>657</v>
      </c>
      <c r="B1715" s="8">
        <v>32.64</v>
      </c>
      <c r="C1715" s="8">
        <v>5.91</v>
      </c>
      <c r="D1715" s="8" t="s">
        <v>2380</v>
      </c>
      <c r="E1715" s="8" t="s">
        <v>2380</v>
      </c>
      <c r="F1715" s="8" t="s">
        <v>2380</v>
      </c>
      <c r="G1715" s="8" t="s">
        <v>2381</v>
      </c>
      <c r="H1715" s="8" t="s">
        <v>2380</v>
      </c>
      <c r="I1715" s="12">
        <f t="shared" si="130"/>
        <v>0</v>
      </c>
      <c r="J1715" s="12" t="str">
        <f t="shared" si="131"/>
        <v>No</v>
      </c>
      <c r="K1715" s="12" t="str">
        <f t="shared" si="132"/>
        <v>No</v>
      </c>
      <c r="L1715" s="12" t="str">
        <f t="shared" si="133"/>
        <v>Obesity</v>
      </c>
      <c r="M1715" s="12" t="str">
        <f t="shared" si="134"/>
        <v>Prediabetes</v>
      </c>
    </row>
    <row r="1716" spans="1:13" x14ac:dyDescent="0.3">
      <c r="A1716" s="8" t="s">
        <v>656</v>
      </c>
      <c r="B1716" s="8">
        <v>22.135000000000002</v>
      </c>
      <c r="C1716" s="8">
        <v>5.0999999999999996</v>
      </c>
      <c r="D1716" s="8" t="s">
        <v>2380</v>
      </c>
      <c r="E1716" s="8" t="s">
        <v>2380</v>
      </c>
      <c r="F1716" s="8" t="s">
        <v>2380</v>
      </c>
      <c r="G1716" s="8" t="s">
        <v>2381</v>
      </c>
      <c r="H1716" s="8" t="s">
        <v>2380</v>
      </c>
      <c r="I1716" s="12">
        <f t="shared" si="130"/>
        <v>0</v>
      </c>
      <c r="J1716" s="12" t="str">
        <f t="shared" si="131"/>
        <v>No</v>
      </c>
      <c r="K1716" s="12" t="str">
        <f t="shared" si="132"/>
        <v>No</v>
      </c>
      <c r="L1716" s="12" t="str">
        <f t="shared" si="133"/>
        <v>Normal Weight</v>
      </c>
      <c r="M1716" s="12" t="str">
        <f t="shared" si="134"/>
        <v>Normal</v>
      </c>
    </row>
    <row r="1717" spans="1:13" x14ac:dyDescent="0.3">
      <c r="A1717" s="8" t="s">
        <v>655</v>
      </c>
      <c r="B1717" s="8">
        <v>16.53</v>
      </c>
      <c r="C1717" s="8">
        <v>5.08</v>
      </c>
      <c r="D1717" s="8" t="s">
        <v>2380</v>
      </c>
      <c r="E1717" s="8" t="s">
        <v>2380</v>
      </c>
      <c r="F1717" s="8" t="s">
        <v>2380</v>
      </c>
      <c r="G1717" s="8">
        <v>2</v>
      </c>
      <c r="H1717" s="8" t="s">
        <v>2380</v>
      </c>
      <c r="I1717" s="12">
        <f t="shared" si="130"/>
        <v>2</v>
      </c>
      <c r="J1717" s="12" t="str">
        <f t="shared" si="131"/>
        <v>No</v>
      </c>
      <c r="K1717" s="12" t="str">
        <f t="shared" si="132"/>
        <v>No</v>
      </c>
      <c r="L1717" s="12" t="str">
        <f t="shared" si="133"/>
        <v>Underweight</v>
      </c>
      <c r="M1717" s="12" t="str">
        <f t="shared" si="134"/>
        <v>Normal</v>
      </c>
    </row>
    <row r="1718" spans="1:13" x14ac:dyDescent="0.3">
      <c r="A1718" s="8" t="s">
        <v>654</v>
      </c>
      <c r="B1718" s="8">
        <v>32.774999999999999</v>
      </c>
      <c r="C1718" s="8">
        <v>4.75</v>
      </c>
      <c r="D1718" s="8" t="s">
        <v>2380</v>
      </c>
      <c r="E1718" s="8" t="s">
        <v>2380</v>
      </c>
      <c r="F1718" s="8" t="s">
        <v>2380</v>
      </c>
      <c r="G1718" s="8" t="s">
        <v>2381</v>
      </c>
      <c r="H1718" s="8" t="s">
        <v>2380</v>
      </c>
      <c r="I1718" s="12">
        <f t="shared" si="130"/>
        <v>0</v>
      </c>
      <c r="J1718" s="12" t="str">
        <f t="shared" si="131"/>
        <v>No</v>
      </c>
      <c r="K1718" s="12" t="str">
        <f t="shared" si="132"/>
        <v>No</v>
      </c>
      <c r="L1718" s="12" t="str">
        <f t="shared" si="133"/>
        <v>Obesity</v>
      </c>
      <c r="M1718" s="12" t="str">
        <f t="shared" si="134"/>
        <v>Normal</v>
      </c>
    </row>
    <row r="1719" spans="1:13" x14ac:dyDescent="0.3">
      <c r="A1719" s="8" t="s">
        <v>653</v>
      </c>
      <c r="B1719" s="8">
        <v>30.9</v>
      </c>
      <c r="C1719" s="8">
        <v>6.05</v>
      </c>
      <c r="D1719" s="8" t="s">
        <v>2380</v>
      </c>
      <c r="E1719" s="8" t="s">
        <v>2380</v>
      </c>
      <c r="F1719" s="8" t="s">
        <v>2380</v>
      </c>
      <c r="G1719" s="8">
        <v>1</v>
      </c>
      <c r="H1719" s="8" t="s">
        <v>2380</v>
      </c>
      <c r="I1719" s="12">
        <f t="shared" si="130"/>
        <v>1</v>
      </c>
      <c r="J1719" s="12" t="str">
        <f t="shared" si="131"/>
        <v>No</v>
      </c>
      <c r="K1719" s="12" t="str">
        <f t="shared" si="132"/>
        <v>No</v>
      </c>
      <c r="L1719" s="12" t="str">
        <f t="shared" si="133"/>
        <v>Obesity</v>
      </c>
      <c r="M1719" s="12" t="str">
        <f t="shared" si="134"/>
        <v>Prediabetes</v>
      </c>
    </row>
    <row r="1720" spans="1:13" x14ac:dyDescent="0.3">
      <c r="A1720" s="8" t="s">
        <v>652</v>
      </c>
      <c r="B1720" s="8">
        <v>15.58</v>
      </c>
      <c r="C1720" s="8">
        <v>11.56</v>
      </c>
      <c r="D1720" s="8" t="s">
        <v>2380</v>
      </c>
      <c r="E1720" s="8" t="s">
        <v>2380</v>
      </c>
      <c r="F1720" s="8" t="s">
        <v>2380</v>
      </c>
      <c r="G1720" s="8" t="s">
        <v>2381</v>
      </c>
      <c r="H1720" s="8" t="s">
        <v>2380</v>
      </c>
      <c r="I1720" s="12">
        <f t="shared" si="130"/>
        <v>0</v>
      </c>
      <c r="J1720" s="12" t="str">
        <f t="shared" si="131"/>
        <v>No</v>
      </c>
      <c r="K1720" s="12" t="str">
        <f t="shared" si="132"/>
        <v>No</v>
      </c>
      <c r="L1720" s="12" t="str">
        <f t="shared" si="133"/>
        <v>Underweight</v>
      </c>
      <c r="M1720" s="12" t="str">
        <f t="shared" si="134"/>
        <v>Diabetes</v>
      </c>
    </row>
    <row r="1721" spans="1:13" x14ac:dyDescent="0.3">
      <c r="A1721" s="8" t="s">
        <v>651</v>
      </c>
      <c r="B1721" s="8">
        <v>26.315000000000001</v>
      </c>
      <c r="C1721" s="8">
        <v>5.76</v>
      </c>
      <c r="D1721" s="8" t="s">
        <v>2380</v>
      </c>
      <c r="E1721" s="8" t="s">
        <v>2380</v>
      </c>
      <c r="F1721" s="8" t="s">
        <v>2380</v>
      </c>
      <c r="G1721" s="8" t="s">
        <v>2381</v>
      </c>
      <c r="H1721" s="8" t="s">
        <v>2380</v>
      </c>
      <c r="I1721" s="12">
        <f t="shared" si="130"/>
        <v>0</v>
      </c>
      <c r="J1721" s="12" t="str">
        <f t="shared" si="131"/>
        <v>No</v>
      </c>
      <c r="K1721" s="12" t="str">
        <f t="shared" si="132"/>
        <v>No</v>
      </c>
      <c r="L1721" s="12" t="str">
        <f t="shared" si="133"/>
        <v>Overweight</v>
      </c>
      <c r="M1721" s="12" t="str">
        <f t="shared" si="134"/>
        <v>Prediabetes</v>
      </c>
    </row>
    <row r="1722" spans="1:13" x14ac:dyDescent="0.3">
      <c r="A1722" s="8" t="s">
        <v>650</v>
      </c>
      <c r="B1722" s="8">
        <v>35.61</v>
      </c>
      <c r="C1722" s="8">
        <v>5.65</v>
      </c>
      <c r="D1722" s="8" t="s">
        <v>2380</v>
      </c>
      <c r="E1722" s="8" t="s">
        <v>2382</v>
      </c>
      <c r="F1722" s="8" t="s">
        <v>2380</v>
      </c>
      <c r="G1722" s="8">
        <v>1</v>
      </c>
      <c r="H1722" s="8" t="s">
        <v>2380</v>
      </c>
      <c r="I1722" s="12">
        <f t="shared" si="130"/>
        <v>1</v>
      </c>
      <c r="J1722" s="12" t="str">
        <f t="shared" si="131"/>
        <v>No</v>
      </c>
      <c r="K1722" s="12" t="str">
        <f t="shared" si="132"/>
        <v>No</v>
      </c>
      <c r="L1722" s="12" t="str">
        <f t="shared" si="133"/>
        <v>Obesity</v>
      </c>
      <c r="M1722" s="12" t="str">
        <f t="shared" si="134"/>
        <v>Normal</v>
      </c>
    </row>
    <row r="1723" spans="1:13" x14ac:dyDescent="0.3">
      <c r="A1723" s="8" t="s">
        <v>649</v>
      </c>
      <c r="B1723" s="8">
        <v>37.56</v>
      </c>
      <c r="C1723" s="8">
        <v>5.88</v>
      </c>
      <c r="D1723" s="8" t="s">
        <v>2380</v>
      </c>
      <c r="E1723" s="8" t="s">
        <v>2382</v>
      </c>
      <c r="F1723" s="8" t="s">
        <v>2380</v>
      </c>
      <c r="G1723" s="8">
        <v>1</v>
      </c>
      <c r="H1723" s="8" t="s">
        <v>2380</v>
      </c>
      <c r="I1723" s="12">
        <f t="shared" si="130"/>
        <v>1</v>
      </c>
      <c r="J1723" s="12" t="str">
        <f t="shared" si="131"/>
        <v>No</v>
      </c>
      <c r="K1723" s="12" t="str">
        <f t="shared" si="132"/>
        <v>No</v>
      </c>
      <c r="L1723" s="12" t="str">
        <f t="shared" si="133"/>
        <v>Obesity</v>
      </c>
      <c r="M1723" s="12" t="str">
        <f t="shared" si="134"/>
        <v>Prediabetes</v>
      </c>
    </row>
    <row r="1724" spans="1:13" x14ac:dyDescent="0.3">
      <c r="A1724" s="8" t="s">
        <v>648</v>
      </c>
      <c r="B1724" s="8">
        <v>15.49</v>
      </c>
      <c r="C1724" s="8">
        <v>9.6</v>
      </c>
      <c r="D1724" s="8" t="s">
        <v>2380</v>
      </c>
      <c r="E1724" s="8" t="s">
        <v>2380</v>
      </c>
      <c r="F1724" s="8" t="s">
        <v>2380</v>
      </c>
      <c r="G1724" s="8" t="s">
        <v>2381</v>
      </c>
      <c r="H1724" s="8" t="s">
        <v>2380</v>
      </c>
      <c r="I1724" s="12">
        <f t="shared" si="130"/>
        <v>0</v>
      </c>
      <c r="J1724" s="12" t="str">
        <f t="shared" si="131"/>
        <v>No</v>
      </c>
      <c r="K1724" s="12" t="str">
        <f t="shared" si="132"/>
        <v>No</v>
      </c>
      <c r="L1724" s="12" t="str">
        <f t="shared" si="133"/>
        <v>Underweight</v>
      </c>
      <c r="M1724" s="12" t="str">
        <f t="shared" si="134"/>
        <v>Diabetes</v>
      </c>
    </row>
    <row r="1725" spans="1:13" x14ac:dyDescent="0.3">
      <c r="A1725" s="8" t="s">
        <v>647</v>
      </c>
      <c r="B1725" s="8">
        <v>23.48</v>
      </c>
      <c r="C1725" s="8">
        <v>6.24</v>
      </c>
      <c r="D1725" s="8" t="s">
        <v>2380</v>
      </c>
      <c r="E1725" s="8" t="s">
        <v>2380</v>
      </c>
      <c r="F1725" s="8" t="s">
        <v>2380</v>
      </c>
      <c r="G1725" s="8">
        <v>1</v>
      </c>
      <c r="H1725" s="8" t="s">
        <v>2380</v>
      </c>
      <c r="I1725" s="12">
        <f t="shared" si="130"/>
        <v>1</v>
      </c>
      <c r="J1725" s="12" t="str">
        <f t="shared" si="131"/>
        <v>No</v>
      </c>
      <c r="K1725" s="12" t="str">
        <f t="shared" si="132"/>
        <v>No</v>
      </c>
      <c r="L1725" s="12" t="str">
        <f t="shared" si="133"/>
        <v>Normal Weight</v>
      </c>
      <c r="M1725" s="12" t="str">
        <f t="shared" si="134"/>
        <v>Prediabetes</v>
      </c>
    </row>
    <row r="1726" spans="1:13" x14ac:dyDescent="0.3">
      <c r="A1726" s="8" t="s">
        <v>646</v>
      </c>
      <c r="B1726" s="8">
        <v>30.02</v>
      </c>
      <c r="C1726" s="8">
        <v>7.63</v>
      </c>
      <c r="D1726" s="8" t="s">
        <v>2382</v>
      </c>
      <c r="E1726" s="8" t="s">
        <v>2380</v>
      </c>
      <c r="F1726" s="8" t="s">
        <v>2380</v>
      </c>
      <c r="G1726" s="8">
        <v>1</v>
      </c>
      <c r="H1726" s="8" t="s">
        <v>2380</v>
      </c>
      <c r="I1726" s="12">
        <f t="shared" si="130"/>
        <v>1</v>
      </c>
      <c r="J1726" s="12" t="str">
        <f t="shared" si="131"/>
        <v>No</v>
      </c>
      <c r="K1726" s="12" t="str">
        <f t="shared" si="132"/>
        <v>Yes</v>
      </c>
      <c r="L1726" s="12" t="str">
        <f t="shared" si="133"/>
        <v>Obesity</v>
      </c>
      <c r="M1726" s="12" t="str">
        <f t="shared" si="134"/>
        <v>Diabetes</v>
      </c>
    </row>
    <row r="1727" spans="1:13" x14ac:dyDescent="0.3">
      <c r="A1727" s="8" t="s">
        <v>645</v>
      </c>
      <c r="B1727" s="8">
        <v>26.885000000000002</v>
      </c>
      <c r="C1727" s="8">
        <v>8.66</v>
      </c>
      <c r="D1727" s="8" t="s">
        <v>2382</v>
      </c>
      <c r="E1727" s="8" t="s">
        <v>2380</v>
      </c>
      <c r="F1727" s="8" t="s">
        <v>2380</v>
      </c>
      <c r="G1727" s="8">
        <v>1</v>
      </c>
      <c r="H1727" s="8" t="s">
        <v>2380</v>
      </c>
      <c r="I1727" s="12">
        <f t="shared" si="130"/>
        <v>1</v>
      </c>
      <c r="J1727" s="12" t="str">
        <f t="shared" si="131"/>
        <v>No</v>
      </c>
      <c r="K1727" s="12" t="str">
        <f t="shared" si="132"/>
        <v>Yes</v>
      </c>
      <c r="L1727" s="12" t="str">
        <f t="shared" si="133"/>
        <v>Overweight</v>
      </c>
      <c r="M1727" s="12" t="str">
        <f t="shared" si="134"/>
        <v>Diabetes</v>
      </c>
    </row>
    <row r="1728" spans="1:13" x14ac:dyDescent="0.3">
      <c r="A1728" s="8" t="s">
        <v>644</v>
      </c>
      <c r="B1728" s="8">
        <v>25.84</v>
      </c>
      <c r="C1728" s="8">
        <v>8.5500000000000007</v>
      </c>
      <c r="D1728" s="8" t="s">
        <v>2382</v>
      </c>
      <c r="E1728" s="8" t="s">
        <v>2380</v>
      </c>
      <c r="F1728" s="8" t="s">
        <v>2380</v>
      </c>
      <c r="G1728" s="8">
        <v>1</v>
      </c>
      <c r="H1728" s="8" t="s">
        <v>2380</v>
      </c>
      <c r="I1728" s="12">
        <f t="shared" si="130"/>
        <v>1</v>
      </c>
      <c r="J1728" s="12" t="str">
        <f t="shared" si="131"/>
        <v>No</v>
      </c>
      <c r="K1728" s="12" t="str">
        <f t="shared" si="132"/>
        <v>Yes</v>
      </c>
      <c r="L1728" s="12" t="str">
        <f t="shared" si="133"/>
        <v>Overweight</v>
      </c>
      <c r="M1728" s="12" t="str">
        <f t="shared" si="134"/>
        <v>Diabetes</v>
      </c>
    </row>
    <row r="1729" spans="1:13" x14ac:dyDescent="0.3">
      <c r="A1729" s="8" t="s">
        <v>643</v>
      </c>
      <c r="B1729" s="8">
        <v>27.454999999999998</v>
      </c>
      <c r="C1729" s="8">
        <v>4.54</v>
      </c>
      <c r="D1729" s="8" t="s">
        <v>2380</v>
      </c>
      <c r="E1729" s="8" t="s">
        <v>2380</v>
      </c>
      <c r="F1729" s="8" t="s">
        <v>2380</v>
      </c>
      <c r="G1729" s="8" t="s">
        <v>2381</v>
      </c>
      <c r="H1729" s="8" t="s">
        <v>2380</v>
      </c>
      <c r="I1729" s="12">
        <f t="shared" si="130"/>
        <v>0</v>
      </c>
      <c r="J1729" s="12" t="str">
        <f t="shared" si="131"/>
        <v>No</v>
      </c>
      <c r="K1729" s="12" t="str">
        <f t="shared" si="132"/>
        <v>No</v>
      </c>
      <c r="L1729" s="12" t="str">
        <f t="shared" si="133"/>
        <v>Overweight</v>
      </c>
      <c r="M1729" s="12" t="str">
        <f t="shared" si="134"/>
        <v>Normal</v>
      </c>
    </row>
    <row r="1730" spans="1:13" x14ac:dyDescent="0.3">
      <c r="A1730" s="8" t="s">
        <v>642</v>
      </c>
      <c r="B1730" s="8">
        <v>24.605</v>
      </c>
      <c r="C1730" s="8">
        <v>5.7</v>
      </c>
      <c r="D1730" s="8" t="s">
        <v>2380</v>
      </c>
      <c r="E1730" s="8" t="s">
        <v>2380</v>
      </c>
      <c r="F1730" s="8" t="s">
        <v>2380</v>
      </c>
      <c r="G1730" s="8" t="s">
        <v>2381</v>
      </c>
      <c r="H1730" s="8" t="s">
        <v>2380</v>
      </c>
      <c r="I1730" s="12">
        <f t="shared" si="130"/>
        <v>0</v>
      </c>
      <c r="J1730" s="12" t="str">
        <f t="shared" si="131"/>
        <v>No</v>
      </c>
      <c r="K1730" s="12" t="str">
        <f t="shared" si="132"/>
        <v>No</v>
      </c>
      <c r="L1730" s="12" t="str">
        <f t="shared" si="133"/>
        <v>Normal Weight</v>
      </c>
      <c r="M1730" s="12" t="str">
        <f t="shared" si="134"/>
        <v>Prediabetes</v>
      </c>
    </row>
    <row r="1731" spans="1:13" x14ac:dyDescent="0.3">
      <c r="A1731" s="8" t="s">
        <v>641</v>
      </c>
      <c r="B1731" s="8">
        <v>30.8</v>
      </c>
      <c r="C1731" s="8">
        <v>5.07</v>
      </c>
      <c r="D1731" s="8" t="s">
        <v>2380</v>
      </c>
      <c r="E1731" s="8" t="s">
        <v>2380</v>
      </c>
      <c r="F1731" s="8" t="s">
        <v>2380</v>
      </c>
      <c r="G1731" s="8" t="s">
        <v>2381</v>
      </c>
      <c r="H1731" s="8" t="s">
        <v>2380</v>
      </c>
      <c r="I1731" s="12">
        <f t="shared" ref="I1731:I1794" si="135">IF(G1731="No major surgery",0,G1731)</f>
        <v>0</v>
      </c>
      <c r="J1731" s="12" t="str">
        <f t="shared" ref="J1731:J1794" si="136">PROPER(H1731)</f>
        <v>No</v>
      </c>
      <c r="K1731" s="12" t="str">
        <f t="shared" ref="K1731:K1794" si="137">PROPER(D1731)</f>
        <v>No</v>
      </c>
      <c r="L1731" s="12" t="str">
        <f t="shared" ref="L1731:L1794" si="138">IF(B1731&lt;18.5,"Underweight",IF(B1731&lt;25,"Normal Weight",IF(B1731&lt;30,"Overweight","Obesity")))</f>
        <v>Obesity</v>
      </c>
      <c r="M1731" s="12" t="str">
        <f t="shared" ref="M1731:M1794" si="139">IF(C1731&lt;5.7,"Normal",IF(C1731&lt;6.5,"Prediabetes","Diabetes"))</f>
        <v>Normal</v>
      </c>
    </row>
    <row r="1732" spans="1:13" x14ac:dyDescent="0.3">
      <c r="A1732" s="8" t="s">
        <v>640</v>
      </c>
      <c r="B1732" s="8">
        <v>34.799999999999997</v>
      </c>
      <c r="C1732" s="8">
        <v>4.38</v>
      </c>
      <c r="D1732" s="8" t="s">
        <v>2380</v>
      </c>
      <c r="E1732" s="8" t="s">
        <v>2380</v>
      </c>
      <c r="F1732" s="8" t="s">
        <v>2380</v>
      </c>
      <c r="G1732" s="8">
        <v>1</v>
      </c>
      <c r="H1732" s="8" t="s">
        <v>2380</v>
      </c>
      <c r="I1732" s="12">
        <f t="shared" si="135"/>
        <v>1</v>
      </c>
      <c r="J1732" s="12" t="str">
        <f t="shared" si="136"/>
        <v>No</v>
      </c>
      <c r="K1732" s="12" t="str">
        <f t="shared" si="137"/>
        <v>No</v>
      </c>
      <c r="L1732" s="12" t="str">
        <f t="shared" si="138"/>
        <v>Obesity</v>
      </c>
      <c r="M1732" s="12" t="str">
        <f t="shared" si="139"/>
        <v>Normal</v>
      </c>
    </row>
    <row r="1733" spans="1:13" x14ac:dyDescent="0.3">
      <c r="A1733" s="8" t="s">
        <v>639</v>
      </c>
      <c r="B1733" s="8">
        <v>34.21</v>
      </c>
      <c r="C1733" s="8">
        <v>4.54</v>
      </c>
      <c r="D1733" s="8" t="s">
        <v>2380</v>
      </c>
      <c r="E1733" s="8" t="s">
        <v>2380</v>
      </c>
      <c r="F1733" s="8" t="s">
        <v>2380</v>
      </c>
      <c r="G1733" s="8">
        <v>1</v>
      </c>
      <c r="H1733" s="8" t="s">
        <v>2380</v>
      </c>
      <c r="I1733" s="12">
        <f t="shared" si="135"/>
        <v>1</v>
      </c>
      <c r="J1733" s="12" t="str">
        <f t="shared" si="136"/>
        <v>No</v>
      </c>
      <c r="K1733" s="12" t="str">
        <f t="shared" si="137"/>
        <v>No</v>
      </c>
      <c r="L1733" s="12" t="str">
        <f t="shared" si="138"/>
        <v>Obesity</v>
      </c>
      <c r="M1733" s="12" t="str">
        <f t="shared" si="139"/>
        <v>Normal</v>
      </c>
    </row>
    <row r="1734" spans="1:13" x14ac:dyDescent="0.3">
      <c r="A1734" s="8" t="s">
        <v>638</v>
      </c>
      <c r="B1734" s="8">
        <v>31</v>
      </c>
      <c r="C1734" s="8">
        <v>5.38</v>
      </c>
      <c r="D1734" s="8" t="s">
        <v>2380</v>
      </c>
      <c r="E1734" s="8" t="s">
        <v>2380</v>
      </c>
      <c r="F1734" s="8" t="s">
        <v>2380</v>
      </c>
      <c r="G1734" s="8">
        <v>1</v>
      </c>
      <c r="H1734" s="8" t="s">
        <v>2380</v>
      </c>
      <c r="I1734" s="12">
        <f t="shared" si="135"/>
        <v>1</v>
      </c>
      <c r="J1734" s="12" t="str">
        <f t="shared" si="136"/>
        <v>No</v>
      </c>
      <c r="K1734" s="12" t="str">
        <f t="shared" si="137"/>
        <v>No</v>
      </c>
      <c r="L1734" s="12" t="str">
        <f t="shared" si="138"/>
        <v>Obesity</v>
      </c>
      <c r="M1734" s="12" t="str">
        <f t="shared" si="139"/>
        <v>Normal</v>
      </c>
    </row>
    <row r="1735" spans="1:13" x14ac:dyDescent="0.3">
      <c r="A1735" s="8" t="s">
        <v>637</v>
      </c>
      <c r="B1735" s="8">
        <v>26.125</v>
      </c>
      <c r="C1735" s="8">
        <v>5.55</v>
      </c>
      <c r="D1735" s="8" t="s">
        <v>2380</v>
      </c>
      <c r="E1735" s="8" t="s">
        <v>2380</v>
      </c>
      <c r="F1735" s="8" t="s">
        <v>2380</v>
      </c>
      <c r="G1735" s="8">
        <v>1</v>
      </c>
      <c r="H1735" s="8" t="s">
        <v>2380</v>
      </c>
      <c r="I1735" s="12">
        <f t="shared" si="135"/>
        <v>1</v>
      </c>
      <c r="J1735" s="12" t="str">
        <f t="shared" si="136"/>
        <v>No</v>
      </c>
      <c r="K1735" s="12" t="str">
        <f t="shared" si="137"/>
        <v>No</v>
      </c>
      <c r="L1735" s="12" t="str">
        <f t="shared" si="138"/>
        <v>Overweight</v>
      </c>
      <c r="M1735" s="12" t="str">
        <f t="shared" si="139"/>
        <v>Normal</v>
      </c>
    </row>
    <row r="1736" spans="1:13" x14ac:dyDescent="0.3">
      <c r="A1736" s="8" t="s">
        <v>636</v>
      </c>
      <c r="B1736" s="8">
        <v>30.13</v>
      </c>
      <c r="C1736" s="8">
        <v>4.03</v>
      </c>
      <c r="D1736" s="8" t="s">
        <v>2382</v>
      </c>
      <c r="E1736" s="8" t="s">
        <v>2380</v>
      </c>
      <c r="F1736" s="8" t="s">
        <v>2380</v>
      </c>
      <c r="G1736" s="8">
        <v>1</v>
      </c>
      <c r="H1736" s="8" t="s">
        <v>2380</v>
      </c>
      <c r="I1736" s="12">
        <f t="shared" si="135"/>
        <v>1</v>
      </c>
      <c r="J1736" s="12" t="str">
        <f t="shared" si="136"/>
        <v>No</v>
      </c>
      <c r="K1736" s="12" t="str">
        <f t="shared" si="137"/>
        <v>Yes</v>
      </c>
      <c r="L1736" s="12" t="str">
        <f t="shared" si="138"/>
        <v>Obesity</v>
      </c>
      <c r="M1736" s="12" t="str">
        <f t="shared" si="139"/>
        <v>Normal</v>
      </c>
    </row>
    <row r="1737" spans="1:13" x14ac:dyDescent="0.3">
      <c r="A1737" s="8" t="s">
        <v>635</v>
      </c>
      <c r="B1737" s="8">
        <v>34.19</v>
      </c>
      <c r="C1737" s="8">
        <v>4.1900000000000004</v>
      </c>
      <c r="D1737" s="8" t="s">
        <v>2380</v>
      </c>
      <c r="E1737" s="8" t="s">
        <v>2380</v>
      </c>
      <c r="F1737" s="8" t="s">
        <v>2380</v>
      </c>
      <c r="G1737" s="8" t="s">
        <v>2381</v>
      </c>
      <c r="H1737" s="8" t="s">
        <v>2380</v>
      </c>
      <c r="I1737" s="12">
        <f t="shared" si="135"/>
        <v>0</v>
      </c>
      <c r="J1737" s="12" t="str">
        <f t="shared" si="136"/>
        <v>No</v>
      </c>
      <c r="K1737" s="12" t="str">
        <f t="shared" si="137"/>
        <v>No</v>
      </c>
      <c r="L1737" s="12" t="str">
        <f t="shared" si="138"/>
        <v>Obesity</v>
      </c>
      <c r="M1737" s="12" t="str">
        <f t="shared" si="139"/>
        <v>Normal</v>
      </c>
    </row>
    <row r="1738" spans="1:13" x14ac:dyDescent="0.3">
      <c r="A1738" s="8" t="s">
        <v>634</v>
      </c>
      <c r="B1738" s="8">
        <v>22.515000000000001</v>
      </c>
      <c r="C1738" s="8">
        <v>4.37</v>
      </c>
      <c r="D1738" s="8" t="s">
        <v>2380</v>
      </c>
      <c r="E1738" s="8" t="s">
        <v>2380</v>
      </c>
      <c r="F1738" s="8" t="s">
        <v>2383</v>
      </c>
      <c r="G1738" s="8">
        <v>1</v>
      </c>
      <c r="H1738" s="8" t="s">
        <v>2380</v>
      </c>
      <c r="I1738" s="12">
        <f t="shared" si="135"/>
        <v>1</v>
      </c>
      <c r="J1738" s="12" t="str">
        <f t="shared" si="136"/>
        <v>No</v>
      </c>
      <c r="K1738" s="12" t="str">
        <f t="shared" si="137"/>
        <v>No</v>
      </c>
      <c r="L1738" s="12" t="str">
        <f t="shared" si="138"/>
        <v>Normal Weight</v>
      </c>
      <c r="M1738" s="12" t="str">
        <f t="shared" si="139"/>
        <v>Normal</v>
      </c>
    </row>
    <row r="1739" spans="1:13" x14ac:dyDescent="0.3">
      <c r="A1739" s="8" t="s">
        <v>633</v>
      </c>
      <c r="B1739" s="8">
        <v>18.239999999999998</v>
      </c>
      <c r="C1739" s="8">
        <v>5.31</v>
      </c>
      <c r="D1739" s="8" t="s">
        <v>2382</v>
      </c>
      <c r="E1739" s="8" t="s">
        <v>2380</v>
      </c>
      <c r="F1739" s="8" t="s">
        <v>2383</v>
      </c>
      <c r="G1739" s="8">
        <v>1</v>
      </c>
      <c r="H1739" s="8" t="s">
        <v>2380</v>
      </c>
      <c r="I1739" s="12">
        <f t="shared" si="135"/>
        <v>1</v>
      </c>
      <c r="J1739" s="12" t="str">
        <f t="shared" si="136"/>
        <v>No</v>
      </c>
      <c r="K1739" s="12" t="str">
        <f t="shared" si="137"/>
        <v>Yes</v>
      </c>
      <c r="L1739" s="12" t="str">
        <f t="shared" si="138"/>
        <v>Underweight</v>
      </c>
      <c r="M1739" s="12" t="str">
        <f t="shared" si="139"/>
        <v>Normal</v>
      </c>
    </row>
    <row r="1740" spans="1:13" x14ac:dyDescent="0.3">
      <c r="A1740" s="8" t="s">
        <v>631</v>
      </c>
      <c r="B1740" s="8">
        <v>37.28</v>
      </c>
      <c r="C1740" s="8">
        <v>4.66</v>
      </c>
      <c r="D1740" s="8" t="s">
        <v>2380</v>
      </c>
      <c r="E1740" s="8" t="s">
        <v>2382</v>
      </c>
      <c r="F1740" s="8" t="s">
        <v>2380</v>
      </c>
      <c r="G1740" s="8">
        <v>1</v>
      </c>
      <c r="H1740" s="8" t="s">
        <v>2380</v>
      </c>
      <c r="I1740" s="12">
        <f t="shared" si="135"/>
        <v>1</v>
      </c>
      <c r="J1740" s="12" t="str">
        <f t="shared" si="136"/>
        <v>No</v>
      </c>
      <c r="K1740" s="12" t="str">
        <f t="shared" si="137"/>
        <v>No</v>
      </c>
      <c r="L1740" s="12" t="str">
        <f t="shared" si="138"/>
        <v>Obesity</v>
      </c>
      <c r="M1740" s="12" t="str">
        <f t="shared" si="139"/>
        <v>Normal</v>
      </c>
    </row>
    <row r="1741" spans="1:13" x14ac:dyDescent="0.3">
      <c r="A1741" s="8" t="s">
        <v>630</v>
      </c>
      <c r="B1741" s="8">
        <v>18.2</v>
      </c>
      <c r="C1741" s="8">
        <v>6.19</v>
      </c>
      <c r="D1741" s="8" t="s">
        <v>2380</v>
      </c>
      <c r="E1741" s="8" t="s">
        <v>2380</v>
      </c>
      <c r="F1741" s="8" t="s">
        <v>2383</v>
      </c>
      <c r="G1741" s="8">
        <v>1</v>
      </c>
      <c r="H1741" s="8" t="s">
        <v>2380</v>
      </c>
      <c r="I1741" s="12">
        <f t="shared" si="135"/>
        <v>1</v>
      </c>
      <c r="J1741" s="12" t="str">
        <f t="shared" si="136"/>
        <v>No</v>
      </c>
      <c r="K1741" s="12" t="str">
        <f t="shared" si="137"/>
        <v>No</v>
      </c>
      <c r="L1741" s="12" t="str">
        <f t="shared" si="138"/>
        <v>Underweight</v>
      </c>
      <c r="M1741" s="12" t="str">
        <f t="shared" si="139"/>
        <v>Prediabetes</v>
      </c>
    </row>
    <row r="1742" spans="1:13" x14ac:dyDescent="0.3">
      <c r="A1742" s="8" t="s">
        <v>629</v>
      </c>
      <c r="B1742" s="8">
        <v>20.53</v>
      </c>
      <c r="C1742" s="8">
        <v>4.8600000000000003</v>
      </c>
      <c r="D1742" s="8" t="s">
        <v>2380</v>
      </c>
      <c r="E1742" s="8" t="s">
        <v>2380</v>
      </c>
      <c r="F1742" s="8" t="s">
        <v>2380</v>
      </c>
      <c r="G1742" s="8">
        <v>1</v>
      </c>
      <c r="H1742" s="8" t="s">
        <v>2380</v>
      </c>
      <c r="I1742" s="12">
        <f t="shared" si="135"/>
        <v>1</v>
      </c>
      <c r="J1742" s="12" t="str">
        <f t="shared" si="136"/>
        <v>No</v>
      </c>
      <c r="K1742" s="12" t="str">
        <f t="shared" si="137"/>
        <v>No</v>
      </c>
      <c r="L1742" s="12" t="str">
        <f t="shared" si="138"/>
        <v>Normal Weight</v>
      </c>
      <c r="M1742" s="12" t="str">
        <f t="shared" si="139"/>
        <v>Normal</v>
      </c>
    </row>
    <row r="1743" spans="1:13" x14ac:dyDescent="0.3">
      <c r="A1743" s="8" t="s">
        <v>628</v>
      </c>
      <c r="B1743" s="8">
        <v>23.79</v>
      </c>
      <c r="C1743" s="8">
        <v>4.74</v>
      </c>
      <c r="D1743" s="8" t="s">
        <v>2380</v>
      </c>
      <c r="E1743" s="8" t="s">
        <v>2380</v>
      </c>
      <c r="F1743" s="8" t="s">
        <v>2380</v>
      </c>
      <c r="G1743" s="8" t="s">
        <v>2381</v>
      </c>
      <c r="H1743" s="8" t="s">
        <v>2380</v>
      </c>
      <c r="I1743" s="12">
        <f t="shared" si="135"/>
        <v>0</v>
      </c>
      <c r="J1743" s="12" t="str">
        <f t="shared" si="136"/>
        <v>No</v>
      </c>
      <c r="K1743" s="12" t="str">
        <f t="shared" si="137"/>
        <v>No</v>
      </c>
      <c r="L1743" s="12" t="str">
        <f t="shared" si="138"/>
        <v>Normal Weight</v>
      </c>
      <c r="M1743" s="12" t="str">
        <f t="shared" si="139"/>
        <v>Normal</v>
      </c>
    </row>
    <row r="1744" spans="1:13" x14ac:dyDescent="0.3">
      <c r="A1744" s="8" t="s">
        <v>627</v>
      </c>
      <c r="B1744" s="8">
        <v>29.8</v>
      </c>
      <c r="C1744" s="8">
        <v>6.03</v>
      </c>
      <c r="D1744" s="8" t="s">
        <v>2380</v>
      </c>
      <c r="E1744" s="8" t="s">
        <v>2380</v>
      </c>
      <c r="F1744" s="8" t="s">
        <v>2380</v>
      </c>
      <c r="G1744" s="8" t="s">
        <v>2381</v>
      </c>
      <c r="H1744" s="8" t="s">
        <v>2380</v>
      </c>
      <c r="I1744" s="12">
        <f t="shared" si="135"/>
        <v>0</v>
      </c>
      <c r="J1744" s="12" t="str">
        <f t="shared" si="136"/>
        <v>No</v>
      </c>
      <c r="K1744" s="12" t="str">
        <f t="shared" si="137"/>
        <v>No</v>
      </c>
      <c r="L1744" s="12" t="str">
        <f t="shared" si="138"/>
        <v>Overweight</v>
      </c>
      <c r="M1744" s="12" t="str">
        <f t="shared" si="139"/>
        <v>Prediabetes</v>
      </c>
    </row>
    <row r="1745" spans="1:13" x14ac:dyDescent="0.3">
      <c r="A1745" s="8" t="s">
        <v>626</v>
      </c>
      <c r="B1745" s="8">
        <v>31.54</v>
      </c>
      <c r="C1745" s="8">
        <v>4.71</v>
      </c>
      <c r="D1745" s="8" t="s">
        <v>2380</v>
      </c>
      <c r="E1745" s="8" t="s">
        <v>2380</v>
      </c>
      <c r="F1745" s="8" t="s">
        <v>2380</v>
      </c>
      <c r="G1745" s="8" t="s">
        <v>2381</v>
      </c>
      <c r="H1745" s="8" t="s">
        <v>2380</v>
      </c>
      <c r="I1745" s="12">
        <f t="shared" si="135"/>
        <v>0</v>
      </c>
      <c r="J1745" s="12" t="str">
        <f t="shared" si="136"/>
        <v>No</v>
      </c>
      <c r="K1745" s="12" t="str">
        <f t="shared" si="137"/>
        <v>No</v>
      </c>
      <c r="L1745" s="12" t="str">
        <f t="shared" si="138"/>
        <v>Obesity</v>
      </c>
      <c r="M1745" s="12" t="str">
        <f t="shared" si="139"/>
        <v>Normal</v>
      </c>
    </row>
    <row r="1746" spans="1:13" x14ac:dyDescent="0.3">
      <c r="A1746" s="8" t="s">
        <v>625</v>
      </c>
      <c r="B1746" s="8">
        <v>20.82</v>
      </c>
      <c r="C1746" s="8">
        <v>5.55</v>
      </c>
      <c r="D1746" s="8" t="s">
        <v>2380</v>
      </c>
      <c r="E1746" s="8" t="s">
        <v>2380</v>
      </c>
      <c r="F1746" s="8" t="s">
        <v>2380</v>
      </c>
      <c r="G1746" s="8">
        <v>1</v>
      </c>
      <c r="H1746" s="8" t="s">
        <v>2380</v>
      </c>
      <c r="I1746" s="12">
        <f t="shared" si="135"/>
        <v>1</v>
      </c>
      <c r="J1746" s="12" t="str">
        <f t="shared" si="136"/>
        <v>No</v>
      </c>
      <c r="K1746" s="12" t="str">
        <f t="shared" si="137"/>
        <v>No</v>
      </c>
      <c r="L1746" s="12" t="str">
        <f t="shared" si="138"/>
        <v>Normal Weight</v>
      </c>
      <c r="M1746" s="12" t="str">
        <f t="shared" si="139"/>
        <v>Normal</v>
      </c>
    </row>
    <row r="1747" spans="1:13" x14ac:dyDescent="0.3">
      <c r="A1747" s="8" t="s">
        <v>624</v>
      </c>
      <c r="B1747" s="8">
        <v>38.83</v>
      </c>
      <c r="C1747" s="8">
        <v>4.78</v>
      </c>
      <c r="D1747" s="8" t="s">
        <v>2380</v>
      </c>
      <c r="E1747" s="8" t="s">
        <v>2380</v>
      </c>
      <c r="F1747" s="8" t="s">
        <v>2383</v>
      </c>
      <c r="G1747" s="8">
        <v>1</v>
      </c>
      <c r="H1747" s="8" t="s">
        <v>2380</v>
      </c>
      <c r="I1747" s="12">
        <f t="shared" si="135"/>
        <v>1</v>
      </c>
      <c r="J1747" s="12" t="str">
        <f t="shared" si="136"/>
        <v>No</v>
      </c>
      <c r="K1747" s="12" t="str">
        <f t="shared" si="137"/>
        <v>No</v>
      </c>
      <c r="L1747" s="12" t="str">
        <f t="shared" si="138"/>
        <v>Obesity</v>
      </c>
      <c r="M1747" s="12" t="str">
        <f t="shared" si="139"/>
        <v>Normal</v>
      </c>
    </row>
    <row r="1748" spans="1:13" x14ac:dyDescent="0.3">
      <c r="A1748" s="8" t="s">
        <v>623</v>
      </c>
      <c r="B1748" s="8">
        <v>23.44</v>
      </c>
      <c r="C1748" s="8">
        <v>4.6500000000000004</v>
      </c>
      <c r="D1748" s="8" t="s">
        <v>2382</v>
      </c>
      <c r="E1748" s="8" t="s">
        <v>2380</v>
      </c>
      <c r="F1748" s="8" t="s">
        <v>2380</v>
      </c>
      <c r="G1748" s="8">
        <v>1</v>
      </c>
      <c r="H1748" s="8" t="s">
        <v>2380</v>
      </c>
      <c r="I1748" s="12">
        <f t="shared" si="135"/>
        <v>1</v>
      </c>
      <c r="J1748" s="12" t="str">
        <f t="shared" si="136"/>
        <v>No</v>
      </c>
      <c r="K1748" s="12" t="str">
        <f t="shared" si="137"/>
        <v>Yes</v>
      </c>
      <c r="L1748" s="12" t="str">
        <f t="shared" si="138"/>
        <v>Normal Weight</v>
      </c>
      <c r="M1748" s="12" t="str">
        <f t="shared" si="139"/>
        <v>Normal</v>
      </c>
    </row>
    <row r="1749" spans="1:13" x14ac:dyDescent="0.3">
      <c r="A1749" s="8" t="s">
        <v>622</v>
      </c>
      <c r="B1749" s="8">
        <v>24.13</v>
      </c>
      <c r="C1749" s="8">
        <v>5.2</v>
      </c>
      <c r="D1749" s="8" t="s">
        <v>2380</v>
      </c>
      <c r="E1749" s="8" t="s">
        <v>2380</v>
      </c>
      <c r="F1749" s="8" t="s">
        <v>2380</v>
      </c>
      <c r="G1749" s="8">
        <v>1</v>
      </c>
      <c r="H1749" s="8" t="s">
        <v>2380</v>
      </c>
      <c r="I1749" s="12">
        <f t="shared" si="135"/>
        <v>1</v>
      </c>
      <c r="J1749" s="12" t="str">
        <f t="shared" si="136"/>
        <v>No</v>
      </c>
      <c r="K1749" s="12" t="str">
        <f t="shared" si="137"/>
        <v>No</v>
      </c>
      <c r="L1749" s="12" t="str">
        <f t="shared" si="138"/>
        <v>Normal Weight</v>
      </c>
      <c r="M1749" s="12" t="str">
        <f t="shared" si="139"/>
        <v>Normal</v>
      </c>
    </row>
    <row r="1750" spans="1:13" x14ac:dyDescent="0.3">
      <c r="A1750" s="8" t="s">
        <v>621</v>
      </c>
      <c r="B1750" s="8">
        <v>42.13</v>
      </c>
      <c r="C1750" s="8">
        <v>4.54</v>
      </c>
      <c r="D1750" s="8" t="s">
        <v>2382</v>
      </c>
      <c r="E1750" s="8" t="s">
        <v>2380</v>
      </c>
      <c r="F1750" s="8" t="s">
        <v>2380</v>
      </c>
      <c r="G1750" s="8">
        <v>1</v>
      </c>
      <c r="H1750" s="8" t="s">
        <v>2380</v>
      </c>
      <c r="I1750" s="12">
        <f t="shared" si="135"/>
        <v>1</v>
      </c>
      <c r="J1750" s="12" t="str">
        <f t="shared" si="136"/>
        <v>No</v>
      </c>
      <c r="K1750" s="12" t="str">
        <f t="shared" si="137"/>
        <v>Yes</v>
      </c>
      <c r="L1750" s="12" t="str">
        <f t="shared" si="138"/>
        <v>Obesity</v>
      </c>
      <c r="M1750" s="12" t="str">
        <f t="shared" si="139"/>
        <v>Normal</v>
      </c>
    </row>
    <row r="1751" spans="1:13" x14ac:dyDescent="0.3">
      <c r="A1751" s="8" t="s">
        <v>620</v>
      </c>
      <c r="B1751" s="8">
        <v>17.86</v>
      </c>
      <c r="C1751" s="8">
        <v>4.1100000000000003</v>
      </c>
      <c r="D1751" s="8" t="s">
        <v>2380</v>
      </c>
      <c r="E1751" s="8" t="s">
        <v>2380</v>
      </c>
      <c r="F1751" s="8" t="s">
        <v>2380</v>
      </c>
      <c r="G1751" s="8">
        <v>1</v>
      </c>
      <c r="H1751" s="8" t="s">
        <v>2380</v>
      </c>
      <c r="I1751" s="12">
        <f t="shared" si="135"/>
        <v>1</v>
      </c>
      <c r="J1751" s="12" t="str">
        <f t="shared" si="136"/>
        <v>No</v>
      </c>
      <c r="K1751" s="12" t="str">
        <f t="shared" si="137"/>
        <v>No</v>
      </c>
      <c r="L1751" s="12" t="str">
        <f t="shared" si="138"/>
        <v>Underweight</v>
      </c>
      <c r="M1751" s="12" t="str">
        <f t="shared" si="139"/>
        <v>Normal</v>
      </c>
    </row>
    <row r="1752" spans="1:13" x14ac:dyDescent="0.3">
      <c r="A1752" s="8" t="s">
        <v>619</v>
      </c>
      <c r="B1752" s="8">
        <v>32.78</v>
      </c>
      <c r="C1752" s="8">
        <v>4.63</v>
      </c>
      <c r="D1752" s="8" t="s">
        <v>2380</v>
      </c>
      <c r="E1752" s="8" t="s">
        <v>2380</v>
      </c>
      <c r="F1752" s="8" t="s">
        <v>2380</v>
      </c>
      <c r="G1752" s="8" t="s">
        <v>2381</v>
      </c>
      <c r="H1752" s="8" t="s">
        <v>2380</v>
      </c>
      <c r="I1752" s="12">
        <f t="shared" si="135"/>
        <v>0</v>
      </c>
      <c r="J1752" s="12" t="str">
        <f t="shared" si="136"/>
        <v>No</v>
      </c>
      <c r="K1752" s="12" t="str">
        <f t="shared" si="137"/>
        <v>No</v>
      </c>
      <c r="L1752" s="12" t="str">
        <f t="shared" si="138"/>
        <v>Obesity</v>
      </c>
      <c r="M1752" s="12" t="str">
        <f t="shared" si="139"/>
        <v>Normal</v>
      </c>
    </row>
    <row r="1753" spans="1:13" x14ac:dyDescent="0.3">
      <c r="A1753" s="8" t="s">
        <v>618</v>
      </c>
      <c r="B1753" s="8">
        <v>23.9</v>
      </c>
      <c r="C1753" s="8">
        <v>6.06</v>
      </c>
      <c r="D1753" s="8" t="s">
        <v>2382</v>
      </c>
      <c r="E1753" s="8" t="s">
        <v>2380</v>
      </c>
      <c r="F1753" s="8" t="s">
        <v>2383</v>
      </c>
      <c r="G1753" s="8">
        <v>1</v>
      </c>
      <c r="H1753" s="8" t="s">
        <v>2380</v>
      </c>
      <c r="I1753" s="12">
        <f t="shared" si="135"/>
        <v>1</v>
      </c>
      <c r="J1753" s="12" t="str">
        <f t="shared" si="136"/>
        <v>No</v>
      </c>
      <c r="K1753" s="12" t="str">
        <f t="shared" si="137"/>
        <v>Yes</v>
      </c>
      <c r="L1753" s="12" t="str">
        <f t="shared" si="138"/>
        <v>Normal Weight</v>
      </c>
      <c r="M1753" s="12" t="str">
        <f t="shared" si="139"/>
        <v>Prediabetes</v>
      </c>
    </row>
    <row r="1754" spans="1:13" x14ac:dyDescent="0.3">
      <c r="A1754" s="8" t="s">
        <v>617</v>
      </c>
      <c r="B1754" s="8">
        <v>15.47</v>
      </c>
      <c r="C1754" s="8">
        <v>8.43</v>
      </c>
      <c r="D1754" s="8" t="s">
        <v>2380</v>
      </c>
      <c r="E1754" s="8" t="s">
        <v>2380</v>
      </c>
      <c r="F1754" s="8" t="s">
        <v>2380</v>
      </c>
      <c r="G1754" s="8" t="s">
        <v>2381</v>
      </c>
      <c r="H1754" s="8" t="s">
        <v>2380</v>
      </c>
      <c r="I1754" s="12">
        <f t="shared" si="135"/>
        <v>0</v>
      </c>
      <c r="J1754" s="12" t="str">
        <f t="shared" si="136"/>
        <v>No</v>
      </c>
      <c r="K1754" s="12" t="str">
        <f t="shared" si="137"/>
        <v>No</v>
      </c>
      <c r="L1754" s="12" t="str">
        <f t="shared" si="138"/>
        <v>Underweight</v>
      </c>
      <c r="M1754" s="12" t="str">
        <f t="shared" si="139"/>
        <v>Diabetes</v>
      </c>
    </row>
    <row r="1755" spans="1:13" x14ac:dyDescent="0.3">
      <c r="A1755" s="8" t="s">
        <v>616</v>
      </c>
      <c r="B1755" s="8">
        <v>28.54</v>
      </c>
      <c r="C1755" s="8">
        <v>5.51</v>
      </c>
      <c r="D1755" s="8" t="s">
        <v>2380</v>
      </c>
      <c r="E1755" s="8" t="s">
        <v>2380</v>
      </c>
      <c r="F1755" s="8" t="s">
        <v>2383</v>
      </c>
      <c r="G1755" s="8">
        <v>1</v>
      </c>
      <c r="H1755" s="8" t="s">
        <v>2380</v>
      </c>
      <c r="I1755" s="12">
        <f t="shared" si="135"/>
        <v>1</v>
      </c>
      <c r="J1755" s="12" t="str">
        <f t="shared" si="136"/>
        <v>No</v>
      </c>
      <c r="K1755" s="12" t="str">
        <f t="shared" si="137"/>
        <v>No</v>
      </c>
      <c r="L1755" s="12" t="str">
        <f t="shared" si="138"/>
        <v>Overweight</v>
      </c>
      <c r="M1755" s="12" t="str">
        <f t="shared" si="139"/>
        <v>Normal</v>
      </c>
    </row>
    <row r="1756" spans="1:13" x14ac:dyDescent="0.3">
      <c r="A1756" s="8" t="s">
        <v>615</v>
      </c>
      <c r="B1756" s="8">
        <v>18.54</v>
      </c>
      <c r="C1756" s="8">
        <v>4.95</v>
      </c>
      <c r="D1756" s="8" t="s">
        <v>2380</v>
      </c>
      <c r="E1756" s="8" t="s">
        <v>2380</v>
      </c>
      <c r="F1756" s="8" t="s">
        <v>2380</v>
      </c>
      <c r="G1756" s="8" t="s">
        <v>2381</v>
      </c>
      <c r="H1756" s="8" t="s">
        <v>2380</v>
      </c>
      <c r="I1756" s="12">
        <f t="shared" si="135"/>
        <v>0</v>
      </c>
      <c r="J1756" s="12" t="str">
        <f t="shared" si="136"/>
        <v>No</v>
      </c>
      <c r="K1756" s="12" t="str">
        <f t="shared" si="137"/>
        <v>No</v>
      </c>
      <c r="L1756" s="12" t="str">
        <f t="shared" si="138"/>
        <v>Normal Weight</v>
      </c>
      <c r="M1756" s="12" t="str">
        <f t="shared" si="139"/>
        <v>Normal</v>
      </c>
    </row>
    <row r="1757" spans="1:13" x14ac:dyDescent="0.3">
      <c r="A1757" s="8" t="s">
        <v>614</v>
      </c>
      <c r="B1757" s="8">
        <v>32.18</v>
      </c>
      <c r="C1757" s="8">
        <v>6.44</v>
      </c>
      <c r="D1757" s="8" t="s">
        <v>2382</v>
      </c>
      <c r="E1757" s="8" t="s">
        <v>2380</v>
      </c>
      <c r="F1757" s="8" t="s">
        <v>2383</v>
      </c>
      <c r="G1757" s="8">
        <v>1</v>
      </c>
      <c r="H1757" s="8" t="s">
        <v>2380</v>
      </c>
      <c r="I1757" s="12">
        <f t="shared" si="135"/>
        <v>1</v>
      </c>
      <c r="J1757" s="12" t="str">
        <f t="shared" si="136"/>
        <v>No</v>
      </c>
      <c r="K1757" s="12" t="str">
        <f t="shared" si="137"/>
        <v>Yes</v>
      </c>
      <c r="L1757" s="12" t="str">
        <f t="shared" si="138"/>
        <v>Obesity</v>
      </c>
      <c r="M1757" s="12" t="str">
        <f t="shared" si="139"/>
        <v>Prediabetes</v>
      </c>
    </row>
    <row r="1758" spans="1:13" x14ac:dyDescent="0.3">
      <c r="A1758" s="8" t="s">
        <v>613</v>
      </c>
      <c r="B1758" s="8">
        <v>37.380000000000003</v>
      </c>
      <c r="C1758" s="8">
        <v>6.05</v>
      </c>
      <c r="D1758" s="8" t="s">
        <v>2382</v>
      </c>
      <c r="E1758" s="8" t="s">
        <v>2380</v>
      </c>
      <c r="F1758" s="8" t="s">
        <v>2380</v>
      </c>
      <c r="G1758" s="8" t="s">
        <v>2381</v>
      </c>
      <c r="H1758" s="8" t="s">
        <v>2380</v>
      </c>
      <c r="I1758" s="12">
        <f t="shared" si="135"/>
        <v>0</v>
      </c>
      <c r="J1758" s="12" t="str">
        <f t="shared" si="136"/>
        <v>No</v>
      </c>
      <c r="K1758" s="12" t="str">
        <f t="shared" si="137"/>
        <v>Yes</v>
      </c>
      <c r="L1758" s="12" t="str">
        <f t="shared" si="138"/>
        <v>Obesity</v>
      </c>
      <c r="M1758" s="12" t="str">
        <f t="shared" si="139"/>
        <v>Prediabetes</v>
      </c>
    </row>
    <row r="1759" spans="1:13" x14ac:dyDescent="0.3">
      <c r="A1759" s="8" t="s">
        <v>612</v>
      </c>
      <c r="B1759" s="8">
        <v>31.12</v>
      </c>
      <c r="C1759" s="8">
        <v>4.76</v>
      </c>
      <c r="D1759" s="8" t="s">
        <v>2382</v>
      </c>
      <c r="E1759" s="8" t="s">
        <v>2380</v>
      </c>
      <c r="F1759" s="8" t="s">
        <v>2383</v>
      </c>
      <c r="G1759" s="8">
        <v>1</v>
      </c>
      <c r="H1759" s="8" t="s">
        <v>2380</v>
      </c>
      <c r="I1759" s="12">
        <f t="shared" si="135"/>
        <v>1</v>
      </c>
      <c r="J1759" s="12" t="str">
        <f t="shared" si="136"/>
        <v>No</v>
      </c>
      <c r="K1759" s="12" t="str">
        <f t="shared" si="137"/>
        <v>Yes</v>
      </c>
      <c r="L1759" s="12" t="str">
        <f t="shared" si="138"/>
        <v>Obesity</v>
      </c>
      <c r="M1759" s="12" t="str">
        <f t="shared" si="139"/>
        <v>Normal</v>
      </c>
    </row>
    <row r="1760" spans="1:13" x14ac:dyDescent="0.3">
      <c r="A1760" s="8" t="s">
        <v>611</v>
      </c>
      <c r="B1760" s="8">
        <v>22.01</v>
      </c>
      <c r="C1760" s="8">
        <v>6.72</v>
      </c>
      <c r="D1760" s="8" t="s">
        <v>2382</v>
      </c>
      <c r="E1760" s="8" t="s">
        <v>2380</v>
      </c>
      <c r="F1760" s="8" t="s">
        <v>2380</v>
      </c>
      <c r="G1760" s="8">
        <v>1</v>
      </c>
      <c r="H1760" s="8" t="s">
        <v>2380</v>
      </c>
      <c r="I1760" s="12">
        <f t="shared" si="135"/>
        <v>1</v>
      </c>
      <c r="J1760" s="12" t="str">
        <f t="shared" si="136"/>
        <v>No</v>
      </c>
      <c r="K1760" s="12" t="str">
        <f t="shared" si="137"/>
        <v>Yes</v>
      </c>
      <c r="L1760" s="12" t="str">
        <f t="shared" si="138"/>
        <v>Normal Weight</v>
      </c>
      <c r="M1760" s="12" t="str">
        <f t="shared" si="139"/>
        <v>Diabetes</v>
      </c>
    </row>
    <row r="1761" spans="1:13" x14ac:dyDescent="0.3">
      <c r="A1761" s="8" t="s">
        <v>610</v>
      </c>
      <c r="B1761" s="8">
        <v>27.645</v>
      </c>
      <c r="C1761" s="8">
        <v>5.7</v>
      </c>
      <c r="D1761" s="8" t="s">
        <v>2380</v>
      </c>
      <c r="E1761" s="8" t="s">
        <v>2380</v>
      </c>
      <c r="F1761" s="8" t="s">
        <v>2380</v>
      </c>
      <c r="G1761" s="8" t="s">
        <v>2381</v>
      </c>
      <c r="H1761" s="8" t="s">
        <v>2380</v>
      </c>
      <c r="I1761" s="12">
        <f t="shared" si="135"/>
        <v>0</v>
      </c>
      <c r="J1761" s="12" t="str">
        <f t="shared" si="136"/>
        <v>No</v>
      </c>
      <c r="K1761" s="12" t="str">
        <f t="shared" si="137"/>
        <v>No</v>
      </c>
      <c r="L1761" s="12" t="str">
        <f t="shared" si="138"/>
        <v>Overweight</v>
      </c>
      <c r="M1761" s="12" t="str">
        <f t="shared" si="139"/>
        <v>Prediabetes</v>
      </c>
    </row>
    <row r="1762" spans="1:13" x14ac:dyDescent="0.3">
      <c r="A1762" s="8" t="s">
        <v>609</v>
      </c>
      <c r="B1762" s="8">
        <v>29.64</v>
      </c>
      <c r="C1762" s="8">
        <v>5.31</v>
      </c>
      <c r="D1762" s="8" t="s">
        <v>2382</v>
      </c>
      <c r="E1762" s="8" t="s">
        <v>2380</v>
      </c>
      <c r="F1762" s="8" t="s">
        <v>2380</v>
      </c>
      <c r="G1762" s="8" t="s">
        <v>2381</v>
      </c>
      <c r="H1762" s="8" t="s">
        <v>2380</v>
      </c>
      <c r="I1762" s="12">
        <f t="shared" si="135"/>
        <v>0</v>
      </c>
      <c r="J1762" s="12" t="str">
        <f t="shared" si="136"/>
        <v>No</v>
      </c>
      <c r="K1762" s="12" t="str">
        <f t="shared" si="137"/>
        <v>Yes</v>
      </c>
      <c r="L1762" s="12" t="str">
        <f t="shared" si="138"/>
        <v>Overweight</v>
      </c>
      <c r="M1762" s="12" t="str">
        <f t="shared" si="139"/>
        <v>Normal</v>
      </c>
    </row>
    <row r="1763" spans="1:13" x14ac:dyDescent="0.3">
      <c r="A1763" s="8" t="s">
        <v>608</v>
      </c>
      <c r="B1763" s="8">
        <v>33.700000000000003</v>
      </c>
      <c r="C1763" s="8">
        <v>4.32</v>
      </c>
      <c r="D1763" s="8" t="s">
        <v>2382</v>
      </c>
      <c r="E1763" s="8" t="s">
        <v>2380</v>
      </c>
      <c r="F1763" s="8" t="s">
        <v>2380</v>
      </c>
      <c r="G1763" s="8">
        <v>1</v>
      </c>
      <c r="H1763" s="8" t="s">
        <v>2380</v>
      </c>
      <c r="I1763" s="12">
        <f t="shared" si="135"/>
        <v>1</v>
      </c>
      <c r="J1763" s="12" t="str">
        <f t="shared" si="136"/>
        <v>No</v>
      </c>
      <c r="K1763" s="12" t="str">
        <f t="shared" si="137"/>
        <v>Yes</v>
      </c>
      <c r="L1763" s="12" t="str">
        <f t="shared" si="138"/>
        <v>Obesity</v>
      </c>
      <c r="M1763" s="12" t="str">
        <f t="shared" si="139"/>
        <v>Normal</v>
      </c>
    </row>
    <row r="1764" spans="1:13" x14ac:dyDescent="0.3">
      <c r="A1764" s="8" t="s">
        <v>607</v>
      </c>
      <c r="B1764" s="8">
        <v>27.5</v>
      </c>
      <c r="C1764" s="8">
        <v>4.2300000000000004</v>
      </c>
      <c r="D1764" s="8" t="s">
        <v>2382</v>
      </c>
      <c r="E1764" s="8" t="s">
        <v>2380</v>
      </c>
      <c r="F1764" s="8" t="s">
        <v>2380</v>
      </c>
      <c r="G1764" s="8">
        <v>1</v>
      </c>
      <c r="H1764" s="8" t="s">
        <v>2380</v>
      </c>
      <c r="I1764" s="12">
        <f t="shared" si="135"/>
        <v>1</v>
      </c>
      <c r="J1764" s="12" t="str">
        <f t="shared" si="136"/>
        <v>No</v>
      </c>
      <c r="K1764" s="12" t="str">
        <f t="shared" si="137"/>
        <v>Yes</v>
      </c>
      <c r="L1764" s="12" t="str">
        <f t="shared" si="138"/>
        <v>Overweight</v>
      </c>
      <c r="M1764" s="12" t="str">
        <f t="shared" si="139"/>
        <v>Normal</v>
      </c>
    </row>
    <row r="1765" spans="1:13" x14ac:dyDescent="0.3">
      <c r="A1765" s="8" t="s">
        <v>606</v>
      </c>
      <c r="B1765" s="8">
        <v>16.12</v>
      </c>
      <c r="C1765" s="8">
        <v>6.09</v>
      </c>
      <c r="D1765" s="8" t="s">
        <v>2380</v>
      </c>
      <c r="E1765" s="8" t="s">
        <v>2380</v>
      </c>
      <c r="F1765" s="8" t="s">
        <v>2380</v>
      </c>
      <c r="G1765" s="8" t="s">
        <v>2381</v>
      </c>
      <c r="H1765" s="8" t="s">
        <v>2380</v>
      </c>
      <c r="I1765" s="12">
        <f t="shared" si="135"/>
        <v>0</v>
      </c>
      <c r="J1765" s="12" t="str">
        <f t="shared" si="136"/>
        <v>No</v>
      </c>
      <c r="K1765" s="12" t="str">
        <f t="shared" si="137"/>
        <v>No</v>
      </c>
      <c r="L1765" s="12" t="str">
        <f t="shared" si="138"/>
        <v>Underweight</v>
      </c>
      <c r="M1765" s="12" t="str">
        <f t="shared" si="139"/>
        <v>Prediabetes</v>
      </c>
    </row>
    <row r="1766" spans="1:13" x14ac:dyDescent="0.3">
      <c r="A1766" s="8" t="s">
        <v>605</v>
      </c>
      <c r="B1766" s="8">
        <v>26.73</v>
      </c>
      <c r="C1766" s="8">
        <v>4.74</v>
      </c>
      <c r="D1766" s="8" t="s">
        <v>2382</v>
      </c>
      <c r="E1766" s="8" t="s">
        <v>2380</v>
      </c>
      <c r="F1766" s="8" t="s">
        <v>2380</v>
      </c>
      <c r="G1766" s="8">
        <v>1</v>
      </c>
      <c r="H1766" s="8" t="s">
        <v>2380</v>
      </c>
      <c r="I1766" s="12">
        <f t="shared" si="135"/>
        <v>1</v>
      </c>
      <c r="J1766" s="12" t="str">
        <f t="shared" si="136"/>
        <v>No</v>
      </c>
      <c r="K1766" s="12" t="str">
        <f t="shared" si="137"/>
        <v>Yes</v>
      </c>
      <c r="L1766" s="12" t="str">
        <f t="shared" si="138"/>
        <v>Overweight</v>
      </c>
      <c r="M1766" s="12" t="str">
        <f t="shared" si="139"/>
        <v>Normal</v>
      </c>
    </row>
    <row r="1767" spans="1:13" x14ac:dyDescent="0.3">
      <c r="A1767" s="8" t="s">
        <v>604</v>
      </c>
      <c r="B1767" s="8">
        <v>37.25</v>
      </c>
      <c r="C1767" s="8">
        <v>6.23</v>
      </c>
      <c r="D1767" s="8" t="s">
        <v>2382</v>
      </c>
      <c r="E1767" s="8" t="s">
        <v>2380</v>
      </c>
      <c r="F1767" s="8" t="s">
        <v>2380</v>
      </c>
      <c r="G1767" s="8" t="s">
        <v>2381</v>
      </c>
      <c r="H1767" s="8" t="s">
        <v>2380</v>
      </c>
      <c r="I1767" s="12">
        <f t="shared" si="135"/>
        <v>0</v>
      </c>
      <c r="J1767" s="12" t="str">
        <f t="shared" si="136"/>
        <v>No</v>
      </c>
      <c r="K1767" s="12" t="str">
        <f t="shared" si="137"/>
        <v>Yes</v>
      </c>
      <c r="L1767" s="12" t="str">
        <f t="shared" si="138"/>
        <v>Obesity</v>
      </c>
      <c r="M1767" s="12" t="str">
        <f t="shared" si="139"/>
        <v>Prediabetes</v>
      </c>
    </row>
    <row r="1768" spans="1:13" x14ac:dyDescent="0.3">
      <c r="A1768" s="8" t="s">
        <v>603</v>
      </c>
      <c r="B1768" s="8">
        <v>23.56</v>
      </c>
      <c r="C1768" s="8">
        <v>5.45</v>
      </c>
      <c r="D1768" s="8" t="s">
        <v>2382</v>
      </c>
      <c r="E1768" s="8" t="s">
        <v>2380</v>
      </c>
      <c r="F1768" s="8" t="s">
        <v>2380</v>
      </c>
      <c r="G1768" s="8">
        <v>1</v>
      </c>
      <c r="H1768" s="8" t="s">
        <v>2380</v>
      </c>
      <c r="I1768" s="12">
        <f t="shared" si="135"/>
        <v>1</v>
      </c>
      <c r="J1768" s="12" t="str">
        <f t="shared" si="136"/>
        <v>No</v>
      </c>
      <c r="K1768" s="12" t="str">
        <f t="shared" si="137"/>
        <v>Yes</v>
      </c>
      <c r="L1768" s="12" t="str">
        <f t="shared" si="138"/>
        <v>Normal Weight</v>
      </c>
      <c r="M1768" s="12" t="str">
        <f t="shared" si="139"/>
        <v>Normal</v>
      </c>
    </row>
    <row r="1769" spans="1:13" x14ac:dyDescent="0.3">
      <c r="A1769" s="8" t="s">
        <v>602</v>
      </c>
      <c r="B1769" s="8">
        <v>15.84</v>
      </c>
      <c r="C1769" s="8">
        <v>10.34</v>
      </c>
      <c r="D1769" s="8" t="s">
        <v>2380</v>
      </c>
      <c r="E1769" s="8" t="s">
        <v>2380</v>
      </c>
      <c r="F1769" s="8" t="s">
        <v>2380</v>
      </c>
      <c r="G1769" s="8">
        <v>2</v>
      </c>
      <c r="H1769" s="8" t="s">
        <v>2380</v>
      </c>
      <c r="I1769" s="12">
        <f t="shared" si="135"/>
        <v>2</v>
      </c>
      <c r="J1769" s="12" t="str">
        <f t="shared" si="136"/>
        <v>No</v>
      </c>
      <c r="K1769" s="12" t="str">
        <f t="shared" si="137"/>
        <v>No</v>
      </c>
      <c r="L1769" s="12" t="str">
        <f t="shared" si="138"/>
        <v>Underweight</v>
      </c>
      <c r="M1769" s="12" t="str">
        <f t="shared" si="139"/>
        <v>Diabetes</v>
      </c>
    </row>
    <row r="1770" spans="1:13" x14ac:dyDescent="0.3">
      <c r="A1770" s="8" t="s">
        <v>601</v>
      </c>
      <c r="B1770" s="8">
        <v>36.630000000000003</v>
      </c>
      <c r="C1770" s="8">
        <v>5.15</v>
      </c>
      <c r="D1770" s="8" t="s">
        <v>2380</v>
      </c>
      <c r="E1770" s="8" t="s">
        <v>2380</v>
      </c>
      <c r="F1770" s="8" t="s">
        <v>2380</v>
      </c>
      <c r="G1770" s="8" t="s">
        <v>2381</v>
      </c>
      <c r="H1770" s="8" t="s">
        <v>2380</v>
      </c>
      <c r="I1770" s="12">
        <f t="shared" si="135"/>
        <v>0</v>
      </c>
      <c r="J1770" s="12" t="str">
        <f t="shared" si="136"/>
        <v>No</v>
      </c>
      <c r="K1770" s="12" t="str">
        <f t="shared" si="137"/>
        <v>No</v>
      </c>
      <c r="L1770" s="12" t="str">
        <f t="shared" si="138"/>
        <v>Obesity</v>
      </c>
      <c r="M1770" s="12" t="str">
        <f t="shared" si="139"/>
        <v>Normal</v>
      </c>
    </row>
    <row r="1771" spans="1:13" x14ac:dyDescent="0.3">
      <c r="A1771" s="8" t="s">
        <v>600</v>
      </c>
      <c r="B1771" s="8">
        <v>16.47</v>
      </c>
      <c r="C1771" s="8">
        <v>11.72</v>
      </c>
      <c r="D1771" s="8" t="s">
        <v>2380</v>
      </c>
      <c r="E1771" s="8" t="s">
        <v>2380</v>
      </c>
      <c r="F1771" s="8" t="s">
        <v>2380</v>
      </c>
      <c r="G1771" s="8" t="s">
        <v>2381</v>
      </c>
      <c r="H1771" s="8" t="s">
        <v>2380</v>
      </c>
      <c r="I1771" s="12">
        <f t="shared" si="135"/>
        <v>0</v>
      </c>
      <c r="J1771" s="12" t="str">
        <f t="shared" si="136"/>
        <v>No</v>
      </c>
      <c r="K1771" s="12" t="str">
        <f t="shared" si="137"/>
        <v>No</v>
      </c>
      <c r="L1771" s="12" t="str">
        <f t="shared" si="138"/>
        <v>Underweight</v>
      </c>
      <c r="M1771" s="12" t="str">
        <f t="shared" si="139"/>
        <v>Diabetes</v>
      </c>
    </row>
    <row r="1772" spans="1:13" x14ac:dyDescent="0.3">
      <c r="A1772" s="8" t="s">
        <v>599</v>
      </c>
      <c r="B1772" s="8">
        <v>25.8</v>
      </c>
      <c r="C1772" s="8">
        <v>5.29</v>
      </c>
      <c r="D1772" s="8" t="s">
        <v>2380</v>
      </c>
      <c r="E1772" s="8" t="s">
        <v>2380</v>
      </c>
      <c r="F1772" s="8" t="s">
        <v>2380</v>
      </c>
      <c r="G1772" s="8" t="s">
        <v>2381</v>
      </c>
      <c r="H1772" s="8" t="s">
        <v>2380</v>
      </c>
      <c r="I1772" s="12">
        <f t="shared" si="135"/>
        <v>0</v>
      </c>
      <c r="J1772" s="12" t="str">
        <f t="shared" si="136"/>
        <v>No</v>
      </c>
      <c r="K1772" s="12" t="str">
        <f t="shared" si="137"/>
        <v>No</v>
      </c>
      <c r="L1772" s="12" t="str">
        <f t="shared" si="138"/>
        <v>Overweight</v>
      </c>
      <c r="M1772" s="12" t="str">
        <f t="shared" si="139"/>
        <v>Normal</v>
      </c>
    </row>
    <row r="1773" spans="1:13" x14ac:dyDescent="0.3">
      <c r="A1773" s="8" t="s">
        <v>598</v>
      </c>
      <c r="B1773" s="8">
        <v>23.6</v>
      </c>
      <c r="C1773" s="8">
        <v>4.33</v>
      </c>
      <c r="D1773" s="8" t="s">
        <v>2380</v>
      </c>
      <c r="E1773" s="8" t="s">
        <v>2380</v>
      </c>
      <c r="F1773" s="8" t="s">
        <v>2380</v>
      </c>
      <c r="G1773" s="8" t="s">
        <v>2381</v>
      </c>
      <c r="H1773" s="8" t="s">
        <v>2380</v>
      </c>
      <c r="I1773" s="12">
        <f t="shared" si="135"/>
        <v>0</v>
      </c>
      <c r="J1773" s="12" t="str">
        <f t="shared" si="136"/>
        <v>No</v>
      </c>
      <c r="K1773" s="12" t="str">
        <f t="shared" si="137"/>
        <v>No</v>
      </c>
      <c r="L1773" s="12" t="str">
        <f t="shared" si="138"/>
        <v>Normal Weight</v>
      </c>
      <c r="M1773" s="12" t="str">
        <f t="shared" si="139"/>
        <v>Normal</v>
      </c>
    </row>
    <row r="1774" spans="1:13" x14ac:dyDescent="0.3">
      <c r="A1774" s="8" t="s">
        <v>597</v>
      </c>
      <c r="B1774" s="8">
        <v>32.11</v>
      </c>
      <c r="C1774" s="8">
        <v>6.24</v>
      </c>
      <c r="D1774" s="8" t="s">
        <v>2380</v>
      </c>
      <c r="E1774" s="8" t="s">
        <v>2380</v>
      </c>
      <c r="F1774" s="8" t="s">
        <v>2383</v>
      </c>
      <c r="G1774" s="8">
        <v>1</v>
      </c>
      <c r="H1774" s="8" t="s">
        <v>2380</v>
      </c>
      <c r="I1774" s="12">
        <f t="shared" si="135"/>
        <v>1</v>
      </c>
      <c r="J1774" s="12" t="str">
        <f t="shared" si="136"/>
        <v>No</v>
      </c>
      <c r="K1774" s="12" t="str">
        <f t="shared" si="137"/>
        <v>No</v>
      </c>
      <c r="L1774" s="12" t="str">
        <f t="shared" si="138"/>
        <v>Obesity</v>
      </c>
      <c r="M1774" s="12" t="str">
        <f t="shared" si="139"/>
        <v>Prediabetes</v>
      </c>
    </row>
    <row r="1775" spans="1:13" x14ac:dyDescent="0.3">
      <c r="A1775" s="8" t="s">
        <v>596</v>
      </c>
      <c r="B1775" s="8">
        <v>30.114999999999998</v>
      </c>
      <c r="C1775" s="8">
        <v>11.61</v>
      </c>
      <c r="D1775" s="8" t="s">
        <v>2380</v>
      </c>
      <c r="E1775" s="8" t="s">
        <v>2380</v>
      </c>
      <c r="F1775" s="8" t="s">
        <v>2380</v>
      </c>
      <c r="G1775" s="8" t="s">
        <v>2381</v>
      </c>
      <c r="H1775" s="8" t="s">
        <v>2380</v>
      </c>
      <c r="I1775" s="12">
        <f t="shared" si="135"/>
        <v>0</v>
      </c>
      <c r="J1775" s="12" t="str">
        <f t="shared" si="136"/>
        <v>No</v>
      </c>
      <c r="K1775" s="12" t="str">
        <f t="shared" si="137"/>
        <v>No</v>
      </c>
      <c r="L1775" s="12" t="str">
        <f t="shared" si="138"/>
        <v>Obesity</v>
      </c>
      <c r="M1775" s="12" t="str">
        <f t="shared" si="139"/>
        <v>Diabetes</v>
      </c>
    </row>
    <row r="1776" spans="1:13" x14ac:dyDescent="0.3">
      <c r="A1776" s="8" t="s">
        <v>595</v>
      </c>
      <c r="B1776" s="8">
        <v>20.28</v>
      </c>
      <c r="C1776" s="8">
        <v>11.07</v>
      </c>
      <c r="D1776" s="8" t="s">
        <v>2382</v>
      </c>
      <c r="E1776" s="8" t="s">
        <v>2380</v>
      </c>
      <c r="F1776" s="8" t="s">
        <v>2380</v>
      </c>
      <c r="G1776" s="8" t="s">
        <v>2381</v>
      </c>
      <c r="H1776" s="8" t="s">
        <v>2380</v>
      </c>
      <c r="I1776" s="12">
        <f t="shared" si="135"/>
        <v>0</v>
      </c>
      <c r="J1776" s="12" t="str">
        <f t="shared" si="136"/>
        <v>No</v>
      </c>
      <c r="K1776" s="12" t="str">
        <f t="shared" si="137"/>
        <v>Yes</v>
      </c>
      <c r="L1776" s="12" t="str">
        <f t="shared" si="138"/>
        <v>Normal Weight</v>
      </c>
      <c r="M1776" s="12" t="str">
        <f t="shared" si="139"/>
        <v>Diabetes</v>
      </c>
    </row>
    <row r="1777" spans="1:13" x14ac:dyDescent="0.3">
      <c r="A1777" s="8" t="s">
        <v>594</v>
      </c>
      <c r="B1777" s="8">
        <v>20.234999999999999</v>
      </c>
      <c r="C1777" s="8">
        <v>5.19</v>
      </c>
      <c r="D1777" s="8" t="s">
        <v>2380</v>
      </c>
      <c r="E1777" s="8" t="s">
        <v>2380</v>
      </c>
      <c r="F1777" s="8" t="s">
        <v>2383</v>
      </c>
      <c r="G1777" s="8">
        <v>1</v>
      </c>
      <c r="H1777" s="8" t="s">
        <v>2380</v>
      </c>
      <c r="I1777" s="12">
        <f t="shared" si="135"/>
        <v>1</v>
      </c>
      <c r="J1777" s="12" t="str">
        <f t="shared" si="136"/>
        <v>No</v>
      </c>
      <c r="K1777" s="12" t="str">
        <f t="shared" si="137"/>
        <v>No</v>
      </c>
      <c r="L1777" s="12" t="str">
        <f t="shared" si="138"/>
        <v>Normal Weight</v>
      </c>
      <c r="M1777" s="12" t="str">
        <f t="shared" si="139"/>
        <v>Normal</v>
      </c>
    </row>
    <row r="1778" spans="1:13" x14ac:dyDescent="0.3">
      <c r="A1778" s="8" t="s">
        <v>593</v>
      </c>
      <c r="B1778" s="8">
        <v>25.27</v>
      </c>
      <c r="C1778" s="8">
        <v>5.7</v>
      </c>
      <c r="D1778" s="8" t="s">
        <v>2382</v>
      </c>
      <c r="E1778" s="8" t="s">
        <v>2380</v>
      </c>
      <c r="F1778" s="8" t="s">
        <v>2380</v>
      </c>
      <c r="G1778" s="8">
        <v>1</v>
      </c>
      <c r="H1778" s="8" t="s">
        <v>2380</v>
      </c>
      <c r="I1778" s="12">
        <f t="shared" si="135"/>
        <v>1</v>
      </c>
      <c r="J1778" s="12" t="str">
        <f t="shared" si="136"/>
        <v>No</v>
      </c>
      <c r="K1778" s="12" t="str">
        <f t="shared" si="137"/>
        <v>Yes</v>
      </c>
      <c r="L1778" s="12" t="str">
        <f t="shared" si="138"/>
        <v>Overweight</v>
      </c>
      <c r="M1778" s="12" t="str">
        <f t="shared" si="139"/>
        <v>Prediabetes</v>
      </c>
    </row>
    <row r="1779" spans="1:13" x14ac:dyDescent="0.3">
      <c r="A1779" s="8" t="s">
        <v>592</v>
      </c>
      <c r="B1779" s="8">
        <v>24.24</v>
      </c>
      <c r="C1779" s="8">
        <v>6.15</v>
      </c>
      <c r="D1779" s="8" t="s">
        <v>2380</v>
      </c>
      <c r="E1779" s="8" t="s">
        <v>2380</v>
      </c>
      <c r="F1779" s="8" t="s">
        <v>2380</v>
      </c>
      <c r="G1779" s="8" t="s">
        <v>2381</v>
      </c>
      <c r="H1779" s="8" t="s">
        <v>2380</v>
      </c>
      <c r="I1779" s="12">
        <f t="shared" si="135"/>
        <v>0</v>
      </c>
      <c r="J1779" s="12" t="str">
        <f t="shared" si="136"/>
        <v>No</v>
      </c>
      <c r="K1779" s="12" t="str">
        <f t="shared" si="137"/>
        <v>No</v>
      </c>
      <c r="L1779" s="12" t="str">
        <f t="shared" si="138"/>
        <v>Normal Weight</v>
      </c>
      <c r="M1779" s="12" t="str">
        <f t="shared" si="139"/>
        <v>Prediabetes</v>
      </c>
    </row>
    <row r="1780" spans="1:13" x14ac:dyDescent="0.3">
      <c r="A1780" s="8" t="s">
        <v>591</v>
      </c>
      <c r="B1780" s="8">
        <v>35.75</v>
      </c>
      <c r="C1780" s="8">
        <v>5.07</v>
      </c>
      <c r="D1780" s="8" t="s">
        <v>2380</v>
      </c>
      <c r="E1780" s="8" t="s">
        <v>2380</v>
      </c>
      <c r="F1780" s="8" t="s">
        <v>2380</v>
      </c>
      <c r="G1780" s="8" t="s">
        <v>2381</v>
      </c>
      <c r="H1780" s="8" t="s">
        <v>2380</v>
      </c>
      <c r="I1780" s="12">
        <f t="shared" si="135"/>
        <v>0</v>
      </c>
      <c r="J1780" s="12" t="str">
        <f t="shared" si="136"/>
        <v>No</v>
      </c>
      <c r="K1780" s="12" t="str">
        <f t="shared" si="137"/>
        <v>No</v>
      </c>
      <c r="L1780" s="12" t="str">
        <f t="shared" si="138"/>
        <v>Obesity</v>
      </c>
      <c r="M1780" s="12" t="str">
        <f t="shared" si="139"/>
        <v>Normal</v>
      </c>
    </row>
    <row r="1781" spans="1:13" x14ac:dyDescent="0.3">
      <c r="A1781" s="8" t="s">
        <v>590</v>
      </c>
      <c r="B1781" s="8">
        <v>29.92</v>
      </c>
      <c r="C1781" s="8">
        <v>10.97</v>
      </c>
      <c r="D1781" s="8" t="s">
        <v>2382</v>
      </c>
      <c r="E1781" s="8" t="s">
        <v>2380</v>
      </c>
      <c r="F1781" s="8" t="s">
        <v>2380</v>
      </c>
      <c r="G1781" s="8">
        <v>1</v>
      </c>
      <c r="H1781" s="8" t="s">
        <v>2380</v>
      </c>
      <c r="I1781" s="12">
        <f t="shared" si="135"/>
        <v>1</v>
      </c>
      <c r="J1781" s="12" t="str">
        <f t="shared" si="136"/>
        <v>No</v>
      </c>
      <c r="K1781" s="12" t="str">
        <f t="shared" si="137"/>
        <v>Yes</v>
      </c>
      <c r="L1781" s="12" t="str">
        <f t="shared" si="138"/>
        <v>Overweight</v>
      </c>
      <c r="M1781" s="12" t="str">
        <f t="shared" si="139"/>
        <v>Diabetes</v>
      </c>
    </row>
    <row r="1782" spans="1:13" x14ac:dyDescent="0.3">
      <c r="A1782" s="8" t="s">
        <v>589</v>
      </c>
      <c r="B1782" s="8">
        <v>26.2</v>
      </c>
      <c r="C1782" s="8">
        <v>10.93</v>
      </c>
      <c r="D1782" s="8" t="s">
        <v>2382</v>
      </c>
      <c r="E1782" s="8" t="s">
        <v>2380</v>
      </c>
      <c r="F1782" s="8" t="s">
        <v>2380</v>
      </c>
      <c r="G1782" s="8">
        <v>1</v>
      </c>
      <c r="H1782" s="8" t="s">
        <v>2380</v>
      </c>
      <c r="I1782" s="12">
        <f t="shared" si="135"/>
        <v>1</v>
      </c>
      <c r="J1782" s="12" t="str">
        <f t="shared" si="136"/>
        <v>No</v>
      </c>
      <c r="K1782" s="12" t="str">
        <f t="shared" si="137"/>
        <v>Yes</v>
      </c>
      <c r="L1782" s="12" t="str">
        <f t="shared" si="138"/>
        <v>Overweight</v>
      </c>
      <c r="M1782" s="12" t="str">
        <f t="shared" si="139"/>
        <v>Diabetes</v>
      </c>
    </row>
    <row r="1783" spans="1:13" x14ac:dyDescent="0.3">
      <c r="A1783" s="8" t="s">
        <v>588</v>
      </c>
      <c r="B1783" s="8">
        <v>26.695</v>
      </c>
      <c r="C1783" s="8">
        <v>4.21</v>
      </c>
      <c r="D1783" s="8" t="s">
        <v>2382</v>
      </c>
      <c r="E1783" s="8" t="s">
        <v>2380</v>
      </c>
      <c r="F1783" s="8" t="s">
        <v>2383</v>
      </c>
      <c r="G1783" s="8">
        <v>1</v>
      </c>
      <c r="H1783" s="8" t="s">
        <v>2380</v>
      </c>
      <c r="I1783" s="12">
        <f t="shared" si="135"/>
        <v>1</v>
      </c>
      <c r="J1783" s="12" t="str">
        <f t="shared" si="136"/>
        <v>No</v>
      </c>
      <c r="K1783" s="12" t="str">
        <f t="shared" si="137"/>
        <v>Yes</v>
      </c>
      <c r="L1783" s="12" t="str">
        <f t="shared" si="138"/>
        <v>Overweight</v>
      </c>
      <c r="M1783" s="12" t="str">
        <f t="shared" si="139"/>
        <v>Normal</v>
      </c>
    </row>
    <row r="1784" spans="1:13" x14ac:dyDescent="0.3">
      <c r="A1784" s="8" t="s">
        <v>587</v>
      </c>
      <c r="B1784" s="8">
        <v>23.16</v>
      </c>
      <c r="C1784" s="8">
        <v>5.5</v>
      </c>
      <c r="D1784" s="8" t="s">
        <v>2380</v>
      </c>
      <c r="E1784" s="8" t="s">
        <v>2380</v>
      </c>
      <c r="F1784" s="8" t="s">
        <v>2380</v>
      </c>
      <c r="G1784" s="8" t="s">
        <v>2381</v>
      </c>
      <c r="H1784" s="8" t="s">
        <v>2380</v>
      </c>
      <c r="I1784" s="12">
        <f t="shared" si="135"/>
        <v>0</v>
      </c>
      <c r="J1784" s="12" t="str">
        <f t="shared" si="136"/>
        <v>No</v>
      </c>
      <c r="K1784" s="12" t="str">
        <f t="shared" si="137"/>
        <v>No</v>
      </c>
      <c r="L1784" s="12" t="str">
        <f t="shared" si="138"/>
        <v>Normal Weight</v>
      </c>
      <c r="M1784" s="12" t="str">
        <f t="shared" si="139"/>
        <v>Normal</v>
      </c>
    </row>
    <row r="1785" spans="1:13" x14ac:dyDescent="0.3">
      <c r="A1785" s="8" t="s">
        <v>586</v>
      </c>
      <c r="B1785" s="8">
        <v>32.585000000000001</v>
      </c>
      <c r="C1785" s="8">
        <v>4.93</v>
      </c>
      <c r="D1785" s="8" t="s">
        <v>2382</v>
      </c>
      <c r="E1785" s="8" t="s">
        <v>2380</v>
      </c>
      <c r="F1785" s="8" t="s">
        <v>2380</v>
      </c>
      <c r="G1785" s="8">
        <v>1</v>
      </c>
      <c r="H1785" s="8" t="s">
        <v>2380</v>
      </c>
      <c r="I1785" s="12">
        <f t="shared" si="135"/>
        <v>1</v>
      </c>
      <c r="J1785" s="12" t="str">
        <f t="shared" si="136"/>
        <v>No</v>
      </c>
      <c r="K1785" s="12" t="str">
        <f t="shared" si="137"/>
        <v>Yes</v>
      </c>
      <c r="L1785" s="12" t="str">
        <f t="shared" si="138"/>
        <v>Obesity</v>
      </c>
      <c r="M1785" s="12" t="str">
        <f t="shared" si="139"/>
        <v>Normal</v>
      </c>
    </row>
    <row r="1786" spans="1:13" x14ac:dyDescent="0.3">
      <c r="A1786" s="8" t="s">
        <v>585</v>
      </c>
      <c r="B1786" s="8">
        <v>33.97</v>
      </c>
      <c r="C1786" s="8">
        <v>5.6</v>
      </c>
      <c r="D1786" s="8" t="s">
        <v>2382</v>
      </c>
      <c r="E1786" s="8" t="s">
        <v>2380</v>
      </c>
      <c r="F1786" s="8" t="s">
        <v>2380</v>
      </c>
      <c r="G1786" s="8" t="s">
        <v>2381</v>
      </c>
      <c r="H1786" s="8" t="s">
        <v>2380</v>
      </c>
      <c r="I1786" s="12">
        <f t="shared" si="135"/>
        <v>0</v>
      </c>
      <c r="J1786" s="12" t="str">
        <f t="shared" si="136"/>
        <v>No</v>
      </c>
      <c r="K1786" s="12" t="str">
        <f t="shared" si="137"/>
        <v>Yes</v>
      </c>
      <c r="L1786" s="12" t="str">
        <f t="shared" si="138"/>
        <v>Obesity</v>
      </c>
      <c r="M1786" s="12" t="str">
        <f t="shared" si="139"/>
        <v>Normal</v>
      </c>
    </row>
    <row r="1787" spans="1:13" x14ac:dyDescent="0.3">
      <c r="A1787" s="8" t="s">
        <v>584</v>
      </c>
      <c r="B1787" s="8">
        <v>16.57</v>
      </c>
      <c r="C1787" s="8">
        <v>9.99</v>
      </c>
      <c r="D1787" s="8" t="s">
        <v>2380</v>
      </c>
      <c r="E1787" s="8" t="s">
        <v>2380</v>
      </c>
      <c r="F1787" s="8" t="s">
        <v>2380</v>
      </c>
      <c r="G1787" s="8" t="s">
        <v>2381</v>
      </c>
      <c r="H1787" s="8" t="s">
        <v>2380</v>
      </c>
      <c r="I1787" s="12">
        <f t="shared" si="135"/>
        <v>0</v>
      </c>
      <c r="J1787" s="12" t="str">
        <f t="shared" si="136"/>
        <v>No</v>
      </c>
      <c r="K1787" s="12" t="str">
        <f t="shared" si="137"/>
        <v>No</v>
      </c>
      <c r="L1787" s="12" t="str">
        <f t="shared" si="138"/>
        <v>Underweight</v>
      </c>
      <c r="M1787" s="12" t="str">
        <f t="shared" si="139"/>
        <v>Diabetes</v>
      </c>
    </row>
    <row r="1788" spans="1:13" x14ac:dyDescent="0.3">
      <c r="A1788" s="8" t="s">
        <v>583</v>
      </c>
      <c r="B1788" s="8">
        <v>17.55</v>
      </c>
      <c r="C1788" s="8">
        <v>5.93</v>
      </c>
      <c r="D1788" s="8" t="s">
        <v>2380</v>
      </c>
      <c r="E1788" s="8" t="s">
        <v>2380</v>
      </c>
      <c r="F1788" s="8" t="s">
        <v>2383</v>
      </c>
      <c r="G1788" s="8">
        <v>1</v>
      </c>
      <c r="H1788" s="8" t="s">
        <v>2380</v>
      </c>
      <c r="I1788" s="12">
        <f t="shared" si="135"/>
        <v>1</v>
      </c>
      <c r="J1788" s="12" t="str">
        <f t="shared" si="136"/>
        <v>No</v>
      </c>
      <c r="K1788" s="12" t="str">
        <f t="shared" si="137"/>
        <v>No</v>
      </c>
      <c r="L1788" s="12" t="str">
        <f t="shared" si="138"/>
        <v>Underweight</v>
      </c>
      <c r="M1788" s="12" t="str">
        <f t="shared" si="139"/>
        <v>Prediabetes</v>
      </c>
    </row>
    <row r="1789" spans="1:13" x14ac:dyDescent="0.3">
      <c r="A1789" s="8" t="s">
        <v>582</v>
      </c>
      <c r="B1789" s="8">
        <v>29.41</v>
      </c>
      <c r="C1789" s="8">
        <v>6.29</v>
      </c>
      <c r="D1789" s="8" t="s">
        <v>2382</v>
      </c>
      <c r="E1789" s="8" t="s">
        <v>2380</v>
      </c>
      <c r="F1789" s="8" t="s">
        <v>2380</v>
      </c>
      <c r="G1789" s="8">
        <v>1</v>
      </c>
      <c r="H1789" s="8" t="s">
        <v>2380</v>
      </c>
      <c r="I1789" s="12">
        <f t="shared" si="135"/>
        <v>1</v>
      </c>
      <c r="J1789" s="12" t="str">
        <f t="shared" si="136"/>
        <v>No</v>
      </c>
      <c r="K1789" s="12" t="str">
        <f t="shared" si="137"/>
        <v>Yes</v>
      </c>
      <c r="L1789" s="12" t="str">
        <f t="shared" si="138"/>
        <v>Overweight</v>
      </c>
      <c r="M1789" s="12" t="str">
        <f t="shared" si="139"/>
        <v>Prediabetes</v>
      </c>
    </row>
    <row r="1790" spans="1:13" x14ac:dyDescent="0.3">
      <c r="A1790" s="8" t="s">
        <v>581</v>
      </c>
      <c r="B1790" s="8">
        <v>17.91</v>
      </c>
      <c r="C1790" s="8">
        <v>5.65</v>
      </c>
      <c r="D1790" s="8" t="s">
        <v>2380</v>
      </c>
      <c r="E1790" s="8" t="s">
        <v>2380</v>
      </c>
      <c r="F1790" s="8" t="s">
        <v>2380</v>
      </c>
      <c r="G1790" s="8">
        <v>1</v>
      </c>
      <c r="H1790" s="8" t="s">
        <v>2380</v>
      </c>
      <c r="I1790" s="12">
        <f t="shared" si="135"/>
        <v>1</v>
      </c>
      <c r="J1790" s="12" t="str">
        <f t="shared" si="136"/>
        <v>No</v>
      </c>
      <c r="K1790" s="12" t="str">
        <f t="shared" si="137"/>
        <v>No</v>
      </c>
      <c r="L1790" s="12" t="str">
        <f t="shared" si="138"/>
        <v>Underweight</v>
      </c>
      <c r="M1790" s="12" t="str">
        <f t="shared" si="139"/>
        <v>Normal</v>
      </c>
    </row>
    <row r="1791" spans="1:13" x14ac:dyDescent="0.3">
      <c r="A1791" s="8" t="s">
        <v>580</v>
      </c>
      <c r="B1791" s="8">
        <v>31.57</v>
      </c>
      <c r="C1791" s="8">
        <v>6.15</v>
      </c>
      <c r="D1791" s="8" t="s">
        <v>2380</v>
      </c>
      <c r="E1791" s="8" t="s">
        <v>2380</v>
      </c>
      <c r="F1791" s="8" t="s">
        <v>2380</v>
      </c>
      <c r="G1791" s="8">
        <v>1</v>
      </c>
      <c r="H1791" s="8" t="s">
        <v>2380</v>
      </c>
      <c r="I1791" s="12">
        <f t="shared" si="135"/>
        <v>1</v>
      </c>
      <c r="J1791" s="12" t="str">
        <f t="shared" si="136"/>
        <v>No</v>
      </c>
      <c r="K1791" s="12" t="str">
        <f t="shared" si="137"/>
        <v>No</v>
      </c>
      <c r="L1791" s="12" t="str">
        <f t="shared" si="138"/>
        <v>Obesity</v>
      </c>
      <c r="M1791" s="12" t="str">
        <f t="shared" si="139"/>
        <v>Prediabetes</v>
      </c>
    </row>
    <row r="1792" spans="1:13" x14ac:dyDescent="0.3">
      <c r="A1792" s="8" t="s">
        <v>579</v>
      </c>
      <c r="B1792" s="8">
        <v>33.18</v>
      </c>
      <c r="C1792" s="8">
        <v>5.22</v>
      </c>
      <c r="D1792" s="8" t="s">
        <v>2380</v>
      </c>
      <c r="E1792" s="8" t="s">
        <v>2382</v>
      </c>
      <c r="F1792" s="8" t="s">
        <v>2380</v>
      </c>
      <c r="G1792" s="8">
        <v>1</v>
      </c>
      <c r="H1792" s="8" t="s">
        <v>2380</v>
      </c>
      <c r="I1792" s="12">
        <f t="shared" si="135"/>
        <v>1</v>
      </c>
      <c r="J1792" s="12" t="str">
        <f t="shared" si="136"/>
        <v>No</v>
      </c>
      <c r="K1792" s="12" t="str">
        <f t="shared" si="137"/>
        <v>No</v>
      </c>
      <c r="L1792" s="12" t="str">
        <f t="shared" si="138"/>
        <v>Obesity</v>
      </c>
      <c r="M1792" s="12" t="str">
        <f t="shared" si="139"/>
        <v>Normal</v>
      </c>
    </row>
    <row r="1793" spans="1:13" x14ac:dyDescent="0.3">
      <c r="A1793" s="8" t="s">
        <v>578</v>
      </c>
      <c r="B1793" s="8">
        <v>37</v>
      </c>
      <c r="C1793" s="8">
        <v>11.66</v>
      </c>
      <c r="D1793" s="8" t="s">
        <v>2380</v>
      </c>
      <c r="E1793" s="8" t="s">
        <v>2380</v>
      </c>
      <c r="F1793" s="8" t="s">
        <v>2380</v>
      </c>
      <c r="G1793" s="8" t="s">
        <v>2381</v>
      </c>
      <c r="H1793" s="8" t="s">
        <v>2380</v>
      </c>
      <c r="I1793" s="12">
        <f t="shared" si="135"/>
        <v>0</v>
      </c>
      <c r="J1793" s="12" t="str">
        <f t="shared" si="136"/>
        <v>No</v>
      </c>
      <c r="K1793" s="12" t="str">
        <f t="shared" si="137"/>
        <v>No</v>
      </c>
      <c r="L1793" s="12" t="str">
        <f t="shared" si="138"/>
        <v>Obesity</v>
      </c>
      <c r="M1793" s="12" t="str">
        <f t="shared" si="139"/>
        <v>Diabetes</v>
      </c>
    </row>
    <row r="1794" spans="1:13" x14ac:dyDescent="0.3">
      <c r="A1794" s="8" t="s">
        <v>577</v>
      </c>
      <c r="B1794" s="8">
        <v>18.905000000000001</v>
      </c>
      <c r="C1794" s="8">
        <v>4.91</v>
      </c>
      <c r="D1794" s="8" t="s">
        <v>2382</v>
      </c>
      <c r="E1794" s="8" t="s">
        <v>2380</v>
      </c>
      <c r="F1794" s="8" t="s">
        <v>2380</v>
      </c>
      <c r="G1794" s="8">
        <v>1</v>
      </c>
      <c r="H1794" s="8" t="s">
        <v>2380</v>
      </c>
      <c r="I1794" s="12">
        <f t="shared" si="135"/>
        <v>1</v>
      </c>
      <c r="J1794" s="12" t="str">
        <f t="shared" si="136"/>
        <v>No</v>
      </c>
      <c r="K1794" s="12" t="str">
        <f t="shared" si="137"/>
        <v>Yes</v>
      </c>
      <c r="L1794" s="12" t="str">
        <f t="shared" si="138"/>
        <v>Normal Weight</v>
      </c>
      <c r="M1794" s="12" t="str">
        <f t="shared" si="139"/>
        <v>Normal</v>
      </c>
    </row>
    <row r="1795" spans="1:13" x14ac:dyDescent="0.3">
      <c r="A1795" s="8" t="s">
        <v>576</v>
      </c>
      <c r="B1795" s="8">
        <v>20.03</v>
      </c>
      <c r="C1795" s="8">
        <v>9.25</v>
      </c>
      <c r="D1795" s="8" t="s">
        <v>2382</v>
      </c>
      <c r="E1795" s="8" t="s">
        <v>2380</v>
      </c>
      <c r="F1795" s="8" t="s">
        <v>2380</v>
      </c>
      <c r="G1795" s="8" t="s">
        <v>2381</v>
      </c>
      <c r="H1795" s="8" t="s">
        <v>2380</v>
      </c>
      <c r="I1795" s="12">
        <f t="shared" ref="I1795:I1858" si="140">IF(G1795="No major surgery",0,G1795)</f>
        <v>0</v>
      </c>
      <c r="J1795" s="12" t="str">
        <f t="shared" ref="J1795:J1858" si="141">PROPER(H1795)</f>
        <v>No</v>
      </c>
      <c r="K1795" s="12" t="str">
        <f t="shared" ref="K1795:K1858" si="142">PROPER(D1795)</f>
        <v>Yes</v>
      </c>
      <c r="L1795" s="12" t="str">
        <f t="shared" ref="L1795:L1858" si="143">IF(B1795&lt;18.5,"Underweight",IF(B1795&lt;25,"Normal Weight",IF(B1795&lt;30,"Overweight","Obesity")))</f>
        <v>Normal Weight</v>
      </c>
      <c r="M1795" s="12" t="str">
        <f t="shared" ref="M1795:M1858" si="144">IF(C1795&lt;5.7,"Normal",IF(C1795&lt;6.5,"Prediabetes","Diabetes"))</f>
        <v>Diabetes</v>
      </c>
    </row>
    <row r="1796" spans="1:13" x14ac:dyDescent="0.3">
      <c r="A1796" s="8" t="s">
        <v>575</v>
      </c>
      <c r="B1796" s="8">
        <v>16.7</v>
      </c>
      <c r="C1796" s="8">
        <v>11.48</v>
      </c>
      <c r="D1796" s="8" t="s">
        <v>2380</v>
      </c>
      <c r="E1796" s="8" t="s">
        <v>2380</v>
      </c>
      <c r="F1796" s="8" t="s">
        <v>2380</v>
      </c>
      <c r="G1796" s="8" t="s">
        <v>2381</v>
      </c>
      <c r="H1796" s="8" t="s">
        <v>2380</v>
      </c>
      <c r="I1796" s="12">
        <f t="shared" si="140"/>
        <v>0</v>
      </c>
      <c r="J1796" s="12" t="str">
        <f t="shared" si="141"/>
        <v>No</v>
      </c>
      <c r="K1796" s="12" t="str">
        <f t="shared" si="142"/>
        <v>No</v>
      </c>
      <c r="L1796" s="12" t="str">
        <f t="shared" si="143"/>
        <v>Underweight</v>
      </c>
      <c r="M1796" s="12" t="str">
        <f t="shared" si="144"/>
        <v>Diabetes</v>
      </c>
    </row>
    <row r="1797" spans="1:13" x14ac:dyDescent="0.3">
      <c r="A1797" s="8" t="s">
        <v>574</v>
      </c>
      <c r="B1797" s="8">
        <v>39.82</v>
      </c>
      <c r="C1797" s="8">
        <v>6.06</v>
      </c>
      <c r="D1797" s="8" t="s">
        <v>2380</v>
      </c>
      <c r="E1797" s="8" t="s">
        <v>2380</v>
      </c>
      <c r="F1797" s="8" t="s">
        <v>2380</v>
      </c>
      <c r="G1797" s="8" t="s">
        <v>2381</v>
      </c>
      <c r="H1797" s="8" t="s">
        <v>2380</v>
      </c>
      <c r="I1797" s="12">
        <f t="shared" si="140"/>
        <v>0</v>
      </c>
      <c r="J1797" s="12" t="str">
        <f t="shared" si="141"/>
        <v>No</v>
      </c>
      <c r="K1797" s="12" t="str">
        <f t="shared" si="142"/>
        <v>No</v>
      </c>
      <c r="L1797" s="12" t="str">
        <f t="shared" si="143"/>
        <v>Obesity</v>
      </c>
      <c r="M1797" s="12" t="str">
        <f t="shared" si="144"/>
        <v>Prediabetes</v>
      </c>
    </row>
    <row r="1798" spans="1:13" x14ac:dyDescent="0.3">
      <c r="A1798" s="8" t="s">
        <v>573</v>
      </c>
      <c r="B1798" s="8">
        <v>22.04</v>
      </c>
      <c r="C1798" s="8">
        <v>5.86</v>
      </c>
      <c r="D1798" s="8" t="s">
        <v>2380</v>
      </c>
      <c r="E1798" s="8" t="s">
        <v>2380</v>
      </c>
      <c r="F1798" s="8" t="s">
        <v>2380</v>
      </c>
      <c r="G1798" s="8">
        <v>1</v>
      </c>
      <c r="H1798" s="8" t="s">
        <v>2380</v>
      </c>
      <c r="I1798" s="12">
        <f t="shared" si="140"/>
        <v>1</v>
      </c>
      <c r="J1798" s="12" t="str">
        <f t="shared" si="141"/>
        <v>No</v>
      </c>
      <c r="K1798" s="12" t="str">
        <f t="shared" si="142"/>
        <v>No</v>
      </c>
      <c r="L1798" s="12" t="str">
        <f t="shared" si="143"/>
        <v>Normal Weight</v>
      </c>
      <c r="M1798" s="12" t="str">
        <f t="shared" si="144"/>
        <v>Prediabetes</v>
      </c>
    </row>
    <row r="1799" spans="1:13" x14ac:dyDescent="0.3">
      <c r="A1799" s="8" t="s">
        <v>572</v>
      </c>
      <c r="B1799" s="8">
        <v>28.27</v>
      </c>
      <c r="C1799" s="8">
        <v>5.33</v>
      </c>
      <c r="D1799" s="8" t="s">
        <v>2380</v>
      </c>
      <c r="E1799" s="8" t="s">
        <v>2380</v>
      </c>
      <c r="F1799" s="8" t="s">
        <v>2380</v>
      </c>
      <c r="G1799" s="8" t="s">
        <v>2381</v>
      </c>
      <c r="H1799" s="8" t="s">
        <v>2380</v>
      </c>
      <c r="I1799" s="12">
        <f t="shared" si="140"/>
        <v>0</v>
      </c>
      <c r="J1799" s="12" t="str">
        <f t="shared" si="141"/>
        <v>No</v>
      </c>
      <c r="K1799" s="12" t="str">
        <f t="shared" si="142"/>
        <v>No</v>
      </c>
      <c r="L1799" s="12" t="str">
        <f t="shared" si="143"/>
        <v>Overweight</v>
      </c>
      <c r="M1799" s="12" t="str">
        <f t="shared" si="144"/>
        <v>Normal</v>
      </c>
    </row>
    <row r="1800" spans="1:13" x14ac:dyDescent="0.3">
      <c r="A1800" s="8" t="s">
        <v>571</v>
      </c>
      <c r="B1800" s="8">
        <v>18.5</v>
      </c>
      <c r="C1800" s="8">
        <v>5.33</v>
      </c>
      <c r="D1800" s="8" t="s">
        <v>2380</v>
      </c>
      <c r="E1800" s="8" t="s">
        <v>2380</v>
      </c>
      <c r="F1800" s="8" t="s">
        <v>2380</v>
      </c>
      <c r="G1800" s="8" t="s">
        <v>2381</v>
      </c>
      <c r="H1800" s="8" t="s">
        <v>2380</v>
      </c>
      <c r="I1800" s="12">
        <f t="shared" si="140"/>
        <v>0</v>
      </c>
      <c r="J1800" s="12" t="str">
        <f t="shared" si="141"/>
        <v>No</v>
      </c>
      <c r="K1800" s="12" t="str">
        <f t="shared" si="142"/>
        <v>No</v>
      </c>
      <c r="L1800" s="12" t="str">
        <f t="shared" si="143"/>
        <v>Normal Weight</v>
      </c>
      <c r="M1800" s="12" t="str">
        <f t="shared" si="144"/>
        <v>Normal</v>
      </c>
    </row>
    <row r="1801" spans="1:13" x14ac:dyDescent="0.3">
      <c r="A1801" s="8" t="s">
        <v>570</v>
      </c>
      <c r="B1801" s="8">
        <v>38.6</v>
      </c>
      <c r="C1801" s="8">
        <v>6.02</v>
      </c>
      <c r="D1801" s="8" t="s">
        <v>2380</v>
      </c>
      <c r="E1801" s="8" t="s">
        <v>2380</v>
      </c>
      <c r="F1801" s="8" t="s">
        <v>2380</v>
      </c>
      <c r="G1801" s="8">
        <v>1</v>
      </c>
      <c r="H1801" s="8" t="s">
        <v>2380</v>
      </c>
      <c r="I1801" s="12">
        <f t="shared" si="140"/>
        <v>1</v>
      </c>
      <c r="J1801" s="12" t="str">
        <f t="shared" si="141"/>
        <v>No</v>
      </c>
      <c r="K1801" s="12" t="str">
        <f t="shared" si="142"/>
        <v>No</v>
      </c>
      <c r="L1801" s="12" t="str">
        <f t="shared" si="143"/>
        <v>Obesity</v>
      </c>
      <c r="M1801" s="12" t="str">
        <f t="shared" si="144"/>
        <v>Prediabetes</v>
      </c>
    </row>
    <row r="1802" spans="1:13" x14ac:dyDescent="0.3">
      <c r="A1802" s="8" t="s">
        <v>569</v>
      </c>
      <c r="B1802" s="8">
        <v>43.12</v>
      </c>
      <c r="C1802" s="8">
        <v>6.25</v>
      </c>
      <c r="D1802" s="8" t="s">
        <v>2380</v>
      </c>
      <c r="E1802" s="8" t="s">
        <v>2380</v>
      </c>
      <c r="F1802" s="8" t="s">
        <v>2380</v>
      </c>
      <c r="G1802" s="8">
        <v>1</v>
      </c>
      <c r="H1802" s="8" t="s">
        <v>2380</v>
      </c>
      <c r="I1802" s="12">
        <f t="shared" si="140"/>
        <v>1</v>
      </c>
      <c r="J1802" s="12" t="str">
        <f t="shared" si="141"/>
        <v>No</v>
      </c>
      <c r="K1802" s="12" t="str">
        <f t="shared" si="142"/>
        <v>No</v>
      </c>
      <c r="L1802" s="12" t="str">
        <f t="shared" si="143"/>
        <v>Obesity</v>
      </c>
      <c r="M1802" s="12" t="str">
        <f t="shared" si="144"/>
        <v>Prediabetes</v>
      </c>
    </row>
    <row r="1803" spans="1:13" x14ac:dyDescent="0.3">
      <c r="A1803" s="8" t="s">
        <v>568</v>
      </c>
      <c r="B1803" s="8">
        <v>30.5</v>
      </c>
      <c r="C1803" s="8">
        <v>4.8099999999999996</v>
      </c>
      <c r="D1803" s="8" t="s">
        <v>2380</v>
      </c>
      <c r="E1803" s="8" t="s">
        <v>2380</v>
      </c>
      <c r="F1803" s="8" t="s">
        <v>2380</v>
      </c>
      <c r="G1803" s="8">
        <v>1</v>
      </c>
      <c r="H1803" s="8" t="s">
        <v>2380</v>
      </c>
      <c r="I1803" s="12">
        <f t="shared" si="140"/>
        <v>1</v>
      </c>
      <c r="J1803" s="12" t="str">
        <f t="shared" si="141"/>
        <v>No</v>
      </c>
      <c r="K1803" s="12" t="str">
        <f t="shared" si="142"/>
        <v>No</v>
      </c>
      <c r="L1803" s="12" t="str">
        <f t="shared" si="143"/>
        <v>Obesity</v>
      </c>
      <c r="M1803" s="12" t="str">
        <f t="shared" si="144"/>
        <v>Normal</v>
      </c>
    </row>
    <row r="1804" spans="1:13" x14ac:dyDescent="0.3">
      <c r="A1804" s="8" t="s">
        <v>567</v>
      </c>
      <c r="B1804" s="8">
        <v>27.61</v>
      </c>
      <c r="C1804" s="8">
        <v>4.5999999999999996</v>
      </c>
      <c r="D1804" s="8" t="s">
        <v>2380</v>
      </c>
      <c r="E1804" s="8" t="s">
        <v>2380</v>
      </c>
      <c r="F1804" s="8" t="s">
        <v>2380</v>
      </c>
      <c r="G1804" s="8">
        <v>1</v>
      </c>
      <c r="H1804" s="8" t="s">
        <v>2380</v>
      </c>
      <c r="I1804" s="12">
        <f t="shared" si="140"/>
        <v>1</v>
      </c>
      <c r="J1804" s="12" t="str">
        <f t="shared" si="141"/>
        <v>No</v>
      </c>
      <c r="K1804" s="12" t="str">
        <f t="shared" si="142"/>
        <v>No</v>
      </c>
      <c r="L1804" s="12" t="str">
        <f t="shared" si="143"/>
        <v>Overweight</v>
      </c>
      <c r="M1804" s="12" t="str">
        <f t="shared" si="144"/>
        <v>Normal</v>
      </c>
    </row>
    <row r="1805" spans="1:13" x14ac:dyDescent="0.3">
      <c r="A1805" s="8" t="s">
        <v>566</v>
      </c>
      <c r="B1805" s="8">
        <v>27.1</v>
      </c>
      <c r="C1805" s="8">
        <v>5.08</v>
      </c>
      <c r="D1805" s="8" t="s">
        <v>2380</v>
      </c>
      <c r="E1805" s="8" t="s">
        <v>2380</v>
      </c>
      <c r="F1805" s="8" t="s">
        <v>2380</v>
      </c>
      <c r="G1805" s="8">
        <v>1</v>
      </c>
      <c r="H1805" s="8" t="s">
        <v>2380</v>
      </c>
      <c r="I1805" s="12">
        <f t="shared" si="140"/>
        <v>1</v>
      </c>
      <c r="J1805" s="12" t="str">
        <f t="shared" si="141"/>
        <v>No</v>
      </c>
      <c r="K1805" s="12" t="str">
        <f t="shared" si="142"/>
        <v>No</v>
      </c>
      <c r="L1805" s="12" t="str">
        <f t="shared" si="143"/>
        <v>Overweight</v>
      </c>
      <c r="M1805" s="12" t="str">
        <f t="shared" si="144"/>
        <v>Normal</v>
      </c>
    </row>
    <row r="1806" spans="1:13" x14ac:dyDescent="0.3">
      <c r="A1806" s="8" t="s">
        <v>565</v>
      </c>
      <c r="B1806" s="8">
        <v>35.93</v>
      </c>
      <c r="C1806" s="8">
        <v>5.43</v>
      </c>
      <c r="D1806" s="8" t="s">
        <v>2380</v>
      </c>
      <c r="E1806" s="8" t="s">
        <v>2382</v>
      </c>
      <c r="F1806" s="8" t="s">
        <v>2380</v>
      </c>
      <c r="G1806" s="8">
        <v>1</v>
      </c>
      <c r="H1806" s="8" t="s">
        <v>2380</v>
      </c>
      <c r="I1806" s="12">
        <f t="shared" si="140"/>
        <v>1</v>
      </c>
      <c r="J1806" s="12" t="str">
        <f t="shared" si="141"/>
        <v>No</v>
      </c>
      <c r="K1806" s="12" t="str">
        <f t="shared" si="142"/>
        <v>No</v>
      </c>
      <c r="L1806" s="12" t="str">
        <f t="shared" si="143"/>
        <v>Obesity</v>
      </c>
      <c r="M1806" s="12" t="str">
        <f t="shared" si="144"/>
        <v>Normal</v>
      </c>
    </row>
    <row r="1807" spans="1:13" x14ac:dyDescent="0.3">
      <c r="A1807" s="8" t="s">
        <v>564</v>
      </c>
      <c r="B1807" s="8">
        <v>32.68</v>
      </c>
      <c r="C1807" s="8">
        <v>5.44</v>
      </c>
      <c r="D1807" s="8" t="s">
        <v>2380</v>
      </c>
      <c r="E1807" s="8" t="s">
        <v>2380</v>
      </c>
      <c r="F1807" s="8" t="s">
        <v>2380</v>
      </c>
      <c r="G1807" s="8" t="s">
        <v>2381</v>
      </c>
      <c r="H1807" s="8" t="s">
        <v>2380</v>
      </c>
      <c r="I1807" s="12">
        <f t="shared" si="140"/>
        <v>0</v>
      </c>
      <c r="J1807" s="12" t="str">
        <f t="shared" si="141"/>
        <v>No</v>
      </c>
      <c r="K1807" s="12" t="str">
        <f t="shared" si="142"/>
        <v>No</v>
      </c>
      <c r="L1807" s="12" t="str">
        <f t="shared" si="143"/>
        <v>Obesity</v>
      </c>
      <c r="M1807" s="12" t="str">
        <f t="shared" si="144"/>
        <v>Normal</v>
      </c>
    </row>
    <row r="1808" spans="1:13" x14ac:dyDescent="0.3">
      <c r="A1808" s="8" t="s">
        <v>563</v>
      </c>
      <c r="B1808" s="8">
        <v>20.74</v>
      </c>
      <c r="C1808" s="8">
        <v>11.69</v>
      </c>
      <c r="D1808" s="8" t="s">
        <v>2382</v>
      </c>
      <c r="E1808" s="8" t="s">
        <v>2380</v>
      </c>
      <c r="F1808" s="8" t="s">
        <v>2380</v>
      </c>
      <c r="G1808" s="8">
        <v>1</v>
      </c>
      <c r="H1808" s="8" t="s">
        <v>2380</v>
      </c>
      <c r="I1808" s="12">
        <f t="shared" si="140"/>
        <v>1</v>
      </c>
      <c r="J1808" s="12" t="str">
        <f t="shared" si="141"/>
        <v>No</v>
      </c>
      <c r="K1808" s="12" t="str">
        <f t="shared" si="142"/>
        <v>Yes</v>
      </c>
      <c r="L1808" s="12" t="str">
        <f t="shared" si="143"/>
        <v>Normal Weight</v>
      </c>
      <c r="M1808" s="12" t="str">
        <f t="shared" si="144"/>
        <v>Diabetes</v>
      </c>
    </row>
    <row r="1809" spans="1:13" x14ac:dyDescent="0.3">
      <c r="A1809" s="8" t="s">
        <v>562</v>
      </c>
      <c r="B1809" s="8">
        <v>15.57</v>
      </c>
      <c r="C1809" s="8">
        <v>6.07</v>
      </c>
      <c r="D1809" s="8" t="s">
        <v>2380</v>
      </c>
      <c r="E1809" s="8" t="s">
        <v>2380</v>
      </c>
      <c r="F1809" s="8" t="s">
        <v>2380</v>
      </c>
      <c r="G1809" s="8" t="s">
        <v>2381</v>
      </c>
      <c r="H1809" s="8" t="s">
        <v>2380</v>
      </c>
      <c r="I1809" s="12">
        <f t="shared" si="140"/>
        <v>0</v>
      </c>
      <c r="J1809" s="12" t="str">
        <f t="shared" si="141"/>
        <v>No</v>
      </c>
      <c r="K1809" s="12" t="str">
        <f t="shared" si="142"/>
        <v>No</v>
      </c>
      <c r="L1809" s="12" t="str">
        <f t="shared" si="143"/>
        <v>Underweight</v>
      </c>
      <c r="M1809" s="12" t="str">
        <f t="shared" si="144"/>
        <v>Prediabetes</v>
      </c>
    </row>
    <row r="1810" spans="1:13" x14ac:dyDescent="0.3">
      <c r="A1810" s="8" t="s">
        <v>561</v>
      </c>
      <c r="B1810" s="8">
        <v>23.844999999999999</v>
      </c>
      <c r="C1810" s="8">
        <v>4.3600000000000003</v>
      </c>
      <c r="D1810" s="8" t="s">
        <v>2380</v>
      </c>
      <c r="E1810" s="8" t="s">
        <v>2380</v>
      </c>
      <c r="F1810" s="8" t="s">
        <v>2380</v>
      </c>
      <c r="G1810" s="8" t="s">
        <v>2381</v>
      </c>
      <c r="H1810" s="8" t="s">
        <v>2380</v>
      </c>
      <c r="I1810" s="12">
        <f t="shared" si="140"/>
        <v>0</v>
      </c>
      <c r="J1810" s="12" t="str">
        <f t="shared" si="141"/>
        <v>No</v>
      </c>
      <c r="K1810" s="12" t="str">
        <f t="shared" si="142"/>
        <v>No</v>
      </c>
      <c r="L1810" s="12" t="str">
        <f t="shared" si="143"/>
        <v>Normal Weight</v>
      </c>
      <c r="M1810" s="12" t="str">
        <f t="shared" si="144"/>
        <v>Normal</v>
      </c>
    </row>
    <row r="1811" spans="1:13" x14ac:dyDescent="0.3">
      <c r="A1811" s="8" t="s">
        <v>560</v>
      </c>
      <c r="B1811" s="8">
        <v>22.895</v>
      </c>
      <c r="C1811" s="8">
        <v>5.24</v>
      </c>
      <c r="D1811" s="8" t="s">
        <v>2380</v>
      </c>
      <c r="E1811" s="8" t="s">
        <v>2380</v>
      </c>
      <c r="F1811" s="8" t="s">
        <v>2380</v>
      </c>
      <c r="G1811" s="8">
        <v>1</v>
      </c>
      <c r="H1811" s="8" t="s">
        <v>2380</v>
      </c>
      <c r="I1811" s="12">
        <f t="shared" si="140"/>
        <v>1</v>
      </c>
      <c r="J1811" s="12" t="str">
        <f t="shared" si="141"/>
        <v>No</v>
      </c>
      <c r="K1811" s="12" t="str">
        <f t="shared" si="142"/>
        <v>No</v>
      </c>
      <c r="L1811" s="12" t="str">
        <f t="shared" si="143"/>
        <v>Normal Weight</v>
      </c>
      <c r="M1811" s="12" t="str">
        <f t="shared" si="144"/>
        <v>Normal</v>
      </c>
    </row>
    <row r="1812" spans="1:13" x14ac:dyDescent="0.3">
      <c r="A1812" s="8" t="s">
        <v>559</v>
      </c>
      <c r="B1812" s="8">
        <v>21.945</v>
      </c>
      <c r="C1812" s="8">
        <v>5.37</v>
      </c>
      <c r="D1812" s="8" t="s">
        <v>2380</v>
      </c>
      <c r="E1812" s="8" t="s">
        <v>2380</v>
      </c>
      <c r="F1812" s="8" t="s">
        <v>2380</v>
      </c>
      <c r="G1812" s="8">
        <v>1</v>
      </c>
      <c r="H1812" s="8" t="s">
        <v>2380</v>
      </c>
      <c r="I1812" s="12">
        <f t="shared" si="140"/>
        <v>1</v>
      </c>
      <c r="J1812" s="12" t="str">
        <f t="shared" si="141"/>
        <v>No</v>
      </c>
      <c r="K1812" s="12" t="str">
        <f t="shared" si="142"/>
        <v>No</v>
      </c>
      <c r="L1812" s="12" t="str">
        <f t="shared" si="143"/>
        <v>Normal Weight</v>
      </c>
      <c r="M1812" s="12" t="str">
        <f t="shared" si="144"/>
        <v>Normal</v>
      </c>
    </row>
    <row r="1813" spans="1:13" x14ac:dyDescent="0.3">
      <c r="A1813" s="8" t="s">
        <v>558</v>
      </c>
      <c r="B1813" s="8">
        <v>19.47</v>
      </c>
      <c r="C1813" s="8">
        <v>6.6</v>
      </c>
      <c r="D1813" s="8" t="s">
        <v>2382</v>
      </c>
      <c r="E1813" s="8" t="s">
        <v>2380</v>
      </c>
      <c r="F1813" s="8" t="s">
        <v>2380</v>
      </c>
      <c r="G1813" s="8" t="s">
        <v>2381</v>
      </c>
      <c r="H1813" s="8" t="s">
        <v>2380</v>
      </c>
      <c r="I1813" s="12">
        <f t="shared" si="140"/>
        <v>0</v>
      </c>
      <c r="J1813" s="12" t="str">
        <f t="shared" si="141"/>
        <v>No</v>
      </c>
      <c r="K1813" s="12" t="str">
        <f t="shared" si="142"/>
        <v>Yes</v>
      </c>
      <c r="L1813" s="12" t="str">
        <f t="shared" si="143"/>
        <v>Normal Weight</v>
      </c>
      <c r="M1813" s="12" t="str">
        <f t="shared" si="144"/>
        <v>Diabetes</v>
      </c>
    </row>
    <row r="1814" spans="1:13" x14ac:dyDescent="0.3">
      <c r="A1814" s="8" t="s">
        <v>557</v>
      </c>
      <c r="B1814" s="8">
        <v>15.61</v>
      </c>
      <c r="C1814" s="8">
        <v>5.77</v>
      </c>
      <c r="D1814" s="8" t="s">
        <v>2380</v>
      </c>
      <c r="E1814" s="8" t="s">
        <v>2380</v>
      </c>
      <c r="F1814" s="8" t="s">
        <v>2380</v>
      </c>
      <c r="G1814" s="8" t="s">
        <v>2381</v>
      </c>
      <c r="H1814" s="8" t="s">
        <v>2380</v>
      </c>
      <c r="I1814" s="12">
        <f t="shared" si="140"/>
        <v>0</v>
      </c>
      <c r="J1814" s="12" t="str">
        <f t="shared" si="141"/>
        <v>No</v>
      </c>
      <c r="K1814" s="12" t="str">
        <f t="shared" si="142"/>
        <v>No</v>
      </c>
      <c r="L1814" s="12" t="str">
        <f t="shared" si="143"/>
        <v>Underweight</v>
      </c>
      <c r="M1814" s="12" t="str">
        <f t="shared" si="144"/>
        <v>Prediabetes</v>
      </c>
    </row>
    <row r="1815" spans="1:13" x14ac:dyDescent="0.3">
      <c r="A1815" s="8" t="s">
        <v>556</v>
      </c>
      <c r="B1815" s="8">
        <v>28.6</v>
      </c>
      <c r="C1815" s="8">
        <v>6.08</v>
      </c>
      <c r="D1815" s="8" t="s">
        <v>2380</v>
      </c>
      <c r="E1815" s="8" t="s">
        <v>2380</v>
      </c>
      <c r="F1815" s="8" t="s">
        <v>2383</v>
      </c>
      <c r="G1815" s="8">
        <v>1</v>
      </c>
      <c r="H1815" s="8" t="s">
        <v>2380</v>
      </c>
      <c r="I1815" s="12">
        <f t="shared" si="140"/>
        <v>1</v>
      </c>
      <c r="J1815" s="12" t="str">
        <f t="shared" si="141"/>
        <v>No</v>
      </c>
      <c r="K1815" s="12" t="str">
        <f t="shared" si="142"/>
        <v>No</v>
      </c>
      <c r="L1815" s="12" t="str">
        <f t="shared" si="143"/>
        <v>Overweight</v>
      </c>
      <c r="M1815" s="12" t="str">
        <f t="shared" si="144"/>
        <v>Prediabetes</v>
      </c>
    </row>
    <row r="1816" spans="1:13" x14ac:dyDescent="0.3">
      <c r="A1816" s="8" t="s">
        <v>555</v>
      </c>
      <c r="B1816" s="8">
        <v>46.53</v>
      </c>
      <c r="C1816" s="8">
        <v>4.16</v>
      </c>
      <c r="D1816" s="8" t="s">
        <v>2380</v>
      </c>
      <c r="E1816" s="8" t="s">
        <v>2380</v>
      </c>
      <c r="F1816" s="8" t="s">
        <v>2380</v>
      </c>
      <c r="G1816" s="8" t="s">
        <v>2381</v>
      </c>
      <c r="H1816" s="8" t="s">
        <v>2380</v>
      </c>
      <c r="I1816" s="12">
        <f t="shared" si="140"/>
        <v>0</v>
      </c>
      <c r="J1816" s="12" t="str">
        <f t="shared" si="141"/>
        <v>No</v>
      </c>
      <c r="K1816" s="12" t="str">
        <f t="shared" si="142"/>
        <v>No</v>
      </c>
      <c r="L1816" s="12" t="str">
        <f t="shared" si="143"/>
        <v>Obesity</v>
      </c>
      <c r="M1816" s="12" t="str">
        <f t="shared" si="144"/>
        <v>Normal</v>
      </c>
    </row>
    <row r="1817" spans="1:13" x14ac:dyDescent="0.3">
      <c r="A1817" s="8" t="s">
        <v>554</v>
      </c>
      <c r="B1817" s="8">
        <v>34.99</v>
      </c>
      <c r="C1817" s="8">
        <v>5.0999999999999996</v>
      </c>
      <c r="D1817" s="8" t="s">
        <v>2380</v>
      </c>
      <c r="E1817" s="8" t="s">
        <v>2380</v>
      </c>
      <c r="F1817" s="8" t="s">
        <v>2383</v>
      </c>
      <c r="G1817" s="8">
        <v>1</v>
      </c>
      <c r="H1817" s="8" t="s">
        <v>2380</v>
      </c>
      <c r="I1817" s="12">
        <f t="shared" si="140"/>
        <v>1</v>
      </c>
      <c r="J1817" s="12" t="str">
        <f t="shared" si="141"/>
        <v>No</v>
      </c>
      <c r="K1817" s="12" t="str">
        <f t="shared" si="142"/>
        <v>No</v>
      </c>
      <c r="L1817" s="12" t="str">
        <f t="shared" si="143"/>
        <v>Obesity</v>
      </c>
      <c r="M1817" s="12" t="str">
        <f t="shared" si="144"/>
        <v>Normal</v>
      </c>
    </row>
    <row r="1818" spans="1:13" x14ac:dyDescent="0.3">
      <c r="A1818" s="8" t="s">
        <v>553</v>
      </c>
      <c r="B1818" s="8">
        <v>17.05</v>
      </c>
      <c r="C1818" s="8">
        <v>5.3</v>
      </c>
      <c r="D1818" s="8" t="s">
        <v>2380</v>
      </c>
      <c r="E1818" s="8" t="s">
        <v>2380</v>
      </c>
      <c r="F1818" s="8" t="s">
        <v>2383</v>
      </c>
      <c r="G1818" s="8">
        <v>1</v>
      </c>
      <c r="H1818" s="8" t="s">
        <v>2380</v>
      </c>
      <c r="I1818" s="12">
        <f t="shared" si="140"/>
        <v>1</v>
      </c>
      <c r="J1818" s="12" t="str">
        <f t="shared" si="141"/>
        <v>No</v>
      </c>
      <c r="K1818" s="12" t="str">
        <f t="shared" si="142"/>
        <v>No</v>
      </c>
      <c r="L1818" s="12" t="str">
        <f t="shared" si="143"/>
        <v>Underweight</v>
      </c>
      <c r="M1818" s="12" t="str">
        <f t="shared" si="144"/>
        <v>Normal</v>
      </c>
    </row>
    <row r="1819" spans="1:13" x14ac:dyDescent="0.3">
      <c r="A1819" s="8" t="s">
        <v>552</v>
      </c>
      <c r="B1819" s="8">
        <v>37.18</v>
      </c>
      <c r="C1819" s="8">
        <v>4.9000000000000004</v>
      </c>
      <c r="D1819" s="8" t="s">
        <v>2380</v>
      </c>
      <c r="E1819" s="8" t="s">
        <v>2380</v>
      </c>
      <c r="F1819" s="8" t="s">
        <v>2380</v>
      </c>
      <c r="G1819" s="8" t="s">
        <v>2381</v>
      </c>
      <c r="H1819" s="8" t="s">
        <v>2380</v>
      </c>
      <c r="I1819" s="12">
        <f t="shared" si="140"/>
        <v>0</v>
      </c>
      <c r="J1819" s="12" t="str">
        <f t="shared" si="141"/>
        <v>No</v>
      </c>
      <c r="K1819" s="12" t="str">
        <f t="shared" si="142"/>
        <v>No</v>
      </c>
      <c r="L1819" s="12" t="str">
        <f t="shared" si="143"/>
        <v>Obesity</v>
      </c>
      <c r="M1819" s="12" t="str">
        <f t="shared" si="144"/>
        <v>Normal</v>
      </c>
    </row>
    <row r="1820" spans="1:13" x14ac:dyDescent="0.3">
      <c r="A1820" s="8" t="s">
        <v>551</v>
      </c>
      <c r="B1820" s="8">
        <v>35.200000000000003</v>
      </c>
      <c r="C1820" s="8">
        <v>5.55</v>
      </c>
      <c r="D1820" s="8" t="s">
        <v>2380</v>
      </c>
      <c r="E1820" s="8" t="s">
        <v>2380</v>
      </c>
      <c r="F1820" s="8" t="s">
        <v>2380</v>
      </c>
      <c r="G1820" s="8" t="s">
        <v>2381</v>
      </c>
      <c r="H1820" s="8" t="s">
        <v>2380</v>
      </c>
      <c r="I1820" s="12">
        <f t="shared" si="140"/>
        <v>0</v>
      </c>
      <c r="J1820" s="12" t="str">
        <f t="shared" si="141"/>
        <v>No</v>
      </c>
      <c r="K1820" s="12" t="str">
        <f t="shared" si="142"/>
        <v>No</v>
      </c>
      <c r="L1820" s="12" t="str">
        <f t="shared" si="143"/>
        <v>Obesity</v>
      </c>
      <c r="M1820" s="12" t="str">
        <f t="shared" si="144"/>
        <v>Normal</v>
      </c>
    </row>
    <row r="1821" spans="1:13" x14ac:dyDescent="0.3">
      <c r="A1821" s="8" t="s">
        <v>550</v>
      </c>
      <c r="B1821" s="8">
        <v>37.335000000000001</v>
      </c>
      <c r="C1821" s="8">
        <v>4.95</v>
      </c>
      <c r="D1821" s="8" t="s">
        <v>2380</v>
      </c>
      <c r="E1821" s="8" t="s">
        <v>2380</v>
      </c>
      <c r="F1821" s="8" t="s">
        <v>2380</v>
      </c>
      <c r="G1821" s="8" t="s">
        <v>2381</v>
      </c>
      <c r="H1821" s="8" t="s">
        <v>2380</v>
      </c>
      <c r="I1821" s="12">
        <f t="shared" si="140"/>
        <v>0</v>
      </c>
      <c r="J1821" s="12" t="str">
        <f t="shared" si="141"/>
        <v>No</v>
      </c>
      <c r="K1821" s="12" t="str">
        <f t="shared" si="142"/>
        <v>No</v>
      </c>
      <c r="L1821" s="12" t="str">
        <f t="shared" si="143"/>
        <v>Obesity</v>
      </c>
      <c r="M1821" s="12" t="str">
        <f t="shared" si="144"/>
        <v>Normal</v>
      </c>
    </row>
    <row r="1822" spans="1:13" x14ac:dyDescent="0.3">
      <c r="A1822" s="8" t="s">
        <v>549</v>
      </c>
      <c r="B1822" s="8">
        <v>27.265000000000001</v>
      </c>
      <c r="C1822" s="8">
        <v>6.46</v>
      </c>
      <c r="D1822" s="8" t="s">
        <v>2382</v>
      </c>
      <c r="E1822" s="8" t="s">
        <v>2380</v>
      </c>
      <c r="F1822" s="8" t="s">
        <v>2380</v>
      </c>
      <c r="G1822" s="8" t="s">
        <v>2381</v>
      </c>
      <c r="H1822" s="8" t="s">
        <v>2380</v>
      </c>
      <c r="I1822" s="12">
        <f t="shared" si="140"/>
        <v>0</v>
      </c>
      <c r="J1822" s="12" t="str">
        <f t="shared" si="141"/>
        <v>No</v>
      </c>
      <c r="K1822" s="12" t="str">
        <f t="shared" si="142"/>
        <v>Yes</v>
      </c>
      <c r="L1822" s="12" t="str">
        <f t="shared" si="143"/>
        <v>Overweight</v>
      </c>
      <c r="M1822" s="12" t="str">
        <f t="shared" si="144"/>
        <v>Prediabetes</v>
      </c>
    </row>
    <row r="1823" spans="1:13" x14ac:dyDescent="0.3">
      <c r="A1823" s="8" t="s">
        <v>548</v>
      </c>
      <c r="B1823" s="8">
        <v>30.8</v>
      </c>
      <c r="C1823" s="8">
        <v>4.9000000000000004</v>
      </c>
      <c r="D1823" s="8" t="s">
        <v>2382</v>
      </c>
      <c r="E1823" s="8" t="s">
        <v>2380</v>
      </c>
      <c r="F1823" s="8" t="s">
        <v>2380</v>
      </c>
      <c r="G1823" s="8" t="s">
        <v>2381</v>
      </c>
      <c r="H1823" s="8" t="s">
        <v>2380</v>
      </c>
      <c r="I1823" s="12">
        <f t="shared" si="140"/>
        <v>0</v>
      </c>
      <c r="J1823" s="12" t="str">
        <f t="shared" si="141"/>
        <v>No</v>
      </c>
      <c r="K1823" s="12" t="str">
        <f t="shared" si="142"/>
        <v>Yes</v>
      </c>
      <c r="L1823" s="12" t="str">
        <f t="shared" si="143"/>
        <v>Obesity</v>
      </c>
      <c r="M1823" s="12" t="str">
        <f t="shared" si="144"/>
        <v>Normal</v>
      </c>
    </row>
    <row r="1824" spans="1:13" x14ac:dyDescent="0.3">
      <c r="A1824" s="8" t="s">
        <v>547</v>
      </c>
      <c r="B1824" s="8">
        <v>30.21</v>
      </c>
      <c r="C1824" s="8">
        <v>5.21</v>
      </c>
      <c r="D1824" s="8" t="s">
        <v>2380</v>
      </c>
      <c r="E1824" s="8" t="s">
        <v>2380</v>
      </c>
      <c r="F1824" s="8" t="s">
        <v>2380</v>
      </c>
      <c r="G1824" s="8">
        <v>1</v>
      </c>
      <c r="H1824" s="8" t="s">
        <v>2380</v>
      </c>
      <c r="I1824" s="12">
        <f t="shared" si="140"/>
        <v>1</v>
      </c>
      <c r="J1824" s="12" t="str">
        <f t="shared" si="141"/>
        <v>No</v>
      </c>
      <c r="K1824" s="12" t="str">
        <f t="shared" si="142"/>
        <v>No</v>
      </c>
      <c r="L1824" s="12" t="str">
        <f t="shared" si="143"/>
        <v>Obesity</v>
      </c>
      <c r="M1824" s="12" t="str">
        <f t="shared" si="144"/>
        <v>Normal</v>
      </c>
    </row>
    <row r="1825" spans="1:13" x14ac:dyDescent="0.3">
      <c r="A1825" s="8" t="s">
        <v>546</v>
      </c>
      <c r="B1825" s="8">
        <v>35.340000000000003</v>
      </c>
      <c r="C1825" s="8">
        <v>4.13</v>
      </c>
      <c r="D1825" s="8" t="s">
        <v>2380</v>
      </c>
      <c r="E1825" s="8" t="s">
        <v>2382</v>
      </c>
      <c r="F1825" s="8" t="s">
        <v>2380</v>
      </c>
      <c r="G1825" s="8">
        <v>1</v>
      </c>
      <c r="H1825" s="8" t="s">
        <v>2380</v>
      </c>
      <c r="I1825" s="12">
        <f t="shared" si="140"/>
        <v>1</v>
      </c>
      <c r="J1825" s="12" t="str">
        <f t="shared" si="141"/>
        <v>No</v>
      </c>
      <c r="K1825" s="12" t="str">
        <f t="shared" si="142"/>
        <v>No</v>
      </c>
      <c r="L1825" s="12" t="str">
        <f t="shared" si="143"/>
        <v>Obesity</v>
      </c>
      <c r="M1825" s="12" t="str">
        <f t="shared" si="144"/>
        <v>Normal</v>
      </c>
    </row>
    <row r="1826" spans="1:13" x14ac:dyDescent="0.3">
      <c r="A1826" s="8" t="s">
        <v>545</v>
      </c>
      <c r="B1826" s="8">
        <v>26.695</v>
      </c>
      <c r="C1826" s="8">
        <v>5.28</v>
      </c>
      <c r="D1826" s="8" t="s">
        <v>2380</v>
      </c>
      <c r="E1826" s="8" t="s">
        <v>2380</v>
      </c>
      <c r="F1826" s="8" t="s">
        <v>2380</v>
      </c>
      <c r="G1826" s="8" t="s">
        <v>2381</v>
      </c>
      <c r="H1826" s="8" t="s">
        <v>2380</v>
      </c>
      <c r="I1826" s="12">
        <f t="shared" si="140"/>
        <v>0</v>
      </c>
      <c r="J1826" s="12" t="str">
        <f t="shared" si="141"/>
        <v>No</v>
      </c>
      <c r="K1826" s="12" t="str">
        <f t="shared" si="142"/>
        <v>No</v>
      </c>
      <c r="L1826" s="12" t="str">
        <f t="shared" si="143"/>
        <v>Overweight</v>
      </c>
      <c r="M1826" s="12" t="str">
        <f t="shared" si="144"/>
        <v>Normal</v>
      </c>
    </row>
    <row r="1827" spans="1:13" x14ac:dyDescent="0.3">
      <c r="A1827" s="8" t="s">
        <v>544</v>
      </c>
      <c r="B1827" s="8">
        <v>29.355</v>
      </c>
      <c r="C1827" s="8">
        <v>4.68</v>
      </c>
      <c r="D1827" s="8" t="s">
        <v>2382</v>
      </c>
      <c r="E1827" s="8" t="s">
        <v>2380</v>
      </c>
      <c r="F1827" s="8" t="s">
        <v>2380</v>
      </c>
      <c r="G1827" s="8" t="s">
        <v>2381</v>
      </c>
      <c r="H1827" s="8" t="s">
        <v>2380</v>
      </c>
      <c r="I1827" s="12">
        <f t="shared" si="140"/>
        <v>0</v>
      </c>
      <c r="J1827" s="12" t="str">
        <f t="shared" si="141"/>
        <v>No</v>
      </c>
      <c r="K1827" s="12" t="str">
        <f t="shared" si="142"/>
        <v>Yes</v>
      </c>
      <c r="L1827" s="12" t="str">
        <f t="shared" si="143"/>
        <v>Overweight</v>
      </c>
      <c r="M1827" s="12" t="str">
        <f t="shared" si="144"/>
        <v>Normal</v>
      </c>
    </row>
    <row r="1828" spans="1:13" x14ac:dyDescent="0.3">
      <c r="A1828" s="8" t="s">
        <v>543</v>
      </c>
      <c r="B1828" s="8">
        <v>29.59</v>
      </c>
      <c r="C1828" s="8">
        <v>4.0599999999999996</v>
      </c>
      <c r="D1828" s="8" t="s">
        <v>2380</v>
      </c>
      <c r="E1828" s="8" t="s">
        <v>2380</v>
      </c>
      <c r="F1828" s="8" t="s">
        <v>2380</v>
      </c>
      <c r="G1828" s="8" t="s">
        <v>2381</v>
      </c>
      <c r="H1828" s="8" t="s">
        <v>2380</v>
      </c>
      <c r="I1828" s="12">
        <f t="shared" si="140"/>
        <v>0</v>
      </c>
      <c r="J1828" s="12" t="str">
        <f t="shared" si="141"/>
        <v>No</v>
      </c>
      <c r="K1828" s="12" t="str">
        <f t="shared" si="142"/>
        <v>No</v>
      </c>
      <c r="L1828" s="12" t="str">
        <f t="shared" si="143"/>
        <v>Overweight</v>
      </c>
      <c r="M1828" s="12" t="str">
        <f t="shared" si="144"/>
        <v>Normal</v>
      </c>
    </row>
    <row r="1829" spans="1:13" x14ac:dyDescent="0.3">
      <c r="A1829" s="8" t="s">
        <v>542</v>
      </c>
      <c r="B1829" s="8">
        <v>31.35</v>
      </c>
      <c r="C1829" s="8">
        <v>4.2</v>
      </c>
      <c r="D1829" s="8" t="s">
        <v>2380</v>
      </c>
      <c r="E1829" s="8" t="s">
        <v>2382</v>
      </c>
      <c r="F1829" s="8" t="s">
        <v>2380</v>
      </c>
      <c r="G1829" s="8">
        <v>1</v>
      </c>
      <c r="H1829" s="8" t="s">
        <v>2380</v>
      </c>
      <c r="I1829" s="12">
        <f t="shared" si="140"/>
        <v>1</v>
      </c>
      <c r="J1829" s="12" t="str">
        <f t="shared" si="141"/>
        <v>No</v>
      </c>
      <c r="K1829" s="12" t="str">
        <f t="shared" si="142"/>
        <v>No</v>
      </c>
      <c r="L1829" s="12" t="str">
        <f t="shared" si="143"/>
        <v>Obesity</v>
      </c>
      <c r="M1829" s="12" t="str">
        <f t="shared" si="144"/>
        <v>Normal</v>
      </c>
    </row>
    <row r="1830" spans="1:13" x14ac:dyDescent="0.3">
      <c r="A1830" s="8" t="s">
        <v>541</v>
      </c>
      <c r="B1830" s="8">
        <v>20.52</v>
      </c>
      <c r="C1830" s="8">
        <v>4.83</v>
      </c>
      <c r="D1830" s="8" t="s">
        <v>2380</v>
      </c>
      <c r="E1830" s="8" t="s">
        <v>2380</v>
      </c>
      <c r="F1830" s="8" t="s">
        <v>2380</v>
      </c>
      <c r="G1830" s="8" t="s">
        <v>2381</v>
      </c>
      <c r="H1830" s="8" t="s">
        <v>2380</v>
      </c>
      <c r="I1830" s="12">
        <f t="shared" si="140"/>
        <v>0</v>
      </c>
      <c r="J1830" s="12" t="str">
        <f t="shared" si="141"/>
        <v>No</v>
      </c>
      <c r="K1830" s="12" t="str">
        <f t="shared" si="142"/>
        <v>No</v>
      </c>
      <c r="L1830" s="12" t="str">
        <f t="shared" si="143"/>
        <v>Normal Weight</v>
      </c>
      <c r="M1830" s="12" t="str">
        <f t="shared" si="144"/>
        <v>Normal</v>
      </c>
    </row>
    <row r="1831" spans="1:13" x14ac:dyDescent="0.3">
      <c r="A1831" s="8" t="s">
        <v>540</v>
      </c>
      <c r="B1831" s="8">
        <v>42.9</v>
      </c>
      <c r="C1831" s="8">
        <v>4.87</v>
      </c>
      <c r="D1831" s="8" t="s">
        <v>2382</v>
      </c>
      <c r="E1831" s="8" t="s">
        <v>2380</v>
      </c>
      <c r="F1831" s="8" t="s">
        <v>2380</v>
      </c>
      <c r="G1831" s="8">
        <v>1</v>
      </c>
      <c r="H1831" s="8" t="s">
        <v>2380</v>
      </c>
      <c r="I1831" s="12">
        <f t="shared" si="140"/>
        <v>1</v>
      </c>
      <c r="J1831" s="12" t="str">
        <f t="shared" si="141"/>
        <v>No</v>
      </c>
      <c r="K1831" s="12" t="str">
        <f t="shared" si="142"/>
        <v>Yes</v>
      </c>
      <c r="L1831" s="12" t="str">
        <f t="shared" si="143"/>
        <v>Obesity</v>
      </c>
      <c r="M1831" s="12" t="str">
        <f t="shared" si="144"/>
        <v>Normal</v>
      </c>
    </row>
    <row r="1832" spans="1:13" x14ac:dyDescent="0.3">
      <c r="A1832" s="8" t="s">
        <v>539</v>
      </c>
      <c r="B1832" s="8">
        <v>24.6</v>
      </c>
      <c r="C1832" s="8">
        <v>5.86</v>
      </c>
      <c r="D1832" s="8" t="s">
        <v>2380</v>
      </c>
      <c r="E1832" s="8" t="s">
        <v>2380</v>
      </c>
      <c r="F1832" s="8" t="s">
        <v>2383</v>
      </c>
      <c r="G1832" s="8">
        <v>1</v>
      </c>
      <c r="H1832" s="8" t="s">
        <v>2380</v>
      </c>
      <c r="I1832" s="12">
        <f t="shared" si="140"/>
        <v>1</v>
      </c>
      <c r="J1832" s="12" t="str">
        <f t="shared" si="141"/>
        <v>No</v>
      </c>
      <c r="K1832" s="12" t="str">
        <f t="shared" si="142"/>
        <v>No</v>
      </c>
      <c r="L1832" s="12" t="str">
        <f t="shared" si="143"/>
        <v>Normal Weight</v>
      </c>
      <c r="M1832" s="12" t="str">
        <f t="shared" si="144"/>
        <v>Prediabetes</v>
      </c>
    </row>
    <row r="1833" spans="1:13" x14ac:dyDescent="0.3">
      <c r="A1833" s="8" t="s">
        <v>538</v>
      </c>
      <c r="B1833" s="8">
        <v>28.405000000000001</v>
      </c>
      <c r="C1833" s="8">
        <v>4.12</v>
      </c>
      <c r="D1833" s="8" t="s">
        <v>2380</v>
      </c>
      <c r="E1833" s="8" t="s">
        <v>2380</v>
      </c>
      <c r="F1833" s="8" t="s">
        <v>2380</v>
      </c>
      <c r="G1833" s="8">
        <v>1</v>
      </c>
      <c r="H1833" s="8" t="s">
        <v>2380</v>
      </c>
      <c r="I1833" s="12">
        <f t="shared" si="140"/>
        <v>1</v>
      </c>
      <c r="J1833" s="12" t="str">
        <f t="shared" si="141"/>
        <v>No</v>
      </c>
      <c r="K1833" s="12" t="str">
        <f t="shared" si="142"/>
        <v>No</v>
      </c>
      <c r="L1833" s="12" t="str">
        <f t="shared" si="143"/>
        <v>Overweight</v>
      </c>
      <c r="M1833" s="12" t="str">
        <f t="shared" si="144"/>
        <v>Normal</v>
      </c>
    </row>
    <row r="1834" spans="1:13" x14ac:dyDescent="0.3">
      <c r="A1834" s="8" t="s">
        <v>537</v>
      </c>
      <c r="B1834" s="8">
        <v>34.674999999999997</v>
      </c>
      <c r="C1834" s="8">
        <v>5.71</v>
      </c>
      <c r="D1834" s="8" t="s">
        <v>2382</v>
      </c>
      <c r="E1834" s="8" t="s">
        <v>2380</v>
      </c>
      <c r="F1834" s="8" t="s">
        <v>2380</v>
      </c>
      <c r="G1834" s="8">
        <v>1</v>
      </c>
      <c r="H1834" s="8" t="s">
        <v>2380</v>
      </c>
      <c r="I1834" s="12">
        <f t="shared" si="140"/>
        <v>1</v>
      </c>
      <c r="J1834" s="12" t="str">
        <f t="shared" si="141"/>
        <v>No</v>
      </c>
      <c r="K1834" s="12" t="str">
        <f t="shared" si="142"/>
        <v>Yes</v>
      </c>
      <c r="L1834" s="12" t="str">
        <f t="shared" si="143"/>
        <v>Obesity</v>
      </c>
      <c r="M1834" s="12" t="str">
        <f t="shared" si="144"/>
        <v>Prediabetes</v>
      </c>
    </row>
    <row r="1835" spans="1:13" x14ac:dyDescent="0.3">
      <c r="A1835" s="8" t="s">
        <v>536</v>
      </c>
      <c r="B1835" s="8">
        <v>18.850000000000001</v>
      </c>
      <c r="C1835" s="8">
        <v>6.03</v>
      </c>
      <c r="D1835" s="8" t="s">
        <v>2380</v>
      </c>
      <c r="E1835" s="8" t="s">
        <v>2380</v>
      </c>
      <c r="F1835" s="8" t="s">
        <v>2380</v>
      </c>
      <c r="G1835" s="8">
        <v>1</v>
      </c>
      <c r="H1835" s="8" t="s">
        <v>2380</v>
      </c>
      <c r="I1835" s="12">
        <f t="shared" si="140"/>
        <v>1</v>
      </c>
      <c r="J1835" s="12" t="str">
        <f t="shared" si="141"/>
        <v>No</v>
      </c>
      <c r="K1835" s="12" t="str">
        <f t="shared" si="142"/>
        <v>No</v>
      </c>
      <c r="L1835" s="12" t="str">
        <f t="shared" si="143"/>
        <v>Normal Weight</v>
      </c>
      <c r="M1835" s="12" t="str">
        <f t="shared" si="144"/>
        <v>Prediabetes</v>
      </c>
    </row>
    <row r="1836" spans="1:13" x14ac:dyDescent="0.3">
      <c r="A1836" s="8" t="s">
        <v>534</v>
      </c>
      <c r="B1836" s="8">
        <v>34.130000000000003</v>
      </c>
      <c r="C1836" s="8">
        <v>5.65</v>
      </c>
      <c r="D1836" s="8" t="s">
        <v>2380</v>
      </c>
      <c r="E1836" s="8" t="s">
        <v>2380</v>
      </c>
      <c r="F1836" s="8" t="s">
        <v>2383</v>
      </c>
      <c r="G1836" s="8">
        <v>1</v>
      </c>
      <c r="H1836" s="8" t="s">
        <v>2380</v>
      </c>
      <c r="I1836" s="12">
        <f t="shared" si="140"/>
        <v>1</v>
      </c>
      <c r="J1836" s="12" t="str">
        <f t="shared" si="141"/>
        <v>No</v>
      </c>
      <c r="K1836" s="12" t="str">
        <f t="shared" si="142"/>
        <v>No</v>
      </c>
      <c r="L1836" s="12" t="str">
        <f t="shared" si="143"/>
        <v>Obesity</v>
      </c>
      <c r="M1836" s="12" t="str">
        <f t="shared" si="144"/>
        <v>Normal</v>
      </c>
    </row>
    <row r="1837" spans="1:13" x14ac:dyDescent="0.3">
      <c r="A1837" s="8" t="s">
        <v>533</v>
      </c>
      <c r="B1837" s="8">
        <v>17.34</v>
      </c>
      <c r="C1837" s="8">
        <v>5.05</v>
      </c>
      <c r="D1837" s="8" t="s">
        <v>2380</v>
      </c>
      <c r="E1837" s="8" t="s">
        <v>2380</v>
      </c>
      <c r="F1837" s="8" t="s">
        <v>2380</v>
      </c>
      <c r="G1837" s="8" t="s">
        <v>2381</v>
      </c>
      <c r="H1837" s="8" t="s">
        <v>2380</v>
      </c>
      <c r="I1837" s="12">
        <f t="shared" si="140"/>
        <v>0</v>
      </c>
      <c r="J1837" s="12" t="str">
        <f t="shared" si="141"/>
        <v>No</v>
      </c>
      <c r="K1837" s="12" t="str">
        <f t="shared" si="142"/>
        <v>No</v>
      </c>
      <c r="L1837" s="12" t="str">
        <f t="shared" si="143"/>
        <v>Underweight</v>
      </c>
      <c r="M1837" s="12" t="str">
        <f t="shared" si="144"/>
        <v>Normal</v>
      </c>
    </row>
    <row r="1838" spans="1:13" x14ac:dyDescent="0.3">
      <c r="A1838" s="8" t="s">
        <v>532</v>
      </c>
      <c r="B1838" s="8">
        <v>17.440000000000001</v>
      </c>
      <c r="C1838" s="8">
        <v>6.26</v>
      </c>
      <c r="D1838" s="8" t="s">
        <v>2380</v>
      </c>
      <c r="E1838" s="8" t="s">
        <v>2380</v>
      </c>
      <c r="F1838" s="8" t="s">
        <v>2380</v>
      </c>
      <c r="G1838" s="8" t="s">
        <v>2381</v>
      </c>
      <c r="H1838" s="8" t="s">
        <v>2380</v>
      </c>
      <c r="I1838" s="12">
        <f t="shared" si="140"/>
        <v>0</v>
      </c>
      <c r="J1838" s="12" t="str">
        <f t="shared" si="141"/>
        <v>No</v>
      </c>
      <c r="K1838" s="12" t="str">
        <f t="shared" si="142"/>
        <v>No</v>
      </c>
      <c r="L1838" s="12" t="str">
        <f t="shared" si="143"/>
        <v>Underweight</v>
      </c>
      <c r="M1838" s="12" t="str">
        <f t="shared" si="144"/>
        <v>Prediabetes</v>
      </c>
    </row>
    <row r="1839" spans="1:13" x14ac:dyDescent="0.3">
      <c r="A1839" s="8" t="s">
        <v>531</v>
      </c>
      <c r="B1839" s="8">
        <v>33.659999999999997</v>
      </c>
      <c r="C1839" s="8">
        <v>4.08</v>
      </c>
      <c r="D1839" s="8" t="s">
        <v>2382</v>
      </c>
      <c r="E1839" s="8" t="s">
        <v>2380</v>
      </c>
      <c r="F1839" s="8" t="s">
        <v>2383</v>
      </c>
      <c r="G1839" s="8">
        <v>1</v>
      </c>
      <c r="H1839" s="8" t="s">
        <v>2380</v>
      </c>
      <c r="I1839" s="12">
        <f t="shared" si="140"/>
        <v>1</v>
      </c>
      <c r="J1839" s="12" t="str">
        <f t="shared" si="141"/>
        <v>No</v>
      </c>
      <c r="K1839" s="12" t="str">
        <f t="shared" si="142"/>
        <v>Yes</v>
      </c>
      <c r="L1839" s="12" t="str">
        <f t="shared" si="143"/>
        <v>Obesity</v>
      </c>
      <c r="M1839" s="12" t="str">
        <f t="shared" si="144"/>
        <v>Normal</v>
      </c>
    </row>
    <row r="1840" spans="1:13" x14ac:dyDescent="0.3">
      <c r="A1840" s="8" t="s">
        <v>530</v>
      </c>
      <c r="B1840" s="8">
        <v>21.375</v>
      </c>
      <c r="C1840" s="8">
        <v>6.19</v>
      </c>
      <c r="D1840" s="8" t="s">
        <v>2382</v>
      </c>
      <c r="E1840" s="8" t="s">
        <v>2380</v>
      </c>
      <c r="F1840" s="8" t="s">
        <v>2380</v>
      </c>
      <c r="G1840" s="8">
        <v>1</v>
      </c>
      <c r="H1840" s="8" t="s">
        <v>2380</v>
      </c>
      <c r="I1840" s="12">
        <f t="shared" si="140"/>
        <v>1</v>
      </c>
      <c r="J1840" s="12" t="str">
        <f t="shared" si="141"/>
        <v>No</v>
      </c>
      <c r="K1840" s="12" t="str">
        <f t="shared" si="142"/>
        <v>Yes</v>
      </c>
      <c r="L1840" s="12" t="str">
        <f t="shared" si="143"/>
        <v>Normal Weight</v>
      </c>
      <c r="M1840" s="12" t="str">
        <f t="shared" si="144"/>
        <v>Prediabetes</v>
      </c>
    </row>
    <row r="1841" spans="1:13" x14ac:dyDescent="0.3">
      <c r="A1841" s="8" t="s">
        <v>529</v>
      </c>
      <c r="B1841" s="8">
        <v>27.14</v>
      </c>
      <c r="C1841" s="8">
        <v>6.01</v>
      </c>
      <c r="D1841" s="8" t="s">
        <v>2380</v>
      </c>
      <c r="E1841" s="8" t="s">
        <v>2380</v>
      </c>
      <c r="F1841" s="8" t="s">
        <v>2380</v>
      </c>
      <c r="G1841" s="8">
        <v>1</v>
      </c>
      <c r="H1841" s="8" t="s">
        <v>2380</v>
      </c>
      <c r="I1841" s="12">
        <f t="shared" si="140"/>
        <v>1</v>
      </c>
      <c r="J1841" s="12" t="str">
        <f t="shared" si="141"/>
        <v>No</v>
      </c>
      <c r="K1841" s="12" t="str">
        <f t="shared" si="142"/>
        <v>No</v>
      </c>
      <c r="L1841" s="12" t="str">
        <f t="shared" si="143"/>
        <v>Overweight</v>
      </c>
      <c r="M1841" s="12" t="str">
        <f t="shared" si="144"/>
        <v>Prediabetes</v>
      </c>
    </row>
    <row r="1842" spans="1:13" x14ac:dyDescent="0.3">
      <c r="A1842" s="8" t="s">
        <v>528</v>
      </c>
      <c r="B1842" s="8">
        <v>35.78</v>
      </c>
      <c r="C1842" s="8">
        <v>6.07</v>
      </c>
      <c r="D1842" s="8" t="s">
        <v>2380</v>
      </c>
      <c r="E1842" s="8" t="s">
        <v>2382</v>
      </c>
      <c r="F1842" s="8" t="s">
        <v>2380</v>
      </c>
      <c r="G1842" s="8">
        <v>1</v>
      </c>
      <c r="H1842" s="8" t="s">
        <v>2380</v>
      </c>
      <c r="I1842" s="12">
        <f t="shared" si="140"/>
        <v>1</v>
      </c>
      <c r="J1842" s="12" t="str">
        <f t="shared" si="141"/>
        <v>No</v>
      </c>
      <c r="K1842" s="12" t="str">
        <f t="shared" si="142"/>
        <v>No</v>
      </c>
      <c r="L1842" s="12" t="str">
        <f t="shared" si="143"/>
        <v>Obesity</v>
      </c>
      <c r="M1842" s="12" t="str">
        <f t="shared" si="144"/>
        <v>Prediabetes</v>
      </c>
    </row>
    <row r="1843" spans="1:13" x14ac:dyDescent="0.3">
      <c r="A1843" s="8" t="s">
        <v>527</v>
      </c>
      <c r="B1843" s="8">
        <v>34.96</v>
      </c>
      <c r="C1843" s="8">
        <v>5.63</v>
      </c>
      <c r="D1843" s="8" t="s">
        <v>2380</v>
      </c>
      <c r="E1843" s="8" t="s">
        <v>2380</v>
      </c>
      <c r="F1843" s="8" t="s">
        <v>2380</v>
      </c>
      <c r="G1843" s="8" t="s">
        <v>2381</v>
      </c>
      <c r="H1843" s="8" t="s">
        <v>2380</v>
      </c>
      <c r="I1843" s="12">
        <f t="shared" si="140"/>
        <v>0</v>
      </c>
      <c r="J1843" s="12" t="str">
        <f t="shared" si="141"/>
        <v>No</v>
      </c>
      <c r="K1843" s="12" t="str">
        <f t="shared" si="142"/>
        <v>No</v>
      </c>
      <c r="L1843" s="12" t="str">
        <f t="shared" si="143"/>
        <v>Obesity</v>
      </c>
      <c r="M1843" s="12" t="str">
        <f t="shared" si="144"/>
        <v>Normal</v>
      </c>
    </row>
    <row r="1844" spans="1:13" x14ac:dyDescent="0.3">
      <c r="A1844" s="8" t="s">
        <v>526</v>
      </c>
      <c r="B1844" s="8">
        <v>38.39</v>
      </c>
      <c r="C1844" s="8">
        <v>6.05</v>
      </c>
      <c r="D1844" s="8" t="s">
        <v>2380</v>
      </c>
      <c r="E1844" s="8" t="s">
        <v>2380</v>
      </c>
      <c r="F1844" s="8" t="s">
        <v>2380</v>
      </c>
      <c r="G1844" s="8" t="s">
        <v>2381</v>
      </c>
      <c r="H1844" s="8" t="s">
        <v>2380</v>
      </c>
      <c r="I1844" s="12">
        <f t="shared" si="140"/>
        <v>0</v>
      </c>
      <c r="J1844" s="12" t="str">
        <f t="shared" si="141"/>
        <v>No</v>
      </c>
      <c r="K1844" s="12" t="str">
        <f t="shared" si="142"/>
        <v>No</v>
      </c>
      <c r="L1844" s="12" t="str">
        <f t="shared" si="143"/>
        <v>Obesity</v>
      </c>
      <c r="M1844" s="12" t="str">
        <f t="shared" si="144"/>
        <v>Prediabetes</v>
      </c>
    </row>
    <row r="1845" spans="1:13" x14ac:dyDescent="0.3">
      <c r="A1845" s="8" t="s">
        <v>525</v>
      </c>
      <c r="B1845" s="8">
        <v>33.82</v>
      </c>
      <c r="C1845" s="8">
        <v>4.6500000000000004</v>
      </c>
      <c r="D1845" s="8" t="s">
        <v>2380</v>
      </c>
      <c r="E1845" s="8" t="s">
        <v>2380</v>
      </c>
      <c r="F1845" s="8" t="s">
        <v>2380</v>
      </c>
      <c r="G1845" s="8" t="s">
        <v>2381</v>
      </c>
      <c r="H1845" s="8" t="s">
        <v>2380</v>
      </c>
      <c r="I1845" s="12">
        <f t="shared" si="140"/>
        <v>0</v>
      </c>
      <c r="J1845" s="12" t="str">
        <f t="shared" si="141"/>
        <v>No</v>
      </c>
      <c r="K1845" s="12" t="str">
        <f t="shared" si="142"/>
        <v>No</v>
      </c>
      <c r="L1845" s="12" t="str">
        <f t="shared" si="143"/>
        <v>Obesity</v>
      </c>
      <c r="M1845" s="12" t="str">
        <f t="shared" si="144"/>
        <v>Normal</v>
      </c>
    </row>
    <row r="1846" spans="1:13" x14ac:dyDescent="0.3">
      <c r="A1846" s="8" t="s">
        <v>524</v>
      </c>
      <c r="B1846" s="8">
        <v>27.835000000000001</v>
      </c>
      <c r="C1846" s="8">
        <v>5.37</v>
      </c>
      <c r="D1846" s="8" t="s">
        <v>2380</v>
      </c>
      <c r="E1846" s="8" t="s">
        <v>2380</v>
      </c>
      <c r="F1846" s="8" t="s">
        <v>2380</v>
      </c>
      <c r="G1846" s="8" t="s">
        <v>2381</v>
      </c>
      <c r="H1846" s="8" t="s">
        <v>2380</v>
      </c>
      <c r="I1846" s="12">
        <f t="shared" si="140"/>
        <v>0</v>
      </c>
      <c r="J1846" s="12" t="str">
        <f t="shared" si="141"/>
        <v>No</v>
      </c>
      <c r="K1846" s="12" t="str">
        <f t="shared" si="142"/>
        <v>No</v>
      </c>
      <c r="L1846" s="12" t="str">
        <f t="shared" si="143"/>
        <v>Overweight</v>
      </c>
      <c r="M1846" s="12" t="str">
        <f t="shared" si="144"/>
        <v>Normal</v>
      </c>
    </row>
    <row r="1847" spans="1:13" x14ac:dyDescent="0.3">
      <c r="A1847" s="8" t="s">
        <v>523</v>
      </c>
      <c r="B1847" s="8">
        <v>33</v>
      </c>
      <c r="C1847" s="8">
        <v>5.39</v>
      </c>
      <c r="D1847" s="8" t="s">
        <v>2380</v>
      </c>
      <c r="E1847" s="8" t="s">
        <v>2380</v>
      </c>
      <c r="F1847" s="8" t="s">
        <v>2380</v>
      </c>
      <c r="G1847" s="8" t="s">
        <v>2381</v>
      </c>
      <c r="H1847" s="8" t="s">
        <v>2380</v>
      </c>
      <c r="I1847" s="12">
        <f t="shared" si="140"/>
        <v>0</v>
      </c>
      <c r="J1847" s="12" t="str">
        <f t="shared" si="141"/>
        <v>No</v>
      </c>
      <c r="K1847" s="12" t="str">
        <f t="shared" si="142"/>
        <v>No</v>
      </c>
      <c r="L1847" s="12" t="str">
        <f t="shared" si="143"/>
        <v>Obesity</v>
      </c>
      <c r="M1847" s="12" t="str">
        <f t="shared" si="144"/>
        <v>Normal</v>
      </c>
    </row>
    <row r="1848" spans="1:13" x14ac:dyDescent="0.3">
      <c r="A1848" s="8" t="s">
        <v>522</v>
      </c>
      <c r="B1848" s="8">
        <v>26.885000000000002</v>
      </c>
      <c r="C1848" s="8">
        <v>5.86</v>
      </c>
      <c r="D1848" s="8" t="s">
        <v>2380</v>
      </c>
      <c r="E1848" s="8" t="s">
        <v>2380</v>
      </c>
      <c r="F1848" s="8" t="s">
        <v>2380</v>
      </c>
      <c r="G1848" s="8" t="s">
        <v>2381</v>
      </c>
      <c r="H1848" s="8" t="s">
        <v>2380</v>
      </c>
      <c r="I1848" s="12">
        <f t="shared" si="140"/>
        <v>0</v>
      </c>
      <c r="J1848" s="12" t="str">
        <f t="shared" si="141"/>
        <v>No</v>
      </c>
      <c r="K1848" s="12" t="str">
        <f t="shared" si="142"/>
        <v>No</v>
      </c>
      <c r="L1848" s="12" t="str">
        <f t="shared" si="143"/>
        <v>Overweight</v>
      </c>
      <c r="M1848" s="12" t="str">
        <f t="shared" si="144"/>
        <v>Prediabetes</v>
      </c>
    </row>
    <row r="1849" spans="1:13" x14ac:dyDescent="0.3">
      <c r="A1849" s="8" t="s">
        <v>521</v>
      </c>
      <c r="B1849" s="8">
        <v>29.26</v>
      </c>
      <c r="C1849" s="8">
        <v>4.4400000000000004</v>
      </c>
      <c r="D1849" s="8" t="s">
        <v>2380</v>
      </c>
      <c r="E1849" s="8" t="s">
        <v>2380</v>
      </c>
      <c r="F1849" s="8" t="s">
        <v>2380</v>
      </c>
      <c r="G1849" s="8" t="s">
        <v>2381</v>
      </c>
      <c r="H1849" s="8" t="s">
        <v>2380</v>
      </c>
      <c r="I1849" s="12">
        <f t="shared" si="140"/>
        <v>0</v>
      </c>
      <c r="J1849" s="12" t="str">
        <f t="shared" si="141"/>
        <v>No</v>
      </c>
      <c r="K1849" s="12" t="str">
        <f t="shared" si="142"/>
        <v>No</v>
      </c>
      <c r="L1849" s="12" t="str">
        <f t="shared" si="143"/>
        <v>Overweight</v>
      </c>
      <c r="M1849" s="12" t="str">
        <f t="shared" si="144"/>
        <v>Normal</v>
      </c>
    </row>
    <row r="1850" spans="1:13" x14ac:dyDescent="0.3">
      <c r="A1850" s="8" t="s">
        <v>520</v>
      </c>
      <c r="B1850" s="8">
        <v>26.98</v>
      </c>
      <c r="C1850" s="8">
        <v>4.41</v>
      </c>
      <c r="D1850" s="8" t="s">
        <v>2380</v>
      </c>
      <c r="E1850" s="8" t="s">
        <v>2380</v>
      </c>
      <c r="F1850" s="8" t="s">
        <v>2380</v>
      </c>
      <c r="G1850" s="8" t="s">
        <v>2381</v>
      </c>
      <c r="H1850" s="8" t="s">
        <v>2380</v>
      </c>
      <c r="I1850" s="12">
        <f t="shared" si="140"/>
        <v>0</v>
      </c>
      <c r="J1850" s="12" t="str">
        <f t="shared" si="141"/>
        <v>No</v>
      </c>
      <c r="K1850" s="12" t="str">
        <f t="shared" si="142"/>
        <v>No</v>
      </c>
      <c r="L1850" s="12" t="str">
        <f t="shared" si="143"/>
        <v>Overweight</v>
      </c>
      <c r="M1850" s="12" t="str">
        <f t="shared" si="144"/>
        <v>Normal</v>
      </c>
    </row>
    <row r="1851" spans="1:13" x14ac:dyDescent="0.3">
      <c r="A1851" s="8" t="s">
        <v>519</v>
      </c>
      <c r="B1851" s="8">
        <v>32.11</v>
      </c>
      <c r="C1851" s="8">
        <v>5.19</v>
      </c>
      <c r="D1851" s="8" t="s">
        <v>2380</v>
      </c>
      <c r="E1851" s="8" t="s">
        <v>2380</v>
      </c>
      <c r="F1851" s="8" t="s">
        <v>2383</v>
      </c>
      <c r="G1851" s="8">
        <v>1</v>
      </c>
      <c r="H1851" s="8" t="s">
        <v>2380</v>
      </c>
      <c r="I1851" s="12">
        <f t="shared" si="140"/>
        <v>1</v>
      </c>
      <c r="J1851" s="12" t="str">
        <f t="shared" si="141"/>
        <v>No</v>
      </c>
      <c r="K1851" s="12" t="str">
        <f t="shared" si="142"/>
        <v>No</v>
      </c>
      <c r="L1851" s="12" t="str">
        <f t="shared" si="143"/>
        <v>Obesity</v>
      </c>
      <c r="M1851" s="12" t="str">
        <f t="shared" si="144"/>
        <v>Normal</v>
      </c>
    </row>
    <row r="1852" spans="1:13" x14ac:dyDescent="0.3">
      <c r="A1852" s="8" t="s">
        <v>518</v>
      </c>
      <c r="B1852" s="8">
        <v>31.73</v>
      </c>
      <c r="C1852" s="8">
        <v>5.16</v>
      </c>
      <c r="D1852" s="8" t="s">
        <v>2380</v>
      </c>
      <c r="E1852" s="8" t="s">
        <v>2380</v>
      </c>
      <c r="F1852" s="8" t="s">
        <v>2383</v>
      </c>
      <c r="G1852" s="8">
        <v>1</v>
      </c>
      <c r="H1852" s="8" t="s">
        <v>2380</v>
      </c>
      <c r="I1852" s="12">
        <f t="shared" si="140"/>
        <v>1</v>
      </c>
      <c r="J1852" s="12" t="str">
        <f t="shared" si="141"/>
        <v>No</v>
      </c>
      <c r="K1852" s="12" t="str">
        <f t="shared" si="142"/>
        <v>No</v>
      </c>
      <c r="L1852" s="12" t="str">
        <f t="shared" si="143"/>
        <v>Obesity</v>
      </c>
      <c r="M1852" s="12" t="str">
        <f t="shared" si="144"/>
        <v>Normal</v>
      </c>
    </row>
    <row r="1853" spans="1:13" x14ac:dyDescent="0.3">
      <c r="A1853" s="8" t="s">
        <v>517</v>
      </c>
      <c r="B1853" s="8">
        <v>22.515000000000001</v>
      </c>
      <c r="C1853" s="8">
        <v>4.24</v>
      </c>
      <c r="D1853" s="8" t="s">
        <v>2380</v>
      </c>
      <c r="E1853" s="8" t="s">
        <v>2380</v>
      </c>
      <c r="F1853" s="8" t="s">
        <v>2380</v>
      </c>
      <c r="G1853" s="8" t="s">
        <v>2381</v>
      </c>
      <c r="H1853" s="8" t="s">
        <v>2380</v>
      </c>
      <c r="I1853" s="12">
        <f t="shared" si="140"/>
        <v>0</v>
      </c>
      <c r="J1853" s="12" t="str">
        <f t="shared" si="141"/>
        <v>No</v>
      </c>
      <c r="K1853" s="12" t="str">
        <f t="shared" si="142"/>
        <v>No</v>
      </c>
      <c r="L1853" s="12" t="str">
        <f t="shared" si="143"/>
        <v>Normal Weight</v>
      </c>
      <c r="M1853" s="12" t="str">
        <f t="shared" si="144"/>
        <v>Normal</v>
      </c>
    </row>
    <row r="1854" spans="1:13" x14ac:dyDescent="0.3">
      <c r="A1854" s="8" t="s">
        <v>515</v>
      </c>
      <c r="B1854" s="8">
        <v>25.9</v>
      </c>
      <c r="C1854" s="8">
        <v>5.45</v>
      </c>
      <c r="D1854" s="8" t="s">
        <v>2380</v>
      </c>
      <c r="E1854" s="8" t="s">
        <v>2380</v>
      </c>
      <c r="F1854" s="8" t="s">
        <v>2380</v>
      </c>
      <c r="G1854" s="8">
        <v>1</v>
      </c>
      <c r="H1854" s="8" t="s">
        <v>2380</v>
      </c>
      <c r="I1854" s="12">
        <f t="shared" si="140"/>
        <v>1</v>
      </c>
      <c r="J1854" s="12" t="str">
        <f t="shared" si="141"/>
        <v>No</v>
      </c>
      <c r="K1854" s="12" t="str">
        <f t="shared" si="142"/>
        <v>No</v>
      </c>
      <c r="L1854" s="12" t="str">
        <f t="shared" si="143"/>
        <v>Overweight</v>
      </c>
      <c r="M1854" s="12" t="str">
        <f t="shared" si="144"/>
        <v>Normal</v>
      </c>
    </row>
    <row r="1855" spans="1:13" x14ac:dyDescent="0.3">
      <c r="A1855" s="8" t="s">
        <v>514</v>
      </c>
      <c r="B1855" s="8">
        <v>27.72</v>
      </c>
      <c r="C1855" s="8">
        <v>5.03</v>
      </c>
      <c r="D1855" s="8" t="s">
        <v>2382</v>
      </c>
      <c r="E1855" s="8" t="s">
        <v>2380</v>
      </c>
      <c r="F1855" s="8" t="s">
        <v>2380</v>
      </c>
      <c r="G1855" s="8">
        <v>1</v>
      </c>
      <c r="H1855" s="8" t="s">
        <v>2380</v>
      </c>
      <c r="I1855" s="12">
        <f t="shared" si="140"/>
        <v>1</v>
      </c>
      <c r="J1855" s="12" t="str">
        <f t="shared" si="141"/>
        <v>No</v>
      </c>
      <c r="K1855" s="12" t="str">
        <f t="shared" si="142"/>
        <v>Yes</v>
      </c>
      <c r="L1855" s="12" t="str">
        <f t="shared" si="143"/>
        <v>Overweight</v>
      </c>
      <c r="M1855" s="12" t="str">
        <f t="shared" si="144"/>
        <v>Normal</v>
      </c>
    </row>
    <row r="1856" spans="1:13" x14ac:dyDescent="0.3">
      <c r="A1856" s="8" t="s">
        <v>513</v>
      </c>
      <c r="B1856" s="8">
        <v>31.5</v>
      </c>
      <c r="C1856" s="8">
        <v>9.6199999999999992</v>
      </c>
      <c r="D1856" s="8" t="s">
        <v>2382</v>
      </c>
      <c r="E1856" s="8" t="s">
        <v>2380</v>
      </c>
      <c r="F1856" s="8" t="s">
        <v>2380</v>
      </c>
      <c r="G1856" s="8">
        <v>1</v>
      </c>
      <c r="H1856" s="8" t="s">
        <v>2380</v>
      </c>
      <c r="I1856" s="12">
        <f t="shared" si="140"/>
        <v>1</v>
      </c>
      <c r="J1856" s="12" t="str">
        <f t="shared" si="141"/>
        <v>No</v>
      </c>
      <c r="K1856" s="12" t="str">
        <f t="shared" si="142"/>
        <v>Yes</v>
      </c>
      <c r="L1856" s="12" t="str">
        <f t="shared" si="143"/>
        <v>Obesity</v>
      </c>
      <c r="M1856" s="12" t="str">
        <f t="shared" si="144"/>
        <v>Diabetes</v>
      </c>
    </row>
    <row r="1857" spans="1:13" x14ac:dyDescent="0.3">
      <c r="A1857" s="8" t="s">
        <v>512</v>
      </c>
      <c r="B1857" s="8">
        <v>29.7</v>
      </c>
      <c r="C1857" s="8">
        <v>6.77</v>
      </c>
      <c r="D1857" s="8" t="s">
        <v>2382</v>
      </c>
      <c r="E1857" s="8" t="s">
        <v>2380</v>
      </c>
      <c r="F1857" s="8" t="s">
        <v>2380</v>
      </c>
      <c r="G1857" s="8">
        <v>1</v>
      </c>
      <c r="H1857" s="8" t="s">
        <v>2380</v>
      </c>
      <c r="I1857" s="12">
        <f t="shared" si="140"/>
        <v>1</v>
      </c>
      <c r="J1857" s="12" t="str">
        <f t="shared" si="141"/>
        <v>No</v>
      </c>
      <c r="K1857" s="12" t="str">
        <f t="shared" si="142"/>
        <v>Yes</v>
      </c>
      <c r="L1857" s="12" t="str">
        <f t="shared" si="143"/>
        <v>Overweight</v>
      </c>
      <c r="M1857" s="12" t="str">
        <f t="shared" si="144"/>
        <v>Diabetes</v>
      </c>
    </row>
    <row r="1858" spans="1:13" x14ac:dyDescent="0.3">
      <c r="A1858" s="8" t="s">
        <v>511</v>
      </c>
      <c r="B1858" s="8">
        <v>21.26</v>
      </c>
      <c r="C1858" s="8">
        <v>5.36</v>
      </c>
      <c r="D1858" s="8" t="s">
        <v>2382</v>
      </c>
      <c r="E1858" s="8" t="s">
        <v>2380</v>
      </c>
      <c r="F1858" s="8" t="s">
        <v>2380</v>
      </c>
      <c r="G1858" s="8">
        <v>1</v>
      </c>
      <c r="H1858" s="8" t="s">
        <v>2380</v>
      </c>
      <c r="I1858" s="12">
        <f t="shared" si="140"/>
        <v>1</v>
      </c>
      <c r="J1858" s="12" t="str">
        <f t="shared" si="141"/>
        <v>No</v>
      </c>
      <c r="K1858" s="12" t="str">
        <f t="shared" si="142"/>
        <v>Yes</v>
      </c>
      <c r="L1858" s="12" t="str">
        <f t="shared" si="143"/>
        <v>Normal Weight</v>
      </c>
      <c r="M1858" s="12" t="str">
        <f t="shared" si="144"/>
        <v>Normal</v>
      </c>
    </row>
    <row r="1859" spans="1:13" x14ac:dyDescent="0.3">
      <c r="A1859" s="8" t="s">
        <v>510</v>
      </c>
      <c r="B1859" s="8">
        <v>17.09</v>
      </c>
      <c r="C1859" s="8">
        <v>5.69</v>
      </c>
      <c r="D1859" s="8" t="s">
        <v>2380</v>
      </c>
      <c r="E1859" s="8" t="s">
        <v>2380</v>
      </c>
      <c r="F1859" s="8" t="s">
        <v>2380</v>
      </c>
      <c r="G1859" s="8" t="s">
        <v>2381</v>
      </c>
      <c r="H1859" s="8" t="s">
        <v>2380</v>
      </c>
      <c r="I1859" s="12">
        <f t="shared" ref="I1859:I1922" si="145">IF(G1859="No major surgery",0,G1859)</f>
        <v>0</v>
      </c>
      <c r="J1859" s="12" t="str">
        <f t="shared" ref="J1859:J1922" si="146">PROPER(H1859)</f>
        <v>No</v>
      </c>
      <c r="K1859" s="12" t="str">
        <f t="shared" ref="K1859:K1922" si="147">PROPER(D1859)</f>
        <v>No</v>
      </c>
      <c r="L1859" s="12" t="str">
        <f t="shared" ref="L1859:L1922" si="148">IF(B1859&lt;18.5,"Underweight",IF(B1859&lt;25,"Normal Weight",IF(B1859&lt;30,"Overweight","Obesity")))</f>
        <v>Underweight</v>
      </c>
      <c r="M1859" s="12" t="str">
        <f t="shared" ref="M1859:M1922" si="149">IF(C1859&lt;5.7,"Normal",IF(C1859&lt;6.5,"Prediabetes","Diabetes"))</f>
        <v>Normal</v>
      </c>
    </row>
    <row r="1860" spans="1:13" x14ac:dyDescent="0.3">
      <c r="A1860" s="8" t="s">
        <v>509</v>
      </c>
      <c r="B1860" s="8">
        <v>24.3</v>
      </c>
      <c r="C1860" s="8">
        <v>4.9000000000000004</v>
      </c>
      <c r="D1860" s="8" t="s">
        <v>2382</v>
      </c>
      <c r="E1860" s="8" t="s">
        <v>2380</v>
      </c>
      <c r="F1860" s="8" t="s">
        <v>2383</v>
      </c>
      <c r="G1860" s="8">
        <v>1</v>
      </c>
      <c r="H1860" s="8" t="s">
        <v>2380</v>
      </c>
      <c r="I1860" s="12">
        <f t="shared" si="145"/>
        <v>1</v>
      </c>
      <c r="J1860" s="12" t="str">
        <f t="shared" si="146"/>
        <v>No</v>
      </c>
      <c r="K1860" s="12" t="str">
        <f t="shared" si="147"/>
        <v>Yes</v>
      </c>
      <c r="L1860" s="12" t="str">
        <f t="shared" si="148"/>
        <v>Normal Weight</v>
      </c>
      <c r="M1860" s="12" t="str">
        <f t="shared" si="149"/>
        <v>Normal</v>
      </c>
    </row>
    <row r="1861" spans="1:13" x14ac:dyDescent="0.3">
      <c r="A1861" s="8" t="s">
        <v>508</v>
      </c>
      <c r="B1861" s="8">
        <v>29.734999999999999</v>
      </c>
      <c r="C1861" s="8">
        <v>5.78</v>
      </c>
      <c r="D1861" s="8" t="s">
        <v>2380</v>
      </c>
      <c r="E1861" s="8" t="s">
        <v>2380</v>
      </c>
      <c r="F1861" s="8" t="s">
        <v>2380</v>
      </c>
      <c r="G1861" s="8" t="s">
        <v>2381</v>
      </c>
      <c r="H1861" s="8" t="s">
        <v>2380</v>
      </c>
      <c r="I1861" s="12">
        <f t="shared" si="145"/>
        <v>0</v>
      </c>
      <c r="J1861" s="12" t="str">
        <f t="shared" si="146"/>
        <v>No</v>
      </c>
      <c r="K1861" s="12" t="str">
        <f t="shared" si="147"/>
        <v>No</v>
      </c>
      <c r="L1861" s="12" t="str">
        <f t="shared" si="148"/>
        <v>Overweight</v>
      </c>
      <c r="M1861" s="12" t="str">
        <f t="shared" si="149"/>
        <v>Prediabetes</v>
      </c>
    </row>
    <row r="1862" spans="1:13" x14ac:dyDescent="0.3">
      <c r="A1862" s="8" t="s">
        <v>507</v>
      </c>
      <c r="B1862" s="8">
        <v>29.26</v>
      </c>
      <c r="C1862" s="8">
        <v>4.7</v>
      </c>
      <c r="D1862" s="8" t="s">
        <v>2380</v>
      </c>
      <c r="E1862" s="8" t="s">
        <v>2380</v>
      </c>
      <c r="F1862" s="8" t="s">
        <v>2380</v>
      </c>
      <c r="G1862" s="8" t="s">
        <v>2381</v>
      </c>
      <c r="H1862" s="8" t="s">
        <v>2380</v>
      </c>
      <c r="I1862" s="12">
        <f t="shared" si="145"/>
        <v>0</v>
      </c>
      <c r="J1862" s="12" t="str">
        <f t="shared" si="146"/>
        <v>No</v>
      </c>
      <c r="K1862" s="12" t="str">
        <f t="shared" si="147"/>
        <v>No</v>
      </c>
      <c r="L1862" s="12" t="str">
        <f t="shared" si="148"/>
        <v>Overweight</v>
      </c>
      <c r="M1862" s="12" t="str">
        <f t="shared" si="149"/>
        <v>Normal</v>
      </c>
    </row>
    <row r="1863" spans="1:13" x14ac:dyDescent="0.3">
      <c r="A1863" s="8" t="s">
        <v>506</v>
      </c>
      <c r="B1863" s="8">
        <v>33</v>
      </c>
      <c r="C1863" s="8">
        <v>6.28</v>
      </c>
      <c r="D1863" s="8" t="s">
        <v>2380</v>
      </c>
      <c r="E1863" s="8" t="s">
        <v>2380</v>
      </c>
      <c r="F1863" s="8" t="s">
        <v>2380</v>
      </c>
      <c r="G1863" s="8" t="s">
        <v>2381</v>
      </c>
      <c r="H1863" s="8" t="s">
        <v>2380</v>
      </c>
      <c r="I1863" s="12">
        <f t="shared" si="145"/>
        <v>0</v>
      </c>
      <c r="J1863" s="12" t="str">
        <f t="shared" si="146"/>
        <v>No</v>
      </c>
      <c r="K1863" s="12" t="str">
        <f t="shared" si="147"/>
        <v>No</v>
      </c>
      <c r="L1863" s="12" t="str">
        <f t="shared" si="148"/>
        <v>Obesity</v>
      </c>
      <c r="M1863" s="12" t="str">
        <f t="shared" si="149"/>
        <v>Prediabetes</v>
      </c>
    </row>
    <row r="1864" spans="1:13" x14ac:dyDescent="0.3">
      <c r="A1864" s="8" t="s">
        <v>505</v>
      </c>
      <c r="B1864" s="8">
        <v>31.065000000000001</v>
      </c>
      <c r="C1864" s="8">
        <v>4.2300000000000004</v>
      </c>
      <c r="D1864" s="8" t="s">
        <v>2380</v>
      </c>
      <c r="E1864" s="8" t="s">
        <v>2380</v>
      </c>
      <c r="F1864" s="8" t="s">
        <v>2380</v>
      </c>
      <c r="G1864" s="8" t="s">
        <v>2381</v>
      </c>
      <c r="H1864" s="8" t="s">
        <v>2380</v>
      </c>
      <c r="I1864" s="12">
        <f t="shared" si="145"/>
        <v>0</v>
      </c>
      <c r="J1864" s="12" t="str">
        <f t="shared" si="146"/>
        <v>No</v>
      </c>
      <c r="K1864" s="12" t="str">
        <f t="shared" si="147"/>
        <v>No</v>
      </c>
      <c r="L1864" s="12" t="str">
        <f t="shared" si="148"/>
        <v>Obesity</v>
      </c>
      <c r="M1864" s="12" t="str">
        <f t="shared" si="149"/>
        <v>Normal</v>
      </c>
    </row>
    <row r="1865" spans="1:13" x14ac:dyDescent="0.3">
      <c r="A1865" s="8" t="s">
        <v>504</v>
      </c>
      <c r="B1865" s="8">
        <v>26.51</v>
      </c>
      <c r="C1865" s="8">
        <v>6.17</v>
      </c>
      <c r="D1865" s="8" t="s">
        <v>2380</v>
      </c>
      <c r="E1865" s="8" t="s">
        <v>2380</v>
      </c>
      <c r="F1865" s="8" t="s">
        <v>2380</v>
      </c>
      <c r="G1865" s="8" t="s">
        <v>2381</v>
      </c>
      <c r="H1865" s="8" t="s">
        <v>2380</v>
      </c>
      <c r="I1865" s="12">
        <f t="shared" si="145"/>
        <v>0</v>
      </c>
      <c r="J1865" s="12" t="str">
        <f t="shared" si="146"/>
        <v>No</v>
      </c>
      <c r="K1865" s="12" t="str">
        <f t="shared" si="147"/>
        <v>No</v>
      </c>
      <c r="L1865" s="12" t="str">
        <f t="shared" si="148"/>
        <v>Overweight</v>
      </c>
      <c r="M1865" s="12" t="str">
        <f t="shared" si="149"/>
        <v>Prediabetes</v>
      </c>
    </row>
    <row r="1866" spans="1:13" x14ac:dyDescent="0.3">
      <c r="A1866" s="8" t="s">
        <v>503</v>
      </c>
      <c r="B1866" s="8">
        <v>28.88</v>
      </c>
      <c r="C1866" s="8">
        <v>4.96</v>
      </c>
      <c r="D1866" s="8" t="s">
        <v>2380</v>
      </c>
      <c r="E1866" s="8" t="s">
        <v>2380</v>
      </c>
      <c r="F1866" s="8" t="s">
        <v>2380</v>
      </c>
      <c r="G1866" s="8" t="s">
        <v>2381</v>
      </c>
      <c r="H1866" s="8" t="s">
        <v>2380</v>
      </c>
      <c r="I1866" s="12">
        <f t="shared" si="145"/>
        <v>0</v>
      </c>
      <c r="J1866" s="12" t="str">
        <f t="shared" si="146"/>
        <v>No</v>
      </c>
      <c r="K1866" s="12" t="str">
        <f t="shared" si="147"/>
        <v>No</v>
      </c>
      <c r="L1866" s="12" t="str">
        <f t="shared" si="148"/>
        <v>Overweight</v>
      </c>
      <c r="M1866" s="12" t="str">
        <f t="shared" si="149"/>
        <v>Normal</v>
      </c>
    </row>
    <row r="1867" spans="1:13" x14ac:dyDescent="0.3">
      <c r="A1867" s="8" t="s">
        <v>502</v>
      </c>
      <c r="B1867" s="8">
        <v>35.814999999999998</v>
      </c>
      <c r="C1867" s="8">
        <v>5.1100000000000003</v>
      </c>
      <c r="D1867" s="8" t="s">
        <v>2382</v>
      </c>
      <c r="E1867" s="8" t="s">
        <v>2380</v>
      </c>
      <c r="F1867" s="8" t="s">
        <v>2380</v>
      </c>
      <c r="G1867" s="8">
        <v>1</v>
      </c>
      <c r="H1867" s="8" t="s">
        <v>2380</v>
      </c>
      <c r="I1867" s="12">
        <f t="shared" si="145"/>
        <v>1</v>
      </c>
      <c r="J1867" s="12" t="str">
        <f t="shared" si="146"/>
        <v>No</v>
      </c>
      <c r="K1867" s="12" t="str">
        <f t="shared" si="147"/>
        <v>Yes</v>
      </c>
      <c r="L1867" s="12" t="str">
        <f t="shared" si="148"/>
        <v>Obesity</v>
      </c>
      <c r="M1867" s="12" t="str">
        <f t="shared" si="149"/>
        <v>Normal</v>
      </c>
    </row>
    <row r="1868" spans="1:13" x14ac:dyDescent="0.3">
      <c r="A1868" s="8" t="s">
        <v>501</v>
      </c>
      <c r="B1868" s="8">
        <v>21.28</v>
      </c>
      <c r="C1868" s="8">
        <v>4.05</v>
      </c>
      <c r="D1868" s="8" t="s">
        <v>2380</v>
      </c>
      <c r="E1868" s="8" t="s">
        <v>2382</v>
      </c>
      <c r="F1868" s="8" t="s">
        <v>2380</v>
      </c>
      <c r="G1868" s="8">
        <v>1</v>
      </c>
      <c r="H1868" s="8" t="s">
        <v>2380</v>
      </c>
      <c r="I1868" s="12">
        <f t="shared" si="145"/>
        <v>1</v>
      </c>
      <c r="J1868" s="12" t="str">
        <f t="shared" si="146"/>
        <v>No</v>
      </c>
      <c r="K1868" s="12" t="str">
        <f t="shared" si="147"/>
        <v>No</v>
      </c>
      <c r="L1868" s="12" t="str">
        <f t="shared" si="148"/>
        <v>Normal Weight</v>
      </c>
      <c r="M1868" s="12" t="str">
        <f t="shared" si="149"/>
        <v>Normal</v>
      </c>
    </row>
    <row r="1869" spans="1:13" x14ac:dyDescent="0.3">
      <c r="A1869" s="8" t="s">
        <v>500</v>
      </c>
      <c r="B1869" s="8">
        <v>33.81</v>
      </c>
      <c r="C1869" s="8">
        <v>6.49</v>
      </c>
      <c r="D1869" s="8" t="s">
        <v>2380</v>
      </c>
      <c r="E1869" s="8" t="s">
        <v>2380</v>
      </c>
      <c r="F1869" s="8" t="s">
        <v>2383</v>
      </c>
      <c r="G1869" s="8">
        <v>1</v>
      </c>
      <c r="H1869" s="8" t="s">
        <v>2380</v>
      </c>
      <c r="I1869" s="12">
        <f t="shared" si="145"/>
        <v>1</v>
      </c>
      <c r="J1869" s="12" t="str">
        <f t="shared" si="146"/>
        <v>No</v>
      </c>
      <c r="K1869" s="12" t="str">
        <f t="shared" si="147"/>
        <v>No</v>
      </c>
      <c r="L1869" s="12" t="str">
        <f t="shared" si="148"/>
        <v>Obesity</v>
      </c>
      <c r="M1869" s="12" t="str">
        <f t="shared" si="149"/>
        <v>Prediabetes</v>
      </c>
    </row>
    <row r="1870" spans="1:13" x14ac:dyDescent="0.3">
      <c r="A1870" s="8" t="s">
        <v>499</v>
      </c>
      <c r="B1870" s="8">
        <v>44.22</v>
      </c>
      <c r="C1870" s="8">
        <v>4.1900000000000004</v>
      </c>
      <c r="D1870" s="8" t="s">
        <v>2380</v>
      </c>
      <c r="E1870" s="8" t="s">
        <v>2380</v>
      </c>
      <c r="F1870" s="8" t="s">
        <v>2380</v>
      </c>
      <c r="G1870" s="8">
        <v>1</v>
      </c>
      <c r="H1870" s="8" t="s">
        <v>2380</v>
      </c>
      <c r="I1870" s="12">
        <f t="shared" si="145"/>
        <v>1</v>
      </c>
      <c r="J1870" s="12" t="str">
        <f t="shared" si="146"/>
        <v>No</v>
      </c>
      <c r="K1870" s="12" t="str">
        <f t="shared" si="147"/>
        <v>No</v>
      </c>
      <c r="L1870" s="12" t="str">
        <f t="shared" si="148"/>
        <v>Obesity</v>
      </c>
      <c r="M1870" s="12" t="str">
        <f t="shared" si="149"/>
        <v>Normal</v>
      </c>
    </row>
    <row r="1871" spans="1:13" x14ac:dyDescent="0.3">
      <c r="A1871" s="8" t="s">
        <v>498</v>
      </c>
      <c r="B1871" s="8">
        <v>15.46</v>
      </c>
      <c r="C1871" s="8">
        <v>4.99</v>
      </c>
      <c r="D1871" s="8" t="s">
        <v>2382</v>
      </c>
      <c r="E1871" s="8" t="s">
        <v>2380</v>
      </c>
      <c r="F1871" s="8" t="s">
        <v>2383</v>
      </c>
      <c r="G1871" s="8">
        <v>1</v>
      </c>
      <c r="H1871" s="8" t="s">
        <v>2380</v>
      </c>
      <c r="I1871" s="12">
        <f t="shared" si="145"/>
        <v>1</v>
      </c>
      <c r="J1871" s="12" t="str">
        <f t="shared" si="146"/>
        <v>No</v>
      </c>
      <c r="K1871" s="12" t="str">
        <f t="shared" si="147"/>
        <v>Yes</v>
      </c>
      <c r="L1871" s="12" t="str">
        <f t="shared" si="148"/>
        <v>Underweight</v>
      </c>
      <c r="M1871" s="12" t="str">
        <f t="shared" si="149"/>
        <v>Normal</v>
      </c>
    </row>
    <row r="1872" spans="1:13" x14ac:dyDescent="0.3">
      <c r="A1872" s="8" t="s">
        <v>497</v>
      </c>
      <c r="B1872" s="8">
        <v>30.3</v>
      </c>
      <c r="C1872" s="8">
        <v>4.7699999999999996</v>
      </c>
      <c r="D1872" s="8" t="s">
        <v>2382</v>
      </c>
      <c r="E1872" s="8" t="s">
        <v>2380</v>
      </c>
      <c r="F1872" s="8" t="s">
        <v>2380</v>
      </c>
      <c r="G1872" s="8">
        <v>1</v>
      </c>
      <c r="H1872" s="8" t="s">
        <v>2380</v>
      </c>
      <c r="I1872" s="12">
        <f t="shared" si="145"/>
        <v>1</v>
      </c>
      <c r="J1872" s="12" t="str">
        <f t="shared" si="146"/>
        <v>No</v>
      </c>
      <c r="K1872" s="12" t="str">
        <f t="shared" si="147"/>
        <v>Yes</v>
      </c>
      <c r="L1872" s="12" t="str">
        <f t="shared" si="148"/>
        <v>Obesity</v>
      </c>
      <c r="M1872" s="12" t="str">
        <f t="shared" si="149"/>
        <v>Normal</v>
      </c>
    </row>
    <row r="1873" spans="1:13" x14ac:dyDescent="0.3">
      <c r="A1873" s="8" t="s">
        <v>496</v>
      </c>
      <c r="B1873" s="8">
        <v>16.670000000000002</v>
      </c>
      <c r="C1873" s="8">
        <v>5.46</v>
      </c>
      <c r="D1873" s="8" t="s">
        <v>2380</v>
      </c>
      <c r="E1873" s="8" t="s">
        <v>2380</v>
      </c>
      <c r="F1873" s="8" t="s">
        <v>2380</v>
      </c>
      <c r="G1873" s="8" t="s">
        <v>2381</v>
      </c>
      <c r="H1873" s="8" t="s">
        <v>2380</v>
      </c>
      <c r="I1873" s="12">
        <f t="shared" si="145"/>
        <v>0</v>
      </c>
      <c r="J1873" s="12" t="str">
        <f t="shared" si="146"/>
        <v>No</v>
      </c>
      <c r="K1873" s="12" t="str">
        <f t="shared" si="147"/>
        <v>No</v>
      </c>
      <c r="L1873" s="12" t="str">
        <f t="shared" si="148"/>
        <v>Underweight</v>
      </c>
      <c r="M1873" s="12" t="str">
        <f t="shared" si="149"/>
        <v>Normal</v>
      </c>
    </row>
    <row r="1874" spans="1:13" x14ac:dyDescent="0.3">
      <c r="A1874" s="8" t="s">
        <v>495</v>
      </c>
      <c r="B1874" s="8">
        <v>28.594999999999999</v>
      </c>
      <c r="C1874" s="8">
        <v>5.43</v>
      </c>
      <c r="D1874" s="8" t="s">
        <v>2380</v>
      </c>
      <c r="E1874" s="8" t="s">
        <v>2380</v>
      </c>
      <c r="F1874" s="8" t="s">
        <v>2380</v>
      </c>
      <c r="G1874" s="8" t="s">
        <v>2381</v>
      </c>
      <c r="H1874" s="8" t="s">
        <v>2380</v>
      </c>
      <c r="I1874" s="12">
        <f t="shared" si="145"/>
        <v>0</v>
      </c>
      <c r="J1874" s="12" t="str">
        <f t="shared" si="146"/>
        <v>No</v>
      </c>
      <c r="K1874" s="12" t="str">
        <f t="shared" si="147"/>
        <v>No</v>
      </c>
      <c r="L1874" s="12" t="str">
        <f t="shared" si="148"/>
        <v>Overweight</v>
      </c>
      <c r="M1874" s="12" t="str">
        <f t="shared" si="149"/>
        <v>Normal</v>
      </c>
    </row>
    <row r="1875" spans="1:13" x14ac:dyDescent="0.3">
      <c r="A1875" s="8" t="s">
        <v>494</v>
      </c>
      <c r="B1875" s="8">
        <v>25.934999999999999</v>
      </c>
      <c r="C1875" s="8">
        <v>4.29</v>
      </c>
      <c r="D1875" s="8" t="s">
        <v>2380</v>
      </c>
      <c r="E1875" s="8" t="s">
        <v>2380</v>
      </c>
      <c r="F1875" s="8" t="s">
        <v>2380</v>
      </c>
      <c r="G1875" s="8" t="s">
        <v>2381</v>
      </c>
      <c r="H1875" s="8" t="s">
        <v>2380</v>
      </c>
      <c r="I1875" s="12">
        <f t="shared" si="145"/>
        <v>0</v>
      </c>
      <c r="J1875" s="12" t="str">
        <f t="shared" si="146"/>
        <v>No</v>
      </c>
      <c r="K1875" s="12" t="str">
        <f t="shared" si="147"/>
        <v>No</v>
      </c>
      <c r="L1875" s="12" t="str">
        <f t="shared" si="148"/>
        <v>Overweight</v>
      </c>
      <c r="M1875" s="12" t="str">
        <f t="shared" si="149"/>
        <v>Normal</v>
      </c>
    </row>
    <row r="1876" spans="1:13" x14ac:dyDescent="0.3">
      <c r="A1876" s="8" t="s">
        <v>493</v>
      </c>
      <c r="B1876" s="8">
        <v>27.645</v>
      </c>
      <c r="C1876" s="8">
        <v>5.25</v>
      </c>
      <c r="D1876" s="8" t="s">
        <v>2380</v>
      </c>
      <c r="E1876" s="8" t="s">
        <v>2380</v>
      </c>
      <c r="F1876" s="8" t="s">
        <v>2380</v>
      </c>
      <c r="G1876" s="8">
        <v>1</v>
      </c>
      <c r="H1876" s="8" t="s">
        <v>2380</v>
      </c>
      <c r="I1876" s="12">
        <f t="shared" si="145"/>
        <v>1</v>
      </c>
      <c r="J1876" s="12" t="str">
        <f t="shared" si="146"/>
        <v>No</v>
      </c>
      <c r="K1876" s="12" t="str">
        <f t="shared" si="147"/>
        <v>No</v>
      </c>
      <c r="L1876" s="12" t="str">
        <f t="shared" si="148"/>
        <v>Overweight</v>
      </c>
      <c r="M1876" s="12" t="str">
        <f t="shared" si="149"/>
        <v>Normal</v>
      </c>
    </row>
    <row r="1877" spans="1:13" x14ac:dyDescent="0.3">
      <c r="A1877" s="8" t="s">
        <v>492</v>
      </c>
      <c r="B1877" s="8">
        <v>30.1</v>
      </c>
      <c r="C1877" s="8">
        <v>4.04</v>
      </c>
      <c r="D1877" s="8" t="s">
        <v>2380</v>
      </c>
      <c r="E1877" s="8" t="s">
        <v>2380</v>
      </c>
      <c r="F1877" s="8" t="s">
        <v>2380</v>
      </c>
      <c r="G1877" s="8">
        <v>1</v>
      </c>
      <c r="H1877" s="8" t="s">
        <v>2380</v>
      </c>
      <c r="I1877" s="12">
        <f t="shared" si="145"/>
        <v>1</v>
      </c>
      <c r="J1877" s="12" t="str">
        <f t="shared" si="146"/>
        <v>No</v>
      </c>
      <c r="K1877" s="12" t="str">
        <f t="shared" si="147"/>
        <v>No</v>
      </c>
      <c r="L1877" s="12" t="str">
        <f t="shared" si="148"/>
        <v>Obesity</v>
      </c>
      <c r="M1877" s="12" t="str">
        <f t="shared" si="149"/>
        <v>Normal</v>
      </c>
    </row>
    <row r="1878" spans="1:13" x14ac:dyDescent="0.3">
      <c r="A1878" s="8" t="s">
        <v>491</v>
      </c>
      <c r="B1878" s="8">
        <v>26.79</v>
      </c>
      <c r="C1878" s="8">
        <v>5</v>
      </c>
      <c r="D1878" s="8" t="s">
        <v>2382</v>
      </c>
      <c r="E1878" s="8" t="s">
        <v>2380</v>
      </c>
      <c r="F1878" s="8" t="s">
        <v>2383</v>
      </c>
      <c r="G1878" s="8">
        <v>1</v>
      </c>
      <c r="H1878" s="8" t="s">
        <v>2380</v>
      </c>
      <c r="I1878" s="12">
        <f t="shared" si="145"/>
        <v>1</v>
      </c>
      <c r="J1878" s="12" t="str">
        <f t="shared" si="146"/>
        <v>No</v>
      </c>
      <c r="K1878" s="12" t="str">
        <f t="shared" si="147"/>
        <v>Yes</v>
      </c>
      <c r="L1878" s="12" t="str">
        <f t="shared" si="148"/>
        <v>Overweight</v>
      </c>
      <c r="M1878" s="12" t="str">
        <f t="shared" si="149"/>
        <v>Normal</v>
      </c>
    </row>
    <row r="1879" spans="1:13" x14ac:dyDescent="0.3">
      <c r="A1879" s="8" t="s">
        <v>490</v>
      </c>
      <c r="B1879" s="8">
        <v>27.1</v>
      </c>
      <c r="C1879" s="8">
        <v>4.01</v>
      </c>
      <c r="D1879" s="8" t="s">
        <v>2382</v>
      </c>
      <c r="E1879" s="8" t="s">
        <v>2380</v>
      </c>
      <c r="F1879" s="8" t="s">
        <v>2380</v>
      </c>
      <c r="G1879" s="8">
        <v>1</v>
      </c>
      <c r="H1879" s="8" t="s">
        <v>2380</v>
      </c>
      <c r="I1879" s="12">
        <f t="shared" si="145"/>
        <v>1</v>
      </c>
      <c r="J1879" s="12" t="str">
        <f t="shared" si="146"/>
        <v>No</v>
      </c>
      <c r="K1879" s="12" t="str">
        <f t="shared" si="147"/>
        <v>Yes</v>
      </c>
      <c r="L1879" s="12" t="str">
        <f t="shared" si="148"/>
        <v>Overweight</v>
      </c>
      <c r="M1879" s="12" t="str">
        <f t="shared" si="149"/>
        <v>Normal</v>
      </c>
    </row>
    <row r="1880" spans="1:13" x14ac:dyDescent="0.3">
      <c r="A1880" s="8" t="s">
        <v>489</v>
      </c>
      <c r="B1880" s="8">
        <v>24.31</v>
      </c>
      <c r="C1880" s="8">
        <v>5.4</v>
      </c>
      <c r="D1880" s="8" t="s">
        <v>2380</v>
      </c>
      <c r="E1880" s="8" t="s">
        <v>2380</v>
      </c>
      <c r="F1880" s="8" t="s">
        <v>2380</v>
      </c>
      <c r="G1880" s="8" t="s">
        <v>2381</v>
      </c>
      <c r="H1880" s="8" t="s">
        <v>2380</v>
      </c>
      <c r="I1880" s="12">
        <f t="shared" si="145"/>
        <v>0</v>
      </c>
      <c r="J1880" s="12" t="str">
        <f t="shared" si="146"/>
        <v>No</v>
      </c>
      <c r="K1880" s="12" t="str">
        <f t="shared" si="147"/>
        <v>No</v>
      </c>
      <c r="L1880" s="12" t="str">
        <f t="shared" si="148"/>
        <v>Normal Weight</v>
      </c>
      <c r="M1880" s="12" t="str">
        <f t="shared" si="149"/>
        <v>Normal</v>
      </c>
    </row>
    <row r="1881" spans="1:13" x14ac:dyDescent="0.3">
      <c r="A1881" s="8" t="s">
        <v>488</v>
      </c>
      <c r="B1881" s="8">
        <v>15.53</v>
      </c>
      <c r="C1881" s="8">
        <v>5.81</v>
      </c>
      <c r="D1881" s="8" t="s">
        <v>2380</v>
      </c>
      <c r="E1881" s="8" t="s">
        <v>2380</v>
      </c>
      <c r="F1881" s="8" t="s">
        <v>2380</v>
      </c>
      <c r="G1881" s="8">
        <v>1</v>
      </c>
      <c r="H1881" s="8" t="s">
        <v>2380</v>
      </c>
      <c r="I1881" s="12">
        <f t="shared" si="145"/>
        <v>1</v>
      </c>
      <c r="J1881" s="12" t="str">
        <f t="shared" si="146"/>
        <v>No</v>
      </c>
      <c r="K1881" s="12" t="str">
        <f t="shared" si="147"/>
        <v>No</v>
      </c>
      <c r="L1881" s="12" t="str">
        <f t="shared" si="148"/>
        <v>Underweight</v>
      </c>
      <c r="M1881" s="12" t="str">
        <f t="shared" si="149"/>
        <v>Prediabetes</v>
      </c>
    </row>
    <row r="1882" spans="1:13" x14ac:dyDescent="0.3">
      <c r="A1882" s="8" t="s">
        <v>487</v>
      </c>
      <c r="B1882" s="8">
        <v>30.7</v>
      </c>
      <c r="C1882" s="8">
        <v>5.82</v>
      </c>
      <c r="D1882" s="8" t="s">
        <v>2380</v>
      </c>
      <c r="E1882" s="8" t="s">
        <v>2380</v>
      </c>
      <c r="F1882" s="8" t="s">
        <v>2380</v>
      </c>
      <c r="G1882" s="8">
        <v>1</v>
      </c>
      <c r="H1882" s="8" t="s">
        <v>2380</v>
      </c>
      <c r="I1882" s="12">
        <f t="shared" si="145"/>
        <v>1</v>
      </c>
      <c r="J1882" s="12" t="str">
        <f t="shared" si="146"/>
        <v>No</v>
      </c>
      <c r="K1882" s="12" t="str">
        <f t="shared" si="147"/>
        <v>No</v>
      </c>
      <c r="L1882" s="12" t="str">
        <f t="shared" si="148"/>
        <v>Obesity</v>
      </c>
      <c r="M1882" s="12" t="str">
        <f t="shared" si="149"/>
        <v>Prediabetes</v>
      </c>
    </row>
    <row r="1883" spans="1:13" x14ac:dyDescent="0.3">
      <c r="A1883" s="8" t="s">
        <v>486</v>
      </c>
      <c r="B1883" s="8">
        <v>33.33</v>
      </c>
      <c r="C1883" s="8">
        <v>4.82</v>
      </c>
      <c r="D1883" s="8" t="s">
        <v>2380</v>
      </c>
      <c r="E1883" s="8" t="s">
        <v>2380</v>
      </c>
      <c r="F1883" s="8" t="s">
        <v>2380</v>
      </c>
      <c r="G1883" s="8">
        <v>1</v>
      </c>
      <c r="H1883" s="8" t="s">
        <v>2380</v>
      </c>
      <c r="I1883" s="12">
        <f t="shared" si="145"/>
        <v>1</v>
      </c>
      <c r="J1883" s="12" t="str">
        <f t="shared" si="146"/>
        <v>No</v>
      </c>
      <c r="K1883" s="12" t="str">
        <f t="shared" si="147"/>
        <v>No</v>
      </c>
      <c r="L1883" s="12" t="str">
        <f t="shared" si="148"/>
        <v>Obesity</v>
      </c>
      <c r="M1883" s="12" t="str">
        <f t="shared" si="149"/>
        <v>Normal</v>
      </c>
    </row>
    <row r="1884" spans="1:13" x14ac:dyDescent="0.3">
      <c r="A1884" s="8" t="s">
        <v>485</v>
      </c>
      <c r="B1884" s="8">
        <v>32.4</v>
      </c>
      <c r="C1884" s="8">
        <v>5.08</v>
      </c>
      <c r="D1884" s="8" t="s">
        <v>2380</v>
      </c>
      <c r="E1884" s="8" t="s">
        <v>2380</v>
      </c>
      <c r="F1884" s="8" t="s">
        <v>2380</v>
      </c>
      <c r="G1884" s="8">
        <v>1</v>
      </c>
      <c r="H1884" s="8" t="s">
        <v>2380</v>
      </c>
      <c r="I1884" s="12">
        <f t="shared" si="145"/>
        <v>1</v>
      </c>
      <c r="J1884" s="12" t="str">
        <f t="shared" si="146"/>
        <v>No</v>
      </c>
      <c r="K1884" s="12" t="str">
        <f t="shared" si="147"/>
        <v>No</v>
      </c>
      <c r="L1884" s="12" t="str">
        <f t="shared" si="148"/>
        <v>Obesity</v>
      </c>
      <c r="M1884" s="12" t="str">
        <f t="shared" si="149"/>
        <v>Normal</v>
      </c>
    </row>
    <row r="1885" spans="1:13" x14ac:dyDescent="0.3">
      <c r="A1885" s="8" t="s">
        <v>484</v>
      </c>
      <c r="B1885" s="8">
        <v>27.93</v>
      </c>
      <c r="C1885" s="8">
        <v>5.59</v>
      </c>
      <c r="D1885" s="8" t="s">
        <v>2380</v>
      </c>
      <c r="E1885" s="8" t="s">
        <v>2380</v>
      </c>
      <c r="F1885" s="8" t="s">
        <v>2380</v>
      </c>
      <c r="G1885" s="8">
        <v>1</v>
      </c>
      <c r="H1885" s="8" t="s">
        <v>2380</v>
      </c>
      <c r="I1885" s="12">
        <f t="shared" si="145"/>
        <v>1</v>
      </c>
      <c r="J1885" s="12" t="str">
        <f t="shared" si="146"/>
        <v>No</v>
      </c>
      <c r="K1885" s="12" t="str">
        <f t="shared" si="147"/>
        <v>No</v>
      </c>
      <c r="L1885" s="12" t="str">
        <f t="shared" si="148"/>
        <v>Overweight</v>
      </c>
      <c r="M1885" s="12" t="str">
        <f t="shared" si="149"/>
        <v>Normal</v>
      </c>
    </row>
    <row r="1886" spans="1:13" x14ac:dyDescent="0.3">
      <c r="A1886" s="8" t="s">
        <v>483</v>
      </c>
      <c r="B1886" s="8">
        <v>21.754999999999999</v>
      </c>
      <c r="C1886" s="8">
        <v>5.12</v>
      </c>
      <c r="D1886" s="8" t="s">
        <v>2380</v>
      </c>
      <c r="E1886" s="8" t="s">
        <v>2380</v>
      </c>
      <c r="F1886" s="8" t="s">
        <v>2380</v>
      </c>
      <c r="G1886" s="8" t="s">
        <v>2381</v>
      </c>
      <c r="H1886" s="8" t="s">
        <v>2380</v>
      </c>
      <c r="I1886" s="12">
        <f t="shared" si="145"/>
        <v>0</v>
      </c>
      <c r="J1886" s="12" t="str">
        <f t="shared" si="146"/>
        <v>No</v>
      </c>
      <c r="K1886" s="12" t="str">
        <f t="shared" si="147"/>
        <v>No</v>
      </c>
      <c r="L1886" s="12" t="str">
        <f t="shared" si="148"/>
        <v>Normal Weight</v>
      </c>
      <c r="M1886" s="12" t="str">
        <f t="shared" si="149"/>
        <v>Normal</v>
      </c>
    </row>
    <row r="1887" spans="1:13" x14ac:dyDescent="0.3">
      <c r="A1887" s="8" t="s">
        <v>482</v>
      </c>
      <c r="B1887" s="8">
        <v>25.934999999999999</v>
      </c>
      <c r="C1887" s="8">
        <v>4.95</v>
      </c>
      <c r="D1887" s="8" t="s">
        <v>2380</v>
      </c>
      <c r="E1887" s="8" t="s">
        <v>2380</v>
      </c>
      <c r="F1887" s="8" t="s">
        <v>2380</v>
      </c>
      <c r="G1887" s="8" t="s">
        <v>2381</v>
      </c>
      <c r="H1887" s="8" t="s">
        <v>2380</v>
      </c>
      <c r="I1887" s="12">
        <f t="shared" si="145"/>
        <v>0</v>
      </c>
      <c r="J1887" s="12" t="str">
        <f t="shared" si="146"/>
        <v>No</v>
      </c>
      <c r="K1887" s="12" t="str">
        <f t="shared" si="147"/>
        <v>No</v>
      </c>
      <c r="L1887" s="12" t="str">
        <f t="shared" si="148"/>
        <v>Overweight</v>
      </c>
      <c r="M1887" s="12" t="str">
        <f t="shared" si="149"/>
        <v>Normal</v>
      </c>
    </row>
    <row r="1888" spans="1:13" x14ac:dyDescent="0.3">
      <c r="A1888" s="8" t="s">
        <v>481</v>
      </c>
      <c r="B1888" s="8">
        <v>31.5</v>
      </c>
      <c r="C1888" s="8">
        <v>6.16</v>
      </c>
      <c r="D1888" s="8" t="s">
        <v>2380</v>
      </c>
      <c r="E1888" s="8" t="s">
        <v>2380</v>
      </c>
      <c r="F1888" s="8" t="s">
        <v>2380</v>
      </c>
      <c r="G1888" s="8" t="s">
        <v>2381</v>
      </c>
      <c r="H1888" s="8" t="s">
        <v>2380</v>
      </c>
      <c r="I1888" s="12">
        <f t="shared" si="145"/>
        <v>0</v>
      </c>
      <c r="J1888" s="12" t="str">
        <f t="shared" si="146"/>
        <v>No</v>
      </c>
      <c r="K1888" s="12" t="str">
        <f t="shared" si="147"/>
        <v>No</v>
      </c>
      <c r="L1888" s="12" t="str">
        <f t="shared" si="148"/>
        <v>Obesity</v>
      </c>
      <c r="M1888" s="12" t="str">
        <f t="shared" si="149"/>
        <v>Prediabetes</v>
      </c>
    </row>
    <row r="1889" spans="1:13" x14ac:dyDescent="0.3">
      <c r="A1889" s="8" t="s">
        <v>480</v>
      </c>
      <c r="B1889" s="8">
        <v>30.03</v>
      </c>
      <c r="C1889" s="8">
        <v>6.41</v>
      </c>
      <c r="D1889" s="8" t="s">
        <v>2380</v>
      </c>
      <c r="E1889" s="8" t="s">
        <v>2380</v>
      </c>
      <c r="F1889" s="8" t="s">
        <v>2380</v>
      </c>
      <c r="G1889" s="8" t="s">
        <v>2381</v>
      </c>
      <c r="H1889" s="8" t="s">
        <v>2380</v>
      </c>
      <c r="I1889" s="12">
        <f t="shared" si="145"/>
        <v>0</v>
      </c>
      <c r="J1889" s="12" t="str">
        <f t="shared" si="146"/>
        <v>No</v>
      </c>
      <c r="K1889" s="12" t="str">
        <f t="shared" si="147"/>
        <v>No</v>
      </c>
      <c r="L1889" s="12" t="str">
        <f t="shared" si="148"/>
        <v>Obesity</v>
      </c>
      <c r="M1889" s="12" t="str">
        <f t="shared" si="149"/>
        <v>Prediabetes</v>
      </c>
    </row>
    <row r="1890" spans="1:13" x14ac:dyDescent="0.3">
      <c r="A1890" s="8" t="s">
        <v>479</v>
      </c>
      <c r="B1890" s="8">
        <v>33.479999999999997</v>
      </c>
      <c r="C1890" s="8">
        <v>8.94</v>
      </c>
      <c r="D1890" s="8" t="s">
        <v>2380</v>
      </c>
      <c r="E1890" s="8" t="s">
        <v>2380</v>
      </c>
      <c r="F1890" s="8" t="s">
        <v>2380</v>
      </c>
      <c r="G1890" s="8" t="s">
        <v>2381</v>
      </c>
      <c r="H1890" s="8" t="s">
        <v>2380</v>
      </c>
      <c r="I1890" s="12">
        <f t="shared" si="145"/>
        <v>0</v>
      </c>
      <c r="J1890" s="12" t="str">
        <f t="shared" si="146"/>
        <v>No</v>
      </c>
      <c r="K1890" s="12" t="str">
        <f t="shared" si="147"/>
        <v>No</v>
      </c>
      <c r="L1890" s="12" t="str">
        <f t="shared" si="148"/>
        <v>Obesity</v>
      </c>
      <c r="M1890" s="12" t="str">
        <f t="shared" si="149"/>
        <v>Diabetes</v>
      </c>
    </row>
    <row r="1891" spans="1:13" x14ac:dyDescent="0.3">
      <c r="A1891" s="8" t="s">
        <v>478</v>
      </c>
      <c r="B1891" s="8">
        <v>16.510000000000002</v>
      </c>
      <c r="C1891" s="8">
        <v>4.42</v>
      </c>
      <c r="D1891" s="8" t="s">
        <v>2382</v>
      </c>
      <c r="E1891" s="8" t="s">
        <v>2380</v>
      </c>
      <c r="F1891" s="8" t="s">
        <v>2383</v>
      </c>
      <c r="G1891" s="8">
        <v>1</v>
      </c>
      <c r="H1891" s="8" t="s">
        <v>2380</v>
      </c>
      <c r="I1891" s="12">
        <f t="shared" si="145"/>
        <v>1</v>
      </c>
      <c r="J1891" s="12" t="str">
        <f t="shared" si="146"/>
        <v>No</v>
      </c>
      <c r="K1891" s="12" t="str">
        <f t="shared" si="147"/>
        <v>Yes</v>
      </c>
      <c r="L1891" s="12" t="str">
        <f t="shared" si="148"/>
        <v>Underweight</v>
      </c>
      <c r="M1891" s="12" t="str">
        <f t="shared" si="149"/>
        <v>Normal</v>
      </c>
    </row>
    <row r="1892" spans="1:13" x14ac:dyDescent="0.3">
      <c r="A1892" s="8" t="s">
        <v>477</v>
      </c>
      <c r="B1892" s="8">
        <v>33.155000000000001</v>
      </c>
      <c r="C1892" s="8">
        <v>5.3</v>
      </c>
      <c r="D1892" s="8" t="s">
        <v>2382</v>
      </c>
      <c r="E1892" s="8" t="s">
        <v>2380</v>
      </c>
      <c r="F1892" s="8" t="s">
        <v>2380</v>
      </c>
      <c r="G1892" s="8">
        <v>1</v>
      </c>
      <c r="H1892" s="8" t="s">
        <v>2380</v>
      </c>
      <c r="I1892" s="12">
        <f t="shared" si="145"/>
        <v>1</v>
      </c>
      <c r="J1892" s="12" t="str">
        <f t="shared" si="146"/>
        <v>No</v>
      </c>
      <c r="K1892" s="12" t="str">
        <f t="shared" si="147"/>
        <v>Yes</v>
      </c>
      <c r="L1892" s="12" t="str">
        <f t="shared" si="148"/>
        <v>Obesity</v>
      </c>
      <c r="M1892" s="12" t="str">
        <f t="shared" si="149"/>
        <v>Normal</v>
      </c>
    </row>
    <row r="1893" spans="1:13" x14ac:dyDescent="0.3">
      <c r="A1893" s="8" t="s">
        <v>476</v>
      </c>
      <c r="B1893" s="8">
        <v>37.29</v>
      </c>
      <c r="C1893" s="8">
        <v>4.6399999999999997</v>
      </c>
      <c r="D1893" s="8" t="s">
        <v>2380</v>
      </c>
      <c r="E1893" s="8" t="s">
        <v>2380</v>
      </c>
      <c r="F1893" s="8" t="s">
        <v>2383</v>
      </c>
      <c r="G1893" s="8">
        <v>1</v>
      </c>
      <c r="H1893" s="8" t="s">
        <v>2380</v>
      </c>
      <c r="I1893" s="12">
        <f t="shared" si="145"/>
        <v>1</v>
      </c>
      <c r="J1893" s="12" t="str">
        <f t="shared" si="146"/>
        <v>No</v>
      </c>
      <c r="K1893" s="12" t="str">
        <f t="shared" si="147"/>
        <v>No</v>
      </c>
      <c r="L1893" s="12" t="str">
        <f t="shared" si="148"/>
        <v>Obesity</v>
      </c>
      <c r="M1893" s="12" t="str">
        <f t="shared" si="149"/>
        <v>Normal</v>
      </c>
    </row>
    <row r="1894" spans="1:13" x14ac:dyDescent="0.3">
      <c r="A1894" s="8" t="s">
        <v>475</v>
      </c>
      <c r="B1894" s="8">
        <v>20.23</v>
      </c>
      <c r="C1894" s="8">
        <v>6.16</v>
      </c>
      <c r="D1894" s="8" t="s">
        <v>2382</v>
      </c>
      <c r="E1894" s="8" t="s">
        <v>2380</v>
      </c>
      <c r="F1894" s="8" t="s">
        <v>2380</v>
      </c>
      <c r="G1894" s="8">
        <v>1</v>
      </c>
      <c r="H1894" s="8" t="s">
        <v>2380</v>
      </c>
      <c r="I1894" s="12">
        <f t="shared" si="145"/>
        <v>1</v>
      </c>
      <c r="J1894" s="12" t="str">
        <f t="shared" si="146"/>
        <v>No</v>
      </c>
      <c r="K1894" s="12" t="str">
        <f t="shared" si="147"/>
        <v>Yes</v>
      </c>
      <c r="L1894" s="12" t="str">
        <f t="shared" si="148"/>
        <v>Normal Weight</v>
      </c>
      <c r="M1894" s="12" t="str">
        <f t="shared" si="149"/>
        <v>Prediabetes</v>
      </c>
    </row>
    <row r="1895" spans="1:13" x14ac:dyDescent="0.3">
      <c r="A1895" s="8" t="s">
        <v>474</v>
      </c>
      <c r="B1895" s="8">
        <v>28.975000000000001</v>
      </c>
      <c r="C1895" s="8">
        <v>4.12</v>
      </c>
      <c r="D1895" s="8" t="s">
        <v>2380</v>
      </c>
      <c r="E1895" s="8" t="s">
        <v>2380</v>
      </c>
      <c r="F1895" s="8" t="s">
        <v>2383</v>
      </c>
      <c r="G1895" s="8">
        <v>1</v>
      </c>
      <c r="H1895" s="8" t="s">
        <v>2380</v>
      </c>
      <c r="I1895" s="12">
        <f t="shared" si="145"/>
        <v>1</v>
      </c>
      <c r="J1895" s="12" t="str">
        <f t="shared" si="146"/>
        <v>No</v>
      </c>
      <c r="K1895" s="12" t="str">
        <f t="shared" si="147"/>
        <v>No</v>
      </c>
      <c r="L1895" s="12" t="str">
        <f t="shared" si="148"/>
        <v>Overweight</v>
      </c>
      <c r="M1895" s="12" t="str">
        <f t="shared" si="149"/>
        <v>Normal</v>
      </c>
    </row>
    <row r="1896" spans="1:13" x14ac:dyDescent="0.3">
      <c r="A1896" s="8" t="s">
        <v>473</v>
      </c>
      <c r="B1896" s="8">
        <v>16.420000000000002</v>
      </c>
      <c r="C1896" s="8">
        <v>5.77</v>
      </c>
      <c r="D1896" s="8" t="s">
        <v>2382</v>
      </c>
      <c r="E1896" s="8" t="s">
        <v>2380</v>
      </c>
      <c r="F1896" s="8" t="s">
        <v>2383</v>
      </c>
      <c r="G1896" s="8">
        <v>1</v>
      </c>
      <c r="H1896" s="8" t="s">
        <v>2380</v>
      </c>
      <c r="I1896" s="12">
        <f t="shared" si="145"/>
        <v>1</v>
      </c>
      <c r="J1896" s="12" t="str">
        <f t="shared" si="146"/>
        <v>No</v>
      </c>
      <c r="K1896" s="12" t="str">
        <f t="shared" si="147"/>
        <v>Yes</v>
      </c>
      <c r="L1896" s="12" t="str">
        <f t="shared" si="148"/>
        <v>Underweight</v>
      </c>
      <c r="M1896" s="12" t="str">
        <f t="shared" si="149"/>
        <v>Prediabetes</v>
      </c>
    </row>
    <row r="1897" spans="1:13" x14ac:dyDescent="0.3">
      <c r="A1897" s="8" t="s">
        <v>472</v>
      </c>
      <c r="B1897" s="8">
        <v>17.559999999999999</v>
      </c>
      <c r="C1897" s="8">
        <v>6.2</v>
      </c>
      <c r="D1897" s="8" t="s">
        <v>2380</v>
      </c>
      <c r="E1897" s="8" t="s">
        <v>2380</v>
      </c>
      <c r="F1897" s="8" t="s">
        <v>2380</v>
      </c>
      <c r="G1897" s="8">
        <v>1</v>
      </c>
      <c r="H1897" s="8" t="s">
        <v>2380</v>
      </c>
      <c r="I1897" s="12">
        <f t="shared" si="145"/>
        <v>1</v>
      </c>
      <c r="J1897" s="12" t="str">
        <f t="shared" si="146"/>
        <v>No</v>
      </c>
      <c r="K1897" s="12" t="str">
        <f t="shared" si="147"/>
        <v>No</v>
      </c>
      <c r="L1897" s="12" t="str">
        <f t="shared" si="148"/>
        <v>Underweight</v>
      </c>
      <c r="M1897" s="12" t="str">
        <f t="shared" si="149"/>
        <v>Prediabetes</v>
      </c>
    </row>
    <row r="1898" spans="1:13" x14ac:dyDescent="0.3">
      <c r="A1898" s="8" t="s">
        <v>471</v>
      </c>
      <c r="B1898" s="8">
        <v>24.13</v>
      </c>
      <c r="C1898" s="8">
        <v>4.3899999999999997</v>
      </c>
      <c r="D1898" s="8" t="s">
        <v>2380</v>
      </c>
      <c r="E1898" s="8" t="s">
        <v>2380</v>
      </c>
      <c r="F1898" s="8" t="s">
        <v>2380</v>
      </c>
      <c r="G1898" s="8">
        <v>1</v>
      </c>
      <c r="H1898" s="8" t="s">
        <v>2380</v>
      </c>
      <c r="I1898" s="12">
        <f t="shared" si="145"/>
        <v>1</v>
      </c>
      <c r="J1898" s="12" t="str">
        <f t="shared" si="146"/>
        <v>No</v>
      </c>
      <c r="K1898" s="12" t="str">
        <f t="shared" si="147"/>
        <v>No</v>
      </c>
      <c r="L1898" s="12" t="str">
        <f t="shared" si="148"/>
        <v>Normal Weight</v>
      </c>
      <c r="M1898" s="12" t="str">
        <f t="shared" si="149"/>
        <v>Normal</v>
      </c>
    </row>
    <row r="1899" spans="1:13" x14ac:dyDescent="0.3">
      <c r="A1899" s="8" t="s">
        <v>470</v>
      </c>
      <c r="B1899" s="8">
        <v>19.95</v>
      </c>
      <c r="C1899" s="8">
        <v>5.13</v>
      </c>
      <c r="D1899" s="8" t="s">
        <v>2380</v>
      </c>
      <c r="E1899" s="8" t="s">
        <v>2382</v>
      </c>
      <c r="F1899" s="8" t="s">
        <v>2380</v>
      </c>
      <c r="G1899" s="8">
        <v>2</v>
      </c>
      <c r="H1899" s="8" t="s">
        <v>2380</v>
      </c>
      <c r="I1899" s="12">
        <f t="shared" si="145"/>
        <v>2</v>
      </c>
      <c r="J1899" s="12" t="str">
        <f t="shared" si="146"/>
        <v>No</v>
      </c>
      <c r="K1899" s="12" t="str">
        <f t="shared" si="147"/>
        <v>No</v>
      </c>
      <c r="L1899" s="12" t="str">
        <f t="shared" si="148"/>
        <v>Normal Weight</v>
      </c>
      <c r="M1899" s="12" t="str">
        <f t="shared" si="149"/>
        <v>Normal</v>
      </c>
    </row>
    <row r="1900" spans="1:13" x14ac:dyDescent="0.3">
      <c r="A1900" s="8" t="s">
        <v>469</v>
      </c>
      <c r="B1900" s="8">
        <v>21.24</v>
      </c>
      <c r="C1900" s="8">
        <v>4.49</v>
      </c>
      <c r="D1900" s="8" t="s">
        <v>2380</v>
      </c>
      <c r="E1900" s="8" t="s">
        <v>2380</v>
      </c>
      <c r="F1900" s="8" t="s">
        <v>2380</v>
      </c>
      <c r="G1900" s="8" t="s">
        <v>2381</v>
      </c>
      <c r="H1900" s="8" t="s">
        <v>2380</v>
      </c>
      <c r="I1900" s="12">
        <f t="shared" si="145"/>
        <v>0</v>
      </c>
      <c r="J1900" s="12" t="str">
        <f t="shared" si="146"/>
        <v>No</v>
      </c>
      <c r="K1900" s="12" t="str">
        <f t="shared" si="147"/>
        <v>No</v>
      </c>
      <c r="L1900" s="12" t="str">
        <f t="shared" si="148"/>
        <v>Normal Weight</v>
      </c>
      <c r="M1900" s="12" t="str">
        <f t="shared" si="149"/>
        <v>Normal</v>
      </c>
    </row>
    <row r="1901" spans="1:13" x14ac:dyDescent="0.3">
      <c r="A1901" s="8" t="s">
        <v>468</v>
      </c>
      <c r="B1901" s="8">
        <v>44.22</v>
      </c>
      <c r="C1901" s="8">
        <v>6.35</v>
      </c>
      <c r="D1901" s="8" t="s">
        <v>2380</v>
      </c>
      <c r="E1901" s="8" t="s">
        <v>2380</v>
      </c>
      <c r="F1901" s="8" t="s">
        <v>2380</v>
      </c>
      <c r="G1901" s="8" t="s">
        <v>2381</v>
      </c>
      <c r="H1901" s="8" t="s">
        <v>2380</v>
      </c>
      <c r="I1901" s="12">
        <f t="shared" si="145"/>
        <v>0</v>
      </c>
      <c r="J1901" s="12" t="str">
        <f t="shared" si="146"/>
        <v>No</v>
      </c>
      <c r="K1901" s="12" t="str">
        <f t="shared" si="147"/>
        <v>No</v>
      </c>
      <c r="L1901" s="12" t="str">
        <f t="shared" si="148"/>
        <v>Obesity</v>
      </c>
      <c r="M1901" s="12" t="str">
        <f t="shared" si="149"/>
        <v>Prediabetes</v>
      </c>
    </row>
    <row r="1902" spans="1:13" x14ac:dyDescent="0.3">
      <c r="A1902" s="8" t="s">
        <v>467</v>
      </c>
      <c r="B1902" s="8">
        <v>41.1</v>
      </c>
      <c r="C1902" s="8">
        <v>5.79</v>
      </c>
      <c r="D1902" s="8" t="s">
        <v>2380</v>
      </c>
      <c r="E1902" s="8" t="s">
        <v>2380</v>
      </c>
      <c r="F1902" s="8" t="s">
        <v>2380</v>
      </c>
      <c r="G1902" s="8" t="s">
        <v>2381</v>
      </c>
      <c r="H1902" s="8" t="s">
        <v>2380</v>
      </c>
      <c r="I1902" s="12">
        <f t="shared" si="145"/>
        <v>0</v>
      </c>
      <c r="J1902" s="12" t="str">
        <f t="shared" si="146"/>
        <v>No</v>
      </c>
      <c r="K1902" s="12" t="str">
        <f t="shared" si="147"/>
        <v>No</v>
      </c>
      <c r="L1902" s="12" t="str">
        <f t="shared" si="148"/>
        <v>Obesity</v>
      </c>
      <c r="M1902" s="12" t="str">
        <f t="shared" si="149"/>
        <v>Prediabetes</v>
      </c>
    </row>
    <row r="1903" spans="1:13" x14ac:dyDescent="0.3">
      <c r="A1903" s="8" t="s">
        <v>466</v>
      </c>
      <c r="B1903" s="8">
        <v>34.200000000000003</v>
      </c>
      <c r="C1903" s="8">
        <v>4.78</v>
      </c>
      <c r="D1903" s="8" t="s">
        <v>2382</v>
      </c>
      <c r="E1903" s="8" t="s">
        <v>2380</v>
      </c>
      <c r="F1903" s="8" t="s">
        <v>2380</v>
      </c>
      <c r="G1903" s="8" t="s">
        <v>2381</v>
      </c>
      <c r="H1903" s="8" t="s">
        <v>2380</v>
      </c>
      <c r="I1903" s="12">
        <f t="shared" si="145"/>
        <v>0</v>
      </c>
      <c r="J1903" s="12" t="str">
        <f t="shared" si="146"/>
        <v>No</v>
      </c>
      <c r="K1903" s="12" t="str">
        <f t="shared" si="147"/>
        <v>Yes</v>
      </c>
      <c r="L1903" s="12" t="str">
        <f t="shared" si="148"/>
        <v>Obesity</v>
      </c>
      <c r="M1903" s="12" t="str">
        <f t="shared" si="149"/>
        <v>Normal</v>
      </c>
    </row>
    <row r="1904" spans="1:13" x14ac:dyDescent="0.3">
      <c r="A1904" s="8" t="s">
        <v>465</v>
      </c>
      <c r="B1904" s="8">
        <v>29.92</v>
      </c>
      <c r="C1904" s="8">
        <v>6.02</v>
      </c>
      <c r="D1904" s="8" t="s">
        <v>2382</v>
      </c>
      <c r="E1904" s="8" t="s">
        <v>2380</v>
      </c>
      <c r="F1904" s="8" t="s">
        <v>2380</v>
      </c>
      <c r="G1904" s="8" t="s">
        <v>2381</v>
      </c>
      <c r="H1904" s="8" t="s">
        <v>2380</v>
      </c>
      <c r="I1904" s="12">
        <f t="shared" si="145"/>
        <v>0</v>
      </c>
      <c r="J1904" s="12" t="str">
        <f t="shared" si="146"/>
        <v>No</v>
      </c>
      <c r="K1904" s="12" t="str">
        <f t="shared" si="147"/>
        <v>Yes</v>
      </c>
      <c r="L1904" s="12" t="str">
        <f t="shared" si="148"/>
        <v>Overweight</v>
      </c>
      <c r="M1904" s="12" t="str">
        <f t="shared" si="149"/>
        <v>Prediabetes</v>
      </c>
    </row>
    <row r="1905" spans="1:13" x14ac:dyDescent="0.3">
      <c r="A1905" s="8" t="s">
        <v>464</v>
      </c>
      <c r="B1905" s="8">
        <v>28.93</v>
      </c>
      <c r="C1905" s="8">
        <v>4.4400000000000004</v>
      </c>
      <c r="D1905" s="8" t="s">
        <v>2380</v>
      </c>
      <c r="E1905" s="8" t="s">
        <v>2380</v>
      </c>
      <c r="F1905" s="8" t="s">
        <v>2380</v>
      </c>
      <c r="G1905" s="8" t="s">
        <v>2381</v>
      </c>
      <c r="H1905" s="8" t="s">
        <v>2380</v>
      </c>
      <c r="I1905" s="12">
        <f t="shared" si="145"/>
        <v>0</v>
      </c>
      <c r="J1905" s="12" t="str">
        <f t="shared" si="146"/>
        <v>No</v>
      </c>
      <c r="K1905" s="12" t="str">
        <f t="shared" si="147"/>
        <v>No</v>
      </c>
      <c r="L1905" s="12" t="str">
        <f t="shared" si="148"/>
        <v>Overweight</v>
      </c>
      <c r="M1905" s="12" t="str">
        <f t="shared" si="149"/>
        <v>Normal</v>
      </c>
    </row>
    <row r="1906" spans="1:13" x14ac:dyDescent="0.3">
      <c r="A1906" s="8" t="s">
        <v>463</v>
      </c>
      <c r="B1906" s="8">
        <v>31.254999999999999</v>
      </c>
      <c r="C1906" s="8">
        <v>5.84</v>
      </c>
      <c r="D1906" s="8" t="s">
        <v>2382</v>
      </c>
      <c r="E1906" s="8" t="s">
        <v>2380</v>
      </c>
      <c r="F1906" s="8" t="s">
        <v>2380</v>
      </c>
      <c r="G1906" s="8">
        <v>1</v>
      </c>
      <c r="H1906" s="8" t="s">
        <v>2380</v>
      </c>
      <c r="I1906" s="12">
        <f t="shared" si="145"/>
        <v>1</v>
      </c>
      <c r="J1906" s="12" t="str">
        <f t="shared" si="146"/>
        <v>No</v>
      </c>
      <c r="K1906" s="12" t="str">
        <f t="shared" si="147"/>
        <v>Yes</v>
      </c>
      <c r="L1906" s="12" t="str">
        <f t="shared" si="148"/>
        <v>Obesity</v>
      </c>
      <c r="M1906" s="12" t="str">
        <f t="shared" si="149"/>
        <v>Prediabetes</v>
      </c>
    </row>
    <row r="1907" spans="1:13" x14ac:dyDescent="0.3">
      <c r="A1907" s="8" t="s">
        <v>462</v>
      </c>
      <c r="B1907" s="8">
        <v>29.83</v>
      </c>
      <c r="C1907" s="8">
        <v>5.39</v>
      </c>
      <c r="D1907" s="8" t="s">
        <v>2380</v>
      </c>
      <c r="E1907" s="8" t="s">
        <v>2380</v>
      </c>
      <c r="F1907" s="8" t="s">
        <v>2380</v>
      </c>
      <c r="G1907" s="8" t="s">
        <v>2381</v>
      </c>
      <c r="H1907" s="8" t="s">
        <v>2380</v>
      </c>
      <c r="I1907" s="12">
        <f t="shared" si="145"/>
        <v>0</v>
      </c>
      <c r="J1907" s="12" t="str">
        <f t="shared" si="146"/>
        <v>No</v>
      </c>
      <c r="K1907" s="12" t="str">
        <f t="shared" si="147"/>
        <v>No</v>
      </c>
      <c r="L1907" s="12" t="str">
        <f t="shared" si="148"/>
        <v>Overweight</v>
      </c>
      <c r="M1907" s="12" t="str">
        <f t="shared" si="149"/>
        <v>Normal</v>
      </c>
    </row>
    <row r="1908" spans="1:13" x14ac:dyDescent="0.3">
      <c r="A1908" s="8" t="s">
        <v>461</v>
      </c>
      <c r="B1908" s="8">
        <v>29.59</v>
      </c>
      <c r="C1908" s="8">
        <v>6.16</v>
      </c>
      <c r="D1908" s="8" t="s">
        <v>2380</v>
      </c>
      <c r="E1908" s="8" t="s">
        <v>2380</v>
      </c>
      <c r="F1908" s="8" t="s">
        <v>2383</v>
      </c>
      <c r="G1908" s="8">
        <v>1</v>
      </c>
      <c r="H1908" s="8" t="s">
        <v>2380</v>
      </c>
      <c r="I1908" s="12">
        <f t="shared" si="145"/>
        <v>1</v>
      </c>
      <c r="J1908" s="12" t="str">
        <f t="shared" si="146"/>
        <v>No</v>
      </c>
      <c r="K1908" s="12" t="str">
        <f t="shared" si="147"/>
        <v>No</v>
      </c>
      <c r="L1908" s="12" t="str">
        <f t="shared" si="148"/>
        <v>Overweight</v>
      </c>
      <c r="M1908" s="12" t="str">
        <f t="shared" si="149"/>
        <v>Prediabetes</v>
      </c>
    </row>
    <row r="1909" spans="1:13" x14ac:dyDescent="0.3">
      <c r="A1909" s="8" t="s">
        <v>460</v>
      </c>
      <c r="B1909" s="8">
        <v>31.16</v>
      </c>
      <c r="C1909" s="8">
        <v>4.49</v>
      </c>
      <c r="D1909" s="8" t="s">
        <v>2380</v>
      </c>
      <c r="E1909" s="8" t="s">
        <v>2380</v>
      </c>
      <c r="F1909" s="8" t="s">
        <v>2383</v>
      </c>
      <c r="G1909" s="8">
        <v>1</v>
      </c>
      <c r="H1909" s="8" t="s">
        <v>2380</v>
      </c>
      <c r="I1909" s="12">
        <f t="shared" si="145"/>
        <v>1</v>
      </c>
      <c r="J1909" s="12" t="str">
        <f t="shared" si="146"/>
        <v>No</v>
      </c>
      <c r="K1909" s="12" t="str">
        <f t="shared" si="147"/>
        <v>No</v>
      </c>
      <c r="L1909" s="12" t="str">
        <f t="shared" si="148"/>
        <v>Obesity</v>
      </c>
      <c r="M1909" s="12" t="str">
        <f t="shared" si="149"/>
        <v>Normal</v>
      </c>
    </row>
    <row r="1910" spans="1:13" x14ac:dyDescent="0.3">
      <c r="A1910" s="8" t="s">
        <v>459</v>
      </c>
      <c r="B1910" s="8">
        <v>34.21</v>
      </c>
      <c r="C1910" s="8">
        <v>4.4800000000000004</v>
      </c>
      <c r="D1910" s="8" t="s">
        <v>2382</v>
      </c>
      <c r="E1910" s="8" t="s">
        <v>2380</v>
      </c>
      <c r="F1910" s="8" t="s">
        <v>2380</v>
      </c>
      <c r="G1910" s="8">
        <v>1</v>
      </c>
      <c r="H1910" s="8" t="s">
        <v>2380</v>
      </c>
      <c r="I1910" s="12">
        <f t="shared" si="145"/>
        <v>1</v>
      </c>
      <c r="J1910" s="12" t="str">
        <f t="shared" si="146"/>
        <v>No</v>
      </c>
      <c r="K1910" s="12" t="str">
        <f t="shared" si="147"/>
        <v>Yes</v>
      </c>
      <c r="L1910" s="12" t="str">
        <f t="shared" si="148"/>
        <v>Obesity</v>
      </c>
      <c r="M1910" s="12" t="str">
        <f t="shared" si="149"/>
        <v>Normal</v>
      </c>
    </row>
    <row r="1911" spans="1:13" x14ac:dyDescent="0.3">
      <c r="A1911" s="8" t="s">
        <v>458</v>
      </c>
      <c r="B1911" s="8">
        <v>34.86</v>
      </c>
      <c r="C1911" s="8">
        <v>10.97</v>
      </c>
      <c r="D1911" s="8" t="s">
        <v>2380</v>
      </c>
      <c r="E1911" s="8" t="s">
        <v>2380</v>
      </c>
      <c r="F1911" s="8" t="s">
        <v>2380</v>
      </c>
      <c r="G1911" s="8" t="s">
        <v>2381</v>
      </c>
      <c r="H1911" s="8" t="s">
        <v>2380</v>
      </c>
      <c r="I1911" s="12">
        <f t="shared" si="145"/>
        <v>0</v>
      </c>
      <c r="J1911" s="12" t="str">
        <f t="shared" si="146"/>
        <v>No</v>
      </c>
      <c r="K1911" s="12" t="str">
        <f t="shared" si="147"/>
        <v>No</v>
      </c>
      <c r="L1911" s="12" t="str">
        <f t="shared" si="148"/>
        <v>Obesity</v>
      </c>
      <c r="M1911" s="12" t="str">
        <f t="shared" si="149"/>
        <v>Diabetes</v>
      </c>
    </row>
    <row r="1912" spans="1:13" x14ac:dyDescent="0.3">
      <c r="A1912" s="8" t="s">
        <v>457</v>
      </c>
      <c r="B1912" s="8">
        <v>34.58</v>
      </c>
      <c r="C1912" s="8">
        <v>5.14</v>
      </c>
      <c r="D1912" s="8" t="s">
        <v>2380</v>
      </c>
      <c r="E1912" s="8" t="s">
        <v>2382</v>
      </c>
      <c r="F1912" s="8" t="s">
        <v>2380</v>
      </c>
      <c r="G1912" s="8">
        <v>2</v>
      </c>
      <c r="H1912" s="8" t="s">
        <v>2380</v>
      </c>
      <c r="I1912" s="12">
        <f t="shared" si="145"/>
        <v>2</v>
      </c>
      <c r="J1912" s="12" t="str">
        <f t="shared" si="146"/>
        <v>No</v>
      </c>
      <c r="K1912" s="12" t="str">
        <f t="shared" si="147"/>
        <v>No</v>
      </c>
      <c r="L1912" s="12" t="str">
        <f t="shared" si="148"/>
        <v>Obesity</v>
      </c>
      <c r="M1912" s="12" t="str">
        <f t="shared" si="149"/>
        <v>Normal</v>
      </c>
    </row>
    <row r="1913" spans="1:13" x14ac:dyDescent="0.3">
      <c r="A1913" s="8" t="s">
        <v>456</v>
      </c>
      <c r="B1913" s="8">
        <v>17.940000000000001</v>
      </c>
      <c r="C1913" s="8">
        <v>5.17</v>
      </c>
      <c r="D1913" s="8" t="s">
        <v>2382</v>
      </c>
      <c r="E1913" s="8" t="s">
        <v>2380</v>
      </c>
      <c r="F1913" s="8" t="s">
        <v>2380</v>
      </c>
      <c r="G1913" s="8" t="s">
        <v>2381</v>
      </c>
      <c r="H1913" s="8" t="s">
        <v>2380</v>
      </c>
      <c r="I1913" s="12">
        <f t="shared" si="145"/>
        <v>0</v>
      </c>
      <c r="J1913" s="12" t="str">
        <f t="shared" si="146"/>
        <v>No</v>
      </c>
      <c r="K1913" s="12" t="str">
        <f t="shared" si="147"/>
        <v>Yes</v>
      </c>
      <c r="L1913" s="12" t="str">
        <f t="shared" si="148"/>
        <v>Underweight</v>
      </c>
      <c r="M1913" s="12" t="str">
        <f t="shared" si="149"/>
        <v>Normal</v>
      </c>
    </row>
    <row r="1914" spans="1:13" x14ac:dyDescent="0.3">
      <c r="A1914" s="8" t="s">
        <v>455</v>
      </c>
      <c r="B1914" s="8">
        <v>26.8</v>
      </c>
      <c r="C1914" s="8">
        <v>6.18</v>
      </c>
      <c r="D1914" s="8" t="s">
        <v>2382</v>
      </c>
      <c r="E1914" s="8" t="s">
        <v>2380</v>
      </c>
      <c r="F1914" s="8" t="s">
        <v>2383</v>
      </c>
      <c r="G1914" s="8">
        <v>1</v>
      </c>
      <c r="H1914" s="8" t="s">
        <v>2380</v>
      </c>
      <c r="I1914" s="12">
        <f t="shared" si="145"/>
        <v>1</v>
      </c>
      <c r="J1914" s="12" t="str">
        <f t="shared" si="146"/>
        <v>No</v>
      </c>
      <c r="K1914" s="12" t="str">
        <f t="shared" si="147"/>
        <v>Yes</v>
      </c>
      <c r="L1914" s="12" t="str">
        <f t="shared" si="148"/>
        <v>Overweight</v>
      </c>
      <c r="M1914" s="12" t="str">
        <f t="shared" si="149"/>
        <v>Prediabetes</v>
      </c>
    </row>
    <row r="1915" spans="1:13" x14ac:dyDescent="0.3">
      <c r="A1915" s="8" t="s">
        <v>454</v>
      </c>
      <c r="B1915" s="8">
        <v>17.690000000000001</v>
      </c>
      <c r="C1915" s="8">
        <v>9.07</v>
      </c>
      <c r="D1915" s="8" t="s">
        <v>2382</v>
      </c>
      <c r="E1915" s="8" t="s">
        <v>2380</v>
      </c>
      <c r="F1915" s="8" t="s">
        <v>2380</v>
      </c>
      <c r="G1915" s="8" t="s">
        <v>2381</v>
      </c>
      <c r="H1915" s="8" t="s">
        <v>2380</v>
      </c>
      <c r="I1915" s="12">
        <f t="shared" si="145"/>
        <v>0</v>
      </c>
      <c r="J1915" s="12" t="str">
        <f t="shared" si="146"/>
        <v>No</v>
      </c>
      <c r="K1915" s="12" t="str">
        <f t="shared" si="147"/>
        <v>Yes</v>
      </c>
      <c r="L1915" s="12" t="str">
        <f t="shared" si="148"/>
        <v>Underweight</v>
      </c>
      <c r="M1915" s="12" t="str">
        <f t="shared" si="149"/>
        <v>Diabetes</v>
      </c>
    </row>
    <row r="1916" spans="1:13" x14ac:dyDescent="0.3">
      <c r="A1916" s="8" t="s">
        <v>453</v>
      </c>
      <c r="B1916" s="8">
        <v>25.77</v>
      </c>
      <c r="C1916" s="8">
        <v>4.43</v>
      </c>
      <c r="D1916" s="8" t="s">
        <v>2380</v>
      </c>
      <c r="E1916" s="8" t="s">
        <v>2380</v>
      </c>
      <c r="F1916" s="8" t="s">
        <v>2383</v>
      </c>
      <c r="G1916" s="8">
        <v>1</v>
      </c>
      <c r="H1916" s="8" t="s">
        <v>2380</v>
      </c>
      <c r="I1916" s="12">
        <f t="shared" si="145"/>
        <v>1</v>
      </c>
      <c r="J1916" s="12" t="str">
        <f t="shared" si="146"/>
        <v>No</v>
      </c>
      <c r="K1916" s="12" t="str">
        <f t="shared" si="147"/>
        <v>No</v>
      </c>
      <c r="L1916" s="12" t="str">
        <f t="shared" si="148"/>
        <v>Overweight</v>
      </c>
      <c r="M1916" s="12" t="str">
        <f t="shared" si="149"/>
        <v>Normal</v>
      </c>
    </row>
    <row r="1917" spans="1:13" x14ac:dyDescent="0.3">
      <c r="A1917" s="8" t="s">
        <v>452</v>
      </c>
      <c r="B1917" s="8">
        <v>34.46</v>
      </c>
      <c r="C1917" s="8">
        <v>4.17</v>
      </c>
      <c r="D1917" s="8" t="s">
        <v>2380</v>
      </c>
      <c r="E1917" s="8" t="s">
        <v>2382</v>
      </c>
      <c r="F1917" s="8" t="s">
        <v>2380</v>
      </c>
      <c r="G1917" s="8">
        <v>1</v>
      </c>
      <c r="H1917" s="8" t="s">
        <v>2380</v>
      </c>
      <c r="I1917" s="12">
        <f t="shared" si="145"/>
        <v>1</v>
      </c>
      <c r="J1917" s="12" t="str">
        <f t="shared" si="146"/>
        <v>No</v>
      </c>
      <c r="K1917" s="12" t="str">
        <f t="shared" si="147"/>
        <v>No</v>
      </c>
      <c r="L1917" s="12" t="str">
        <f t="shared" si="148"/>
        <v>Obesity</v>
      </c>
      <c r="M1917" s="12" t="str">
        <f t="shared" si="149"/>
        <v>Normal</v>
      </c>
    </row>
    <row r="1918" spans="1:13" x14ac:dyDescent="0.3">
      <c r="A1918" s="8" t="s">
        <v>451</v>
      </c>
      <c r="B1918" s="8">
        <v>30.875</v>
      </c>
      <c r="C1918" s="8">
        <v>4.95</v>
      </c>
      <c r="D1918" s="8" t="s">
        <v>2382</v>
      </c>
      <c r="E1918" s="8" t="s">
        <v>2380</v>
      </c>
      <c r="F1918" s="8" t="s">
        <v>2380</v>
      </c>
      <c r="G1918" s="8" t="s">
        <v>2381</v>
      </c>
      <c r="H1918" s="8" t="s">
        <v>2380</v>
      </c>
      <c r="I1918" s="12">
        <f t="shared" si="145"/>
        <v>0</v>
      </c>
      <c r="J1918" s="12" t="str">
        <f t="shared" si="146"/>
        <v>No</v>
      </c>
      <c r="K1918" s="12" t="str">
        <f t="shared" si="147"/>
        <v>Yes</v>
      </c>
      <c r="L1918" s="12" t="str">
        <f t="shared" si="148"/>
        <v>Obesity</v>
      </c>
      <c r="M1918" s="12" t="str">
        <f t="shared" si="149"/>
        <v>Normal</v>
      </c>
    </row>
    <row r="1919" spans="1:13" x14ac:dyDescent="0.3">
      <c r="A1919" s="8" t="s">
        <v>450</v>
      </c>
      <c r="B1919" s="8">
        <v>39.49</v>
      </c>
      <c r="C1919" s="8">
        <v>5.13</v>
      </c>
      <c r="D1919" s="8" t="s">
        <v>2380</v>
      </c>
      <c r="E1919" s="8" t="s">
        <v>2380</v>
      </c>
      <c r="F1919" s="8" t="s">
        <v>2380</v>
      </c>
      <c r="G1919" s="8" t="s">
        <v>2381</v>
      </c>
      <c r="H1919" s="8" t="s">
        <v>2380</v>
      </c>
      <c r="I1919" s="12">
        <f t="shared" si="145"/>
        <v>0</v>
      </c>
      <c r="J1919" s="12" t="str">
        <f t="shared" si="146"/>
        <v>No</v>
      </c>
      <c r="K1919" s="12" t="str">
        <f t="shared" si="147"/>
        <v>No</v>
      </c>
      <c r="L1919" s="12" t="str">
        <f t="shared" si="148"/>
        <v>Obesity</v>
      </c>
      <c r="M1919" s="12" t="str">
        <f t="shared" si="149"/>
        <v>Normal</v>
      </c>
    </row>
    <row r="1920" spans="1:13" x14ac:dyDescent="0.3">
      <c r="A1920" s="8" t="s">
        <v>449</v>
      </c>
      <c r="B1920" s="8">
        <v>28.88</v>
      </c>
      <c r="C1920" s="8">
        <v>4.0999999999999996</v>
      </c>
      <c r="D1920" s="8" t="s">
        <v>2380</v>
      </c>
      <c r="E1920" s="8" t="s">
        <v>2380</v>
      </c>
      <c r="F1920" s="8" t="s">
        <v>2380</v>
      </c>
      <c r="G1920" s="8" t="s">
        <v>2381</v>
      </c>
      <c r="H1920" s="8" t="s">
        <v>2380</v>
      </c>
      <c r="I1920" s="12">
        <f t="shared" si="145"/>
        <v>0</v>
      </c>
      <c r="J1920" s="12" t="str">
        <f t="shared" si="146"/>
        <v>No</v>
      </c>
      <c r="K1920" s="12" t="str">
        <f t="shared" si="147"/>
        <v>No</v>
      </c>
      <c r="L1920" s="12" t="str">
        <f t="shared" si="148"/>
        <v>Overweight</v>
      </c>
      <c r="M1920" s="12" t="str">
        <f t="shared" si="149"/>
        <v>Normal</v>
      </c>
    </row>
    <row r="1921" spans="1:13" x14ac:dyDescent="0.3">
      <c r="A1921" s="8" t="s">
        <v>448</v>
      </c>
      <c r="B1921" s="8">
        <v>20.234999999999999</v>
      </c>
      <c r="C1921" s="8">
        <v>5.01</v>
      </c>
      <c r="D1921" s="8" t="s">
        <v>2382</v>
      </c>
      <c r="E1921" s="8" t="s">
        <v>2380</v>
      </c>
      <c r="F1921" s="8" t="s">
        <v>2380</v>
      </c>
      <c r="G1921" s="8" t="s">
        <v>2381</v>
      </c>
      <c r="H1921" s="8" t="s">
        <v>2380</v>
      </c>
      <c r="I1921" s="12">
        <f t="shared" si="145"/>
        <v>0</v>
      </c>
      <c r="J1921" s="12" t="str">
        <f t="shared" si="146"/>
        <v>No</v>
      </c>
      <c r="K1921" s="12" t="str">
        <f t="shared" si="147"/>
        <v>Yes</v>
      </c>
      <c r="L1921" s="12" t="str">
        <f t="shared" si="148"/>
        <v>Normal Weight</v>
      </c>
      <c r="M1921" s="12" t="str">
        <f t="shared" si="149"/>
        <v>Normal</v>
      </c>
    </row>
    <row r="1922" spans="1:13" x14ac:dyDescent="0.3">
      <c r="A1922" s="8" t="s">
        <v>447</v>
      </c>
      <c r="B1922" s="8">
        <v>30.67</v>
      </c>
      <c r="C1922" s="8">
        <v>5.09</v>
      </c>
      <c r="D1922" s="8" t="s">
        <v>2382</v>
      </c>
      <c r="E1922" s="8" t="s">
        <v>2380</v>
      </c>
      <c r="F1922" s="8" t="s">
        <v>2380</v>
      </c>
      <c r="G1922" s="8" t="s">
        <v>2381</v>
      </c>
      <c r="H1922" s="8" t="s">
        <v>2380</v>
      </c>
      <c r="I1922" s="12">
        <f t="shared" si="145"/>
        <v>0</v>
      </c>
      <c r="J1922" s="12" t="str">
        <f t="shared" si="146"/>
        <v>No</v>
      </c>
      <c r="K1922" s="12" t="str">
        <f t="shared" si="147"/>
        <v>Yes</v>
      </c>
      <c r="L1922" s="12" t="str">
        <f t="shared" si="148"/>
        <v>Obesity</v>
      </c>
      <c r="M1922" s="12" t="str">
        <f t="shared" si="149"/>
        <v>Normal</v>
      </c>
    </row>
    <row r="1923" spans="1:13" x14ac:dyDescent="0.3">
      <c r="A1923" s="8" t="s">
        <v>446</v>
      </c>
      <c r="B1923" s="8">
        <v>30.875</v>
      </c>
      <c r="C1923" s="8">
        <v>6.49</v>
      </c>
      <c r="D1923" s="8" t="s">
        <v>2380</v>
      </c>
      <c r="E1923" s="8" t="s">
        <v>2380</v>
      </c>
      <c r="F1923" s="8" t="s">
        <v>2380</v>
      </c>
      <c r="G1923" s="8" t="s">
        <v>2381</v>
      </c>
      <c r="H1923" s="8" t="s">
        <v>2380</v>
      </c>
      <c r="I1923" s="12">
        <f t="shared" ref="I1923:I1986" si="150">IF(G1923="No major surgery",0,G1923)</f>
        <v>0</v>
      </c>
      <c r="J1923" s="12" t="str">
        <f t="shared" ref="J1923:J1986" si="151">PROPER(H1923)</f>
        <v>No</v>
      </c>
      <c r="K1923" s="12" t="str">
        <f t="shared" ref="K1923:K1986" si="152">PROPER(D1923)</f>
        <v>No</v>
      </c>
      <c r="L1923" s="12" t="str">
        <f t="shared" ref="L1923:L1986" si="153">IF(B1923&lt;18.5,"Underweight",IF(B1923&lt;25,"Normal Weight",IF(B1923&lt;30,"Overweight","Obesity")))</f>
        <v>Obesity</v>
      </c>
      <c r="M1923" s="12" t="str">
        <f t="shared" ref="M1923:M1986" si="154">IF(C1923&lt;5.7,"Normal",IF(C1923&lt;6.5,"Prediabetes","Diabetes"))</f>
        <v>Prediabetes</v>
      </c>
    </row>
    <row r="1924" spans="1:13" x14ac:dyDescent="0.3">
      <c r="A1924" s="8" t="s">
        <v>445</v>
      </c>
      <c r="B1924" s="8">
        <v>23.8</v>
      </c>
      <c r="C1924" s="8">
        <v>4.08</v>
      </c>
      <c r="D1924" s="8" t="s">
        <v>2380</v>
      </c>
      <c r="E1924" s="8" t="s">
        <v>2380</v>
      </c>
      <c r="F1924" s="8" t="s">
        <v>2380</v>
      </c>
      <c r="G1924" s="8" t="s">
        <v>2381</v>
      </c>
      <c r="H1924" s="8" t="s">
        <v>2380</v>
      </c>
      <c r="I1924" s="12">
        <f t="shared" si="150"/>
        <v>0</v>
      </c>
      <c r="J1924" s="12" t="str">
        <f t="shared" si="151"/>
        <v>No</v>
      </c>
      <c r="K1924" s="12" t="str">
        <f t="shared" si="152"/>
        <v>No</v>
      </c>
      <c r="L1924" s="12" t="str">
        <f t="shared" si="153"/>
        <v>Normal Weight</v>
      </c>
      <c r="M1924" s="12" t="str">
        <f t="shared" si="154"/>
        <v>Normal</v>
      </c>
    </row>
    <row r="1925" spans="1:13" x14ac:dyDescent="0.3">
      <c r="A1925" s="8" t="s">
        <v>444</v>
      </c>
      <c r="B1925" s="8">
        <v>15.37</v>
      </c>
      <c r="C1925" s="8">
        <v>8.6300000000000008</v>
      </c>
      <c r="D1925" s="8" t="s">
        <v>2382</v>
      </c>
      <c r="E1925" s="8" t="s">
        <v>2380</v>
      </c>
      <c r="F1925" s="8" t="s">
        <v>2380</v>
      </c>
      <c r="G1925" s="8" t="s">
        <v>2381</v>
      </c>
      <c r="H1925" s="8" t="s">
        <v>2380</v>
      </c>
      <c r="I1925" s="12">
        <f t="shared" si="150"/>
        <v>0</v>
      </c>
      <c r="J1925" s="12" t="str">
        <f t="shared" si="151"/>
        <v>No</v>
      </c>
      <c r="K1925" s="12" t="str">
        <f t="shared" si="152"/>
        <v>Yes</v>
      </c>
      <c r="L1925" s="12" t="str">
        <f t="shared" si="153"/>
        <v>Underweight</v>
      </c>
      <c r="M1925" s="12" t="str">
        <f t="shared" si="154"/>
        <v>Diabetes</v>
      </c>
    </row>
    <row r="1926" spans="1:13" x14ac:dyDescent="0.3">
      <c r="A1926" s="8" t="s">
        <v>443</v>
      </c>
      <c r="B1926" s="8">
        <v>30.4</v>
      </c>
      <c r="C1926" s="8">
        <v>5.28</v>
      </c>
      <c r="D1926" s="8" t="s">
        <v>2380</v>
      </c>
      <c r="E1926" s="8" t="s">
        <v>2380</v>
      </c>
      <c r="F1926" s="8" t="s">
        <v>2380</v>
      </c>
      <c r="G1926" s="8" t="s">
        <v>2381</v>
      </c>
      <c r="H1926" s="8" t="s">
        <v>2380</v>
      </c>
      <c r="I1926" s="12">
        <f t="shared" si="150"/>
        <v>0</v>
      </c>
      <c r="J1926" s="12" t="str">
        <f t="shared" si="151"/>
        <v>No</v>
      </c>
      <c r="K1926" s="12" t="str">
        <f t="shared" si="152"/>
        <v>No</v>
      </c>
      <c r="L1926" s="12" t="str">
        <f t="shared" si="153"/>
        <v>Obesity</v>
      </c>
      <c r="M1926" s="12" t="str">
        <f t="shared" si="154"/>
        <v>Normal</v>
      </c>
    </row>
    <row r="1927" spans="1:13" x14ac:dyDescent="0.3">
      <c r="A1927" s="8" t="s">
        <v>442</v>
      </c>
      <c r="B1927" s="8">
        <v>19.48</v>
      </c>
      <c r="C1927" s="8">
        <v>5.63</v>
      </c>
      <c r="D1927" s="8" t="s">
        <v>2382</v>
      </c>
      <c r="E1927" s="8" t="s">
        <v>2380</v>
      </c>
      <c r="F1927" s="8" t="s">
        <v>2380</v>
      </c>
      <c r="G1927" s="8">
        <v>1</v>
      </c>
      <c r="H1927" s="8" t="s">
        <v>2380</v>
      </c>
      <c r="I1927" s="12">
        <f t="shared" si="150"/>
        <v>1</v>
      </c>
      <c r="J1927" s="12" t="str">
        <f t="shared" si="151"/>
        <v>No</v>
      </c>
      <c r="K1927" s="12" t="str">
        <f t="shared" si="152"/>
        <v>Yes</v>
      </c>
      <c r="L1927" s="12" t="str">
        <f t="shared" si="153"/>
        <v>Normal Weight</v>
      </c>
      <c r="M1927" s="12" t="str">
        <f t="shared" si="154"/>
        <v>Normal</v>
      </c>
    </row>
    <row r="1928" spans="1:13" x14ac:dyDescent="0.3">
      <c r="A1928" s="8" t="s">
        <v>441</v>
      </c>
      <c r="B1928" s="8">
        <v>16.96</v>
      </c>
      <c r="C1928" s="8">
        <v>11.47</v>
      </c>
      <c r="D1928" s="8" t="s">
        <v>2382</v>
      </c>
      <c r="E1928" s="8" t="s">
        <v>2380</v>
      </c>
      <c r="F1928" s="8" t="s">
        <v>2380</v>
      </c>
      <c r="G1928" s="8" t="s">
        <v>2381</v>
      </c>
      <c r="H1928" s="8" t="s">
        <v>2380</v>
      </c>
      <c r="I1928" s="12">
        <f t="shared" si="150"/>
        <v>0</v>
      </c>
      <c r="J1928" s="12" t="str">
        <f t="shared" si="151"/>
        <v>No</v>
      </c>
      <c r="K1928" s="12" t="str">
        <f t="shared" si="152"/>
        <v>Yes</v>
      </c>
      <c r="L1928" s="12" t="str">
        <f t="shared" si="153"/>
        <v>Underweight</v>
      </c>
      <c r="M1928" s="12" t="str">
        <f t="shared" si="154"/>
        <v>Diabetes</v>
      </c>
    </row>
    <row r="1929" spans="1:13" x14ac:dyDescent="0.3">
      <c r="A1929" s="8" t="s">
        <v>440</v>
      </c>
      <c r="B1929" s="8">
        <v>19.05</v>
      </c>
      <c r="C1929" s="8">
        <v>4.92</v>
      </c>
      <c r="D1929" s="8" t="s">
        <v>2380</v>
      </c>
      <c r="E1929" s="8" t="s">
        <v>2380</v>
      </c>
      <c r="F1929" s="8" t="s">
        <v>2380</v>
      </c>
      <c r="G1929" s="8">
        <v>1</v>
      </c>
      <c r="H1929" s="8" t="s">
        <v>2380</v>
      </c>
      <c r="I1929" s="12">
        <f t="shared" si="150"/>
        <v>1</v>
      </c>
      <c r="J1929" s="12" t="str">
        <f t="shared" si="151"/>
        <v>No</v>
      </c>
      <c r="K1929" s="12" t="str">
        <f t="shared" si="152"/>
        <v>No</v>
      </c>
      <c r="L1929" s="12" t="str">
        <f t="shared" si="153"/>
        <v>Normal Weight</v>
      </c>
      <c r="M1929" s="12" t="str">
        <f t="shared" si="154"/>
        <v>Normal</v>
      </c>
    </row>
    <row r="1930" spans="1:13" x14ac:dyDescent="0.3">
      <c r="A1930" s="8" t="s">
        <v>439</v>
      </c>
      <c r="B1930" s="8">
        <v>37.619999999999997</v>
      </c>
      <c r="C1930" s="8">
        <v>4.18</v>
      </c>
      <c r="D1930" s="8" t="s">
        <v>2380</v>
      </c>
      <c r="E1930" s="8" t="s">
        <v>2380</v>
      </c>
      <c r="F1930" s="8" t="s">
        <v>2380</v>
      </c>
      <c r="G1930" s="8" t="s">
        <v>2381</v>
      </c>
      <c r="H1930" s="8" t="s">
        <v>2380</v>
      </c>
      <c r="I1930" s="12">
        <f t="shared" si="150"/>
        <v>0</v>
      </c>
      <c r="J1930" s="12" t="str">
        <f t="shared" si="151"/>
        <v>No</v>
      </c>
      <c r="K1930" s="12" t="str">
        <f t="shared" si="152"/>
        <v>No</v>
      </c>
      <c r="L1930" s="12" t="str">
        <f t="shared" si="153"/>
        <v>Obesity</v>
      </c>
      <c r="M1930" s="12" t="str">
        <f t="shared" si="154"/>
        <v>Normal</v>
      </c>
    </row>
    <row r="1931" spans="1:13" x14ac:dyDescent="0.3">
      <c r="A1931" s="8" t="s">
        <v>438</v>
      </c>
      <c r="B1931" s="8">
        <v>29.1</v>
      </c>
      <c r="C1931" s="8">
        <v>4.67</v>
      </c>
      <c r="D1931" s="8" t="s">
        <v>2380</v>
      </c>
      <c r="E1931" s="8" t="s">
        <v>2380</v>
      </c>
      <c r="F1931" s="8" t="s">
        <v>2380</v>
      </c>
      <c r="G1931" s="8" t="s">
        <v>2381</v>
      </c>
      <c r="H1931" s="8" t="s">
        <v>2380</v>
      </c>
      <c r="I1931" s="12">
        <f t="shared" si="150"/>
        <v>0</v>
      </c>
      <c r="J1931" s="12" t="str">
        <f t="shared" si="151"/>
        <v>No</v>
      </c>
      <c r="K1931" s="12" t="str">
        <f t="shared" si="152"/>
        <v>No</v>
      </c>
      <c r="L1931" s="12" t="str">
        <f t="shared" si="153"/>
        <v>Overweight</v>
      </c>
      <c r="M1931" s="12" t="str">
        <f t="shared" si="154"/>
        <v>Normal</v>
      </c>
    </row>
    <row r="1932" spans="1:13" x14ac:dyDescent="0.3">
      <c r="A1932" s="8" t="s">
        <v>437</v>
      </c>
      <c r="B1932" s="8">
        <v>26.62</v>
      </c>
      <c r="C1932" s="8">
        <v>6.24</v>
      </c>
      <c r="D1932" s="8" t="s">
        <v>2380</v>
      </c>
      <c r="E1932" s="8" t="s">
        <v>2380</v>
      </c>
      <c r="F1932" s="8" t="s">
        <v>2380</v>
      </c>
      <c r="G1932" s="8" t="s">
        <v>2381</v>
      </c>
      <c r="H1932" s="8" t="s">
        <v>2380</v>
      </c>
      <c r="I1932" s="12">
        <f t="shared" si="150"/>
        <v>0</v>
      </c>
      <c r="J1932" s="12" t="str">
        <f t="shared" si="151"/>
        <v>No</v>
      </c>
      <c r="K1932" s="12" t="str">
        <f t="shared" si="152"/>
        <v>No</v>
      </c>
      <c r="L1932" s="12" t="str">
        <f t="shared" si="153"/>
        <v>Overweight</v>
      </c>
      <c r="M1932" s="12" t="str">
        <f t="shared" si="154"/>
        <v>Prediabetes</v>
      </c>
    </row>
    <row r="1933" spans="1:13" x14ac:dyDescent="0.3">
      <c r="A1933" s="8" t="s">
        <v>436</v>
      </c>
      <c r="B1933" s="8">
        <v>25.74</v>
      </c>
      <c r="C1933" s="8">
        <v>5.99</v>
      </c>
      <c r="D1933" s="8" t="s">
        <v>2380</v>
      </c>
      <c r="E1933" s="8" t="s">
        <v>2380</v>
      </c>
      <c r="F1933" s="8" t="s">
        <v>2380</v>
      </c>
      <c r="G1933" s="8" t="s">
        <v>2381</v>
      </c>
      <c r="H1933" s="8" t="s">
        <v>2380</v>
      </c>
      <c r="I1933" s="12">
        <f t="shared" si="150"/>
        <v>0</v>
      </c>
      <c r="J1933" s="12" t="str">
        <f t="shared" si="151"/>
        <v>No</v>
      </c>
      <c r="K1933" s="12" t="str">
        <f t="shared" si="152"/>
        <v>No</v>
      </c>
      <c r="L1933" s="12" t="str">
        <f t="shared" si="153"/>
        <v>Overweight</v>
      </c>
      <c r="M1933" s="12" t="str">
        <f t="shared" si="154"/>
        <v>Prediabetes</v>
      </c>
    </row>
    <row r="1934" spans="1:13" x14ac:dyDescent="0.3">
      <c r="A1934" s="8" t="s">
        <v>435</v>
      </c>
      <c r="B1934" s="8">
        <v>18.22</v>
      </c>
      <c r="C1934" s="8">
        <v>10.27</v>
      </c>
      <c r="D1934" s="8" t="s">
        <v>2382</v>
      </c>
      <c r="E1934" s="8" t="s">
        <v>2380</v>
      </c>
      <c r="F1934" s="8" t="s">
        <v>2380</v>
      </c>
      <c r="G1934" s="8">
        <v>1</v>
      </c>
      <c r="H1934" s="8" t="s">
        <v>2380</v>
      </c>
      <c r="I1934" s="12">
        <f t="shared" si="150"/>
        <v>1</v>
      </c>
      <c r="J1934" s="12" t="str">
        <f t="shared" si="151"/>
        <v>No</v>
      </c>
      <c r="K1934" s="12" t="str">
        <f t="shared" si="152"/>
        <v>Yes</v>
      </c>
      <c r="L1934" s="12" t="str">
        <f t="shared" si="153"/>
        <v>Underweight</v>
      </c>
      <c r="M1934" s="12" t="str">
        <f t="shared" si="154"/>
        <v>Diabetes</v>
      </c>
    </row>
    <row r="1935" spans="1:13" x14ac:dyDescent="0.3">
      <c r="A1935" s="8" t="s">
        <v>434</v>
      </c>
      <c r="B1935" s="8">
        <v>26.03</v>
      </c>
      <c r="C1935" s="8">
        <v>5.97</v>
      </c>
      <c r="D1935" s="8" t="s">
        <v>2380</v>
      </c>
      <c r="E1935" s="8" t="s">
        <v>2380</v>
      </c>
      <c r="F1935" s="8" t="s">
        <v>2383</v>
      </c>
      <c r="G1935" s="8">
        <v>1</v>
      </c>
      <c r="H1935" s="8" t="s">
        <v>2380</v>
      </c>
      <c r="I1935" s="12">
        <f t="shared" si="150"/>
        <v>1</v>
      </c>
      <c r="J1935" s="12" t="str">
        <f t="shared" si="151"/>
        <v>No</v>
      </c>
      <c r="K1935" s="12" t="str">
        <f t="shared" si="152"/>
        <v>No</v>
      </c>
      <c r="L1935" s="12" t="str">
        <f t="shared" si="153"/>
        <v>Overweight</v>
      </c>
      <c r="M1935" s="12" t="str">
        <f t="shared" si="154"/>
        <v>Prediabetes</v>
      </c>
    </row>
    <row r="1936" spans="1:13" x14ac:dyDescent="0.3">
      <c r="A1936" s="8" t="s">
        <v>433</v>
      </c>
      <c r="B1936" s="8">
        <v>17.29</v>
      </c>
      <c r="C1936" s="8">
        <v>4.9800000000000004</v>
      </c>
      <c r="D1936" s="8" t="s">
        <v>2380</v>
      </c>
      <c r="E1936" s="8" t="s">
        <v>2380</v>
      </c>
      <c r="F1936" s="8" t="s">
        <v>2380</v>
      </c>
      <c r="G1936" s="8" t="s">
        <v>2381</v>
      </c>
      <c r="H1936" s="8" t="s">
        <v>2380</v>
      </c>
      <c r="I1936" s="12">
        <f t="shared" si="150"/>
        <v>0</v>
      </c>
      <c r="J1936" s="12" t="str">
        <f t="shared" si="151"/>
        <v>No</v>
      </c>
      <c r="K1936" s="12" t="str">
        <f t="shared" si="152"/>
        <v>No</v>
      </c>
      <c r="L1936" s="12" t="str">
        <f t="shared" si="153"/>
        <v>Underweight</v>
      </c>
      <c r="M1936" s="12" t="str">
        <f t="shared" si="154"/>
        <v>Normal</v>
      </c>
    </row>
    <row r="1937" spans="1:13" x14ac:dyDescent="0.3">
      <c r="A1937" s="8" t="s">
        <v>432</v>
      </c>
      <c r="B1937" s="8">
        <v>18.170000000000002</v>
      </c>
      <c r="C1937" s="8">
        <v>6.91</v>
      </c>
      <c r="D1937" s="8" t="s">
        <v>2382</v>
      </c>
      <c r="E1937" s="8" t="s">
        <v>2380</v>
      </c>
      <c r="F1937" s="8" t="s">
        <v>2380</v>
      </c>
      <c r="G1937" s="8">
        <v>1</v>
      </c>
      <c r="H1937" s="8" t="s">
        <v>2380</v>
      </c>
      <c r="I1937" s="12">
        <f t="shared" si="150"/>
        <v>1</v>
      </c>
      <c r="J1937" s="12" t="str">
        <f t="shared" si="151"/>
        <v>No</v>
      </c>
      <c r="K1937" s="12" t="str">
        <f t="shared" si="152"/>
        <v>Yes</v>
      </c>
      <c r="L1937" s="12" t="str">
        <f t="shared" si="153"/>
        <v>Underweight</v>
      </c>
      <c r="M1937" s="12" t="str">
        <f t="shared" si="154"/>
        <v>Diabetes</v>
      </c>
    </row>
    <row r="1938" spans="1:13" x14ac:dyDescent="0.3">
      <c r="A1938" s="8" t="s">
        <v>431</v>
      </c>
      <c r="B1938" s="8">
        <v>32.54</v>
      </c>
      <c r="C1938" s="8">
        <v>6.38</v>
      </c>
      <c r="D1938" s="8" t="s">
        <v>2380</v>
      </c>
      <c r="E1938" s="8" t="s">
        <v>2382</v>
      </c>
      <c r="F1938" s="8" t="s">
        <v>2380</v>
      </c>
      <c r="G1938" s="8">
        <v>1</v>
      </c>
      <c r="H1938" s="8" t="s">
        <v>2380</v>
      </c>
      <c r="I1938" s="12">
        <f t="shared" si="150"/>
        <v>1</v>
      </c>
      <c r="J1938" s="12" t="str">
        <f t="shared" si="151"/>
        <v>No</v>
      </c>
      <c r="K1938" s="12" t="str">
        <f t="shared" si="152"/>
        <v>No</v>
      </c>
      <c r="L1938" s="12" t="str">
        <f t="shared" si="153"/>
        <v>Obesity</v>
      </c>
      <c r="M1938" s="12" t="str">
        <f t="shared" si="154"/>
        <v>Prediabetes</v>
      </c>
    </row>
    <row r="1939" spans="1:13" x14ac:dyDescent="0.3">
      <c r="A1939" s="8" t="s">
        <v>430</v>
      </c>
      <c r="B1939" s="8">
        <v>30.25</v>
      </c>
      <c r="C1939" s="8">
        <v>4.7699999999999996</v>
      </c>
      <c r="D1939" s="8" t="s">
        <v>2380</v>
      </c>
      <c r="E1939" s="8" t="s">
        <v>2380</v>
      </c>
      <c r="F1939" s="8" t="s">
        <v>2380</v>
      </c>
      <c r="G1939" s="8" t="s">
        <v>2381</v>
      </c>
      <c r="H1939" s="8" t="s">
        <v>2380</v>
      </c>
      <c r="I1939" s="12">
        <f t="shared" si="150"/>
        <v>0</v>
      </c>
      <c r="J1939" s="12" t="str">
        <f t="shared" si="151"/>
        <v>No</v>
      </c>
      <c r="K1939" s="12" t="str">
        <f t="shared" si="152"/>
        <v>No</v>
      </c>
      <c r="L1939" s="12" t="str">
        <f t="shared" si="153"/>
        <v>Obesity</v>
      </c>
      <c r="M1939" s="12" t="str">
        <f t="shared" si="154"/>
        <v>Normal</v>
      </c>
    </row>
    <row r="1940" spans="1:13" x14ac:dyDescent="0.3">
      <c r="A1940" s="8" t="s">
        <v>429</v>
      </c>
      <c r="B1940" s="8">
        <v>19.59</v>
      </c>
      <c r="C1940" s="8">
        <v>6.04</v>
      </c>
      <c r="D1940" s="8" t="s">
        <v>2382</v>
      </c>
      <c r="E1940" s="8" t="s">
        <v>2380</v>
      </c>
      <c r="F1940" s="8" t="s">
        <v>2380</v>
      </c>
      <c r="G1940" s="8">
        <v>1</v>
      </c>
      <c r="H1940" s="8" t="s">
        <v>2380</v>
      </c>
      <c r="I1940" s="12">
        <f t="shared" si="150"/>
        <v>1</v>
      </c>
      <c r="J1940" s="12" t="str">
        <f t="shared" si="151"/>
        <v>No</v>
      </c>
      <c r="K1940" s="12" t="str">
        <f t="shared" si="152"/>
        <v>Yes</v>
      </c>
      <c r="L1940" s="12" t="str">
        <f t="shared" si="153"/>
        <v>Normal Weight</v>
      </c>
      <c r="M1940" s="12" t="str">
        <f t="shared" si="154"/>
        <v>Prediabetes</v>
      </c>
    </row>
    <row r="1941" spans="1:13" x14ac:dyDescent="0.3">
      <c r="A1941" s="8" t="s">
        <v>428</v>
      </c>
      <c r="B1941" s="8">
        <v>45.9</v>
      </c>
      <c r="C1941" s="8">
        <v>4.3</v>
      </c>
      <c r="D1941" s="8" t="s">
        <v>2382</v>
      </c>
      <c r="E1941" s="8" t="s">
        <v>2380</v>
      </c>
      <c r="F1941" s="8" t="s">
        <v>2380</v>
      </c>
      <c r="G1941" s="8">
        <v>1</v>
      </c>
      <c r="H1941" s="8" t="s">
        <v>2380</v>
      </c>
      <c r="I1941" s="12">
        <f t="shared" si="150"/>
        <v>1</v>
      </c>
      <c r="J1941" s="12" t="str">
        <f t="shared" si="151"/>
        <v>No</v>
      </c>
      <c r="K1941" s="12" t="str">
        <f t="shared" si="152"/>
        <v>Yes</v>
      </c>
      <c r="L1941" s="12" t="str">
        <f t="shared" si="153"/>
        <v>Obesity</v>
      </c>
      <c r="M1941" s="12" t="str">
        <f t="shared" si="154"/>
        <v>Normal</v>
      </c>
    </row>
    <row r="1942" spans="1:13" x14ac:dyDescent="0.3">
      <c r="A1942" s="8" t="s">
        <v>427</v>
      </c>
      <c r="B1942" s="8">
        <v>17.059999999999999</v>
      </c>
      <c r="C1942" s="8">
        <v>8.75</v>
      </c>
      <c r="D1942" s="8" t="s">
        <v>2382</v>
      </c>
      <c r="E1942" s="8" t="s">
        <v>2380</v>
      </c>
      <c r="F1942" s="8" t="s">
        <v>2380</v>
      </c>
      <c r="G1942" s="8" t="s">
        <v>2381</v>
      </c>
      <c r="H1942" s="8" t="s">
        <v>2380</v>
      </c>
      <c r="I1942" s="12">
        <f t="shared" si="150"/>
        <v>0</v>
      </c>
      <c r="J1942" s="12" t="str">
        <f t="shared" si="151"/>
        <v>No</v>
      </c>
      <c r="K1942" s="12" t="str">
        <f t="shared" si="152"/>
        <v>Yes</v>
      </c>
      <c r="L1942" s="12" t="str">
        <f t="shared" si="153"/>
        <v>Underweight</v>
      </c>
      <c r="M1942" s="12" t="str">
        <f t="shared" si="154"/>
        <v>Diabetes</v>
      </c>
    </row>
    <row r="1943" spans="1:13" x14ac:dyDescent="0.3">
      <c r="A1943" s="8" t="s">
        <v>426</v>
      </c>
      <c r="B1943" s="8">
        <v>32.07</v>
      </c>
      <c r="C1943" s="8">
        <v>5.25</v>
      </c>
      <c r="D1943" s="8" t="s">
        <v>2380</v>
      </c>
      <c r="E1943" s="8" t="s">
        <v>2380</v>
      </c>
      <c r="F1943" s="8" t="s">
        <v>2383</v>
      </c>
      <c r="G1943" s="8">
        <v>1</v>
      </c>
      <c r="H1943" s="8" t="s">
        <v>2380</v>
      </c>
      <c r="I1943" s="12">
        <f t="shared" si="150"/>
        <v>1</v>
      </c>
      <c r="J1943" s="12" t="str">
        <f t="shared" si="151"/>
        <v>No</v>
      </c>
      <c r="K1943" s="12" t="str">
        <f t="shared" si="152"/>
        <v>No</v>
      </c>
      <c r="L1943" s="12" t="str">
        <f t="shared" si="153"/>
        <v>Obesity</v>
      </c>
      <c r="M1943" s="12" t="str">
        <f t="shared" si="154"/>
        <v>Normal</v>
      </c>
    </row>
    <row r="1944" spans="1:13" x14ac:dyDescent="0.3">
      <c r="A1944" s="8" t="s">
        <v>425</v>
      </c>
      <c r="B1944" s="8">
        <v>16.5</v>
      </c>
      <c r="C1944" s="8">
        <v>5.03</v>
      </c>
      <c r="D1944" s="8" t="s">
        <v>2380</v>
      </c>
      <c r="E1944" s="8" t="s">
        <v>2380</v>
      </c>
      <c r="F1944" s="8" t="s">
        <v>2380</v>
      </c>
      <c r="G1944" s="8">
        <v>1</v>
      </c>
      <c r="H1944" s="8" t="s">
        <v>2380</v>
      </c>
      <c r="I1944" s="12">
        <f t="shared" si="150"/>
        <v>1</v>
      </c>
      <c r="J1944" s="12" t="str">
        <f t="shared" si="151"/>
        <v>No</v>
      </c>
      <c r="K1944" s="12" t="str">
        <f t="shared" si="152"/>
        <v>No</v>
      </c>
      <c r="L1944" s="12" t="str">
        <f t="shared" si="153"/>
        <v>Underweight</v>
      </c>
      <c r="M1944" s="12" t="str">
        <f t="shared" si="154"/>
        <v>Normal</v>
      </c>
    </row>
    <row r="1945" spans="1:13" x14ac:dyDescent="0.3">
      <c r="A1945" s="8" t="s">
        <v>424</v>
      </c>
      <c r="B1945" s="8">
        <v>31.4</v>
      </c>
      <c r="C1945" s="8">
        <v>5.88</v>
      </c>
      <c r="D1945" s="8" t="s">
        <v>2380</v>
      </c>
      <c r="E1945" s="8" t="s">
        <v>2380</v>
      </c>
      <c r="F1945" s="8" t="s">
        <v>2380</v>
      </c>
      <c r="G1945" s="8">
        <v>1</v>
      </c>
      <c r="H1945" s="8" t="s">
        <v>2380</v>
      </c>
      <c r="I1945" s="12">
        <f t="shared" si="150"/>
        <v>1</v>
      </c>
      <c r="J1945" s="12" t="str">
        <f t="shared" si="151"/>
        <v>No</v>
      </c>
      <c r="K1945" s="12" t="str">
        <f t="shared" si="152"/>
        <v>No</v>
      </c>
      <c r="L1945" s="12" t="str">
        <f t="shared" si="153"/>
        <v>Obesity</v>
      </c>
      <c r="M1945" s="12" t="str">
        <f t="shared" si="154"/>
        <v>Prediabetes</v>
      </c>
    </row>
    <row r="1946" spans="1:13" x14ac:dyDescent="0.3">
      <c r="A1946" s="8" t="s">
        <v>423</v>
      </c>
      <c r="B1946" s="8">
        <v>20.36</v>
      </c>
      <c r="C1946" s="8">
        <v>4.49</v>
      </c>
      <c r="D1946" s="8" t="s">
        <v>2380</v>
      </c>
      <c r="E1946" s="8" t="s">
        <v>2380</v>
      </c>
      <c r="F1946" s="8" t="s">
        <v>2380</v>
      </c>
      <c r="G1946" s="8" t="s">
        <v>2381</v>
      </c>
      <c r="H1946" s="8" t="s">
        <v>2380</v>
      </c>
      <c r="I1946" s="12">
        <f t="shared" si="150"/>
        <v>0</v>
      </c>
      <c r="J1946" s="12" t="str">
        <f t="shared" si="151"/>
        <v>No</v>
      </c>
      <c r="K1946" s="12" t="str">
        <f t="shared" si="152"/>
        <v>No</v>
      </c>
      <c r="L1946" s="12" t="str">
        <f t="shared" si="153"/>
        <v>Normal Weight</v>
      </c>
      <c r="M1946" s="12" t="str">
        <f t="shared" si="154"/>
        <v>Normal</v>
      </c>
    </row>
    <row r="1947" spans="1:13" x14ac:dyDescent="0.3">
      <c r="A1947" s="8" t="s">
        <v>422</v>
      </c>
      <c r="B1947" s="8">
        <v>25.46</v>
      </c>
      <c r="C1947" s="8">
        <v>4.1399999999999997</v>
      </c>
      <c r="D1947" s="8" t="s">
        <v>2380</v>
      </c>
      <c r="E1947" s="8" t="s">
        <v>2380</v>
      </c>
      <c r="F1947" s="8" t="s">
        <v>2380</v>
      </c>
      <c r="G1947" s="8">
        <v>1</v>
      </c>
      <c r="H1947" s="8" t="s">
        <v>2380</v>
      </c>
      <c r="I1947" s="12">
        <f t="shared" si="150"/>
        <v>1</v>
      </c>
      <c r="J1947" s="12" t="str">
        <f t="shared" si="151"/>
        <v>No</v>
      </c>
      <c r="K1947" s="12" t="str">
        <f t="shared" si="152"/>
        <v>No</v>
      </c>
      <c r="L1947" s="12" t="str">
        <f t="shared" si="153"/>
        <v>Overweight</v>
      </c>
      <c r="M1947" s="12" t="str">
        <f t="shared" si="154"/>
        <v>Normal</v>
      </c>
    </row>
    <row r="1948" spans="1:13" x14ac:dyDescent="0.3">
      <c r="A1948" s="8" t="s">
        <v>421</v>
      </c>
      <c r="B1948" s="8">
        <v>17.09</v>
      </c>
      <c r="C1948" s="8">
        <v>5.8</v>
      </c>
      <c r="D1948" s="8" t="s">
        <v>2382</v>
      </c>
      <c r="E1948" s="8" t="s">
        <v>2380</v>
      </c>
      <c r="F1948" s="8" t="s">
        <v>2380</v>
      </c>
      <c r="G1948" s="8" t="s">
        <v>2381</v>
      </c>
      <c r="H1948" s="8" t="s">
        <v>2380</v>
      </c>
      <c r="I1948" s="12">
        <f t="shared" si="150"/>
        <v>0</v>
      </c>
      <c r="J1948" s="12" t="str">
        <f t="shared" si="151"/>
        <v>No</v>
      </c>
      <c r="K1948" s="12" t="str">
        <f t="shared" si="152"/>
        <v>Yes</v>
      </c>
      <c r="L1948" s="12" t="str">
        <f t="shared" si="153"/>
        <v>Underweight</v>
      </c>
      <c r="M1948" s="12" t="str">
        <f t="shared" si="154"/>
        <v>Prediabetes</v>
      </c>
    </row>
    <row r="1949" spans="1:13" x14ac:dyDescent="0.3">
      <c r="A1949" s="8" t="s">
        <v>420</v>
      </c>
      <c r="B1949" s="8">
        <v>20.83</v>
      </c>
      <c r="C1949" s="8">
        <v>5.12</v>
      </c>
      <c r="D1949" s="8" t="s">
        <v>2380</v>
      </c>
      <c r="E1949" s="8" t="s">
        <v>2380</v>
      </c>
      <c r="F1949" s="8" t="s">
        <v>2380</v>
      </c>
      <c r="G1949" s="8" t="s">
        <v>2381</v>
      </c>
      <c r="H1949" s="8" t="s">
        <v>2380</v>
      </c>
      <c r="I1949" s="12">
        <f t="shared" si="150"/>
        <v>0</v>
      </c>
      <c r="J1949" s="12" t="str">
        <f t="shared" si="151"/>
        <v>No</v>
      </c>
      <c r="K1949" s="12" t="str">
        <f t="shared" si="152"/>
        <v>No</v>
      </c>
      <c r="L1949" s="12" t="str">
        <f t="shared" si="153"/>
        <v>Normal Weight</v>
      </c>
      <c r="M1949" s="12" t="str">
        <f t="shared" si="154"/>
        <v>Normal</v>
      </c>
    </row>
    <row r="1950" spans="1:13" x14ac:dyDescent="0.3">
      <c r="A1950" s="8" t="s">
        <v>419</v>
      </c>
      <c r="B1950" s="8">
        <v>18.920000000000002</v>
      </c>
      <c r="C1950" s="8">
        <v>5.98</v>
      </c>
      <c r="D1950" s="8" t="s">
        <v>2382</v>
      </c>
      <c r="E1950" s="8" t="s">
        <v>2380</v>
      </c>
      <c r="F1950" s="8" t="s">
        <v>2380</v>
      </c>
      <c r="G1950" s="8">
        <v>1</v>
      </c>
      <c r="H1950" s="8" t="s">
        <v>2380</v>
      </c>
      <c r="I1950" s="12">
        <f t="shared" si="150"/>
        <v>1</v>
      </c>
      <c r="J1950" s="12" t="str">
        <f t="shared" si="151"/>
        <v>No</v>
      </c>
      <c r="K1950" s="12" t="str">
        <f t="shared" si="152"/>
        <v>Yes</v>
      </c>
      <c r="L1950" s="12" t="str">
        <f t="shared" si="153"/>
        <v>Normal Weight</v>
      </c>
      <c r="M1950" s="12" t="str">
        <f t="shared" si="154"/>
        <v>Prediabetes</v>
      </c>
    </row>
    <row r="1951" spans="1:13" x14ac:dyDescent="0.3">
      <c r="A1951" s="8" t="s">
        <v>418</v>
      </c>
      <c r="B1951" s="8">
        <v>37.1</v>
      </c>
      <c r="C1951" s="8">
        <v>5.46</v>
      </c>
      <c r="D1951" s="8" t="s">
        <v>2380</v>
      </c>
      <c r="E1951" s="8" t="s">
        <v>2380</v>
      </c>
      <c r="F1951" s="8" t="s">
        <v>2380</v>
      </c>
      <c r="G1951" s="8" t="s">
        <v>2381</v>
      </c>
      <c r="H1951" s="8" t="s">
        <v>2380</v>
      </c>
      <c r="I1951" s="12">
        <f t="shared" si="150"/>
        <v>0</v>
      </c>
      <c r="J1951" s="12" t="str">
        <f t="shared" si="151"/>
        <v>No</v>
      </c>
      <c r="K1951" s="12" t="str">
        <f t="shared" si="152"/>
        <v>No</v>
      </c>
      <c r="L1951" s="12" t="str">
        <f t="shared" si="153"/>
        <v>Obesity</v>
      </c>
      <c r="M1951" s="12" t="str">
        <f t="shared" si="154"/>
        <v>Normal</v>
      </c>
    </row>
    <row r="1952" spans="1:13" x14ac:dyDescent="0.3">
      <c r="A1952" s="8" t="s">
        <v>417</v>
      </c>
      <c r="B1952" s="8">
        <v>22.515000000000001</v>
      </c>
      <c r="C1952" s="8">
        <v>4.91</v>
      </c>
      <c r="D1952" s="8" t="s">
        <v>2382</v>
      </c>
      <c r="E1952" s="8" t="s">
        <v>2380</v>
      </c>
      <c r="F1952" s="8" t="s">
        <v>2383</v>
      </c>
      <c r="G1952" s="8">
        <v>1</v>
      </c>
      <c r="H1952" s="8" t="s">
        <v>2380</v>
      </c>
      <c r="I1952" s="12">
        <f t="shared" si="150"/>
        <v>1</v>
      </c>
      <c r="J1952" s="12" t="str">
        <f t="shared" si="151"/>
        <v>No</v>
      </c>
      <c r="K1952" s="12" t="str">
        <f t="shared" si="152"/>
        <v>Yes</v>
      </c>
      <c r="L1952" s="12" t="str">
        <f t="shared" si="153"/>
        <v>Normal Weight</v>
      </c>
      <c r="M1952" s="12" t="str">
        <f t="shared" si="154"/>
        <v>Normal</v>
      </c>
    </row>
    <row r="1953" spans="1:13" x14ac:dyDescent="0.3">
      <c r="A1953" s="8" t="s">
        <v>416</v>
      </c>
      <c r="B1953" s="8">
        <v>32.700000000000003</v>
      </c>
      <c r="C1953" s="8">
        <v>4.66</v>
      </c>
      <c r="D1953" s="8" t="s">
        <v>2380</v>
      </c>
      <c r="E1953" s="8" t="s">
        <v>2380</v>
      </c>
      <c r="F1953" s="8" t="s">
        <v>2380</v>
      </c>
      <c r="G1953" s="8" t="s">
        <v>2381</v>
      </c>
      <c r="H1953" s="8" t="s">
        <v>2380</v>
      </c>
      <c r="I1953" s="12">
        <f t="shared" si="150"/>
        <v>0</v>
      </c>
      <c r="J1953" s="12" t="str">
        <f t="shared" si="151"/>
        <v>No</v>
      </c>
      <c r="K1953" s="12" t="str">
        <f t="shared" si="152"/>
        <v>No</v>
      </c>
      <c r="L1953" s="12" t="str">
        <f t="shared" si="153"/>
        <v>Obesity</v>
      </c>
      <c r="M1953" s="12" t="str">
        <f t="shared" si="154"/>
        <v>Normal</v>
      </c>
    </row>
    <row r="1954" spans="1:13" x14ac:dyDescent="0.3">
      <c r="A1954" s="8" t="s">
        <v>415</v>
      </c>
      <c r="B1954" s="8">
        <v>17.75</v>
      </c>
      <c r="C1954" s="8">
        <v>6.8</v>
      </c>
      <c r="D1954" s="8" t="s">
        <v>2382</v>
      </c>
      <c r="E1954" s="8" t="s">
        <v>2380</v>
      </c>
      <c r="F1954" s="8" t="s">
        <v>2380</v>
      </c>
      <c r="G1954" s="8">
        <v>1</v>
      </c>
      <c r="H1954" s="8" t="s">
        <v>2380</v>
      </c>
      <c r="I1954" s="12">
        <f t="shared" si="150"/>
        <v>1</v>
      </c>
      <c r="J1954" s="12" t="str">
        <f t="shared" si="151"/>
        <v>No</v>
      </c>
      <c r="K1954" s="12" t="str">
        <f t="shared" si="152"/>
        <v>Yes</v>
      </c>
      <c r="L1954" s="12" t="str">
        <f t="shared" si="153"/>
        <v>Underweight</v>
      </c>
      <c r="M1954" s="12" t="str">
        <f t="shared" si="154"/>
        <v>Diabetes</v>
      </c>
    </row>
    <row r="1955" spans="1:13" x14ac:dyDescent="0.3">
      <c r="A1955" s="8" t="s">
        <v>414</v>
      </c>
      <c r="B1955" s="8">
        <v>33.630000000000003</v>
      </c>
      <c r="C1955" s="8">
        <v>4.47</v>
      </c>
      <c r="D1955" s="8" t="s">
        <v>2382</v>
      </c>
      <c r="E1955" s="8" t="s">
        <v>2380</v>
      </c>
      <c r="F1955" s="8" t="s">
        <v>2380</v>
      </c>
      <c r="G1955" s="8" t="s">
        <v>2381</v>
      </c>
      <c r="H1955" s="8" t="s">
        <v>2380</v>
      </c>
      <c r="I1955" s="12">
        <f t="shared" si="150"/>
        <v>0</v>
      </c>
      <c r="J1955" s="12" t="str">
        <f t="shared" si="151"/>
        <v>No</v>
      </c>
      <c r="K1955" s="12" t="str">
        <f t="shared" si="152"/>
        <v>Yes</v>
      </c>
      <c r="L1955" s="12" t="str">
        <f t="shared" si="153"/>
        <v>Obesity</v>
      </c>
      <c r="M1955" s="12" t="str">
        <f t="shared" si="154"/>
        <v>Normal</v>
      </c>
    </row>
    <row r="1956" spans="1:13" x14ac:dyDescent="0.3">
      <c r="A1956" s="8" t="s">
        <v>413</v>
      </c>
      <c r="B1956" s="8">
        <v>34.799999999999997</v>
      </c>
      <c r="C1956" s="8">
        <v>4.08</v>
      </c>
      <c r="D1956" s="8" t="s">
        <v>2382</v>
      </c>
      <c r="E1956" s="8" t="s">
        <v>2380</v>
      </c>
      <c r="F1956" s="8" t="s">
        <v>2380</v>
      </c>
      <c r="G1956" s="8">
        <v>1</v>
      </c>
      <c r="H1956" s="8" t="s">
        <v>2380</v>
      </c>
      <c r="I1956" s="12">
        <f t="shared" si="150"/>
        <v>1</v>
      </c>
      <c r="J1956" s="12" t="str">
        <f t="shared" si="151"/>
        <v>No</v>
      </c>
      <c r="K1956" s="12" t="str">
        <f t="shared" si="152"/>
        <v>Yes</v>
      </c>
      <c r="L1956" s="12" t="str">
        <f t="shared" si="153"/>
        <v>Obesity</v>
      </c>
      <c r="M1956" s="12" t="str">
        <f t="shared" si="154"/>
        <v>Normal</v>
      </c>
    </row>
    <row r="1957" spans="1:13" x14ac:dyDescent="0.3">
      <c r="A1957" s="8" t="s">
        <v>412</v>
      </c>
      <c r="B1957" s="8">
        <v>16.809999999999999</v>
      </c>
      <c r="C1957" s="8">
        <v>5.51</v>
      </c>
      <c r="D1957" s="8" t="s">
        <v>2382</v>
      </c>
      <c r="E1957" s="8" t="s">
        <v>2380</v>
      </c>
      <c r="F1957" s="8" t="s">
        <v>2380</v>
      </c>
      <c r="G1957" s="8">
        <v>1</v>
      </c>
      <c r="H1957" s="8" t="s">
        <v>2380</v>
      </c>
      <c r="I1957" s="12">
        <f t="shared" si="150"/>
        <v>1</v>
      </c>
      <c r="J1957" s="12" t="str">
        <f t="shared" si="151"/>
        <v>No</v>
      </c>
      <c r="K1957" s="12" t="str">
        <f t="shared" si="152"/>
        <v>Yes</v>
      </c>
      <c r="L1957" s="12" t="str">
        <f t="shared" si="153"/>
        <v>Underweight</v>
      </c>
      <c r="M1957" s="12" t="str">
        <f t="shared" si="154"/>
        <v>Normal</v>
      </c>
    </row>
    <row r="1958" spans="1:13" x14ac:dyDescent="0.3">
      <c r="A1958" s="8" t="s">
        <v>411</v>
      </c>
      <c r="B1958" s="8">
        <v>16.690000000000001</v>
      </c>
      <c r="C1958" s="8">
        <v>8.4</v>
      </c>
      <c r="D1958" s="8" t="s">
        <v>2382</v>
      </c>
      <c r="E1958" s="8" t="s">
        <v>2380</v>
      </c>
      <c r="F1958" s="8" t="s">
        <v>2380</v>
      </c>
      <c r="G1958" s="8" t="s">
        <v>2381</v>
      </c>
      <c r="H1958" s="8" t="s">
        <v>2380</v>
      </c>
      <c r="I1958" s="12">
        <f t="shared" si="150"/>
        <v>0</v>
      </c>
      <c r="J1958" s="12" t="str">
        <f t="shared" si="151"/>
        <v>No</v>
      </c>
      <c r="K1958" s="12" t="str">
        <f t="shared" si="152"/>
        <v>Yes</v>
      </c>
      <c r="L1958" s="12" t="str">
        <f t="shared" si="153"/>
        <v>Underweight</v>
      </c>
      <c r="M1958" s="12" t="str">
        <f t="shared" si="154"/>
        <v>Diabetes</v>
      </c>
    </row>
    <row r="1959" spans="1:13" x14ac:dyDescent="0.3">
      <c r="A1959" s="8" t="s">
        <v>410</v>
      </c>
      <c r="B1959" s="8">
        <v>23.21</v>
      </c>
      <c r="C1959" s="8">
        <v>5.14</v>
      </c>
      <c r="D1959" s="8" t="s">
        <v>2382</v>
      </c>
      <c r="E1959" s="8" t="s">
        <v>2380</v>
      </c>
      <c r="F1959" s="8" t="s">
        <v>2380</v>
      </c>
      <c r="G1959" s="8">
        <v>1</v>
      </c>
      <c r="H1959" s="8" t="s">
        <v>2380</v>
      </c>
      <c r="I1959" s="12">
        <f t="shared" si="150"/>
        <v>1</v>
      </c>
      <c r="J1959" s="12" t="str">
        <f t="shared" si="151"/>
        <v>No</v>
      </c>
      <c r="K1959" s="12" t="str">
        <f t="shared" si="152"/>
        <v>Yes</v>
      </c>
      <c r="L1959" s="12" t="str">
        <f t="shared" si="153"/>
        <v>Normal Weight</v>
      </c>
      <c r="M1959" s="12" t="str">
        <f t="shared" si="154"/>
        <v>Normal</v>
      </c>
    </row>
    <row r="1960" spans="1:13" x14ac:dyDescent="0.3">
      <c r="A1960" s="8" t="s">
        <v>409</v>
      </c>
      <c r="B1960" s="8">
        <v>25.175000000000001</v>
      </c>
      <c r="C1960" s="8">
        <v>5.21</v>
      </c>
      <c r="D1960" s="8" t="s">
        <v>2382</v>
      </c>
      <c r="E1960" s="8" t="s">
        <v>2380</v>
      </c>
      <c r="F1960" s="8" t="s">
        <v>2380</v>
      </c>
      <c r="G1960" s="8">
        <v>1</v>
      </c>
      <c r="H1960" s="8" t="s">
        <v>2380</v>
      </c>
      <c r="I1960" s="12">
        <f t="shared" si="150"/>
        <v>1</v>
      </c>
      <c r="J1960" s="12" t="str">
        <f t="shared" si="151"/>
        <v>No</v>
      </c>
      <c r="K1960" s="12" t="str">
        <f t="shared" si="152"/>
        <v>Yes</v>
      </c>
      <c r="L1960" s="12" t="str">
        <f t="shared" si="153"/>
        <v>Overweight</v>
      </c>
      <c r="M1960" s="12" t="str">
        <f t="shared" si="154"/>
        <v>Normal</v>
      </c>
    </row>
    <row r="1961" spans="1:13" x14ac:dyDescent="0.3">
      <c r="A1961" s="8" t="s">
        <v>408</v>
      </c>
      <c r="B1961" s="8">
        <v>34.770000000000003</v>
      </c>
      <c r="C1961" s="8">
        <v>6.23</v>
      </c>
      <c r="D1961" s="8" t="s">
        <v>2380</v>
      </c>
      <c r="E1961" s="8" t="s">
        <v>2380</v>
      </c>
      <c r="F1961" s="8" t="s">
        <v>2380</v>
      </c>
      <c r="G1961" s="8" t="s">
        <v>2381</v>
      </c>
      <c r="H1961" s="8" t="s">
        <v>2380</v>
      </c>
      <c r="I1961" s="12">
        <f t="shared" si="150"/>
        <v>0</v>
      </c>
      <c r="J1961" s="12" t="str">
        <f t="shared" si="151"/>
        <v>No</v>
      </c>
      <c r="K1961" s="12" t="str">
        <f t="shared" si="152"/>
        <v>No</v>
      </c>
      <c r="L1961" s="12" t="str">
        <f t="shared" si="153"/>
        <v>Obesity</v>
      </c>
      <c r="M1961" s="12" t="str">
        <f t="shared" si="154"/>
        <v>Prediabetes</v>
      </c>
    </row>
    <row r="1962" spans="1:13" x14ac:dyDescent="0.3">
      <c r="A1962" s="8" t="s">
        <v>407</v>
      </c>
      <c r="B1962" s="8">
        <v>27.7</v>
      </c>
      <c r="C1962" s="8">
        <v>5.6</v>
      </c>
      <c r="D1962" s="8" t="s">
        <v>2380</v>
      </c>
      <c r="E1962" s="8" t="s">
        <v>2380</v>
      </c>
      <c r="F1962" s="8" t="s">
        <v>2380</v>
      </c>
      <c r="G1962" s="8">
        <v>1</v>
      </c>
      <c r="H1962" s="8" t="s">
        <v>2380</v>
      </c>
      <c r="I1962" s="12">
        <f t="shared" si="150"/>
        <v>1</v>
      </c>
      <c r="J1962" s="12" t="str">
        <f t="shared" si="151"/>
        <v>No</v>
      </c>
      <c r="K1962" s="12" t="str">
        <f t="shared" si="152"/>
        <v>No</v>
      </c>
      <c r="L1962" s="12" t="str">
        <f t="shared" si="153"/>
        <v>Overweight</v>
      </c>
      <c r="M1962" s="12" t="str">
        <f t="shared" si="154"/>
        <v>Normal</v>
      </c>
    </row>
    <row r="1963" spans="1:13" x14ac:dyDescent="0.3">
      <c r="A1963" s="8" t="s">
        <v>406</v>
      </c>
      <c r="B1963" s="8">
        <v>19.12</v>
      </c>
      <c r="C1963" s="8">
        <v>4.72</v>
      </c>
      <c r="D1963" s="8" t="s">
        <v>2382</v>
      </c>
      <c r="E1963" s="8" t="s">
        <v>2380</v>
      </c>
      <c r="F1963" s="8" t="s">
        <v>2380</v>
      </c>
      <c r="G1963" s="8">
        <v>1</v>
      </c>
      <c r="H1963" s="8" t="s">
        <v>2380</v>
      </c>
      <c r="I1963" s="12">
        <f t="shared" si="150"/>
        <v>1</v>
      </c>
      <c r="J1963" s="12" t="str">
        <f t="shared" si="151"/>
        <v>No</v>
      </c>
      <c r="K1963" s="12" t="str">
        <f t="shared" si="152"/>
        <v>Yes</v>
      </c>
      <c r="L1963" s="12" t="str">
        <f t="shared" si="153"/>
        <v>Normal Weight</v>
      </c>
      <c r="M1963" s="12" t="str">
        <f t="shared" si="154"/>
        <v>Normal</v>
      </c>
    </row>
    <row r="1964" spans="1:13" x14ac:dyDescent="0.3">
      <c r="A1964" s="8" t="s">
        <v>405</v>
      </c>
      <c r="B1964" s="8">
        <v>32.67</v>
      </c>
      <c r="C1964" s="8">
        <v>4.67</v>
      </c>
      <c r="D1964" s="8" t="s">
        <v>2380</v>
      </c>
      <c r="E1964" s="8" t="s">
        <v>2380</v>
      </c>
      <c r="F1964" s="8" t="s">
        <v>2383</v>
      </c>
      <c r="G1964" s="8">
        <v>1</v>
      </c>
      <c r="H1964" s="8" t="s">
        <v>2380</v>
      </c>
      <c r="I1964" s="12">
        <f t="shared" si="150"/>
        <v>1</v>
      </c>
      <c r="J1964" s="12" t="str">
        <f t="shared" si="151"/>
        <v>No</v>
      </c>
      <c r="K1964" s="12" t="str">
        <f t="shared" si="152"/>
        <v>No</v>
      </c>
      <c r="L1964" s="12" t="str">
        <f t="shared" si="153"/>
        <v>Obesity</v>
      </c>
      <c r="M1964" s="12" t="str">
        <f t="shared" si="154"/>
        <v>Normal</v>
      </c>
    </row>
    <row r="1965" spans="1:13" x14ac:dyDescent="0.3">
      <c r="A1965" s="8" t="s">
        <v>404</v>
      </c>
      <c r="B1965" s="8">
        <v>28.5</v>
      </c>
      <c r="C1965" s="8">
        <v>6.11</v>
      </c>
      <c r="D1965" s="8" t="s">
        <v>2380</v>
      </c>
      <c r="E1965" s="8" t="s">
        <v>2380</v>
      </c>
      <c r="F1965" s="8" t="s">
        <v>2380</v>
      </c>
      <c r="G1965" s="8">
        <v>1</v>
      </c>
      <c r="H1965" s="8" t="s">
        <v>2380</v>
      </c>
      <c r="I1965" s="12">
        <f t="shared" si="150"/>
        <v>1</v>
      </c>
      <c r="J1965" s="12" t="str">
        <f t="shared" si="151"/>
        <v>No</v>
      </c>
      <c r="K1965" s="12" t="str">
        <f t="shared" si="152"/>
        <v>No</v>
      </c>
      <c r="L1965" s="12" t="str">
        <f t="shared" si="153"/>
        <v>Overweight</v>
      </c>
      <c r="M1965" s="12" t="str">
        <f t="shared" si="154"/>
        <v>Prediabetes</v>
      </c>
    </row>
    <row r="1966" spans="1:13" x14ac:dyDescent="0.3">
      <c r="A1966" s="8" t="s">
        <v>403</v>
      </c>
      <c r="B1966" s="8">
        <v>39.270000000000003</v>
      </c>
      <c r="C1966" s="8">
        <v>6.25</v>
      </c>
      <c r="D1966" s="8" t="s">
        <v>2380</v>
      </c>
      <c r="E1966" s="8" t="s">
        <v>2380</v>
      </c>
      <c r="F1966" s="8" t="s">
        <v>2380</v>
      </c>
      <c r="G1966" s="8" t="s">
        <v>2381</v>
      </c>
      <c r="H1966" s="8" t="s">
        <v>2380</v>
      </c>
      <c r="I1966" s="12">
        <f t="shared" si="150"/>
        <v>0</v>
      </c>
      <c r="J1966" s="12" t="str">
        <f t="shared" si="151"/>
        <v>No</v>
      </c>
      <c r="K1966" s="12" t="str">
        <f t="shared" si="152"/>
        <v>No</v>
      </c>
      <c r="L1966" s="12" t="str">
        <f t="shared" si="153"/>
        <v>Obesity</v>
      </c>
      <c r="M1966" s="12" t="str">
        <f t="shared" si="154"/>
        <v>Prediabetes</v>
      </c>
    </row>
    <row r="1967" spans="1:13" x14ac:dyDescent="0.3">
      <c r="A1967" s="8" t="s">
        <v>402</v>
      </c>
      <c r="B1967" s="8">
        <v>32.49</v>
      </c>
      <c r="C1967" s="8">
        <v>4</v>
      </c>
      <c r="D1967" s="8" t="s">
        <v>2382</v>
      </c>
      <c r="E1967" s="8" t="s">
        <v>2380</v>
      </c>
      <c r="F1967" s="8" t="s">
        <v>2380</v>
      </c>
      <c r="G1967" s="8" t="s">
        <v>2381</v>
      </c>
      <c r="H1967" s="8" t="s">
        <v>2380</v>
      </c>
      <c r="I1967" s="12">
        <f t="shared" si="150"/>
        <v>0</v>
      </c>
      <c r="J1967" s="12" t="str">
        <f t="shared" si="151"/>
        <v>No</v>
      </c>
      <c r="K1967" s="12" t="str">
        <f t="shared" si="152"/>
        <v>Yes</v>
      </c>
      <c r="L1967" s="12" t="str">
        <f t="shared" si="153"/>
        <v>Obesity</v>
      </c>
      <c r="M1967" s="12" t="str">
        <f t="shared" si="154"/>
        <v>Normal</v>
      </c>
    </row>
    <row r="1968" spans="1:13" x14ac:dyDescent="0.3">
      <c r="A1968" s="8" t="s">
        <v>401</v>
      </c>
      <c r="B1968" s="8">
        <v>23.7</v>
      </c>
      <c r="C1968" s="8">
        <v>5.55</v>
      </c>
      <c r="D1968" s="8" t="s">
        <v>2382</v>
      </c>
      <c r="E1968" s="8" t="s">
        <v>2380</v>
      </c>
      <c r="F1968" s="8" t="s">
        <v>2380</v>
      </c>
      <c r="G1968" s="8" t="s">
        <v>2381</v>
      </c>
      <c r="H1968" s="8" t="s">
        <v>2380</v>
      </c>
      <c r="I1968" s="12">
        <f t="shared" si="150"/>
        <v>0</v>
      </c>
      <c r="J1968" s="12" t="str">
        <f t="shared" si="151"/>
        <v>No</v>
      </c>
      <c r="K1968" s="12" t="str">
        <f t="shared" si="152"/>
        <v>Yes</v>
      </c>
      <c r="L1968" s="12" t="str">
        <f t="shared" si="153"/>
        <v>Normal Weight</v>
      </c>
      <c r="M1968" s="12" t="str">
        <f t="shared" si="154"/>
        <v>Normal</v>
      </c>
    </row>
    <row r="1969" spans="1:13" x14ac:dyDescent="0.3">
      <c r="A1969" s="8" t="s">
        <v>400</v>
      </c>
      <c r="B1969" s="8">
        <v>30.4</v>
      </c>
      <c r="C1969" s="8">
        <v>5.95</v>
      </c>
      <c r="D1969" s="8" t="s">
        <v>2380</v>
      </c>
      <c r="E1969" s="8" t="s">
        <v>2382</v>
      </c>
      <c r="F1969" s="8" t="s">
        <v>2380</v>
      </c>
      <c r="G1969" s="8">
        <v>1</v>
      </c>
      <c r="H1969" s="8" t="s">
        <v>2380</v>
      </c>
      <c r="I1969" s="12">
        <f t="shared" si="150"/>
        <v>1</v>
      </c>
      <c r="J1969" s="12" t="str">
        <f t="shared" si="151"/>
        <v>No</v>
      </c>
      <c r="K1969" s="12" t="str">
        <f t="shared" si="152"/>
        <v>No</v>
      </c>
      <c r="L1969" s="12" t="str">
        <f t="shared" si="153"/>
        <v>Obesity</v>
      </c>
      <c r="M1969" s="12" t="str">
        <f t="shared" si="154"/>
        <v>Prediabetes</v>
      </c>
    </row>
    <row r="1970" spans="1:13" x14ac:dyDescent="0.3">
      <c r="A1970" s="8" t="s">
        <v>399</v>
      </c>
      <c r="B1970" s="8">
        <v>38.94</v>
      </c>
      <c r="C1970" s="8">
        <v>4.3600000000000003</v>
      </c>
      <c r="D1970" s="8" t="s">
        <v>2380</v>
      </c>
      <c r="E1970" s="8" t="s">
        <v>2380</v>
      </c>
      <c r="F1970" s="8" t="s">
        <v>2383</v>
      </c>
      <c r="G1970" s="8">
        <v>1</v>
      </c>
      <c r="H1970" s="8" t="s">
        <v>2380</v>
      </c>
      <c r="I1970" s="12">
        <f t="shared" si="150"/>
        <v>1</v>
      </c>
      <c r="J1970" s="12" t="str">
        <f t="shared" si="151"/>
        <v>No</v>
      </c>
      <c r="K1970" s="12" t="str">
        <f t="shared" si="152"/>
        <v>No</v>
      </c>
      <c r="L1970" s="12" t="str">
        <f t="shared" si="153"/>
        <v>Obesity</v>
      </c>
      <c r="M1970" s="12" t="str">
        <f t="shared" si="154"/>
        <v>Normal</v>
      </c>
    </row>
    <row r="1971" spans="1:13" x14ac:dyDescent="0.3">
      <c r="A1971" s="8" t="s">
        <v>398</v>
      </c>
      <c r="B1971" s="8">
        <v>31.02</v>
      </c>
      <c r="C1971" s="8">
        <v>4.84</v>
      </c>
      <c r="D1971" s="8" t="s">
        <v>2380</v>
      </c>
      <c r="E1971" s="8" t="s">
        <v>2380</v>
      </c>
      <c r="F1971" s="8" t="s">
        <v>2383</v>
      </c>
      <c r="G1971" s="8">
        <v>1</v>
      </c>
      <c r="H1971" s="8" t="s">
        <v>2380</v>
      </c>
      <c r="I1971" s="12">
        <f t="shared" si="150"/>
        <v>1</v>
      </c>
      <c r="J1971" s="12" t="str">
        <f t="shared" si="151"/>
        <v>No</v>
      </c>
      <c r="K1971" s="12" t="str">
        <f t="shared" si="152"/>
        <v>No</v>
      </c>
      <c r="L1971" s="12" t="str">
        <f t="shared" si="153"/>
        <v>Obesity</v>
      </c>
      <c r="M1971" s="12" t="str">
        <f t="shared" si="154"/>
        <v>Normal</v>
      </c>
    </row>
    <row r="1972" spans="1:13" x14ac:dyDescent="0.3">
      <c r="A1972" s="8" t="s">
        <v>397</v>
      </c>
      <c r="B1972" s="8">
        <v>17.5</v>
      </c>
      <c r="C1972" s="8">
        <v>4.5599999999999996</v>
      </c>
      <c r="D1972" s="8" t="s">
        <v>2380</v>
      </c>
      <c r="E1972" s="8" t="s">
        <v>2380</v>
      </c>
      <c r="F1972" s="8" t="s">
        <v>2380</v>
      </c>
      <c r="G1972" s="8">
        <v>1</v>
      </c>
      <c r="H1972" s="8" t="s">
        <v>2380</v>
      </c>
      <c r="I1972" s="12">
        <f t="shared" si="150"/>
        <v>1</v>
      </c>
      <c r="J1972" s="12" t="str">
        <f t="shared" si="151"/>
        <v>No</v>
      </c>
      <c r="K1972" s="12" t="str">
        <f t="shared" si="152"/>
        <v>No</v>
      </c>
      <c r="L1972" s="12" t="str">
        <f t="shared" si="153"/>
        <v>Underweight</v>
      </c>
      <c r="M1972" s="12" t="str">
        <f t="shared" si="154"/>
        <v>Normal</v>
      </c>
    </row>
    <row r="1973" spans="1:13" x14ac:dyDescent="0.3">
      <c r="A1973" s="8" t="s">
        <v>396</v>
      </c>
      <c r="B1973" s="8">
        <v>34.799999999999997</v>
      </c>
      <c r="C1973" s="8">
        <v>4.42</v>
      </c>
      <c r="D1973" s="8" t="s">
        <v>2382</v>
      </c>
      <c r="E1973" s="8" t="s">
        <v>2382</v>
      </c>
      <c r="F1973" s="8" t="s">
        <v>2380</v>
      </c>
      <c r="G1973" s="8">
        <v>2</v>
      </c>
      <c r="H1973" s="8" t="s">
        <v>2380</v>
      </c>
      <c r="I1973" s="12">
        <f t="shared" si="150"/>
        <v>2</v>
      </c>
      <c r="J1973" s="12" t="str">
        <f t="shared" si="151"/>
        <v>No</v>
      </c>
      <c r="K1973" s="12" t="str">
        <f t="shared" si="152"/>
        <v>Yes</v>
      </c>
      <c r="L1973" s="12" t="str">
        <f t="shared" si="153"/>
        <v>Obesity</v>
      </c>
      <c r="M1973" s="12" t="str">
        <f t="shared" si="154"/>
        <v>Normal</v>
      </c>
    </row>
    <row r="1974" spans="1:13" x14ac:dyDescent="0.3">
      <c r="A1974" s="8" t="s">
        <v>395</v>
      </c>
      <c r="B1974" s="8">
        <v>17.3</v>
      </c>
      <c r="C1974" s="8">
        <v>7.66</v>
      </c>
      <c r="D1974" s="8" t="s">
        <v>2382</v>
      </c>
      <c r="E1974" s="8" t="s">
        <v>2380</v>
      </c>
      <c r="F1974" s="8" t="s">
        <v>2380</v>
      </c>
      <c r="G1974" s="8">
        <v>1</v>
      </c>
      <c r="H1974" s="8" t="s">
        <v>2380</v>
      </c>
      <c r="I1974" s="12">
        <f t="shared" si="150"/>
        <v>1</v>
      </c>
      <c r="J1974" s="12" t="str">
        <f t="shared" si="151"/>
        <v>No</v>
      </c>
      <c r="K1974" s="12" t="str">
        <f t="shared" si="152"/>
        <v>Yes</v>
      </c>
      <c r="L1974" s="12" t="str">
        <f t="shared" si="153"/>
        <v>Underweight</v>
      </c>
      <c r="M1974" s="12" t="str">
        <f t="shared" si="154"/>
        <v>Diabetes</v>
      </c>
    </row>
    <row r="1975" spans="1:13" x14ac:dyDescent="0.3">
      <c r="A1975" s="8" t="s">
        <v>394</v>
      </c>
      <c r="B1975" s="8">
        <v>32.25</v>
      </c>
      <c r="C1975" s="8">
        <v>5.2</v>
      </c>
      <c r="D1975" s="8" t="s">
        <v>2382</v>
      </c>
      <c r="E1975" s="8" t="s">
        <v>2380</v>
      </c>
      <c r="F1975" s="8" t="s">
        <v>2380</v>
      </c>
      <c r="G1975" s="8" t="s">
        <v>2381</v>
      </c>
      <c r="H1975" s="8" t="s">
        <v>2380</v>
      </c>
      <c r="I1975" s="12">
        <f t="shared" si="150"/>
        <v>0</v>
      </c>
      <c r="J1975" s="12" t="str">
        <f t="shared" si="151"/>
        <v>No</v>
      </c>
      <c r="K1975" s="12" t="str">
        <f t="shared" si="152"/>
        <v>Yes</v>
      </c>
      <c r="L1975" s="12" t="str">
        <f t="shared" si="153"/>
        <v>Obesity</v>
      </c>
      <c r="M1975" s="12" t="str">
        <f t="shared" si="154"/>
        <v>Normal</v>
      </c>
    </row>
    <row r="1976" spans="1:13" x14ac:dyDescent="0.3">
      <c r="A1976" s="8" t="s">
        <v>393</v>
      </c>
      <c r="B1976" s="8">
        <v>42.4</v>
      </c>
      <c r="C1976" s="8">
        <v>5.53</v>
      </c>
      <c r="D1976" s="8" t="s">
        <v>2382</v>
      </c>
      <c r="E1976" s="8" t="s">
        <v>2380</v>
      </c>
      <c r="F1976" s="8" t="s">
        <v>2380</v>
      </c>
      <c r="G1976" s="8" t="s">
        <v>2381</v>
      </c>
      <c r="H1976" s="8" t="s">
        <v>2380</v>
      </c>
      <c r="I1976" s="12">
        <f t="shared" si="150"/>
        <v>0</v>
      </c>
      <c r="J1976" s="12" t="str">
        <f t="shared" si="151"/>
        <v>No</v>
      </c>
      <c r="K1976" s="12" t="str">
        <f t="shared" si="152"/>
        <v>Yes</v>
      </c>
      <c r="L1976" s="12" t="str">
        <f t="shared" si="153"/>
        <v>Obesity</v>
      </c>
      <c r="M1976" s="12" t="str">
        <f t="shared" si="154"/>
        <v>Normal</v>
      </c>
    </row>
    <row r="1977" spans="1:13" x14ac:dyDescent="0.3">
      <c r="A1977" s="8" t="s">
        <v>392</v>
      </c>
      <c r="B1977" s="8">
        <v>38.664999999999999</v>
      </c>
      <c r="C1977" s="8">
        <v>4.8600000000000003</v>
      </c>
      <c r="D1977" s="8" t="s">
        <v>2380</v>
      </c>
      <c r="E1977" s="8" t="s">
        <v>2382</v>
      </c>
      <c r="F1977" s="8" t="s">
        <v>2380</v>
      </c>
      <c r="G1977" s="8">
        <v>1</v>
      </c>
      <c r="H1977" s="8" t="s">
        <v>2380</v>
      </c>
      <c r="I1977" s="12">
        <f t="shared" si="150"/>
        <v>1</v>
      </c>
      <c r="J1977" s="12" t="str">
        <f t="shared" si="151"/>
        <v>No</v>
      </c>
      <c r="K1977" s="12" t="str">
        <f t="shared" si="152"/>
        <v>No</v>
      </c>
      <c r="L1977" s="12" t="str">
        <f t="shared" si="153"/>
        <v>Obesity</v>
      </c>
      <c r="M1977" s="12" t="str">
        <f t="shared" si="154"/>
        <v>Normal</v>
      </c>
    </row>
    <row r="1978" spans="1:13" x14ac:dyDescent="0.3">
      <c r="A1978" s="8" t="s">
        <v>391</v>
      </c>
      <c r="B1978" s="8">
        <v>29.92</v>
      </c>
      <c r="C1978" s="8">
        <v>5.49</v>
      </c>
      <c r="D1978" s="8" t="s">
        <v>2382</v>
      </c>
      <c r="E1978" s="8" t="s">
        <v>2380</v>
      </c>
      <c r="F1978" s="8" t="s">
        <v>2380</v>
      </c>
      <c r="G1978" s="8" t="s">
        <v>2381</v>
      </c>
      <c r="H1978" s="8" t="s">
        <v>2380</v>
      </c>
      <c r="I1978" s="12">
        <f t="shared" si="150"/>
        <v>0</v>
      </c>
      <c r="J1978" s="12" t="str">
        <f t="shared" si="151"/>
        <v>No</v>
      </c>
      <c r="K1978" s="12" t="str">
        <f t="shared" si="152"/>
        <v>Yes</v>
      </c>
      <c r="L1978" s="12" t="str">
        <f t="shared" si="153"/>
        <v>Overweight</v>
      </c>
      <c r="M1978" s="12" t="str">
        <f t="shared" si="154"/>
        <v>Normal</v>
      </c>
    </row>
    <row r="1979" spans="1:13" x14ac:dyDescent="0.3">
      <c r="A1979" s="8" t="s">
        <v>390</v>
      </c>
      <c r="B1979" s="8">
        <v>29.48</v>
      </c>
      <c r="C1979" s="8">
        <v>4.09</v>
      </c>
      <c r="D1979" s="8" t="s">
        <v>2382</v>
      </c>
      <c r="E1979" s="8" t="s">
        <v>2380</v>
      </c>
      <c r="F1979" s="8" t="s">
        <v>2380</v>
      </c>
      <c r="G1979" s="8" t="s">
        <v>2381</v>
      </c>
      <c r="H1979" s="8" t="s">
        <v>2380</v>
      </c>
      <c r="I1979" s="12">
        <f t="shared" si="150"/>
        <v>0</v>
      </c>
      <c r="J1979" s="12" t="str">
        <f t="shared" si="151"/>
        <v>No</v>
      </c>
      <c r="K1979" s="12" t="str">
        <f t="shared" si="152"/>
        <v>Yes</v>
      </c>
      <c r="L1979" s="12" t="str">
        <f t="shared" si="153"/>
        <v>Overweight</v>
      </c>
      <c r="M1979" s="12" t="str">
        <f t="shared" si="154"/>
        <v>Normal</v>
      </c>
    </row>
    <row r="1980" spans="1:13" x14ac:dyDescent="0.3">
      <c r="A1980" s="8" t="s">
        <v>389</v>
      </c>
      <c r="B1980" s="8">
        <v>28.785</v>
      </c>
      <c r="C1980" s="8">
        <v>4.3099999999999996</v>
      </c>
      <c r="D1980" s="8" t="s">
        <v>2382</v>
      </c>
      <c r="E1980" s="8" t="s">
        <v>2380</v>
      </c>
      <c r="F1980" s="8" t="s">
        <v>2380</v>
      </c>
      <c r="G1980" s="8" t="s">
        <v>2381</v>
      </c>
      <c r="H1980" s="8" t="s">
        <v>2380</v>
      </c>
      <c r="I1980" s="12">
        <f t="shared" si="150"/>
        <v>0</v>
      </c>
      <c r="J1980" s="12" t="str">
        <f t="shared" si="151"/>
        <v>No</v>
      </c>
      <c r="K1980" s="12" t="str">
        <f t="shared" si="152"/>
        <v>Yes</v>
      </c>
      <c r="L1980" s="12" t="str">
        <f t="shared" si="153"/>
        <v>Overweight</v>
      </c>
      <c r="M1980" s="12" t="str">
        <f t="shared" si="154"/>
        <v>Normal</v>
      </c>
    </row>
    <row r="1981" spans="1:13" x14ac:dyDescent="0.3">
      <c r="A1981" s="8" t="s">
        <v>388</v>
      </c>
      <c r="B1981" s="8">
        <v>19.8</v>
      </c>
      <c r="C1981" s="8">
        <v>4</v>
      </c>
      <c r="D1981" s="8" t="s">
        <v>2382</v>
      </c>
      <c r="E1981" s="8" t="s">
        <v>2380</v>
      </c>
      <c r="F1981" s="8" t="s">
        <v>2380</v>
      </c>
      <c r="G1981" s="8" t="s">
        <v>2381</v>
      </c>
      <c r="H1981" s="8" t="s">
        <v>2380</v>
      </c>
      <c r="I1981" s="12">
        <f t="shared" si="150"/>
        <v>0</v>
      </c>
      <c r="J1981" s="12" t="str">
        <f t="shared" si="151"/>
        <v>No</v>
      </c>
      <c r="K1981" s="12" t="str">
        <f t="shared" si="152"/>
        <v>Yes</v>
      </c>
      <c r="L1981" s="12" t="str">
        <f t="shared" si="153"/>
        <v>Normal Weight</v>
      </c>
      <c r="M1981" s="12" t="str">
        <f t="shared" si="154"/>
        <v>Normal</v>
      </c>
    </row>
    <row r="1982" spans="1:13" x14ac:dyDescent="0.3">
      <c r="A1982" s="8" t="s">
        <v>387</v>
      </c>
      <c r="B1982" s="8">
        <v>35.53</v>
      </c>
      <c r="C1982" s="8">
        <v>4.68</v>
      </c>
      <c r="D1982" s="8" t="s">
        <v>2380</v>
      </c>
      <c r="E1982" s="8" t="s">
        <v>2380</v>
      </c>
      <c r="F1982" s="8" t="s">
        <v>2383</v>
      </c>
      <c r="G1982" s="8">
        <v>1</v>
      </c>
      <c r="H1982" s="8" t="s">
        <v>2380</v>
      </c>
      <c r="I1982" s="12">
        <f t="shared" si="150"/>
        <v>1</v>
      </c>
      <c r="J1982" s="12" t="str">
        <f t="shared" si="151"/>
        <v>No</v>
      </c>
      <c r="K1982" s="12" t="str">
        <f t="shared" si="152"/>
        <v>No</v>
      </c>
      <c r="L1982" s="12" t="str">
        <f t="shared" si="153"/>
        <v>Obesity</v>
      </c>
      <c r="M1982" s="12" t="str">
        <f t="shared" si="154"/>
        <v>Normal</v>
      </c>
    </row>
    <row r="1983" spans="1:13" x14ac:dyDescent="0.3">
      <c r="A1983" s="8" t="s">
        <v>386</v>
      </c>
      <c r="B1983" s="8">
        <v>21.47</v>
      </c>
      <c r="C1983" s="8">
        <v>4.0199999999999996</v>
      </c>
      <c r="D1983" s="8" t="s">
        <v>2382</v>
      </c>
      <c r="E1983" s="8" t="s">
        <v>2380</v>
      </c>
      <c r="F1983" s="8" t="s">
        <v>2380</v>
      </c>
      <c r="G1983" s="8">
        <v>1</v>
      </c>
      <c r="H1983" s="8" t="s">
        <v>2380</v>
      </c>
      <c r="I1983" s="12">
        <f t="shared" si="150"/>
        <v>1</v>
      </c>
      <c r="J1983" s="12" t="str">
        <f t="shared" si="151"/>
        <v>No</v>
      </c>
      <c r="K1983" s="12" t="str">
        <f t="shared" si="152"/>
        <v>Yes</v>
      </c>
      <c r="L1983" s="12" t="str">
        <f t="shared" si="153"/>
        <v>Normal Weight</v>
      </c>
      <c r="M1983" s="12" t="str">
        <f t="shared" si="154"/>
        <v>Normal</v>
      </c>
    </row>
    <row r="1984" spans="1:13" x14ac:dyDescent="0.3">
      <c r="A1984" s="8" t="s">
        <v>385</v>
      </c>
      <c r="B1984" s="8">
        <v>25.9</v>
      </c>
      <c r="C1984" s="8">
        <v>5.12</v>
      </c>
      <c r="D1984" s="8" t="s">
        <v>2380</v>
      </c>
      <c r="E1984" s="8" t="s">
        <v>2380</v>
      </c>
      <c r="F1984" s="8" t="s">
        <v>2383</v>
      </c>
      <c r="G1984" s="8">
        <v>1</v>
      </c>
      <c r="H1984" s="8" t="s">
        <v>2380</v>
      </c>
      <c r="I1984" s="12">
        <f t="shared" si="150"/>
        <v>1</v>
      </c>
      <c r="J1984" s="12" t="str">
        <f t="shared" si="151"/>
        <v>No</v>
      </c>
      <c r="K1984" s="12" t="str">
        <f t="shared" si="152"/>
        <v>No</v>
      </c>
      <c r="L1984" s="12" t="str">
        <f t="shared" si="153"/>
        <v>Overweight</v>
      </c>
      <c r="M1984" s="12" t="str">
        <f t="shared" si="154"/>
        <v>Normal</v>
      </c>
    </row>
    <row r="1985" spans="1:13" x14ac:dyDescent="0.3">
      <c r="A1985" s="8" t="s">
        <v>384</v>
      </c>
      <c r="B1985" s="8">
        <v>20.81</v>
      </c>
      <c r="C1985" s="8">
        <v>5.52</v>
      </c>
      <c r="D1985" s="8" t="s">
        <v>2380</v>
      </c>
      <c r="E1985" s="8" t="s">
        <v>2380</v>
      </c>
      <c r="F1985" s="8" t="s">
        <v>2380</v>
      </c>
      <c r="G1985" s="8" t="s">
        <v>2381</v>
      </c>
      <c r="H1985" s="8" t="s">
        <v>2380</v>
      </c>
      <c r="I1985" s="12">
        <f t="shared" si="150"/>
        <v>0</v>
      </c>
      <c r="J1985" s="12" t="str">
        <f t="shared" si="151"/>
        <v>No</v>
      </c>
      <c r="K1985" s="12" t="str">
        <f t="shared" si="152"/>
        <v>No</v>
      </c>
      <c r="L1985" s="12" t="str">
        <f t="shared" si="153"/>
        <v>Normal Weight</v>
      </c>
      <c r="M1985" s="12" t="str">
        <f t="shared" si="154"/>
        <v>Normal</v>
      </c>
    </row>
    <row r="1986" spans="1:13" x14ac:dyDescent="0.3">
      <c r="A1986" s="8" t="s">
        <v>383</v>
      </c>
      <c r="B1986" s="8">
        <v>25.84</v>
      </c>
      <c r="C1986" s="8">
        <v>5.81</v>
      </c>
      <c r="D1986" s="8" t="s">
        <v>2382</v>
      </c>
      <c r="E1986" s="8" t="s">
        <v>2380</v>
      </c>
      <c r="F1986" s="8" t="s">
        <v>2383</v>
      </c>
      <c r="G1986" s="8">
        <v>1</v>
      </c>
      <c r="H1986" s="8" t="s">
        <v>2380</v>
      </c>
      <c r="I1986" s="12">
        <f t="shared" si="150"/>
        <v>1</v>
      </c>
      <c r="J1986" s="12" t="str">
        <f t="shared" si="151"/>
        <v>No</v>
      </c>
      <c r="K1986" s="12" t="str">
        <f t="shared" si="152"/>
        <v>Yes</v>
      </c>
      <c r="L1986" s="12" t="str">
        <f t="shared" si="153"/>
        <v>Overweight</v>
      </c>
      <c r="M1986" s="12" t="str">
        <f t="shared" si="154"/>
        <v>Prediabetes</v>
      </c>
    </row>
    <row r="1987" spans="1:13" x14ac:dyDescent="0.3">
      <c r="A1987" s="8" t="s">
        <v>382</v>
      </c>
      <c r="B1987" s="8">
        <v>30.95</v>
      </c>
      <c r="C1987" s="8">
        <v>5.16</v>
      </c>
      <c r="D1987" s="8" t="s">
        <v>2380</v>
      </c>
      <c r="E1987" s="8" t="s">
        <v>2380</v>
      </c>
      <c r="F1987" s="8" t="s">
        <v>2383</v>
      </c>
      <c r="G1987" s="8">
        <v>1</v>
      </c>
      <c r="H1987" s="8" t="s">
        <v>2380</v>
      </c>
      <c r="I1987" s="12">
        <f t="shared" ref="I1987:I2050" si="155">IF(G1987="No major surgery",0,G1987)</f>
        <v>1</v>
      </c>
      <c r="J1987" s="12" t="str">
        <f t="shared" ref="J1987:J2050" si="156">PROPER(H1987)</f>
        <v>No</v>
      </c>
      <c r="K1987" s="12" t="str">
        <f t="shared" ref="K1987:K2050" si="157">PROPER(D1987)</f>
        <v>No</v>
      </c>
      <c r="L1987" s="12" t="str">
        <f t="shared" ref="L1987:L2050" si="158">IF(B1987&lt;18.5,"Underweight",IF(B1987&lt;25,"Normal Weight",IF(B1987&lt;30,"Overweight","Obesity")))</f>
        <v>Obesity</v>
      </c>
      <c r="M1987" s="12" t="str">
        <f t="shared" ref="M1987:M2050" si="159">IF(C1987&lt;5.7,"Normal",IF(C1987&lt;6.5,"Prediabetes","Diabetes"))</f>
        <v>Normal</v>
      </c>
    </row>
    <row r="1988" spans="1:13" x14ac:dyDescent="0.3">
      <c r="A1988" s="8" t="s">
        <v>381</v>
      </c>
      <c r="B1988" s="8">
        <v>30.54</v>
      </c>
      <c r="C1988" s="8">
        <v>5</v>
      </c>
      <c r="D1988" s="8" t="s">
        <v>2380</v>
      </c>
      <c r="E1988" s="8" t="s">
        <v>2380</v>
      </c>
      <c r="F1988" s="8" t="s">
        <v>2383</v>
      </c>
      <c r="G1988" s="8">
        <v>1</v>
      </c>
      <c r="H1988" s="8" t="s">
        <v>2380</v>
      </c>
      <c r="I1988" s="12">
        <f t="shared" si="155"/>
        <v>1</v>
      </c>
      <c r="J1988" s="12" t="str">
        <f t="shared" si="156"/>
        <v>No</v>
      </c>
      <c r="K1988" s="12" t="str">
        <f t="shared" si="157"/>
        <v>No</v>
      </c>
      <c r="L1988" s="12" t="str">
        <f t="shared" si="158"/>
        <v>Obesity</v>
      </c>
      <c r="M1988" s="12" t="str">
        <f t="shared" si="159"/>
        <v>Normal</v>
      </c>
    </row>
    <row r="1989" spans="1:13" x14ac:dyDescent="0.3">
      <c r="A1989" s="8" t="s">
        <v>380</v>
      </c>
      <c r="B1989" s="8">
        <v>33.914999999999999</v>
      </c>
      <c r="C1989" s="8">
        <v>5.84</v>
      </c>
      <c r="D1989" s="8" t="s">
        <v>2382</v>
      </c>
      <c r="E1989" s="8" t="s">
        <v>2380</v>
      </c>
      <c r="F1989" s="8" t="s">
        <v>2380</v>
      </c>
      <c r="G1989" s="8" t="s">
        <v>2381</v>
      </c>
      <c r="H1989" s="8" t="s">
        <v>2380</v>
      </c>
      <c r="I1989" s="12">
        <f t="shared" si="155"/>
        <v>0</v>
      </c>
      <c r="J1989" s="12" t="str">
        <f t="shared" si="156"/>
        <v>No</v>
      </c>
      <c r="K1989" s="12" t="str">
        <f t="shared" si="157"/>
        <v>Yes</v>
      </c>
      <c r="L1989" s="12" t="str">
        <f t="shared" si="158"/>
        <v>Obesity</v>
      </c>
      <c r="M1989" s="12" t="str">
        <f t="shared" si="159"/>
        <v>Prediabetes</v>
      </c>
    </row>
    <row r="1990" spans="1:13" x14ac:dyDescent="0.3">
      <c r="A1990" s="8" t="s">
        <v>379</v>
      </c>
      <c r="B1990" s="8">
        <v>33.31</v>
      </c>
      <c r="C1990" s="8">
        <v>4.1900000000000004</v>
      </c>
      <c r="D1990" s="8" t="s">
        <v>2380</v>
      </c>
      <c r="E1990" s="8" t="s">
        <v>2380</v>
      </c>
      <c r="F1990" s="8" t="s">
        <v>2383</v>
      </c>
      <c r="G1990" s="8">
        <v>1</v>
      </c>
      <c r="H1990" s="8" t="s">
        <v>2380</v>
      </c>
      <c r="I1990" s="12">
        <f t="shared" si="155"/>
        <v>1</v>
      </c>
      <c r="J1990" s="12" t="str">
        <f t="shared" si="156"/>
        <v>No</v>
      </c>
      <c r="K1990" s="12" t="str">
        <f t="shared" si="157"/>
        <v>No</v>
      </c>
      <c r="L1990" s="12" t="str">
        <f t="shared" si="158"/>
        <v>Obesity</v>
      </c>
      <c r="M1990" s="12" t="str">
        <f t="shared" si="159"/>
        <v>Normal</v>
      </c>
    </row>
    <row r="1991" spans="1:13" x14ac:dyDescent="0.3">
      <c r="A1991" s="8" t="s">
        <v>378</v>
      </c>
      <c r="B1991" s="8">
        <v>25.745000000000001</v>
      </c>
      <c r="C1991" s="8">
        <v>4.62</v>
      </c>
      <c r="D1991" s="8" t="s">
        <v>2382</v>
      </c>
      <c r="E1991" s="8" t="s">
        <v>2380</v>
      </c>
      <c r="F1991" s="8" t="s">
        <v>2380</v>
      </c>
      <c r="G1991" s="8" t="s">
        <v>2381</v>
      </c>
      <c r="H1991" s="8" t="s">
        <v>2380</v>
      </c>
      <c r="I1991" s="12">
        <f t="shared" si="155"/>
        <v>0</v>
      </c>
      <c r="J1991" s="12" t="str">
        <f t="shared" si="156"/>
        <v>No</v>
      </c>
      <c r="K1991" s="12" t="str">
        <f t="shared" si="157"/>
        <v>Yes</v>
      </c>
      <c r="L1991" s="12" t="str">
        <f t="shared" si="158"/>
        <v>Overweight</v>
      </c>
      <c r="M1991" s="12" t="str">
        <f t="shared" si="159"/>
        <v>Normal</v>
      </c>
    </row>
    <row r="1992" spans="1:13" x14ac:dyDescent="0.3">
      <c r="A1992" s="8" t="s">
        <v>377</v>
      </c>
      <c r="B1992" s="8">
        <v>37.1</v>
      </c>
      <c r="C1992" s="8">
        <v>6.24</v>
      </c>
      <c r="D1992" s="8" t="s">
        <v>2380</v>
      </c>
      <c r="E1992" s="8" t="s">
        <v>2380</v>
      </c>
      <c r="F1992" s="8" t="s">
        <v>2380</v>
      </c>
      <c r="G1992" s="8" t="s">
        <v>2381</v>
      </c>
      <c r="H1992" s="8" t="s">
        <v>2380</v>
      </c>
      <c r="I1992" s="12">
        <f t="shared" si="155"/>
        <v>0</v>
      </c>
      <c r="J1992" s="12" t="str">
        <f t="shared" si="156"/>
        <v>No</v>
      </c>
      <c r="K1992" s="12" t="str">
        <f t="shared" si="157"/>
        <v>No</v>
      </c>
      <c r="L1992" s="12" t="str">
        <f t="shared" si="158"/>
        <v>Obesity</v>
      </c>
      <c r="M1992" s="12" t="str">
        <f t="shared" si="159"/>
        <v>Prediabetes</v>
      </c>
    </row>
    <row r="1993" spans="1:13" x14ac:dyDescent="0.3">
      <c r="A1993" s="8" t="s">
        <v>376</v>
      </c>
      <c r="B1993" s="8">
        <v>35.435000000000002</v>
      </c>
      <c r="C1993" s="8">
        <v>5.81</v>
      </c>
      <c r="D1993" s="8" t="s">
        <v>2380</v>
      </c>
      <c r="E1993" s="8" t="s">
        <v>2380</v>
      </c>
      <c r="F1993" s="8" t="s">
        <v>2380</v>
      </c>
      <c r="G1993" s="8" t="s">
        <v>2381</v>
      </c>
      <c r="H1993" s="8" t="s">
        <v>2380</v>
      </c>
      <c r="I1993" s="12">
        <f t="shared" si="155"/>
        <v>0</v>
      </c>
      <c r="J1993" s="12" t="str">
        <f t="shared" si="156"/>
        <v>No</v>
      </c>
      <c r="K1993" s="12" t="str">
        <f t="shared" si="157"/>
        <v>No</v>
      </c>
      <c r="L1993" s="12" t="str">
        <f t="shared" si="158"/>
        <v>Obesity</v>
      </c>
      <c r="M1993" s="12" t="str">
        <f t="shared" si="159"/>
        <v>Prediabetes</v>
      </c>
    </row>
    <row r="1994" spans="1:13" x14ac:dyDescent="0.3">
      <c r="A1994" s="8" t="s">
        <v>375</v>
      </c>
      <c r="B1994" s="8">
        <v>20.399999999999999</v>
      </c>
      <c r="C1994" s="8">
        <v>4.83</v>
      </c>
      <c r="D1994" s="8" t="s">
        <v>2380</v>
      </c>
      <c r="E1994" s="8" t="s">
        <v>2380</v>
      </c>
      <c r="F1994" s="8" t="s">
        <v>2380</v>
      </c>
      <c r="G1994" s="8" t="s">
        <v>2381</v>
      </c>
      <c r="H1994" s="8" t="s">
        <v>2380</v>
      </c>
      <c r="I1994" s="12">
        <f t="shared" si="155"/>
        <v>0</v>
      </c>
      <c r="J1994" s="12" t="str">
        <f t="shared" si="156"/>
        <v>No</v>
      </c>
      <c r="K1994" s="12" t="str">
        <f t="shared" si="157"/>
        <v>No</v>
      </c>
      <c r="L1994" s="12" t="str">
        <f t="shared" si="158"/>
        <v>Normal Weight</v>
      </c>
      <c r="M1994" s="12" t="str">
        <f t="shared" si="159"/>
        <v>Normal</v>
      </c>
    </row>
    <row r="1995" spans="1:13" x14ac:dyDescent="0.3">
      <c r="A1995" s="8" t="s">
        <v>374</v>
      </c>
      <c r="B1995" s="8">
        <v>42.13</v>
      </c>
      <c r="C1995" s="8">
        <v>5.72</v>
      </c>
      <c r="D1995" s="8" t="s">
        <v>2382</v>
      </c>
      <c r="E1995" s="8" t="s">
        <v>2380</v>
      </c>
      <c r="F1995" s="8" t="s">
        <v>2383</v>
      </c>
      <c r="G1995" s="8">
        <v>1</v>
      </c>
      <c r="H1995" s="8" t="s">
        <v>2380</v>
      </c>
      <c r="I1995" s="12">
        <f t="shared" si="155"/>
        <v>1</v>
      </c>
      <c r="J1995" s="12" t="str">
        <f t="shared" si="156"/>
        <v>No</v>
      </c>
      <c r="K1995" s="12" t="str">
        <f t="shared" si="157"/>
        <v>Yes</v>
      </c>
      <c r="L1995" s="12" t="str">
        <f t="shared" si="158"/>
        <v>Obesity</v>
      </c>
      <c r="M1995" s="12" t="str">
        <f t="shared" si="159"/>
        <v>Prediabetes</v>
      </c>
    </row>
    <row r="1996" spans="1:13" x14ac:dyDescent="0.3">
      <c r="A1996" s="8" t="s">
        <v>373</v>
      </c>
      <c r="B1996" s="8">
        <v>33.99</v>
      </c>
      <c r="C1996" s="8">
        <v>4.83</v>
      </c>
      <c r="D1996" s="8" t="s">
        <v>2382</v>
      </c>
      <c r="E1996" s="8" t="s">
        <v>2380</v>
      </c>
      <c r="F1996" s="8" t="s">
        <v>2383</v>
      </c>
      <c r="G1996" s="8">
        <v>1</v>
      </c>
      <c r="H1996" s="8" t="s">
        <v>2380</v>
      </c>
      <c r="I1996" s="12">
        <f t="shared" si="155"/>
        <v>1</v>
      </c>
      <c r="J1996" s="12" t="str">
        <f t="shared" si="156"/>
        <v>No</v>
      </c>
      <c r="K1996" s="12" t="str">
        <f t="shared" si="157"/>
        <v>Yes</v>
      </c>
      <c r="L1996" s="12" t="str">
        <f t="shared" si="158"/>
        <v>Obesity</v>
      </c>
      <c r="M1996" s="12" t="str">
        <f t="shared" si="159"/>
        <v>Normal</v>
      </c>
    </row>
    <row r="1997" spans="1:13" x14ac:dyDescent="0.3">
      <c r="A1997" s="8" t="s">
        <v>372</v>
      </c>
      <c r="B1997" s="8">
        <v>28.594999999999999</v>
      </c>
      <c r="C1997" s="8">
        <v>4.1399999999999997</v>
      </c>
      <c r="D1997" s="8" t="s">
        <v>2382</v>
      </c>
      <c r="E1997" s="8" t="s">
        <v>2380</v>
      </c>
      <c r="F1997" s="8" t="s">
        <v>2383</v>
      </c>
      <c r="G1997" s="8">
        <v>1</v>
      </c>
      <c r="H1997" s="8" t="s">
        <v>2380</v>
      </c>
      <c r="I1997" s="12">
        <f t="shared" si="155"/>
        <v>1</v>
      </c>
      <c r="J1997" s="12" t="str">
        <f t="shared" si="156"/>
        <v>No</v>
      </c>
      <c r="K1997" s="12" t="str">
        <f t="shared" si="157"/>
        <v>Yes</v>
      </c>
      <c r="L1997" s="12" t="str">
        <f t="shared" si="158"/>
        <v>Overweight</v>
      </c>
      <c r="M1997" s="12" t="str">
        <f t="shared" si="159"/>
        <v>Normal</v>
      </c>
    </row>
    <row r="1998" spans="1:13" x14ac:dyDescent="0.3">
      <c r="A1998" s="8" t="s">
        <v>371</v>
      </c>
      <c r="B1998" s="8">
        <v>20.8</v>
      </c>
      <c r="C1998" s="8">
        <v>4.07</v>
      </c>
      <c r="D1998" s="8" t="s">
        <v>2382</v>
      </c>
      <c r="E1998" s="8" t="s">
        <v>2380</v>
      </c>
      <c r="F1998" s="8" t="s">
        <v>2383</v>
      </c>
      <c r="G1998" s="8">
        <v>1</v>
      </c>
      <c r="H1998" s="8" t="s">
        <v>2380</v>
      </c>
      <c r="I1998" s="12">
        <f t="shared" si="155"/>
        <v>1</v>
      </c>
      <c r="J1998" s="12" t="str">
        <f t="shared" si="156"/>
        <v>No</v>
      </c>
      <c r="K1998" s="12" t="str">
        <f t="shared" si="157"/>
        <v>Yes</v>
      </c>
      <c r="L1998" s="12" t="str">
        <f t="shared" si="158"/>
        <v>Normal Weight</v>
      </c>
      <c r="M1998" s="12" t="str">
        <f t="shared" si="159"/>
        <v>Normal</v>
      </c>
    </row>
    <row r="1999" spans="1:13" x14ac:dyDescent="0.3">
      <c r="A1999" s="8" t="s">
        <v>370</v>
      </c>
      <c r="B1999" s="8">
        <v>23.465</v>
      </c>
      <c r="C1999" s="8">
        <v>6.26</v>
      </c>
      <c r="D1999" s="8" t="s">
        <v>2382</v>
      </c>
      <c r="E1999" s="8" t="s">
        <v>2380</v>
      </c>
      <c r="F1999" s="8" t="s">
        <v>2383</v>
      </c>
      <c r="G1999" s="8">
        <v>1</v>
      </c>
      <c r="H1999" s="8" t="s">
        <v>2380</v>
      </c>
      <c r="I1999" s="12">
        <f t="shared" si="155"/>
        <v>1</v>
      </c>
      <c r="J1999" s="12" t="str">
        <f t="shared" si="156"/>
        <v>No</v>
      </c>
      <c r="K1999" s="12" t="str">
        <f t="shared" si="157"/>
        <v>Yes</v>
      </c>
      <c r="L1999" s="12" t="str">
        <f t="shared" si="158"/>
        <v>Normal Weight</v>
      </c>
      <c r="M1999" s="12" t="str">
        <f t="shared" si="159"/>
        <v>Prediabetes</v>
      </c>
    </row>
    <row r="2000" spans="1:13" x14ac:dyDescent="0.3">
      <c r="A2000" s="8" t="s">
        <v>369</v>
      </c>
      <c r="B2000" s="8">
        <v>40.185000000000002</v>
      </c>
      <c r="C2000" s="8">
        <v>5.88</v>
      </c>
      <c r="D2000" s="8" t="s">
        <v>2382</v>
      </c>
      <c r="E2000" s="8" t="s">
        <v>2380</v>
      </c>
      <c r="F2000" s="8" t="s">
        <v>2380</v>
      </c>
      <c r="G2000" s="8" t="s">
        <v>2381</v>
      </c>
      <c r="H2000" s="8" t="s">
        <v>2380</v>
      </c>
      <c r="I2000" s="12">
        <f t="shared" si="155"/>
        <v>0</v>
      </c>
      <c r="J2000" s="12" t="str">
        <f t="shared" si="156"/>
        <v>No</v>
      </c>
      <c r="K2000" s="12" t="str">
        <f t="shared" si="157"/>
        <v>Yes</v>
      </c>
      <c r="L2000" s="12" t="str">
        <f t="shared" si="158"/>
        <v>Obesity</v>
      </c>
      <c r="M2000" s="12" t="str">
        <f t="shared" si="159"/>
        <v>Prediabetes</v>
      </c>
    </row>
    <row r="2001" spans="1:13" x14ac:dyDescent="0.3">
      <c r="A2001" s="8" t="s">
        <v>368</v>
      </c>
      <c r="B2001" s="8">
        <v>21.89</v>
      </c>
      <c r="C2001" s="8">
        <v>5.72</v>
      </c>
      <c r="D2001" s="8" t="s">
        <v>2382</v>
      </c>
      <c r="E2001" s="8" t="s">
        <v>2380</v>
      </c>
      <c r="F2001" s="8" t="s">
        <v>2380</v>
      </c>
      <c r="G2001" s="8" t="s">
        <v>2381</v>
      </c>
      <c r="H2001" s="8" t="s">
        <v>2380</v>
      </c>
      <c r="I2001" s="12">
        <f t="shared" si="155"/>
        <v>0</v>
      </c>
      <c r="J2001" s="12" t="str">
        <f t="shared" si="156"/>
        <v>No</v>
      </c>
      <c r="K2001" s="12" t="str">
        <f t="shared" si="157"/>
        <v>Yes</v>
      </c>
      <c r="L2001" s="12" t="str">
        <f t="shared" si="158"/>
        <v>Normal Weight</v>
      </c>
      <c r="M2001" s="12" t="str">
        <f t="shared" si="159"/>
        <v>Prediabetes</v>
      </c>
    </row>
    <row r="2002" spans="1:13" x14ac:dyDescent="0.3">
      <c r="A2002" s="8" t="s">
        <v>367</v>
      </c>
      <c r="B2002" s="8">
        <v>29.34</v>
      </c>
      <c r="C2002" s="8">
        <v>6.09</v>
      </c>
      <c r="D2002" s="8" t="s">
        <v>2382</v>
      </c>
      <c r="E2002" s="8" t="s">
        <v>2382</v>
      </c>
      <c r="F2002" s="8" t="s">
        <v>2380</v>
      </c>
      <c r="G2002" s="8">
        <v>2</v>
      </c>
      <c r="H2002" s="8" t="s">
        <v>2380</v>
      </c>
      <c r="I2002" s="12">
        <f t="shared" si="155"/>
        <v>2</v>
      </c>
      <c r="J2002" s="12" t="str">
        <f t="shared" si="156"/>
        <v>No</v>
      </c>
      <c r="K2002" s="12" t="str">
        <f t="shared" si="157"/>
        <v>Yes</v>
      </c>
      <c r="L2002" s="12" t="str">
        <f t="shared" si="158"/>
        <v>Overweight</v>
      </c>
      <c r="M2002" s="12" t="str">
        <f t="shared" si="159"/>
        <v>Prediabetes</v>
      </c>
    </row>
    <row r="2003" spans="1:13" x14ac:dyDescent="0.3">
      <c r="A2003" s="8" t="s">
        <v>366</v>
      </c>
      <c r="B2003" s="8">
        <v>22.61</v>
      </c>
      <c r="C2003" s="8">
        <v>4.25</v>
      </c>
      <c r="D2003" s="8" t="s">
        <v>2382</v>
      </c>
      <c r="E2003" s="8" t="s">
        <v>2380</v>
      </c>
      <c r="F2003" s="8" t="s">
        <v>2380</v>
      </c>
      <c r="G2003" s="8" t="s">
        <v>2381</v>
      </c>
      <c r="H2003" s="8" t="s">
        <v>2380</v>
      </c>
      <c r="I2003" s="12">
        <f t="shared" si="155"/>
        <v>0</v>
      </c>
      <c r="J2003" s="12" t="str">
        <f t="shared" si="156"/>
        <v>No</v>
      </c>
      <c r="K2003" s="12" t="str">
        <f t="shared" si="157"/>
        <v>Yes</v>
      </c>
      <c r="L2003" s="12" t="str">
        <f t="shared" si="158"/>
        <v>Normal Weight</v>
      </c>
      <c r="M2003" s="12" t="str">
        <f t="shared" si="159"/>
        <v>Normal</v>
      </c>
    </row>
    <row r="2004" spans="1:13" x14ac:dyDescent="0.3">
      <c r="A2004" s="8" t="s">
        <v>365</v>
      </c>
      <c r="B2004" s="8">
        <v>22.23</v>
      </c>
      <c r="C2004" s="8">
        <v>6.09</v>
      </c>
      <c r="D2004" s="8" t="s">
        <v>2382</v>
      </c>
      <c r="E2004" s="8" t="s">
        <v>2380</v>
      </c>
      <c r="F2004" s="8" t="s">
        <v>2380</v>
      </c>
      <c r="G2004" s="8" t="s">
        <v>2381</v>
      </c>
      <c r="H2004" s="8" t="s">
        <v>2380</v>
      </c>
      <c r="I2004" s="12">
        <f t="shared" si="155"/>
        <v>0</v>
      </c>
      <c r="J2004" s="12" t="str">
        <f t="shared" si="156"/>
        <v>No</v>
      </c>
      <c r="K2004" s="12" t="str">
        <f t="shared" si="157"/>
        <v>Yes</v>
      </c>
      <c r="L2004" s="12" t="str">
        <f t="shared" si="158"/>
        <v>Normal Weight</v>
      </c>
      <c r="M2004" s="12" t="str">
        <f t="shared" si="159"/>
        <v>Prediabetes</v>
      </c>
    </row>
    <row r="2005" spans="1:13" x14ac:dyDescent="0.3">
      <c r="A2005" s="8" t="s">
        <v>364</v>
      </c>
      <c r="B2005" s="8">
        <v>33.4</v>
      </c>
      <c r="C2005" s="8">
        <v>5.51</v>
      </c>
      <c r="D2005" s="8" t="s">
        <v>2380</v>
      </c>
      <c r="E2005" s="8" t="s">
        <v>2380</v>
      </c>
      <c r="F2005" s="8" t="s">
        <v>2380</v>
      </c>
      <c r="G2005" s="8" t="s">
        <v>2381</v>
      </c>
      <c r="H2005" s="8" t="s">
        <v>2380</v>
      </c>
      <c r="I2005" s="12">
        <f t="shared" si="155"/>
        <v>0</v>
      </c>
      <c r="J2005" s="12" t="str">
        <f t="shared" si="156"/>
        <v>No</v>
      </c>
      <c r="K2005" s="12" t="str">
        <f t="shared" si="157"/>
        <v>No</v>
      </c>
      <c r="L2005" s="12" t="str">
        <f t="shared" si="158"/>
        <v>Obesity</v>
      </c>
      <c r="M2005" s="12" t="str">
        <f t="shared" si="159"/>
        <v>Normal</v>
      </c>
    </row>
    <row r="2006" spans="1:13" x14ac:dyDescent="0.3">
      <c r="A2006" s="8" t="s">
        <v>363</v>
      </c>
      <c r="B2006" s="8">
        <v>33.11</v>
      </c>
      <c r="C2006" s="8">
        <v>5.63</v>
      </c>
      <c r="D2006" s="8" t="s">
        <v>2380</v>
      </c>
      <c r="E2006" s="8" t="s">
        <v>2380</v>
      </c>
      <c r="F2006" s="8" t="s">
        <v>2380</v>
      </c>
      <c r="G2006" s="8" t="s">
        <v>2381</v>
      </c>
      <c r="H2006" s="8" t="s">
        <v>2380</v>
      </c>
      <c r="I2006" s="12">
        <f t="shared" si="155"/>
        <v>0</v>
      </c>
      <c r="J2006" s="12" t="str">
        <f t="shared" si="156"/>
        <v>No</v>
      </c>
      <c r="K2006" s="12" t="str">
        <f t="shared" si="157"/>
        <v>No</v>
      </c>
      <c r="L2006" s="12" t="str">
        <f t="shared" si="158"/>
        <v>Obesity</v>
      </c>
      <c r="M2006" s="12" t="str">
        <f t="shared" si="159"/>
        <v>Normal</v>
      </c>
    </row>
    <row r="2007" spans="1:13" x14ac:dyDescent="0.3">
      <c r="A2007" s="8" t="s">
        <v>362</v>
      </c>
      <c r="B2007" s="8">
        <v>16.815000000000001</v>
      </c>
      <c r="C2007" s="8">
        <v>5.29</v>
      </c>
      <c r="D2007" s="8" t="s">
        <v>2382</v>
      </c>
      <c r="E2007" s="8" t="s">
        <v>2380</v>
      </c>
      <c r="F2007" s="8" t="s">
        <v>2380</v>
      </c>
      <c r="G2007" s="8" t="s">
        <v>2381</v>
      </c>
      <c r="H2007" s="8" t="s">
        <v>2380</v>
      </c>
      <c r="I2007" s="12">
        <f t="shared" si="155"/>
        <v>0</v>
      </c>
      <c r="J2007" s="12" t="str">
        <f t="shared" si="156"/>
        <v>No</v>
      </c>
      <c r="K2007" s="12" t="str">
        <f t="shared" si="157"/>
        <v>Yes</v>
      </c>
      <c r="L2007" s="12" t="str">
        <f t="shared" si="158"/>
        <v>Underweight</v>
      </c>
      <c r="M2007" s="12" t="str">
        <f t="shared" si="159"/>
        <v>Normal</v>
      </c>
    </row>
    <row r="2008" spans="1:13" x14ac:dyDescent="0.3">
      <c r="A2008" s="8" t="s">
        <v>361</v>
      </c>
      <c r="B2008" s="8">
        <v>25.61</v>
      </c>
      <c r="C2008" s="8">
        <v>4</v>
      </c>
      <c r="D2008" s="8" t="s">
        <v>2380</v>
      </c>
      <c r="E2008" s="8" t="s">
        <v>2380</v>
      </c>
      <c r="F2008" s="8" t="s">
        <v>2383</v>
      </c>
      <c r="G2008" s="8">
        <v>1</v>
      </c>
      <c r="H2008" s="8" t="s">
        <v>2380</v>
      </c>
      <c r="I2008" s="12">
        <f t="shared" si="155"/>
        <v>1</v>
      </c>
      <c r="J2008" s="12" t="str">
        <f t="shared" si="156"/>
        <v>No</v>
      </c>
      <c r="K2008" s="12" t="str">
        <f t="shared" si="157"/>
        <v>No</v>
      </c>
      <c r="L2008" s="12" t="str">
        <f t="shared" si="158"/>
        <v>Overweight</v>
      </c>
      <c r="M2008" s="12" t="str">
        <f t="shared" si="159"/>
        <v>Normal</v>
      </c>
    </row>
    <row r="2009" spans="1:13" x14ac:dyDescent="0.3">
      <c r="A2009" s="8" t="s">
        <v>360</v>
      </c>
      <c r="B2009" s="8">
        <v>25.8</v>
      </c>
      <c r="C2009" s="8">
        <v>5.49</v>
      </c>
      <c r="D2009" s="8" t="s">
        <v>2380</v>
      </c>
      <c r="E2009" s="8" t="s">
        <v>2380</v>
      </c>
      <c r="F2009" s="8" t="s">
        <v>2380</v>
      </c>
      <c r="G2009" s="8" t="s">
        <v>2381</v>
      </c>
      <c r="H2009" s="8" t="s">
        <v>2380</v>
      </c>
      <c r="I2009" s="12">
        <f t="shared" si="155"/>
        <v>0</v>
      </c>
      <c r="J2009" s="12" t="str">
        <f t="shared" si="156"/>
        <v>No</v>
      </c>
      <c r="K2009" s="12" t="str">
        <f t="shared" si="157"/>
        <v>No</v>
      </c>
      <c r="L2009" s="12" t="str">
        <f t="shared" si="158"/>
        <v>Overweight</v>
      </c>
      <c r="M2009" s="12" t="str">
        <f t="shared" si="159"/>
        <v>Normal</v>
      </c>
    </row>
    <row r="2010" spans="1:13" x14ac:dyDescent="0.3">
      <c r="A2010" s="8" t="s">
        <v>359</v>
      </c>
      <c r="B2010" s="8">
        <v>27.39</v>
      </c>
      <c r="C2010" s="8">
        <v>5.34</v>
      </c>
      <c r="D2010" s="8" t="s">
        <v>2380</v>
      </c>
      <c r="E2010" s="8" t="s">
        <v>2380</v>
      </c>
      <c r="F2010" s="8" t="s">
        <v>2380</v>
      </c>
      <c r="G2010" s="8" t="s">
        <v>2381</v>
      </c>
      <c r="H2010" s="8" t="s">
        <v>2380</v>
      </c>
      <c r="I2010" s="12">
        <f t="shared" si="155"/>
        <v>0</v>
      </c>
      <c r="J2010" s="12" t="str">
        <f t="shared" si="156"/>
        <v>No</v>
      </c>
      <c r="K2010" s="12" t="str">
        <f t="shared" si="157"/>
        <v>No</v>
      </c>
      <c r="L2010" s="12" t="str">
        <f t="shared" si="158"/>
        <v>Overweight</v>
      </c>
      <c r="M2010" s="12" t="str">
        <f t="shared" si="159"/>
        <v>Normal</v>
      </c>
    </row>
    <row r="2011" spans="1:13" x14ac:dyDescent="0.3">
      <c r="A2011" s="8" t="s">
        <v>358</v>
      </c>
      <c r="B2011" s="8">
        <v>17.03</v>
      </c>
      <c r="C2011" s="8">
        <v>4.12</v>
      </c>
      <c r="D2011" s="8" t="s">
        <v>2380</v>
      </c>
      <c r="E2011" s="8" t="s">
        <v>2380</v>
      </c>
      <c r="F2011" s="8" t="s">
        <v>2380</v>
      </c>
      <c r="G2011" s="8">
        <v>1</v>
      </c>
      <c r="H2011" s="8" t="s">
        <v>2380</v>
      </c>
      <c r="I2011" s="12">
        <f t="shared" si="155"/>
        <v>1</v>
      </c>
      <c r="J2011" s="12" t="str">
        <f t="shared" si="156"/>
        <v>No</v>
      </c>
      <c r="K2011" s="12" t="str">
        <f t="shared" si="157"/>
        <v>No</v>
      </c>
      <c r="L2011" s="12" t="str">
        <f t="shared" si="158"/>
        <v>Underweight</v>
      </c>
      <c r="M2011" s="12" t="str">
        <f t="shared" si="159"/>
        <v>Normal</v>
      </c>
    </row>
    <row r="2012" spans="1:13" x14ac:dyDescent="0.3">
      <c r="A2012" s="8" t="s">
        <v>357</v>
      </c>
      <c r="B2012" s="8">
        <v>23.75</v>
      </c>
      <c r="C2012" s="8">
        <v>5.49</v>
      </c>
      <c r="D2012" s="8" t="s">
        <v>2382</v>
      </c>
      <c r="E2012" s="8" t="s">
        <v>2380</v>
      </c>
      <c r="F2012" s="8" t="s">
        <v>2380</v>
      </c>
      <c r="G2012" s="8" t="s">
        <v>2381</v>
      </c>
      <c r="H2012" s="8" t="s">
        <v>2380</v>
      </c>
      <c r="I2012" s="12">
        <f t="shared" si="155"/>
        <v>0</v>
      </c>
      <c r="J2012" s="12" t="str">
        <f t="shared" si="156"/>
        <v>No</v>
      </c>
      <c r="K2012" s="12" t="str">
        <f t="shared" si="157"/>
        <v>Yes</v>
      </c>
      <c r="L2012" s="12" t="str">
        <f t="shared" si="158"/>
        <v>Normal Weight</v>
      </c>
      <c r="M2012" s="12" t="str">
        <f t="shared" si="159"/>
        <v>Normal</v>
      </c>
    </row>
    <row r="2013" spans="1:13" x14ac:dyDescent="0.3">
      <c r="A2013" s="8" t="s">
        <v>355</v>
      </c>
      <c r="B2013" s="8">
        <v>26.03</v>
      </c>
      <c r="C2013" s="8">
        <v>5.1100000000000003</v>
      </c>
      <c r="D2013" s="8" t="s">
        <v>2382</v>
      </c>
      <c r="E2013" s="8" t="s">
        <v>2380</v>
      </c>
      <c r="F2013" s="8" t="s">
        <v>2380</v>
      </c>
      <c r="G2013" s="8">
        <v>1</v>
      </c>
      <c r="H2013" s="8" t="s">
        <v>2380</v>
      </c>
      <c r="I2013" s="12">
        <f t="shared" si="155"/>
        <v>1</v>
      </c>
      <c r="J2013" s="12" t="str">
        <f t="shared" si="156"/>
        <v>No</v>
      </c>
      <c r="K2013" s="12" t="str">
        <f t="shared" si="157"/>
        <v>Yes</v>
      </c>
      <c r="L2013" s="12" t="str">
        <f t="shared" si="158"/>
        <v>Overweight</v>
      </c>
      <c r="M2013" s="12" t="str">
        <f t="shared" si="159"/>
        <v>Normal</v>
      </c>
    </row>
    <row r="2014" spans="1:13" x14ac:dyDescent="0.3">
      <c r="A2014" s="8" t="s">
        <v>354</v>
      </c>
      <c r="B2014" s="8">
        <v>16.079999999999998</v>
      </c>
      <c r="C2014" s="8">
        <v>5.94</v>
      </c>
      <c r="D2014" s="8" t="s">
        <v>2380</v>
      </c>
      <c r="E2014" s="8" t="s">
        <v>2380</v>
      </c>
      <c r="F2014" s="8" t="s">
        <v>2380</v>
      </c>
      <c r="G2014" s="8" t="s">
        <v>2381</v>
      </c>
      <c r="H2014" s="8" t="s">
        <v>2380</v>
      </c>
      <c r="I2014" s="12">
        <f t="shared" si="155"/>
        <v>0</v>
      </c>
      <c r="J2014" s="12" t="str">
        <f t="shared" si="156"/>
        <v>No</v>
      </c>
      <c r="K2014" s="12" t="str">
        <f t="shared" si="157"/>
        <v>No</v>
      </c>
      <c r="L2014" s="12" t="str">
        <f t="shared" si="158"/>
        <v>Underweight</v>
      </c>
      <c r="M2014" s="12" t="str">
        <f t="shared" si="159"/>
        <v>Prediabetes</v>
      </c>
    </row>
    <row r="2015" spans="1:13" x14ac:dyDescent="0.3">
      <c r="A2015" s="8" t="s">
        <v>353</v>
      </c>
      <c r="B2015" s="8">
        <v>30.875</v>
      </c>
      <c r="C2015" s="8">
        <v>5.54</v>
      </c>
      <c r="D2015" s="8" t="s">
        <v>2380</v>
      </c>
      <c r="E2015" s="8" t="s">
        <v>2380</v>
      </c>
      <c r="F2015" s="8" t="s">
        <v>2380</v>
      </c>
      <c r="G2015" s="8" t="s">
        <v>2381</v>
      </c>
      <c r="H2015" s="8" t="s">
        <v>2380</v>
      </c>
      <c r="I2015" s="12">
        <f t="shared" si="155"/>
        <v>0</v>
      </c>
      <c r="J2015" s="12" t="str">
        <f t="shared" si="156"/>
        <v>No</v>
      </c>
      <c r="K2015" s="12" t="str">
        <f t="shared" si="157"/>
        <v>No</v>
      </c>
      <c r="L2015" s="12" t="str">
        <f t="shared" si="158"/>
        <v>Obesity</v>
      </c>
      <c r="M2015" s="12" t="str">
        <f t="shared" si="159"/>
        <v>Normal</v>
      </c>
    </row>
    <row r="2016" spans="1:13" x14ac:dyDescent="0.3">
      <c r="A2016" s="8" t="s">
        <v>352</v>
      </c>
      <c r="B2016" s="8">
        <v>31.79</v>
      </c>
      <c r="C2016" s="8">
        <v>7.09</v>
      </c>
      <c r="D2016" s="8" t="s">
        <v>2380</v>
      </c>
      <c r="E2016" s="8" t="s">
        <v>2380</v>
      </c>
      <c r="F2016" s="8" t="s">
        <v>2380</v>
      </c>
      <c r="G2016" s="8" t="s">
        <v>2381</v>
      </c>
      <c r="H2016" s="8" t="s">
        <v>2380</v>
      </c>
      <c r="I2016" s="12">
        <f t="shared" si="155"/>
        <v>0</v>
      </c>
      <c r="J2016" s="12" t="str">
        <f t="shared" si="156"/>
        <v>No</v>
      </c>
      <c r="K2016" s="12" t="str">
        <f t="shared" si="157"/>
        <v>No</v>
      </c>
      <c r="L2016" s="12" t="str">
        <f t="shared" si="158"/>
        <v>Obesity</v>
      </c>
      <c r="M2016" s="12" t="str">
        <f t="shared" si="159"/>
        <v>Diabetes</v>
      </c>
    </row>
    <row r="2017" spans="1:13" x14ac:dyDescent="0.3">
      <c r="A2017" s="8" t="s">
        <v>351</v>
      </c>
      <c r="B2017" s="8">
        <v>28.48</v>
      </c>
      <c r="C2017" s="8">
        <v>6.22</v>
      </c>
      <c r="D2017" s="8" t="s">
        <v>2382</v>
      </c>
      <c r="E2017" s="8" t="s">
        <v>2380</v>
      </c>
      <c r="F2017" s="8" t="s">
        <v>2383</v>
      </c>
      <c r="G2017" s="8">
        <v>1</v>
      </c>
      <c r="H2017" s="8" t="s">
        <v>2380</v>
      </c>
      <c r="I2017" s="12">
        <f t="shared" si="155"/>
        <v>1</v>
      </c>
      <c r="J2017" s="12" t="str">
        <f t="shared" si="156"/>
        <v>No</v>
      </c>
      <c r="K2017" s="12" t="str">
        <f t="shared" si="157"/>
        <v>Yes</v>
      </c>
      <c r="L2017" s="12" t="str">
        <f t="shared" si="158"/>
        <v>Overweight</v>
      </c>
      <c r="M2017" s="12" t="str">
        <f t="shared" si="159"/>
        <v>Prediabetes</v>
      </c>
    </row>
    <row r="2018" spans="1:13" x14ac:dyDescent="0.3">
      <c r="A2018" s="8" t="s">
        <v>350</v>
      </c>
      <c r="B2018" s="8">
        <v>26.6</v>
      </c>
      <c r="C2018" s="8">
        <v>4.33</v>
      </c>
      <c r="D2018" s="8" t="s">
        <v>2380</v>
      </c>
      <c r="E2018" s="8" t="s">
        <v>2380</v>
      </c>
      <c r="F2018" s="8" t="s">
        <v>2380</v>
      </c>
      <c r="G2018" s="8">
        <v>1</v>
      </c>
      <c r="H2018" s="8" t="s">
        <v>2380</v>
      </c>
      <c r="I2018" s="12">
        <f t="shared" si="155"/>
        <v>1</v>
      </c>
      <c r="J2018" s="12" t="str">
        <f t="shared" si="156"/>
        <v>No</v>
      </c>
      <c r="K2018" s="12" t="str">
        <f t="shared" si="157"/>
        <v>No</v>
      </c>
      <c r="L2018" s="12" t="str">
        <f t="shared" si="158"/>
        <v>Overweight</v>
      </c>
      <c r="M2018" s="12" t="str">
        <f t="shared" si="159"/>
        <v>Normal</v>
      </c>
    </row>
    <row r="2019" spans="1:13" x14ac:dyDescent="0.3">
      <c r="A2019" s="8" t="s">
        <v>349</v>
      </c>
      <c r="B2019" s="8">
        <v>25.27</v>
      </c>
      <c r="C2019" s="8">
        <v>5.83</v>
      </c>
      <c r="D2019" s="8" t="s">
        <v>2380</v>
      </c>
      <c r="E2019" s="8" t="s">
        <v>2380</v>
      </c>
      <c r="F2019" s="8" t="s">
        <v>2380</v>
      </c>
      <c r="G2019" s="8">
        <v>1</v>
      </c>
      <c r="H2019" s="8" t="s">
        <v>2380</v>
      </c>
      <c r="I2019" s="12">
        <f t="shared" si="155"/>
        <v>1</v>
      </c>
      <c r="J2019" s="12" t="str">
        <f t="shared" si="156"/>
        <v>No</v>
      </c>
      <c r="K2019" s="12" t="str">
        <f t="shared" si="157"/>
        <v>No</v>
      </c>
      <c r="L2019" s="12" t="str">
        <f t="shared" si="158"/>
        <v>Overweight</v>
      </c>
      <c r="M2019" s="12" t="str">
        <f t="shared" si="159"/>
        <v>Prediabetes</v>
      </c>
    </row>
    <row r="2020" spans="1:13" x14ac:dyDescent="0.3">
      <c r="A2020" s="8" t="s">
        <v>348</v>
      </c>
      <c r="B2020" s="8">
        <v>34.484999999999999</v>
      </c>
      <c r="C2020" s="8">
        <v>4.7</v>
      </c>
      <c r="D2020" s="8" t="s">
        <v>2382</v>
      </c>
      <c r="E2020" s="8" t="s">
        <v>2380</v>
      </c>
      <c r="F2020" s="8" t="s">
        <v>2383</v>
      </c>
      <c r="G2020" s="8">
        <v>1</v>
      </c>
      <c r="H2020" s="8" t="s">
        <v>2380</v>
      </c>
      <c r="I2020" s="12">
        <f t="shared" si="155"/>
        <v>1</v>
      </c>
      <c r="J2020" s="12" t="str">
        <f t="shared" si="156"/>
        <v>No</v>
      </c>
      <c r="K2020" s="12" t="str">
        <f t="shared" si="157"/>
        <v>Yes</v>
      </c>
      <c r="L2020" s="12" t="str">
        <f t="shared" si="158"/>
        <v>Obesity</v>
      </c>
      <c r="M2020" s="12" t="str">
        <f t="shared" si="159"/>
        <v>Normal</v>
      </c>
    </row>
    <row r="2021" spans="1:13" x14ac:dyDescent="0.3">
      <c r="A2021" s="8" t="s">
        <v>347</v>
      </c>
      <c r="B2021" s="8">
        <v>15.57</v>
      </c>
      <c r="C2021" s="8">
        <v>4.07</v>
      </c>
      <c r="D2021" s="8" t="s">
        <v>2382</v>
      </c>
      <c r="E2021" s="8" t="s">
        <v>2380</v>
      </c>
      <c r="F2021" s="8" t="s">
        <v>2380</v>
      </c>
      <c r="G2021" s="8">
        <v>1</v>
      </c>
      <c r="H2021" s="8" t="s">
        <v>2380</v>
      </c>
      <c r="I2021" s="12">
        <f t="shared" si="155"/>
        <v>1</v>
      </c>
      <c r="J2021" s="12" t="str">
        <f t="shared" si="156"/>
        <v>No</v>
      </c>
      <c r="K2021" s="12" t="str">
        <f t="shared" si="157"/>
        <v>Yes</v>
      </c>
      <c r="L2021" s="12" t="str">
        <f t="shared" si="158"/>
        <v>Underweight</v>
      </c>
      <c r="M2021" s="12" t="str">
        <f t="shared" si="159"/>
        <v>Normal</v>
      </c>
    </row>
    <row r="2022" spans="1:13" x14ac:dyDescent="0.3">
      <c r="A2022" s="8" t="s">
        <v>346</v>
      </c>
      <c r="B2022" s="8">
        <v>30.36</v>
      </c>
      <c r="C2022" s="8">
        <v>9.39</v>
      </c>
      <c r="D2022" s="8" t="s">
        <v>2380</v>
      </c>
      <c r="E2022" s="8" t="s">
        <v>2380</v>
      </c>
      <c r="F2022" s="8" t="s">
        <v>2380</v>
      </c>
      <c r="G2022" s="8" t="s">
        <v>2381</v>
      </c>
      <c r="H2022" s="8" t="s">
        <v>2380</v>
      </c>
      <c r="I2022" s="12">
        <f t="shared" si="155"/>
        <v>0</v>
      </c>
      <c r="J2022" s="12" t="str">
        <f t="shared" si="156"/>
        <v>No</v>
      </c>
      <c r="K2022" s="12" t="str">
        <f t="shared" si="157"/>
        <v>No</v>
      </c>
      <c r="L2022" s="12" t="str">
        <f t="shared" si="158"/>
        <v>Obesity</v>
      </c>
      <c r="M2022" s="12" t="str">
        <f t="shared" si="159"/>
        <v>Diabetes</v>
      </c>
    </row>
    <row r="2023" spans="1:13" x14ac:dyDescent="0.3">
      <c r="A2023" s="8" t="s">
        <v>345</v>
      </c>
      <c r="B2023" s="8">
        <v>19.37</v>
      </c>
      <c r="C2023" s="8">
        <v>4.18</v>
      </c>
      <c r="D2023" s="8" t="s">
        <v>2380</v>
      </c>
      <c r="E2023" s="8" t="s">
        <v>2380</v>
      </c>
      <c r="F2023" s="8" t="s">
        <v>2380</v>
      </c>
      <c r="G2023" s="8" t="s">
        <v>2381</v>
      </c>
      <c r="H2023" s="8" t="s">
        <v>2380</v>
      </c>
      <c r="I2023" s="12">
        <f t="shared" si="155"/>
        <v>0</v>
      </c>
      <c r="J2023" s="12" t="str">
        <f t="shared" si="156"/>
        <v>No</v>
      </c>
      <c r="K2023" s="12" t="str">
        <f t="shared" si="157"/>
        <v>No</v>
      </c>
      <c r="L2023" s="12" t="str">
        <f t="shared" si="158"/>
        <v>Normal Weight</v>
      </c>
      <c r="M2023" s="12" t="str">
        <f t="shared" si="159"/>
        <v>Normal</v>
      </c>
    </row>
    <row r="2024" spans="1:13" x14ac:dyDescent="0.3">
      <c r="A2024" s="8" t="s">
        <v>344</v>
      </c>
      <c r="B2024" s="8">
        <v>16.71</v>
      </c>
      <c r="C2024" s="8">
        <v>4.18</v>
      </c>
      <c r="D2024" s="8" t="s">
        <v>2380</v>
      </c>
      <c r="E2024" s="8" t="s">
        <v>2380</v>
      </c>
      <c r="F2024" s="8" t="s">
        <v>2380</v>
      </c>
      <c r="G2024" s="8">
        <v>1</v>
      </c>
      <c r="H2024" s="8" t="s">
        <v>2380</v>
      </c>
      <c r="I2024" s="12">
        <f t="shared" si="155"/>
        <v>1</v>
      </c>
      <c r="J2024" s="12" t="str">
        <f t="shared" si="156"/>
        <v>No</v>
      </c>
      <c r="K2024" s="12" t="str">
        <f t="shared" si="157"/>
        <v>No</v>
      </c>
      <c r="L2024" s="12" t="str">
        <f t="shared" si="158"/>
        <v>Underweight</v>
      </c>
      <c r="M2024" s="12" t="str">
        <f t="shared" si="159"/>
        <v>Normal</v>
      </c>
    </row>
    <row r="2025" spans="1:13" x14ac:dyDescent="0.3">
      <c r="A2025" s="8" t="s">
        <v>343</v>
      </c>
      <c r="B2025" s="8">
        <v>24.1</v>
      </c>
      <c r="C2025" s="8">
        <v>4.4000000000000004</v>
      </c>
      <c r="D2025" s="8" t="s">
        <v>2382</v>
      </c>
      <c r="E2025" s="8" t="s">
        <v>2380</v>
      </c>
      <c r="F2025" s="8" t="s">
        <v>2380</v>
      </c>
      <c r="G2025" s="8">
        <v>1</v>
      </c>
      <c r="H2025" s="8" t="s">
        <v>2380</v>
      </c>
      <c r="I2025" s="12">
        <f t="shared" si="155"/>
        <v>1</v>
      </c>
      <c r="J2025" s="12" t="str">
        <f t="shared" si="156"/>
        <v>No</v>
      </c>
      <c r="K2025" s="12" t="str">
        <f t="shared" si="157"/>
        <v>Yes</v>
      </c>
      <c r="L2025" s="12" t="str">
        <f t="shared" si="158"/>
        <v>Normal Weight</v>
      </c>
      <c r="M2025" s="12" t="str">
        <f t="shared" si="159"/>
        <v>Normal</v>
      </c>
    </row>
    <row r="2026" spans="1:13" x14ac:dyDescent="0.3">
      <c r="A2026" s="8" t="s">
        <v>342</v>
      </c>
      <c r="B2026" s="8">
        <v>29.77</v>
      </c>
      <c r="C2026" s="8">
        <v>9.9</v>
      </c>
      <c r="D2026" s="8" t="s">
        <v>2380</v>
      </c>
      <c r="E2026" s="8" t="s">
        <v>2380</v>
      </c>
      <c r="F2026" s="8" t="s">
        <v>2380</v>
      </c>
      <c r="G2026" s="8" t="s">
        <v>2381</v>
      </c>
      <c r="H2026" s="8" t="s">
        <v>2380</v>
      </c>
      <c r="I2026" s="12">
        <f t="shared" si="155"/>
        <v>0</v>
      </c>
      <c r="J2026" s="12" t="str">
        <f t="shared" si="156"/>
        <v>No</v>
      </c>
      <c r="K2026" s="12" t="str">
        <f t="shared" si="157"/>
        <v>No</v>
      </c>
      <c r="L2026" s="12" t="str">
        <f t="shared" si="158"/>
        <v>Overweight</v>
      </c>
      <c r="M2026" s="12" t="str">
        <f t="shared" si="159"/>
        <v>Diabetes</v>
      </c>
    </row>
    <row r="2027" spans="1:13" x14ac:dyDescent="0.3">
      <c r="A2027" s="8" t="s">
        <v>341</v>
      </c>
      <c r="B2027" s="8">
        <v>46.53</v>
      </c>
      <c r="C2027" s="8">
        <v>4.84</v>
      </c>
      <c r="D2027" s="8" t="s">
        <v>2382</v>
      </c>
      <c r="E2027" s="8" t="s">
        <v>2380</v>
      </c>
      <c r="F2027" s="8" t="s">
        <v>2380</v>
      </c>
      <c r="G2027" s="8" t="s">
        <v>2381</v>
      </c>
      <c r="H2027" s="8" t="s">
        <v>2380</v>
      </c>
      <c r="I2027" s="12">
        <f t="shared" si="155"/>
        <v>0</v>
      </c>
      <c r="J2027" s="12" t="str">
        <f t="shared" si="156"/>
        <v>No</v>
      </c>
      <c r="K2027" s="12" t="str">
        <f t="shared" si="157"/>
        <v>Yes</v>
      </c>
      <c r="L2027" s="12" t="str">
        <f t="shared" si="158"/>
        <v>Obesity</v>
      </c>
      <c r="M2027" s="12" t="str">
        <f t="shared" si="159"/>
        <v>Normal</v>
      </c>
    </row>
    <row r="2028" spans="1:13" x14ac:dyDescent="0.3">
      <c r="A2028" s="8" t="s">
        <v>340</v>
      </c>
      <c r="B2028" s="8">
        <v>23.4</v>
      </c>
      <c r="C2028" s="8">
        <v>5.53</v>
      </c>
      <c r="D2028" s="8" t="s">
        <v>2380</v>
      </c>
      <c r="E2028" s="8" t="s">
        <v>2380</v>
      </c>
      <c r="F2028" s="8" t="s">
        <v>2383</v>
      </c>
      <c r="G2028" s="8">
        <v>1</v>
      </c>
      <c r="H2028" s="8" t="s">
        <v>2380</v>
      </c>
      <c r="I2028" s="12">
        <f t="shared" si="155"/>
        <v>1</v>
      </c>
      <c r="J2028" s="12" t="str">
        <f t="shared" si="156"/>
        <v>No</v>
      </c>
      <c r="K2028" s="12" t="str">
        <f t="shared" si="157"/>
        <v>No</v>
      </c>
      <c r="L2028" s="12" t="str">
        <f t="shared" si="158"/>
        <v>Normal Weight</v>
      </c>
      <c r="M2028" s="12" t="str">
        <f t="shared" si="159"/>
        <v>Normal</v>
      </c>
    </row>
    <row r="2029" spans="1:13" x14ac:dyDescent="0.3">
      <c r="A2029" s="8" t="s">
        <v>339</v>
      </c>
      <c r="B2029" s="8">
        <v>30</v>
      </c>
      <c r="C2029" s="8">
        <v>4.33</v>
      </c>
      <c r="D2029" s="8" t="s">
        <v>2382</v>
      </c>
      <c r="E2029" s="8" t="s">
        <v>2380</v>
      </c>
      <c r="F2029" s="8" t="s">
        <v>2380</v>
      </c>
      <c r="G2029" s="8" t="s">
        <v>2381</v>
      </c>
      <c r="H2029" s="8" t="s">
        <v>2380</v>
      </c>
      <c r="I2029" s="12">
        <f t="shared" si="155"/>
        <v>0</v>
      </c>
      <c r="J2029" s="12" t="str">
        <f t="shared" si="156"/>
        <v>No</v>
      </c>
      <c r="K2029" s="12" t="str">
        <f t="shared" si="157"/>
        <v>Yes</v>
      </c>
      <c r="L2029" s="12" t="str">
        <f t="shared" si="158"/>
        <v>Obesity</v>
      </c>
      <c r="M2029" s="12" t="str">
        <f t="shared" si="159"/>
        <v>Normal</v>
      </c>
    </row>
    <row r="2030" spans="1:13" x14ac:dyDescent="0.3">
      <c r="A2030" s="8" t="s">
        <v>338</v>
      </c>
      <c r="B2030" s="8">
        <v>29.15</v>
      </c>
      <c r="C2030" s="8">
        <v>4.91</v>
      </c>
      <c r="D2030" s="8" t="s">
        <v>2382</v>
      </c>
      <c r="E2030" s="8" t="s">
        <v>2380</v>
      </c>
      <c r="F2030" s="8" t="s">
        <v>2380</v>
      </c>
      <c r="G2030" s="8" t="s">
        <v>2381</v>
      </c>
      <c r="H2030" s="8" t="s">
        <v>2380</v>
      </c>
      <c r="I2030" s="12">
        <f t="shared" si="155"/>
        <v>0</v>
      </c>
      <c r="J2030" s="12" t="str">
        <f t="shared" si="156"/>
        <v>No</v>
      </c>
      <c r="K2030" s="12" t="str">
        <f t="shared" si="157"/>
        <v>Yes</v>
      </c>
      <c r="L2030" s="12" t="str">
        <f t="shared" si="158"/>
        <v>Overweight</v>
      </c>
      <c r="M2030" s="12" t="str">
        <f t="shared" si="159"/>
        <v>Normal</v>
      </c>
    </row>
    <row r="2031" spans="1:13" x14ac:dyDescent="0.3">
      <c r="A2031" s="8" t="s">
        <v>337</v>
      </c>
      <c r="B2031" s="8">
        <v>34.865000000000002</v>
      </c>
      <c r="C2031" s="8">
        <v>4.8</v>
      </c>
      <c r="D2031" s="8" t="s">
        <v>2380</v>
      </c>
      <c r="E2031" s="8" t="s">
        <v>2380</v>
      </c>
      <c r="F2031" s="8" t="s">
        <v>2380</v>
      </c>
      <c r="G2031" s="8" t="s">
        <v>2381</v>
      </c>
      <c r="H2031" s="8" t="s">
        <v>2380</v>
      </c>
      <c r="I2031" s="12">
        <f t="shared" si="155"/>
        <v>0</v>
      </c>
      <c r="J2031" s="12" t="str">
        <f t="shared" si="156"/>
        <v>No</v>
      </c>
      <c r="K2031" s="12" t="str">
        <f t="shared" si="157"/>
        <v>No</v>
      </c>
      <c r="L2031" s="12" t="str">
        <f t="shared" si="158"/>
        <v>Obesity</v>
      </c>
      <c r="M2031" s="12" t="str">
        <f t="shared" si="159"/>
        <v>Normal</v>
      </c>
    </row>
    <row r="2032" spans="1:13" x14ac:dyDescent="0.3">
      <c r="A2032" s="8" t="s">
        <v>336</v>
      </c>
      <c r="B2032" s="8">
        <v>28.12</v>
      </c>
      <c r="C2032" s="8">
        <v>5.55</v>
      </c>
      <c r="D2032" s="8" t="s">
        <v>2382</v>
      </c>
      <c r="E2032" s="8" t="s">
        <v>2382</v>
      </c>
      <c r="F2032" s="8" t="s">
        <v>2380</v>
      </c>
      <c r="G2032" s="8">
        <v>2</v>
      </c>
      <c r="H2032" s="8" t="s">
        <v>2380</v>
      </c>
      <c r="I2032" s="12">
        <f t="shared" si="155"/>
        <v>2</v>
      </c>
      <c r="J2032" s="12" t="str">
        <f t="shared" si="156"/>
        <v>No</v>
      </c>
      <c r="K2032" s="12" t="str">
        <f t="shared" si="157"/>
        <v>Yes</v>
      </c>
      <c r="L2032" s="12" t="str">
        <f t="shared" si="158"/>
        <v>Overweight</v>
      </c>
      <c r="M2032" s="12" t="str">
        <f t="shared" si="159"/>
        <v>Normal</v>
      </c>
    </row>
    <row r="2033" spans="1:13" x14ac:dyDescent="0.3">
      <c r="A2033" s="8" t="s">
        <v>335</v>
      </c>
      <c r="B2033" s="8">
        <v>29.45</v>
      </c>
      <c r="C2033" s="8">
        <v>5.24</v>
      </c>
      <c r="D2033" s="8" t="s">
        <v>2382</v>
      </c>
      <c r="E2033" s="8" t="s">
        <v>2380</v>
      </c>
      <c r="F2033" s="8" t="s">
        <v>2380</v>
      </c>
      <c r="G2033" s="8" t="s">
        <v>2381</v>
      </c>
      <c r="H2033" s="8" t="s">
        <v>2380</v>
      </c>
      <c r="I2033" s="12">
        <f t="shared" si="155"/>
        <v>0</v>
      </c>
      <c r="J2033" s="12" t="str">
        <f t="shared" si="156"/>
        <v>No</v>
      </c>
      <c r="K2033" s="12" t="str">
        <f t="shared" si="157"/>
        <v>Yes</v>
      </c>
      <c r="L2033" s="12" t="str">
        <f t="shared" si="158"/>
        <v>Overweight</v>
      </c>
      <c r="M2033" s="12" t="str">
        <f t="shared" si="159"/>
        <v>Normal</v>
      </c>
    </row>
    <row r="2034" spans="1:13" x14ac:dyDescent="0.3">
      <c r="A2034" s="8" t="s">
        <v>334</v>
      </c>
      <c r="B2034" s="8">
        <v>27.94</v>
      </c>
      <c r="C2034" s="8">
        <v>6.08</v>
      </c>
      <c r="D2034" s="8" t="s">
        <v>2380</v>
      </c>
      <c r="E2034" s="8" t="s">
        <v>2380</v>
      </c>
      <c r="F2034" s="8" t="s">
        <v>2383</v>
      </c>
      <c r="G2034" s="8">
        <v>1</v>
      </c>
      <c r="H2034" s="8" t="s">
        <v>2380</v>
      </c>
      <c r="I2034" s="12">
        <f t="shared" si="155"/>
        <v>1</v>
      </c>
      <c r="J2034" s="12" t="str">
        <f t="shared" si="156"/>
        <v>No</v>
      </c>
      <c r="K2034" s="12" t="str">
        <f t="shared" si="157"/>
        <v>No</v>
      </c>
      <c r="L2034" s="12" t="str">
        <f t="shared" si="158"/>
        <v>Overweight</v>
      </c>
      <c r="M2034" s="12" t="str">
        <f t="shared" si="159"/>
        <v>Prediabetes</v>
      </c>
    </row>
    <row r="2035" spans="1:13" x14ac:dyDescent="0.3">
      <c r="A2035" s="8" t="s">
        <v>333</v>
      </c>
      <c r="B2035" s="8">
        <v>27.2</v>
      </c>
      <c r="C2035" s="8">
        <v>5.83</v>
      </c>
      <c r="D2035" s="8" t="s">
        <v>2380</v>
      </c>
      <c r="E2035" s="8" t="s">
        <v>2380</v>
      </c>
      <c r="F2035" s="8" t="s">
        <v>2383</v>
      </c>
      <c r="G2035" s="8">
        <v>1</v>
      </c>
      <c r="H2035" s="8" t="s">
        <v>2380</v>
      </c>
      <c r="I2035" s="12">
        <f t="shared" si="155"/>
        <v>1</v>
      </c>
      <c r="J2035" s="12" t="str">
        <f t="shared" si="156"/>
        <v>No</v>
      </c>
      <c r="K2035" s="12" t="str">
        <f t="shared" si="157"/>
        <v>No</v>
      </c>
      <c r="L2035" s="12" t="str">
        <f t="shared" si="158"/>
        <v>Overweight</v>
      </c>
      <c r="M2035" s="12" t="str">
        <f t="shared" si="159"/>
        <v>Prediabetes</v>
      </c>
    </row>
    <row r="2036" spans="1:13" x14ac:dyDescent="0.3">
      <c r="A2036" s="8" t="s">
        <v>332</v>
      </c>
      <c r="B2036" s="8">
        <v>33.344999999999999</v>
      </c>
      <c r="C2036" s="8">
        <v>4.29</v>
      </c>
      <c r="D2036" s="8" t="s">
        <v>2380</v>
      </c>
      <c r="E2036" s="8" t="s">
        <v>2380</v>
      </c>
      <c r="F2036" s="8" t="s">
        <v>2380</v>
      </c>
      <c r="G2036" s="8">
        <v>1</v>
      </c>
      <c r="H2036" s="8" t="s">
        <v>2380</v>
      </c>
      <c r="I2036" s="12">
        <f t="shared" si="155"/>
        <v>1</v>
      </c>
      <c r="J2036" s="12" t="str">
        <f t="shared" si="156"/>
        <v>No</v>
      </c>
      <c r="K2036" s="12" t="str">
        <f t="shared" si="157"/>
        <v>No</v>
      </c>
      <c r="L2036" s="12" t="str">
        <f t="shared" si="158"/>
        <v>Obesity</v>
      </c>
      <c r="M2036" s="12" t="str">
        <f t="shared" si="159"/>
        <v>Normal</v>
      </c>
    </row>
    <row r="2037" spans="1:13" x14ac:dyDescent="0.3">
      <c r="A2037" s="8" t="s">
        <v>331</v>
      </c>
      <c r="B2037" s="8">
        <v>29.925000000000001</v>
      </c>
      <c r="C2037" s="8">
        <v>5.3</v>
      </c>
      <c r="D2037" s="8" t="s">
        <v>2380</v>
      </c>
      <c r="E2037" s="8" t="s">
        <v>2380</v>
      </c>
      <c r="F2037" s="8" t="s">
        <v>2380</v>
      </c>
      <c r="G2037" s="8">
        <v>1</v>
      </c>
      <c r="H2037" s="8" t="s">
        <v>2380</v>
      </c>
      <c r="I2037" s="12">
        <f t="shared" si="155"/>
        <v>1</v>
      </c>
      <c r="J2037" s="12" t="str">
        <f t="shared" si="156"/>
        <v>No</v>
      </c>
      <c r="K2037" s="12" t="str">
        <f t="shared" si="157"/>
        <v>No</v>
      </c>
      <c r="L2037" s="12" t="str">
        <f t="shared" si="158"/>
        <v>Overweight</v>
      </c>
      <c r="M2037" s="12" t="str">
        <f t="shared" si="159"/>
        <v>Normal</v>
      </c>
    </row>
    <row r="2038" spans="1:13" x14ac:dyDescent="0.3">
      <c r="A2038" s="8" t="s">
        <v>330</v>
      </c>
      <c r="B2038" s="8">
        <v>24.225000000000001</v>
      </c>
      <c r="C2038" s="8">
        <v>4.42</v>
      </c>
      <c r="D2038" s="8" t="s">
        <v>2380</v>
      </c>
      <c r="E2038" s="8" t="s">
        <v>2380</v>
      </c>
      <c r="F2038" s="8" t="s">
        <v>2380</v>
      </c>
      <c r="G2038" s="8">
        <v>1</v>
      </c>
      <c r="H2038" s="8" t="s">
        <v>2380</v>
      </c>
      <c r="I2038" s="12">
        <f t="shared" si="155"/>
        <v>1</v>
      </c>
      <c r="J2038" s="12" t="str">
        <f t="shared" si="156"/>
        <v>No</v>
      </c>
      <c r="K2038" s="12" t="str">
        <f t="shared" si="157"/>
        <v>No</v>
      </c>
      <c r="L2038" s="12" t="str">
        <f t="shared" si="158"/>
        <v>Normal Weight</v>
      </c>
      <c r="M2038" s="12" t="str">
        <f t="shared" si="159"/>
        <v>Normal</v>
      </c>
    </row>
    <row r="2039" spans="1:13" x14ac:dyDescent="0.3">
      <c r="A2039" s="8" t="s">
        <v>329</v>
      </c>
      <c r="B2039" s="8">
        <v>29.68</v>
      </c>
      <c r="C2039" s="8">
        <v>5.68</v>
      </c>
      <c r="D2039" s="8" t="s">
        <v>2380</v>
      </c>
      <c r="E2039" s="8" t="s">
        <v>2382</v>
      </c>
      <c r="F2039" s="8" t="s">
        <v>2380</v>
      </c>
      <c r="G2039" s="8">
        <v>1</v>
      </c>
      <c r="H2039" s="8" t="s">
        <v>2380</v>
      </c>
      <c r="I2039" s="12">
        <f t="shared" si="155"/>
        <v>1</v>
      </c>
      <c r="J2039" s="12" t="str">
        <f t="shared" si="156"/>
        <v>No</v>
      </c>
      <c r="K2039" s="12" t="str">
        <f t="shared" si="157"/>
        <v>No</v>
      </c>
      <c r="L2039" s="12" t="str">
        <f t="shared" si="158"/>
        <v>Overweight</v>
      </c>
      <c r="M2039" s="12" t="str">
        <f t="shared" si="159"/>
        <v>Normal</v>
      </c>
    </row>
    <row r="2040" spans="1:13" x14ac:dyDescent="0.3">
      <c r="A2040" s="8" t="s">
        <v>328</v>
      </c>
      <c r="B2040" s="8">
        <v>20.614999999999998</v>
      </c>
      <c r="C2040" s="8">
        <v>6.05</v>
      </c>
      <c r="D2040" s="8" t="s">
        <v>2380</v>
      </c>
      <c r="E2040" s="8" t="s">
        <v>2380</v>
      </c>
      <c r="F2040" s="8" t="s">
        <v>2383</v>
      </c>
      <c r="G2040" s="8">
        <v>1</v>
      </c>
      <c r="H2040" s="8" t="s">
        <v>2380</v>
      </c>
      <c r="I2040" s="12">
        <f t="shared" si="155"/>
        <v>1</v>
      </c>
      <c r="J2040" s="12" t="str">
        <f t="shared" si="156"/>
        <v>No</v>
      </c>
      <c r="K2040" s="12" t="str">
        <f t="shared" si="157"/>
        <v>No</v>
      </c>
      <c r="L2040" s="12" t="str">
        <f t="shared" si="158"/>
        <v>Normal Weight</v>
      </c>
      <c r="M2040" s="12" t="str">
        <f t="shared" si="159"/>
        <v>Prediabetes</v>
      </c>
    </row>
    <row r="2041" spans="1:13" x14ac:dyDescent="0.3">
      <c r="A2041" s="8" t="s">
        <v>327</v>
      </c>
      <c r="B2041" s="8">
        <v>32.119999999999997</v>
      </c>
      <c r="C2041" s="8">
        <v>5.33</v>
      </c>
      <c r="D2041" s="8" t="s">
        <v>2380</v>
      </c>
      <c r="E2041" s="8" t="s">
        <v>2382</v>
      </c>
      <c r="F2041" s="8" t="s">
        <v>2380</v>
      </c>
      <c r="G2041" s="8">
        <v>1</v>
      </c>
      <c r="H2041" s="8" t="s">
        <v>2380</v>
      </c>
      <c r="I2041" s="12">
        <f t="shared" si="155"/>
        <v>1</v>
      </c>
      <c r="J2041" s="12" t="str">
        <f t="shared" si="156"/>
        <v>No</v>
      </c>
      <c r="K2041" s="12" t="str">
        <f t="shared" si="157"/>
        <v>No</v>
      </c>
      <c r="L2041" s="12" t="str">
        <f t="shared" si="158"/>
        <v>Obesity</v>
      </c>
      <c r="M2041" s="12" t="str">
        <f t="shared" si="159"/>
        <v>Normal</v>
      </c>
    </row>
    <row r="2042" spans="1:13" x14ac:dyDescent="0.3">
      <c r="A2042" s="8" t="s">
        <v>326</v>
      </c>
      <c r="B2042" s="8">
        <v>27.36</v>
      </c>
      <c r="C2042" s="8">
        <v>6.22</v>
      </c>
      <c r="D2042" s="8" t="s">
        <v>2380</v>
      </c>
      <c r="E2042" s="8" t="s">
        <v>2380</v>
      </c>
      <c r="F2042" s="8" t="s">
        <v>2380</v>
      </c>
      <c r="G2042" s="8" t="s">
        <v>2381</v>
      </c>
      <c r="H2042" s="8" t="s">
        <v>2380</v>
      </c>
      <c r="I2042" s="12">
        <f t="shared" si="155"/>
        <v>0</v>
      </c>
      <c r="J2042" s="12" t="str">
        <f t="shared" si="156"/>
        <v>No</v>
      </c>
      <c r="K2042" s="12" t="str">
        <f t="shared" si="157"/>
        <v>No</v>
      </c>
      <c r="L2042" s="12" t="str">
        <f t="shared" si="158"/>
        <v>Overweight</v>
      </c>
      <c r="M2042" s="12" t="str">
        <f t="shared" si="159"/>
        <v>Prediabetes</v>
      </c>
    </row>
    <row r="2043" spans="1:13" x14ac:dyDescent="0.3">
      <c r="A2043" s="8" t="s">
        <v>325</v>
      </c>
      <c r="B2043" s="8">
        <v>17.385000000000002</v>
      </c>
      <c r="C2043" s="8">
        <v>5.84</v>
      </c>
      <c r="D2043" s="8" t="s">
        <v>2380</v>
      </c>
      <c r="E2043" s="8" t="s">
        <v>2380</v>
      </c>
      <c r="F2043" s="8" t="s">
        <v>2380</v>
      </c>
      <c r="G2043" s="8" t="s">
        <v>2381</v>
      </c>
      <c r="H2043" s="8" t="s">
        <v>2380</v>
      </c>
      <c r="I2043" s="12">
        <f t="shared" si="155"/>
        <v>0</v>
      </c>
      <c r="J2043" s="12" t="str">
        <f t="shared" si="156"/>
        <v>No</v>
      </c>
      <c r="K2043" s="12" t="str">
        <f t="shared" si="157"/>
        <v>No</v>
      </c>
      <c r="L2043" s="12" t="str">
        <f t="shared" si="158"/>
        <v>Underweight</v>
      </c>
      <c r="M2043" s="12" t="str">
        <f t="shared" si="159"/>
        <v>Prediabetes</v>
      </c>
    </row>
    <row r="2044" spans="1:13" x14ac:dyDescent="0.3">
      <c r="A2044" s="8" t="s">
        <v>324</v>
      </c>
      <c r="B2044" s="8">
        <v>30.13</v>
      </c>
      <c r="C2044" s="8">
        <v>5.71</v>
      </c>
      <c r="D2044" s="8" t="s">
        <v>2380</v>
      </c>
      <c r="E2044" s="8" t="s">
        <v>2382</v>
      </c>
      <c r="F2044" s="8" t="s">
        <v>2380</v>
      </c>
      <c r="G2044" s="8">
        <v>1</v>
      </c>
      <c r="H2044" s="8" t="s">
        <v>2380</v>
      </c>
      <c r="I2044" s="12">
        <f t="shared" si="155"/>
        <v>1</v>
      </c>
      <c r="J2044" s="12" t="str">
        <f t="shared" si="156"/>
        <v>No</v>
      </c>
      <c r="K2044" s="12" t="str">
        <f t="shared" si="157"/>
        <v>No</v>
      </c>
      <c r="L2044" s="12" t="str">
        <f t="shared" si="158"/>
        <v>Obesity</v>
      </c>
      <c r="M2044" s="12" t="str">
        <f t="shared" si="159"/>
        <v>Prediabetes</v>
      </c>
    </row>
    <row r="2045" spans="1:13" x14ac:dyDescent="0.3">
      <c r="A2045" s="8" t="s">
        <v>323</v>
      </c>
      <c r="B2045" s="8">
        <v>25.44</v>
      </c>
      <c r="C2045" s="8">
        <v>6.04</v>
      </c>
      <c r="D2045" s="8" t="s">
        <v>2382</v>
      </c>
      <c r="E2045" s="8" t="s">
        <v>2380</v>
      </c>
      <c r="F2045" s="8" t="s">
        <v>2383</v>
      </c>
      <c r="G2045" s="8">
        <v>1</v>
      </c>
      <c r="H2045" s="8" t="s">
        <v>2380</v>
      </c>
      <c r="I2045" s="12">
        <f t="shared" si="155"/>
        <v>1</v>
      </c>
      <c r="J2045" s="12" t="str">
        <f t="shared" si="156"/>
        <v>No</v>
      </c>
      <c r="K2045" s="12" t="str">
        <f t="shared" si="157"/>
        <v>Yes</v>
      </c>
      <c r="L2045" s="12" t="str">
        <f t="shared" si="158"/>
        <v>Overweight</v>
      </c>
      <c r="M2045" s="12" t="str">
        <f t="shared" si="159"/>
        <v>Prediabetes</v>
      </c>
    </row>
    <row r="2046" spans="1:13" x14ac:dyDescent="0.3">
      <c r="A2046" s="8" t="s">
        <v>322</v>
      </c>
      <c r="B2046" s="8">
        <v>39.805</v>
      </c>
      <c r="C2046" s="8">
        <v>4.38</v>
      </c>
      <c r="D2046" s="8" t="s">
        <v>2380</v>
      </c>
      <c r="E2046" s="8" t="s">
        <v>2382</v>
      </c>
      <c r="F2046" s="8" t="s">
        <v>2380</v>
      </c>
      <c r="G2046" s="8">
        <v>1</v>
      </c>
      <c r="H2046" s="8" t="s">
        <v>2380</v>
      </c>
      <c r="I2046" s="12">
        <f t="shared" si="155"/>
        <v>1</v>
      </c>
      <c r="J2046" s="12" t="str">
        <f t="shared" si="156"/>
        <v>No</v>
      </c>
      <c r="K2046" s="12" t="str">
        <f t="shared" si="157"/>
        <v>No</v>
      </c>
      <c r="L2046" s="12" t="str">
        <f t="shared" si="158"/>
        <v>Obesity</v>
      </c>
      <c r="M2046" s="12" t="str">
        <f t="shared" si="159"/>
        <v>Normal</v>
      </c>
    </row>
    <row r="2047" spans="1:13" x14ac:dyDescent="0.3">
      <c r="A2047" s="8" t="s">
        <v>321</v>
      </c>
      <c r="B2047" s="8">
        <v>30.4</v>
      </c>
      <c r="C2047" s="8">
        <v>5.56</v>
      </c>
      <c r="D2047" s="8" t="s">
        <v>2382</v>
      </c>
      <c r="E2047" s="8" t="s">
        <v>2382</v>
      </c>
      <c r="F2047" s="8" t="s">
        <v>2380</v>
      </c>
      <c r="G2047" s="8">
        <v>1</v>
      </c>
      <c r="H2047" s="8" t="s">
        <v>2380</v>
      </c>
      <c r="I2047" s="12">
        <f t="shared" si="155"/>
        <v>1</v>
      </c>
      <c r="J2047" s="12" t="str">
        <f t="shared" si="156"/>
        <v>No</v>
      </c>
      <c r="K2047" s="12" t="str">
        <f t="shared" si="157"/>
        <v>Yes</v>
      </c>
      <c r="L2047" s="12" t="str">
        <f t="shared" si="158"/>
        <v>Obesity</v>
      </c>
      <c r="M2047" s="12" t="str">
        <f t="shared" si="159"/>
        <v>Normal</v>
      </c>
    </row>
    <row r="2048" spans="1:13" x14ac:dyDescent="0.3">
      <c r="A2048" s="8" t="s">
        <v>320</v>
      </c>
      <c r="B2048" s="8">
        <v>23.18</v>
      </c>
      <c r="C2048" s="8">
        <v>4.24</v>
      </c>
      <c r="D2048" s="8" t="s">
        <v>2380</v>
      </c>
      <c r="E2048" s="8" t="s">
        <v>2382</v>
      </c>
      <c r="F2048" s="8" t="s">
        <v>2380</v>
      </c>
      <c r="G2048" s="8">
        <v>1</v>
      </c>
      <c r="H2048" s="8" t="s">
        <v>2380</v>
      </c>
      <c r="I2048" s="12">
        <f t="shared" si="155"/>
        <v>1</v>
      </c>
      <c r="J2048" s="12" t="str">
        <f t="shared" si="156"/>
        <v>No</v>
      </c>
      <c r="K2048" s="12" t="str">
        <f t="shared" si="157"/>
        <v>No</v>
      </c>
      <c r="L2048" s="12" t="str">
        <f t="shared" si="158"/>
        <v>Normal Weight</v>
      </c>
      <c r="M2048" s="12" t="str">
        <f t="shared" si="159"/>
        <v>Normal</v>
      </c>
    </row>
    <row r="2049" spans="1:13" x14ac:dyDescent="0.3">
      <c r="A2049" s="8" t="s">
        <v>319</v>
      </c>
      <c r="B2049" s="8">
        <v>39.615000000000002</v>
      </c>
      <c r="C2049" s="8">
        <v>6.32</v>
      </c>
      <c r="D2049" s="8" t="s">
        <v>2380</v>
      </c>
      <c r="E2049" s="8" t="s">
        <v>2380</v>
      </c>
      <c r="F2049" s="8" t="s">
        <v>2383</v>
      </c>
      <c r="G2049" s="8">
        <v>1</v>
      </c>
      <c r="H2049" s="8" t="s">
        <v>2380</v>
      </c>
      <c r="I2049" s="12">
        <f t="shared" si="155"/>
        <v>1</v>
      </c>
      <c r="J2049" s="12" t="str">
        <f t="shared" si="156"/>
        <v>No</v>
      </c>
      <c r="K2049" s="12" t="str">
        <f t="shared" si="157"/>
        <v>No</v>
      </c>
      <c r="L2049" s="12" t="str">
        <f t="shared" si="158"/>
        <v>Obesity</v>
      </c>
      <c r="M2049" s="12" t="str">
        <f t="shared" si="159"/>
        <v>Prediabetes</v>
      </c>
    </row>
    <row r="2050" spans="1:13" x14ac:dyDescent="0.3">
      <c r="A2050" s="8" t="s">
        <v>318</v>
      </c>
      <c r="B2050" s="8">
        <v>30.59</v>
      </c>
      <c r="C2050" s="8">
        <v>6.3</v>
      </c>
      <c r="D2050" s="8" t="s">
        <v>2382</v>
      </c>
      <c r="E2050" s="8" t="s">
        <v>2380</v>
      </c>
      <c r="F2050" s="8" t="s">
        <v>2383</v>
      </c>
      <c r="G2050" s="8">
        <v>1</v>
      </c>
      <c r="H2050" s="8" t="s">
        <v>2380</v>
      </c>
      <c r="I2050" s="12">
        <f t="shared" si="155"/>
        <v>1</v>
      </c>
      <c r="J2050" s="12" t="str">
        <f t="shared" si="156"/>
        <v>No</v>
      </c>
      <c r="K2050" s="12" t="str">
        <f t="shared" si="157"/>
        <v>Yes</v>
      </c>
      <c r="L2050" s="12" t="str">
        <f t="shared" si="158"/>
        <v>Obesity</v>
      </c>
      <c r="M2050" s="12" t="str">
        <f t="shared" si="159"/>
        <v>Prediabetes</v>
      </c>
    </row>
    <row r="2051" spans="1:13" x14ac:dyDescent="0.3">
      <c r="A2051" s="8" t="s">
        <v>317</v>
      </c>
      <c r="B2051" s="8">
        <v>16.72</v>
      </c>
      <c r="C2051" s="8">
        <v>4.38</v>
      </c>
      <c r="D2051" s="8" t="s">
        <v>2382</v>
      </c>
      <c r="E2051" s="8" t="s">
        <v>2380</v>
      </c>
      <c r="F2051" s="8" t="s">
        <v>2380</v>
      </c>
      <c r="G2051" s="8">
        <v>1</v>
      </c>
      <c r="H2051" s="8" t="s">
        <v>2380</v>
      </c>
      <c r="I2051" s="12">
        <f t="shared" ref="I2051:I2114" si="160">IF(G2051="No major surgery",0,G2051)</f>
        <v>1</v>
      </c>
      <c r="J2051" s="12" t="str">
        <f t="shared" ref="J2051:J2114" si="161">PROPER(H2051)</f>
        <v>No</v>
      </c>
      <c r="K2051" s="12" t="str">
        <f t="shared" ref="K2051:K2114" si="162">PROPER(D2051)</f>
        <v>Yes</v>
      </c>
      <c r="L2051" s="12" t="str">
        <f t="shared" ref="L2051:L2114" si="163">IF(B2051&lt;18.5,"Underweight",IF(B2051&lt;25,"Normal Weight",IF(B2051&lt;30,"Overweight","Obesity")))</f>
        <v>Underweight</v>
      </c>
      <c r="M2051" s="12" t="str">
        <f t="shared" ref="M2051:M2114" si="164">IF(C2051&lt;5.7,"Normal",IF(C2051&lt;6.5,"Prediabetes","Diabetes"))</f>
        <v>Normal</v>
      </c>
    </row>
    <row r="2052" spans="1:13" x14ac:dyDescent="0.3">
      <c r="A2052" s="8" t="s">
        <v>316</v>
      </c>
      <c r="B2052" s="8">
        <v>26.22</v>
      </c>
      <c r="C2052" s="8">
        <v>4.6500000000000004</v>
      </c>
      <c r="D2052" s="8" t="s">
        <v>2382</v>
      </c>
      <c r="E2052" s="8" t="s">
        <v>2380</v>
      </c>
      <c r="F2052" s="8" t="s">
        <v>2383</v>
      </c>
      <c r="G2052" s="8">
        <v>1</v>
      </c>
      <c r="H2052" s="8" t="s">
        <v>2380</v>
      </c>
      <c r="I2052" s="12">
        <f t="shared" si="160"/>
        <v>1</v>
      </c>
      <c r="J2052" s="12" t="str">
        <f t="shared" si="161"/>
        <v>No</v>
      </c>
      <c r="K2052" s="12" t="str">
        <f t="shared" si="162"/>
        <v>Yes</v>
      </c>
      <c r="L2052" s="12" t="str">
        <f t="shared" si="163"/>
        <v>Overweight</v>
      </c>
      <c r="M2052" s="12" t="str">
        <f t="shared" si="164"/>
        <v>Normal</v>
      </c>
    </row>
    <row r="2053" spans="1:13" x14ac:dyDescent="0.3">
      <c r="A2053" s="8" t="s">
        <v>315</v>
      </c>
      <c r="B2053" s="8">
        <v>31.824999999999999</v>
      </c>
      <c r="C2053" s="8">
        <v>4.7</v>
      </c>
      <c r="D2053" s="8" t="s">
        <v>2380</v>
      </c>
      <c r="E2053" s="8" t="s">
        <v>2380</v>
      </c>
      <c r="F2053" s="8" t="s">
        <v>2383</v>
      </c>
      <c r="G2053" s="8">
        <v>1</v>
      </c>
      <c r="H2053" s="8" t="s">
        <v>2380</v>
      </c>
      <c r="I2053" s="12">
        <f t="shared" si="160"/>
        <v>1</v>
      </c>
      <c r="J2053" s="12" t="str">
        <f t="shared" si="161"/>
        <v>No</v>
      </c>
      <c r="K2053" s="12" t="str">
        <f t="shared" si="162"/>
        <v>No</v>
      </c>
      <c r="L2053" s="12" t="str">
        <f t="shared" si="163"/>
        <v>Obesity</v>
      </c>
      <c r="M2053" s="12" t="str">
        <f t="shared" si="164"/>
        <v>Normal</v>
      </c>
    </row>
    <row r="2054" spans="1:13" x14ac:dyDescent="0.3">
      <c r="A2054" s="8" t="s">
        <v>314</v>
      </c>
      <c r="B2054" s="8">
        <v>25.745000000000001</v>
      </c>
      <c r="C2054" s="8">
        <v>4.34</v>
      </c>
      <c r="D2054" s="8" t="s">
        <v>2380</v>
      </c>
      <c r="E2054" s="8" t="s">
        <v>2380</v>
      </c>
      <c r="F2054" s="8" t="s">
        <v>2383</v>
      </c>
      <c r="G2054" s="8">
        <v>1</v>
      </c>
      <c r="H2054" s="8" t="s">
        <v>2380</v>
      </c>
      <c r="I2054" s="12">
        <f t="shared" si="160"/>
        <v>1</v>
      </c>
      <c r="J2054" s="12" t="str">
        <f t="shared" si="161"/>
        <v>No</v>
      </c>
      <c r="K2054" s="12" t="str">
        <f t="shared" si="162"/>
        <v>No</v>
      </c>
      <c r="L2054" s="12" t="str">
        <f t="shared" si="163"/>
        <v>Overweight</v>
      </c>
      <c r="M2054" s="12" t="str">
        <f t="shared" si="164"/>
        <v>Normal</v>
      </c>
    </row>
    <row r="2055" spans="1:13" x14ac:dyDescent="0.3">
      <c r="A2055" s="8" t="s">
        <v>313</v>
      </c>
      <c r="B2055" s="8">
        <v>24.605</v>
      </c>
      <c r="C2055" s="8">
        <v>5.62</v>
      </c>
      <c r="D2055" s="8" t="s">
        <v>2380</v>
      </c>
      <c r="E2055" s="8" t="s">
        <v>2380</v>
      </c>
      <c r="F2055" s="8" t="s">
        <v>2383</v>
      </c>
      <c r="G2055" s="8">
        <v>1</v>
      </c>
      <c r="H2055" s="8" t="s">
        <v>2380</v>
      </c>
      <c r="I2055" s="12">
        <f t="shared" si="160"/>
        <v>1</v>
      </c>
      <c r="J2055" s="12" t="str">
        <f t="shared" si="161"/>
        <v>No</v>
      </c>
      <c r="K2055" s="12" t="str">
        <f t="shared" si="162"/>
        <v>No</v>
      </c>
      <c r="L2055" s="12" t="str">
        <f t="shared" si="163"/>
        <v>Normal Weight</v>
      </c>
      <c r="M2055" s="12" t="str">
        <f t="shared" si="164"/>
        <v>Normal</v>
      </c>
    </row>
    <row r="2056" spans="1:13" x14ac:dyDescent="0.3">
      <c r="A2056" s="8" t="s">
        <v>312</v>
      </c>
      <c r="B2056" s="8">
        <v>24.51</v>
      </c>
      <c r="C2056" s="8">
        <v>4.24</v>
      </c>
      <c r="D2056" s="8" t="s">
        <v>2380</v>
      </c>
      <c r="E2056" s="8" t="s">
        <v>2380</v>
      </c>
      <c r="F2056" s="8" t="s">
        <v>2383</v>
      </c>
      <c r="G2056" s="8">
        <v>1</v>
      </c>
      <c r="H2056" s="8" t="s">
        <v>2380</v>
      </c>
      <c r="I2056" s="12">
        <f t="shared" si="160"/>
        <v>1</v>
      </c>
      <c r="J2056" s="12" t="str">
        <f t="shared" si="161"/>
        <v>No</v>
      </c>
      <c r="K2056" s="12" t="str">
        <f t="shared" si="162"/>
        <v>No</v>
      </c>
      <c r="L2056" s="12" t="str">
        <f t="shared" si="163"/>
        <v>Normal Weight</v>
      </c>
      <c r="M2056" s="12" t="str">
        <f t="shared" si="164"/>
        <v>Normal</v>
      </c>
    </row>
    <row r="2057" spans="1:13" x14ac:dyDescent="0.3">
      <c r="A2057" s="8" t="s">
        <v>311</v>
      </c>
      <c r="B2057" s="8">
        <v>31.065000000000001</v>
      </c>
      <c r="C2057" s="8">
        <v>4.57</v>
      </c>
      <c r="D2057" s="8" t="s">
        <v>2382</v>
      </c>
      <c r="E2057" s="8" t="s">
        <v>2380</v>
      </c>
      <c r="F2057" s="8" t="s">
        <v>2380</v>
      </c>
      <c r="G2057" s="8" t="s">
        <v>2381</v>
      </c>
      <c r="H2057" s="8" t="s">
        <v>2380</v>
      </c>
      <c r="I2057" s="12">
        <f t="shared" si="160"/>
        <v>0</v>
      </c>
      <c r="J2057" s="12" t="str">
        <f t="shared" si="161"/>
        <v>No</v>
      </c>
      <c r="K2057" s="12" t="str">
        <f t="shared" si="162"/>
        <v>Yes</v>
      </c>
      <c r="L2057" s="12" t="str">
        <f t="shared" si="163"/>
        <v>Obesity</v>
      </c>
      <c r="M2057" s="12" t="str">
        <f t="shared" si="164"/>
        <v>Normal</v>
      </c>
    </row>
    <row r="2058" spans="1:13" x14ac:dyDescent="0.3">
      <c r="A2058" s="8" t="s">
        <v>310</v>
      </c>
      <c r="B2058" s="8">
        <v>28.12</v>
      </c>
      <c r="C2058" s="8">
        <v>5.05</v>
      </c>
      <c r="D2058" s="8" t="s">
        <v>2380</v>
      </c>
      <c r="E2058" s="8" t="s">
        <v>2380</v>
      </c>
      <c r="F2058" s="8" t="s">
        <v>2380</v>
      </c>
      <c r="G2058" s="8" t="s">
        <v>2381</v>
      </c>
      <c r="H2058" s="8" t="s">
        <v>2380</v>
      </c>
      <c r="I2058" s="12">
        <f t="shared" si="160"/>
        <v>0</v>
      </c>
      <c r="J2058" s="12" t="str">
        <f t="shared" si="161"/>
        <v>No</v>
      </c>
      <c r="K2058" s="12" t="str">
        <f t="shared" si="162"/>
        <v>No</v>
      </c>
      <c r="L2058" s="12" t="str">
        <f t="shared" si="163"/>
        <v>Overweight</v>
      </c>
      <c r="M2058" s="12" t="str">
        <f t="shared" si="164"/>
        <v>Normal</v>
      </c>
    </row>
    <row r="2059" spans="1:13" x14ac:dyDescent="0.3">
      <c r="A2059" s="8" t="s">
        <v>309</v>
      </c>
      <c r="B2059" s="8">
        <v>38.06</v>
      </c>
      <c r="C2059" s="8">
        <v>6.16</v>
      </c>
      <c r="D2059" s="8" t="s">
        <v>2380</v>
      </c>
      <c r="E2059" s="8" t="s">
        <v>2380</v>
      </c>
      <c r="F2059" s="8" t="s">
        <v>2380</v>
      </c>
      <c r="G2059" s="8" t="s">
        <v>2381</v>
      </c>
      <c r="H2059" s="8" t="s">
        <v>2380</v>
      </c>
      <c r="I2059" s="12">
        <f t="shared" si="160"/>
        <v>0</v>
      </c>
      <c r="J2059" s="12" t="str">
        <f t="shared" si="161"/>
        <v>No</v>
      </c>
      <c r="K2059" s="12" t="str">
        <f t="shared" si="162"/>
        <v>No</v>
      </c>
      <c r="L2059" s="12" t="str">
        <f t="shared" si="163"/>
        <v>Obesity</v>
      </c>
      <c r="M2059" s="12" t="str">
        <f t="shared" si="164"/>
        <v>Prediabetes</v>
      </c>
    </row>
    <row r="2060" spans="1:13" x14ac:dyDescent="0.3">
      <c r="A2060" s="8" t="s">
        <v>308</v>
      </c>
      <c r="B2060" s="8">
        <v>24.96</v>
      </c>
      <c r="C2060" s="8">
        <v>4.57</v>
      </c>
      <c r="D2060" s="8" t="s">
        <v>2380</v>
      </c>
      <c r="E2060" s="8" t="s">
        <v>2380</v>
      </c>
      <c r="F2060" s="8" t="s">
        <v>2380</v>
      </c>
      <c r="G2060" s="8" t="s">
        <v>2381</v>
      </c>
      <c r="H2060" s="8" t="s">
        <v>2380</v>
      </c>
      <c r="I2060" s="12">
        <f t="shared" si="160"/>
        <v>0</v>
      </c>
      <c r="J2060" s="12" t="str">
        <f t="shared" si="161"/>
        <v>No</v>
      </c>
      <c r="K2060" s="12" t="str">
        <f t="shared" si="162"/>
        <v>No</v>
      </c>
      <c r="L2060" s="12" t="str">
        <f t="shared" si="163"/>
        <v>Normal Weight</v>
      </c>
      <c r="M2060" s="12" t="str">
        <f t="shared" si="164"/>
        <v>Normal</v>
      </c>
    </row>
    <row r="2061" spans="1:13" x14ac:dyDescent="0.3">
      <c r="A2061" s="8" t="s">
        <v>307</v>
      </c>
      <c r="B2061" s="8">
        <v>17.670000000000002</v>
      </c>
      <c r="C2061" s="8">
        <v>5.53</v>
      </c>
      <c r="D2061" s="8" t="s">
        <v>2382</v>
      </c>
      <c r="E2061" s="8" t="s">
        <v>2380</v>
      </c>
      <c r="F2061" s="8" t="s">
        <v>2380</v>
      </c>
      <c r="G2061" s="8" t="s">
        <v>2381</v>
      </c>
      <c r="H2061" s="8" t="s">
        <v>2380</v>
      </c>
      <c r="I2061" s="12">
        <f t="shared" si="160"/>
        <v>0</v>
      </c>
      <c r="J2061" s="12" t="str">
        <f t="shared" si="161"/>
        <v>No</v>
      </c>
      <c r="K2061" s="12" t="str">
        <f t="shared" si="162"/>
        <v>Yes</v>
      </c>
      <c r="L2061" s="12" t="str">
        <f t="shared" si="163"/>
        <v>Underweight</v>
      </c>
      <c r="M2061" s="12" t="str">
        <f t="shared" si="164"/>
        <v>Normal</v>
      </c>
    </row>
    <row r="2062" spans="1:13" x14ac:dyDescent="0.3">
      <c r="A2062" s="8" t="s">
        <v>306</v>
      </c>
      <c r="B2062" s="8">
        <v>31.35</v>
      </c>
      <c r="C2062" s="8">
        <v>5.84</v>
      </c>
      <c r="D2062" s="8" t="s">
        <v>2380</v>
      </c>
      <c r="E2062" s="8" t="s">
        <v>2382</v>
      </c>
      <c r="F2062" s="8" t="s">
        <v>2380</v>
      </c>
      <c r="G2062" s="8">
        <v>1</v>
      </c>
      <c r="H2062" s="8" t="s">
        <v>2380</v>
      </c>
      <c r="I2062" s="12">
        <f t="shared" si="160"/>
        <v>1</v>
      </c>
      <c r="J2062" s="12" t="str">
        <f t="shared" si="161"/>
        <v>No</v>
      </c>
      <c r="K2062" s="12" t="str">
        <f t="shared" si="162"/>
        <v>No</v>
      </c>
      <c r="L2062" s="12" t="str">
        <f t="shared" si="163"/>
        <v>Obesity</v>
      </c>
      <c r="M2062" s="12" t="str">
        <f t="shared" si="164"/>
        <v>Prediabetes</v>
      </c>
    </row>
    <row r="2063" spans="1:13" x14ac:dyDescent="0.3">
      <c r="A2063" s="8" t="s">
        <v>305</v>
      </c>
      <c r="B2063" s="8">
        <v>28.31</v>
      </c>
      <c r="C2063" s="8">
        <v>6.41</v>
      </c>
      <c r="D2063" s="8" t="s">
        <v>2380</v>
      </c>
      <c r="E2063" s="8" t="s">
        <v>2382</v>
      </c>
      <c r="F2063" s="8" t="s">
        <v>2380</v>
      </c>
      <c r="G2063" s="8">
        <v>1</v>
      </c>
      <c r="H2063" s="8" t="s">
        <v>2380</v>
      </c>
      <c r="I2063" s="12">
        <f t="shared" si="160"/>
        <v>1</v>
      </c>
      <c r="J2063" s="12" t="str">
        <f t="shared" si="161"/>
        <v>No</v>
      </c>
      <c r="K2063" s="12" t="str">
        <f t="shared" si="162"/>
        <v>No</v>
      </c>
      <c r="L2063" s="12" t="str">
        <f t="shared" si="163"/>
        <v>Overweight</v>
      </c>
      <c r="M2063" s="12" t="str">
        <f t="shared" si="164"/>
        <v>Prediabetes</v>
      </c>
    </row>
    <row r="2064" spans="1:13" x14ac:dyDescent="0.3">
      <c r="A2064" s="8" t="s">
        <v>304</v>
      </c>
      <c r="B2064" s="8">
        <v>30.3</v>
      </c>
      <c r="C2064" s="8">
        <v>4.7300000000000004</v>
      </c>
      <c r="D2064" s="8" t="s">
        <v>2382</v>
      </c>
      <c r="E2064" s="8" t="s">
        <v>2380</v>
      </c>
      <c r="F2064" s="8" t="s">
        <v>2383</v>
      </c>
      <c r="G2064" s="8">
        <v>1</v>
      </c>
      <c r="H2064" s="8" t="s">
        <v>2380</v>
      </c>
      <c r="I2064" s="12">
        <f t="shared" si="160"/>
        <v>1</v>
      </c>
      <c r="J2064" s="12" t="str">
        <f t="shared" si="161"/>
        <v>No</v>
      </c>
      <c r="K2064" s="12" t="str">
        <f t="shared" si="162"/>
        <v>Yes</v>
      </c>
      <c r="L2064" s="12" t="str">
        <f t="shared" si="163"/>
        <v>Obesity</v>
      </c>
      <c r="M2064" s="12" t="str">
        <f t="shared" si="164"/>
        <v>Normal</v>
      </c>
    </row>
    <row r="2065" spans="1:13" x14ac:dyDescent="0.3">
      <c r="A2065" s="8" t="s">
        <v>303</v>
      </c>
      <c r="B2065" s="8">
        <v>26.4</v>
      </c>
      <c r="C2065" s="8">
        <v>6.22</v>
      </c>
      <c r="D2065" s="8" t="s">
        <v>2382</v>
      </c>
      <c r="E2065" s="8" t="s">
        <v>2380</v>
      </c>
      <c r="F2065" s="8" t="s">
        <v>2380</v>
      </c>
      <c r="G2065" s="8" t="s">
        <v>2381</v>
      </c>
      <c r="H2065" s="8" t="s">
        <v>2380</v>
      </c>
      <c r="I2065" s="12">
        <f t="shared" si="160"/>
        <v>0</v>
      </c>
      <c r="J2065" s="12" t="str">
        <f t="shared" si="161"/>
        <v>No</v>
      </c>
      <c r="K2065" s="12" t="str">
        <f t="shared" si="162"/>
        <v>Yes</v>
      </c>
      <c r="L2065" s="12" t="str">
        <f t="shared" si="163"/>
        <v>Overweight</v>
      </c>
      <c r="M2065" s="12" t="str">
        <f t="shared" si="164"/>
        <v>Prediabetes</v>
      </c>
    </row>
    <row r="2066" spans="1:13" x14ac:dyDescent="0.3">
      <c r="A2066" s="8" t="s">
        <v>302</v>
      </c>
      <c r="B2066" s="8">
        <v>22.135000000000002</v>
      </c>
      <c r="C2066" s="8">
        <v>4.46</v>
      </c>
      <c r="D2066" s="8" t="s">
        <v>2382</v>
      </c>
      <c r="E2066" s="8" t="s">
        <v>2380</v>
      </c>
      <c r="F2066" s="8" t="s">
        <v>2380</v>
      </c>
      <c r="G2066" s="8" t="s">
        <v>2381</v>
      </c>
      <c r="H2066" s="8" t="s">
        <v>2380</v>
      </c>
      <c r="I2066" s="12">
        <f t="shared" si="160"/>
        <v>0</v>
      </c>
      <c r="J2066" s="12" t="str">
        <f t="shared" si="161"/>
        <v>No</v>
      </c>
      <c r="K2066" s="12" t="str">
        <f t="shared" si="162"/>
        <v>Yes</v>
      </c>
      <c r="L2066" s="12" t="str">
        <f t="shared" si="163"/>
        <v>Normal Weight</v>
      </c>
      <c r="M2066" s="12" t="str">
        <f t="shared" si="164"/>
        <v>Normal</v>
      </c>
    </row>
    <row r="2067" spans="1:13" x14ac:dyDescent="0.3">
      <c r="A2067" s="8" t="s">
        <v>301</v>
      </c>
      <c r="B2067" s="8">
        <v>17.399999999999999</v>
      </c>
      <c r="C2067" s="8">
        <v>4.5</v>
      </c>
      <c r="D2067" s="8" t="s">
        <v>2382</v>
      </c>
      <c r="E2067" s="8" t="s">
        <v>2380</v>
      </c>
      <c r="F2067" s="8" t="s">
        <v>2380</v>
      </c>
      <c r="G2067" s="8" t="s">
        <v>2381</v>
      </c>
      <c r="H2067" s="8" t="s">
        <v>2380</v>
      </c>
      <c r="I2067" s="12">
        <f t="shared" si="160"/>
        <v>0</v>
      </c>
      <c r="J2067" s="12" t="str">
        <f t="shared" si="161"/>
        <v>No</v>
      </c>
      <c r="K2067" s="12" t="str">
        <f t="shared" si="162"/>
        <v>Yes</v>
      </c>
      <c r="L2067" s="12" t="str">
        <f t="shared" si="163"/>
        <v>Underweight</v>
      </c>
      <c r="M2067" s="12" t="str">
        <f t="shared" si="164"/>
        <v>Normal</v>
      </c>
    </row>
    <row r="2068" spans="1:13" x14ac:dyDescent="0.3">
      <c r="A2068" s="8" t="s">
        <v>299</v>
      </c>
      <c r="B2068" s="8">
        <v>28.06</v>
      </c>
      <c r="C2068" s="8">
        <v>8.93</v>
      </c>
      <c r="D2068" s="8" t="s">
        <v>2380</v>
      </c>
      <c r="E2068" s="8" t="s">
        <v>2380</v>
      </c>
      <c r="F2068" s="8" t="s">
        <v>2380</v>
      </c>
      <c r="G2068" s="8" t="s">
        <v>2381</v>
      </c>
      <c r="H2068" s="8" t="s">
        <v>2380</v>
      </c>
      <c r="I2068" s="12">
        <f t="shared" si="160"/>
        <v>0</v>
      </c>
      <c r="J2068" s="12" t="str">
        <f t="shared" si="161"/>
        <v>No</v>
      </c>
      <c r="K2068" s="12" t="str">
        <f t="shared" si="162"/>
        <v>No</v>
      </c>
      <c r="L2068" s="12" t="str">
        <f t="shared" si="163"/>
        <v>Overweight</v>
      </c>
      <c r="M2068" s="12" t="str">
        <f t="shared" si="164"/>
        <v>Diabetes</v>
      </c>
    </row>
    <row r="2069" spans="1:13" x14ac:dyDescent="0.3">
      <c r="A2069" s="8" t="s">
        <v>298</v>
      </c>
      <c r="B2069" s="8">
        <v>31.13</v>
      </c>
      <c r="C2069" s="8">
        <v>11.02</v>
      </c>
      <c r="D2069" s="8" t="s">
        <v>2380</v>
      </c>
      <c r="E2069" s="8" t="s">
        <v>2380</v>
      </c>
      <c r="F2069" s="8" t="s">
        <v>2380</v>
      </c>
      <c r="G2069" s="8" t="s">
        <v>2381</v>
      </c>
      <c r="H2069" s="8" t="s">
        <v>2380</v>
      </c>
      <c r="I2069" s="12">
        <f t="shared" si="160"/>
        <v>0</v>
      </c>
      <c r="J2069" s="12" t="str">
        <f t="shared" si="161"/>
        <v>No</v>
      </c>
      <c r="K2069" s="12" t="str">
        <f t="shared" si="162"/>
        <v>No</v>
      </c>
      <c r="L2069" s="12" t="str">
        <f t="shared" si="163"/>
        <v>Obesity</v>
      </c>
      <c r="M2069" s="12" t="str">
        <f t="shared" si="164"/>
        <v>Diabetes</v>
      </c>
    </row>
    <row r="2070" spans="1:13" x14ac:dyDescent="0.3">
      <c r="A2070" s="8" t="s">
        <v>297</v>
      </c>
      <c r="B2070" s="8">
        <v>18.46</v>
      </c>
      <c r="C2070" s="8">
        <v>5.25</v>
      </c>
      <c r="D2070" s="8" t="s">
        <v>2380</v>
      </c>
      <c r="E2070" s="8" t="s">
        <v>2380</v>
      </c>
      <c r="F2070" s="8" t="s">
        <v>2380</v>
      </c>
      <c r="G2070" s="8" t="s">
        <v>2381</v>
      </c>
      <c r="H2070" s="8" t="s">
        <v>2380</v>
      </c>
      <c r="I2070" s="12">
        <f t="shared" si="160"/>
        <v>0</v>
      </c>
      <c r="J2070" s="12" t="str">
        <f t="shared" si="161"/>
        <v>No</v>
      </c>
      <c r="K2070" s="12" t="str">
        <f t="shared" si="162"/>
        <v>No</v>
      </c>
      <c r="L2070" s="12" t="str">
        <f t="shared" si="163"/>
        <v>Underweight</v>
      </c>
      <c r="M2070" s="12" t="str">
        <f t="shared" si="164"/>
        <v>Normal</v>
      </c>
    </row>
    <row r="2071" spans="1:13" x14ac:dyDescent="0.3">
      <c r="A2071" s="8" t="s">
        <v>296</v>
      </c>
      <c r="B2071" s="8">
        <v>17.3</v>
      </c>
      <c r="C2071" s="8">
        <v>4.75</v>
      </c>
      <c r="D2071" s="8" t="s">
        <v>2380</v>
      </c>
      <c r="E2071" s="8" t="s">
        <v>2380</v>
      </c>
      <c r="F2071" s="8" t="s">
        <v>2380</v>
      </c>
      <c r="G2071" s="8" t="s">
        <v>2381</v>
      </c>
      <c r="H2071" s="8" t="s">
        <v>2380</v>
      </c>
      <c r="I2071" s="12">
        <f t="shared" si="160"/>
        <v>0</v>
      </c>
      <c r="J2071" s="12" t="str">
        <f t="shared" si="161"/>
        <v>No</v>
      </c>
      <c r="K2071" s="12" t="str">
        <f t="shared" si="162"/>
        <v>No</v>
      </c>
      <c r="L2071" s="12" t="str">
        <f t="shared" si="163"/>
        <v>Underweight</v>
      </c>
      <c r="M2071" s="12" t="str">
        <f t="shared" si="164"/>
        <v>Normal</v>
      </c>
    </row>
    <row r="2072" spans="1:13" x14ac:dyDescent="0.3">
      <c r="A2072" s="8" t="s">
        <v>295</v>
      </c>
      <c r="B2072" s="8">
        <v>35.625</v>
      </c>
      <c r="C2072" s="8">
        <v>4.68</v>
      </c>
      <c r="D2072" s="8" t="s">
        <v>2382</v>
      </c>
      <c r="E2072" s="8" t="s">
        <v>2380</v>
      </c>
      <c r="F2072" s="8" t="s">
        <v>2383</v>
      </c>
      <c r="G2072" s="8">
        <v>1</v>
      </c>
      <c r="H2072" s="8" t="s">
        <v>2380</v>
      </c>
      <c r="I2072" s="12">
        <f t="shared" si="160"/>
        <v>1</v>
      </c>
      <c r="J2072" s="12" t="str">
        <f t="shared" si="161"/>
        <v>No</v>
      </c>
      <c r="K2072" s="12" t="str">
        <f t="shared" si="162"/>
        <v>Yes</v>
      </c>
      <c r="L2072" s="12" t="str">
        <f t="shared" si="163"/>
        <v>Obesity</v>
      </c>
      <c r="M2072" s="12" t="str">
        <f t="shared" si="164"/>
        <v>Normal</v>
      </c>
    </row>
    <row r="2073" spans="1:13" x14ac:dyDescent="0.3">
      <c r="A2073" s="8" t="s">
        <v>294</v>
      </c>
      <c r="B2073" s="8">
        <v>20.234999999999999</v>
      </c>
      <c r="C2073" s="8">
        <v>6.17</v>
      </c>
      <c r="D2073" s="8" t="s">
        <v>2382</v>
      </c>
      <c r="E2073" s="8" t="s">
        <v>2382</v>
      </c>
      <c r="F2073" s="8" t="s">
        <v>2380</v>
      </c>
      <c r="G2073" s="8">
        <v>2</v>
      </c>
      <c r="H2073" s="8" t="s">
        <v>2380</v>
      </c>
      <c r="I2073" s="12">
        <f t="shared" si="160"/>
        <v>2</v>
      </c>
      <c r="J2073" s="12" t="str">
        <f t="shared" si="161"/>
        <v>No</v>
      </c>
      <c r="K2073" s="12" t="str">
        <f t="shared" si="162"/>
        <v>Yes</v>
      </c>
      <c r="L2073" s="12" t="str">
        <f t="shared" si="163"/>
        <v>Normal Weight</v>
      </c>
      <c r="M2073" s="12" t="str">
        <f t="shared" si="164"/>
        <v>Prediabetes</v>
      </c>
    </row>
    <row r="2074" spans="1:13" x14ac:dyDescent="0.3">
      <c r="A2074" s="8" t="s">
        <v>293</v>
      </c>
      <c r="B2074" s="8">
        <v>27.55</v>
      </c>
      <c r="C2074" s="8">
        <v>4.5599999999999996</v>
      </c>
      <c r="D2074" s="8" t="s">
        <v>2382</v>
      </c>
      <c r="E2074" s="8" t="s">
        <v>2380</v>
      </c>
      <c r="F2074" s="8" t="s">
        <v>2383</v>
      </c>
      <c r="G2074" s="8">
        <v>1</v>
      </c>
      <c r="H2074" s="8" t="s">
        <v>2380</v>
      </c>
      <c r="I2074" s="12">
        <f t="shared" si="160"/>
        <v>1</v>
      </c>
      <c r="J2074" s="12" t="str">
        <f t="shared" si="161"/>
        <v>No</v>
      </c>
      <c r="K2074" s="12" t="str">
        <f t="shared" si="162"/>
        <v>Yes</v>
      </c>
      <c r="L2074" s="12" t="str">
        <f t="shared" si="163"/>
        <v>Overweight</v>
      </c>
      <c r="M2074" s="12" t="str">
        <f t="shared" si="164"/>
        <v>Normal</v>
      </c>
    </row>
    <row r="2075" spans="1:13" x14ac:dyDescent="0.3">
      <c r="A2075" s="8" t="s">
        <v>292</v>
      </c>
      <c r="B2075" s="8">
        <v>17.97</v>
      </c>
      <c r="C2075" s="8">
        <v>6.3</v>
      </c>
      <c r="D2075" s="8" t="s">
        <v>2380</v>
      </c>
      <c r="E2075" s="8" t="s">
        <v>2380</v>
      </c>
      <c r="F2075" s="8" t="s">
        <v>2380</v>
      </c>
      <c r="G2075" s="8" t="s">
        <v>2381</v>
      </c>
      <c r="H2075" s="8" t="s">
        <v>2380</v>
      </c>
      <c r="I2075" s="12">
        <f t="shared" si="160"/>
        <v>0</v>
      </c>
      <c r="J2075" s="12" t="str">
        <f t="shared" si="161"/>
        <v>No</v>
      </c>
      <c r="K2075" s="12" t="str">
        <f t="shared" si="162"/>
        <v>No</v>
      </c>
      <c r="L2075" s="12" t="str">
        <f t="shared" si="163"/>
        <v>Underweight</v>
      </c>
      <c r="M2075" s="12" t="str">
        <f t="shared" si="164"/>
        <v>Prediabetes</v>
      </c>
    </row>
    <row r="2076" spans="1:13" x14ac:dyDescent="0.3">
      <c r="A2076" s="8" t="s">
        <v>291</v>
      </c>
      <c r="B2076" s="8">
        <v>29.98</v>
      </c>
      <c r="C2076" s="8">
        <v>6.03</v>
      </c>
      <c r="D2076" s="8" t="s">
        <v>2380</v>
      </c>
      <c r="E2076" s="8" t="s">
        <v>2382</v>
      </c>
      <c r="F2076" s="8" t="s">
        <v>2380</v>
      </c>
      <c r="G2076" s="8">
        <v>1</v>
      </c>
      <c r="H2076" s="8" t="s">
        <v>2380</v>
      </c>
      <c r="I2076" s="12">
        <f t="shared" si="160"/>
        <v>1</v>
      </c>
      <c r="J2076" s="12" t="str">
        <f t="shared" si="161"/>
        <v>No</v>
      </c>
      <c r="K2076" s="12" t="str">
        <f t="shared" si="162"/>
        <v>No</v>
      </c>
      <c r="L2076" s="12" t="str">
        <f t="shared" si="163"/>
        <v>Overweight</v>
      </c>
      <c r="M2076" s="12" t="str">
        <f t="shared" si="164"/>
        <v>Prediabetes</v>
      </c>
    </row>
    <row r="2077" spans="1:13" x14ac:dyDescent="0.3">
      <c r="A2077" s="8" t="s">
        <v>290</v>
      </c>
      <c r="B2077" s="8">
        <v>33.659999999999997</v>
      </c>
      <c r="C2077" s="8">
        <v>4.2</v>
      </c>
      <c r="D2077" s="8" t="s">
        <v>2382</v>
      </c>
      <c r="E2077" s="8" t="s">
        <v>2380</v>
      </c>
      <c r="F2077" s="8" t="s">
        <v>2380</v>
      </c>
      <c r="G2077" s="8">
        <v>1</v>
      </c>
      <c r="H2077" s="8" t="s">
        <v>2380</v>
      </c>
      <c r="I2077" s="12">
        <f t="shared" si="160"/>
        <v>1</v>
      </c>
      <c r="J2077" s="12" t="str">
        <f t="shared" si="161"/>
        <v>No</v>
      </c>
      <c r="K2077" s="12" t="str">
        <f t="shared" si="162"/>
        <v>Yes</v>
      </c>
      <c r="L2077" s="12" t="str">
        <f t="shared" si="163"/>
        <v>Obesity</v>
      </c>
      <c r="M2077" s="12" t="str">
        <f t="shared" si="164"/>
        <v>Normal</v>
      </c>
    </row>
    <row r="2078" spans="1:13" x14ac:dyDescent="0.3">
      <c r="A2078" s="8" t="s">
        <v>289</v>
      </c>
      <c r="B2078" s="8">
        <v>32.67</v>
      </c>
      <c r="C2078" s="8">
        <v>5.61</v>
      </c>
      <c r="D2078" s="8" t="s">
        <v>2382</v>
      </c>
      <c r="E2078" s="8" t="s">
        <v>2380</v>
      </c>
      <c r="F2078" s="8" t="s">
        <v>2380</v>
      </c>
      <c r="G2078" s="8">
        <v>1</v>
      </c>
      <c r="H2078" s="8" t="s">
        <v>2380</v>
      </c>
      <c r="I2078" s="12">
        <f t="shared" si="160"/>
        <v>1</v>
      </c>
      <c r="J2078" s="12" t="str">
        <f t="shared" si="161"/>
        <v>No</v>
      </c>
      <c r="K2078" s="12" t="str">
        <f t="shared" si="162"/>
        <v>Yes</v>
      </c>
      <c r="L2078" s="12" t="str">
        <f t="shared" si="163"/>
        <v>Obesity</v>
      </c>
      <c r="M2078" s="12" t="str">
        <f t="shared" si="164"/>
        <v>Normal</v>
      </c>
    </row>
    <row r="2079" spans="1:13" x14ac:dyDescent="0.3">
      <c r="A2079" s="8" t="s">
        <v>288</v>
      </c>
      <c r="B2079" s="8">
        <v>30.5</v>
      </c>
      <c r="C2079" s="8">
        <v>5.88</v>
      </c>
      <c r="D2079" s="8" t="s">
        <v>2382</v>
      </c>
      <c r="E2079" s="8" t="s">
        <v>2380</v>
      </c>
      <c r="F2079" s="8" t="s">
        <v>2380</v>
      </c>
      <c r="G2079" s="8">
        <v>1</v>
      </c>
      <c r="H2079" s="8" t="s">
        <v>2380</v>
      </c>
      <c r="I2079" s="12">
        <f t="shared" si="160"/>
        <v>1</v>
      </c>
      <c r="J2079" s="12" t="str">
        <f t="shared" si="161"/>
        <v>No</v>
      </c>
      <c r="K2079" s="12" t="str">
        <f t="shared" si="162"/>
        <v>Yes</v>
      </c>
      <c r="L2079" s="12" t="str">
        <f t="shared" si="163"/>
        <v>Obesity</v>
      </c>
      <c r="M2079" s="12" t="str">
        <f t="shared" si="164"/>
        <v>Prediabetes</v>
      </c>
    </row>
    <row r="2080" spans="1:13" x14ac:dyDescent="0.3">
      <c r="A2080" s="8" t="s">
        <v>287</v>
      </c>
      <c r="B2080" s="8">
        <v>23.1</v>
      </c>
      <c r="C2080" s="8">
        <v>5.92</v>
      </c>
      <c r="D2080" s="8" t="s">
        <v>2382</v>
      </c>
      <c r="E2080" s="8" t="s">
        <v>2380</v>
      </c>
      <c r="F2080" s="8" t="s">
        <v>2380</v>
      </c>
      <c r="G2080" s="8">
        <v>1</v>
      </c>
      <c r="H2080" s="8" t="s">
        <v>2380</v>
      </c>
      <c r="I2080" s="12">
        <f t="shared" si="160"/>
        <v>1</v>
      </c>
      <c r="J2080" s="12" t="str">
        <f t="shared" si="161"/>
        <v>No</v>
      </c>
      <c r="K2080" s="12" t="str">
        <f t="shared" si="162"/>
        <v>Yes</v>
      </c>
      <c r="L2080" s="12" t="str">
        <f t="shared" si="163"/>
        <v>Normal Weight</v>
      </c>
      <c r="M2080" s="12" t="str">
        <f t="shared" si="164"/>
        <v>Prediabetes</v>
      </c>
    </row>
    <row r="2081" spans="1:13" x14ac:dyDescent="0.3">
      <c r="A2081" s="8" t="s">
        <v>286</v>
      </c>
      <c r="B2081" s="8">
        <v>39.49</v>
      </c>
      <c r="C2081" s="8">
        <v>4.8099999999999996</v>
      </c>
      <c r="D2081" s="8" t="s">
        <v>2380</v>
      </c>
      <c r="E2081" s="8" t="s">
        <v>2380</v>
      </c>
      <c r="F2081" s="8" t="s">
        <v>2380</v>
      </c>
      <c r="G2081" s="8">
        <v>1</v>
      </c>
      <c r="H2081" s="8" t="s">
        <v>2380</v>
      </c>
      <c r="I2081" s="12">
        <f t="shared" si="160"/>
        <v>1</v>
      </c>
      <c r="J2081" s="12" t="str">
        <f t="shared" si="161"/>
        <v>No</v>
      </c>
      <c r="K2081" s="12" t="str">
        <f t="shared" si="162"/>
        <v>No</v>
      </c>
      <c r="L2081" s="12" t="str">
        <f t="shared" si="163"/>
        <v>Obesity</v>
      </c>
      <c r="M2081" s="12" t="str">
        <f t="shared" si="164"/>
        <v>Normal</v>
      </c>
    </row>
    <row r="2082" spans="1:13" x14ac:dyDescent="0.3">
      <c r="A2082" s="8" t="s">
        <v>285</v>
      </c>
      <c r="B2082" s="8">
        <v>33.99</v>
      </c>
      <c r="C2082" s="8">
        <v>4.55</v>
      </c>
      <c r="D2082" s="8" t="s">
        <v>2380</v>
      </c>
      <c r="E2082" s="8" t="s">
        <v>2380</v>
      </c>
      <c r="F2082" s="8" t="s">
        <v>2380</v>
      </c>
      <c r="G2082" s="8">
        <v>1</v>
      </c>
      <c r="H2082" s="8" t="s">
        <v>2380</v>
      </c>
      <c r="I2082" s="12">
        <f t="shared" si="160"/>
        <v>1</v>
      </c>
      <c r="J2082" s="12" t="str">
        <f t="shared" si="161"/>
        <v>No</v>
      </c>
      <c r="K2082" s="12" t="str">
        <f t="shared" si="162"/>
        <v>No</v>
      </c>
      <c r="L2082" s="12" t="str">
        <f t="shared" si="163"/>
        <v>Obesity</v>
      </c>
      <c r="M2082" s="12" t="str">
        <f t="shared" si="164"/>
        <v>Normal</v>
      </c>
    </row>
    <row r="2083" spans="1:13" x14ac:dyDescent="0.3">
      <c r="A2083" s="8" t="s">
        <v>284</v>
      </c>
      <c r="B2083" s="8">
        <v>27.72</v>
      </c>
      <c r="C2083" s="8">
        <v>6.43</v>
      </c>
      <c r="D2083" s="8" t="s">
        <v>2380</v>
      </c>
      <c r="E2083" s="8" t="s">
        <v>2380</v>
      </c>
      <c r="F2083" s="8" t="s">
        <v>2380</v>
      </c>
      <c r="G2083" s="8">
        <v>1</v>
      </c>
      <c r="H2083" s="8" t="s">
        <v>2380</v>
      </c>
      <c r="I2083" s="12">
        <f t="shared" si="160"/>
        <v>1</v>
      </c>
      <c r="J2083" s="12" t="str">
        <f t="shared" si="161"/>
        <v>No</v>
      </c>
      <c r="K2083" s="12" t="str">
        <f t="shared" si="162"/>
        <v>No</v>
      </c>
      <c r="L2083" s="12" t="str">
        <f t="shared" si="163"/>
        <v>Overweight</v>
      </c>
      <c r="M2083" s="12" t="str">
        <f t="shared" si="164"/>
        <v>Prediabetes</v>
      </c>
    </row>
    <row r="2084" spans="1:13" x14ac:dyDescent="0.3">
      <c r="A2084" s="8" t="s">
        <v>283</v>
      </c>
      <c r="B2084" s="8">
        <v>30.59</v>
      </c>
      <c r="C2084" s="8">
        <v>11.62</v>
      </c>
      <c r="D2084" s="8" t="s">
        <v>2380</v>
      </c>
      <c r="E2084" s="8" t="s">
        <v>2380</v>
      </c>
      <c r="F2084" s="8" t="s">
        <v>2380</v>
      </c>
      <c r="G2084" s="8" t="s">
        <v>2381</v>
      </c>
      <c r="H2084" s="8" t="s">
        <v>2380</v>
      </c>
      <c r="I2084" s="12">
        <f t="shared" si="160"/>
        <v>0</v>
      </c>
      <c r="J2084" s="12" t="str">
        <f t="shared" si="161"/>
        <v>No</v>
      </c>
      <c r="K2084" s="12" t="str">
        <f t="shared" si="162"/>
        <v>No</v>
      </c>
      <c r="L2084" s="12" t="str">
        <f t="shared" si="163"/>
        <v>Obesity</v>
      </c>
      <c r="M2084" s="12" t="str">
        <f t="shared" si="164"/>
        <v>Diabetes</v>
      </c>
    </row>
    <row r="2085" spans="1:13" x14ac:dyDescent="0.3">
      <c r="A2085" s="8" t="s">
        <v>282</v>
      </c>
      <c r="B2085" s="8">
        <v>22.6</v>
      </c>
      <c r="C2085" s="8">
        <v>6.04</v>
      </c>
      <c r="D2085" s="8" t="s">
        <v>2380</v>
      </c>
      <c r="E2085" s="8" t="s">
        <v>2380</v>
      </c>
      <c r="F2085" s="8" t="s">
        <v>2380</v>
      </c>
      <c r="G2085" s="8">
        <v>1</v>
      </c>
      <c r="H2085" s="8" t="s">
        <v>2380</v>
      </c>
      <c r="I2085" s="12">
        <f t="shared" si="160"/>
        <v>1</v>
      </c>
      <c r="J2085" s="12" t="str">
        <f t="shared" si="161"/>
        <v>No</v>
      </c>
      <c r="K2085" s="12" t="str">
        <f t="shared" si="162"/>
        <v>No</v>
      </c>
      <c r="L2085" s="12" t="str">
        <f t="shared" si="163"/>
        <v>Normal Weight</v>
      </c>
      <c r="M2085" s="12" t="str">
        <f t="shared" si="164"/>
        <v>Prediabetes</v>
      </c>
    </row>
    <row r="2086" spans="1:13" x14ac:dyDescent="0.3">
      <c r="A2086" s="8" t="s">
        <v>281</v>
      </c>
      <c r="B2086" s="8">
        <v>28.785</v>
      </c>
      <c r="C2086" s="8">
        <v>8.82</v>
      </c>
      <c r="D2086" s="8" t="s">
        <v>2380</v>
      </c>
      <c r="E2086" s="8" t="s">
        <v>2380</v>
      </c>
      <c r="F2086" s="8" t="s">
        <v>2380</v>
      </c>
      <c r="G2086" s="8" t="s">
        <v>2381</v>
      </c>
      <c r="H2086" s="8" t="s">
        <v>2380</v>
      </c>
      <c r="I2086" s="12">
        <f t="shared" si="160"/>
        <v>0</v>
      </c>
      <c r="J2086" s="12" t="str">
        <f t="shared" si="161"/>
        <v>No</v>
      </c>
      <c r="K2086" s="12" t="str">
        <f t="shared" si="162"/>
        <v>No</v>
      </c>
      <c r="L2086" s="12" t="str">
        <f t="shared" si="163"/>
        <v>Overweight</v>
      </c>
      <c r="M2086" s="12" t="str">
        <f t="shared" si="164"/>
        <v>Diabetes</v>
      </c>
    </row>
    <row r="2087" spans="1:13" x14ac:dyDescent="0.3">
      <c r="A2087" s="8" t="s">
        <v>280</v>
      </c>
      <c r="B2087" s="8">
        <v>50.38</v>
      </c>
      <c r="C2087" s="8">
        <v>5.8</v>
      </c>
      <c r="D2087" s="8" t="s">
        <v>2380</v>
      </c>
      <c r="E2087" s="8" t="s">
        <v>2380</v>
      </c>
      <c r="F2087" s="8" t="s">
        <v>2380</v>
      </c>
      <c r="G2087" s="8" t="s">
        <v>2381</v>
      </c>
      <c r="H2087" s="8" t="s">
        <v>2380</v>
      </c>
      <c r="I2087" s="12">
        <f t="shared" si="160"/>
        <v>0</v>
      </c>
      <c r="J2087" s="12" t="str">
        <f t="shared" si="161"/>
        <v>No</v>
      </c>
      <c r="K2087" s="12" t="str">
        <f t="shared" si="162"/>
        <v>No</v>
      </c>
      <c r="L2087" s="12" t="str">
        <f t="shared" si="163"/>
        <v>Obesity</v>
      </c>
      <c r="M2087" s="12" t="str">
        <f t="shared" si="164"/>
        <v>Prediabetes</v>
      </c>
    </row>
    <row r="2088" spans="1:13" x14ac:dyDescent="0.3">
      <c r="A2088" s="8" t="s">
        <v>279</v>
      </c>
      <c r="B2088" s="8">
        <v>35.200000000000003</v>
      </c>
      <c r="C2088" s="8">
        <v>4.28</v>
      </c>
      <c r="D2088" s="8" t="s">
        <v>2380</v>
      </c>
      <c r="E2088" s="8" t="s">
        <v>2380</v>
      </c>
      <c r="F2088" s="8" t="s">
        <v>2380</v>
      </c>
      <c r="G2088" s="8" t="s">
        <v>2381</v>
      </c>
      <c r="H2088" s="8" t="s">
        <v>2380</v>
      </c>
      <c r="I2088" s="12">
        <f t="shared" si="160"/>
        <v>0</v>
      </c>
      <c r="J2088" s="12" t="str">
        <f t="shared" si="161"/>
        <v>No</v>
      </c>
      <c r="K2088" s="12" t="str">
        <f t="shared" si="162"/>
        <v>No</v>
      </c>
      <c r="L2088" s="12" t="str">
        <f t="shared" si="163"/>
        <v>Obesity</v>
      </c>
      <c r="M2088" s="12" t="str">
        <f t="shared" si="164"/>
        <v>Normal</v>
      </c>
    </row>
    <row r="2089" spans="1:13" x14ac:dyDescent="0.3">
      <c r="A2089" s="8" t="s">
        <v>278</v>
      </c>
      <c r="B2089" s="8">
        <v>35.72</v>
      </c>
      <c r="C2089" s="8">
        <v>5.5</v>
      </c>
      <c r="D2089" s="8" t="s">
        <v>2382</v>
      </c>
      <c r="E2089" s="8" t="s">
        <v>2380</v>
      </c>
      <c r="F2089" s="8" t="s">
        <v>2380</v>
      </c>
      <c r="G2089" s="8" t="s">
        <v>2381</v>
      </c>
      <c r="H2089" s="8" t="s">
        <v>2380</v>
      </c>
      <c r="I2089" s="12">
        <f t="shared" si="160"/>
        <v>0</v>
      </c>
      <c r="J2089" s="12" t="str">
        <f t="shared" si="161"/>
        <v>No</v>
      </c>
      <c r="K2089" s="12" t="str">
        <f t="shared" si="162"/>
        <v>Yes</v>
      </c>
      <c r="L2089" s="12" t="str">
        <f t="shared" si="163"/>
        <v>Obesity</v>
      </c>
      <c r="M2089" s="12" t="str">
        <f t="shared" si="164"/>
        <v>Normal</v>
      </c>
    </row>
    <row r="2090" spans="1:13" x14ac:dyDescent="0.3">
      <c r="A2090" s="8" t="s">
        <v>277</v>
      </c>
      <c r="B2090" s="8">
        <v>24.51</v>
      </c>
      <c r="C2090" s="8">
        <v>4.6900000000000004</v>
      </c>
      <c r="D2090" s="8" t="s">
        <v>2380</v>
      </c>
      <c r="E2090" s="8" t="s">
        <v>2380</v>
      </c>
      <c r="F2090" s="8" t="s">
        <v>2380</v>
      </c>
      <c r="G2090" s="8" t="s">
        <v>2381</v>
      </c>
      <c r="H2090" s="8" t="s">
        <v>2380</v>
      </c>
      <c r="I2090" s="12">
        <f t="shared" si="160"/>
        <v>0</v>
      </c>
      <c r="J2090" s="12" t="str">
        <f t="shared" si="161"/>
        <v>No</v>
      </c>
      <c r="K2090" s="12" t="str">
        <f t="shared" si="162"/>
        <v>No</v>
      </c>
      <c r="L2090" s="12" t="str">
        <f t="shared" si="163"/>
        <v>Normal Weight</v>
      </c>
      <c r="M2090" s="12" t="str">
        <f t="shared" si="164"/>
        <v>Normal</v>
      </c>
    </row>
    <row r="2091" spans="1:13" x14ac:dyDescent="0.3">
      <c r="A2091" s="8" t="s">
        <v>275</v>
      </c>
      <c r="B2091" s="8">
        <v>23.844999999999999</v>
      </c>
      <c r="C2091" s="8">
        <v>4.43</v>
      </c>
      <c r="D2091" s="8" t="s">
        <v>2380</v>
      </c>
      <c r="E2091" s="8" t="s">
        <v>2380</v>
      </c>
      <c r="F2091" s="8" t="s">
        <v>2380</v>
      </c>
      <c r="G2091" s="8" t="s">
        <v>2381</v>
      </c>
      <c r="H2091" s="8" t="s">
        <v>2380</v>
      </c>
      <c r="I2091" s="12">
        <f t="shared" si="160"/>
        <v>0</v>
      </c>
      <c r="J2091" s="12" t="str">
        <f t="shared" si="161"/>
        <v>No</v>
      </c>
      <c r="K2091" s="12" t="str">
        <f t="shared" si="162"/>
        <v>No</v>
      </c>
      <c r="L2091" s="12" t="str">
        <f t="shared" si="163"/>
        <v>Normal Weight</v>
      </c>
      <c r="M2091" s="12" t="str">
        <f t="shared" si="164"/>
        <v>Normal</v>
      </c>
    </row>
    <row r="2092" spans="1:13" x14ac:dyDescent="0.3">
      <c r="A2092" s="8" t="s">
        <v>274</v>
      </c>
      <c r="B2092" s="8">
        <v>15.68</v>
      </c>
      <c r="C2092" s="8">
        <v>6.16</v>
      </c>
      <c r="D2092" s="8" t="s">
        <v>2382</v>
      </c>
      <c r="E2092" s="8" t="s">
        <v>2380</v>
      </c>
      <c r="F2092" s="8" t="s">
        <v>2380</v>
      </c>
      <c r="G2092" s="8">
        <v>1</v>
      </c>
      <c r="H2092" s="8" t="s">
        <v>2380</v>
      </c>
      <c r="I2092" s="12">
        <f t="shared" si="160"/>
        <v>1</v>
      </c>
      <c r="J2092" s="12" t="str">
        <f t="shared" si="161"/>
        <v>No</v>
      </c>
      <c r="K2092" s="12" t="str">
        <f t="shared" si="162"/>
        <v>Yes</v>
      </c>
      <c r="L2092" s="12" t="str">
        <f t="shared" si="163"/>
        <v>Underweight</v>
      </c>
      <c r="M2092" s="12" t="str">
        <f t="shared" si="164"/>
        <v>Prediabetes</v>
      </c>
    </row>
    <row r="2093" spans="1:13" x14ac:dyDescent="0.3">
      <c r="A2093" s="8" t="s">
        <v>273</v>
      </c>
      <c r="B2093" s="8">
        <v>32.395000000000003</v>
      </c>
      <c r="C2093" s="8">
        <v>6.66</v>
      </c>
      <c r="D2093" s="8" t="s">
        <v>2380</v>
      </c>
      <c r="E2093" s="8" t="s">
        <v>2380</v>
      </c>
      <c r="F2093" s="8" t="s">
        <v>2380</v>
      </c>
      <c r="G2093" s="8" t="s">
        <v>2381</v>
      </c>
      <c r="H2093" s="8" t="s">
        <v>2380</v>
      </c>
      <c r="I2093" s="12">
        <f t="shared" si="160"/>
        <v>0</v>
      </c>
      <c r="J2093" s="12" t="str">
        <f t="shared" si="161"/>
        <v>No</v>
      </c>
      <c r="K2093" s="12" t="str">
        <f t="shared" si="162"/>
        <v>No</v>
      </c>
      <c r="L2093" s="12" t="str">
        <f t="shared" si="163"/>
        <v>Obesity</v>
      </c>
      <c r="M2093" s="12" t="str">
        <f t="shared" si="164"/>
        <v>Diabetes</v>
      </c>
    </row>
    <row r="2094" spans="1:13" x14ac:dyDescent="0.3">
      <c r="A2094" s="8" t="s">
        <v>272</v>
      </c>
      <c r="B2094" s="8">
        <v>23.655000000000001</v>
      </c>
      <c r="C2094" s="8">
        <v>5.92</v>
      </c>
      <c r="D2094" s="8" t="s">
        <v>2380</v>
      </c>
      <c r="E2094" s="8" t="s">
        <v>2380</v>
      </c>
      <c r="F2094" s="8" t="s">
        <v>2380</v>
      </c>
      <c r="G2094" s="8">
        <v>1</v>
      </c>
      <c r="H2094" s="8" t="s">
        <v>2380</v>
      </c>
      <c r="I2094" s="12">
        <f t="shared" si="160"/>
        <v>1</v>
      </c>
      <c r="J2094" s="12" t="str">
        <f t="shared" si="161"/>
        <v>No</v>
      </c>
      <c r="K2094" s="12" t="str">
        <f t="shared" si="162"/>
        <v>No</v>
      </c>
      <c r="L2094" s="12" t="str">
        <f t="shared" si="163"/>
        <v>Normal Weight</v>
      </c>
      <c r="M2094" s="12" t="str">
        <f t="shared" si="164"/>
        <v>Prediabetes</v>
      </c>
    </row>
    <row r="2095" spans="1:13" x14ac:dyDescent="0.3">
      <c r="A2095" s="8" t="s">
        <v>271</v>
      </c>
      <c r="B2095" s="8">
        <v>28.4</v>
      </c>
      <c r="C2095" s="8">
        <v>5.97</v>
      </c>
      <c r="D2095" s="8" t="s">
        <v>2380</v>
      </c>
      <c r="E2095" s="8" t="s">
        <v>2380</v>
      </c>
      <c r="F2095" s="8" t="s">
        <v>2383</v>
      </c>
      <c r="G2095" s="8">
        <v>1</v>
      </c>
      <c r="H2095" s="8" t="s">
        <v>2380</v>
      </c>
      <c r="I2095" s="12">
        <f t="shared" si="160"/>
        <v>1</v>
      </c>
      <c r="J2095" s="12" t="str">
        <f t="shared" si="161"/>
        <v>No</v>
      </c>
      <c r="K2095" s="12" t="str">
        <f t="shared" si="162"/>
        <v>No</v>
      </c>
      <c r="L2095" s="12" t="str">
        <f t="shared" si="163"/>
        <v>Overweight</v>
      </c>
      <c r="M2095" s="12" t="str">
        <f t="shared" si="164"/>
        <v>Prediabetes</v>
      </c>
    </row>
    <row r="2096" spans="1:13" x14ac:dyDescent="0.3">
      <c r="A2096" s="8" t="s">
        <v>270</v>
      </c>
      <c r="B2096" s="8">
        <v>35.42</v>
      </c>
      <c r="C2096" s="8">
        <v>4.6399999999999997</v>
      </c>
      <c r="D2096" s="8" t="s">
        <v>2382</v>
      </c>
      <c r="E2096" s="8" t="s">
        <v>2380</v>
      </c>
      <c r="F2096" s="8" t="s">
        <v>2380</v>
      </c>
      <c r="G2096" s="8" t="s">
        <v>2381</v>
      </c>
      <c r="H2096" s="8" t="s">
        <v>2380</v>
      </c>
      <c r="I2096" s="12">
        <f t="shared" si="160"/>
        <v>0</v>
      </c>
      <c r="J2096" s="12" t="str">
        <f t="shared" si="161"/>
        <v>No</v>
      </c>
      <c r="K2096" s="12" t="str">
        <f t="shared" si="162"/>
        <v>Yes</v>
      </c>
      <c r="L2096" s="12" t="str">
        <f t="shared" si="163"/>
        <v>Obesity</v>
      </c>
      <c r="M2096" s="12" t="str">
        <f t="shared" si="164"/>
        <v>Normal</v>
      </c>
    </row>
    <row r="2097" spans="1:13" x14ac:dyDescent="0.3">
      <c r="A2097" s="8" t="s">
        <v>269</v>
      </c>
      <c r="B2097" s="8">
        <v>26.18</v>
      </c>
      <c r="C2097" s="8">
        <v>6.12</v>
      </c>
      <c r="D2097" s="8" t="s">
        <v>2380</v>
      </c>
      <c r="E2097" s="8" t="s">
        <v>2382</v>
      </c>
      <c r="F2097" s="8" t="s">
        <v>2380</v>
      </c>
      <c r="G2097" s="8">
        <v>1</v>
      </c>
      <c r="H2097" s="8" t="s">
        <v>2380</v>
      </c>
      <c r="I2097" s="12">
        <f t="shared" si="160"/>
        <v>1</v>
      </c>
      <c r="J2097" s="12" t="str">
        <f t="shared" si="161"/>
        <v>No</v>
      </c>
      <c r="K2097" s="12" t="str">
        <f t="shared" si="162"/>
        <v>No</v>
      </c>
      <c r="L2097" s="12" t="str">
        <f t="shared" si="163"/>
        <v>Overweight</v>
      </c>
      <c r="M2097" s="12" t="str">
        <f t="shared" si="164"/>
        <v>Prediabetes</v>
      </c>
    </row>
    <row r="2098" spans="1:13" x14ac:dyDescent="0.3">
      <c r="A2098" s="8" t="s">
        <v>268</v>
      </c>
      <c r="B2098" s="8">
        <v>20.8</v>
      </c>
      <c r="C2098" s="8">
        <v>4.87</v>
      </c>
      <c r="D2098" s="8" t="s">
        <v>2382</v>
      </c>
      <c r="E2098" s="8" t="s">
        <v>2380</v>
      </c>
      <c r="F2098" s="8" t="s">
        <v>2380</v>
      </c>
      <c r="G2098" s="8" t="s">
        <v>2381</v>
      </c>
      <c r="H2098" s="8" t="s">
        <v>2380</v>
      </c>
      <c r="I2098" s="12">
        <f t="shared" si="160"/>
        <v>0</v>
      </c>
      <c r="J2098" s="12" t="str">
        <f t="shared" si="161"/>
        <v>No</v>
      </c>
      <c r="K2098" s="12" t="str">
        <f t="shared" si="162"/>
        <v>Yes</v>
      </c>
      <c r="L2098" s="12" t="str">
        <f t="shared" si="163"/>
        <v>Normal Weight</v>
      </c>
      <c r="M2098" s="12" t="str">
        <f t="shared" si="164"/>
        <v>Normal</v>
      </c>
    </row>
    <row r="2099" spans="1:13" x14ac:dyDescent="0.3">
      <c r="A2099" s="8" t="s">
        <v>267</v>
      </c>
      <c r="B2099" s="8">
        <v>15.82</v>
      </c>
      <c r="C2099" s="8">
        <v>4.5999999999999996</v>
      </c>
      <c r="D2099" s="8" t="s">
        <v>2380</v>
      </c>
      <c r="E2099" s="8" t="s">
        <v>2380</v>
      </c>
      <c r="F2099" s="8" t="s">
        <v>2380</v>
      </c>
      <c r="G2099" s="8" t="s">
        <v>2381</v>
      </c>
      <c r="H2099" s="8" t="s">
        <v>2380</v>
      </c>
      <c r="I2099" s="12">
        <f t="shared" si="160"/>
        <v>0</v>
      </c>
      <c r="J2099" s="12" t="str">
        <f t="shared" si="161"/>
        <v>No</v>
      </c>
      <c r="K2099" s="12" t="str">
        <f t="shared" si="162"/>
        <v>No</v>
      </c>
      <c r="L2099" s="12" t="str">
        <f t="shared" si="163"/>
        <v>Underweight</v>
      </c>
      <c r="M2099" s="12" t="str">
        <f t="shared" si="164"/>
        <v>Normal</v>
      </c>
    </row>
    <row r="2100" spans="1:13" x14ac:dyDescent="0.3">
      <c r="A2100" s="8" t="s">
        <v>266</v>
      </c>
      <c r="B2100" s="8">
        <v>17.670000000000002</v>
      </c>
      <c r="C2100" s="8">
        <v>4.78</v>
      </c>
      <c r="D2100" s="8" t="s">
        <v>2380</v>
      </c>
      <c r="E2100" s="8" t="s">
        <v>2380</v>
      </c>
      <c r="F2100" s="8" t="s">
        <v>2380</v>
      </c>
      <c r="G2100" s="8" t="s">
        <v>2381</v>
      </c>
      <c r="H2100" s="8" t="s">
        <v>2380</v>
      </c>
      <c r="I2100" s="12">
        <f t="shared" si="160"/>
        <v>0</v>
      </c>
      <c r="J2100" s="12" t="str">
        <f t="shared" si="161"/>
        <v>No</v>
      </c>
      <c r="K2100" s="12" t="str">
        <f t="shared" si="162"/>
        <v>No</v>
      </c>
      <c r="L2100" s="12" t="str">
        <f t="shared" si="163"/>
        <v>Underweight</v>
      </c>
      <c r="M2100" s="12" t="str">
        <f t="shared" si="164"/>
        <v>Normal</v>
      </c>
    </row>
    <row r="2101" spans="1:13" x14ac:dyDescent="0.3">
      <c r="A2101" s="8" t="s">
        <v>265</v>
      </c>
      <c r="B2101" s="8">
        <v>31.92</v>
      </c>
      <c r="C2101" s="8">
        <v>11.05</v>
      </c>
      <c r="D2101" s="8" t="s">
        <v>2380</v>
      </c>
      <c r="E2101" s="8" t="s">
        <v>2380</v>
      </c>
      <c r="F2101" s="8" t="s">
        <v>2380</v>
      </c>
      <c r="G2101" s="8" t="s">
        <v>2381</v>
      </c>
      <c r="H2101" s="8" t="s">
        <v>2380</v>
      </c>
      <c r="I2101" s="12">
        <f t="shared" si="160"/>
        <v>0</v>
      </c>
      <c r="J2101" s="12" t="str">
        <f t="shared" si="161"/>
        <v>No</v>
      </c>
      <c r="K2101" s="12" t="str">
        <f t="shared" si="162"/>
        <v>No</v>
      </c>
      <c r="L2101" s="12" t="str">
        <f t="shared" si="163"/>
        <v>Obesity</v>
      </c>
      <c r="M2101" s="12" t="str">
        <f t="shared" si="164"/>
        <v>Diabetes</v>
      </c>
    </row>
    <row r="2102" spans="1:13" x14ac:dyDescent="0.3">
      <c r="A2102" s="8" t="s">
        <v>264</v>
      </c>
      <c r="B2102" s="8">
        <v>28.975000000000001</v>
      </c>
      <c r="C2102" s="8">
        <v>7.62</v>
      </c>
      <c r="D2102" s="8" t="s">
        <v>2380</v>
      </c>
      <c r="E2102" s="8" t="s">
        <v>2380</v>
      </c>
      <c r="F2102" s="8" t="s">
        <v>2380</v>
      </c>
      <c r="G2102" s="8" t="s">
        <v>2381</v>
      </c>
      <c r="H2102" s="8" t="s">
        <v>2380</v>
      </c>
      <c r="I2102" s="12">
        <f t="shared" si="160"/>
        <v>0</v>
      </c>
      <c r="J2102" s="12" t="str">
        <f t="shared" si="161"/>
        <v>No</v>
      </c>
      <c r="K2102" s="12" t="str">
        <f t="shared" si="162"/>
        <v>No</v>
      </c>
      <c r="L2102" s="12" t="str">
        <f t="shared" si="163"/>
        <v>Overweight</v>
      </c>
      <c r="M2102" s="12" t="str">
        <f t="shared" si="164"/>
        <v>Diabetes</v>
      </c>
    </row>
    <row r="2103" spans="1:13" x14ac:dyDescent="0.3">
      <c r="A2103" s="8" t="s">
        <v>263</v>
      </c>
      <c r="B2103" s="8">
        <v>31.73</v>
      </c>
      <c r="C2103" s="8">
        <v>4.78</v>
      </c>
      <c r="D2103" s="8" t="s">
        <v>2382</v>
      </c>
      <c r="E2103" s="8" t="s">
        <v>2382</v>
      </c>
      <c r="F2103" s="8" t="s">
        <v>2380</v>
      </c>
      <c r="G2103" s="8">
        <v>2</v>
      </c>
      <c r="H2103" s="8" t="s">
        <v>2380</v>
      </c>
      <c r="I2103" s="12">
        <f t="shared" si="160"/>
        <v>2</v>
      </c>
      <c r="J2103" s="12" t="str">
        <f t="shared" si="161"/>
        <v>No</v>
      </c>
      <c r="K2103" s="12" t="str">
        <f t="shared" si="162"/>
        <v>Yes</v>
      </c>
      <c r="L2103" s="12" t="str">
        <f t="shared" si="163"/>
        <v>Obesity</v>
      </c>
      <c r="M2103" s="12" t="str">
        <f t="shared" si="164"/>
        <v>Normal</v>
      </c>
    </row>
    <row r="2104" spans="1:13" x14ac:dyDescent="0.3">
      <c r="A2104" s="8" t="s">
        <v>262</v>
      </c>
      <c r="B2104" s="8">
        <v>28.88</v>
      </c>
      <c r="C2104" s="8">
        <v>6.09</v>
      </c>
      <c r="D2104" s="8" t="s">
        <v>2382</v>
      </c>
      <c r="E2104" s="8" t="s">
        <v>2382</v>
      </c>
      <c r="F2104" s="8" t="s">
        <v>2380</v>
      </c>
      <c r="G2104" s="8">
        <v>2</v>
      </c>
      <c r="H2104" s="8" t="s">
        <v>2380</v>
      </c>
      <c r="I2104" s="12">
        <f t="shared" si="160"/>
        <v>2</v>
      </c>
      <c r="J2104" s="12" t="str">
        <f t="shared" si="161"/>
        <v>No</v>
      </c>
      <c r="K2104" s="12" t="str">
        <f t="shared" si="162"/>
        <v>Yes</v>
      </c>
      <c r="L2104" s="12" t="str">
        <f t="shared" si="163"/>
        <v>Overweight</v>
      </c>
      <c r="M2104" s="12" t="str">
        <f t="shared" si="164"/>
        <v>Prediabetes</v>
      </c>
    </row>
    <row r="2105" spans="1:13" x14ac:dyDescent="0.3">
      <c r="A2105" s="8" t="s">
        <v>261</v>
      </c>
      <c r="B2105" s="8">
        <v>25.555</v>
      </c>
      <c r="C2105" s="8">
        <v>5.1100000000000003</v>
      </c>
      <c r="D2105" s="8" t="s">
        <v>2380</v>
      </c>
      <c r="E2105" s="8" t="s">
        <v>2380</v>
      </c>
      <c r="F2105" s="8" t="s">
        <v>2383</v>
      </c>
      <c r="G2105" s="8">
        <v>1</v>
      </c>
      <c r="H2105" s="8" t="s">
        <v>2380</v>
      </c>
      <c r="I2105" s="12">
        <f t="shared" si="160"/>
        <v>1</v>
      </c>
      <c r="J2105" s="12" t="str">
        <f t="shared" si="161"/>
        <v>No</v>
      </c>
      <c r="K2105" s="12" t="str">
        <f t="shared" si="162"/>
        <v>No</v>
      </c>
      <c r="L2105" s="12" t="str">
        <f t="shared" si="163"/>
        <v>Overweight</v>
      </c>
      <c r="M2105" s="12" t="str">
        <f t="shared" si="164"/>
        <v>Normal</v>
      </c>
    </row>
    <row r="2106" spans="1:13" x14ac:dyDescent="0.3">
      <c r="A2106" s="8" t="s">
        <v>260</v>
      </c>
      <c r="B2106" s="8">
        <v>37.29</v>
      </c>
      <c r="C2106" s="8">
        <v>4.46</v>
      </c>
      <c r="D2106" s="8" t="s">
        <v>2380</v>
      </c>
      <c r="E2106" s="8" t="s">
        <v>2382</v>
      </c>
      <c r="F2106" s="8" t="s">
        <v>2380</v>
      </c>
      <c r="G2106" s="8">
        <v>1</v>
      </c>
      <c r="H2106" s="8" t="s">
        <v>2380</v>
      </c>
      <c r="I2106" s="12">
        <f t="shared" si="160"/>
        <v>1</v>
      </c>
      <c r="J2106" s="12" t="str">
        <f t="shared" si="161"/>
        <v>No</v>
      </c>
      <c r="K2106" s="12" t="str">
        <f t="shared" si="162"/>
        <v>No</v>
      </c>
      <c r="L2106" s="12" t="str">
        <f t="shared" si="163"/>
        <v>Obesity</v>
      </c>
      <c r="M2106" s="12" t="str">
        <f t="shared" si="164"/>
        <v>Normal</v>
      </c>
    </row>
    <row r="2107" spans="1:13" x14ac:dyDescent="0.3">
      <c r="A2107" s="8" t="s">
        <v>259</v>
      </c>
      <c r="B2107" s="8">
        <v>40.28</v>
      </c>
      <c r="C2107" s="8">
        <v>6.11</v>
      </c>
      <c r="D2107" s="8" t="s">
        <v>2380</v>
      </c>
      <c r="E2107" s="8" t="s">
        <v>2382</v>
      </c>
      <c r="F2107" s="8" t="s">
        <v>2380</v>
      </c>
      <c r="G2107" s="8">
        <v>1</v>
      </c>
      <c r="H2107" s="8" t="s">
        <v>2380</v>
      </c>
      <c r="I2107" s="12">
        <f t="shared" si="160"/>
        <v>1</v>
      </c>
      <c r="J2107" s="12" t="str">
        <f t="shared" si="161"/>
        <v>No</v>
      </c>
      <c r="K2107" s="12" t="str">
        <f t="shared" si="162"/>
        <v>No</v>
      </c>
      <c r="L2107" s="12" t="str">
        <f t="shared" si="163"/>
        <v>Obesity</v>
      </c>
      <c r="M2107" s="12" t="str">
        <f t="shared" si="164"/>
        <v>Prediabetes</v>
      </c>
    </row>
    <row r="2108" spans="1:13" x14ac:dyDescent="0.3">
      <c r="A2108" s="8" t="s">
        <v>258</v>
      </c>
      <c r="B2108" s="8">
        <v>40.185000000000002</v>
      </c>
      <c r="C2108" s="8">
        <v>4.66</v>
      </c>
      <c r="D2108" s="8" t="s">
        <v>2380</v>
      </c>
      <c r="E2108" s="8" t="s">
        <v>2382</v>
      </c>
      <c r="F2108" s="8" t="s">
        <v>2380</v>
      </c>
      <c r="G2108" s="8">
        <v>1</v>
      </c>
      <c r="H2108" s="8" t="s">
        <v>2380</v>
      </c>
      <c r="I2108" s="12">
        <f t="shared" si="160"/>
        <v>1</v>
      </c>
      <c r="J2108" s="12" t="str">
        <f t="shared" si="161"/>
        <v>No</v>
      </c>
      <c r="K2108" s="12" t="str">
        <f t="shared" si="162"/>
        <v>No</v>
      </c>
      <c r="L2108" s="12" t="str">
        <f t="shared" si="163"/>
        <v>Obesity</v>
      </c>
      <c r="M2108" s="12" t="str">
        <f t="shared" si="164"/>
        <v>Normal</v>
      </c>
    </row>
    <row r="2109" spans="1:13" x14ac:dyDescent="0.3">
      <c r="A2109" s="8" t="s">
        <v>257</v>
      </c>
      <c r="B2109" s="8">
        <v>23.57</v>
      </c>
      <c r="C2109" s="8">
        <v>6.14</v>
      </c>
      <c r="D2109" s="8" t="s">
        <v>2380</v>
      </c>
      <c r="E2109" s="8" t="s">
        <v>2380</v>
      </c>
      <c r="F2109" s="8" t="s">
        <v>2380</v>
      </c>
      <c r="G2109" s="8" t="s">
        <v>2381</v>
      </c>
      <c r="H2109" s="8" t="s">
        <v>2380</v>
      </c>
      <c r="I2109" s="12">
        <f t="shared" si="160"/>
        <v>0</v>
      </c>
      <c r="J2109" s="12" t="str">
        <f t="shared" si="161"/>
        <v>No</v>
      </c>
      <c r="K2109" s="12" t="str">
        <f t="shared" si="162"/>
        <v>No</v>
      </c>
      <c r="L2109" s="12" t="str">
        <f t="shared" si="163"/>
        <v>Normal Weight</v>
      </c>
      <c r="M2109" s="12" t="str">
        <f t="shared" si="164"/>
        <v>Prediabetes</v>
      </c>
    </row>
    <row r="2110" spans="1:13" x14ac:dyDescent="0.3">
      <c r="A2110" s="8" t="s">
        <v>256</v>
      </c>
      <c r="B2110" s="8">
        <v>35.625</v>
      </c>
      <c r="C2110" s="8">
        <v>6.21</v>
      </c>
      <c r="D2110" s="8" t="s">
        <v>2380</v>
      </c>
      <c r="E2110" s="8" t="s">
        <v>2382</v>
      </c>
      <c r="F2110" s="8" t="s">
        <v>2380</v>
      </c>
      <c r="G2110" s="8">
        <v>1</v>
      </c>
      <c r="H2110" s="8" t="s">
        <v>2380</v>
      </c>
      <c r="I2110" s="12">
        <f t="shared" si="160"/>
        <v>1</v>
      </c>
      <c r="J2110" s="12" t="str">
        <f t="shared" si="161"/>
        <v>No</v>
      </c>
      <c r="K2110" s="12" t="str">
        <f t="shared" si="162"/>
        <v>No</v>
      </c>
      <c r="L2110" s="12" t="str">
        <f t="shared" si="163"/>
        <v>Obesity</v>
      </c>
      <c r="M2110" s="12" t="str">
        <f t="shared" si="164"/>
        <v>Prediabetes</v>
      </c>
    </row>
    <row r="2111" spans="1:13" x14ac:dyDescent="0.3">
      <c r="A2111" s="8" t="s">
        <v>255</v>
      </c>
      <c r="B2111" s="8">
        <v>33.155000000000001</v>
      </c>
      <c r="C2111" s="8">
        <v>4.5999999999999996</v>
      </c>
      <c r="D2111" s="8" t="s">
        <v>2380</v>
      </c>
      <c r="E2111" s="8" t="s">
        <v>2382</v>
      </c>
      <c r="F2111" s="8" t="s">
        <v>2380</v>
      </c>
      <c r="G2111" s="8">
        <v>1</v>
      </c>
      <c r="H2111" s="8" t="s">
        <v>2380</v>
      </c>
      <c r="I2111" s="12">
        <f t="shared" si="160"/>
        <v>1</v>
      </c>
      <c r="J2111" s="12" t="str">
        <f t="shared" si="161"/>
        <v>No</v>
      </c>
      <c r="K2111" s="12" t="str">
        <f t="shared" si="162"/>
        <v>No</v>
      </c>
      <c r="L2111" s="12" t="str">
        <f t="shared" si="163"/>
        <v>Obesity</v>
      </c>
      <c r="M2111" s="12" t="str">
        <f t="shared" si="164"/>
        <v>Normal</v>
      </c>
    </row>
    <row r="2112" spans="1:13" x14ac:dyDescent="0.3">
      <c r="A2112" s="8" t="s">
        <v>254</v>
      </c>
      <c r="B2112" s="8">
        <v>31.92</v>
      </c>
      <c r="C2112" s="8">
        <v>5.04</v>
      </c>
      <c r="D2112" s="8" t="s">
        <v>2380</v>
      </c>
      <c r="E2112" s="8" t="s">
        <v>2382</v>
      </c>
      <c r="F2112" s="8" t="s">
        <v>2380</v>
      </c>
      <c r="G2112" s="8">
        <v>1</v>
      </c>
      <c r="H2112" s="8" t="s">
        <v>2380</v>
      </c>
      <c r="I2112" s="12">
        <f t="shared" si="160"/>
        <v>1</v>
      </c>
      <c r="J2112" s="12" t="str">
        <f t="shared" si="161"/>
        <v>No</v>
      </c>
      <c r="K2112" s="12" t="str">
        <f t="shared" si="162"/>
        <v>No</v>
      </c>
      <c r="L2112" s="12" t="str">
        <f t="shared" si="163"/>
        <v>Obesity</v>
      </c>
      <c r="M2112" s="12" t="str">
        <f t="shared" si="164"/>
        <v>Normal</v>
      </c>
    </row>
    <row r="2113" spans="1:13" x14ac:dyDescent="0.3">
      <c r="A2113" s="8" t="s">
        <v>253</v>
      </c>
      <c r="B2113" s="8">
        <v>30.305</v>
      </c>
      <c r="C2113" s="8">
        <v>5.08</v>
      </c>
      <c r="D2113" s="8" t="s">
        <v>2380</v>
      </c>
      <c r="E2113" s="8" t="s">
        <v>2382</v>
      </c>
      <c r="F2113" s="8" t="s">
        <v>2380</v>
      </c>
      <c r="G2113" s="8">
        <v>1</v>
      </c>
      <c r="H2113" s="8" t="s">
        <v>2380</v>
      </c>
      <c r="I2113" s="12">
        <f t="shared" si="160"/>
        <v>1</v>
      </c>
      <c r="J2113" s="12" t="str">
        <f t="shared" si="161"/>
        <v>No</v>
      </c>
      <c r="K2113" s="12" t="str">
        <f t="shared" si="162"/>
        <v>No</v>
      </c>
      <c r="L2113" s="12" t="str">
        <f t="shared" si="163"/>
        <v>Obesity</v>
      </c>
      <c r="M2113" s="12" t="str">
        <f t="shared" si="164"/>
        <v>Normal</v>
      </c>
    </row>
    <row r="2114" spans="1:13" x14ac:dyDescent="0.3">
      <c r="A2114" s="8" t="s">
        <v>252</v>
      </c>
      <c r="B2114" s="8">
        <v>30.114999999999998</v>
      </c>
      <c r="C2114" s="8">
        <v>4.38</v>
      </c>
      <c r="D2114" s="8" t="s">
        <v>2380</v>
      </c>
      <c r="E2114" s="8" t="s">
        <v>2382</v>
      </c>
      <c r="F2114" s="8" t="s">
        <v>2380</v>
      </c>
      <c r="G2114" s="8">
        <v>1</v>
      </c>
      <c r="H2114" s="8" t="s">
        <v>2380</v>
      </c>
      <c r="I2114" s="12">
        <f t="shared" si="160"/>
        <v>1</v>
      </c>
      <c r="J2114" s="12" t="str">
        <f t="shared" si="161"/>
        <v>No</v>
      </c>
      <c r="K2114" s="12" t="str">
        <f t="shared" si="162"/>
        <v>No</v>
      </c>
      <c r="L2114" s="12" t="str">
        <f t="shared" si="163"/>
        <v>Obesity</v>
      </c>
      <c r="M2114" s="12" t="str">
        <f t="shared" si="164"/>
        <v>Normal</v>
      </c>
    </row>
    <row r="2115" spans="1:13" x14ac:dyDescent="0.3">
      <c r="A2115" s="8" t="s">
        <v>251</v>
      </c>
      <c r="B2115" s="8">
        <v>24.09</v>
      </c>
      <c r="C2115" s="8">
        <v>4.79</v>
      </c>
      <c r="D2115" s="8" t="s">
        <v>2380</v>
      </c>
      <c r="E2115" s="8" t="s">
        <v>2382</v>
      </c>
      <c r="F2115" s="8" t="s">
        <v>2380</v>
      </c>
      <c r="G2115" s="8">
        <v>1</v>
      </c>
      <c r="H2115" s="8" t="s">
        <v>2380</v>
      </c>
      <c r="I2115" s="12">
        <f t="shared" ref="I2115:I2178" si="165">IF(G2115="No major surgery",0,G2115)</f>
        <v>1</v>
      </c>
      <c r="J2115" s="12" t="str">
        <f t="shared" ref="J2115:J2178" si="166">PROPER(H2115)</f>
        <v>No</v>
      </c>
      <c r="K2115" s="12" t="str">
        <f t="shared" ref="K2115:K2178" si="167">PROPER(D2115)</f>
        <v>No</v>
      </c>
      <c r="L2115" s="12" t="str">
        <f t="shared" ref="L2115:L2178" si="168">IF(B2115&lt;18.5,"Underweight",IF(B2115&lt;25,"Normal Weight",IF(B2115&lt;30,"Overweight","Obesity")))</f>
        <v>Normal Weight</v>
      </c>
      <c r="M2115" s="12" t="str">
        <f t="shared" ref="M2115:M2178" si="169">IF(C2115&lt;5.7,"Normal",IF(C2115&lt;6.5,"Prediabetes","Diabetes"))</f>
        <v>Normal</v>
      </c>
    </row>
    <row r="2116" spans="1:13" x14ac:dyDescent="0.3">
      <c r="A2116" s="8" t="s">
        <v>250</v>
      </c>
      <c r="B2116" s="8">
        <v>28.215</v>
      </c>
      <c r="C2116" s="8">
        <v>4.21</v>
      </c>
      <c r="D2116" s="8" t="s">
        <v>2380</v>
      </c>
      <c r="E2116" s="8" t="s">
        <v>2382</v>
      </c>
      <c r="F2116" s="8" t="s">
        <v>2380</v>
      </c>
      <c r="G2116" s="8">
        <v>1</v>
      </c>
      <c r="H2116" s="8" t="s">
        <v>2380</v>
      </c>
      <c r="I2116" s="12">
        <f t="shared" si="165"/>
        <v>1</v>
      </c>
      <c r="J2116" s="12" t="str">
        <f t="shared" si="166"/>
        <v>No</v>
      </c>
      <c r="K2116" s="12" t="str">
        <f t="shared" si="167"/>
        <v>No</v>
      </c>
      <c r="L2116" s="12" t="str">
        <f t="shared" si="168"/>
        <v>Overweight</v>
      </c>
      <c r="M2116" s="12" t="str">
        <f t="shared" si="169"/>
        <v>Normal</v>
      </c>
    </row>
    <row r="2117" spans="1:13" x14ac:dyDescent="0.3">
      <c r="A2117" s="8" t="s">
        <v>248</v>
      </c>
      <c r="B2117" s="8">
        <v>26.315000000000001</v>
      </c>
      <c r="C2117" s="8">
        <v>5.47</v>
      </c>
      <c r="D2117" s="8" t="s">
        <v>2380</v>
      </c>
      <c r="E2117" s="8" t="s">
        <v>2382</v>
      </c>
      <c r="F2117" s="8" t="s">
        <v>2380</v>
      </c>
      <c r="G2117" s="8">
        <v>1</v>
      </c>
      <c r="H2117" s="8" t="s">
        <v>2380</v>
      </c>
      <c r="I2117" s="12">
        <f t="shared" si="165"/>
        <v>1</v>
      </c>
      <c r="J2117" s="12" t="str">
        <f t="shared" si="166"/>
        <v>No</v>
      </c>
      <c r="K2117" s="12" t="str">
        <f t="shared" si="167"/>
        <v>No</v>
      </c>
      <c r="L2117" s="12" t="str">
        <f t="shared" si="168"/>
        <v>Overweight</v>
      </c>
      <c r="M2117" s="12" t="str">
        <f t="shared" si="169"/>
        <v>Normal</v>
      </c>
    </row>
    <row r="2118" spans="1:13" x14ac:dyDescent="0.3">
      <c r="A2118" s="8" t="s">
        <v>246</v>
      </c>
      <c r="B2118" s="8">
        <v>25.08</v>
      </c>
      <c r="C2118" s="8">
        <v>5.09</v>
      </c>
      <c r="D2118" s="8" t="s">
        <v>2380</v>
      </c>
      <c r="E2118" s="8" t="s">
        <v>2382</v>
      </c>
      <c r="F2118" s="8" t="s">
        <v>2380</v>
      </c>
      <c r="G2118" s="8">
        <v>1</v>
      </c>
      <c r="H2118" s="8" t="s">
        <v>2380</v>
      </c>
      <c r="I2118" s="12">
        <f t="shared" si="165"/>
        <v>1</v>
      </c>
      <c r="J2118" s="12" t="str">
        <f t="shared" si="166"/>
        <v>No</v>
      </c>
      <c r="K2118" s="12" t="str">
        <f t="shared" si="167"/>
        <v>No</v>
      </c>
      <c r="L2118" s="12" t="str">
        <f t="shared" si="168"/>
        <v>Overweight</v>
      </c>
      <c r="M2118" s="12" t="str">
        <f t="shared" si="169"/>
        <v>Normal</v>
      </c>
    </row>
    <row r="2119" spans="1:13" x14ac:dyDescent="0.3">
      <c r="A2119" s="8" t="s">
        <v>245</v>
      </c>
      <c r="B2119" s="8">
        <v>15.41</v>
      </c>
      <c r="C2119" s="8">
        <v>5.08</v>
      </c>
      <c r="D2119" s="8" t="s">
        <v>2380</v>
      </c>
      <c r="E2119" s="8" t="s">
        <v>2380</v>
      </c>
      <c r="F2119" s="8" t="s">
        <v>2380</v>
      </c>
      <c r="G2119" s="8" t="s">
        <v>2381</v>
      </c>
      <c r="H2119" s="8" t="s">
        <v>2380</v>
      </c>
      <c r="I2119" s="12">
        <f t="shared" si="165"/>
        <v>0</v>
      </c>
      <c r="J2119" s="12" t="str">
        <f t="shared" si="166"/>
        <v>No</v>
      </c>
      <c r="K2119" s="12" t="str">
        <f t="shared" si="167"/>
        <v>No</v>
      </c>
      <c r="L2119" s="12" t="str">
        <f t="shared" si="168"/>
        <v>Underweight</v>
      </c>
      <c r="M2119" s="12" t="str">
        <f t="shared" si="169"/>
        <v>Normal</v>
      </c>
    </row>
    <row r="2120" spans="1:13" x14ac:dyDescent="0.3">
      <c r="A2120" s="8" t="s">
        <v>244</v>
      </c>
      <c r="B2120" s="8">
        <v>23.83</v>
      </c>
      <c r="C2120" s="8">
        <v>5.68</v>
      </c>
      <c r="D2120" s="8" t="s">
        <v>2380</v>
      </c>
      <c r="E2120" s="8" t="s">
        <v>2380</v>
      </c>
      <c r="F2120" s="8" t="s">
        <v>2380</v>
      </c>
      <c r="G2120" s="8" t="s">
        <v>2381</v>
      </c>
      <c r="H2120" s="8" t="s">
        <v>2380</v>
      </c>
      <c r="I2120" s="12">
        <f t="shared" si="165"/>
        <v>0</v>
      </c>
      <c r="J2120" s="12" t="str">
        <f t="shared" si="166"/>
        <v>No</v>
      </c>
      <c r="K2120" s="12" t="str">
        <f t="shared" si="167"/>
        <v>No</v>
      </c>
      <c r="L2120" s="12" t="str">
        <f t="shared" si="168"/>
        <v>Normal Weight</v>
      </c>
      <c r="M2120" s="12" t="str">
        <f t="shared" si="169"/>
        <v>Normal</v>
      </c>
    </row>
    <row r="2121" spans="1:13" x14ac:dyDescent="0.3">
      <c r="A2121" s="8" t="s">
        <v>243</v>
      </c>
      <c r="B2121" s="8">
        <v>36</v>
      </c>
      <c r="C2121" s="8">
        <v>4.66</v>
      </c>
      <c r="D2121" s="8" t="s">
        <v>2380</v>
      </c>
      <c r="E2121" s="8" t="s">
        <v>2382</v>
      </c>
      <c r="F2121" s="8" t="s">
        <v>2380</v>
      </c>
      <c r="G2121" s="8">
        <v>1</v>
      </c>
      <c r="H2121" s="8" t="s">
        <v>2380</v>
      </c>
      <c r="I2121" s="12">
        <f t="shared" si="165"/>
        <v>1</v>
      </c>
      <c r="J2121" s="12" t="str">
        <f t="shared" si="166"/>
        <v>No</v>
      </c>
      <c r="K2121" s="12" t="str">
        <f t="shared" si="167"/>
        <v>No</v>
      </c>
      <c r="L2121" s="12" t="str">
        <f t="shared" si="168"/>
        <v>Obesity</v>
      </c>
      <c r="M2121" s="12" t="str">
        <f t="shared" si="169"/>
        <v>Normal</v>
      </c>
    </row>
    <row r="2122" spans="1:13" x14ac:dyDescent="0.3">
      <c r="A2122" s="8" t="s">
        <v>242</v>
      </c>
      <c r="B2122" s="8">
        <v>28.82</v>
      </c>
      <c r="C2122" s="8">
        <v>5.59</v>
      </c>
      <c r="D2122" s="8" t="s">
        <v>2380</v>
      </c>
      <c r="E2122" s="8" t="s">
        <v>2382</v>
      </c>
      <c r="F2122" s="8" t="s">
        <v>2380</v>
      </c>
      <c r="G2122" s="8">
        <v>1</v>
      </c>
      <c r="H2122" s="8" t="s">
        <v>2380</v>
      </c>
      <c r="I2122" s="12">
        <f t="shared" si="165"/>
        <v>1</v>
      </c>
      <c r="J2122" s="12" t="str">
        <f t="shared" si="166"/>
        <v>No</v>
      </c>
      <c r="K2122" s="12" t="str">
        <f t="shared" si="167"/>
        <v>No</v>
      </c>
      <c r="L2122" s="12" t="str">
        <f t="shared" si="168"/>
        <v>Overweight</v>
      </c>
      <c r="M2122" s="12" t="str">
        <f t="shared" si="169"/>
        <v>Normal</v>
      </c>
    </row>
    <row r="2123" spans="1:13" x14ac:dyDescent="0.3">
      <c r="A2123" s="8" t="s">
        <v>241</v>
      </c>
      <c r="B2123" s="8">
        <v>28.05</v>
      </c>
      <c r="C2123" s="8">
        <v>6.2</v>
      </c>
      <c r="D2123" s="8" t="s">
        <v>2380</v>
      </c>
      <c r="E2123" s="8" t="s">
        <v>2382</v>
      </c>
      <c r="F2123" s="8" t="s">
        <v>2380</v>
      </c>
      <c r="G2123" s="8">
        <v>1</v>
      </c>
      <c r="H2123" s="8" t="s">
        <v>2380</v>
      </c>
      <c r="I2123" s="12">
        <f t="shared" si="165"/>
        <v>1</v>
      </c>
      <c r="J2123" s="12" t="str">
        <f t="shared" si="166"/>
        <v>No</v>
      </c>
      <c r="K2123" s="12" t="str">
        <f t="shared" si="167"/>
        <v>No</v>
      </c>
      <c r="L2123" s="12" t="str">
        <f t="shared" si="168"/>
        <v>Overweight</v>
      </c>
      <c r="M2123" s="12" t="str">
        <f t="shared" si="169"/>
        <v>Prediabetes</v>
      </c>
    </row>
    <row r="2124" spans="1:13" x14ac:dyDescent="0.3">
      <c r="A2124" s="8" t="s">
        <v>240</v>
      </c>
      <c r="B2124" s="8">
        <v>27.1</v>
      </c>
      <c r="C2124" s="8">
        <v>4.45</v>
      </c>
      <c r="D2124" s="8" t="s">
        <v>2380</v>
      </c>
      <c r="E2124" s="8" t="s">
        <v>2382</v>
      </c>
      <c r="F2124" s="8" t="s">
        <v>2380</v>
      </c>
      <c r="G2124" s="8">
        <v>1</v>
      </c>
      <c r="H2124" s="8" t="s">
        <v>2380</v>
      </c>
      <c r="I2124" s="12">
        <f t="shared" si="165"/>
        <v>1</v>
      </c>
      <c r="J2124" s="12" t="str">
        <f t="shared" si="166"/>
        <v>No</v>
      </c>
      <c r="K2124" s="12" t="str">
        <f t="shared" si="167"/>
        <v>No</v>
      </c>
      <c r="L2124" s="12" t="str">
        <f t="shared" si="168"/>
        <v>Overweight</v>
      </c>
      <c r="M2124" s="12" t="str">
        <f t="shared" si="169"/>
        <v>Normal</v>
      </c>
    </row>
    <row r="2125" spans="1:13" x14ac:dyDescent="0.3">
      <c r="A2125" s="8" t="s">
        <v>239</v>
      </c>
      <c r="B2125" s="8">
        <v>24.3</v>
      </c>
      <c r="C2125" s="8">
        <v>6.1</v>
      </c>
      <c r="D2125" s="8" t="s">
        <v>2382</v>
      </c>
      <c r="E2125" s="8" t="s">
        <v>2382</v>
      </c>
      <c r="F2125" s="8" t="s">
        <v>2380</v>
      </c>
      <c r="G2125" s="8">
        <v>1</v>
      </c>
      <c r="H2125" s="8" t="s">
        <v>2380</v>
      </c>
      <c r="I2125" s="12">
        <f t="shared" si="165"/>
        <v>1</v>
      </c>
      <c r="J2125" s="12" t="str">
        <f t="shared" si="166"/>
        <v>No</v>
      </c>
      <c r="K2125" s="12" t="str">
        <f t="shared" si="167"/>
        <v>Yes</v>
      </c>
      <c r="L2125" s="12" t="str">
        <f t="shared" si="168"/>
        <v>Normal Weight</v>
      </c>
      <c r="M2125" s="12" t="str">
        <f t="shared" si="169"/>
        <v>Prediabetes</v>
      </c>
    </row>
    <row r="2126" spans="1:13" x14ac:dyDescent="0.3">
      <c r="A2126" s="8" t="s">
        <v>238</v>
      </c>
      <c r="B2126" s="8">
        <v>30.72</v>
      </c>
      <c r="C2126" s="8">
        <v>6.06</v>
      </c>
      <c r="D2126" s="8" t="s">
        <v>2380</v>
      </c>
      <c r="E2126" s="8" t="s">
        <v>2382</v>
      </c>
      <c r="F2126" s="8" t="s">
        <v>2380</v>
      </c>
      <c r="G2126" s="8">
        <v>1</v>
      </c>
      <c r="H2126" s="8" t="s">
        <v>2380</v>
      </c>
      <c r="I2126" s="12">
        <f t="shared" si="165"/>
        <v>1</v>
      </c>
      <c r="J2126" s="12" t="str">
        <f t="shared" si="166"/>
        <v>No</v>
      </c>
      <c r="K2126" s="12" t="str">
        <f t="shared" si="167"/>
        <v>No</v>
      </c>
      <c r="L2126" s="12" t="str">
        <f t="shared" si="168"/>
        <v>Obesity</v>
      </c>
      <c r="M2126" s="12" t="str">
        <f t="shared" si="169"/>
        <v>Prediabetes</v>
      </c>
    </row>
    <row r="2127" spans="1:13" x14ac:dyDescent="0.3">
      <c r="A2127" s="8" t="s">
        <v>237</v>
      </c>
      <c r="B2127" s="8">
        <v>37.43</v>
      </c>
      <c r="C2127" s="8">
        <v>4.5599999999999996</v>
      </c>
      <c r="D2127" s="8" t="s">
        <v>2380</v>
      </c>
      <c r="E2127" s="8" t="s">
        <v>2380</v>
      </c>
      <c r="F2127" s="8" t="s">
        <v>2383</v>
      </c>
      <c r="G2127" s="8">
        <v>1</v>
      </c>
      <c r="H2127" s="8" t="s">
        <v>2380</v>
      </c>
      <c r="I2127" s="12">
        <f t="shared" si="165"/>
        <v>1</v>
      </c>
      <c r="J2127" s="12" t="str">
        <f t="shared" si="166"/>
        <v>No</v>
      </c>
      <c r="K2127" s="12" t="str">
        <f t="shared" si="167"/>
        <v>No</v>
      </c>
      <c r="L2127" s="12" t="str">
        <f t="shared" si="168"/>
        <v>Obesity</v>
      </c>
      <c r="M2127" s="12" t="str">
        <f t="shared" si="169"/>
        <v>Normal</v>
      </c>
    </row>
    <row r="2128" spans="1:13" x14ac:dyDescent="0.3">
      <c r="A2128" s="8" t="s">
        <v>236</v>
      </c>
      <c r="B2128" s="8">
        <v>25.74</v>
      </c>
      <c r="C2128" s="8">
        <v>6.41</v>
      </c>
      <c r="D2128" s="8" t="s">
        <v>2382</v>
      </c>
      <c r="E2128" s="8" t="s">
        <v>2380</v>
      </c>
      <c r="F2128" s="8" t="s">
        <v>2383</v>
      </c>
      <c r="G2128" s="8">
        <v>1</v>
      </c>
      <c r="H2128" s="8" t="s">
        <v>2380</v>
      </c>
      <c r="I2128" s="12">
        <f t="shared" si="165"/>
        <v>1</v>
      </c>
      <c r="J2128" s="12" t="str">
        <f t="shared" si="166"/>
        <v>No</v>
      </c>
      <c r="K2128" s="12" t="str">
        <f t="shared" si="167"/>
        <v>Yes</v>
      </c>
      <c r="L2128" s="12" t="str">
        <f t="shared" si="168"/>
        <v>Overweight</v>
      </c>
      <c r="M2128" s="12" t="str">
        <f t="shared" si="169"/>
        <v>Prediabetes</v>
      </c>
    </row>
    <row r="2129" spans="1:13" x14ac:dyDescent="0.3">
      <c r="A2129" s="8" t="s">
        <v>235</v>
      </c>
      <c r="B2129" s="8">
        <v>36.575000000000003</v>
      </c>
      <c r="C2129" s="8">
        <v>5.57</v>
      </c>
      <c r="D2129" s="8" t="s">
        <v>2380</v>
      </c>
      <c r="E2129" s="8" t="s">
        <v>2380</v>
      </c>
      <c r="F2129" s="8" t="s">
        <v>2383</v>
      </c>
      <c r="G2129" s="8">
        <v>1</v>
      </c>
      <c r="H2129" s="8" t="s">
        <v>2380</v>
      </c>
      <c r="I2129" s="12">
        <f t="shared" si="165"/>
        <v>1</v>
      </c>
      <c r="J2129" s="12" t="str">
        <f t="shared" si="166"/>
        <v>No</v>
      </c>
      <c r="K2129" s="12" t="str">
        <f t="shared" si="167"/>
        <v>No</v>
      </c>
      <c r="L2129" s="12" t="str">
        <f t="shared" si="168"/>
        <v>Obesity</v>
      </c>
      <c r="M2129" s="12" t="str">
        <f t="shared" si="169"/>
        <v>Normal</v>
      </c>
    </row>
    <row r="2130" spans="1:13" x14ac:dyDescent="0.3">
      <c r="A2130" s="8" t="s">
        <v>234</v>
      </c>
      <c r="B2130" s="8">
        <v>35.15</v>
      </c>
      <c r="C2130" s="8">
        <v>5.47</v>
      </c>
      <c r="D2130" s="8" t="s">
        <v>2380</v>
      </c>
      <c r="E2130" s="8" t="s">
        <v>2380</v>
      </c>
      <c r="F2130" s="8" t="s">
        <v>2383</v>
      </c>
      <c r="G2130" s="8">
        <v>1</v>
      </c>
      <c r="H2130" s="8" t="s">
        <v>2380</v>
      </c>
      <c r="I2130" s="12">
        <f t="shared" si="165"/>
        <v>1</v>
      </c>
      <c r="J2130" s="12" t="str">
        <f t="shared" si="166"/>
        <v>No</v>
      </c>
      <c r="K2130" s="12" t="str">
        <f t="shared" si="167"/>
        <v>No</v>
      </c>
      <c r="L2130" s="12" t="str">
        <f t="shared" si="168"/>
        <v>Obesity</v>
      </c>
      <c r="M2130" s="12" t="str">
        <f t="shared" si="169"/>
        <v>Normal</v>
      </c>
    </row>
    <row r="2131" spans="1:13" x14ac:dyDescent="0.3">
      <c r="A2131" s="8" t="s">
        <v>233</v>
      </c>
      <c r="B2131" s="8">
        <v>32.11</v>
      </c>
      <c r="C2131" s="8">
        <v>4.43</v>
      </c>
      <c r="D2131" s="8" t="s">
        <v>2380</v>
      </c>
      <c r="E2131" s="8" t="s">
        <v>2380</v>
      </c>
      <c r="F2131" s="8" t="s">
        <v>2383</v>
      </c>
      <c r="G2131" s="8">
        <v>1</v>
      </c>
      <c r="H2131" s="8" t="s">
        <v>2380</v>
      </c>
      <c r="I2131" s="12">
        <f t="shared" si="165"/>
        <v>1</v>
      </c>
      <c r="J2131" s="12" t="str">
        <f t="shared" si="166"/>
        <v>No</v>
      </c>
      <c r="K2131" s="12" t="str">
        <f t="shared" si="167"/>
        <v>No</v>
      </c>
      <c r="L2131" s="12" t="str">
        <f t="shared" si="168"/>
        <v>Obesity</v>
      </c>
      <c r="M2131" s="12" t="str">
        <f t="shared" si="169"/>
        <v>Normal</v>
      </c>
    </row>
    <row r="2132" spans="1:13" x14ac:dyDescent="0.3">
      <c r="A2132" s="8" t="s">
        <v>232</v>
      </c>
      <c r="B2132" s="8">
        <v>30.495000000000001</v>
      </c>
      <c r="C2132" s="8">
        <v>4.95</v>
      </c>
      <c r="D2132" s="8" t="s">
        <v>2380</v>
      </c>
      <c r="E2132" s="8" t="s">
        <v>2380</v>
      </c>
      <c r="F2132" s="8" t="s">
        <v>2383</v>
      </c>
      <c r="G2132" s="8">
        <v>1</v>
      </c>
      <c r="H2132" s="8" t="s">
        <v>2380</v>
      </c>
      <c r="I2132" s="12">
        <f t="shared" si="165"/>
        <v>1</v>
      </c>
      <c r="J2132" s="12" t="str">
        <f t="shared" si="166"/>
        <v>No</v>
      </c>
      <c r="K2132" s="12" t="str">
        <f t="shared" si="167"/>
        <v>No</v>
      </c>
      <c r="L2132" s="12" t="str">
        <f t="shared" si="168"/>
        <v>Obesity</v>
      </c>
      <c r="M2132" s="12" t="str">
        <f t="shared" si="169"/>
        <v>Normal</v>
      </c>
    </row>
    <row r="2133" spans="1:13" x14ac:dyDescent="0.3">
      <c r="A2133" s="8" t="s">
        <v>231</v>
      </c>
      <c r="B2133" s="8">
        <v>29.24</v>
      </c>
      <c r="C2133" s="8">
        <v>4.04</v>
      </c>
      <c r="D2133" s="8" t="s">
        <v>2380</v>
      </c>
      <c r="E2133" s="8" t="s">
        <v>2382</v>
      </c>
      <c r="F2133" s="8" t="s">
        <v>2380</v>
      </c>
      <c r="G2133" s="8">
        <v>1</v>
      </c>
      <c r="H2133" s="8" t="s">
        <v>2380</v>
      </c>
      <c r="I2133" s="12">
        <f t="shared" si="165"/>
        <v>1</v>
      </c>
      <c r="J2133" s="12" t="str">
        <f t="shared" si="166"/>
        <v>No</v>
      </c>
      <c r="K2133" s="12" t="str">
        <f t="shared" si="167"/>
        <v>No</v>
      </c>
      <c r="L2133" s="12" t="str">
        <f t="shared" si="168"/>
        <v>Overweight</v>
      </c>
      <c r="M2133" s="12" t="str">
        <f t="shared" si="169"/>
        <v>Normal</v>
      </c>
    </row>
    <row r="2134" spans="1:13" x14ac:dyDescent="0.3">
      <c r="A2134" s="8" t="s">
        <v>230</v>
      </c>
      <c r="B2134" s="8">
        <v>22.515000000000001</v>
      </c>
      <c r="C2134" s="8">
        <v>5.93</v>
      </c>
      <c r="D2134" s="8" t="s">
        <v>2380</v>
      </c>
      <c r="E2134" s="8" t="s">
        <v>2380</v>
      </c>
      <c r="F2134" s="8" t="s">
        <v>2383</v>
      </c>
      <c r="G2134" s="8">
        <v>1</v>
      </c>
      <c r="H2134" s="8" t="s">
        <v>2380</v>
      </c>
      <c r="I2134" s="12">
        <f t="shared" si="165"/>
        <v>1</v>
      </c>
      <c r="J2134" s="12" t="str">
        <f t="shared" si="166"/>
        <v>No</v>
      </c>
      <c r="K2134" s="12" t="str">
        <f t="shared" si="167"/>
        <v>No</v>
      </c>
      <c r="L2134" s="12" t="str">
        <f t="shared" si="168"/>
        <v>Normal Weight</v>
      </c>
      <c r="M2134" s="12" t="str">
        <f t="shared" si="169"/>
        <v>Prediabetes</v>
      </c>
    </row>
    <row r="2135" spans="1:13" x14ac:dyDescent="0.3">
      <c r="A2135" s="8" t="s">
        <v>229</v>
      </c>
      <c r="B2135" s="8">
        <v>15.65</v>
      </c>
      <c r="C2135" s="8">
        <v>4.2300000000000004</v>
      </c>
      <c r="D2135" s="8" t="s">
        <v>2380</v>
      </c>
      <c r="E2135" s="8" t="s">
        <v>2380</v>
      </c>
      <c r="F2135" s="8" t="s">
        <v>2380</v>
      </c>
      <c r="G2135" s="8" t="s">
        <v>2381</v>
      </c>
      <c r="H2135" s="8" t="s">
        <v>2380</v>
      </c>
      <c r="I2135" s="12">
        <f t="shared" si="165"/>
        <v>0</v>
      </c>
      <c r="J2135" s="12" t="str">
        <f t="shared" si="166"/>
        <v>No</v>
      </c>
      <c r="K2135" s="12" t="str">
        <f t="shared" si="167"/>
        <v>No</v>
      </c>
      <c r="L2135" s="12" t="str">
        <f t="shared" si="168"/>
        <v>Underweight</v>
      </c>
      <c r="M2135" s="12" t="str">
        <f t="shared" si="169"/>
        <v>Normal</v>
      </c>
    </row>
    <row r="2136" spans="1:13" x14ac:dyDescent="0.3">
      <c r="A2136" s="8" t="s">
        <v>228</v>
      </c>
      <c r="B2136" s="8">
        <v>27.36</v>
      </c>
      <c r="C2136" s="8">
        <v>5.59</v>
      </c>
      <c r="D2136" s="8" t="s">
        <v>2382</v>
      </c>
      <c r="E2136" s="8" t="s">
        <v>2380</v>
      </c>
      <c r="F2136" s="8" t="s">
        <v>2380</v>
      </c>
      <c r="G2136" s="8" t="s">
        <v>2381</v>
      </c>
      <c r="H2136" s="8" t="s">
        <v>2380</v>
      </c>
      <c r="I2136" s="12">
        <f t="shared" si="165"/>
        <v>0</v>
      </c>
      <c r="J2136" s="12" t="str">
        <f t="shared" si="166"/>
        <v>No</v>
      </c>
      <c r="K2136" s="12" t="str">
        <f t="shared" si="167"/>
        <v>Yes</v>
      </c>
      <c r="L2136" s="12" t="str">
        <f t="shared" si="168"/>
        <v>Overweight</v>
      </c>
      <c r="M2136" s="12" t="str">
        <f t="shared" si="169"/>
        <v>Normal</v>
      </c>
    </row>
    <row r="2137" spans="1:13" x14ac:dyDescent="0.3">
      <c r="A2137" s="8" t="s">
        <v>227</v>
      </c>
      <c r="B2137" s="8">
        <v>22.3</v>
      </c>
      <c r="C2137" s="8">
        <v>4.8899999999999997</v>
      </c>
      <c r="D2137" s="8" t="s">
        <v>2382</v>
      </c>
      <c r="E2137" s="8" t="s">
        <v>2380</v>
      </c>
      <c r="F2137" s="8" t="s">
        <v>2380</v>
      </c>
      <c r="G2137" s="8" t="s">
        <v>2381</v>
      </c>
      <c r="H2137" s="8" t="s">
        <v>2380</v>
      </c>
      <c r="I2137" s="12">
        <f t="shared" si="165"/>
        <v>0</v>
      </c>
      <c r="J2137" s="12" t="str">
        <f t="shared" si="166"/>
        <v>No</v>
      </c>
      <c r="K2137" s="12" t="str">
        <f t="shared" si="167"/>
        <v>Yes</v>
      </c>
      <c r="L2137" s="12" t="str">
        <f t="shared" si="168"/>
        <v>Normal Weight</v>
      </c>
      <c r="M2137" s="12" t="str">
        <f t="shared" si="169"/>
        <v>Normal</v>
      </c>
    </row>
    <row r="2138" spans="1:13" x14ac:dyDescent="0.3">
      <c r="A2138" s="8" t="s">
        <v>226</v>
      </c>
      <c r="B2138" s="8">
        <v>26.03</v>
      </c>
      <c r="C2138" s="8">
        <v>5.81</v>
      </c>
      <c r="D2138" s="8" t="s">
        <v>2382</v>
      </c>
      <c r="E2138" s="8" t="s">
        <v>2380</v>
      </c>
      <c r="F2138" s="8" t="s">
        <v>2380</v>
      </c>
      <c r="G2138" s="8" t="s">
        <v>2381</v>
      </c>
      <c r="H2138" s="8" t="s">
        <v>2380</v>
      </c>
      <c r="I2138" s="12">
        <f t="shared" si="165"/>
        <v>0</v>
      </c>
      <c r="J2138" s="12" t="str">
        <f t="shared" si="166"/>
        <v>No</v>
      </c>
      <c r="K2138" s="12" t="str">
        <f t="shared" si="167"/>
        <v>Yes</v>
      </c>
      <c r="L2138" s="12" t="str">
        <f t="shared" si="168"/>
        <v>Overweight</v>
      </c>
      <c r="M2138" s="12" t="str">
        <f t="shared" si="169"/>
        <v>Prediabetes</v>
      </c>
    </row>
    <row r="2139" spans="1:13" x14ac:dyDescent="0.3">
      <c r="A2139" s="8" t="s">
        <v>225</v>
      </c>
      <c r="B2139" s="8">
        <v>27.74</v>
      </c>
      <c r="C2139" s="8">
        <v>4.29</v>
      </c>
      <c r="D2139" s="8" t="s">
        <v>2380</v>
      </c>
      <c r="E2139" s="8" t="s">
        <v>2382</v>
      </c>
      <c r="F2139" s="8" t="s">
        <v>2380</v>
      </c>
      <c r="G2139" s="8">
        <v>1</v>
      </c>
      <c r="H2139" s="8" t="s">
        <v>2380</v>
      </c>
      <c r="I2139" s="12">
        <f t="shared" si="165"/>
        <v>1</v>
      </c>
      <c r="J2139" s="12" t="str">
        <f t="shared" si="166"/>
        <v>No</v>
      </c>
      <c r="K2139" s="12" t="str">
        <f t="shared" si="167"/>
        <v>No</v>
      </c>
      <c r="L2139" s="12" t="str">
        <f t="shared" si="168"/>
        <v>Overweight</v>
      </c>
      <c r="M2139" s="12" t="str">
        <f t="shared" si="169"/>
        <v>Normal</v>
      </c>
    </row>
    <row r="2140" spans="1:13" x14ac:dyDescent="0.3">
      <c r="A2140" s="8" t="s">
        <v>224</v>
      </c>
      <c r="B2140" s="8">
        <v>32.11</v>
      </c>
      <c r="C2140" s="8">
        <v>4.03</v>
      </c>
      <c r="D2140" s="8" t="s">
        <v>2382</v>
      </c>
      <c r="E2140" s="8" t="s">
        <v>2382</v>
      </c>
      <c r="F2140" s="8" t="s">
        <v>2380</v>
      </c>
      <c r="G2140" s="8">
        <v>2</v>
      </c>
      <c r="H2140" s="8" t="s">
        <v>2380</v>
      </c>
      <c r="I2140" s="12">
        <f t="shared" si="165"/>
        <v>2</v>
      </c>
      <c r="J2140" s="12" t="str">
        <f t="shared" si="166"/>
        <v>No</v>
      </c>
      <c r="K2140" s="12" t="str">
        <f t="shared" si="167"/>
        <v>Yes</v>
      </c>
      <c r="L2140" s="12" t="str">
        <f t="shared" si="168"/>
        <v>Obesity</v>
      </c>
      <c r="M2140" s="12" t="str">
        <f t="shared" si="169"/>
        <v>Normal</v>
      </c>
    </row>
    <row r="2141" spans="1:13" x14ac:dyDescent="0.3">
      <c r="A2141" s="8" t="s">
        <v>223</v>
      </c>
      <c r="B2141" s="8">
        <v>25.175000000000001</v>
      </c>
      <c r="C2141" s="8">
        <v>6.29</v>
      </c>
      <c r="D2141" s="8" t="s">
        <v>2382</v>
      </c>
      <c r="E2141" s="8" t="s">
        <v>2382</v>
      </c>
      <c r="F2141" s="8" t="s">
        <v>2380</v>
      </c>
      <c r="G2141" s="8">
        <v>2</v>
      </c>
      <c r="H2141" s="8" t="s">
        <v>2380</v>
      </c>
      <c r="I2141" s="12">
        <f t="shared" si="165"/>
        <v>2</v>
      </c>
      <c r="J2141" s="12" t="str">
        <f t="shared" si="166"/>
        <v>No</v>
      </c>
      <c r="K2141" s="12" t="str">
        <f t="shared" si="167"/>
        <v>Yes</v>
      </c>
      <c r="L2141" s="12" t="str">
        <f t="shared" si="168"/>
        <v>Overweight</v>
      </c>
      <c r="M2141" s="12" t="str">
        <f t="shared" si="169"/>
        <v>Prediabetes</v>
      </c>
    </row>
    <row r="2142" spans="1:13" x14ac:dyDescent="0.3">
      <c r="A2142" s="8" t="s">
        <v>222</v>
      </c>
      <c r="B2142" s="8">
        <v>39.49</v>
      </c>
      <c r="C2142" s="8">
        <v>4.4800000000000004</v>
      </c>
      <c r="D2142" s="8" t="s">
        <v>2382</v>
      </c>
      <c r="E2142" s="8" t="s">
        <v>2380</v>
      </c>
      <c r="F2142" s="8" t="s">
        <v>2380</v>
      </c>
      <c r="G2142" s="8" t="s">
        <v>2381</v>
      </c>
      <c r="H2142" s="8" t="s">
        <v>2380</v>
      </c>
      <c r="I2142" s="12">
        <f t="shared" si="165"/>
        <v>0</v>
      </c>
      <c r="J2142" s="12" t="str">
        <f t="shared" si="166"/>
        <v>No</v>
      </c>
      <c r="K2142" s="12" t="str">
        <f t="shared" si="167"/>
        <v>Yes</v>
      </c>
      <c r="L2142" s="12" t="str">
        <f t="shared" si="168"/>
        <v>Obesity</v>
      </c>
      <c r="M2142" s="12" t="str">
        <f t="shared" si="169"/>
        <v>Normal</v>
      </c>
    </row>
    <row r="2143" spans="1:13" x14ac:dyDescent="0.3">
      <c r="A2143" s="8" t="s">
        <v>221</v>
      </c>
      <c r="B2143" s="8">
        <v>34.869999999999997</v>
      </c>
      <c r="C2143" s="8">
        <v>5.51</v>
      </c>
      <c r="D2143" s="8" t="s">
        <v>2382</v>
      </c>
      <c r="E2143" s="8" t="s">
        <v>2380</v>
      </c>
      <c r="F2143" s="8" t="s">
        <v>2380</v>
      </c>
      <c r="G2143" s="8" t="s">
        <v>2381</v>
      </c>
      <c r="H2143" s="8" t="s">
        <v>2380</v>
      </c>
      <c r="I2143" s="12">
        <f t="shared" si="165"/>
        <v>0</v>
      </c>
      <c r="J2143" s="12" t="str">
        <f t="shared" si="166"/>
        <v>No</v>
      </c>
      <c r="K2143" s="12" t="str">
        <f t="shared" si="167"/>
        <v>Yes</v>
      </c>
      <c r="L2143" s="12" t="str">
        <f t="shared" si="168"/>
        <v>Obesity</v>
      </c>
      <c r="M2143" s="12" t="str">
        <f t="shared" si="169"/>
        <v>Normal</v>
      </c>
    </row>
    <row r="2144" spans="1:13" x14ac:dyDescent="0.3">
      <c r="A2144" s="8" t="s">
        <v>220</v>
      </c>
      <c r="B2144" s="8">
        <v>34.6</v>
      </c>
      <c r="C2144" s="8">
        <v>4.5</v>
      </c>
      <c r="D2144" s="8" t="s">
        <v>2382</v>
      </c>
      <c r="E2144" s="8" t="s">
        <v>2380</v>
      </c>
      <c r="F2144" s="8" t="s">
        <v>2380</v>
      </c>
      <c r="G2144" s="8" t="s">
        <v>2381</v>
      </c>
      <c r="H2144" s="8" t="s">
        <v>2380</v>
      </c>
      <c r="I2144" s="12">
        <f t="shared" si="165"/>
        <v>0</v>
      </c>
      <c r="J2144" s="12" t="str">
        <f t="shared" si="166"/>
        <v>No</v>
      </c>
      <c r="K2144" s="12" t="str">
        <f t="shared" si="167"/>
        <v>Yes</v>
      </c>
      <c r="L2144" s="12" t="str">
        <f t="shared" si="168"/>
        <v>Obesity</v>
      </c>
      <c r="M2144" s="12" t="str">
        <f t="shared" si="169"/>
        <v>Normal</v>
      </c>
    </row>
    <row r="2145" spans="1:13" x14ac:dyDescent="0.3">
      <c r="A2145" s="8" t="s">
        <v>219</v>
      </c>
      <c r="B2145" s="8">
        <v>25.8</v>
      </c>
      <c r="C2145" s="8">
        <v>6.29</v>
      </c>
      <c r="D2145" s="8" t="s">
        <v>2382</v>
      </c>
      <c r="E2145" s="8" t="s">
        <v>2380</v>
      </c>
      <c r="F2145" s="8" t="s">
        <v>2380</v>
      </c>
      <c r="G2145" s="8" t="s">
        <v>2381</v>
      </c>
      <c r="H2145" s="8" t="s">
        <v>2380</v>
      </c>
      <c r="I2145" s="12">
        <f t="shared" si="165"/>
        <v>0</v>
      </c>
      <c r="J2145" s="12" t="str">
        <f t="shared" si="166"/>
        <v>No</v>
      </c>
      <c r="K2145" s="12" t="str">
        <f t="shared" si="167"/>
        <v>Yes</v>
      </c>
      <c r="L2145" s="12" t="str">
        <f t="shared" si="168"/>
        <v>Overweight</v>
      </c>
      <c r="M2145" s="12" t="str">
        <f t="shared" si="169"/>
        <v>Prediabetes</v>
      </c>
    </row>
    <row r="2146" spans="1:13" x14ac:dyDescent="0.3">
      <c r="A2146" s="8" t="s">
        <v>218</v>
      </c>
      <c r="B2146" s="8">
        <v>35.86</v>
      </c>
      <c r="C2146" s="8">
        <v>4.33</v>
      </c>
      <c r="D2146" s="8" t="s">
        <v>2380</v>
      </c>
      <c r="E2146" s="8" t="s">
        <v>2380</v>
      </c>
      <c r="F2146" s="8" t="s">
        <v>2380</v>
      </c>
      <c r="G2146" s="8">
        <v>1</v>
      </c>
      <c r="H2146" s="8" t="s">
        <v>2380</v>
      </c>
      <c r="I2146" s="12">
        <f t="shared" si="165"/>
        <v>1</v>
      </c>
      <c r="J2146" s="12" t="str">
        <f t="shared" si="166"/>
        <v>No</v>
      </c>
      <c r="K2146" s="12" t="str">
        <f t="shared" si="167"/>
        <v>No</v>
      </c>
      <c r="L2146" s="12" t="str">
        <f t="shared" si="168"/>
        <v>Obesity</v>
      </c>
      <c r="M2146" s="12" t="str">
        <f t="shared" si="169"/>
        <v>Normal</v>
      </c>
    </row>
    <row r="2147" spans="1:13" x14ac:dyDescent="0.3">
      <c r="A2147" s="8" t="s">
        <v>217</v>
      </c>
      <c r="B2147" s="8">
        <v>40.47</v>
      </c>
      <c r="C2147" s="8">
        <v>11.15</v>
      </c>
      <c r="D2147" s="8" t="s">
        <v>2380</v>
      </c>
      <c r="E2147" s="8" t="s">
        <v>2380</v>
      </c>
      <c r="F2147" s="8" t="s">
        <v>2380</v>
      </c>
      <c r="G2147" s="8" t="s">
        <v>2381</v>
      </c>
      <c r="H2147" s="8" t="s">
        <v>2380</v>
      </c>
      <c r="I2147" s="12">
        <f t="shared" si="165"/>
        <v>0</v>
      </c>
      <c r="J2147" s="12" t="str">
        <f t="shared" si="166"/>
        <v>No</v>
      </c>
      <c r="K2147" s="12" t="str">
        <f t="shared" si="167"/>
        <v>No</v>
      </c>
      <c r="L2147" s="12" t="str">
        <f t="shared" si="168"/>
        <v>Obesity</v>
      </c>
      <c r="M2147" s="12" t="str">
        <f t="shared" si="169"/>
        <v>Diabetes</v>
      </c>
    </row>
    <row r="2148" spans="1:13" x14ac:dyDescent="0.3">
      <c r="A2148" s="8" t="s">
        <v>216</v>
      </c>
      <c r="B2148" s="8">
        <v>32.01</v>
      </c>
      <c r="C2148" s="8">
        <v>6.45</v>
      </c>
      <c r="D2148" s="8" t="s">
        <v>2380</v>
      </c>
      <c r="E2148" s="8" t="s">
        <v>2380</v>
      </c>
      <c r="F2148" s="8" t="s">
        <v>2380</v>
      </c>
      <c r="G2148" s="8">
        <v>1</v>
      </c>
      <c r="H2148" s="8" t="s">
        <v>2380</v>
      </c>
      <c r="I2148" s="12">
        <f t="shared" si="165"/>
        <v>1</v>
      </c>
      <c r="J2148" s="12" t="str">
        <f t="shared" si="166"/>
        <v>No</v>
      </c>
      <c r="K2148" s="12" t="str">
        <f t="shared" si="167"/>
        <v>No</v>
      </c>
      <c r="L2148" s="12" t="str">
        <f t="shared" si="168"/>
        <v>Obesity</v>
      </c>
      <c r="M2148" s="12" t="str">
        <f t="shared" si="169"/>
        <v>Prediabetes</v>
      </c>
    </row>
    <row r="2149" spans="1:13" x14ac:dyDescent="0.3">
      <c r="A2149" s="8" t="s">
        <v>215</v>
      </c>
      <c r="B2149" s="8">
        <v>33</v>
      </c>
      <c r="C2149" s="8">
        <v>9.27</v>
      </c>
      <c r="D2149" s="8" t="s">
        <v>2380</v>
      </c>
      <c r="E2149" s="8" t="s">
        <v>2380</v>
      </c>
      <c r="F2149" s="8" t="s">
        <v>2380</v>
      </c>
      <c r="G2149" s="8" t="s">
        <v>2381</v>
      </c>
      <c r="H2149" s="8" t="s">
        <v>2380</v>
      </c>
      <c r="I2149" s="12">
        <f t="shared" si="165"/>
        <v>0</v>
      </c>
      <c r="J2149" s="12" t="str">
        <f t="shared" si="166"/>
        <v>No</v>
      </c>
      <c r="K2149" s="12" t="str">
        <f t="shared" si="167"/>
        <v>No</v>
      </c>
      <c r="L2149" s="12" t="str">
        <f t="shared" si="168"/>
        <v>Obesity</v>
      </c>
      <c r="M2149" s="12" t="str">
        <f t="shared" si="169"/>
        <v>Diabetes</v>
      </c>
    </row>
    <row r="2150" spans="1:13" x14ac:dyDescent="0.3">
      <c r="A2150" s="8" t="s">
        <v>214</v>
      </c>
      <c r="B2150" s="8">
        <v>29.3</v>
      </c>
      <c r="C2150" s="8">
        <v>6.15</v>
      </c>
      <c r="D2150" s="8" t="s">
        <v>2380</v>
      </c>
      <c r="E2150" s="8" t="s">
        <v>2380</v>
      </c>
      <c r="F2150" s="8" t="s">
        <v>2380</v>
      </c>
      <c r="G2150" s="8">
        <v>1</v>
      </c>
      <c r="H2150" s="8" t="s">
        <v>2380</v>
      </c>
      <c r="I2150" s="12">
        <f t="shared" si="165"/>
        <v>1</v>
      </c>
      <c r="J2150" s="12" t="str">
        <f t="shared" si="166"/>
        <v>No</v>
      </c>
      <c r="K2150" s="12" t="str">
        <f t="shared" si="167"/>
        <v>No</v>
      </c>
      <c r="L2150" s="12" t="str">
        <f t="shared" si="168"/>
        <v>Overweight</v>
      </c>
      <c r="M2150" s="12" t="str">
        <f t="shared" si="169"/>
        <v>Prediabetes</v>
      </c>
    </row>
    <row r="2151" spans="1:13" x14ac:dyDescent="0.3">
      <c r="A2151" s="8" t="s">
        <v>213</v>
      </c>
      <c r="B2151" s="8">
        <v>25.8</v>
      </c>
      <c r="C2151" s="8">
        <v>4.13</v>
      </c>
      <c r="D2151" s="8" t="s">
        <v>2380</v>
      </c>
      <c r="E2151" s="8" t="s">
        <v>2380</v>
      </c>
      <c r="F2151" s="8" t="s">
        <v>2380</v>
      </c>
      <c r="G2151" s="8">
        <v>1</v>
      </c>
      <c r="H2151" s="8" t="s">
        <v>2380</v>
      </c>
      <c r="I2151" s="12">
        <f t="shared" si="165"/>
        <v>1</v>
      </c>
      <c r="J2151" s="12" t="str">
        <f t="shared" si="166"/>
        <v>No</v>
      </c>
      <c r="K2151" s="12" t="str">
        <f t="shared" si="167"/>
        <v>No</v>
      </c>
      <c r="L2151" s="12" t="str">
        <f t="shared" si="168"/>
        <v>Overweight</v>
      </c>
      <c r="M2151" s="12" t="str">
        <f t="shared" si="169"/>
        <v>Normal</v>
      </c>
    </row>
    <row r="2152" spans="1:13" x14ac:dyDescent="0.3">
      <c r="A2152" s="8" t="s">
        <v>212</v>
      </c>
      <c r="B2152" s="8">
        <v>23.4</v>
      </c>
      <c r="C2152" s="8">
        <v>4.24</v>
      </c>
      <c r="D2152" s="8" t="s">
        <v>2380</v>
      </c>
      <c r="E2152" s="8" t="s">
        <v>2380</v>
      </c>
      <c r="F2152" s="8" t="s">
        <v>2380</v>
      </c>
      <c r="G2152" s="8">
        <v>1</v>
      </c>
      <c r="H2152" s="8" t="s">
        <v>2380</v>
      </c>
      <c r="I2152" s="12">
        <f t="shared" si="165"/>
        <v>1</v>
      </c>
      <c r="J2152" s="12" t="str">
        <f t="shared" si="166"/>
        <v>No</v>
      </c>
      <c r="K2152" s="12" t="str">
        <f t="shared" si="167"/>
        <v>No</v>
      </c>
      <c r="L2152" s="12" t="str">
        <f t="shared" si="168"/>
        <v>Normal Weight</v>
      </c>
      <c r="M2152" s="12" t="str">
        <f t="shared" si="169"/>
        <v>Normal</v>
      </c>
    </row>
    <row r="2153" spans="1:13" x14ac:dyDescent="0.3">
      <c r="A2153" s="8" t="s">
        <v>211</v>
      </c>
      <c r="B2153" s="8">
        <v>27.93</v>
      </c>
      <c r="C2153" s="8">
        <v>9.8800000000000008</v>
      </c>
      <c r="D2153" s="8" t="s">
        <v>2380</v>
      </c>
      <c r="E2153" s="8" t="s">
        <v>2380</v>
      </c>
      <c r="F2153" s="8" t="s">
        <v>2380</v>
      </c>
      <c r="G2153" s="8" t="s">
        <v>2381</v>
      </c>
      <c r="H2153" s="8" t="s">
        <v>2380</v>
      </c>
      <c r="I2153" s="12">
        <f t="shared" si="165"/>
        <v>0</v>
      </c>
      <c r="J2153" s="12" t="str">
        <f t="shared" si="166"/>
        <v>No</v>
      </c>
      <c r="K2153" s="12" t="str">
        <f t="shared" si="167"/>
        <v>No</v>
      </c>
      <c r="L2153" s="12" t="str">
        <f t="shared" si="168"/>
        <v>Overweight</v>
      </c>
      <c r="M2153" s="12" t="str">
        <f t="shared" si="169"/>
        <v>Diabetes</v>
      </c>
    </row>
    <row r="2154" spans="1:13" x14ac:dyDescent="0.3">
      <c r="A2154" s="8" t="s">
        <v>210</v>
      </c>
      <c r="B2154" s="8">
        <v>22</v>
      </c>
      <c r="C2154" s="8">
        <v>9.5</v>
      </c>
      <c r="D2154" s="8" t="s">
        <v>2380</v>
      </c>
      <c r="E2154" s="8" t="s">
        <v>2380</v>
      </c>
      <c r="F2154" s="8" t="s">
        <v>2380</v>
      </c>
      <c r="G2154" s="8" t="s">
        <v>2381</v>
      </c>
      <c r="H2154" s="8" t="s">
        <v>2380</v>
      </c>
      <c r="I2154" s="12">
        <f t="shared" si="165"/>
        <v>0</v>
      </c>
      <c r="J2154" s="12" t="str">
        <f t="shared" si="166"/>
        <v>No</v>
      </c>
      <c r="K2154" s="12" t="str">
        <f t="shared" si="167"/>
        <v>No</v>
      </c>
      <c r="L2154" s="12" t="str">
        <f t="shared" si="168"/>
        <v>Normal Weight</v>
      </c>
      <c r="M2154" s="12" t="str">
        <f t="shared" si="169"/>
        <v>Diabetes</v>
      </c>
    </row>
    <row r="2155" spans="1:13" x14ac:dyDescent="0.3">
      <c r="A2155" s="8" t="s">
        <v>209</v>
      </c>
      <c r="B2155" s="8">
        <v>36.86</v>
      </c>
      <c r="C2155" s="8">
        <v>4.97</v>
      </c>
      <c r="D2155" s="8" t="s">
        <v>2382</v>
      </c>
      <c r="E2155" s="8" t="s">
        <v>2380</v>
      </c>
      <c r="F2155" s="8" t="s">
        <v>2380</v>
      </c>
      <c r="G2155" s="8" t="s">
        <v>2381</v>
      </c>
      <c r="H2155" s="8" t="s">
        <v>2380</v>
      </c>
      <c r="I2155" s="12">
        <f t="shared" si="165"/>
        <v>0</v>
      </c>
      <c r="J2155" s="12" t="str">
        <f t="shared" si="166"/>
        <v>No</v>
      </c>
      <c r="K2155" s="12" t="str">
        <f t="shared" si="167"/>
        <v>Yes</v>
      </c>
      <c r="L2155" s="12" t="str">
        <f t="shared" si="168"/>
        <v>Obesity</v>
      </c>
      <c r="M2155" s="12" t="str">
        <f t="shared" si="169"/>
        <v>Normal</v>
      </c>
    </row>
    <row r="2156" spans="1:13" x14ac:dyDescent="0.3">
      <c r="A2156" s="8" t="s">
        <v>208</v>
      </c>
      <c r="B2156" s="8">
        <v>31.254999999999999</v>
      </c>
      <c r="C2156" s="8">
        <v>5.49</v>
      </c>
      <c r="D2156" s="8" t="s">
        <v>2382</v>
      </c>
      <c r="E2156" s="8" t="s">
        <v>2380</v>
      </c>
      <c r="F2156" s="8" t="s">
        <v>2380</v>
      </c>
      <c r="G2156" s="8" t="s">
        <v>2381</v>
      </c>
      <c r="H2156" s="8" t="s">
        <v>2380</v>
      </c>
      <c r="I2156" s="12">
        <f t="shared" si="165"/>
        <v>0</v>
      </c>
      <c r="J2156" s="12" t="str">
        <f t="shared" si="166"/>
        <v>No</v>
      </c>
      <c r="K2156" s="12" t="str">
        <f t="shared" si="167"/>
        <v>Yes</v>
      </c>
      <c r="L2156" s="12" t="str">
        <f t="shared" si="168"/>
        <v>Obesity</v>
      </c>
      <c r="M2156" s="12" t="str">
        <f t="shared" si="169"/>
        <v>Normal</v>
      </c>
    </row>
    <row r="2157" spans="1:13" x14ac:dyDescent="0.3">
      <c r="A2157" s="8" t="s">
        <v>207</v>
      </c>
      <c r="B2157" s="8">
        <v>23.06</v>
      </c>
      <c r="C2157" s="8">
        <v>4.47</v>
      </c>
      <c r="D2157" s="8" t="s">
        <v>2380</v>
      </c>
      <c r="E2157" s="8" t="s">
        <v>2380</v>
      </c>
      <c r="F2157" s="8" t="s">
        <v>2380</v>
      </c>
      <c r="G2157" s="8" t="s">
        <v>2381</v>
      </c>
      <c r="H2157" s="8" t="s">
        <v>2380</v>
      </c>
      <c r="I2157" s="12">
        <f t="shared" si="165"/>
        <v>0</v>
      </c>
      <c r="J2157" s="12" t="str">
        <f t="shared" si="166"/>
        <v>No</v>
      </c>
      <c r="K2157" s="12" t="str">
        <f t="shared" si="167"/>
        <v>No</v>
      </c>
      <c r="L2157" s="12" t="str">
        <f t="shared" si="168"/>
        <v>Normal Weight</v>
      </c>
      <c r="M2157" s="12" t="str">
        <f t="shared" si="169"/>
        <v>Normal</v>
      </c>
    </row>
    <row r="2158" spans="1:13" x14ac:dyDescent="0.3">
      <c r="A2158" s="8" t="s">
        <v>206</v>
      </c>
      <c r="B2158" s="8">
        <v>28.975000000000001</v>
      </c>
      <c r="C2158" s="8">
        <v>4.34</v>
      </c>
      <c r="D2158" s="8" t="s">
        <v>2382</v>
      </c>
      <c r="E2158" s="8" t="s">
        <v>2380</v>
      </c>
      <c r="F2158" s="8" t="s">
        <v>2380</v>
      </c>
      <c r="G2158" s="8" t="s">
        <v>2381</v>
      </c>
      <c r="H2158" s="8" t="s">
        <v>2380</v>
      </c>
      <c r="I2158" s="12">
        <f t="shared" si="165"/>
        <v>0</v>
      </c>
      <c r="J2158" s="12" t="str">
        <f t="shared" si="166"/>
        <v>No</v>
      </c>
      <c r="K2158" s="12" t="str">
        <f t="shared" si="167"/>
        <v>Yes</v>
      </c>
      <c r="L2158" s="12" t="str">
        <f t="shared" si="168"/>
        <v>Overweight</v>
      </c>
      <c r="M2158" s="12" t="str">
        <f t="shared" si="169"/>
        <v>Normal</v>
      </c>
    </row>
    <row r="2159" spans="1:13" x14ac:dyDescent="0.3">
      <c r="A2159" s="8" t="s">
        <v>205</v>
      </c>
      <c r="B2159" s="8">
        <v>33.299999999999997</v>
      </c>
      <c r="C2159" s="8">
        <v>9.49</v>
      </c>
      <c r="D2159" s="8" t="s">
        <v>2380</v>
      </c>
      <c r="E2159" s="8" t="s">
        <v>2380</v>
      </c>
      <c r="F2159" s="8" t="s">
        <v>2380</v>
      </c>
      <c r="G2159" s="8" t="s">
        <v>2381</v>
      </c>
      <c r="H2159" s="8" t="s">
        <v>2380</v>
      </c>
      <c r="I2159" s="12">
        <f t="shared" si="165"/>
        <v>0</v>
      </c>
      <c r="J2159" s="12" t="str">
        <f t="shared" si="166"/>
        <v>No</v>
      </c>
      <c r="K2159" s="12" t="str">
        <f t="shared" si="167"/>
        <v>No</v>
      </c>
      <c r="L2159" s="12" t="str">
        <f t="shared" si="168"/>
        <v>Obesity</v>
      </c>
      <c r="M2159" s="12" t="str">
        <f t="shared" si="169"/>
        <v>Diabetes</v>
      </c>
    </row>
    <row r="2160" spans="1:13" x14ac:dyDescent="0.3">
      <c r="A2160" s="8" t="s">
        <v>204</v>
      </c>
      <c r="B2160" s="8">
        <v>33</v>
      </c>
      <c r="C2160" s="8">
        <v>10.16</v>
      </c>
      <c r="D2160" s="8" t="s">
        <v>2380</v>
      </c>
      <c r="E2160" s="8" t="s">
        <v>2380</v>
      </c>
      <c r="F2160" s="8" t="s">
        <v>2380</v>
      </c>
      <c r="G2160" s="8" t="s">
        <v>2381</v>
      </c>
      <c r="H2160" s="8" t="s">
        <v>2380</v>
      </c>
      <c r="I2160" s="12">
        <f t="shared" si="165"/>
        <v>0</v>
      </c>
      <c r="J2160" s="12" t="str">
        <f t="shared" si="166"/>
        <v>No</v>
      </c>
      <c r="K2160" s="12" t="str">
        <f t="shared" si="167"/>
        <v>No</v>
      </c>
      <c r="L2160" s="12" t="str">
        <f t="shared" si="168"/>
        <v>Obesity</v>
      </c>
      <c r="M2160" s="12" t="str">
        <f t="shared" si="169"/>
        <v>Diabetes</v>
      </c>
    </row>
    <row r="2161" spans="1:13" x14ac:dyDescent="0.3">
      <c r="A2161" s="8" t="s">
        <v>203</v>
      </c>
      <c r="B2161" s="8">
        <v>31.46</v>
      </c>
      <c r="C2161" s="8">
        <v>11.19</v>
      </c>
      <c r="D2161" s="8" t="s">
        <v>2380</v>
      </c>
      <c r="E2161" s="8" t="s">
        <v>2380</v>
      </c>
      <c r="F2161" s="8" t="s">
        <v>2380</v>
      </c>
      <c r="G2161" s="8" t="s">
        <v>2381</v>
      </c>
      <c r="H2161" s="8" t="s">
        <v>2380</v>
      </c>
      <c r="I2161" s="12">
        <f t="shared" si="165"/>
        <v>0</v>
      </c>
      <c r="J2161" s="12" t="str">
        <f t="shared" si="166"/>
        <v>No</v>
      </c>
      <c r="K2161" s="12" t="str">
        <f t="shared" si="167"/>
        <v>No</v>
      </c>
      <c r="L2161" s="12" t="str">
        <f t="shared" si="168"/>
        <v>Obesity</v>
      </c>
      <c r="M2161" s="12" t="str">
        <f t="shared" si="169"/>
        <v>Diabetes</v>
      </c>
    </row>
    <row r="2162" spans="1:13" x14ac:dyDescent="0.3">
      <c r="A2162" s="8" t="s">
        <v>202</v>
      </c>
      <c r="B2162" s="8">
        <v>29.6</v>
      </c>
      <c r="C2162" s="8">
        <v>11.03</v>
      </c>
      <c r="D2162" s="8" t="s">
        <v>2380</v>
      </c>
      <c r="E2162" s="8" t="s">
        <v>2380</v>
      </c>
      <c r="F2162" s="8" t="s">
        <v>2380</v>
      </c>
      <c r="G2162" s="8" t="s">
        <v>2381</v>
      </c>
      <c r="H2162" s="8" t="s">
        <v>2380</v>
      </c>
      <c r="I2162" s="12">
        <f t="shared" si="165"/>
        <v>0</v>
      </c>
      <c r="J2162" s="12" t="str">
        <f t="shared" si="166"/>
        <v>No</v>
      </c>
      <c r="K2162" s="12" t="str">
        <f t="shared" si="167"/>
        <v>No</v>
      </c>
      <c r="L2162" s="12" t="str">
        <f t="shared" si="168"/>
        <v>Overweight</v>
      </c>
      <c r="M2162" s="12" t="str">
        <f t="shared" si="169"/>
        <v>Diabetes</v>
      </c>
    </row>
    <row r="2163" spans="1:13" x14ac:dyDescent="0.3">
      <c r="A2163" s="8" t="s">
        <v>201</v>
      </c>
      <c r="B2163" s="8">
        <v>22.05</v>
      </c>
      <c r="C2163" s="8">
        <v>4.43</v>
      </c>
      <c r="D2163" s="8" t="s">
        <v>2382</v>
      </c>
      <c r="E2163" s="8" t="s">
        <v>2380</v>
      </c>
      <c r="F2163" s="8" t="s">
        <v>2380</v>
      </c>
      <c r="G2163" s="8" t="s">
        <v>2381</v>
      </c>
      <c r="H2163" s="8" t="s">
        <v>2380</v>
      </c>
      <c r="I2163" s="12">
        <f t="shared" si="165"/>
        <v>0</v>
      </c>
      <c r="J2163" s="12" t="str">
        <f t="shared" si="166"/>
        <v>No</v>
      </c>
      <c r="K2163" s="12" t="str">
        <f t="shared" si="167"/>
        <v>Yes</v>
      </c>
      <c r="L2163" s="12" t="str">
        <f t="shared" si="168"/>
        <v>Normal Weight</v>
      </c>
      <c r="M2163" s="12" t="str">
        <f t="shared" si="169"/>
        <v>Normal</v>
      </c>
    </row>
    <row r="2164" spans="1:13" x14ac:dyDescent="0.3">
      <c r="A2164" s="8" t="s">
        <v>199</v>
      </c>
      <c r="B2164" s="8">
        <v>27.06</v>
      </c>
      <c r="C2164" s="8">
        <v>6.14</v>
      </c>
      <c r="D2164" s="8" t="s">
        <v>2380</v>
      </c>
      <c r="E2164" s="8" t="s">
        <v>2382</v>
      </c>
      <c r="F2164" s="8" t="s">
        <v>2380</v>
      </c>
      <c r="G2164" s="8">
        <v>1</v>
      </c>
      <c r="H2164" s="8" t="s">
        <v>2380</v>
      </c>
      <c r="I2164" s="12">
        <f t="shared" si="165"/>
        <v>1</v>
      </c>
      <c r="J2164" s="12" t="str">
        <f t="shared" si="166"/>
        <v>No</v>
      </c>
      <c r="K2164" s="12" t="str">
        <f t="shared" si="167"/>
        <v>No</v>
      </c>
      <c r="L2164" s="12" t="str">
        <f t="shared" si="168"/>
        <v>Overweight</v>
      </c>
      <c r="M2164" s="12" t="str">
        <f t="shared" si="169"/>
        <v>Prediabetes</v>
      </c>
    </row>
    <row r="2165" spans="1:13" x14ac:dyDescent="0.3">
      <c r="A2165" s="8" t="s">
        <v>198</v>
      </c>
      <c r="B2165" s="8">
        <v>20.49</v>
      </c>
      <c r="C2165" s="8">
        <v>4.87</v>
      </c>
      <c r="D2165" s="8" t="s">
        <v>2380</v>
      </c>
      <c r="E2165" s="8" t="s">
        <v>2380</v>
      </c>
      <c r="F2165" s="8" t="s">
        <v>2380</v>
      </c>
      <c r="G2165" s="8" t="s">
        <v>2381</v>
      </c>
      <c r="H2165" s="8" t="s">
        <v>2380</v>
      </c>
      <c r="I2165" s="12">
        <f t="shared" si="165"/>
        <v>0</v>
      </c>
      <c r="J2165" s="12" t="str">
        <f t="shared" si="166"/>
        <v>No</v>
      </c>
      <c r="K2165" s="12" t="str">
        <f t="shared" si="167"/>
        <v>No</v>
      </c>
      <c r="L2165" s="12" t="str">
        <f t="shared" si="168"/>
        <v>Normal Weight</v>
      </c>
      <c r="M2165" s="12" t="str">
        <f t="shared" si="169"/>
        <v>Normal</v>
      </c>
    </row>
    <row r="2166" spans="1:13" x14ac:dyDescent="0.3">
      <c r="A2166" s="8" t="s">
        <v>197</v>
      </c>
      <c r="B2166" s="8">
        <v>28.4</v>
      </c>
      <c r="C2166" s="8">
        <v>4.3</v>
      </c>
      <c r="D2166" s="8" t="s">
        <v>2380</v>
      </c>
      <c r="E2166" s="8" t="s">
        <v>2380</v>
      </c>
      <c r="F2166" s="8" t="s">
        <v>2383</v>
      </c>
      <c r="G2166" s="8">
        <v>1</v>
      </c>
      <c r="H2166" s="8" t="s">
        <v>2380</v>
      </c>
      <c r="I2166" s="12">
        <f t="shared" si="165"/>
        <v>1</v>
      </c>
      <c r="J2166" s="12" t="str">
        <f t="shared" si="166"/>
        <v>No</v>
      </c>
      <c r="K2166" s="12" t="str">
        <f t="shared" si="167"/>
        <v>No</v>
      </c>
      <c r="L2166" s="12" t="str">
        <f t="shared" si="168"/>
        <v>Overweight</v>
      </c>
      <c r="M2166" s="12" t="str">
        <f t="shared" si="169"/>
        <v>Normal</v>
      </c>
    </row>
    <row r="2167" spans="1:13" x14ac:dyDescent="0.3">
      <c r="A2167" s="8" t="s">
        <v>196</v>
      </c>
      <c r="B2167" s="8">
        <v>41.91</v>
      </c>
      <c r="C2167" s="8">
        <v>6.19</v>
      </c>
      <c r="D2167" s="8" t="s">
        <v>2380</v>
      </c>
      <c r="E2167" s="8" t="s">
        <v>2380</v>
      </c>
      <c r="F2167" s="8" t="s">
        <v>2380</v>
      </c>
      <c r="G2167" s="8" t="s">
        <v>2381</v>
      </c>
      <c r="H2167" s="8" t="s">
        <v>2380</v>
      </c>
      <c r="I2167" s="12">
        <f t="shared" si="165"/>
        <v>0</v>
      </c>
      <c r="J2167" s="12" t="str">
        <f t="shared" si="166"/>
        <v>No</v>
      </c>
      <c r="K2167" s="12" t="str">
        <f t="shared" si="167"/>
        <v>No</v>
      </c>
      <c r="L2167" s="12" t="str">
        <f t="shared" si="168"/>
        <v>Obesity</v>
      </c>
      <c r="M2167" s="12" t="str">
        <f t="shared" si="169"/>
        <v>Prediabetes</v>
      </c>
    </row>
    <row r="2168" spans="1:13" x14ac:dyDescent="0.3">
      <c r="A2168" s="8" t="s">
        <v>195</v>
      </c>
      <c r="B2168" s="8">
        <v>24.6</v>
      </c>
      <c r="C2168" s="8">
        <v>6.19</v>
      </c>
      <c r="D2168" s="8" t="s">
        <v>2380</v>
      </c>
      <c r="E2168" s="8" t="s">
        <v>2380</v>
      </c>
      <c r="F2168" s="8" t="s">
        <v>2383</v>
      </c>
      <c r="G2168" s="8">
        <v>1</v>
      </c>
      <c r="H2168" s="8" t="s">
        <v>2380</v>
      </c>
      <c r="I2168" s="12">
        <f t="shared" si="165"/>
        <v>1</v>
      </c>
      <c r="J2168" s="12" t="str">
        <f t="shared" si="166"/>
        <v>No</v>
      </c>
      <c r="K2168" s="12" t="str">
        <f t="shared" si="167"/>
        <v>No</v>
      </c>
      <c r="L2168" s="12" t="str">
        <f t="shared" si="168"/>
        <v>Normal Weight</v>
      </c>
      <c r="M2168" s="12" t="str">
        <f t="shared" si="169"/>
        <v>Prediabetes</v>
      </c>
    </row>
    <row r="2169" spans="1:13" x14ac:dyDescent="0.3">
      <c r="A2169" s="8" t="s">
        <v>194</v>
      </c>
      <c r="B2169" s="8">
        <v>20.9</v>
      </c>
      <c r="C2169" s="8">
        <v>5.12</v>
      </c>
      <c r="D2169" s="8" t="s">
        <v>2380</v>
      </c>
      <c r="E2169" s="8" t="s">
        <v>2380</v>
      </c>
      <c r="F2169" s="8" t="s">
        <v>2383</v>
      </c>
      <c r="G2169" s="8">
        <v>1</v>
      </c>
      <c r="H2169" s="8" t="s">
        <v>2380</v>
      </c>
      <c r="I2169" s="12">
        <f t="shared" si="165"/>
        <v>1</v>
      </c>
      <c r="J2169" s="12" t="str">
        <f t="shared" si="166"/>
        <v>No</v>
      </c>
      <c r="K2169" s="12" t="str">
        <f t="shared" si="167"/>
        <v>No</v>
      </c>
      <c r="L2169" s="12" t="str">
        <f t="shared" si="168"/>
        <v>Normal Weight</v>
      </c>
      <c r="M2169" s="12" t="str">
        <f t="shared" si="169"/>
        <v>Normal</v>
      </c>
    </row>
    <row r="2170" spans="1:13" x14ac:dyDescent="0.3">
      <c r="A2170" s="8" t="s">
        <v>193</v>
      </c>
      <c r="B2170" s="8">
        <v>34.4</v>
      </c>
      <c r="C2170" s="8">
        <v>4.04</v>
      </c>
      <c r="D2170" s="8" t="s">
        <v>2380</v>
      </c>
      <c r="E2170" s="8" t="s">
        <v>2380</v>
      </c>
      <c r="F2170" s="8" t="s">
        <v>2380</v>
      </c>
      <c r="G2170" s="8" t="s">
        <v>2381</v>
      </c>
      <c r="H2170" s="8" t="s">
        <v>2380</v>
      </c>
      <c r="I2170" s="12">
        <f t="shared" si="165"/>
        <v>0</v>
      </c>
      <c r="J2170" s="12" t="str">
        <f t="shared" si="166"/>
        <v>No</v>
      </c>
      <c r="K2170" s="12" t="str">
        <f t="shared" si="167"/>
        <v>No</v>
      </c>
      <c r="L2170" s="12" t="str">
        <f t="shared" si="168"/>
        <v>Obesity</v>
      </c>
      <c r="M2170" s="12" t="str">
        <f t="shared" si="169"/>
        <v>Normal</v>
      </c>
    </row>
    <row r="2171" spans="1:13" x14ac:dyDescent="0.3">
      <c r="A2171" s="8" t="s">
        <v>192</v>
      </c>
      <c r="B2171" s="8">
        <v>32.56</v>
      </c>
      <c r="C2171" s="8">
        <v>5.36</v>
      </c>
      <c r="D2171" s="8" t="s">
        <v>2380</v>
      </c>
      <c r="E2171" s="8" t="s">
        <v>2380</v>
      </c>
      <c r="F2171" s="8" t="s">
        <v>2380</v>
      </c>
      <c r="G2171" s="8" t="s">
        <v>2381</v>
      </c>
      <c r="H2171" s="8" t="s">
        <v>2380</v>
      </c>
      <c r="I2171" s="12">
        <f t="shared" si="165"/>
        <v>0</v>
      </c>
      <c r="J2171" s="12" t="str">
        <f t="shared" si="166"/>
        <v>No</v>
      </c>
      <c r="K2171" s="12" t="str">
        <f t="shared" si="167"/>
        <v>No</v>
      </c>
      <c r="L2171" s="12" t="str">
        <f t="shared" si="168"/>
        <v>Obesity</v>
      </c>
      <c r="M2171" s="12" t="str">
        <f t="shared" si="169"/>
        <v>Normal</v>
      </c>
    </row>
    <row r="2172" spans="1:13" x14ac:dyDescent="0.3">
      <c r="A2172" s="8" t="s">
        <v>191</v>
      </c>
      <c r="B2172" s="8">
        <v>27.98</v>
      </c>
      <c r="C2172" s="8">
        <v>4.38</v>
      </c>
      <c r="D2172" s="8" t="s">
        <v>2380</v>
      </c>
      <c r="E2172" s="8" t="s">
        <v>2382</v>
      </c>
      <c r="F2172" s="8" t="s">
        <v>2380</v>
      </c>
      <c r="G2172" s="8">
        <v>1</v>
      </c>
      <c r="H2172" s="8" t="s">
        <v>2380</v>
      </c>
      <c r="I2172" s="12">
        <f t="shared" si="165"/>
        <v>1</v>
      </c>
      <c r="J2172" s="12" t="str">
        <f t="shared" si="166"/>
        <v>No</v>
      </c>
      <c r="K2172" s="12" t="str">
        <f t="shared" si="167"/>
        <v>No</v>
      </c>
      <c r="L2172" s="12" t="str">
        <f t="shared" si="168"/>
        <v>Overweight</v>
      </c>
      <c r="M2172" s="12" t="str">
        <f t="shared" si="169"/>
        <v>Normal</v>
      </c>
    </row>
    <row r="2173" spans="1:13" x14ac:dyDescent="0.3">
      <c r="A2173" s="8" t="s">
        <v>190</v>
      </c>
      <c r="B2173" s="8">
        <v>26.51</v>
      </c>
      <c r="C2173" s="8">
        <v>4.58</v>
      </c>
      <c r="D2173" s="8" t="s">
        <v>2380</v>
      </c>
      <c r="E2173" s="8" t="s">
        <v>2380</v>
      </c>
      <c r="F2173" s="8" t="s">
        <v>2380</v>
      </c>
      <c r="G2173" s="8" t="s">
        <v>2381</v>
      </c>
      <c r="H2173" s="8" t="s">
        <v>2380</v>
      </c>
      <c r="I2173" s="12">
        <f t="shared" si="165"/>
        <v>0</v>
      </c>
      <c r="J2173" s="12" t="str">
        <f t="shared" si="166"/>
        <v>No</v>
      </c>
      <c r="K2173" s="12" t="str">
        <f t="shared" si="167"/>
        <v>No</v>
      </c>
      <c r="L2173" s="12" t="str">
        <f t="shared" si="168"/>
        <v>Overweight</v>
      </c>
      <c r="M2173" s="12" t="str">
        <f t="shared" si="169"/>
        <v>Normal</v>
      </c>
    </row>
    <row r="2174" spans="1:13" x14ac:dyDescent="0.3">
      <c r="A2174" s="8" t="s">
        <v>189</v>
      </c>
      <c r="B2174" s="8">
        <v>29.734999999999999</v>
      </c>
      <c r="C2174" s="8">
        <v>11.92</v>
      </c>
      <c r="D2174" s="8" t="s">
        <v>2380</v>
      </c>
      <c r="E2174" s="8" t="s">
        <v>2380</v>
      </c>
      <c r="F2174" s="8" t="s">
        <v>2380</v>
      </c>
      <c r="G2174" s="8" t="s">
        <v>2381</v>
      </c>
      <c r="H2174" s="8" t="s">
        <v>2380</v>
      </c>
      <c r="I2174" s="12">
        <f t="shared" si="165"/>
        <v>0</v>
      </c>
      <c r="J2174" s="12" t="str">
        <f t="shared" si="166"/>
        <v>No</v>
      </c>
      <c r="K2174" s="12" t="str">
        <f t="shared" si="167"/>
        <v>No</v>
      </c>
      <c r="L2174" s="12" t="str">
        <f t="shared" si="168"/>
        <v>Overweight</v>
      </c>
      <c r="M2174" s="12" t="str">
        <f t="shared" si="169"/>
        <v>Diabetes</v>
      </c>
    </row>
    <row r="2175" spans="1:13" x14ac:dyDescent="0.3">
      <c r="A2175" s="8" t="s">
        <v>188</v>
      </c>
      <c r="B2175" s="8">
        <v>40.5</v>
      </c>
      <c r="C2175" s="8">
        <v>5.4</v>
      </c>
      <c r="D2175" s="8" t="s">
        <v>2380</v>
      </c>
      <c r="E2175" s="8" t="s">
        <v>2380</v>
      </c>
      <c r="F2175" s="8" t="s">
        <v>2383</v>
      </c>
      <c r="G2175" s="8">
        <v>1</v>
      </c>
      <c r="H2175" s="8" t="s">
        <v>2380</v>
      </c>
      <c r="I2175" s="12">
        <f t="shared" si="165"/>
        <v>1</v>
      </c>
      <c r="J2175" s="12" t="str">
        <f t="shared" si="166"/>
        <v>No</v>
      </c>
      <c r="K2175" s="12" t="str">
        <f t="shared" si="167"/>
        <v>No</v>
      </c>
      <c r="L2175" s="12" t="str">
        <f t="shared" si="168"/>
        <v>Obesity</v>
      </c>
      <c r="M2175" s="12" t="str">
        <f t="shared" si="169"/>
        <v>Normal</v>
      </c>
    </row>
    <row r="2176" spans="1:13" x14ac:dyDescent="0.3">
      <c r="A2176" s="8" t="s">
        <v>187</v>
      </c>
      <c r="B2176" s="8">
        <v>25.64</v>
      </c>
      <c r="C2176" s="8">
        <v>4.76</v>
      </c>
      <c r="D2176" s="8" t="s">
        <v>2380</v>
      </c>
      <c r="E2176" s="8" t="s">
        <v>2380</v>
      </c>
      <c r="F2176" s="8" t="s">
        <v>2380</v>
      </c>
      <c r="G2176" s="8">
        <v>1</v>
      </c>
      <c r="H2176" s="8" t="s">
        <v>2380</v>
      </c>
      <c r="I2176" s="12">
        <f t="shared" si="165"/>
        <v>1</v>
      </c>
      <c r="J2176" s="12" t="str">
        <f t="shared" si="166"/>
        <v>No</v>
      </c>
      <c r="K2176" s="12" t="str">
        <f t="shared" si="167"/>
        <v>No</v>
      </c>
      <c r="L2176" s="12" t="str">
        <f t="shared" si="168"/>
        <v>Overweight</v>
      </c>
      <c r="M2176" s="12" t="str">
        <f t="shared" si="169"/>
        <v>Normal</v>
      </c>
    </row>
    <row r="2177" spans="1:13" x14ac:dyDescent="0.3">
      <c r="A2177" s="8" t="s">
        <v>186</v>
      </c>
      <c r="B2177" s="8">
        <v>32.9</v>
      </c>
      <c r="C2177" s="8">
        <v>4.78</v>
      </c>
      <c r="D2177" s="8" t="s">
        <v>2380</v>
      </c>
      <c r="E2177" s="8" t="s">
        <v>2380</v>
      </c>
      <c r="F2177" s="8" t="s">
        <v>2383</v>
      </c>
      <c r="G2177" s="8">
        <v>1</v>
      </c>
      <c r="H2177" s="8" t="s">
        <v>2380</v>
      </c>
      <c r="I2177" s="12">
        <f t="shared" si="165"/>
        <v>1</v>
      </c>
      <c r="J2177" s="12" t="str">
        <f t="shared" si="166"/>
        <v>No</v>
      </c>
      <c r="K2177" s="12" t="str">
        <f t="shared" si="167"/>
        <v>No</v>
      </c>
      <c r="L2177" s="12" t="str">
        <f t="shared" si="168"/>
        <v>Obesity</v>
      </c>
      <c r="M2177" s="12" t="str">
        <f t="shared" si="169"/>
        <v>Normal</v>
      </c>
    </row>
    <row r="2178" spans="1:13" x14ac:dyDescent="0.3">
      <c r="A2178" s="8" t="s">
        <v>185</v>
      </c>
      <c r="B2178" s="8">
        <v>29.8</v>
      </c>
      <c r="C2178" s="8">
        <v>4.26</v>
      </c>
      <c r="D2178" s="8" t="s">
        <v>2380</v>
      </c>
      <c r="E2178" s="8" t="s">
        <v>2380</v>
      </c>
      <c r="F2178" s="8" t="s">
        <v>2383</v>
      </c>
      <c r="G2178" s="8">
        <v>1</v>
      </c>
      <c r="H2178" s="8" t="s">
        <v>2380</v>
      </c>
      <c r="I2178" s="12">
        <f t="shared" si="165"/>
        <v>1</v>
      </c>
      <c r="J2178" s="12" t="str">
        <f t="shared" si="166"/>
        <v>No</v>
      </c>
      <c r="K2178" s="12" t="str">
        <f t="shared" si="167"/>
        <v>No</v>
      </c>
      <c r="L2178" s="12" t="str">
        <f t="shared" si="168"/>
        <v>Overweight</v>
      </c>
      <c r="M2178" s="12" t="str">
        <f t="shared" si="169"/>
        <v>Normal</v>
      </c>
    </row>
    <row r="2179" spans="1:13" x14ac:dyDescent="0.3">
      <c r="A2179" s="8" t="s">
        <v>184</v>
      </c>
      <c r="B2179" s="8">
        <v>28.9</v>
      </c>
      <c r="C2179" s="8">
        <v>5.85</v>
      </c>
      <c r="D2179" s="8" t="s">
        <v>2380</v>
      </c>
      <c r="E2179" s="8" t="s">
        <v>2380</v>
      </c>
      <c r="F2179" s="8" t="s">
        <v>2383</v>
      </c>
      <c r="G2179" s="8">
        <v>1</v>
      </c>
      <c r="H2179" s="8" t="s">
        <v>2380</v>
      </c>
      <c r="I2179" s="12">
        <f t="shared" ref="I2179:I2242" si="170">IF(G2179="No major surgery",0,G2179)</f>
        <v>1</v>
      </c>
      <c r="J2179" s="12" t="str">
        <f t="shared" ref="J2179:J2242" si="171">PROPER(H2179)</f>
        <v>No</v>
      </c>
      <c r="K2179" s="12" t="str">
        <f t="shared" ref="K2179:K2242" si="172">PROPER(D2179)</f>
        <v>No</v>
      </c>
      <c r="L2179" s="12" t="str">
        <f t="shared" ref="L2179:L2242" si="173">IF(B2179&lt;18.5,"Underweight",IF(B2179&lt;25,"Normal Weight",IF(B2179&lt;30,"Overweight","Obesity")))</f>
        <v>Overweight</v>
      </c>
      <c r="M2179" s="12" t="str">
        <f t="shared" ref="M2179:M2242" si="174">IF(C2179&lt;5.7,"Normal",IF(C2179&lt;6.5,"Prediabetes","Diabetes"))</f>
        <v>Prediabetes</v>
      </c>
    </row>
    <row r="2180" spans="1:13" x14ac:dyDescent="0.3">
      <c r="A2180" s="8" t="s">
        <v>183</v>
      </c>
      <c r="B2180" s="8">
        <v>24.7</v>
      </c>
      <c r="C2180" s="8">
        <v>5.32</v>
      </c>
      <c r="D2180" s="8" t="s">
        <v>2380</v>
      </c>
      <c r="E2180" s="8" t="s">
        <v>2380</v>
      </c>
      <c r="F2180" s="8" t="s">
        <v>2383</v>
      </c>
      <c r="G2180" s="8">
        <v>1</v>
      </c>
      <c r="H2180" s="8" t="s">
        <v>2380</v>
      </c>
      <c r="I2180" s="12">
        <f t="shared" si="170"/>
        <v>1</v>
      </c>
      <c r="J2180" s="12" t="str">
        <f t="shared" si="171"/>
        <v>No</v>
      </c>
      <c r="K2180" s="12" t="str">
        <f t="shared" si="172"/>
        <v>No</v>
      </c>
      <c r="L2180" s="12" t="str">
        <f t="shared" si="173"/>
        <v>Normal Weight</v>
      </c>
      <c r="M2180" s="12" t="str">
        <f t="shared" si="174"/>
        <v>Normal</v>
      </c>
    </row>
    <row r="2181" spans="1:13" x14ac:dyDescent="0.3">
      <c r="A2181" s="8" t="s">
        <v>182</v>
      </c>
      <c r="B2181" s="8">
        <v>20.6</v>
      </c>
      <c r="C2181" s="8">
        <v>5.14</v>
      </c>
      <c r="D2181" s="8" t="s">
        <v>2380</v>
      </c>
      <c r="E2181" s="8" t="s">
        <v>2380</v>
      </c>
      <c r="F2181" s="8" t="s">
        <v>2383</v>
      </c>
      <c r="G2181" s="8">
        <v>1</v>
      </c>
      <c r="H2181" s="8" t="s">
        <v>2380</v>
      </c>
      <c r="I2181" s="12">
        <f t="shared" si="170"/>
        <v>1</v>
      </c>
      <c r="J2181" s="12" t="str">
        <f t="shared" si="171"/>
        <v>No</v>
      </c>
      <c r="K2181" s="12" t="str">
        <f t="shared" si="172"/>
        <v>No</v>
      </c>
      <c r="L2181" s="12" t="str">
        <f t="shared" si="173"/>
        <v>Normal Weight</v>
      </c>
      <c r="M2181" s="12" t="str">
        <f t="shared" si="174"/>
        <v>Normal</v>
      </c>
    </row>
    <row r="2182" spans="1:13" x14ac:dyDescent="0.3">
      <c r="A2182" s="8" t="s">
        <v>181</v>
      </c>
      <c r="B2182" s="8">
        <v>18.600000000000001</v>
      </c>
      <c r="C2182" s="8">
        <v>5</v>
      </c>
      <c r="D2182" s="8" t="s">
        <v>2380</v>
      </c>
      <c r="E2182" s="8" t="s">
        <v>2380</v>
      </c>
      <c r="F2182" s="8" t="s">
        <v>2383</v>
      </c>
      <c r="G2182" s="8">
        <v>1</v>
      </c>
      <c r="H2182" s="8" t="s">
        <v>2380</v>
      </c>
      <c r="I2182" s="12">
        <f t="shared" si="170"/>
        <v>1</v>
      </c>
      <c r="J2182" s="12" t="str">
        <f t="shared" si="171"/>
        <v>No</v>
      </c>
      <c r="K2182" s="12" t="str">
        <f t="shared" si="172"/>
        <v>No</v>
      </c>
      <c r="L2182" s="12" t="str">
        <f t="shared" si="173"/>
        <v>Normal Weight</v>
      </c>
      <c r="M2182" s="12" t="str">
        <f t="shared" si="174"/>
        <v>Normal</v>
      </c>
    </row>
    <row r="2183" spans="1:13" x14ac:dyDescent="0.3">
      <c r="A2183" s="8" t="s">
        <v>180</v>
      </c>
      <c r="B2183" s="8">
        <v>17.8</v>
      </c>
      <c r="C2183" s="8">
        <v>4.55</v>
      </c>
      <c r="D2183" s="8" t="s">
        <v>2380</v>
      </c>
      <c r="E2183" s="8" t="s">
        <v>2380</v>
      </c>
      <c r="F2183" s="8" t="s">
        <v>2383</v>
      </c>
      <c r="G2183" s="8">
        <v>1</v>
      </c>
      <c r="H2183" s="8" t="s">
        <v>2380</v>
      </c>
      <c r="I2183" s="12">
        <f t="shared" si="170"/>
        <v>1</v>
      </c>
      <c r="J2183" s="12" t="str">
        <f t="shared" si="171"/>
        <v>No</v>
      </c>
      <c r="K2183" s="12" t="str">
        <f t="shared" si="172"/>
        <v>No</v>
      </c>
      <c r="L2183" s="12" t="str">
        <f t="shared" si="173"/>
        <v>Underweight</v>
      </c>
      <c r="M2183" s="12" t="str">
        <f t="shared" si="174"/>
        <v>Normal</v>
      </c>
    </row>
    <row r="2184" spans="1:13" x14ac:dyDescent="0.3">
      <c r="A2184" s="8" t="s">
        <v>179</v>
      </c>
      <c r="B2184" s="8">
        <v>35.200000000000003</v>
      </c>
      <c r="C2184" s="8">
        <v>5.97</v>
      </c>
      <c r="D2184" s="8" t="s">
        <v>2380</v>
      </c>
      <c r="E2184" s="8" t="s">
        <v>2382</v>
      </c>
      <c r="F2184" s="8" t="s">
        <v>2380</v>
      </c>
      <c r="G2184" s="8">
        <v>1</v>
      </c>
      <c r="H2184" s="8" t="s">
        <v>2380</v>
      </c>
      <c r="I2184" s="12">
        <f t="shared" si="170"/>
        <v>1</v>
      </c>
      <c r="J2184" s="12" t="str">
        <f t="shared" si="171"/>
        <v>No</v>
      </c>
      <c r="K2184" s="12" t="str">
        <f t="shared" si="172"/>
        <v>No</v>
      </c>
      <c r="L2184" s="12" t="str">
        <f t="shared" si="173"/>
        <v>Obesity</v>
      </c>
      <c r="M2184" s="12" t="str">
        <f t="shared" si="174"/>
        <v>Prediabetes</v>
      </c>
    </row>
    <row r="2185" spans="1:13" x14ac:dyDescent="0.3">
      <c r="A2185" s="8" t="s">
        <v>178</v>
      </c>
      <c r="B2185" s="8">
        <v>33.770000000000003</v>
      </c>
      <c r="C2185" s="8">
        <v>4.0199999999999996</v>
      </c>
      <c r="D2185" s="8" t="s">
        <v>2380</v>
      </c>
      <c r="E2185" s="8" t="s">
        <v>2382</v>
      </c>
      <c r="F2185" s="8" t="s">
        <v>2380</v>
      </c>
      <c r="G2185" s="8">
        <v>1</v>
      </c>
      <c r="H2185" s="8" t="s">
        <v>2380</v>
      </c>
      <c r="I2185" s="12">
        <f t="shared" si="170"/>
        <v>1</v>
      </c>
      <c r="J2185" s="12" t="str">
        <f t="shared" si="171"/>
        <v>No</v>
      </c>
      <c r="K2185" s="12" t="str">
        <f t="shared" si="172"/>
        <v>No</v>
      </c>
      <c r="L2185" s="12" t="str">
        <f t="shared" si="173"/>
        <v>Obesity</v>
      </c>
      <c r="M2185" s="12" t="str">
        <f t="shared" si="174"/>
        <v>Normal</v>
      </c>
    </row>
    <row r="2186" spans="1:13" x14ac:dyDescent="0.3">
      <c r="A2186" s="8" t="s">
        <v>177</v>
      </c>
      <c r="B2186" s="8">
        <v>30.03</v>
      </c>
      <c r="C2186" s="8">
        <v>4.04</v>
      </c>
      <c r="D2186" s="8" t="s">
        <v>2380</v>
      </c>
      <c r="E2186" s="8" t="s">
        <v>2382</v>
      </c>
      <c r="F2186" s="8" t="s">
        <v>2380</v>
      </c>
      <c r="G2186" s="8">
        <v>1</v>
      </c>
      <c r="H2186" s="8" t="s">
        <v>2380</v>
      </c>
      <c r="I2186" s="12">
        <f t="shared" si="170"/>
        <v>1</v>
      </c>
      <c r="J2186" s="12" t="str">
        <f t="shared" si="171"/>
        <v>No</v>
      </c>
      <c r="K2186" s="12" t="str">
        <f t="shared" si="172"/>
        <v>No</v>
      </c>
      <c r="L2186" s="12" t="str">
        <f t="shared" si="173"/>
        <v>Obesity</v>
      </c>
      <c r="M2186" s="12" t="str">
        <f t="shared" si="174"/>
        <v>Normal</v>
      </c>
    </row>
    <row r="2187" spans="1:13" x14ac:dyDescent="0.3">
      <c r="A2187" s="8" t="s">
        <v>176</v>
      </c>
      <c r="B2187" s="8">
        <v>29.37</v>
      </c>
      <c r="C2187" s="8">
        <v>5.54</v>
      </c>
      <c r="D2187" s="8" t="s">
        <v>2380</v>
      </c>
      <c r="E2187" s="8" t="s">
        <v>2382</v>
      </c>
      <c r="F2187" s="8" t="s">
        <v>2380</v>
      </c>
      <c r="G2187" s="8">
        <v>1</v>
      </c>
      <c r="H2187" s="8" t="s">
        <v>2380</v>
      </c>
      <c r="I2187" s="12">
        <f t="shared" si="170"/>
        <v>1</v>
      </c>
      <c r="J2187" s="12" t="str">
        <f t="shared" si="171"/>
        <v>No</v>
      </c>
      <c r="K2187" s="12" t="str">
        <f t="shared" si="172"/>
        <v>No</v>
      </c>
      <c r="L2187" s="12" t="str">
        <f t="shared" si="173"/>
        <v>Overweight</v>
      </c>
      <c r="M2187" s="12" t="str">
        <f t="shared" si="174"/>
        <v>Normal</v>
      </c>
    </row>
    <row r="2188" spans="1:13" x14ac:dyDescent="0.3">
      <c r="A2188" s="8" t="s">
        <v>175</v>
      </c>
      <c r="B2188" s="8">
        <v>28.5</v>
      </c>
      <c r="C2188" s="8">
        <v>4.03</v>
      </c>
      <c r="D2188" s="8" t="s">
        <v>2380</v>
      </c>
      <c r="E2188" s="8" t="s">
        <v>2382</v>
      </c>
      <c r="F2188" s="8" t="s">
        <v>2380</v>
      </c>
      <c r="G2188" s="8">
        <v>1</v>
      </c>
      <c r="H2188" s="8" t="s">
        <v>2380</v>
      </c>
      <c r="I2188" s="12">
        <f t="shared" si="170"/>
        <v>1</v>
      </c>
      <c r="J2188" s="12" t="str">
        <f t="shared" si="171"/>
        <v>No</v>
      </c>
      <c r="K2188" s="12" t="str">
        <f t="shared" si="172"/>
        <v>No</v>
      </c>
      <c r="L2188" s="12" t="str">
        <f t="shared" si="173"/>
        <v>Overweight</v>
      </c>
      <c r="M2188" s="12" t="str">
        <f t="shared" si="174"/>
        <v>Normal</v>
      </c>
    </row>
    <row r="2189" spans="1:13" x14ac:dyDescent="0.3">
      <c r="A2189" s="8" t="s">
        <v>174</v>
      </c>
      <c r="B2189" s="8">
        <v>23.32</v>
      </c>
      <c r="C2189" s="8">
        <v>5.62</v>
      </c>
      <c r="D2189" s="8" t="s">
        <v>2380</v>
      </c>
      <c r="E2189" s="8" t="s">
        <v>2382</v>
      </c>
      <c r="F2189" s="8" t="s">
        <v>2380</v>
      </c>
      <c r="G2189" s="8">
        <v>1</v>
      </c>
      <c r="H2189" s="8" t="s">
        <v>2380</v>
      </c>
      <c r="I2189" s="12">
        <f t="shared" si="170"/>
        <v>1</v>
      </c>
      <c r="J2189" s="12" t="str">
        <f t="shared" si="171"/>
        <v>No</v>
      </c>
      <c r="K2189" s="12" t="str">
        <f t="shared" si="172"/>
        <v>No</v>
      </c>
      <c r="L2189" s="12" t="str">
        <f t="shared" si="173"/>
        <v>Normal Weight</v>
      </c>
      <c r="M2189" s="12" t="str">
        <f t="shared" si="174"/>
        <v>Normal</v>
      </c>
    </row>
    <row r="2190" spans="1:13" x14ac:dyDescent="0.3">
      <c r="A2190" s="8" t="s">
        <v>173</v>
      </c>
      <c r="B2190" s="8">
        <v>26.125</v>
      </c>
      <c r="C2190" s="8">
        <v>5.27</v>
      </c>
      <c r="D2190" s="8" t="s">
        <v>2380</v>
      </c>
      <c r="E2190" s="8" t="s">
        <v>2382</v>
      </c>
      <c r="F2190" s="8" t="s">
        <v>2380</v>
      </c>
      <c r="G2190" s="8">
        <v>1</v>
      </c>
      <c r="H2190" s="8" t="s">
        <v>2380</v>
      </c>
      <c r="I2190" s="12">
        <f t="shared" si="170"/>
        <v>1</v>
      </c>
      <c r="J2190" s="12" t="str">
        <f t="shared" si="171"/>
        <v>No</v>
      </c>
      <c r="K2190" s="12" t="str">
        <f t="shared" si="172"/>
        <v>No</v>
      </c>
      <c r="L2190" s="12" t="str">
        <f t="shared" si="173"/>
        <v>Overweight</v>
      </c>
      <c r="M2190" s="12" t="str">
        <f t="shared" si="174"/>
        <v>Normal</v>
      </c>
    </row>
    <row r="2191" spans="1:13" x14ac:dyDescent="0.3">
      <c r="A2191" s="8" t="s">
        <v>172</v>
      </c>
      <c r="B2191" s="8">
        <v>25.46</v>
      </c>
      <c r="C2191" s="8">
        <v>5.18</v>
      </c>
      <c r="D2191" s="8" t="s">
        <v>2380</v>
      </c>
      <c r="E2191" s="8" t="s">
        <v>2382</v>
      </c>
      <c r="F2191" s="8" t="s">
        <v>2380</v>
      </c>
      <c r="G2191" s="8">
        <v>1</v>
      </c>
      <c r="H2191" s="8" t="s">
        <v>2380</v>
      </c>
      <c r="I2191" s="12">
        <f t="shared" si="170"/>
        <v>1</v>
      </c>
      <c r="J2191" s="12" t="str">
        <f t="shared" si="171"/>
        <v>No</v>
      </c>
      <c r="K2191" s="12" t="str">
        <f t="shared" si="172"/>
        <v>No</v>
      </c>
      <c r="L2191" s="12" t="str">
        <f t="shared" si="173"/>
        <v>Overweight</v>
      </c>
      <c r="M2191" s="12" t="str">
        <f t="shared" si="174"/>
        <v>Normal</v>
      </c>
    </row>
    <row r="2192" spans="1:13" x14ac:dyDescent="0.3">
      <c r="A2192" s="8" t="s">
        <v>171</v>
      </c>
      <c r="B2192" s="8">
        <v>23.75</v>
      </c>
      <c r="C2192" s="8">
        <v>5.27</v>
      </c>
      <c r="D2192" s="8" t="s">
        <v>2380</v>
      </c>
      <c r="E2192" s="8" t="s">
        <v>2382</v>
      </c>
      <c r="F2192" s="8" t="s">
        <v>2380</v>
      </c>
      <c r="G2192" s="8">
        <v>1</v>
      </c>
      <c r="H2192" s="8" t="s">
        <v>2380</v>
      </c>
      <c r="I2192" s="12">
        <f t="shared" si="170"/>
        <v>1</v>
      </c>
      <c r="J2192" s="12" t="str">
        <f t="shared" si="171"/>
        <v>No</v>
      </c>
      <c r="K2192" s="12" t="str">
        <f t="shared" si="172"/>
        <v>No</v>
      </c>
      <c r="L2192" s="12" t="str">
        <f t="shared" si="173"/>
        <v>Normal Weight</v>
      </c>
      <c r="M2192" s="12" t="str">
        <f t="shared" si="174"/>
        <v>Normal</v>
      </c>
    </row>
    <row r="2193" spans="1:13" x14ac:dyDescent="0.3">
      <c r="A2193" s="8" t="s">
        <v>169</v>
      </c>
      <c r="B2193" s="8">
        <v>23.085000000000001</v>
      </c>
      <c r="C2193" s="8">
        <v>5.62</v>
      </c>
      <c r="D2193" s="8" t="s">
        <v>2380</v>
      </c>
      <c r="E2193" s="8" t="s">
        <v>2382</v>
      </c>
      <c r="F2193" s="8" t="s">
        <v>2380</v>
      </c>
      <c r="G2193" s="8">
        <v>1</v>
      </c>
      <c r="H2193" s="8" t="s">
        <v>2380</v>
      </c>
      <c r="I2193" s="12">
        <f t="shared" si="170"/>
        <v>1</v>
      </c>
      <c r="J2193" s="12" t="str">
        <f t="shared" si="171"/>
        <v>No</v>
      </c>
      <c r="K2193" s="12" t="str">
        <f t="shared" si="172"/>
        <v>No</v>
      </c>
      <c r="L2193" s="12" t="str">
        <f t="shared" si="173"/>
        <v>Normal Weight</v>
      </c>
      <c r="M2193" s="12" t="str">
        <f t="shared" si="174"/>
        <v>Normal</v>
      </c>
    </row>
    <row r="2194" spans="1:13" x14ac:dyDescent="0.3">
      <c r="A2194" s="8" t="s">
        <v>167</v>
      </c>
      <c r="B2194" s="8">
        <v>22.99</v>
      </c>
      <c r="C2194" s="8">
        <v>5.0599999999999996</v>
      </c>
      <c r="D2194" s="8" t="s">
        <v>2380</v>
      </c>
      <c r="E2194" s="8" t="s">
        <v>2382</v>
      </c>
      <c r="F2194" s="8" t="s">
        <v>2380</v>
      </c>
      <c r="G2194" s="8">
        <v>1</v>
      </c>
      <c r="H2194" s="8" t="s">
        <v>2380</v>
      </c>
      <c r="I2194" s="12">
        <f t="shared" si="170"/>
        <v>1</v>
      </c>
      <c r="J2194" s="12" t="str">
        <f t="shared" si="171"/>
        <v>No</v>
      </c>
      <c r="K2194" s="12" t="str">
        <f t="shared" si="172"/>
        <v>No</v>
      </c>
      <c r="L2194" s="12" t="str">
        <f t="shared" si="173"/>
        <v>Normal Weight</v>
      </c>
      <c r="M2194" s="12" t="str">
        <f t="shared" si="174"/>
        <v>Normal</v>
      </c>
    </row>
    <row r="2195" spans="1:13" x14ac:dyDescent="0.3">
      <c r="A2195" s="8" t="s">
        <v>165</v>
      </c>
      <c r="B2195" s="8">
        <v>21.47</v>
      </c>
      <c r="C2195" s="8">
        <v>4.6900000000000004</v>
      </c>
      <c r="D2195" s="8" t="s">
        <v>2380</v>
      </c>
      <c r="E2195" s="8" t="s">
        <v>2382</v>
      </c>
      <c r="F2195" s="8" t="s">
        <v>2380</v>
      </c>
      <c r="G2195" s="8">
        <v>1</v>
      </c>
      <c r="H2195" s="8" t="s">
        <v>2380</v>
      </c>
      <c r="I2195" s="12">
        <f t="shared" si="170"/>
        <v>1</v>
      </c>
      <c r="J2195" s="12" t="str">
        <f t="shared" si="171"/>
        <v>No</v>
      </c>
      <c r="K2195" s="12" t="str">
        <f t="shared" si="172"/>
        <v>No</v>
      </c>
      <c r="L2195" s="12" t="str">
        <f t="shared" si="173"/>
        <v>Normal Weight</v>
      </c>
      <c r="M2195" s="12" t="str">
        <f t="shared" si="174"/>
        <v>Normal</v>
      </c>
    </row>
    <row r="2196" spans="1:13" x14ac:dyDescent="0.3">
      <c r="A2196" s="8" t="s">
        <v>163</v>
      </c>
      <c r="B2196" s="8">
        <v>15.96</v>
      </c>
      <c r="C2196" s="8">
        <v>5.44</v>
      </c>
      <c r="D2196" s="8" t="s">
        <v>2380</v>
      </c>
      <c r="E2196" s="8" t="s">
        <v>2382</v>
      </c>
      <c r="F2196" s="8" t="s">
        <v>2380</v>
      </c>
      <c r="G2196" s="8">
        <v>1</v>
      </c>
      <c r="H2196" s="8" t="s">
        <v>2380</v>
      </c>
      <c r="I2196" s="12">
        <f t="shared" si="170"/>
        <v>1</v>
      </c>
      <c r="J2196" s="12" t="str">
        <f t="shared" si="171"/>
        <v>No</v>
      </c>
      <c r="K2196" s="12" t="str">
        <f t="shared" si="172"/>
        <v>No</v>
      </c>
      <c r="L2196" s="12" t="str">
        <f t="shared" si="173"/>
        <v>Underweight</v>
      </c>
      <c r="M2196" s="12" t="str">
        <f t="shared" si="174"/>
        <v>Normal</v>
      </c>
    </row>
    <row r="2197" spans="1:13" x14ac:dyDescent="0.3">
      <c r="A2197" s="8" t="s">
        <v>162</v>
      </c>
      <c r="B2197" s="8">
        <v>39.5</v>
      </c>
      <c r="C2197" s="8">
        <v>5.05</v>
      </c>
      <c r="D2197" s="8" t="s">
        <v>2380</v>
      </c>
      <c r="E2197" s="8" t="s">
        <v>2382</v>
      </c>
      <c r="F2197" s="8" t="s">
        <v>2380</v>
      </c>
      <c r="G2197" s="8">
        <v>1</v>
      </c>
      <c r="H2197" s="8" t="s">
        <v>2380</v>
      </c>
      <c r="I2197" s="12">
        <f t="shared" si="170"/>
        <v>1</v>
      </c>
      <c r="J2197" s="12" t="str">
        <f t="shared" si="171"/>
        <v>No</v>
      </c>
      <c r="K2197" s="12" t="str">
        <f t="shared" si="172"/>
        <v>No</v>
      </c>
      <c r="L2197" s="12" t="str">
        <f t="shared" si="173"/>
        <v>Obesity</v>
      </c>
      <c r="M2197" s="12" t="str">
        <f t="shared" si="174"/>
        <v>Normal</v>
      </c>
    </row>
    <row r="2198" spans="1:13" x14ac:dyDescent="0.3">
      <c r="A2198" s="8" t="s">
        <v>161</v>
      </c>
      <c r="B2198" s="8">
        <v>33.770000000000003</v>
      </c>
      <c r="C2198" s="8">
        <v>6</v>
      </c>
      <c r="D2198" s="8" t="s">
        <v>2380</v>
      </c>
      <c r="E2198" s="8" t="s">
        <v>2382</v>
      </c>
      <c r="F2198" s="8" t="s">
        <v>2380</v>
      </c>
      <c r="G2198" s="8">
        <v>1</v>
      </c>
      <c r="H2198" s="8" t="s">
        <v>2380</v>
      </c>
      <c r="I2198" s="12">
        <f t="shared" si="170"/>
        <v>1</v>
      </c>
      <c r="J2198" s="12" t="str">
        <f t="shared" si="171"/>
        <v>No</v>
      </c>
      <c r="K2198" s="12" t="str">
        <f t="shared" si="172"/>
        <v>No</v>
      </c>
      <c r="L2198" s="12" t="str">
        <f t="shared" si="173"/>
        <v>Obesity</v>
      </c>
      <c r="M2198" s="12" t="str">
        <f t="shared" si="174"/>
        <v>Prediabetes</v>
      </c>
    </row>
    <row r="2199" spans="1:13" x14ac:dyDescent="0.3">
      <c r="A2199" s="8" t="s">
        <v>160</v>
      </c>
      <c r="B2199" s="8">
        <v>26.84</v>
      </c>
      <c r="C2199" s="8">
        <v>5.99</v>
      </c>
      <c r="D2199" s="8" t="s">
        <v>2382</v>
      </c>
      <c r="E2199" s="8" t="s">
        <v>2382</v>
      </c>
      <c r="F2199" s="8" t="s">
        <v>2380</v>
      </c>
      <c r="G2199" s="8">
        <v>1</v>
      </c>
      <c r="H2199" s="8" t="s">
        <v>2380</v>
      </c>
      <c r="I2199" s="12">
        <f t="shared" si="170"/>
        <v>1</v>
      </c>
      <c r="J2199" s="12" t="str">
        <f t="shared" si="171"/>
        <v>No</v>
      </c>
      <c r="K2199" s="12" t="str">
        <f t="shared" si="172"/>
        <v>Yes</v>
      </c>
      <c r="L2199" s="12" t="str">
        <f t="shared" si="173"/>
        <v>Overweight</v>
      </c>
      <c r="M2199" s="12" t="str">
        <f t="shared" si="174"/>
        <v>Prediabetes</v>
      </c>
    </row>
    <row r="2200" spans="1:13" x14ac:dyDescent="0.3">
      <c r="A2200" s="8" t="s">
        <v>159</v>
      </c>
      <c r="B2200" s="8">
        <v>35.53</v>
      </c>
      <c r="C2200" s="8">
        <v>4.3600000000000003</v>
      </c>
      <c r="D2200" s="8" t="s">
        <v>2380</v>
      </c>
      <c r="E2200" s="8" t="s">
        <v>2380</v>
      </c>
      <c r="F2200" s="8" t="s">
        <v>2383</v>
      </c>
      <c r="G2200" s="8">
        <v>1</v>
      </c>
      <c r="H2200" s="8" t="s">
        <v>2380</v>
      </c>
      <c r="I2200" s="12">
        <f t="shared" si="170"/>
        <v>1</v>
      </c>
      <c r="J2200" s="12" t="str">
        <f t="shared" si="171"/>
        <v>No</v>
      </c>
      <c r="K2200" s="12" t="str">
        <f t="shared" si="172"/>
        <v>No</v>
      </c>
      <c r="L2200" s="12" t="str">
        <f t="shared" si="173"/>
        <v>Obesity</v>
      </c>
      <c r="M2200" s="12" t="str">
        <f t="shared" si="174"/>
        <v>Normal</v>
      </c>
    </row>
    <row r="2201" spans="1:13" x14ac:dyDescent="0.3">
      <c r="A2201" s="8" t="s">
        <v>158</v>
      </c>
      <c r="B2201" s="8">
        <v>30.59</v>
      </c>
      <c r="C2201" s="8">
        <v>4.41</v>
      </c>
      <c r="D2201" s="8" t="s">
        <v>2380</v>
      </c>
      <c r="E2201" s="8" t="s">
        <v>2380</v>
      </c>
      <c r="F2201" s="8" t="s">
        <v>2383</v>
      </c>
      <c r="G2201" s="8">
        <v>1</v>
      </c>
      <c r="H2201" s="8" t="s">
        <v>2380</v>
      </c>
      <c r="I2201" s="12">
        <f t="shared" si="170"/>
        <v>1</v>
      </c>
      <c r="J2201" s="12" t="str">
        <f t="shared" si="171"/>
        <v>No</v>
      </c>
      <c r="K2201" s="12" t="str">
        <f t="shared" si="172"/>
        <v>No</v>
      </c>
      <c r="L2201" s="12" t="str">
        <f t="shared" si="173"/>
        <v>Obesity</v>
      </c>
      <c r="M2201" s="12" t="str">
        <f t="shared" si="174"/>
        <v>Normal</v>
      </c>
    </row>
    <row r="2202" spans="1:13" x14ac:dyDescent="0.3">
      <c r="A2202" s="8" t="s">
        <v>157</v>
      </c>
      <c r="B2202" s="8">
        <v>30.59</v>
      </c>
      <c r="C2202" s="8">
        <v>4.17</v>
      </c>
      <c r="D2202" s="8" t="s">
        <v>2380</v>
      </c>
      <c r="E2202" s="8" t="s">
        <v>2380</v>
      </c>
      <c r="F2202" s="8" t="s">
        <v>2383</v>
      </c>
      <c r="G2202" s="8">
        <v>1</v>
      </c>
      <c r="H2202" s="8" t="s">
        <v>2380</v>
      </c>
      <c r="I2202" s="12">
        <f t="shared" si="170"/>
        <v>1</v>
      </c>
      <c r="J2202" s="12" t="str">
        <f t="shared" si="171"/>
        <v>No</v>
      </c>
      <c r="K2202" s="12" t="str">
        <f t="shared" si="172"/>
        <v>No</v>
      </c>
      <c r="L2202" s="12" t="str">
        <f t="shared" si="173"/>
        <v>Obesity</v>
      </c>
      <c r="M2202" s="12" t="str">
        <f t="shared" si="174"/>
        <v>Normal</v>
      </c>
    </row>
    <row r="2203" spans="1:13" x14ac:dyDescent="0.3">
      <c r="A2203" s="8" t="s">
        <v>156</v>
      </c>
      <c r="B2203" s="8">
        <v>27.835000000000001</v>
      </c>
      <c r="C2203" s="8">
        <v>4.4400000000000004</v>
      </c>
      <c r="D2203" s="8" t="s">
        <v>2380</v>
      </c>
      <c r="E2203" s="8" t="s">
        <v>2380</v>
      </c>
      <c r="F2203" s="8" t="s">
        <v>2383</v>
      </c>
      <c r="G2203" s="8">
        <v>1</v>
      </c>
      <c r="H2203" s="8" t="s">
        <v>2380</v>
      </c>
      <c r="I2203" s="12">
        <f t="shared" si="170"/>
        <v>1</v>
      </c>
      <c r="J2203" s="12" t="str">
        <f t="shared" si="171"/>
        <v>No</v>
      </c>
      <c r="K2203" s="12" t="str">
        <f t="shared" si="172"/>
        <v>No</v>
      </c>
      <c r="L2203" s="12" t="str">
        <f t="shared" si="173"/>
        <v>Overweight</v>
      </c>
      <c r="M2203" s="12" t="str">
        <f t="shared" si="174"/>
        <v>Normal</v>
      </c>
    </row>
    <row r="2204" spans="1:13" x14ac:dyDescent="0.3">
      <c r="A2204" s="8" t="s">
        <v>155</v>
      </c>
      <c r="B2204" s="8">
        <v>40.26</v>
      </c>
      <c r="C2204" s="8">
        <v>5.52</v>
      </c>
      <c r="D2204" s="8" t="s">
        <v>2380</v>
      </c>
      <c r="E2204" s="8" t="s">
        <v>2382</v>
      </c>
      <c r="F2204" s="8" t="s">
        <v>2380</v>
      </c>
      <c r="G2204" s="8">
        <v>1</v>
      </c>
      <c r="H2204" s="8" t="s">
        <v>2380</v>
      </c>
      <c r="I2204" s="12">
        <f t="shared" si="170"/>
        <v>1</v>
      </c>
      <c r="J2204" s="12" t="str">
        <f t="shared" si="171"/>
        <v>No</v>
      </c>
      <c r="K2204" s="12" t="str">
        <f t="shared" si="172"/>
        <v>No</v>
      </c>
      <c r="L2204" s="12" t="str">
        <f t="shared" si="173"/>
        <v>Obesity</v>
      </c>
      <c r="M2204" s="12" t="str">
        <f t="shared" si="174"/>
        <v>Normal</v>
      </c>
    </row>
    <row r="2205" spans="1:13" x14ac:dyDescent="0.3">
      <c r="A2205" s="8" t="s">
        <v>154</v>
      </c>
      <c r="B2205" s="8">
        <v>39.82</v>
      </c>
      <c r="C2205" s="8">
        <v>6.01</v>
      </c>
      <c r="D2205" s="8" t="s">
        <v>2380</v>
      </c>
      <c r="E2205" s="8" t="s">
        <v>2382</v>
      </c>
      <c r="F2205" s="8" t="s">
        <v>2380</v>
      </c>
      <c r="G2205" s="8">
        <v>1</v>
      </c>
      <c r="H2205" s="8" t="s">
        <v>2380</v>
      </c>
      <c r="I2205" s="12">
        <f t="shared" si="170"/>
        <v>1</v>
      </c>
      <c r="J2205" s="12" t="str">
        <f t="shared" si="171"/>
        <v>No</v>
      </c>
      <c r="K2205" s="12" t="str">
        <f t="shared" si="172"/>
        <v>No</v>
      </c>
      <c r="L2205" s="12" t="str">
        <f t="shared" si="173"/>
        <v>Obesity</v>
      </c>
      <c r="M2205" s="12" t="str">
        <f t="shared" si="174"/>
        <v>Prediabetes</v>
      </c>
    </row>
    <row r="2206" spans="1:13" x14ac:dyDescent="0.3">
      <c r="A2206" s="8" t="s">
        <v>153</v>
      </c>
      <c r="B2206" s="8">
        <v>39.159999999999997</v>
      </c>
      <c r="C2206" s="8">
        <v>5.81</v>
      </c>
      <c r="D2206" s="8" t="s">
        <v>2380</v>
      </c>
      <c r="E2206" s="8" t="s">
        <v>2382</v>
      </c>
      <c r="F2206" s="8" t="s">
        <v>2380</v>
      </c>
      <c r="G2206" s="8">
        <v>1</v>
      </c>
      <c r="H2206" s="8" t="s">
        <v>2380</v>
      </c>
      <c r="I2206" s="12">
        <f t="shared" si="170"/>
        <v>1</v>
      </c>
      <c r="J2206" s="12" t="str">
        <f t="shared" si="171"/>
        <v>No</v>
      </c>
      <c r="K2206" s="12" t="str">
        <f t="shared" si="172"/>
        <v>No</v>
      </c>
      <c r="L2206" s="12" t="str">
        <f t="shared" si="173"/>
        <v>Obesity</v>
      </c>
      <c r="M2206" s="12" t="str">
        <f t="shared" si="174"/>
        <v>Prediabetes</v>
      </c>
    </row>
    <row r="2207" spans="1:13" x14ac:dyDescent="0.3">
      <c r="A2207" s="8" t="s">
        <v>152</v>
      </c>
      <c r="B2207" s="8">
        <v>25.555</v>
      </c>
      <c r="C2207" s="8">
        <v>4.37</v>
      </c>
      <c r="D2207" s="8" t="s">
        <v>2380</v>
      </c>
      <c r="E2207" s="8" t="s">
        <v>2380</v>
      </c>
      <c r="F2207" s="8" t="s">
        <v>2383</v>
      </c>
      <c r="G2207" s="8">
        <v>1</v>
      </c>
      <c r="H2207" s="8" t="s">
        <v>2380</v>
      </c>
      <c r="I2207" s="12">
        <f t="shared" si="170"/>
        <v>1</v>
      </c>
      <c r="J2207" s="12" t="str">
        <f t="shared" si="171"/>
        <v>No</v>
      </c>
      <c r="K2207" s="12" t="str">
        <f t="shared" si="172"/>
        <v>No</v>
      </c>
      <c r="L2207" s="12" t="str">
        <f t="shared" si="173"/>
        <v>Overweight</v>
      </c>
      <c r="M2207" s="12" t="str">
        <f t="shared" si="174"/>
        <v>Normal</v>
      </c>
    </row>
    <row r="2208" spans="1:13" x14ac:dyDescent="0.3">
      <c r="A2208" s="8" t="s">
        <v>151</v>
      </c>
      <c r="B2208" s="8">
        <v>25.175000000000001</v>
      </c>
      <c r="C2208" s="8">
        <v>5.74</v>
      </c>
      <c r="D2208" s="8" t="s">
        <v>2380</v>
      </c>
      <c r="E2208" s="8" t="s">
        <v>2380</v>
      </c>
      <c r="F2208" s="8" t="s">
        <v>2383</v>
      </c>
      <c r="G2208" s="8">
        <v>1</v>
      </c>
      <c r="H2208" s="8" t="s">
        <v>2380</v>
      </c>
      <c r="I2208" s="12">
        <f t="shared" si="170"/>
        <v>1</v>
      </c>
      <c r="J2208" s="12" t="str">
        <f t="shared" si="171"/>
        <v>No</v>
      </c>
      <c r="K2208" s="12" t="str">
        <f t="shared" si="172"/>
        <v>No</v>
      </c>
      <c r="L2208" s="12" t="str">
        <f t="shared" si="173"/>
        <v>Overweight</v>
      </c>
      <c r="M2208" s="12" t="str">
        <f t="shared" si="174"/>
        <v>Prediabetes</v>
      </c>
    </row>
    <row r="2209" spans="1:13" x14ac:dyDescent="0.3">
      <c r="A2209" s="8" t="s">
        <v>150</v>
      </c>
      <c r="B2209" s="8">
        <v>38.28</v>
      </c>
      <c r="C2209" s="8">
        <v>5.39</v>
      </c>
      <c r="D2209" s="8" t="s">
        <v>2380</v>
      </c>
      <c r="E2209" s="8" t="s">
        <v>2382</v>
      </c>
      <c r="F2209" s="8" t="s">
        <v>2380</v>
      </c>
      <c r="G2209" s="8">
        <v>1</v>
      </c>
      <c r="H2209" s="8" t="s">
        <v>2380</v>
      </c>
      <c r="I2209" s="12">
        <f t="shared" si="170"/>
        <v>1</v>
      </c>
      <c r="J2209" s="12" t="str">
        <f t="shared" si="171"/>
        <v>No</v>
      </c>
      <c r="K2209" s="12" t="str">
        <f t="shared" si="172"/>
        <v>No</v>
      </c>
      <c r="L2209" s="12" t="str">
        <f t="shared" si="173"/>
        <v>Obesity</v>
      </c>
      <c r="M2209" s="12" t="str">
        <f t="shared" si="174"/>
        <v>Normal</v>
      </c>
    </row>
    <row r="2210" spans="1:13" x14ac:dyDescent="0.3">
      <c r="A2210" s="8" t="s">
        <v>149</v>
      </c>
      <c r="B2210" s="8">
        <v>38.17</v>
      </c>
      <c r="C2210" s="8">
        <v>4.07</v>
      </c>
      <c r="D2210" s="8" t="s">
        <v>2380</v>
      </c>
      <c r="E2210" s="8" t="s">
        <v>2382</v>
      </c>
      <c r="F2210" s="8" t="s">
        <v>2380</v>
      </c>
      <c r="G2210" s="8">
        <v>1</v>
      </c>
      <c r="H2210" s="8" t="s">
        <v>2380</v>
      </c>
      <c r="I2210" s="12">
        <f t="shared" si="170"/>
        <v>1</v>
      </c>
      <c r="J2210" s="12" t="str">
        <f t="shared" si="171"/>
        <v>No</v>
      </c>
      <c r="K2210" s="12" t="str">
        <f t="shared" si="172"/>
        <v>No</v>
      </c>
      <c r="L2210" s="12" t="str">
        <f t="shared" si="173"/>
        <v>Obesity</v>
      </c>
      <c r="M2210" s="12" t="str">
        <f t="shared" si="174"/>
        <v>Normal</v>
      </c>
    </row>
    <row r="2211" spans="1:13" x14ac:dyDescent="0.3">
      <c r="A2211" s="8" t="s">
        <v>148</v>
      </c>
      <c r="B2211" s="8">
        <v>36.85</v>
      </c>
      <c r="C2211" s="8">
        <v>5.49</v>
      </c>
      <c r="D2211" s="8" t="s">
        <v>2380</v>
      </c>
      <c r="E2211" s="8" t="s">
        <v>2382</v>
      </c>
      <c r="F2211" s="8" t="s">
        <v>2380</v>
      </c>
      <c r="G2211" s="8">
        <v>1</v>
      </c>
      <c r="H2211" s="8" t="s">
        <v>2380</v>
      </c>
      <c r="I2211" s="12">
        <f t="shared" si="170"/>
        <v>1</v>
      </c>
      <c r="J2211" s="12" t="str">
        <f t="shared" si="171"/>
        <v>No</v>
      </c>
      <c r="K2211" s="12" t="str">
        <f t="shared" si="172"/>
        <v>No</v>
      </c>
      <c r="L2211" s="12" t="str">
        <f t="shared" si="173"/>
        <v>Obesity</v>
      </c>
      <c r="M2211" s="12" t="str">
        <f t="shared" si="174"/>
        <v>Normal</v>
      </c>
    </row>
    <row r="2212" spans="1:13" x14ac:dyDescent="0.3">
      <c r="A2212" s="8" t="s">
        <v>147</v>
      </c>
      <c r="B2212" s="8">
        <v>22.61</v>
      </c>
      <c r="C2212" s="8">
        <v>5.68</v>
      </c>
      <c r="D2212" s="8" t="s">
        <v>2380</v>
      </c>
      <c r="E2212" s="8" t="s">
        <v>2380</v>
      </c>
      <c r="F2212" s="8" t="s">
        <v>2383</v>
      </c>
      <c r="G2212" s="8">
        <v>1</v>
      </c>
      <c r="H2212" s="8" t="s">
        <v>2380</v>
      </c>
      <c r="I2212" s="12">
        <f t="shared" si="170"/>
        <v>1</v>
      </c>
      <c r="J2212" s="12" t="str">
        <f t="shared" si="171"/>
        <v>No</v>
      </c>
      <c r="K2212" s="12" t="str">
        <f t="shared" si="172"/>
        <v>No</v>
      </c>
      <c r="L2212" s="12" t="str">
        <f t="shared" si="173"/>
        <v>Normal Weight</v>
      </c>
      <c r="M2212" s="12" t="str">
        <f t="shared" si="174"/>
        <v>Normal</v>
      </c>
    </row>
    <row r="2213" spans="1:13" x14ac:dyDescent="0.3">
      <c r="A2213" s="8" t="s">
        <v>146</v>
      </c>
      <c r="B2213" s="8">
        <v>21.754999999999999</v>
      </c>
      <c r="C2213" s="8">
        <v>6.09</v>
      </c>
      <c r="D2213" s="8" t="s">
        <v>2380</v>
      </c>
      <c r="E2213" s="8" t="s">
        <v>2380</v>
      </c>
      <c r="F2213" s="8" t="s">
        <v>2383</v>
      </c>
      <c r="G2213" s="8">
        <v>1</v>
      </c>
      <c r="H2213" s="8" t="s">
        <v>2380</v>
      </c>
      <c r="I2213" s="12">
        <f t="shared" si="170"/>
        <v>1</v>
      </c>
      <c r="J2213" s="12" t="str">
        <f t="shared" si="171"/>
        <v>No</v>
      </c>
      <c r="K2213" s="12" t="str">
        <f t="shared" si="172"/>
        <v>No</v>
      </c>
      <c r="L2213" s="12" t="str">
        <f t="shared" si="173"/>
        <v>Normal Weight</v>
      </c>
      <c r="M2213" s="12" t="str">
        <f t="shared" si="174"/>
        <v>Prediabetes</v>
      </c>
    </row>
    <row r="2214" spans="1:13" x14ac:dyDescent="0.3">
      <c r="A2214" s="8" t="s">
        <v>145</v>
      </c>
      <c r="B2214" s="8">
        <v>20.425000000000001</v>
      </c>
      <c r="C2214" s="8">
        <v>5.53</v>
      </c>
      <c r="D2214" s="8" t="s">
        <v>2380</v>
      </c>
      <c r="E2214" s="8" t="s">
        <v>2380</v>
      </c>
      <c r="F2214" s="8" t="s">
        <v>2383</v>
      </c>
      <c r="G2214" s="8">
        <v>1</v>
      </c>
      <c r="H2214" s="8" t="s">
        <v>2380</v>
      </c>
      <c r="I2214" s="12">
        <f t="shared" si="170"/>
        <v>1</v>
      </c>
      <c r="J2214" s="12" t="str">
        <f t="shared" si="171"/>
        <v>No</v>
      </c>
      <c r="K2214" s="12" t="str">
        <f t="shared" si="172"/>
        <v>No</v>
      </c>
      <c r="L2214" s="12" t="str">
        <f t="shared" si="173"/>
        <v>Normal Weight</v>
      </c>
      <c r="M2214" s="12" t="str">
        <f t="shared" si="174"/>
        <v>Normal</v>
      </c>
    </row>
    <row r="2215" spans="1:13" x14ac:dyDescent="0.3">
      <c r="A2215" s="8" t="s">
        <v>144</v>
      </c>
      <c r="B2215" s="8">
        <v>31.35</v>
      </c>
      <c r="C2215" s="8">
        <v>4.28</v>
      </c>
      <c r="D2215" s="8" t="s">
        <v>2380</v>
      </c>
      <c r="E2215" s="8" t="s">
        <v>2382</v>
      </c>
      <c r="F2215" s="8" t="s">
        <v>2380</v>
      </c>
      <c r="G2215" s="8">
        <v>1</v>
      </c>
      <c r="H2215" s="8" t="s">
        <v>2380</v>
      </c>
      <c r="I2215" s="12">
        <f t="shared" si="170"/>
        <v>1</v>
      </c>
      <c r="J2215" s="12" t="str">
        <f t="shared" si="171"/>
        <v>No</v>
      </c>
      <c r="K2215" s="12" t="str">
        <f t="shared" si="172"/>
        <v>No</v>
      </c>
      <c r="L2215" s="12" t="str">
        <f t="shared" si="173"/>
        <v>Obesity</v>
      </c>
      <c r="M2215" s="12" t="str">
        <f t="shared" si="174"/>
        <v>Normal</v>
      </c>
    </row>
    <row r="2216" spans="1:13" x14ac:dyDescent="0.3">
      <c r="A2216" s="8" t="s">
        <v>143</v>
      </c>
      <c r="B2216" s="8">
        <v>31.13</v>
      </c>
      <c r="C2216" s="8">
        <v>6.01</v>
      </c>
      <c r="D2216" s="8" t="s">
        <v>2380</v>
      </c>
      <c r="E2216" s="8" t="s">
        <v>2382</v>
      </c>
      <c r="F2216" s="8" t="s">
        <v>2380</v>
      </c>
      <c r="G2216" s="8">
        <v>1</v>
      </c>
      <c r="H2216" s="8" t="s">
        <v>2380</v>
      </c>
      <c r="I2216" s="12">
        <f t="shared" si="170"/>
        <v>1</v>
      </c>
      <c r="J2216" s="12" t="str">
        <f t="shared" si="171"/>
        <v>No</v>
      </c>
      <c r="K2216" s="12" t="str">
        <f t="shared" si="172"/>
        <v>No</v>
      </c>
      <c r="L2216" s="12" t="str">
        <f t="shared" si="173"/>
        <v>Obesity</v>
      </c>
      <c r="M2216" s="12" t="str">
        <f t="shared" si="174"/>
        <v>Prediabetes</v>
      </c>
    </row>
    <row r="2217" spans="1:13" x14ac:dyDescent="0.3">
      <c r="A2217" s="8" t="s">
        <v>142</v>
      </c>
      <c r="B2217" s="8">
        <v>17.48</v>
      </c>
      <c r="C2217" s="8">
        <v>4.59</v>
      </c>
      <c r="D2217" s="8" t="s">
        <v>2380</v>
      </c>
      <c r="E2217" s="8" t="s">
        <v>2380</v>
      </c>
      <c r="F2217" s="8" t="s">
        <v>2383</v>
      </c>
      <c r="G2217" s="8">
        <v>1</v>
      </c>
      <c r="H2217" s="8" t="s">
        <v>2380</v>
      </c>
      <c r="I2217" s="12">
        <f t="shared" si="170"/>
        <v>1</v>
      </c>
      <c r="J2217" s="12" t="str">
        <f t="shared" si="171"/>
        <v>No</v>
      </c>
      <c r="K2217" s="12" t="str">
        <f t="shared" si="172"/>
        <v>No</v>
      </c>
      <c r="L2217" s="12" t="str">
        <f t="shared" si="173"/>
        <v>Underweight</v>
      </c>
      <c r="M2217" s="12" t="str">
        <f t="shared" si="174"/>
        <v>Normal</v>
      </c>
    </row>
    <row r="2218" spans="1:13" x14ac:dyDescent="0.3">
      <c r="A2218" s="8" t="s">
        <v>141</v>
      </c>
      <c r="B2218" s="8">
        <v>22.57</v>
      </c>
      <c r="C2218" s="8">
        <v>5.8</v>
      </c>
      <c r="D2218" s="8" t="s">
        <v>2382</v>
      </c>
      <c r="E2218" s="8" t="s">
        <v>2380</v>
      </c>
      <c r="F2218" s="8" t="s">
        <v>2380</v>
      </c>
      <c r="G2218" s="8">
        <v>1</v>
      </c>
      <c r="H2218" s="8" t="s">
        <v>2380</v>
      </c>
      <c r="I2218" s="12">
        <f t="shared" si="170"/>
        <v>1</v>
      </c>
      <c r="J2218" s="12" t="str">
        <f t="shared" si="171"/>
        <v>No</v>
      </c>
      <c r="K2218" s="12" t="str">
        <f t="shared" si="172"/>
        <v>Yes</v>
      </c>
      <c r="L2218" s="12" t="str">
        <f t="shared" si="173"/>
        <v>Normal Weight</v>
      </c>
      <c r="M2218" s="12" t="str">
        <f t="shared" si="174"/>
        <v>Prediabetes</v>
      </c>
    </row>
    <row r="2219" spans="1:13" x14ac:dyDescent="0.3">
      <c r="A2219" s="8" t="s">
        <v>140</v>
      </c>
      <c r="B2219" s="8">
        <v>26.73</v>
      </c>
      <c r="C2219" s="8">
        <v>5.08</v>
      </c>
      <c r="D2219" s="8" t="s">
        <v>2380</v>
      </c>
      <c r="E2219" s="8" t="s">
        <v>2382</v>
      </c>
      <c r="F2219" s="8" t="s">
        <v>2380</v>
      </c>
      <c r="G2219" s="8">
        <v>1</v>
      </c>
      <c r="H2219" s="8" t="s">
        <v>2380</v>
      </c>
      <c r="I2219" s="12">
        <f t="shared" si="170"/>
        <v>1</v>
      </c>
      <c r="J2219" s="12" t="str">
        <f t="shared" si="171"/>
        <v>No</v>
      </c>
      <c r="K2219" s="12" t="str">
        <f t="shared" si="172"/>
        <v>No</v>
      </c>
      <c r="L2219" s="12" t="str">
        <f t="shared" si="173"/>
        <v>Overweight</v>
      </c>
      <c r="M2219" s="12" t="str">
        <f t="shared" si="174"/>
        <v>Normal</v>
      </c>
    </row>
    <row r="2220" spans="1:13" x14ac:dyDescent="0.3">
      <c r="A2220" s="8" t="s">
        <v>139</v>
      </c>
      <c r="B2220" s="8">
        <v>20.79</v>
      </c>
      <c r="C2220" s="8">
        <v>5.84</v>
      </c>
      <c r="D2220" s="8" t="s">
        <v>2380</v>
      </c>
      <c r="E2220" s="8" t="s">
        <v>2382</v>
      </c>
      <c r="F2220" s="8" t="s">
        <v>2380</v>
      </c>
      <c r="G2220" s="8">
        <v>1</v>
      </c>
      <c r="H2220" s="8" t="s">
        <v>2380</v>
      </c>
      <c r="I2220" s="12">
        <f t="shared" si="170"/>
        <v>1</v>
      </c>
      <c r="J2220" s="12" t="str">
        <f t="shared" si="171"/>
        <v>No</v>
      </c>
      <c r="K2220" s="12" t="str">
        <f t="shared" si="172"/>
        <v>No</v>
      </c>
      <c r="L2220" s="12" t="str">
        <f t="shared" si="173"/>
        <v>Normal Weight</v>
      </c>
      <c r="M2220" s="12" t="str">
        <f t="shared" si="174"/>
        <v>Prediabetes</v>
      </c>
    </row>
    <row r="2221" spans="1:13" x14ac:dyDescent="0.3">
      <c r="A2221" s="8" t="s">
        <v>138</v>
      </c>
      <c r="B2221" s="8">
        <v>20.149999999999999</v>
      </c>
      <c r="C2221" s="8">
        <v>4.1500000000000004</v>
      </c>
      <c r="D2221" s="8" t="s">
        <v>2380</v>
      </c>
      <c r="E2221" s="8" t="s">
        <v>2380</v>
      </c>
      <c r="F2221" s="8" t="s">
        <v>2380</v>
      </c>
      <c r="G2221" s="8">
        <v>1</v>
      </c>
      <c r="H2221" s="8" t="s">
        <v>2380</v>
      </c>
      <c r="I2221" s="12">
        <f t="shared" si="170"/>
        <v>1</v>
      </c>
      <c r="J2221" s="12" t="str">
        <f t="shared" si="171"/>
        <v>No</v>
      </c>
      <c r="K2221" s="12" t="str">
        <f t="shared" si="172"/>
        <v>No</v>
      </c>
      <c r="L2221" s="12" t="str">
        <f t="shared" si="173"/>
        <v>Normal Weight</v>
      </c>
      <c r="M2221" s="12" t="str">
        <f t="shared" si="174"/>
        <v>Normal</v>
      </c>
    </row>
    <row r="2222" spans="1:13" x14ac:dyDescent="0.3">
      <c r="A2222" s="8" t="s">
        <v>137</v>
      </c>
      <c r="B2222" s="8">
        <v>36.85</v>
      </c>
      <c r="C2222" s="8">
        <v>4.3600000000000003</v>
      </c>
      <c r="D2222" s="8" t="s">
        <v>2382</v>
      </c>
      <c r="E2222" s="8" t="s">
        <v>2380</v>
      </c>
      <c r="F2222" s="8" t="s">
        <v>2380</v>
      </c>
      <c r="G2222" s="8" t="s">
        <v>2381</v>
      </c>
      <c r="H2222" s="8" t="s">
        <v>2380</v>
      </c>
      <c r="I2222" s="12">
        <f t="shared" si="170"/>
        <v>0</v>
      </c>
      <c r="J2222" s="12" t="str">
        <f t="shared" si="171"/>
        <v>No</v>
      </c>
      <c r="K2222" s="12" t="str">
        <f t="shared" si="172"/>
        <v>Yes</v>
      </c>
      <c r="L2222" s="12" t="str">
        <f t="shared" si="173"/>
        <v>Obesity</v>
      </c>
      <c r="M2222" s="12" t="str">
        <f t="shared" si="174"/>
        <v>Normal</v>
      </c>
    </row>
    <row r="2223" spans="1:13" x14ac:dyDescent="0.3">
      <c r="A2223" s="8" t="s">
        <v>136</v>
      </c>
      <c r="B2223" s="8">
        <v>35.53</v>
      </c>
      <c r="C2223" s="8">
        <v>4.55</v>
      </c>
      <c r="D2223" s="8" t="s">
        <v>2382</v>
      </c>
      <c r="E2223" s="8" t="s">
        <v>2380</v>
      </c>
      <c r="F2223" s="8" t="s">
        <v>2380</v>
      </c>
      <c r="G2223" s="8" t="s">
        <v>2381</v>
      </c>
      <c r="H2223" s="8" t="s">
        <v>2380</v>
      </c>
      <c r="I2223" s="12">
        <f t="shared" si="170"/>
        <v>0</v>
      </c>
      <c r="J2223" s="12" t="str">
        <f t="shared" si="171"/>
        <v>No</v>
      </c>
      <c r="K2223" s="12" t="str">
        <f t="shared" si="172"/>
        <v>Yes</v>
      </c>
      <c r="L2223" s="12" t="str">
        <f t="shared" si="173"/>
        <v>Obesity</v>
      </c>
      <c r="M2223" s="12" t="str">
        <f t="shared" si="174"/>
        <v>Normal</v>
      </c>
    </row>
    <row r="2224" spans="1:13" x14ac:dyDescent="0.3">
      <c r="A2224" s="8" t="s">
        <v>135</v>
      </c>
      <c r="B2224" s="8">
        <v>31.1</v>
      </c>
      <c r="C2224" s="8">
        <v>4.37</v>
      </c>
      <c r="D2224" s="8" t="s">
        <v>2382</v>
      </c>
      <c r="E2224" s="8" t="s">
        <v>2380</v>
      </c>
      <c r="F2224" s="8" t="s">
        <v>2380</v>
      </c>
      <c r="G2224" s="8" t="s">
        <v>2381</v>
      </c>
      <c r="H2224" s="8" t="s">
        <v>2380</v>
      </c>
      <c r="I2224" s="12">
        <f t="shared" si="170"/>
        <v>0</v>
      </c>
      <c r="J2224" s="12" t="str">
        <f t="shared" si="171"/>
        <v>No</v>
      </c>
      <c r="K2224" s="12" t="str">
        <f t="shared" si="172"/>
        <v>Yes</v>
      </c>
      <c r="L2224" s="12" t="str">
        <f t="shared" si="173"/>
        <v>Obesity</v>
      </c>
      <c r="M2224" s="12" t="str">
        <f t="shared" si="174"/>
        <v>Normal</v>
      </c>
    </row>
    <row r="2225" spans="1:13" x14ac:dyDescent="0.3">
      <c r="A2225" s="8" t="s">
        <v>134</v>
      </c>
      <c r="B2225" s="8">
        <v>23.21</v>
      </c>
      <c r="C2225" s="8">
        <v>5.24</v>
      </c>
      <c r="D2225" s="8" t="s">
        <v>2382</v>
      </c>
      <c r="E2225" s="8" t="s">
        <v>2380</v>
      </c>
      <c r="F2225" s="8" t="s">
        <v>2380</v>
      </c>
      <c r="G2225" s="8" t="s">
        <v>2381</v>
      </c>
      <c r="H2225" s="8" t="s">
        <v>2380</v>
      </c>
      <c r="I2225" s="12">
        <f t="shared" si="170"/>
        <v>0</v>
      </c>
      <c r="J2225" s="12" t="str">
        <f t="shared" si="171"/>
        <v>No</v>
      </c>
      <c r="K2225" s="12" t="str">
        <f t="shared" si="172"/>
        <v>Yes</v>
      </c>
      <c r="L2225" s="12" t="str">
        <f t="shared" si="173"/>
        <v>Normal Weight</v>
      </c>
      <c r="M2225" s="12" t="str">
        <f t="shared" si="174"/>
        <v>Normal</v>
      </c>
    </row>
    <row r="2226" spans="1:13" x14ac:dyDescent="0.3">
      <c r="A2226" s="8" t="s">
        <v>133</v>
      </c>
      <c r="B2226" s="8">
        <v>18.36</v>
      </c>
      <c r="C2226" s="8">
        <v>5.96</v>
      </c>
      <c r="D2226" s="8" t="s">
        <v>2380</v>
      </c>
      <c r="E2226" s="8" t="s">
        <v>2380</v>
      </c>
      <c r="F2226" s="8" t="s">
        <v>2380</v>
      </c>
      <c r="G2226" s="8">
        <v>1</v>
      </c>
      <c r="H2226" s="8" t="s">
        <v>2380</v>
      </c>
      <c r="I2226" s="12">
        <f t="shared" si="170"/>
        <v>1</v>
      </c>
      <c r="J2226" s="12" t="str">
        <f t="shared" si="171"/>
        <v>No</v>
      </c>
      <c r="K2226" s="12" t="str">
        <f t="shared" si="172"/>
        <v>No</v>
      </c>
      <c r="L2226" s="12" t="str">
        <f t="shared" si="173"/>
        <v>Underweight</v>
      </c>
      <c r="M2226" s="12" t="str">
        <f t="shared" si="174"/>
        <v>Prediabetes</v>
      </c>
    </row>
    <row r="2227" spans="1:13" x14ac:dyDescent="0.3">
      <c r="A2227" s="8" t="s">
        <v>132</v>
      </c>
      <c r="B2227" s="8">
        <v>15.92</v>
      </c>
      <c r="C2227" s="8">
        <v>4.76</v>
      </c>
      <c r="D2227" s="8" t="s">
        <v>2382</v>
      </c>
      <c r="E2227" s="8" t="s">
        <v>2380</v>
      </c>
      <c r="F2227" s="8" t="s">
        <v>2380</v>
      </c>
      <c r="G2227" s="8">
        <v>1</v>
      </c>
      <c r="H2227" s="8" t="s">
        <v>2380</v>
      </c>
      <c r="I2227" s="12">
        <f t="shared" si="170"/>
        <v>1</v>
      </c>
      <c r="J2227" s="12" t="str">
        <f t="shared" si="171"/>
        <v>No</v>
      </c>
      <c r="K2227" s="12" t="str">
        <f t="shared" si="172"/>
        <v>Yes</v>
      </c>
      <c r="L2227" s="12" t="str">
        <f t="shared" si="173"/>
        <v>Underweight</v>
      </c>
      <c r="M2227" s="12" t="str">
        <f t="shared" si="174"/>
        <v>Normal</v>
      </c>
    </row>
    <row r="2228" spans="1:13" x14ac:dyDescent="0.3">
      <c r="A2228" s="8" t="s">
        <v>131</v>
      </c>
      <c r="B2228" s="8">
        <v>15.17</v>
      </c>
      <c r="C2228" s="8">
        <v>4.3</v>
      </c>
      <c r="D2228" s="8" t="s">
        <v>2382</v>
      </c>
      <c r="E2228" s="8" t="s">
        <v>2380</v>
      </c>
      <c r="F2228" s="8" t="s">
        <v>2383</v>
      </c>
      <c r="G2228" s="8">
        <v>1</v>
      </c>
      <c r="H2228" s="8" t="s">
        <v>2380</v>
      </c>
      <c r="I2228" s="12">
        <f t="shared" si="170"/>
        <v>1</v>
      </c>
      <c r="J2228" s="12" t="str">
        <f t="shared" si="171"/>
        <v>No</v>
      </c>
      <c r="K2228" s="12" t="str">
        <f t="shared" si="172"/>
        <v>Yes</v>
      </c>
      <c r="L2228" s="12" t="str">
        <f t="shared" si="173"/>
        <v>Underweight</v>
      </c>
      <c r="M2228" s="12" t="str">
        <f t="shared" si="174"/>
        <v>Normal</v>
      </c>
    </row>
    <row r="2229" spans="1:13" x14ac:dyDescent="0.3">
      <c r="A2229" s="8" t="s">
        <v>130</v>
      </c>
      <c r="B2229" s="8">
        <v>16.63</v>
      </c>
      <c r="C2229" s="8">
        <v>4.5</v>
      </c>
      <c r="D2229" s="8" t="s">
        <v>2380</v>
      </c>
      <c r="E2229" s="8" t="s">
        <v>2380</v>
      </c>
      <c r="F2229" s="8" t="s">
        <v>2380</v>
      </c>
      <c r="G2229" s="8">
        <v>1</v>
      </c>
      <c r="H2229" s="8" t="s">
        <v>2380</v>
      </c>
      <c r="I2229" s="12">
        <f t="shared" si="170"/>
        <v>1</v>
      </c>
      <c r="J2229" s="12" t="str">
        <f t="shared" si="171"/>
        <v>No</v>
      </c>
      <c r="K2229" s="12" t="str">
        <f t="shared" si="172"/>
        <v>No</v>
      </c>
      <c r="L2229" s="12" t="str">
        <f t="shared" si="173"/>
        <v>Underweight</v>
      </c>
      <c r="M2229" s="12" t="str">
        <f t="shared" si="174"/>
        <v>Normal</v>
      </c>
    </row>
    <row r="2230" spans="1:13" x14ac:dyDescent="0.3">
      <c r="A2230" s="8" t="s">
        <v>129</v>
      </c>
      <c r="B2230" s="8">
        <v>19.39</v>
      </c>
      <c r="C2230" s="8">
        <v>5.59</v>
      </c>
      <c r="D2230" s="8" t="s">
        <v>2380</v>
      </c>
      <c r="E2230" s="8" t="s">
        <v>2380</v>
      </c>
      <c r="F2230" s="8" t="s">
        <v>2383</v>
      </c>
      <c r="G2230" s="8">
        <v>1</v>
      </c>
      <c r="H2230" s="8" t="s">
        <v>2380</v>
      </c>
      <c r="I2230" s="12">
        <f t="shared" si="170"/>
        <v>1</v>
      </c>
      <c r="J2230" s="12" t="str">
        <f t="shared" si="171"/>
        <v>No</v>
      </c>
      <c r="K2230" s="12" t="str">
        <f t="shared" si="172"/>
        <v>No</v>
      </c>
      <c r="L2230" s="12" t="str">
        <f t="shared" si="173"/>
        <v>Normal Weight</v>
      </c>
      <c r="M2230" s="12" t="str">
        <f t="shared" si="174"/>
        <v>Normal</v>
      </c>
    </row>
    <row r="2231" spans="1:13" x14ac:dyDescent="0.3">
      <c r="A2231" s="8" t="s">
        <v>128</v>
      </c>
      <c r="B2231" s="8">
        <v>17.34</v>
      </c>
      <c r="C2231" s="8">
        <v>6.29</v>
      </c>
      <c r="D2231" s="8" t="s">
        <v>2382</v>
      </c>
      <c r="E2231" s="8" t="s">
        <v>2380</v>
      </c>
      <c r="F2231" s="8" t="s">
        <v>2383</v>
      </c>
      <c r="G2231" s="8">
        <v>1</v>
      </c>
      <c r="H2231" s="8" t="s">
        <v>2380</v>
      </c>
      <c r="I2231" s="12">
        <f t="shared" si="170"/>
        <v>1</v>
      </c>
      <c r="J2231" s="12" t="str">
        <f t="shared" si="171"/>
        <v>No</v>
      </c>
      <c r="K2231" s="12" t="str">
        <f t="shared" si="172"/>
        <v>Yes</v>
      </c>
      <c r="L2231" s="12" t="str">
        <f t="shared" si="173"/>
        <v>Underweight</v>
      </c>
      <c r="M2231" s="12" t="str">
        <f t="shared" si="174"/>
        <v>Prediabetes</v>
      </c>
    </row>
    <row r="2232" spans="1:13" x14ac:dyDescent="0.3">
      <c r="A2232" s="8" t="s">
        <v>127</v>
      </c>
      <c r="B2232" s="8">
        <v>17.940000000000001</v>
      </c>
      <c r="C2232" s="8">
        <v>4.1900000000000004</v>
      </c>
      <c r="D2232" s="8" t="s">
        <v>2380</v>
      </c>
      <c r="E2232" s="8" t="s">
        <v>2382</v>
      </c>
      <c r="F2232" s="8" t="s">
        <v>2380</v>
      </c>
      <c r="G2232" s="8">
        <v>1</v>
      </c>
      <c r="H2232" s="8" t="s">
        <v>2380</v>
      </c>
      <c r="I2232" s="12">
        <f t="shared" si="170"/>
        <v>1</v>
      </c>
      <c r="J2232" s="12" t="str">
        <f t="shared" si="171"/>
        <v>No</v>
      </c>
      <c r="K2232" s="12" t="str">
        <f t="shared" si="172"/>
        <v>No</v>
      </c>
      <c r="L2232" s="12" t="str">
        <f t="shared" si="173"/>
        <v>Underweight</v>
      </c>
      <c r="M2232" s="12" t="str">
        <f t="shared" si="174"/>
        <v>Normal</v>
      </c>
    </row>
    <row r="2233" spans="1:13" x14ac:dyDescent="0.3">
      <c r="A2233" s="8" t="s">
        <v>126</v>
      </c>
      <c r="B2233" s="8">
        <v>16.670000000000002</v>
      </c>
      <c r="C2233" s="8">
        <v>4.7</v>
      </c>
      <c r="D2233" s="8" t="s">
        <v>2382</v>
      </c>
      <c r="E2233" s="8" t="s">
        <v>2380</v>
      </c>
      <c r="F2233" s="8" t="s">
        <v>2383</v>
      </c>
      <c r="G2233" s="8">
        <v>1</v>
      </c>
      <c r="H2233" s="8" t="s">
        <v>2380</v>
      </c>
      <c r="I2233" s="12">
        <f t="shared" si="170"/>
        <v>1</v>
      </c>
      <c r="J2233" s="12" t="str">
        <f t="shared" si="171"/>
        <v>No</v>
      </c>
      <c r="K2233" s="12" t="str">
        <f t="shared" si="172"/>
        <v>Yes</v>
      </c>
      <c r="L2233" s="12" t="str">
        <f t="shared" si="173"/>
        <v>Underweight</v>
      </c>
      <c r="M2233" s="12" t="str">
        <f t="shared" si="174"/>
        <v>Normal</v>
      </c>
    </row>
    <row r="2234" spans="1:13" x14ac:dyDescent="0.3">
      <c r="A2234" s="8" t="s">
        <v>125</v>
      </c>
      <c r="B2234" s="8">
        <v>20.58</v>
      </c>
      <c r="C2234" s="8">
        <v>5.64</v>
      </c>
      <c r="D2234" s="8" t="s">
        <v>2382</v>
      </c>
      <c r="E2234" s="8" t="s">
        <v>2380</v>
      </c>
      <c r="F2234" s="8" t="s">
        <v>2380</v>
      </c>
      <c r="G2234" s="8" t="s">
        <v>2381</v>
      </c>
      <c r="H2234" s="8" t="s">
        <v>2380</v>
      </c>
      <c r="I2234" s="12">
        <f t="shared" si="170"/>
        <v>0</v>
      </c>
      <c r="J2234" s="12" t="str">
        <f t="shared" si="171"/>
        <v>No</v>
      </c>
      <c r="K2234" s="12" t="str">
        <f t="shared" si="172"/>
        <v>Yes</v>
      </c>
      <c r="L2234" s="12" t="str">
        <f t="shared" si="173"/>
        <v>Normal Weight</v>
      </c>
      <c r="M2234" s="12" t="str">
        <f t="shared" si="174"/>
        <v>Normal</v>
      </c>
    </row>
    <row r="2235" spans="1:13" x14ac:dyDescent="0.3">
      <c r="A2235" s="8" t="s">
        <v>124</v>
      </c>
      <c r="B2235" s="8">
        <v>16.5</v>
      </c>
      <c r="C2235" s="8">
        <v>4.1100000000000003</v>
      </c>
      <c r="D2235" s="8" t="s">
        <v>2382</v>
      </c>
      <c r="E2235" s="8" t="s">
        <v>2380</v>
      </c>
      <c r="F2235" s="8" t="s">
        <v>2380</v>
      </c>
      <c r="G2235" s="8" t="s">
        <v>2381</v>
      </c>
      <c r="H2235" s="8" t="s">
        <v>2380</v>
      </c>
      <c r="I2235" s="12">
        <f t="shared" si="170"/>
        <v>0</v>
      </c>
      <c r="J2235" s="12" t="str">
        <f t="shared" si="171"/>
        <v>No</v>
      </c>
      <c r="K2235" s="12" t="str">
        <f t="shared" si="172"/>
        <v>Yes</v>
      </c>
      <c r="L2235" s="12" t="str">
        <f t="shared" si="173"/>
        <v>Underweight</v>
      </c>
      <c r="M2235" s="12" t="str">
        <f t="shared" si="174"/>
        <v>Normal</v>
      </c>
    </row>
    <row r="2236" spans="1:13" x14ac:dyDescent="0.3">
      <c r="A2236" s="8" t="s">
        <v>123</v>
      </c>
      <c r="B2236" s="8">
        <v>15.41</v>
      </c>
      <c r="C2236" s="8">
        <v>5.43</v>
      </c>
      <c r="D2236" s="8" t="s">
        <v>2382</v>
      </c>
      <c r="E2236" s="8" t="s">
        <v>2380</v>
      </c>
      <c r="F2236" s="8" t="s">
        <v>2383</v>
      </c>
      <c r="G2236" s="8">
        <v>1</v>
      </c>
      <c r="H2236" s="8" t="s">
        <v>2380</v>
      </c>
      <c r="I2236" s="12">
        <f t="shared" si="170"/>
        <v>1</v>
      </c>
      <c r="J2236" s="12" t="str">
        <f t="shared" si="171"/>
        <v>No</v>
      </c>
      <c r="K2236" s="12" t="str">
        <f t="shared" si="172"/>
        <v>Yes</v>
      </c>
      <c r="L2236" s="12" t="str">
        <f t="shared" si="173"/>
        <v>Underweight</v>
      </c>
      <c r="M2236" s="12" t="str">
        <f t="shared" si="174"/>
        <v>Normal</v>
      </c>
    </row>
    <row r="2237" spans="1:13" x14ac:dyDescent="0.3">
      <c r="A2237" s="8" t="s">
        <v>122</v>
      </c>
      <c r="B2237" s="8">
        <v>24.59</v>
      </c>
      <c r="C2237" s="8">
        <v>4.38</v>
      </c>
      <c r="D2237" s="8" t="s">
        <v>2380</v>
      </c>
      <c r="E2237" s="8" t="s">
        <v>2380</v>
      </c>
      <c r="F2237" s="8" t="s">
        <v>2380</v>
      </c>
      <c r="G2237" s="8">
        <v>1</v>
      </c>
      <c r="H2237" s="8" t="s">
        <v>2380</v>
      </c>
      <c r="I2237" s="12">
        <f t="shared" si="170"/>
        <v>1</v>
      </c>
      <c r="J2237" s="12" t="str">
        <f t="shared" si="171"/>
        <v>No</v>
      </c>
      <c r="K2237" s="12" t="str">
        <f t="shared" si="172"/>
        <v>No</v>
      </c>
      <c r="L2237" s="12" t="str">
        <f t="shared" si="173"/>
        <v>Normal Weight</v>
      </c>
      <c r="M2237" s="12" t="str">
        <f t="shared" si="174"/>
        <v>Normal</v>
      </c>
    </row>
    <row r="2238" spans="1:13" x14ac:dyDescent="0.3">
      <c r="A2238" s="8" t="s">
        <v>121</v>
      </c>
      <c r="B2238" s="8">
        <v>33.33</v>
      </c>
      <c r="C2238" s="8">
        <v>9.7899999999999991</v>
      </c>
      <c r="D2238" s="8" t="s">
        <v>2380</v>
      </c>
      <c r="E2238" s="8" t="s">
        <v>2380</v>
      </c>
      <c r="F2238" s="8" t="s">
        <v>2380</v>
      </c>
      <c r="G2238" s="8" t="s">
        <v>2381</v>
      </c>
      <c r="H2238" s="8" t="s">
        <v>2380</v>
      </c>
      <c r="I2238" s="12">
        <f t="shared" si="170"/>
        <v>0</v>
      </c>
      <c r="J2238" s="12" t="str">
        <f t="shared" si="171"/>
        <v>No</v>
      </c>
      <c r="K2238" s="12" t="str">
        <f t="shared" si="172"/>
        <v>No</v>
      </c>
      <c r="L2238" s="12" t="str">
        <f t="shared" si="173"/>
        <v>Obesity</v>
      </c>
      <c r="M2238" s="12" t="str">
        <f t="shared" si="174"/>
        <v>Diabetes</v>
      </c>
    </row>
    <row r="2239" spans="1:13" x14ac:dyDescent="0.3">
      <c r="A2239" s="8" t="s">
        <v>120</v>
      </c>
      <c r="B2239" s="8">
        <v>18.5</v>
      </c>
      <c r="C2239" s="8">
        <v>11.84</v>
      </c>
      <c r="D2239" s="8" t="s">
        <v>2380</v>
      </c>
      <c r="E2239" s="8" t="s">
        <v>2380</v>
      </c>
      <c r="F2239" s="8" t="s">
        <v>2380</v>
      </c>
      <c r="G2239" s="8" t="s">
        <v>2381</v>
      </c>
      <c r="H2239" s="8" t="s">
        <v>2380</v>
      </c>
      <c r="I2239" s="12">
        <f t="shared" si="170"/>
        <v>0</v>
      </c>
      <c r="J2239" s="12" t="str">
        <f t="shared" si="171"/>
        <v>No</v>
      </c>
      <c r="K2239" s="12" t="str">
        <f t="shared" si="172"/>
        <v>No</v>
      </c>
      <c r="L2239" s="12" t="str">
        <f t="shared" si="173"/>
        <v>Normal Weight</v>
      </c>
      <c r="M2239" s="12" t="str">
        <f t="shared" si="174"/>
        <v>Diabetes</v>
      </c>
    </row>
    <row r="2240" spans="1:13" x14ac:dyDescent="0.3">
      <c r="A2240" s="8" t="s">
        <v>119</v>
      </c>
      <c r="B2240" s="8">
        <v>18.579999999999998</v>
      </c>
      <c r="C2240" s="8">
        <v>6.22</v>
      </c>
      <c r="D2240" s="8" t="s">
        <v>2380</v>
      </c>
      <c r="E2240" s="8" t="s">
        <v>2380</v>
      </c>
      <c r="F2240" s="8" t="s">
        <v>2380</v>
      </c>
      <c r="G2240" s="8" t="s">
        <v>2381</v>
      </c>
      <c r="H2240" s="8" t="s">
        <v>2380</v>
      </c>
      <c r="I2240" s="12">
        <f t="shared" si="170"/>
        <v>0</v>
      </c>
      <c r="J2240" s="12" t="str">
        <f t="shared" si="171"/>
        <v>No</v>
      </c>
      <c r="K2240" s="12" t="str">
        <f t="shared" si="172"/>
        <v>No</v>
      </c>
      <c r="L2240" s="12" t="str">
        <f t="shared" si="173"/>
        <v>Normal Weight</v>
      </c>
      <c r="M2240" s="12" t="str">
        <f t="shared" si="174"/>
        <v>Prediabetes</v>
      </c>
    </row>
    <row r="2241" spans="1:13" x14ac:dyDescent="0.3">
      <c r="A2241" s="8" t="s">
        <v>118</v>
      </c>
      <c r="B2241" s="8">
        <v>16.64</v>
      </c>
      <c r="C2241" s="8">
        <v>10.01</v>
      </c>
      <c r="D2241" s="8" t="s">
        <v>2380</v>
      </c>
      <c r="E2241" s="8" t="s">
        <v>2380</v>
      </c>
      <c r="F2241" s="8" t="s">
        <v>2380</v>
      </c>
      <c r="G2241" s="8" t="s">
        <v>2381</v>
      </c>
      <c r="H2241" s="8" t="s">
        <v>2380</v>
      </c>
      <c r="I2241" s="12">
        <f t="shared" si="170"/>
        <v>0</v>
      </c>
      <c r="J2241" s="12" t="str">
        <f t="shared" si="171"/>
        <v>No</v>
      </c>
      <c r="K2241" s="12" t="str">
        <f t="shared" si="172"/>
        <v>No</v>
      </c>
      <c r="L2241" s="12" t="str">
        <f t="shared" si="173"/>
        <v>Underweight</v>
      </c>
      <c r="M2241" s="12" t="str">
        <f t="shared" si="174"/>
        <v>Diabetes</v>
      </c>
    </row>
    <row r="2242" spans="1:13" x14ac:dyDescent="0.3">
      <c r="A2242" s="8" t="s">
        <v>117</v>
      </c>
      <c r="B2242" s="8">
        <v>19.329999999999998</v>
      </c>
      <c r="C2242" s="8">
        <v>4.32</v>
      </c>
      <c r="D2242" s="8" t="s">
        <v>2380</v>
      </c>
      <c r="E2242" s="8" t="s">
        <v>2380</v>
      </c>
      <c r="F2242" s="8" t="s">
        <v>2380</v>
      </c>
      <c r="G2242" s="8">
        <v>1</v>
      </c>
      <c r="H2242" s="8" t="s">
        <v>2380</v>
      </c>
      <c r="I2242" s="12">
        <f t="shared" si="170"/>
        <v>1</v>
      </c>
      <c r="J2242" s="12" t="str">
        <f t="shared" si="171"/>
        <v>No</v>
      </c>
      <c r="K2242" s="12" t="str">
        <f t="shared" si="172"/>
        <v>No</v>
      </c>
      <c r="L2242" s="12" t="str">
        <f t="shared" si="173"/>
        <v>Normal Weight</v>
      </c>
      <c r="M2242" s="12" t="str">
        <f t="shared" si="174"/>
        <v>Normal</v>
      </c>
    </row>
    <row r="2243" spans="1:13" x14ac:dyDescent="0.3">
      <c r="A2243" s="8" t="s">
        <v>116</v>
      </c>
      <c r="B2243" s="8">
        <v>21.26</v>
      </c>
      <c r="C2243" s="8">
        <v>5.65</v>
      </c>
      <c r="D2243" s="8" t="s">
        <v>2382</v>
      </c>
      <c r="E2243" s="8" t="s">
        <v>2380</v>
      </c>
      <c r="F2243" s="8" t="s">
        <v>2383</v>
      </c>
      <c r="G2243" s="8">
        <v>1</v>
      </c>
      <c r="H2243" s="8" t="s">
        <v>2380</v>
      </c>
      <c r="I2243" s="12">
        <f t="shared" ref="I2243:I2306" si="175">IF(G2243="No major surgery",0,G2243)</f>
        <v>1</v>
      </c>
      <c r="J2243" s="12" t="str">
        <f t="shared" ref="J2243:J2306" si="176">PROPER(H2243)</f>
        <v>No</v>
      </c>
      <c r="K2243" s="12" t="str">
        <f t="shared" ref="K2243:K2306" si="177">PROPER(D2243)</f>
        <v>Yes</v>
      </c>
      <c r="L2243" s="12" t="str">
        <f t="shared" ref="L2243:L2306" si="178">IF(B2243&lt;18.5,"Underweight",IF(B2243&lt;25,"Normal Weight",IF(B2243&lt;30,"Overweight","Obesity")))</f>
        <v>Normal Weight</v>
      </c>
      <c r="M2243" s="12" t="str">
        <f t="shared" ref="M2243:M2306" si="179">IF(C2243&lt;5.7,"Normal",IF(C2243&lt;6.5,"Prediabetes","Diabetes"))</f>
        <v>Normal</v>
      </c>
    </row>
    <row r="2244" spans="1:13" x14ac:dyDescent="0.3">
      <c r="A2244" s="8" t="s">
        <v>115</v>
      </c>
      <c r="B2244" s="8">
        <v>15.6</v>
      </c>
      <c r="C2244" s="8">
        <v>4.12</v>
      </c>
      <c r="D2244" s="8" t="s">
        <v>2382</v>
      </c>
      <c r="E2244" s="8" t="s">
        <v>2380</v>
      </c>
      <c r="F2244" s="8" t="s">
        <v>2380</v>
      </c>
      <c r="G2244" s="8">
        <v>1</v>
      </c>
      <c r="H2244" s="8" t="s">
        <v>2380</v>
      </c>
      <c r="I2244" s="12">
        <f t="shared" si="175"/>
        <v>1</v>
      </c>
      <c r="J2244" s="12" t="str">
        <f t="shared" si="176"/>
        <v>No</v>
      </c>
      <c r="K2244" s="12" t="str">
        <f t="shared" si="177"/>
        <v>Yes</v>
      </c>
      <c r="L2244" s="12" t="str">
        <f t="shared" si="178"/>
        <v>Underweight</v>
      </c>
      <c r="M2244" s="12" t="str">
        <f t="shared" si="179"/>
        <v>Normal</v>
      </c>
    </row>
    <row r="2245" spans="1:13" x14ac:dyDescent="0.3">
      <c r="A2245" s="8" t="s">
        <v>114</v>
      </c>
      <c r="B2245" s="8">
        <v>24.39</v>
      </c>
      <c r="C2245" s="8">
        <v>6.24</v>
      </c>
      <c r="D2245" s="8" t="s">
        <v>2380</v>
      </c>
      <c r="E2245" s="8" t="s">
        <v>2380</v>
      </c>
      <c r="F2245" s="8" t="s">
        <v>2380</v>
      </c>
      <c r="G2245" s="8">
        <v>1</v>
      </c>
      <c r="H2245" s="8" t="s">
        <v>2380</v>
      </c>
      <c r="I2245" s="12">
        <f t="shared" si="175"/>
        <v>1</v>
      </c>
      <c r="J2245" s="12" t="str">
        <f t="shared" si="176"/>
        <v>No</v>
      </c>
      <c r="K2245" s="12" t="str">
        <f t="shared" si="177"/>
        <v>No</v>
      </c>
      <c r="L2245" s="12" t="str">
        <f t="shared" si="178"/>
        <v>Normal Weight</v>
      </c>
      <c r="M2245" s="12" t="str">
        <f t="shared" si="179"/>
        <v>Prediabetes</v>
      </c>
    </row>
    <row r="2246" spans="1:13" x14ac:dyDescent="0.3">
      <c r="A2246" s="8" t="s">
        <v>113</v>
      </c>
      <c r="B2246" s="8">
        <v>24.75</v>
      </c>
      <c r="C2246" s="8">
        <v>4.83</v>
      </c>
      <c r="D2246" s="8" t="s">
        <v>2380</v>
      </c>
      <c r="E2246" s="8" t="s">
        <v>2380</v>
      </c>
      <c r="F2246" s="8" t="s">
        <v>2380</v>
      </c>
      <c r="G2246" s="8" t="s">
        <v>2381</v>
      </c>
      <c r="H2246" s="8" t="s">
        <v>2380</v>
      </c>
      <c r="I2246" s="12">
        <f t="shared" si="175"/>
        <v>0</v>
      </c>
      <c r="J2246" s="12" t="str">
        <f t="shared" si="176"/>
        <v>No</v>
      </c>
      <c r="K2246" s="12" t="str">
        <f t="shared" si="177"/>
        <v>No</v>
      </c>
      <c r="L2246" s="12" t="str">
        <f t="shared" si="178"/>
        <v>Normal Weight</v>
      </c>
      <c r="M2246" s="12" t="str">
        <f t="shared" si="179"/>
        <v>Normal</v>
      </c>
    </row>
    <row r="2247" spans="1:13" x14ac:dyDescent="0.3">
      <c r="A2247" s="8" t="s">
        <v>112</v>
      </c>
      <c r="B2247" s="8">
        <v>20.88</v>
      </c>
      <c r="C2247" s="8">
        <v>7.4</v>
      </c>
      <c r="D2247" s="8" t="s">
        <v>2380</v>
      </c>
      <c r="E2247" s="8" t="s">
        <v>2380</v>
      </c>
      <c r="F2247" s="8" t="s">
        <v>2380</v>
      </c>
      <c r="G2247" s="8" t="s">
        <v>2381</v>
      </c>
      <c r="H2247" s="8" t="s">
        <v>2380</v>
      </c>
      <c r="I2247" s="12">
        <f t="shared" si="175"/>
        <v>0</v>
      </c>
      <c r="J2247" s="12" t="str">
        <f t="shared" si="176"/>
        <v>No</v>
      </c>
      <c r="K2247" s="12" t="str">
        <f t="shared" si="177"/>
        <v>No</v>
      </c>
      <c r="L2247" s="12" t="str">
        <f t="shared" si="178"/>
        <v>Normal Weight</v>
      </c>
      <c r="M2247" s="12" t="str">
        <f t="shared" si="179"/>
        <v>Diabetes</v>
      </c>
    </row>
    <row r="2248" spans="1:13" x14ac:dyDescent="0.3">
      <c r="A2248" s="8" t="s">
        <v>111</v>
      </c>
      <c r="B2248" s="8">
        <v>20.43</v>
      </c>
      <c r="C2248" s="8">
        <v>4.54</v>
      </c>
      <c r="D2248" s="8" t="s">
        <v>2380</v>
      </c>
      <c r="E2248" s="8" t="s">
        <v>2380</v>
      </c>
      <c r="F2248" s="8" t="s">
        <v>2380</v>
      </c>
      <c r="G2248" s="8" t="s">
        <v>2381</v>
      </c>
      <c r="H2248" s="8" t="s">
        <v>2380</v>
      </c>
      <c r="I2248" s="12">
        <f t="shared" si="175"/>
        <v>0</v>
      </c>
      <c r="J2248" s="12" t="str">
        <f t="shared" si="176"/>
        <v>No</v>
      </c>
      <c r="K2248" s="12" t="str">
        <f t="shared" si="177"/>
        <v>No</v>
      </c>
      <c r="L2248" s="12" t="str">
        <f t="shared" si="178"/>
        <v>Normal Weight</v>
      </c>
      <c r="M2248" s="12" t="str">
        <f t="shared" si="179"/>
        <v>Normal</v>
      </c>
    </row>
    <row r="2249" spans="1:13" x14ac:dyDescent="0.3">
      <c r="A2249" s="8" t="s">
        <v>110</v>
      </c>
      <c r="B2249" s="8">
        <v>15.18</v>
      </c>
      <c r="C2249" s="8">
        <v>11.11</v>
      </c>
      <c r="D2249" s="8" t="s">
        <v>2380</v>
      </c>
      <c r="E2249" s="8" t="s">
        <v>2380</v>
      </c>
      <c r="F2249" s="8" t="s">
        <v>2380</v>
      </c>
      <c r="G2249" s="8" t="s">
        <v>2381</v>
      </c>
      <c r="H2249" s="8" t="s">
        <v>2380</v>
      </c>
      <c r="I2249" s="12">
        <f t="shared" si="175"/>
        <v>0</v>
      </c>
      <c r="J2249" s="12" t="str">
        <f t="shared" si="176"/>
        <v>No</v>
      </c>
      <c r="K2249" s="12" t="str">
        <f t="shared" si="177"/>
        <v>No</v>
      </c>
      <c r="L2249" s="12" t="str">
        <f t="shared" si="178"/>
        <v>Underweight</v>
      </c>
      <c r="M2249" s="12" t="str">
        <f t="shared" si="179"/>
        <v>Diabetes</v>
      </c>
    </row>
    <row r="2250" spans="1:13" x14ac:dyDescent="0.3">
      <c r="A2250" s="8" t="s">
        <v>109</v>
      </c>
      <c r="B2250" s="8">
        <v>15.12</v>
      </c>
      <c r="C2250" s="8">
        <v>4.03</v>
      </c>
      <c r="D2250" s="8" t="s">
        <v>2382</v>
      </c>
      <c r="E2250" s="8" t="s">
        <v>2380</v>
      </c>
      <c r="F2250" s="8" t="s">
        <v>2380</v>
      </c>
      <c r="G2250" s="8" t="s">
        <v>2381</v>
      </c>
      <c r="H2250" s="8" t="s">
        <v>2380</v>
      </c>
      <c r="I2250" s="12">
        <f t="shared" si="175"/>
        <v>0</v>
      </c>
      <c r="J2250" s="12" t="str">
        <f t="shared" si="176"/>
        <v>No</v>
      </c>
      <c r="K2250" s="12" t="str">
        <f t="shared" si="177"/>
        <v>Yes</v>
      </c>
      <c r="L2250" s="12" t="str">
        <f t="shared" si="178"/>
        <v>Underweight</v>
      </c>
      <c r="M2250" s="12" t="str">
        <f t="shared" si="179"/>
        <v>Normal</v>
      </c>
    </row>
    <row r="2251" spans="1:13" x14ac:dyDescent="0.3">
      <c r="A2251" s="8" t="s">
        <v>108</v>
      </c>
      <c r="B2251" s="8">
        <v>23.88</v>
      </c>
      <c r="C2251" s="8">
        <v>4.51</v>
      </c>
      <c r="D2251" s="8" t="s">
        <v>2380</v>
      </c>
      <c r="E2251" s="8" t="s">
        <v>2380</v>
      </c>
      <c r="F2251" s="8" t="s">
        <v>2380</v>
      </c>
      <c r="G2251" s="8">
        <v>1</v>
      </c>
      <c r="H2251" s="8" t="s">
        <v>2380</v>
      </c>
      <c r="I2251" s="12">
        <f t="shared" si="175"/>
        <v>1</v>
      </c>
      <c r="J2251" s="12" t="str">
        <f t="shared" si="176"/>
        <v>No</v>
      </c>
      <c r="K2251" s="12" t="str">
        <f t="shared" si="177"/>
        <v>No</v>
      </c>
      <c r="L2251" s="12" t="str">
        <f t="shared" si="178"/>
        <v>Normal Weight</v>
      </c>
      <c r="M2251" s="12" t="str">
        <f t="shared" si="179"/>
        <v>Normal</v>
      </c>
    </row>
    <row r="2252" spans="1:13" x14ac:dyDescent="0.3">
      <c r="A2252" s="8" t="s">
        <v>107</v>
      </c>
      <c r="B2252" s="8">
        <v>16.13</v>
      </c>
      <c r="C2252" s="8">
        <v>5.56</v>
      </c>
      <c r="D2252" s="8" t="s">
        <v>2380</v>
      </c>
      <c r="E2252" s="8" t="s">
        <v>2382</v>
      </c>
      <c r="F2252" s="8" t="s">
        <v>2380</v>
      </c>
      <c r="G2252" s="8">
        <v>1</v>
      </c>
      <c r="H2252" s="8" t="s">
        <v>2380</v>
      </c>
      <c r="I2252" s="12">
        <f t="shared" si="175"/>
        <v>1</v>
      </c>
      <c r="J2252" s="12" t="str">
        <f t="shared" si="176"/>
        <v>No</v>
      </c>
      <c r="K2252" s="12" t="str">
        <f t="shared" si="177"/>
        <v>No</v>
      </c>
      <c r="L2252" s="12" t="str">
        <f t="shared" si="178"/>
        <v>Underweight</v>
      </c>
      <c r="M2252" s="12" t="str">
        <f t="shared" si="179"/>
        <v>Normal</v>
      </c>
    </row>
    <row r="2253" spans="1:13" x14ac:dyDescent="0.3">
      <c r="A2253" s="8" t="s">
        <v>106</v>
      </c>
      <c r="B2253" s="8">
        <v>24.09</v>
      </c>
      <c r="C2253" s="8">
        <v>4.0999999999999996</v>
      </c>
      <c r="D2253" s="8" t="s">
        <v>2380</v>
      </c>
      <c r="E2253" s="8" t="s">
        <v>2382</v>
      </c>
      <c r="F2253" s="8" t="s">
        <v>2380</v>
      </c>
      <c r="G2253" s="8">
        <v>1</v>
      </c>
      <c r="H2253" s="8" t="s">
        <v>2380</v>
      </c>
      <c r="I2253" s="12">
        <f t="shared" si="175"/>
        <v>1</v>
      </c>
      <c r="J2253" s="12" t="str">
        <f t="shared" si="176"/>
        <v>No</v>
      </c>
      <c r="K2253" s="12" t="str">
        <f t="shared" si="177"/>
        <v>No</v>
      </c>
      <c r="L2253" s="12" t="str">
        <f t="shared" si="178"/>
        <v>Normal Weight</v>
      </c>
      <c r="M2253" s="12" t="str">
        <f t="shared" si="179"/>
        <v>Normal</v>
      </c>
    </row>
    <row r="2254" spans="1:13" x14ac:dyDescent="0.3">
      <c r="A2254" s="8" t="s">
        <v>105</v>
      </c>
      <c r="B2254" s="8">
        <v>19.43</v>
      </c>
      <c r="C2254" s="8">
        <v>5.85</v>
      </c>
      <c r="D2254" s="8" t="s">
        <v>2380</v>
      </c>
      <c r="E2254" s="8" t="s">
        <v>2382</v>
      </c>
      <c r="F2254" s="8" t="s">
        <v>2380</v>
      </c>
      <c r="G2254" s="8">
        <v>1</v>
      </c>
      <c r="H2254" s="8" t="s">
        <v>2380</v>
      </c>
      <c r="I2254" s="12">
        <f t="shared" si="175"/>
        <v>1</v>
      </c>
      <c r="J2254" s="12" t="str">
        <f t="shared" si="176"/>
        <v>No</v>
      </c>
      <c r="K2254" s="12" t="str">
        <f t="shared" si="177"/>
        <v>No</v>
      </c>
      <c r="L2254" s="12" t="str">
        <f t="shared" si="178"/>
        <v>Normal Weight</v>
      </c>
      <c r="M2254" s="12" t="str">
        <f t="shared" si="179"/>
        <v>Prediabetes</v>
      </c>
    </row>
    <row r="2255" spans="1:13" x14ac:dyDescent="0.3">
      <c r="A2255" s="8" t="s">
        <v>104</v>
      </c>
      <c r="B2255" s="8">
        <v>15.22</v>
      </c>
      <c r="C2255" s="8">
        <v>4.92</v>
      </c>
      <c r="D2255" s="8" t="s">
        <v>2382</v>
      </c>
      <c r="E2255" s="8" t="s">
        <v>2380</v>
      </c>
      <c r="F2255" s="8" t="s">
        <v>2383</v>
      </c>
      <c r="G2255" s="8">
        <v>1</v>
      </c>
      <c r="H2255" s="8" t="s">
        <v>2380</v>
      </c>
      <c r="I2255" s="12">
        <f t="shared" si="175"/>
        <v>1</v>
      </c>
      <c r="J2255" s="12" t="str">
        <f t="shared" si="176"/>
        <v>No</v>
      </c>
      <c r="K2255" s="12" t="str">
        <f t="shared" si="177"/>
        <v>Yes</v>
      </c>
      <c r="L2255" s="12" t="str">
        <f t="shared" si="178"/>
        <v>Underweight</v>
      </c>
      <c r="M2255" s="12" t="str">
        <f t="shared" si="179"/>
        <v>Normal</v>
      </c>
    </row>
    <row r="2256" spans="1:13" x14ac:dyDescent="0.3">
      <c r="A2256" s="8" t="s">
        <v>103</v>
      </c>
      <c r="B2256" s="8">
        <v>20.72</v>
      </c>
      <c r="C2256" s="8">
        <v>9.4600000000000009</v>
      </c>
      <c r="D2256" s="8" t="s">
        <v>2380</v>
      </c>
      <c r="E2256" s="8" t="s">
        <v>2380</v>
      </c>
      <c r="F2256" s="8" t="s">
        <v>2380</v>
      </c>
      <c r="G2256" s="8" t="s">
        <v>2381</v>
      </c>
      <c r="H2256" s="8" t="s">
        <v>2380</v>
      </c>
      <c r="I2256" s="12">
        <f t="shared" si="175"/>
        <v>0</v>
      </c>
      <c r="J2256" s="12" t="str">
        <f t="shared" si="176"/>
        <v>No</v>
      </c>
      <c r="K2256" s="12" t="str">
        <f t="shared" si="177"/>
        <v>No</v>
      </c>
      <c r="L2256" s="12" t="str">
        <f t="shared" si="178"/>
        <v>Normal Weight</v>
      </c>
      <c r="M2256" s="12" t="str">
        <f t="shared" si="179"/>
        <v>Diabetes</v>
      </c>
    </row>
    <row r="2257" spans="1:13" x14ac:dyDescent="0.3">
      <c r="A2257" s="8" t="s">
        <v>102</v>
      </c>
      <c r="B2257" s="8">
        <v>35.4</v>
      </c>
      <c r="C2257" s="8">
        <v>5.94</v>
      </c>
      <c r="D2257" s="8" t="s">
        <v>2380</v>
      </c>
      <c r="E2257" s="8" t="s">
        <v>2380</v>
      </c>
      <c r="F2257" s="8" t="s">
        <v>2383</v>
      </c>
      <c r="G2257" s="8">
        <v>1</v>
      </c>
      <c r="H2257" s="8" t="s">
        <v>2380</v>
      </c>
      <c r="I2257" s="12">
        <f t="shared" si="175"/>
        <v>1</v>
      </c>
      <c r="J2257" s="12" t="str">
        <f t="shared" si="176"/>
        <v>No</v>
      </c>
      <c r="K2257" s="12" t="str">
        <f t="shared" si="177"/>
        <v>No</v>
      </c>
      <c r="L2257" s="12" t="str">
        <f t="shared" si="178"/>
        <v>Obesity</v>
      </c>
      <c r="M2257" s="12" t="str">
        <f t="shared" si="179"/>
        <v>Prediabetes</v>
      </c>
    </row>
    <row r="2258" spans="1:13" x14ac:dyDescent="0.3">
      <c r="A2258" s="8" t="s">
        <v>101</v>
      </c>
      <c r="B2258" s="8">
        <v>34.4</v>
      </c>
      <c r="C2258" s="8">
        <v>5.7</v>
      </c>
      <c r="D2258" s="8" t="s">
        <v>2380</v>
      </c>
      <c r="E2258" s="8" t="s">
        <v>2380</v>
      </c>
      <c r="F2258" s="8" t="s">
        <v>2383</v>
      </c>
      <c r="G2258" s="8">
        <v>1</v>
      </c>
      <c r="H2258" s="8" t="s">
        <v>2380</v>
      </c>
      <c r="I2258" s="12">
        <f t="shared" si="175"/>
        <v>1</v>
      </c>
      <c r="J2258" s="12" t="str">
        <f t="shared" si="176"/>
        <v>No</v>
      </c>
      <c r="K2258" s="12" t="str">
        <f t="shared" si="177"/>
        <v>No</v>
      </c>
      <c r="L2258" s="12" t="str">
        <f t="shared" si="178"/>
        <v>Obesity</v>
      </c>
      <c r="M2258" s="12" t="str">
        <f t="shared" si="179"/>
        <v>Prediabetes</v>
      </c>
    </row>
    <row r="2259" spans="1:13" x14ac:dyDescent="0.3">
      <c r="A2259" s="8" t="s">
        <v>100</v>
      </c>
      <c r="B2259" s="8">
        <v>34.1</v>
      </c>
      <c r="C2259" s="8">
        <v>4.13</v>
      </c>
      <c r="D2259" s="8" t="s">
        <v>2380</v>
      </c>
      <c r="E2259" s="8" t="s">
        <v>2380</v>
      </c>
      <c r="F2259" s="8" t="s">
        <v>2383</v>
      </c>
      <c r="G2259" s="8">
        <v>1</v>
      </c>
      <c r="H2259" s="8" t="s">
        <v>2380</v>
      </c>
      <c r="I2259" s="12">
        <f t="shared" si="175"/>
        <v>1</v>
      </c>
      <c r="J2259" s="12" t="str">
        <f t="shared" si="176"/>
        <v>No</v>
      </c>
      <c r="K2259" s="12" t="str">
        <f t="shared" si="177"/>
        <v>No</v>
      </c>
      <c r="L2259" s="12" t="str">
        <f t="shared" si="178"/>
        <v>Obesity</v>
      </c>
      <c r="M2259" s="12" t="str">
        <f t="shared" si="179"/>
        <v>Normal</v>
      </c>
    </row>
    <row r="2260" spans="1:13" x14ac:dyDescent="0.3">
      <c r="A2260" s="8" t="s">
        <v>99</v>
      </c>
      <c r="B2260" s="8">
        <v>30.4</v>
      </c>
      <c r="C2260" s="8">
        <v>4.7699999999999996</v>
      </c>
      <c r="D2260" s="8" t="s">
        <v>2380</v>
      </c>
      <c r="E2260" s="8" t="s">
        <v>2380</v>
      </c>
      <c r="F2260" s="8" t="s">
        <v>2383</v>
      </c>
      <c r="G2260" s="8">
        <v>1</v>
      </c>
      <c r="H2260" s="8" t="s">
        <v>2380</v>
      </c>
      <c r="I2260" s="12">
        <f t="shared" si="175"/>
        <v>1</v>
      </c>
      <c r="J2260" s="12" t="str">
        <f t="shared" si="176"/>
        <v>No</v>
      </c>
      <c r="K2260" s="12" t="str">
        <f t="shared" si="177"/>
        <v>No</v>
      </c>
      <c r="L2260" s="12" t="str">
        <f t="shared" si="178"/>
        <v>Obesity</v>
      </c>
      <c r="M2260" s="12" t="str">
        <f t="shared" si="179"/>
        <v>Normal</v>
      </c>
    </row>
    <row r="2261" spans="1:13" x14ac:dyDescent="0.3">
      <c r="A2261" s="8" t="s">
        <v>98</v>
      </c>
      <c r="B2261" s="8">
        <v>28.7</v>
      </c>
      <c r="C2261" s="8">
        <v>4.99</v>
      </c>
      <c r="D2261" s="8" t="s">
        <v>2380</v>
      </c>
      <c r="E2261" s="8" t="s">
        <v>2380</v>
      </c>
      <c r="F2261" s="8" t="s">
        <v>2383</v>
      </c>
      <c r="G2261" s="8">
        <v>1</v>
      </c>
      <c r="H2261" s="8" t="s">
        <v>2380</v>
      </c>
      <c r="I2261" s="12">
        <f t="shared" si="175"/>
        <v>1</v>
      </c>
      <c r="J2261" s="12" t="str">
        <f t="shared" si="176"/>
        <v>No</v>
      </c>
      <c r="K2261" s="12" t="str">
        <f t="shared" si="177"/>
        <v>No</v>
      </c>
      <c r="L2261" s="12" t="str">
        <f t="shared" si="178"/>
        <v>Overweight</v>
      </c>
      <c r="M2261" s="12" t="str">
        <f t="shared" si="179"/>
        <v>Normal</v>
      </c>
    </row>
    <row r="2262" spans="1:13" x14ac:dyDescent="0.3">
      <c r="A2262" s="8" t="s">
        <v>97</v>
      </c>
      <c r="B2262" s="8">
        <v>17.440000000000001</v>
      </c>
      <c r="C2262" s="8">
        <v>4.42</v>
      </c>
      <c r="D2262" s="8" t="s">
        <v>2382</v>
      </c>
      <c r="E2262" s="8" t="s">
        <v>2380</v>
      </c>
      <c r="F2262" s="8" t="s">
        <v>2383</v>
      </c>
      <c r="G2262" s="8">
        <v>1</v>
      </c>
      <c r="H2262" s="8" t="s">
        <v>2380</v>
      </c>
      <c r="I2262" s="12">
        <f t="shared" si="175"/>
        <v>1</v>
      </c>
      <c r="J2262" s="12" t="str">
        <f t="shared" si="176"/>
        <v>No</v>
      </c>
      <c r="K2262" s="12" t="str">
        <f t="shared" si="177"/>
        <v>Yes</v>
      </c>
      <c r="L2262" s="12" t="str">
        <f t="shared" si="178"/>
        <v>Underweight</v>
      </c>
      <c r="M2262" s="12" t="str">
        <f t="shared" si="179"/>
        <v>Normal</v>
      </c>
    </row>
    <row r="2263" spans="1:13" x14ac:dyDescent="0.3">
      <c r="A2263" s="8" t="s">
        <v>96</v>
      </c>
      <c r="B2263" s="8">
        <v>27.6</v>
      </c>
      <c r="C2263" s="8">
        <v>4.01</v>
      </c>
      <c r="D2263" s="8" t="s">
        <v>2380</v>
      </c>
      <c r="E2263" s="8" t="s">
        <v>2380</v>
      </c>
      <c r="F2263" s="8" t="s">
        <v>2383</v>
      </c>
      <c r="G2263" s="8">
        <v>1</v>
      </c>
      <c r="H2263" s="8" t="s">
        <v>2380</v>
      </c>
      <c r="I2263" s="12">
        <f t="shared" si="175"/>
        <v>1</v>
      </c>
      <c r="J2263" s="12" t="str">
        <f t="shared" si="176"/>
        <v>No</v>
      </c>
      <c r="K2263" s="12" t="str">
        <f t="shared" si="177"/>
        <v>No</v>
      </c>
      <c r="L2263" s="12" t="str">
        <f t="shared" si="178"/>
        <v>Overweight</v>
      </c>
      <c r="M2263" s="12" t="str">
        <f t="shared" si="179"/>
        <v>Normal</v>
      </c>
    </row>
    <row r="2264" spans="1:13" x14ac:dyDescent="0.3">
      <c r="A2264" s="8" t="s">
        <v>95</v>
      </c>
      <c r="B2264" s="8">
        <v>20.7</v>
      </c>
      <c r="C2264" s="8">
        <v>4.49</v>
      </c>
      <c r="D2264" s="8" t="s">
        <v>2380</v>
      </c>
      <c r="E2264" s="8" t="s">
        <v>2380</v>
      </c>
      <c r="F2264" s="8" t="s">
        <v>2383</v>
      </c>
      <c r="G2264" s="8">
        <v>1</v>
      </c>
      <c r="H2264" s="8" t="s">
        <v>2380</v>
      </c>
      <c r="I2264" s="12">
        <f t="shared" si="175"/>
        <v>1</v>
      </c>
      <c r="J2264" s="12" t="str">
        <f t="shared" si="176"/>
        <v>No</v>
      </c>
      <c r="K2264" s="12" t="str">
        <f t="shared" si="177"/>
        <v>No</v>
      </c>
      <c r="L2264" s="12" t="str">
        <f t="shared" si="178"/>
        <v>Normal Weight</v>
      </c>
      <c r="M2264" s="12" t="str">
        <f t="shared" si="179"/>
        <v>Normal</v>
      </c>
    </row>
    <row r="2265" spans="1:13" x14ac:dyDescent="0.3">
      <c r="A2265" s="8" t="s">
        <v>94</v>
      </c>
      <c r="B2265" s="8">
        <v>20.3</v>
      </c>
      <c r="C2265" s="8">
        <v>6.37</v>
      </c>
      <c r="D2265" s="8" t="s">
        <v>2380</v>
      </c>
      <c r="E2265" s="8" t="s">
        <v>2380</v>
      </c>
      <c r="F2265" s="8" t="s">
        <v>2383</v>
      </c>
      <c r="G2265" s="8">
        <v>1</v>
      </c>
      <c r="H2265" s="8" t="s">
        <v>2380</v>
      </c>
      <c r="I2265" s="12">
        <f t="shared" si="175"/>
        <v>1</v>
      </c>
      <c r="J2265" s="12" t="str">
        <f t="shared" si="176"/>
        <v>No</v>
      </c>
      <c r="K2265" s="12" t="str">
        <f t="shared" si="177"/>
        <v>No</v>
      </c>
      <c r="L2265" s="12" t="str">
        <f t="shared" si="178"/>
        <v>Normal Weight</v>
      </c>
      <c r="M2265" s="12" t="str">
        <f t="shared" si="179"/>
        <v>Prediabetes</v>
      </c>
    </row>
    <row r="2266" spans="1:13" x14ac:dyDescent="0.3">
      <c r="A2266" s="8" t="s">
        <v>93</v>
      </c>
      <c r="B2266" s="8">
        <v>19.8</v>
      </c>
      <c r="C2266" s="8">
        <v>5.12</v>
      </c>
      <c r="D2266" s="8" t="s">
        <v>2380</v>
      </c>
      <c r="E2266" s="8" t="s">
        <v>2380</v>
      </c>
      <c r="F2266" s="8" t="s">
        <v>2383</v>
      </c>
      <c r="G2266" s="8">
        <v>1</v>
      </c>
      <c r="H2266" s="8" t="s">
        <v>2380</v>
      </c>
      <c r="I2266" s="12">
        <f t="shared" si="175"/>
        <v>1</v>
      </c>
      <c r="J2266" s="12" t="str">
        <f t="shared" si="176"/>
        <v>No</v>
      </c>
      <c r="K2266" s="12" t="str">
        <f t="shared" si="177"/>
        <v>No</v>
      </c>
      <c r="L2266" s="12" t="str">
        <f t="shared" si="178"/>
        <v>Normal Weight</v>
      </c>
      <c r="M2266" s="12" t="str">
        <f t="shared" si="179"/>
        <v>Normal</v>
      </c>
    </row>
    <row r="2267" spans="1:13" x14ac:dyDescent="0.3">
      <c r="A2267" s="8" t="s">
        <v>92</v>
      </c>
      <c r="B2267" s="8">
        <v>21.87</v>
      </c>
      <c r="C2267" s="8">
        <v>8.59</v>
      </c>
      <c r="D2267" s="8" t="s">
        <v>2380</v>
      </c>
      <c r="E2267" s="8" t="s">
        <v>2380</v>
      </c>
      <c r="F2267" s="8" t="s">
        <v>2380</v>
      </c>
      <c r="G2267" s="8" t="s">
        <v>2381</v>
      </c>
      <c r="H2267" s="8" t="s">
        <v>2380</v>
      </c>
      <c r="I2267" s="12">
        <f t="shared" si="175"/>
        <v>0</v>
      </c>
      <c r="J2267" s="12" t="str">
        <f t="shared" si="176"/>
        <v>No</v>
      </c>
      <c r="K2267" s="12" t="str">
        <f t="shared" si="177"/>
        <v>No</v>
      </c>
      <c r="L2267" s="12" t="str">
        <f t="shared" si="178"/>
        <v>Normal Weight</v>
      </c>
      <c r="M2267" s="12" t="str">
        <f t="shared" si="179"/>
        <v>Diabetes</v>
      </c>
    </row>
    <row r="2268" spans="1:13" x14ac:dyDescent="0.3">
      <c r="A2268" s="8" t="s">
        <v>91</v>
      </c>
      <c r="B2268" s="8">
        <v>16.600000000000001</v>
      </c>
      <c r="C2268" s="8">
        <v>5.87</v>
      </c>
      <c r="D2268" s="8" t="s">
        <v>2380</v>
      </c>
      <c r="E2268" s="8" t="s">
        <v>2380</v>
      </c>
      <c r="F2268" s="8" t="s">
        <v>2380</v>
      </c>
      <c r="G2268" s="8">
        <v>1</v>
      </c>
      <c r="H2268" s="8" t="s">
        <v>2380</v>
      </c>
      <c r="I2268" s="12">
        <f t="shared" si="175"/>
        <v>1</v>
      </c>
      <c r="J2268" s="12" t="str">
        <f t="shared" si="176"/>
        <v>No</v>
      </c>
      <c r="K2268" s="12" t="str">
        <f t="shared" si="177"/>
        <v>No</v>
      </c>
      <c r="L2268" s="12" t="str">
        <f t="shared" si="178"/>
        <v>Underweight</v>
      </c>
      <c r="M2268" s="12" t="str">
        <f t="shared" si="179"/>
        <v>Prediabetes</v>
      </c>
    </row>
    <row r="2269" spans="1:13" x14ac:dyDescent="0.3">
      <c r="A2269" s="8" t="s">
        <v>90</v>
      </c>
      <c r="B2269" s="8">
        <v>21.98</v>
      </c>
      <c r="C2269" s="8">
        <v>7.03</v>
      </c>
      <c r="D2269" s="8" t="s">
        <v>2380</v>
      </c>
      <c r="E2269" s="8" t="s">
        <v>2380</v>
      </c>
      <c r="F2269" s="8" t="s">
        <v>2380</v>
      </c>
      <c r="G2269" s="8" t="s">
        <v>2381</v>
      </c>
      <c r="H2269" s="8" t="s">
        <v>2380</v>
      </c>
      <c r="I2269" s="12">
        <f t="shared" si="175"/>
        <v>0</v>
      </c>
      <c r="J2269" s="12" t="str">
        <f t="shared" si="176"/>
        <v>No</v>
      </c>
      <c r="K2269" s="12" t="str">
        <f t="shared" si="177"/>
        <v>No</v>
      </c>
      <c r="L2269" s="12" t="str">
        <f t="shared" si="178"/>
        <v>Normal Weight</v>
      </c>
      <c r="M2269" s="12" t="str">
        <f t="shared" si="179"/>
        <v>Diabetes</v>
      </c>
    </row>
    <row r="2270" spans="1:13" x14ac:dyDescent="0.3">
      <c r="A2270" s="8" t="s">
        <v>89</v>
      </c>
      <c r="B2270" s="8">
        <v>19.7</v>
      </c>
      <c r="C2270" s="8">
        <v>5.51</v>
      </c>
      <c r="D2270" s="8" t="s">
        <v>2380</v>
      </c>
      <c r="E2270" s="8" t="s">
        <v>2380</v>
      </c>
      <c r="F2270" s="8" t="s">
        <v>2380</v>
      </c>
      <c r="G2270" s="8">
        <v>1</v>
      </c>
      <c r="H2270" s="8" t="s">
        <v>2380</v>
      </c>
      <c r="I2270" s="12">
        <f t="shared" si="175"/>
        <v>1</v>
      </c>
      <c r="J2270" s="12" t="str">
        <f t="shared" si="176"/>
        <v>No</v>
      </c>
      <c r="K2270" s="12" t="str">
        <f t="shared" si="177"/>
        <v>No</v>
      </c>
      <c r="L2270" s="12" t="str">
        <f t="shared" si="178"/>
        <v>Normal Weight</v>
      </c>
      <c r="M2270" s="12" t="str">
        <f t="shared" si="179"/>
        <v>Normal</v>
      </c>
    </row>
    <row r="2271" spans="1:13" x14ac:dyDescent="0.3">
      <c r="A2271" s="8" t="s">
        <v>88</v>
      </c>
      <c r="B2271" s="8">
        <v>19.21</v>
      </c>
      <c r="C2271" s="8">
        <v>4.76</v>
      </c>
      <c r="D2271" s="8" t="s">
        <v>2380</v>
      </c>
      <c r="E2271" s="8" t="s">
        <v>2382</v>
      </c>
      <c r="F2271" s="8" t="s">
        <v>2380</v>
      </c>
      <c r="G2271" s="8">
        <v>1</v>
      </c>
      <c r="H2271" s="8" t="s">
        <v>2380</v>
      </c>
      <c r="I2271" s="12">
        <f t="shared" si="175"/>
        <v>1</v>
      </c>
      <c r="J2271" s="12" t="str">
        <f t="shared" si="176"/>
        <v>No</v>
      </c>
      <c r="K2271" s="12" t="str">
        <f t="shared" si="177"/>
        <v>No</v>
      </c>
      <c r="L2271" s="12" t="str">
        <f t="shared" si="178"/>
        <v>Normal Weight</v>
      </c>
      <c r="M2271" s="12" t="str">
        <f t="shared" si="179"/>
        <v>Normal</v>
      </c>
    </row>
    <row r="2272" spans="1:13" x14ac:dyDescent="0.3">
      <c r="A2272" s="8" t="s">
        <v>87</v>
      </c>
      <c r="B2272" s="8">
        <v>19.3</v>
      </c>
      <c r="C2272" s="8">
        <v>4.7</v>
      </c>
      <c r="D2272" s="8" t="s">
        <v>2380</v>
      </c>
      <c r="E2272" s="8" t="s">
        <v>2382</v>
      </c>
      <c r="F2272" s="8" t="s">
        <v>2380</v>
      </c>
      <c r="G2272" s="8">
        <v>1</v>
      </c>
      <c r="H2272" s="8" t="s">
        <v>2380</v>
      </c>
      <c r="I2272" s="12">
        <f t="shared" si="175"/>
        <v>1</v>
      </c>
      <c r="J2272" s="12" t="str">
        <f t="shared" si="176"/>
        <v>No</v>
      </c>
      <c r="K2272" s="12" t="str">
        <f t="shared" si="177"/>
        <v>No</v>
      </c>
      <c r="L2272" s="12" t="str">
        <f t="shared" si="178"/>
        <v>Normal Weight</v>
      </c>
      <c r="M2272" s="12" t="str">
        <f t="shared" si="179"/>
        <v>Normal</v>
      </c>
    </row>
    <row r="2273" spans="1:13" x14ac:dyDescent="0.3">
      <c r="A2273" s="8" t="s">
        <v>86</v>
      </c>
      <c r="B2273" s="8">
        <v>16.22</v>
      </c>
      <c r="C2273" s="8">
        <v>6.21</v>
      </c>
      <c r="D2273" s="8" t="s">
        <v>2382</v>
      </c>
      <c r="E2273" s="8" t="s">
        <v>2380</v>
      </c>
      <c r="F2273" s="8" t="s">
        <v>2380</v>
      </c>
      <c r="G2273" s="8" t="s">
        <v>2381</v>
      </c>
      <c r="H2273" s="8" t="s">
        <v>2380</v>
      </c>
      <c r="I2273" s="12">
        <f t="shared" si="175"/>
        <v>0</v>
      </c>
      <c r="J2273" s="12" t="str">
        <f t="shared" si="176"/>
        <v>No</v>
      </c>
      <c r="K2273" s="12" t="str">
        <f t="shared" si="177"/>
        <v>Yes</v>
      </c>
      <c r="L2273" s="12" t="str">
        <f t="shared" si="178"/>
        <v>Underweight</v>
      </c>
      <c r="M2273" s="12" t="str">
        <f t="shared" si="179"/>
        <v>Prediabetes</v>
      </c>
    </row>
    <row r="2274" spans="1:13" x14ac:dyDescent="0.3">
      <c r="A2274" s="8" t="s">
        <v>85</v>
      </c>
      <c r="B2274" s="8">
        <v>17.12</v>
      </c>
      <c r="C2274" s="8">
        <v>4.5199999999999996</v>
      </c>
      <c r="D2274" s="8" t="s">
        <v>2380</v>
      </c>
      <c r="E2274" s="8" t="s">
        <v>2382</v>
      </c>
      <c r="F2274" s="8" t="s">
        <v>2380</v>
      </c>
      <c r="G2274" s="8">
        <v>1</v>
      </c>
      <c r="H2274" s="8" t="s">
        <v>2380</v>
      </c>
      <c r="I2274" s="12">
        <f t="shared" si="175"/>
        <v>1</v>
      </c>
      <c r="J2274" s="12" t="str">
        <f t="shared" si="176"/>
        <v>No</v>
      </c>
      <c r="K2274" s="12" t="str">
        <f t="shared" si="177"/>
        <v>No</v>
      </c>
      <c r="L2274" s="12" t="str">
        <f t="shared" si="178"/>
        <v>Underweight</v>
      </c>
      <c r="M2274" s="12" t="str">
        <f t="shared" si="179"/>
        <v>Normal</v>
      </c>
    </row>
    <row r="2275" spans="1:13" x14ac:dyDescent="0.3">
      <c r="A2275" s="8" t="s">
        <v>84</v>
      </c>
      <c r="B2275" s="8">
        <v>19.07</v>
      </c>
      <c r="C2275" s="8">
        <v>5.45</v>
      </c>
      <c r="D2275" s="8" t="s">
        <v>2380</v>
      </c>
      <c r="E2275" s="8" t="s">
        <v>2380</v>
      </c>
      <c r="F2275" s="8" t="s">
        <v>2380</v>
      </c>
      <c r="G2275" s="8">
        <v>1</v>
      </c>
      <c r="H2275" s="8" t="s">
        <v>2380</v>
      </c>
      <c r="I2275" s="12">
        <f t="shared" si="175"/>
        <v>1</v>
      </c>
      <c r="J2275" s="12" t="str">
        <f t="shared" si="176"/>
        <v>No</v>
      </c>
      <c r="K2275" s="12" t="str">
        <f t="shared" si="177"/>
        <v>No</v>
      </c>
      <c r="L2275" s="12" t="str">
        <f t="shared" si="178"/>
        <v>Normal Weight</v>
      </c>
      <c r="M2275" s="12" t="str">
        <f t="shared" si="179"/>
        <v>Normal</v>
      </c>
    </row>
    <row r="2276" spans="1:13" x14ac:dyDescent="0.3">
      <c r="A2276" s="8" t="s">
        <v>83</v>
      </c>
      <c r="B2276" s="8">
        <v>15.56</v>
      </c>
      <c r="C2276" s="8">
        <v>4.42</v>
      </c>
      <c r="D2276" s="8" t="s">
        <v>2380</v>
      </c>
      <c r="E2276" s="8" t="s">
        <v>2380</v>
      </c>
      <c r="F2276" s="8" t="s">
        <v>2380</v>
      </c>
      <c r="G2276" s="8" t="s">
        <v>2381</v>
      </c>
      <c r="H2276" s="8" t="s">
        <v>2380</v>
      </c>
      <c r="I2276" s="12">
        <f t="shared" si="175"/>
        <v>0</v>
      </c>
      <c r="J2276" s="12" t="str">
        <f t="shared" si="176"/>
        <v>No</v>
      </c>
      <c r="K2276" s="12" t="str">
        <f t="shared" si="177"/>
        <v>No</v>
      </c>
      <c r="L2276" s="12" t="str">
        <f t="shared" si="178"/>
        <v>Underweight</v>
      </c>
      <c r="M2276" s="12" t="str">
        <f t="shared" si="179"/>
        <v>Normal</v>
      </c>
    </row>
    <row r="2277" spans="1:13" x14ac:dyDescent="0.3">
      <c r="A2277" s="8" t="s">
        <v>82</v>
      </c>
      <c r="B2277" s="8">
        <v>22.76</v>
      </c>
      <c r="C2277" s="8">
        <v>9.44</v>
      </c>
      <c r="D2277" s="8" t="s">
        <v>2380</v>
      </c>
      <c r="E2277" s="8" t="s">
        <v>2380</v>
      </c>
      <c r="F2277" s="8" t="s">
        <v>2380</v>
      </c>
      <c r="G2277" s="8" t="s">
        <v>2381</v>
      </c>
      <c r="H2277" s="8" t="s">
        <v>2380</v>
      </c>
      <c r="I2277" s="12">
        <f t="shared" si="175"/>
        <v>0</v>
      </c>
      <c r="J2277" s="12" t="str">
        <f t="shared" si="176"/>
        <v>No</v>
      </c>
      <c r="K2277" s="12" t="str">
        <f t="shared" si="177"/>
        <v>No</v>
      </c>
      <c r="L2277" s="12" t="str">
        <f t="shared" si="178"/>
        <v>Normal Weight</v>
      </c>
      <c r="M2277" s="12" t="str">
        <f t="shared" si="179"/>
        <v>Diabetes</v>
      </c>
    </row>
    <row r="2278" spans="1:13" x14ac:dyDescent="0.3">
      <c r="A2278" s="8" t="s">
        <v>81</v>
      </c>
      <c r="B2278" s="8">
        <v>22.79</v>
      </c>
      <c r="C2278" s="8">
        <v>6.15</v>
      </c>
      <c r="D2278" s="8" t="s">
        <v>2382</v>
      </c>
      <c r="E2278" s="8" t="s">
        <v>2380</v>
      </c>
      <c r="F2278" s="8" t="s">
        <v>2383</v>
      </c>
      <c r="G2278" s="8">
        <v>1</v>
      </c>
      <c r="H2278" s="8" t="s">
        <v>2380</v>
      </c>
      <c r="I2278" s="12">
        <f t="shared" si="175"/>
        <v>1</v>
      </c>
      <c r="J2278" s="12" t="str">
        <f t="shared" si="176"/>
        <v>No</v>
      </c>
      <c r="K2278" s="12" t="str">
        <f t="shared" si="177"/>
        <v>Yes</v>
      </c>
      <c r="L2278" s="12" t="str">
        <f t="shared" si="178"/>
        <v>Normal Weight</v>
      </c>
      <c r="M2278" s="12" t="str">
        <f t="shared" si="179"/>
        <v>Prediabetes</v>
      </c>
    </row>
    <row r="2279" spans="1:13" x14ac:dyDescent="0.3">
      <c r="A2279" s="8" t="s">
        <v>80</v>
      </c>
      <c r="B2279" s="8">
        <v>17.41</v>
      </c>
      <c r="C2279" s="8">
        <v>5.13</v>
      </c>
      <c r="D2279" s="8" t="s">
        <v>2382</v>
      </c>
      <c r="E2279" s="8" t="s">
        <v>2380</v>
      </c>
      <c r="F2279" s="8" t="s">
        <v>2380</v>
      </c>
      <c r="G2279" s="8" t="s">
        <v>2381</v>
      </c>
      <c r="H2279" s="8" t="s">
        <v>2380</v>
      </c>
      <c r="I2279" s="12">
        <f t="shared" si="175"/>
        <v>0</v>
      </c>
      <c r="J2279" s="12" t="str">
        <f t="shared" si="176"/>
        <v>No</v>
      </c>
      <c r="K2279" s="12" t="str">
        <f t="shared" si="177"/>
        <v>Yes</v>
      </c>
      <c r="L2279" s="12" t="str">
        <f t="shared" si="178"/>
        <v>Underweight</v>
      </c>
      <c r="M2279" s="12" t="str">
        <f t="shared" si="179"/>
        <v>Normal</v>
      </c>
    </row>
    <row r="2280" spans="1:13" x14ac:dyDescent="0.3">
      <c r="A2280" s="8" t="s">
        <v>79</v>
      </c>
      <c r="B2280" s="8">
        <v>19.32</v>
      </c>
      <c r="C2280" s="8">
        <v>4.96</v>
      </c>
      <c r="D2280" s="8" t="s">
        <v>2382</v>
      </c>
      <c r="E2280" s="8" t="s">
        <v>2380</v>
      </c>
      <c r="F2280" s="8" t="s">
        <v>2380</v>
      </c>
      <c r="G2280" s="8" t="s">
        <v>2381</v>
      </c>
      <c r="H2280" s="8" t="s">
        <v>2380</v>
      </c>
      <c r="I2280" s="12">
        <f t="shared" si="175"/>
        <v>0</v>
      </c>
      <c r="J2280" s="12" t="str">
        <f t="shared" si="176"/>
        <v>No</v>
      </c>
      <c r="K2280" s="12" t="str">
        <f t="shared" si="177"/>
        <v>Yes</v>
      </c>
      <c r="L2280" s="12" t="str">
        <f t="shared" si="178"/>
        <v>Normal Weight</v>
      </c>
      <c r="M2280" s="12" t="str">
        <f t="shared" si="179"/>
        <v>Normal</v>
      </c>
    </row>
    <row r="2281" spans="1:13" x14ac:dyDescent="0.3">
      <c r="A2281" s="8" t="s">
        <v>78</v>
      </c>
      <c r="B2281" s="8">
        <v>18.25</v>
      </c>
      <c r="C2281" s="8">
        <v>10.95</v>
      </c>
      <c r="D2281" s="8" t="s">
        <v>2380</v>
      </c>
      <c r="E2281" s="8" t="s">
        <v>2380</v>
      </c>
      <c r="F2281" s="8" t="s">
        <v>2380</v>
      </c>
      <c r="G2281" s="8" t="s">
        <v>2381</v>
      </c>
      <c r="H2281" s="8" t="s">
        <v>2380</v>
      </c>
      <c r="I2281" s="12">
        <f t="shared" si="175"/>
        <v>0</v>
      </c>
      <c r="J2281" s="12" t="str">
        <f t="shared" si="176"/>
        <v>No</v>
      </c>
      <c r="K2281" s="12" t="str">
        <f t="shared" si="177"/>
        <v>No</v>
      </c>
      <c r="L2281" s="12" t="str">
        <f t="shared" si="178"/>
        <v>Underweight</v>
      </c>
      <c r="M2281" s="12" t="str">
        <f t="shared" si="179"/>
        <v>Diabetes</v>
      </c>
    </row>
    <row r="2282" spans="1:13" x14ac:dyDescent="0.3">
      <c r="A2282" s="8" t="s">
        <v>77</v>
      </c>
      <c r="B2282" s="8">
        <v>53.13</v>
      </c>
      <c r="C2282" s="8">
        <v>4.4400000000000004</v>
      </c>
      <c r="D2282" s="8" t="s">
        <v>2380</v>
      </c>
      <c r="E2282" s="8" t="s">
        <v>2382</v>
      </c>
      <c r="F2282" s="8" t="s">
        <v>2380</v>
      </c>
      <c r="G2282" s="8">
        <v>1</v>
      </c>
      <c r="H2282" s="8" t="s">
        <v>2380</v>
      </c>
      <c r="I2282" s="12">
        <f t="shared" si="175"/>
        <v>1</v>
      </c>
      <c r="J2282" s="12" t="str">
        <f t="shared" si="176"/>
        <v>No</v>
      </c>
      <c r="K2282" s="12" t="str">
        <f t="shared" si="177"/>
        <v>No</v>
      </c>
      <c r="L2282" s="12" t="str">
        <f t="shared" si="178"/>
        <v>Obesity</v>
      </c>
      <c r="M2282" s="12" t="str">
        <f t="shared" si="179"/>
        <v>Normal</v>
      </c>
    </row>
    <row r="2283" spans="1:13" x14ac:dyDescent="0.3">
      <c r="A2283" s="8" t="s">
        <v>76</v>
      </c>
      <c r="B2283" s="8">
        <v>20.46</v>
      </c>
      <c r="C2283" s="8">
        <v>4.0199999999999996</v>
      </c>
      <c r="D2283" s="8" t="s">
        <v>2380</v>
      </c>
      <c r="E2283" s="8" t="s">
        <v>2380</v>
      </c>
      <c r="F2283" s="8" t="s">
        <v>2380</v>
      </c>
      <c r="G2283" s="8" t="s">
        <v>2381</v>
      </c>
      <c r="H2283" s="8" t="s">
        <v>2380</v>
      </c>
      <c r="I2283" s="12">
        <f t="shared" si="175"/>
        <v>0</v>
      </c>
      <c r="J2283" s="12" t="str">
        <f t="shared" si="176"/>
        <v>No</v>
      </c>
      <c r="K2283" s="12" t="str">
        <f t="shared" si="177"/>
        <v>No</v>
      </c>
      <c r="L2283" s="12" t="str">
        <f t="shared" si="178"/>
        <v>Normal Weight</v>
      </c>
      <c r="M2283" s="12" t="str">
        <f t="shared" si="179"/>
        <v>Normal</v>
      </c>
    </row>
    <row r="2284" spans="1:13" x14ac:dyDescent="0.3">
      <c r="A2284" s="8" t="s">
        <v>75</v>
      </c>
      <c r="B2284" s="8">
        <v>43.01</v>
      </c>
      <c r="C2284" s="8">
        <v>5.44</v>
      </c>
      <c r="D2284" s="8" t="s">
        <v>2380</v>
      </c>
      <c r="E2284" s="8" t="s">
        <v>2382</v>
      </c>
      <c r="F2284" s="8" t="s">
        <v>2380</v>
      </c>
      <c r="G2284" s="8">
        <v>1</v>
      </c>
      <c r="H2284" s="8" t="s">
        <v>2380</v>
      </c>
      <c r="I2284" s="12">
        <f t="shared" si="175"/>
        <v>1</v>
      </c>
      <c r="J2284" s="12" t="str">
        <f t="shared" si="176"/>
        <v>No</v>
      </c>
      <c r="K2284" s="12" t="str">
        <f t="shared" si="177"/>
        <v>No</v>
      </c>
      <c r="L2284" s="12" t="str">
        <f t="shared" si="178"/>
        <v>Obesity</v>
      </c>
      <c r="M2284" s="12" t="str">
        <f t="shared" si="179"/>
        <v>Normal</v>
      </c>
    </row>
    <row r="2285" spans="1:13" x14ac:dyDescent="0.3">
      <c r="A2285" s="8" t="s">
        <v>74</v>
      </c>
      <c r="B2285" s="8">
        <v>15.01</v>
      </c>
      <c r="C2285" s="8">
        <v>4.1500000000000004</v>
      </c>
      <c r="D2285" s="8" t="s">
        <v>2380</v>
      </c>
      <c r="E2285" s="8" t="s">
        <v>2380</v>
      </c>
      <c r="F2285" s="8" t="s">
        <v>2383</v>
      </c>
      <c r="G2285" s="8">
        <v>1</v>
      </c>
      <c r="H2285" s="8" t="s">
        <v>2380</v>
      </c>
      <c r="I2285" s="12">
        <f t="shared" si="175"/>
        <v>1</v>
      </c>
      <c r="J2285" s="12" t="str">
        <f t="shared" si="176"/>
        <v>No</v>
      </c>
      <c r="K2285" s="12" t="str">
        <f t="shared" si="177"/>
        <v>No</v>
      </c>
      <c r="L2285" s="12" t="str">
        <f t="shared" si="178"/>
        <v>Underweight</v>
      </c>
      <c r="M2285" s="12" t="str">
        <f t="shared" si="179"/>
        <v>Normal</v>
      </c>
    </row>
    <row r="2286" spans="1:13" x14ac:dyDescent="0.3">
      <c r="A2286" s="8" t="s">
        <v>73</v>
      </c>
      <c r="B2286" s="8">
        <v>41.14</v>
      </c>
      <c r="C2286" s="8">
        <v>6.02</v>
      </c>
      <c r="D2286" s="8" t="s">
        <v>2380</v>
      </c>
      <c r="E2286" s="8" t="s">
        <v>2382</v>
      </c>
      <c r="F2286" s="8" t="s">
        <v>2380</v>
      </c>
      <c r="G2286" s="8">
        <v>1</v>
      </c>
      <c r="H2286" s="8" t="s">
        <v>2380</v>
      </c>
      <c r="I2286" s="12">
        <f t="shared" si="175"/>
        <v>1</v>
      </c>
      <c r="J2286" s="12" t="str">
        <f t="shared" si="176"/>
        <v>No</v>
      </c>
      <c r="K2286" s="12" t="str">
        <f t="shared" si="177"/>
        <v>No</v>
      </c>
      <c r="L2286" s="12" t="str">
        <f t="shared" si="178"/>
        <v>Obesity</v>
      </c>
      <c r="M2286" s="12" t="str">
        <f t="shared" si="179"/>
        <v>Prediabetes</v>
      </c>
    </row>
    <row r="2287" spans="1:13" x14ac:dyDescent="0.3">
      <c r="A2287" s="8" t="s">
        <v>72</v>
      </c>
      <c r="B2287" s="8">
        <v>16.55</v>
      </c>
      <c r="C2287" s="8">
        <v>7.73</v>
      </c>
      <c r="D2287" s="8" t="s">
        <v>2380</v>
      </c>
      <c r="E2287" s="8" t="s">
        <v>2380</v>
      </c>
      <c r="F2287" s="8" t="s">
        <v>2380</v>
      </c>
      <c r="G2287" s="8" t="s">
        <v>2381</v>
      </c>
      <c r="H2287" s="8" t="s">
        <v>2380</v>
      </c>
      <c r="I2287" s="12">
        <f t="shared" si="175"/>
        <v>0</v>
      </c>
      <c r="J2287" s="12" t="str">
        <f t="shared" si="176"/>
        <v>No</v>
      </c>
      <c r="K2287" s="12" t="str">
        <f t="shared" si="177"/>
        <v>No</v>
      </c>
      <c r="L2287" s="12" t="str">
        <f t="shared" si="178"/>
        <v>Underweight</v>
      </c>
      <c r="M2287" s="12" t="str">
        <f t="shared" si="179"/>
        <v>Diabetes</v>
      </c>
    </row>
    <row r="2288" spans="1:13" x14ac:dyDescent="0.3">
      <c r="A2288" s="8" t="s">
        <v>71</v>
      </c>
      <c r="B2288" s="8">
        <v>37.29</v>
      </c>
      <c r="C2288" s="8">
        <v>5.03</v>
      </c>
      <c r="D2288" s="8" t="s">
        <v>2380</v>
      </c>
      <c r="E2288" s="8" t="s">
        <v>2382</v>
      </c>
      <c r="F2288" s="8" t="s">
        <v>2380</v>
      </c>
      <c r="G2288" s="8">
        <v>1</v>
      </c>
      <c r="H2288" s="8" t="s">
        <v>2380</v>
      </c>
      <c r="I2288" s="12">
        <f t="shared" si="175"/>
        <v>1</v>
      </c>
      <c r="J2288" s="12" t="str">
        <f t="shared" si="176"/>
        <v>No</v>
      </c>
      <c r="K2288" s="12" t="str">
        <f t="shared" si="177"/>
        <v>No</v>
      </c>
      <c r="L2288" s="12" t="str">
        <f t="shared" si="178"/>
        <v>Obesity</v>
      </c>
      <c r="M2288" s="12" t="str">
        <f t="shared" si="179"/>
        <v>Normal</v>
      </c>
    </row>
    <row r="2289" spans="1:13" x14ac:dyDescent="0.3">
      <c r="A2289" s="8" t="s">
        <v>70</v>
      </c>
      <c r="B2289" s="8">
        <v>16.739999999999998</v>
      </c>
      <c r="C2289" s="8">
        <v>4.08</v>
      </c>
      <c r="D2289" s="8" t="s">
        <v>2382</v>
      </c>
      <c r="E2289" s="8" t="s">
        <v>2380</v>
      </c>
      <c r="F2289" s="8" t="s">
        <v>2380</v>
      </c>
      <c r="G2289" s="8" t="s">
        <v>2381</v>
      </c>
      <c r="H2289" s="8" t="s">
        <v>2380</v>
      </c>
      <c r="I2289" s="12">
        <f t="shared" si="175"/>
        <v>0</v>
      </c>
      <c r="J2289" s="12" t="str">
        <f t="shared" si="176"/>
        <v>No</v>
      </c>
      <c r="K2289" s="12" t="str">
        <f t="shared" si="177"/>
        <v>Yes</v>
      </c>
      <c r="L2289" s="12" t="str">
        <f t="shared" si="178"/>
        <v>Underweight</v>
      </c>
      <c r="M2289" s="12" t="str">
        <f t="shared" si="179"/>
        <v>Normal</v>
      </c>
    </row>
    <row r="2290" spans="1:13" x14ac:dyDescent="0.3">
      <c r="A2290" s="8" t="s">
        <v>69</v>
      </c>
      <c r="B2290" s="8">
        <v>34.43</v>
      </c>
      <c r="C2290" s="8">
        <v>4.2699999999999996</v>
      </c>
      <c r="D2290" s="8" t="s">
        <v>2380</v>
      </c>
      <c r="E2290" s="8" t="s">
        <v>2382</v>
      </c>
      <c r="F2290" s="8" t="s">
        <v>2380</v>
      </c>
      <c r="G2290" s="8">
        <v>1</v>
      </c>
      <c r="H2290" s="8" t="s">
        <v>2380</v>
      </c>
      <c r="I2290" s="12">
        <f t="shared" si="175"/>
        <v>1</v>
      </c>
      <c r="J2290" s="12" t="str">
        <f t="shared" si="176"/>
        <v>No</v>
      </c>
      <c r="K2290" s="12" t="str">
        <f t="shared" si="177"/>
        <v>No</v>
      </c>
      <c r="L2290" s="12" t="str">
        <f t="shared" si="178"/>
        <v>Obesity</v>
      </c>
      <c r="M2290" s="12" t="str">
        <f t="shared" si="179"/>
        <v>Normal</v>
      </c>
    </row>
    <row r="2291" spans="1:13" x14ac:dyDescent="0.3">
      <c r="A2291" s="8" t="s">
        <v>68</v>
      </c>
      <c r="B2291" s="8">
        <v>34.1</v>
      </c>
      <c r="C2291" s="8">
        <v>4.07</v>
      </c>
      <c r="D2291" s="8" t="s">
        <v>2380</v>
      </c>
      <c r="E2291" s="8" t="s">
        <v>2382</v>
      </c>
      <c r="F2291" s="8" t="s">
        <v>2380</v>
      </c>
      <c r="G2291" s="8">
        <v>1</v>
      </c>
      <c r="H2291" s="8" t="s">
        <v>2380</v>
      </c>
      <c r="I2291" s="12">
        <f t="shared" si="175"/>
        <v>1</v>
      </c>
      <c r="J2291" s="12" t="str">
        <f t="shared" si="176"/>
        <v>No</v>
      </c>
      <c r="K2291" s="12" t="str">
        <f t="shared" si="177"/>
        <v>No</v>
      </c>
      <c r="L2291" s="12" t="str">
        <f t="shared" si="178"/>
        <v>Obesity</v>
      </c>
      <c r="M2291" s="12" t="str">
        <f t="shared" si="179"/>
        <v>Normal</v>
      </c>
    </row>
    <row r="2292" spans="1:13" x14ac:dyDescent="0.3">
      <c r="A2292" s="8" t="s">
        <v>67</v>
      </c>
      <c r="B2292" s="8">
        <v>19.3</v>
      </c>
      <c r="C2292" s="8">
        <v>10.36</v>
      </c>
      <c r="D2292" s="8" t="s">
        <v>2380</v>
      </c>
      <c r="E2292" s="8" t="s">
        <v>2380</v>
      </c>
      <c r="F2292" s="8" t="s">
        <v>2380</v>
      </c>
      <c r="G2292" s="8" t="s">
        <v>2381</v>
      </c>
      <c r="H2292" s="8" t="s">
        <v>2380</v>
      </c>
      <c r="I2292" s="12">
        <f t="shared" si="175"/>
        <v>0</v>
      </c>
      <c r="J2292" s="12" t="str">
        <f t="shared" si="176"/>
        <v>No</v>
      </c>
      <c r="K2292" s="12" t="str">
        <f t="shared" si="177"/>
        <v>No</v>
      </c>
      <c r="L2292" s="12" t="str">
        <f t="shared" si="178"/>
        <v>Normal Weight</v>
      </c>
      <c r="M2292" s="12" t="str">
        <f t="shared" si="179"/>
        <v>Diabetes</v>
      </c>
    </row>
    <row r="2293" spans="1:13" x14ac:dyDescent="0.3">
      <c r="A2293" s="8" t="s">
        <v>66</v>
      </c>
      <c r="B2293" s="8">
        <v>33.659999999999997</v>
      </c>
      <c r="C2293" s="8">
        <v>5.71</v>
      </c>
      <c r="D2293" s="8" t="s">
        <v>2380</v>
      </c>
      <c r="E2293" s="8" t="s">
        <v>2382</v>
      </c>
      <c r="F2293" s="8" t="s">
        <v>2380</v>
      </c>
      <c r="G2293" s="8">
        <v>1</v>
      </c>
      <c r="H2293" s="8" t="s">
        <v>2380</v>
      </c>
      <c r="I2293" s="12">
        <f t="shared" si="175"/>
        <v>1</v>
      </c>
      <c r="J2293" s="12" t="str">
        <f t="shared" si="176"/>
        <v>No</v>
      </c>
      <c r="K2293" s="12" t="str">
        <f t="shared" si="177"/>
        <v>No</v>
      </c>
      <c r="L2293" s="12" t="str">
        <f t="shared" si="178"/>
        <v>Obesity</v>
      </c>
      <c r="M2293" s="12" t="str">
        <f t="shared" si="179"/>
        <v>Prediabetes</v>
      </c>
    </row>
    <row r="2294" spans="1:13" x14ac:dyDescent="0.3">
      <c r="A2294" s="8" t="s">
        <v>65</v>
      </c>
      <c r="B2294" s="8">
        <v>33.33</v>
      </c>
      <c r="C2294" s="8">
        <v>6.08</v>
      </c>
      <c r="D2294" s="8" t="s">
        <v>2380</v>
      </c>
      <c r="E2294" s="8" t="s">
        <v>2382</v>
      </c>
      <c r="F2294" s="8" t="s">
        <v>2380</v>
      </c>
      <c r="G2294" s="8">
        <v>1</v>
      </c>
      <c r="H2294" s="8" t="s">
        <v>2380</v>
      </c>
      <c r="I2294" s="12">
        <f t="shared" si="175"/>
        <v>1</v>
      </c>
      <c r="J2294" s="12" t="str">
        <f t="shared" si="176"/>
        <v>No</v>
      </c>
      <c r="K2294" s="12" t="str">
        <f t="shared" si="177"/>
        <v>No</v>
      </c>
      <c r="L2294" s="12" t="str">
        <f t="shared" si="178"/>
        <v>Obesity</v>
      </c>
      <c r="M2294" s="12" t="str">
        <f t="shared" si="179"/>
        <v>Prediabetes</v>
      </c>
    </row>
    <row r="2295" spans="1:13" x14ac:dyDescent="0.3">
      <c r="A2295" s="8" t="s">
        <v>64</v>
      </c>
      <c r="B2295" s="8">
        <v>21.84</v>
      </c>
      <c r="C2295" s="8">
        <v>5.71</v>
      </c>
      <c r="D2295" s="8" t="s">
        <v>2380</v>
      </c>
      <c r="E2295" s="8" t="s">
        <v>2382</v>
      </c>
      <c r="F2295" s="8" t="s">
        <v>2380</v>
      </c>
      <c r="G2295" s="8">
        <v>1</v>
      </c>
      <c r="H2295" s="8" t="s">
        <v>2380</v>
      </c>
      <c r="I2295" s="12">
        <f t="shared" si="175"/>
        <v>1</v>
      </c>
      <c r="J2295" s="12" t="str">
        <f t="shared" si="176"/>
        <v>No</v>
      </c>
      <c r="K2295" s="12" t="str">
        <f t="shared" si="177"/>
        <v>No</v>
      </c>
      <c r="L2295" s="12" t="str">
        <f t="shared" si="178"/>
        <v>Normal Weight</v>
      </c>
      <c r="M2295" s="12" t="str">
        <f t="shared" si="179"/>
        <v>Prediabetes</v>
      </c>
    </row>
    <row r="2296" spans="1:13" x14ac:dyDescent="0.3">
      <c r="A2296" s="8" t="s">
        <v>63</v>
      </c>
      <c r="B2296" s="8">
        <v>16.87</v>
      </c>
      <c r="C2296" s="8">
        <v>9.1300000000000008</v>
      </c>
      <c r="D2296" s="8" t="s">
        <v>2380</v>
      </c>
      <c r="E2296" s="8" t="s">
        <v>2380</v>
      </c>
      <c r="F2296" s="8" t="s">
        <v>2380</v>
      </c>
      <c r="G2296" s="8" t="s">
        <v>2381</v>
      </c>
      <c r="H2296" s="8" t="s">
        <v>2380</v>
      </c>
      <c r="I2296" s="12">
        <f t="shared" si="175"/>
        <v>0</v>
      </c>
      <c r="J2296" s="12" t="str">
        <f t="shared" si="176"/>
        <v>No</v>
      </c>
      <c r="K2296" s="12" t="str">
        <f t="shared" si="177"/>
        <v>No</v>
      </c>
      <c r="L2296" s="12" t="str">
        <f t="shared" si="178"/>
        <v>Underweight</v>
      </c>
      <c r="M2296" s="12" t="str">
        <f t="shared" si="179"/>
        <v>Diabetes</v>
      </c>
    </row>
    <row r="2297" spans="1:13" x14ac:dyDescent="0.3">
      <c r="A2297" s="8" t="s">
        <v>62</v>
      </c>
      <c r="B2297" s="8">
        <v>30.14</v>
      </c>
      <c r="C2297" s="8">
        <v>5.49</v>
      </c>
      <c r="D2297" s="8" t="s">
        <v>2380</v>
      </c>
      <c r="E2297" s="8" t="s">
        <v>2382</v>
      </c>
      <c r="F2297" s="8" t="s">
        <v>2380</v>
      </c>
      <c r="G2297" s="8">
        <v>1</v>
      </c>
      <c r="H2297" s="8" t="s">
        <v>2380</v>
      </c>
      <c r="I2297" s="12">
        <f t="shared" si="175"/>
        <v>1</v>
      </c>
      <c r="J2297" s="12" t="str">
        <f t="shared" si="176"/>
        <v>No</v>
      </c>
      <c r="K2297" s="12" t="str">
        <f t="shared" si="177"/>
        <v>No</v>
      </c>
      <c r="L2297" s="12" t="str">
        <f t="shared" si="178"/>
        <v>Obesity</v>
      </c>
      <c r="M2297" s="12" t="str">
        <f t="shared" si="179"/>
        <v>Normal</v>
      </c>
    </row>
    <row r="2298" spans="1:13" x14ac:dyDescent="0.3">
      <c r="A2298" s="8" t="s">
        <v>61</v>
      </c>
      <c r="B2298" s="8">
        <v>23.21</v>
      </c>
      <c r="C2298" s="8">
        <v>4.37</v>
      </c>
      <c r="D2298" s="8" t="s">
        <v>2380</v>
      </c>
      <c r="E2298" s="8" t="s">
        <v>2382</v>
      </c>
      <c r="F2298" s="8" t="s">
        <v>2380</v>
      </c>
      <c r="G2298" s="8">
        <v>1</v>
      </c>
      <c r="H2298" s="8" t="s">
        <v>2380</v>
      </c>
      <c r="I2298" s="12">
        <f t="shared" si="175"/>
        <v>1</v>
      </c>
      <c r="J2298" s="12" t="str">
        <f t="shared" si="176"/>
        <v>No</v>
      </c>
      <c r="K2298" s="12" t="str">
        <f t="shared" si="177"/>
        <v>No</v>
      </c>
      <c r="L2298" s="12" t="str">
        <f t="shared" si="178"/>
        <v>Normal Weight</v>
      </c>
      <c r="M2298" s="12" t="str">
        <f t="shared" si="179"/>
        <v>Normal</v>
      </c>
    </row>
    <row r="2299" spans="1:13" x14ac:dyDescent="0.3">
      <c r="A2299" s="8" t="s">
        <v>60</v>
      </c>
      <c r="B2299" s="8">
        <v>17.170000000000002</v>
      </c>
      <c r="C2299" s="8">
        <v>8.4600000000000009</v>
      </c>
      <c r="D2299" s="8" t="s">
        <v>2380</v>
      </c>
      <c r="E2299" s="8" t="s">
        <v>2380</v>
      </c>
      <c r="F2299" s="8" t="s">
        <v>2380</v>
      </c>
      <c r="G2299" s="8" t="s">
        <v>2381</v>
      </c>
      <c r="H2299" s="8" t="s">
        <v>2380</v>
      </c>
      <c r="I2299" s="12">
        <f t="shared" si="175"/>
        <v>0</v>
      </c>
      <c r="J2299" s="12" t="str">
        <f t="shared" si="176"/>
        <v>No</v>
      </c>
      <c r="K2299" s="12" t="str">
        <f t="shared" si="177"/>
        <v>No</v>
      </c>
      <c r="L2299" s="12" t="str">
        <f t="shared" si="178"/>
        <v>Underweight</v>
      </c>
      <c r="M2299" s="12" t="str">
        <f t="shared" si="179"/>
        <v>Diabetes</v>
      </c>
    </row>
    <row r="2300" spans="1:13" x14ac:dyDescent="0.3">
      <c r="A2300" s="8" t="s">
        <v>59</v>
      </c>
      <c r="B2300" s="8">
        <v>15.61</v>
      </c>
      <c r="C2300" s="8">
        <v>5.28</v>
      </c>
      <c r="D2300" s="8" t="s">
        <v>2380</v>
      </c>
      <c r="E2300" s="8" t="s">
        <v>2380</v>
      </c>
      <c r="F2300" s="8" t="s">
        <v>2380</v>
      </c>
      <c r="G2300" s="8">
        <v>1</v>
      </c>
      <c r="H2300" s="8" t="s">
        <v>2380</v>
      </c>
      <c r="I2300" s="12">
        <f t="shared" si="175"/>
        <v>1</v>
      </c>
      <c r="J2300" s="12" t="str">
        <f t="shared" si="176"/>
        <v>No</v>
      </c>
      <c r="K2300" s="12" t="str">
        <f t="shared" si="177"/>
        <v>No</v>
      </c>
      <c r="L2300" s="12" t="str">
        <f t="shared" si="178"/>
        <v>Underweight</v>
      </c>
      <c r="M2300" s="12" t="str">
        <f t="shared" si="179"/>
        <v>Normal</v>
      </c>
    </row>
    <row r="2301" spans="1:13" x14ac:dyDescent="0.3">
      <c r="A2301" s="8" t="s">
        <v>58</v>
      </c>
      <c r="B2301" s="8">
        <v>17.98</v>
      </c>
      <c r="C2301" s="8">
        <v>5.33</v>
      </c>
      <c r="D2301" s="8" t="s">
        <v>2382</v>
      </c>
      <c r="E2301" s="8" t="s">
        <v>2380</v>
      </c>
      <c r="F2301" s="8" t="s">
        <v>2383</v>
      </c>
      <c r="G2301" s="8">
        <v>1</v>
      </c>
      <c r="H2301" s="8" t="s">
        <v>2380</v>
      </c>
      <c r="I2301" s="12">
        <f t="shared" si="175"/>
        <v>1</v>
      </c>
      <c r="J2301" s="12" t="str">
        <f t="shared" si="176"/>
        <v>No</v>
      </c>
      <c r="K2301" s="12" t="str">
        <f t="shared" si="177"/>
        <v>Yes</v>
      </c>
      <c r="L2301" s="12" t="str">
        <f t="shared" si="178"/>
        <v>Underweight</v>
      </c>
      <c r="M2301" s="12" t="str">
        <f t="shared" si="179"/>
        <v>Normal</v>
      </c>
    </row>
    <row r="2302" spans="1:13" x14ac:dyDescent="0.3">
      <c r="A2302" s="8" t="s">
        <v>57</v>
      </c>
      <c r="B2302" s="8">
        <v>21.64</v>
      </c>
      <c r="C2302" s="8">
        <v>5.5</v>
      </c>
      <c r="D2302" s="8" t="s">
        <v>2380</v>
      </c>
      <c r="E2302" s="8" t="s">
        <v>2382</v>
      </c>
      <c r="F2302" s="8" t="s">
        <v>2380</v>
      </c>
      <c r="G2302" s="8">
        <v>1</v>
      </c>
      <c r="H2302" s="8" t="s">
        <v>2380</v>
      </c>
      <c r="I2302" s="12">
        <f t="shared" si="175"/>
        <v>1</v>
      </c>
      <c r="J2302" s="12" t="str">
        <f t="shared" si="176"/>
        <v>No</v>
      </c>
      <c r="K2302" s="12" t="str">
        <f t="shared" si="177"/>
        <v>No</v>
      </c>
      <c r="L2302" s="12" t="str">
        <f t="shared" si="178"/>
        <v>Normal Weight</v>
      </c>
      <c r="M2302" s="12" t="str">
        <f t="shared" si="179"/>
        <v>Normal</v>
      </c>
    </row>
    <row r="2303" spans="1:13" x14ac:dyDescent="0.3">
      <c r="A2303" s="8" t="s">
        <v>56</v>
      </c>
      <c r="B2303" s="8">
        <v>16.399999999999999</v>
      </c>
      <c r="C2303" s="8">
        <v>5.4</v>
      </c>
      <c r="D2303" s="8" t="s">
        <v>2380</v>
      </c>
      <c r="E2303" s="8" t="s">
        <v>2380</v>
      </c>
      <c r="F2303" s="8" t="s">
        <v>2383</v>
      </c>
      <c r="G2303" s="8">
        <v>1</v>
      </c>
      <c r="H2303" s="8" t="s">
        <v>2380</v>
      </c>
      <c r="I2303" s="12">
        <f t="shared" si="175"/>
        <v>1</v>
      </c>
      <c r="J2303" s="12" t="str">
        <f t="shared" si="176"/>
        <v>No</v>
      </c>
      <c r="K2303" s="12" t="str">
        <f t="shared" si="177"/>
        <v>No</v>
      </c>
      <c r="L2303" s="12" t="str">
        <f t="shared" si="178"/>
        <v>Underweight</v>
      </c>
      <c r="M2303" s="12" t="str">
        <f t="shared" si="179"/>
        <v>Normal</v>
      </c>
    </row>
    <row r="2304" spans="1:13" x14ac:dyDescent="0.3">
      <c r="A2304" s="8" t="s">
        <v>55</v>
      </c>
      <c r="B2304" s="8">
        <v>15.77</v>
      </c>
      <c r="C2304" s="8">
        <v>6.05</v>
      </c>
      <c r="D2304" s="8" t="s">
        <v>2382</v>
      </c>
      <c r="E2304" s="8" t="s">
        <v>2380</v>
      </c>
      <c r="F2304" s="8" t="s">
        <v>2380</v>
      </c>
      <c r="G2304" s="8">
        <v>1</v>
      </c>
      <c r="H2304" s="8" t="s">
        <v>2380</v>
      </c>
      <c r="I2304" s="12">
        <f t="shared" si="175"/>
        <v>1</v>
      </c>
      <c r="J2304" s="12" t="str">
        <f t="shared" si="176"/>
        <v>No</v>
      </c>
      <c r="K2304" s="12" t="str">
        <f t="shared" si="177"/>
        <v>Yes</v>
      </c>
      <c r="L2304" s="12" t="str">
        <f t="shared" si="178"/>
        <v>Underweight</v>
      </c>
      <c r="M2304" s="12" t="str">
        <f t="shared" si="179"/>
        <v>Prediabetes</v>
      </c>
    </row>
    <row r="2305" spans="1:13" x14ac:dyDescent="0.3">
      <c r="A2305" s="8" t="s">
        <v>54</v>
      </c>
      <c r="B2305" s="8">
        <v>18.27</v>
      </c>
      <c r="C2305" s="8">
        <v>11.46</v>
      </c>
      <c r="D2305" s="8" t="s">
        <v>2380</v>
      </c>
      <c r="E2305" s="8" t="s">
        <v>2380</v>
      </c>
      <c r="F2305" s="8" t="s">
        <v>2380</v>
      </c>
      <c r="G2305" s="8" t="s">
        <v>2381</v>
      </c>
      <c r="H2305" s="8" t="s">
        <v>2380</v>
      </c>
      <c r="I2305" s="12">
        <f t="shared" si="175"/>
        <v>0</v>
      </c>
      <c r="J2305" s="12" t="str">
        <f t="shared" si="176"/>
        <v>No</v>
      </c>
      <c r="K2305" s="12" t="str">
        <f t="shared" si="177"/>
        <v>No</v>
      </c>
      <c r="L2305" s="12" t="str">
        <f t="shared" si="178"/>
        <v>Underweight</v>
      </c>
      <c r="M2305" s="12" t="str">
        <f t="shared" si="179"/>
        <v>Diabetes</v>
      </c>
    </row>
    <row r="2306" spans="1:13" x14ac:dyDescent="0.3">
      <c r="A2306" s="8" t="s">
        <v>53</v>
      </c>
      <c r="B2306" s="8">
        <v>16.489999999999998</v>
      </c>
      <c r="C2306" s="8">
        <v>8.48</v>
      </c>
      <c r="D2306" s="8" t="s">
        <v>2380</v>
      </c>
      <c r="E2306" s="8" t="s">
        <v>2380</v>
      </c>
      <c r="F2306" s="8" t="s">
        <v>2380</v>
      </c>
      <c r="G2306" s="8" t="s">
        <v>2381</v>
      </c>
      <c r="H2306" s="8" t="s">
        <v>2380</v>
      </c>
      <c r="I2306" s="12">
        <f t="shared" si="175"/>
        <v>0</v>
      </c>
      <c r="J2306" s="12" t="str">
        <f t="shared" si="176"/>
        <v>No</v>
      </c>
      <c r="K2306" s="12" t="str">
        <f t="shared" si="177"/>
        <v>No</v>
      </c>
      <c r="L2306" s="12" t="str">
        <f t="shared" si="178"/>
        <v>Underweight</v>
      </c>
      <c r="M2306" s="12" t="str">
        <f t="shared" si="179"/>
        <v>Diabetes</v>
      </c>
    </row>
    <row r="2307" spans="1:13" x14ac:dyDescent="0.3">
      <c r="A2307" s="8" t="s">
        <v>52</v>
      </c>
      <c r="B2307" s="8">
        <v>16.14</v>
      </c>
      <c r="C2307" s="8">
        <v>4.8600000000000003</v>
      </c>
      <c r="D2307" s="8" t="s">
        <v>2380</v>
      </c>
      <c r="E2307" s="8" t="s">
        <v>2380</v>
      </c>
      <c r="F2307" s="8" t="s">
        <v>2380</v>
      </c>
      <c r="G2307" s="8" t="s">
        <v>2381</v>
      </c>
      <c r="H2307" s="8" t="s">
        <v>2380</v>
      </c>
      <c r="I2307" s="12">
        <f t="shared" ref="I2307:I2336" si="180">IF(G2307="No major surgery",0,G2307)</f>
        <v>0</v>
      </c>
      <c r="J2307" s="12" t="str">
        <f t="shared" ref="J2307:J2336" si="181">PROPER(H2307)</f>
        <v>No</v>
      </c>
      <c r="K2307" s="12" t="str">
        <f t="shared" ref="K2307:K2336" si="182">PROPER(D2307)</f>
        <v>No</v>
      </c>
      <c r="L2307" s="12" t="str">
        <f t="shared" ref="L2307:L2336" si="183">IF(B2307&lt;18.5,"Underweight",IF(B2307&lt;25,"Normal Weight",IF(B2307&lt;30,"Overweight","Obesity")))</f>
        <v>Underweight</v>
      </c>
      <c r="M2307" s="12" t="str">
        <f t="shared" ref="M2307:M2336" si="184">IF(C2307&lt;5.7,"Normal",IF(C2307&lt;6.5,"Prediabetes","Diabetes"))</f>
        <v>Normal</v>
      </c>
    </row>
    <row r="2308" spans="1:13" x14ac:dyDescent="0.3">
      <c r="A2308" s="8" t="s">
        <v>51</v>
      </c>
      <c r="B2308" s="8">
        <v>20.85</v>
      </c>
      <c r="C2308" s="8">
        <v>4.45</v>
      </c>
      <c r="D2308" s="8" t="s">
        <v>2382</v>
      </c>
      <c r="E2308" s="8" t="s">
        <v>2380</v>
      </c>
      <c r="F2308" s="8" t="s">
        <v>2380</v>
      </c>
      <c r="G2308" s="8">
        <v>1</v>
      </c>
      <c r="H2308" s="8" t="s">
        <v>2380</v>
      </c>
      <c r="I2308" s="12">
        <f t="shared" si="180"/>
        <v>1</v>
      </c>
      <c r="J2308" s="12" t="str">
        <f t="shared" si="181"/>
        <v>No</v>
      </c>
      <c r="K2308" s="12" t="str">
        <f t="shared" si="182"/>
        <v>Yes</v>
      </c>
      <c r="L2308" s="12" t="str">
        <f t="shared" si="183"/>
        <v>Normal Weight</v>
      </c>
      <c r="M2308" s="12" t="str">
        <f t="shared" si="184"/>
        <v>Normal</v>
      </c>
    </row>
    <row r="2309" spans="1:13" x14ac:dyDescent="0.3">
      <c r="A2309" s="8" t="s">
        <v>50</v>
      </c>
      <c r="B2309" s="8">
        <v>15.88</v>
      </c>
      <c r="C2309" s="8">
        <v>4.3600000000000003</v>
      </c>
      <c r="D2309" s="8" t="s">
        <v>2380</v>
      </c>
      <c r="E2309" s="8" t="s">
        <v>2380</v>
      </c>
      <c r="F2309" s="8" t="s">
        <v>2380</v>
      </c>
      <c r="G2309" s="8" t="s">
        <v>2381</v>
      </c>
      <c r="H2309" s="8" t="s">
        <v>2380</v>
      </c>
      <c r="I2309" s="12">
        <f t="shared" si="180"/>
        <v>0</v>
      </c>
      <c r="J2309" s="12" t="str">
        <f t="shared" si="181"/>
        <v>No</v>
      </c>
      <c r="K2309" s="12" t="str">
        <f t="shared" si="182"/>
        <v>No</v>
      </c>
      <c r="L2309" s="12" t="str">
        <f t="shared" si="183"/>
        <v>Underweight</v>
      </c>
      <c r="M2309" s="12" t="str">
        <f t="shared" si="184"/>
        <v>Normal</v>
      </c>
    </row>
    <row r="2310" spans="1:13" x14ac:dyDescent="0.3">
      <c r="A2310" s="8" t="s">
        <v>49</v>
      </c>
      <c r="B2310" s="8">
        <v>20.66</v>
      </c>
      <c r="C2310" s="8">
        <v>5.8</v>
      </c>
      <c r="D2310" s="8" t="s">
        <v>2380</v>
      </c>
      <c r="E2310" s="8" t="s">
        <v>2382</v>
      </c>
      <c r="F2310" s="8" t="s">
        <v>2380</v>
      </c>
      <c r="G2310" s="8">
        <v>1</v>
      </c>
      <c r="H2310" s="8" t="s">
        <v>2380</v>
      </c>
      <c r="I2310" s="12">
        <f t="shared" si="180"/>
        <v>1</v>
      </c>
      <c r="J2310" s="12" t="str">
        <f t="shared" si="181"/>
        <v>No</v>
      </c>
      <c r="K2310" s="12" t="str">
        <f t="shared" si="182"/>
        <v>No</v>
      </c>
      <c r="L2310" s="12" t="str">
        <f t="shared" si="183"/>
        <v>Normal Weight</v>
      </c>
      <c r="M2310" s="12" t="str">
        <f t="shared" si="184"/>
        <v>Prediabetes</v>
      </c>
    </row>
    <row r="2311" spans="1:13" x14ac:dyDescent="0.3">
      <c r="A2311" s="8" t="s">
        <v>48</v>
      </c>
      <c r="B2311" s="8">
        <v>20.399999999999999</v>
      </c>
      <c r="C2311" s="8">
        <v>5.27</v>
      </c>
      <c r="D2311" s="8" t="s">
        <v>2380</v>
      </c>
      <c r="E2311" s="8" t="s">
        <v>2380</v>
      </c>
      <c r="F2311" s="8" t="s">
        <v>2380</v>
      </c>
      <c r="G2311" s="8" t="s">
        <v>2381</v>
      </c>
      <c r="H2311" s="8" t="s">
        <v>2380</v>
      </c>
      <c r="I2311" s="12">
        <f t="shared" si="180"/>
        <v>0</v>
      </c>
      <c r="J2311" s="12" t="str">
        <f t="shared" si="181"/>
        <v>No</v>
      </c>
      <c r="K2311" s="12" t="str">
        <f t="shared" si="182"/>
        <v>No</v>
      </c>
      <c r="L2311" s="12" t="str">
        <f t="shared" si="183"/>
        <v>Normal Weight</v>
      </c>
      <c r="M2311" s="12" t="str">
        <f t="shared" si="184"/>
        <v>Normal</v>
      </c>
    </row>
    <row r="2312" spans="1:13" x14ac:dyDescent="0.3">
      <c r="A2312" s="8" t="s">
        <v>47</v>
      </c>
      <c r="B2312" s="8">
        <v>25.19</v>
      </c>
      <c r="C2312" s="8">
        <v>5.64</v>
      </c>
      <c r="D2312" s="8" t="s">
        <v>2382</v>
      </c>
      <c r="E2312" s="8" t="s">
        <v>2380</v>
      </c>
      <c r="F2312" s="8" t="s">
        <v>2380</v>
      </c>
      <c r="G2312" s="8" t="s">
        <v>2381</v>
      </c>
      <c r="H2312" s="8" t="s">
        <v>2380</v>
      </c>
      <c r="I2312" s="12">
        <f t="shared" si="180"/>
        <v>0</v>
      </c>
      <c r="J2312" s="12" t="str">
        <f t="shared" si="181"/>
        <v>No</v>
      </c>
      <c r="K2312" s="12" t="str">
        <f t="shared" si="182"/>
        <v>Yes</v>
      </c>
      <c r="L2312" s="12" t="str">
        <f t="shared" si="183"/>
        <v>Overweight</v>
      </c>
      <c r="M2312" s="12" t="str">
        <f t="shared" si="184"/>
        <v>Normal</v>
      </c>
    </row>
    <row r="2313" spans="1:13" x14ac:dyDescent="0.3">
      <c r="A2313" s="8" t="s">
        <v>46</v>
      </c>
      <c r="B2313" s="8">
        <v>20.54</v>
      </c>
      <c r="C2313" s="8">
        <v>4.2</v>
      </c>
      <c r="D2313" s="8" t="s">
        <v>2382</v>
      </c>
      <c r="E2313" s="8" t="s">
        <v>2380</v>
      </c>
      <c r="F2313" s="8" t="s">
        <v>2380</v>
      </c>
      <c r="G2313" s="8">
        <v>1</v>
      </c>
      <c r="H2313" s="8" t="s">
        <v>2380</v>
      </c>
      <c r="I2313" s="12">
        <f t="shared" si="180"/>
        <v>1</v>
      </c>
      <c r="J2313" s="12" t="str">
        <f t="shared" si="181"/>
        <v>No</v>
      </c>
      <c r="K2313" s="12" t="str">
        <f t="shared" si="182"/>
        <v>Yes</v>
      </c>
      <c r="L2313" s="12" t="str">
        <f t="shared" si="183"/>
        <v>Normal Weight</v>
      </c>
      <c r="M2313" s="12" t="str">
        <f t="shared" si="184"/>
        <v>Normal</v>
      </c>
    </row>
    <row r="2314" spans="1:13" x14ac:dyDescent="0.3">
      <c r="A2314" s="8" t="s">
        <v>45</v>
      </c>
      <c r="B2314" s="8">
        <v>20.13</v>
      </c>
      <c r="C2314" s="8">
        <v>5.42</v>
      </c>
      <c r="D2314" s="8" t="s">
        <v>2380</v>
      </c>
      <c r="E2314" s="8" t="s">
        <v>2380</v>
      </c>
      <c r="F2314" s="8" t="s">
        <v>2380</v>
      </c>
      <c r="G2314" s="8" t="s">
        <v>2381</v>
      </c>
      <c r="H2314" s="8" t="s">
        <v>2380</v>
      </c>
      <c r="I2314" s="12">
        <f t="shared" si="180"/>
        <v>0</v>
      </c>
      <c r="J2314" s="12" t="str">
        <f t="shared" si="181"/>
        <v>No</v>
      </c>
      <c r="K2314" s="12" t="str">
        <f t="shared" si="182"/>
        <v>No</v>
      </c>
      <c r="L2314" s="12" t="str">
        <f t="shared" si="183"/>
        <v>Normal Weight</v>
      </c>
      <c r="M2314" s="12" t="str">
        <f t="shared" si="184"/>
        <v>Normal</v>
      </c>
    </row>
    <row r="2315" spans="1:13" x14ac:dyDescent="0.3">
      <c r="A2315" s="8" t="s">
        <v>44</v>
      </c>
      <c r="B2315" s="8">
        <v>18.93</v>
      </c>
      <c r="C2315" s="8">
        <v>6.11</v>
      </c>
      <c r="D2315" s="8" t="s">
        <v>2380</v>
      </c>
      <c r="E2315" s="8" t="s">
        <v>2380</v>
      </c>
      <c r="F2315" s="8" t="s">
        <v>2383</v>
      </c>
      <c r="G2315" s="8">
        <v>1</v>
      </c>
      <c r="H2315" s="8" t="s">
        <v>2380</v>
      </c>
      <c r="I2315" s="12">
        <f t="shared" si="180"/>
        <v>1</v>
      </c>
      <c r="J2315" s="12" t="str">
        <f t="shared" si="181"/>
        <v>No</v>
      </c>
      <c r="K2315" s="12" t="str">
        <f t="shared" si="182"/>
        <v>No</v>
      </c>
      <c r="L2315" s="12" t="str">
        <f t="shared" si="183"/>
        <v>Normal Weight</v>
      </c>
      <c r="M2315" s="12" t="str">
        <f t="shared" si="184"/>
        <v>Prediabetes</v>
      </c>
    </row>
    <row r="2316" spans="1:13" x14ac:dyDescent="0.3">
      <c r="A2316" s="8" t="s">
        <v>43</v>
      </c>
      <c r="B2316" s="8">
        <v>24.14</v>
      </c>
      <c r="C2316" s="8">
        <v>5.29</v>
      </c>
      <c r="D2316" s="8" t="s">
        <v>2380</v>
      </c>
      <c r="E2316" s="8" t="s">
        <v>2382</v>
      </c>
      <c r="F2316" s="8" t="s">
        <v>2380</v>
      </c>
      <c r="G2316" s="8">
        <v>1</v>
      </c>
      <c r="H2316" s="8" t="s">
        <v>2380</v>
      </c>
      <c r="I2316" s="12">
        <f t="shared" si="180"/>
        <v>1</v>
      </c>
      <c r="J2316" s="12" t="str">
        <f t="shared" si="181"/>
        <v>No</v>
      </c>
      <c r="K2316" s="12" t="str">
        <f t="shared" si="182"/>
        <v>No</v>
      </c>
      <c r="L2316" s="12" t="str">
        <f t="shared" si="183"/>
        <v>Normal Weight</v>
      </c>
      <c r="M2316" s="12" t="str">
        <f t="shared" si="184"/>
        <v>Normal</v>
      </c>
    </row>
    <row r="2317" spans="1:13" x14ac:dyDescent="0.3">
      <c r="A2317" s="8" t="s">
        <v>41</v>
      </c>
      <c r="B2317" s="8">
        <v>25.03</v>
      </c>
      <c r="C2317" s="8">
        <v>5.91</v>
      </c>
      <c r="D2317" s="8" t="s">
        <v>2380</v>
      </c>
      <c r="E2317" s="8" t="s">
        <v>2382</v>
      </c>
      <c r="F2317" s="8" t="s">
        <v>2380</v>
      </c>
      <c r="G2317" s="8">
        <v>1</v>
      </c>
      <c r="H2317" s="8" t="s">
        <v>2380</v>
      </c>
      <c r="I2317" s="12">
        <f t="shared" si="180"/>
        <v>1</v>
      </c>
      <c r="J2317" s="12" t="str">
        <f t="shared" si="181"/>
        <v>No</v>
      </c>
      <c r="K2317" s="12" t="str">
        <f t="shared" si="182"/>
        <v>No</v>
      </c>
      <c r="L2317" s="12" t="str">
        <f t="shared" si="183"/>
        <v>Overweight</v>
      </c>
      <c r="M2317" s="12" t="str">
        <f t="shared" si="184"/>
        <v>Prediabetes</v>
      </c>
    </row>
    <row r="2318" spans="1:13" x14ac:dyDescent="0.3">
      <c r="A2318" s="8" t="s">
        <v>40</v>
      </c>
      <c r="B2318" s="8">
        <v>20.47</v>
      </c>
      <c r="C2318" s="8">
        <v>5.81</v>
      </c>
      <c r="D2318" s="8" t="s">
        <v>2382</v>
      </c>
      <c r="E2318" s="8" t="s">
        <v>2380</v>
      </c>
      <c r="F2318" s="8" t="s">
        <v>2380</v>
      </c>
      <c r="G2318" s="8">
        <v>1</v>
      </c>
      <c r="H2318" s="8" t="s">
        <v>2380</v>
      </c>
      <c r="I2318" s="12">
        <f t="shared" si="180"/>
        <v>1</v>
      </c>
      <c r="J2318" s="12" t="str">
        <f t="shared" si="181"/>
        <v>No</v>
      </c>
      <c r="K2318" s="12" t="str">
        <f t="shared" si="182"/>
        <v>Yes</v>
      </c>
      <c r="L2318" s="12" t="str">
        <f t="shared" si="183"/>
        <v>Normal Weight</v>
      </c>
      <c r="M2318" s="12" t="str">
        <f t="shared" si="184"/>
        <v>Prediabetes</v>
      </c>
    </row>
    <row r="2319" spans="1:13" x14ac:dyDescent="0.3">
      <c r="A2319" s="8" t="s">
        <v>39</v>
      </c>
      <c r="B2319" s="8">
        <v>18.82</v>
      </c>
      <c r="C2319" s="8">
        <v>5.51</v>
      </c>
      <c r="D2319" s="8" t="s">
        <v>2382</v>
      </c>
      <c r="E2319" s="8" t="s">
        <v>2380</v>
      </c>
      <c r="F2319" s="8" t="s">
        <v>2380</v>
      </c>
      <c r="G2319" s="8" t="s">
        <v>2381</v>
      </c>
      <c r="H2319" s="8" t="s">
        <v>2380</v>
      </c>
      <c r="I2319" s="12">
        <f t="shared" si="180"/>
        <v>0</v>
      </c>
      <c r="J2319" s="12" t="str">
        <f t="shared" si="181"/>
        <v>No</v>
      </c>
      <c r="K2319" s="12" t="str">
        <f t="shared" si="182"/>
        <v>Yes</v>
      </c>
      <c r="L2319" s="12" t="str">
        <f t="shared" si="183"/>
        <v>Normal Weight</v>
      </c>
      <c r="M2319" s="12" t="str">
        <f t="shared" si="184"/>
        <v>Normal</v>
      </c>
    </row>
    <row r="2320" spans="1:13" x14ac:dyDescent="0.3">
      <c r="A2320" s="8" t="s">
        <v>38</v>
      </c>
      <c r="B2320" s="8">
        <v>17.079999999999998</v>
      </c>
      <c r="C2320" s="8">
        <v>5.73</v>
      </c>
      <c r="D2320" s="8" t="s">
        <v>2380</v>
      </c>
      <c r="E2320" s="8" t="s">
        <v>2380</v>
      </c>
      <c r="F2320" s="8" t="s">
        <v>2383</v>
      </c>
      <c r="G2320" s="8">
        <v>1</v>
      </c>
      <c r="H2320" s="8" t="s">
        <v>2380</v>
      </c>
      <c r="I2320" s="12">
        <f t="shared" si="180"/>
        <v>1</v>
      </c>
      <c r="J2320" s="12" t="str">
        <f t="shared" si="181"/>
        <v>No</v>
      </c>
      <c r="K2320" s="12" t="str">
        <f t="shared" si="182"/>
        <v>No</v>
      </c>
      <c r="L2320" s="12" t="str">
        <f t="shared" si="183"/>
        <v>Underweight</v>
      </c>
      <c r="M2320" s="12" t="str">
        <f t="shared" si="184"/>
        <v>Prediabetes</v>
      </c>
    </row>
    <row r="2321" spans="1:13" x14ac:dyDescent="0.3">
      <c r="A2321" s="8" t="s">
        <v>36</v>
      </c>
      <c r="B2321" s="8">
        <v>19.21</v>
      </c>
      <c r="C2321" s="8">
        <v>5.53</v>
      </c>
      <c r="D2321" s="8" t="s">
        <v>2382</v>
      </c>
      <c r="E2321" s="8" t="s">
        <v>2380</v>
      </c>
      <c r="F2321" s="8" t="s">
        <v>2380</v>
      </c>
      <c r="G2321" s="8" t="s">
        <v>2381</v>
      </c>
      <c r="H2321" s="8" t="s">
        <v>2380</v>
      </c>
      <c r="I2321" s="12">
        <f t="shared" si="180"/>
        <v>0</v>
      </c>
      <c r="J2321" s="12" t="str">
        <f t="shared" si="181"/>
        <v>No</v>
      </c>
      <c r="K2321" s="12" t="str">
        <f t="shared" si="182"/>
        <v>Yes</v>
      </c>
      <c r="L2321" s="12" t="str">
        <f t="shared" si="183"/>
        <v>Normal Weight</v>
      </c>
      <c r="M2321" s="12" t="str">
        <f t="shared" si="184"/>
        <v>Normal</v>
      </c>
    </row>
    <row r="2322" spans="1:13" x14ac:dyDescent="0.3">
      <c r="A2322" s="8" t="s">
        <v>34</v>
      </c>
      <c r="B2322" s="8">
        <v>17.86</v>
      </c>
      <c r="C2322" s="8">
        <v>5.43</v>
      </c>
      <c r="D2322" s="8" t="s">
        <v>2380</v>
      </c>
      <c r="E2322" s="8" t="s">
        <v>2380</v>
      </c>
      <c r="F2322" s="8" t="s">
        <v>2383</v>
      </c>
      <c r="G2322" s="8">
        <v>1</v>
      </c>
      <c r="H2322" s="8" t="s">
        <v>2380</v>
      </c>
      <c r="I2322" s="12">
        <f t="shared" si="180"/>
        <v>1</v>
      </c>
      <c r="J2322" s="12" t="str">
        <f t="shared" si="181"/>
        <v>No</v>
      </c>
      <c r="K2322" s="12" t="str">
        <f t="shared" si="182"/>
        <v>No</v>
      </c>
      <c r="L2322" s="12" t="str">
        <f t="shared" si="183"/>
        <v>Underweight</v>
      </c>
      <c r="M2322" s="12" t="str">
        <f t="shared" si="184"/>
        <v>Normal</v>
      </c>
    </row>
    <row r="2323" spans="1:13" x14ac:dyDescent="0.3">
      <c r="A2323" s="8" t="s">
        <v>33</v>
      </c>
      <c r="B2323" s="8">
        <v>21.38</v>
      </c>
      <c r="C2323" s="8">
        <v>8.01</v>
      </c>
      <c r="D2323" s="8" t="s">
        <v>2380</v>
      </c>
      <c r="E2323" s="8" t="s">
        <v>2380</v>
      </c>
      <c r="F2323" s="8" t="s">
        <v>2380</v>
      </c>
      <c r="G2323" s="8" t="s">
        <v>2381</v>
      </c>
      <c r="H2323" s="8" t="s">
        <v>2380</v>
      </c>
      <c r="I2323" s="12">
        <f t="shared" si="180"/>
        <v>0</v>
      </c>
      <c r="J2323" s="12" t="str">
        <f t="shared" si="181"/>
        <v>No</v>
      </c>
      <c r="K2323" s="12" t="str">
        <f t="shared" si="182"/>
        <v>No</v>
      </c>
      <c r="L2323" s="12" t="str">
        <f t="shared" si="183"/>
        <v>Normal Weight</v>
      </c>
      <c r="M2323" s="12" t="str">
        <f t="shared" si="184"/>
        <v>Diabetes</v>
      </c>
    </row>
    <row r="2324" spans="1:13" x14ac:dyDescent="0.3">
      <c r="A2324" s="8" t="s">
        <v>32</v>
      </c>
      <c r="B2324" s="8">
        <v>23.35</v>
      </c>
      <c r="C2324" s="8">
        <v>5.94</v>
      </c>
      <c r="D2324" s="8" t="s">
        <v>2380</v>
      </c>
      <c r="E2324" s="8" t="s">
        <v>2380</v>
      </c>
      <c r="F2324" s="8" t="s">
        <v>2380</v>
      </c>
      <c r="G2324" s="8" t="s">
        <v>2381</v>
      </c>
      <c r="H2324" s="8" t="s">
        <v>2380</v>
      </c>
      <c r="I2324" s="12">
        <f t="shared" si="180"/>
        <v>0</v>
      </c>
      <c r="J2324" s="12" t="str">
        <f t="shared" si="181"/>
        <v>No</v>
      </c>
      <c r="K2324" s="12" t="str">
        <f t="shared" si="182"/>
        <v>No</v>
      </c>
      <c r="L2324" s="12" t="str">
        <f t="shared" si="183"/>
        <v>Normal Weight</v>
      </c>
      <c r="M2324" s="12" t="str">
        <f t="shared" si="184"/>
        <v>Prediabetes</v>
      </c>
    </row>
    <row r="2325" spans="1:13" x14ac:dyDescent="0.3">
      <c r="A2325" s="8" t="s">
        <v>29</v>
      </c>
      <c r="B2325" s="8">
        <v>22.24</v>
      </c>
      <c r="C2325" s="8">
        <v>5.04</v>
      </c>
      <c r="D2325" s="8" t="s">
        <v>2380</v>
      </c>
      <c r="E2325" s="8" t="s">
        <v>2380</v>
      </c>
      <c r="F2325" s="8" t="s">
        <v>2380</v>
      </c>
      <c r="G2325" s="8" t="s">
        <v>2381</v>
      </c>
      <c r="H2325" s="8" t="s">
        <v>2380</v>
      </c>
      <c r="I2325" s="12">
        <f t="shared" si="180"/>
        <v>0</v>
      </c>
      <c r="J2325" s="12" t="str">
        <f t="shared" si="181"/>
        <v>No</v>
      </c>
      <c r="K2325" s="12" t="str">
        <f t="shared" si="182"/>
        <v>No</v>
      </c>
      <c r="L2325" s="12" t="str">
        <f t="shared" si="183"/>
        <v>Normal Weight</v>
      </c>
      <c r="M2325" s="12" t="str">
        <f t="shared" si="184"/>
        <v>Normal</v>
      </c>
    </row>
    <row r="2326" spans="1:13" x14ac:dyDescent="0.3">
      <c r="A2326" s="8" t="s">
        <v>28</v>
      </c>
      <c r="B2326" s="8">
        <v>24.76</v>
      </c>
      <c r="C2326" s="8">
        <v>4.54</v>
      </c>
      <c r="D2326" s="8" t="s">
        <v>2382</v>
      </c>
      <c r="E2326" s="8" t="s">
        <v>2380</v>
      </c>
      <c r="F2326" s="8" t="s">
        <v>2380</v>
      </c>
      <c r="G2326" s="8" t="s">
        <v>2381</v>
      </c>
      <c r="H2326" s="8" t="s">
        <v>2380</v>
      </c>
      <c r="I2326" s="12">
        <f t="shared" si="180"/>
        <v>0</v>
      </c>
      <c r="J2326" s="12" t="str">
        <f t="shared" si="181"/>
        <v>No</v>
      </c>
      <c r="K2326" s="12" t="str">
        <f t="shared" si="182"/>
        <v>Yes</v>
      </c>
      <c r="L2326" s="12" t="str">
        <f t="shared" si="183"/>
        <v>Normal Weight</v>
      </c>
      <c r="M2326" s="12" t="str">
        <f t="shared" si="184"/>
        <v>Normal</v>
      </c>
    </row>
    <row r="2327" spans="1:13" x14ac:dyDescent="0.3">
      <c r="A2327" s="8" t="s">
        <v>27</v>
      </c>
      <c r="B2327" s="8">
        <v>20.100000000000001</v>
      </c>
      <c r="C2327" s="8">
        <v>5.6</v>
      </c>
      <c r="D2327" s="8" t="s">
        <v>2382</v>
      </c>
      <c r="E2327" s="8" t="s">
        <v>2380</v>
      </c>
      <c r="F2327" s="8" t="s">
        <v>2383</v>
      </c>
      <c r="G2327" s="8">
        <v>1</v>
      </c>
      <c r="H2327" s="8" t="s">
        <v>2380</v>
      </c>
      <c r="I2327" s="12">
        <f t="shared" si="180"/>
        <v>1</v>
      </c>
      <c r="J2327" s="12" t="str">
        <f t="shared" si="181"/>
        <v>No</v>
      </c>
      <c r="K2327" s="12" t="str">
        <f t="shared" si="182"/>
        <v>Yes</v>
      </c>
      <c r="L2327" s="12" t="str">
        <f t="shared" si="183"/>
        <v>Normal Weight</v>
      </c>
      <c r="M2327" s="12" t="str">
        <f t="shared" si="184"/>
        <v>Normal</v>
      </c>
    </row>
    <row r="2328" spans="1:13" x14ac:dyDescent="0.3">
      <c r="A2328" s="8" t="s">
        <v>26</v>
      </c>
      <c r="B2328" s="8">
        <v>21.77</v>
      </c>
      <c r="C2328" s="8">
        <v>10.67</v>
      </c>
      <c r="D2328" s="8" t="s">
        <v>2380</v>
      </c>
      <c r="E2328" s="8" t="s">
        <v>2380</v>
      </c>
      <c r="F2328" s="8" t="s">
        <v>2380</v>
      </c>
      <c r="G2328" s="8" t="s">
        <v>2381</v>
      </c>
      <c r="H2328" s="8" t="s">
        <v>2380</v>
      </c>
      <c r="I2328" s="12">
        <f t="shared" si="180"/>
        <v>0</v>
      </c>
      <c r="J2328" s="12" t="str">
        <f t="shared" si="181"/>
        <v>No</v>
      </c>
      <c r="K2328" s="12" t="str">
        <f t="shared" si="182"/>
        <v>No</v>
      </c>
      <c r="L2328" s="12" t="str">
        <f t="shared" si="183"/>
        <v>Normal Weight</v>
      </c>
      <c r="M2328" s="12" t="str">
        <f t="shared" si="184"/>
        <v>Diabetes</v>
      </c>
    </row>
    <row r="2329" spans="1:13" x14ac:dyDescent="0.3">
      <c r="A2329" s="8" t="s">
        <v>25</v>
      </c>
      <c r="B2329" s="8">
        <v>17.82</v>
      </c>
      <c r="C2329" s="8">
        <v>5.26</v>
      </c>
      <c r="D2329" s="8" t="s">
        <v>2382</v>
      </c>
      <c r="E2329" s="8" t="s">
        <v>2380</v>
      </c>
      <c r="F2329" s="8" t="s">
        <v>2380</v>
      </c>
      <c r="G2329" s="8">
        <v>1</v>
      </c>
      <c r="H2329" s="8" t="s">
        <v>2380</v>
      </c>
      <c r="I2329" s="12">
        <f t="shared" si="180"/>
        <v>1</v>
      </c>
      <c r="J2329" s="12" t="str">
        <f t="shared" si="181"/>
        <v>No</v>
      </c>
      <c r="K2329" s="12" t="str">
        <f t="shared" si="182"/>
        <v>Yes</v>
      </c>
      <c r="L2329" s="12" t="str">
        <f t="shared" si="183"/>
        <v>Underweight</v>
      </c>
      <c r="M2329" s="12" t="str">
        <f t="shared" si="184"/>
        <v>Normal</v>
      </c>
    </row>
    <row r="2330" spans="1:13" x14ac:dyDescent="0.3">
      <c r="A2330" s="8" t="s">
        <v>24</v>
      </c>
      <c r="B2330" s="8">
        <v>17.07</v>
      </c>
      <c r="C2330" s="8">
        <v>5.22</v>
      </c>
      <c r="D2330" s="8" t="s">
        <v>2380</v>
      </c>
      <c r="E2330" s="8" t="s">
        <v>2380</v>
      </c>
      <c r="F2330" s="8" t="s">
        <v>2383</v>
      </c>
      <c r="G2330" s="8">
        <v>1</v>
      </c>
      <c r="H2330" s="8" t="s">
        <v>2380</v>
      </c>
      <c r="I2330" s="12">
        <f t="shared" si="180"/>
        <v>1</v>
      </c>
      <c r="J2330" s="12" t="str">
        <f t="shared" si="181"/>
        <v>No</v>
      </c>
      <c r="K2330" s="12" t="str">
        <f t="shared" si="182"/>
        <v>No</v>
      </c>
      <c r="L2330" s="12" t="str">
        <f t="shared" si="183"/>
        <v>Underweight</v>
      </c>
      <c r="M2330" s="12" t="str">
        <f t="shared" si="184"/>
        <v>Normal</v>
      </c>
    </row>
    <row r="2331" spans="1:13" x14ac:dyDescent="0.3">
      <c r="A2331" s="8" t="s">
        <v>22</v>
      </c>
      <c r="B2331" s="8">
        <v>22.24</v>
      </c>
      <c r="C2331" s="8">
        <v>4.29</v>
      </c>
      <c r="D2331" s="8" t="s">
        <v>2382</v>
      </c>
      <c r="E2331" s="8" t="s">
        <v>2380</v>
      </c>
      <c r="F2331" s="8" t="s">
        <v>2380</v>
      </c>
      <c r="G2331" s="8" t="s">
        <v>2381</v>
      </c>
      <c r="H2331" s="8" t="s">
        <v>2380</v>
      </c>
      <c r="I2331" s="12">
        <f t="shared" si="180"/>
        <v>0</v>
      </c>
      <c r="J2331" s="12" t="str">
        <f t="shared" si="181"/>
        <v>No</v>
      </c>
      <c r="K2331" s="12" t="str">
        <f t="shared" si="182"/>
        <v>Yes</v>
      </c>
      <c r="L2331" s="12" t="str">
        <f t="shared" si="183"/>
        <v>Normal Weight</v>
      </c>
      <c r="M2331" s="12" t="str">
        <f t="shared" si="184"/>
        <v>Normal</v>
      </c>
    </row>
    <row r="2332" spans="1:13" x14ac:dyDescent="0.3">
      <c r="A2332" s="8" t="s">
        <v>21</v>
      </c>
      <c r="B2332" s="8">
        <v>22.34</v>
      </c>
      <c r="C2332" s="8">
        <v>5.57</v>
      </c>
      <c r="D2332" s="8" t="s">
        <v>2380</v>
      </c>
      <c r="E2332" s="8" t="s">
        <v>2380</v>
      </c>
      <c r="F2332" s="8" t="s">
        <v>2380</v>
      </c>
      <c r="G2332" s="8">
        <v>1</v>
      </c>
      <c r="H2332" s="8" t="s">
        <v>2380</v>
      </c>
      <c r="I2332" s="12">
        <f t="shared" si="180"/>
        <v>1</v>
      </c>
      <c r="J2332" s="12" t="str">
        <f t="shared" si="181"/>
        <v>No</v>
      </c>
      <c r="K2332" s="12" t="str">
        <f t="shared" si="182"/>
        <v>No</v>
      </c>
      <c r="L2332" s="12" t="str">
        <f t="shared" si="183"/>
        <v>Normal Weight</v>
      </c>
      <c r="M2332" s="12" t="str">
        <f t="shared" si="184"/>
        <v>Normal</v>
      </c>
    </row>
    <row r="2333" spans="1:13" x14ac:dyDescent="0.3">
      <c r="A2333" s="8" t="s">
        <v>19</v>
      </c>
      <c r="B2333" s="8">
        <v>17.7</v>
      </c>
      <c r="C2333" s="8">
        <v>6.28</v>
      </c>
      <c r="D2333" s="8" t="s">
        <v>2380</v>
      </c>
      <c r="E2333" s="8" t="s">
        <v>2380</v>
      </c>
      <c r="F2333" s="8" t="s">
        <v>2380</v>
      </c>
      <c r="G2333" s="8">
        <v>1</v>
      </c>
      <c r="H2333" s="8" t="s">
        <v>2380</v>
      </c>
      <c r="I2333" s="12">
        <f t="shared" si="180"/>
        <v>1</v>
      </c>
      <c r="J2333" s="12" t="str">
        <f t="shared" si="181"/>
        <v>No</v>
      </c>
      <c r="K2333" s="12" t="str">
        <f t="shared" si="182"/>
        <v>No</v>
      </c>
      <c r="L2333" s="12" t="str">
        <f t="shared" si="183"/>
        <v>Underweight</v>
      </c>
      <c r="M2333" s="12" t="str">
        <f t="shared" si="184"/>
        <v>Prediabetes</v>
      </c>
    </row>
    <row r="2334" spans="1:13" x14ac:dyDescent="0.3">
      <c r="A2334" s="8" t="s">
        <v>17</v>
      </c>
      <c r="B2334" s="8">
        <v>16.47</v>
      </c>
      <c r="C2334" s="8">
        <v>6.35</v>
      </c>
      <c r="D2334" s="8" t="s">
        <v>2380</v>
      </c>
      <c r="E2334" s="8" t="s">
        <v>2380</v>
      </c>
      <c r="F2334" s="8" t="s">
        <v>2383</v>
      </c>
      <c r="G2334" s="8">
        <v>1</v>
      </c>
      <c r="H2334" s="8" t="s">
        <v>2380</v>
      </c>
      <c r="I2334" s="12">
        <f t="shared" si="180"/>
        <v>1</v>
      </c>
      <c r="J2334" s="12" t="str">
        <f t="shared" si="181"/>
        <v>No</v>
      </c>
      <c r="K2334" s="12" t="str">
        <f t="shared" si="182"/>
        <v>No</v>
      </c>
      <c r="L2334" s="12" t="str">
        <f t="shared" si="183"/>
        <v>Underweight</v>
      </c>
      <c r="M2334" s="12" t="str">
        <f t="shared" si="184"/>
        <v>Prediabetes</v>
      </c>
    </row>
    <row r="2335" spans="1:13" x14ac:dyDescent="0.3">
      <c r="A2335" s="8" t="s">
        <v>14</v>
      </c>
      <c r="B2335" s="8">
        <v>17.600000000000001</v>
      </c>
      <c r="C2335" s="8">
        <v>4.3899999999999997</v>
      </c>
      <c r="D2335" s="8" t="s">
        <v>2380</v>
      </c>
      <c r="E2335" s="8" t="s">
        <v>2380</v>
      </c>
      <c r="F2335" s="8" t="s">
        <v>2380</v>
      </c>
      <c r="G2335" s="8">
        <v>1</v>
      </c>
      <c r="H2335" s="8" t="s">
        <v>2380</v>
      </c>
      <c r="I2335" s="12">
        <f t="shared" si="180"/>
        <v>1</v>
      </c>
      <c r="J2335" s="12" t="str">
        <f t="shared" si="181"/>
        <v>No</v>
      </c>
      <c r="K2335" s="12" t="str">
        <f t="shared" si="182"/>
        <v>No</v>
      </c>
      <c r="L2335" s="12" t="str">
        <f t="shared" si="183"/>
        <v>Underweight</v>
      </c>
      <c r="M2335" s="12" t="str">
        <f t="shared" si="184"/>
        <v>Normal</v>
      </c>
    </row>
    <row r="2336" spans="1:13" x14ac:dyDescent="0.3">
      <c r="A2336" s="8" t="s">
        <v>9</v>
      </c>
      <c r="B2336" s="8">
        <v>17.579999999999998</v>
      </c>
      <c r="C2336" s="8">
        <v>4.51</v>
      </c>
      <c r="D2336" s="8" t="s">
        <v>2380</v>
      </c>
      <c r="E2336" s="8" t="s">
        <v>2380</v>
      </c>
      <c r="F2336" s="8" t="s">
        <v>2380</v>
      </c>
      <c r="G2336" s="8">
        <v>1</v>
      </c>
      <c r="H2336" s="8" t="s">
        <v>2380</v>
      </c>
      <c r="I2336" s="12">
        <f t="shared" si="180"/>
        <v>1</v>
      </c>
      <c r="J2336" s="12" t="str">
        <f t="shared" si="181"/>
        <v>No</v>
      </c>
      <c r="K2336" s="12" t="str">
        <f t="shared" si="182"/>
        <v>No</v>
      </c>
      <c r="L2336" s="12" t="str">
        <f t="shared" si="183"/>
        <v>Underweight</v>
      </c>
      <c r="M2336" s="12" t="str">
        <f t="shared" si="184"/>
        <v>Normal</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344"/>
  <sheetViews>
    <sheetView zoomScale="70" zoomScaleNormal="70" workbookViewId="0">
      <selection activeCell="F1" sqref="F1:F1048576"/>
    </sheetView>
  </sheetViews>
  <sheetFormatPr defaultRowHeight="14.4" x14ac:dyDescent="0.3"/>
  <cols>
    <col min="1" max="1" width="12.88671875" bestFit="1" customWidth="1"/>
    <col min="6" max="6" width="12.6640625" style="19" customWidth="1"/>
    <col min="7" max="7" width="13.109375" bestFit="1" customWidth="1"/>
    <col min="9" max="9" width="13.21875" customWidth="1"/>
    <col min="10" max="10" width="16.5546875" customWidth="1"/>
    <col min="11" max="11" width="23.33203125" customWidth="1"/>
    <col min="12" max="12" width="23.5546875" customWidth="1"/>
    <col min="13" max="13" width="19.88671875" customWidth="1"/>
    <col min="14" max="14" width="22.88671875" customWidth="1"/>
    <col min="15" max="15" width="17.88671875" customWidth="1"/>
    <col min="19" max="19" width="40.44140625" customWidth="1"/>
  </cols>
  <sheetData>
    <row r="1" spans="1:20" s="1" customFormat="1" ht="58.8" customHeight="1" x14ac:dyDescent="0.3">
      <c r="A1" s="20" t="s">
        <v>0</v>
      </c>
      <c r="B1" s="20" t="s">
        <v>1</v>
      </c>
      <c r="C1" s="20" t="s">
        <v>2</v>
      </c>
      <c r="D1" s="20" t="s">
        <v>3</v>
      </c>
      <c r="E1" s="20" t="s">
        <v>4</v>
      </c>
      <c r="F1" s="21" t="s">
        <v>5</v>
      </c>
      <c r="G1" s="20" t="s">
        <v>6</v>
      </c>
      <c r="H1" s="20" t="s">
        <v>7</v>
      </c>
      <c r="I1" s="22" t="s">
        <v>8</v>
      </c>
      <c r="J1" s="23" t="s">
        <v>4747</v>
      </c>
      <c r="K1" s="23" t="s">
        <v>4733</v>
      </c>
      <c r="L1" s="23" t="s">
        <v>4745</v>
      </c>
      <c r="M1" s="23" t="s">
        <v>4744</v>
      </c>
      <c r="N1" s="23" t="s">
        <v>4746</v>
      </c>
      <c r="O1" s="24" t="s">
        <v>4731</v>
      </c>
      <c r="P1" s="24" t="s">
        <v>4732</v>
      </c>
    </row>
    <row r="2" spans="1:20" x14ac:dyDescent="0.3">
      <c r="A2" s="8" t="s">
        <v>9</v>
      </c>
      <c r="B2" s="8">
        <v>1992</v>
      </c>
      <c r="C2" s="8" t="s">
        <v>10</v>
      </c>
      <c r="D2" s="8">
        <v>9</v>
      </c>
      <c r="E2" s="8">
        <v>0</v>
      </c>
      <c r="F2" s="25">
        <v>563.84</v>
      </c>
      <c r="G2" s="8" t="s">
        <v>11</v>
      </c>
      <c r="H2" s="8" t="s">
        <v>12</v>
      </c>
      <c r="I2" s="8" t="s">
        <v>13</v>
      </c>
      <c r="J2" s="26">
        <v>1992</v>
      </c>
      <c r="K2" s="26" t="s">
        <v>10</v>
      </c>
      <c r="L2" s="26" t="s">
        <v>11</v>
      </c>
      <c r="M2" s="26" t="s">
        <v>12</v>
      </c>
      <c r="N2" s="26" t="s">
        <v>13</v>
      </c>
      <c r="O2" s="27">
        <f>IF(A2="?","",DATE(J2,MATCH(K2,{"Jan","Feb","Mar","Apr","May","Jun","Jul","Aug","Sep","Oct","Nov","Dec"},0),D2))</f>
        <v>33794</v>
      </c>
      <c r="P2" s="26">
        <f>IF(O2="","",DATEDIF(O2,DATE(2023,6,8),"Y"))</f>
        <v>30</v>
      </c>
      <c r="S2" s="28" t="s">
        <v>4728</v>
      </c>
      <c r="T2" s="29"/>
    </row>
    <row r="3" spans="1:20" x14ac:dyDescent="0.3">
      <c r="A3" s="8" t="s">
        <v>14</v>
      </c>
      <c r="B3" s="8">
        <v>1992</v>
      </c>
      <c r="C3" s="8" t="s">
        <v>15</v>
      </c>
      <c r="D3" s="8">
        <v>30</v>
      </c>
      <c r="E3" s="8">
        <v>0</v>
      </c>
      <c r="F3" s="25">
        <v>570.62</v>
      </c>
      <c r="G3" s="8" t="s">
        <v>11</v>
      </c>
      <c r="H3" s="8" t="s">
        <v>16</v>
      </c>
      <c r="I3" s="8" t="s">
        <v>13</v>
      </c>
      <c r="J3" s="26">
        <v>1992</v>
      </c>
      <c r="K3" s="26" t="s">
        <v>15</v>
      </c>
      <c r="L3" s="26" t="s">
        <v>11</v>
      </c>
      <c r="M3" s="26" t="s">
        <v>16</v>
      </c>
      <c r="N3" s="26" t="s">
        <v>13</v>
      </c>
      <c r="O3" s="27">
        <f>IF(A3="?","",DATE(J3,MATCH(K3,{"Jan","Feb","Mar","Apr","May","Jun","Jul","Aug","Sep","Oct","Nov","Dec"},0),D3))</f>
        <v>33938</v>
      </c>
      <c r="P3" s="26">
        <f t="shared" ref="P3:P66" si="0">IF(O3="","",DATEDIF(O3,DATE(2023,6,8),"Y"))</f>
        <v>30</v>
      </c>
      <c r="S3" s="30" t="s">
        <v>4734</v>
      </c>
      <c r="T3" s="8">
        <f>AVERAGE(B2:B2344)</f>
        <v>1982.841520717642</v>
      </c>
    </row>
    <row r="4" spans="1:20" x14ac:dyDescent="0.3">
      <c r="A4" s="8" t="s">
        <v>17</v>
      </c>
      <c r="B4" s="8">
        <v>1993</v>
      </c>
      <c r="C4" s="8" t="s">
        <v>18</v>
      </c>
      <c r="D4" s="8">
        <v>30</v>
      </c>
      <c r="E4" s="8">
        <v>0</v>
      </c>
      <c r="F4" s="25">
        <v>600</v>
      </c>
      <c r="G4" s="8" t="s">
        <v>11</v>
      </c>
      <c r="H4" s="8" t="s">
        <v>16</v>
      </c>
      <c r="I4" s="8" t="s">
        <v>13</v>
      </c>
      <c r="J4" s="26">
        <v>1993</v>
      </c>
      <c r="K4" s="26" t="s">
        <v>18</v>
      </c>
      <c r="L4" s="26" t="s">
        <v>11</v>
      </c>
      <c r="M4" s="26" t="s">
        <v>16</v>
      </c>
      <c r="N4" s="26" t="s">
        <v>13</v>
      </c>
      <c r="O4" s="27">
        <f>IF(A4="?","",DATE(J4,MATCH(K4,{"Jan","Feb","Mar","Apr","May","Jun","Jul","Aug","Sep","Oct","Nov","Dec"},0),D4))</f>
        <v>34150</v>
      </c>
      <c r="P4" s="26">
        <f t="shared" si="0"/>
        <v>29</v>
      </c>
      <c r="S4" s="31" t="s">
        <v>4735</v>
      </c>
      <c r="T4" s="8">
        <f>ROUNDUP(T3,0)</f>
        <v>1983</v>
      </c>
    </row>
    <row r="5" spans="1:20" x14ac:dyDescent="0.3">
      <c r="A5" s="8" t="s">
        <v>19</v>
      </c>
      <c r="B5" s="8">
        <v>1992</v>
      </c>
      <c r="C5" s="8" t="s">
        <v>20</v>
      </c>
      <c r="D5" s="8">
        <v>13</v>
      </c>
      <c r="E5" s="8">
        <v>0</v>
      </c>
      <c r="F5" s="25">
        <v>604.54</v>
      </c>
      <c r="G5" s="8" t="s">
        <v>12</v>
      </c>
      <c r="H5" s="8" t="s">
        <v>12</v>
      </c>
      <c r="I5" s="8" t="s">
        <v>13</v>
      </c>
      <c r="J5" s="26">
        <v>1992</v>
      </c>
      <c r="K5" s="26" t="s">
        <v>20</v>
      </c>
      <c r="L5" s="26" t="s">
        <v>12</v>
      </c>
      <c r="M5" s="26" t="s">
        <v>12</v>
      </c>
      <c r="N5" s="26" t="s">
        <v>13</v>
      </c>
      <c r="O5" s="27">
        <f>IF(A5="?","",DATE(J5,MATCH(K5,{"Jan","Feb","Mar","Apr","May","Jun","Jul","Aug","Sep","Oct","Nov","Dec"},0),D5))</f>
        <v>33860</v>
      </c>
      <c r="P5" s="26">
        <f t="shared" si="0"/>
        <v>30</v>
      </c>
      <c r="S5" s="30" t="s">
        <v>4736</v>
      </c>
      <c r="T5" s="29">
        <f>COUNTIF(G2:G2344,"tier - 1")</f>
        <v>309</v>
      </c>
    </row>
    <row r="6" spans="1:20" x14ac:dyDescent="0.3">
      <c r="A6" s="8" t="s">
        <v>21</v>
      </c>
      <c r="B6" s="8">
        <v>1998</v>
      </c>
      <c r="C6" s="8" t="s">
        <v>10</v>
      </c>
      <c r="D6" s="8">
        <v>27</v>
      </c>
      <c r="E6" s="8">
        <v>0</v>
      </c>
      <c r="F6" s="25">
        <v>637.26</v>
      </c>
      <c r="G6" s="8" t="s">
        <v>12</v>
      </c>
      <c r="H6" s="8" t="s">
        <v>12</v>
      </c>
      <c r="I6" s="8" t="s">
        <v>13</v>
      </c>
      <c r="J6" s="26">
        <v>1998</v>
      </c>
      <c r="K6" s="26" t="s">
        <v>10</v>
      </c>
      <c r="L6" s="26" t="s">
        <v>12</v>
      </c>
      <c r="M6" s="26" t="s">
        <v>12</v>
      </c>
      <c r="N6" s="26" t="s">
        <v>13</v>
      </c>
      <c r="O6" s="27">
        <f>IF(A6="?","",DATE(J6,MATCH(K6,{"Jan","Feb","Mar","Apr","May","Jun","Jul","Aug","Sep","Oct","Nov","Dec"},0),D6))</f>
        <v>36003</v>
      </c>
      <c r="P6" s="26">
        <f t="shared" si="0"/>
        <v>24</v>
      </c>
      <c r="S6" s="32" t="s">
        <v>4737</v>
      </c>
      <c r="T6" s="33">
        <f>COUNTIF(G2:G2344,"tier - 2")</f>
        <v>1339</v>
      </c>
    </row>
    <row r="7" spans="1:20" x14ac:dyDescent="0.3">
      <c r="A7" s="8" t="s">
        <v>22</v>
      </c>
      <c r="B7" s="8">
        <v>2001</v>
      </c>
      <c r="C7" s="8" t="s">
        <v>15</v>
      </c>
      <c r="D7" s="8">
        <v>20</v>
      </c>
      <c r="E7" s="8">
        <v>0</v>
      </c>
      <c r="F7" s="25">
        <v>646.14</v>
      </c>
      <c r="G7" s="8" t="s">
        <v>12</v>
      </c>
      <c r="H7" s="8" t="s">
        <v>12</v>
      </c>
      <c r="I7" s="8" t="s">
        <v>23</v>
      </c>
      <c r="J7" s="26">
        <v>2001</v>
      </c>
      <c r="K7" s="26" t="s">
        <v>15</v>
      </c>
      <c r="L7" s="26" t="s">
        <v>12</v>
      </c>
      <c r="M7" s="26" t="s">
        <v>12</v>
      </c>
      <c r="N7" s="26" t="s">
        <v>23</v>
      </c>
      <c r="O7" s="27">
        <f>IF(A7="?","",DATE(J7,MATCH(K7,{"Jan","Feb","Mar","Apr","May","Jun","Jul","Aug","Sep","Oct","Nov","Dec"},0),D7))</f>
        <v>37215</v>
      </c>
      <c r="P7" s="26">
        <f t="shared" si="0"/>
        <v>21</v>
      </c>
      <c r="S7" s="30" t="s">
        <v>4738</v>
      </c>
      <c r="T7" s="29">
        <f>COUNTIF(G2:G2344,"tier - 3")</f>
        <v>694</v>
      </c>
    </row>
    <row r="8" spans="1:20" x14ac:dyDescent="0.3">
      <c r="A8" s="8" t="s">
        <v>24</v>
      </c>
      <c r="B8" s="8">
        <v>1993</v>
      </c>
      <c r="C8" s="8" t="s">
        <v>18</v>
      </c>
      <c r="D8" s="8">
        <v>1</v>
      </c>
      <c r="E8" s="8">
        <v>0</v>
      </c>
      <c r="F8" s="25">
        <v>650</v>
      </c>
      <c r="G8" s="8" t="s">
        <v>12</v>
      </c>
      <c r="H8" s="8" t="s">
        <v>12</v>
      </c>
      <c r="I8" s="8" t="s">
        <v>13</v>
      </c>
      <c r="J8" s="26">
        <v>1993</v>
      </c>
      <c r="K8" s="26" t="s">
        <v>18</v>
      </c>
      <c r="L8" s="26" t="s">
        <v>12</v>
      </c>
      <c r="M8" s="26" t="s">
        <v>12</v>
      </c>
      <c r="N8" s="26" t="s">
        <v>13</v>
      </c>
      <c r="O8" s="27">
        <f>IF(A8="?","",DATE(J8,MATCH(K8,{"Jan","Feb","Mar","Apr","May","Jun","Jul","Aug","Sep","Oct","Nov","Dec"},0),D8))</f>
        <v>34121</v>
      </c>
      <c r="P8" s="26">
        <f t="shared" si="0"/>
        <v>30</v>
      </c>
      <c r="S8" s="32" t="s">
        <v>4739</v>
      </c>
      <c r="T8" s="33" t="str">
        <f>IF(AND(T5&gt;=T6,T5&gt;=T7),"tier - 1",IF(T6&gt;=T7,"tier - 2","tier - 3"))</f>
        <v>tier - 2</v>
      </c>
    </row>
    <row r="9" spans="1:20" x14ac:dyDescent="0.3">
      <c r="A9" s="8" t="s">
        <v>25</v>
      </c>
      <c r="B9" s="8">
        <v>1995</v>
      </c>
      <c r="C9" s="8" t="s">
        <v>10</v>
      </c>
      <c r="D9" s="8">
        <v>4</v>
      </c>
      <c r="E9" s="8">
        <v>0</v>
      </c>
      <c r="F9" s="25">
        <v>650</v>
      </c>
      <c r="G9" s="8" t="s">
        <v>12</v>
      </c>
      <c r="H9" s="8" t="s">
        <v>12</v>
      </c>
      <c r="I9" s="8" t="s">
        <v>13</v>
      </c>
      <c r="J9" s="26">
        <v>1995</v>
      </c>
      <c r="K9" s="26" t="s">
        <v>10</v>
      </c>
      <c r="L9" s="26" t="s">
        <v>12</v>
      </c>
      <c r="M9" s="26" t="s">
        <v>12</v>
      </c>
      <c r="N9" s="26" t="s">
        <v>13</v>
      </c>
      <c r="O9" s="27">
        <f>IF(A9="?","",DATE(J9,MATCH(K9,{"Jan","Feb","Mar","Apr","May","Jun","Jul","Aug","Sep","Oct","Nov","Dec"},0),D9))</f>
        <v>34884</v>
      </c>
      <c r="P9" s="26">
        <f t="shared" si="0"/>
        <v>27</v>
      </c>
      <c r="S9" s="30" t="s">
        <v>4740</v>
      </c>
      <c r="T9" s="29">
        <f>COUNTIF(H2:H2344,"tier - 1")</f>
        <v>734</v>
      </c>
    </row>
    <row r="10" spans="1:20" x14ac:dyDescent="0.3">
      <c r="A10" s="8" t="s">
        <v>26</v>
      </c>
      <c r="B10" s="8">
        <v>2002</v>
      </c>
      <c r="C10" s="8" t="s">
        <v>15</v>
      </c>
      <c r="D10" s="8">
        <v>29</v>
      </c>
      <c r="E10" s="8">
        <v>0</v>
      </c>
      <c r="F10" s="25">
        <v>668</v>
      </c>
      <c r="G10" s="8" t="s">
        <v>12</v>
      </c>
      <c r="H10" s="8" t="s">
        <v>11</v>
      </c>
      <c r="I10" s="8" t="s">
        <v>23</v>
      </c>
      <c r="J10" s="26">
        <v>2002</v>
      </c>
      <c r="K10" s="26" t="s">
        <v>15</v>
      </c>
      <c r="L10" s="26" t="s">
        <v>12</v>
      </c>
      <c r="M10" s="26" t="s">
        <v>11</v>
      </c>
      <c r="N10" s="26" t="s">
        <v>23</v>
      </c>
      <c r="O10" s="27">
        <f>IF(A10="?","",DATE(J10,MATCH(K10,{"Jan","Feb","Mar","Apr","May","Jun","Jul","Aug","Sep","Oct","Nov","Dec"},0),D10))</f>
        <v>37589</v>
      </c>
      <c r="P10" s="26">
        <f t="shared" si="0"/>
        <v>20</v>
      </c>
      <c r="S10" s="32" t="s">
        <v>4741</v>
      </c>
      <c r="T10" s="33">
        <f>COUNTIF(H2:H2344,"tier - 2")</f>
        <v>812</v>
      </c>
    </row>
    <row r="11" spans="1:20" x14ac:dyDescent="0.3">
      <c r="A11" s="8" t="s">
        <v>27</v>
      </c>
      <c r="B11" s="8">
        <v>1997</v>
      </c>
      <c r="C11" s="8" t="s">
        <v>15</v>
      </c>
      <c r="D11" s="8">
        <v>9</v>
      </c>
      <c r="E11" s="8">
        <v>0</v>
      </c>
      <c r="F11" s="25">
        <v>670</v>
      </c>
      <c r="G11" s="8" t="s">
        <v>12</v>
      </c>
      <c r="H11" s="8" t="s">
        <v>12</v>
      </c>
      <c r="I11" s="8" t="s">
        <v>13</v>
      </c>
      <c r="J11" s="26">
        <v>1997</v>
      </c>
      <c r="K11" s="26" t="s">
        <v>15</v>
      </c>
      <c r="L11" s="26" t="s">
        <v>12</v>
      </c>
      <c r="M11" s="26" t="s">
        <v>12</v>
      </c>
      <c r="N11" s="26" t="s">
        <v>13</v>
      </c>
      <c r="O11" s="27">
        <f>IF(A11="?","",DATE(J11,MATCH(K11,{"Jan","Feb","Mar","Apr","May","Jun","Jul","Aug","Sep","Oct","Nov","Dec"},0),D11))</f>
        <v>35743</v>
      </c>
      <c r="P11" s="26">
        <f t="shared" si="0"/>
        <v>25</v>
      </c>
      <c r="S11" s="30" t="s">
        <v>4742</v>
      </c>
      <c r="T11" s="29">
        <f>COUNTIF(H2:H2344,"tier - 3")</f>
        <v>796</v>
      </c>
    </row>
    <row r="12" spans="1:20" x14ac:dyDescent="0.3">
      <c r="A12" s="8" t="s">
        <v>28</v>
      </c>
      <c r="B12" s="8">
        <v>2001</v>
      </c>
      <c r="C12" s="8" t="s">
        <v>20</v>
      </c>
      <c r="D12" s="8">
        <v>12</v>
      </c>
      <c r="E12" s="8">
        <v>0</v>
      </c>
      <c r="F12" s="25">
        <v>687.54</v>
      </c>
      <c r="G12" s="8" t="s">
        <v>12</v>
      </c>
      <c r="H12" s="8" t="s">
        <v>11</v>
      </c>
      <c r="I12" s="8" t="s">
        <v>13</v>
      </c>
      <c r="J12" s="26">
        <v>2001</v>
      </c>
      <c r="K12" s="26" t="s">
        <v>20</v>
      </c>
      <c r="L12" s="26" t="s">
        <v>12</v>
      </c>
      <c r="M12" s="26" t="s">
        <v>11</v>
      </c>
      <c r="N12" s="26" t="s">
        <v>13</v>
      </c>
      <c r="O12" s="27">
        <f>IF(A12="?","",DATE(J12,MATCH(K12,{"Jan","Feb","Mar","Apr","May","Jun","Jul","Aug","Sep","Oct","Nov","Dec"},0),D12))</f>
        <v>37146</v>
      </c>
      <c r="P12" s="26">
        <f t="shared" si="0"/>
        <v>21</v>
      </c>
      <c r="S12" s="32" t="s">
        <v>4743</v>
      </c>
      <c r="T12" s="33" t="str">
        <f>IF(AND(T9&gt;=T10,T9&gt;=T11),"tier - 1",IF(T10&gt;=T11,"tier - 2","tier - 3"))</f>
        <v>tier - 2</v>
      </c>
    </row>
    <row r="13" spans="1:20" x14ac:dyDescent="0.3">
      <c r="A13" s="8" t="s">
        <v>29</v>
      </c>
      <c r="B13" s="8">
        <v>1999</v>
      </c>
      <c r="C13" s="8" t="s">
        <v>30</v>
      </c>
      <c r="D13" s="8">
        <v>26</v>
      </c>
      <c r="E13" s="8">
        <v>0</v>
      </c>
      <c r="F13" s="25">
        <v>700</v>
      </c>
      <c r="G13" s="8" t="s">
        <v>31</v>
      </c>
      <c r="H13" s="8" t="s">
        <v>12</v>
      </c>
      <c r="I13" s="8" t="s">
        <v>13</v>
      </c>
      <c r="J13" s="26">
        <v>1999</v>
      </c>
      <c r="K13" s="26" t="s">
        <v>30</v>
      </c>
      <c r="L13" s="26" t="s">
        <v>11</v>
      </c>
      <c r="M13" s="26" t="s">
        <v>12</v>
      </c>
      <c r="N13" s="26" t="s">
        <v>13</v>
      </c>
      <c r="O13" s="27">
        <f>IF(A13="?","",DATE(J13,MATCH(K13,{"Jan","Feb","Mar","Apr","May","Jun","Jul","Aug","Sep","Oct","Nov","Dec"},0),D13))</f>
        <v>36520</v>
      </c>
      <c r="P13" s="26">
        <f t="shared" si="0"/>
        <v>23</v>
      </c>
    </row>
    <row r="14" spans="1:20" x14ac:dyDescent="0.3">
      <c r="A14" s="8" t="s">
        <v>32</v>
      </c>
      <c r="B14" s="8">
        <v>1999</v>
      </c>
      <c r="C14" s="8" t="s">
        <v>30</v>
      </c>
      <c r="D14" s="8">
        <v>14</v>
      </c>
      <c r="E14" s="8">
        <v>0</v>
      </c>
      <c r="F14" s="25">
        <v>722.99</v>
      </c>
      <c r="G14" s="8" t="s">
        <v>12</v>
      </c>
      <c r="H14" s="8" t="s">
        <v>16</v>
      </c>
      <c r="I14" s="8" t="s">
        <v>13</v>
      </c>
      <c r="J14" s="26">
        <v>1999</v>
      </c>
      <c r="K14" s="26" t="s">
        <v>30</v>
      </c>
      <c r="L14" s="26" t="s">
        <v>12</v>
      </c>
      <c r="M14" s="26" t="s">
        <v>16</v>
      </c>
      <c r="N14" s="26" t="s">
        <v>13</v>
      </c>
      <c r="O14" s="27">
        <f>IF(A14="?","",DATE(J14,MATCH(K14,{"Jan","Feb","Mar","Apr","May","Jun","Jul","Aug","Sep","Oct","Nov","Dec"},0),D14))</f>
        <v>36508</v>
      </c>
      <c r="P14" s="26">
        <f t="shared" si="0"/>
        <v>23</v>
      </c>
    </row>
    <row r="15" spans="1:20" x14ac:dyDescent="0.3">
      <c r="A15" s="8" t="s">
        <v>33</v>
      </c>
      <c r="B15" s="8">
        <v>2002</v>
      </c>
      <c r="C15" s="8" t="s">
        <v>31</v>
      </c>
      <c r="D15" s="8">
        <v>19</v>
      </c>
      <c r="E15" s="8">
        <v>0</v>
      </c>
      <c r="F15" s="25">
        <v>750</v>
      </c>
      <c r="G15" s="8" t="s">
        <v>12</v>
      </c>
      <c r="H15" s="8" t="s">
        <v>16</v>
      </c>
      <c r="I15" s="8" t="s">
        <v>23</v>
      </c>
      <c r="J15" s="26">
        <v>2002</v>
      </c>
      <c r="K15" s="26" t="s">
        <v>20</v>
      </c>
      <c r="L15" s="26" t="s">
        <v>12</v>
      </c>
      <c r="M15" s="26" t="s">
        <v>16</v>
      </c>
      <c r="N15" s="26" t="s">
        <v>23</v>
      </c>
      <c r="O15" s="27">
        <f>IF(A15="?","",DATE(J15,MATCH(K15,{"Jan","Feb","Mar","Apr","May","Jun","Jul","Aug","Sep","Oct","Nov","Dec"},0),D15))</f>
        <v>37518</v>
      </c>
      <c r="P15" s="26">
        <f t="shared" si="0"/>
        <v>20</v>
      </c>
    </row>
    <row r="16" spans="1:20" x14ac:dyDescent="0.3">
      <c r="A16" s="8" t="s">
        <v>34</v>
      </c>
      <c r="B16" s="8">
        <v>1993</v>
      </c>
      <c r="C16" s="8" t="s">
        <v>35</v>
      </c>
      <c r="D16" s="8">
        <v>9</v>
      </c>
      <c r="E16" s="8">
        <v>0</v>
      </c>
      <c r="F16" s="25">
        <v>760</v>
      </c>
      <c r="G16" s="8" t="s">
        <v>12</v>
      </c>
      <c r="H16" s="8" t="s">
        <v>16</v>
      </c>
      <c r="I16" s="8" t="s">
        <v>13</v>
      </c>
      <c r="J16" s="26">
        <v>1993</v>
      </c>
      <c r="K16" s="26" t="s">
        <v>35</v>
      </c>
      <c r="L16" s="26" t="s">
        <v>12</v>
      </c>
      <c r="M16" s="26" t="s">
        <v>16</v>
      </c>
      <c r="N16" s="26" t="s">
        <v>13</v>
      </c>
      <c r="O16" s="27">
        <f>IF(A16="?","",DATE(J16,MATCH(K16,{"Jan","Feb","Mar","Apr","May","Jun","Jul","Aug","Sep","Oct","Nov","Dec"},0),D16))</f>
        <v>34190</v>
      </c>
      <c r="P16" s="26">
        <f t="shared" si="0"/>
        <v>29</v>
      </c>
    </row>
    <row r="17" spans="1:16" x14ac:dyDescent="0.3">
      <c r="A17" s="8" t="s">
        <v>36</v>
      </c>
      <c r="B17" s="8">
        <v>1996</v>
      </c>
      <c r="C17" s="8" t="s">
        <v>37</v>
      </c>
      <c r="D17" s="8">
        <v>22</v>
      </c>
      <c r="E17" s="8">
        <v>0</v>
      </c>
      <c r="F17" s="25">
        <v>760</v>
      </c>
      <c r="G17" s="8" t="s">
        <v>12</v>
      </c>
      <c r="H17" s="8" t="s">
        <v>12</v>
      </c>
      <c r="I17" s="8" t="s">
        <v>13</v>
      </c>
      <c r="J17" s="26">
        <v>1996</v>
      </c>
      <c r="K17" s="26" t="s">
        <v>37</v>
      </c>
      <c r="L17" s="26" t="s">
        <v>12</v>
      </c>
      <c r="M17" s="26" t="s">
        <v>12</v>
      </c>
      <c r="N17" s="26" t="s">
        <v>13</v>
      </c>
      <c r="O17" s="27">
        <f>IF(A17="?","",DATE(J17,MATCH(K17,{"Jan","Feb","Mar","Apr","May","Jun","Jul","Aug","Sep","Oct","Nov","Dec"},0),D17))</f>
        <v>35360</v>
      </c>
      <c r="P17" s="26">
        <f t="shared" si="0"/>
        <v>26</v>
      </c>
    </row>
    <row r="18" spans="1:16" x14ac:dyDescent="0.3">
      <c r="A18" s="8" t="s">
        <v>38</v>
      </c>
      <c r="B18" s="8">
        <v>1993</v>
      </c>
      <c r="C18" s="8" t="s">
        <v>18</v>
      </c>
      <c r="D18" s="8">
        <v>28</v>
      </c>
      <c r="E18" s="8">
        <v>0</v>
      </c>
      <c r="F18" s="25">
        <v>770</v>
      </c>
      <c r="G18" s="8" t="s">
        <v>12</v>
      </c>
      <c r="H18" s="8" t="s">
        <v>12</v>
      </c>
      <c r="I18" s="8" t="s">
        <v>13</v>
      </c>
      <c r="J18" s="26">
        <v>1993</v>
      </c>
      <c r="K18" s="26" t="s">
        <v>18</v>
      </c>
      <c r="L18" s="26" t="s">
        <v>12</v>
      </c>
      <c r="M18" s="26" t="s">
        <v>12</v>
      </c>
      <c r="N18" s="26" t="s">
        <v>13</v>
      </c>
      <c r="O18" s="27">
        <f>IF(A18="?","",DATE(J18,MATCH(K18,{"Jan","Feb","Mar","Apr","May","Jun","Jul","Aug","Sep","Oct","Nov","Dec"},0),D18))</f>
        <v>34148</v>
      </c>
      <c r="P18" s="26">
        <f t="shared" si="0"/>
        <v>29</v>
      </c>
    </row>
    <row r="19" spans="1:16" x14ac:dyDescent="0.3">
      <c r="A19" s="8" t="s">
        <v>39</v>
      </c>
      <c r="B19" s="8">
        <v>1996</v>
      </c>
      <c r="C19" s="8" t="s">
        <v>31</v>
      </c>
      <c r="D19" s="8">
        <v>18</v>
      </c>
      <c r="E19" s="8">
        <v>0</v>
      </c>
      <c r="F19" s="25">
        <v>770.38</v>
      </c>
      <c r="G19" s="8" t="s">
        <v>12</v>
      </c>
      <c r="H19" s="8" t="s">
        <v>31</v>
      </c>
      <c r="I19" s="8" t="s">
        <v>23</v>
      </c>
      <c r="J19" s="26">
        <v>1996</v>
      </c>
      <c r="K19" s="26" t="s">
        <v>20</v>
      </c>
      <c r="L19" s="26" t="s">
        <v>12</v>
      </c>
      <c r="M19" s="26" t="s">
        <v>11</v>
      </c>
      <c r="N19" s="26" t="s">
        <v>23</v>
      </c>
      <c r="O19" s="27">
        <f>IF(A19="?","",DATE(J19,MATCH(K19,{"Jan","Feb","Mar","Apr","May","Jun","Jul","Aug","Sep","Oct","Nov","Dec"},0),D19))</f>
        <v>35326</v>
      </c>
      <c r="P19" s="26">
        <f t="shared" si="0"/>
        <v>26</v>
      </c>
    </row>
    <row r="20" spans="1:16" x14ac:dyDescent="0.3">
      <c r="A20" s="8" t="s">
        <v>40</v>
      </c>
      <c r="B20" s="8">
        <v>1995</v>
      </c>
      <c r="C20" s="8" t="s">
        <v>30</v>
      </c>
      <c r="D20" s="8">
        <v>7</v>
      </c>
      <c r="E20" s="8">
        <v>0</v>
      </c>
      <c r="F20" s="25">
        <v>773.54</v>
      </c>
      <c r="G20" s="8" t="s">
        <v>12</v>
      </c>
      <c r="H20" s="8" t="s">
        <v>11</v>
      </c>
      <c r="I20" s="8" t="s">
        <v>13</v>
      </c>
      <c r="J20" s="26">
        <v>1995</v>
      </c>
      <c r="K20" s="26" t="s">
        <v>30</v>
      </c>
      <c r="L20" s="26" t="s">
        <v>12</v>
      </c>
      <c r="M20" s="26" t="s">
        <v>11</v>
      </c>
      <c r="N20" s="26" t="s">
        <v>13</v>
      </c>
      <c r="O20" s="27">
        <f>IF(A20="?","",DATE(J20,MATCH(K20,{"Jan","Feb","Mar","Apr","May","Jun","Jul","Aug","Sep","Oct","Nov","Dec"},0),D20))</f>
        <v>35040</v>
      </c>
      <c r="P20" s="26">
        <f t="shared" si="0"/>
        <v>27</v>
      </c>
    </row>
    <row r="21" spans="1:16" x14ac:dyDescent="0.3">
      <c r="A21" s="8" t="s">
        <v>41</v>
      </c>
      <c r="B21" s="8">
        <v>2004</v>
      </c>
      <c r="C21" s="8" t="s">
        <v>37</v>
      </c>
      <c r="D21" s="8">
        <v>7</v>
      </c>
      <c r="E21" s="8">
        <v>0</v>
      </c>
      <c r="F21" s="25">
        <v>830.52</v>
      </c>
      <c r="G21" s="8" t="s">
        <v>12</v>
      </c>
      <c r="H21" s="8" t="s">
        <v>11</v>
      </c>
      <c r="I21" s="8" t="s">
        <v>42</v>
      </c>
      <c r="J21" s="26">
        <v>2004</v>
      </c>
      <c r="K21" s="26" t="s">
        <v>37</v>
      </c>
      <c r="L21" s="26" t="s">
        <v>12</v>
      </c>
      <c r="M21" s="26" t="s">
        <v>11</v>
      </c>
      <c r="N21" s="26" t="s">
        <v>42</v>
      </c>
      <c r="O21" s="27">
        <f>IF(A21="?","",DATE(J21,MATCH(K21,{"Jan","Feb","Mar","Apr","May","Jun","Jul","Aug","Sep","Oct","Nov","Dec"},0),D21))</f>
        <v>38267</v>
      </c>
      <c r="P21" s="26">
        <f t="shared" si="0"/>
        <v>18</v>
      </c>
    </row>
    <row r="22" spans="1:16" x14ac:dyDescent="0.3">
      <c r="A22" s="8" t="s">
        <v>43</v>
      </c>
      <c r="B22" s="8">
        <v>2000</v>
      </c>
      <c r="C22" s="8" t="s">
        <v>15</v>
      </c>
      <c r="D22" s="8">
        <v>18</v>
      </c>
      <c r="E22" s="8">
        <v>0</v>
      </c>
      <c r="F22" s="25">
        <v>865.41</v>
      </c>
      <c r="G22" s="8" t="s">
        <v>12</v>
      </c>
      <c r="H22" s="8" t="s">
        <v>16</v>
      </c>
      <c r="I22" s="8" t="s">
        <v>13</v>
      </c>
      <c r="J22" s="26">
        <v>2000</v>
      </c>
      <c r="K22" s="26" t="s">
        <v>15</v>
      </c>
      <c r="L22" s="26" t="s">
        <v>12</v>
      </c>
      <c r="M22" s="26" t="s">
        <v>16</v>
      </c>
      <c r="N22" s="26" t="s">
        <v>13</v>
      </c>
      <c r="O22" s="27">
        <f>IF(A22="?","",DATE(J22,MATCH(K22,{"Jan","Feb","Mar","Apr","May","Jun","Jul","Aug","Sep","Oct","Nov","Dec"},0),D22))</f>
        <v>36848</v>
      </c>
      <c r="P22" s="26">
        <f t="shared" si="0"/>
        <v>22</v>
      </c>
    </row>
    <row r="23" spans="1:16" x14ac:dyDescent="0.3">
      <c r="A23" s="8" t="s">
        <v>44</v>
      </c>
      <c r="B23" s="8">
        <v>1993</v>
      </c>
      <c r="C23" s="8" t="s">
        <v>15</v>
      </c>
      <c r="D23" s="8">
        <v>27</v>
      </c>
      <c r="E23" s="8">
        <v>0</v>
      </c>
      <c r="F23" s="25">
        <v>896.21</v>
      </c>
      <c r="G23" s="8" t="s">
        <v>12</v>
      </c>
      <c r="H23" s="8" t="s">
        <v>16</v>
      </c>
      <c r="I23" s="8" t="s">
        <v>13</v>
      </c>
      <c r="J23" s="26">
        <v>1993</v>
      </c>
      <c r="K23" s="26" t="s">
        <v>15</v>
      </c>
      <c r="L23" s="26" t="s">
        <v>12</v>
      </c>
      <c r="M23" s="26" t="s">
        <v>16</v>
      </c>
      <c r="N23" s="26" t="s">
        <v>13</v>
      </c>
      <c r="O23" s="27">
        <f>IF(A23="?","",DATE(J23,MATCH(K23,{"Jan","Feb","Mar","Apr","May","Jun","Jul","Aug","Sep","Oct","Nov","Dec"},0),D23))</f>
        <v>34300</v>
      </c>
      <c r="P23" s="26">
        <f t="shared" si="0"/>
        <v>29</v>
      </c>
    </row>
    <row r="24" spans="1:16" x14ac:dyDescent="0.3">
      <c r="A24" s="8" t="s">
        <v>45</v>
      </c>
      <c r="B24" s="8">
        <v>1994</v>
      </c>
      <c r="C24" s="8" t="s">
        <v>37</v>
      </c>
      <c r="D24" s="8">
        <v>30</v>
      </c>
      <c r="E24" s="8">
        <v>0</v>
      </c>
      <c r="F24" s="25">
        <v>915.07</v>
      </c>
      <c r="G24" s="8" t="s">
        <v>12</v>
      </c>
      <c r="H24" s="8" t="s">
        <v>16</v>
      </c>
      <c r="I24" s="8" t="s">
        <v>13</v>
      </c>
      <c r="J24" s="26">
        <v>1994</v>
      </c>
      <c r="K24" s="26" t="s">
        <v>37</v>
      </c>
      <c r="L24" s="26" t="s">
        <v>12</v>
      </c>
      <c r="M24" s="26" t="s">
        <v>16</v>
      </c>
      <c r="N24" s="26" t="s">
        <v>13</v>
      </c>
      <c r="O24" s="27">
        <f>IF(A24="?","",DATE(J24,MATCH(K24,{"Jan","Feb","Mar","Apr","May","Jun","Jul","Aug","Sep","Oct","Nov","Dec"},0),D24))</f>
        <v>34637</v>
      </c>
      <c r="P24" s="26">
        <f t="shared" si="0"/>
        <v>28</v>
      </c>
    </row>
    <row r="25" spans="1:16" x14ac:dyDescent="0.3">
      <c r="A25" s="8" t="s">
        <v>46</v>
      </c>
      <c r="B25" s="8">
        <v>1995</v>
      </c>
      <c r="C25" s="8" t="s">
        <v>37</v>
      </c>
      <c r="D25" s="8">
        <v>28</v>
      </c>
      <c r="E25" s="8">
        <v>0</v>
      </c>
      <c r="F25" s="25">
        <v>928.59</v>
      </c>
      <c r="G25" s="8" t="s">
        <v>12</v>
      </c>
      <c r="H25" s="8" t="s">
        <v>16</v>
      </c>
      <c r="I25" s="8" t="s">
        <v>13</v>
      </c>
      <c r="J25" s="26">
        <v>1995</v>
      </c>
      <c r="K25" s="26" t="s">
        <v>37</v>
      </c>
      <c r="L25" s="26" t="s">
        <v>12</v>
      </c>
      <c r="M25" s="26" t="s">
        <v>16</v>
      </c>
      <c r="N25" s="26" t="s">
        <v>13</v>
      </c>
      <c r="O25" s="27">
        <f>IF(A25="?","",DATE(J25,MATCH(K25,{"Jan","Feb","Mar","Apr","May","Jun","Jul","Aug","Sep","Oct","Nov","Dec"},0),D25))</f>
        <v>35000</v>
      </c>
      <c r="P25" s="26">
        <f t="shared" si="0"/>
        <v>27</v>
      </c>
    </row>
    <row r="26" spans="1:16" x14ac:dyDescent="0.3">
      <c r="A26" s="8" t="s">
        <v>47</v>
      </c>
      <c r="B26" s="8">
        <v>2001</v>
      </c>
      <c r="C26" s="8" t="s">
        <v>35</v>
      </c>
      <c r="D26" s="8">
        <v>19</v>
      </c>
      <c r="E26" s="8">
        <v>0</v>
      </c>
      <c r="F26" s="25">
        <v>964.71</v>
      </c>
      <c r="G26" s="8" t="s">
        <v>12</v>
      </c>
      <c r="H26" s="8" t="s">
        <v>11</v>
      </c>
      <c r="I26" s="8" t="s">
        <v>13</v>
      </c>
      <c r="J26" s="26">
        <v>2001</v>
      </c>
      <c r="K26" s="26" t="s">
        <v>35</v>
      </c>
      <c r="L26" s="26" t="s">
        <v>12</v>
      </c>
      <c r="M26" s="26" t="s">
        <v>11</v>
      </c>
      <c r="N26" s="26" t="s">
        <v>13</v>
      </c>
      <c r="O26" s="27">
        <f>IF(A26="?","",DATE(J26,MATCH(K26,{"Jan","Feb","Mar","Apr","May","Jun","Jul","Aug","Sep","Oct","Nov","Dec"},0),D26))</f>
        <v>37122</v>
      </c>
      <c r="P26" s="26">
        <f t="shared" si="0"/>
        <v>21</v>
      </c>
    </row>
    <row r="27" spans="1:16" x14ac:dyDescent="0.3">
      <c r="A27" s="8" t="s">
        <v>48</v>
      </c>
      <c r="B27" s="8">
        <v>1994</v>
      </c>
      <c r="C27" s="8" t="s">
        <v>15</v>
      </c>
      <c r="D27" s="8">
        <v>22</v>
      </c>
      <c r="E27" s="8">
        <v>0</v>
      </c>
      <c r="F27" s="25">
        <v>1006.65</v>
      </c>
      <c r="G27" s="8" t="s">
        <v>12</v>
      </c>
      <c r="H27" s="8" t="s">
        <v>11</v>
      </c>
      <c r="I27" s="8" t="s">
        <v>13</v>
      </c>
      <c r="J27" s="26">
        <v>1994</v>
      </c>
      <c r="K27" s="26" t="s">
        <v>15</v>
      </c>
      <c r="L27" s="26" t="s">
        <v>12</v>
      </c>
      <c r="M27" s="26" t="s">
        <v>11</v>
      </c>
      <c r="N27" s="26" t="s">
        <v>13</v>
      </c>
      <c r="O27" s="27">
        <f>IF(A27="?","",DATE(J27,MATCH(K27,{"Jan","Feb","Mar","Apr","May","Jun","Jul","Aug","Sep","Oct","Nov","Dec"},0),D27))</f>
        <v>34660</v>
      </c>
      <c r="P27" s="26">
        <f t="shared" si="0"/>
        <v>28</v>
      </c>
    </row>
    <row r="28" spans="1:16" x14ac:dyDescent="0.3">
      <c r="A28" s="8" t="s">
        <v>49</v>
      </c>
      <c r="B28" s="8">
        <v>2000</v>
      </c>
      <c r="C28" s="8" t="s">
        <v>37</v>
      </c>
      <c r="D28" s="8">
        <v>9</v>
      </c>
      <c r="E28" s="8">
        <v>0</v>
      </c>
      <c r="F28" s="25">
        <v>1012</v>
      </c>
      <c r="G28" s="8" t="s">
        <v>12</v>
      </c>
      <c r="H28" s="8" t="s">
        <v>11</v>
      </c>
      <c r="I28" s="8" t="s">
        <v>13</v>
      </c>
      <c r="J28" s="26">
        <v>2000</v>
      </c>
      <c r="K28" s="26" t="s">
        <v>37</v>
      </c>
      <c r="L28" s="26" t="s">
        <v>12</v>
      </c>
      <c r="M28" s="26" t="s">
        <v>11</v>
      </c>
      <c r="N28" s="26" t="s">
        <v>13</v>
      </c>
      <c r="O28" s="27">
        <f>IF(A28="?","",DATE(J28,MATCH(K28,{"Jan","Feb","Mar","Apr","May","Jun","Jul","Aug","Sep","Oct","Nov","Dec"},0),D28))</f>
        <v>36808</v>
      </c>
      <c r="P28" s="26">
        <f t="shared" si="0"/>
        <v>22</v>
      </c>
    </row>
    <row r="29" spans="1:16" x14ac:dyDescent="0.3">
      <c r="A29" s="8" t="s">
        <v>50</v>
      </c>
      <c r="B29" s="8">
        <v>1999</v>
      </c>
      <c r="C29" s="8" t="s">
        <v>35</v>
      </c>
      <c r="D29" s="8">
        <v>5</v>
      </c>
      <c r="E29" s="8">
        <v>0</v>
      </c>
      <c r="F29" s="25">
        <v>1019</v>
      </c>
      <c r="G29" s="8" t="s">
        <v>12</v>
      </c>
      <c r="H29" s="8" t="s">
        <v>11</v>
      </c>
      <c r="I29" s="8" t="s">
        <v>13</v>
      </c>
      <c r="J29" s="26">
        <v>1999</v>
      </c>
      <c r="K29" s="26" t="s">
        <v>35</v>
      </c>
      <c r="L29" s="26" t="s">
        <v>12</v>
      </c>
      <c r="M29" s="26" t="s">
        <v>11</v>
      </c>
      <c r="N29" s="26" t="s">
        <v>13</v>
      </c>
      <c r="O29" s="27">
        <f>IF(A29="?","",DATE(J29,MATCH(K29,{"Jan","Feb","Mar","Apr","May","Jun","Jul","Aug","Sep","Oct","Nov","Dec"},0),D29))</f>
        <v>36377</v>
      </c>
      <c r="P29" s="26">
        <f t="shared" si="0"/>
        <v>23</v>
      </c>
    </row>
    <row r="30" spans="1:16" x14ac:dyDescent="0.3">
      <c r="A30" s="8" t="s">
        <v>51</v>
      </c>
      <c r="B30" s="8">
        <v>1995</v>
      </c>
      <c r="C30" s="8" t="s">
        <v>37</v>
      </c>
      <c r="D30" s="8">
        <v>5</v>
      </c>
      <c r="E30" s="8">
        <v>0</v>
      </c>
      <c r="F30" s="25">
        <v>1033.74</v>
      </c>
      <c r="G30" s="8" t="s">
        <v>12</v>
      </c>
      <c r="H30" s="8" t="s">
        <v>16</v>
      </c>
      <c r="I30" s="8" t="s">
        <v>13</v>
      </c>
      <c r="J30" s="26">
        <v>1995</v>
      </c>
      <c r="K30" s="26" t="s">
        <v>37</v>
      </c>
      <c r="L30" s="26" t="s">
        <v>12</v>
      </c>
      <c r="M30" s="26" t="s">
        <v>16</v>
      </c>
      <c r="N30" s="26" t="s">
        <v>13</v>
      </c>
      <c r="O30" s="27">
        <f>IF(A30="?","",DATE(J30,MATCH(K30,{"Jan","Feb","Mar","Apr","May","Jun","Jul","Aug","Sep","Oct","Nov","Dec"},0),D30))</f>
        <v>34977</v>
      </c>
      <c r="P30" s="26">
        <f t="shared" si="0"/>
        <v>27</v>
      </c>
    </row>
    <row r="31" spans="1:16" x14ac:dyDescent="0.3">
      <c r="A31" s="8" t="s">
        <v>52</v>
      </c>
      <c r="B31" s="8">
        <v>1994</v>
      </c>
      <c r="C31" s="8" t="s">
        <v>15</v>
      </c>
      <c r="D31" s="8">
        <v>17</v>
      </c>
      <c r="E31" s="8">
        <v>0</v>
      </c>
      <c r="F31" s="25">
        <v>1044</v>
      </c>
      <c r="G31" s="8" t="s">
        <v>12</v>
      </c>
      <c r="H31" s="8" t="s">
        <v>11</v>
      </c>
      <c r="I31" s="8" t="s">
        <v>13</v>
      </c>
      <c r="J31" s="26">
        <v>1994</v>
      </c>
      <c r="K31" s="26" t="s">
        <v>15</v>
      </c>
      <c r="L31" s="26" t="s">
        <v>12</v>
      </c>
      <c r="M31" s="26" t="s">
        <v>11</v>
      </c>
      <c r="N31" s="26" t="s">
        <v>13</v>
      </c>
      <c r="O31" s="27">
        <f>IF(A31="?","",DATE(J31,MATCH(K31,{"Jan","Feb","Mar","Apr","May","Jun","Jul","Aug","Sep","Oct","Nov","Dec"},0),D31))</f>
        <v>34655</v>
      </c>
      <c r="P31" s="26">
        <f t="shared" si="0"/>
        <v>28</v>
      </c>
    </row>
    <row r="32" spans="1:16" x14ac:dyDescent="0.3">
      <c r="A32" s="8" t="s">
        <v>53</v>
      </c>
      <c r="B32" s="8">
        <v>2002</v>
      </c>
      <c r="C32" s="8" t="s">
        <v>10</v>
      </c>
      <c r="D32" s="8">
        <v>20</v>
      </c>
      <c r="E32" s="8">
        <v>0</v>
      </c>
      <c r="F32" s="25">
        <v>1047</v>
      </c>
      <c r="G32" s="8" t="s">
        <v>12</v>
      </c>
      <c r="H32" s="8" t="s">
        <v>16</v>
      </c>
      <c r="I32" s="8" t="s">
        <v>13</v>
      </c>
      <c r="J32" s="26">
        <v>2002</v>
      </c>
      <c r="K32" s="26" t="s">
        <v>10</v>
      </c>
      <c r="L32" s="26" t="s">
        <v>12</v>
      </c>
      <c r="M32" s="26" t="s">
        <v>16</v>
      </c>
      <c r="N32" s="26" t="s">
        <v>13</v>
      </c>
      <c r="O32" s="27">
        <f>IF(A32="?","",DATE(J32,MATCH(K32,{"Jan","Feb","Mar","Apr","May","Jun","Jul","Aug","Sep","Oct","Nov","Dec"},0),D32))</f>
        <v>37457</v>
      </c>
      <c r="P32" s="26">
        <f t="shared" si="0"/>
        <v>20</v>
      </c>
    </row>
    <row r="33" spans="1:16" x14ac:dyDescent="0.3">
      <c r="A33" s="8" t="s">
        <v>54</v>
      </c>
      <c r="B33" s="8">
        <v>2002</v>
      </c>
      <c r="C33" s="8" t="s">
        <v>10</v>
      </c>
      <c r="D33" s="8">
        <v>1</v>
      </c>
      <c r="E33" s="8">
        <v>0</v>
      </c>
      <c r="F33" s="25">
        <v>1049</v>
      </c>
      <c r="G33" s="8" t="s">
        <v>12</v>
      </c>
      <c r="H33" s="8" t="s">
        <v>11</v>
      </c>
      <c r="I33" s="8" t="s">
        <v>23</v>
      </c>
      <c r="J33" s="26">
        <v>2002</v>
      </c>
      <c r="K33" s="26" t="s">
        <v>10</v>
      </c>
      <c r="L33" s="26" t="s">
        <v>12</v>
      </c>
      <c r="M33" s="26" t="s">
        <v>11</v>
      </c>
      <c r="N33" s="26" t="s">
        <v>23</v>
      </c>
      <c r="O33" s="27">
        <f>IF(A33="?","",DATE(J33,MATCH(K33,{"Jan","Feb","Mar","Apr","May","Jun","Jul","Aug","Sep","Oct","Nov","Dec"},0),D33))</f>
        <v>37438</v>
      </c>
      <c r="P33" s="26">
        <f t="shared" si="0"/>
        <v>20</v>
      </c>
    </row>
    <row r="34" spans="1:16" x14ac:dyDescent="0.3">
      <c r="A34" s="8" t="s">
        <v>55</v>
      </c>
      <c r="B34" s="8">
        <v>1995</v>
      </c>
      <c r="C34" s="8" t="s">
        <v>18</v>
      </c>
      <c r="D34" s="8">
        <v>1</v>
      </c>
      <c r="E34" s="8">
        <v>0</v>
      </c>
      <c r="F34" s="25">
        <v>1056</v>
      </c>
      <c r="G34" s="8" t="s">
        <v>12</v>
      </c>
      <c r="H34" s="8" t="s">
        <v>11</v>
      </c>
      <c r="I34" s="8" t="s">
        <v>13</v>
      </c>
      <c r="J34" s="26">
        <v>1995</v>
      </c>
      <c r="K34" s="26" t="s">
        <v>18</v>
      </c>
      <c r="L34" s="26" t="s">
        <v>12</v>
      </c>
      <c r="M34" s="26" t="s">
        <v>11</v>
      </c>
      <c r="N34" s="26" t="s">
        <v>13</v>
      </c>
      <c r="O34" s="27">
        <f>IF(A34="?","",DATE(J34,MATCH(K34,{"Jan","Feb","Mar","Apr","May","Jun","Jul","Aug","Sep","Oct","Nov","Dec"},0),D34))</f>
        <v>34851</v>
      </c>
      <c r="P34" s="26">
        <f t="shared" si="0"/>
        <v>28</v>
      </c>
    </row>
    <row r="35" spans="1:16" x14ac:dyDescent="0.3">
      <c r="A35" s="8" t="s">
        <v>56</v>
      </c>
      <c r="B35" s="8">
        <v>1993</v>
      </c>
      <c r="C35" s="8" t="s">
        <v>20</v>
      </c>
      <c r="D35" s="8">
        <v>28</v>
      </c>
      <c r="E35" s="8">
        <v>0</v>
      </c>
      <c r="F35" s="25">
        <v>1068</v>
      </c>
      <c r="G35" s="8" t="s">
        <v>12</v>
      </c>
      <c r="H35" s="8" t="s">
        <v>16</v>
      </c>
      <c r="I35" s="8" t="s">
        <v>13</v>
      </c>
      <c r="J35" s="26">
        <v>1993</v>
      </c>
      <c r="K35" s="26" t="s">
        <v>20</v>
      </c>
      <c r="L35" s="26" t="s">
        <v>12</v>
      </c>
      <c r="M35" s="26" t="s">
        <v>16</v>
      </c>
      <c r="N35" s="26" t="s">
        <v>13</v>
      </c>
      <c r="O35" s="27">
        <f>IF(A35="?","",DATE(J35,MATCH(K35,{"Jan","Feb","Mar","Apr","May","Jun","Jul","Aug","Sep","Oct","Nov","Dec"},0),D35))</f>
        <v>34240</v>
      </c>
      <c r="P35" s="26">
        <f t="shared" si="0"/>
        <v>29</v>
      </c>
    </row>
    <row r="36" spans="1:16" x14ac:dyDescent="0.3">
      <c r="A36" s="8" t="s">
        <v>57</v>
      </c>
      <c r="B36" s="8">
        <v>2004</v>
      </c>
      <c r="C36" s="8" t="s">
        <v>35</v>
      </c>
      <c r="D36" s="8">
        <v>24</v>
      </c>
      <c r="E36" s="8">
        <v>0</v>
      </c>
      <c r="F36" s="25">
        <v>1070</v>
      </c>
      <c r="G36" s="8" t="s">
        <v>12</v>
      </c>
      <c r="H36" s="8" t="s">
        <v>12</v>
      </c>
      <c r="I36" s="8" t="s">
        <v>13</v>
      </c>
      <c r="J36" s="26">
        <v>2004</v>
      </c>
      <c r="K36" s="26" t="s">
        <v>35</v>
      </c>
      <c r="L36" s="26" t="s">
        <v>12</v>
      </c>
      <c r="M36" s="26" t="s">
        <v>12</v>
      </c>
      <c r="N36" s="26" t="s">
        <v>13</v>
      </c>
      <c r="O36" s="27">
        <f>IF(A36="?","",DATE(J36,MATCH(K36,{"Jan","Feb","Mar","Apr","May","Jun","Jul","Aug","Sep","Oct","Nov","Dec"},0),D36))</f>
        <v>38223</v>
      </c>
      <c r="P36" s="26">
        <f t="shared" si="0"/>
        <v>18</v>
      </c>
    </row>
    <row r="37" spans="1:16" x14ac:dyDescent="0.3">
      <c r="A37" s="8" t="s">
        <v>58</v>
      </c>
      <c r="B37" s="8">
        <v>1997</v>
      </c>
      <c r="C37" s="8" t="s">
        <v>35</v>
      </c>
      <c r="D37" s="8">
        <v>13</v>
      </c>
      <c r="E37" s="8">
        <v>0</v>
      </c>
      <c r="F37" s="25">
        <v>1071</v>
      </c>
      <c r="G37" s="8" t="s">
        <v>12</v>
      </c>
      <c r="H37" s="8" t="s">
        <v>12</v>
      </c>
      <c r="I37" s="8" t="s">
        <v>13</v>
      </c>
      <c r="J37" s="26">
        <v>1997</v>
      </c>
      <c r="K37" s="26" t="s">
        <v>35</v>
      </c>
      <c r="L37" s="26" t="s">
        <v>12</v>
      </c>
      <c r="M37" s="26" t="s">
        <v>12</v>
      </c>
      <c r="N37" s="26" t="s">
        <v>13</v>
      </c>
      <c r="O37" s="27">
        <f>IF(A37="?","",DATE(J37,MATCH(K37,{"Jan","Feb","Mar","Apr","May","Jun","Jul","Aug","Sep","Oct","Nov","Dec"},0),D37))</f>
        <v>35655</v>
      </c>
      <c r="P37" s="26">
        <f t="shared" si="0"/>
        <v>25</v>
      </c>
    </row>
    <row r="38" spans="1:16" x14ac:dyDescent="0.3">
      <c r="A38" s="8" t="s">
        <v>59</v>
      </c>
      <c r="B38" s="8">
        <v>1998</v>
      </c>
      <c r="C38" s="8" t="s">
        <v>30</v>
      </c>
      <c r="D38" s="8">
        <v>26</v>
      </c>
      <c r="E38" s="8">
        <v>0</v>
      </c>
      <c r="F38" s="25">
        <v>1082</v>
      </c>
      <c r="G38" s="8" t="s">
        <v>12</v>
      </c>
      <c r="H38" s="8" t="s">
        <v>11</v>
      </c>
      <c r="I38" s="8" t="s">
        <v>13</v>
      </c>
      <c r="J38" s="26">
        <v>1998</v>
      </c>
      <c r="K38" s="26" t="s">
        <v>30</v>
      </c>
      <c r="L38" s="26" t="s">
        <v>12</v>
      </c>
      <c r="M38" s="26" t="s">
        <v>11</v>
      </c>
      <c r="N38" s="26" t="s">
        <v>13</v>
      </c>
      <c r="O38" s="27">
        <f>IF(A38="?","",DATE(J38,MATCH(K38,{"Jan","Feb","Mar","Apr","May","Jun","Jul","Aug","Sep","Oct","Nov","Dec"},0),D38))</f>
        <v>36155</v>
      </c>
      <c r="P38" s="26">
        <f t="shared" si="0"/>
        <v>24</v>
      </c>
    </row>
    <row r="39" spans="1:16" x14ac:dyDescent="0.3">
      <c r="A39" s="8" t="s">
        <v>60</v>
      </c>
      <c r="B39" s="8">
        <v>2002</v>
      </c>
      <c r="C39" s="8" t="s">
        <v>35</v>
      </c>
      <c r="D39" s="8">
        <v>13</v>
      </c>
      <c r="E39" s="8">
        <v>0</v>
      </c>
      <c r="F39" s="25">
        <v>1086</v>
      </c>
      <c r="G39" s="8" t="s">
        <v>12</v>
      </c>
      <c r="H39" s="8" t="s">
        <v>12</v>
      </c>
      <c r="I39" s="8" t="s">
        <v>13</v>
      </c>
      <c r="J39" s="26">
        <v>2002</v>
      </c>
      <c r="K39" s="26" t="s">
        <v>35</v>
      </c>
      <c r="L39" s="26" t="s">
        <v>12</v>
      </c>
      <c r="M39" s="26" t="s">
        <v>12</v>
      </c>
      <c r="N39" s="26" t="s">
        <v>13</v>
      </c>
      <c r="O39" s="27">
        <f>IF(A39="?","",DATE(J39,MATCH(K39,{"Jan","Feb","Mar","Apr","May","Jun","Jul","Aug","Sep","Oct","Nov","Dec"},0),D39))</f>
        <v>37481</v>
      </c>
      <c r="P39" s="26">
        <f t="shared" si="0"/>
        <v>20</v>
      </c>
    </row>
    <row r="40" spans="1:16" x14ac:dyDescent="0.3">
      <c r="A40" s="8" t="s">
        <v>61</v>
      </c>
      <c r="B40" s="8">
        <v>2004</v>
      </c>
      <c r="C40" s="8" t="s">
        <v>15</v>
      </c>
      <c r="D40" s="8">
        <v>12</v>
      </c>
      <c r="E40" s="8">
        <v>0</v>
      </c>
      <c r="F40" s="25">
        <v>1121.8699999999999</v>
      </c>
      <c r="G40" s="8" t="s">
        <v>12</v>
      </c>
      <c r="H40" s="8" t="s">
        <v>16</v>
      </c>
      <c r="I40" s="8" t="s">
        <v>13</v>
      </c>
      <c r="J40" s="26">
        <v>2004</v>
      </c>
      <c r="K40" s="26" t="s">
        <v>15</v>
      </c>
      <c r="L40" s="26" t="s">
        <v>12</v>
      </c>
      <c r="M40" s="26" t="s">
        <v>16</v>
      </c>
      <c r="N40" s="26" t="s">
        <v>13</v>
      </c>
      <c r="O40" s="27">
        <f>IF(A40="?","",DATE(J40,MATCH(K40,{"Jan","Feb","Mar","Apr","May","Jun","Jul","Aug","Sep","Oct","Nov","Dec"},0),D40))</f>
        <v>38303</v>
      </c>
      <c r="P40" s="26">
        <f t="shared" si="0"/>
        <v>18</v>
      </c>
    </row>
    <row r="41" spans="1:16" x14ac:dyDescent="0.3">
      <c r="A41" s="8" t="s">
        <v>62</v>
      </c>
      <c r="B41" s="8">
        <v>2004</v>
      </c>
      <c r="C41" s="8" t="s">
        <v>18</v>
      </c>
      <c r="D41" s="8">
        <v>14</v>
      </c>
      <c r="E41" s="8">
        <v>0</v>
      </c>
      <c r="F41" s="25">
        <v>1131.51</v>
      </c>
      <c r="G41" s="8" t="s">
        <v>12</v>
      </c>
      <c r="H41" s="8" t="s">
        <v>16</v>
      </c>
      <c r="I41" s="8" t="s">
        <v>13</v>
      </c>
      <c r="J41" s="26">
        <v>2004</v>
      </c>
      <c r="K41" s="26" t="s">
        <v>18</v>
      </c>
      <c r="L41" s="26" t="s">
        <v>12</v>
      </c>
      <c r="M41" s="26" t="s">
        <v>16</v>
      </c>
      <c r="N41" s="26" t="s">
        <v>13</v>
      </c>
      <c r="O41" s="27">
        <f>IF(A41="?","",DATE(J41,MATCH(K41,{"Jan","Feb","Mar","Apr","May","Jun","Jul","Aug","Sep","Oct","Nov","Dec"},0),D41))</f>
        <v>38152</v>
      </c>
      <c r="P41" s="26">
        <f t="shared" si="0"/>
        <v>18</v>
      </c>
    </row>
    <row r="42" spans="1:16" x14ac:dyDescent="0.3">
      <c r="A42" s="8" t="s">
        <v>63</v>
      </c>
      <c r="B42" s="8">
        <v>2002</v>
      </c>
      <c r="C42" s="8" t="s">
        <v>10</v>
      </c>
      <c r="D42" s="8">
        <v>19</v>
      </c>
      <c r="E42" s="8">
        <v>0</v>
      </c>
      <c r="F42" s="25">
        <v>1132</v>
      </c>
      <c r="G42" s="8" t="s">
        <v>12</v>
      </c>
      <c r="H42" s="8" t="s">
        <v>16</v>
      </c>
      <c r="I42" s="8" t="s">
        <v>13</v>
      </c>
      <c r="J42" s="26">
        <v>2002</v>
      </c>
      <c r="K42" s="26" t="s">
        <v>10</v>
      </c>
      <c r="L42" s="26" t="s">
        <v>12</v>
      </c>
      <c r="M42" s="26" t="s">
        <v>16</v>
      </c>
      <c r="N42" s="26" t="s">
        <v>13</v>
      </c>
      <c r="O42" s="27">
        <f>IF(A42="?","",DATE(J42,MATCH(K42,{"Jan","Feb","Mar","Apr","May","Jun","Jul","Aug","Sep","Oct","Nov","Dec"},0),D42))</f>
        <v>37456</v>
      </c>
      <c r="P42" s="26">
        <f t="shared" si="0"/>
        <v>20</v>
      </c>
    </row>
    <row r="43" spans="1:16" x14ac:dyDescent="0.3">
      <c r="A43" s="8" t="s">
        <v>64</v>
      </c>
      <c r="B43" s="8">
        <v>2004</v>
      </c>
      <c r="C43" s="8" t="s">
        <v>37</v>
      </c>
      <c r="D43" s="8">
        <v>6</v>
      </c>
      <c r="E43" s="8">
        <v>0</v>
      </c>
      <c r="F43" s="25">
        <v>1135</v>
      </c>
      <c r="G43" s="8" t="s">
        <v>12</v>
      </c>
      <c r="H43" s="8" t="s">
        <v>12</v>
      </c>
      <c r="I43" s="8" t="s">
        <v>13</v>
      </c>
      <c r="J43" s="26">
        <v>2004</v>
      </c>
      <c r="K43" s="26" t="s">
        <v>37</v>
      </c>
      <c r="L43" s="26" t="s">
        <v>12</v>
      </c>
      <c r="M43" s="26" t="s">
        <v>12</v>
      </c>
      <c r="N43" s="26" t="s">
        <v>13</v>
      </c>
      <c r="O43" s="27">
        <f>IF(A43="?","",DATE(J43,MATCH(K43,{"Jan","Feb","Mar","Apr","May","Jun","Jul","Aug","Sep","Oct","Nov","Dec"},0),D43))</f>
        <v>38266</v>
      </c>
      <c r="P43" s="26">
        <f t="shared" si="0"/>
        <v>18</v>
      </c>
    </row>
    <row r="44" spans="1:16" x14ac:dyDescent="0.3">
      <c r="A44" s="8" t="s">
        <v>65</v>
      </c>
      <c r="B44" s="8">
        <v>2004</v>
      </c>
      <c r="C44" s="8" t="s">
        <v>18</v>
      </c>
      <c r="D44" s="8">
        <v>11</v>
      </c>
      <c r="E44" s="8">
        <v>0</v>
      </c>
      <c r="F44" s="25">
        <v>1135.94</v>
      </c>
      <c r="G44" s="8" t="s">
        <v>12</v>
      </c>
      <c r="H44" s="8" t="s">
        <v>12</v>
      </c>
      <c r="I44" s="8" t="s">
        <v>13</v>
      </c>
      <c r="J44" s="26">
        <v>2004</v>
      </c>
      <c r="K44" s="26" t="s">
        <v>18</v>
      </c>
      <c r="L44" s="26" t="s">
        <v>12</v>
      </c>
      <c r="M44" s="26" t="s">
        <v>12</v>
      </c>
      <c r="N44" s="26" t="s">
        <v>13</v>
      </c>
      <c r="O44" s="27">
        <f>IF(A44="?","",DATE(J44,MATCH(K44,{"Jan","Feb","Mar","Apr","May","Jun","Jul","Aug","Sep","Oct","Nov","Dec"},0),D44))</f>
        <v>38149</v>
      </c>
      <c r="P44" s="26">
        <f t="shared" si="0"/>
        <v>18</v>
      </c>
    </row>
    <row r="45" spans="1:16" x14ac:dyDescent="0.3">
      <c r="A45" s="8" t="s">
        <v>66</v>
      </c>
      <c r="B45" s="8">
        <v>2004</v>
      </c>
      <c r="C45" s="8" t="s">
        <v>15</v>
      </c>
      <c r="D45" s="8">
        <v>28</v>
      </c>
      <c r="E45" s="8">
        <v>0</v>
      </c>
      <c r="F45" s="25">
        <v>1136.4000000000001</v>
      </c>
      <c r="G45" s="8" t="s">
        <v>12</v>
      </c>
      <c r="H45" s="8" t="s">
        <v>12</v>
      </c>
      <c r="I45" s="8" t="s">
        <v>13</v>
      </c>
      <c r="J45" s="26">
        <v>2004</v>
      </c>
      <c r="K45" s="26" t="s">
        <v>15</v>
      </c>
      <c r="L45" s="26" t="s">
        <v>12</v>
      </c>
      <c r="M45" s="26" t="s">
        <v>12</v>
      </c>
      <c r="N45" s="26" t="s">
        <v>13</v>
      </c>
      <c r="O45" s="27">
        <f>IF(A45="?","",DATE(J45,MATCH(K45,{"Jan","Feb","Mar","Apr","May","Jun","Jul","Aug","Sep","Oct","Nov","Dec"},0),D45))</f>
        <v>38319</v>
      </c>
      <c r="P45" s="26">
        <f t="shared" si="0"/>
        <v>18</v>
      </c>
    </row>
    <row r="46" spans="1:16" x14ac:dyDescent="0.3">
      <c r="A46" s="8" t="s">
        <v>67</v>
      </c>
      <c r="B46" s="8">
        <v>2002</v>
      </c>
      <c r="C46" s="8" t="s">
        <v>35</v>
      </c>
      <c r="D46" s="8">
        <v>11</v>
      </c>
      <c r="E46" s="8">
        <v>0</v>
      </c>
      <c r="F46" s="25">
        <v>1137</v>
      </c>
      <c r="G46" s="8" t="s">
        <v>12</v>
      </c>
      <c r="H46" s="8" t="s">
        <v>16</v>
      </c>
      <c r="I46" s="8" t="s">
        <v>13</v>
      </c>
      <c r="J46" s="26">
        <v>2002</v>
      </c>
      <c r="K46" s="26" t="s">
        <v>35</v>
      </c>
      <c r="L46" s="26" t="s">
        <v>12</v>
      </c>
      <c r="M46" s="26" t="s">
        <v>16</v>
      </c>
      <c r="N46" s="26" t="s">
        <v>13</v>
      </c>
      <c r="O46" s="27">
        <f>IF(A46="?","",DATE(J46,MATCH(K46,{"Jan","Feb","Mar","Apr","May","Jun","Jul","Aug","Sep","Oct","Nov","Dec"},0),D46))</f>
        <v>37479</v>
      </c>
      <c r="P46" s="26">
        <f t="shared" si="0"/>
        <v>20</v>
      </c>
    </row>
    <row r="47" spans="1:16" x14ac:dyDescent="0.3">
      <c r="A47" s="8" t="s">
        <v>31</v>
      </c>
      <c r="B47" s="8">
        <v>2004</v>
      </c>
      <c r="C47" s="8" t="s">
        <v>15</v>
      </c>
      <c r="D47" s="8">
        <v>6</v>
      </c>
      <c r="E47" s="8">
        <v>0</v>
      </c>
      <c r="F47" s="25">
        <v>1137.01</v>
      </c>
      <c r="G47" s="8" t="s">
        <v>12</v>
      </c>
      <c r="H47" s="8" t="s">
        <v>16</v>
      </c>
      <c r="I47" s="8" t="s">
        <v>13</v>
      </c>
      <c r="J47" s="26">
        <v>2004</v>
      </c>
      <c r="K47" s="26" t="s">
        <v>15</v>
      </c>
      <c r="L47" s="26" t="s">
        <v>12</v>
      </c>
      <c r="M47" s="26" t="s">
        <v>16</v>
      </c>
      <c r="N47" s="26" t="s">
        <v>13</v>
      </c>
      <c r="O47" s="27" t="str">
        <f>IF(A47="?","",DATE(J47,MATCH(K47,{"Jan","Feb","Mar","Apr","May","Jun","Jul","Aug","Sep","Oct","Nov","Dec"},0),D47))</f>
        <v/>
      </c>
      <c r="P47" s="26" t="str">
        <f t="shared" si="0"/>
        <v/>
      </c>
    </row>
    <row r="48" spans="1:16" x14ac:dyDescent="0.3">
      <c r="A48" s="8" t="s">
        <v>68</v>
      </c>
      <c r="B48" s="8">
        <v>2004</v>
      </c>
      <c r="C48" s="8" t="s">
        <v>37</v>
      </c>
      <c r="D48" s="8">
        <v>15</v>
      </c>
      <c r="E48" s="8">
        <v>0</v>
      </c>
      <c r="F48" s="25">
        <v>1137.01</v>
      </c>
      <c r="G48" s="8" t="s">
        <v>12</v>
      </c>
      <c r="H48" s="8" t="s">
        <v>16</v>
      </c>
      <c r="I48" s="8" t="s">
        <v>13</v>
      </c>
      <c r="J48" s="26">
        <v>2004</v>
      </c>
      <c r="K48" s="26" t="s">
        <v>37</v>
      </c>
      <c r="L48" s="26" t="s">
        <v>12</v>
      </c>
      <c r="M48" s="26" t="s">
        <v>16</v>
      </c>
      <c r="N48" s="26" t="s">
        <v>13</v>
      </c>
      <c r="O48" s="27">
        <f>IF(A48="?","",DATE(J48,MATCH(K48,{"Jan","Feb","Mar","Apr","May","Jun","Jul","Aug","Sep","Oct","Nov","Dec"},0),D48))</f>
        <v>38275</v>
      </c>
      <c r="P48" s="26">
        <f t="shared" si="0"/>
        <v>18</v>
      </c>
    </row>
    <row r="49" spans="1:16" x14ac:dyDescent="0.3">
      <c r="A49" s="8" t="s">
        <v>69</v>
      </c>
      <c r="B49" s="8">
        <v>2004</v>
      </c>
      <c r="C49" s="8" t="s">
        <v>15</v>
      </c>
      <c r="D49" s="8">
        <v>27</v>
      </c>
      <c r="E49" s="8">
        <v>0</v>
      </c>
      <c r="F49" s="25">
        <v>1137.47</v>
      </c>
      <c r="G49" s="8" t="s">
        <v>12</v>
      </c>
      <c r="H49" s="8" t="s">
        <v>11</v>
      </c>
      <c r="I49" s="8" t="s">
        <v>13</v>
      </c>
      <c r="J49" s="26">
        <v>2004</v>
      </c>
      <c r="K49" s="26" t="s">
        <v>15</v>
      </c>
      <c r="L49" s="26" t="s">
        <v>12</v>
      </c>
      <c r="M49" s="26" t="s">
        <v>11</v>
      </c>
      <c r="N49" s="26" t="s">
        <v>13</v>
      </c>
      <c r="O49" s="27">
        <f>IF(A49="?","",DATE(J49,MATCH(K49,{"Jan","Feb","Mar","Apr","May","Jun","Jul","Aug","Sep","Oct","Nov","Dec"},0),D49))</f>
        <v>38318</v>
      </c>
      <c r="P49" s="26">
        <f t="shared" si="0"/>
        <v>18</v>
      </c>
    </row>
    <row r="50" spans="1:16" x14ac:dyDescent="0.3">
      <c r="A50" s="8" t="s">
        <v>70</v>
      </c>
      <c r="B50" s="8">
        <v>2001</v>
      </c>
      <c r="C50" s="8" t="s">
        <v>37</v>
      </c>
      <c r="D50" s="8">
        <v>25</v>
      </c>
      <c r="E50" s="8">
        <v>0</v>
      </c>
      <c r="F50" s="25">
        <v>1141</v>
      </c>
      <c r="G50" s="8" t="s">
        <v>12</v>
      </c>
      <c r="H50" s="8" t="s">
        <v>16</v>
      </c>
      <c r="I50" s="8" t="s">
        <v>13</v>
      </c>
      <c r="J50" s="26">
        <v>2001</v>
      </c>
      <c r="K50" s="26" t="s">
        <v>37</v>
      </c>
      <c r="L50" s="26" t="s">
        <v>12</v>
      </c>
      <c r="M50" s="26" t="s">
        <v>16</v>
      </c>
      <c r="N50" s="26" t="s">
        <v>13</v>
      </c>
      <c r="O50" s="27">
        <f>IF(A50="?","",DATE(J50,MATCH(K50,{"Jan","Feb","Mar","Apr","May","Jun","Jul","Aug","Sep","Oct","Nov","Dec"},0),D50))</f>
        <v>37189</v>
      </c>
      <c r="P50" s="26">
        <f t="shared" si="0"/>
        <v>21</v>
      </c>
    </row>
    <row r="51" spans="1:16" x14ac:dyDescent="0.3">
      <c r="A51" s="8" t="s">
        <v>71</v>
      </c>
      <c r="B51" s="8">
        <v>2004</v>
      </c>
      <c r="C51" s="8" t="s">
        <v>20</v>
      </c>
      <c r="D51" s="8">
        <v>12</v>
      </c>
      <c r="E51" s="8">
        <v>0</v>
      </c>
      <c r="F51" s="25">
        <v>1141.45</v>
      </c>
      <c r="G51" s="8" t="s">
        <v>12</v>
      </c>
      <c r="H51" s="8" t="s">
        <v>12</v>
      </c>
      <c r="I51" s="8" t="s">
        <v>13</v>
      </c>
      <c r="J51" s="26">
        <v>2004</v>
      </c>
      <c r="K51" s="26" t="s">
        <v>20</v>
      </c>
      <c r="L51" s="26" t="s">
        <v>12</v>
      </c>
      <c r="M51" s="26" t="s">
        <v>12</v>
      </c>
      <c r="N51" s="26" t="s">
        <v>13</v>
      </c>
      <c r="O51" s="27">
        <f>IF(A51="?","",DATE(J51,MATCH(K51,{"Jan","Feb","Mar","Apr","May","Jun","Jul","Aug","Sep","Oct","Nov","Dec"},0),D51))</f>
        <v>38242</v>
      </c>
      <c r="P51" s="26">
        <f t="shared" si="0"/>
        <v>18</v>
      </c>
    </row>
    <row r="52" spans="1:16" x14ac:dyDescent="0.3">
      <c r="A52" s="8" t="s">
        <v>72</v>
      </c>
      <c r="B52" s="8">
        <v>2002</v>
      </c>
      <c r="C52" s="8" t="s">
        <v>37</v>
      </c>
      <c r="D52" s="8">
        <v>1</v>
      </c>
      <c r="E52" s="8">
        <v>0</v>
      </c>
      <c r="F52" s="25">
        <v>1142</v>
      </c>
      <c r="G52" s="8" t="s">
        <v>12</v>
      </c>
      <c r="H52" s="8" t="s">
        <v>11</v>
      </c>
      <c r="I52" s="8" t="s">
        <v>42</v>
      </c>
      <c r="J52" s="26">
        <v>2002</v>
      </c>
      <c r="K52" s="26" t="s">
        <v>37</v>
      </c>
      <c r="L52" s="26" t="s">
        <v>12</v>
      </c>
      <c r="M52" s="26" t="s">
        <v>11</v>
      </c>
      <c r="N52" s="26" t="s">
        <v>42</v>
      </c>
      <c r="O52" s="27">
        <f>IF(A52="?","",DATE(J52,MATCH(K52,{"Jan","Feb","Mar","Apr","May","Jun","Jul","Aug","Sep","Oct","Nov","Dec"},0),D52))</f>
        <v>37530</v>
      </c>
      <c r="P52" s="26">
        <f t="shared" si="0"/>
        <v>20</v>
      </c>
    </row>
    <row r="53" spans="1:16" x14ac:dyDescent="0.3">
      <c r="A53" s="8" t="s">
        <v>73</v>
      </c>
      <c r="B53" s="8">
        <v>2004</v>
      </c>
      <c r="C53" s="8" t="s">
        <v>18</v>
      </c>
      <c r="D53" s="8">
        <v>10</v>
      </c>
      <c r="E53" s="8">
        <v>0</v>
      </c>
      <c r="F53" s="25">
        <v>1146.8</v>
      </c>
      <c r="G53" s="8" t="s">
        <v>11</v>
      </c>
      <c r="H53" s="8" t="s">
        <v>11</v>
      </c>
      <c r="I53" s="8" t="s">
        <v>13</v>
      </c>
      <c r="J53" s="26">
        <v>2004</v>
      </c>
      <c r="K53" s="26" t="s">
        <v>18</v>
      </c>
      <c r="L53" s="26" t="s">
        <v>11</v>
      </c>
      <c r="M53" s="26" t="s">
        <v>11</v>
      </c>
      <c r="N53" s="26" t="s">
        <v>13</v>
      </c>
      <c r="O53" s="27">
        <f>IF(A53="?","",DATE(J53,MATCH(K53,{"Jan","Feb","Mar","Apr","May","Jun","Jul","Aug","Sep","Oct","Nov","Dec"},0),D53))</f>
        <v>38148</v>
      </c>
      <c r="P53" s="26">
        <f t="shared" si="0"/>
        <v>18</v>
      </c>
    </row>
    <row r="54" spans="1:16" x14ac:dyDescent="0.3">
      <c r="A54" s="8" t="s">
        <v>74</v>
      </c>
      <c r="B54" s="8">
        <v>2003</v>
      </c>
      <c r="C54" s="8" t="s">
        <v>18</v>
      </c>
      <c r="D54" s="8">
        <v>12</v>
      </c>
      <c r="E54" s="8">
        <v>0</v>
      </c>
      <c r="F54" s="25">
        <v>1149</v>
      </c>
      <c r="G54" s="8" t="s">
        <v>11</v>
      </c>
      <c r="H54" s="8" t="s">
        <v>16</v>
      </c>
      <c r="I54" s="8" t="s">
        <v>23</v>
      </c>
      <c r="J54" s="26">
        <v>2003</v>
      </c>
      <c r="K54" s="26" t="s">
        <v>18</v>
      </c>
      <c r="L54" s="26" t="s">
        <v>11</v>
      </c>
      <c r="M54" s="26" t="s">
        <v>16</v>
      </c>
      <c r="N54" s="26" t="s">
        <v>23</v>
      </c>
      <c r="O54" s="27">
        <f>IF(A54="?","",DATE(J54,MATCH(K54,{"Jan","Feb","Mar","Apr","May","Jun","Jul","Aug","Sep","Oct","Nov","Dec"},0),D54))</f>
        <v>37784</v>
      </c>
      <c r="P54" s="26">
        <f t="shared" si="0"/>
        <v>19</v>
      </c>
    </row>
    <row r="55" spans="1:16" x14ac:dyDescent="0.3">
      <c r="A55" s="8" t="s">
        <v>75</v>
      </c>
      <c r="B55" s="8">
        <v>2004</v>
      </c>
      <c r="C55" s="8" t="s">
        <v>10</v>
      </c>
      <c r="D55" s="8">
        <v>18</v>
      </c>
      <c r="E55" s="8">
        <v>0</v>
      </c>
      <c r="F55" s="25">
        <v>1149.4000000000001</v>
      </c>
      <c r="G55" s="8" t="s">
        <v>11</v>
      </c>
      <c r="H55" s="8" t="s">
        <v>11</v>
      </c>
      <c r="I55" s="8" t="s">
        <v>13</v>
      </c>
      <c r="J55" s="26">
        <v>2004</v>
      </c>
      <c r="K55" s="26" t="s">
        <v>10</v>
      </c>
      <c r="L55" s="26" t="s">
        <v>11</v>
      </c>
      <c r="M55" s="26" t="s">
        <v>11</v>
      </c>
      <c r="N55" s="26" t="s">
        <v>13</v>
      </c>
      <c r="O55" s="27">
        <f>IF(A55="?","",DATE(J55,MATCH(K55,{"Jan","Feb","Mar","Apr","May","Jun","Jul","Aug","Sep","Oct","Nov","Dec"},0),D55))</f>
        <v>38186</v>
      </c>
      <c r="P55" s="26">
        <f t="shared" si="0"/>
        <v>18</v>
      </c>
    </row>
    <row r="56" spans="1:16" x14ac:dyDescent="0.3">
      <c r="A56" s="8" t="s">
        <v>76</v>
      </c>
      <c r="B56" s="8">
        <v>1994</v>
      </c>
      <c r="C56" s="8" t="s">
        <v>10</v>
      </c>
      <c r="D56" s="8">
        <v>26</v>
      </c>
      <c r="E56" s="8">
        <v>0</v>
      </c>
      <c r="F56" s="25">
        <v>1158.32</v>
      </c>
      <c r="G56" s="8" t="s">
        <v>11</v>
      </c>
      <c r="H56" s="8" t="s">
        <v>16</v>
      </c>
      <c r="I56" s="8" t="s">
        <v>13</v>
      </c>
      <c r="J56" s="26">
        <v>1994</v>
      </c>
      <c r="K56" s="26" t="s">
        <v>10</v>
      </c>
      <c r="L56" s="26" t="s">
        <v>11</v>
      </c>
      <c r="M56" s="26" t="s">
        <v>16</v>
      </c>
      <c r="N56" s="26" t="s">
        <v>13</v>
      </c>
      <c r="O56" s="27">
        <f>IF(A56="?","",DATE(J56,MATCH(K56,{"Jan","Feb","Mar","Apr","May","Jun","Jul","Aug","Sep","Oct","Nov","Dec"},0),D56))</f>
        <v>34541</v>
      </c>
      <c r="P56" s="26">
        <f t="shared" si="0"/>
        <v>28</v>
      </c>
    </row>
    <row r="57" spans="1:16" x14ac:dyDescent="0.3">
      <c r="A57" s="8" t="s">
        <v>77</v>
      </c>
      <c r="B57" s="8">
        <v>2004</v>
      </c>
      <c r="C57" s="8" t="s">
        <v>15</v>
      </c>
      <c r="D57" s="8">
        <v>11</v>
      </c>
      <c r="E57" s="8">
        <v>0</v>
      </c>
      <c r="F57" s="25">
        <v>1163.46</v>
      </c>
      <c r="G57" s="8" t="s">
        <v>11</v>
      </c>
      <c r="H57" s="8" t="s">
        <v>12</v>
      </c>
      <c r="I57" s="8" t="s">
        <v>13</v>
      </c>
      <c r="J57" s="26">
        <v>2004</v>
      </c>
      <c r="K57" s="26" t="s">
        <v>15</v>
      </c>
      <c r="L57" s="26" t="s">
        <v>11</v>
      </c>
      <c r="M57" s="26" t="s">
        <v>12</v>
      </c>
      <c r="N57" s="26" t="s">
        <v>13</v>
      </c>
      <c r="O57" s="27">
        <f>IF(A57="?","",DATE(J57,MATCH(K57,{"Jan","Feb","Mar","Apr","May","Jun","Jul","Aug","Sep","Oct","Nov","Dec"},0),D57))</f>
        <v>38302</v>
      </c>
      <c r="P57" s="26">
        <f t="shared" si="0"/>
        <v>18</v>
      </c>
    </row>
    <row r="58" spans="1:16" x14ac:dyDescent="0.3">
      <c r="A58" s="8" t="s">
        <v>78</v>
      </c>
      <c r="B58" s="8">
        <v>2002</v>
      </c>
      <c r="C58" s="8" t="s">
        <v>18</v>
      </c>
      <c r="D58" s="8">
        <v>11</v>
      </c>
      <c r="E58" s="8">
        <v>0</v>
      </c>
      <c r="F58" s="25">
        <v>1165</v>
      </c>
      <c r="G58" s="8" t="s">
        <v>11</v>
      </c>
      <c r="H58" s="8" t="s">
        <v>12</v>
      </c>
      <c r="I58" s="8" t="s">
        <v>23</v>
      </c>
      <c r="J58" s="26">
        <v>2002</v>
      </c>
      <c r="K58" s="26" t="s">
        <v>18</v>
      </c>
      <c r="L58" s="26" t="s">
        <v>11</v>
      </c>
      <c r="M58" s="26" t="s">
        <v>12</v>
      </c>
      <c r="N58" s="26" t="s">
        <v>23</v>
      </c>
      <c r="O58" s="27">
        <f>IF(A58="?","",DATE(J58,MATCH(K58,{"Jan","Feb","Mar","Apr","May","Jun","Jul","Aug","Sep","Oct","Nov","Dec"},0),D58))</f>
        <v>37418</v>
      </c>
      <c r="P58" s="26">
        <f t="shared" si="0"/>
        <v>20</v>
      </c>
    </row>
    <row r="59" spans="1:16" x14ac:dyDescent="0.3">
      <c r="A59" s="8" t="s">
        <v>79</v>
      </c>
      <c r="B59" s="8">
        <v>2001</v>
      </c>
      <c r="C59" s="8" t="s">
        <v>15</v>
      </c>
      <c r="D59" s="8">
        <v>12</v>
      </c>
      <c r="E59" s="8">
        <v>0</v>
      </c>
      <c r="F59" s="25">
        <v>1167</v>
      </c>
      <c r="G59" s="8" t="s">
        <v>11</v>
      </c>
      <c r="H59" s="8" t="s">
        <v>16</v>
      </c>
      <c r="I59" s="8" t="s">
        <v>13</v>
      </c>
      <c r="J59" s="26">
        <v>2001</v>
      </c>
      <c r="K59" s="26" t="s">
        <v>15</v>
      </c>
      <c r="L59" s="26" t="s">
        <v>11</v>
      </c>
      <c r="M59" s="26" t="s">
        <v>16</v>
      </c>
      <c r="N59" s="26" t="s">
        <v>13</v>
      </c>
      <c r="O59" s="27">
        <f>IF(A59="?","",DATE(J59,MATCH(K59,{"Jan","Feb","Mar","Apr","May","Jun","Jul","Aug","Sep","Oct","Nov","Dec"},0),D59))</f>
        <v>37207</v>
      </c>
      <c r="P59" s="26">
        <f t="shared" si="0"/>
        <v>21</v>
      </c>
    </row>
    <row r="60" spans="1:16" x14ac:dyDescent="0.3">
      <c r="A60" s="8" t="s">
        <v>80</v>
      </c>
      <c r="B60" s="8">
        <v>1996</v>
      </c>
      <c r="C60" s="8" t="s">
        <v>35</v>
      </c>
      <c r="D60" s="8">
        <v>11</v>
      </c>
      <c r="E60" s="8">
        <v>0</v>
      </c>
      <c r="F60" s="25">
        <v>1178</v>
      </c>
      <c r="G60" s="8" t="s">
        <v>11</v>
      </c>
      <c r="H60" s="8" t="s">
        <v>12</v>
      </c>
      <c r="I60" s="8" t="s">
        <v>13</v>
      </c>
      <c r="J60" s="26">
        <v>1996</v>
      </c>
      <c r="K60" s="26" t="s">
        <v>35</v>
      </c>
      <c r="L60" s="26" t="s">
        <v>11</v>
      </c>
      <c r="M60" s="26" t="s">
        <v>12</v>
      </c>
      <c r="N60" s="26" t="s">
        <v>13</v>
      </c>
      <c r="O60" s="27">
        <f>IF(A60="?","",DATE(J60,MATCH(K60,{"Jan","Feb","Mar","Apr","May","Jun","Jul","Aug","Sep","Oct","Nov","Dec"},0),D60))</f>
        <v>35288</v>
      </c>
      <c r="P60" s="26">
        <f t="shared" si="0"/>
        <v>26</v>
      </c>
    </row>
    <row r="61" spans="1:16" x14ac:dyDescent="0.3">
      <c r="A61" s="8" t="s">
        <v>81</v>
      </c>
      <c r="B61" s="8">
        <v>1997</v>
      </c>
      <c r="C61" s="8" t="s">
        <v>18</v>
      </c>
      <c r="D61" s="8">
        <v>28</v>
      </c>
      <c r="E61" s="8">
        <v>0</v>
      </c>
      <c r="F61" s="25">
        <v>1178.07</v>
      </c>
      <c r="G61" s="8" t="s">
        <v>11</v>
      </c>
      <c r="H61" s="8" t="s">
        <v>11</v>
      </c>
      <c r="I61" s="8" t="s">
        <v>13</v>
      </c>
      <c r="J61" s="26">
        <v>1997</v>
      </c>
      <c r="K61" s="26" t="s">
        <v>18</v>
      </c>
      <c r="L61" s="26" t="s">
        <v>11</v>
      </c>
      <c r="M61" s="26" t="s">
        <v>11</v>
      </c>
      <c r="N61" s="26" t="s">
        <v>13</v>
      </c>
      <c r="O61" s="27">
        <f>IF(A61="?","",DATE(J61,MATCH(K61,{"Jan","Feb","Mar","Apr","May","Jun","Jul","Aug","Sep","Oct","Nov","Dec"},0),D61))</f>
        <v>35609</v>
      </c>
      <c r="P61" s="26">
        <f t="shared" si="0"/>
        <v>25</v>
      </c>
    </row>
    <row r="62" spans="1:16" x14ac:dyDescent="0.3">
      <c r="A62" s="8" t="s">
        <v>82</v>
      </c>
      <c r="B62" s="8">
        <v>2002</v>
      </c>
      <c r="C62" s="8" t="s">
        <v>35</v>
      </c>
      <c r="D62" s="8">
        <v>26</v>
      </c>
      <c r="E62" s="8">
        <v>0</v>
      </c>
      <c r="F62" s="25">
        <v>1191</v>
      </c>
      <c r="G62" s="8" t="s">
        <v>11</v>
      </c>
      <c r="H62" s="8" t="s">
        <v>16</v>
      </c>
      <c r="I62" s="8" t="s">
        <v>13</v>
      </c>
      <c r="J62" s="26">
        <v>2002</v>
      </c>
      <c r="K62" s="26" t="s">
        <v>35</v>
      </c>
      <c r="L62" s="26" t="s">
        <v>11</v>
      </c>
      <c r="M62" s="26" t="s">
        <v>16</v>
      </c>
      <c r="N62" s="26" t="s">
        <v>13</v>
      </c>
      <c r="O62" s="27">
        <f>IF(A62="?","",DATE(J62,MATCH(K62,{"Jan","Feb","Mar","Apr","May","Jun","Jul","Aug","Sep","Oct","Nov","Dec"},0),D62))</f>
        <v>37494</v>
      </c>
      <c r="P62" s="26">
        <f t="shared" si="0"/>
        <v>20</v>
      </c>
    </row>
    <row r="63" spans="1:16" x14ac:dyDescent="0.3">
      <c r="A63" s="8" t="s">
        <v>83</v>
      </c>
      <c r="B63" s="8">
        <v>1999</v>
      </c>
      <c r="C63" s="8" t="s">
        <v>18</v>
      </c>
      <c r="D63" s="8">
        <v>28</v>
      </c>
      <c r="E63" s="8">
        <v>0</v>
      </c>
      <c r="F63" s="25">
        <v>1200</v>
      </c>
      <c r="G63" s="8" t="s">
        <v>11</v>
      </c>
      <c r="H63" s="8" t="s">
        <v>12</v>
      </c>
      <c r="I63" s="8" t="s">
        <v>23</v>
      </c>
      <c r="J63" s="26">
        <v>1999</v>
      </c>
      <c r="K63" s="26" t="s">
        <v>18</v>
      </c>
      <c r="L63" s="26" t="s">
        <v>11</v>
      </c>
      <c r="M63" s="26" t="s">
        <v>12</v>
      </c>
      <c r="N63" s="26" t="s">
        <v>23</v>
      </c>
      <c r="O63" s="27">
        <f>IF(A63="?","",DATE(J63,MATCH(K63,{"Jan","Feb","Mar","Apr","May","Jun","Jul","Aug","Sep","Oct","Nov","Dec"},0),D63))</f>
        <v>36339</v>
      </c>
      <c r="P63" s="26">
        <f t="shared" si="0"/>
        <v>23</v>
      </c>
    </row>
    <row r="64" spans="1:16" x14ac:dyDescent="0.3">
      <c r="A64" s="8" t="s">
        <v>84</v>
      </c>
      <c r="B64" s="8">
        <v>1992</v>
      </c>
      <c r="C64" s="8" t="s">
        <v>37</v>
      </c>
      <c r="D64" s="8">
        <v>6</v>
      </c>
      <c r="E64" s="8">
        <v>0</v>
      </c>
      <c r="F64" s="25">
        <v>1200.55</v>
      </c>
      <c r="G64" s="8" t="s">
        <v>11</v>
      </c>
      <c r="H64" s="8" t="s">
        <v>12</v>
      </c>
      <c r="I64" s="8" t="s">
        <v>13</v>
      </c>
      <c r="J64" s="26">
        <v>1992</v>
      </c>
      <c r="K64" s="26" t="s">
        <v>37</v>
      </c>
      <c r="L64" s="26" t="s">
        <v>11</v>
      </c>
      <c r="M64" s="26" t="s">
        <v>12</v>
      </c>
      <c r="N64" s="26" t="s">
        <v>13</v>
      </c>
      <c r="O64" s="27">
        <f>IF(A64="?","",DATE(J64,MATCH(K64,{"Jan","Feb","Mar","Apr","May","Jun","Jul","Aug","Sep","Oct","Nov","Dec"},0),D64))</f>
        <v>33883</v>
      </c>
      <c r="P64" s="26">
        <f t="shared" si="0"/>
        <v>30</v>
      </c>
    </row>
    <row r="65" spans="1:16" x14ac:dyDescent="0.3">
      <c r="A65" s="8" t="s">
        <v>85</v>
      </c>
      <c r="B65" s="8">
        <v>2004</v>
      </c>
      <c r="C65" s="8" t="s">
        <v>18</v>
      </c>
      <c r="D65" s="8">
        <v>2</v>
      </c>
      <c r="E65" s="8">
        <v>0</v>
      </c>
      <c r="F65" s="25">
        <v>1210</v>
      </c>
      <c r="G65" s="8" t="s">
        <v>11</v>
      </c>
      <c r="H65" s="8" t="s">
        <v>16</v>
      </c>
      <c r="I65" s="8" t="s">
        <v>13</v>
      </c>
      <c r="J65" s="26">
        <v>2004</v>
      </c>
      <c r="K65" s="26" t="s">
        <v>18</v>
      </c>
      <c r="L65" s="26" t="s">
        <v>11</v>
      </c>
      <c r="M65" s="26" t="s">
        <v>16</v>
      </c>
      <c r="N65" s="26" t="s">
        <v>13</v>
      </c>
      <c r="O65" s="27">
        <f>IF(A65="?","",DATE(J65,MATCH(K65,{"Jan","Feb","Mar","Apr","May","Jun","Jul","Aug","Sep","Oct","Nov","Dec"},0),D65))</f>
        <v>38140</v>
      </c>
      <c r="P65" s="26">
        <f t="shared" si="0"/>
        <v>19</v>
      </c>
    </row>
    <row r="66" spans="1:16" x14ac:dyDescent="0.3">
      <c r="A66" s="8" t="s">
        <v>86</v>
      </c>
      <c r="B66" s="8">
        <v>1996</v>
      </c>
      <c r="C66" s="8" t="s">
        <v>15</v>
      </c>
      <c r="D66" s="8">
        <v>4</v>
      </c>
      <c r="E66" s="8">
        <v>0</v>
      </c>
      <c r="F66" s="25">
        <v>1220</v>
      </c>
      <c r="G66" s="8" t="s">
        <v>11</v>
      </c>
      <c r="H66" s="8" t="s">
        <v>12</v>
      </c>
      <c r="I66" s="8" t="s">
        <v>23</v>
      </c>
      <c r="J66" s="26">
        <v>1996</v>
      </c>
      <c r="K66" s="26" t="s">
        <v>15</v>
      </c>
      <c r="L66" s="26" t="s">
        <v>11</v>
      </c>
      <c r="M66" s="26" t="s">
        <v>12</v>
      </c>
      <c r="N66" s="26" t="s">
        <v>23</v>
      </c>
      <c r="O66" s="27">
        <f>IF(A66="?","",DATE(J66,MATCH(K66,{"Jan","Feb","Mar","Apr","May","Jun","Jul","Aug","Sep","Oct","Nov","Dec"},0),D66))</f>
        <v>35373</v>
      </c>
      <c r="P66" s="26">
        <f t="shared" si="0"/>
        <v>26</v>
      </c>
    </row>
    <row r="67" spans="1:16" x14ac:dyDescent="0.3">
      <c r="A67" s="8" t="s">
        <v>87</v>
      </c>
      <c r="B67" s="8">
        <v>2004</v>
      </c>
      <c r="C67" s="8" t="s">
        <v>10</v>
      </c>
      <c r="D67" s="8">
        <v>9</v>
      </c>
      <c r="E67" s="8">
        <v>0</v>
      </c>
      <c r="F67" s="25">
        <v>1224</v>
      </c>
      <c r="G67" s="8" t="s">
        <v>11</v>
      </c>
      <c r="H67" s="8" t="s">
        <v>16</v>
      </c>
      <c r="I67" s="8" t="s">
        <v>13</v>
      </c>
      <c r="J67" s="26">
        <v>2004</v>
      </c>
      <c r="K67" s="26" t="s">
        <v>10</v>
      </c>
      <c r="L67" s="26" t="s">
        <v>11</v>
      </c>
      <c r="M67" s="26" t="s">
        <v>16</v>
      </c>
      <c r="N67" s="26" t="s">
        <v>13</v>
      </c>
      <c r="O67" s="27">
        <f>IF(A67="?","",DATE(J67,MATCH(K67,{"Jan","Feb","Mar","Apr","May","Jun","Jul","Aug","Sep","Oct","Nov","Dec"},0),D67))</f>
        <v>38177</v>
      </c>
      <c r="P67" s="26">
        <f t="shared" ref="P67:P130" si="1">IF(O67="","",DATEDIF(O67,DATE(2023,6,8),"Y"))</f>
        <v>18</v>
      </c>
    </row>
    <row r="68" spans="1:16" x14ac:dyDescent="0.3">
      <c r="A68" s="8" t="s">
        <v>88</v>
      </c>
      <c r="B68" s="8">
        <v>2004</v>
      </c>
      <c r="C68" s="8" t="s">
        <v>37</v>
      </c>
      <c r="D68" s="8">
        <v>16</v>
      </c>
      <c r="E68" s="8">
        <v>0</v>
      </c>
      <c r="F68" s="25">
        <v>1228</v>
      </c>
      <c r="G68" s="8" t="s">
        <v>11</v>
      </c>
      <c r="H68" s="8" t="s">
        <v>16</v>
      </c>
      <c r="I68" s="8" t="s">
        <v>23</v>
      </c>
      <c r="J68" s="26">
        <v>2004</v>
      </c>
      <c r="K68" s="26" t="s">
        <v>37</v>
      </c>
      <c r="L68" s="26" t="s">
        <v>11</v>
      </c>
      <c r="M68" s="26" t="s">
        <v>16</v>
      </c>
      <c r="N68" s="26" t="s">
        <v>23</v>
      </c>
      <c r="O68" s="27">
        <f>IF(A68="?","",DATE(J68,MATCH(K68,{"Jan","Feb","Mar","Apr","May","Jun","Jul","Aug","Sep","Oct","Nov","Dec"},0),D68))</f>
        <v>38276</v>
      </c>
      <c r="P68" s="26">
        <f t="shared" si="1"/>
        <v>18</v>
      </c>
    </row>
    <row r="69" spans="1:16" x14ac:dyDescent="0.3">
      <c r="A69" s="8" t="s">
        <v>89</v>
      </c>
      <c r="B69" s="8">
        <v>1998</v>
      </c>
      <c r="C69" s="8" t="s">
        <v>10</v>
      </c>
      <c r="D69" s="8">
        <v>13</v>
      </c>
      <c r="E69" s="8">
        <v>0</v>
      </c>
      <c r="F69" s="25">
        <v>1234</v>
      </c>
      <c r="G69" s="8" t="s">
        <v>11</v>
      </c>
      <c r="H69" s="8" t="s">
        <v>16</v>
      </c>
      <c r="I69" s="8" t="s">
        <v>13</v>
      </c>
      <c r="J69" s="26">
        <v>1998</v>
      </c>
      <c r="K69" s="26" t="s">
        <v>10</v>
      </c>
      <c r="L69" s="26" t="s">
        <v>11</v>
      </c>
      <c r="M69" s="26" t="s">
        <v>16</v>
      </c>
      <c r="N69" s="26" t="s">
        <v>13</v>
      </c>
      <c r="O69" s="27">
        <f>IF(A69="?","",DATE(J69,MATCH(K69,{"Jan","Feb","Mar","Apr","May","Jun","Jul","Aug","Sep","Oct","Nov","Dec"},0),D69))</f>
        <v>35989</v>
      </c>
      <c r="P69" s="26">
        <f t="shared" si="1"/>
        <v>24</v>
      </c>
    </row>
    <row r="70" spans="1:16" x14ac:dyDescent="0.3">
      <c r="A70" s="8" t="s">
        <v>90</v>
      </c>
      <c r="B70" s="8">
        <v>2002</v>
      </c>
      <c r="C70" s="8" t="s">
        <v>30</v>
      </c>
      <c r="D70" s="8">
        <v>12</v>
      </c>
      <c r="E70" s="8">
        <v>0</v>
      </c>
      <c r="F70" s="25">
        <v>1237</v>
      </c>
      <c r="G70" s="8" t="s">
        <v>11</v>
      </c>
      <c r="H70" s="8" t="s">
        <v>11</v>
      </c>
      <c r="I70" s="8" t="s">
        <v>13</v>
      </c>
      <c r="J70" s="26">
        <v>2002</v>
      </c>
      <c r="K70" s="26" t="s">
        <v>30</v>
      </c>
      <c r="L70" s="26" t="s">
        <v>11</v>
      </c>
      <c r="M70" s="26" t="s">
        <v>11</v>
      </c>
      <c r="N70" s="26" t="s">
        <v>13</v>
      </c>
      <c r="O70" s="27">
        <f>IF(A70="?","",DATE(J70,MATCH(K70,{"Jan","Feb","Mar","Apr","May","Jun","Jul","Aug","Sep","Oct","Nov","Dec"},0),D70))</f>
        <v>37602</v>
      </c>
      <c r="P70" s="26">
        <f t="shared" si="1"/>
        <v>20</v>
      </c>
    </row>
    <row r="71" spans="1:16" x14ac:dyDescent="0.3">
      <c r="A71" s="8" t="s">
        <v>91</v>
      </c>
      <c r="B71" s="8">
        <v>1998</v>
      </c>
      <c r="C71" s="8" t="s">
        <v>37</v>
      </c>
      <c r="D71" s="8">
        <v>11</v>
      </c>
      <c r="E71" s="8">
        <v>0</v>
      </c>
      <c r="F71" s="25">
        <v>1240</v>
      </c>
      <c r="G71" s="8" t="s">
        <v>11</v>
      </c>
      <c r="H71" s="8" t="s">
        <v>16</v>
      </c>
      <c r="I71" s="8" t="s">
        <v>23</v>
      </c>
      <c r="J71" s="26">
        <v>1998</v>
      </c>
      <c r="K71" s="26" t="s">
        <v>37</v>
      </c>
      <c r="L71" s="26" t="s">
        <v>11</v>
      </c>
      <c r="M71" s="26" t="s">
        <v>16</v>
      </c>
      <c r="N71" s="26" t="s">
        <v>23</v>
      </c>
      <c r="O71" s="27">
        <f>IF(A71="?","",DATE(J71,MATCH(K71,{"Jan","Feb","Mar","Apr","May","Jun","Jul","Aug","Sep","Oct","Nov","Dec"},0),D71))</f>
        <v>36079</v>
      </c>
      <c r="P71" s="26">
        <f t="shared" si="1"/>
        <v>24</v>
      </c>
    </row>
    <row r="72" spans="1:16" x14ac:dyDescent="0.3">
      <c r="A72" s="8" t="s">
        <v>92</v>
      </c>
      <c r="B72" s="8">
        <v>2002</v>
      </c>
      <c r="C72" s="8" t="s">
        <v>10</v>
      </c>
      <c r="D72" s="8">
        <v>1</v>
      </c>
      <c r="E72" s="8">
        <v>0</v>
      </c>
      <c r="F72" s="25">
        <v>1241</v>
      </c>
      <c r="G72" s="8" t="s">
        <v>11</v>
      </c>
      <c r="H72" s="8" t="s">
        <v>11</v>
      </c>
      <c r="I72" s="8" t="s">
        <v>13</v>
      </c>
      <c r="J72" s="26">
        <v>2002</v>
      </c>
      <c r="K72" s="26" t="s">
        <v>10</v>
      </c>
      <c r="L72" s="26" t="s">
        <v>11</v>
      </c>
      <c r="M72" s="26" t="s">
        <v>11</v>
      </c>
      <c r="N72" s="26" t="s">
        <v>13</v>
      </c>
      <c r="O72" s="27">
        <f>IF(A72="?","",DATE(J72,MATCH(K72,{"Jan","Feb","Mar","Apr","May","Jun","Jul","Aug","Sep","Oct","Nov","Dec"},0),D72))</f>
        <v>37438</v>
      </c>
      <c r="P72" s="26">
        <f t="shared" si="1"/>
        <v>20</v>
      </c>
    </row>
    <row r="73" spans="1:16" x14ac:dyDescent="0.3">
      <c r="A73" s="8" t="s">
        <v>93</v>
      </c>
      <c r="B73" s="8">
        <v>2003</v>
      </c>
      <c r="C73" s="8" t="s">
        <v>35</v>
      </c>
      <c r="D73" s="8">
        <v>2</v>
      </c>
      <c r="E73" s="8">
        <v>0</v>
      </c>
      <c r="F73" s="25">
        <v>1241.57</v>
      </c>
      <c r="G73" s="8" t="s">
        <v>11</v>
      </c>
      <c r="H73" s="8" t="s">
        <v>11</v>
      </c>
      <c r="I73" s="8" t="s">
        <v>42</v>
      </c>
      <c r="J73" s="26">
        <v>2003</v>
      </c>
      <c r="K73" s="26" t="s">
        <v>35</v>
      </c>
      <c r="L73" s="26" t="s">
        <v>11</v>
      </c>
      <c r="M73" s="26" t="s">
        <v>11</v>
      </c>
      <c r="N73" s="26" t="s">
        <v>42</v>
      </c>
      <c r="O73" s="27">
        <f>IF(A73="?","",DATE(J73,MATCH(K73,{"Jan","Feb","Mar","Apr","May","Jun","Jul","Aug","Sep","Oct","Nov","Dec"},0),D73))</f>
        <v>37835</v>
      </c>
      <c r="P73" s="26">
        <f t="shared" si="1"/>
        <v>19</v>
      </c>
    </row>
    <row r="74" spans="1:16" x14ac:dyDescent="0.3">
      <c r="A74" s="8" t="s">
        <v>94</v>
      </c>
      <c r="B74" s="8">
        <v>2003</v>
      </c>
      <c r="C74" s="8" t="s">
        <v>20</v>
      </c>
      <c r="D74" s="8">
        <v>15</v>
      </c>
      <c r="E74" s="8">
        <v>0</v>
      </c>
      <c r="F74" s="25">
        <v>1242.26</v>
      </c>
      <c r="G74" s="8" t="s">
        <v>11</v>
      </c>
      <c r="H74" s="8" t="s">
        <v>16</v>
      </c>
      <c r="I74" s="8" t="s">
        <v>42</v>
      </c>
      <c r="J74" s="26">
        <v>2003</v>
      </c>
      <c r="K74" s="26" t="s">
        <v>20</v>
      </c>
      <c r="L74" s="26" t="s">
        <v>11</v>
      </c>
      <c r="M74" s="26" t="s">
        <v>16</v>
      </c>
      <c r="N74" s="26" t="s">
        <v>42</v>
      </c>
      <c r="O74" s="27">
        <f>IF(A74="?","",DATE(J74,MATCH(K74,{"Jan","Feb","Mar","Apr","May","Jun","Jul","Aug","Sep","Oct","Nov","Dec"},0),D74))</f>
        <v>37879</v>
      </c>
      <c r="P74" s="26">
        <f t="shared" si="1"/>
        <v>19</v>
      </c>
    </row>
    <row r="75" spans="1:16" x14ac:dyDescent="0.3">
      <c r="A75" s="8" t="s">
        <v>95</v>
      </c>
      <c r="B75" s="8">
        <v>2003</v>
      </c>
      <c r="C75" s="8" t="s">
        <v>20</v>
      </c>
      <c r="D75" s="8">
        <v>8</v>
      </c>
      <c r="E75" s="8">
        <v>0</v>
      </c>
      <c r="F75" s="25">
        <v>1242.82</v>
      </c>
      <c r="G75" s="8" t="s">
        <v>11</v>
      </c>
      <c r="H75" s="8" t="s">
        <v>16</v>
      </c>
      <c r="I75" s="8" t="s">
        <v>42</v>
      </c>
      <c r="J75" s="26">
        <v>2003</v>
      </c>
      <c r="K75" s="26" t="s">
        <v>20</v>
      </c>
      <c r="L75" s="26" t="s">
        <v>11</v>
      </c>
      <c r="M75" s="26" t="s">
        <v>16</v>
      </c>
      <c r="N75" s="26" t="s">
        <v>42</v>
      </c>
      <c r="O75" s="27">
        <f>IF(A75="?","",DATE(J75,MATCH(K75,{"Jan","Feb","Mar","Apr","May","Jun","Jul","Aug","Sep","Oct","Nov","Dec"},0),D75))</f>
        <v>37872</v>
      </c>
      <c r="P75" s="26">
        <f t="shared" si="1"/>
        <v>19</v>
      </c>
    </row>
    <row r="76" spans="1:16" x14ac:dyDescent="0.3">
      <c r="A76" s="8" t="s">
        <v>96</v>
      </c>
      <c r="B76" s="8">
        <v>2003</v>
      </c>
      <c r="C76" s="8" t="s">
        <v>20</v>
      </c>
      <c r="D76" s="8">
        <v>15</v>
      </c>
      <c r="E76" s="8">
        <v>0</v>
      </c>
      <c r="F76" s="25">
        <v>1252.4100000000001</v>
      </c>
      <c r="G76" s="8" t="s">
        <v>11</v>
      </c>
      <c r="H76" s="8" t="s">
        <v>12</v>
      </c>
      <c r="I76" s="8" t="s">
        <v>42</v>
      </c>
      <c r="J76" s="26">
        <v>2003</v>
      </c>
      <c r="K76" s="26" t="s">
        <v>20</v>
      </c>
      <c r="L76" s="26" t="s">
        <v>11</v>
      </c>
      <c r="M76" s="26" t="s">
        <v>12</v>
      </c>
      <c r="N76" s="26" t="s">
        <v>42</v>
      </c>
      <c r="O76" s="27">
        <f>IF(A76="?","",DATE(J76,MATCH(K76,{"Jan","Feb","Mar","Apr","May","Jun","Jul","Aug","Sep","Oct","Nov","Dec"},0),D76))</f>
        <v>37879</v>
      </c>
      <c r="P76" s="26">
        <f t="shared" si="1"/>
        <v>19</v>
      </c>
    </row>
    <row r="77" spans="1:16" x14ac:dyDescent="0.3">
      <c r="A77" s="8" t="s">
        <v>97</v>
      </c>
      <c r="B77" s="8">
        <v>1997</v>
      </c>
      <c r="C77" s="8" t="s">
        <v>15</v>
      </c>
      <c r="D77" s="8">
        <v>4</v>
      </c>
      <c r="E77" s="8">
        <v>0</v>
      </c>
      <c r="F77" s="25">
        <v>1253</v>
      </c>
      <c r="G77" s="8" t="s">
        <v>11</v>
      </c>
      <c r="H77" s="8" t="s">
        <v>11</v>
      </c>
      <c r="I77" s="8" t="s">
        <v>13</v>
      </c>
      <c r="J77" s="26">
        <v>1997</v>
      </c>
      <c r="K77" s="26" t="s">
        <v>15</v>
      </c>
      <c r="L77" s="26" t="s">
        <v>11</v>
      </c>
      <c r="M77" s="26" t="s">
        <v>11</v>
      </c>
      <c r="N77" s="26" t="s">
        <v>13</v>
      </c>
      <c r="O77" s="27">
        <f>IF(A77="?","",DATE(J77,MATCH(K77,{"Jan","Feb","Mar","Apr","May","Jun","Jul","Aug","Sep","Oct","Nov","Dec"},0),D77))</f>
        <v>35738</v>
      </c>
      <c r="P77" s="26">
        <f t="shared" si="1"/>
        <v>25</v>
      </c>
    </row>
    <row r="78" spans="1:16" x14ac:dyDescent="0.3">
      <c r="A78" s="8" t="s">
        <v>98</v>
      </c>
      <c r="B78" s="8">
        <v>2003</v>
      </c>
      <c r="C78" s="8" t="s">
        <v>30</v>
      </c>
      <c r="D78" s="8">
        <v>10</v>
      </c>
      <c r="E78" s="8">
        <v>0</v>
      </c>
      <c r="F78" s="25">
        <v>1253.94</v>
      </c>
      <c r="G78" s="8" t="s">
        <v>11</v>
      </c>
      <c r="H78" s="8" t="s">
        <v>11</v>
      </c>
      <c r="I78" s="8" t="s">
        <v>42</v>
      </c>
      <c r="J78" s="26">
        <v>2003</v>
      </c>
      <c r="K78" s="26" t="s">
        <v>30</v>
      </c>
      <c r="L78" s="26" t="s">
        <v>11</v>
      </c>
      <c r="M78" s="26" t="s">
        <v>11</v>
      </c>
      <c r="N78" s="26" t="s">
        <v>42</v>
      </c>
      <c r="O78" s="27">
        <f>IF(A78="?","",DATE(J78,MATCH(K78,{"Jan","Feb","Mar","Apr","May","Jun","Jul","Aug","Sep","Oct","Nov","Dec"},0),D78))</f>
        <v>37965</v>
      </c>
      <c r="P78" s="26">
        <f t="shared" si="1"/>
        <v>19</v>
      </c>
    </row>
    <row r="79" spans="1:16" x14ac:dyDescent="0.3">
      <c r="A79" s="8" t="s">
        <v>99</v>
      </c>
      <c r="B79" s="8">
        <v>2003</v>
      </c>
      <c r="C79" s="8" t="s">
        <v>37</v>
      </c>
      <c r="D79" s="8">
        <v>13</v>
      </c>
      <c r="E79" s="8">
        <v>0</v>
      </c>
      <c r="F79" s="25">
        <v>1256.3</v>
      </c>
      <c r="G79" s="8" t="s">
        <v>11</v>
      </c>
      <c r="H79" s="8" t="s">
        <v>12</v>
      </c>
      <c r="I79" s="8" t="s">
        <v>42</v>
      </c>
      <c r="J79" s="26">
        <v>2003</v>
      </c>
      <c r="K79" s="26" t="s">
        <v>37</v>
      </c>
      <c r="L79" s="26" t="s">
        <v>11</v>
      </c>
      <c r="M79" s="26" t="s">
        <v>12</v>
      </c>
      <c r="N79" s="26" t="s">
        <v>42</v>
      </c>
      <c r="O79" s="27">
        <f>IF(A79="?","",DATE(J79,MATCH(K79,{"Jan","Feb","Mar","Apr","May","Jun","Jul","Aug","Sep","Oct","Nov","Dec"},0),D79))</f>
        <v>37907</v>
      </c>
      <c r="P79" s="26">
        <f t="shared" si="1"/>
        <v>19</v>
      </c>
    </row>
    <row r="80" spans="1:16" x14ac:dyDescent="0.3">
      <c r="A80" s="8" t="s">
        <v>100</v>
      </c>
      <c r="B80" s="8">
        <v>2003</v>
      </c>
      <c r="C80" s="8" t="s">
        <v>37</v>
      </c>
      <c r="D80" s="8">
        <v>30</v>
      </c>
      <c r="E80" s="8">
        <v>0</v>
      </c>
      <c r="F80" s="25">
        <v>1261.44</v>
      </c>
      <c r="G80" s="8" t="s">
        <v>11</v>
      </c>
      <c r="H80" s="8" t="s">
        <v>12</v>
      </c>
      <c r="I80" s="8" t="s">
        <v>42</v>
      </c>
      <c r="J80" s="26">
        <v>2003</v>
      </c>
      <c r="K80" s="26" t="s">
        <v>37</v>
      </c>
      <c r="L80" s="26" t="s">
        <v>11</v>
      </c>
      <c r="M80" s="26" t="s">
        <v>12</v>
      </c>
      <c r="N80" s="26" t="s">
        <v>42</v>
      </c>
      <c r="O80" s="27">
        <f>IF(A80="?","",DATE(J80,MATCH(K80,{"Jan","Feb","Mar","Apr","May","Jun","Jul","Aug","Sep","Oct","Nov","Dec"},0),D80))</f>
        <v>37924</v>
      </c>
      <c r="P80" s="26">
        <f t="shared" si="1"/>
        <v>19</v>
      </c>
    </row>
    <row r="81" spans="1:16" x14ac:dyDescent="0.3">
      <c r="A81" s="8" t="s">
        <v>101</v>
      </c>
      <c r="B81" s="8">
        <v>2003</v>
      </c>
      <c r="C81" s="8" t="s">
        <v>35</v>
      </c>
      <c r="D81" s="8">
        <v>15</v>
      </c>
      <c r="E81" s="8">
        <v>0</v>
      </c>
      <c r="F81" s="25">
        <v>1261.8599999999999</v>
      </c>
      <c r="G81" s="8" t="s">
        <v>11</v>
      </c>
      <c r="H81" s="8" t="s">
        <v>12</v>
      </c>
      <c r="I81" s="8" t="s">
        <v>42</v>
      </c>
      <c r="J81" s="26">
        <v>2003</v>
      </c>
      <c r="K81" s="26" t="s">
        <v>35</v>
      </c>
      <c r="L81" s="26" t="s">
        <v>11</v>
      </c>
      <c r="M81" s="26" t="s">
        <v>12</v>
      </c>
      <c r="N81" s="26" t="s">
        <v>42</v>
      </c>
      <c r="O81" s="27">
        <f>IF(A81="?","",DATE(J81,MATCH(K81,{"Jan","Feb","Mar","Apr","May","Jun","Jul","Aug","Sep","Oct","Nov","Dec"},0),D81))</f>
        <v>37848</v>
      </c>
      <c r="P81" s="26">
        <f t="shared" si="1"/>
        <v>19</v>
      </c>
    </row>
    <row r="82" spans="1:16" x14ac:dyDescent="0.3">
      <c r="A82" s="8" t="s">
        <v>102</v>
      </c>
      <c r="B82" s="8">
        <v>2003</v>
      </c>
      <c r="C82" s="8" t="s">
        <v>15</v>
      </c>
      <c r="D82" s="8">
        <v>21</v>
      </c>
      <c r="E82" s="8">
        <v>0</v>
      </c>
      <c r="F82" s="25">
        <v>1263.25</v>
      </c>
      <c r="G82" s="8" t="s">
        <v>11</v>
      </c>
      <c r="H82" s="8" t="s">
        <v>12</v>
      </c>
      <c r="I82" s="8" t="s">
        <v>42</v>
      </c>
      <c r="J82" s="26">
        <v>2003</v>
      </c>
      <c r="K82" s="26" t="s">
        <v>15</v>
      </c>
      <c r="L82" s="26" t="s">
        <v>11</v>
      </c>
      <c r="M82" s="26" t="s">
        <v>12</v>
      </c>
      <c r="N82" s="26" t="s">
        <v>42</v>
      </c>
      <c r="O82" s="27">
        <f>IF(A82="?","",DATE(J82,MATCH(K82,{"Jan","Feb","Mar","Apr","May","Jun","Jul","Aug","Sep","Oct","Nov","Dec"},0),D82))</f>
        <v>37946</v>
      </c>
      <c r="P82" s="26">
        <f t="shared" si="1"/>
        <v>19</v>
      </c>
    </row>
    <row r="83" spans="1:16" x14ac:dyDescent="0.3">
      <c r="A83" s="8" t="s">
        <v>103</v>
      </c>
      <c r="B83" s="8">
        <v>2002</v>
      </c>
      <c r="C83" s="8" t="s">
        <v>30</v>
      </c>
      <c r="D83" s="8">
        <v>4</v>
      </c>
      <c r="E83" s="8">
        <v>0</v>
      </c>
      <c r="F83" s="25">
        <v>1267</v>
      </c>
      <c r="G83" s="8" t="s">
        <v>11</v>
      </c>
      <c r="H83" s="8" t="s">
        <v>16</v>
      </c>
      <c r="I83" s="8" t="s">
        <v>13</v>
      </c>
      <c r="J83" s="26">
        <v>2002</v>
      </c>
      <c r="K83" s="26" t="s">
        <v>30</v>
      </c>
      <c r="L83" s="26" t="s">
        <v>11</v>
      </c>
      <c r="M83" s="26" t="s">
        <v>16</v>
      </c>
      <c r="N83" s="26" t="s">
        <v>13</v>
      </c>
      <c r="O83" s="27">
        <f>IF(A83="?","",DATE(J83,MATCH(K83,{"Jan","Feb","Mar","Apr","May","Jun","Jul","Aug","Sep","Oct","Nov","Dec"},0),D83))</f>
        <v>37594</v>
      </c>
      <c r="P83" s="26">
        <f t="shared" si="1"/>
        <v>20</v>
      </c>
    </row>
    <row r="84" spans="1:16" x14ac:dyDescent="0.3">
      <c r="A84" s="8" t="s">
        <v>104</v>
      </c>
      <c r="B84" s="8">
        <v>1997</v>
      </c>
      <c r="C84" s="8" t="s">
        <v>37</v>
      </c>
      <c r="D84" s="8">
        <v>26</v>
      </c>
      <c r="E84" s="8">
        <v>0</v>
      </c>
      <c r="F84" s="25">
        <v>1276</v>
      </c>
      <c r="G84" s="8" t="s">
        <v>11</v>
      </c>
      <c r="H84" s="8" t="s">
        <v>11</v>
      </c>
      <c r="I84" s="8" t="s">
        <v>23</v>
      </c>
      <c r="J84" s="26">
        <v>1997</v>
      </c>
      <c r="K84" s="26" t="s">
        <v>37</v>
      </c>
      <c r="L84" s="26" t="s">
        <v>11</v>
      </c>
      <c r="M84" s="26" t="s">
        <v>11</v>
      </c>
      <c r="N84" s="26" t="s">
        <v>23</v>
      </c>
      <c r="O84" s="27">
        <f>IF(A84="?","",DATE(J84,MATCH(K84,{"Jan","Feb","Mar","Apr","May","Jun","Jul","Aug","Sep","Oct","Nov","Dec"},0),D84))</f>
        <v>35729</v>
      </c>
      <c r="P84" s="26">
        <f t="shared" si="1"/>
        <v>25</v>
      </c>
    </row>
    <row r="85" spans="1:16" x14ac:dyDescent="0.3">
      <c r="A85" s="8" t="s">
        <v>105</v>
      </c>
      <c r="B85" s="8">
        <v>2004</v>
      </c>
      <c r="C85" s="8" t="s">
        <v>20</v>
      </c>
      <c r="D85" s="8">
        <v>30</v>
      </c>
      <c r="E85" s="8">
        <v>0</v>
      </c>
      <c r="F85" s="25">
        <v>1283</v>
      </c>
      <c r="G85" s="8" t="s">
        <v>11</v>
      </c>
      <c r="H85" s="8" t="s">
        <v>16</v>
      </c>
      <c r="I85" s="8" t="s">
        <v>13</v>
      </c>
      <c r="J85" s="26">
        <v>2004</v>
      </c>
      <c r="K85" s="26" t="s">
        <v>20</v>
      </c>
      <c r="L85" s="26" t="s">
        <v>11</v>
      </c>
      <c r="M85" s="26" t="s">
        <v>16</v>
      </c>
      <c r="N85" s="26" t="s">
        <v>13</v>
      </c>
      <c r="O85" s="27">
        <f>IF(A85="?","",DATE(J85,MATCH(K85,{"Jan","Feb","Mar","Apr","May","Jun","Jul","Aug","Sep","Oct","Nov","Dec"},0),D85))</f>
        <v>38260</v>
      </c>
      <c r="P85" s="26">
        <f t="shared" si="1"/>
        <v>18</v>
      </c>
    </row>
    <row r="86" spans="1:16" x14ac:dyDescent="0.3">
      <c r="A86" s="8" t="s">
        <v>106</v>
      </c>
      <c r="B86" s="8">
        <v>2004</v>
      </c>
      <c r="C86" s="8" t="s">
        <v>10</v>
      </c>
      <c r="D86" s="8">
        <v>28</v>
      </c>
      <c r="E86" s="8">
        <v>0</v>
      </c>
      <c r="F86" s="25">
        <v>1285</v>
      </c>
      <c r="G86" s="8" t="s">
        <v>11</v>
      </c>
      <c r="H86" s="8" t="s">
        <v>12</v>
      </c>
      <c r="I86" s="8" t="s">
        <v>13</v>
      </c>
      <c r="J86" s="26">
        <v>2004</v>
      </c>
      <c r="K86" s="26" t="s">
        <v>10</v>
      </c>
      <c r="L86" s="26" t="s">
        <v>11</v>
      </c>
      <c r="M86" s="26" t="s">
        <v>12</v>
      </c>
      <c r="N86" s="26" t="s">
        <v>13</v>
      </c>
      <c r="O86" s="27">
        <f>IF(A86="?","",DATE(J86,MATCH(K86,{"Jan","Feb","Mar","Apr","May","Jun","Jul","Aug","Sep","Oct","Nov","Dec"},0),D86))</f>
        <v>38196</v>
      </c>
      <c r="P86" s="26">
        <f t="shared" si="1"/>
        <v>18</v>
      </c>
    </row>
    <row r="87" spans="1:16" x14ac:dyDescent="0.3">
      <c r="A87" s="8" t="s">
        <v>107</v>
      </c>
      <c r="B87" s="8">
        <v>2000</v>
      </c>
      <c r="C87" s="8" t="s">
        <v>18</v>
      </c>
      <c r="D87" s="8">
        <v>26</v>
      </c>
      <c r="E87" s="8">
        <v>0</v>
      </c>
      <c r="F87" s="25">
        <v>1286</v>
      </c>
      <c r="G87" s="8" t="s">
        <v>11</v>
      </c>
      <c r="H87" s="8" t="s">
        <v>11</v>
      </c>
      <c r="I87" s="8" t="s">
        <v>13</v>
      </c>
      <c r="J87" s="26">
        <v>2000</v>
      </c>
      <c r="K87" s="26" t="s">
        <v>18</v>
      </c>
      <c r="L87" s="26" t="s">
        <v>11</v>
      </c>
      <c r="M87" s="26" t="s">
        <v>11</v>
      </c>
      <c r="N87" s="26" t="s">
        <v>13</v>
      </c>
      <c r="O87" s="27">
        <f>IF(A87="?","",DATE(J87,MATCH(K87,{"Jan","Feb","Mar","Apr","May","Jun","Jul","Aug","Sep","Oct","Nov","Dec"},0),D87))</f>
        <v>36703</v>
      </c>
      <c r="P87" s="26">
        <f t="shared" si="1"/>
        <v>22</v>
      </c>
    </row>
    <row r="88" spans="1:16" x14ac:dyDescent="0.3">
      <c r="A88" s="8" t="s">
        <v>108</v>
      </c>
      <c r="B88" s="8">
        <v>1998</v>
      </c>
      <c r="C88" s="8" t="s">
        <v>18</v>
      </c>
      <c r="D88" s="8">
        <v>4</v>
      </c>
      <c r="E88" s="8">
        <v>0</v>
      </c>
      <c r="F88" s="25">
        <v>1290.93</v>
      </c>
      <c r="G88" s="8" t="s">
        <v>11</v>
      </c>
      <c r="H88" s="8" t="s">
        <v>11</v>
      </c>
      <c r="I88" s="8" t="s">
        <v>13</v>
      </c>
      <c r="J88" s="26">
        <v>1998</v>
      </c>
      <c r="K88" s="26" t="s">
        <v>18</v>
      </c>
      <c r="L88" s="26" t="s">
        <v>11</v>
      </c>
      <c r="M88" s="26" t="s">
        <v>11</v>
      </c>
      <c r="N88" s="26" t="s">
        <v>13</v>
      </c>
      <c r="O88" s="27">
        <f>IF(A88="?","",DATE(J88,MATCH(K88,{"Jan","Feb","Mar","Apr","May","Jun","Jul","Aug","Sep","Oct","Nov","Dec"},0),D88))</f>
        <v>35950</v>
      </c>
      <c r="P88" s="26">
        <f t="shared" si="1"/>
        <v>25</v>
      </c>
    </row>
    <row r="89" spans="1:16" x14ac:dyDescent="0.3">
      <c r="A89" s="8" t="s">
        <v>109</v>
      </c>
      <c r="B89" s="8">
        <v>2001</v>
      </c>
      <c r="C89" s="8" t="s">
        <v>15</v>
      </c>
      <c r="D89" s="8">
        <v>29</v>
      </c>
      <c r="E89" s="8">
        <v>0</v>
      </c>
      <c r="F89" s="25">
        <v>1293</v>
      </c>
      <c r="G89" s="8" t="s">
        <v>11</v>
      </c>
      <c r="H89" s="8" t="s">
        <v>12</v>
      </c>
      <c r="I89" s="8" t="s">
        <v>23</v>
      </c>
      <c r="J89" s="26">
        <v>2001</v>
      </c>
      <c r="K89" s="26" t="s">
        <v>15</v>
      </c>
      <c r="L89" s="26" t="s">
        <v>11</v>
      </c>
      <c r="M89" s="26" t="s">
        <v>12</v>
      </c>
      <c r="N89" s="26" t="s">
        <v>23</v>
      </c>
      <c r="O89" s="27">
        <f>IF(A89="?","",DATE(J89,MATCH(K89,{"Jan","Feb","Mar","Apr","May","Jun","Jul","Aug","Sep","Oct","Nov","Dec"},0),D89))</f>
        <v>37224</v>
      </c>
      <c r="P89" s="26">
        <f t="shared" si="1"/>
        <v>21</v>
      </c>
    </row>
    <row r="90" spans="1:16" x14ac:dyDescent="0.3">
      <c r="A90" s="8" t="s">
        <v>110</v>
      </c>
      <c r="B90" s="8">
        <v>2002</v>
      </c>
      <c r="C90" s="8" t="s">
        <v>30</v>
      </c>
      <c r="D90" s="8">
        <v>10</v>
      </c>
      <c r="E90" s="8">
        <v>0</v>
      </c>
      <c r="F90" s="25">
        <v>1304</v>
      </c>
      <c r="G90" s="8" t="s">
        <v>11</v>
      </c>
      <c r="H90" s="8" t="s">
        <v>11</v>
      </c>
      <c r="I90" s="8" t="s">
        <v>23</v>
      </c>
      <c r="J90" s="26">
        <v>2002</v>
      </c>
      <c r="K90" s="26" t="s">
        <v>30</v>
      </c>
      <c r="L90" s="26" t="s">
        <v>11</v>
      </c>
      <c r="M90" s="26" t="s">
        <v>11</v>
      </c>
      <c r="N90" s="26" t="s">
        <v>23</v>
      </c>
      <c r="O90" s="27">
        <f>IF(A90="?","",DATE(J90,MATCH(K90,{"Jan","Feb","Mar","Apr","May","Jun","Jul","Aug","Sep","Oct","Nov","Dec"},0),D90))</f>
        <v>37600</v>
      </c>
      <c r="P90" s="26">
        <f t="shared" si="1"/>
        <v>20</v>
      </c>
    </row>
    <row r="91" spans="1:16" x14ac:dyDescent="0.3">
      <c r="A91" s="8" t="s">
        <v>111</v>
      </c>
      <c r="B91" s="8">
        <v>1999</v>
      </c>
      <c r="C91" s="8" t="s">
        <v>30</v>
      </c>
      <c r="D91" s="8">
        <v>2</v>
      </c>
      <c r="E91" s="8">
        <v>0</v>
      </c>
      <c r="F91" s="25">
        <v>1304</v>
      </c>
      <c r="G91" s="8" t="s">
        <v>11</v>
      </c>
      <c r="H91" s="8" t="s">
        <v>11</v>
      </c>
      <c r="I91" s="8" t="s">
        <v>13</v>
      </c>
      <c r="J91" s="26">
        <v>1999</v>
      </c>
      <c r="K91" s="26" t="s">
        <v>30</v>
      </c>
      <c r="L91" s="26" t="s">
        <v>11</v>
      </c>
      <c r="M91" s="26" t="s">
        <v>11</v>
      </c>
      <c r="N91" s="26" t="s">
        <v>13</v>
      </c>
      <c r="O91" s="27">
        <f>IF(A91="?","",DATE(J91,MATCH(K91,{"Jan","Feb","Mar","Apr","May","Jun","Jul","Aug","Sep","Oct","Nov","Dec"},0),D91))</f>
        <v>36496</v>
      </c>
      <c r="P91" s="26">
        <f t="shared" si="1"/>
        <v>23</v>
      </c>
    </row>
    <row r="92" spans="1:16" x14ac:dyDescent="0.3">
      <c r="A92" s="8" t="s">
        <v>112</v>
      </c>
      <c r="B92" s="8">
        <v>2002</v>
      </c>
      <c r="C92" s="8" t="s">
        <v>37</v>
      </c>
      <c r="D92" s="8">
        <v>13</v>
      </c>
      <c r="E92" s="8">
        <v>0</v>
      </c>
      <c r="F92" s="25">
        <v>1315</v>
      </c>
      <c r="G92" s="8" t="s">
        <v>11</v>
      </c>
      <c r="H92" s="8" t="s">
        <v>11</v>
      </c>
      <c r="I92" s="8" t="s">
        <v>13</v>
      </c>
      <c r="J92" s="26">
        <v>2002</v>
      </c>
      <c r="K92" s="26" t="s">
        <v>37</v>
      </c>
      <c r="L92" s="26" t="s">
        <v>11</v>
      </c>
      <c r="M92" s="26" t="s">
        <v>11</v>
      </c>
      <c r="N92" s="26" t="s">
        <v>13</v>
      </c>
      <c r="O92" s="27">
        <f>IF(A92="?","",DATE(J92,MATCH(K92,{"Jan","Feb","Mar","Apr","May","Jun","Jul","Aug","Sep","Oct","Nov","Dec"},0),D92))</f>
        <v>37542</v>
      </c>
      <c r="P92" s="26">
        <f t="shared" si="1"/>
        <v>20</v>
      </c>
    </row>
    <row r="93" spans="1:16" x14ac:dyDescent="0.3">
      <c r="A93" s="8" t="s">
        <v>113</v>
      </c>
      <c r="B93" s="8">
        <v>1999</v>
      </c>
      <c r="C93" s="8" t="s">
        <v>37</v>
      </c>
      <c r="D93" s="8">
        <v>14</v>
      </c>
      <c r="E93" s="8">
        <v>0</v>
      </c>
      <c r="F93" s="25">
        <v>1329.17</v>
      </c>
      <c r="G93" s="8" t="s">
        <v>11</v>
      </c>
      <c r="H93" s="8" t="s">
        <v>12</v>
      </c>
      <c r="I93" s="8" t="s">
        <v>13</v>
      </c>
      <c r="J93" s="26">
        <v>1999</v>
      </c>
      <c r="K93" s="26" t="s">
        <v>37</v>
      </c>
      <c r="L93" s="26" t="s">
        <v>11</v>
      </c>
      <c r="M93" s="26" t="s">
        <v>12</v>
      </c>
      <c r="N93" s="26" t="s">
        <v>13</v>
      </c>
      <c r="O93" s="27">
        <f>IF(A93="?","",DATE(J93,MATCH(K93,{"Jan","Feb","Mar","Apr","May","Jun","Jul","Aug","Sep","Oct","Nov","Dec"},0),D93))</f>
        <v>36447</v>
      </c>
      <c r="P93" s="26">
        <f t="shared" si="1"/>
        <v>23</v>
      </c>
    </row>
    <row r="94" spans="1:16" x14ac:dyDescent="0.3">
      <c r="A94" s="8" t="s">
        <v>114</v>
      </c>
      <c r="B94" s="8">
        <v>1998</v>
      </c>
      <c r="C94" s="8" t="s">
        <v>10</v>
      </c>
      <c r="D94" s="8">
        <v>12</v>
      </c>
      <c r="E94" s="8">
        <v>0</v>
      </c>
      <c r="F94" s="25">
        <v>1332.61</v>
      </c>
      <c r="G94" s="8" t="s">
        <v>11</v>
      </c>
      <c r="H94" s="8" t="s">
        <v>12</v>
      </c>
      <c r="I94" s="8" t="s">
        <v>13</v>
      </c>
      <c r="J94" s="26">
        <v>1998</v>
      </c>
      <c r="K94" s="26" t="s">
        <v>10</v>
      </c>
      <c r="L94" s="26" t="s">
        <v>11</v>
      </c>
      <c r="M94" s="26" t="s">
        <v>12</v>
      </c>
      <c r="N94" s="26" t="s">
        <v>13</v>
      </c>
      <c r="O94" s="27">
        <f>IF(A94="?","",DATE(J94,MATCH(K94,{"Jan","Feb","Mar","Apr","May","Jun","Jul","Aug","Sep","Oct","Nov","Dec"},0),D94))</f>
        <v>35988</v>
      </c>
      <c r="P94" s="26">
        <f t="shared" si="1"/>
        <v>24</v>
      </c>
    </row>
    <row r="95" spans="1:16" x14ac:dyDescent="0.3">
      <c r="A95" s="8" t="s">
        <v>115</v>
      </c>
      <c r="B95" s="8">
        <v>1995</v>
      </c>
      <c r="C95" s="8" t="s">
        <v>10</v>
      </c>
      <c r="D95" s="8">
        <v>30</v>
      </c>
      <c r="E95" s="8">
        <v>0</v>
      </c>
      <c r="F95" s="25">
        <v>1338</v>
      </c>
      <c r="G95" s="8" t="s">
        <v>11</v>
      </c>
      <c r="H95" s="8" t="s">
        <v>12</v>
      </c>
      <c r="I95" s="8" t="s">
        <v>23</v>
      </c>
      <c r="J95" s="26">
        <v>1995</v>
      </c>
      <c r="K95" s="26" t="s">
        <v>10</v>
      </c>
      <c r="L95" s="26" t="s">
        <v>11</v>
      </c>
      <c r="M95" s="26" t="s">
        <v>12</v>
      </c>
      <c r="N95" s="26" t="s">
        <v>23</v>
      </c>
      <c r="O95" s="27">
        <f>IF(A95="?","",DATE(J95,MATCH(K95,{"Jan","Feb","Mar","Apr","May","Jun","Jul","Aug","Sep","Oct","Nov","Dec"},0),D95))</f>
        <v>34910</v>
      </c>
      <c r="P95" s="26">
        <f t="shared" si="1"/>
        <v>27</v>
      </c>
    </row>
    <row r="96" spans="1:16" x14ac:dyDescent="0.3">
      <c r="A96" s="8" t="s">
        <v>116</v>
      </c>
      <c r="B96" s="8">
        <v>1997</v>
      </c>
      <c r="C96" s="8" t="s">
        <v>15</v>
      </c>
      <c r="D96" s="8">
        <v>7</v>
      </c>
      <c r="E96" s="8">
        <v>0</v>
      </c>
      <c r="F96" s="25">
        <v>1341.16</v>
      </c>
      <c r="G96" s="8" t="s">
        <v>11</v>
      </c>
      <c r="H96" s="8" t="s">
        <v>11</v>
      </c>
      <c r="I96" s="8" t="s">
        <v>23</v>
      </c>
      <c r="J96" s="26">
        <v>1997</v>
      </c>
      <c r="K96" s="26" t="s">
        <v>15</v>
      </c>
      <c r="L96" s="26" t="s">
        <v>11</v>
      </c>
      <c r="M96" s="26" t="s">
        <v>11</v>
      </c>
      <c r="N96" s="26" t="s">
        <v>23</v>
      </c>
      <c r="O96" s="27">
        <f>IF(A96="?","",DATE(J96,MATCH(K96,{"Jan","Feb","Mar","Apr","May","Jun","Jul","Aug","Sep","Oct","Nov","Dec"},0),D96))</f>
        <v>35741</v>
      </c>
      <c r="P96" s="26">
        <f t="shared" si="1"/>
        <v>25</v>
      </c>
    </row>
    <row r="97" spans="1:16" x14ac:dyDescent="0.3">
      <c r="A97" s="8" t="s">
        <v>117</v>
      </c>
      <c r="B97" s="8">
        <v>1998</v>
      </c>
      <c r="C97" s="8" t="s">
        <v>30</v>
      </c>
      <c r="D97" s="8">
        <v>3</v>
      </c>
      <c r="E97" s="8">
        <v>0</v>
      </c>
      <c r="F97" s="25">
        <v>1359</v>
      </c>
      <c r="G97" s="8" t="s">
        <v>11</v>
      </c>
      <c r="H97" s="8" t="s">
        <v>16</v>
      </c>
      <c r="I97" s="8" t="s">
        <v>13</v>
      </c>
      <c r="J97" s="26">
        <v>1998</v>
      </c>
      <c r="K97" s="26" t="s">
        <v>30</v>
      </c>
      <c r="L97" s="26" t="s">
        <v>11</v>
      </c>
      <c r="M97" s="26" t="s">
        <v>16</v>
      </c>
      <c r="N97" s="26" t="s">
        <v>13</v>
      </c>
      <c r="O97" s="27">
        <f>IF(A97="?","",DATE(J97,MATCH(K97,{"Jan","Feb","Mar","Apr","May","Jun","Jul","Aug","Sep","Oct","Nov","Dec"},0),D97))</f>
        <v>36132</v>
      </c>
      <c r="P97" s="26">
        <f t="shared" si="1"/>
        <v>24</v>
      </c>
    </row>
    <row r="98" spans="1:16" x14ac:dyDescent="0.3">
      <c r="A98" s="8" t="s">
        <v>118</v>
      </c>
      <c r="B98" s="8">
        <v>2002</v>
      </c>
      <c r="C98" s="8" t="s">
        <v>35</v>
      </c>
      <c r="D98" s="8">
        <v>15</v>
      </c>
      <c r="E98" s="8">
        <v>0</v>
      </c>
      <c r="F98" s="25">
        <v>1382</v>
      </c>
      <c r="G98" s="8" t="s">
        <v>11</v>
      </c>
      <c r="H98" s="8" t="s">
        <v>16</v>
      </c>
      <c r="I98" s="8" t="s">
        <v>13</v>
      </c>
      <c r="J98" s="26">
        <v>2002</v>
      </c>
      <c r="K98" s="26" t="s">
        <v>35</v>
      </c>
      <c r="L98" s="26" t="s">
        <v>11</v>
      </c>
      <c r="M98" s="26" t="s">
        <v>16</v>
      </c>
      <c r="N98" s="26" t="s">
        <v>13</v>
      </c>
      <c r="O98" s="27">
        <f>IF(A98="?","",DATE(J98,MATCH(K98,{"Jan","Feb","Mar","Apr","May","Jun","Jul","Aug","Sep","Oct","Nov","Dec"},0),D98))</f>
        <v>37483</v>
      </c>
      <c r="P98" s="26">
        <f t="shared" si="1"/>
        <v>20</v>
      </c>
    </row>
    <row r="99" spans="1:16" x14ac:dyDescent="0.3">
      <c r="A99" s="8" t="s">
        <v>119</v>
      </c>
      <c r="B99" s="8">
        <v>1999</v>
      </c>
      <c r="C99" s="8" t="s">
        <v>10</v>
      </c>
      <c r="D99" s="8">
        <v>6</v>
      </c>
      <c r="E99" s="8">
        <v>0</v>
      </c>
      <c r="F99" s="25">
        <v>1389</v>
      </c>
      <c r="G99" s="8" t="s">
        <v>11</v>
      </c>
      <c r="H99" s="8" t="s">
        <v>11</v>
      </c>
      <c r="I99" s="8" t="s">
        <v>13</v>
      </c>
      <c r="J99" s="26">
        <v>1999</v>
      </c>
      <c r="K99" s="26" t="s">
        <v>10</v>
      </c>
      <c r="L99" s="26" t="s">
        <v>11</v>
      </c>
      <c r="M99" s="26" t="s">
        <v>11</v>
      </c>
      <c r="N99" s="26" t="s">
        <v>13</v>
      </c>
      <c r="O99" s="27">
        <f>IF(A99="?","",DATE(J99,MATCH(K99,{"Jan","Feb","Mar","Apr","May","Jun","Jul","Aug","Sep","Oct","Nov","Dec"},0),D99))</f>
        <v>36347</v>
      </c>
      <c r="P99" s="26">
        <f t="shared" si="1"/>
        <v>23</v>
      </c>
    </row>
    <row r="100" spans="1:16" x14ac:dyDescent="0.3">
      <c r="A100" s="8" t="s">
        <v>120</v>
      </c>
      <c r="B100" s="8">
        <v>2002</v>
      </c>
      <c r="C100" s="8" t="s">
        <v>15</v>
      </c>
      <c r="D100" s="8">
        <v>14</v>
      </c>
      <c r="E100" s="8">
        <v>0</v>
      </c>
      <c r="F100" s="25">
        <v>1390</v>
      </c>
      <c r="G100" s="8" t="s">
        <v>11</v>
      </c>
      <c r="H100" s="8" t="s">
        <v>11</v>
      </c>
      <c r="I100" s="8" t="s">
        <v>13</v>
      </c>
      <c r="J100" s="26">
        <v>2002</v>
      </c>
      <c r="K100" s="26" t="s">
        <v>15</v>
      </c>
      <c r="L100" s="26" t="s">
        <v>11</v>
      </c>
      <c r="M100" s="26" t="s">
        <v>11</v>
      </c>
      <c r="N100" s="26" t="s">
        <v>13</v>
      </c>
      <c r="O100" s="27">
        <f>IF(A100="?","",DATE(J100,MATCH(K100,{"Jan","Feb","Mar","Apr","May","Jun","Jul","Aug","Sep","Oct","Nov","Dec"},0),D100))</f>
        <v>37574</v>
      </c>
      <c r="P100" s="26">
        <f t="shared" si="1"/>
        <v>20</v>
      </c>
    </row>
    <row r="101" spans="1:16" x14ac:dyDescent="0.3">
      <c r="A101" s="8" t="s">
        <v>121</v>
      </c>
      <c r="B101" s="8">
        <v>2002</v>
      </c>
      <c r="C101" s="8" t="s">
        <v>30</v>
      </c>
      <c r="D101" s="8">
        <v>22</v>
      </c>
      <c r="E101" s="8">
        <v>0</v>
      </c>
      <c r="F101" s="25">
        <v>1391.53</v>
      </c>
      <c r="G101" s="8" t="s">
        <v>11</v>
      </c>
      <c r="H101" s="8" t="s">
        <v>16</v>
      </c>
      <c r="I101" s="8" t="s">
        <v>13</v>
      </c>
      <c r="J101" s="26">
        <v>2002</v>
      </c>
      <c r="K101" s="26" t="s">
        <v>30</v>
      </c>
      <c r="L101" s="26" t="s">
        <v>11</v>
      </c>
      <c r="M101" s="26" t="s">
        <v>16</v>
      </c>
      <c r="N101" s="26" t="s">
        <v>13</v>
      </c>
      <c r="O101" s="27">
        <f>IF(A101="?","",DATE(J101,MATCH(K101,{"Jan","Feb","Mar","Apr","May","Jun","Jul","Aug","Sep","Oct","Nov","Dec"},0),D101))</f>
        <v>37612</v>
      </c>
      <c r="P101" s="26">
        <f t="shared" si="1"/>
        <v>20</v>
      </c>
    </row>
    <row r="102" spans="1:16" x14ac:dyDescent="0.3">
      <c r="A102" s="8" t="s">
        <v>122</v>
      </c>
      <c r="B102" s="8">
        <v>1998</v>
      </c>
      <c r="C102" s="8" t="s">
        <v>20</v>
      </c>
      <c r="D102" s="8">
        <v>5</v>
      </c>
      <c r="E102" s="8">
        <v>0</v>
      </c>
      <c r="F102" s="25">
        <v>1400.44</v>
      </c>
      <c r="G102" s="8" t="s">
        <v>11</v>
      </c>
      <c r="H102" s="8" t="s">
        <v>11</v>
      </c>
      <c r="I102" s="8" t="s">
        <v>13</v>
      </c>
      <c r="J102" s="26">
        <v>1998</v>
      </c>
      <c r="K102" s="26" t="s">
        <v>20</v>
      </c>
      <c r="L102" s="26" t="s">
        <v>11</v>
      </c>
      <c r="M102" s="26" t="s">
        <v>11</v>
      </c>
      <c r="N102" s="26" t="s">
        <v>13</v>
      </c>
      <c r="O102" s="27">
        <f>IF(A102="?","",DATE(J102,MATCH(K102,{"Jan","Feb","Mar","Apr","May","Jun","Jul","Aug","Sep","Oct","Nov","Dec"},0),D102))</f>
        <v>36043</v>
      </c>
      <c r="P102" s="26">
        <f t="shared" si="1"/>
        <v>24</v>
      </c>
    </row>
    <row r="103" spans="1:16" x14ac:dyDescent="0.3">
      <c r="A103" s="8" t="s">
        <v>123</v>
      </c>
      <c r="B103" s="8">
        <v>1997</v>
      </c>
      <c r="C103" s="8" t="s">
        <v>37</v>
      </c>
      <c r="D103" s="8">
        <v>27</v>
      </c>
      <c r="E103" s="8">
        <v>0</v>
      </c>
      <c r="F103" s="25">
        <v>1402</v>
      </c>
      <c r="G103" s="8" t="s">
        <v>11</v>
      </c>
      <c r="H103" s="8" t="s">
        <v>12</v>
      </c>
      <c r="I103" s="8" t="s">
        <v>42</v>
      </c>
      <c r="J103" s="26">
        <v>1997</v>
      </c>
      <c r="K103" s="26" t="s">
        <v>37</v>
      </c>
      <c r="L103" s="26" t="s">
        <v>11</v>
      </c>
      <c r="M103" s="26" t="s">
        <v>12</v>
      </c>
      <c r="N103" s="26" t="s">
        <v>42</v>
      </c>
      <c r="O103" s="27">
        <f>IF(A103="?","",DATE(J103,MATCH(K103,{"Jan","Feb","Mar","Apr","May","Jun","Jul","Aug","Sep","Oct","Nov","Dec"},0),D103))</f>
        <v>35730</v>
      </c>
      <c r="P103" s="26">
        <f t="shared" si="1"/>
        <v>25</v>
      </c>
    </row>
    <row r="104" spans="1:16" x14ac:dyDescent="0.3">
      <c r="A104" s="8" t="s">
        <v>124</v>
      </c>
      <c r="B104" s="8">
        <v>1996</v>
      </c>
      <c r="C104" s="8" t="s">
        <v>18</v>
      </c>
      <c r="D104" s="8">
        <v>23</v>
      </c>
      <c r="E104" s="8">
        <v>0</v>
      </c>
      <c r="F104" s="25">
        <v>1417</v>
      </c>
      <c r="G104" s="8" t="s">
        <v>11</v>
      </c>
      <c r="H104" s="8" t="s">
        <v>12</v>
      </c>
      <c r="I104" s="8" t="s">
        <v>13</v>
      </c>
      <c r="J104" s="26">
        <v>1996</v>
      </c>
      <c r="K104" s="26" t="s">
        <v>18</v>
      </c>
      <c r="L104" s="26" t="s">
        <v>11</v>
      </c>
      <c r="M104" s="26" t="s">
        <v>12</v>
      </c>
      <c r="N104" s="26" t="s">
        <v>13</v>
      </c>
      <c r="O104" s="27">
        <f>IF(A104="?","",DATE(J104,MATCH(K104,{"Jan","Feb","Mar","Apr","May","Jun","Jul","Aug","Sep","Oct","Nov","Dec"},0),D104))</f>
        <v>35239</v>
      </c>
      <c r="P104" s="26">
        <f t="shared" si="1"/>
        <v>26</v>
      </c>
    </row>
    <row r="105" spans="1:16" x14ac:dyDescent="0.3">
      <c r="A105" s="8" t="s">
        <v>125</v>
      </c>
      <c r="B105" s="8">
        <v>2001</v>
      </c>
      <c r="C105" s="8" t="s">
        <v>35</v>
      </c>
      <c r="D105" s="8">
        <v>23</v>
      </c>
      <c r="E105" s="8">
        <v>0</v>
      </c>
      <c r="F105" s="25">
        <v>1421</v>
      </c>
      <c r="G105" s="8" t="s">
        <v>11</v>
      </c>
      <c r="H105" s="8" t="s">
        <v>11</v>
      </c>
      <c r="I105" s="8" t="s">
        <v>13</v>
      </c>
      <c r="J105" s="26">
        <v>2001</v>
      </c>
      <c r="K105" s="26" t="s">
        <v>35</v>
      </c>
      <c r="L105" s="26" t="s">
        <v>11</v>
      </c>
      <c r="M105" s="26" t="s">
        <v>11</v>
      </c>
      <c r="N105" s="26" t="s">
        <v>13</v>
      </c>
      <c r="O105" s="27">
        <f>IF(A105="?","",DATE(J105,MATCH(K105,{"Jan","Feb","Mar","Apr","May","Jun","Jul","Aug","Sep","Oct","Nov","Dec"},0),D105))</f>
        <v>37126</v>
      </c>
      <c r="P105" s="26">
        <f t="shared" si="1"/>
        <v>21</v>
      </c>
    </row>
    <row r="106" spans="1:16" x14ac:dyDescent="0.3">
      <c r="A106" s="8" t="s">
        <v>126</v>
      </c>
      <c r="B106" s="8">
        <v>1997</v>
      </c>
      <c r="C106" s="8" t="s">
        <v>30</v>
      </c>
      <c r="D106" s="8">
        <v>5</v>
      </c>
      <c r="E106" s="8">
        <v>0</v>
      </c>
      <c r="F106" s="25">
        <v>1422</v>
      </c>
      <c r="G106" s="8" t="s">
        <v>11</v>
      </c>
      <c r="H106" s="8" t="s">
        <v>11</v>
      </c>
      <c r="I106" s="8" t="s">
        <v>13</v>
      </c>
      <c r="J106" s="26">
        <v>1997</v>
      </c>
      <c r="K106" s="26" t="s">
        <v>30</v>
      </c>
      <c r="L106" s="26" t="s">
        <v>11</v>
      </c>
      <c r="M106" s="26" t="s">
        <v>11</v>
      </c>
      <c r="N106" s="26" t="s">
        <v>13</v>
      </c>
      <c r="O106" s="27">
        <f>IF(A106="?","",DATE(J106,MATCH(K106,{"Jan","Feb","Mar","Apr","May","Jun","Jul","Aug","Sep","Oct","Nov","Dec"},0),D106))</f>
        <v>35769</v>
      </c>
      <c r="P106" s="26">
        <f t="shared" si="1"/>
        <v>25</v>
      </c>
    </row>
    <row r="107" spans="1:16" x14ac:dyDescent="0.3">
      <c r="A107" s="8" t="s">
        <v>127</v>
      </c>
      <c r="B107" s="8">
        <v>2000</v>
      </c>
      <c r="C107" s="8" t="s">
        <v>20</v>
      </c>
      <c r="D107" s="8">
        <v>1</v>
      </c>
      <c r="E107" s="8">
        <v>0</v>
      </c>
      <c r="F107" s="25">
        <v>1438</v>
      </c>
      <c r="G107" s="8" t="s">
        <v>11</v>
      </c>
      <c r="H107" s="8" t="s">
        <v>11</v>
      </c>
      <c r="I107" s="8" t="s">
        <v>13</v>
      </c>
      <c r="J107" s="26">
        <v>2000</v>
      </c>
      <c r="K107" s="26" t="s">
        <v>20</v>
      </c>
      <c r="L107" s="26" t="s">
        <v>11</v>
      </c>
      <c r="M107" s="26" t="s">
        <v>11</v>
      </c>
      <c r="N107" s="26" t="s">
        <v>13</v>
      </c>
      <c r="O107" s="27">
        <f>IF(A107="?","",DATE(J107,MATCH(K107,{"Jan","Feb","Mar","Apr","May","Jun","Jul","Aug","Sep","Oct","Nov","Dec"},0),D107))</f>
        <v>36770</v>
      </c>
      <c r="P107" s="26">
        <f t="shared" si="1"/>
        <v>22</v>
      </c>
    </row>
    <row r="108" spans="1:16" x14ac:dyDescent="0.3">
      <c r="A108" s="8" t="s">
        <v>128</v>
      </c>
      <c r="B108" s="8">
        <v>1997</v>
      </c>
      <c r="C108" s="8" t="s">
        <v>18</v>
      </c>
      <c r="D108" s="8">
        <v>19</v>
      </c>
      <c r="E108" s="8">
        <v>0</v>
      </c>
      <c r="F108" s="25">
        <v>1445</v>
      </c>
      <c r="G108" s="8" t="s">
        <v>11</v>
      </c>
      <c r="H108" s="8" t="s">
        <v>16</v>
      </c>
      <c r="I108" s="8" t="s">
        <v>13</v>
      </c>
      <c r="J108" s="26">
        <v>1997</v>
      </c>
      <c r="K108" s="26" t="s">
        <v>18</v>
      </c>
      <c r="L108" s="26" t="s">
        <v>11</v>
      </c>
      <c r="M108" s="26" t="s">
        <v>16</v>
      </c>
      <c r="N108" s="26" t="s">
        <v>13</v>
      </c>
      <c r="O108" s="27">
        <f>IF(A108="?","",DATE(J108,MATCH(K108,{"Jan","Feb","Mar","Apr","May","Jun","Jul","Aug","Sep","Oct","Nov","Dec"},0),D108))</f>
        <v>35600</v>
      </c>
      <c r="P108" s="26">
        <f t="shared" si="1"/>
        <v>25</v>
      </c>
    </row>
    <row r="109" spans="1:16" x14ac:dyDescent="0.3">
      <c r="A109" s="8" t="s">
        <v>129</v>
      </c>
      <c r="B109" s="8">
        <v>2003</v>
      </c>
      <c r="C109" s="8" t="s">
        <v>18</v>
      </c>
      <c r="D109" s="8">
        <v>20</v>
      </c>
      <c r="E109" s="8">
        <v>0</v>
      </c>
      <c r="F109" s="25">
        <v>1467</v>
      </c>
      <c r="G109" s="8" t="s">
        <v>11</v>
      </c>
      <c r="H109" s="8" t="s">
        <v>11</v>
      </c>
      <c r="I109" s="8" t="s">
        <v>13</v>
      </c>
      <c r="J109" s="26">
        <v>2003</v>
      </c>
      <c r="K109" s="26" t="s">
        <v>18</v>
      </c>
      <c r="L109" s="26" t="s">
        <v>11</v>
      </c>
      <c r="M109" s="26" t="s">
        <v>11</v>
      </c>
      <c r="N109" s="26" t="s">
        <v>13</v>
      </c>
      <c r="O109" s="27">
        <f>IF(A109="?","",DATE(J109,MATCH(K109,{"Jan","Feb","Mar","Apr","May","Jun","Jul","Aug","Sep","Oct","Nov","Dec"},0),D109))</f>
        <v>37792</v>
      </c>
      <c r="P109" s="26">
        <f t="shared" si="1"/>
        <v>19</v>
      </c>
    </row>
    <row r="110" spans="1:16" x14ac:dyDescent="0.3">
      <c r="A110" s="8" t="s">
        <v>130</v>
      </c>
      <c r="B110" s="8">
        <v>1998</v>
      </c>
      <c r="C110" s="8" t="s">
        <v>30</v>
      </c>
      <c r="D110" s="8">
        <v>7</v>
      </c>
      <c r="E110" s="8">
        <v>0</v>
      </c>
      <c r="F110" s="25">
        <v>1477</v>
      </c>
      <c r="G110" s="8" t="s">
        <v>11</v>
      </c>
      <c r="H110" s="8" t="s">
        <v>16</v>
      </c>
      <c r="I110" s="8" t="s">
        <v>13</v>
      </c>
      <c r="J110" s="26">
        <v>1998</v>
      </c>
      <c r="K110" s="26" t="s">
        <v>30</v>
      </c>
      <c r="L110" s="26" t="s">
        <v>11</v>
      </c>
      <c r="M110" s="26" t="s">
        <v>16</v>
      </c>
      <c r="N110" s="26" t="s">
        <v>13</v>
      </c>
      <c r="O110" s="27">
        <f>IF(A110="?","",DATE(J110,MATCH(K110,{"Jan","Feb","Mar","Apr","May","Jun","Jul","Aug","Sep","Oct","Nov","Dec"},0),D110))</f>
        <v>36136</v>
      </c>
      <c r="P110" s="26">
        <f t="shared" si="1"/>
        <v>24</v>
      </c>
    </row>
    <row r="111" spans="1:16" x14ac:dyDescent="0.3">
      <c r="A111" s="8" t="s">
        <v>131</v>
      </c>
      <c r="B111" s="8">
        <v>1997</v>
      </c>
      <c r="C111" s="8" t="s">
        <v>18</v>
      </c>
      <c r="D111" s="8">
        <v>9</v>
      </c>
      <c r="E111" s="8">
        <v>0</v>
      </c>
      <c r="F111" s="25">
        <v>1481</v>
      </c>
      <c r="G111" s="8" t="s">
        <v>11</v>
      </c>
      <c r="H111" s="8" t="s">
        <v>16</v>
      </c>
      <c r="I111" s="8" t="s">
        <v>23</v>
      </c>
      <c r="J111" s="26">
        <v>1997</v>
      </c>
      <c r="K111" s="26" t="s">
        <v>18</v>
      </c>
      <c r="L111" s="26" t="s">
        <v>11</v>
      </c>
      <c r="M111" s="26" t="s">
        <v>16</v>
      </c>
      <c r="N111" s="26" t="s">
        <v>23</v>
      </c>
      <c r="O111" s="27">
        <f>IF(A111="?","",DATE(J111,MATCH(K111,{"Jan","Feb","Mar","Apr","May","Jun","Jul","Aug","Sep","Oct","Nov","Dec"},0),D111))</f>
        <v>35590</v>
      </c>
      <c r="P111" s="26">
        <f t="shared" si="1"/>
        <v>25</v>
      </c>
    </row>
    <row r="112" spans="1:16" x14ac:dyDescent="0.3">
      <c r="A112" s="8" t="s">
        <v>132</v>
      </c>
      <c r="B112" s="8">
        <v>1995</v>
      </c>
      <c r="C112" s="8" t="s">
        <v>37</v>
      </c>
      <c r="D112" s="8">
        <v>7</v>
      </c>
      <c r="E112" s="8">
        <v>0</v>
      </c>
      <c r="F112" s="25">
        <v>1493</v>
      </c>
      <c r="G112" s="8" t="s">
        <v>11</v>
      </c>
      <c r="H112" s="8" t="s">
        <v>12</v>
      </c>
      <c r="I112" s="8" t="s">
        <v>13</v>
      </c>
      <c r="J112" s="26">
        <v>1995</v>
      </c>
      <c r="K112" s="26" t="s">
        <v>37</v>
      </c>
      <c r="L112" s="26" t="s">
        <v>11</v>
      </c>
      <c r="M112" s="26" t="s">
        <v>12</v>
      </c>
      <c r="N112" s="26" t="s">
        <v>13</v>
      </c>
      <c r="O112" s="27">
        <f>IF(A112="?","",DATE(J112,MATCH(K112,{"Jan","Feb","Mar","Apr","May","Jun","Jul","Aug","Sep","Oct","Nov","Dec"},0),D112))</f>
        <v>34979</v>
      </c>
      <c r="P112" s="26">
        <f t="shared" si="1"/>
        <v>27</v>
      </c>
    </row>
    <row r="113" spans="1:16" x14ac:dyDescent="0.3">
      <c r="A113" s="8" t="s">
        <v>133</v>
      </c>
      <c r="B113" s="8">
        <v>1998</v>
      </c>
      <c r="C113" s="8" t="s">
        <v>18</v>
      </c>
      <c r="D113" s="8">
        <v>19</v>
      </c>
      <c r="E113" s="8">
        <v>0</v>
      </c>
      <c r="F113" s="25">
        <v>1497</v>
      </c>
      <c r="G113" s="8" t="s">
        <v>11</v>
      </c>
      <c r="H113" s="8" t="s">
        <v>11</v>
      </c>
      <c r="I113" s="8" t="s">
        <v>13</v>
      </c>
      <c r="J113" s="26">
        <v>1998</v>
      </c>
      <c r="K113" s="26" t="s">
        <v>18</v>
      </c>
      <c r="L113" s="26" t="s">
        <v>11</v>
      </c>
      <c r="M113" s="26" t="s">
        <v>11</v>
      </c>
      <c r="N113" s="26" t="s">
        <v>13</v>
      </c>
      <c r="O113" s="27">
        <f>IF(A113="?","",DATE(J113,MATCH(K113,{"Jan","Feb","Mar","Apr","May","Jun","Jul","Aug","Sep","Oct","Nov","Dec"},0),D113))</f>
        <v>35965</v>
      </c>
      <c r="P113" s="26">
        <f t="shared" si="1"/>
        <v>24</v>
      </c>
    </row>
    <row r="114" spans="1:16" x14ac:dyDescent="0.3">
      <c r="A114" s="8" t="s">
        <v>134</v>
      </c>
      <c r="B114" s="8">
        <v>2001</v>
      </c>
      <c r="C114" s="8" t="s">
        <v>35</v>
      </c>
      <c r="D114" s="8">
        <v>25</v>
      </c>
      <c r="E114" s="8">
        <v>0</v>
      </c>
      <c r="F114" s="25">
        <v>1515.34</v>
      </c>
      <c r="G114" s="8" t="s">
        <v>11</v>
      </c>
      <c r="H114" s="8" t="s">
        <v>12</v>
      </c>
      <c r="I114" s="8" t="s">
        <v>13</v>
      </c>
      <c r="J114" s="26">
        <v>2001</v>
      </c>
      <c r="K114" s="26" t="s">
        <v>35</v>
      </c>
      <c r="L114" s="26" t="s">
        <v>11</v>
      </c>
      <c r="M114" s="26" t="s">
        <v>12</v>
      </c>
      <c r="N114" s="26" t="s">
        <v>13</v>
      </c>
      <c r="O114" s="27">
        <f>IF(A114="?","",DATE(J114,MATCH(K114,{"Jan","Feb","Mar","Apr","May","Jun","Jul","Aug","Sep","Oct","Nov","Dec"},0),D114))</f>
        <v>37128</v>
      </c>
      <c r="P114" s="26">
        <f t="shared" si="1"/>
        <v>21</v>
      </c>
    </row>
    <row r="115" spans="1:16" x14ac:dyDescent="0.3">
      <c r="A115" s="8" t="s">
        <v>135</v>
      </c>
      <c r="B115" s="8">
        <v>2001</v>
      </c>
      <c r="C115" s="8" t="s">
        <v>10</v>
      </c>
      <c r="D115" s="8">
        <v>7</v>
      </c>
      <c r="E115" s="8">
        <v>0</v>
      </c>
      <c r="F115" s="25">
        <v>1526.31</v>
      </c>
      <c r="G115" s="8" t="s">
        <v>11</v>
      </c>
      <c r="H115" s="8" t="s">
        <v>12</v>
      </c>
      <c r="I115" s="8" t="s">
        <v>42</v>
      </c>
      <c r="J115" s="26">
        <v>2001</v>
      </c>
      <c r="K115" s="26" t="s">
        <v>10</v>
      </c>
      <c r="L115" s="26" t="s">
        <v>11</v>
      </c>
      <c r="M115" s="26" t="s">
        <v>12</v>
      </c>
      <c r="N115" s="26" t="s">
        <v>42</v>
      </c>
      <c r="O115" s="27">
        <f>IF(A115="?","",DATE(J115,MATCH(K115,{"Jan","Feb","Mar","Apr","May","Jun","Jul","Aug","Sep","Oct","Nov","Dec"},0),D115))</f>
        <v>37079</v>
      </c>
      <c r="P115" s="26">
        <f t="shared" si="1"/>
        <v>21</v>
      </c>
    </row>
    <row r="116" spans="1:16" x14ac:dyDescent="0.3">
      <c r="A116" s="8" t="s">
        <v>136</v>
      </c>
      <c r="B116" s="8">
        <v>2001</v>
      </c>
      <c r="C116" s="8" t="s">
        <v>18</v>
      </c>
      <c r="D116" s="8">
        <v>2</v>
      </c>
      <c r="E116" s="8">
        <v>0</v>
      </c>
      <c r="F116" s="25">
        <v>1532.47</v>
      </c>
      <c r="G116" s="8" t="s">
        <v>11</v>
      </c>
      <c r="H116" s="8" t="s">
        <v>11</v>
      </c>
      <c r="I116" s="8" t="s">
        <v>13</v>
      </c>
      <c r="J116" s="26">
        <v>2001</v>
      </c>
      <c r="K116" s="26" t="s">
        <v>18</v>
      </c>
      <c r="L116" s="26" t="s">
        <v>11</v>
      </c>
      <c r="M116" s="26" t="s">
        <v>11</v>
      </c>
      <c r="N116" s="26" t="s">
        <v>13</v>
      </c>
      <c r="O116" s="27">
        <f>IF(A116="?","",DATE(J116,MATCH(K116,{"Jan","Feb","Mar","Apr","May","Jun","Jul","Aug","Sep","Oct","Nov","Dec"},0),D116))</f>
        <v>37044</v>
      </c>
      <c r="P116" s="26">
        <f t="shared" si="1"/>
        <v>22</v>
      </c>
    </row>
    <row r="117" spans="1:16" x14ac:dyDescent="0.3">
      <c r="A117" s="8" t="s">
        <v>137</v>
      </c>
      <c r="B117" s="8">
        <v>2001</v>
      </c>
      <c r="C117" s="8" t="s">
        <v>30</v>
      </c>
      <c r="D117" s="8">
        <v>5</v>
      </c>
      <c r="E117" s="8">
        <v>0</v>
      </c>
      <c r="F117" s="25">
        <v>1534.3</v>
      </c>
      <c r="G117" s="8" t="s">
        <v>11</v>
      </c>
      <c r="H117" s="8" t="s">
        <v>11</v>
      </c>
      <c r="I117" s="8" t="s">
        <v>13</v>
      </c>
      <c r="J117" s="26">
        <v>2001</v>
      </c>
      <c r="K117" s="26" t="s">
        <v>30</v>
      </c>
      <c r="L117" s="26" t="s">
        <v>11</v>
      </c>
      <c r="M117" s="26" t="s">
        <v>11</v>
      </c>
      <c r="N117" s="26" t="s">
        <v>13</v>
      </c>
      <c r="O117" s="27">
        <f>IF(A117="?","",DATE(J117,MATCH(K117,{"Jan","Feb","Mar","Apr","May","Jun","Jul","Aug","Sep","Oct","Nov","Dec"},0),D117))</f>
        <v>37230</v>
      </c>
      <c r="P117" s="26">
        <f t="shared" si="1"/>
        <v>21</v>
      </c>
    </row>
    <row r="118" spans="1:16" x14ac:dyDescent="0.3">
      <c r="A118" s="8" t="s">
        <v>138</v>
      </c>
      <c r="B118" s="8">
        <v>1992</v>
      </c>
      <c r="C118" s="8" t="s">
        <v>20</v>
      </c>
      <c r="D118" s="8">
        <v>22</v>
      </c>
      <c r="E118" s="8">
        <v>0</v>
      </c>
      <c r="F118" s="25">
        <v>1566.88</v>
      </c>
      <c r="G118" s="8" t="s">
        <v>11</v>
      </c>
      <c r="H118" s="8" t="s">
        <v>16</v>
      </c>
      <c r="I118" s="8" t="s">
        <v>13</v>
      </c>
      <c r="J118" s="26">
        <v>1992</v>
      </c>
      <c r="K118" s="26" t="s">
        <v>20</v>
      </c>
      <c r="L118" s="26" t="s">
        <v>11</v>
      </c>
      <c r="M118" s="26" t="s">
        <v>16</v>
      </c>
      <c r="N118" s="26" t="s">
        <v>13</v>
      </c>
      <c r="O118" s="27">
        <f>IF(A118="?","",DATE(J118,MATCH(K118,{"Jan","Feb","Mar","Apr","May","Jun","Jul","Aug","Sep","Oct","Nov","Dec"},0),D118))</f>
        <v>33869</v>
      </c>
      <c r="P118" s="26">
        <f t="shared" si="1"/>
        <v>30</v>
      </c>
    </row>
    <row r="119" spans="1:16" x14ac:dyDescent="0.3">
      <c r="A119" s="8" t="s">
        <v>139</v>
      </c>
      <c r="B119" s="8">
        <v>2004</v>
      </c>
      <c r="C119" s="8" t="s">
        <v>15</v>
      </c>
      <c r="D119" s="8">
        <v>19</v>
      </c>
      <c r="E119" s="8">
        <v>0</v>
      </c>
      <c r="F119" s="25">
        <v>1607.51</v>
      </c>
      <c r="G119" s="8" t="s">
        <v>11</v>
      </c>
      <c r="H119" s="8" t="s">
        <v>12</v>
      </c>
      <c r="I119" s="8" t="s">
        <v>13</v>
      </c>
      <c r="J119" s="26">
        <v>2004</v>
      </c>
      <c r="K119" s="26" t="s">
        <v>15</v>
      </c>
      <c r="L119" s="26" t="s">
        <v>11</v>
      </c>
      <c r="M119" s="26" t="s">
        <v>12</v>
      </c>
      <c r="N119" s="26" t="s">
        <v>13</v>
      </c>
      <c r="O119" s="27">
        <f>IF(A119="?","",DATE(J119,MATCH(K119,{"Jan","Feb","Mar","Apr","May","Jun","Jul","Aug","Sep","Oct","Nov","Dec"},0),D119))</f>
        <v>38310</v>
      </c>
      <c r="P119" s="26">
        <f t="shared" si="1"/>
        <v>18</v>
      </c>
    </row>
    <row r="120" spans="1:16" x14ac:dyDescent="0.3">
      <c r="A120" s="8" t="s">
        <v>140</v>
      </c>
      <c r="B120" s="8">
        <v>2004</v>
      </c>
      <c r="C120" s="8" t="s">
        <v>10</v>
      </c>
      <c r="D120" s="8">
        <v>22</v>
      </c>
      <c r="E120" s="8">
        <v>0</v>
      </c>
      <c r="F120" s="25">
        <v>1615.77</v>
      </c>
      <c r="G120" s="8" t="s">
        <v>11</v>
      </c>
      <c r="H120" s="8" t="s">
        <v>16</v>
      </c>
      <c r="I120" s="8" t="s">
        <v>13</v>
      </c>
      <c r="J120" s="26">
        <v>2004</v>
      </c>
      <c r="K120" s="26" t="s">
        <v>10</v>
      </c>
      <c r="L120" s="26" t="s">
        <v>11</v>
      </c>
      <c r="M120" s="26" t="s">
        <v>16</v>
      </c>
      <c r="N120" s="26" t="s">
        <v>13</v>
      </c>
      <c r="O120" s="27">
        <f>IF(A120="?","",DATE(J120,MATCH(K120,{"Jan","Feb","Mar","Apr","May","Jun","Jul","Aug","Sep","Oct","Nov","Dec"},0),D120))</f>
        <v>38190</v>
      </c>
      <c r="P120" s="26">
        <f t="shared" si="1"/>
        <v>18</v>
      </c>
    </row>
    <row r="121" spans="1:16" x14ac:dyDescent="0.3">
      <c r="A121" s="8" t="s">
        <v>141</v>
      </c>
      <c r="B121" s="8">
        <v>1995</v>
      </c>
      <c r="C121" s="8" t="s">
        <v>35</v>
      </c>
      <c r="D121" s="8">
        <v>5</v>
      </c>
      <c r="E121" s="8">
        <v>0</v>
      </c>
      <c r="F121" s="25">
        <v>1617.16</v>
      </c>
      <c r="G121" s="8" t="s">
        <v>11</v>
      </c>
      <c r="H121" s="8" t="s">
        <v>16</v>
      </c>
      <c r="I121" s="8" t="s">
        <v>13</v>
      </c>
      <c r="J121" s="26">
        <v>1995</v>
      </c>
      <c r="K121" s="26" t="s">
        <v>35</v>
      </c>
      <c r="L121" s="26" t="s">
        <v>11</v>
      </c>
      <c r="M121" s="26" t="s">
        <v>16</v>
      </c>
      <c r="N121" s="26" t="s">
        <v>13</v>
      </c>
      <c r="O121" s="27">
        <f>IF(A121="?","",DATE(J121,MATCH(K121,{"Jan","Feb","Mar","Apr","May","Jun","Jul","Aug","Sep","Oct","Nov","Dec"},0),D121))</f>
        <v>34916</v>
      </c>
      <c r="P121" s="26">
        <f t="shared" si="1"/>
        <v>27</v>
      </c>
    </row>
    <row r="122" spans="1:16" x14ac:dyDescent="0.3">
      <c r="A122" s="8" t="s">
        <v>142</v>
      </c>
      <c r="B122" s="8">
        <v>2003</v>
      </c>
      <c r="C122" s="8" t="s">
        <v>20</v>
      </c>
      <c r="D122" s="8">
        <v>14</v>
      </c>
      <c r="E122" s="8">
        <v>0</v>
      </c>
      <c r="F122" s="25">
        <v>1621.34</v>
      </c>
      <c r="G122" s="8" t="s">
        <v>11</v>
      </c>
      <c r="H122" s="8" t="s">
        <v>11</v>
      </c>
      <c r="I122" s="8" t="s">
        <v>23</v>
      </c>
      <c r="J122" s="26">
        <v>2003</v>
      </c>
      <c r="K122" s="26" t="s">
        <v>20</v>
      </c>
      <c r="L122" s="26" t="s">
        <v>11</v>
      </c>
      <c r="M122" s="26" t="s">
        <v>11</v>
      </c>
      <c r="N122" s="26" t="s">
        <v>23</v>
      </c>
      <c r="O122" s="27">
        <f>IF(A122="?","",DATE(J122,MATCH(K122,{"Jan","Feb","Mar","Apr","May","Jun","Jul","Aug","Sep","Oct","Nov","Dec"},0),D122))</f>
        <v>37878</v>
      </c>
      <c r="P122" s="26">
        <f t="shared" si="1"/>
        <v>19</v>
      </c>
    </row>
    <row r="123" spans="1:16" x14ac:dyDescent="0.3">
      <c r="A123" s="8" t="s">
        <v>143</v>
      </c>
      <c r="B123" s="8">
        <v>2004</v>
      </c>
      <c r="C123" s="8" t="s">
        <v>35</v>
      </c>
      <c r="D123" s="8">
        <v>21</v>
      </c>
      <c r="E123" s="8">
        <v>0</v>
      </c>
      <c r="F123" s="25">
        <v>1621.88</v>
      </c>
      <c r="G123" s="8" t="s">
        <v>11</v>
      </c>
      <c r="H123" s="8" t="s">
        <v>11</v>
      </c>
      <c r="I123" s="8" t="s">
        <v>13</v>
      </c>
      <c r="J123" s="26">
        <v>2004</v>
      </c>
      <c r="K123" s="26" t="s">
        <v>35</v>
      </c>
      <c r="L123" s="26" t="s">
        <v>11</v>
      </c>
      <c r="M123" s="26" t="s">
        <v>11</v>
      </c>
      <c r="N123" s="26" t="s">
        <v>13</v>
      </c>
      <c r="O123" s="27">
        <f>IF(A123="?","",DATE(J123,MATCH(K123,{"Jan","Feb","Mar","Apr","May","Jun","Jul","Aug","Sep","Oct","Nov","Dec"},0),D123))</f>
        <v>38220</v>
      </c>
      <c r="P123" s="26">
        <f t="shared" si="1"/>
        <v>18</v>
      </c>
    </row>
    <row r="124" spans="1:16" x14ac:dyDescent="0.3">
      <c r="A124" s="8" t="s">
        <v>144</v>
      </c>
      <c r="B124" s="8">
        <v>2004</v>
      </c>
      <c r="C124" s="8" t="s">
        <v>10</v>
      </c>
      <c r="D124" s="8">
        <v>25</v>
      </c>
      <c r="E124" s="8">
        <v>0</v>
      </c>
      <c r="F124" s="25">
        <v>1622.19</v>
      </c>
      <c r="G124" s="8" t="s">
        <v>11</v>
      </c>
      <c r="H124" s="8" t="s">
        <v>16</v>
      </c>
      <c r="I124" s="8" t="s">
        <v>13</v>
      </c>
      <c r="J124" s="26">
        <v>2004</v>
      </c>
      <c r="K124" s="26" t="s">
        <v>10</v>
      </c>
      <c r="L124" s="26" t="s">
        <v>11</v>
      </c>
      <c r="M124" s="26" t="s">
        <v>16</v>
      </c>
      <c r="N124" s="26" t="s">
        <v>13</v>
      </c>
      <c r="O124" s="27">
        <f>IF(A124="?","",DATE(J124,MATCH(K124,{"Jan","Feb","Mar","Apr","May","Jun","Jul","Aug","Sep","Oct","Nov","Dec"},0),D124))</f>
        <v>38193</v>
      </c>
      <c r="P124" s="26">
        <f t="shared" si="1"/>
        <v>18</v>
      </c>
    </row>
    <row r="125" spans="1:16" x14ac:dyDescent="0.3">
      <c r="A125" s="8" t="s">
        <v>145</v>
      </c>
      <c r="B125" s="8">
        <v>2003</v>
      </c>
      <c r="C125" s="8" t="s">
        <v>20</v>
      </c>
      <c r="D125" s="8">
        <v>9</v>
      </c>
      <c r="E125" s="8">
        <v>0</v>
      </c>
      <c r="F125" s="25">
        <v>1625.43</v>
      </c>
      <c r="G125" s="8" t="s">
        <v>11</v>
      </c>
      <c r="H125" s="8" t="s">
        <v>12</v>
      </c>
      <c r="I125" s="8" t="s">
        <v>23</v>
      </c>
      <c r="J125" s="26">
        <v>2003</v>
      </c>
      <c r="K125" s="26" t="s">
        <v>20</v>
      </c>
      <c r="L125" s="26" t="s">
        <v>11</v>
      </c>
      <c r="M125" s="26" t="s">
        <v>12</v>
      </c>
      <c r="N125" s="26" t="s">
        <v>23</v>
      </c>
      <c r="O125" s="27">
        <f>IF(A125="?","",DATE(J125,MATCH(K125,{"Jan","Feb","Mar","Apr","May","Jun","Jul","Aug","Sep","Oct","Nov","Dec"},0),D125))</f>
        <v>37873</v>
      </c>
      <c r="P125" s="26">
        <f t="shared" si="1"/>
        <v>19</v>
      </c>
    </row>
    <row r="126" spans="1:16" x14ac:dyDescent="0.3">
      <c r="A126" s="8" t="s">
        <v>146</v>
      </c>
      <c r="B126" s="8">
        <v>2003</v>
      </c>
      <c r="C126" s="8" t="s">
        <v>30</v>
      </c>
      <c r="D126" s="8">
        <v>4</v>
      </c>
      <c r="E126" s="8">
        <v>0</v>
      </c>
      <c r="F126" s="25">
        <v>1627.28</v>
      </c>
      <c r="G126" s="8" t="s">
        <v>11</v>
      </c>
      <c r="H126" s="8" t="s">
        <v>11</v>
      </c>
      <c r="I126" s="8" t="s">
        <v>23</v>
      </c>
      <c r="J126" s="26">
        <v>2003</v>
      </c>
      <c r="K126" s="26" t="s">
        <v>30</v>
      </c>
      <c r="L126" s="26" t="s">
        <v>11</v>
      </c>
      <c r="M126" s="26" t="s">
        <v>11</v>
      </c>
      <c r="N126" s="26" t="s">
        <v>23</v>
      </c>
      <c r="O126" s="27">
        <f>IF(A126="?","",DATE(J126,MATCH(K126,{"Jan","Feb","Mar","Apr","May","Jun","Jul","Aug","Sep","Oct","Nov","Dec"},0),D126))</f>
        <v>37959</v>
      </c>
      <c r="P126" s="26">
        <f t="shared" si="1"/>
        <v>19</v>
      </c>
    </row>
    <row r="127" spans="1:16" x14ac:dyDescent="0.3">
      <c r="A127" s="8" t="s">
        <v>147</v>
      </c>
      <c r="B127" s="8">
        <v>2003</v>
      </c>
      <c r="C127" s="8" t="s">
        <v>10</v>
      </c>
      <c r="D127" s="8">
        <v>17</v>
      </c>
      <c r="E127" s="8">
        <v>0</v>
      </c>
      <c r="F127" s="25">
        <v>1628.47</v>
      </c>
      <c r="G127" s="8" t="s">
        <v>11</v>
      </c>
      <c r="H127" s="8" t="s">
        <v>16</v>
      </c>
      <c r="I127" s="8" t="s">
        <v>23</v>
      </c>
      <c r="J127" s="26">
        <v>2003</v>
      </c>
      <c r="K127" s="26" t="s">
        <v>10</v>
      </c>
      <c r="L127" s="26" t="s">
        <v>11</v>
      </c>
      <c r="M127" s="26" t="s">
        <v>16</v>
      </c>
      <c r="N127" s="26" t="s">
        <v>23</v>
      </c>
      <c r="O127" s="27">
        <f>IF(A127="?","",DATE(J127,MATCH(K127,{"Jan","Feb","Mar","Apr","May","Jun","Jul","Aug","Sep","Oct","Nov","Dec"},0),D127))</f>
        <v>37819</v>
      </c>
      <c r="P127" s="26">
        <f t="shared" si="1"/>
        <v>19</v>
      </c>
    </row>
    <row r="128" spans="1:16" x14ac:dyDescent="0.3">
      <c r="A128" s="8" t="s">
        <v>148</v>
      </c>
      <c r="B128" s="8">
        <v>2004</v>
      </c>
      <c r="C128" s="8" t="s">
        <v>37</v>
      </c>
      <c r="D128" s="8">
        <v>4</v>
      </c>
      <c r="E128" s="8">
        <v>0</v>
      </c>
      <c r="F128" s="25">
        <v>1629.83</v>
      </c>
      <c r="G128" s="8" t="s">
        <v>11</v>
      </c>
      <c r="H128" s="8" t="s">
        <v>11</v>
      </c>
      <c r="I128" s="8" t="s">
        <v>13</v>
      </c>
      <c r="J128" s="26">
        <v>2004</v>
      </c>
      <c r="K128" s="26" t="s">
        <v>37</v>
      </c>
      <c r="L128" s="26" t="s">
        <v>11</v>
      </c>
      <c r="M128" s="26" t="s">
        <v>11</v>
      </c>
      <c r="N128" s="26" t="s">
        <v>13</v>
      </c>
      <c r="O128" s="27">
        <f>IF(A128="?","",DATE(J128,MATCH(K128,{"Jan","Feb","Mar","Apr","May","Jun","Jul","Aug","Sep","Oct","Nov","Dec"},0),D128))</f>
        <v>38264</v>
      </c>
      <c r="P128" s="26">
        <f t="shared" si="1"/>
        <v>18</v>
      </c>
    </row>
    <row r="129" spans="1:16" x14ac:dyDescent="0.3">
      <c r="A129" s="8" t="s">
        <v>149</v>
      </c>
      <c r="B129" s="8">
        <v>2004</v>
      </c>
      <c r="C129" s="8" t="s">
        <v>30</v>
      </c>
      <c r="D129" s="8">
        <v>5</v>
      </c>
      <c r="E129" s="8">
        <v>0</v>
      </c>
      <c r="F129" s="25">
        <v>1631.67</v>
      </c>
      <c r="G129" s="8" t="s">
        <v>11</v>
      </c>
      <c r="H129" s="8" t="s">
        <v>12</v>
      </c>
      <c r="I129" s="8" t="s">
        <v>13</v>
      </c>
      <c r="J129" s="26">
        <v>2004</v>
      </c>
      <c r="K129" s="26" t="s">
        <v>30</v>
      </c>
      <c r="L129" s="26" t="s">
        <v>11</v>
      </c>
      <c r="M129" s="26" t="s">
        <v>12</v>
      </c>
      <c r="N129" s="26" t="s">
        <v>13</v>
      </c>
      <c r="O129" s="27">
        <f>IF(A129="?","",DATE(J129,MATCH(K129,{"Jan","Feb","Mar","Apr","May","Jun","Jul","Aug","Sep","Oct","Nov","Dec"},0),D129))</f>
        <v>38326</v>
      </c>
      <c r="P129" s="26">
        <f t="shared" si="1"/>
        <v>18</v>
      </c>
    </row>
    <row r="130" spans="1:16" x14ac:dyDescent="0.3">
      <c r="A130" s="8" t="s">
        <v>150</v>
      </c>
      <c r="B130" s="8">
        <v>2004</v>
      </c>
      <c r="C130" s="8" t="s">
        <v>10</v>
      </c>
      <c r="D130" s="8">
        <v>9</v>
      </c>
      <c r="E130" s="8">
        <v>0</v>
      </c>
      <c r="F130" s="25">
        <v>1631.82</v>
      </c>
      <c r="G130" s="8" t="s">
        <v>11</v>
      </c>
      <c r="H130" s="8" t="s">
        <v>16</v>
      </c>
      <c r="I130" s="8" t="s">
        <v>13</v>
      </c>
      <c r="J130" s="26">
        <v>2004</v>
      </c>
      <c r="K130" s="26" t="s">
        <v>10</v>
      </c>
      <c r="L130" s="26" t="s">
        <v>11</v>
      </c>
      <c r="M130" s="26" t="s">
        <v>16</v>
      </c>
      <c r="N130" s="26" t="s">
        <v>13</v>
      </c>
      <c r="O130" s="27">
        <f>IF(A130="?","",DATE(J130,MATCH(K130,{"Jan","Feb","Mar","Apr","May","Jun","Jul","Aug","Sep","Oct","Nov","Dec"},0),D130))</f>
        <v>38177</v>
      </c>
      <c r="P130" s="26">
        <f t="shared" si="1"/>
        <v>18</v>
      </c>
    </row>
    <row r="131" spans="1:16" x14ac:dyDescent="0.3">
      <c r="A131" s="8" t="s">
        <v>151</v>
      </c>
      <c r="B131" s="8">
        <v>2003</v>
      </c>
      <c r="C131" s="8" t="s">
        <v>37</v>
      </c>
      <c r="D131" s="8">
        <v>3</v>
      </c>
      <c r="E131" s="8">
        <v>0</v>
      </c>
      <c r="F131" s="25">
        <v>1632.04</v>
      </c>
      <c r="G131" s="8" t="s">
        <v>11</v>
      </c>
      <c r="H131" s="8" t="s">
        <v>11</v>
      </c>
      <c r="I131" s="8" t="s">
        <v>23</v>
      </c>
      <c r="J131" s="26">
        <v>2003</v>
      </c>
      <c r="K131" s="26" t="s">
        <v>37</v>
      </c>
      <c r="L131" s="26" t="s">
        <v>11</v>
      </c>
      <c r="M131" s="26" t="s">
        <v>11</v>
      </c>
      <c r="N131" s="26" t="s">
        <v>23</v>
      </c>
      <c r="O131" s="27">
        <f>IF(A131="?","",DATE(J131,MATCH(K131,{"Jan","Feb","Mar","Apr","May","Jun","Jul","Aug","Sep","Oct","Nov","Dec"},0),D131))</f>
        <v>37897</v>
      </c>
      <c r="P131" s="26">
        <f t="shared" ref="P131:P194" si="2">IF(O131="","",DATEDIF(O131,DATE(2023,6,8),"Y"))</f>
        <v>19</v>
      </c>
    </row>
    <row r="132" spans="1:16" x14ac:dyDescent="0.3">
      <c r="A132" s="8" t="s">
        <v>152</v>
      </c>
      <c r="B132" s="8">
        <v>2003</v>
      </c>
      <c r="C132" s="8" t="s">
        <v>20</v>
      </c>
      <c r="D132" s="8">
        <v>16</v>
      </c>
      <c r="E132" s="8">
        <v>0</v>
      </c>
      <c r="F132" s="25">
        <v>1632.56</v>
      </c>
      <c r="G132" s="8" t="s">
        <v>11</v>
      </c>
      <c r="H132" s="8" t="s">
        <v>11</v>
      </c>
      <c r="I132" s="8" t="s">
        <v>23</v>
      </c>
      <c r="J132" s="26">
        <v>2003</v>
      </c>
      <c r="K132" s="26" t="s">
        <v>20</v>
      </c>
      <c r="L132" s="26" t="s">
        <v>11</v>
      </c>
      <c r="M132" s="26" t="s">
        <v>11</v>
      </c>
      <c r="N132" s="26" t="s">
        <v>23</v>
      </c>
      <c r="O132" s="27">
        <f>IF(A132="?","",DATE(J132,MATCH(K132,{"Jan","Feb","Mar","Apr","May","Jun","Jul","Aug","Sep","Oct","Nov","Dec"},0),D132))</f>
        <v>37880</v>
      </c>
      <c r="P132" s="26">
        <f t="shared" si="2"/>
        <v>19</v>
      </c>
    </row>
    <row r="133" spans="1:16" x14ac:dyDescent="0.3">
      <c r="A133" s="8" t="s">
        <v>153</v>
      </c>
      <c r="B133" s="8">
        <v>2004</v>
      </c>
      <c r="C133" s="8" t="s">
        <v>30</v>
      </c>
      <c r="D133" s="8">
        <v>13</v>
      </c>
      <c r="E133" s="8">
        <v>0</v>
      </c>
      <c r="F133" s="25">
        <v>1633.04</v>
      </c>
      <c r="G133" s="8" t="s">
        <v>11</v>
      </c>
      <c r="H133" s="8" t="s">
        <v>11</v>
      </c>
      <c r="I133" s="8" t="s">
        <v>13</v>
      </c>
      <c r="J133" s="26">
        <v>2004</v>
      </c>
      <c r="K133" s="26" t="s">
        <v>30</v>
      </c>
      <c r="L133" s="26" t="s">
        <v>11</v>
      </c>
      <c r="M133" s="26" t="s">
        <v>11</v>
      </c>
      <c r="N133" s="26" t="s">
        <v>13</v>
      </c>
      <c r="O133" s="27">
        <f>IF(A133="?","",DATE(J133,MATCH(K133,{"Jan","Feb","Mar","Apr","May","Jun","Jul","Aug","Sep","Oct","Nov","Dec"},0),D133))</f>
        <v>38334</v>
      </c>
      <c r="P133" s="26">
        <f t="shared" si="2"/>
        <v>18</v>
      </c>
    </row>
    <row r="134" spans="1:16" x14ac:dyDescent="0.3">
      <c r="A134" s="8" t="s">
        <v>154</v>
      </c>
      <c r="B134" s="8">
        <v>2004</v>
      </c>
      <c r="C134" s="8" t="s">
        <v>35</v>
      </c>
      <c r="D134" s="8">
        <v>8</v>
      </c>
      <c r="E134" s="8">
        <v>0</v>
      </c>
      <c r="F134" s="25">
        <v>1633.96</v>
      </c>
      <c r="G134" s="8" t="s">
        <v>11</v>
      </c>
      <c r="H134" s="8" t="s">
        <v>16</v>
      </c>
      <c r="I134" s="8" t="s">
        <v>13</v>
      </c>
      <c r="J134" s="26">
        <v>2004</v>
      </c>
      <c r="K134" s="26" t="s">
        <v>35</v>
      </c>
      <c r="L134" s="26" t="s">
        <v>11</v>
      </c>
      <c r="M134" s="26" t="s">
        <v>16</v>
      </c>
      <c r="N134" s="26" t="s">
        <v>13</v>
      </c>
      <c r="O134" s="27">
        <f>IF(A134="?","",DATE(J134,MATCH(K134,{"Jan","Feb","Mar","Apr","May","Jun","Jul","Aug","Sep","Oct","Nov","Dec"},0),D134))</f>
        <v>38207</v>
      </c>
      <c r="P134" s="26">
        <f t="shared" si="2"/>
        <v>18</v>
      </c>
    </row>
    <row r="135" spans="1:16" x14ac:dyDescent="0.3">
      <c r="A135" s="8" t="s">
        <v>155</v>
      </c>
      <c r="B135" s="8">
        <v>2004</v>
      </c>
      <c r="C135" s="8" t="s">
        <v>18</v>
      </c>
      <c r="D135" s="8">
        <v>13</v>
      </c>
      <c r="E135" s="8">
        <v>0</v>
      </c>
      <c r="F135" s="25">
        <v>1634.57</v>
      </c>
      <c r="G135" s="8" t="s">
        <v>11</v>
      </c>
      <c r="H135" s="8" t="s">
        <v>11</v>
      </c>
      <c r="I135" s="8" t="s">
        <v>13</v>
      </c>
      <c r="J135" s="26">
        <v>2004</v>
      </c>
      <c r="K135" s="26" t="s">
        <v>18</v>
      </c>
      <c r="L135" s="26" t="s">
        <v>11</v>
      </c>
      <c r="M135" s="26" t="s">
        <v>11</v>
      </c>
      <c r="N135" s="26" t="s">
        <v>13</v>
      </c>
      <c r="O135" s="27">
        <f>IF(A135="?","",DATE(J135,MATCH(K135,{"Jan","Feb","Mar","Apr","May","Jun","Jul","Aug","Sep","Oct","Nov","Dec"},0),D135))</f>
        <v>38151</v>
      </c>
      <c r="P135" s="26">
        <f t="shared" si="2"/>
        <v>18</v>
      </c>
    </row>
    <row r="136" spans="1:16" x14ac:dyDescent="0.3">
      <c r="A136" s="8" t="s">
        <v>156</v>
      </c>
      <c r="B136" s="8">
        <v>2003</v>
      </c>
      <c r="C136" s="8" t="s">
        <v>30</v>
      </c>
      <c r="D136" s="8">
        <v>30</v>
      </c>
      <c r="E136" s="8">
        <v>0</v>
      </c>
      <c r="F136" s="25">
        <v>1635.73</v>
      </c>
      <c r="G136" s="8" t="s">
        <v>11</v>
      </c>
      <c r="H136" s="8" t="s">
        <v>12</v>
      </c>
      <c r="I136" s="8" t="s">
        <v>23</v>
      </c>
      <c r="J136" s="26">
        <v>2003</v>
      </c>
      <c r="K136" s="26" t="s">
        <v>30</v>
      </c>
      <c r="L136" s="26" t="s">
        <v>11</v>
      </c>
      <c r="M136" s="26" t="s">
        <v>12</v>
      </c>
      <c r="N136" s="26" t="s">
        <v>23</v>
      </c>
      <c r="O136" s="27">
        <f>IF(A136="?","",DATE(J136,MATCH(K136,{"Jan","Feb","Mar","Apr","May","Jun","Jul","Aug","Sep","Oct","Nov","Dec"},0),D136))</f>
        <v>37985</v>
      </c>
      <c r="P136" s="26">
        <f t="shared" si="2"/>
        <v>19</v>
      </c>
    </row>
    <row r="137" spans="1:16" x14ac:dyDescent="0.3">
      <c r="A137" s="8" t="s">
        <v>157</v>
      </c>
      <c r="B137" s="8">
        <v>2003</v>
      </c>
      <c r="C137" s="8" t="s">
        <v>20</v>
      </c>
      <c r="D137" s="8">
        <v>16</v>
      </c>
      <c r="E137" s="8">
        <v>0</v>
      </c>
      <c r="F137" s="25">
        <v>1639.56</v>
      </c>
      <c r="G137" s="8" t="s">
        <v>11</v>
      </c>
      <c r="H137" s="8" t="s">
        <v>11</v>
      </c>
      <c r="I137" s="8" t="s">
        <v>23</v>
      </c>
      <c r="J137" s="26">
        <v>2003</v>
      </c>
      <c r="K137" s="26" t="s">
        <v>20</v>
      </c>
      <c r="L137" s="26" t="s">
        <v>11</v>
      </c>
      <c r="M137" s="26" t="s">
        <v>11</v>
      </c>
      <c r="N137" s="26" t="s">
        <v>23</v>
      </c>
      <c r="O137" s="27">
        <f>IF(A137="?","",DATE(J137,MATCH(K137,{"Jan","Feb","Mar","Apr","May","Jun","Jul","Aug","Sep","Oct","Nov","Dec"},0),D137))</f>
        <v>37880</v>
      </c>
      <c r="P137" s="26">
        <f t="shared" si="2"/>
        <v>19</v>
      </c>
    </row>
    <row r="138" spans="1:16" x14ac:dyDescent="0.3">
      <c r="A138" s="8" t="s">
        <v>158</v>
      </c>
      <c r="B138" s="8">
        <v>2003</v>
      </c>
      <c r="C138" s="8" t="s">
        <v>35</v>
      </c>
      <c r="D138" s="8">
        <v>21</v>
      </c>
      <c r="E138" s="8">
        <v>0</v>
      </c>
      <c r="F138" s="25">
        <v>1639.56</v>
      </c>
      <c r="G138" s="8" t="s">
        <v>11</v>
      </c>
      <c r="H138" s="8" t="s">
        <v>11</v>
      </c>
      <c r="I138" s="8" t="s">
        <v>23</v>
      </c>
      <c r="J138" s="26">
        <v>2003</v>
      </c>
      <c r="K138" s="26" t="s">
        <v>35</v>
      </c>
      <c r="L138" s="26" t="s">
        <v>11</v>
      </c>
      <c r="M138" s="26" t="s">
        <v>11</v>
      </c>
      <c r="N138" s="26" t="s">
        <v>23</v>
      </c>
      <c r="O138" s="27">
        <f>IF(A138="?","",DATE(J138,MATCH(K138,{"Jan","Feb","Mar","Apr","May","Jun","Jul","Aug","Sep","Oct","Nov","Dec"},0),D138))</f>
        <v>37854</v>
      </c>
      <c r="P138" s="26">
        <f t="shared" si="2"/>
        <v>19</v>
      </c>
    </row>
    <row r="139" spans="1:16" x14ac:dyDescent="0.3">
      <c r="A139" s="8" t="s">
        <v>159</v>
      </c>
      <c r="B139" s="8">
        <v>2003</v>
      </c>
      <c r="C139" s="8" t="s">
        <v>30</v>
      </c>
      <c r="D139" s="8">
        <v>30</v>
      </c>
      <c r="E139" s="8">
        <v>0</v>
      </c>
      <c r="F139" s="25">
        <v>1646.43</v>
      </c>
      <c r="G139" s="8" t="s">
        <v>11</v>
      </c>
      <c r="H139" s="8" t="s">
        <v>16</v>
      </c>
      <c r="I139" s="8" t="s">
        <v>23</v>
      </c>
      <c r="J139" s="26">
        <v>2003</v>
      </c>
      <c r="K139" s="26" t="s">
        <v>30</v>
      </c>
      <c r="L139" s="26" t="s">
        <v>11</v>
      </c>
      <c r="M139" s="26" t="s">
        <v>16</v>
      </c>
      <c r="N139" s="26" t="s">
        <v>23</v>
      </c>
      <c r="O139" s="27">
        <f>IF(A139="?","",DATE(J139,MATCH(K139,{"Jan","Feb","Mar","Apr","May","Jun","Jul","Aug","Sep","Oct","Nov","Dec"},0),D139))</f>
        <v>37985</v>
      </c>
      <c r="P139" s="26">
        <f t="shared" si="2"/>
        <v>19</v>
      </c>
    </row>
    <row r="140" spans="1:16" x14ac:dyDescent="0.3">
      <c r="A140" s="8" t="s">
        <v>160</v>
      </c>
      <c r="B140" s="8">
        <v>2000</v>
      </c>
      <c r="C140" s="8" t="s">
        <v>37</v>
      </c>
      <c r="D140" s="8">
        <v>23</v>
      </c>
      <c r="E140" s="8">
        <v>0</v>
      </c>
      <c r="F140" s="25">
        <v>1665</v>
      </c>
      <c r="G140" s="8" t="s">
        <v>11</v>
      </c>
      <c r="H140" s="8" t="s">
        <v>11</v>
      </c>
      <c r="I140" s="8" t="s">
        <v>13</v>
      </c>
      <c r="J140" s="26">
        <v>2000</v>
      </c>
      <c r="K140" s="26" t="s">
        <v>37</v>
      </c>
      <c r="L140" s="26" t="s">
        <v>11</v>
      </c>
      <c r="M140" s="26" t="s">
        <v>11</v>
      </c>
      <c r="N140" s="26" t="s">
        <v>13</v>
      </c>
      <c r="O140" s="27">
        <f>IF(A140="?","",DATE(J140,MATCH(K140,{"Jan","Feb","Mar","Apr","May","Jun","Jul","Aug","Sep","Oct","Nov","Dec"},0),D140))</f>
        <v>36822</v>
      </c>
      <c r="P140" s="26">
        <f t="shared" si="2"/>
        <v>22</v>
      </c>
    </row>
    <row r="141" spans="1:16" x14ac:dyDescent="0.3">
      <c r="A141" s="8" t="s">
        <v>161</v>
      </c>
      <c r="B141" s="8">
        <v>2000</v>
      </c>
      <c r="C141" s="8" t="s">
        <v>18</v>
      </c>
      <c r="D141" s="8">
        <v>10</v>
      </c>
      <c r="E141" s="8">
        <v>0</v>
      </c>
      <c r="F141" s="25">
        <v>1674.63</v>
      </c>
      <c r="G141" s="8" t="s">
        <v>11</v>
      </c>
      <c r="H141" s="8" t="s">
        <v>11</v>
      </c>
      <c r="I141" s="8" t="s">
        <v>13</v>
      </c>
      <c r="J141" s="26">
        <v>2000</v>
      </c>
      <c r="K141" s="26" t="s">
        <v>18</v>
      </c>
      <c r="L141" s="26" t="s">
        <v>11</v>
      </c>
      <c r="M141" s="26" t="s">
        <v>11</v>
      </c>
      <c r="N141" s="26" t="s">
        <v>13</v>
      </c>
      <c r="O141" s="27">
        <f>IF(A141="?","",DATE(J141,MATCH(K141,{"Jan","Feb","Mar","Apr","May","Jun","Jul","Aug","Sep","Oct","Nov","Dec"},0),D141))</f>
        <v>36687</v>
      </c>
      <c r="P141" s="26">
        <f t="shared" si="2"/>
        <v>22</v>
      </c>
    </row>
    <row r="142" spans="1:16" x14ac:dyDescent="0.3">
      <c r="A142" s="8" t="s">
        <v>162</v>
      </c>
      <c r="B142" s="8">
        <v>2000</v>
      </c>
      <c r="C142" s="8" t="s">
        <v>37</v>
      </c>
      <c r="D142" s="8">
        <v>21</v>
      </c>
      <c r="E142" s="8">
        <v>0</v>
      </c>
      <c r="F142" s="25">
        <v>1682.6</v>
      </c>
      <c r="G142" s="8" t="s">
        <v>11</v>
      </c>
      <c r="H142" s="8" t="s">
        <v>11</v>
      </c>
      <c r="I142" s="8" t="s">
        <v>42</v>
      </c>
      <c r="J142" s="26">
        <v>2000</v>
      </c>
      <c r="K142" s="26" t="s">
        <v>37</v>
      </c>
      <c r="L142" s="26" t="s">
        <v>11</v>
      </c>
      <c r="M142" s="26" t="s">
        <v>11</v>
      </c>
      <c r="N142" s="26" t="s">
        <v>42</v>
      </c>
      <c r="O142" s="27">
        <f>IF(A142="?","",DATE(J142,MATCH(K142,{"Jan","Feb","Mar","Apr","May","Jun","Jul","Aug","Sep","Oct","Nov","Dec"},0),D142))</f>
        <v>36820</v>
      </c>
      <c r="P142" s="26">
        <f t="shared" si="2"/>
        <v>22</v>
      </c>
    </row>
    <row r="143" spans="1:16" x14ac:dyDescent="0.3">
      <c r="A143" s="8" t="s">
        <v>163</v>
      </c>
      <c r="B143" s="8">
        <v>2004</v>
      </c>
      <c r="C143" s="8" t="s">
        <v>15</v>
      </c>
      <c r="D143" s="8">
        <v>17</v>
      </c>
      <c r="E143" s="8">
        <v>0</v>
      </c>
      <c r="F143" s="25">
        <v>1694.8</v>
      </c>
      <c r="G143" s="8" t="s">
        <v>11</v>
      </c>
      <c r="H143" s="8" t="s">
        <v>11</v>
      </c>
      <c r="I143" s="8" t="s">
        <v>164</v>
      </c>
      <c r="J143" s="26">
        <v>2004</v>
      </c>
      <c r="K143" s="26" t="s">
        <v>15</v>
      </c>
      <c r="L143" s="26" t="s">
        <v>11</v>
      </c>
      <c r="M143" s="26" t="s">
        <v>11</v>
      </c>
      <c r="N143" s="26" t="s">
        <v>164</v>
      </c>
      <c r="O143" s="27">
        <f>IF(A143="?","",DATE(J143,MATCH(K143,{"Jan","Feb","Mar","Apr","May","Jun","Jul","Aug","Sep","Oct","Nov","Dec"},0),D143))</f>
        <v>38308</v>
      </c>
      <c r="P143" s="26">
        <f t="shared" si="2"/>
        <v>18</v>
      </c>
    </row>
    <row r="144" spans="1:16" x14ac:dyDescent="0.3">
      <c r="A144" s="8" t="s">
        <v>165</v>
      </c>
      <c r="B144" s="8">
        <v>2004</v>
      </c>
      <c r="C144" s="8" t="s">
        <v>30</v>
      </c>
      <c r="D144" s="8">
        <v>10</v>
      </c>
      <c r="E144" s="8">
        <v>0</v>
      </c>
      <c r="F144" s="25">
        <v>1702.46</v>
      </c>
      <c r="G144" s="8" t="s">
        <v>11</v>
      </c>
      <c r="H144" s="8" t="s">
        <v>12</v>
      </c>
      <c r="I144" s="8" t="s">
        <v>166</v>
      </c>
      <c r="J144" s="26">
        <v>2004</v>
      </c>
      <c r="K144" s="26" t="s">
        <v>30</v>
      </c>
      <c r="L144" s="26" t="s">
        <v>11</v>
      </c>
      <c r="M144" s="26" t="s">
        <v>12</v>
      </c>
      <c r="N144" s="26" t="s">
        <v>166</v>
      </c>
      <c r="O144" s="27">
        <f>IF(A144="?","",DATE(J144,MATCH(K144,{"Jan","Feb","Mar","Apr","May","Jun","Jul","Aug","Sep","Oct","Nov","Dec"},0),D144))</f>
        <v>38331</v>
      </c>
      <c r="P144" s="26">
        <f t="shared" si="2"/>
        <v>18</v>
      </c>
    </row>
    <row r="145" spans="1:16" x14ac:dyDescent="0.3">
      <c r="A145" s="8" t="s">
        <v>167</v>
      </c>
      <c r="B145" s="8">
        <v>2004</v>
      </c>
      <c r="C145" s="8" t="s">
        <v>15</v>
      </c>
      <c r="D145" s="8">
        <v>7</v>
      </c>
      <c r="E145" s="8">
        <v>0</v>
      </c>
      <c r="F145" s="25">
        <v>1704.57</v>
      </c>
      <c r="G145" s="8" t="s">
        <v>11</v>
      </c>
      <c r="H145" s="8" t="s">
        <v>16</v>
      </c>
      <c r="I145" s="8" t="s">
        <v>168</v>
      </c>
      <c r="J145" s="26">
        <v>2004</v>
      </c>
      <c r="K145" s="26" t="s">
        <v>15</v>
      </c>
      <c r="L145" s="26" t="s">
        <v>11</v>
      </c>
      <c r="M145" s="26" t="s">
        <v>16</v>
      </c>
      <c r="N145" s="26" t="s">
        <v>168</v>
      </c>
      <c r="O145" s="27">
        <f>IF(A145="?","",DATE(J145,MATCH(K145,{"Jan","Feb","Mar","Apr","May","Jun","Jul","Aug","Sep","Oct","Nov","Dec"},0),D145))</f>
        <v>38298</v>
      </c>
      <c r="P145" s="26">
        <f t="shared" si="2"/>
        <v>18</v>
      </c>
    </row>
    <row r="146" spans="1:16" x14ac:dyDescent="0.3">
      <c r="A146" s="8" t="s">
        <v>169</v>
      </c>
      <c r="B146" s="8">
        <v>2004</v>
      </c>
      <c r="C146" s="8" t="s">
        <v>30</v>
      </c>
      <c r="D146" s="8">
        <v>14</v>
      </c>
      <c r="E146" s="8">
        <v>0</v>
      </c>
      <c r="F146" s="25">
        <v>1704.7</v>
      </c>
      <c r="G146" s="8" t="s">
        <v>11</v>
      </c>
      <c r="H146" s="8" t="s">
        <v>12</v>
      </c>
      <c r="I146" s="8" t="s">
        <v>170</v>
      </c>
      <c r="J146" s="26">
        <v>2004</v>
      </c>
      <c r="K146" s="26" t="s">
        <v>30</v>
      </c>
      <c r="L146" s="26" t="s">
        <v>11</v>
      </c>
      <c r="M146" s="26" t="s">
        <v>12</v>
      </c>
      <c r="N146" s="26" t="s">
        <v>170</v>
      </c>
      <c r="O146" s="27">
        <f>IF(A146="?","",DATE(J146,MATCH(K146,{"Jan","Feb","Mar","Apr","May","Jun","Jul","Aug","Sep","Oct","Nov","Dec"},0),D146))</f>
        <v>38335</v>
      </c>
      <c r="P146" s="26">
        <f t="shared" si="2"/>
        <v>18</v>
      </c>
    </row>
    <row r="147" spans="1:16" x14ac:dyDescent="0.3">
      <c r="A147" s="8" t="s">
        <v>171</v>
      </c>
      <c r="B147" s="8">
        <v>2004</v>
      </c>
      <c r="C147" s="8" t="s">
        <v>30</v>
      </c>
      <c r="D147" s="8">
        <v>6</v>
      </c>
      <c r="E147" s="8">
        <v>0</v>
      </c>
      <c r="F147" s="25">
        <v>1705.62</v>
      </c>
      <c r="G147" s="8" t="s">
        <v>11</v>
      </c>
      <c r="H147" s="8" t="s">
        <v>11</v>
      </c>
      <c r="I147" s="8" t="s">
        <v>164</v>
      </c>
      <c r="J147" s="26">
        <v>2004</v>
      </c>
      <c r="K147" s="26" t="s">
        <v>30</v>
      </c>
      <c r="L147" s="26" t="s">
        <v>11</v>
      </c>
      <c r="M147" s="26" t="s">
        <v>11</v>
      </c>
      <c r="N147" s="26" t="s">
        <v>164</v>
      </c>
      <c r="O147" s="27">
        <f>IF(A147="?","",DATE(J147,MATCH(K147,{"Jan","Feb","Mar","Apr","May","Jun","Jul","Aug","Sep","Oct","Nov","Dec"},0),D147))</f>
        <v>38327</v>
      </c>
      <c r="P147" s="26">
        <f t="shared" si="2"/>
        <v>18</v>
      </c>
    </row>
    <row r="148" spans="1:16" x14ac:dyDescent="0.3">
      <c r="A148" s="8" t="s">
        <v>172</v>
      </c>
      <c r="B148" s="8">
        <v>2004</v>
      </c>
      <c r="C148" s="8" t="s">
        <v>37</v>
      </c>
      <c r="D148" s="8">
        <v>17</v>
      </c>
      <c r="E148" s="8">
        <v>0</v>
      </c>
      <c r="F148" s="25">
        <v>1708</v>
      </c>
      <c r="G148" s="8" t="s">
        <v>12</v>
      </c>
      <c r="H148" s="8" t="s">
        <v>11</v>
      </c>
      <c r="I148" s="8" t="s">
        <v>168</v>
      </c>
      <c r="J148" s="26">
        <v>2004</v>
      </c>
      <c r="K148" s="26" t="s">
        <v>37</v>
      </c>
      <c r="L148" s="26" t="s">
        <v>12</v>
      </c>
      <c r="M148" s="26" t="s">
        <v>11</v>
      </c>
      <c r="N148" s="26" t="s">
        <v>168</v>
      </c>
      <c r="O148" s="27">
        <f>IF(A148="?","",DATE(J148,MATCH(K148,{"Jan","Feb","Mar","Apr","May","Jun","Jul","Aug","Sep","Oct","Nov","Dec"},0),D148))</f>
        <v>38277</v>
      </c>
      <c r="P148" s="26">
        <f t="shared" si="2"/>
        <v>18</v>
      </c>
    </row>
    <row r="149" spans="1:16" x14ac:dyDescent="0.3">
      <c r="A149" s="8" t="s">
        <v>173</v>
      </c>
      <c r="B149" s="8">
        <v>2004</v>
      </c>
      <c r="C149" s="8" t="s">
        <v>30</v>
      </c>
      <c r="D149" s="8">
        <v>12</v>
      </c>
      <c r="E149" s="8">
        <v>0</v>
      </c>
      <c r="F149" s="25">
        <v>1708.93</v>
      </c>
      <c r="G149" s="8" t="s">
        <v>12</v>
      </c>
      <c r="H149" s="8" t="s">
        <v>16</v>
      </c>
      <c r="I149" s="8" t="s">
        <v>166</v>
      </c>
      <c r="J149" s="26">
        <v>2004</v>
      </c>
      <c r="K149" s="26" t="s">
        <v>30</v>
      </c>
      <c r="L149" s="26" t="s">
        <v>12</v>
      </c>
      <c r="M149" s="26" t="s">
        <v>16</v>
      </c>
      <c r="N149" s="26" t="s">
        <v>166</v>
      </c>
      <c r="O149" s="27">
        <f>IF(A149="?","",DATE(J149,MATCH(K149,{"Jan","Feb","Mar","Apr","May","Jun","Jul","Aug","Sep","Oct","Nov","Dec"},0),D149))</f>
        <v>38333</v>
      </c>
      <c r="P149" s="26">
        <f t="shared" si="2"/>
        <v>18</v>
      </c>
    </row>
    <row r="150" spans="1:16" x14ac:dyDescent="0.3">
      <c r="A150" s="8" t="s">
        <v>174</v>
      </c>
      <c r="B150" s="8">
        <v>2004</v>
      </c>
      <c r="C150" s="8" t="s">
        <v>20</v>
      </c>
      <c r="D150" s="8">
        <v>19</v>
      </c>
      <c r="E150" s="8">
        <v>1</v>
      </c>
      <c r="F150" s="25">
        <v>1711.03</v>
      </c>
      <c r="G150" s="8" t="s">
        <v>12</v>
      </c>
      <c r="H150" s="8" t="s">
        <v>12</v>
      </c>
      <c r="I150" s="8" t="s">
        <v>13</v>
      </c>
      <c r="J150" s="26">
        <v>2004</v>
      </c>
      <c r="K150" s="26" t="s">
        <v>20</v>
      </c>
      <c r="L150" s="26" t="s">
        <v>12</v>
      </c>
      <c r="M150" s="26" t="s">
        <v>12</v>
      </c>
      <c r="N150" s="26" t="s">
        <v>13</v>
      </c>
      <c r="O150" s="27">
        <f>IF(A150="?","",DATE(J150,MATCH(K150,{"Jan","Feb","Mar","Apr","May","Jun","Jul","Aug","Sep","Oct","Nov","Dec"},0),D150))</f>
        <v>38249</v>
      </c>
      <c r="P150" s="26">
        <f t="shared" si="2"/>
        <v>18</v>
      </c>
    </row>
    <row r="151" spans="1:16" x14ac:dyDescent="0.3">
      <c r="A151" s="8" t="s">
        <v>175</v>
      </c>
      <c r="B151" s="8">
        <v>2004</v>
      </c>
      <c r="C151" s="8" t="s">
        <v>20</v>
      </c>
      <c r="D151" s="8">
        <v>21</v>
      </c>
      <c r="E151" s="8">
        <v>0</v>
      </c>
      <c r="F151" s="25">
        <v>1712.23</v>
      </c>
      <c r="G151" s="8" t="s">
        <v>12</v>
      </c>
      <c r="H151" s="8" t="s">
        <v>16</v>
      </c>
      <c r="I151" s="8" t="s">
        <v>168</v>
      </c>
      <c r="J151" s="26">
        <v>2004</v>
      </c>
      <c r="K151" s="26" t="s">
        <v>20</v>
      </c>
      <c r="L151" s="26" t="s">
        <v>12</v>
      </c>
      <c r="M151" s="26" t="s">
        <v>16</v>
      </c>
      <c r="N151" s="26" t="s">
        <v>168</v>
      </c>
      <c r="O151" s="27">
        <f>IF(A151="?","",DATE(J151,MATCH(K151,{"Jan","Feb","Mar","Apr","May","Jun","Jul","Aug","Sep","Oct","Nov","Dec"},0),D151))</f>
        <v>38251</v>
      </c>
      <c r="P151" s="26">
        <f t="shared" si="2"/>
        <v>18</v>
      </c>
    </row>
    <row r="152" spans="1:16" x14ac:dyDescent="0.3">
      <c r="A152" s="8" t="s">
        <v>176</v>
      </c>
      <c r="B152" s="8">
        <v>2004</v>
      </c>
      <c r="C152" s="8" t="s">
        <v>18</v>
      </c>
      <c r="D152" s="8">
        <v>10</v>
      </c>
      <c r="E152" s="8">
        <v>1</v>
      </c>
      <c r="F152" s="25">
        <v>1719.44</v>
      </c>
      <c r="G152" s="8" t="s">
        <v>12</v>
      </c>
      <c r="H152" s="8" t="s">
        <v>12</v>
      </c>
      <c r="I152" s="8" t="s">
        <v>13</v>
      </c>
      <c r="J152" s="26">
        <v>2004</v>
      </c>
      <c r="K152" s="26" t="s">
        <v>18</v>
      </c>
      <c r="L152" s="26" t="s">
        <v>12</v>
      </c>
      <c r="M152" s="26" t="s">
        <v>12</v>
      </c>
      <c r="N152" s="26" t="s">
        <v>13</v>
      </c>
      <c r="O152" s="27">
        <f>IF(A152="?","",DATE(J152,MATCH(K152,{"Jan","Feb","Mar","Apr","May","Jun","Jul","Aug","Sep","Oct","Nov","Dec"},0),D152))</f>
        <v>38148</v>
      </c>
      <c r="P152" s="26">
        <f t="shared" si="2"/>
        <v>18</v>
      </c>
    </row>
    <row r="153" spans="1:16" x14ac:dyDescent="0.3">
      <c r="A153" s="8" t="s">
        <v>177</v>
      </c>
      <c r="B153" s="8">
        <v>2004</v>
      </c>
      <c r="C153" s="8" t="s">
        <v>20</v>
      </c>
      <c r="D153" s="8">
        <v>11</v>
      </c>
      <c r="E153" s="8">
        <v>1</v>
      </c>
      <c r="F153" s="25">
        <v>1720.35</v>
      </c>
      <c r="G153" s="8" t="s">
        <v>12</v>
      </c>
      <c r="H153" s="8" t="s">
        <v>12</v>
      </c>
      <c r="I153" s="8" t="s">
        <v>13</v>
      </c>
      <c r="J153" s="26">
        <v>2004</v>
      </c>
      <c r="K153" s="26" t="s">
        <v>20</v>
      </c>
      <c r="L153" s="26" t="s">
        <v>12</v>
      </c>
      <c r="M153" s="26" t="s">
        <v>12</v>
      </c>
      <c r="N153" s="26" t="s">
        <v>13</v>
      </c>
      <c r="O153" s="27">
        <f>IF(A153="?","",DATE(J153,MATCH(K153,{"Jan","Feb","Mar","Apr","May","Jun","Jul","Aug","Sep","Oct","Nov","Dec"},0),D153))</f>
        <v>38241</v>
      </c>
      <c r="P153" s="26">
        <f t="shared" si="2"/>
        <v>18</v>
      </c>
    </row>
    <row r="154" spans="1:16" x14ac:dyDescent="0.3">
      <c r="A154" s="8" t="s">
        <v>178</v>
      </c>
      <c r="B154" s="8">
        <v>2004</v>
      </c>
      <c r="C154" s="8" t="s">
        <v>37</v>
      </c>
      <c r="D154" s="8">
        <v>21</v>
      </c>
      <c r="E154" s="8">
        <v>1</v>
      </c>
      <c r="F154" s="25">
        <v>1725.55</v>
      </c>
      <c r="G154" s="8" t="s">
        <v>12</v>
      </c>
      <c r="H154" s="8" t="s">
        <v>11</v>
      </c>
      <c r="I154" s="8" t="s">
        <v>13</v>
      </c>
      <c r="J154" s="26">
        <v>2004</v>
      </c>
      <c r="K154" s="26" t="s">
        <v>37</v>
      </c>
      <c r="L154" s="26" t="s">
        <v>12</v>
      </c>
      <c r="M154" s="26" t="s">
        <v>11</v>
      </c>
      <c r="N154" s="26" t="s">
        <v>13</v>
      </c>
      <c r="O154" s="27">
        <f>IF(A154="?","",DATE(J154,MATCH(K154,{"Jan","Feb","Mar","Apr","May","Jun","Jul","Aug","Sep","Oct","Nov","Dec"},0),D154))</f>
        <v>38281</v>
      </c>
      <c r="P154" s="26">
        <f t="shared" si="2"/>
        <v>18</v>
      </c>
    </row>
    <row r="155" spans="1:16" x14ac:dyDescent="0.3">
      <c r="A155" s="8" t="s">
        <v>179</v>
      </c>
      <c r="B155" s="8">
        <v>2004</v>
      </c>
      <c r="C155" s="8" t="s">
        <v>20</v>
      </c>
      <c r="D155" s="8">
        <v>9</v>
      </c>
      <c r="E155" s="8">
        <v>1</v>
      </c>
      <c r="F155" s="25">
        <v>1727.54</v>
      </c>
      <c r="G155" s="8" t="s">
        <v>12</v>
      </c>
      <c r="H155" s="8" t="s">
        <v>16</v>
      </c>
      <c r="I155" s="8" t="s">
        <v>13</v>
      </c>
      <c r="J155" s="26">
        <v>2004</v>
      </c>
      <c r="K155" s="26" t="s">
        <v>20</v>
      </c>
      <c r="L155" s="26" t="s">
        <v>12</v>
      </c>
      <c r="M155" s="26" t="s">
        <v>16</v>
      </c>
      <c r="N155" s="26" t="s">
        <v>13</v>
      </c>
      <c r="O155" s="27">
        <f>IF(A155="?","",DATE(J155,MATCH(K155,{"Jan","Feb","Mar","Apr","May","Jun","Jul","Aug","Sep","Oct","Nov","Dec"},0),D155))</f>
        <v>38239</v>
      </c>
      <c r="P155" s="26">
        <f t="shared" si="2"/>
        <v>18</v>
      </c>
    </row>
    <row r="156" spans="1:16" x14ac:dyDescent="0.3">
      <c r="A156" s="8" t="s">
        <v>180</v>
      </c>
      <c r="B156" s="8">
        <v>2003</v>
      </c>
      <c r="C156" s="8" t="s">
        <v>15</v>
      </c>
      <c r="D156" s="8">
        <v>21</v>
      </c>
      <c r="E156" s="8">
        <v>0</v>
      </c>
      <c r="F156" s="25">
        <v>1727.79</v>
      </c>
      <c r="G156" s="8" t="s">
        <v>12</v>
      </c>
      <c r="H156" s="8" t="s">
        <v>12</v>
      </c>
      <c r="I156" s="8" t="s">
        <v>42</v>
      </c>
      <c r="J156" s="26">
        <v>2003</v>
      </c>
      <c r="K156" s="26" t="s">
        <v>15</v>
      </c>
      <c r="L156" s="26" t="s">
        <v>12</v>
      </c>
      <c r="M156" s="26" t="s">
        <v>12</v>
      </c>
      <c r="N156" s="26" t="s">
        <v>42</v>
      </c>
      <c r="O156" s="27">
        <f>IF(A156="?","",DATE(J156,MATCH(K156,{"Jan","Feb","Mar","Apr","May","Jun","Jul","Aug","Sep","Oct","Nov","Dec"},0),D156))</f>
        <v>37946</v>
      </c>
      <c r="P156" s="26">
        <f t="shared" si="2"/>
        <v>19</v>
      </c>
    </row>
    <row r="157" spans="1:16" x14ac:dyDescent="0.3">
      <c r="A157" s="8" t="s">
        <v>181</v>
      </c>
      <c r="B157" s="8">
        <v>2003</v>
      </c>
      <c r="C157" s="8" t="s">
        <v>20</v>
      </c>
      <c r="D157" s="8">
        <v>1</v>
      </c>
      <c r="E157" s="8">
        <v>0</v>
      </c>
      <c r="F157" s="25">
        <v>1728.9</v>
      </c>
      <c r="G157" s="8" t="s">
        <v>12</v>
      </c>
      <c r="H157" s="8" t="s">
        <v>11</v>
      </c>
      <c r="I157" s="8" t="s">
        <v>42</v>
      </c>
      <c r="J157" s="26">
        <v>2003</v>
      </c>
      <c r="K157" s="26" t="s">
        <v>20</v>
      </c>
      <c r="L157" s="26" t="s">
        <v>12</v>
      </c>
      <c r="M157" s="26" t="s">
        <v>11</v>
      </c>
      <c r="N157" s="26" t="s">
        <v>42</v>
      </c>
      <c r="O157" s="27">
        <f>IF(A157="?","",DATE(J157,MATCH(K157,{"Jan","Feb","Mar","Apr","May","Jun","Jul","Aug","Sep","Oct","Nov","Dec"},0),D157))</f>
        <v>37865</v>
      </c>
      <c r="P157" s="26">
        <f t="shared" si="2"/>
        <v>19</v>
      </c>
    </row>
    <row r="158" spans="1:16" x14ac:dyDescent="0.3">
      <c r="A158" s="8" t="s">
        <v>182</v>
      </c>
      <c r="B158" s="8">
        <v>2003</v>
      </c>
      <c r="C158" s="8" t="s">
        <v>15</v>
      </c>
      <c r="D158" s="8">
        <v>9</v>
      </c>
      <c r="E158" s="8">
        <v>0</v>
      </c>
      <c r="F158" s="25">
        <v>1731.68</v>
      </c>
      <c r="G158" s="8" t="s">
        <v>12</v>
      </c>
      <c r="H158" s="8" t="s">
        <v>11</v>
      </c>
      <c r="I158" s="8" t="s">
        <v>42</v>
      </c>
      <c r="J158" s="26">
        <v>2003</v>
      </c>
      <c r="K158" s="26" t="s">
        <v>15</v>
      </c>
      <c r="L158" s="26" t="s">
        <v>12</v>
      </c>
      <c r="M158" s="26" t="s">
        <v>11</v>
      </c>
      <c r="N158" s="26" t="s">
        <v>42</v>
      </c>
      <c r="O158" s="27">
        <f>IF(A158="?","",DATE(J158,MATCH(K158,{"Jan","Feb","Mar","Apr","May","Jun","Jul","Aug","Sep","Oct","Nov","Dec"},0),D158))</f>
        <v>37934</v>
      </c>
      <c r="P158" s="26">
        <f t="shared" si="2"/>
        <v>19</v>
      </c>
    </row>
    <row r="159" spans="1:16" x14ac:dyDescent="0.3">
      <c r="A159" s="8" t="s">
        <v>183</v>
      </c>
      <c r="B159" s="8">
        <v>2003</v>
      </c>
      <c r="C159" s="8" t="s">
        <v>15</v>
      </c>
      <c r="D159" s="8">
        <v>14</v>
      </c>
      <c r="E159" s="8">
        <v>0</v>
      </c>
      <c r="F159" s="25">
        <v>1737.38</v>
      </c>
      <c r="G159" s="8" t="s">
        <v>12</v>
      </c>
      <c r="H159" s="8" t="s">
        <v>11</v>
      </c>
      <c r="I159" s="8" t="s">
        <v>42</v>
      </c>
      <c r="J159" s="26">
        <v>2003</v>
      </c>
      <c r="K159" s="26" t="s">
        <v>15</v>
      </c>
      <c r="L159" s="26" t="s">
        <v>12</v>
      </c>
      <c r="M159" s="26" t="s">
        <v>11</v>
      </c>
      <c r="N159" s="26" t="s">
        <v>42</v>
      </c>
      <c r="O159" s="27">
        <f>IF(A159="?","",DATE(J159,MATCH(K159,{"Jan","Feb","Mar","Apr","May","Jun","Jul","Aug","Sep","Oct","Nov","Dec"},0),D159))</f>
        <v>37939</v>
      </c>
      <c r="P159" s="26">
        <f t="shared" si="2"/>
        <v>19</v>
      </c>
    </row>
    <row r="160" spans="1:16" x14ac:dyDescent="0.3">
      <c r="A160" s="8" t="s">
        <v>184</v>
      </c>
      <c r="B160" s="8">
        <v>2003</v>
      </c>
      <c r="C160" s="8" t="s">
        <v>10</v>
      </c>
      <c r="D160" s="8">
        <v>25</v>
      </c>
      <c r="E160" s="8">
        <v>0</v>
      </c>
      <c r="F160" s="25">
        <v>1743.21</v>
      </c>
      <c r="G160" s="8" t="s">
        <v>12</v>
      </c>
      <c r="H160" s="8" t="s">
        <v>16</v>
      </c>
      <c r="I160" s="8" t="s">
        <v>42</v>
      </c>
      <c r="J160" s="26">
        <v>2003</v>
      </c>
      <c r="K160" s="26" t="s">
        <v>10</v>
      </c>
      <c r="L160" s="26" t="s">
        <v>12</v>
      </c>
      <c r="M160" s="26" t="s">
        <v>16</v>
      </c>
      <c r="N160" s="26" t="s">
        <v>42</v>
      </c>
      <c r="O160" s="27">
        <f>IF(A160="?","",DATE(J160,MATCH(K160,{"Jan","Feb","Mar","Apr","May","Jun","Jul","Aug","Sep","Oct","Nov","Dec"},0),D160))</f>
        <v>37827</v>
      </c>
      <c r="P160" s="26">
        <f t="shared" si="2"/>
        <v>19</v>
      </c>
    </row>
    <row r="161" spans="1:16" x14ac:dyDescent="0.3">
      <c r="A161" s="8" t="s">
        <v>185</v>
      </c>
      <c r="B161" s="8">
        <v>2003</v>
      </c>
      <c r="C161" s="8" t="s">
        <v>10</v>
      </c>
      <c r="D161" s="8">
        <v>28</v>
      </c>
      <c r="E161" s="8">
        <v>0</v>
      </c>
      <c r="F161" s="25">
        <v>1744.47</v>
      </c>
      <c r="G161" s="8" t="s">
        <v>12</v>
      </c>
      <c r="H161" s="8" t="s">
        <v>16</v>
      </c>
      <c r="I161" s="8" t="s">
        <v>42</v>
      </c>
      <c r="J161" s="26">
        <v>2003</v>
      </c>
      <c r="K161" s="26" t="s">
        <v>10</v>
      </c>
      <c r="L161" s="26" t="s">
        <v>12</v>
      </c>
      <c r="M161" s="26" t="s">
        <v>16</v>
      </c>
      <c r="N161" s="26" t="s">
        <v>42</v>
      </c>
      <c r="O161" s="27">
        <f>IF(A161="?","",DATE(J161,MATCH(K161,{"Jan","Feb","Mar","Apr","May","Jun","Jul","Aug","Sep","Oct","Nov","Dec"},0),D161))</f>
        <v>37830</v>
      </c>
      <c r="P161" s="26">
        <f t="shared" si="2"/>
        <v>19</v>
      </c>
    </row>
    <row r="162" spans="1:16" x14ac:dyDescent="0.3">
      <c r="A162" s="8" t="s">
        <v>186</v>
      </c>
      <c r="B162" s="8">
        <v>2003</v>
      </c>
      <c r="C162" s="8" t="s">
        <v>20</v>
      </c>
      <c r="D162" s="8">
        <v>26</v>
      </c>
      <c r="E162" s="8">
        <v>0</v>
      </c>
      <c r="F162" s="25">
        <v>1748.77</v>
      </c>
      <c r="G162" s="8" t="s">
        <v>12</v>
      </c>
      <c r="H162" s="8" t="s">
        <v>16</v>
      </c>
      <c r="I162" s="8" t="s">
        <v>42</v>
      </c>
      <c r="J162" s="26">
        <v>2003</v>
      </c>
      <c r="K162" s="26" t="s">
        <v>20</v>
      </c>
      <c r="L162" s="26" t="s">
        <v>12</v>
      </c>
      <c r="M162" s="26" t="s">
        <v>16</v>
      </c>
      <c r="N162" s="26" t="s">
        <v>42</v>
      </c>
      <c r="O162" s="27">
        <f>IF(A162="?","",DATE(J162,MATCH(K162,{"Jan","Feb","Mar","Apr","May","Jun","Jul","Aug","Sep","Oct","Nov","Dec"},0),D162))</f>
        <v>37890</v>
      </c>
      <c r="P162" s="26">
        <f t="shared" si="2"/>
        <v>19</v>
      </c>
    </row>
    <row r="163" spans="1:16" x14ac:dyDescent="0.3">
      <c r="A163" s="8" t="s">
        <v>187</v>
      </c>
      <c r="B163" s="8">
        <v>1998</v>
      </c>
      <c r="C163" s="8" t="s">
        <v>37</v>
      </c>
      <c r="D163" s="8">
        <v>7</v>
      </c>
      <c r="E163" s="8">
        <v>0</v>
      </c>
      <c r="F163" s="25">
        <v>1756.6</v>
      </c>
      <c r="G163" s="8" t="s">
        <v>12</v>
      </c>
      <c r="H163" s="8" t="s">
        <v>12</v>
      </c>
      <c r="I163" s="8" t="s">
        <v>13</v>
      </c>
      <c r="J163" s="26">
        <v>1998</v>
      </c>
      <c r="K163" s="26" t="s">
        <v>37</v>
      </c>
      <c r="L163" s="26" t="s">
        <v>12</v>
      </c>
      <c r="M163" s="26" t="s">
        <v>12</v>
      </c>
      <c r="N163" s="26" t="s">
        <v>13</v>
      </c>
      <c r="O163" s="27">
        <f>IF(A163="?","",DATE(J163,MATCH(K163,{"Jan","Feb","Mar","Apr","May","Jun","Jul","Aug","Sep","Oct","Nov","Dec"},0),D163))</f>
        <v>36075</v>
      </c>
      <c r="P163" s="26">
        <f t="shared" si="2"/>
        <v>24</v>
      </c>
    </row>
    <row r="164" spans="1:16" x14ac:dyDescent="0.3">
      <c r="A164" s="8" t="s">
        <v>188</v>
      </c>
      <c r="B164" s="8">
        <v>2003</v>
      </c>
      <c r="C164" s="8" t="s">
        <v>15</v>
      </c>
      <c r="D164" s="8">
        <v>19</v>
      </c>
      <c r="E164" s="8">
        <v>0</v>
      </c>
      <c r="F164" s="25">
        <v>1759.34</v>
      </c>
      <c r="G164" s="8" t="s">
        <v>12</v>
      </c>
      <c r="H164" s="8" t="s">
        <v>16</v>
      </c>
      <c r="I164" s="8" t="s">
        <v>42</v>
      </c>
      <c r="J164" s="26">
        <v>2003</v>
      </c>
      <c r="K164" s="26" t="s">
        <v>15</v>
      </c>
      <c r="L164" s="26" t="s">
        <v>12</v>
      </c>
      <c r="M164" s="26" t="s">
        <v>16</v>
      </c>
      <c r="N164" s="26" t="s">
        <v>42</v>
      </c>
      <c r="O164" s="27">
        <f>IF(A164="?","",DATE(J164,MATCH(K164,{"Jan","Feb","Mar","Apr","May","Jun","Jul","Aug","Sep","Oct","Nov","Dec"},0),D164))</f>
        <v>37944</v>
      </c>
      <c r="P164" s="26">
        <f t="shared" si="2"/>
        <v>19</v>
      </c>
    </row>
    <row r="165" spans="1:16" x14ac:dyDescent="0.3">
      <c r="A165" s="8" t="s">
        <v>189</v>
      </c>
      <c r="B165" s="8">
        <v>2002</v>
      </c>
      <c r="C165" s="8" t="s">
        <v>30</v>
      </c>
      <c r="D165" s="8">
        <v>13</v>
      </c>
      <c r="E165" s="8">
        <v>0</v>
      </c>
      <c r="F165" s="25">
        <v>1769.53</v>
      </c>
      <c r="G165" s="8" t="s">
        <v>12</v>
      </c>
      <c r="H165" s="8" t="s">
        <v>12</v>
      </c>
      <c r="I165" s="8" t="s">
        <v>23</v>
      </c>
      <c r="J165" s="26">
        <v>2002</v>
      </c>
      <c r="K165" s="26" t="s">
        <v>30</v>
      </c>
      <c r="L165" s="26" t="s">
        <v>12</v>
      </c>
      <c r="M165" s="26" t="s">
        <v>12</v>
      </c>
      <c r="N165" s="26" t="s">
        <v>23</v>
      </c>
      <c r="O165" s="27">
        <f>IF(A165="?","",DATE(J165,MATCH(K165,{"Jan","Feb","Mar","Apr","May","Jun","Jul","Aug","Sep","Oct","Nov","Dec"},0),D165))</f>
        <v>37603</v>
      </c>
      <c r="P165" s="26">
        <f t="shared" si="2"/>
        <v>20</v>
      </c>
    </row>
    <row r="166" spans="1:16" x14ac:dyDescent="0.3">
      <c r="A166" s="8" t="s">
        <v>190</v>
      </c>
      <c r="B166" s="8">
        <v>1999</v>
      </c>
      <c r="C166" s="8" t="s">
        <v>20</v>
      </c>
      <c r="D166" s="8">
        <v>25</v>
      </c>
      <c r="E166" s="8">
        <v>0</v>
      </c>
      <c r="F166" s="25">
        <v>1815.88</v>
      </c>
      <c r="G166" s="8" t="s">
        <v>12</v>
      </c>
      <c r="H166" s="8" t="s">
        <v>12</v>
      </c>
      <c r="I166" s="8" t="s">
        <v>13</v>
      </c>
      <c r="J166" s="26">
        <v>1999</v>
      </c>
      <c r="K166" s="26" t="s">
        <v>20</v>
      </c>
      <c r="L166" s="26" t="s">
        <v>12</v>
      </c>
      <c r="M166" s="26" t="s">
        <v>12</v>
      </c>
      <c r="N166" s="26" t="s">
        <v>13</v>
      </c>
      <c r="O166" s="27">
        <f>IF(A166="?","",DATE(J166,MATCH(K166,{"Jan","Feb","Mar","Apr","May","Jun","Jul","Aug","Sep","Oct","Nov","Dec"},0),D166))</f>
        <v>36428</v>
      </c>
      <c r="P166" s="26">
        <f t="shared" si="2"/>
        <v>23</v>
      </c>
    </row>
    <row r="167" spans="1:16" x14ac:dyDescent="0.3">
      <c r="A167" s="8" t="s">
        <v>191</v>
      </c>
      <c r="B167" s="8">
        <v>2004</v>
      </c>
      <c r="C167" s="8" t="s">
        <v>35</v>
      </c>
      <c r="D167" s="8">
        <v>19</v>
      </c>
      <c r="E167" s="8">
        <v>0</v>
      </c>
      <c r="F167" s="25">
        <v>1822.54</v>
      </c>
      <c r="G167" s="8" t="s">
        <v>12</v>
      </c>
      <c r="H167" s="8" t="s">
        <v>16</v>
      </c>
      <c r="I167" s="8" t="s">
        <v>23</v>
      </c>
      <c r="J167" s="26">
        <v>2004</v>
      </c>
      <c r="K167" s="26" t="s">
        <v>35</v>
      </c>
      <c r="L167" s="26" t="s">
        <v>12</v>
      </c>
      <c r="M167" s="26" t="s">
        <v>16</v>
      </c>
      <c r="N167" s="26" t="s">
        <v>23</v>
      </c>
      <c r="O167" s="27">
        <f>IF(A167="?","",DATE(J167,MATCH(K167,{"Jan","Feb","Mar","Apr","May","Jun","Jul","Aug","Sep","Oct","Nov","Dec"},0),D167))</f>
        <v>38218</v>
      </c>
      <c r="P167" s="26">
        <f t="shared" si="2"/>
        <v>18</v>
      </c>
    </row>
    <row r="168" spans="1:16" x14ac:dyDescent="0.3">
      <c r="A168" s="8" t="s">
        <v>192</v>
      </c>
      <c r="B168" s="8">
        <v>1999</v>
      </c>
      <c r="C168" s="8" t="s">
        <v>15</v>
      </c>
      <c r="D168" s="8">
        <v>17</v>
      </c>
      <c r="E168" s="8">
        <v>0</v>
      </c>
      <c r="F168" s="25">
        <v>1824.29</v>
      </c>
      <c r="G168" s="8" t="s">
        <v>12</v>
      </c>
      <c r="H168" s="8" t="s">
        <v>12</v>
      </c>
      <c r="I168" s="8" t="s">
        <v>13</v>
      </c>
      <c r="J168" s="26">
        <v>1999</v>
      </c>
      <c r="K168" s="26" t="s">
        <v>15</v>
      </c>
      <c r="L168" s="26" t="s">
        <v>12</v>
      </c>
      <c r="M168" s="26" t="s">
        <v>12</v>
      </c>
      <c r="N168" s="26" t="s">
        <v>13</v>
      </c>
      <c r="O168" s="27">
        <f>IF(A168="?","",DATE(J168,MATCH(K168,{"Jan","Feb","Mar","Apr","May","Jun","Jul","Aug","Sep","Oct","Nov","Dec"},0),D168))</f>
        <v>36481</v>
      </c>
      <c r="P168" s="26">
        <f t="shared" si="2"/>
        <v>23</v>
      </c>
    </row>
    <row r="169" spans="1:16" x14ac:dyDescent="0.3">
      <c r="A169" s="8" t="s">
        <v>193</v>
      </c>
      <c r="B169" s="8">
        <v>1999</v>
      </c>
      <c r="C169" s="8" t="s">
        <v>37</v>
      </c>
      <c r="D169" s="8">
        <v>1</v>
      </c>
      <c r="E169" s="8">
        <v>0</v>
      </c>
      <c r="F169" s="25">
        <v>1826.84</v>
      </c>
      <c r="G169" s="8" t="s">
        <v>12</v>
      </c>
      <c r="H169" s="8" t="s">
        <v>11</v>
      </c>
      <c r="I169" s="8" t="s">
        <v>42</v>
      </c>
      <c r="J169" s="26">
        <v>1999</v>
      </c>
      <c r="K169" s="26" t="s">
        <v>37</v>
      </c>
      <c r="L169" s="26" t="s">
        <v>12</v>
      </c>
      <c r="M169" s="26" t="s">
        <v>11</v>
      </c>
      <c r="N169" s="26" t="s">
        <v>42</v>
      </c>
      <c r="O169" s="27">
        <f>IF(A169="?","",DATE(J169,MATCH(K169,{"Jan","Feb","Mar","Apr","May","Jun","Jul","Aug","Sep","Oct","Nov","Dec"},0),D169))</f>
        <v>36434</v>
      </c>
      <c r="P169" s="26">
        <f t="shared" si="2"/>
        <v>23</v>
      </c>
    </row>
    <row r="170" spans="1:16" x14ac:dyDescent="0.3">
      <c r="A170" s="8" t="s">
        <v>194</v>
      </c>
      <c r="B170" s="8">
        <v>2003</v>
      </c>
      <c r="C170" s="8" t="s">
        <v>35</v>
      </c>
      <c r="D170" s="8">
        <v>11</v>
      </c>
      <c r="E170" s="8">
        <v>1</v>
      </c>
      <c r="F170" s="25">
        <v>1832.09</v>
      </c>
      <c r="G170" s="8" t="s">
        <v>12</v>
      </c>
      <c r="H170" s="8" t="s">
        <v>12</v>
      </c>
      <c r="I170" s="8" t="s">
        <v>42</v>
      </c>
      <c r="J170" s="26">
        <v>2003</v>
      </c>
      <c r="K170" s="26" t="s">
        <v>35</v>
      </c>
      <c r="L170" s="26" t="s">
        <v>12</v>
      </c>
      <c r="M170" s="26" t="s">
        <v>12</v>
      </c>
      <c r="N170" s="26" t="s">
        <v>42</v>
      </c>
      <c r="O170" s="27">
        <f>IF(A170="?","",DATE(J170,MATCH(K170,{"Jan","Feb","Mar","Apr","May","Jun","Jul","Aug","Sep","Oct","Nov","Dec"},0),D170))</f>
        <v>37844</v>
      </c>
      <c r="P170" s="26">
        <f t="shared" si="2"/>
        <v>19</v>
      </c>
    </row>
    <row r="171" spans="1:16" x14ac:dyDescent="0.3">
      <c r="A171" s="8" t="s">
        <v>195</v>
      </c>
      <c r="B171" s="8">
        <v>2003</v>
      </c>
      <c r="C171" s="8" t="s">
        <v>35</v>
      </c>
      <c r="D171" s="8">
        <v>4</v>
      </c>
      <c r="E171" s="8">
        <v>1</v>
      </c>
      <c r="F171" s="25">
        <v>1837.24</v>
      </c>
      <c r="G171" s="8" t="s">
        <v>12</v>
      </c>
      <c r="H171" s="8" t="s">
        <v>11</v>
      </c>
      <c r="I171" s="8" t="s">
        <v>42</v>
      </c>
      <c r="J171" s="26">
        <v>2003</v>
      </c>
      <c r="K171" s="26" t="s">
        <v>35</v>
      </c>
      <c r="L171" s="26" t="s">
        <v>12</v>
      </c>
      <c r="M171" s="26" t="s">
        <v>11</v>
      </c>
      <c r="N171" s="26" t="s">
        <v>42</v>
      </c>
      <c r="O171" s="27">
        <f>IF(A171="?","",DATE(J171,MATCH(K171,{"Jan","Feb","Mar","Apr","May","Jun","Jul","Aug","Sep","Oct","Nov","Dec"},0),D171))</f>
        <v>37837</v>
      </c>
      <c r="P171" s="26">
        <f t="shared" si="2"/>
        <v>19</v>
      </c>
    </row>
    <row r="172" spans="1:16" x14ac:dyDescent="0.3">
      <c r="A172" s="8" t="s">
        <v>196</v>
      </c>
      <c r="B172" s="8">
        <v>1999</v>
      </c>
      <c r="C172" s="8" t="s">
        <v>30</v>
      </c>
      <c r="D172" s="8">
        <v>12</v>
      </c>
      <c r="E172" s="8">
        <v>0</v>
      </c>
      <c r="F172" s="25">
        <v>1837.28</v>
      </c>
      <c r="G172" s="8" t="s">
        <v>12</v>
      </c>
      <c r="H172" s="8" t="s">
        <v>11</v>
      </c>
      <c r="I172" s="8" t="s">
        <v>13</v>
      </c>
      <c r="J172" s="26">
        <v>1999</v>
      </c>
      <c r="K172" s="26" t="s">
        <v>30</v>
      </c>
      <c r="L172" s="26" t="s">
        <v>12</v>
      </c>
      <c r="M172" s="26" t="s">
        <v>11</v>
      </c>
      <c r="N172" s="26" t="s">
        <v>13</v>
      </c>
      <c r="O172" s="27">
        <f>IF(A172="?","",DATE(J172,MATCH(K172,{"Jan","Feb","Mar","Apr","May","Jun","Jul","Aug","Sep","Oct","Nov","Dec"},0),D172))</f>
        <v>36506</v>
      </c>
      <c r="P172" s="26">
        <f t="shared" si="2"/>
        <v>23</v>
      </c>
    </row>
    <row r="173" spans="1:16" x14ac:dyDescent="0.3">
      <c r="A173" s="8" t="s">
        <v>197</v>
      </c>
      <c r="B173" s="8">
        <v>2003</v>
      </c>
      <c r="C173" s="8" t="s">
        <v>10</v>
      </c>
      <c r="D173" s="8">
        <v>20</v>
      </c>
      <c r="E173" s="8">
        <v>1</v>
      </c>
      <c r="F173" s="25">
        <v>1842.52</v>
      </c>
      <c r="G173" s="8" t="s">
        <v>12</v>
      </c>
      <c r="H173" s="8" t="s">
        <v>11</v>
      </c>
      <c r="I173" s="8" t="s">
        <v>42</v>
      </c>
      <c r="J173" s="26">
        <v>2003</v>
      </c>
      <c r="K173" s="26" t="s">
        <v>10</v>
      </c>
      <c r="L173" s="26" t="s">
        <v>12</v>
      </c>
      <c r="M173" s="26" t="s">
        <v>11</v>
      </c>
      <c r="N173" s="26" t="s">
        <v>42</v>
      </c>
      <c r="O173" s="27">
        <f>IF(A173="?","",DATE(J173,MATCH(K173,{"Jan","Feb","Mar","Apr","May","Jun","Jul","Aug","Sep","Oct","Nov","Dec"},0),D173))</f>
        <v>37822</v>
      </c>
      <c r="P173" s="26">
        <f t="shared" si="2"/>
        <v>19</v>
      </c>
    </row>
    <row r="174" spans="1:16" x14ac:dyDescent="0.3">
      <c r="A174" s="8" t="s">
        <v>198</v>
      </c>
      <c r="B174" s="8">
        <v>1994</v>
      </c>
      <c r="C174" s="8" t="s">
        <v>30</v>
      </c>
      <c r="D174" s="8">
        <v>6</v>
      </c>
      <c r="E174" s="8">
        <v>0</v>
      </c>
      <c r="F174" s="25">
        <v>1850.55</v>
      </c>
      <c r="G174" s="8" t="s">
        <v>12</v>
      </c>
      <c r="H174" s="8" t="s">
        <v>11</v>
      </c>
      <c r="I174" s="8" t="s">
        <v>23</v>
      </c>
      <c r="J174" s="26">
        <v>1994</v>
      </c>
      <c r="K174" s="26" t="s">
        <v>30</v>
      </c>
      <c r="L174" s="26" t="s">
        <v>12</v>
      </c>
      <c r="M174" s="26" t="s">
        <v>11</v>
      </c>
      <c r="N174" s="26" t="s">
        <v>23</v>
      </c>
      <c r="O174" s="27">
        <f>IF(A174="?","",DATE(J174,MATCH(K174,{"Jan","Feb","Mar","Apr","May","Jun","Jul","Aug","Sep","Oct","Nov","Dec"},0),D174))</f>
        <v>34674</v>
      </c>
      <c r="P174" s="26">
        <f t="shared" si="2"/>
        <v>28</v>
      </c>
    </row>
    <row r="175" spans="1:16" x14ac:dyDescent="0.3">
      <c r="A175" s="8" t="s">
        <v>199</v>
      </c>
      <c r="B175" s="8">
        <v>2004</v>
      </c>
      <c r="C175" s="8" t="s">
        <v>30</v>
      </c>
      <c r="D175" s="8">
        <v>27</v>
      </c>
      <c r="E175" s="8">
        <v>0</v>
      </c>
      <c r="F175" s="25">
        <v>1863.45</v>
      </c>
      <c r="G175" s="8" t="s">
        <v>12</v>
      </c>
      <c r="H175" s="8" t="s">
        <v>16</v>
      </c>
      <c r="I175" s="8" t="s">
        <v>200</v>
      </c>
      <c r="J175" s="26">
        <v>2004</v>
      </c>
      <c r="K175" s="26" t="s">
        <v>30</v>
      </c>
      <c r="L175" s="26" t="s">
        <v>12</v>
      </c>
      <c r="M175" s="26" t="s">
        <v>16</v>
      </c>
      <c r="N175" s="26" t="s">
        <v>200</v>
      </c>
      <c r="O175" s="27">
        <f>IF(A175="?","",DATE(J175,MATCH(K175,{"Jan","Feb","Mar","Apr","May","Jun","Jul","Aug","Sep","Oct","Nov","Dec"},0),D175))</f>
        <v>38348</v>
      </c>
      <c r="P175" s="26">
        <f t="shared" si="2"/>
        <v>18</v>
      </c>
    </row>
    <row r="176" spans="1:16" x14ac:dyDescent="0.3">
      <c r="A176" s="8" t="s">
        <v>201</v>
      </c>
      <c r="B176" s="8">
        <v>1996</v>
      </c>
      <c r="C176" s="8" t="s">
        <v>10</v>
      </c>
      <c r="D176" s="8">
        <v>2</v>
      </c>
      <c r="E176" s="8">
        <v>0</v>
      </c>
      <c r="F176" s="25">
        <v>1865.98</v>
      </c>
      <c r="G176" s="8" t="s">
        <v>12</v>
      </c>
      <c r="H176" s="8" t="s">
        <v>12</v>
      </c>
      <c r="I176" s="8" t="s">
        <v>23</v>
      </c>
      <c r="J176" s="26">
        <v>1996</v>
      </c>
      <c r="K176" s="26" t="s">
        <v>10</v>
      </c>
      <c r="L176" s="26" t="s">
        <v>12</v>
      </c>
      <c r="M176" s="26" t="s">
        <v>12</v>
      </c>
      <c r="N176" s="26" t="s">
        <v>23</v>
      </c>
      <c r="O176" s="27">
        <f>IF(A176="?","",DATE(J176,MATCH(K176,{"Jan","Feb","Mar","Apr","May","Jun","Jul","Aug","Sep","Oct","Nov","Dec"},0),D176))</f>
        <v>35248</v>
      </c>
      <c r="P176" s="26">
        <f t="shared" si="2"/>
        <v>26</v>
      </c>
    </row>
    <row r="177" spans="1:16" x14ac:dyDescent="0.3">
      <c r="A177" s="8" t="s">
        <v>202</v>
      </c>
      <c r="B177" s="8">
        <v>2002</v>
      </c>
      <c r="C177" s="8" t="s">
        <v>20</v>
      </c>
      <c r="D177" s="8">
        <v>22</v>
      </c>
      <c r="E177" s="8">
        <v>0</v>
      </c>
      <c r="F177" s="25">
        <v>1875.34</v>
      </c>
      <c r="G177" s="8" t="s">
        <v>12</v>
      </c>
      <c r="H177" s="8" t="s">
        <v>11</v>
      </c>
      <c r="I177" s="8" t="s">
        <v>42</v>
      </c>
      <c r="J177" s="26">
        <v>2002</v>
      </c>
      <c r="K177" s="26" t="s">
        <v>20</v>
      </c>
      <c r="L177" s="26" t="s">
        <v>12</v>
      </c>
      <c r="M177" s="26" t="s">
        <v>11</v>
      </c>
      <c r="N177" s="26" t="s">
        <v>42</v>
      </c>
      <c r="O177" s="27">
        <f>IF(A177="?","",DATE(J177,MATCH(K177,{"Jan","Feb","Mar","Apr","May","Jun","Jul","Aug","Sep","Oct","Nov","Dec"},0),D177))</f>
        <v>37521</v>
      </c>
      <c r="P177" s="26">
        <f t="shared" si="2"/>
        <v>20</v>
      </c>
    </row>
    <row r="178" spans="1:16" x14ac:dyDescent="0.3">
      <c r="A178" s="8" t="s">
        <v>203</v>
      </c>
      <c r="B178" s="8">
        <v>2002</v>
      </c>
      <c r="C178" s="8" t="s">
        <v>37</v>
      </c>
      <c r="D178" s="8">
        <v>29</v>
      </c>
      <c r="E178" s="8">
        <v>0</v>
      </c>
      <c r="F178" s="25">
        <v>1877.93</v>
      </c>
      <c r="G178" s="8" t="s">
        <v>12</v>
      </c>
      <c r="H178" s="8" t="s">
        <v>16</v>
      </c>
      <c r="I178" s="8" t="s">
        <v>13</v>
      </c>
      <c r="J178" s="26">
        <v>2002</v>
      </c>
      <c r="K178" s="26" t="s">
        <v>37</v>
      </c>
      <c r="L178" s="26" t="s">
        <v>12</v>
      </c>
      <c r="M178" s="26" t="s">
        <v>16</v>
      </c>
      <c r="N178" s="26" t="s">
        <v>13</v>
      </c>
      <c r="O178" s="27">
        <f>IF(A178="?","",DATE(J178,MATCH(K178,{"Jan","Feb","Mar","Apr","May","Jun","Jul","Aug","Sep","Oct","Nov","Dec"},0),D178))</f>
        <v>37558</v>
      </c>
      <c r="P178" s="26">
        <f t="shared" si="2"/>
        <v>20</v>
      </c>
    </row>
    <row r="179" spans="1:16" x14ac:dyDescent="0.3">
      <c r="A179" s="8" t="s">
        <v>204</v>
      </c>
      <c r="B179" s="8">
        <v>2002</v>
      </c>
      <c r="C179" s="8" t="s">
        <v>35</v>
      </c>
      <c r="D179" s="8">
        <v>29</v>
      </c>
      <c r="E179" s="8">
        <v>0</v>
      </c>
      <c r="F179" s="25">
        <v>1880.07</v>
      </c>
      <c r="G179" s="8" t="s">
        <v>12</v>
      </c>
      <c r="H179" s="8" t="s">
        <v>11</v>
      </c>
      <c r="I179" s="8" t="s">
        <v>13</v>
      </c>
      <c r="J179" s="26">
        <v>2002</v>
      </c>
      <c r="K179" s="26" t="s">
        <v>35</v>
      </c>
      <c r="L179" s="26" t="s">
        <v>12</v>
      </c>
      <c r="M179" s="26" t="s">
        <v>11</v>
      </c>
      <c r="N179" s="26" t="s">
        <v>13</v>
      </c>
      <c r="O179" s="27">
        <f>IF(A179="?","",DATE(J179,MATCH(K179,{"Jan","Feb","Mar","Apr","May","Jun","Jul","Aug","Sep","Oct","Nov","Dec"},0),D179))</f>
        <v>37497</v>
      </c>
      <c r="P179" s="26">
        <f t="shared" si="2"/>
        <v>20</v>
      </c>
    </row>
    <row r="180" spans="1:16" x14ac:dyDescent="0.3">
      <c r="A180" s="8" t="s">
        <v>205</v>
      </c>
      <c r="B180" s="8">
        <v>2002</v>
      </c>
      <c r="C180" s="8" t="s">
        <v>35</v>
      </c>
      <c r="D180" s="8">
        <v>21</v>
      </c>
      <c r="E180" s="8">
        <v>0</v>
      </c>
      <c r="F180" s="25">
        <v>1880.49</v>
      </c>
      <c r="G180" s="8" t="s">
        <v>12</v>
      </c>
      <c r="H180" s="8" t="s">
        <v>16</v>
      </c>
      <c r="I180" s="8" t="s">
        <v>42</v>
      </c>
      <c r="J180" s="26">
        <v>2002</v>
      </c>
      <c r="K180" s="26" t="s">
        <v>35</v>
      </c>
      <c r="L180" s="26" t="s">
        <v>12</v>
      </c>
      <c r="M180" s="26" t="s">
        <v>16</v>
      </c>
      <c r="N180" s="26" t="s">
        <v>42</v>
      </c>
      <c r="O180" s="27">
        <f>IF(A180="?","",DATE(J180,MATCH(K180,{"Jan","Feb","Mar","Apr","May","Jun","Jul","Aug","Sep","Oct","Nov","Dec"},0),D180))</f>
        <v>37489</v>
      </c>
      <c r="P180" s="26">
        <f t="shared" si="2"/>
        <v>20</v>
      </c>
    </row>
    <row r="181" spans="1:16" x14ac:dyDescent="0.3">
      <c r="A181" s="8" t="s">
        <v>206</v>
      </c>
      <c r="B181" s="8">
        <v>2001</v>
      </c>
      <c r="C181" s="8" t="s">
        <v>35</v>
      </c>
      <c r="D181" s="8">
        <v>10</v>
      </c>
      <c r="E181" s="8">
        <v>0</v>
      </c>
      <c r="F181" s="25">
        <v>1906.36</v>
      </c>
      <c r="G181" s="8" t="s">
        <v>12</v>
      </c>
      <c r="H181" s="8" t="s">
        <v>16</v>
      </c>
      <c r="I181" s="8" t="s">
        <v>23</v>
      </c>
      <c r="J181" s="26">
        <v>2001</v>
      </c>
      <c r="K181" s="26" t="s">
        <v>35</v>
      </c>
      <c r="L181" s="26" t="s">
        <v>12</v>
      </c>
      <c r="M181" s="26" t="s">
        <v>16</v>
      </c>
      <c r="N181" s="26" t="s">
        <v>23</v>
      </c>
      <c r="O181" s="27">
        <f>IF(A181="?","",DATE(J181,MATCH(K181,{"Jan","Feb","Mar","Apr","May","Jun","Jul","Aug","Sep","Oct","Nov","Dec"},0),D181))</f>
        <v>37113</v>
      </c>
      <c r="P181" s="26">
        <f t="shared" si="2"/>
        <v>21</v>
      </c>
    </row>
    <row r="182" spans="1:16" x14ac:dyDescent="0.3">
      <c r="A182" s="8" t="s">
        <v>207</v>
      </c>
      <c r="B182" s="8">
        <v>1994</v>
      </c>
      <c r="C182" s="8" t="s">
        <v>37</v>
      </c>
      <c r="D182" s="8">
        <v>6</v>
      </c>
      <c r="E182" s="8">
        <v>0</v>
      </c>
      <c r="F182" s="25">
        <v>1908.9</v>
      </c>
      <c r="G182" s="8" t="s">
        <v>12</v>
      </c>
      <c r="H182" s="8" t="s">
        <v>12</v>
      </c>
      <c r="I182" s="8" t="s">
        <v>13</v>
      </c>
      <c r="J182" s="26">
        <v>1994</v>
      </c>
      <c r="K182" s="26" t="s">
        <v>37</v>
      </c>
      <c r="L182" s="26" t="s">
        <v>12</v>
      </c>
      <c r="M182" s="26" t="s">
        <v>12</v>
      </c>
      <c r="N182" s="26" t="s">
        <v>13</v>
      </c>
      <c r="O182" s="27">
        <f>IF(A182="?","",DATE(J182,MATCH(K182,{"Jan","Feb","Mar","Apr","May","Jun","Jul","Aug","Sep","Oct","Nov","Dec"},0),D182))</f>
        <v>34613</v>
      </c>
      <c r="P182" s="26">
        <f t="shared" si="2"/>
        <v>28</v>
      </c>
    </row>
    <row r="183" spans="1:16" x14ac:dyDescent="0.3">
      <c r="A183" s="8" t="s">
        <v>208</v>
      </c>
      <c r="B183" s="8">
        <v>2001</v>
      </c>
      <c r="C183" s="8" t="s">
        <v>35</v>
      </c>
      <c r="D183" s="8">
        <v>3</v>
      </c>
      <c r="E183" s="8">
        <v>0</v>
      </c>
      <c r="F183" s="25">
        <v>1909.53</v>
      </c>
      <c r="G183" s="8" t="s">
        <v>12</v>
      </c>
      <c r="H183" s="8" t="s">
        <v>12</v>
      </c>
      <c r="I183" s="8" t="s">
        <v>23</v>
      </c>
      <c r="J183" s="26">
        <v>2001</v>
      </c>
      <c r="K183" s="26" t="s">
        <v>35</v>
      </c>
      <c r="L183" s="26" t="s">
        <v>12</v>
      </c>
      <c r="M183" s="26" t="s">
        <v>12</v>
      </c>
      <c r="N183" s="26" t="s">
        <v>23</v>
      </c>
      <c r="O183" s="27">
        <f>IF(A183="?","",DATE(J183,MATCH(K183,{"Jan","Feb","Mar","Apr","May","Jun","Jul","Aug","Sep","Oct","Nov","Dec"},0),D183))</f>
        <v>37106</v>
      </c>
      <c r="P183" s="26">
        <f t="shared" si="2"/>
        <v>21</v>
      </c>
    </row>
    <row r="184" spans="1:16" x14ac:dyDescent="0.3">
      <c r="A184" s="8" t="s">
        <v>209</v>
      </c>
      <c r="B184" s="8">
        <v>2001</v>
      </c>
      <c r="C184" s="8" t="s">
        <v>30</v>
      </c>
      <c r="D184" s="8">
        <v>9</v>
      </c>
      <c r="E184" s="8">
        <v>0</v>
      </c>
      <c r="F184" s="25">
        <v>1917.32</v>
      </c>
      <c r="G184" s="8" t="s">
        <v>12</v>
      </c>
      <c r="H184" s="8" t="s">
        <v>11</v>
      </c>
      <c r="I184" s="8" t="s">
        <v>23</v>
      </c>
      <c r="J184" s="26">
        <v>2001</v>
      </c>
      <c r="K184" s="26" t="s">
        <v>30</v>
      </c>
      <c r="L184" s="26" t="s">
        <v>12</v>
      </c>
      <c r="M184" s="26" t="s">
        <v>11</v>
      </c>
      <c r="N184" s="26" t="s">
        <v>23</v>
      </c>
      <c r="O184" s="27">
        <f>IF(A184="?","",DATE(J184,MATCH(K184,{"Jan","Feb","Mar","Apr","May","Jun","Jul","Aug","Sep","Oct","Nov","Dec"},0),D184))</f>
        <v>37234</v>
      </c>
      <c r="P184" s="26">
        <f t="shared" si="2"/>
        <v>21</v>
      </c>
    </row>
    <row r="185" spans="1:16" x14ac:dyDescent="0.3">
      <c r="A185" s="8" t="s">
        <v>210</v>
      </c>
      <c r="B185" s="8">
        <v>2002</v>
      </c>
      <c r="C185" s="8" t="s">
        <v>20</v>
      </c>
      <c r="D185" s="8">
        <v>7</v>
      </c>
      <c r="E185" s="8">
        <v>1</v>
      </c>
      <c r="F185" s="25">
        <v>1964.78</v>
      </c>
      <c r="G185" s="8" t="s">
        <v>12</v>
      </c>
      <c r="H185" s="8" t="s">
        <v>16</v>
      </c>
      <c r="I185" s="8" t="s">
        <v>42</v>
      </c>
      <c r="J185" s="26">
        <v>2002</v>
      </c>
      <c r="K185" s="26" t="s">
        <v>20</v>
      </c>
      <c r="L185" s="26" t="s">
        <v>12</v>
      </c>
      <c r="M185" s="26" t="s">
        <v>16</v>
      </c>
      <c r="N185" s="26" t="s">
        <v>42</v>
      </c>
      <c r="O185" s="27">
        <f>IF(A185="?","",DATE(J185,MATCH(K185,{"Jan","Feb","Mar","Apr","May","Jun","Jul","Aug","Sep","Oct","Nov","Dec"},0),D185))</f>
        <v>37506</v>
      </c>
      <c r="P185" s="26">
        <f t="shared" si="2"/>
        <v>20</v>
      </c>
    </row>
    <row r="186" spans="1:16" x14ac:dyDescent="0.3">
      <c r="A186" s="8" t="s">
        <v>211</v>
      </c>
      <c r="B186" s="8">
        <v>2002</v>
      </c>
      <c r="C186" s="8" t="s">
        <v>10</v>
      </c>
      <c r="D186" s="8">
        <v>29</v>
      </c>
      <c r="E186" s="8">
        <v>0</v>
      </c>
      <c r="F186" s="25">
        <v>1967.02</v>
      </c>
      <c r="G186" s="8" t="s">
        <v>12</v>
      </c>
      <c r="H186" s="8" t="s">
        <v>11</v>
      </c>
      <c r="I186" s="8" t="s">
        <v>168</v>
      </c>
      <c r="J186" s="26">
        <v>2002</v>
      </c>
      <c r="K186" s="26" t="s">
        <v>10</v>
      </c>
      <c r="L186" s="26" t="s">
        <v>12</v>
      </c>
      <c r="M186" s="26" t="s">
        <v>11</v>
      </c>
      <c r="N186" s="26" t="s">
        <v>168</v>
      </c>
      <c r="O186" s="27">
        <f>IF(A186="?","",DATE(J186,MATCH(K186,{"Jan","Feb","Mar","Apr","May","Jun","Jul","Aug","Sep","Oct","Nov","Dec"},0),D186))</f>
        <v>37466</v>
      </c>
      <c r="P186" s="26">
        <f t="shared" si="2"/>
        <v>20</v>
      </c>
    </row>
    <row r="187" spans="1:16" x14ac:dyDescent="0.3">
      <c r="A187" s="8" t="s">
        <v>212</v>
      </c>
      <c r="B187" s="8">
        <v>1998</v>
      </c>
      <c r="C187" s="8" t="s">
        <v>20</v>
      </c>
      <c r="D187" s="8">
        <v>28</v>
      </c>
      <c r="E187" s="8">
        <v>0</v>
      </c>
      <c r="F187" s="25">
        <v>1969.61</v>
      </c>
      <c r="G187" s="8" t="s">
        <v>12</v>
      </c>
      <c r="H187" s="8" t="s">
        <v>12</v>
      </c>
      <c r="I187" s="8" t="s">
        <v>42</v>
      </c>
      <c r="J187" s="26">
        <v>1998</v>
      </c>
      <c r="K187" s="26" t="s">
        <v>20</v>
      </c>
      <c r="L187" s="26" t="s">
        <v>12</v>
      </c>
      <c r="M187" s="26" t="s">
        <v>12</v>
      </c>
      <c r="N187" s="26" t="s">
        <v>42</v>
      </c>
      <c r="O187" s="27">
        <f>IF(A187="?","",DATE(J187,MATCH(K187,{"Jan","Feb","Mar","Apr","May","Jun","Jul","Aug","Sep","Oct","Nov","Dec"},0),D187))</f>
        <v>36066</v>
      </c>
      <c r="P187" s="26">
        <f t="shared" si="2"/>
        <v>24</v>
      </c>
    </row>
    <row r="188" spans="1:16" x14ac:dyDescent="0.3">
      <c r="A188" s="8" t="s">
        <v>213</v>
      </c>
      <c r="B188" s="8">
        <v>1998</v>
      </c>
      <c r="C188" s="8" t="s">
        <v>37</v>
      </c>
      <c r="D188" s="8">
        <v>5</v>
      </c>
      <c r="E188" s="8">
        <v>0</v>
      </c>
      <c r="F188" s="25">
        <v>1972.95</v>
      </c>
      <c r="G188" s="8" t="s">
        <v>12</v>
      </c>
      <c r="H188" s="8" t="s">
        <v>16</v>
      </c>
      <c r="I188" s="8" t="s">
        <v>42</v>
      </c>
      <c r="J188" s="26">
        <v>1998</v>
      </c>
      <c r="K188" s="26" t="s">
        <v>37</v>
      </c>
      <c r="L188" s="26" t="s">
        <v>12</v>
      </c>
      <c r="M188" s="26" t="s">
        <v>16</v>
      </c>
      <c r="N188" s="26" t="s">
        <v>42</v>
      </c>
      <c r="O188" s="27">
        <f>IF(A188="?","",DATE(J188,MATCH(K188,{"Jan","Feb","Mar","Apr","May","Jun","Jul","Aug","Sep","Oct","Nov","Dec"},0),D188))</f>
        <v>36073</v>
      </c>
      <c r="P188" s="26">
        <f t="shared" si="2"/>
        <v>24</v>
      </c>
    </row>
    <row r="189" spans="1:16" x14ac:dyDescent="0.3">
      <c r="A189" s="8" t="s">
        <v>214</v>
      </c>
      <c r="B189" s="8">
        <v>1998</v>
      </c>
      <c r="C189" s="8" t="s">
        <v>20</v>
      </c>
      <c r="D189" s="8">
        <v>29</v>
      </c>
      <c r="E189" s="8">
        <v>0</v>
      </c>
      <c r="F189" s="25">
        <v>1977.82</v>
      </c>
      <c r="G189" s="8" t="s">
        <v>12</v>
      </c>
      <c r="H189" s="8" t="s">
        <v>16</v>
      </c>
      <c r="I189" s="8" t="s">
        <v>42</v>
      </c>
      <c r="J189" s="26">
        <v>1998</v>
      </c>
      <c r="K189" s="26" t="s">
        <v>20</v>
      </c>
      <c r="L189" s="26" t="s">
        <v>12</v>
      </c>
      <c r="M189" s="26" t="s">
        <v>16</v>
      </c>
      <c r="N189" s="26" t="s">
        <v>42</v>
      </c>
      <c r="O189" s="27">
        <f>IF(A189="?","",DATE(J189,MATCH(K189,{"Jan","Feb","Mar","Apr","May","Jun","Jul","Aug","Sep","Oct","Nov","Dec"},0),D189))</f>
        <v>36067</v>
      </c>
      <c r="P189" s="26">
        <f t="shared" si="2"/>
        <v>24</v>
      </c>
    </row>
    <row r="190" spans="1:16" x14ac:dyDescent="0.3">
      <c r="A190" s="8" t="s">
        <v>215</v>
      </c>
      <c r="B190" s="8">
        <v>2002</v>
      </c>
      <c r="C190" s="8" t="s">
        <v>10</v>
      </c>
      <c r="D190" s="8">
        <v>16</v>
      </c>
      <c r="E190" s="8">
        <v>1</v>
      </c>
      <c r="F190" s="25">
        <v>1980.07</v>
      </c>
      <c r="G190" s="8" t="s">
        <v>12</v>
      </c>
      <c r="H190" s="8" t="s">
        <v>12</v>
      </c>
      <c r="I190" s="8" t="s">
        <v>42</v>
      </c>
      <c r="J190" s="26">
        <v>2002</v>
      </c>
      <c r="K190" s="26" t="s">
        <v>10</v>
      </c>
      <c r="L190" s="26" t="s">
        <v>12</v>
      </c>
      <c r="M190" s="26" t="s">
        <v>12</v>
      </c>
      <c r="N190" s="26" t="s">
        <v>42</v>
      </c>
      <c r="O190" s="27">
        <f>IF(A190="?","",DATE(J190,MATCH(K190,{"Jan","Feb","Mar","Apr","May","Jun","Jul","Aug","Sep","Oct","Nov","Dec"},0),D190))</f>
        <v>37453</v>
      </c>
      <c r="P190" s="26">
        <f t="shared" si="2"/>
        <v>20</v>
      </c>
    </row>
    <row r="191" spans="1:16" x14ac:dyDescent="0.3">
      <c r="A191" s="8" t="s">
        <v>216</v>
      </c>
      <c r="B191" s="8">
        <v>1998</v>
      </c>
      <c r="C191" s="8" t="s">
        <v>30</v>
      </c>
      <c r="D191" s="8">
        <v>29</v>
      </c>
      <c r="E191" s="8">
        <v>0</v>
      </c>
      <c r="F191" s="25">
        <v>1981.58</v>
      </c>
      <c r="G191" s="8" t="s">
        <v>12</v>
      </c>
      <c r="H191" s="8" t="s">
        <v>16</v>
      </c>
      <c r="I191" s="8" t="s">
        <v>13</v>
      </c>
      <c r="J191" s="26">
        <v>1998</v>
      </c>
      <c r="K191" s="26" t="s">
        <v>30</v>
      </c>
      <c r="L191" s="26" t="s">
        <v>12</v>
      </c>
      <c r="M191" s="26" t="s">
        <v>16</v>
      </c>
      <c r="N191" s="26" t="s">
        <v>13</v>
      </c>
      <c r="O191" s="27">
        <f>IF(A191="?","",DATE(J191,MATCH(K191,{"Jan","Feb","Mar","Apr","May","Jun","Jul","Aug","Sep","Oct","Nov","Dec"},0),D191))</f>
        <v>36158</v>
      </c>
      <c r="P191" s="26">
        <f t="shared" si="2"/>
        <v>24</v>
      </c>
    </row>
    <row r="192" spans="1:16" x14ac:dyDescent="0.3">
      <c r="A192" s="8" t="s">
        <v>217</v>
      </c>
      <c r="B192" s="8">
        <v>2002</v>
      </c>
      <c r="C192" s="8" t="s">
        <v>20</v>
      </c>
      <c r="D192" s="8">
        <v>29</v>
      </c>
      <c r="E192" s="8">
        <v>0</v>
      </c>
      <c r="F192" s="25">
        <v>1984.45</v>
      </c>
      <c r="G192" s="8" t="s">
        <v>12</v>
      </c>
      <c r="H192" s="8" t="s">
        <v>12</v>
      </c>
      <c r="I192" s="8" t="s">
        <v>168</v>
      </c>
      <c r="J192" s="26">
        <v>2002</v>
      </c>
      <c r="K192" s="26" t="s">
        <v>20</v>
      </c>
      <c r="L192" s="26" t="s">
        <v>12</v>
      </c>
      <c r="M192" s="26" t="s">
        <v>12</v>
      </c>
      <c r="N192" s="26" t="s">
        <v>168</v>
      </c>
      <c r="O192" s="27">
        <f>IF(A192="?","",DATE(J192,MATCH(K192,{"Jan","Feb","Mar","Apr","May","Jun","Jul","Aug","Sep","Oct","Nov","Dec"},0),D192))</f>
        <v>37528</v>
      </c>
      <c r="P192" s="26">
        <f t="shared" si="2"/>
        <v>20</v>
      </c>
    </row>
    <row r="193" spans="1:16" x14ac:dyDescent="0.3">
      <c r="A193" s="8" t="s">
        <v>218</v>
      </c>
      <c r="B193" s="8">
        <v>1998</v>
      </c>
      <c r="C193" s="8" t="s">
        <v>20</v>
      </c>
      <c r="D193" s="8">
        <v>14</v>
      </c>
      <c r="E193" s="8">
        <v>0</v>
      </c>
      <c r="F193" s="25">
        <v>1986.93</v>
      </c>
      <c r="G193" s="8" t="s">
        <v>12</v>
      </c>
      <c r="H193" s="8" t="s">
        <v>11</v>
      </c>
      <c r="I193" s="8" t="s">
        <v>13</v>
      </c>
      <c r="J193" s="26">
        <v>1998</v>
      </c>
      <c r="K193" s="26" t="s">
        <v>20</v>
      </c>
      <c r="L193" s="26" t="s">
        <v>12</v>
      </c>
      <c r="M193" s="26" t="s">
        <v>11</v>
      </c>
      <c r="N193" s="26" t="s">
        <v>13</v>
      </c>
      <c r="O193" s="27">
        <f>IF(A193="?","",DATE(J193,MATCH(K193,{"Jan","Feb","Mar","Apr","May","Jun","Jul","Aug","Sep","Oct","Nov","Dec"},0),D193))</f>
        <v>36052</v>
      </c>
      <c r="P193" s="26">
        <f t="shared" si="2"/>
        <v>24</v>
      </c>
    </row>
    <row r="194" spans="1:16" x14ac:dyDescent="0.3">
      <c r="A194" s="8" t="s">
        <v>219</v>
      </c>
      <c r="B194" s="8">
        <v>2001</v>
      </c>
      <c r="C194" s="8" t="s">
        <v>35</v>
      </c>
      <c r="D194" s="8">
        <v>14</v>
      </c>
      <c r="E194" s="8">
        <v>0</v>
      </c>
      <c r="F194" s="25">
        <v>2007.95</v>
      </c>
      <c r="G194" s="8" t="s">
        <v>12</v>
      </c>
      <c r="H194" s="8" t="s">
        <v>11</v>
      </c>
      <c r="I194" s="8" t="s">
        <v>42</v>
      </c>
      <c r="J194" s="26">
        <v>2001</v>
      </c>
      <c r="K194" s="26" t="s">
        <v>35</v>
      </c>
      <c r="L194" s="26" t="s">
        <v>12</v>
      </c>
      <c r="M194" s="26" t="s">
        <v>11</v>
      </c>
      <c r="N194" s="26" t="s">
        <v>42</v>
      </c>
      <c r="O194" s="27">
        <f>IF(A194="?","",DATE(J194,MATCH(K194,{"Jan","Feb","Mar","Apr","May","Jun","Jul","Aug","Sep","Oct","Nov","Dec"},0),D194))</f>
        <v>37117</v>
      </c>
      <c r="P194" s="26">
        <f t="shared" si="2"/>
        <v>21</v>
      </c>
    </row>
    <row r="195" spans="1:16" x14ac:dyDescent="0.3">
      <c r="A195" s="8" t="s">
        <v>220</v>
      </c>
      <c r="B195" s="8">
        <v>2001</v>
      </c>
      <c r="C195" s="8" t="s">
        <v>10</v>
      </c>
      <c r="D195" s="8">
        <v>1</v>
      </c>
      <c r="E195" s="8">
        <v>0</v>
      </c>
      <c r="F195" s="25">
        <v>2020.18</v>
      </c>
      <c r="G195" s="8" t="s">
        <v>12</v>
      </c>
      <c r="H195" s="8" t="s">
        <v>16</v>
      </c>
      <c r="I195" s="8" t="s">
        <v>42</v>
      </c>
      <c r="J195" s="26">
        <v>2001</v>
      </c>
      <c r="K195" s="26" t="s">
        <v>10</v>
      </c>
      <c r="L195" s="26" t="s">
        <v>12</v>
      </c>
      <c r="M195" s="26" t="s">
        <v>16</v>
      </c>
      <c r="N195" s="26" t="s">
        <v>42</v>
      </c>
      <c r="O195" s="27">
        <f>IF(A195="?","",DATE(J195,MATCH(K195,{"Jan","Feb","Mar","Apr","May","Jun","Jul","Aug","Sep","Oct","Nov","Dec"},0),D195))</f>
        <v>37073</v>
      </c>
      <c r="P195" s="26">
        <f t="shared" ref="P195:P258" si="3">IF(O195="","",DATEDIF(O195,DATE(2023,6,8),"Y"))</f>
        <v>21</v>
      </c>
    </row>
    <row r="196" spans="1:16" x14ac:dyDescent="0.3">
      <c r="A196" s="8" t="s">
        <v>221</v>
      </c>
      <c r="B196" s="8">
        <v>2001</v>
      </c>
      <c r="C196" s="8" t="s">
        <v>20</v>
      </c>
      <c r="D196" s="8">
        <v>6</v>
      </c>
      <c r="E196" s="8">
        <v>0</v>
      </c>
      <c r="F196" s="25">
        <v>2020.55</v>
      </c>
      <c r="G196" s="8" t="s">
        <v>12</v>
      </c>
      <c r="H196" s="8" t="s">
        <v>11</v>
      </c>
      <c r="I196" s="8" t="s">
        <v>13</v>
      </c>
      <c r="J196" s="26">
        <v>2001</v>
      </c>
      <c r="K196" s="26" t="s">
        <v>20</v>
      </c>
      <c r="L196" s="26" t="s">
        <v>12</v>
      </c>
      <c r="M196" s="26" t="s">
        <v>11</v>
      </c>
      <c r="N196" s="26" t="s">
        <v>13</v>
      </c>
      <c r="O196" s="27">
        <f>IF(A196="?","",DATE(J196,MATCH(K196,{"Jan","Feb","Mar","Apr","May","Jun","Jul","Aug","Sep","Oct","Nov","Dec"},0),D196))</f>
        <v>37140</v>
      </c>
      <c r="P196" s="26">
        <f t="shared" si="3"/>
        <v>21</v>
      </c>
    </row>
    <row r="197" spans="1:16" x14ac:dyDescent="0.3">
      <c r="A197" s="8" t="s">
        <v>222</v>
      </c>
      <c r="B197" s="8">
        <v>2001</v>
      </c>
      <c r="C197" s="8" t="s">
        <v>35</v>
      </c>
      <c r="D197" s="8">
        <v>4</v>
      </c>
      <c r="E197" s="8">
        <v>0</v>
      </c>
      <c r="F197" s="25">
        <v>2026.97</v>
      </c>
      <c r="G197" s="8" t="s">
        <v>12</v>
      </c>
      <c r="H197" s="8" t="s">
        <v>11</v>
      </c>
      <c r="I197" s="8" t="s">
        <v>13</v>
      </c>
      <c r="J197" s="26">
        <v>2001</v>
      </c>
      <c r="K197" s="26" t="s">
        <v>35</v>
      </c>
      <c r="L197" s="26" t="s">
        <v>12</v>
      </c>
      <c r="M197" s="26" t="s">
        <v>11</v>
      </c>
      <c r="N197" s="26" t="s">
        <v>13</v>
      </c>
      <c r="O197" s="27">
        <f>IF(A197="?","",DATE(J197,MATCH(K197,{"Jan","Feb","Mar","Apr","May","Jun","Jul","Aug","Sep","Oct","Nov","Dec"},0),D197))</f>
        <v>37107</v>
      </c>
      <c r="P197" s="26">
        <f t="shared" si="3"/>
        <v>21</v>
      </c>
    </row>
    <row r="198" spans="1:16" x14ac:dyDescent="0.3">
      <c r="A198" s="8" t="s">
        <v>223</v>
      </c>
      <c r="B198" s="8">
        <v>2000</v>
      </c>
      <c r="C198" s="8" t="s">
        <v>20</v>
      </c>
      <c r="D198" s="8">
        <v>2</v>
      </c>
      <c r="E198" s="8">
        <v>0</v>
      </c>
      <c r="F198" s="25">
        <v>2045.69</v>
      </c>
      <c r="G198" s="8" t="s">
        <v>12</v>
      </c>
      <c r="H198" s="8" t="s">
        <v>12</v>
      </c>
      <c r="I198" s="8" t="s">
        <v>23</v>
      </c>
      <c r="J198" s="26">
        <v>2000</v>
      </c>
      <c r="K198" s="26" t="s">
        <v>20</v>
      </c>
      <c r="L198" s="26" t="s">
        <v>12</v>
      </c>
      <c r="M198" s="26" t="s">
        <v>12</v>
      </c>
      <c r="N198" s="26" t="s">
        <v>23</v>
      </c>
      <c r="O198" s="27">
        <f>IF(A198="?","",DATE(J198,MATCH(K198,{"Jan","Feb","Mar","Apr","May","Jun","Jul","Aug","Sep","Oct","Nov","Dec"},0),D198))</f>
        <v>36771</v>
      </c>
      <c r="P198" s="26">
        <f t="shared" si="3"/>
        <v>22</v>
      </c>
    </row>
    <row r="199" spans="1:16" x14ac:dyDescent="0.3">
      <c r="A199" s="8" t="s">
        <v>224</v>
      </c>
      <c r="B199" s="8">
        <v>2000</v>
      </c>
      <c r="C199" s="8" t="s">
        <v>10</v>
      </c>
      <c r="D199" s="8">
        <v>26</v>
      </c>
      <c r="E199" s="8">
        <v>0</v>
      </c>
      <c r="F199" s="25">
        <v>2055.3200000000002</v>
      </c>
      <c r="G199" s="8" t="s">
        <v>12</v>
      </c>
      <c r="H199" s="8" t="s">
        <v>12</v>
      </c>
      <c r="I199" s="8" t="s">
        <v>23</v>
      </c>
      <c r="J199" s="26">
        <v>2000</v>
      </c>
      <c r="K199" s="26" t="s">
        <v>10</v>
      </c>
      <c r="L199" s="26" t="s">
        <v>12</v>
      </c>
      <c r="M199" s="26" t="s">
        <v>12</v>
      </c>
      <c r="N199" s="26" t="s">
        <v>23</v>
      </c>
      <c r="O199" s="27">
        <f>IF(A199="?","",DATE(J199,MATCH(K199,{"Jan","Feb","Mar","Apr","May","Jun","Jul","Aug","Sep","Oct","Nov","Dec"},0),D199))</f>
        <v>36733</v>
      </c>
      <c r="P199" s="26">
        <f t="shared" si="3"/>
        <v>22</v>
      </c>
    </row>
    <row r="200" spans="1:16" x14ac:dyDescent="0.3">
      <c r="A200" s="8" t="s">
        <v>225</v>
      </c>
      <c r="B200" s="8">
        <v>2004</v>
      </c>
      <c r="C200" s="8" t="s">
        <v>18</v>
      </c>
      <c r="D200" s="8">
        <v>12</v>
      </c>
      <c r="E200" s="8">
        <v>0</v>
      </c>
      <c r="F200" s="25">
        <v>2094.1</v>
      </c>
      <c r="G200" s="8" t="s">
        <v>12</v>
      </c>
      <c r="H200" s="8" t="s">
        <v>11</v>
      </c>
      <c r="I200" s="8" t="s">
        <v>200</v>
      </c>
      <c r="J200" s="26">
        <v>2004</v>
      </c>
      <c r="K200" s="26" t="s">
        <v>18</v>
      </c>
      <c r="L200" s="26" t="s">
        <v>12</v>
      </c>
      <c r="M200" s="26" t="s">
        <v>11</v>
      </c>
      <c r="N200" s="26" t="s">
        <v>200</v>
      </c>
      <c r="O200" s="27">
        <f>IF(A200="?","",DATE(J200,MATCH(K200,{"Jan","Feb","Mar","Apr","May","Jun","Jul","Aug","Sep","Oct","Nov","Dec"},0),D200))</f>
        <v>38150</v>
      </c>
      <c r="P200" s="26">
        <f t="shared" si="3"/>
        <v>18</v>
      </c>
    </row>
    <row r="201" spans="1:16" x14ac:dyDescent="0.3">
      <c r="A201" s="8" t="s">
        <v>226</v>
      </c>
      <c r="B201" s="8">
        <v>2001</v>
      </c>
      <c r="C201" s="8" t="s">
        <v>35</v>
      </c>
      <c r="D201" s="8">
        <v>14</v>
      </c>
      <c r="E201" s="8">
        <v>0</v>
      </c>
      <c r="F201" s="25">
        <v>2102.2600000000002</v>
      </c>
      <c r="G201" s="8" t="s">
        <v>12</v>
      </c>
      <c r="H201" s="8" t="s">
        <v>11</v>
      </c>
      <c r="I201" s="8" t="s">
        <v>166</v>
      </c>
      <c r="J201" s="26">
        <v>2001</v>
      </c>
      <c r="K201" s="26" t="s">
        <v>35</v>
      </c>
      <c r="L201" s="26" t="s">
        <v>12</v>
      </c>
      <c r="M201" s="26" t="s">
        <v>11</v>
      </c>
      <c r="N201" s="26" t="s">
        <v>166</v>
      </c>
      <c r="O201" s="27">
        <f>IF(A201="?","",DATE(J201,MATCH(K201,{"Jan","Feb","Mar","Apr","May","Jun","Jul","Aug","Sep","Oct","Nov","Dec"},0),D201))</f>
        <v>37117</v>
      </c>
      <c r="P201" s="26">
        <f t="shared" si="3"/>
        <v>21</v>
      </c>
    </row>
    <row r="202" spans="1:16" x14ac:dyDescent="0.3">
      <c r="A202" s="8" t="s">
        <v>227</v>
      </c>
      <c r="B202" s="8">
        <v>2001</v>
      </c>
      <c r="C202" s="8" t="s">
        <v>18</v>
      </c>
      <c r="D202" s="8">
        <v>22</v>
      </c>
      <c r="E202" s="8">
        <v>1</v>
      </c>
      <c r="F202" s="25">
        <v>2103.08</v>
      </c>
      <c r="G202" s="8" t="s">
        <v>12</v>
      </c>
      <c r="H202" s="8" t="s">
        <v>11</v>
      </c>
      <c r="I202" s="8" t="s">
        <v>42</v>
      </c>
      <c r="J202" s="26">
        <v>2001</v>
      </c>
      <c r="K202" s="26" t="s">
        <v>18</v>
      </c>
      <c r="L202" s="26" t="s">
        <v>12</v>
      </c>
      <c r="M202" s="26" t="s">
        <v>11</v>
      </c>
      <c r="N202" s="26" t="s">
        <v>42</v>
      </c>
      <c r="O202" s="27">
        <f>IF(A202="?","",DATE(J202,MATCH(K202,{"Jan","Feb","Mar","Apr","May","Jun","Jul","Aug","Sep","Oct","Nov","Dec"},0),D202))</f>
        <v>37064</v>
      </c>
      <c r="P202" s="26">
        <f t="shared" si="3"/>
        <v>21</v>
      </c>
    </row>
    <row r="203" spans="1:16" x14ac:dyDescent="0.3">
      <c r="A203" s="8" t="s">
        <v>228</v>
      </c>
      <c r="B203" s="8">
        <v>2001</v>
      </c>
      <c r="C203" s="8" t="s">
        <v>15</v>
      </c>
      <c r="D203" s="8">
        <v>28</v>
      </c>
      <c r="E203" s="8">
        <v>0</v>
      </c>
      <c r="F203" s="25">
        <v>2104.11</v>
      </c>
      <c r="G203" s="8" t="s">
        <v>11</v>
      </c>
      <c r="H203" s="8" t="s">
        <v>16</v>
      </c>
      <c r="I203" s="8" t="s">
        <v>168</v>
      </c>
      <c r="J203" s="26">
        <v>2001</v>
      </c>
      <c r="K203" s="26" t="s">
        <v>15</v>
      </c>
      <c r="L203" s="26" t="s">
        <v>11</v>
      </c>
      <c r="M203" s="26" t="s">
        <v>16</v>
      </c>
      <c r="N203" s="26" t="s">
        <v>168</v>
      </c>
      <c r="O203" s="27">
        <f>IF(A203="?","",DATE(J203,MATCH(K203,{"Jan","Feb","Mar","Apr","May","Jun","Jul","Aug","Sep","Oct","Nov","Dec"},0),D203))</f>
        <v>37223</v>
      </c>
      <c r="P203" s="26">
        <f t="shared" si="3"/>
        <v>21</v>
      </c>
    </row>
    <row r="204" spans="1:16" x14ac:dyDescent="0.3">
      <c r="A204" s="8" t="s">
        <v>229</v>
      </c>
      <c r="B204" s="8">
        <v>1989</v>
      </c>
      <c r="C204" s="8" t="s">
        <v>10</v>
      </c>
      <c r="D204" s="8">
        <v>21</v>
      </c>
      <c r="E204" s="8">
        <v>3</v>
      </c>
      <c r="F204" s="25">
        <v>2106.2600000000002</v>
      </c>
      <c r="G204" s="8" t="s">
        <v>11</v>
      </c>
      <c r="H204" s="8" t="s">
        <v>11</v>
      </c>
      <c r="I204" s="8" t="s">
        <v>13</v>
      </c>
      <c r="J204" s="26">
        <v>1989</v>
      </c>
      <c r="K204" s="26" t="s">
        <v>10</v>
      </c>
      <c r="L204" s="26" t="s">
        <v>11</v>
      </c>
      <c r="M204" s="26" t="s">
        <v>11</v>
      </c>
      <c r="N204" s="26" t="s">
        <v>13</v>
      </c>
      <c r="O204" s="27">
        <f>IF(A204="?","",DATE(J204,MATCH(K204,{"Jan","Feb","Mar","Apr","May","Jun","Jul","Aug","Sep","Oct","Nov","Dec"},0),D204))</f>
        <v>32710</v>
      </c>
      <c r="P204" s="26">
        <f t="shared" si="3"/>
        <v>33</v>
      </c>
    </row>
    <row r="205" spans="1:16" x14ac:dyDescent="0.3">
      <c r="A205" s="8" t="s">
        <v>230</v>
      </c>
      <c r="B205" s="8">
        <v>2003</v>
      </c>
      <c r="C205" s="8" t="s">
        <v>20</v>
      </c>
      <c r="D205" s="8">
        <v>30</v>
      </c>
      <c r="E205" s="8">
        <v>0</v>
      </c>
      <c r="F205" s="25">
        <v>2117.34</v>
      </c>
      <c r="G205" s="8" t="s">
        <v>11</v>
      </c>
      <c r="H205" s="8" t="s">
        <v>12</v>
      </c>
      <c r="I205" s="8" t="s">
        <v>23</v>
      </c>
      <c r="J205" s="26">
        <v>2003</v>
      </c>
      <c r="K205" s="26" t="s">
        <v>20</v>
      </c>
      <c r="L205" s="26" t="s">
        <v>11</v>
      </c>
      <c r="M205" s="26" t="s">
        <v>12</v>
      </c>
      <c r="N205" s="26" t="s">
        <v>23</v>
      </c>
      <c r="O205" s="27">
        <f>IF(A205="?","",DATE(J205,MATCH(K205,{"Jan","Feb","Mar","Apr","May","Jun","Jul","Aug","Sep","Oct","Nov","Dec"},0),D205))</f>
        <v>37894</v>
      </c>
      <c r="P205" s="26">
        <f t="shared" si="3"/>
        <v>19</v>
      </c>
    </row>
    <row r="206" spans="1:16" x14ac:dyDescent="0.3">
      <c r="A206" s="8" t="s">
        <v>231</v>
      </c>
      <c r="B206" s="8">
        <v>2004</v>
      </c>
      <c r="C206" s="8" t="s">
        <v>15</v>
      </c>
      <c r="D206" s="8">
        <v>4</v>
      </c>
      <c r="E206" s="8">
        <v>0</v>
      </c>
      <c r="F206" s="25">
        <v>2118.61</v>
      </c>
      <c r="G206" s="8" t="s">
        <v>11</v>
      </c>
      <c r="H206" s="8" t="s">
        <v>16</v>
      </c>
      <c r="I206" s="8" t="s">
        <v>23</v>
      </c>
      <c r="J206" s="26">
        <v>2004</v>
      </c>
      <c r="K206" s="26" t="s">
        <v>15</v>
      </c>
      <c r="L206" s="26" t="s">
        <v>11</v>
      </c>
      <c r="M206" s="26" t="s">
        <v>16</v>
      </c>
      <c r="N206" s="26" t="s">
        <v>23</v>
      </c>
      <c r="O206" s="27">
        <f>IF(A206="?","",DATE(J206,MATCH(K206,{"Jan","Feb","Mar","Apr","May","Jun","Jul","Aug","Sep","Oct","Nov","Dec"},0),D206))</f>
        <v>38295</v>
      </c>
      <c r="P206" s="26">
        <f t="shared" si="3"/>
        <v>18</v>
      </c>
    </row>
    <row r="207" spans="1:16" x14ac:dyDescent="0.3">
      <c r="A207" s="8" t="s">
        <v>232</v>
      </c>
      <c r="B207" s="8">
        <v>2003</v>
      </c>
      <c r="C207" s="8" t="s">
        <v>35</v>
      </c>
      <c r="D207" s="8">
        <v>30</v>
      </c>
      <c r="E207" s="8">
        <v>0</v>
      </c>
      <c r="F207" s="25">
        <v>2128.4299999999998</v>
      </c>
      <c r="G207" s="8" t="s">
        <v>11</v>
      </c>
      <c r="H207" s="8" t="s">
        <v>16</v>
      </c>
      <c r="I207" s="8" t="s">
        <v>23</v>
      </c>
      <c r="J207" s="26">
        <v>2003</v>
      </c>
      <c r="K207" s="26" t="s">
        <v>35</v>
      </c>
      <c r="L207" s="26" t="s">
        <v>11</v>
      </c>
      <c r="M207" s="26" t="s">
        <v>16</v>
      </c>
      <c r="N207" s="26" t="s">
        <v>23</v>
      </c>
      <c r="O207" s="27">
        <f>IF(A207="?","",DATE(J207,MATCH(K207,{"Jan","Feb","Mar","Apr","May","Jun","Jul","Aug","Sep","Oct","Nov","Dec"},0),D207))</f>
        <v>37863</v>
      </c>
      <c r="P207" s="26">
        <f t="shared" si="3"/>
        <v>19</v>
      </c>
    </row>
    <row r="208" spans="1:16" x14ac:dyDescent="0.3">
      <c r="A208" s="8" t="s">
        <v>233</v>
      </c>
      <c r="B208" s="8">
        <v>2003</v>
      </c>
      <c r="C208" s="8" t="s">
        <v>30</v>
      </c>
      <c r="D208" s="8">
        <v>22</v>
      </c>
      <c r="E208" s="8">
        <v>0</v>
      </c>
      <c r="F208" s="25">
        <v>2130.6799999999998</v>
      </c>
      <c r="G208" s="8" t="s">
        <v>11</v>
      </c>
      <c r="H208" s="8" t="s">
        <v>12</v>
      </c>
      <c r="I208" s="8" t="s">
        <v>23</v>
      </c>
      <c r="J208" s="26">
        <v>2003</v>
      </c>
      <c r="K208" s="26" t="s">
        <v>30</v>
      </c>
      <c r="L208" s="26" t="s">
        <v>11</v>
      </c>
      <c r="M208" s="26" t="s">
        <v>12</v>
      </c>
      <c r="N208" s="26" t="s">
        <v>23</v>
      </c>
      <c r="O208" s="27">
        <f>IF(A208="?","",DATE(J208,MATCH(K208,{"Jan","Feb","Mar","Apr","May","Jun","Jul","Aug","Sep","Oct","Nov","Dec"},0),D208))</f>
        <v>37977</v>
      </c>
      <c r="P208" s="26">
        <f t="shared" si="3"/>
        <v>19</v>
      </c>
    </row>
    <row r="209" spans="1:16" x14ac:dyDescent="0.3">
      <c r="A209" s="8" t="s">
        <v>234</v>
      </c>
      <c r="B209" s="8">
        <v>2003</v>
      </c>
      <c r="C209" s="8" t="s">
        <v>20</v>
      </c>
      <c r="D209" s="8">
        <v>1</v>
      </c>
      <c r="E209" s="8">
        <v>0</v>
      </c>
      <c r="F209" s="25">
        <v>2134.9</v>
      </c>
      <c r="G209" s="8" t="s">
        <v>11</v>
      </c>
      <c r="H209" s="8" t="s">
        <v>12</v>
      </c>
      <c r="I209" s="8" t="s">
        <v>23</v>
      </c>
      <c r="J209" s="26">
        <v>2003</v>
      </c>
      <c r="K209" s="26" t="s">
        <v>20</v>
      </c>
      <c r="L209" s="26" t="s">
        <v>11</v>
      </c>
      <c r="M209" s="26" t="s">
        <v>12</v>
      </c>
      <c r="N209" s="26" t="s">
        <v>23</v>
      </c>
      <c r="O209" s="27">
        <f>IF(A209="?","",DATE(J209,MATCH(K209,{"Jan","Feb","Mar","Apr","May","Jun","Jul","Aug","Sep","Oct","Nov","Dec"},0),D209))</f>
        <v>37865</v>
      </c>
      <c r="P209" s="26">
        <f t="shared" si="3"/>
        <v>19</v>
      </c>
    </row>
    <row r="210" spans="1:16" x14ac:dyDescent="0.3">
      <c r="A210" s="8" t="s">
        <v>235</v>
      </c>
      <c r="B210" s="8">
        <v>2003</v>
      </c>
      <c r="C210" s="8" t="s">
        <v>20</v>
      </c>
      <c r="D210" s="8">
        <v>26</v>
      </c>
      <c r="E210" s="8">
        <v>0</v>
      </c>
      <c r="F210" s="25">
        <v>2136.88</v>
      </c>
      <c r="G210" s="8" t="s">
        <v>11</v>
      </c>
      <c r="H210" s="8" t="s">
        <v>11</v>
      </c>
      <c r="I210" s="8" t="s">
        <v>23</v>
      </c>
      <c r="J210" s="26">
        <v>2003</v>
      </c>
      <c r="K210" s="26" t="s">
        <v>20</v>
      </c>
      <c r="L210" s="26" t="s">
        <v>11</v>
      </c>
      <c r="M210" s="26" t="s">
        <v>11</v>
      </c>
      <c r="N210" s="26" t="s">
        <v>23</v>
      </c>
      <c r="O210" s="27">
        <f>IF(A210="?","",DATE(J210,MATCH(K210,{"Jan","Feb","Mar","Apr","May","Jun","Jul","Aug","Sep","Oct","Nov","Dec"},0),D210))</f>
        <v>37890</v>
      </c>
      <c r="P210" s="26">
        <f t="shared" si="3"/>
        <v>19</v>
      </c>
    </row>
    <row r="211" spans="1:16" x14ac:dyDescent="0.3">
      <c r="A211" s="8" t="s">
        <v>236</v>
      </c>
      <c r="B211" s="8">
        <v>1997</v>
      </c>
      <c r="C211" s="8" t="s">
        <v>20</v>
      </c>
      <c r="D211" s="8">
        <v>3</v>
      </c>
      <c r="E211" s="8">
        <v>0</v>
      </c>
      <c r="F211" s="25">
        <v>2137.65</v>
      </c>
      <c r="G211" s="8" t="s">
        <v>12</v>
      </c>
      <c r="H211" s="8" t="s">
        <v>16</v>
      </c>
      <c r="I211" s="8" t="s">
        <v>13</v>
      </c>
      <c r="J211" s="26">
        <v>1997</v>
      </c>
      <c r="K211" s="26" t="s">
        <v>20</v>
      </c>
      <c r="L211" s="26" t="s">
        <v>12</v>
      </c>
      <c r="M211" s="26" t="s">
        <v>16</v>
      </c>
      <c r="N211" s="26" t="s">
        <v>13</v>
      </c>
      <c r="O211" s="27">
        <f>IF(A211="?","",DATE(J211,MATCH(K211,{"Jan","Feb","Mar","Apr","May","Jun","Jul","Aug","Sep","Oct","Nov","Dec"},0),D211))</f>
        <v>35676</v>
      </c>
      <c r="P211" s="26">
        <f t="shared" si="3"/>
        <v>25</v>
      </c>
    </row>
    <row r="212" spans="1:16" x14ac:dyDescent="0.3">
      <c r="A212" s="8" t="s">
        <v>237</v>
      </c>
      <c r="B212" s="8">
        <v>2003</v>
      </c>
      <c r="C212" s="8" t="s">
        <v>35</v>
      </c>
      <c r="D212" s="8">
        <v>19</v>
      </c>
      <c r="E212" s="8">
        <v>0</v>
      </c>
      <c r="F212" s="25">
        <v>2138.0700000000002</v>
      </c>
      <c r="G212" s="8" t="s">
        <v>11</v>
      </c>
      <c r="H212" s="8" t="s">
        <v>16</v>
      </c>
      <c r="I212" s="8" t="s">
        <v>23</v>
      </c>
      <c r="J212" s="26">
        <v>2003</v>
      </c>
      <c r="K212" s="26" t="s">
        <v>35</v>
      </c>
      <c r="L212" s="26" t="s">
        <v>11</v>
      </c>
      <c r="M212" s="26" t="s">
        <v>16</v>
      </c>
      <c r="N212" s="26" t="s">
        <v>23</v>
      </c>
      <c r="O212" s="27">
        <f>IF(A212="?","",DATE(J212,MATCH(K212,{"Jan","Feb","Mar","Apr","May","Jun","Jul","Aug","Sep","Oct","Nov","Dec"},0),D212))</f>
        <v>37852</v>
      </c>
      <c r="P212" s="26">
        <f t="shared" si="3"/>
        <v>19</v>
      </c>
    </row>
    <row r="213" spans="1:16" x14ac:dyDescent="0.3">
      <c r="A213" s="8" t="s">
        <v>238</v>
      </c>
      <c r="B213" s="8">
        <v>2004</v>
      </c>
      <c r="C213" s="8" t="s">
        <v>37</v>
      </c>
      <c r="D213" s="8">
        <v>4</v>
      </c>
      <c r="E213" s="8">
        <v>0</v>
      </c>
      <c r="F213" s="25">
        <v>2144.85</v>
      </c>
      <c r="G213" s="8" t="s">
        <v>11</v>
      </c>
      <c r="H213" s="8" t="s">
        <v>16</v>
      </c>
      <c r="I213" s="8" t="s">
        <v>42</v>
      </c>
      <c r="J213" s="26">
        <v>2004</v>
      </c>
      <c r="K213" s="26" t="s">
        <v>37</v>
      </c>
      <c r="L213" s="26" t="s">
        <v>11</v>
      </c>
      <c r="M213" s="26" t="s">
        <v>16</v>
      </c>
      <c r="N213" s="26" t="s">
        <v>42</v>
      </c>
      <c r="O213" s="27">
        <f>IF(A213="?","",DATE(J213,MATCH(K213,{"Jan","Feb","Mar","Apr","May","Jun","Jul","Aug","Sep","Oct","Nov","Dec"},0),D213))</f>
        <v>38264</v>
      </c>
      <c r="P213" s="26">
        <f t="shared" si="3"/>
        <v>18</v>
      </c>
    </row>
    <row r="214" spans="1:16" x14ac:dyDescent="0.3">
      <c r="A214" s="8" t="s">
        <v>239</v>
      </c>
      <c r="B214" s="8">
        <v>2000</v>
      </c>
      <c r="C214" s="8" t="s">
        <v>30</v>
      </c>
      <c r="D214" s="8">
        <v>27</v>
      </c>
      <c r="E214" s="8">
        <v>0</v>
      </c>
      <c r="F214" s="25">
        <v>2150.4699999999998</v>
      </c>
      <c r="G214" s="8" t="s">
        <v>11</v>
      </c>
      <c r="H214" s="8" t="s">
        <v>12</v>
      </c>
      <c r="I214" s="8" t="s">
        <v>42</v>
      </c>
      <c r="J214" s="26">
        <v>2000</v>
      </c>
      <c r="K214" s="26" t="s">
        <v>30</v>
      </c>
      <c r="L214" s="26" t="s">
        <v>11</v>
      </c>
      <c r="M214" s="26" t="s">
        <v>12</v>
      </c>
      <c r="N214" s="26" t="s">
        <v>42</v>
      </c>
      <c r="O214" s="27">
        <f>IF(A214="?","",DATE(J214,MATCH(K214,{"Jan","Feb","Mar","Apr","May","Jun","Jul","Aug","Sep","Oct","Nov","Dec"},0),D214))</f>
        <v>36887</v>
      </c>
      <c r="P214" s="26">
        <f t="shared" si="3"/>
        <v>22</v>
      </c>
    </row>
    <row r="215" spans="1:16" x14ac:dyDescent="0.3">
      <c r="A215" s="8" t="s">
        <v>240</v>
      </c>
      <c r="B215" s="8">
        <v>2000</v>
      </c>
      <c r="C215" s="8" t="s">
        <v>37</v>
      </c>
      <c r="D215" s="8">
        <v>22</v>
      </c>
      <c r="E215" s="8">
        <v>0</v>
      </c>
      <c r="F215" s="25">
        <v>2154.36</v>
      </c>
      <c r="G215" s="8" t="s">
        <v>11</v>
      </c>
      <c r="H215" s="8" t="s">
        <v>11</v>
      </c>
      <c r="I215" s="8" t="s">
        <v>42</v>
      </c>
      <c r="J215" s="26">
        <v>2000</v>
      </c>
      <c r="K215" s="26" t="s">
        <v>37</v>
      </c>
      <c r="L215" s="26" t="s">
        <v>11</v>
      </c>
      <c r="M215" s="26" t="s">
        <v>11</v>
      </c>
      <c r="N215" s="26" t="s">
        <v>42</v>
      </c>
      <c r="O215" s="27">
        <f>IF(A215="?","",DATE(J215,MATCH(K215,{"Jan","Feb","Mar","Apr","May","Jun","Jul","Aug","Sep","Oct","Nov","Dec"},0),D215))</f>
        <v>36821</v>
      </c>
      <c r="P215" s="26">
        <f t="shared" si="3"/>
        <v>22</v>
      </c>
    </row>
    <row r="216" spans="1:16" x14ac:dyDescent="0.3">
      <c r="A216" s="8" t="s">
        <v>241</v>
      </c>
      <c r="B216" s="8">
        <v>2000</v>
      </c>
      <c r="C216" s="8" t="s">
        <v>15</v>
      </c>
      <c r="D216" s="8">
        <v>29</v>
      </c>
      <c r="E216" s="8">
        <v>0</v>
      </c>
      <c r="F216" s="25">
        <v>2155.6799999999998</v>
      </c>
      <c r="G216" s="8" t="s">
        <v>11</v>
      </c>
      <c r="H216" s="8" t="s">
        <v>12</v>
      </c>
      <c r="I216" s="8" t="s">
        <v>13</v>
      </c>
      <c r="J216" s="26">
        <v>2000</v>
      </c>
      <c r="K216" s="26" t="s">
        <v>15</v>
      </c>
      <c r="L216" s="26" t="s">
        <v>11</v>
      </c>
      <c r="M216" s="26" t="s">
        <v>12</v>
      </c>
      <c r="N216" s="26" t="s">
        <v>13</v>
      </c>
      <c r="O216" s="27">
        <f>IF(A216="?","",DATE(J216,MATCH(K216,{"Jan","Feb","Mar","Apr","May","Jun","Jul","Aug","Sep","Oct","Nov","Dec"},0),D216))</f>
        <v>36859</v>
      </c>
      <c r="P216" s="26">
        <f t="shared" si="3"/>
        <v>22</v>
      </c>
    </row>
    <row r="217" spans="1:16" x14ac:dyDescent="0.3">
      <c r="A217" s="8" t="s">
        <v>242</v>
      </c>
      <c r="B217" s="8">
        <v>2000</v>
      </c>
      <c r="C217" s="8" t="s">
        <v>30</v>
      </c>
      <c r="D217" s="8">
        <v>10</v>
      </c>
      <c r="E217" s="8">
        <v>0</v>
      </c>
      <c r="F217" s="25">
        <v>2156.75</v>
      </c>
      <c r="G217" s="8" t="s">
        <v>11</v>
      </c>
      <c r="H217" s="8" t="s">
        <v>11</v>
      </c>
      <c r="I217" s="8" t="s">
        <v>13</v>
      </c>
      <c r="J217" s="26">
        <v>2000</v>
      </c>
      <c r="K217" s="26" t="s">
        <v>30</v>
      </c>
      <c r="L217" s="26" t="s">
        <v>11</v>
      </c>
      <c r="M217" s="26" t="s">
        <v>11</v>
      </c>
      <c r="N217" s="26" t="s">
        <v>13</v>
      </c>
      <c r="O217" s="27">
        <f>IF(A217="?","",DATE(J217,MATCH(K217,{"Jan","Feb","Mar","Apr","May","Jun","Jul","Aug","Sep","Oct","Nov","Dec"},0),D217))</f>
        <v>36870</v>
      </c>
      <c r="P217" s="26">
        <f t="shared" si="3"/>
        <v>22</v>
      </c>
    </row>
    <row r="218" spans="1:16" x14ac:dyDescent="0.3">
      <c r="A218" s="8" t="s">
        <v>243</v>
      </c>
      <c r="B218" s="8">
        <v>2000</v>
      </c>
      <c r="C218" s="8" t="s">
        <v>35</v>
      </c>
      <c r="D218" s="8">
        <v>23</v>
      </c>
      <c r="E218" s="8">
        <v>0</v>
      </c>
      <c r="F218" s="25">
        <v>2166.73</v>
      </c>
      <c r="G218" s="8" t="s">
        <v>11</v>
      </c>
      <c r="H218" s="8" t="s">
        <v>11</v>
      </c>
      <c r="I218" s="8" t="s">
        <v>42</v>
      </c>
      <c r="J218" s="26">
        <v>2000</v>
      </c>
      <c r="K218" s="26" t="s">
        <v>35</v>
      </c>
      <c r="L218" s="26" t="s">
        <v>11</v>
      </c>
      <c r="M218" s="26" t="s">
        <v>11</v>
      </c>
      <c r="N218" s="26" t="s">
        <v>42</v>
      </c>
      <c r="O218" s="27">
        <f>IF(A218="?","",DATE(J218,MATCH(K218,{"Jan","Feb","Mar","Apr","May","Jun","Jul","Aug","Sep","Oct","Nov","Dec"},0),D218))</f>
        <v>36761</v>
      </c>
      <c r="P218" s="26">
        <f t="shared" si="3"/>
        <v>22</v>
      </c>
    </row>
    <row r="219" spans="1:16" x14ac:dyDescent="0.3">
      <c r="A219" s="8" t="s">
        <v>244</v>
      </c>
      <c r="B219" s="8">
        <v>1994</v>
      </c>
      <c r="C219" s="8" t="s">
        <v>20</v>
      </c>
      <c r="D219" s="8">
        <v>27</v>
      </c>
      <c r="E219" s="8">
        <v>0</v>
      </c>
      <c r="F219" s="25">
        <v>2170.08</v>
      </c>
      <c r="G219" s="8" t="s">
        <v>11</v>
      </c>
      <c r="H219" s="8" t="s">
        <v>11</v>
      </c>
      <c r="I219" s="8" t="s">
        <v>13</v>
      </c>
      <c r="J219" s="26">
        <v>1994</v>
      </c>
      <c r="K219" s="26" t="s">
        <v>20</v>
      </c>
      <c r="L219" s="26" t="s">
        <v>11</v>
      </c>
      <c r="M219" s="26" t="s">
        <v>11</v>
      </c>
      <c r="N219" s="26" t="s">
        <v>13</v>
      </c>
      <c r="O219" s="27">
        <f>IF(A219="?","",DATE(J219,MATCH(K219,{"Jan","Feb","Mar","Apr","May","Jun","Jul","Aug","Sep","Oct","Nov","Dec"},0),D219))</f>
        <v>34604</v>
      </c>
      <c r="P219" s="26">
        <f t="shared" si="3"/>
        <v>28</v>
      </c>
    </row>
    <row r="220" spans="1:16" x14ac:dyDescent="0.3">
      <c r="A220" s="8" t="s">
        <v>245</v>
      </c>
      <c r="B220" s="8">
        <v>1991</v>
      </c>
      <c r="C220" s="8" t="s">
        <v>30</v>
      </c>
      <c r="D220" s="8">
        <v>16</v>
      </c>
      <c r="E220" s="8">
        <v>3</v>
      </c>
      <c r="F220" s="25">
        <v>2193.1999999999998</v>
      </c>
      <c r="G220" s="8" t="s">
        <v>11</v>
      </c>
      <c r="H220" s="8" t="s">
        <v>11</v>
      </c>
      <c r="I220" s="8" t="s">
        <v>23</v>
      </c>
      <c r="J220" s="26">
        <v>1991</v>
      </c>
      <c r="K220" s="26" t="s">
        <v>30</v>
      </c>
      <c r="L220" s="26" t="s">
        <v>11</v>
      </c>
      <c r="M220" s="26" t="s">
        <v>11</v>
      </c>
      <c r="N220" s="26" t="s">
        <v>23</v>
      </c>
      <c r="O220" s="27">
        <f>IF(A220="?","",DATE(J220,MATCH(K220,{"Jan","Feb","Mar","Apr","May","Jun","Jul","Aug","Sep","Oct","Nov","Dec"},0),D220))</f>
        <v>33588</v>
      </c>
      <c r="P220" s="26">
        <f t="shared" si="3"/>
        <v>31</v>
      </c>
    </row>
    <row r="221" spans="1:16" x14ac:dyDescent="0.3">
      <c r="A221" s="8" t="s">
        <v>246</v>
      </c>
      <c r="B221" s="8">
        <v>2004</v>
      </c>
      <c r="C221" s="8" t="s">
        <v>30</v>
      </c>
      <c r="D221" s="8">
        <v>7</v>
      </c>
      <c r="E221" s="8">
        <v>0</v>
      </c>
      <c r="F221" s="25">
        <v>2196.4699999999998</v>
      </c>
      <c r="G221" s="8" t="s">
        <v>11</v>
      </c>
      <c r="H221" s="8" t="s">
        <v>12</v>
      </c>
      <c r="I221" s="8" t="s">
        <v>247</v>
      </c>
      <c r="J221" s="26">
        <v>2004</v>
      </c>
      <c r="K221" s="26" t="s">
        <v>30</v>
      </c>
      <c r="L221" s="26" t="s">
        <v>11</v>
      </c>
      <c r="M221" s="26" t="s">
        <v>12</v>
      </c>
      <c r="N221" s="26" t="s">
        <v>247</v>
      </c>
      <c r="O221" s="27">
        <f>IF(A221="?","",DATE(J221,MATCH(K221,{"Jan","Feb","Mar","Apr","May","Jun","Jul","Aug","Sep","Oct","Nov","Dec"},0),D221))</f>
        <v>38328</v>
      </c>
      <c r="P221" s="26">
        <f t="shared" si="3"/>
        <v>18</v>
      </c>
    </row>
    <row r="222" spans="1:16" x14ac:dyDescent="0.3">
      <c r="A222" s="8" t="s">
        <v>248</v>
      </c>
      <c r="B222" s="8">
        <v>2004</v>
      </c>
      <c r="C222" s="8" t="s">
        <v>20</v>
      </c>
      <c r="D222" s="8">
        <v>3</v>
      </c>
      <c r="E222" s="8">
        <v>0</v>
      </c>
      <c r="F222" s="25">
        <v>2198.19</v>
      </c>
      <c r="G222" s="8" t="s">
        <v>11</v>
      </c>
      <c r="H222" s="8" t="s">
        <v>16</v>
      </c>
      <c r="I222" s="8" t="s">
        <v>249</v>
      </c>
      <c r="J222" s="26">
        <v>2004</v>
      </c>
      <c r="K222" s="26" t="s">
        <v>20</v>
      </c>
      <c r="L222" s="26" t="s">
        <v>11</v>
      </c>
      <c r="M222" s="26" t="s">
        <v>16</v>
      </c>
      <c r="N222" s="26" t="s">
        <v>249</v>
      </c>
      <c r="O222" s="27">
        <f>IF(A222="?","",DATE(J222,MATCH(K222,{"Jan","Feb","Mar","Apr","May","Jun","Jul","Aug","Sep","Oct","Nov","Dec"},0),D222))</f>
        <v>38233</v>
      </c>
      <c r="P222" s="26">
        <f t="shared" si="3"/>
        <v>18</v>
      </c>
    </row>
    <row r="223" spans="1:16" x14ac:dyDescent="0.3">
      <c r="A223" s="8" t="s">
        <v>250</v>
      </c>
      <c r="B223" s="8">
        <v>2004</v>
      </c>
      <c r="C223" s="8" t="s">
        <v>20</v>
      </c>
      <c r="D223" s="8">
        <v>12</v>
      </c>
      <c r="E223" s="8">
        <v>0</v>
      </c>
      <c r="F223" s="25">
        <v>2200.83</v>
      </c>
      <c r="G223" s="8" t="s">
        <v>11</v>
      </c>
      <c r="H223" s="8" t="s">
        <v>11</v>
      </c>
      <c r="I223" s="8" t="s">
        <v>247</v>
      </c>
      <c r="J223" s="26">
        <v>2004</v>
      </c>
      <c r="K223" s="26" t="s">
        <v>20</v>
      </c>
      <c r="L223" s="26" t="s">
        <v>11</v>
      </c>
      <c r="M223" s="26" t="s">
        <v>11</v>
      </c>
      <c r="N223" s="26" t="s">
        <v>247</v>
      </c>
      <c r="O223" s="27">
        <f>IF(A223="?","",DATE(J223,MATCH(K223,{"Jan","Feb","Mar","Apr","May","Jun","Jul","Aug","Sep","Oct","Nov","Dec"},0),D223))</f>
        <v>38242</v>
      </c>
      <c r="P223" s="26">
        <f t="shared" si="3"/>
        <v>18</v>
      </c>
    </row>
    <row r="224" spans="1:16" x14ac:dyDescent="0.3">
      <c r="A224" s="8" t="s">
        <v>251</v>
      </c>
      <c r="B224" s="8">
        <v>2004</v>
      </c>
      <c r="C224" s="8" t="s">
        <v>10</v>
      </c>
      <c r="D224" s="8">
        <v>27</v>
      </c>
      <c r="E224" s="8">
        <v>1</v>
      </c>
      <c r="F224" s="25">
        <v>2201.1</v>
      </c>
      <c r="G224" s="8" t="s">
        <v>11</v>
      </c>
      <c r="H224" s="8" t="s">
        <v>12</v>
      </c>
      <c r="I224" s="8" t="s">
        <v>13</v>
      </c>
      <c r="J224" s="26">
        <v>2004</v>
      </c>
      <c r="K224" s="26" t="s">
        <v>10</v>
      </c>
      <c r="L224" s="26" t="s">
        <v>11</v>
      </c>
      <c r="M224" s="26" t="s">
        <v>12</v>
      </c>
      <c r="N224" s="26" t="s">
        <v>13</v>
      </c>
      <c r="O224" s="27">
        <f>IF(A224="?","",DATE(J224,MATCH(K224,{"Jan","Feb","Mar","Apr","May","Jun","Jul","Aug","Sep","Oct","Nov","Dec"},0),D224))</f>
        <v>38195</v>
      </c>
      <c r="P224" s="26">
        <f t="shared" si="3"/>
        <v>18</v>
      </c>
    </row>
    <row r="225" spans="1:16" x14ac:dyDescent="0.3">
      <c r="A225" s="8" t="s">
        <v>252</v>
      </c>
      <c r="B225" s="8">
        <v>2004</v>
      </c>
      <c r="C225" s="8" t="s">
        <v>35</v>
      </c>
      <c r="D225" s="8">
        <v>6</v>
      </c>
      <c r="E225" s="8">
        <v>0</v>
      </c>
      <c r="F225" s="25">
        <v>2203.4699999999998</v>
      </c>
      <c r="G225" s="8" t="s">
        <v>11</v>
      </c>
      <c r="H225" s="8" t="s">
        <v>11</v>
      </c>
      <c r="I225" s="8" t="s">
        <v>247</v>
      </c>
      <c r="J225" s="26">
        <v>2004</v>
      </c>
      <c r="K225" s="26" t="s">
        <v>35</v>
      </c>
      <c r="L225" s="26" t="s">
        <v>11</v>
      </c>
      <c r="M225" s="26" t="s">
        <v>11</v>
      </c>
      <c r="N225" s="26" t="s">
        <v>247</v>
      </c>
      <c r="O225" s="27">
        <f>IF(A225="?","",DATE(J225,MATCH(K225,{"Jan","Feb","Mar","Apr","May","Jun","Jul","Aug","Sep","Oct","Nov","Dec"},0),D225))</f>
        <v>38205</v>
      </c>
      <c r="P225" s="26">
        <f t="shared" si="3"/>
        <v>18</v>
      </c>
    </row>
    <row r="226" spans="1:16" x14ac:dyDescent="0.3">
      <c r="A226" s="8" t="s">
        <v>253</v>
      </c>
      <c r="B226" s="8">
        <v>2004</v>
      </c>
      <c r="C226" s="8" t="s">
        <v>37</v>
      </c>
      <c r="D226" s="8">
        <v>28</v>
      </c>
      <c r="E226" s="8">
        <v>0</v>
      </c>
      <c r="F226" s="25">
        <v>2203.7399999999998</v>
      </c>
      <c r="G226" s="8" t="s">
        <v>11</v>
      </c>
      <c r="H226" s="8" t="s">
        <v>11</v>
      </c>
      <c r="I226" s="8" t="s">
        <v>247</v>
      </c>
      <c r="J226" s="26">
        <v>2004</v>
      </c>
      <c r="K226" s="26" t="s">
        <v>37</v>
      </c>
      <c r="L226" s="26" t="s">
        <v>11</v>
      </c>
      <c r="M226" s="26" t="s">
        <v>11</v>
      </c>
      <c r="N226" s="26" t="s">
        <v>247</v>
      </c>
      <c r="O226" s="27">
        <f>IF(A226="?","",DATE(J226,MATCH(K226,{"Jan","Feb","Mar","Apr","May","Jun","Jul","Aug","Sep","Oct","Nov","Dec"},0),D226))</f>
        <v>38288</v>
      </c>
      <c r="P226" s="26">
        <f t="shared" si="3"/>
        <v>18</v>
      </c>
    </row>
    <row r="227" spans="1:16" x14ac:dyDescent="0.3">
      <c r="A227" s="8" t="s">
        <v>254</v>
      </c>
      <c r="B227" s="8">
        <v>2004</v>
      </c>
      <c r="C227" s="8" t="s">
        <v>15</v>
      </c>
      <c r="D227" s="8">
        <v>13</v>
      </c>
      <c r="E227" s="8">
        <v>0</v>
      </c>
      <c r="F227" s="25">
        <v>2205.98</v>
      </c>
      <c r="G227" s="8" t="s">
        <v>11</v>
      </c>
      <c r="H227" s="8" t="s">
        <v>12</v>
      </c>
      <c r="I227" s="8" t="s">
        <v>247</v>
      </c>
      <c r="J227" s="26">
        <v>2004</v>
      </c>
      <c r="K227" s="26" t="s">
        <v>15</v>
      </c>
      <c r="L227" s="26" t="s">
        <v>11</v>
      </c>
      <c r="M227" s="26" t="s">
        <v>12</v>
      </c>
      <c r="N227" s="26" t="s">
        <v>247</v>
      </c>
      <c r="O227" s="27">
        <f>IF(A227="?","",DATE(J227,MATCH(K227,{"Jan","Feb","Mar","Apr","May","Jun","Jul","Aug","Sep","Oct","Nov","Dec"},0),D227))</f>
        <v>38304</v>
      </c>
      <c r="P227" s="26">
        <f t="shared" si="3"/>
        <v>18</v>
      </c>
    </row>
    <row r="228" spans="1:16" x14ac:dyDescent="0.3">
      <c r="A228" s="8" t="s">
        <v>255</v>
      </c>
      <c r="B228" s="8">
        <v>2004</v>
      </c>
      <c r="C228" s="8" t="s">
        <v>35</v>
      </c>
      <c r="D228" s="8">
        <v>6</v>
      </c>
      <c r="E228" s="8">
        <v>0</v>
      </c>
      <c r="F228" s="25">
        <v>2207.6999999999998</v>
      </c>
      <c r="G228" s="8" t="s">
        <v>11</v>
      </c>
      <c r="H228" s="8" t="s">
        <v>11</v>
      </c>
      <c r="I228" s="8" t="s">
        <v>247</v>
      </c>
      <c r="J228" s="26">
        <v>2004</v>
      </c>
      <c r="K228" s="26" t="s">
        <v>35</v>
      </c>
      <c r="L228" s="26" t="s">
        <v>11</v>
      </c>
      <c r="M228" s="26" t="s">
        <v>11</v>
      </c>
      <c r="N228" s="26" t="s">
        <v>247</v>
      </c>
      <c r="O228" s="27">
        <f>IF(A228="?","",DATE(J228,MATCH(K228,{"Jan","Feb","Mar","Apr","May","Jun","Jul","Aug","Sep","Oct","Nov","Dec"},0),D228))</f>
        <v>38205</v>
      </c>
      <c r="P228" s="26">
        <f t="shared" si="3"/>
        <v>18</v>
      </c>
    </row>
    <row r="229" spans="1:16" x14ac:dyDescent="0.3">
      <c r="A229" s="8" t="s">
        <v>256</v>
      </c>
      <c r="B229" s="8">
        <v>2004</v>
      </c>
      <c r="C229" s="8" t="s">
        <v>10</v>
      </c>
      <c r="D229" s="8">
        <v>27</v>
      </c>
      <c r="E229" s="8">
        <v>0</v>
      </c>
      <c r="F229" s="25">
        <v>2211.13</v>
      </c>
      <c r="G229" s="8" t="s">
        <v>11</v>
      </c>
      <c r="H229" s="8" t="s">
        <v>11</v>
      </c>
      <c r="I229" s="8" t="s">
        <v>247</v>
      </c>
      <c r="J229" s="26">
        <v>2004</v>
      </c>
      <c r="K229" s="26" t="s">
        <v>10</v>
      </c>
      <c r="L229" s="26" t="s">
        <v>11</v>
      </c>
      <c r="M229" s="26" t="s">
        <v>11</v>
      </c>
      <c r="N229" s="26" t="s">
        <v>247</v>
      </c>
      <c r="O229" s="27">
        <f>IF(A229="?","",DATE(J229,MATCH(K229,{"Jan","Feb","Mar","Apr","May","Jun","Jul","Aug","Sep","Oct","Nov","Dec"},0),D229))</f>
        <v>38195</v>
      </c>
      <c r="P229" s="26">
        <f t="shared" si="3"/>
        <v>18</v>
      </c>
    </row>
    <row r="230" spans="1:16" x14ac:dyDescent="0.3">
      <c r="A230" s="8" t="s">
        <v>257</v>
      </c>
      <c r="B230" s="8">
        <v>1994</v>
      </c>
      <c r="C230" s="8" t="s">
        <v>15</v>
      </c>
      <c r="D230" s="8">
        <v>17</v>
      </c>
      <c r="E230" s="8">
        <v>0</v>
      </c>
      <c r="F230" s="25">
        <v>2213.21</v>
      </c>
      <c r="G230" s="8" t="s">
        <v>11</v>
      </c>
      <c r="H230" s="8" t="s">
        <v>11</v>
      </c>
      <c r="I230" s="8" t="s">
        <v>13</v>
      </c>
      <c r="J230" s="26">
        <v>1994</v>
      </c>
      <c r="K230" s="26" t="s">
        <v>15</v>
      </c>
      <c r="L230" s="26" t="s">
        <v>11</v>
      </c>
      <c r="M230" s="26" t="s">
        <v>11</v>
      </c>
      <c r="N230" s="26" t="s">
        <v>13</v>
      </c>
      <c r="O230" s="27">
        <f>IF(A230="?","",DATE(J230,MATCH(K230,{"Jan","Feb","Mar","Apr","May","Jun","Jul","Aug","Sep","Oct","Nov","Dec"},0),D230))</f>
        <v>34655</v>
      </c>
      <c r="P230" s="26">
        <f t="shared" si="3"/>
        <v>28</v>
      </c>
    </row>
    <row r="231" spans="1:16" x14ac:dyDescent="0.3">
      <c r="A231" s="8" t="s">
        <v>258</v>
      </c>
      <c r="B231" s="8">
        <v>2004</v>
      </c>
      <c r="C231" s="8" t="s">
        <v>18</v>
      </c>
      <c r="D231" s="8">
        <v>13</v>
      </c>
      <c r="E231" s="8">
        <v>0</v>
      </c>
      <c r="F231" s="25">
        <v>2217.4699999999998</v>
      </c>
      <c r="G231" s="8" t="s">
        <v>11</v>
      </c>
      <c r="H231" s="8" t="s">
        <v>16</v>
      </c>
      <c r="I231" s="8" t="s">
        <v>247</v>
      </c>
      <c r="J231" s="26">
        <v>2004</v>
      </c>
      <c r="K231" s="26" t="s">
        <v>18</v>
      </c>
      <c r="L231" s="26" t="s">
        <v>11</v>
      </c>
      <c r="M231" s="26" t="s">
        <v>16</v>
      </c>
      <c r="N231" s="26" t="s">
        <v>247</v>
      </c>
      <c r="O231" s="27">
        <f>IF(A231="?","",DATE(J231,MATCH(K231,{"Jan","Feb","Mar","Apr","May","Jun","Jul","Aug","Sep","Oct","Nov","Dec"},0),D231))</f>
        <v>38151</v>
      </c>
      <c r="P231" s="26">
        <f t="shared" si="3"/>
        <v>18</v>
      </c>
    </row>
    <row r="232" spans="1:16" x14ac:dyDescent="0.3">
      <c r="A232" s="8" t="s">
        <v>259</v>
      </c>
      <c r="B232" s="8">
        <v>2004</v>
      </c>
      <c r="C232" s="8" t="s">
        <v>20</v>
      </c>
      <c r="D232" s="8">
        <v>25</v>
      </c>
      <c r="E232" s="8">
        <v>0</v>
      </c>
      <c r="F232" s="25">
        <v>2217.6</v>
      </c>
      <c r="G232" s="8" t="s">
        <v>11</v>
      </c>
      <c r="H232" s="8" t="s">
        <v>16</v>
      </c>
      <c r="I232" s="8" t="s">
        <v>247</v>
      </c>
      <c r="J232" s="26">
        <v>2004</v>
      </c>
      <c r="K232" s="26" t="s">
        <v>20</v>
      </c>
      <c r="L232" s="26" t="s">
        <v>11</v>
      </c>
      <c r="M232" s="26" t="s">
        <v>16</v>
      </c>
      <c r="N232" s="26" t="s">
        <v>247</v>
      </c>
      <c r="O232" s="27">
        <f>IF(A232="?","",DATE(J232,MATCH(K232,{"Jan","Feb","Mar","Apr","May","Jun","Jul","Aug","Sep","Oct","Nov","Dec"},0),D232))</f>
        <v>38255</v>
      </c>
      <c r="P232" s="26">
        <f t="shared" si="3"/>
        <v>18</v>
      </c>
    </row>
    <row r="233" spans="1:16" x14ac:dyDescent="0.3">
      <c r="A233" s="8" t="s">
        <v>260</v>
      </c>
      <c r="B233" s="8">
        <v>2004</v>
      </c>
      <c r="C233" s="8" t="s">
        <v>30</v>
      </c>
      <c r="D233" s="8">
        <v>12</v>
      </c>
      <c r="E233" s="8">
        <v>1</v>
      </c>
      <c r="F233" s="25">
        <v>2219.4499999999998</v>
      </c>
      <c r="G233" s="8" t="s">
        <v>11</v>
      </c>
      <c r="H233" s="8" t="s">
        <v>16</v>
      </c>
      <c r="I233" s="8" t="s">
        <v>13</v>
      </c>
      <c r="J233" s="26">
        <v>2004</v>
      </c>
      <c r="K233" s="26" t="s">
        <v>30</v>
      </c>
      <c r="L233" s="26" t="s">
        <v>11</v>
      </c>
      <c r="M233" s="26" t="s">
        <v>16</v>
      </c>
      <c r="N233" s="26" t="s">
        <v>13</v>
      </c>
      <c r="O233" s="27">
        <f>IF(A233="?","",DATE(J233,MATCH(K233,{"Jan","Feb","Mar","Apr","May","Jun","Jul","Aug","Sep","Oct","Nov","Dec"},0),D233))</f>
        <v>38333</v>
      </c>
      <c r="P233" s="26">
        <f t="shared" si="3"/>
        <v>18</v>
      </c>
    </row>
    <row r="234" spans="1:16" x14ac:dyDescent="0.3">
      <c r="A234" s="8" t="s">
        <v>261</v>
      </c>
      <c r="B234" s="8">
        <v>2003</v>
      </c>
      <c r="C234" s="8" t="s">
        <v>30</v>
      </c>
      <c r="D234" s="8">
        <v>10</v>
      </c>
      <c r="E234" s="8">
        <v>1</v>
      </c>
      <c r="F234" s="25">
        <v>2221.56</v>
      </c>
      <c r="G234" s="8" t="s">
        <v>11</v>
      </c>
      <c r="H234" s="8" t="s">
        <v>12</v>
      </c>
      <c r="I234" s="8" t="s">
        <v>23</v>
      </c>
      <c r="J234" s="26">
        <v>2003</v>
      </c>
      <c r="K234" s="26" t="s">
        <v>30</v>
      </c>
      <c r="L234" s="26" t="s">
        <v>11</v>
      </c>
      <c r="M234" s="26" t="s">
        <v>12</v>
      </c>
      <c r="N234" s="26" t="s">
        <v>23</v>
      </c>
      <c r="O234" s="27">
        <f>IF(A234="?","",DATE(J234,MATCH(K234,{"Jan","Feb","Mar","Apr","May","Jun","Jul","Aug","Sep","Oct","Nov","Dec"},0),D234))</f>
        <v>37965</v>
      </c>
      <c r="P234" s="26">
        <f t="shared" si="3"/>
        <v>19</v>
      </c>
    </row>
    <row r="235" spans="1:16" x14ac:dyDescent="0.3">
      <c r="A235" s="8" t="s">
        <v>262</v>
      </c>
      <c r="B235" s="8">
        <v>2000</v>
      </c>
      <c r="C235" s="8" t="s">
        <v>18</v>
      </c>
      <c r="D235" s="8">
        <v>30</v>
      </c>
      <c r="E235" s="8">
        <v>0</v>
      </c>
      <c r="F235" s="25">
        <v>2250.84</v>
      </c>
      <c r="G235" s="8" t="s">
        <v>11</v>
      </c>
      <c r="H235" s="8" t="s">
        <v>11</v>
      </c>
      <c r="I235" s="8" t="s">
        <v>170</v>
      </c>
      <c r="J235" s="26">
        <v>2000</v>
      </c>
      <c r="K235" s="26" t="s">
        <v>18</v>
      </c>
      <c r="L235" s="26" t="s">
        <v>11</v>
      </c>
      <c r="M235" s="26" t="s">
        <v>11</v>
      </c>
      <c r="N235" s="26" t="s">
        <v>170</v>
      </c>
      <c r="O235" s="27">
        <f>IF(A235="?","",DATE(J235,MATCH(K235,{"Jan","Feb","Mar","Apr","May","Jun","Jul","Aug","Sep","Oct","Nov","Dec"},0),D235))</f>
        <v>36707</v>
      </c>
      <c r="P235" s="26">
        <f t="shared" si="3"/>
        <v>22</v>
      </c>
    </row>
    <row r="236" spans="1:16" x14ac:dyDescent="0.3">
      <c r="A236" s="8" t="s">
        <v>263</v>
      </c>
      <c r="B236" s="8">
        <v>2000</v>
      </c>
      <c r="C236" s="8" t="s">
        <v>30</v>
      </c>
      <c r="D236" s="8">
        <v>11</v>
      </c>
      <c r="E236" s="8">
        <v>0</v>
      </c>
      <c r="F236" s="25">
        <v>2254.8000000000002</v>
      </c>
      <c r="G236" s="8" t="s">
        <v>11</v>
      </c>
      <c r="H236" s="8" t="s">
        <v>12</v>
      </c>
      <c r="I236" s="8" t="s">
        <v>168</v>
      </c>
      <c r="J236" s="26">
        <v>2000</v>
      </c>
      <c r="K236" s="26" t="s">
        <v>30</v>
      </c>
      <c r="L236" s="26" t="s">
        <v>11</v>
      </c>
      <c r="M236" s="26" t="s">
        <v>12</v>
      </c>
      <c r="N236" s="26" t="s">
        <v>168</v>
      </c>
      <c r="O236" s="27">
        <f>IF(A236="?","",DATE(J236,MATCH(K236,{"Jan","Feb","Mar","Apr","May","Jun","Jul","Aug","Sep","Oct","Nov","Dec"},0),D236))</f>
        <v>36871</v>
      </c>
      <c r="P236" s="26">
        <f t="shared" si="3"/>
        <v>22</v>
      </c>
    </row>
    <row r="237" spans="1:16" x14ac:dyDescent="0.3">
      <c r="A237" s="8" t="s">
        <v>264</v>
      </c>
      <c r="B237" s="8">
        <v>2002</v>
      </c>
      <c r="C237" s="8" t="s">
        <v>10</v>
      </c>
      <c r="D237" s="8">
        <v>15</v>
      </c>
      <c r="E237" s="8">
        <v>0</v>
      </c>
      <c r="F237" s="25">
        <v>2257.48</v>
      </c>
      <c r="G237" s="8" t="s">
        <v>11</v>
      </c>
      <c r="H237" s="8" t="s">
        <v>16</v>
      </c>
      <c r="I237" s="8" t="s">
        <v>23</v>
      </c>
      <c r="J237" s="26">
        <v>2002</v>
      </c>
      <c r="K237" s="26" t="s">
        <v>10</v>
      </c>
      <c r="L237" s="26" t="s">
        <v>11</v>
      </c>
      <c r="M237" s="26" t="s">
        <v>16</v>
      </c>
      <c r="N237" s="26" t="s">
        <v>23</v>
      </c>
      <c r="O237" s="27">
        <f>IF(A237="?","",DATE(J237,MATCH(K237,{"Jan","Feb","Mar","Apr","May","Jun","Jul","Aug","Sep","Oct","Nov","Dec"},0),D237))</f>
        <v>37452</v>
      </c>
      <c r="P237" s="26">
        <f t="shared" si="3"/>
        <v>20</v>
      </c>
    </row>
    <row r="238" spans="1:16" x14ac:dyDescent="0.3">
      <c r="A238" s="8" t="s">
        <v>265</v>
      </c>
      <c r="B238" s="8">
        <v>2002</v>
      </c>
      <c r="C238" s="8" t="s">
        <v>15</v>
      </c>
      <c r="D238" s="8">
        <v>12</v>
      </c>
      <c r="E238" s="8">
        <v>0</v>
      </c>
      <c r="F238" s="25">
        <v>2261.5700000000002</v>
      </c>
      <c r="G238" s="8" t="s">
        <v>11</v>
      </c>
      <c r="H238" s="8" t="s">
        <v>16</v>
      </c>
      <c r="I238" s="8" t="s">
        <v>23</v>
      </c>
      <c r="J238" s="26">
        <v>2002</v>
      </c>
      <c r="K238" s="26" t="s">
        <v>15</v>
      </c>
      <c r="L238" s="26" t="s">
        <v>11</v>
      </c>
      <c r="M238" s="26" t="s">
        <v>16</v>
      </c>
      <c r="N238" s="26" t="s">
        <v>23</v>
      </c>
      <c r="O238" s="27">
        <f>IF(A238="?","",DATE(J238,MATCH(K238,{"Jan","Feb","Mar","Apr","May","Jun","Jul","Aug","Sep","Oct","Nov","Dec"},0),D238))</f>
        <v>37572</v>
      </c>
      <c r="P238" s="26">
        <f t="shared" si="3"/>
        <v>20</v>
      </c>
    </row>
    <row r="239" spans="1:16" x14ac:dyDescent="0.3">
      <c r="A239" s="8" t="s">
        <v>266</v>
      </c>
      <c r="B239" s="8">
        <v>1991</v>
      </c>
      <c r="C239" s="8" t="s">
        <v>18</v>
      </c>
      <c r="D239" s="8">
        <v>16</v>
      </c>
      <c r="E239" s="8">
        <v>3</v>
      </c>
      <c r="F239" s="25">
        <v>2277.7199999999998</v>
      </c>
      <c r="G239" s="8" t="s">
        <v>11</v>
      </c>
      <c r="H239" s="8" t="s">
        <v>16</v>
      </c>
      <c r="I239" s="8" t="s">
        <v>13</v>
      </c>
      <c r="J239" s="26">
        <v>1991</v>
      </c>
      <c r="K239" s="26" t="s">
        <v>18</v>
      </c>
      <c r="L239" s="26" t="s">
        <v>11</v>
      </c>
      <c r="M239" s="26" t="s">
        <v>16</v>
      </c>
      <c r="N239" s="26" t="s">
        <v>13</v>
      </c>
      <c r="O239" s="27">
        <f>IF(A239="?","",DATE(J239,MATCH(K239,{"Jan","Feb","Mar","Apr","May","Jun","Jul","Aug","Sep","Oct","Nov","Dec"},0),D239))</f>
        <v>33405</v>
      </c>
      <c r="P239" s="26">
        <f t="shared" si="3"/>
        <v>31</v>
      </c>
    </row>
    <row r="240" spans="1:16" x14ac:dyDescent="0.3">
      <c r="A240" s="8" t="s">
        <v>267</v>
      </c>
      <c r="B240" s="8">
        <v>1989</v>
      </c>
      <c r="C240" s="8" t="s">
        <v>37</v>
      </c>
      <c r="D240" s="8">
        <v>5</v>
      </c>
      <c r="E240" s="8">
        <v>3</v>
      </c>
      <c r="F240" s="25">
        <v>2295.2399999999998</v>
      </c>
      <c r="G240" s="8" t="s">
        <v>11</v>
      </c>
      <c r="H240" s="8" t="s">
        <v>16</v>
      </c>
      <c r="I240" s="8" t="s">
        <v>13</v>
      </c>
      <c r="J240" s="26">
        <v>1989</v>
      </c>
      <c r="K240" s="26" t="s">
        <v>37</v>
      </c>
      <c r="L240" s="26" t="s">
        <v>11</v>
      </c>
      <c r="M240" s="26" t="s">
        <v>16</v>
      </c>
      <c r="N240" s="26" t="s">
        <v>13</v>
      </c>
      <c r="O240" s="27">
        <f>IF(A240="?","",DATE(J240,MATCH(K240,{"Jan","Feb","Mar","Apr","May","Jun","Jul","Aug","Sep","Oct","Nov","Dec"},0),D240))</f>
        <v>32786</v>
      </c>
      <c r="P240" s="26">
        <f t="shared" si="3"/>
        <v>33</v>
      </c>
    </row>
    <row r="241" spans="1:16" x14ac:dyDescent="0.3">
      <c r="A241" s="8" t="s">
        <v>268</v>
      </c>
      <c r="B241" s="8">
        <v>1996</v>
      </c>
      <c r="C241" s="8" t="s">
        <v>15</v>
      </c>
      <c r="D241" s="8">
        <v>28</v>
      </c>
      <c r="E241" s="8">
        <v>0</v>
      </c>
      <c r="F241" s="25">
        <v>2302.3000000000002</v>
      </c>
      <c r="G241" s="8" t="s">
        <v>16</v>
      </c>
      <c r="H241" s="8" t="s">
        <v>11</v>
      </c>
      <c r="I241" s="8" t="s">
        <v>42</v>
      </c>
      <c r="J241" s="26">
        <v>1996</v>
      </c>
      <c r="K241" s="26" t="s">
        <v>15</v>
      </c>
      <c r="L241" s="26" t="s">
        <v>16</v>
      </c>
      <c r="M241" s="26" t="s">
        <v>11</v>
      </c>
      <c r="N241" s="26" t="s">
        <v>42</v>
      </c>
      <c r="O241" s="27">
        <f>IF(A241="?","",DATE(J241,MATCH(K241,{"Jan","Feb","Mar","Apr","May","Jun","Jul","Aug","Sep","Oct","Nov","Dec"},0),D241))</f>
        <v>35397</v>
      </c>
      <c r="P241" s="26">
        <f t="shared" si="3"/>
        <v>26</v>
      </c>
    </row>
    <row r="242" spans="1:16" x14ac:dyDescent="0.3">
      <c r="A242" s="8" t="s">
        <v>269</v>
      </c>
      <c r="B242" s="8">
        <v>2004</v>
      </c>
      <c r="C242" s="8" t="s">
        <v>20</v>
      </c>
      <c r="D242" s="8">
        <v>6</v>
      </c>
      <c r="E242" s="8">
        <v>2</v>
      </c>
      <c r="F242" s="25">
        <v>2304</v>
      </c>
      <c r="G242" s="8" t="s">
        <v>11</v>
      </c>
      <c r="H242" s="8" t="s">
        <v>12</v>
      </c>
      <c r="I242" s="8" t="s">
        <v>13</v>
      </c>
      <c r="J242" s="26">
        <v>2004</v>
      </c>
      <c r="K242" s="26" t="s">
        <v>20</v>
      </c>
      <c r="L242" s="26" t="s">
        <v>11</v>
      </c>
      <c r="M242" s="26" t="s">
        <v>12</v>
      </c>
      <c r="N242" s="26" t="s">
        <v>13</v>
      </c>
      <c r="O242" s="27">
        <f>IF(A242="?","",DATE(J242,MATCH(K242,{"Jan","Feb","Mar","Apr","May","Jun","Jul","Aug","Sep","Oct","Nov","Dec"},0),D242))</f>
        <v>38236</v>
      </c>
      <c r="P242" s="26">
        <f t="shared" si="3"/>
        <v>18</v>
      </c>
    </row>
    <row r="243" spans="1:16" x14ac:dyDescent="0.3">
      <c r="A243" s="8" t="s">
        <v>270</v>
      </c>
      <c r="B243" s="8">
        <v>1996</v>
      </c>
      <c r="C243" s="8" t="s">
        <v>30</v>
      </c>
      <c r="D243" s="8">
        <v>17</v>
      </c>
      <c r="E243" s="8">
        <v>0</v>
      </c>
      <c r="F243" s="25">
        <v>2322.62</v>
      </c>
      <c r="G243" s="8" t="s">
        <v>11</v>
      </c>
      <c r="H243" s="8" t="s">
        <v>16</v>
      </c>
      <c r="I243" s="8" t="s">
        <v>13</v>
      </c>
      <c r="J243" s="26">
        <v>1996</v>
      </c>
      <c r="K243" s="26" t="s">
        <v>30</v>
      </c>
      <c r="L243" s="26" t="s">
        <v>11</v>
      </c>
      <c r="M243" s="26" t="s">
        <v>16</v>
      </c>
      <c r="N243" s="26" t="s">
        <v>13</v>
      </c>
      <c r="O243" s="27">
        <f>IF(A243="?","",DATE(J243,MATCH(K243,{"Jan","Feb","Mar","Apr","May","Jun","Jul","Aug","Sep","Oct","Nov","Dec"},0),D243))</f>
        <v>35416</v>
      </c>
      <c r="P243" s="26">
        <f t="shared" si="3"/>
        <v>26</v>
      </c>
    </row>
    <row r="244" spans="1:16" x14ac:dyDescent="0.3">
      <c r="A244" s="8" t="s">
        <v>271</v>
      </c>
      <c r="B244" s="8">
        <v>2003</v>
      </c>
      <c r="C244" s="8" t="s">
        <v>15</v>
      </c>
      <c r="D244" s="8">
        <v>18</v>
      </c>
      <c r="E244" s="8">
        <v>1</v>
      </c>
      <c r="F244" s="25">
        <v>2331.52</v>
      </c>
      <c r="G244" s="8" t="s">
        <v>11</v>
      </c>
      <c r="H244" s="8" t="s">
        <v>12</v>
      </c>
      <c r="I244" s="8" t="s">
        <v>42</v>
      </c>
      <c r="J244" s="26">
        <v>2003</v>
      </c>
      <c r="K244" s="26" t="s">
        <v>15</v>
      </c>
      <c r="L244" s="26" t="s">
        <v>11</v>
      </c>
      <c r="M244" s="26" t="s">
        <v>12</v>
      </c>
      <c r="N244" s="26" t="s">
        <v>42</v>
      </c>
      <c r="O244" s="27">
        <f>IF(A244="?","",DATE(J244,MATCH(K244,{"Jan","Feb","Mar","Apr","May","Jun","Jul","Aug","Sep","Oct","Nov","Dec"},0),D244))</f>
        <v>37943</v>
      </c>
      <c r="P244" s="26">
        <f t="shared" si="3"/>
        <v>19</v>
      </c>
    </row>
    <row r="245" spans="1:16" x14ac:dyDescent="0.3">
      <c r="A245" s="8" t="s">
        <v>272</v>
      </c>
      <c r="B245" s="8">
        <v>1998</v>
      </c>
      <c r="C245" s="8" t="s">
        <v>37</v>
      </c>
      <c r="D245" s="8">
        <v>21</v>
      </c>
      <c r="E245" s="8">
        <v>0</v>
      </c>
      <c r="F245" s="25">
        <v>2352.9699999999998</v>
      </c>
      <c r="G245" s="8" t="s">
        <v>12</v>
      </c>
      <c r="H245" s="8" t="s">
        <v>12</v>
      </c>
      <c r="I245" s="8" t="s">
        <v>23</v>
      </c>
      <c r="J245" s="26">
        <v>1998</v>
      </c>
      <c r="K245" s="26" t="s">
        <v>37</v>
      </c>
      <c r="L245" s="26" t="s">
        <v>12</v>
      </c>
      <c r="M245" s="26" t="s">
        <v>12</v>
      </c>
      <c r="N245" s="26" t="s">
        <v>23</v>
      </c>
      <c r="O245" s="27">
        <f>IF(A245="?","",DATE(J245,MATCH(K245,{"Jan","Feb","Mar","Apr","May","Jun","Jul","Aug","Sep","Oct","Nov","Dec"},0),D245))</f>
        <v>36089</v>
      </c>
      <c r="P245" s="26">
        <f t="shared" si="3"/>
        <v>24</v>
      </c>
    </row>
    <row r="246" spans="1:16" x14ac:dyDescent="0.3">
      <c r="A246" s="8" t="s">
        <v>273</v>
      </c>
      <c r="B246" s="8">
        <v>2002</v>
      </c>
      <c r="C246" s="8" t="s">
        <v>15</v>
      </c>
      <c r="D246" s="8">
        <v>5</v>
      </c>
      <c r="E246" s="8">
        <v>1</v>
      </c>
      <c r="F246" s="25">
        <v>2362.23</v>
      </c>
      <c r="G246" s="8" t="s">
        <v>11</v>
      </c>
      <c r="H246" s="8" t="s">
        <v>16</v>
      </c>
      <c r="I246" s="8" t="s">
        <v>23</v>
      </c>
      <c r="J246" s="26">
        <v>2002</v>
      </c>
      <c r="K246" s="26" t="s">
        <v>15</v>
      </c>
      <c r="L246" s="26" t="s">
        <v>11</v>
      </c>
      <c r="M246" s="26" t="s">
        <v>16</v>
      </c>
      <c r="N246" s="26" t="s">
        <v>23</v>
      </c>
      <c r="O246" s="27">
        <f>IF(A246="?","",DATE(J246,MATCH(K246,{"Jan","Feb","Mar","Apr","May","Jun","Jul","Aug","Sep","Oct","Nov","Dec"},0),D246))</f>
        <v>37565</v>
      </c>
      <c r="P246" s="26">
        <f t="shared" si="3"/>
        <v>20</v>
      </c>
    </row>
    <row r="247" spans="1:16" x14ac:dyDescent="0.3">
      <c r="A247" s="8" t="s">
        <v>274</v>
      </c>
      <c r="B247" s="8">
        <v>1988</v>
      </c>
      <c r="C247" s="8" t="s">
        <v>30</v>
      </c>
      <c r="D247" s="8">
        <v>12</v>
      </c>
      <c r="E247" s="8">
        <v>3</v>
      </c>
      <c r="F247" s="25">
        <v>2373.3000000000002</v>
      </c>
      <c r="G247" s="8" t="s">
        <v>11</v>
      </c>
      <c r="H247" s="8" t="s">
        <v>11</v>
      </c>
      <c r="I247" s="8" t="s">
        <v>13</v>
      </c>
      <c r="J247" s="26">
        <v>1988</v>
      </c>
      <c r="K247" s="26" t="s">
        <v>30</v>
      </c>
      <c r="L247" s="26" t="s">
        <v>11</v>
      </c>
      <c r="M247" s="26" t="s">
        <v>11</v>
      </c>
      <c r="N247" s="26" t="s">
        <v>13</v>
      </c>
      <c r="O247" s="27">
        <f>IF(A247="?","",DATE(J247,MATCH(K247,{"Jan","Feb","Mar","Apr","May","Jun","Jul","Aug","Sep","Oct","Nov","Dec"},0),D247))</f>
        <v>32489</v>
      </c>
      <c r="P247" s="26">
        <f t="shared" si="3"/>
        <v>34</v>
      </c>
    </row>
    <row r="248" spans="1:16" x14ac:dyDescent="0.3">
      <c r="A248" s="8" t="s">
        <v>275</v>
      </c>
      <c r="B248" s="8">
        <v>1999</v>
      </c>
      <c r="C248" s="8" t="s">
        <v>30</v>
      </c>
      <c r="D248" s="8">
        <v>17</v>
      </c>
      <c r="E248" s="8">
        <v>0</v>
      </c>
      <c r="F248" s="25">
        <v>2395.17</v>
      </c>
      <c r="G248" s="8" t="s">
        <v>11</v>
      </c>
      <c r="H248" s="8" t="s">
        <v>16</v>
      </c>
      <c r="I248" s="8" t="s">
        <v>276</v>
      </c>
      <c r="J248" s="26">
        <v>1999</v>
      </c>
      <c r="K248" s="26" t="s">
        <v>30</v>
      </c>
      <c r="L248" s="26" t="s">
        <v>11</v>
      </c>
      <c r="M248" s="26" t="s">
        <v>16</v>
      </c>
      <c r="N248" s="26" t="s">
        <v>276</v>
      </c>
      <c r="O248" s="27">
        <f>IF(A248="?","",DATE(J248,MATCH(K248,{"Jan","Feb","Mar","Apr","May","Jun","Jul","Aug","Sep","Oct","Nov","Dec"},0),D248))</f>
        <v>36511</v>
      </c>
      <c r="P248" s="26">
        <f t="shared" si="3"/>
        <v>23</v>
      </c>
    </row>
    <row r="249" spans="1:16" x14ac:dyDescent="0.3">
      <c r="A249" s="8" t="s">
        <v>277</v>
      </c>
      <c r="B249" s="8">
        <v>1999</v>
      </c>
      <c r="C249" s="8" t="s">
        <v>35</v>
      </c>
      <c r="D249" s="8">
        <v>10</v>
      </c>
      <c r="E249" s="8">
        <v>0</v>
      </c>
      <c r="F249" s="25">
        <v>2396.1</v>
      </c>
      <c r="G249" s="8" t="s">
        <v>11</v>
      </c>
      <c r="H249" s="8" t="s">
        <v>16</v>
      </c>
      <c r="I249" s="8" t="s">
        <v>166</v>
      </c>
      <c r="J249" s="26">
        <v>1999</v>
      </c>
      <c r="K249" s="26" t="s">
        <v>35</v>
      </c>
      <c r="L249" s="26" t="s">
        <v>11</v>
      </c>
      <c r="M249" s="26" t="s">
        <v>16</v>
      </c>
      <c r="N249" s="26" t="s">
        <v>166</v>
      </c>
      <c r="O249" s="27">
        <f>IF(A249="?","",DATE(J249,MATCH(K249,{"Jan","Feb","Mar","Apr","May","Jun","Jul","Aug","Sep","Oct","Nov","Dec"},0),D249))</f>
        <v>36382</v>
      </c>
      <c r="P249" s="26">
        <f t="shared" si="3"/>
        <v>23</v>
      </c>
    </row>
    <row r="250" spans="1:16" x14ac:dyDescent="0.3">
      <c r="A250" s="8" t="s">
        <v>278</v>
      </c>
      <c r="B250" s="8">
        <v>2001</v>
      </c>
      <c r="C250" s="8" t="s">
        <v>18</v>
      </c>
      <c r="D250" s="8">
        <v>3</v>
      </c>
      <c r="E250" s="8">
        <v>0</v>
      </c>
      <c r="F250" s="25">
        <v>2404.73</v>
      </c>
      <c r="G250" s="8" t="s">
        <v>11</v>
      </c>
      <c r="H250" s="8" t="s">
        <v>12</v>
      </c>
      <c r="I250" s="8" t="s">
        <v>23</v>
      </c>
      <c r="J250" s="26">
        <v>2001</v>
      </c>
      <c r="K250" s="26" t="s">
        <v>18</v>
      </c>
      <c r="L250" s="26" t="s">
        <v>11</v>
      </c>
      <c r="M250" s="26" t="s">
        <v>12</v>
      </c>
      <c r="N250" s="26" t="s">
        <v>23</v>
      </c>
      <c r="O250" s="27">
        <f>IF(A250="?","",DATE(J250,MATCH(K250,{"Jan","Feb","Mar","Apr","May","Jun","Jul","Aug","Sep","Oct","Nov","Dec"},0),D250))</f>
        <v>37045</v>
      </c>
      <c r="P250" s="26">
        <f t="shared" si="3"/>
        <v>22</v>
      </c>
    </row>
    <row r="251" spans="1:16" x14ac:dyDescent="0.3">
      <c r="A251" s="8" t="s">
        <v>279</v>
      </c>
      <c r="B251" s="8">
        <v>1999</v>
      </c>
      <c r="C251" s="8" t="s">
        <v>15</v>
      </c>
      <c r="D251" s="8">
        <v>12</v>
      </c>
      <c r="E251" s="8">
        <v>1</v>
      </c>
      <c r="F251" s="25">
        <v>2416.96</v>
      </c>
      <c r="G251" s="8" t="s">
        <v>11</v>
      </c>
      <c r="H251" s="8" t="s">
        <v>11</v>
      </c>
      <c r="I251" s="8" t="s">
        <v>42</v>
      </c>
      <c r="J251" s="26">
        <v>1999</v>
      </c>
      <c r="K251" s="26" t="s">
        <v>15</v>
      </c>
      <c r="L251" s="26" t="s">
        <v>11</v>
      </c>
      <c r="M251" s="26" t="s">
        <v>11</v>
      </c>
      <c r="N251" s="26" t="s">
        <v>42</v>
      </c>
      <c r="O251" s="27">
        <f>IF(A251="?","",DATE(J251,MATCH(K251,{"Jan","Feb","Mar","Apr","May","Jun","Jul","Aug","Sep","Oct","Nov","Dec"},0),D251))</f>
        <v>36476</v>
      </c>
      <c r="P251" s="26">
        <f t="shared" si="3"/>
        <v>23</v>
      </c>
    </row>
    <row r="252" spans="1:16" x14ac:dyDescent="0.3">
      <c r="A252" s="8" t="s">
        <v>280</v>
      </c>
      <c r="B252" s="8">
        <v>1999</v>
      </c>
      <c r="C252" s="8" t="s">
        <v>15</v>
      </c>
      <c r="D252" s="8">
        <v>21</v>
      </c>
      <c r="E252" s="8">
        <v>1</v>
      </c>
      <c r="F252" s="25">
        <v>2438.06</v>
      </c>
      <c r="G252" s="8" t="s">
        <v>11</v>
      </c>
      <c r="H252" s="8" t="s">
        <v>11</v>
      </c>
      <c r="I252" s="8" t="s">
        <v>13</v>
      </c>
      <c r="J252" s="26">
        <v>1999</v>
      </c>
      <c r="K252" s="26" t="s">
        <v>15</v>
      </c>
      <c r="L252" s="26" t="s">
        <v>11</v>
      </c>
      <c r="M252" s="26" t="s">
        <v>11</v>
      </c>
      <c r="N252" s="26" t="s">
        <v>13</v>
      </c>
      <c r="O252" s="27">
        <f>IF(A252="?","",DATE(J252,MATCH(K252,{"Jan","Feb","Mar","Apr","May","Jun","Jul","Aug","Sep","Oct","Nov","Dec"},0),D252))</f>
        <v>36485</v>
      </c>
      <c r="P252" s="26">
        <f t="shared" si="3"/>
        <v>23</v>
      </c>
    </row>
    <row r="253" spans="1:16" x14ac:dyDescent="0.3">
      <c r="A253" s="8" t="s">
        <v>281</v>
      </c>
      <c r="B253" s="8">
        <v>2002</v>
      </c>
      <c r="C253" s="8" t="s">
        <v>10</v>
      </c>
      <c r="D253" s="8">
        <v>29</v>
      </c>
      <c r="E253" s="8">
        <v>0</v>
      </c>
      <c r="F253" s="25">
        <v>2457.21</v>
      </c>
      <c r="G253" s="8" t="s">
        <v>11</v>
      </c>
      <c r="H253" s="8" t="s">
        <v>16</v>
      </c>
      <c r="I253" s="8" t="s">
        <v>247</v>
      </c>
      <c r="J253" s="26">
        <v>2002</v>
      </c>
      <c r="K253" s="26" t="s">
        <v>10</v>
      </c>
      <c r="L253" s="26" t="s">
        <v>11</v>
      </c>
      <c r="M253" s="26" t="s">
        <v>16</v>
      </c>
      <c r="N253" s="26" t="s">
        <v>247</v>
      </c>
      <c r="O253" s="27">
        <f>IF(A253="?","",DATE(J253,MATCH(K253,{"Jan","Feb","Mar","Apr","May","Jun","Jul","Aug","Sep","Oct","Nov","Dec"},0),D253))</f>
        <v>37466</v>
      </c>
      <c r="P253" s="26">
        <f t="shared" si="3"/>
        <v>20</v>
      </c>
    </row>
    <row r="254" spans="1:16" x14ac:dyDescent="0.3">
      <c r="A254" s="8" t="s">
        <v>282</v>
      </c>
      <c r="B254" s="8">
        <v>1998</v>
      </c>
      <c r="C254" s="8" t="s">
        <v>15</v>
      </c>
      <c r="D254" s="8">
        <v>19</v>
      </c>
      <c r="E254" s="8">
        <v>0</v>
      </c>
      <c r="F254" s="25">
        <v>2457.5</v>
      </c>
      <c r="G254" s="8" t="s">
        <v>11</v>
      </c>
      <c r="H254" s="8" t="s">
        <v>16</v>
      </c>
      <c r="I254" s="8" t="s">
        <v>42</v>
      </c>
      <c r="J254" s="26">
        <v>1998</v>
      </c>
      <c r="K254" s="26" t="s">
        <v>15</v>
      </c>
      <c r="L254" s="26" t="s">
        <v>11</v>
      </c>
      <c r="M254" s="26" t="s">
        <v>16</v>
      </c>
      <c r="N254" s="26" t="s">
        <v>42</v>
      </c>
      <c r="O254" s="27">
        <f>IF(A254="?","",DATE(J254,MATCH(K254,{"Jan","Feb","Mar","Apr","May","Jun","Jul","Aug","Sep","Oct","Nov","Dec"},0),D254))</f>
        <v>36118</v>
      </c>
      <c r="P254" s="26">
        <f t="shared" si="3"/>
        <v>24</v>
      </c>
    </row>
    <row r="255" spans="1:16" x14ac:dyDescent="0.3">
      <c r="A255" s="8" t="s">
        <v>283</v>
      </c>
      <c r="B255" s="8">
        <v>2002</v>
      </c>
      <c r="C255" s="8" t="s">
        <v>10</v>
      </c>
      <c r="D255" s="8">
        <v>11</v>
      </c>
      <c r="E255" s="8">
        <v>0</v>
      </c>
      <c r="F255" s="25">
        <v>2459.7199999999998</v>
      </c>
      <c r="G255" s="8" t="s">
        <v>11</v>
      </c>
      <c r="H255" s="8" t="s">
        <v>11</v>
      </c>
      <c r="I255" s="8" t="s">
        <v>247</v>
      </c>
      <c r="J255" s="26">
        <v>2002</v>
      </c>
      <c r="K255" s="26" t="s">
        <v>10</v>
      </c>
      <c r="L255" s="26" t="s">
        <v>11</v>
      </c>
      <c r="M255" s="26" t="s">
        <v>11</v>
      </c>
      <c r="N255" s="26" t="s">
        <v>247</v>
      </c>
      <c r="O255" s="27">
        <f>IF(A255="?","",DATE(J255,MATCH(K255,{"Jan","Feb","Mar","Apr","May","Jun","Jul","Aug","Sep","Oct","Nov","Dec"},0),D255))</f>
        <v>37448</v>
      </c>
      <c r="P255" s="26">
        <f t="shared" si="3"/>
        <v>20</v>
      </c>
    </row>
    <row r="256" spans="1:16" x14ac:dyDescent="0.3">
      <c r="A256" s="8" t="s">
        <v>284</v>
      </c>
      <c r="B256" s="8">
        <v>1998</v>
      </c>
      <c r="C256" s="8" t="s">
        <v>35</v>
      </c>
      <c r="D256" s="8">
        <v>17</v>
      </c>
      <c r="E256" s="8">
        <v>0</v>
      </c>
      <c r="F256" s="25">
        <v>2464.62</v>
      </c>
      <c r="G256" s="8" t="s">
        <v>11</v>
      </c>
      <c r="H256" s="8" t="s">
        <v>12</v>
      </c>
      <c r="I256" s="8" t="s">
        <v>13</v>
      </c>
      <c r="J256" s="26">
        <v>1998</v>
      </c>
      <c r="K256" s="26" t="s">
        <v>35</v>
      </c>
      <c r="L256" s="26" t="s">
        <v>11</v>
      </c>
      <c r="M256" s="26" t="s">
        <v>12</v>
      </c>
      <c r="N256" s="26" t="s">
        <v>13</v>
      </c>
      <c r="O256" s="27">
        <f>IF(A256="?","",DATE(J256,MATCH(K256,{"Jan","Feb","Mar","Apr","May","Jun","Jul","Aug","Sep","Oct","Nov","Dec"},0),D256))</f>
        <v>36024</v>
      </c>
      <c r="P256" s="26">
        <f t="shared" si="3"/>
        <v>24</v>
      </c>
    </row>
    <row r="257" spans="1:16" x14ac:dyDescent="0.3">
      <c r="A257" s="8" t="s">
        <v>285</v>
      </c>
      <c r="B257" s="8">
        <v>1998</v>
      </c>
      <c r="C257" s="8" t="s">
        <v>10</v>
      </c>
      <c r="D257" s="8">
        <v>2</v>
      </c>
      <c r="E257" s="8">
        <v>0</v>
      </c>
      <c r="F257" s="25">
        <v>2473.33</v>
      </c>
      <c r="G257" s="8" t="s">
        <v>11</v>
      </c>
      <c r="H257" s="8" t="s">
        <v>12</v>
      </c>
      <c r="I257" s="8" t="s">
        <v>13</v>
      </c>
      <c r="J257" s="26">
        <v>1998</v>
      </c>
      <c r="K257" s="26" t="s">
        <v>10</v>
      </c>
      <c r="L257" s="26" t="s">
        <v>11</v>
      </c>
      <c r="M257" s="26" t="s">
        <v>12</v>
      </c>
      <c r="N257" s="26" t="s">
        <v>13</v>
      </c>
      <c r="O257" s="27">
        <f>IF(A257="?","",DATE(J257,MATCH(K257,{"Jan","Feb","Mar","Apr","May","Jun","Jul","Aug","Sep","Oct","Nov","Dec"},0),D257))</f>
        <v>35978</v>
      </c>
      <c r="P257" s="26">
        <f t="shared" si="3"/>
        <v>24</v>
      </c>
    </row>
    <row r="258" spans="1:16" x14ac:dyDescent="0.3">
      <c r="A258" s="8" t="s">
        <v>286</v>
      </c>
      <c r="B258" s="8">
        <v>1998</v>
      </c>
      <c r="C258" s="8" t="s">
        <v>18</v>
      </c>
      <c r="D258" s="8">
        <v>20</v>
      </c>
      <c r="E258" s="8">
        <v>0</v>
      </c>
      <c r="F258" s="25">
        <v>2480.98</v>
      </c>
      <c r="G258" s="8" t="s">
        <v>11</v>
      </c>
      <c r="H258" s="8" t="s">
        <v>11</v>
      </c>
      <c r="I258" s="8" t="s">
        <v>13</v>
      </c>
      <c r="J258" s="26">
        <v>1998</v>
      </c>
      <c r="K258" s="26" t="s">
        <v>18</v>
      </c>
      <c r="L258" s="26" t="s">
        <v>11</v>
      </c>
      <c r="M258" s="26" t="s">
        <v>11</v>
      </c>
      <c r="N258" s="26" t="s">
        <v>13</v>
      </c>
      <c r="O258" s="27">
        <f>IF(A258="?","",DATE(J258,MATCH(K258,{"Jan","Feb","Mar","Apr","May","Jun","Jul","Aug","Sep","Oct","Nov","Dec"},0),D258))</f>
        <v>35966</v>
      </c>
      <c r="P258" s="26">
        <f t="shared" si="3"/>
        <v>24</v>
      </c>
    </row>
    <row r="259" spans="1:16" x14ac:dyDescent="0.3">
      <c r="A259" s="8" t="s">
        <v>287</v>
      </c>
      <c r="B259" s="8">
        <v>1995</v>
      </c>
      <c r="C259" s="8" t="s">
        <v>15</v>
      </c>
      <c r="D259" s="8">
        <v>6</v>
      </c>
      <c r="E259" s="8">
        <v>0</v>
      </c>
      <c r="F259" s="25">
        <v>2483.7399999999998</v>
      </c>
      <c r="G259" s="8" t="s">
        <v>12</v>
      </c>
      <c r="H259" s="8" t="s">
        <v>11</v>
      </c>
      <c r="I259" s="8" t="s">
        <v>13</v>
      </c>
      <c r="J259" s="26">
        <v>1995</v>
      </c>
      <c r="K259" s="26" t="s">
        <v>15</v>
      </c>
      <c r="L259" s="26" t="s">
        <v>12</v>
      </c>
      <c r="M259" s="26" t="s">
        <v>11</v>
      </c>
      <c r="N259" s="26" t="s">
        <v>13</v>
      </c>
      <c r="O259" s="27">
        <f>IF(A259="?","",DATE(J259,MATCH(K259,{"Jan","Feb","Mar","Apr","May","Jun","Jul","Aug","Sep","Oct","Nov","Dec"},0),D259))</f>
        <v>35009</v>
      </c>
      <c r="P259" s="26">
        <f t="shared" ref="P259:P322" si="4">IF(O259="","",DATEDIF(O259,DATE(2023,6,8),"Y"))</f>
        <v>27</v>
      </c>
    </row>
    <row r="260" spans="1:16" x14ac:dyDescent="0.3">
      <c r="A260" s="8" t="s">
        <v>288</v>
      </c>
      <c r="B260" s="8">
        <v>1995</v>
      </c>
      <c r="C260" s="8" t="s">
        <v>37</v>
      </c>
      <c r="D260" s="8">
        <v>14</v>
      </c>
      <c r="E260" s="8">
        <v>0</v>
      </c>
      <c r="F260" s="25">
        <v>2494.02</v>
      </c>
      <c r="G260" s="8" t="s">
        <v>12</v>
      </c>
      <c r="H260" s="8" t="s">
        <v>16</v>
      </c>
      <c r="I260" s="8" t="s">
        <v>42</v>
      </c>
      <c r="J260" s="26">
        <v>1995</v>
      </c>
      <c r="K260" s="26" t="s">
        <v>37</v>
      </c>
      <c r="L260" s="26" t="s">
        <v>12</v>
      </c>
      <c r="M260" s="26" t="s">
        <v>16</v>
      </c>
      <c r="N260" s="26" t="s">
        <v>42</v>
      </c>
      <c r="O260" s="27">
        <f>IF(A260="?","",DATE(J260,MATCH(K260,{"Jan","Feb","Mar","Apr","May","Jun","Jul","Aug","Sep","Oct","Nov","Dec"},0),D260))</f>
        <v>34986</v>
      </c>
      <c r="P260" s="26">
        <f t="shared" si="4"/>
        <v>27</v>
      </c>
    </row>
    <row r="261" spans="1:16" x14ac:dyDescent="0.3">
      <c r="A261" s="8" t="s">
        <v>289</v>
      </c>
      <c r="B261" s="8">
        <v>1995</v>
      </c>
      <c r="C261" s="8" t="s">
        <v>10</v>
      </c>
      <c r="D261" s="8">
        <v>9</v>
      </c>
      <c r="E261" s="8">
        <v>0</v>
      </c>
      <c r="F261" s="25">
        <v>2497.04</v>
      </c>
      <c r="G261" s="8" t="s">
        <v>12</v>
      </c>
      <c r="H261" s="8" t="s">
        <v>12</v>
      </c>
      <c r="I261" s="8" t="s">
        <v>13</v>
      </c>
      <c r="J261" s="26">
        <v>1995</v>
      </c>
      <c r="K261" s="26" t="s">
        <v>10</v>
      </c>
      <c r="L261" s="26" t="s">
        <v>12</v>
      </c>
      <c r="M261" s="26" t="s">
        <v>12</v>
      </c>
      <c r="N261" s="26" t="s">
        <v>13</v>
      </c>
      <c r="O261" s="27">
        <f>IF(A261="?","",DATE(J261,MATCH(K261,{"Jan","Feb","Mar","Apr","May","Jun","Jul","Aug","Sep","Oct","Nov","Dec"},0),D261))</f>
        <v>34889</v>
      </c>
      <c r="P261" s="26">
        <f t="shared" si="4"/>
        <v>27</v>
      </c>
    </row>
    <row r="262" spans="1:16" x14ac:dyDescent="0.3">
      <c r="A262" s="8" t="s">
        <v>290</v>
      </c>
      <c r="B262" s="8">
        <v>1995</v>
      </c>
      <c r="C262" s="8" t="s">
        <v>37</v>
      </c>
      <c r="D262" s="8">
        <v>15</v>
      </c>
      <c r="E262" s="8">
        <v>0</v>
      </c>
      <c r="F262" s="25">
        <v>2498.41</v>
      </c>
      <c r="G262" s="8" t="s">
        <v>12</v>
      </c>
      <c r="H262" s="8" t="s">
        <v>12</v>
      </c>
      <c r="I262" s="8" t="s">
        <v>13</v>
      </c>
      <c r="J262" s="26">
        <v>1995</v>
      </c>
      <c r="K262" s="26" t="s">
        <v>37</v>
      </c>
      <c r="L262" s="26" t="s">
        <v>12</v>
      </c>
      <c r="M262" s="26" t="s">
        <v>12</v>
      </c>
      <c r="N262" s="26" t="s">
        <v>13</v>
      </c>
      <c r="O262" s="27">
        <f>IF(A262="?","",DATE(J262,MATCH(K262,{"Jan","Feb","Mar","Apr","May","Jun","Jul","Aug","Sep","Oct","Nov","Dec"},0),D262))</f>
        <v>34987</v>
      </c>
      <c r="P262" s="26">
        <f t="shared" si="4"/>
        <v>27</v>
      </c>
    </row>
    <row r="263" spans="1:16" x14ac:dyDescent="0.3">
      <c r="A263" s="8" t="s">
        <v>291</v>
      </c>
      <c r="B263" s="8">
        <v>2004</v>
      </c>
      <c r="C263" s="8" t="s">
        <v>20</v>
      </c>
      <c r="D263" s="8">
        <v>6</v>
      </c>
      <c r="E263" s="8">
        <v>0</v>
      </c>
      <c r="F263" s="25">
        <v>2500.9299999999998</v>
      </c>
      <c r="G263" s="8" t="s">
        <v>11</v>
      </c>
      <c r="H263" s="8" t="s">
        <v>11</v>
      </c>
      <c r="I263" s="8" t="s">
        <v>23</v>
      </c>
      <c r="J263" s="26">
        <v>2004</v>
      </c>
      <c r="K263" s="26" t="s">
        <v>20</v>
      </c>
      <c r="L263" s="26" t="s">
        <v>11</v>
      </c>
      <c r="M263" s="26" t="s">
        <v>11</v>
      </c>
      <c r="N263" s="26" t="s">
        <v>23</v>
      </c>
      <c r="O263" s="27">
        <f>IF(A263="?","",DATE(J263,MATCH(K263,{"Jan","Feb","Mar","Apr","May","Jun","Jul","Aug","Sep","Oct","Nov","Dec"},0),D263))</f>
        <v>38236</v>
      </c>
      <c r="P263" s="26">
        <f t="shared" si="4"/>
        <v>18</v>
      </c>
    </row>
    <row r="264" spans="1:16" x14ac:dyDescent="0.3">
      <c r="A264" s="8" t="s">
        <v>292</v>
      </c>
      <c r="B264" s="8">
        <v>1991</v>
      </c>
      <c r="C264" s="8" t="s">
        <v>35</v>
      </c>
      <c r="D264" s="8">
        <v>5</v>
      </c>
      <c r="E264" s="8">
        <v>3</v>
      </c>
      <c r="F264" s="25">
        <v>2510.79</v>
      </c>
      <c r="G264" s="8" t="s">
        <v>11</v>
      </c>
      <c r="H264" s="8" t="s">
        <v>16</v>
      </c>
      <c r="I264" s="8" t="s">
        <v>13</v>
      </c>
      <c r="J264" s="26">
        <v>1991</v>
      </c>
      <c r="K264" s="26" t="s">
        <v>35</v>
      </c>
      <c r="L264" s="26" t="s">
        <v>11</v>
      </c>
      <c r="M264" s="26" t="s">
        <v>16</v>
      </c>
      <c r="N264" s="26" t="s">
        <v>13</v>
      </c>
      <c r="O264" s="27">
        <f>IF(A264="?","",DATE(J264,MATCH(K264,{"Jan","Feb","Mar","Apr","May","Jun","Jul","Aug","Sep","Oct","Nov","Dec"},0),D264))</f>
        <v>33455</v>
      </c>
      <c r="P264" s="26">
        <f t="shared" si="4"/>
        <v>31</v>
      </c>
    </row>
    <row r="265" spans="1:16" x14ac:dyDescent="0.3">
      <c r="A265" s="8" t="s">
        <v>293</v>
      </c>
      <c r="B265" s="8">
        <v>1997</v>
      </c>
      <c r="C265" s="8" t="s">
        <v>15</v>
      </c>
      <c r="D265" s="8">
        <v>2</v>
      </c>
      <c r="E265" s="8">
        <v>0</v>
      </c>
      <c r="F265" s="25">
        <v>2523.17</v>
      </c>
      <c r="G265" s="8" t="s">
        <v>12</v>
      </c>
      <c r="H265" s="8" t="s">
        <v>16</v>
      </c>
      <c r="I265" s="8" t="s">
        <v>23</v>
      </c>
      <c r="J265" s="26">
        <v>1997</v>
      </c>
      <c r="K265" s="26" t="s">
        <v>15</v>
      </c>
      <c r="L265" s="26" t="s">
        <v>12</v>
      </c>
      <c r="M265" s="26" t="s">
        <v>16</v>
      </c>
      <c r="N265" s="26" t="s">
        <v>23</v>
      </c>
      <c r="O265" s="27">
        <f>IF(A265="?","",DATE(J265,MATCH(K265,{"Jan","Feb","Mar","Apr","May","Jun","Jul","Aug","Sep","Oct","Nov","Dec"},0),D265))</f>
        <v>35736</v>
      </c>
      <c r="P265" s="26">
        <f t="shared" si="4"/>
        <v>25</v>
      </c>
    </row>
    <row r="266" spans="1:16" x14ac:dyDescent="0.3">
      <c r="A266" s="8" t="s">
        <v>294</v>
      </c>
      <c r="B266" s="8">
        <v>2000</v>
      </c>
      <c r="C266" s="8" t="s">
        <v>35</v>
      </c>
      <c r="D266" s="8">
        <v>25</v>
      </c>
      <c r="E266" s="8">
        <v>0</v>
      </c>
      <c r="F266" s="25">
        <v>2527.8200000000002</v>
      </c>
      <c r="G266" s="8" t="s">
        <v>11</v>
      </c>
      <c r="H266" s="8" t="s">
        <v>12</v>
      </c>
      <c r="I266" s="8" t="s">
        <v>23</v>
      </c>
      <c r="J266" s="26">
        <v>2000</v>
      </c>
      <c r="K266" s="26" t="s">
        <v>35</v>
      </c>
      <c r="L266" s="26" t="s">
        <v>11</v>
      </c>
      <c r="M266" s="26" t="s">
        <v>12</v>
      </c>
      <c r="N266" s="26" t="s">
        <v>23</v>
      </c>
      <c r="O266" s="27">
        <f>IF(A266="?","",DATE(J266,MATCH(K266,{"Jan","Feb","Mar","Apr","May","Jun","Jul","Aug","Sep","Oct","Nov","Dec"},0),D266))</f>
        <v>36763</v>
      </c>
      <c r="P266" s="26">
        <f t="shared" si="4"/>
        <v>22</v>
      </c>
    </row>
    <row r="267" spans="1:16" x14ac:dyDescent="0.3">
      <c r="A267" s="8" t="s">
        <v>295</v>
      </c>
      <c r="B267" s="8">
        <v>1997</v>
      </c>
      <c r="C267" s="8" t="s">
        <v>10</v>
      </c>
      <c r="D267" s="8">
        <v>28</v>
      </c>
      <c r="E267" s="8">
        <v>0</v>
      </c>
      <c r="F267" s="25">
        <v>2534.39</v>
      </c>
      <c r="G267" s="8" t="s">
        <v>12</v>
      </c>
      <c r="H267" s="8" t="s">
        <v>12</v>
      </c>
      <c r="I267" s="8" t="s">
        <v>23</v>
      </c>
      <c r="J267" s="26">
        <v>1997</v>
      </c>
      <c r="K267" s="26" t="s">
        <v>10</v>
      </c>
      <c r="L267" s="26" t="s">
        <v>12</v>
      </c>
      <c r="M267" s="26" t="s">
        <v>12</v>
      </c>
      <c r="N267" s="26" t="s">
        <v>23</v>
      </c>
      <c r="O267" s="27">
        <f>IF(A267="?","",DATE(J267,MATCH(K267,{"Jan","Feb","Mar","Apr","May","Jun","Jul","Aug","Sep","Oct","Nov","Dec"},0),D267))</f>
        <v>35639</v>
      </c>
      <c r="P267" s="26">
        <f t="shared" si="4"/>
        <v>25</v>
      </c>
    </row>
    <row r="268" spans="1:16" x14ac:dyDescent="0.3">
      <c r="A268" s="8" t="s">
        <v>296</v>
      </c>
      <c r="B268" s="8">
        <v>1990</v>
      </c>
      <c r="C268" s="8" t="s">
        <v>37</v>
      </c>
      <c r="D268" s="8">
        <v>1</v>
      </c>
      <c r="E268" s="8">
        <v>3</v>
      </c>
      <c r="F268" s="25">
        <v>2540.39</v>
      </c>
      <c r="G268" s="8" t="s">
        <v>11</v>
      </c>
      <c r="H268" s="8" t="s">
        <v>11</v>
      </c>
      <c r="I268" s="8" t="s">
        <v>13</v>
      </c>
      <c r="J268" s="26">
        <v>1990</v>
      </c>
      <c r="K268" s="26" t="s">
        <v>37</v>
      </c>
      <c r="L268" s="26" t="s">
        <v>11</v>
      </c>
      <c r="M268" s="26" t="s">
        <v>11</v>
      </c>
      <c r="N268" s="26" t="s">
        <v>13</v>
      </c>
      <c r="O268" s="27">
        <f>IF(A268="?","",DATE(J268,MATCH(K268,{"Jan","Feb","Mar","Apr","May","Jun","Jul","Aug","Sep","Oct","Nov","Dec"},0),D268))</f>
        <v>33147</v>
      </c>
      <c r="P268" s="26">
        <f t="shared" si="4"/>
        <v>32</v>
      </c>
    </row>
    <row r="269" spans="1:16" x14ac:dyDescent="0.3">
      <c r="A269" s="8" t="s">
        <v>297</v>
      </c>
      <c r="B269" s="8">
        <v>1991</v>
      </c>
      <c r="C269" s="8" t="s">
        <v>15</v>
      </c>
      <c r="D269" s="8">
        <v>17</v>
      </c>
      <c r="E269" s="8">
        <v>3</v>
      </c>
      <c r="F269" s="25">
        <v>2545.6799999999998</v>
      </c>
      <c r="G269" s="8" t="s">
        <v>11</v>
      </c>
      <c r="H269" s="8" t="s">
        <v>16</v>
      </c>
      <c r="I269" s="8" t="s">
        <v>13</v>
      </c>
      <c r="J269" s="26">
        <v>1991</v>
      </c>
      <c r="K269" s="26" t="s">
        <v>15</v>
      </c>
      <c r="L269" s="26" t="s">
        <v>11</v>
      </c>
      <c r="M269" s="26" t="s">
        <v>16</v>
      </c>
      <c r="N269" s="26" t="s">
        <v>13</v>
      </c>
      <c r="O269" s="27">
        <f>IF(A269="?","",DATE(J269,MATCH(K269,{"Jan","Feb","Mar","Apr","May","Jun","Jul","Aug","Sep","Oct","Nov","Dec"},0),D269))</f>
        <v>33559</v>
      </c>
      <c r="P269" s="26">
        <f t="shared" si="4"/>
        <v>31</v>
      </c>
    </row>
    <row r="270" spans="1:16" x14ac:dyDescent="0.3">
      <c r="A270" s="8" t="s">
        <v>298</v>
      </c>
      <c r="B270" s="8">
        <v>2002</v>
      </c>
      <c r="C270" s="8" t="s">
        <v>37</v>
      </c>
      <c r="D270" s="8">
        <v>11</v>
      </c>
      <c r="E270" s="8">
        <v>2</v>
      </c>
      <c r="F270" s="25">
        <v>2566.4699999999998</v>
      </c>
      <c r="G270" s="8" t="s">
        <v>11</v>
      </c>
      <c r="H270" s="8" t="s">
        <v>12</v>
      </c>
      <c r="I270" s="8" t="s">
        <v>13</v>
      </c>
      <c r="J270" s="26">
        <v>2002</v>
      </c>
      <c r="K270" s="26" t="s">
        <v>37</v>
      </c>
      <c r="L270" s="26" t="s">
        <v>11</v>
      </c>
      <c r="M270" s="26" t="s">
        <v>12</v>
      </c>
      <c r="N270" s="26" t="s">
        <v>13</v>
      </c>
      <c r="O270" s="27">
        <f>IF(A270="?","",DATE(J270,MATCH(K270,{"Jan","Feb","Mar","Apr","May","Jun","Jul","Aug","Sep","Oct","Nov","Dec"},0),D270))</f>
        <v>37540</v>
      </c>
      <c r="P270" s="26">
        <f t="shared" si="4"/>
        <v>20</v>
      </c>
    </row>
    <row r="271" spans="1:16" x14ac:dyDescent="0.3">
      <c r="A271" s="8" t="s">
        <v>299</v>
      </c>
      <c r="B271" s="8">
        <v>2002</v>
      </c>
      <c r="C271" s="8" t="s">
        <v>10</v>
      </c>
      <c r="D271" s="8">
        <v>20</v>
      </c>
      <c r="E271" s="8">
        <v>0</v>
      </c>
      <c r="F271" s="25">
        <v>2585.04</v>
      </c>
      <c r="G271" s="8" t="s">
        <v>11</v>
      </c>
      <c r="H271" s="8" t="s">
        <v>11</v>
      </c>
      <c r="I271" s="8" t="s">
        <v>300</v>
      </c>
      <c r="J271" s="26">
        <v>2002</v>
      </c>
      <c r="K271" s="26" t="s">
        <v>10</v>
      </c>
      <c r="L271" s="26" t="s">
        <v>11</v>
      </c>
      <c r="M271" s="26" t="s">
        <v>11</v>
      </c>
      <c r="N271" s="26" t="s">
        <v>300</v>
      </c>
      <c r="O271" s="27">
        <f>IF(A271="?","",DATE(J271,MATCH(K271,{"Jan","Feb","Mar","Apr","May","Jun","Jul","Aug","Sep","Oct","Nov","Dec"},0),D271))</f>
        <v>37457</v>
      </c>
      <c r="P271" s="26">
        <f t="shared" si="4"/>
        <v>20</v>
      </c>
    </row>
    <row r="272" spans="1:16" x14ac:dyDescent="0.3">
      <c r="A272" s="8" t="s">
        <v>301</v>
      </c>
      <c r="B272" s="8">
        <v>2001</v>
      </c>
      <c r="C272" s="8" t="s">
        <v>37</v>
      </c>
      <c r="D272" s="8">
        <v>15</v>
      </c>
      <c r="E272" s="8">
        <v>1</v>
      </c>
      <c r="F272" s="25">
        <v>2585.27</v>
      </c>
      <c r="G272" s="8" t="s">
        <v>11</v>
      </c>
      <c r="H272" s="8" t="s">
        <v>12</v>
      </c>
      <c r="I272" s="8" t="s">
        <v>42</v>
      </c>
      <c r="J272" s="26">
        <v>2001</v>
      </c>
      <c r="K272" s="26" t="s">
        <v>37</v>
      </c>
      <c r="L272" s="26" t="s">
        <v>11</v>
      </c>
      <c r="M272" s="26" t="s">
        <v>12</v>
      </c>
      <c r="N272" s="26" t="s">
        <v>42</v>
      </c>
      <c r="O272" s="27">
        <f>IF(A272="?","",DATE(J272,MATCH(K272,{"Jan","Feb","Mar","Apr","May","Jun","Jul","Aug","Sep","Oct","Nov","Dec"},0),D272))</f>
        <v>37179</v>
      </c>
      <c r="P272" s="26">
        <f t="shared" si="4"/>
        <v>21</v>
      </c>
    </row>
    <row r="273" spans="1:16" x14ac:dyDescent="0.3">
      <c r="A273" s="8" t="s">
        <v>302</v>
      </c>
      <c r="B273" s="8">
        <v>2001</v>
      </c>
      <c r="C273" s="8" t="s">
        <v>10</v>
      </c>
      <c r="D273" s="8">
        <v>28</v>
      </c>
      <c r="E273" s="8">
        <v>0</v>
      </c>
      <c r="F273" s="25">
        <v>2585.85</v>
      </c>
      <c r="G273" s="8" t="s">
        <v>11</v>
      </c>
      <c r="H273" s="8" t="s">
        <v>11</v>
      </c>
      <c r="I273" s="8" t="s">
        <v>247</v>
      </c>
      <c r="J273" s="26">
        <v>2001</v>
      </c>
      <c r="K273" s="26" t="s">
        <v>10</v>
      </c>
      <c r="L273" s="26" t="s">
        <v>11</v>
      </c>
      <c r="M273" s="26" t="s">
        <v>11</v>
      </c>
      <c r="N273" s="26" t="s">
        <v>247</v>
      </c>
      <c r="O273" s="27">
        <f>IF(A273="?","",DATE(J273,MATCH(K273,{"Jan","Feb","Mar","Apr","May","Jun","Jul","Aug","Sep","Oct","Nov","Dec"},0),D273))</f>
        <v>37100</v>
      </c>
      <c r="P273" s="26">
        <f t="shared" si="4"/>
        <v>21</v>
      </c>
    </row>
    <row r="274" spans="1:16" x14ac:dyDescent="0.3">
      <c r="A274" s="8" t="s">
        <v>303</v>
      </c>
      <c r="B274" s="8">
        <v>2001</v>
      </c>
      <c r="C274" s="8" t="s">
        <v>35</v>
      </c>
      <c r="D274" s="8">
        <v>26</v>
      </c>
      <c r="E274" s="8">
        <v>1</v>
      </c>
      <c r="F274" s="25">
        <v>2597.7800000000002</v>
      </c>
      <c r="G274" s="8" t="s">
        <v>11</v>
      </c>
      <c r="H274" s="8" t="s">
        <v>16</v>
      </c>
      <c r="I274" s="8" t="s">
        <v>42</v>
      </c>
      <c r="J274" s="26">
        <v>2001</v>
      </c>
      <c r="K274" s="26" t="s">
        <v>35</v>
      </c>
      <c r="L274" s="26" t="s">
        <v>11</v>
      </c>
      <c r="M274" s="26" t="s">
        <v>16</v>
      </c>
      <c r="N274" s="26" t="s">
        <v>42</v>
      </c>
      <c r="O274" s="27">
        <f>IF(A274="?","",DATE(J274,MATCH(K274,{"Jan","Feb","Mar","Apr","May","Jun","Jul","Aug","Sep","Oct","Nov","Dec"},0),D274))</f>
        <v>37129</v>
      </c>
      <c r="P274" s="26">
        <f t="shared" si="4"/>
        <v>21</v>
      </c>
    </row>
    <row r="275" spans="1:16" x14ac:dyDescent="0.3">
      <c r="A275" s="8" t="s">
        <v>304</v>
      </c>
      <c r="B275" s="8">
        <v>1997</v>
      </c>
      <c r="C275" s="8" t="s">
        <v>35</v>
      </c>
      <c r="D275" s="8">
        <v>26</v>
      </c>
      <c r="E275" s="8">
        <v>0</v>
      </c>
      <c r="F275" s="25">
        <v>2632.99</v>
      </c>
      <c r="G275" s="8" t="s">
        <v>11</v>
      </c>
      <c r="H275" s="8" t="s">
        <v>16</v>
      </c>
      <c r="I275" s="8" t="s">
        <v>42</v>
      </c>
      <c r="J275" s="26">
        <v>1997</v>
      </c>
      <c r="K275" s="26" t="s">
        <v>35</v>
      </c>
      <c r="L275" s="26" t="s">
        <v>11</v>
      </c>
      <c r="M275" s="26" t="s">
        <v>16</v>
      </c>
      <c r="N275" s="26" t="s">
        <v>42</v>
      </c>
      <c r="O275" s="27">
        <f>IF(A275="?","",DATE(J275,MATCH(K275,{"Jan","Feb","Mar","Apr","May","Jun","Jul","Aug","Sep","Oct","Nov","Dec"},0),D275))</f>
        <v>35668</v>
      </c>
      <c r="P275" s="26">
        <f t="shared" si="4"/>
        <v>25</v>
      </c>
    </row>
    <row r="276" spans="1:16" x14ac:dyDescent="0.3">
      <c r="A276" s="8" t="s">
        <v>305</v>
      </c>
      <c r="B276" s="8">
        <v>2000</v>
      </c>
      <c r="C276" s="8" t="s">
        <v>18</v>
      </c>
      <c r="D276" s="8">
        <v>24</v>
      </c>
      <c r="E276" s="8">
        <v>1</v>
      </c>
      <c r="F276" s="25">
        <v>2639.04</v>
      </c>
      <c r="G276" s="8" t="s">
        <v>11</v>
      </c>
      <c r="H276" s="8" t="s">
        <v>11</v>
      </c>
      <c r="I276" s="8" t="s">
        <v>23</v>
      </c>
      <c r="J276" s="26">
        <v>2000</v>
      </c>
      <c r="K276" s="26" t="s">
        <v>18</v>
      </c>
      <c r="L276" s="26" t="s">
        <v>11</v>
      </c>
      <c r="M276" s="26" t="s">
        <v>11</v>
      </c>
      <c r="N276" s="26" t="s">
        <v>23</v>
      </c>
      <c r="O276" s="27">
        <f>IF(A276="?","",DATE(J276,MATCH(K276,{"Jan","Feb","Mar","Apr","May","Jun","Jul","Aug","Sep","Oct","Nov","Dec"},0),D276))</f>
        <v>36701</v>
      </c>
      <c r="P276" s="26">
        <f t="shared" si="4"/>
        <v>22</v>
      </c>
    </row>
    <row r="277" spans="1:16" x14ac:dyDescent="0.3">
      <c r="A277" s="8" t="s">
        <v>306</v>
      </c>
      <c r="B277" s="8">
        <v>2000</v>
      </c>
      <c r="C277" s="8" t="s">
        <v>30</v>
      </c>
      <c r="D277" s="8">
        <v>9</v>
      </c>
      <c r="E277" s="8">
        <v>1</v>
      </c>
      <c r="F277" s="25">
        <v>2643.27</v>
      </c>
      <c r="G277" s="8" t="s">
        <v>11</v>
      </c>
      <c r="H277" s="8" t="s">
        <v>16</v>
      </c>
      <c r="I277" s="8" t="s">
        <v>23</v>
      </c>
      <c r="J277" s="26">
        <v>2000</v>
      </c>
      <c r="K277" s="26" t="s">
        <v>30</v>
      </c>
      <c r="L277" s="26" t="s">
        <v>11</v>
      </c>
      <c r="M277" s="26" t="s">
        <v>16</v>
      </c>
      <c r="N277" s="26" t="s">
        <v>23</v>
      </c>
      <c r="O277" s="27">
        <f>IF(A277="?","",DATE(J277,MATCH(K277,{"Jan","Feb","Mar","Apr","May","Jun","Jul","Aug","Sep","Oct","Nov","Dec"},0),D277))</f>
        <v>36869</v>
      </c>
      <c r="P277" s="26">
        <f t="shared" si="4"/>
        <v>22</v>
      </c>
    </row>
    <row r="278" spans="1:16" x14ac:dyDescent="0.3">
      <c r="A278" s="8" t="s">
        <v>307</v>
      </c>
      <c r="B278" s="8">
        <v>1996</v>
      </c>
      <c r="C278" s="8" t="s">
        <v>35</v>
      </c>
      <c r="D278" s="8">
        <v>5</v>
      </c>
      <c r="E278" s="8">
        <v>0</v>
      </c>
      <c r="F278" s="25">
        <v>2680.95</v>
      </c>
      <c r="G278" s="8" t="s">
        <v>12</v>
      </c>
      <c r="H278" s="8" t="s">
        <v>11</v>
      </c>
      <c r="I278" s="8" t="s">
        <v>23</v>
      </c>
      <c r="J278" s="26">
        <v>1996</v>
      </c>
      <c r="K278" s="26" t="s">
        <v>35</v>
      </c>
      <c r="L278" s="26" t="s">
        <v>12</v>
      </c>
      <c r="M278" s="26" t="s">
        <v>11</v>
      </c>
      <c r="N278" s="26" t="s">
        <v>23</v>
      </c>
      <c r="O278" s="27">
        <f>IF(A278="?","",DATE(J278,MATCH(K278,{"Jan","Feb","Mar","Apr","May","Jun","Jul","Aug","Sep","Oct","Nov","Dec"},0),D278))</f>
        <v>35282</v>
      </c>
      <c r="P278" s="26">
        <f t="shared" si="4"/>
        <v>26</v>
      </c>
    </row>
    <row r="279" spans="1:16" x14ac:dyDescent="0.3">
      <c r="A279" s="8" t="s">
        <v>308</v>
      </c>
      <c r="B279" s="8">
        <v>1994</v>
      </c>
      <c r="C279" s="8" t="s">
        <v>20</v>
      </c>
      <c r="D279" s="8">
        <v>17</v>
      </c>
      <c r="E279" s="8">
        <v>0</v>
      </c>
      <c r="F279" s="25">
        <v>2684.69</v>
      </c>
      <c r="G279" s="8" t="s">
        <v>11</v>
      </c>
      <c r="H279" s="8" t="s">
        <v>11</v>
      </c>
      <c r="I279" s="8" t="s">
        <v>13</v>
      </c>
      <c r="J279" s="26">
        <v>1994</v>
      </c>
      <c r="K279" s="26" t="s">
        <v>20</v>
      </c>
      <c r="L279" s="26" t="s">
        <v>11</v>
      </c>
      <c r="M279" s="26" t="s">
        <v>11</v>
      </c>
      <c r="N279" s="26" t="s">
        <v>13</v>
      </c>
      <c r="O279" s="27">
        <f>IF(A279="?","",DATE(J279,MATCH(K279,{"Jan","Feb","Mar","Apr","May","Jun","Jul","Aug","Sep","Oct","Nov","Dec"},0),D279))</f>
        <v>34594</v>
      </c>
      <c r="P279" s="26">
        <f t="shared" si="4"/>
        <v>28</v>
      </c>
    </row>
    <row r="280" spans="1:16" x14ac:dyDescent="0.3">
      <c r="A280" s="8" t="s">
        <v>309</v>
      </c>
      <c r="B280" s="8">
        <v>1994</v>
      </c>
      <c r="C280" s="8" t="s">
        <v>37</v>
      </c>
      <c r="D280" s="8">
        <v>2</v>
      </c>
      <c r="E280" s="8">
        <v>0</v>
      </c>
      <c r="F280" s="25">
        <v>2689.5</v>
      </c>
      <c r="G280" s="8" t="s">
        <v>12</v>
      </c>
      <c r="H280" s="8" t="s">
        <v>11</v>
      </c>
      <c r="I280" s="8" t="s">
        <v>13</v>
      </c>
      <c r="J280" s="26">
        <v>1994</v>
      </c>
      <c r="K280" s="26" t="s">
        <v>37</v>
      </c>
      <c r="L280" s="26" t="s">
        <v>12</v>
      </c>
      <c r="M280" s="26" t="s">
        <v>11</v>
      </c>
      <c r="N280" s="26" t="s">
        <v>13</v>
      </c>
      <c r="O280" s="27">
        <f>IF(A280="?","",DATE(J280,MATCH(K280,{"Jan","Feb","Mar","Apr","May","Jun","Jul","Aug","Sep","Oct","Nov","Dec"},0),D280))</f>
        <v>34609</v>
      </c>
      <c r="P280" s="26">
        <f t="shared" si="4"/>
        <v>28</v>
      </c>
    </row>
    <row r="281" spans="1:16" x14ac:dyDescent="0.3">
      <c r="A281" s="8" t="s">
        <v>310</v>
      </c>
      <c r="B281" s="8">
        <v>1999</v>
      </c>
      <c r="C281" s="8" t="s">
        <v>18</v>
      </c>
      <c r="D281" s="8">
        <v>11</v>
      </c>
      <c r="E281" s="8">
        <v>0</v>
      </c>
      <c r="F281" s="25">
        <v>2690.11</v>
      </c>
      <c r="G281" s="8" t="s">
        <v>11</v>
      </c>
      <c r="H281" s="8" t="s">
        <v>11</v>
      </c>
      <c r="I281" s="8" t="s">
        <v>23</v>
      </c>
      <c r="J281" s="26">
        <v>1999</v>
      </c>
      <c r="K281" s="26" t="s">
        <v>18</v>
      </c>
      <c r="L281" s="26" t="s">
        <v>11</v>
      </c>
      <c r="M281" s="26" t="s">
        <v>11</v>
      </c>
      <c r="N281" s="26" t="s">
        <v>23</v>
      </c>
      <c r="O281" s="27">
        <f>IF(A281="?","",DATE(J281,MATCH(K281,{"Jan","Feb","Mar","Apr","May","Jun","Jul","Aug","Sep","Oct","Nov","Dec"},0),D281))</f>
        <v>36322</v>
      </c>
      <c r="P281" s="26">
        <f t="shared" si="4"/>
        <v>23</v>
      </c>
    </row>
    <row r="282" spans="1:16" x14ac:dyDescent="0.3">
      <c r="A282" s="8" t="s">
        <v>311</v>
      </c>
      <c r="B282" s="8">
        <v>1996</v>
      </c>
      <c r="C282" s="8" t="s">
        <v>18</v>
      </c>
      <c r="D282" s="8">
        <v>13</v>
      </c>
      <c r="E282" s="8">
        <v>0</v>
      </c>
      <c r="F282" s="25">
        <v>2699.57</v>
      </c>
      <c r="G282" s="8" t="s">
        <v>11</v>
      </c>
      <c r="H282" s="8" t="s">
        <v>16</v>
      </c>
      <c r="I282" s="8" t="s">
        <v>23</v>
      </c>
      <c r="J282" s="26">
        <v>1996</v>
      </c>
      <c r="K282" s="26" t="s">
        <v>18</v>
      </c>
      <c r="L282" s="26" t="s">
        <v>11</v>
      </c>
      <c r="M282" s="26" t="s">
        <v>16</v>
      </c>
      <c r="N282" s="26" t="s">
        <v>23</v>
      </c>
      <c r="O282" s="27">
        <f>IF(A282="?","",DATE(J282,MATCH(K282,{"Jan","Feb","Mar","Apr","May","Jun","Jul","Aug","Sep","Oct","Nov","Dec"},0),D282))</f>
        <v>35229</v>
      </c>
      <c r="P282" s="26">
        <f t="shared" si="4"/>
        <v>26</v>
      </c>
    </row>
    <row r="283" spans="1:16" x14ac:dyDescent="0.3">
      <c r="A283" s="8" t="s">
        <v>312</v>
      </c>
      <c r="B283" s="8">
        <v>2003</v>
      </c>
      <c r="C283" s="8" t="s">
        <v>10</v>
      </c>
      <c r="D283" s="8">
        <v>17</v>
      </c>
      <c r="E283" s="8">
        <v>1</v>
      </c>
      <c r="F283" s="25">
        <v>2709.11</v>
      </c>
      <c r="G283" s="8" t="s">
        <v>11</v>
      </c>
      <c r="H283" s="8" t="s">
        <v>11</v>
      </c>
      <c r="I283" s="8" t="s">
        <v>23</v>
      </c>
      <c r="J283" s="26">
        <v>2003</v>
      </c>
      <c r="K283" s="26" t="s">
        <v>10</v>
      </c>
      <c r="L283" s="26" t="s">
        <v>11</v>
      </c>
      <c r="M283" s="26" t="s">
        <v>11</v>
      </c>
      <c r="N283" s="26" t="s">
        <v>23</v>
      </c>
      <c r="O283" s="27">
        <f>IF(A283="?","",DATE(J283,MATCH(K283,{"Jan","Feb","Mar","Apr","May","Jun","Jul","Aug","Sep","Oct","Nov","Dec"},0),D283))</f>
        <v>37819</v>
      </c>
      <c r="P283" s="26">
        <f t="shared" si="4"/>
        <v>19</v>
      </c>
    </row>
    <row r="284" spans="1:16" x14ac:dyDescent="0.3">
      <c r="A284" s="8" t="s">
        <v>313</v>
      </c>
      <c r="B284" s="8">
        <v>2003</v>
      </c>
      <c r="C284" s="8" t="s">
        <v>15</v>
      </c>
      <c r="D284" s="8">
        <v>21</v>
      </c>
      <c r="E284" s="8">
        <v>1</v>
      </c>
      <c r="F284" s="25">
        <v>2709.24</v>
      </c>
      <c r="G284" s="8" t="s">
        <v>11</v>
      </c>
      <c r="H284" s="8" t="s">
        <v>11</v>
      </c>
      <c r="I284" s="8" t="s">
        <v>23</v>
      </c>
      <c r="J284" s="26">
        <v>2003</v>
      </c>
      <c r="K284" s="26" t="s">
        <v>15</v>
      </c>
      <c r="L284" s="26" t="s">
        <v>11</v>
      </c>
      <c r="M284" s="26" t="s">
        <v>11</v>
      </c>
      <c r="N284" s="26" t="s">
        <v>23</v>
      </c>
      <c r="O284" s="27">
        <f>IF(A284="?","",DATE(J284,MATCH(K284,{"Jan","Feb","Mar","Apr","May","Jun","Jul","Aug","Sep","Oct","Nov","Dec"},0),D284))</f>
        <v>37946</v>
      </c>
      <c r="P284" s="26">
        <f t="shared" si="4"/>
        <v>19</v>
      </c>
    </row>
    <row r="285" spans="1:16" x14ac:dyDescent="0.3">
      <c r="A285" s="8" t="s">
        <v>314</v>
      </c>
      <c r="B285" s="8">
        <v>2003</v>
      </c>
      <c r="C285" s="8" t="s">
        <v>30</v>
      </c>
      <c r="D285" s="8">
        <v>1</v>
      </c>
      <c r="E285" s="8">
        <v>1</v>
      </c>
      <c r="F285" s="25">
        <v>2710.83</v>
      </c>
      <c r="G285" s="8" t="s">
        <v>11</v>
      </c>
      <c r="H285" s="8" t="s">
        <v>12</v>
      </c>
      <c r="I285" s="8" t="s">
        <v>23</v>
      </c>
      <c r="J285" s="26">
        <v>2003</v>
      </c>
      <c r="K285" s="26" t="s">
        <v>30</v>
      </c>
      <c r="L285" s="26" t="s">
        <v>11</v>
      </c>
      <c r="M285" s="26" t="s">
        <v>12</v>
      </c>
      <c r="N285" s="26" t="s">
        <v>23</v>
      </c>
      <c r="O285" s="27">
        <f>IF(A285="?","",DATE(J285,MATCH(K285,{"Jan","Feb","Mar","Apr","May","Jun","Jul","Aug","Sep","Oct","Nov","Dec"},0),D285))</f>
        <v>37956</v>
      </c>
      <c r="P285" s="26">
        <f t="shared" si="4"/>
        <v>19</v>
      </c>
    </row>
    <row r="286" spans="1:16" x14ac:dyDescent="0.3">
      <c r="A286" s="8" t="s">
        <v>315</v>
      </c>
      <c r="B286" s="8">
        <v>2003</v>
      </c>
      <c r="C286" s="8" t="s">
        <v>35</v>
      </c>
      <c r="D286" s="8">
        <v>6</v>
      </c>
      <c r="E286" s="8">
        <v>1</v>
      </c>
      <c r="F286" s="25">
        <v>2719.28</v>
      </c>
      <c r="G286" s="8" t="s">
        <v>11</v>
      </c>
      <c r="H286" s="8" t="s">
        <v>11</v>
      </c>
      <c r="I286" s="8" t="s">
        <v>23</v>
      </c>
      <c r="J286" s="26">
        <v>2003</v>
      </c>
      <c r="K286" s="26" t="s">
        <v>35</v>
      </c>
      <c r="L286" s="26" t="s">
        <v>11</v>
      </c>
      <c r="M286" s="26" t="s">
        <v>11</v>
      </c>
      <c r="N286" s="26" t="s">
        <v>23</v>
      </c>
      <c r="O286" s="27">
        <f>IF(A286="?","",DATE(J286,MATCH(K286,{"Jan","Feb","Mar","Apr","May","Jun","Jul","Aug","Sep","Oct","Nov","Dec"},0),D286))</f>
        <v>37839</v>
      </c>
      <c r="P286" s="26">
        <f t="shared" si="4"/>
        <v>19</v>
      </c>
    </row>
    <row r="287" spans="1:16" x14ac:dyDescent="0.3">
      <c r="A287" s="8" t="s">
        <v>316</v>
      </c>
      <c r="B287" s="8">
        <v>1997</v>
      </c>
      <c r="C287" s="8" t="s">
        <v>37</v>
      </c>
      <c r="D287" s="8">
        <v>30</v>
      </c>
      <c r="E287" s="8">
        <v>0</v>
      </c>
      <c r="F287" s="25">
        <v>2721.32</v>
      </c>
      <c r="G287" s="8" t="s">
        <v>16</v>
      </c>
      <c r="H287" s="8" t="s">
        <v>12</v>
      </c>
      <c r="I287" s="8" t="s">
        <v>276</v>
      </c>
      <c r="J287" s="26">
        <v>1997</v>
      </c>
      <c r="K287" s="26" t="s">
        <v>37</v>
      </c>
      <c r="L287" s="26" t="s">
        <v>16</v>
      </c>
      <c r="M287" s="26" t="s">
        <v>12</v>
      </c>
      <c r="N287" s="26" t="s">
        <v>276</v>
      </c>
      <c r="O287" s="27">
        <f>IF(A287="?","",DATE(J287,MATCH(K287,{"Jan","Feb","Mar","Apr","May","Jun","Jul","Aug","Sep","Oct","Nov","Dec"},0),D287))</f>
        <v>35733</v>
      </c>
      <c r="P287" s="26">
        <f t="shared" si="4"/>
        <v>25</v>
      </c>
    </row>
    <row r="288" spans="1:16" x14ac:dyDescent="0.3">
      <c r="A288" s="8" t="s">
        <v>317</v>
      </c>
      <c r="B288" s="8">
        <v>1988</v>
      </c>
      <c r="C288" s="8" t="s">
        <v>35</v>
      </c>
      <c r="D288" s="8">
        <v>20</v>
      </c>
      <c r="E288" s="8">
        <v>3</v>
      </c>
      <c r="F288" s="25">
        <v>2726.06</v>
      </c>
      <c r="G288" s="8" t="s">
        <v>11</v>
      </c>
      <c r="H288" s="8" t="s">
        <v>11</v>
      </c>
      <c r="I288" s="8" t="s">
        <v>13</v>
      </c>
      <c r="J288" s="26">
        <v>1988</v>
      </c>
      <c r="K288" s="26" t="s">
        <v>35</v>
      </c>
      <c r="L288" s="26" t="s">
        <v>11</v>
      </c>
      <c r="M288" s="26" t="s">
        <v>11</v>
      </c>
      <c r="N288" s="26" t="s">
        <v>13</v>
      </c>
      <c r="O288" s="27">
        <f>IF(A288="?","",DATE(J288,MATCH(K288,{"Jan","Feb","Mar","Apr","May","Jun","Jul","Aug","Sep","Oct","Nov","Dec"},0),D288))</f>
        <v>32375</v>
      </c>
      <c r="P288" s="26">
        <f t="shared" si="4"/>
        <v>34</v>
      </c>
    </row>
    <row r="289" spans="1:16" x14ac:dyDescent="0.3">
      <c r="A289" s="8" t="s">
        <v>318</v>
      </c>
      <c r="B289" s="8">
        <v>1997</v>
      </c>
      <c r="C289" s="8" t="s">
        <v>37</v>
      </c>
      <c r="D289" s="8">
        <v>6</v>
      </c>
      <c r="E289" s="8">
        <v>0</v>
      </c>
      <c r="F289" s="25">
        <v>2727.4</v>
      </c>
      <c r="G289" s="8" t="s">
        <v>12</v>
      </c>
      <c r="H289" s="8" t="s">
        <v>12</v>
      </c>
      <c r="I289" s="8" t="s">
        <v>168</v>
      </c>
      <c r="J289" s="26">
        <v>1997</v>
      </c>
      <c r="K289" s="26" t="s">
        <v>37</v>
      </c>
      <c r="L289" s="26" t="s">
        <v>12</v>
      </c>
      <c r="M289" s="26" t="s">
        <v>12</v>
      </c>
      <c r="N289" s="26" t="s">
        <v>168</v>
      </c>
      <c r="O289" s="27">
        <f>IF(A289="?","",DATE(J289,MATCH(K289,{"Jan","Feb","Mar","Apr","May","Jun","Jul","Aug","Sep","Oct","Nov","Dec"},0),D289))</f>
        <v>35709</v>
      </c>
      <c r="P289" s="26">
        <f t="shared" si="4"/>
        <v>25</v>
      </c>
    </row>
    <row r="290" spans="1:16" x14ac:dyDescent="0.3">
      <c r="A290" s="8" t="s">
        <v>319</v>
      </c>
      <c r="B290" s="8">
        <v>2003</v>
      </c>
      <c r="C290" s="8" t="s">
        <v>30</v>
      </c>
      <c r="D290" s="8">
        <v>3</v>
      </c>
      <c r="E290" s="8">
        <v>1</v>
      </c>
      <c r="F290" s="25">
        <v>2730.11</v>
      </c>
      <c r="G290" s="8" t="s">
        <v>11</v>
      </c>
      <c r="H290" s="8" t="s">
        <v>12</v>
      </c>
      <c r="I290" s="8" t="s">
        <v>23</v>
      </c>
      <c r="J290" s="26">
        <v>2003</v>
      </c>
      <c r="K290" s="26" t="s">
        <v>30</v>
      </c>
      <c r="L290" s="26" t="s">
        <v>11</v>
      </c>
      <c r="M290" s="26" t="s">
        <v>12</v>
      </c>
      <c r="N290" s="26" t="s">
        <v>23</v>
      </c>
      <c r="O290" s="27">
        <f>IF(A290="?","",DATE(J290,MATCH(K290,{"Jan","Feb","Mar","Apr","May","Jun","Jul","Aug","Sep","Oct","Nov","Dec"},0),D290))</f>
        <v>37958</v>
      </c>
      <c r="P290" s="26">
        <f t="shared" si="4"/>
        <v>19</v>
      </c>
    </row>
    <row r="291" spans="1:16" x14ac:dyDescent="0.3">
      <c r="A291" s="8" t="s">
        <v>320</v>
      </c>
      <c r="B291" s="8">
        <v>2000</v>
      </c>
      <c r="C291" s="8" t="s">
        <v>30</v>
      </c>
      <c r="D291" s="8">
        <v>17</v>
      </c>
      <c r="E291" s="8">
        <v>0</v>
      </c>
      <c r="F291" s="25">
        <v>2731.91</v>
      </c>
      <c r="G291" s="8" t="s">
        <v>11</v>
      </c>
      <c r="H291" s="8" t="s">
        <v>12</v>
      </c>
      <c r="I291" s="8" t="s">
        <v>247</v>
      </c>
      <c r="J291" s="26">
        <v>2000</v>
      </c>
      <c r="K291" s="26" t="s">
        <v>30</v>
      </c>
      <c r="L291" s="26" t="s">
        <v>11</v>
      </c>
      <c r="M291" s="26" t="s">
        <v>12</v>
      </c>
      <c r="N291" s="26" t="s">
        <v>247</v>
      </c>
      <c r="O291" s="27">
        <f>IF(A291="?","",DATE(J291,MATCH(K291,{"Jan","Feb","Mar","Apr","May","Jun","Jul","Aug","Sep","Oct","Nov","Dec"},0),D291))</f>
        <v>36877</v>
      </c>
      <c r="P291" s="26">
        <f t="shared" si="4"/>
        <v>22</v>
      </c>
    </row>
    <row r="292" spans="1:16" x14ac:dyDescent="0.3">
      <c r="A292" s="8" t="s">
        <v>321</v>
      </c>
      <c r="B292" s="8">
        <v>2000</v>
      </c>
      <c r="C292" s="8" t="s">
        <v>37</v>
      </c>
      <c r="D292" s="8">
        <v>3</v>
      </c>
      <c r="E292" s="8">
        <v>0</v>
      </c>
      <c r="F292" s="25">
        <v>2741.95</v>
      </c>
      <c r="G292" s="8" t="s">
        <v>11</v>
      </c>
      <c r="H292" s="8" t="s">
        <v>12</v>
      </c>
      <c r="I292" s="8" t="s">
        <v>247</v>
      </c>
      <c r="J292" s="26">
        <v>2000</v>
      </c>
      <c r="K292" s="26" t="s">
        <v>37</v>
      </c>
      <c r="L292" s="26" t="s">
        <v>11</v>
      </c>
      <c r="M292" s="26" t="s">
        <v>12</v>
      </c>
      <c r="N292" s="26" t="s">
        <v>247</v>
      </c>
      <c r="O292" s="27">
        <f>IF(A292="?","",DATE(J292,MATCH(K292,{"Jan","Feb","Mar","Apr","May","Jun","Jul","Aug","Sep","Oct","Nov","Dec"},0),D292))</f>
        <v>36802</v>
      </c>
      <c r="P292" s="26">
        <f t="shared" si="4"/>
        <v>22</v>
      </c>
    </row>
    <row r="293" spans="1:16" x14ac:dyDescent="0.3">
      <c r="A293" s="8" t="s">
        <v>322</v>
      </c>
      <c r="B293" s="8">
        <v>2000</v>
      </c>
      <c r="C293" s="8" t="s">
        <v>37</v>
      </c>
      <c r="D293" s="8">
        <v>11</v>
      </c>
      <c r="E293" s="8">
        <v>0</v>
      </c>
      <c r="F293" s="25">
        <v>2755.02</v>
      </c>
      <c r="G293" s="8" t="s">
        <v>11</v>
      </c>
      <c r="H293" s="8" t="s">
        <v>16</v>
      </c>
      <c r="I293" s="8" t="s">
        <v>247</v>
      </c>
      <c r="J293" s="26">
        <v>2000</v>
      </c>
      <c r="K293" s="26" t="s">
        <v>37</v>
      </c>
      <c r="L293" s="26" t="s">
        <v>11</v>
      </c>
      <c r="M293" s="26" t="s">
        <v>16</v>
      </c>
      <c r="N293" s="26" t="s">
        <v>247</v>
      </c>
      <c r="O293" s="27">
        <f>IF(A293="?","",DATE(J293,MATCH(K293,{"Jan","Feb","Mar","Apr","May","Jun","Jul","Aug","Sep","Oct","Nov","Dec"},0),D293))</f>
        <v>36810</v>
      </c>
      <c r="P293" s="26">
        <f t="shared" si="4"/>
        <v>22</v>
      </c>
    </row>
    <row r="294" spans="1:16" x14ac:dyDescent="0.3">
      <c r="A294" s="8" t="s">
        <v>323</v>
      </c>
      <c r="B294" s="8">
        <v>1997</v>
      </c>
      <c r="C294" s="8" t="s">
        <v>35</v>
      </c>
      <c r="D294" s="8">
        <v>10</v>
      </c>
      <c r="E294" s="8">
        <v>0</v>
      </c>
      <c r="F294" s="25">
        <v>2758.99</v>
      </c>
      <c r="G294" s="8" t="s">
        <v>11</v>
      </c>
      <c r="H294" s="8" t="s">
        <v>16</v>
      </c>
      <c r="I294" s="8" t="s">
        <v>23</v>
      </c>
      <c r="J294" s="26">
        <v>1997</v>
      </c>
      <c r="K294" s="26" t="s">
        <v>35</v>
      </c>
      <c r="L294" s="26" t="s">
        <v>11</v>
      </c>
      <c r="M294" s="26" t="s">
        <v>16</v>
      </c>
      <c r="N294" s="26" t="s">
        <v>23</v>
      </c>
      <c r="O294" s="27">
        <f>IF(A294="?","",DATE(J294,MATCH(K294,{"Jan","Feb","Mar","Apr","May","Jun","Jul","Aug","Sep","Oct","Nov","Dec"},0),D294))</f>
        <v>35652</v>
      </c>
      <c r="P294" s="26">
        <f t="shared" si="4"/>
        <v>25</v>
      </c>
    </row>
    <row r="295" spans="1:16" x14ac:dyDescent="0.3">
      <c r="A295" s="8" t="s">
        <v>324</v>
      </c>
      <c r="B295" s="8">
        <v>2004</v>
      </c>
      <c r="C295" s="8" t="s">
        <v>15</v>
      </c>
      <c r="D295" s="8">
        <v>14</v>
      </c>
      <c r="E295" s="8">
        <v>0</v>
      </c>
      <c r="F295" s="25">
        <v>2773.46</v>
      </c>
      <c r="G295" s="8" t="s">
        <v>11</v>
      </c>
      <c r="H295" s="8" t="s">
        <v>16</v>
      </c>
      <c r="I295" s="8" t="s">
        <v>300</v>
      </c>
      <c r="J295" s="26">
        <v>2004</v>
      </c>
      <c r="K295" s="26" t="s">
        <v>15</v>
      </c>
      <c r="L295" s="26" t="s">
        <v>11</v>
      </c>
      <c r="M295" s="26" t="s">
        <v>16</v>
      </c>
      <c r="N295" s="26" t="s">
        <v>300</v>
      </c>
      <c r="O295" s="27">
        <f>IF(A295="?","",DATE(J295,MATCH(K295,{"Jan","Feb","Mar","Apr","May","Jun","Jul","Aug","Sep","Oct","Nov","Dec"},0),D295))</f>
        <v>38305</v>
      </c>
      <c r="P295" s="26">
        <f t="shared" si="4"/>
        <v>18</v>
      </c>
    </row>
    <row r="296" spans="1:16" x14ac:dyDescent="0.3">
      <c r="A296" s="8" t="s">
        <v>31</v>
      </c>
      <c r="B296" s="8">
        <v>1999</v>
      </c>
      <c r="C296" s="8" t="s">
        <v>18</v>
      </c>
      <c r="D296" s="8">
        <v>9</v>
      </c>
      <c r="E296" s="8">
        <v>1</v>
      </c>
      <c r="F296" s="25">
        <v>2775.19</v>
      </c>
      <c r="G296" s="8" t="s">
        <v>11</v>
      </c>
      <c r="H296" s="8" t="s">
        <v>16</v>
      </c>
      <c r="I296" s="8" t="s">
        <v>23</v>
      </c>
      <c r="J296" s="26">
        <v>1999</v>
      </c>
      <c r="K296" s="26" t="s">
        <v>18</v>
      </c>
      <c r="L296" s="26" t="s">
        <v>11</v>
      </c>
      <c r="M296" s="26" t="s">
        <v>16</v>
      </c>
      <c r="N296" s="26" t="s">
        <v>23</v>
      </c>
      <c r="O296" s="27" t="str">
        <f>IF(A296="?","",DATE(J296,MATCH(K296,{"Jan","Feb","Mar","Apr","May","Jun","Jul","Aug","Sep","Oct","Nov","Dec"},0),D296))</f>
        <v/>
      </c>
      <c r="P296" s="26" t="str">
        <f t="shared" si="4"/>
        <v/>
      </c>
    </row>
    <row r="297" spans="1:16" x14ac:dyDescent="0.3">
      <c r="A297" s="8" t="s">
        <v>325</v>
      </c>
      <c r="B297" s="8">
        <v>1999</v>
      </c>
      <c r="C297" s="8" t="s">
        <v>35</v>
      </c>
      <c r="D297" s="8">
        <v>29</v>
      </c>
      <c r="E297" s="8">
        <v>1</v>
      </c>
      <c r="F297" s="25">
        <v>2775.19</v>
      </c>
      <c r="G297" s="8" t="s">
        <v>11</v>
      </c>
      <c r="H297" s="8" t="s">
        <v>16</v>
      </c>
      <c r="I297" s="8" t="s">
        <v>23</v>
      </c>
      <c r="J297" s="26">
        <v>1999</v>
      </c>
      <c r="K297" s="26" t="s">
        <v>35</v>
      </c>
      <c r="L297" s="26" t="s">
        <v>11</v>
      </c>
      <c r="M297" s="26" t="s">
        <v>16</v>
      </c>
      <c r="N297" s="26" t="s">
        <v>23</v>
      </c>
      <c r="O297" s="27">
        <f>IF(A297="?","",DATE(J297,MATCH(K297,{"Jan","Feb","Mar","Apr","May","Jun","Jul","Aug","Sep","Oct","Nov","Dec"},0),D297))</f>
        <v>36401</v>
      </c>
      <c r="P297" s="26">
        <f t="shared" si="4"/>
        <v>23</v>
      </c>
    </row>
    <row r="298" spans="1:16" x14ac:dyDescent="0.3">
      <c r="A298" s="8" t="s">
        <v>326</v>
      </c>
      <c r="B298" s="8">
        <v>1999</v>
      </c>
      <c r="C298" s="8" t="s">
        <v>30</v>
      </c>
      <c r="D298" s="8">
        <v>24</v>
      </c>
      <c r="E298" s="8">
        <v>1</v>
      </c>
      <c r="F298" s="25">
        <v>2789.06</v>
      </c>
      <c r="G298" s="8" t="s">
        <v>11</v>
      </c>
      <c r="H298" s="8" t="s">
        <v>12</v>
      </c>
      <c r="I298" s="8" t="s">
        <v>23</v>
      </c>
      <c r="J298" s="26">
        <v>1999</v>
      </c>
      <c r="K298" s="26" t="s">
        <v>30</v>
      </c>
      <c r="L298" s="26" t="s">
        <v>11</v>
      </c>
      <c r="M298" s="26" t="s">
        <v>12</v>
      </c>
      <c r="N298" s="26" t="s">
        <v>23</v>
      </c>
      <c r="O298" s="27">
        <f>IF(A298="?","",DATE(J298,MATCH(K298,{"Jan","Feb","Mar","Apr","May","Jun","Jul","Aug","Sep","Oct","Nov","Dec"},0),D298))</f>
        <v>36518</v>
      </c>
      <c r="P298" s="26">
        <f t="shared" si="4"/>
        <v>23</v>
      </c>
    </row>
    <row r="299" spans="1:16" x14ac:dyDescent="0.3">
      <c r="A299" s="8" t="s">
        <v>327</v>
      </c>
      <c r="B299" s="8">
        <v>2004</v>
      </c>
      <c r="C299" s="8" t="s">
        <v>35</v>
      </c>
      <c r="D299" s="8">
        <v>4</v>
      </c>
      <c r="E299" s="8">
        <v>2</v>
      </c>
      <c r="F299" s="25">
        <v>2801.26</v>
      </c>
      <c r="G299" s="8" t="s">
        <v>11</v>
      </c>
      <c r="H299" s="8" t="s">
        <v>12</v>
      </c>
      <c r="I299" s="8" t="s">
        <v>13</v>
      </c>
      <c r="J299" s="26">
        <v>2004</v>
      </c>
      <c r="K299" s="26" t="s">
        <v>35</v>
      </c>
      <c r="L299" s="26" t="s">
        <v>11</v>
      </c>
      <c r="M299" s="26" t="s">
        <v>12</v>
      </c>
      <c r="N299" s="26" t="s">
        <v>13</v>
      </c>
      <c r="O299" s="27">
        <f>IF(A299="?","",DATE(J299,MATCH(K299,{"Jan","Feb","Mar","Apr","May","Jun","Jul","Aug","Sep","Oct","Nov","Dec"},0),D299))</f>
        <v>38203</v>
      </c>
      <c r="P299" s="26">
        <f t="shared" si="4"/>
        <v>18</v>
      </c>
    </row>
    <row r="300" spans="1:16" x14ac:dyDescent="0.3">
      <c r="A300" s="8" t="s">
        <v>328</v>
      </c>
      <c r="B300" s="8">
        <v>2003</v>
      </c>
      <c r="C300" s="8" t="s">
        <v>20</v>
      </c>
      <c r="D300" s="8">
        <v>23</v>
      </c>
      <c r="E300" s="8">
        <v>2</v>
      </c>
      <c r="F300" s="25">
        <v>2803.7</v>
      </c>
      <c r="G300" s="8" t="s">
        <v>11</v>
      </c>
      <c r="H300" s="8" t="s">
        <v>16</v>
      </c>
      <c r="I300" s="8" t="s">
        <v>23</v>
      </c>
      <c r="J300" s="26">
        <v>2003</v>
      </c>
      <c r="K300" s="26" t="s">
        <v>20</v>
      </c>
      <c r="L300" s="26" t="s">
        <v>11</v>
      </c>
      <c r="M300" s="26" t="s">
        <v>16</v>
      </c>
      <c r="N300" s="26" t="s">
        <v>23</v>
      </c>
      <c r="O300" s="27">
        <f>IF(A300="?","",DATE(J300,MATCH(K300,{"Jan","Feb","Mar","Apr","May","Jun","Jul","Aug","Sep","Oct","Nov","Dec"},0),D300))</f>
        <v>37887</v>
      </c>
      <c r="P300" s="26">
        <f t="shared" si="4"/>
        <v>19</v>
      </c>
    </row>
    <row r="301" spans="1:16" x14ac:dyDescent="0.3">
      <c r="A301" s="8" t="s">
        <v>329</v>
      </c>
      <c r="B301" s="8">
        <v>2000</v>
      </c>
      <c r="C301" s="8" t="s">
        <v>37</v>
      </c>
      <c r="D301" s="8">
        <v>1</v>
      </c>
      <c r="E301" s="8">
        <v>0</v>
      </c>
      <c r="F301" s="25">
        <v>2819.51</v>
      </c>
      <c r="G301" s="8" t="s">
        <v>11</v>
      </c>
      <c r="H301" s="8" t="s">
        <v>12</v>
      </c>
      <c r="I301" s="8" t="s">
        <v>42</v>
      </c>
      <c r="J301" s="26">
        <v>2000</v>
      </c>
      <c r="K301" s="26" t="s">
        <v>37</v>
      </c>
      <c r="L301" s="26" t="s">
        <v>11</v>
      </c>
      <c r="M301" s="26" t="s">
        <v>12</v>
      </c>
      <c r="N301" s="26" t="s">
        <v>42</v>
      </c>
      <c r="O301" s="27">
        <f>IF(A301="?","",DATE(J301,MATCH(K301,{"Jan","Feb","Mar","Apr","May","Jun","Jul","Aug","Sep","Oct","Nov","Dec"},0),D301))</f>
        <v>36800</v>
      </c>
      <c r="P301" s="26">
        <f t="shared" si="4"/>
        <v>22</v>
      </c>
    </row>
    <row r="302" spans="1:16" x14ac:dyDescent="0.3">
      <c r="A302" s="8" t="s">
        <v>330</v>
      </c>
      <c r="B302" s="8">
        <v>1998</v>
      </c>
      <c r="C302" s="8" t="s">
        <v>15</v>
      </c>
      <c r="D302" s="8">
        <v>15</v>
      </c>
      <c r="E302" s="8">
        <v>0</v>
      </c>
      <c r="F302" s="25">
        <v>2842.76</v>
      </c>
      <c r="G302" s="8" t="s">
        <v>11</v>
      </c>
      <c r="H302" s="8" t="s">
        <v>12</v>
      </c>
      <c r="I302" s="8" t="s">
        <v>23</v>
      </c>
      <c r="J302" s="26">
        <v>1998</v>
      </c>
      <c r="K302" s="26" t="s">
        <v>15</v>
      </c>
      <c r="L302" s="26" t="s">
        <v>11</v>
      </c>
      <c r="M302" s="26" t="s">
        <v>12</v>
      </c>
      <c r="N302" s="26" t="s">
        <v>23</v>
      </c>
      <c r="O302" s="27">
        <f>IF(A302="?","",DATE(J302,MATCH(K302,{"Jan","Feb","Mar","Apr","May","Jun","Jul","Aug","Sep","Oct","Nov","Dec"},0),D302))</f>
        <v>36114</v>
      </c>
      <c r="P302" s="26">
        <f t="shared" si="4"/>
        <v>24</v>
      </c>
    </row>
    <row r="303" spans="1:16" x14ac:dyDescent="0.3">
      <c r="A303" s="8" t="s">
        <v>331</v>
      </c>
      <c r="B303" s="8">
        <v>1998</v>
      </c>
      <c r="C303" s="8" t="s">
        <v>18</v>
      </c>
      <c r="D303" s="8">
        <v>17</v>
      </c>
      <c r="E303" s="8">
        <v>0</v>
      </c>
      <c r="F303" s="25">
        <v>2850.68</v>
      </c>
      <c r="G303" s="8" t="s">
        <v>11</v>
      </c>
      <c r="H303" s="8" t="s">
        <v>12</v>
      </c>
      <c r="I303" s="8" t="s">
        <v>23</v>
      </c>
      <c r="J303" s="26">
        <v>1998</v>
      </c>
      <c r="K303" s="26" t="s">
        <v>18</v>
      </c>
      <c r="L303" s="26" t="s">
        <v>11</v>
      </c>
      <c r="M303" s="26" t="s">
        <v>12</v>
      </c>
      <c r="N303" s="26" t="s">
        <v>23</v>
      </c>
      <c r="O303" s="27">
        <f>IF(A303="?","",DATE(J303,MATCH(K303,{"Jan","Feb","Mar","Apr","May","Jun","Jul","Aug","Sep","Oct","Nov","Dec"},0),D303))</f>
        <v>35963</v>
      </c>
      <c r="P303" s="26">
        <f t="shared" si="4"/>
        <v>24</v>
      </c>
    </row>
    <row r="304" spans="1:16" x14ac:dyDescent="0.3">
      <c r="A304" s="8" t="s">
        <v>332</v>
      </c>
      <c r="B304" s="8">
        <v>1998</v>
      </c>
      <c r="C304" s="8" t="s">
        <v>20</v>
      </c>
      <c r="D304" s="8">
        <v>4</v>
      </c>
      <c r="E304" s="8">
        <v>0</v>
      </c>
      <c r="F304" s="25">
        <v>2855.44</v>
      </c>
      <c r="G304" s="8" t="s">
        <v>11</v>
      </c>
      <c r="H304" s="8" t="s">
        <v>12</v>
      </c>
      <c r="I304" s="8" t="s">
        <v>23</v>
      </c>
      <c r="J304" s="26">
        <v>1998</v>
      </c>
      <c r="K304" s="26" t="s">
        <v>20</v>
      </c>
      <c r="L304" s="26" t="s">
        <v>11</v>
      </c>
      <c r="M304" s="26" t="s">
        <v>12</v>
      </c>
      <c r="N304" s="26" t="s">
        <v>23</v>
      </c>
      <c r="O304" s="27">
        <f>IF(A304="?","",DATE(J304,MATCH(K304,{"Jan","Feb","Mar","Apr","May","Jun","Jul","Aug","Sep","Oct","Nov","Dec"},0),D304))</f>
        <v>36042</v>
      </c>
      <c r="P304" s="26">
        <f t="shared" si="4"/>
        <v>24</v>
      </c>
    </row>
    <row r="305" spans="1:16" x14ac:dyDescent="0.3">
      <c r="A305" s="8" t="s">
        <v>333</v>
      </c>
      <c r="B305" s="8">
        <v>1993</v>
      </c>
      <c r="C305" s="8" t="s">
        <v>15</v>
      </c>
      <c r="D305" s="8">
        <v>1</v>
      </c>
      <c r="E305" s="8">
        <v>0</v>
      </c>
      <c r="F305" s="25">
        <v>2866.09</v>
      </c>
      <c r="G305" s="8" t="s">
        <v>12</v>
      </c>
      <c r="H305" s="8" t="s">
        <v>12</v>
      </c>
      <c r="I305" s="8" t="s">
        <v>42</v>
      </c>
      <c r="J305" s="26">
        <v>1993</v>
      </c>
      <c r="K305" s="26" t="s">
        <v>15</v>
      </c>
      <c r="L305" s="26" t="s">
        <v>12</v>
      </c>
      <c r="M305" s="26" t="s">
        <v>12</v>
      </c>
      <c r="N305" s="26" t="s">
        <v>42</v>
      </c>
      <c r="O305" s="27">
        <f>IF(A305="?","",DATE(J305,MATCH(K305,{"Jan","Feb","Mar","Apr","May","Jun","Jul","Aug","Sep","Oct","Nov","Dec"},0),D305))</f>
        <v>34274</v>
      </c>
      <c r="P305" s="26">
        <f t="shared" si="4"/>
        <v>29</v>
      </c>
    </row>
    <row r="306" spans="1:16" x14ac:dyDescent="0.3">
      <c r="A306" s="8" t="s">
        <v>334</v>
      </c>
      <c r="B306" s="8">
        <v>1993</v>
      </c>
      <c r="C306" s="8" t="s">
        <v>35</v>
      </c>
      <c r="D306" s="8">
        <v>12</v>
      </c>
      <c r="E306" s="8">
        <v>0</v>
      </c>
      <c r="F306" s="25">
        <v>2867.12</v>
      </c>
      <c r="G306" s="8" t="s">
        <v>16</v>
      </c>
      <c r="H306" s="8" t="s">
        <v>12</v>
      </c>
      <c r="I306" s="8" t="s">
        <v>13</v>
      </c>
      <c r="J306" s="26">
        <v>1993</v>
      </c>
      <c r="K306" s="26" t="s">
        <v>35</v>
      </c>
      <c r="L306" s="26" t="s">
        <v>16</v>
      </c>
      <c r="M306" s="26" t="s">
        <v>12</v>
      </c>
      <c r="N306" s="26" t="s">
        <v>13</v>
      </c>
      <c r="O306" s="27">
        <f>IF(A306="?","",DATE(J306,MATCH(K306,{"Jan","Feb","Mar","Apr","May","Jun","Jul","Aug","Sep","Oct","Nov","Dec"},0),D306))</f>
        <v>34193</v>
      </c>
      <c r="P306" s="26">
        <f t="shared" si="4"/>
        <v>29</v>
      </c>
    </row>
    <row r="307" spans="1:16" x14ac:dyDescent="0.3">
      <c r="A307" s="8" t="s">
        <v>335</v>
      </c>
      <c r="B307" s="8">
        <v>1996</v>
      </c>
      <c r="C307" s="8" t="s">
        <v>18</v>
      </c>
      <c r="D307" s="8">
        <v>21</v>
      </c>
      <c r="E307" s="8">
        <v>0</v>
      </c>
      <c r="F307" s="25">
        <v>2897.32</v>
      </c>
      <c r="G307" s="8" t="s">
        <v>12</v>
      </c>
      <c r="H307" s="8" t="s">
        <v>12</v>
      </c>
      <c r="I307" s="8" t="s">
        <v>168</v>
      </c>
      <c r="J307" s="26">
        <v>1996</v>
      </c>
      <c r="K307" s="26" t="s">
        <v>18</v>
      </c>
      <c r="L307" s="26" t="s">
        <v>12</v>
      </c>
      <c r="M307" s="26" t="s">
        <v>12</v>
      </c>
      <c r="N307" s="26" t="s">
        <v>168</v>
      </c>
      <c r="O307" s="27">
        <f>IF(A307="?","",DATE(J307,MATCH(K307,{"Jan","Feb","Mar","Apr","May","Jun","Jul","Aug","Sep","Oct","Nov","Dec"},0),D307))</f>
        <v>35237</v>
      </c>
      <c r="P307" s="26">
        <f t="shared" si="4"/>
        <v>26</v>
      </c>
    </row>
    <row r="308" spans="1:16" x14ac:dyDescent="0.3">
      <c r="A308" s="8" t="s">
        <v>336</v>
      </c>
      <c r="B308" s="8">
        <v>2000</v>
      </c>
      <c r="C308" s="8" t="s">
        <v>10</v>
      </c>
      <c r="D308" s="8">
        <v>14</v>
      </c>
      <c r="E308" s="8">
        <v>0</v>
      </c>
      <c r="F308" s="25">
        <v>2897.46</v>
      </c>
      <c r="G308" s="8" t="s">
        <v>11</v>
      </c>
      <c r="H308" s="8" t="s">
        <v>16</v>
      </c>
      <c r="I308" s="8" t="s">
        <v>23</v>
      </c>
      <c r="J308" s="26">
        <v>2000</v>
      </c>
      <c r="K308" s="26" t="s">
        <v>10</v>
      </c>
      <c r="L308" s="26" t="s">
        <v>11</v>
      </c>
      <c r="M308" s="26" t="s">
        <v>16</v>
      </c>
      <c r="N308" s="26" t="s">
        <v>23</v>
      </c>
      <c r="O308" s="27">
        <f>IF(A308="?","",DATE(J308,MATCH(K308,{"Jan","Feb","Mar","Apr","May","Jun","Jul","Aug","Sep","Oct","Nov","Dec"},0),D308))</f>
        <v>36721</v>
      </c>
      <c r="P308" s="26">
        <f t="shared" si="4"/>
        <v>22</v>
      </c>
    </row>
    <row r="309" spans="1:16" x14ac:dyDescent="0.3">
      <c r="A309" s="8" t="s">
        <v>337</v>
      </c>
      <c r="B309" s="8">
        <v>1999</v>
      </c>
      <c r="C309" s="8" t="s">
        <v>15</v>
      </c>
      <c r="D309" s="8">
        <v>1</v>
      </c>
      <c r="E309" s="8">
        <v>0</v>
      </c>
      <c r="F309" s="25">
        <v>2899.49</v>
      </c>
      <c r="G309" s="8" t="s">
        <v>11</v>
      </c>
      <c r="H309" s="8" t="s">
        <v>11</v>
      </c>
      <c r="I309" s="8" t="s">
        <v>247</v>
      </c>
      <c r="J309" s="26">
        <v>1999</v>
      </c>
      <c r="K309" s="26" t="s">
        <v>15</v>
      </c>
      <c r="L309" s="26" t="s">
        <v>11</v>
      </c>
      <c r="M309" s="26" t="s">
        <v>11</v>
      </c>
      <c r="N309" s="26" t="s">
        <v>247</v>
      </c>
      <c r="O309" s="27">
        <f>IF(A309="?","",DATE(J309,MATCH(K309,{"Jan","Feb","Mar","Apr","May","Jun","Jul","Aug","Sep","Oct","Nov","Dec"},0),D309))</f>
        <v>36465</v>
      </c>
      <c r="P309" s="26">
        <f t="shared" si="4"/>
        <v>23</v>
      </c>
    </row>
    <row r="310" spans="1:16" x14ac:dyDescent="0.3">
      <c r="A310" s="8" t="s">
        <v>338</v>
      </c>
      <c r="B310" s="8">
        <v>1996</v>
      </c>
      <c r="C310" s="8" t="s">
        <v>37</v>
      </c>
      <c r="D310" s="8">
        <v>24</v>
      </c>
      <c r="E310" s="8">
        <v>1</v>
      </c>
      <c r="F310" s="25">
        <v>2902.91</v>
      </c>
      <c r="G310" s="8" t="s">
        <v>11</v>
      </c>
      <c r="H310" s="8" t="s">
        <v>11</v>
      </c>
      <c r="I310" s="8" t="s">
        <v>13</v>
      </c>
      <c r="J310" s="26">
        <v>1996</v>
      </c>
      <c r="K310" s="26" t="s">
        <v>37</v>
      </c>
      <c r="L310" s="26" t="s">
        <v>11</v>
      </c>
      <c r="M310" s="26" t="s">
        <v>11</v>
      </c>
      <c r="N310" s="26" t="s">
        <v>13</v>
      </c>
      <c r="O310" s="27">
        <f>IF(A310="?","",DATE(J310,MATCH(K310,{"Jan","Feb","Mar","Apr","May","Jun","Jul","Aug","Sep","Oct","Nov","Dec"},0),D310))</f>
        <v>35362</v>
      </c>
      <c r="P310" s="26">
        <f t="shared" si="4"/>
        <v>26</v>
      </c>
    </row>
    <row r="311" spans="1:16" x14ac:dyDescent="0.3">
      <c r="A311" s="8" t="s">
        <v>339</v>
      </c>
      <c r="B311" s="8">
        <v>1996</v>
      </c>
      <c r="C311" s="8" t="s">
        <v>18</v>
      </c>
      <c r="D311" s="8">
        <v>13</v>
      </c>
      <c r="E311" s="8">
        <v>1</v>
      </c>
      <c r="F311" s="25">
        <v>2904.09</v>
      </c>
      <c r="G311" s="8" t="s">
        <v>11</v>
      </c>
      <c r="H311" s="8" t="s">
        <v>11</v>
      </c>
      <c r="I311" s="8" t="s">
        <v>42</v>
      </c>
      <c r="J311" s="26">
        <v>1996</v>
      </c>
      <c r="K311" s="26" t="s">
        <v>18</v>
      </c>
      <c r="L311" s="26" t="s">
        <v>11</v>
      </c>
      <c r="M311" s="26" t="s">
        <v>11</v>
      </c>
      <c r="N311" s="26" t="s">
        <v>42</v>
      </c>
      <c r="O311" s="27">
        <f>IF(A311="?","",DATE(J311,MATCH(K311,{"Jan","Feb","Mar","Apr","May","Jun","Jul","Aug","Sep","Oct","Nov","Dec"},0),D311))</f>
        <v>35229</v>
      </c>
      <c r="P311" s="26">
        <f t="shared" si="4"/>
        <v>26</v>
      </c>
    </row>
    <row r="312" spans="1:16" x14ac:dyDescent="0.3">
      <c r="A312" s="8" t="s">
        <v>340</v>
      </c>
      <c r="B312" s="8">
        <v>2003</v>
      </c>
      <c r="C312" s="8" t="s">
        <v>18</v>
      </c>
      <c r="D312" s="8">
        <v>5</v>
      </c>
      <c r="E312" s="8">
        <v>2</v>
      </c>
      <c r="F312" s="25">
        <v>2913.57</v>
      </c>
      <c r="G312" s="8" t="s">
        <v>11</v>
      </c>
      <c r="H312" s="8" t="s">
        <v>11</v>
      </c>
      <c r="I312" s="8" t="s">
        <v>42</v>
      </c>
      <c r="J312" s="26">
        <v>2003</v>
      </c>
      <c r="K312" s="26" t="s">
        <v>18</v>
      </c>
      <c r="L312" s="26" t="s">
        <v>11</v>
      </c>
      <c r="M312" s="26" t="s">
        <v>11</v>
      </c>
      <c r="N312" s="26" t="s">
        <v>42</v>
      </c>
      <c r="O312" s="27">
        <f>IF(A312="?","",DATE(J312,MATCH(K312,{"Jan","Feb","Mar","Apr","May","Jun","Jul","Aug","Sep","Oct","Nov","Dec"},0),D312))</f>
        <v>37777</v>
      </c>
      <c r="P312" s="26">
        <f t="shared" si="4"/>
        <v>20</v>
      </c>
    </row>
    <row r="313" spans="1:16" x14ac:dyDescent="0.3">
      <c r="A313" s="8" t="s">
        <v>341</v>
      </c>
      <c r="B313" s="8">
        <v>1996</v>
      </c>
      <c r="C313" s="8" t="s">
        <v>18</v>
      </c>
      <c r="D313" s="8">
        <v>30</v>
      </c>
      <c r="E313" s="8">
        <v>1</v>
      </c>
      <c r="F313" s="25">
        <v>2927.06</v>
      </c>
      <c r="G313" s="8" t="s">
        <v>11</v>
      </c>
      <c r="H313" s="8" t="s">
        <v>11</v>
      </c>
      <c r="I313" s="8" t="s">
        <v>13</v>
      </c>
      <c r="J313" s="26">
        <v>1996</v>
      </c>
      <c r="K313" s="26" t="s">
        <v>18</v>
      </c>
      <c r="L313" s="26" t="s">
        <v>11</v>
      </c>
      <c r="M313" s="26" t="s">
        <v>11</v>
      </c>
      <c r="N313" s="26" t="s">
        <v>13</v>
      </c>
      <c r="O313" s="27">
        <f>IF(A313="?","",DATE(J313,MATCH(K313,{"Jan","Feb","Mar","Apr","May","Jun","Jul","Aug","Sep","Oct","Nov","Dec"},0),D313))</f>
        <v>35246</v>
      </c>
      <c r="P313" s="26">
        <f t="shared" si="4"/>
        <v>26</v>
      </c>
    </row>
    <row r="314" spans="1:16" x14ac:dyDescent="0.3">
      <c r="A314" s="8" t="s">
        <v>342</v>
      </c>
      <c r="B314" s="8">
        <v>2002</v>
      </c>
      <c r="C314" s="8" t="s">
        <v>20</v>
      </c>
      <c r="D314" s="8">
        <v>30</v>
      </c>
      <c r="E314" s="8">
        <v>0</v>
      </c>
      <c r="F314" s="25">
        <v>2943.41</v>
      </c>
      <c r="G314" s="8" t="s">
        <v>11</v>
      </c>
      <c r="H314" s="8" t="s">
        <v>12</v>
      </c>
      <c r="I314" s="8" t="s">
        <v>23</v>
      </c>
      <c r="J314" s="26">
        <v>2002</v>
      </c>
      <c r="K314" s="26" t="s">
        <v>20</v>
      </c>
      <c r="L314" s="26" t="s">
        <v>11</v>
      </c>
      <c r="M314" s="26" t="s">
        <v>12</v>
      </c>
      <c r="N314" s="26" t="s">
        <v>23</v>
      </c>
      <c r="O314" s="27">
        <f>IF(A314="?","",DATE(J314,MATCH(K314,{"Jan","Feb","Mar","Apr","May","Jun","Jul","Aug","Sep","Oct","Nov","Dec"},0),D314))</f>
        <v>37529</v>
      </c>
      <c r="P314" s="26">
        <f t="shared" si="4"/>
        <v>20</v>
      </c>
    </row>
    <row r="315" spans="1:16" x14ac:dyDescent="0.3">
      <c r="A315" s="8" t="s">
        <v>343</v>
      </c>
      <c r="B315" s="8">
        <v>1995</v>
      </c>
      <c r="C315" s="8" t="s">
        <v>20</v>
      </c>
      <c r="D315" s="8">
        <v>24</v>
      </c>
      <c r="E315" s="8">
        <v>0</v>
      </c>
      <c r="F315" s="25">
        <v>2974.13</v>
      </c>
      <c r="G315" s="8" t="s">
        <v>11</v>
      </c>
      <c r="H315" s="8" t="s">
        <v>16</v>
      </c>
      <c r="I315" s="8" t="s">
        <v>42</v>
      </c>
      <c r="J315" s="26">
        <v>1995</v>
      </c>
      <c r="K315" s="26" t="s">
        <v>20</v>
      </c>
      <c r="L315" s="26" t="s">
        <v>11</v>
      </c>
      <c r="M315" s="26" t="s">
        <v>16</v>
      </c>
      <c r="N315" s="26" t="s">
        <v>42</v>
      </c>
      <c r="O315" s="27">
        <f>IF(A315="?","",DATE(J315,MATCH(K315,{"Jan","Feb","Mar","Apr","May","Jun","Jul","Aug","Sep","Oct","Nov","Dec"},0),D315))</f>
        <v>34966</v>
      </c>
      <c r="P315" s="26">
        <f t="shared" si="4"/>
        <v>27</v>
      </c>
    </row>
    <row r="316" spans="1:16" x14ac:dyDescent="0.3">
      <c r="A316" s="8" t="s">
        <v>344</v>
      </c>
      <c r="B316" s="8">
        <v>1987</v>
      </c>
      <c r="C316" s="8" t="s">
        <v>18</v>
      </c>
      <c r="D316" s="8">
        <v>18</v>
      </c>
      <c r="E316" s="8">
        <v>3</v>
      </c>
      <c r="F316" s="25">
        <v>2979.52</v>
      </c>
      <c r="G316" s="8" t="s">
        <v>11</v>
      </c>
      <c r="H316" s="8" t="s">
        <v>12</v>
      </c>
      <c r="I316" s="8" t="s">
        <v>13</v>
      </c>
      <c r="J316" s="26">
        <v>1987</v>
      </c>
      <c r="K316" s="26" t="s">
        <v>18</v>
      </c>
      <c r="L316" s="26" t="s">
        <v>11</v>
      </c>
      <c r="M316" s="26" t="s">
        <v>12</v>
      </c>
      <c r="N316" s="26" t="s">
        <v>13</v>
      </c>
      <c r="O316" s="27">
        <f>IF(A316="?","",DATE(J316,MATCH(K316,{"Jan","Feb","Mar","Apr","May","Jun","Jul","Aug","Sep","Oct","Nov","Dec"},0),D316))</f>
        <v>31946</v>
      </c>
      <c r="P316" s="26">
        <f t="shared" si="4"/>
        <v>35</v>
      </c>
    </row>
    <row r="317" spans="1:16" x14ac:dyDescent="0.3">
      <c r="A317" s="8" t="s">
        <v>345</v>
      </c>
      <c r="B317" s="8">
        <v>1991</v>
      </c>
      <c r="C317" s="8" t="s">
        <v>15</v>
      </c>
      <c r="D317" s="8">
        <v>20</v>
      </c>
      <c r="E317" s="8">
        <v>3</v>
      </c>
      <c r="F317" s="25">
        <v>2985.67</v>
      </c>
      <c r="G317" s="8" t="s">
        <v>11</v>
      </c>
      <c r="H317" s="8" t="s">
        <v>11</v>
      </c>
      <c r="I317" s="8" t="s">
        <v>13</v>
      </c>
      <c r="J317" s="26">
        <v>1991</v>
      </c>
      <c r="K317" s="26" t="s">
        <v>15</v>
      </c>
      <c r="L317" s="26" t="s">
        <v>11</v>
      </c>
      <c r="M317" s="26" t="s">
        <v>11</v>
      </c>
      <c r="N317" s="26" t="s">
        <v>13</v>
      </c>
      <c r="O317" s="27">
        <f>IF(A317="?","",DATE(J317,MATCH(K317,{"Jan","Feb","Mar","Apr","May","Jun","Jul","Aug","Sep","Oct","Nov","Dec"},0),D317))</f>
        <v>33562</v>
      </c>
      <c r="P317" s="26">
        <f t="shared" si="4"/>
        <v>31</v>
      </c>
    </row>
    <row r="318" spans="1:16" x14ac:dyDescent="0.3">
      <c r="A318" s="8" t="s">
        <v>346</v>
      </c>
      <c r="B318" s="8">
        <v>2002</v>
      </c>
      <c r="C318" s="8" t="s">
        <v>30</v>
      </c>
      <c r="D318" s="8">
        <v>15</v>
      </c>
      <c r="E318" s="8">
        <v>0</v>
      </c>
      <c r="F318" s="25">
        <v>3012.22</v>
      </c>
      <c r="G318" s="8" t="s">
        <v>11</v>
      </c>
      <c r="H318" s="8" t="s">
        <v>12</v>
      </c>
      <c r="I318" s="8" t="s">
        <v>23</v>
      </c>
      <c r="J318" s="26">
        <v>2002</v>
      </c>
      <c r="K318" s="26" t="s">
        <v>30</v>
      </c>
      <c r="L318" s="26" t="s">
        <v>11</v>
      </c>
      <c r="M318" s="26" t="s">
        <v>12</v>
      </c>
      <c r="N318" s="26" t="s">
        <v>23</v>
      </c>
      <c r="O318" s="27">
        <f>IF(A318="?","",DATE(J318,MATCH(K318,{"Jan","Feb","Mar","Apr","May","Jun","Jul","Aug","Sep","Oct","Nov","Dec"},0),D318))</f>
        <v>37605</v>
      </c>
      <c r="P318" s="26">
        <f t="shared" si="4"/>
        <v>20</v>
      </c>
    </row>
    <row r="319" spans="1:16" x14ac:dyDescent="0.3">
      <c r="A319" s="8" t="s">
        <v>347</v>
      </c>
      <c r="B319" s="8">
        <v>1988</v>
      </c>
      <c r="C319" s="8" t="s">
        <v>20</v>
      </c>
      <c r="D319" s="8">
        <v>28</v>
      </c>
      <c r="E319" s="8">
        <v>3</v>
      </c>
      <c r="F319" s="25">
        <v>3018.04</v>
      </c>
      <c r="G319" s="8" t="s">
        <v>11</v>
      </c>
      <c r="H319" s="8" t="s">
        <v>11</v>
      </c>
      <c r="I319" s="8" t="s">
        <v>23</v>
      </c>
      <c r="J319" s="26">
        <v>1988</v>
      </c>
      <c r="K319" s="26" t="s">
        <v>20</v>
      </c>
      <c r="L319" s="26" t="s">
        <v>11</v>
      </c>
      <c r="M319" s="26" t="s">
        <v>11</v>
      </c>
      <c r="N319" s="26" t="s">
        <v>23</v>
      </c>
      <c r="O319" s="27">
        <f>IF(A319="?","",DATE(J319,MATCH(K319,{"Jan","Feb","Mar","Apr","May","Jun","Jul","Aug","Sep","Oct","Nov","Dec"},0),D319))</f>
        <v>32414</v>
      </c>
      <c r="P319" s="26">
        <f t="shared" si="4"/>
        <v>34</v>
      </c>
    </row>
    <row r="320" spans="1:16" x14ac:dyDescent="0.3">
      <c r="A320" s="8" t="s">
        <v>348</v>
      </c>
      <c r="B320" s="8">
        <v>1997</v>
      </c>
      <c r="C320" s="8" t="s">
        <v>30</v>
      </c>
      <c r="D320" s="8">
        <v>19</v>
      </c>
      <c r="E320" s="8">
        <v>0</v>
      </c>
      <c r="F320" s="25">
        <v>3021.81</v>
      </c>
      <c r="G320" s="8" t="s">
        <v>11</v>
      </c>
      <c r="H320" s="8" t="s">
        <v>12</v>
      </c>
      <c r="I320" s="8" t="s">
        <v>23</v>
      </c>
      <c r="J320" s="26">
        <v>1997</v>
      </c>
      <c r="K320" s="26" t="s">
        <v>30</v>
      </c>
      <c r="L320" s="26" t="s">
        <v>11</v>
      </c>
      <c r="M320" s="26" t="s">
        <v>12</v>
      </c>
      <c r="N320" s="26" t="s">
        <v>23</v>
      </c>
      <c r="O320" s="27">
        <f>IF(A320="?","",DATE(J320,MATCH(K320,{"Jan","Feb","Mar","Apr","May","Jun","Jul","Aug","Sep","Oct","Nov","Dec"},0),D320))</f>
        <v>35783</v>
      </c>
      <c r="P320" s="26">
        <f t="shared" si="4"/>
        <v>25</v>
      </c>
    </row>
    <row r="321" spans="1:16" x14ac:dyDescent="0.3">
      <c r="A321" s="8" t="s">
        <v>349</v>
      </c>
      <c r="B321" s="8">
        <v>1998</v>
      </c>
      <c r="C321" s="8" t="s">
        <v>20</v>
      </c>
      <c r="D321" s="8">
        <v>15</v>
      </c>
      <c r="E321" s="8">
        <v>0</v>
      </c>
      <c r="F321" s="25">
        <v>3044.21</v>
      </c>
      <c r="G321" s="8" t="s">
        <v>11</v>
      </c>
      <c r="H321" s="8" t="s">
        <v>12</v>
      </c>
      <c r="I321" s="8" t="s">
        <v>247</v>
      </c>
      <c r="J321" s="26">
        <v>1998</v>
      </c>
      <c r="K321" s="26" t="s">
        <v>20</v>
      </c>
      <c r="L321" s="26" t="s">
        <v>11</v>
      </c>
      <c r="M321" s="26" t="s">
        <v>12</v>
      </c>
      <c r="N321" s="26" t="s">
        <v>247</v>
      </c>
      <c r="O321" s="27">
        <f>IF(A321="?","",DATE(J321,MATCH(K321,{"Jan","Feb","Mar","Apr","May","Jun","Jul","Aug","Sep","Oct","Nov","Dec"},0),D321))</f>
        <v>36053</v>
      </c>
      <c r="P321" s="26">
        <f t="shared" si="4"/>
        <v>24</v>
      </c>
    </row>
    <row r="322" spans="1:16" x14ac:dyDescent="0.3">
      <c r="A322" s="8" t="s">
        <v>350</v>
      </c>
      <c r="B322" s="8">
        <v>1998</v>
      </c>
      <c r="C322" s="8" t="s">
        <v>35</v>
      </c>
      <c r="D322" s="8">
        <v>9</v>
      </c>
      <c r="E322" s="8">
        <v>0</v>
      </c>
      <c r="F322" s="25">
        <v>3046.06</v>
      </c>
      <c r="G322" s="8" t="s">
        <v>11</v>
      </c>
      <c r="H322" s="8" t="s">
        <v>16</v>
      </c>
      <c r="I322" s="8" t="s">
        <v>249</v>
      </c>
      <c r="J322" s="26">
        <v>1998</v>
      </c>
      <c r="K322" s="26" t="s">
        <v>35</v>
      </c>
      <c r="L322" s="26" t="s">
        <v>11</v>
      </c>
      <c r="M322" s="26" t="s">
        <v>16</v>
      </c>
      <c r="N322" s="26" t="s">
        <v>249</v>
      </c>
      <c r="O322" s="27">
        <f>IF(A322="?","",DATE(J322,MATCH(K322,{"Jan","Feb","Mar","Apr","May","Jun","Jul","Aug","Sep","Oct","Nov","Dec"},0),D322))</f>
        <v>36016</v>
      </c>
      <c r="P322" s="26">
        <f t="shared" si="4"/>
        <v>24</v>
      </c>
    </row>
    <row r="323" spans="1:16" x14ac:dyDescent="0.3">
      <c r="A323" s="8" t="s">
        <v>351</v>
      </c>
      <c r="B323" s="8">
        <v>1997</v>
      </c>
      <c r="C323" s="8" t="s">
        <v>30</v>
      </c>
      <c r="D323" s="8">
        <v>22</v>
      </c>
      <c r="E323" s="8">
        <v>0</v>
      </c>
      <c r="F323" s="25">
        <v>3051.73</v>
      </c>
      <c r="G323" s="8" t="s">
        <v>11</v>
      </c>
      <c r="H323" s="8" t="s">
        <v>11</v>
      </c>
      <c r="I323" s="8" t="s">
        <v>42</v>
      </c>
      <c r="J323" s="26">
        <v>1997</v>
      </c>
      <c r="K323" s="26" t="s">
        <v>30</v>
      </c>
      <c r="L323" s="26" t="s">
        <v>11</v>
      </c>
      <c r="M323" s="26" t="s">
        <v>11</v>
      </c>
      <c r="N323" s="26" t="s">
        <v>42</v>
      </c>
      <c r="O323" s="27">
        <f>IF(A323="?","",DATE(J323,MATCH(K323,{"Jan","Feb","Mar","Apr","May","Jun","Jul","Aug","Sep","Oct","Nov","Dec"},0),D323))</f>
        <v>35786</v>
      </c>
      <c r="P323" s="26">
        <f t="shared" ref="P323:P386" si="5">IF(O323="","",DATEDIF(O323,DATE(2023,6,8),"Y"))</f>
        <v>25</v>
      </c>
    </row>
    <row r="324" spans="1:16" x14ac:dyDescent="0.3">
      <c r="A324" s="8" t="s">
        <v>352</v>
      </c>
      <c r="B324" s="8">
        <v>2002</v>
      </c>
      <c r="C324" s="8" t="s">
        <v>18</v>
      </c>
      <c r="D324" s="8">
        <v>21</v>
      </c>
      <c r="E324" s="8">
        <v>2</v>
      </c>
      <c r="F324" s="25">
        <v>3056.39</v>
      </c>
      <c r="G324" s="8" t="s">
        <v>11</v>
      </c>
      <c r="H324" s="8" t="s">
        <v>12</v>
      </c>
      <c r="I324" s="8" t="s">
        <v>13</v>
      </c>
      <c r="J324" s="26">
        <v>2002</v>
      </c>
      <c r="K324" s="26" t="s">
        <v>18</v>
      </c>
      <c r="L324" s="26" t="s">
        <v>11</v>
      </c>
      <c r="M324" s="26" t="s">
        <v>12</v>
      </c>
      <c r="N324" s="26" t="s">
        <v>13</v>
      </c>
      <c r="O324" s="27">
        <f>IF(A324="?","",DATE(J324,MATCH(K324,{"Jan","Feb","Mar","Apr","May","Jun","Jul","Aug","Sep","Oct","Nov","Dec"},0),D324))</f>
        <v>37428</v>
      </c>
      <c r="P324" s="26">
        <f t="shared" si="5"/>
        <v>20</v>
      </c>
    </row>
    <row r="325" spans="1:16" x14ac:dyDescent="0.3">
      <c r="A325" s="8" t="s">
        <v>353</v>
      </c>
      <c r="B325" s="8">
        <v>1994</v>
      </c>
      <c r="C325" s="8" t="s">
        <v>20</v>
      </c>
      <c r="D325" s="8">
        <v>26</v>
      </c>
      <c r="E325" s="8">
        <v>0</v>
      </c>
      <c r="F325" s="25">
        <v>3062.51</v>
      </c>
      <c r="G325" s="8" t="s">
        <v>12</v>
      </c>
      <c r="H325" s="8" t="s">
        <v>16</v>
      </c>
      <c r="I325" s="8" t="s">
        <v>23</v>
      </c>
      <c r="J325" s="26">
        <v>1994</v>
      </c>
      <c r="K325" s="26" t="s">
        <v>20</v>
      </c>
      <c r="L325" s="26" t="s">
        <v>12</v>
      </c>
      <c r="M325" s="26" t="s">
        <v>16</v>
      </c>
      <c r="N325" s="26" t="s">
        <v>23</v>
      </c>
      <c r="O325" s="27">
        <f>IF(A325="?","",DATE(J325,MATCH(K325,{"Jan","Feb","Mar","Apr","May","Jun","Jul","Aug","Sep","Oct","Nov","Dec"},0),D325))</f>
        <v>34603</v>
      </c>
      <c r="P325" s="26">
        <f t="shared" si="5"/>
        <v>28</v>
      </c>
    </row>
    <row r="326" spans="1:16" x14ac:dyDescent="0.3">
      <c r="A326" s="8" t="s">
        <v>354</v>
      </c>
      <c r="B326" s="8">
        <v>1989</v>
      </c>
      <c r="C326" s="8" t="s">
        <v>37</v>
      </c>
      <c r="D326" s="8">
        <v>1</v>
      </c>
      <c r="E326" s="8">
        <v>3</v>
      </c>
      <c r="F326" s="25">
        <v>3065.49</v>
      </c>
      <c r="G326" s="8" t="s">
        <v>11</v>
      </c>
      <c r="H326" s="8" t="s">
        <v>16</v>
      </c>
      <c r="I326" s="8" t="s">
        <v>23</v>
      </c>
      <c r="J326" s="26">
        <v>1989</v>
      </c>
      <c r="K326" s="26" t="s">
        <v>37</v>
      </c>
      <c r="L326" s="26" t="s">
        <v>11</v>
      </c>
      <c r="M326" s="26" t="s">
        <v>16</v>
      </c>
      <c r="N326" s="26" t="s">
        <v>23</v>
      </c>
      <c r="O326" s="27">
        <f>IF(A326="?","",DATE(J326,MATCH(K326,{"Jan","Feb","Mar","Apr","May","Jun","Jul","Aug","Sep","Oct","Nov","Dec"},0),D326))</f>
        <v>32782</v>
      </c>
      <c r="P326" s="26">
        <f t="shared" si="5"/>
        <v>33</v>
      </c>
    </row>
    <row r="327" spans="1:16" x14ac:dyDescent="0.3">
      <c r="A327" s="8" t="s">
        <v>355</v>
      </c>
      <c r="B327" s="8">
        <v>1995</v>
      </c>
      <c r="C327" s="8" t="s">
        <v>20</v>
      </c>
      <c r="D327" s="8">
        <v>10</v>
      </c>
      <c r="E327" s="8">
        <v>0</v>
      </c>
      <c r="F327" s="25">
        <v>3070.81</v>
      </c>
      <c r="G327" s="8" t="s">
        <v>12</v>
      </c>
      <c r="H327" s="8" t="s">
        <v>16</v>
      </c>
      <c r="I327" s="8" t="s">
        <v>356</v>
      </c>
      <c r="J327" s="26">
        <v>1995</v>
      </c>
      <c r="K327" s="26" t="s">
        <v>20</v>
      </c>
      <c r="L327" s="26" t="s">
        <v>12</v>
      </c>
      <c r="M327" s="26" t="s">
        <v>16</v>
      </c>
      <c r="N327" s="26" t="s">
        <v>356</v>
      </c>
      <c r="O327" s="27">
        <f>IF(A327="?","",DATE(J327,MATCH(K327,{"Jan","Feb","Mar","Apr","May","Jun","Jul","Aug","Sep","Oct","Nov","Dec"},0),D327))</f>
        <v>34952</v>
      </c>
      <c r="P327" s="26">
        <f t="shared" si="5"/>
        <v>27</v>
      </c>
    </row>
    <row r="328" spans="1:16" x14ac:dyDescent="0.3">
      <c r="A328" s="8" t="s">
        <v>357</v>
      </c>
      <c r="B328" s="8">
        <v>2001</v>
      </c>
      <c r="C328" s="8" t="s">
        <v>37</v>
      </c>
      <c r="D328" s="8">
        <v>13</v>
      </c>
      <c r="E328" s="8">
        <v>2</v>
      </c>
      <c r="F328" s="25">
        <v>3077.1</v>
      </c>
      <c r="G328" s="8" t="s">
        <v>11</v>
      </c>
      <c r="H328" s="8" t="s">
        <v>16</v>
      </c>
      <c r="I328" s="8" t="s">
        <v>23</v>
      </c>
      <c r="J328" s="26">
        <v>2001</v>
      </c>
      <c r="K328" s="26" t="s">
        <v>37</v>
      </c>
      <c r="L328" s="26" t="s">
        <v>11</v>
      </c>
      <c r="M328" s="26" t="s">
        <v>16</v>
      </c>
      <c r="N328" s="26" t="s">
        <v>23</v>
      </c>
      <c r="O328" s="27">
        <f>IF(A328="?","",DATE(J328,MATCH(K328,{"Jan","Feb","Mar","Apr","May","Jun","Jul","Aug","Sep","Oct","Nov","Dec"},0),D328))</f>
        <v>37177</v>
      </c>
      <c r="P328" s="26">
        <f t="shared" si="5"/>
        <v>21</v>
      </c>
    </row>
    <row r="329" spans="1:16" x14ac:dyDescent="0.3">
      <c r="A329" s="8" t="s">
        <v>358</v>
      </c>
      <c r="B329" s="8">
        <v>1987</v>
      </c>
      <c r="C329" s="8" t="s">
        <v>35</v>
      </c>
      <c r="D329" s="8">
        <v>1</v>
      </c>
      <c r="E329" s="8">
        <v>3</v>
      </c>
      <c r="F329" s="25">
        <v>3088.06</v>
      </c>
      <c r="G329" s="8" t="s">
        <v>11</v>
      </c>
      <c r="H329" s="8" t="s">
        <v>11</v>
      </c>
      <c r="I329" s="8" t="s">
        <v>13</v>
      </c>
      <c r="J329" s="26">
        <v>1987</v>
      </c>
      <c r="K329" s="26" t="s">
        <v>35</v>
      </c>
      <c r="L329" s="26" t="s">
        <v>11</v>
      </c>
      <c r="M329" s="26" t="s">
        <v>11</v>
      </c>
      <c r="N329" s="26" t="s">
        <v>13</v>
      </c>
      <c r="O329" s="27">
        <f>IF(A329="?","",DATE(J329,MATCH(K329,{"Jan","Feb","Mar","Apr","May","Jun","Jul","Aug","Sep","Oct","Nov","Dec"},0),D329))</f>
        <v>31990</v>
      </c>
      <c r="P329" s="26">
        <f t="shared" si="5"/>
        <v>35</v>
      </c>
    </row>
    <row r="330" spans="1:16" x14ac:dyDescent="0.3">
      <c r="A330" s="8" t="s">
        <v>359</v>
      </c>
      <c r="B330" s="8">
        <v>1999</v>
      </c>
      <c r="C330" s="8" t="s">
        <v>18</v>
      </c>
      <c r="D330" s="8">
        <v>25</v>
      </c>
      <c r="E330" s="8">
        <v>0</v>
      </c>
      <c r="F330" s="25">
        <v>3128.35</v>
      </c>
      <c r="G330" s="8" t="s">
        <v>11</v>
      </c>
      <c r="H330" s="8" t="s">
        <v>12</v>
      </c>
      <c r="I330" s="8" t="s">
        <v>300</v>
      </c>
      <c r="J330" s="26">
        <v>1999</v>
      </c>
      <c r="K330" s="26" t="s">
        <v>18</v>
      </c>
      <c r="L330" s="26" t="s">
        <v>11</v>
      </c>
      <c r="M330" s="26" t="s">
        <v>12</v>
      </c>
      <c r="N330" s="26" t="s">
        <v>300</v>
      </c>
      <c r="O330" s="27">
        <f>IF(A330="?","",DATE(J330,MATCH(K330,{"Jan","Feb","Mar","Apr","May","Jun","Jul","Aug","Sep","Oct","Nov","Dec"},0),D330))</f>
        <v>36336</v>
      </c>
      <c r="P330" s="26">
        <f t="shared" si="5"/>
        <v>23</v>
      </c>
    </row>
    <row r="331" spans="1:16" x14ac:dyDescent="0.3">
      <c r="A331" s="8" t="s">
        <v>360</v>
      </c>
      <c r="B331" s="8">
        <v>1994</v>
      </c>
      <c r="C331" s="8" t="s">
        <v>10</v>
      </c>
      <c r="D331" s="8">
        <v>10</v>
      </c>
      <c r="E331" s="8">
        <v>0</v>
      </c>
      <c r="F331" s="25">
        <v>3161.45</v>
      </c>
      <c r="G331" s="8" t="s">
        <v>11</v>
      </c>
      <c r="H331" s="8" t="s">
        <v>16</v>
      </c>
      <c r="I331" s="8" t="s">
        <v>42</v>
      </c>
      <c r="J331" s="26">
        <v>1994</v>
      </c>
      <c r="K331" s="26" t="s">
        <v>10</v>
      </c>
      <c r="L331" s="26" t="s">
        <v>11</v>
      </c>
      <c r="M331" s="26" t="s">
        <v>16</v>
      </c>
      <c r="N331" s="26" t="s">
        <v>42</v>
      </c>
      <c r="O331" s="27">
        <f>IF(A331="?","",DATE(J331,MATCH(K331,{"Jan","Feb","Mar","Apr","May","Jun","Jul","Aug","Sep","Oct","Nov","Dec"},0),D331))</f>
        <v>34525</v>
      </c>
      <c r="P331" s="26">
        <f t="shared" si="5"/>
        <v>28</v>
      </c>
    </row>
    <row r="332" spans="1:16" x14ac:dyDescent="0.3">
      <c r="A332" s="8" t="s">
        <v>361</v>
      </c>
      <c r="B332" s="8">
        <v>1993</v>
      </c>
      <c r="C332" s="8" t="s">
        <v>20</v>
      </c>
      <c r="D332" s="8">
        <v>25</v>
      </c>
      <c r="E332" s="8">
        <v>0</v>
      </c>
      <c r="F332" s="25">
        <v>3162.02</v>
      </c>
      <c r="G332" s="8" t="s">
        <v>11</v>
      </c>
      <c r="H332" s="8" t="s">
        <v>12</v>
      </c>
      <c r="I332" s="8" t="s">
        <v>13</v>
      </c>
      <c r="J332" s="26">
        <v>1993</v>
      </c>
      <c r="K332" s="26" t="s">
        <v>20</v>
      </c>
      <c r="L332" s="26" t="s">
        <v>11</v>
      </c>
      <c r="M332" s="26" t="s">
        <v>12</v>
      </c>
      <c r="N332" s="26" t="s">
        <v>13</v>
      </c>
      <c r="O332" s="27">
        <f>IF(A332="?","",DATE(J332,MATCH(K332,{"Jan","Feb","Mar","Apr","May","Jun","Jul","Aug","Sep","Oct","Nov","Dec"},0),D332))</f>
        <v>34237</v>
      </c>
      <c r="P332" s="26">
        <f t="shared" si="5"/>
        <v>29</v>
      </c>
    </row>
    <row r="333" spans="1:16" x14ac:dyDescent="0.3">
      <c r="A333" s="8" t="s">
        <v>362</v>
      </c>
      <c r="B333" s="8">
        <v>2001</v>
      </c>
      <c r="C333" s="8" t="s">
        <v>35</v>
      </c>
      <c r="D333" s="8">
        <v>29</v>
      </c>
      <c r="E333" s="8">
        <v>1</v>
      </c>
      <c r="F333" s="25">
        <v>3167.46</v>
      </c>
      <c r="G333" s="8" t="s">
        <v>11</v>
      </c>
      <c r="H333" s="8" t="s">
        <v>12</v>
      </c>
      <c r="I333" s="8" t="s">
        <v>247</v>
      </c>
      <c r="J333" s="26">
        <v>2001</v>
      </c>
      <c r="K333" s="26" t="s">
        <v>35</v>
      </c>
      <c r="L333" s="26" t="s">
        <v>11</v>
      </c>
      <c r="M333" s="26" t="s">
        <v>12</v>
      </c>
      <c r="N333" s="26" t="s">
        <v>247</v>
      </c>
      <c r="O333" s="27">
        <f>IF(A333="?","",DATE(J333,MATCH(K333,{"Jan","Feb","Mar","Apr","May","Jun","Jul","Aug","Sep","Oct","Nov","Dec"},0),D333))</f>
        <v>37132</v>
      </c>
      <c r="P333" s="26">
        <f t="shared" si="5"/>
        <v>21</v>
      </c>
    </row>
    <row r="334" spans="1:16" x14ac:dyDescent="0.3">
      <c r="A334" s="8" t="s">
        <v>363</v>
      </c>
      <c r="B334" s="8">
        <v>1994</v>
      </c>
      <c r="C334" s="8" t="s">
        <v>37</v>
      </c>
      <c r="D334" s="8">
        <v>25</v>
      </c>
      <c r="E334" s="8">
        <v>0</v>
      </c>
      <c r="F334" s="25">
        <v>3171.61</v>
      </c>
      <c r="G334" s="8" t="s">
        <v>11</v>
      </c>
      <c r="H334" s="8" t="s">
        <v>12</v>
      </c>
      <c r="I334" s="8" t="s">
        <v>13</v>
      </c>
      <c r="J334" s="26">
        <v>1994</v>
      </c>
      <c r="K334" s="26" t="s">
        <v>37</v>
      </c>
      <c r="L334" s="26" t="s">
        <v>11</v>
      </c>
      <c r="M334" s="26" t="s">
        <v>12</v>
      </c>
      <c r="N334" s="26" t="s">
        <v>13</v>
      </c>
      <c r="O334" s="27">
        <f>IF(A334="?","",DATE(J334,MATCH(K334,{"Jan","Feb","Mar","Apr","May","Jun","Jul","Aug","Sep","Oct","Nov","Dec"},0),D334))</f>
        <v>34632</v>
      </c>
      <c r="P334" s="26">
        <f t="shared" si="5"/>
        <v>28</v>
      </c>
    </row>
    <row r="335" spans="1:16" x14ac:dyDescent="0.3">
      <c r="A335" s="8" t="s">
        <v>364</v>
      </c>
      <c r="B335" s="8">
        <v>1994</v>
      </c>
      <c r="C335" s="8" t="s">
        <v>10</v>
      </c>
      <c r="D335" s="8">
        <v>6</v>
      </c>
      <c r="E335" s="8">
        <v>0</v>
      </c>
      <c r="F335" s="25">
        <v>3172.02</v>
      </c>
      <c r="G335" s="8" t="s">
        <v>11</v>
      </c>
      <c r="H335" s="8" t="s">
        <v>16</v>
      </c>
      <c r="I335" s="8" t="s">
        <v>42</v>
      </c>
      <c r="J335" s="26">
        <v>1994</v>
      </c>
      <c r="K335" s="26" t="s">
        <v>10</v>
      </c>
      <c r="L335" s="26" t="s">
        <v>11</v>
      </c>
      <c r="M335" s="26" t="s">
        <v>16</v>
      </c>
      <c r="N335" s="26" t="s">
        <v>42</v>
      </c>
      <c r="O335" s="27">
        <f>IF(A335="?","",DATE(J335,MATCH(K335,{"Jan","Feb","Mar","Apr","May","Jun","Jul","Aug","Sep","Oct","Nov","Dec"},0),D335))</f>
        <v>34521</v>
      </c>
      <c r="P335" s="26">
        <f t="shared" si="5"/>
        <v>28</v>
      </c>
    </row>
    <row r="336" spans="1:16" x14ac:dyDescent="0.3">
      <c r="A336" s="8" t="s">
        <v>365</v>
      </c>
      <c r="B336" s="8">
        <v>1996</v>
      </c>
      <c r="C336" s="8" t="s">
        <v>35</v>
      </c>
      <c r="D336" s="8">
        <v>14</v>
      </c>
      <c r="E336" s="8">
        <v>0</v>
      </c>
      <c r="F336" s="25">
        <v>3176.29</v>
      </c>
      <c r="G336" s="8" t="s">
        <v>11</v>
      </c>
      <c r="H336" s="8" t="s">
        <v>11</v>
      </c>
      <c r="I336" s="8" t="s">
        <v>23</v>
      </c>
      <c r="J336" s="26">
        <v>1996</v>
      </c>
      <c r="K336" s="26" t="s">
        <v>35</v>
      </c>
      <c r="L336" s="26" t="s">
        <v>11</v>
      </c>
      <c r="M336" s="26" t="s">
        <v>11</v>
      </c>
      <c r="N336" s="26" t="s">
        <v>23</v>
      </c>
      <c r="O336" s="27">
        <f>IF(A336="?","",DATE(J336,MATCH(K336,{"Jan","Feb","Mar","Apr","May","Jun","Jul","Aug","Sep","Oct","Nov","Dec"},0),D336))</f>
        <v>35291</v>
      </c>
      <c r="P336" s="26">
        <f t="shared" si="5"/>
        <v>26</v>
      </c>
    </row>
    <row r="337" spans="1:16" x14ac:dyDescent="0.3">
      <c r="A337" s="8" t="s">
        <v>366</v>
      </c>
      <c r="B337" s="8">
        <v>1996</v>
      </c>
      <c r="C337" s="8" t="s">
        <v>10</v>
      </c>
      <c r="D337" s="8">
        <v>3</v>
      </c>
      <c r="E337" s="8">
        <v>0</v>
      </c>
      <c r="F337" s="25">
        <v>3176.82</v>
      </c>
      <c r="G337" s="8" t="s">
        <v>11</v>
      </c>
      <c r="H337" s="8" t="s">
        <v>16</v>
      </c>
      <c r="I337" s="8" t="s">
        <v>23</v>
      </c>
      <c r="J337" s="26">
        <v>1996</v>
      </c>
      <c r="K337" s="26" t="s">
        <v>10</v>
      </c>
      <c r="L337" s="26" t="s">
        <v>11</v>
      </c>
      <c r="M337" s="26" t="s">
        <v>16</v>
      </c>
      <c r="N337" s="26" t="s">
        <v>23</v>
      </c>
      <c r="O337" s="27">
        <f>IF(A337="?","",DATE(J337,MATCH(K337,{"Jan","Feb","Mar","Apr","May","Jun","Jul","Aug","Sep","Oct","Nov","Dec"},0),D337))</f>
        <v>35249</v>
      </c>
      <c r="P337" s="26">
        <f t="shared" si="5"/>
        <v>26</v>
      </c>
    </row>
    <row r="338" spans="1:16" x14ac:dyDescent="0.3">
      <c r="A338" s="8" t="s">
        <v>367</v>
      </c>
      <c r="B338" s="8">
        <v>2000</v>
      </c>
      <c r="C338" s="8" t="s">
        <v>20</v>
      </c>
      <c r="D338" s="8">
        <v>23</v>
      </c>
      <c r="E338" s="8">
        <v>0</v>
      </c>
      <c r="F338" s="25">
        <v>3179.96</v>
      </c>
      <c r="G338" s="8" t="s">
        <v>11</v>
      </c>
      <c r="H338" s="8" t="s">
        <v>11</v>
      </c>
      <c r="I338" s="8" t="s">
        <v>23</v>
      </c>
      <c r="J338" s="26">
        <v>2000</v>
      </c>
      <c r="K338" s="26" t="s">
        <v>20</v>
      </c>
      <c r="L338" s="26" t="s">
        <v>11</v>
      </c>
      <c r="M338" s="26" t="s">
        <v>11</v>
      </c>
      <c r="N338" s="26" t="s">
        <v>23</v>
      </c>
      <c r="O338" s="27">
        <f>IF(A338="?","",DATE(J338,MATCH(K338,{"Jan","Feb","Mar","Apr","May","Jun","Jul","Aug","Sep","Oct","Nov","Dec"},0),D338))</f>
        <v>36792</v>
      </c>
      <c r="P338" s="26">
        <f t="shared" si="5"/>
        <v>22</v>
      </c>
    </row>
    <row r="339" spans="1:16" x14ac:dyDescent="0.3">
      <c r="A339" s="8" t="s">
        <v>368</v>
      </c>
      <c r="B339" s="8">
        <v>2001</v>
      </c>
      <c r="C339" s="8" t="s">
        <v>20</v>
      </c>
      <c r="D339" s="8">
        <v>2</v>
      </c>
      <c r="E339" s="8">
        <v>2</v>
      </c>
      <c r="F339" s="25">
        <v>3180.51</v>
      </c>
      <c r="G339" s="8" t="s">
        <v>11</v>
      </c>
      <c r="H339" s="8" t="s">
        <v>11</v>
      </c>
      <c r="I339" s="8" t="s">
        <v>13</v>
      </c>
      <c r="J339" s="26">
        <v>2001</v>
      </c>
      <c r="K339" s="26" t="s">
        <v>20</v>
      </c>
      <c r="L339" s="26" t="s">
        <v>11</v>
      </c>
      <c r="M339" s="26" t="s">
        <v>11</v>
      </c>
      <c r="N339" s="26" t="s">
        <v>13</v>
      </c>
      <c r="O339" s="27">
        <f>IF(A339="?","",DATE(J339,MATCH(K339,{"Jan","Feb","Mar","Apr","May","Jun","Jul","Aug","Sep","Oct","Nov","Dec"},0),D339))</f>
        <v>37136</v>
      </c>
      <c r="P339" s="26">
        <f t="shared" si="5"/>
        <v>21</v>
      </c>
    </row>
    <row r="340" spans="1:16" x14ac:dyDescent="0.3">
      <c r="A340" s="8" t="s">
        <v>369</v>
      </c>
      <c r="B340" s="8">
        <v>1996</v>
      </c>
      <c r="C340" s="8" t="s">
        <v>37</v>
      </c>
      <c r="D340" s="8">
        <v>11</v>
      </c>
      <c r="E340" s="8">
        <v>0</v>
      </c>
      <c r="F340" s="25">
        <v>3201.25</v>
      </c>
      <c r="G340" s="8" t="s">
        <v>11</v>
      </c>
      <c r="H340" s="8" t="s">
        <v>12</v>
      </c>
      <c r="I340" s="8" t="s">
        <v>23</v>
      </c>
      <c r="J340" s="26">
        <v>1996</v>
      </c>
      <c r="K340" s="26" t="s">
        <v>37</v>
      </c>
      <c r="L340" s="26" t="s">
        <v>11</v>
      </c>
      <c r="M340" s="26" t="s">
        <v>12</v>
      </c>
      <c r="N340" s="26" t="s">
        <v>23</v>
      </c>
      <c r="O340" s="27">
        <f>IF(A340="?","",DATE(J340,MATCH(K340,{"Jan","Feb","Mar","Apr","May","Jun","Jul","Aug","Sep","Oct","Nov","Dec"},0),D340))</f>
        <v>35349</v>
      </c>
      <c r="P340" s="26">
        <f t="shared" si="5"/>
        <v>26</v>
      </c>
    </row>
    <row r="341" spans="1:16" x14ac:dyDescent="0.3">
      <c r="A341" s="8" t="s">
        <v>370</v>
      </c>
      <c r="B341" s="8">
        <v>1997</v>
      </c>
      <c r="C341" s="8" t="s">
        <v>10</v>
      </c>
      <c r="D341" s="8">
        <v>5</v>
      </c>
      <c r="E341" s="8">
        <v>0</v>
      </c>
      <c r="F341" s="25">
        <v>3206.49</v>
      </c>
      <c r="G341" s="8" t="s">
        <v>11</v>
      </c>
      <c r="H341" s="8" t="s">
        <v>12</v>
      </c>
      <c r="I341" s="8" t="s">
        <v>247</v>
      </c>
      <c r="J341" s="26">
        <v>1997</v>
      </c>
      <c r="K341" s="26" t="s">
        <v>10</v>
      </c>
      <c r="L341" s="26" t="s">
        <v>11</v>
      </c>
      <c r="M341" s="26" t="s">
        <v>12</v>
      </c>
      <c r="N341" s="26" t="s">
        <v>247</v>
      </c>
      <c r="O341" s="27">
        <f>IF(A341="?","",DATE(J341,MATCH(K341,{"Jan","Feb","Mar","Apr","May","Jun","Jul","Aug","Sep","Oct","Nov","Dec"},0),D341))</f>
        <v>35616</v>
      </c>
      <c r="P341" s="26">
        <f t="shared" si="5"/>
        <v>25</v>
      </c>
    </row>
    <row r="342" spans="1:16" x14ac:dyDescent="0.3">
      <c r="A342" s="8" t="s">
        <v>371</v>
      </c>
      <c r="B342" s="8">
        <v>1997</v>
      </c>
      <c r="C342" s="8" t="s">
        <v>30</v>
      </c>
      <c r="D342" s="8">
        <v>22</v>
      </c>
      <c r="E342" s="8">
        <v>1</v>
      </c>
      <c r="F342" s="25">
        <v>3208.79</v>
      </c>
      <c r="G342" s="8" t="s">
        <v>11</v>
      </c>
      <c r="H342" s="8" t="s">
        <v>12</v>
      </c>
      <c r="I342" s="8" t="s">
        <v>42</v>
      </c>
      <c r="J342" s="26">
        <v>1997</v>
      </c>
      <c r="K342" s="26" t="s">
        <v>30</v>
      </c>
      <c r="L342" s="26" t="s">
        <v>11</v>
      </c>
      <c r="M342" s="26" t="s">
        <v>12</v>
      </c>
      <c r="N342" s="26" t="s">
        <v>42</v>
      </c>
      <c r="O342" s="27">
        <f>IF(A342="?","",DATE(J342,MATCH(K342,{"Jan","Feb","Mar","Apr","May","Jun","Jul","Aug","Sep","Oct","Nov","Dec"},0),D342))</f>
        <v>35786</v>
      </c>
      <c r="P342" s="26">
        <f t="shared" si="5"/>
        <v>25</v>
      </c>
    </row>
    <row r="343" spans="1:16" x14ac:dyDescent="0.3">
      <c r="A343" s="8" t="s">
        <v>372</v>
      </c>
      <c r="B343" s="8">
        <v>1997</v>
      </c>
      <c r="C343" s="8" t="s">
        <v>10</v>
      </c>
      <c r="D343" s="8">
        <v>6</v>
      </c>
      <c r="E343" s="8">
        <v>0</v>
      </c>
      <c r="F343" s="25">
        <v>3213.62</v>
      </c>
      <c r="G343" s="8" t="s">
        <v>11</v>
      </c>
      <c r="H343" s="8" t="s">
        <v>11</v>
      </c>
      <c r="I343" s="8" t="s">
        <v>247</v>
      </c>
      <c r="J343" s="26">
        <v>1997</v>
      </c>
      <c r="K343" s="26" t="s">
        <v>10</v>
      </c>
      <c r="L343" s="26" t="s">
        <v>11</v>
      </c>
      <c r="M343" s="26" t="s">
        <v>11</v>
      </c>
      <c r="N343" s="26" t="s">
        <v>247</v>
      </c>
      <c r="O343" s="27">
        <f>IF(A343="?","",DATE(J343,MATCH(K343,{"Jan","Feb","Mar","Apr","May","Jun","Jul","Aug","Sep","Oct","Nov","Dec"},0),D343))</f>
        <v>35617</v>
      </c>
      <c r="P343" s="26">
        <f t="shared" si="5"/>
        <v>25</v>
      </c>
    </row>
    <row r="344" spans="1:16" x14ac:dyDescent="0.3">
      <c r="A344" s="8" t="s">
        <v>373</v>
      </c>
      <c r="B344" s="8">
        <v>1997</v>
      </c>
      <c r="C344" s="8" t="s">
        <v>35</v>
      </c>
      <c r="D344" s="8">
        <v>2</v>
      </c>
      <c r="E344" s="8">
        <v>1</v>
      </c>
      <c r="F344" s="25">
        <v>3227.12</v>
      </c>
      <c r="G344" s="8" t="s">
        <v>11</v>
      </c>
      <c r="H344" s="8" t="s">
        <v>12</v>
      </c>
      <c r="I344" s="8" t="s">
        <v>13</v>
      </c>
      <c r="J344" s="26">
        <v>1997</v>
      </c>
      <c r="K344" s="26" t="s">
        <v>35</v>
      </c>
      <c r="L344" s="26" t="s">
        <v>11</v>
      </c>
      <c r="M344" s="26" t="s">
        <v>12</v>
      </c>
      <c r="N344" s="26" t="s">
        <v>13</v>
      </c>
      <c r="O344" s="27">
        <f>IF(A344="?","",DATE(J344,MATCH(K344,{"Jan","Feb","Mar","Apr","May","Jun","Jul","Aug","Sep","Oct","Nov","Dec"},0),D344))</f>
        <v>35644</v>
      </c>
      <c r="P344" s="26">
        <f t="shared" si="5"/>
        <v>25</v>
      </c>
    </row>
    <row r="345" spans="1:16" x14ac:dyDescent="0.3">
      <c r="A345" s="8" t="s">
        <v>374</v>
      </c>
      <c r="B345" s="8">
        <v>1997</v>
      </c>
      <c r="C345" s="8" t="s">
        <v>20</v>
      </c>
      <c r="D345" s="8">
        <v>2</v>
      </c>
      <c r="E345" s="8">
        <v>1</v>
      </c>
      <c r="F345" s="25">
        <v>3238.44</v>
      </c>
      <c r="G345" s="8" t="s">
        <v>11</v>
      </c>
      <c r="H345" s="8" t="s">
        <v>12</v>
      </c>
      <c r="I345" s="8" t="s">
        <v>13</v>
      </c>
      <c r="J345" s="26">
        <v>1997</v>
      </c>
      <c r="K345" s="26" t="s">
        <v>20</v>
      </c>
      <c r="L345" s="26" t="s">
        <v>11</v>
      </c>
      <c r="M345" s="26" t="s">
        <v>12</v>
      </c>
      <c r="N345" s="26" t="s">
        <v>13</v>
      </c>
      <c r="O345" s="27">
        <f>IF(A345="?","",DATE(J345,MATCH(K345,{"Jan","Feb","Mar","Apr","May","Jun","Jul","Aug","Sep","Oct","Nov","Dec"},0),D345))</f>
        <v>35675</v>
      </c>
      <c r="P345" s="26">
        <f t="shared" si="5"/>
        <v>25</v>
      </c>
    </row>
    <row r="346" spans="1:16" x14ac:dyDescent="0.3">
      <c r="A346" s="8" t="s">
        <v>375</v>
      </c>
      <c r="B346" s="8">
        <v>1991</v>
      </c>
      <c r="C346" s="8" t="s">
        <v>15</v>
      </c>
      <c r="D346" s="8">
        <v>13</v>
      </c>
      <c r="E346" s="8">
        <v>0</v>
      </c>
      <c r="F346" s="25">
        <v>3260.2</v>
      </c>
      <c r="G346" s="8" t="s">
        <v>12</v>
      </c>
      <c r="H346" s="8" t="s">
        <v>11</v>
      </c>
      <c r="I346" s="8" t="s">
        <v>42</v>
      </c>
      <c r="J346" s="26">
        <v>1991</v>
      </c>
      <c r="K346" s="26" t="s">
        <v>15</v>
      </c>
      <c r="L346" s="26" t="s">
        <v>12</v>
      </c>
      <c r="M346" s="26" t="s">
        <v>11</v>
      </c>
      <c r="N346" s="26" t="s">
        <v>42</v>
      </c>
      <c r="O346" s="27">
        <f>IF(A346="?","",DATE(J346,MATCH(K346,{"Jan","Feb","Mar","Apr","May","Jun","Jul","Aug","Sep","Oct","Nov","Dec"},0),D346))</f>
        <v>33555</v>
      </c>
      <c r="P346" s="26">
        <f t="shared" si="5"/>
        <v>31</v>
      </c>
    </row>
    <row r="347" spans="1:16" x14ac:dyDescent="0.3">
      <c r="A347" s="8" t="s">
        <v>376</v>
      </c>
      <c r="B347" s="8">
        <v>1994</v>
      </c>
      <c r="C347" s="8" t="s">
        <v>30</v>
      </c>
      <c r="D347" s="8">
        <v>2</v>
      </c>
      <c r="E347" s="8">
        <v>0</v>
      </c>
      <c r="F347" s="25">
        <v>3268.85</v>
      </c>
      <c r="G347" s="8" t="s">
        <v>12</v>
      </c>
      <c r="H347" s="8" t="s">
        <v>16</v>
      </c>
      <c r="I347" s="8" t="s">
        <v>168</v>
      </c>
      <c r="J347" s="26">
        <v>1994</v>
      </c>
      <c r="K347" s="26" t="s">
        <v>30</v>
      </c>
      <c r="L347" s="26" t="s">
        <v>12</v>
      </c>
      <c r="M347" s="26" t="s">
        <v>16</v>
      </c>
      <c r="N347" s="26" t="s">
        <v>168</v>
      </c>
      <c r="O347" s="27">
        <f>IF(A347="?","",DATE(J347,MATCH(K347,{"Jan","Feb","Mar","Apr","May","Jun","Jul","Aug","Sep","Oct","Nov","Dec"},0),D347))</f>
        <v>34670</v>
      </c>
      <c r="P347" s="26">
        <f t="shared" si="5"/>
        <v>28</v>
      </c>
    </row>
    <row r="348" spans="1:16" x14ac:dyDescent="0.3">
      <c r="A348" s="8" t="s">
        <v>377</v>
      </c>
      <c r="B348" s="8">
        <v>1994</v>
      </c>
      <c r="C348" s="8" t="s">
        <v>10</v>
      </c>
      <c r="D348" s="8">
        <v>1</v>
      </c>
      <c r="E348" s="8">
        <v>1</v>
      </c>
      <c r="F348" s="25">
        <v>3277.16</v>
      </c>
      <c r="G348" s="8" t="s">
        <v>11</v>
      </c>
      <c r="H348" s="8" t="s">
        <v>12</v>
      </c>
      <c r="I348" s="8" t="s">
        <v>42</v>
      </c>
      <c r="J348" s="26">
        <v>1994</v>
      </c>
      <c r="K348" s="26" t="s">
        <v>10</v>
      </c>
      <c r="L348" s="26" t="s">
        <v>11</v>
      </c>
      <c r="M348" s="26" t="s">
        <v>12</v>
      </c>
      <c r="N348" s="26" t="s">
        <v>42</v>
      </c>
      <c r="O348" s="27">
        <f>IF(A348="?","",DATE(J348,MATCH(K348,{"Jan","Feb","Mar","Apr","May","Jun","Jul","Aug","Sep","Oct","Nov","Dec"},0),D348))</f>
        <v>34516</v>
      </c>
      <c r="P348" s="26">
        <f t="shared" si="5"/>
        <v>28</v>
      </c>
    </row>
    <row r="349" spans="1:16" x14ac:dyDescent="0.3">
      <c r="A349" s="8" t="s">
        <v>378</v>
      </c>
      <c r="B349" s="8">
        <v>2001</v>
      </c>
      <c r="C349" s="8" t="s">
        <v>37</v>
      </c>
      <c r="D349" s="8">
        <v>6</v>
      </c>
      <c r="E349" s="8">
        <v>2</v>
      </c>
      <c r="F349" s="25">
        <v>3279.87</v>
      </c>
      <c r="G349" s="8" t="s">
        <v>11</v>
      </c>
      <c r="H349" s="8" t="s">
        <v>16</v>
      </c>
      <c r="I349" s="8" t="s">
        <v>356</v>
      </c>
      <c r="J349" s="26">
        <v>2001</v>
      </c>
      <c r="K349" s="26" t="s">
        <v>37</v>
      </c>
      <c r="L349" s="26" t="s">
        <v>11</v>
      </c>
      <c r="M349" s="26" t="s">
        <v>16</v>
      </c>
      <c r="N349" s="26" t="s">
        <v>356</v>
      </c>
      <c r="O349" s="27">
        <f>IF(A349="?","",DATE(J349,MATCH(K349,{"Jan","Feb","Mar","Apr","May","Jun","Jul","Aug","Sep","Oct","Nov","Dec"},0),D349))</f>
        <v>37170</v>
      </c>
      <c r="P349" s="26">
        <f t="shared" si="5"/>
        <v>21</v>
      </c>
    </row>
    <row r="350" spans="1:16" x14ac:dyDescent="0.3">
      <c r="A350" s="8" t="s">
        <v>379</v>
      </c>
      <c r="B350" s="8">
        <v>2003</v>
      </c>
      <c r="C350" s="8" t="s">
        <v>10</v>
      </c>
      <c r="D350" s="8">
        <v>3</v>
      </c>
      <c r="E350" s="8">
        <v>0</v>
      </c>
      <c r="F350" s="25">
        <v>3280.22</v>
      </c>
      <c r="G350" s="8" t="s">
        <v>11</v>
      </c>
      <c r="H350" s="8" t="s">
        <v>12</v>
      </c>
      <c r="I350" s="8" t="s">
        <v>42</v>
      </c>
      <c r="J350" s="26">
        <v>2003</v>
      </c>
      <c r="K350" s="26" t="s">
        <v>10</v>
      </c>
      <c r="L350" s="26" t="s">
        <v>11</v>
      </c>
      <c r="M350" s="26" t="s">
        <v>12</v>
      </c>
      <c r="N350" s="26" t="s">
        <v>42</v>
      </c>
      <c r="O350" s="27">
        <f>IF(A350="?","",DATE(J350,MATCH(K350,{"Jan","Feb","Mar","Apr","May","Jun","Jul","Aug","Sep","Oct","Nov","Dec"},0),D350))</f>
        <v>37805</v>
      </c>
      <c r="P350" s="26">
        <f t="shared" si="5"/>
        <v>19</v>
      </c>
    </row>
    <row r="351" spans="1:16" x14ac:dyDescent="0.3">
      <c r="A351" s="8" t="s">
        <v>380</v>
      </c>
      <c r="B351" s="8">
        <v>1996</v>
      </c>
      <c r="C351" s="8" t="s">
        <v>15</v>
      </c>
      <c r="D351" s="8">
        <v>17</v>
      </c>
      <c r="E351" s="8">
        <v>1</v>
      </c>
      <c r="F351" s="25">
        <v>3292.53</v>
      </c>
      <c r="G351" s="8" t="s">
        <v>11</v>
      </c>
      <c r="H351" s="8" t="s">
        <v>11</v>
      </c>
      <c r="I351" s="8" t="s">
        <v>23</v>
      </c>
      <c r="J351" s="26">
        <v>1996</v>
      </c>
      <c r="K351" s="26" t="s">
        <v>15</v>
      </c>
      <c r="L351" s="26" t="s">
        <v>11</v>
      </c>
      <c r="M351" s="26" t="s">
        <v>11</v>
      </c>
      <c r="N351" s="26" t="s">
        <v>23</v>
      </c>
      <c r="O351" s="27">
        <f>IF(A351="?","",DATE(J351,MATCH(K351,{"Jan","Feb","Mar","Apr","May","Jun","Jul","Aug","Sep","Oct","Nov","Dec"},0),D351))</f>
        <v>35386</v>
      </c>
      <c r="P351" s="26">
        <f t="shared" si="5"/>
        <v>26</v>
      </c>
    </row>
    <row r="352" spans="1:16" x14ac:dyDescent="0.3">
      <c r="A352" s="8" t="s">
        <v>381</v>
      </c>
      <c r="B352" s="8">
        <v>2003</v>
      </c>
      <c r="C352" s="8" t="s">
        <v>30</v>
      </c>
      <c r="D352" s="8">
        <v>5</v>
      </c>
      <c r="E352" s="8">
        <v>0</v>
      </c>
      <c r="F352" s="25">
        <v>3300.7</v>
      </c>
      <c r="G352" s="8" t="s">
        <v>11</v>
      </c>
      <c r="H352" s="8" t="s">
        <v>11</v>
      </c>
      <c r="I352" s="8" t="s">
        <v>200</v>
      </c>
      <c r="J352" s="26">
        <v>2003</v>
      </c>
      <c r="K352" s="26" t="s">
        <v>30</v>
      </c>
      <c r="L352" s="26" t="s">
        <v>11</v>
      </c>
      <c r="M352" s="26" t="s">
        <v>11</v>
      </c>
      <c r="N352" s="26" t="s">
        <v>200</v>
      </c>
      <c r="O352" s="27">
        <f>IF(A352="?","",DATE(J352,MATCH(K352,{"Jan","Feb","Mar","Apr","May","Jun","Jul","Aug","Sep","Oct","Nov","Dec"},0),D352))</f>
        <v>37960</v>
      </c>
      <c r="P352" s="26">
        <f t="shared" si="5"/>
        <v>19</v>
      </c>
    </row>
    <row r="353" spans="1:16" x14ac:dyDescent="0.3">
      <c r="A353" s="8" t="s">
        <v>382</v>
      </c>
      <c r="B353" s="8">
        <v>2003</v>
      </c>
      <c r="C353" s="8" t="s">
        <v>15</v>
      </c>
      <c r="D353" s="8">
        <v>18</v>
      </c>
      <c r="E353" s="8">
        <v>0</v>
      </c>
      <c r="F353" s="25">
        <v>3308.46</v>
      </c>
      <c r="G353" s="8" t="s">
        <v>11</v>
      </c>
      <c r="H353" s="8" t="s">
        <v>16</v>
      </c>
      <c r="I353" s="8" t="s">
        <v>300</v>
      </c>
      <c r="J353" s="26">
        <v>2003</v>
      </c>
      <c r="K353" s="26" t="s">
        <v>15</v>
      </c>
      <c r="L353" s="26" t="s">
        <v>11</v>
      </c>
      <c r="M353" s="26" t="s">
        <v>16</v>
      </c>
      <c r="N353" s="26" t="s">
        <v>300</v>
      </c>
      <c r="O353" s="27">
        <f>IF(A353="?","",DATE(J353,MATCH(K353,{"Jan","Feb","Mar","Apr","May","Jun","Jul","Aug","Sep","Oct","Nov","Dec"},0),D353))</f>
        <v>37943</v>
      </c>
      <c r="P353" s="26">
        <f t="shared" si="5"/>
        <v>19</v>
      </c>
    </row>
    <row r="354" spans="1:16" x14ac:dyDescent="0.3">
      <c r="A354" s="8" t="s">
        <v>383</v>
      </c>
      <c r="B354" s="8">
        <v>1997</v>
      </c>
      <c r="C354" s="8" t="s">
        <v>18</v>
      </c>
      <c r="D354" s="8">
        <v>20</v>
      </c>
      <c r="E354" s="8">
        <v>1</v>
      </c>
      <c r="F354" s="25">
        <v>3309.79</v>
      </c>
      <c r="G354" s="8" t="s">
        <v>12</v>
      </c>
      <c r="H354" s="8" t="s">
        <v>12</v>
      </c>
      <c r="I354" s="8" t="s">
        <v>356</v>
      </c>
      <c r="J354" s="26">
        <v>1997</v>
      </c>
      <c r="K354" s="26" t="s">
        <v>18</v>
      </c>
      <c r="L354" s="26" t="s">
        <v>12</v>
      </c>
      <c r="M354" s="26" t="s">
        <v>12</v>
      </c>
      <c r="N354" s="26" t="s">
        <v>356</v>
      </c>
      <c r="O354" s="27">
        <f>IF(A354="?","",DATE(J354,MATCH(K354,{"Jan","Feb","Mar","Apr","May","Jun","Jul","Aug","Sep","Oct","Nov","Dec"},0),D354))</f>
        <v>35601</v>
      </c>
      <c r="P354" s="26">
        <f t="shared" si="5"/>
        <v>25</v>
      </c>
    </row>
    <row r="355" spans="1:16" x14ac:dyDescent="0.3">
      <c r="A355" s="8" t="s">
        <v>384</v>
      </c>
      <c r="B355" s="8">
        <v>1991</v>
      </c>
      <c r="C355" s="8" t="s">
        <v>20</v>
      </c>
      <c r="D355" s="8">
        <v>1</v>
      </c>
      <c r="E355" s="8">
        <v>3</v>
      </c>
      <c r="F355" s="25">
        <v>3342.79</v>
      </c>
      <c r="G355" s="8" t="s">
        <v>11</v>
      </c>
      <c r="H355" s="8" t="s">
        <v>16</v>
      </c>
      <c r="I355" s="8" t="s">
        <v>13</v>
      </c>
      <c r="J355" s="26">
        <v>1991</v>
      </c>
      <c r="K355" s="26" t="s">
        <v>20</v>
      </c>
      <c r="L355" s="26" t="s">
        <v>11</v>
      </c>
      <c r="M355" s="26" t="s">
        <v>16</v>
      </c>
      <c r="N355" s="26" t="s">
        <v>13</v>
      </c>
      <c r="O355" s="27">
        <f>IF(A355="?","",DATE(J355,MATCH(K355,{"Jan","Feb","Mar","Apr","May","Jun","Jul","Aug","Sep","Oct","Nov","Dec"},0),D355))</f>
        <v>33482</v>
      </c>
      <c r="P355" s="26">
        <f t="shared" si="5"/>
        <v>31</v>
      </c>
    </row>
    <row r="356" spans="1:16" x14ac:dyDescent="0.3">
      <c r="A356" s="8" t="s">
        <v>385</v>
      </c>
      <c r="B356" s="8">
        <v>1993</v>
      </c>
      <c r="C356" s="8" t="s">
        <v>37</v>
      </c>
      <c r="D356" s="8">
        <v>28</v>
      </c>
      <c r="E356" s="8">
        <v>0</v>
      </c>
      <c r="F356" s="25">
        <v>3353.28</v>
      </c>
      <c r="G356" s="8" t="s">
        <v>11</v>
      </c>
      <c r="H356" s="8" t="s">
        <v>16</v>
      </c>
      <c r="I356" s="8" t="s">
        <v>42</v>
      </c>
      <c r="J356" s="26">
        <v>1993</v>
      </c>
      <c r="K356" s="26" t="s">
        <v>37</v>
      </c>
      <c r="L356" s="26" t="s">
        <v>11</v>
      </c>
      <c r="M356" s="26" t="s">
        <v>16</v>
      </c>
      <c r="N356" s="26" t="s">
        <v>42</v>
      </c>
      <c r="O356" s="27">
        <f>IF(A356="?","",DATE(J356,MATCH(K356,{"Jan","Feb","Mar","Apr","May","Jun","Jul","Aug","Sep","Oct","Nov","Dec"},0),D356))</f>
        <v>34270</v>
      </c>
      <c r="P356" s="26">
        <f t="shared" si="5"/>
        <v>29</v>
      </c>
    </row>
    <row r="357" spans="1:16" x14ac:dyDescent="0.3">
      <c r="A357" s="8" t="s">
        <v>386</v>
      </c>
      <c r="B357" s="8">
        <v>1995</v>
      </c>
      <c r="C357" s="8" t="s">
        <v>18</v>
      </c>
      <c r="D357" s="8">
        <v>23</v>
      </c>
      <c r="E357" s="8">
        <v>0</v>
      </c>
      <c r="F357" s="25">
        <v>3353.47</v>
      </c>
      <c r="G357" s="8" t="s">
        <v>11</v>
      </c>
      <c r="H357" s="8" t="s">
        <v>12</v>
      </c>
      <c r="I357" s="8" t="s">
        <v>23</v>
      </c>
      <c r="J357" s="26">
        <v>1995</v>
      </c>
      <c r="K357" s="26" t="s">
        <v>18</v>
      </c>
      <c r="L357" s="26" t="s">
        <v>11</v>
      </c>
      <c r="M357" s="26" t="s">
        <v>12</v>
      </c>
      <c r="N357" s="26" t="s">
        <v>23</v>
      </c>
      <c r="O357" s="27">
        <f>IF(A357="?","",DATE(J357,MATCH(K357,{"Jan","Feb","Mar","Apr","May","Jun","Jul","Aug","Sep","Oct","Nov","Dec"},0),D357))</f>
        <v>34873</v>
      </c>
      <c r="P357" s="26">
        <f t="shared" si="5"/>
        <v>27</v>
      </c>
    </row>
    <row r="358" spans="1:16" x14ac:dyDescent="0.3">
      <c r="A358" s="8" t="s">
        <v>387</v>
      </c>
      <c r="B358" s="8">
        <v>1993</v>
      </c>
      <c r="C358" s="8" t="s">
        <v>37</v>
      </c>
      <c r="D358" s="8">
        <v>7</v>
      </c>
      <c r="E358" s="8">
        <v>0</v>
      </c>
      <c r="F358" s="25">
        <v>3366.67</v>
      </c>
      <c r="G358" s="8" t="s">
        <v>11</v>
      </c>
      <c r="H358" s="8" t="s">
        <v>11</v>
      </c>
      <c r="I358" s="8" t="s">
        <v>13</v>
      </c>
      <c r="J358" s="26">
        <v>1993</v>
      </c>
      <c r="K358" s="26" t="s">
        <v>37</v>
      </c>
      <c r="L358" s="26" t="s">
        <v>11</v>
      </c>
      <c r="M358" s="26" t="s">
        <v>11</v>
      </c>
      <c r="N358" s="26" t="s">
        <v>13</v>
      </c>
      <c r="O358" s="27">
        <f>IF(A358="?","",DATE(J358,MATCH(K358,{"Jan","Feb","Mar","Apr","May","Jun","Jul","Aug","Sep","Oct","Nov","Dec"},0),D358))</f>
        <v>34249</v>
      </c>
      <c r="P358" s="26">
        <f t="shared" si="5"/>
        <v>29</v>
      </c>
    </row>
    <row r="359" spans="1:16" x14ac:dyDescent="0.3">
      <c r="A359" s="8" t="s">
        <v>388</v>
      </c>
      <c r="B359" s="8">
        <v>1996</v>
      </c>
      <c r="C359" s="8" t="s">
        <v>30</v>
      </c>
      <c r="D359" s="8">
        <v>14</v>
      </c>
      <c r="E359" s="8">
        <v>1</v>
      </c>
      <c r="F359" s="25">
        <v>3378.91</v>
      </c>
      <c r="G359" s="8" t="s">
        <v>11</v>
      </c>
      <c r="H359" s="8" t="s">
        <v>16</v>
      </c>
      <c r="I359" s="8" t="s">
        <v>42</v>
      </c>
      <c r="J359" s="26">
        <v>1996</v>
      </c>
      <c r="K359" s="26" t="s">
        <v>30</v>
      </c>
      <c r="L359" s="26" t="s">
        <v>11</v>
      </c>
      <c r="M359" s="26" t="s">
        <v>16</v>
      </c>
      <c r="N359" s="26" t="s">
        <v>42</v>
      </c>
      <c r="O359" s="27">
        <f>IF(A359="?","",DATE(J359,MATCH(K359,{"Jan","Feb","Mar","Apr","May","Jun","Jul","Aug","Sep","Oct","Nov","Dec"},0),D359))</f>
        <v>35413</v>
      </c>
      <c r="P359" s="26">
        <f t="shared" si="5"/>
        <v>26</v>
      </c>
    </row>
    <row r="360" spans="1:16" x14ac:dyDescent="0.3">
      <c r="A360" s="8" t="s">
        <v>389</v>
      </c>
      <c r="B360" s="8">
        <v>1996</v>
      </c>
      <c r="C360" s="8" t="s">
        <v>15</v>
      </c>
      <c r="D360" s="8">
        <v>13</v>
      </c>
      <c r="E360" s="8">
        <v>0</v>
      </c>
      <c r="F360" s="25">
        <v>3385.4</v>
      </c>
      <c r="G360" s="8" t="s">
        <v>11</v>
      </c>
      <c r="H360" s="8" t="s">
        <v>11</v>
      </c>
      <c r="I360" s="8" t="s">
        <v>247</v>
      </c>
      <c r="J360" s="26">
        <v>1996</v>
      </c>
      <c r="K360" s="26" t="s">
        <v>15</v>
      </c>
      <c r="L360" s="26" t="s">
        <v>11</v>
      </c>
      <c r="M360" s="26" t="s">
        <v>11</v>
      </c>
      <c r="N360" s="26" t="s">
        <v>247</v>
      </c>
      <c r="O360" s="27">
        <f>IF(A360="?","",DATE(J360,MATCH(K360,{"Jan","Feb","Mar","Apr","May","Jun","Jul","Aug","Sep","Oct","Nov","Dec"},0),D360))</f>
        <v>35382</v>
      </c>
      <c r="P360" s="26">
        <f t="shared" si="5"/>
        <v>26</v>
      </c>
    </row>
    <row r="361" spans="1:16" x14ac:dyDescent="0.3">
      <c r="A361" s="8" t="s">
        <v>390</v>
      </c>
      <c r="B361" s="8">
        <v>1996</v>
      </c>
      <c r="C361" s="8" t="s">
        <v>35</v>
      </c>
      <c r="D361" s="8">
        <v>10</v>
      </c>
      <c r="E361" s="8">
        <v>1</v>
      </c>
      <c r="F361" s="25">
        <v>3392.37</v>
      </c>
      <c r="G361" s="8" t="s">
        <v>11</v>
      </c>
      <c r="H361" s="8" t="s">
        <v>12</v>
      </c>
      <c r="I361" s="8" t="s">
        <v>13</v>
      </c>
      <c r="J361" s="26">
        <v>1996</v>
      </c>
      <c r="K361" s="26" t="s">
        <v>35</v>
      </c>
      <c r="L361" s="26" t="s">
        <v>11</v>
      </c>
      <c r="M361" s="26" t="s">
        <v>12</v>
      </c>
      <c r="N361" s="26" t="s">
        <v>13</v>
      </c>
      <c r="O361" s="27">
        <f>IF(A361="?","",DATE(J361,MATCH(K361,{"Jan","Feb","Mar","Apr","May","Jun","Jul","Aug","Sep","Oct","Nov","Dec"},0),D361))</f>
        <v>35287</v>
      </c>
      <c r="P361" s="26">
        <f t="shared" si="5"/>
        <v>26</v>
      </c>
    </row>
    <row r="362" spans="1:16" x14ac:dyDescent="0.3">
      <c r="A362" s="8" t="s">
        <v>391</v>
      </c>
      <c r="B362" s="8">
        <v>1996</v>
      </c>
      <c r="C362" s="8" t="s">
        <v>37</v>
      </c>
      <c r="D362" s="8">
        <v>27</v>
      </c>
      <c r="E362" s="8">
        <v>1</v>
      </c>
      <c r="F362" s="25">
        <v>3392.98</v>
      </c>
      <c r="G362" s="8" t="s">
        <v>11</v>
      </c>
      <c r="H362" s="8" t="s">
        <v>12</v>
      </c>
      <c r="I362" s="8" t="s">
        <v>13</v>
      </c>
      <c r="J362" s="26">
        <v>1996</v>
      </c>
      <c r="K362" s="26" t="s">
        <v>37</v>
      </c>
      <c r="L362" s="26" t="s">
        <v>11</v>
      </c>
      <c r="M362" s="26" t="s">
        <v>12</v>
      </c>
      <c r="N362" s="26" t="s">
        <v>13</v>
      </c>
      <c r="O362" s="27">
        <f>IF(A362="?","",DATE(J362,MATCH(K362,{"Jan","Feb","Mar","Apr","May","Jun","Jul","Aug","Sep","Oct","Nov","Dec"},0),D362))</f>
        <v>35365</v>
      </c>
      <c r="P362" s="26">
        <f t="shared" si="5"/>
        <v>26</v>
      </c>
    </row>
    <row r="363" spans="1:16" x14ac:dyDescent="0.3">
      <c r="A363" s="8" t="s">
        <v>392</v>
      </c>
      <c r="B363" s="8">
        <v>2004</v>
      </c>
      <c r="C363" s="8" t="s">
        <v>10</v>
      </c>
      <c r="D363" s="8">
        <v>16</v>
      </c>
      <c r="E363" s="8">
        <v>2</v>
      </c>
      <c r="F363" s="25">
        <v>3393.36</v>
      </c>
      <c r="G363" s="8" t="s">
        <v>11</v>
      </c>
      <c r="H363" s="8" t="s">
        <v>11</v>
      </c>
      <c r="I363" s="8" t="s">
        <v>249</v>
      </c>
      <c r="J363" s="26">
        <v>2004</v>
      </c>
      <c r="K363" s="26" t="s">
        <v>10</v>
      </c>
      <c r="L363" s="26" t="s">
        <v>11</v>
      </c>
      <c r="M363" s="26" t="s">
        <v>11</v>
      </c>
      <c r="N363" s="26" t="s">
        <v>249</v>
      </c>
      <c r="O363" s="27">
        <f>IF(A363="?","",DATE(J363,MATCH(K363,{"Jan","Feb","Mar","Apr","May","Jun","Jul","Aug","Sep","Oct","Nov","Dec"},0),D363))</f>
        <v>38184</v>
      </c>
      <c r="P363" s="26">
        <f t="shared" si="5"/>
        <v>18</v>
      </c>
    </row>
    <row r="364" spans="1:16" x14ac:dyDescent="0.3">
      <c r="A364" s="8" t="s">
        <v>393</v>
      </c>
      <c r="B364" s="8">
        <v>1996</v>
      </c>
      <c r="C364" s="8" t="s">
        <v>30</v>
      </c>
      <c r="D364" s="8">
        <v>19</v>
      </c>
      <c r="E364" s="8">
        <v>1</v>
      </c>
      <c r="F364" s="25">
        <v>3410.32</v>
      </c>
      <c r="G364" s="8" t="s">
        <v>11</v>
      </c>
      <c r="H364" s="8" t="s">
        <v>11</v>
      </c>
      <c r="I364" s="8" t="s">
        <v>42</v>
      </c>
      <c r="J364" s="26">
        <v>1996</v>
      </c>
      <c r="K364" s="26" t="s">
        <v>30</v>
      </c>
      <c r="L364" s="26" t="s">
        <v>11</v>
      </c>
      <c r="M364" s="26" t="s">
        <v>11</v>
      </c>
      <c r="N364" s="26" t="s">
        <v>42</v>
      </c>
      <c r="O364" s="27">
        <f>IF(A364="?","",DATE(J364,MATCH(K364,{"Jan","Feb","Mar","Apr","May","Jun","Jul","Aug","Sep","Oct","Nov","Dec"},0),D364))</f>
        <v>35418</v>
      </c>
      <c r="P364" s="26">
        <f t="shared" si="5"/>
        <v>26</v>
      </c>
    </row>
    <row r="365" spans="1:16" x14ac:dyDescent="0.3">
      <c r="A365" s="8" t="s">
        <v>394</v>
      </c>
      <c r="B365" s="8">
        <v>2001</v>
      </c>
      <c r="C365" s="8" t="s">
        <v>30</v>
      </c>
      <c r="D365" s="8">
        <v>26</v>
      </c>
      <c r="E365" s="8">
        <v>0</v>
      </c>
      <c r="F365" s="25">
        <v>3434.38</v>
      </c>
      <c r="G365" s="8" t="s">
        <v>11</v>
      </c>
      <c r="H365" s="8" t="s">
        <v>11</v>
      </c>
      <c r="I365" s="8" t="s">
        <v>42</v>
      </c>
      <c r="J365" s="26">
        <v>2001</v>
      </c>
      <c r="K365" s="26" t="s">
        <v>30</v>
      </c>
      <c r="L365" s="26" t="s">
        <v>11</v>
      </c>
      <c r="M365" s="26" t="s">
        <v>11</v>
      </c>
      <c r="N365" s="26" t="s">
        <v>42</v>
      </c>
      <c r="O365" s="27">
        <f>IF(A365="?","",DATE(J365,MATCH(K365,{"Jan","Feb","Mar","Apr","May","Jun","Jul","Aug","Sep","Oct","Nov","Dec"},0),D365))</f>
        <v>37251</v>
      </c>
      <c r="P365" s="26">
        <f t="shared" si="5"/>
        <v>21</v>
      </c>
    </row>
    <row r="366" spans="1:16" x14ac:dyDescent="0.3">
      <c r="A366" s="8" t="s">
        <v>395</v>
      </c>
      <c r="B366" s="8">
        <v>1986</v>
      </c>
      <c r="C366" s="8" t="s">
        <v>35</v>
      </c>
      <c r="D366" s="8">
        <v>27</v>
      </c>
      <c r="E366" s="8">
        <v>3</v>
      </c>
      <c r="F366" s="25">
        <v>3436.5</v>
      </c>
      <c r="G366" s="8" t="s">
        <v>11</v>
      </c>
      <c r="H366" s="8" t="s">
        <v>16</v>
      </c>
      <c r="I366" s="8" t="s">
        <v>13</v>
      </c>
      <c r="J366" s="26">
        <v>1986</v>
      </c>
      <c r="K366" s="26" t="s">
        <v>35</v>
      </c>
      <c r="L366" s="26" t="s">
        <v>11</v>
      </c>
      <c r="M366" s="26" t="s">
        <v>16</v>
      </c>
      <c r="N366" s="26" t="s">
        <v>13</v>
      </c>
      <c r="O366" s="27">
        <f>IF(A366="?","",DATE(J366,MATCH(K366,{"Jan","Feb","Mar","Apr","May","Jun","Jul","Aug","Sep","Oct","Nov","Dec"},0),D366))</f>
        <v>31651</v>
      </c>
      <c r="P366" s="26">
        <f t="shared" si="5"/>
        <v>36</v>
      </c>
    </row>
    <row r="367" spans="1:16" x14ac:dyDescent="0.3">
      <c r="A367" s="8" t="s">
        <v>396</v>
      </c>
      <c r="B367" s="8">
        <v>2000</v>
      </c>
      <c r="C367" s="8" t="s">
        <v>18</v>
      </c>
      <c r="D367" s="8">
        <v>20</v>
      </c>
      <c r="E367" s="8">
        <v>3</v>
      </c>
      <c r="F367" s="25">
        <v>3443.06</v>
      </c>
      <c r="G367" s="8" t="s">
        <v>11</v>
      </c>
      <c r="H367" s="8" t="s">
        <v>16</v>
      </c>
      <c r="I367" s="8" t="s">
        <v>42</v>
      </c>
      <c r="J367" s="26">
        <v>2000</v>
      </c>
      <c r="K367" s="26" t="s">
        <v>18</v>
      </c>
      <c r="L367" s="26" t="s">
        <v>11</v>
      </c>
      <c r="M367" s="26" t="s">
        <v>16</v>
      </c>
      <c r="N367" s="26" t="s">
        <v>42</v>
      </c>
      <c r="O367" s="27">
        <f>IF(A367="?","",DATE(J367,MATCH(K367,{"Jan","Feb","Mar","Apr","May","Jun","Jul","Aug","Sep","Oct","Nov","Dec"},0),D367))</f>
        <v>36697</v>
      </c>
      <c r="P367" s="26">
        <f t="shared" si="5"/>
        <v>22</v>
      </c>
    </row>
    <row r="368" spans="1:16" x14ac:dyDescent="0.3">
      <c r="A368" s="8" t="s">
        <v>397</v>
      </c>
      <c r="B368" s="8">
        <v>1987</v>
      </c>
      <c r="C368" s="8" t="s">
        <v>20</v>
      </c>
      <c r="D368" s="8">
        <v>14</v>
      </c>
      <c r="E368" s="8">
        <v>3</v>
      </c>
      <c r="F368" s="25">
        <v>3453.77</v>
      </c>
      <c r="G368" s="8" t="s">
        <v>11</v>
      </c>
      <c r="H368" s="8" t="s">
        <v>16</v>
      </c>
      <c r="I368" s="8" t="s">
        <v>42</v>
      </c>
      <c r="J368" s="26">
        <v>1987</v>
      </c>
      <c r="K368" s="26" t="s">
        <v>20</v>
      </c>
      <c r="L368" s="26" t="s">
        <v>11</v>
      </c>
      <c r="M368" s="26" t="s">
        <v>16</v>
      </c>
      <c r="N368" s="26" t="s">
        <v>42</v>
      </c>
      <c r="O368" s="27">
        <f>IF(A368="?","",DATE(J368,MATCH(K368,{"Jan","Feb","Mar","Apr","May","Jun","Jul","Aug","Sep","Oct","Nov","Dec"},0),D368))</f>
        <v>32034</v>
      </c>
      <c r="P368" s="26">
        <f t="shared" si="5"/>
        <v>35</v>
      </c>
    </row>
    <row r="369" spans="1:16" x14ac:dyDescent="0.3">
      <c r="A369" s="8" t="s">
        <v>398</v>
      </c>
      <c r="B369" s="8">
        <v>2003</v>
      </c>
      <c r="C369" s="8" t="s">
        <v>10</v>
      </c>
      <c r="D369" s="8">
        <v>29</v>
      </c>
      <c r="E369" s="8">
        <v>0</v>
      </c>
      <c r="F369" s="25">
        <v>3463.51</v>
      </c>
      <c r="G369" s="8" t="s">
        <v>11</v>
      </c>
      <c r="H369" s="8" t="s">
        <v>16</v>
      </c>
      <c r="I369" s="8" t="s">
        <v>200</v>
      </c>
      <c r="J369" s="26">
        <v>2003</v>
      </c>
      <c r="K369" s="26" t="s">
        <v>10</v>
      </c>
      <c r="L369" s="26" t="s">
        <v>11</v>
      </c>
      <c r="M369" s="26" t="s">
        <v>16</v>
      </c>
      <c r="N369" s="26" t="s">
        <v>200</v>
      </c>
      <c r="O369" s="27">
        <f>IF(A369="?","",DATE(J369,MATCH(K369,{"Jan","Feb","Mar","Apr","May","Jun","Jul","Aug","Sep","Oct","Nov","Dec"},0),D369))</f>
        <v>37831</v>
      </c>
      <c r="P369" s="26">
        <f t="shared" si="5"/>
        <v>19</v>
      </c>
    </row>
    <row r="370" spans="1:16" x14ac:dyDescent="0.3">
      <c r="A370" s="8" t="s">
        <v>399</v>
      </c>
      <c r="B370" s="8">
        <v>1993</v>
      </c>
      <c r="C370" s="8" t="s">
        <v>37</v>
      </c>
      <c r="D370" s="8">
        <v>12</v>
      </c>
      <c r="E370" s="8">
        <v>1</v>
      </c>
      <c r="F370" s="25">
        <v>3471.41</v>
      </c>
      <c r="G370" s="8" t="s">
        <v>11</v>
      </c>
      <c r="H370" s="8" t="s">
        <v>11</v>
      </c>
      <c r="I370" s="8" t="s">
        <v>13</v>
      </c>
      <c r="J370" s="26">
        <v>1993</v>
      </c>
      <c r="K370" s="26" t="s">
        <v>37</v>
      </c>
      <c r="L370" s="26" t="s">
        <v>11</v>
      </c>
      <c r="M370" s="26" t="s">
        <v>11</v>
      </c>
      <c r="N370" s="26" t="s">
        <v>13</v>
      </c>
      <c r="O370" s="27">
        <f>IF(A370="?","",DATE(J370,MATCH(K370,{"Jan","Feb","Mar","Apr","May","Jun","Jul","Aug","Sep","Oct","Nov","Dec"},0),D370))</f>
        <v>34254</v>
      </c>
      <c r="P370" s="26">
        <f t="shared" si="5"/>
        <v>29</v>
      </c>
    </row>
    <row r="371" spans="1:16" x14ac:dyDescent="0.3">
      <c r="A371" s="8" t="s">
        <v>400</v>
      </c>
      <c r="B371" s="8">
        <v>2004</v>
      </c>
      <c r="C371" s="8" t="s">
        <v>18</v>
      </c>
      <c r="D371" s="8">
        <v>26</v>
      </c>
      <c r="E371" s="8">
        <v>3</v>
      </c>
      <c r="F371" s="25">
        <v>3481.87</v>
      </c>
      <c r="G371" s="8" t="s">
        <v>11</v>
      </c>
      <c r="H371" s="8" t="s">
        <v>12</v>
      </c>
      <c r="I371" s="8" t="s">
        <v>168</v>
      </c>
      <c r="J371" s="26">
        <v>2004</v>
      </c>
      <c r="K371" s="26" t="s">
        <v>18</v>
      </c>
      <c r="L371" s="26" t="s">
        <v>11</v>
      </c>
      <c r="M371" s="26" t="s">
        <v>12</v>
      </c>
      <c r="N371" s="26" t="s">
        <v>168</v>
      </c>
      <c r="O371" s="27">
        <f>IF(A371="?","",DATE(J371,MATCH(K371,{"Jan","Feb","Mar","Apr","May","Jun","Jul","Aug","Sep","Oct","Nov","Dec"},0),D371))</f>
        <v>38164</v>
      </c>
      <c r="P371" s="26">
        <f t="shared" si="5"/>
        <v>18</v>
      </c>
    </row>
    <row r="372" spans="1:16" x14ac:dyDescent="0.3">
      <c r="A372" s="8" t="s">
        <v>401</v>
      </c>
      <c r="B372" s="8">
        <v>1996</v>
      </c>
      <c r="C372" s="8" t="s">
        <v>20</v>
      </c>
      <c r="D372" s="8">
        <v>19</v>
      </c>
      <c r="E372" s="8">
        <v>2</v>
      </c>
      <c r="F372" s="25">
        <v>3484.33</v>
      </c>
      <c r="G372" s="8" t="s">
        <v>12</v>
      </c>
      <c r="H372" s="8" t="s">
        <v>12</v>
      </c>
      <c r="I372" s="8" t="s">
        <v>42</v>
      </c>
      <c r="J372" s="26">
        <v>1996</v>
      </c>
      <c r="K372" s="26" t="s">
        <v>20</v>
      </c>
      <c r="L372" s="26" t="s">
        <v>12</v>
      </c>
      <c r="M372" s="26" t="s">
        <v>12</v>
      </c>
      <c r="N372" s="26" t="s">
        <v>42</v>
      </c>
      <c r="O372" s="27">
        <f>IF(A372="?","",DATE(J372,MATCH(K372,{"Jan","Feb","Mar","Apr","May","Jun","Jul","Aug","Sep","Oct","Nov","Dec"},0),D372))</f>
        <v>35327</v>
      </c>
      <c r="P372" s="26">
        <f t="shared" si="5"/>
        <v>26</v>
      </c>
    </row>
    <row r="373" spans="1:16" x14ac:dyDescent="0.3">
      <c r="A373" s="8" t="s">
        <v>402</v>
      </c>
      <c r="B373" s="8">
        <v>1996</v>
      </c>
      <c r="C373" s="8" t="s">
        <v>20</v>
      </c>
      <c r="D373" s="8">
        <v>18</v>
      </c>
      <c r="E373" s="8">
        <v>1</v>
      </c>
      <c r="F373" s="25">
        <v>3490.55</v>
      </c>
      <c r="G373" s="8" t="s">
        <v>16</v>
      </c>
      <c r="H373" s="8" t="s">
        <v>11</v>
      </c>
      <c r="I373" s="8" t="s">
        <v>164</v>
      </c>
      <c r="J373" s="26">
        <v>1996</v>
      </c>
      <c r="K373" s="26" t="s">
        <v>20</v>
      </c>
      <c r="L373" s="26" t="s">
        <v>16</v>
      </c>
      <c r="M373" s="26" t="s">
        <v>11</v>
      </c>
      <c r="N373" s="26" t="s">
        <v>164</v>
      </c>
      <c r="O373" s="27">
        <f>IF(A373="?","",DATE(J373,MATCH(K373,{"Jan","Feb","Mar","Apr","May","Jun","Jul","Aug","Sep","Oct","Nov","Dec"},0),D373))</f>
        <v>35326</v>
      </c>
      <c r="P373" s="26">
        <f t="shared" si="5"/>
        <v>26</v>
      </c>
    </row>
    <row r="374" spans="1:16" x14ac:dyDescent="0.3">
      <c r="A374" s="8" t="s">
        <v>403</v>
      </c>
      <c r="B374" s="8">
        <v>1999</v>
      </c>
      <c r="C374" s="8" t="s">
        <v>20</v>
      </c>
      <c r="D374" s="8">
        <v>22</v>
      </c>
      <c r="E374" s="8">
        <v>2</v>
      </c>
      <c r="F374" s="25">
        <v>3500.61</v>
      </c>
      <c r="G374" s="8" t="s">
        <v>11</v>
      </c>
      <c r="H374" s="8" t="s">
        <v>11</v>
      </c>
      <c r="I374" s="8" t="s">
        <v>13</v>
      </c>
      <c r="J374" s="26">
        <v>1999</v>
      </c>
      <c r="K374" s="26" t="s">
        <v>20</v>
      </c>
      <c r="L374" s="26" t="s">
        <v>11</v>
      </c>
      <c r="M374" s="26" t="s">
        <v>11</v>
      </c>
      <c r="N374" s="26" t="s">
        <v>13</v>
      </c>
      <c r="O374" s="27">
        <f>IF(A374="?","",DATE(J374,MATCH(K374,{"Jan","Feb","Mar","Apr","May","Jun","Jul","Aug","Sep","Oct","Nov","Dec"},0),D374))</f>
        <v>36425</v>
      </c>
      <c r="P374" s="26">
        <f t="shared" si="5"/>
        <v>23</v>
      </c>
    </row>
    <row r="375" spans="1:16" x14ac:dyDescent="0.3">
      <c r="A375" s="8" t="s">
        <v>404</v>
      </c>
      <c r="B375" s="8">
        <v>1998</v>
      </c>
      <c r="C375" s="8" t="s">
        <v>20</v>
      </c>
      <c r="D375" s="8">
        <v>16</v>
      </c>
      <c r="E375" s="8">
        <v>2</v>
      </c>
      <c r="F375" s="25">
        <v>3537.7</v>
      </c>
      <c r="G375" s="8" t="s">
        <v>12</v>
      </c>
      <c r="H375" s="8" t="s">
        <v>12</v>
      </c>
      <c r="I375" s="8" t="s">
        <v>23</v>
      </c>
      <c r="J375" s="26">
        <v>1998</v>
      </c>
      <c r="K375" s="26" t="s">
        <v>20</v>
      </c>
      <c r="L375" s="26" t="s">
        <v>12</v>
      </c>
      <c r="M375" s="26" t="s">
        <v>12</v>
      </c>
      <c r="N375" s="26" t="s">
        <v>23</v>
      </c>
      <c r="O375" s="27">
        <f>IF(A375="?","",DATE(J375,MATCH(K375,{"Jan","Feb","Mar","Apr","May","Jun","Jul","Aug","Sep","Oct","Nov","Dec"},0),D375))</f>
        <v>36054</v>
      </c>
      <c r="P375" s="26">
        <f t="shared" si="5"/>
        <v>24</v>
      </c>
    </row>
    <row r="376" spans="1:16" x14ac:dyDescent="0.3">
      <c r="A376" s="8" t="s">
        <v>405</v>
      </c>
      <c r="B376" s="8">
        <v>2003</v>
      </c>
      <c r="C376" s="8" t="s">
        <v>35</v>
      </c>
      <c r="D376" s="8">
        <v>24</v>
      </c>
      <c r="E376" s="8">
        <v>0</v>
      </c>
      <c r="F376" s="25">
        <v>3538.9</v>
      </c>
      <c r="G376" s="8" t="s">
        <v>11</v>
      </c>
      <c r="H376" s="8" t="s">
        <v>11</v>
      </c>
      <c r="I376" s="8" t="s">
        <v>23</v>
      </c>
      <c r="J376" s="26">
        <v>2003</v>
      </c>
      <c r="K376" s="26" t="s">
        <v>35</v>
      </c>
      <c r="L376" s="26" t="s">
        <v>11</v>
      </c>
      <c r="M376" s="26" t="s">
        <v>11</v>
      </c>
      <c r="N376" s="26" t="s">
        <v>23</v>
      </c>
      <c r="O376" s="27">
        <f>IF(A376="?","",DATE(J376,MATCH(K376,{"Jan","Feb","Mar","Apr","May","Jun","Jul","Aug","Sep","Oct","Nov","Dec"},0),D376))</f>
        <v>37857</v>
      </c>
      <c r="P376" s="26">
        <f t="shared" si="5"/>
        <v>19</v>
      </c>
    </row>
    <row r="377" spans="1:16" x14ac:dyDescent="0.3">
      <c r="A377" s="8" t="s">
        <v>406</v>
      </c>
      <c r="B377" s="8">
        <v>1988</v>
      </c>
      <c r="C377" s="8" t="s">
        <v>37</v>
      </c>
      <c r="D377" s="8">
        <v>15</v>
      </c>
      <c r="E377" s="8">
        <v>3</v>
      </c>
      <c r="F377" s="25">
        <v>3540.12</v>
      </c>
      <c r="G377" s="8" t="s">
        <v>11</v>
      </c>
      <c r="H377" s="8" t="s">
        <v>16</v>
      </c>
      <c r="I377" s="8" t="s">
        <v>13</v>
      </c>
      <c r="J377" s="26">
        <v>1988</v>
      </c>
      <c r="K377" s="26" t="s">
        <v>37</v>
      </c>
      <c r="L377" s="26" t="s">
        <v>11</v>
      </c>
      <c r="M377" s="26" t="s">
        <v>16</v>
      </c>
      <c r="N377" s="26" t="s">
        <v>13</v>
      </c>
      <c r="O377" s="27">
        <f>IF(A377="?","",DATE(J377,MATCH(K377,{"Jan","Feb","Mar","Apr","May","Jun","Jul","Aug","Sep","Oct","Nov","Dec"},0),D377))</f>
        <v>32431</v>
      </c>
      <c r="P377" s="26">
        <f t="shared" si="5"/>
        <v>34</v>
      </c>
    </row>
    <row r="378" spans="1:16" x14ac:dyDescent="0.3">
      <c r="A378" s="8" t="s">
        <v>407</v>
      </c>
      <c r="B378" s="8">
        <v>1992</v>
      </c>
      <c r="C378" s="8" t="s">
        <v>30</v>
      </c>
      <c r="D378" s="8">
        <v>22</v>
      </c>
      <c r="E378" s="8">
        <v>0</v>
      </c>
      <c r="F378" s="25">
        <v>3554.2</v>
      </c>
      <c r="G378" s="8" t="s">
        <v>11</v>
      </c>
      <c r="H378" s="8" t="s">
        <v>12</v>
      </c>
      <c r="I378" s="8" t="s">
        <v>42</v>
      </c>
      <c r="J378" s="26">
        <v>1992</v>
      </c>
      <c r="K378" s="26" t="s">
        <v>30</v>
      </c>
      <c r="L378" s="26" t="s">
        <v>11</v>
      </c>
      <c r="M378" s="26" t="s">
        <v>12</v>
      </c>
      <c r="N378" s="26" t="s">
        <v>42</v>
      </c>
      <c r="O378" s="27">
        <f>IF(A378="?","",DATE(J378,MATCH(K378,{"Jan","Feb","Mar","Apr","May","Jun","Jul","Aug","Sep","Oct","Nov","Dec"},0),D378))</f>
        <v>33960</v>
      </c>
      <c r="P378" s="26">
        <f t="shared" si="5"/>
        <v>30</v>
      </c>
    </row>
    <row r="379" spans="1:16" x14ac:dyDescent="0.3">
      <c r="A379" s="8" t="s">
        <v>408</v>
      </c>
      <c r="B379" s="8">
        <v>1994</v>
      </c>
      <c r="C379" s="8" t="s">
        <v>20</v>
      </c>
      <c r="D379" s="8">
        <v>24</v>
      </c>
      <c r="E379" s="8">
        <v>0</v>
      </c>
      <c r="F379" s="25">
        <v>3556.92</v>
      </c>
      <c r="G379" s="8" t="s">
        <v>11</v>
      </c>
      <c r="H379" s="8" t="s">
        <v>12</v>
      </c>
      <c r="I379" s="8" t="s">
        <v>23</v>
      </c>
      <c r="J379" s="26">
        <v>1994</v>
      </c>
      <c r="K379" s="26" t="s">
        <v>20</v>
      </c>
      <c r="L379" s="26" t="s">
        <v>11</v>
      </c>
      <c r="M379" s="26" t="s">
        <v>12</v>
      </c>
      <c r="N379" s="26" t="s">
        <v>23</v>
      </c>
      <c r="O379" s="27">
        <f>IF(A379="?","",DATE(J379,MATCH(K379,{"Jan","Feb","Mar","Apr","May","Jun","Jul","Aug","Sep","Oct","Nov","Dec"},0),D379))</f>
        <v>34601</v>
      </c>
      <c r="P379" s="26">
        <f t="shared" si="5"/>
        <v>28</v>
      </c>
    </row>
    <row r="380" spans="1:16" x14ac:dyDescent="0.3">
      <c r="A380" s="8" t="s">
        <v>409</v>
      </c>
      <c r="B380" s="8">
        <v>1995</v>
      </c>
      <c r="C380" s="8" t="s">
        <v>37</v>
      </c>
      <c r="D380" s="8">
        <v>9</v>
      </c>
      <c r="E380" s="8">
        <v>0</v>
      </c>
      <c r="F380" s="25">
        <v>3558.62</v>
      </c>
      <c r="G380" s="8" t="s">
        <v>11</v>
      </c>
      <c r="H380" s="8" t="s">
        <v>12</v>
      </c>
      <c r="I380" s="8" t="s">
        <v>247</v>
      </c>
      <c r="J380" s="26">
        <v>1995</v>
      </c>
      <c r="K380" s="26" t="s">
        <v>37</v>
      </c>
      <c r="L380" s="26" t="s">
        <v>11</v>
      </c>
      <c r="M380" s="26" t="s">
        <v>12</v>
      </c>
      <c r="N380" s="26" t="s">
        <v>247</v>
      </c>
      <c r="O380" s="27">
        <f>IF(A380="?","",DATE(J380,MATCH(K380,{"Jan","Feb","Mar","Apr","May","Jun","Jul","Aug","Sep","Oct","Nov","Dec"},0),D380))</f>
        <v>34981</v>
      </c>
      <c r="P380" s="26">
        <f t="shared" si="5"/>
        <v>27</v>
      </c>
    </row>
    <row r="381" spans="1:16" x14ac:dyDescent="0.3">
      <c r="A381" s="8" t="s">
        <v>410</v>
      </c>
      <c r="B381" s="8">
        <v>1995</v>
      </c>
      <c r="C381" s="8" t="s">
        <v>18</v>
      </c>
      <c r="D381" s="8">
        <v>16</v>
      </c>
      <c r="E381" s="8">
        <v>1</v>
      </c>
      <c r="F381" s="25">
        <v>3561.89</v>
      </c>
      <c r="G381" s="8" t="s">
        <v>11</v>
      </c>
      <c r="H381" s="8" t="s">
        <v>16</v>
      </c>
      <c r="I381" s="8" t="s">
        <v>13</v>
      </c>
      <c r="J381" s="26">
        <v>1995</v>
      </c>
      <c r="K381" s="26" t="s">
        <v>18</v>
      </c>
      <c r="L381" s="26" t="s">
        <v>11</v>
      </c>
      <c r="M381" s="26" t="s">
        <v>16</v>
      </c>
      <c r="N381" s="26" t="s">
        <v>13</v>
      </c>
      <c r="O381" s="27">
        <f>IF(A381="?","",DATE(J381,MATCH(K381,{"Jan","Feb","Mar","Apr","May","Jun","Jul","Aug","Sep","Oct","Nov","Dec"},0),D381))</f>
        <v>34866</v>
      </c>
      <c r="P381" s="26">
        <f t="shared" si="5"/>
        <v>27</v>
      </c>
    </row>
    <row r="382" spans="1:16" x14ac:dyDescent="0.3">
      <c r="A382" s="8" t="s">
        <v>411</v>
      </c>
      <c r="B382" s="8">
        <v>1981</v>
      </c>
      <c r="C382" s="8" t="s">
        <v>37</v>
      </c>
      <c r="D382" s="8">
        <v>10</v>
      </c>
      <c r="E382" s="8">
        <v>1</v>
      </c>
      <c r="F382" s="25">
        <v>3562.87</v>
      </c>
      <c r="G382" s="8" t="s">
        <v>11</v>
      </c>
      <c r="H382" s="8" t="s">
        <v>16</v>
      </c>
      <c r="I382" s="8" t="s">
        <v>13</v>
      </c>
      <c r="J382" s="26">
        <v>1981</v>
      </c>
      <c r="K382" s="26" t="s">
        <v>37</v>
      </c>
      <c r="L382" s="26" t="s">
        <v>11</v>
      </c>
      <c r="M382" s="26" t="s">
        <v>16</v>
      </c>
      <c r="N382" s="26" t="s">
        <v>13</v>
      </c>
      <c r="O382" s="27">
        <f>IF(A382="?","",DATE(J382,MATCH(K382,{"Jan","Feb","Mar","Apr","May","Jun","Jul","Aug","Sep","Oct","Nov","Dec"},0),D382))</f>
        <v>29869</v>
      </c>
      <c r="P382" s="26">
        <f t="shared" si="5"/>
        <v>41</v>
      </c>
    </row>
    <row r="383" spans="1:16" x14ac:dyDescent="0.3">
      <c r="A383" s="8" t="s">
        <v>412</v>
      </c>
      <c r="B383" s="8">
        <v>1988</v>
      </c>
      <c r="C383" s="8" t="s">
        <v>35</v>
      </c>
      <c r="D383" s="8">
        <v>18</v>
      </c>
      <c r="E383" s="8">
        <v>3</v>
      </c>
      <c r="F383" s="25">
        <v>3569.96</v>
      </c>
      <c r="G383" s="8" t="s">
        <v>11</v>
      </c>
      <c r="H383" s="8" t="s">
        <v>16</v>
      </c>
      <c r="I383" s="8" t="s">
        <v>23</v>
      </c>
      <c r="J383" s="26">
        <v>1988</v>
      </c>
      <c r="K383" s="26" t="s">
        <v>35</v>
      </c>
      <c r="L383" s="26" t="s">
        <v>11</v>
      </c>
      <c r="M383" s="26" t="s">
        <v>16</v>
      </c>
      <c r="N383" s="26" t="s">
        <v>23</v>
      </c>
      <c r="O383" s="27">
        <f>IF(A383="?","",DATE(J383,MATCH(K383,{"Jan","Feb","Mar","Apr","May","Jun","Jul","Aug","Sep","Oct","Nov","Dec"},0),D383))</f>
        <v>32373</v>
      </c>
      <c r="P383" s="26">
        <f t="shared" si="5"/>
        <v>34</v>
      </c>
    </row>
    <row r="384" spans="1:16" x14ac:dyDescent="0.3">
      <c r="A384" s="8" t="s">
        <v>413</v>
      </c>
      <c r="B384" s="8">
        <v>1995</v>
      </c>
      <c r="C384" s="8" t="s">
        <v>35</v>
      </c>
      <c r="D384" s="8">
        <v>23</v>
      </c>
      <c r="E384" s="8">
        <v>1</v>
      </c>
      <c r="F384" s="25">
        <v>3578</v>
      </c>
      <c r="G384" s="8" t="s">
        <v>11</v>
      </c>
      <c r="H384" s="8" t="s">
        <v>12</v>
      </c>
      <c r="I384" s="8" t="s">
        <v>42</v>
      </c>
      <c r="J384" s="26">
        <v>1995</v>
      </c>
      <c r="K384" s="26" t="s">
        <v>35</v>
      </c>
      <c r="L384" s="26" t="s">
        <v>11</v>
      </c>
      <c r="M384" s="26" t="s">
        <v>12</v>
      </c>
      <c r="N384" s="26" t="s">
        <v>42</v>
      </c>
      <c r="O384" s="27">
        <f>IF(A384="?","",DATE(J384,MATCH(K384,{"Jan","Feb","Mar","Apr","May","Jun","Jul","Aug","Sep","Oct","Nov","Dec"},0),D384))</f>
        <v>34934</v>
      </c>
      <c r="P384" s="26">
        <f t="shared" si="5"/>
        <v>27</v>
      </c>
    </row>
    <row r="385" spans="1:16" x14ac:dyDescent="0.3">
      <c r="A385" s="8" t="s">
        <v>414</v>
      </c>
      <c r="B385" s="8">
        <v>2001</v>
      </c>
      <c r="C385" s="8" t="s">
        <v>15</v>
      </c>
      <c r="D385" s="8">
        <v>11</v>
      </c>
      <c r="E385" s="8">
        <v>2</v>
      </c>
      <c r="F385" s="25">
        <v>3579.83</v>
      </c>
      <c r="G385" s="8" t="s">
        <v>11</v>
      </c>
      <c r="H385" s="8" t="s">
        <v>11</v>
      </c>
      <c r="I385" s="8" t="s">
        <v>23</v>
      </c>
      <c r="J385" s="26">
        <v>2001</v>
      </c>
      <c r="K385" s="26" t="s">
        <v>15</v>
      </c>
      <c r="L385" s="26" t="s">
        <v>11</v>
      </c>
      <c r="M385" s="26" t="s">
        <v>11</v>
      </c>
      <c r="N385" s="26" t="s">
        <v>23</v>
      </c>
      <c r="O385" s="27">
        <f>IF(A385="?","",DATE(J385,MATCH(K385,{"Jan","Feb","Mar","Apr","May","Jun","Jul","Aug","Sep","Oct","Nov","Dec"},0),D385))</f>
        <v>37206</v>
      </c>
      <c r="P385" s="26">
        <f t="shared" si="5"/>
        <v>21</v>
      </c>
    </row>
    <row r="386" spans="1:16" x14ac:dyDescent="0.3">
      <c r="A386" s="8" t="s">
        <v>415</v>
      </c>
      <c r="B386" s="8">
        <v>1986</v>
      </c>
      <c r="C386" s="8" t="s">
        <v>30</v>
      </c>
      <c r="D386" s="8">
        <v>27</v>
      </c>
      <c r="E386" s="8">
        <v>3</v>
      </c>
      <c r="F386" s="25">
        <v>3589.14</v>
      </c>
      <c r="G386" s="8" t="s">
        <v>11</v>
      </c>
      <c r="H386" s="8" t="s">
        <v>11</v>
      </c>
      <c r="I386" s="8" t="s">
        <v>13</v>
      </c>
      <c r="J386" s="26">
        <v>1986</v>
      </c>
      <c r="K386" s="26" t="s">
        <v>30</v>
      </c>
      <c r="L386" s="26" t="s">
        <v>11</v>
      </c>
      <c r="M386" s="26" t="s">
        <v>11</v>
      </c>
      <c r="N386" s="26" t="s">
        <v>13</v>
      </c>
      <c r="O386" s="27">
        <f>IF(A386="?","",DATE(J386,MATCH(K386,{"Jan","Feb","Mar","Apr","May","Jun","Jul","Aug","Sep","Oct","Nov","Dec"},0),D386))</f>
        <v>31773</v>
      </c>
      <c r="P386" s="26">
        <f t="shared" si="5"/>
        <v>36</v>
      </c>
    </row>
    <row r="387" spans="1:16" x14ac:dyDescent="0.3">
      <c r="A387" s="8" t="s">
        <v>416</v>
      </c>
      <c r="B387" s="8">
        <v>1999</v>
      </c>
      <c r="C387" s="8" t="s">
        <v>18</v>
      </c>
      <c r="D387" s="8">
        <v>6</v>
      </c>
      <c r="E387" s="8">
        <v>3</v>
      </c>
      <c r="F387" s="25">
        <v>3591.48</v>
      </c>
      <c r="G387" s="8" t="s">
        <v>11</v>
      </c>
      <c r="H387" s="8" t="s">
        <v>12</v>
      </c>
      <c r="I387" s="8" t="s">
        <v>42</v>
      </c>
      <c r="J387" s="26">
        <v>1999</v>
      </c>
      <c r="K387" s="26" t="s">
        <v>18</v>
      </c>
      <c r="L387" s="26" t="s">
        <v>11</v>
      </c>
      <c r="M387" s="26" t="s">
        <v>12</v>
      </c>
      <c r="N387" s="26" t="s">
        <v>42</v>
      </c>
      <c r="O387" s="27">
        <f>IF(A387="?","",DATE(J387,MATCH(K387,{"Jan","Feb","Mar","Apr","May","Jun","Jul","Aug","Sep","Oct","Nov","Dec"},0),D387))</f>
        <v>36317</v>
      </c>
      <c r="P387" s="26">
        <f t="shared" ref="P387:P450" si="6">IF(O387="","",DATEDIF(O387,DATE(2023,6,8),"Y"))</f>
        <v>24</v>
      </c>
    </row>
    <row r="388" spans="1:16" x14ac:dyDescent="0.3">
      <c r="A388" s="8" t="s">
        <v>417</v>
      </c>
      <c r="B388" s="8">
        <v>1997</v>
      </c>
      <c r="C388" s="8" t="s">
        <v>15</v>
      </c>
      <c r="D388" s="8">
        <v>4</v>
      </c>
      <c r="E388" s="8">
        <v>1</v>
      </c>
      <c r="F388" s="25">
        <v>3594.17</v>
      </c>
      <c r="G388" s="8" t="s">
        <v>11</v>
      </c>
      <c r="H388" s="8" t="s">
        <v>11</v>
      </c>
      <c r="I388" s="8" t="s">
        <v>23</v>
      </c>
      <c r="J388" s="26">
        <v>1997</v>
      </c>
      <c r="K388" s="26" t="s">
        <v>15</v>
      </c>
      <c r="L388" s="26" t="s">
        <v>11</v>
      </c>
      <c r="M388" s="26" t="s">
        <v>11</v>
      </c>
      <c r="N388" s="26" t="s">
        <v>23</v>
      </c>
      <c r="O388" s="27">
        <f>IF(A388="?","",DATE(J388,MATCH(K388,{"Jan","Feb","Mar","Apr","May","Jun","Jul","Aug","Sep","Oct","Nov","Dec"},0),D388))</f>
        <v>35738</v>
      </c>
      <c r="P388" s="26">
        <f t="shared" si="6"/>
        <v>25</v>
      </c>
    </row>
    <row r="389" spans="1:16" x14ac:dyDescent="0.3">
      <c r="A389" s="8" t="s">
        <v>418</v>
      </c>
      <c r="B389" s="8">
        <v>1999</v>
      </c>
      <c r="C389" s="8" t="s">
        <v>35</v>
      </c>
      <c r="D389" s="8">
        <v>12</v>
      </c>
      <c r="E389" s="8">
        <v>3</v>
      </c>
      <c r="F389" s="25">
        <v>3597.6</v>
      </c>
      <c r="G389" s="8" t="s">
        <v>11</v>
      </c>
      <c r="H389" s="8" t="s">
        <v>11</v>
      </c>
      <c r="I389" s="8" t="s">
        <v>42</v>
      </c>
      <c r="J389" s="26">
        <v>1999</v>
      </c>
      <c r="K389" s="26" t="s">
        <v>35</v>
      </c>
      <c r="L389" s="26" t="s">
        <v>11</v>
      </c>
      <c r="M389" s="26" t="s">
        <v>11</v>
      </c>
      <c r="N389" s="26" t="s">
        <v>42</v>
      </c>
      <c r="O389" s="27">
        <f>IF(A389="?","",DATE(J389,MATCH(K389,{"Jan","Feb","Mar","Apr","May","Jun","Jul","Aug","Sep","Oct","Nov","Dec"},0),D389))</f>
        <v>36384</v>
      </c>
      <c r="P389" s="26">
        <f t="shared" si="6"/>
        <v>23</v>
      </c>
    </row>
    <row r="390" spans="1:16" x14ac:dyDescent="0.3">
      <c r="A390" s="8" t="s">
        <v>419</v>
      </c>
      <c r="B390" s="8">
        <v>1988</v>
      </c>
      <c r="C390" s="8" t="s">
        <v>15</v>
      </c>
      <c r="D390" s="8">
        <v>4</v>
      </c>
      <c r="E390" s="8">
        <v>3</v>
      </c>
      <c r="F390" s="25">
        <v>3603.6</v>
      </c>
      <c r="G390" s="8" t="s">
        <v>11</v>
      </c>
      <c r="H390" s="8" t="s">
        <v>16</v>
      </c>
      <c r="I390" s="8" t="s">
        <v>13</v>
      </c>
      <c r="J390" s="26">
        <v>1988</v>
      </c>
      <c r="K390" s="26" t="s">
        <v>15</v>
      </c>
      <c r="L390" s="26" t="s">
        <v>11</v>
      </c>
      <c r="M390" s="26" t="s">
        <v>16</v>
      </c>
      <c r="N390" s="26" t="s">
        <v>13</v>
      </c>
      <c r="O390" s="27">
        <f>IF(A390="?","",DATE(J390,MATCH(K390,{"Jan","Feb","Mar","Apr","May","Jun","Jul","Aug","Sep","Oct","Nov","Dec"},0),D390))</f>
        <v>32451</v>
      </c>
      <c r="P390" s="26">
        <f t="shared" si="6"/>
        <v>34</v>
      </c>
    </row>
    <row r="391" spans="1:16" x14ac:dyDescent="0.3">
      <c r="A391" s="8" t="s">
        <v>420</v>
      </c>
      <c r="B391" s="8">
        <v>1990</v>
      </c>
      <c r="C391" s="8" t="s">
        <v>37</v>
      </c>
      <c r="D391" s="8">
        <v>11</v>
      </c>
      <c r="E391" s="8">
        <v>3</v>
      </c>
      <c r="F391" s="25">
        <v>3606.43</v>
      </c>
      <c r="G391" s="8" t="s">
        <v>11</v>
      </c>
      <c r="H391" s="8" t="s">
        <v>16</v>
      </c>
      <c r="I391" s="8" t="s">
        <v>13</v>
      </c>
      <c r="J391" s="26">
        <v>1990</v>
      </c>
      <c r="K391" s="26" t="s">
        <v>37</v>
      </c>
      <c r="L391" s="26" t="s">
        <v>11</v>
      </c>
      <c r="M391" s="26" t="s">
        <v>16</v>
      </c>
      <c r="N391" s="26" t="s">
        <v>13</v>
      </c>
      <c r="O391" s="27">
        <f>IF(A391="?","",DATE(J391,MATCH(K391,{"Jan","Feb","Mar","Apr","May","Jun","Jul","Aug","Sep","Oct","Nov","Dec"},0),D391))</f>
        <v>33157</v>
      </c>
      <c r="P391" s="26">
        <f t="shared" si="6"/>
        <v>32</v>
      </c>
    </row>
    <row r="392" spans="1:16" x14ac:dyDescent="0.3">
      <c r="A392" s="8" t="s">
        <v>421</v>
      </c>
      <c r="B392" s="8">
        <v>1985</v>
      </c>
      <c r="C392" s="8" t="s">
        <v>18</v>
      </c>
      <c r="D392" s="8">
        <v>14</v>
      </c>
      <c r="E392" s="8">
        <v>3</v>
      </c>
      <c r="F392" s="25">
        <v>3622.13</v>
      </c>
      <c r="G392" s="8" t="s">
        <v>11</v>
      </c>
      <c r="H392" s="8" t="s">
        <v>16</v>
      </c>
      <c r="I392" s="8" t="s">
        <v>13</v>
      </c>
      <c r="J392" s="26">
        <v>1985</v>
      </c>
      <c r="K392" s="26" t="s">
        <v>18</v>
      </c>
      <c r="L392" s="26" t="s">
        <v>11</v>
      </c>
      <c r="M392" s="26" t="s">
        <v>16</v>
      </c>
      <c r="N392" s="26" t="s">
        <v>13</v>
      </c>
      <c r="O392" s="27">
        <f>IF(A392="?","",DATE(J392,MATCH(K392,{"Jan","Feb","Mar","Apr","May","Jun","Jul","Aug","Sep","Oct","Nov","Dec"},0),D392))</f>
        <v>31212</v>
      </c>
      <c r="P392" s="26">
        <f t="shared" si="6"/>
        <v>37</v>
      </c>
    </row>
    <row r="393" spans="1:16" x14ac:dyDescent="0.3">
      <c r="A393" s="8" t="s">
        <v>422</v>
      </c>
      <c r="B393" s="8">
        <v>1992</v>
      </c>
      <c r="C393" s="8" t="s">
        <v>15</v>
      </c>
      <c r="D393" s="8">
        <v>17</v>
      </c>
      <c r="E393" s="8">
        <v>0</v>
      </c>
      <c r="F393" s="25">
        <v>3645.09</v>
      </c>
      <c r="G393" s="8" t="s">
        <v>16</v>
      </c>
      <c r="H393" s="8" t="s">
        <v>11</v>
      </c>
      <c r="I393" s="8" t="s">
        <v>276</v>
      </c>
      <c r="J393" s="26">
        <v>1992</v>
      </c>
      <c r="K393" s="26" t="s">
        <v>15</v>
      </c>
      <c r="L393" s="26" t="s">
        <v>16</v>
      </c>
      <c r="M393" s="26" t="s">
        <v>11</v>
      </c>
      <c r="N393" s="26" t="s">
        <v>276</v>
      </c>
      <c r="O393" s="27">
        <f>IF(A393="?","",DATE(J393,MATCH(K393,{"Jan","Feb","Mar","Apr","May","Jun","Jul","Aug","Sep","Oct","Nov","Dec"},0),D393))</f>
        <v>33925</v>
      </c>
      <c r="P393" s="26">
        <f t="shared" si="6"/>
        <v>30</v>
      </c>
    </row>
    <row r="394" spans="1:16" x14ac:dyDescent="0.3">
      <c r="A394" s="8" t="s">
        <v>423</v>
      </c>
      <c r="B394" s="8">
        <v>1990</v>
      </c>
      <c r="C394" s="8" t="s">
        <v>15</v>
      </c>
      <c r="D394" s="8">
        <v>8</v>
      </c>
      <c r="E394" s="8">
        <v>3</v>
      </c>
      <c r="F394" s="25">
        <v>3653.29</v>
      </c>
      <c r="G394" s="8" t="s">
        <v>11</v>
      </c>
      <c r="H394" s="8" t="s">
        <v>12</v>
      </c>
      <c r="I394" s="8" t="s">
        <v>42</v>
      </c>
      <c r="J394" s="26">
        <v>1990</v>
      </c>
      <c r="K394" s="26" t="s">
        <v>15</v>
      </c>
      <c r="L394" s="26" t="s">
        <v>11</v>
      </c>
      <c r="M394" s="26" t="s">
        <v>12</v>
      </c>
      <c r="N394" s="26" t="s">
        <v>42</v>
      </c>
      <c r="O394" s="27">
        <f>IF(A394="?","",DATE(J394,MATCH(K394,{"Jan","Feb","Mar","Apr","May","Jun","Jul","Aug","Sep","Oct","Nov","Dec"},0),D394))</f>
        <v>33185</v>
      </c>
      <c r="P394" s="26">
        <f t="shared" si="6"/>
        <v>32</v>
      </c>
    </row>
    <row r="395" spans="1:16" x14ac:dyDescent="0.3">
      <c r="A395" s="8" t="s">
        <v>424</v>
      </c>
      <c r="B395" s="8">
        <v>1992</v>
      </c>
      <c r="C395" s="8" t="s">
        <v>20</v>
      </c>
      <c r="D395" s="8">
        <v>14</v>
      </c>
      <c r="E395" s="8">
        <v>1</v>
      </c>
      <c r="F395" s="25">
        <v>3659.35</v>
      </c>
      <c r="G395" s="8" t="s">
        <v>12</v>
      </c>
      <c r="H395" s="8" t="s">
        <v>16</v>
      </c>
      <c r="I395" s="8" t="s">
        <v>42</v>
      </c>
      <c r="J395" s="26">
        <v>1992</v>
      </c>
      <c r="K395" s="26" t="s">
        <v>20</v>
      </c>
      <c r="L395" s="26" t="s">
        <v>12</v>
      </c>
      <c r="M395" s="26" t="s">
        <v>16</v>
      </c>
      <c r="N395" s="26" t="s">
        <v>42</v>
      </c>
      <c r="O395" s="27">
        <f>IF(A395="?","",DATE(J395,MATCH(K395,{"Jan","Feb","Mar","Apr","May","Jun","Jul","Aug","Sep","Oct","Nov","Dec"},0),D395))</f>
        <v>33861</v>
      </c>
      <c r="P395" s="26">
        <f t="shared" si="6"/>
        <v>30</v>
      </c>
    </row>
    <row r="396" spans="1:16" x14ac:dyDescent="0.3">
      <c r="A396" s="8" t="s">
        <v>425</v>
      </c>
      <c r="B396" s="8">
        <v>1984</v>
      </c>
      <c r="C396" s="8" t="s">
        <v>10</v>
      </c>
      <c r="D396" s="8">
        <v>6</v>
      </c>
      <c r="E396" s="8">
        <v>3</v>
      </c>
      <c r="F396" s="25">
        <v>3678.86</v>
      </c>
      <c r="G396" s="8" t="s">
        <v>11</v>
      </c>
      <c r="H396" s="8" t="s">
        <v>12</v>
      </c>
      <c r="I396" s="8" t="s">
        <v>13</v>
      </c>
      <c r="J396" s="26">
        <v>1984</v>
      </c>
      <c r="K396" s="26" t="s">
        <v>10</v>
      </c>
      <c r="L396" s="26" t="s">
        <v>11</v>
      </c>
      <c r="M396" s="26" t="s">
        <v>12</v>
      </c>
      <c r="N396" s="26" t="s">
        <v>13</v>
      </c>
      <c r="O396" s="27">
        <f>IF(A396="?","",DATE(J396,MATCH(K396,{"Jan","Feb","Mar","Apr","May","Jun","Jul","Aug","Sep","Oct","Nov","Dec"},0),D396))</f>
        <v>30869</v>
      </c>
      <c r="P396" s="26">
        <f t="shared" si="6"/>
        <v>38</v>
      </c>
    </row>
    <row r="397" spans="1:16" x14ac:dyDescent="0.3">
      <c r="A397" s="8" t="s">
        <v>426</v>
      </c>
      <c r="B397" s="8">
        <v>2003</v>
      </c>
      <c r="C397" s="8" t="s">
        <v>10</v>
      </c>
      <c r="D397" s="8">
        <v>10</v>
      </c>
      <c r="E397" s="8">
        <v>0</v>
      </c>
      <c r="F397" s="25">
        <v>3688.35</v>
      </c>
      <c r="G397" s="8" t="s">
        <v>11</v>
      </c>
      <c r="H397" s="8" t="s">
        <v>11</v>
      </c>
      <c r="I397" s="8" t="s">
        <v>300</v>
      </c>
      <c r="J397" s="26">
        <v>2003</v>
      </c>
      <c r="K397" s="26" t="s">
        <v>10</v>
      </c>
      <c r="L397" s="26" t="s">
        <v>11</v>
      </c>
      <c r="M397" s="26" t="s">
        <v>11</v>
      </c>
      <c r="N397" s="26" t="s">
        <v>300</v>
      </c>
      <c r="O397" s="27">
        <f>IF(A397="?","",DATE(J397,MATCH(K397,{"Jan","Feb","Mar","Apr","May","Jun","Jul","Aug","Sep","Oct","Nov","Dec"},0),D397))</f>
        <v>37812</v>
      </c>
      <c r="P397" s="26">
        <f t="shared" si="6"/>
        <v>19</v>
      </c>
    </row>
    <row r="398" spans="1:16" x14ac:dyDescent="0.3">
      <c r="A398" s="8" t="s">
        <v>427</v>
      </c>
      <c r="B398" s="8">
        <v>1981</v>
      </c>
      <c r="C398" s="8" t="s">
        <v>30</v>
      </c>
      <c r="D398" s="8">
        <v>14</v>
      </c>
      <c r="E398" s="8">
        <v>1</v>
      </c>
      <c r="F398" s="25">
        <v>3688.38</v>
      </c>
      <c r="G398" s="8" t="s">
        <v>11</v>
      </c>
      <c r="H398" s="8" t="s">
        <v>11</v>
      </c>
      <c r="I398" s="8" t="s">
        <v>13</v>
      </c>
      <c r="J398" s="26">
        <v>1981</v>
      </c>
      <c r="K398" s="26" t="s">
        <v>30</v>
      </c>
      <c r="L398" s="26" t="s">
        <v>11</v>
      </c>
      <c r="M398" s="26" t="s">
        <v>11</v>
      </c>
      <c r="N398" s="26" t="s">
        <v>13</v>
      </c>
      <c r="O398" s="27">
        <f>IF(A398="?","",DATE(J398,MATCH(K398,{"Jan","Feb","Mar","Apr","May","Jun","Jul","Aug","Sep","Oct","Nov","Dec"},0),D398))</f>
        <v>29934</v>
      </c>
      <c r="P398" s="26">
        <f t="shared" si="6"/>
        <v>41</v>
      </c>
    </row>
    <row r="399" spans="1:16" x14ac:dyDescent="0.3">
      <c r="A399" s="8" t="s">
        <v>428</v>
      </c>
      <c r="B399" s="8">
        <v>1995</v>
      </c>
      <c r="C399" s="8" t="s">
        <v>37</v>
      </c>
      <c r="D399" s="8">
        <v>21</v>
      </c>
      <c r="E399" s="8">
        <v>2</v>
      </c>
      <c r="F399" s="25">
        <v>3693.43</v>
      </c>
      <c r="G399" s="8" t="s">
        <v>11</v>
      </c>
      <c r="H399" s="8" t="s">
        <v>12</v>
      </c>
      <c r="I399" s="8" t="s">
        <v>42</v>
      </c>
      <c r="J399" s="26">
        <v>1995</v>
      </c>
      <c r="K399" s="26" t="s">
        <v>37</v>
      </c>
      <c r="L399" s="26" t="s">
        <v>11</v>
      </c>
      <c r="M399" s="26" t="s">
        <v>12</v>
      </c>
      <c r="N399" s="26" t="s">
        <v>42</v>
      </c>
      <c r="O399" s="27">
        <f>IF(A399="?","",DATE(J399,MATCH(K399,{"Jan","Feb","Mar","Apr","May","Jun","Jul","Aug","Sep","Oct","Nov","Dec"},0),D399))</f>
        <v>34993</v>
      </c>
      <c r="P399" s="26">
        <f t="shared" si="6"/>
        <v>27</v>
      </c>
    </row>
    <row r="400" spans="1:16" x14ac:dyDescent="0.3">
      <c r="A400" s="8" t="s">
        <v>429</v>
      </c>
      <c r="B400" s="8">
        <v>1988</v>
      </c>
      <c r="C400" s="8" t="s">
        <v>35</v>
      </c>
      <c r="D400" s="8">
        <v>18</v>
      </c>
      <c r="E400" s="8">
        <v>3</v>
      </c>
      <c r="F400" s="25">
        <v>3699.54</v>
      </c>
      <c r="G400" s="8" t="s">
        <v>11</v>
      </c>
      <c r="H400" s="8" t="s">
        <v>12</v>
      </c>
      <c r="I400" s="8" t="s">
        <v>13</v>
      </c>
      <c r="J400" s="26">
        <v>1988</v>
      </c>
      <c r="K400" s="26" t="s">
        <v>35</v>
      </c>
      <c r="L400" s="26" t="s">
        <v>11</v>
      </c>
      <c r="M400" s="26" t="s">
        <v>12</v>
      </c>
      <c r="N400" s="26" t="s">
        <v>13</v>
      </c>
      <c r="O400" s="27">
        <f>IF(A400="?","",DATE(J400,MATCH(K400,{"Jan","Feb","Mar","Apr","May","Jun","Jul","Aug","Sep","Oct","Nov","Dec"},0),D400))</f>
        <v>32373</v>
      </c>
      <c r="P400" s="26">
        <f t="shared" si="6"/>
        <v>34</v>
      </c>
    </row>
    <row r="401" spans="1:16" x14ac:dyDescent="0.3">
      <c r="A401" s="8" t="s">
        <v>430</v>
      </c>
      <c r="B401" s="8">
        <v>1989</v>
      </c>
      <c r="C401" s="8" t="s">
        <v>30</v>
      </c>
      <c r="D401" s="8">
        <v>2</v>
      </c>
      <c r="E401" s="8">
        <v>0</v>
      </c>
      <c r="F401" s="25">
        <v>3704.35</v>
      </c>
      <c r="G401" s="8" t="s">
        <v>11</v>
      </c>
      <c r="H401" s="8" t="s">
        <v>11</v>
      </c>
      <c r="I401" s="8" t="s">
        <v>13</v>
      </c>
      <c r="J401" s="26">
        <v>1989</v>
      </c>
      <c r="K401" s="26" t="s">
        <v>30</v>
      </c>
      <c r="L401" s="26" t="s">
        <v>11</v>
      </c>
      <c r="M401" s="26" t="s">
        <v>11</v>
      </c>
      <c r="N401" s="26" t="s">
        <v>13</v>
      </c>
      <c r="O401" s="27">
        <f>IF(A401="?","",DATE(J401,MATCH(K401,{"Jan","Feb","Mar","Apr","May","Jun","Jul","Aug","Sep","Oct","Nov","Dec"},0),D401))</f>
        <v>32844</v>
      </c>
      <c r="P401" s="26">
        <f t="shared" si="6"/>
        <v>33</v>
      </c>
    </row>
    <row r="402" spans="1:16" x14ac:dyDescent="0.3">
      <c r="A402" s="8" t="s">
        <v>431</v>
      </c>
      <c r="B402" s="8">
        <v>2004</v>
      </c>
      <c r="C402" s="8" t="s">
        <v>15</v>
      </c>
      <c r="D402" s="8">
        <v>5</v>
      </c>
      <c r="E402" s="8">
        <v>0</v>
      </c>
      <c r="F402" s="25">
        <v>3722.23</v>
      </c>
      <c r="G402" s="8" t="s">
        <v>11</v>
      </c>
      <c r="H402" s="8" t="s">
        <v>11</v>
      </c>
      <c r="I402" s="8" t="s">
        <v>200</v>
      </c>
      <c r="J402" s="26">
        <v>2004</v>
      </c>
      <c r="K402" s="26" t="s">
        <v>15</v>
      </c>
      <c r="L402" s="26" t="s">
        <v>11</v>
      </c>
      <c r="M402" s="26" t="s">
        <v>11</v>
      </c>
      <c r="N402" s="26" t="s">
        <v>200</v>
      </c>
      <c r="O402" s="27">
        <f>IF(A402="?","",DATE(J402,MATCH(K402,{"Jan","Feb","Mar","Apr","May","Jun","Jul","Aug","Sep","Oct","Nov","Dec"},0),D402))</f>
        <v>38296</v>
      </c>
      <c r="P402" s="26">
        <f t="shared" si="6"/>
        <v>18</v>
      </c>
    </row>
    <row r="403" spans="1:16" x14ac:dyDescent="0.3">
      <c r="A403" s="8" t="s">
        <v>432</v>
      </c>
      <c r="B403" s="8">
        <v>1986</v>
      </c>
      <c r="C403" s="8" t="s">
        <v>30</v>
      </c>
      <c r="D403" s="8">
        <v>1</v>
      </c>
      <c r="E403" s="8">
        <v>3</v>
      </c>
      <c r="F403" s="25">
        <v>3731.6</v>
      </c>
      <c r="G403" s="8" t="s">
        <v>11</v>
      </c>
      <c r="H403" s="8" t="s">
        <v>11</v>
      </c>
      <c r="I403" s="8" t="s">
        <v>13</v>
      </c>
      <c r="J403" s="26">
        <v>1986</v>
      </c>
      <c r="K403" s="26" t="s">
        <v>30</v>
      </c>
      <c r="L403" s="26" t="s">
        <v>11</v>
      </c>
      <c r="M403" s="26" t="s">
        <v>11</v>
      </c>
      <c r="N403" s="26" t="s">
        <v>13</v>
      </c>
      <c r="O403" s="27">
        <f>IF(A403="?","",DATE(J403,MATCH(K403,{"Jan","Feb","Mar","Apr","May","Jun","Jul","Aug","Sep","Oct","Nov","Dec"},0),D403))</f>
        <v>31747</v>
      </c>
      <c r="P403" s="26">
        <f t="shared" si="6"/>
        <v>36</v>
      </c>
    </row>
    <row r="404" spans="1:16" x14ac:dyDescent="0.3">
      <c r="A404" s="8" t="s">
        <v>433</v>
      </c>
      <c r="B404" s="8">
        <v>1994</v>
      </c>
      <c r="C404" s="8" t="s">
        <v>35</v>
      </c>
      <c r="D404" s="8">
        <v>22</v>
      </c>
      <c r="E404" s="8">
        <v>0</v>
      </c>
      <c r="F404" s="25">
        <v>3732.63</v>
      </c>
      <c r="G404" s="8" t="s">
        <v>11</v>
      </c>
      <c r="H404" s="8" t="s">
        <v>12</v>
      </c>
      <c r="I404" s="8" t="s">
        <v>247</v>
      </c>
      <c r="J404" s="26">
        <v>1994</v>
      </c>
      <c r="K404" s="26" t="s">
        <v>35</v>
      </c>
      <c r="L404" s="26" t="s">
        <v>11</v>
      </c>
      <c r="M404" s="26" t="s">
        <v>12</v>
      </c>
      <c r="N404" s="26" t="s">
        <v>247</v>
      </c>
      <c r="O404" s="27">
        <f>IF(A404="?","",DATE(J404,MATCH(K404,{"Jan","Feb","Mar","Apr","May","Jun","Jul","Aug","Sep","Oct","Nov","Dec"},0),D404))</f>
        <v>34568</v>
      </c>
      <c r="P404" s="26">
        <f t="shared" si="6"/>
        <v>28</v>
      </c>
    </row>
    <row r="405" spans="1:16" x14ac:dyDescent="0.3">
      <c r="A405" s="8" t="s">
        <v>434</v>
      </c>
      <c r="B405" s="8">
        <v>1993</v>
      </c>
      <c r="C405" s="8" t="s">
        <v>18</v>
      </c>
      <c r="D405" s="8">
        <v>22</v>
      </c>
      <c r="E405" s="8">
        <v>0</v>
      </c>
      <c r="F405" s="25">
        <v>3736.46</v>
      </c>
      <c r="G405" s="8" t="s">
        <v>11</v>
      </c>
      <c r="H405" s="8" t="s">
        <v>11</v>
      </c>
      <c r="I405" s="8" t="s">
        <v>23</v>
      </c>
      <c r="J405" s="26">
        <v>1993</v>
      </c>
      <c r="K405" s="26" t="s">
        <v>18</v>
      </c>
      <c r="L405" s="26" t="s">
        <v>11</v>
      </c>
      <c r="M405" s="26" t="s">
        <v>11</v>
      </c>
      <c r="N405" s="26" t="s">
        <v>23</v>
      </c>
      <c r="O405" s="27">
        <f>IF(A405="?","",DATE(J405,MATCH(K405,{"Jan","Feb","Mar","Apr","May","Jun","Jul","Aug","Sep","Oct","Nov","Dec"},0),D405))</f>
        <v>34142</v>
      </c>
      <c r="P405" s="26">
        <f t="shared" si="6"/>
        <v>29</v>
      </c>
    </row>
    <row r="406" spans="1:16" x14ac:dyDescent="0.3">
      <c r="A406" s="8" t="s">
        <v>435</v>
      </c>
      <c r="B406" s="8">
        <v>1986</v>
      </c>
      <c r="C406" s="8" t="s">
        <v>20</v>
      </c>
      <c r="D406" s="8">
        <v>9</v>
      </c>
      <c r="E406" s="8">
        <v>3</v>
      </c>
      <c r="F406" s="25">
        <v>3748.56</v>
      </c>
      <c r="G406" s="8" t="s">
        <v>11</v>
      </c>
      <c r="H406" s="8" t="s">
        <v>11</v>
      </c>
      <c r="I406" s="8" t="s">
        <v>13</v>
      </c>
      <c r="J406" s="26">
        <v>1986</v>
      </c>
      <c r="K406" s="26" t="s">
        <v>20</v>
      </c>
      <c r="L406" s="26" t="s">
        <v>11</v>
      </c>
      <c r="M406" s="26" t="s">
        <v>11</v>
      </c>
      <c r="N406" s="26" t="s">
        <v>13</v>
      </c>
      <c r="O406" s="27">
        <f>IF(A406="?","",DATE(J406,MATCH(K406,{"Jan","Feb","Mar","Apr","May","Jun","Jul","Aug","Sep","Oct","Nov","Dec"},0),D406))</f>
        <v>31664</v>
      </c>
      <c r="P406" s="26">
        <f t="shared" si="6"/>
        <v>36</v>
      </c>
    </row>
    <row r="407" spans="1:16" x14ac:dyDescent="0.3">
      <c r="A407" s="8" t="s">
        <v>436</v>
      </c>
      <c r="B407" s="8">
        <v>1991</v>
      </c>
      <c r="C407" s="8" t="s">
        <v>37</v>
      </c>
      <c r="D407" s="8">
        <v>28</v>
      </c>
      <c r="E407" s="8">
        <v>0</v>
      </c>
      <c r="F407" s="25">
        <v>3756.62</v>
      </c>
      <c r="G407" s="8" t="s">
        <v>11</v>
      </c>
      <c r="H407" s="8" t="s">
        <v>11</v>
      </c>
      <c r="I407" s="8" t="s">
        <v>13</v>
      </c>
      <c r="J407" s="26">
        <v>1991</v>
      </c>
      <c r="K407" s="26" t="s">
        <v>37</v>
      </c>
      <c r="L407" s="26" t="s">
        <v>11</v>
      </c>
      <c r="M407" s="26" t="s">
        <v>11</v>
      </c>
      <c r="N407" s="26" t="s">
        <v>13</v>
      </c>
      <c r="O407" s="27">
        <f>IF(A407="?","",DATE(J407,MATCH(K407,{"Jan","Feb","Mar","Apr","May","Jun","Jul","Aug","Sep","Oct","Nov","Dec"},0),D407))</f>
        <v>33539</v>
      </c>
      <c r="P407" s="26">
        <f t="shared" si="6"/>
        <v>31</v>
      </c>
    </row>
    <row r="408" spans="1:16" x14ac:dyDescent="0.3">
      <c r="A408" s="8" t="s">
        <v>437</v>
      </c>
      <c r="B408" s="8">
        <v>1991</v>
      </c>
      <c r="C408" s="8" t="s">
        <v>35</v>
      </c>
      <c r="D408" s="8">
        <v>25</v>
      </c>
      <c r="E408" s="8">
        <v>0</v>
      </c>
      <c r="F408" s="25">
        <v>3757.84</v>
      </c>
      <c r="G408" s="8" t="s">
        <v>11</v>
      </c>
      <c r="H408" s="8" t="s">
        <v>16</v>
      </c>
      <c r="I408" s="8" t="s">
        <v>13</v>
      </c>
      <c r="J408" s="26">
        <v>1991</v>
      </c>
      <c r="K408" s="26" t="s">
        <v>35</v>
      </c>
      <c r="L408" s="26" t="s">
        <v>11</v>
      </c>
      <c r="M408" s="26" t="s">
        <v>16</v>
      </c>
      <c r="N408" s="26" t="s">
        <v>13</v>
      </c>
      <c r="O408" s="27">
        <f>IF(A408="?","",DATE(J408,MATCH(K408,{"Jan","Feb","Mar","Apr","May","Jun","Jul","Aug","Sep","Oct","Nov","Dec"},0),D408))</f>
        <v>33475</v>
      </c>
      <c r="P408" s="26">
        <f t="shared" si="6"/>
        <v>31</v>
      </c>
    </row>
    <row r="409" spans="1:16" x14ac:dyDescent="0.3">
      <c r="A409" s="8" t="s">
        <v>438</v>
      </c>
      <c r="B409" s="8">
        <v>1991</v>
      </c>
      <c r="C409" s="8" t="s">
        <v>37</v>
      </c>
      <c r="D409" s="8">
        <v>24</v>
      </c>
      <c r="E409" s="8">
        <v>0</v>
      </c>
      <c r="F409" s="25">
        <v>3761.29</v>
      </c>
      <c r="G409" s="8" t="s">
        <v>11</v>
      </c>
      <c r="H409" s="8" t="s">
        <v>12</v>
      </c>
      <c r="I409" s="8" t="s">
        <v>42</v>
      </c>
      <c r="J409" s="26">
        <v>1991</v>
      </c>
      <c r="K409" s="26" t="s">
        <v>37</v>
      </c>
      <c r="L409" s="26" t="s">
        <v>11</v>
      </c>
      <c r="M409" s="26" t="s">
        <v>12</v>
      </c>
      <c r="N409" s="26" t="s">
        <v>42</v>
      </c>
      <c r="O409" s="27">
        <f>IF(A409="?","",DATE(J409,MATCH(K409,{"Jan","Feb","Mar","Apr","May","Jun","Jul","Aug","Sep","Oct","Nov","Dec"},0),D409))</f>
        <v>33535</v>
      </c>
      <c r="P409" s="26">
        <f t="shared" si="6"/>
        <v>31</v>
      </c>
    </row>
    <row r="410" spans="1:16" x14ac:dyDescent="0.3">
      <c r="A410" s="8" t="s">
        <v>439</v>
      </c>
      <c r="B410" s="8">
        <v>1994</v>
      </c>
      <c r="C410" s="8" t="s">
        <v>15</v>
      </c>
      <c r="D410" s="8">
        <v>21</v>
      </c>
      <c r="E410" s="8">
        <v>1</v>
      </c>
      <c r="F410" s="25">
        <v>3766.88</v>
      </c>
      <c r="G410" s="8" t="s">
        <v>11</v>
      </c>
      <c r="H410" s="8" t="s">
        <v>16</v>
      </c>
      <c r="I410" s="8" t="s">
        <v>13</v>
      </c>
      <c r="J410" s="26">
        <v>1994</v>
      </c>
      <c r="K410" s="26" t="s">
        <v>15</v>
      </c>
      <c r="L410" s="26" t="s">
        <v>11</v>
      </c>
      <c r="M410" s="26" t="s">
        <v>16</v>
      </c>
      <c r="N410" s="26" t="s">
        <v>13</v>
      </c>
      <c r="O410" s="27">
        <f>IF(A410="?","",DATE(J410,MATCH(K410,{"Jan","Feb","Mar","Apr","May","Jun","Jul","Aug","Sep","Oct","Nov","Dec"},0),D410))</f>
        <v>34659</v>
      </c>
      <c r="P410" s="26">
        <f t="shared" si="6"/>
        <v>28</v>
      </c>
    </row>
    <row r="411" spans="1:16" x14ac:dyDescent="0.3">
      <c r="A411" s="8" t="s">
        <v>440</v>
      </c>
      <c r="B411" s="8">
        <v>1987</v>
      </c>
      <c r="C411" s="8" t="s">
        <v>37</v>
      </c>
      <c r="D411" s="8">
        <v>24</v>
      </c>
      <c r="E411" s="8">
        <v>3</v>
      </c>
      <c r="F411" s="25">
        <v>3773.23</v>
      </c>
      <c r="G411" s="8" t="s">
        <v>11</v>
      </c>
      <c r="H411" s="8" t="s">
        <v>12</v>
      </c>
      <c r="I411" s="8" t="s">
        <v>13</v>
      </c>
      <c r="J411" s="26">
        <v>1987</v>
      </c>
      <c r="K411" s="26" t="s">
        <v>37</v>
      </c>
      <c r="L411" s="26" t="s">
        <v>11</v>
      </c>
      <c r="M411" s="26" t="s">
        <v>12</v>
      </c>
      <c r="N411" s="26" t="s">
        <v>13</v>
      </c>
      <c r="O411" s="27">
        <f>IF(A411="?","",DATE(J411,MATCH(K411,{"Jan","Feb","Mar","Apr","May","Jun","Jul","Aug","Sep","Oct","Nov","Dec"},0),D411))</f>
        <v>32074</v>
      </c>
      <c r="P411" s="26">
        <f t="shared" si="6"/>
        <v>35</v>
      </c>
    </row>
    <row r="412" spans="1:16" x14ac:dyDescent="0.3">
      <c r="A412" s="8" t="s">
        <v>441</v>
      </c>
      <c r="B412" s="8">
        <v>1981</v>
      </c>
      <c r="C412" s="8" t="s">
        <v>30</v>
      </c>
      <c r="D412" s="8">
        <v>13</v>
      </c>
      <c r="E412" s="8">
        <v>1</v>
      </c>
      <c r="F412" s="25">
        <v>3785.77</v>
      </c>
      <c r="G412" s="8" t="s">
        <v>11</v>
      </c>
      <c r="H412" s="8" t="s">
        <v>16</v>
      </c>
      <c r="I412" s="8" t="s">
        <v>13</v>
      </c>
      <c r="J412" s="26">
        <v>1981</v>
      </c>
      <c r="K412" s="26" t="s">
        <v>30</v>
      </c>
      <c r="L412" s="26" t="s">
        <v>11</v>
      </c>
      <c r="M412" s="26" t="s">
        <v>16</v>
      </c>
      <c r="N412" s="26" t="s">
        <v>13</v>
      </c>
      <c r="O412" s="27">
        <f>IF(A412="?","",DATE(J412,MATCH(K412,{"Jan","Feb","Mar","Apr","May","Jun","Jul","Aug","Sep","Oct","Nov","Dec"},0),D412))</f>
        <v>29933</v>
      </c>
      <c r="P412" s="26">
        <f t="shared" si="6"/>
        <v>41</v>
      </c>
    </row>
    <row r="413" spans="1:16" x14ac:dyDescent="0.3">
      <c r="A413" s="8" t="s">
        <v>442</v>
      </c>
      <c r="B413" s="8">
        <v>1988</v>
      </c>
      <c r="C413" s="8" t="s">
        <v>35</v>
      </c>
      <c r="D413" s="8">
        <v>28</v>
      </c>
      <c r="E413" s="8">
        <v>3</v>
      </c>
      <c r="F413" s="25">
        <v>3793.55</v>
      </c>
      <c r="G413" s="8" t="s">
        <v>11</v>
      </c>
      <c r="H413" s="8" t="s">
        <v>12</v>
      </c>
      <c r="I413" s="8" t="s">
        <v>13</v>
      </c>
      <c r="J413" s="26">
        <v>1988</v>
      </c>
      <c r="K413" s="26" t="s">
        <v>35</v>
      </c>
      <c r="L413" s="26" t="s">
        <v>11</v>
      </c>
      <c r="M413" s="26" t="s">
        <v>12</v>
      </c>
      <c r="N413" s="26" t="s">
        <v>13</v>
      </c>
      <c r="O413" s="27">
        <f>IF(A413="?","",DATE(J413,MATCH(K413,{"Jan","Feb","Mar","Apr","May","Jun","Jul","Aug","Sep","Oct","Nov","Dec"},0),D413))</f>
        <v>32383</v>
      </c>
      <c r="P413" s="26">
        <f t="shared" si="6"/>
        <v>34</v>
      </c>
    </row>
    <row r="414" spans="1:16" x14ac:dyDescent="0.3">
      <c r="A414" s="8" t="s">
        <v>443</v>
      </c>
      <c r="B414" s="8">
        <v>1999</v>
      </c>
      <c r="C414" s="8" t="s">
        <v>18</v>
      </c>
      <c r="D414" s="8">
        <v>24</v>
      </c>
      <c r="E414" s="8">
        <v>0</v>
      </c>
      <c r="F414" s="25">
        <v>3796.36</v>
      </c>
      <c r="G414" s="8" t="s">
        <v>11</v>
      </c>
      <c r="H414" s="8" t="s">
        <v>12</v>
      </c>
      <c r="I414" s="8" t="s">
        <v>23</v>
      </c>
      <c r="J414" s="26">
        <v>1999</v>
      </c>
      <c r="K414" s="26" t="s">
        <v>18</v>
      </c>
      <c r="L414" s="26" t="s">
        <v>11</v>
      </c>
      <c r="M414" s="26" t="s">
        <v>12</v>
      </c>
      <c r="N414" s="26" t="s">
        <v>23</v>
      </c>
      <c r="O414" s="27">
        <f>IF(A414="?","",DATE(J414,MATCH(K414,{"Jan","Feb","Mar","Apr","May","Jun","Jul","Aug","Sep","Oct","Nov","Dec"},0),D414))</f>
        <v>36335</v>
      </c>
      <c r="P414" s="26">
        <f t="shared" si="6"/>
        <v>23</v>
      </c>
    </row>
    <row r="415" spans="1:16" x14ac:dyDescent="0.3">
      <c r="A415" s="8" t="s">
        <v>444</v>
      </c>
      <c r="B415" s="8">
        <v>1981</v>
      </c>
      <c r="C415" s="8" t="s">
        <v>20</v>
      </c>
      <c r="D415" s="8">
        <v>29</v>
      </c>
      <c r="E415" s="8">
        <v>1</v>
      </c>
      <c r="F415" s="25">
        <v>3797.2</v>
      </c>
      <c r="G415" s="8" t="s">
        <v>11</v>
      </c>
      <c r="H415" s="8" t="s">
        <v>12</v>
      </c>
      <c r="I415" s="8" t="s">
        <v>23</v>
      </c>
      <c r="J415" s="26">
        <v>1981</v>
      </c>
      <c r="K415" s="26" t="s">
        <v>20</v>
      </c>
      <c r="L415" s="26" t="s">
        <v>11</v>
      </c>
      <c r="M415" s="26" t="s">
        <v>12</v>
      </c>
      <c r="N415" s="26" t="s">
        <v>23</v>
      </c>
      <c r="O415" s="27">
        <f>IF(A415="?","",DATE(J415,MATCH(K415,{"Jan","Feb","Mar","Apr","May","Jun","Jul","Aug","Sep","Oct","Nov","Dec"},0),D415))</f>
        <v>29858</v>
      </c>
      <c r="P415" s="26">
        <f t="shared" si="6"/>
        <v>41</v>
      </c>
    </row>
    <row r="416" spans="1:16" x14ac:dyDescent="0.3">
      <c r="A416" s="8" t="s">
        <v>445</v>
      </c>
      <c r="B416" s="8">
        <v>1994</v>
      </c>
      <c r="C416" s="8" t="s">
        <v>35</v>
      </c>
      <c r="D416" s="8">
        <v>12</v>
      </c>
      <c r="E416" s="8">
        <v>2</v>
      </c>
      <c r="F416" s="25">
        <v>3847.67</v>
      </c>
      <c r="G416" s="8" t="s">
        <v>12</v>
      </c>
      <c r="H416" s="8" t="s">
        <v>11</v>
      </c>
      <c r="I416" s="8" t="s">
        <v>42</v>
      </c>
      <c r="J416" s="26">
        <v>1994</v>
      </c>
      <c r="K416" s="26" t="s">
        <v>35</v>
      </c>
      <c r="L416" s="26" t="s">
        <v>12</v>
      </c>
      <c r="M416" s="26" t="s">
        <v>11</v>
      </c>
      <c r="N416" s="26" t="s">
        <v>42</v>
      </c>
      <c r="O416" s="27">
        <f>IF(A416="?","",DATE(J416,MATCH(K416,{"Jan","Feb","Mar","Apr","May","Jun","Jul","Aug","Sep","Oct","Nov","Dec"},0),D416))</f>
        <v>34558</v>
      </c>
      <c r="P416" s="26">
        <f t="shared" si="6"/>
        <v>28</v>
      </c>
    </row>
    <row r="417" spans="1:16" x14ac:dyDescent="0.3">
      <c r="A417" s="8" t="s">
        <v>446</v>
      </c>
      <c r="B417" s="8">
        <v>1991</v>
      </c>
      <c r="C417" s="8" t="s">
        <v>35</v>
      </c>
      <c r="D417" s="8">
        <v>19</v>
      </c>
      <c r="E417" s="8">
        <v>0</v>
      </c>
      <c r="F417" s="25">
        <v>3857.76</v>
      </c>
      <c r="G417" s="8" t="s">
        <v>12</v>
      </c>
      <c r="H417" s="8" t="s">
        <v>16</v>
      </c>
      <c r="I417" s="8" t="s">
        <v>168</v>
      </c>
      <c r="J417" s="26">
        <v>1991</v>
      </c>
      <c r="K417" s="26" t="s">
        <v>35</v>
      </c>
      <c r="L417" s="26" t="s">
        <v>12</v>
      </c>
      <c r="M417" s="26" t="s">
        <v>16</v>
      </c>
      <c r="N417" s="26" t="s">
        <v>168</v>
      </c>
      <c r="O417" s="27">
        <f>IF(A417="?","",DATE(J417,MATCH(K417,{"Jan","Feb","Mar","Apr","May","Jun","Jul","Aug","Sep","Oct","Nov","Dec"},0),D417))</f>
        <v>33469</v>
      </c>
      <c r="P417" s="26">
        <f t="shared" si="6"/>
        <v>31</v>
      </c>
    </row>
    <row r="418" spans="1:16" x14ac:dyDescent="0.3">
      <c r="A418" s="8" t="s">
        <v>447</v>
      </c>
      <c r="B418" s="8">
        <v>2001</v>
      </c>
      <c r="C418" s="8" t="s">
        <v>18</v>
      </c>
      <c r="D418" s="8">
        <v>6</v>
      </c>
      <c r="E418" s="8">
        <v>0</v>
      </c>
      <c r="F418" s="25">
        <v>3858.51</v>
      </c>
      <c r="G418" s="8" t="s">
        <v>11</v>
      </c>
      <c r="H418" s="8" t="s">
        <v>12</v>
      </c>
      <c r="I418" s="8" t="s">
        <v>200</v>
      </c>
      <c r="J418" s="26">
        <v>2001</v>
      </c>
      <c r="K418" s="26" t="s">
        <v>18</v>
      </c>
      <c r="L418" s="26" t="s">
        <v>11</v>
      </c>
      <c r="M418" s="26" t="s">
        <v>12</v>
      </c>
      <c r="N418" s="26" t="s">
        <v>200</v>
      </c>
      <c r="O418" s="27">
        <f>IF(A418="?","",DATE(J418,MATCH(K418,{"Jan","Feb","Mar","Apr","May","Jun","Jul","Aug","Sep","Oct","Nov","Dec"},0),D418))</f>
        <v>37048</v>
      </c>
      <c r="P418" s="26">
        <f t="shared" si="6"/>
        <v>22</v>
      </c>
    </row>
    <row r="419" spans="1:16" x14ac:dyDescent="0.3">
      <c r="A419" s="8" t="s">
        <v>448</v>
      </c>
      <c r="B419" s="8">
        <v>2001</v>
      </c>
      <c r="C419" s="8" t="s">
        <v>37</v>
      </c>
      <c r="D419" s="8">
        <v>18</v>
      </c>
      <c r="E419" s="8">
        <v>3</v>
      </c>
      <c r="F419" s="25">
        <v>3861.21</v>
      </c>
      <c r="G419" s="8" t="s">
        <v>11</v>
      </c>
      <c r="H419" s="8" t="s">
        <v>11</v>
      </c>
      <c r="I419" s="8" t="s">
        <v>168</v>
      </c>
      <c r="J419" s="26">
        <v>2001</v>
      </c>
      <c r="K419" s="26" t="s">
        <v>37</v>
      </c>
      <c r="L419" s="26" t="s">
        <v>11</v>
      </c>
      <c r="M419" s="26" t="s">
        <v>11</v>
      </c>
      <c r="N419" s="26" t="s">
        <v>168</v>
      </c>
      <c r="O419" s="27">
        <f>IF(A419="?","",DATE(J419,MATCH(K419,{"Jan","Feb","Mar","Apr","May","Jun","Jul","Aug","Sep","Oct","Nov","Dec"},0),D419))</f>
        <v>37182</v>
      </c>
      <c r="P419" s="26">
        <f t="shared" si="6"/>
        <v>21</v>
      </c>
    </row>
    <row r="420" spans="1:16" x14ac:dyDescent="0.3">
      <c r="A420" s="8" t="s">
        <v>449</v>
      </c>
      <c r="B420" s="8">
        <v>1990</v>
      </c>
      <c r="C420" s="8" t="s">
        <v>18</v>
      </c>
      <c r="D420" s="8">
        <v>24</v>
      </c>
      <c r="E420" s="8">
        <v>0</v>
      </c>
      <c r="F420" s="25">
        <v>3866.86</v>
      </c>
      <c r="G420" s="8" t="s">
        <v>16</v>
      </c>
      <c r="H420" s="8" t="s">
        <v>16</v>
      </c>
      <c r="I420" s="8" t="s">
        <v>23</v>
      </c>
      <c r="J420" s="26">
        <v>1990</v>
      </c>
      <c r="K420" s="26" t="s">
        <v>18</v>
      </c>
      <c r="L420" s="26" t="s">
        <v>16</v>
      </c>
      <c r="M420" s="26" t="s">
        <v>16</v>
      </c>
      <c r="N420" s="26" t="s">
        <v>23</v>
      </c>
      <c r="O420" s="27">
        <f>IF(A420="?","",DATE(J420,MATCH(K420,{"Jan","Feb","Mar","Apr","May","Jun","Jul","Aug","Sep","Oct","Nov","Dec"},0),D420))</f>
        <v>33048</v>
      </c>
      <c r="P420" s="26">
        <f t="shared" si="6"/>
        <v>32</v>
      </c>
    </row>
    <row r="421" spans="1:16" x14ac:dyDescent="0.3">
      <c r="A421" s="8" t="s">
        <v>450</v>
      </c>
      <c r="B421" s="8">
        <v>1991</v>
      </c>
      <c r="C421" s="8" t="s">
        <v>10</v>
      </c>
      <c r="D421" s="8">
        <v>25</v>
      </c>
      <c r="E421" s="8">
        <v>1</v>
      </c>
      <c r="F421" s="25">
        <v>3875.73</v>
      </c>
      <c r="G421" s="8" t="s">
        <v>11</v>
      </c>
      <c r="H421" s="8" t="s">
        <v>12</v>
      </c>
      <c r="I421" s="8" t="s">
        <v>13</v>
      </c>
      <c r="J421" s="26">
        <v>1991</v>
      </c>
      <c r="K421" s="26" t="s">
        <v>10</v>
      </c>
      <c r="L421" s="26" t="s">
        <v>11</v>
      </c>
      <c r="M421" s="26" t="s">
        <v>12</v>
      </c>
      <c r="N421" s="26" t="s">
        <v>13</v>
      </c>
      <c r="O421" s="27">
        <f>IF(A421="?","",DATE(J421,MATCH(K421,{"Jan","Feb","Mar","Apr","May","Jun","Jul","Aug","Sep","Oct","Nov","Dec"},0),D421))</f>
        <v>33444</v>
      </c>
      <c r="P421" s="26">
        <f t="shared" si="6"/>
        <v>31</v>
      </c>
    </row>
    <row r="422" spans="1:16" x14ac:dyDescent="0.3">
      <c r="A422" s="8" t="s">
        <v>451</v>
      </c>
      <c r="B422" s="8">
        <v>1996</v>
      </c>
      <c r="C422" s="8" t="s">
        <v>37</v>
      </c>
      <c r="D422" s="8">
        <v>23</v>
      </c>
      <c r="E422" s="8">
        <v>2</v>
      </c>
      <c r="F422" s="25">
        <v>3877.3</v>
      </c>
      <c r="G422" s="8" t="s">
        <v>16</v>
      </c>
      <c r="H422" s="8" t="s">
        <v>12</v>
      </c>
      <c r="I422" s="8" t="s">
        <v>23</v>
      </c>
      <c r="J422" s="26">
        <v>1996</v>
      </c>
      <c r="K422" s="26" t="s">
        <v>37</v>
      </c>
      <c r="L422" s="26" t="s">
        <v>16</v>
      </c>
      <c r="M422" s="26" t="s">
        <v>12</v>
      </c>
      <c r="N422" s="26" t="s">
        <v>23</v>
      </c>
      <c r="O422" s="27">
        <f>IF(A422="?","",DATE(J422,MATCH(K422,{"Jan","Feb","Mar","Apr","May","Jun","Jul","Aug","Sep","Oct","Nov","Dec"},0),D422))</f>
        <v>35361</v>
      </c>
      <c r="P422" s="26">
        <f t="shared" si="6"/>
        <v>26</v>
      </c>
    </row>
    <row r="423" spans="1:16" x14ac:dyDescent="0.3">
      <c r="A423" s="8" t="s">
        <v>452</v>
      </c>
      <c r="B423" s="8">
        <v>2004</v>
      </c>
      <c r="C423" s="8" t="s">
        <v>10</v>
      </c>
      <c r="D423" s="8">
        <v>13</v>
      </c>
      <c r="E423" s="8">
        <v>0</v>
      </c>
      <c r="F423" s="25">
        <v>3889.2</v>
      </c>
      <c r="G423" s="8" t="s">
        <v>11</v>
      </c>
      <c r="H423" s="8" t="s">
        <v>11</v>
      </c>
      <c r="I423" s="8" t="s">
        <v>23</v>
      </c>
      <c r="J423" s="26">
        <v>2004</v>
      </c>
      <c r="K423" s="26" t="s">
        <v>10</v>
      </c>
      <c r="L423" s="26" t="s">
        <v>11</v>
      </c>
      <c r="M423" s="26" t="s">
        <v>11</v>
      </c>
      <c r="N423" s="26" t="s">
        <v>23</v>
      </c>
      <c r="O423" s="27">
        <f>IF(A423="?","",DATE(J423,MATCH(K423,{"Jan","Feb","Mar","Apr","May","Jun","Jul","Aug","Sep","Oct","Nov","Dec"},0),D423))</f>
        <v>38181</v>
      </c>
      <c r="P423" s="26">
        <f t="shared" si="6"/>
        <v>18</v>
      </c>
    </row>
    <row r="424" spans="1:16" x14ac:dyDescent="0.3">
      <c r="A424" s="8" t="s">
        <v>453</v>
      </c>
      <c r="B424" s="8">
        <v>1993</v>
      </c>
      <c r="C424" s="8" t="s">
        <v>20</v>
      </c>
      <c r="D424" s="8">
        <v>14</v>
      </c>
      <c r="E424" s="8">
        <v>0</v>
      </c>
      <c r="F424" s="25">
        <v>3898.35</v>
      </c>
      <c r="G424" s="8" t="s">
        <v>11</v>
      </c>
      <c r="H424" s="8" t="s">
        <v>11</v>
      </c>
      <c r="I424" s="8" t="s">
        <v>23</v>
      </c>
      <c r="J424" s="26">
        <v>1993</v>
      </c>
      <c r="K424" s="26" t="s">
        <v>20</v>
      </c>
      <c r="L424" s="26" t="s">
        <v>11</v>
      </c>
      <c r="M424" s="26" t="s">
        <v>11</v>
      </c>
      <c r="N424" s="26" t="s">
        <v>23</v>
      </c>
      <c r="O424" s="27">
        <f>IF(A424="?","",DATE(J424,MATCH(K424,{"Jan","Feb","Mar","Apr","May","Jun","Jul","Aug","Sep","Oct","Nov","Dec"},0),D424))</f>
        <v>34226</v>
      </c>
      <c r="P424" s="26">
        <f t="shared" si="6"/>
        <v>29</v>
      </c>
    </row>
    <row r="425" spans="1:16" x14ac:dyDescent="0.3">
      <c r="A425" s="8" t="s">
        <v>454</v>
      </c>
      <c r="B425" s="8">
        <v>1981</v>
      </c>
      <c r="C425" s="8" t="s">
        <v>35</v>
      </c>
      <c r="D425" s="8">
        <v>27</v>
      </c>
      <c r="E425" s="8">
        <v>1</v>
      </c>
      <c r="F425" s="25">
        <v>3902.07</v>
      </c>
      <c r="G425" s="8" t="s">
        <v>11</v>
      </c>
      <c r="H425" s="8" t="s">
        <v>11</v>
      </c>
      <c r="I425" s="8" t="s">
        <v>13</v>
      </c>
      <c r="J425" s="26">
        <v>1981</v>
      </c>
      <c r="K425" s="26" t="s">
        <v>35</v>
      </c>
      <c r="L425" s="26" t="s">
        <v>11</v>
      </c>
      <c r="M425" s="26" t="s">
        <v>11</v>
      </c>
      <c r="N425" s="26" t="s">
        <v>13</v>
      </c>
      <c r="O425" s="27">
        <f>IF(A425="?","",DATE(J425,MATCH(K425,{"Jan","Feb","Mar","Apr","May","Jun","Jul","Aug","Sep","Oct","Nov","Dec"},0),D425))</f>
        <v>29825</v>
      </c>
      <c r="P425" s="26">
        <f t="shared" si="6"/>
        <v>41</v>
      </c>
    </row>
    <row r="426" spans="1:16" x14ac:dyDescent="0.3">
      <c r="A426" s="8" t="s">
        <v>455</v>
      </c>
      <c r="B426" s="8">
        <v>1997</v>
      </c>
      <c r="C426" s="8" t="s">
        <v>15</v>
      </c>
      <c r="D426" s="8">
        <v>24</v>
      </c>
      <c r="E426" s="8">
        <v>3</v>
      </c>
      <c r="F426" s="25">
        <v>3906.13</v>
      </c>
      <c r="G426" s="8" t="s">
        <v>12</v>
      </c>
      <c r="H426" s="8" t="s">
        <v>12</v>
      </c>
      <c r="I426" s="8" t="s">
        <v>42</v>
      </c>
      <c r="J426" s="26">
        <v>1997</v>
      </c>
      <c r="K426" s="26" t="s">
        <v>15</v>
      </c>
      <c r="L426" s="26" t="s">
        <v>12</v>
      </c>
      <c r="M426" s="26" t="s">
        <v>12</v>
      </c>
      <c r="N426" s="26" t="s">
        <v>42</v>
      </c>
      <c r="O426" s="27">
        <f>IF(A426="?","",DATE(J426,MATCH(K426,{"Jan","Feb","Mar","Apr","May","Jun","Jul","Aug","Sep","Oct","Nov","Dec"},0),D426))</f>
        <v>35758</v>
      </c>
      <c r="P426" s="26">
        <f t="shared" si="6"/>
        <v>25</v>
      </c>
    </row>
    <row r="427" spans="1:16" x14ac:dyDescent="0.3">
      <c r="A427" s="8" t="s">
        <v>456</v>
      </c>
      <c r="B427" s="8">
        <v>1985</v>
      </c>
      <c r="C427" s="8" t="s">
        <v>10</v>
      </c>
      <c r="D427" s="8">
        <v>5</v>
      </c>
      <c r="E427" s="8">
        <v>3</v>
      </c>
      <c r="F427" s="25">
        <v>3910.44</v>
      </c>
      <c r="G427" s="8" t="s">
        <v>11</v>
      </c>
      <c r="H427" s="8" t="s">
        <v>11</v>
      </c>
      <c r="I427" s="8" t="s">
        <v>13</v>
      </c>
      <c r="J427" s="26">
        <v>1985</v>
      </c>
      <c r="K427" s="26" t="s">
        <v>10</v>
      </c>
      <c r="L427" s="26" t="s">
        <v>11</v>
      </c>
      <c r="M427" s="26" t="s">
        <v>11</v>
      </c>
      <c r="N427" s="26" t="s">
        <v>13</v>
      </c>
      <c r="O427" s="27">
        <f>IF(A427="?","",DATE(J427,MATCH(K427,{"Jan","Feb","Mar","Apr","May","Jun","Jul","Aug","Sep","Oct","Nov","Dec"},0),D427))</f>
        <v>31233</v>
      </c>
      <c r="P427" s="26">
        <f t="shared" si="6"/>
        <v>37</v>
      </c>
    </row>
    <row r="428" spans="1:16" x14ac:dyDescent="0.3">
      <c r="A428" s="8" t="s">
        <v>457</v>
      </c>
      <c r="B428" s="8">
        <v>2000</v>
      </c>
      <c r="C428" s="8" t="s">
        <v>10</v>
      </c>
      <c r="D428" s="8">
        <v>10</v>
      </c>
      <c r="E428" s="8">
        <v>2</v>
      </c>
      <c r="F428" s="25">
        <v>3925.76</v>
      </c>
      <c r="G428" s="8" t="s">
        <v>11</v>
      </c>
      <c r="H428" s="8" t="s">
        <v>11</v>
      </c>
      <c r="I428" s="8" t="s">
        <v>247</v>
      </c>
      <c r="J428" s="26">
        <v>2000</v>
      </c>
      <c r="K428" s="26" t="s">
        <v>10</v>
      </c>
      <c r="L428" s="26" t="s">
        <v>11</v>
      </c>
      <c r="M428" s="26" t="s">
        <v>11</v>
      </c>
      <c r="N428" s="26" t="s">
        <v>247</v>
      </c>
      <c r="O428" s="27">
        <f>IF(A428="?","",DATE(J428,MATCH(K428,{"Jan","Feb","Mar","Apr","May","Jun","Jul","Aug","Sep","Oct","Nov","Dec"},0),D428))</f>
        <v>36717</v>
      </c>
      <c r="P428" s="26">
        <f t="shared" si="6"/>
        <v>22</v>
      </c>
    </row>
    <row r="429" spans="1:16" x14ac:dyDescent="0.3">
      <c r="A429" s="8" t="s">
        <v>458</v>
      </c>
      <c r="B429" s="8">
        <v>2002</v>
      </c>
      <c r="C429" s="8" t="s">
        <v>18</v>
      </c>
      <c r="D429" s="8">
        <v>15</v>
      </c>
      <c r="E429" s="8">
        <v>0</v>
      </c>
      <c r="F429" s="25">
        <v>3931.51</v>
      </c>
      <c r="G429" s="8" t="s">
        <v>11</v>
      </c>
      <c r="H429" s="8" t="s">
        <v>12</v>
      </c>
      <c r="I429" s="8" t="s">
        <v>42</v>
      </c>
      <c r="J429" s="26">
        <v>2002</v>
      </c>
      <c r="K429" s="26" t="s">
        <v>18</v>
      </c>
      <c r="L429" s="26" t="s">
        <v>11</v>
      </c>
      <c r="M429" s="26" t="s">
        <v>12</v>
      </c>
      <c r="N429" s="26" t="s">
        <v>42</v>
      </c>
      <c r="O429" s="27">
        <f>IF(A429="?","",DATE(J429,MATCH(K429,{"Jan","Feb","Mar","Apr","May","Jun","Jul","Aug","Sep","Oct","Nov","Dec"},0),D429))</f>
        <v>37422</v>
      </c>
      <c r="P429" s="26">
        <f t="shared" si="6"/>
        <v>20</v>
      </c>
    </row>
    <row r="430" spans="1:16" x14ac:dyDescent="0.3">
      <c r="A430" s="8" t="s">
        <v>459</v>
      </c>
      <c r="B430" s="8">
        <v>1988</v>
      </c>
      <c r="C430" s="8" t="s">
        <v>37</v>
      </c>
      <c r="D430" s="8">
        <v>24</v>
      </c>
      <c r="E430" s="8">
        <v>0</v>
      </c>
      <c r="F430" s="25">
        <v>3935.18</v>
      </c>
      <c r="G430" s="8" t="s">
        <v>12</v>
      </c>
      <c r="H430" s="8" t="s">
        <v>16</v>
      </c>
      <c r="I430" s="8" t="s">
        <v>13</v>
      </c>
      <c r="J430" s="26">
        <v>1988</v>
      </c>
      <c r="K430" s="26" t="s">
        <v>37</v>
      </c>
      <c r="L430" s="26" t="s">
        <v>12</v>
      </c>
      <c r="M430" s="26" t="s">
        <v>16</v>
      </c>
      <c r="N430" s="26" t="s">
        <v>13</v>
      </c>
      <c r="O430" s="27">
        <f>IF(A430="?","",DATE(J430,MATCH(K430,{"Jan","Feb","Mar","Apr","May","Jun","Jul","Aug","Sep","Oct","Nov","Dec"},0),D430))</f>
        <v>32440</v>
      </c>
      <c r="P430" s="26">
        <f t="shared" si="6"/>
        <v>34</v>
      </c>
    </row>
    <row r="431" spans="1:16" x14ac:dyDescent="0.3">
      <c r="A431" s="8" t="s">
        <v>460</v>
      </c>
      <c r="B431" s="8">
        <v>1993</v>
      </c>
      <c r="C431" s="8" t="s">
        <v>20</v>
      </c>
      <c r="D431" s="8">
        <v>29</v>
      </c>
      <c r="E431" s="8">
        <v>0</v>
      </c>
      <c r="F431" s="25">
        <v>3943.6</v>
      </c>
      <c r="G431" s="8" t="s">
        <v>11</v>
      </c>
      <c r="H431" s="8" t="s">
        <v>12</v>
      </c>
      <c r="I431" s="8" t="s">
        <v>247</v>
      </c>
      <c r="J431" s="26">
        <v>1993</v>
      </c>
      <c r="K431" s="26" t="s">
        <v>20</v>
      </c>
      <c r="L431" s="26" t="s">
        <v>11</v>
      </c>
      <c r="M431" s="26" t="s">
        <v>12</v>
      </c>
      <c r="N431" s="26" t="s">
        <v>247</v>
      </c>
      <c r="O431" s="27">
        <f>IF(A431="?","",DATE(J431,MATCH(K431,{"Jan","Feb","Mar","Apr","May","Jun","Jul","Aug","Sep","Oct","Nov","Dec"},0),D431))</f>
        <v>34241</v>
      </c>
      <c r="P431" s="26">
        <f t="shared" si="6"/>
        <v>29</v>
      </c>
    </row>
    <row r="432" spans="1:16" x14ac:dyDescent="0.3">
      <c r="A432" s="8" t="s">
        <v>461</v>
      </c>
      <c r="B432" s="8">
        <v>1993</v>
      </c>
      <c r="C432" s="8" t="s">
        <v>15</v>
      </c>
      <c r="D432" s="8">
        <v>11</v>
      </c>
      <c r="E432" s="8">
        <v>1</v>
      </c>
      <c r="F432" s="25">
        <v>3947.41</v>
      </c>
      <c r="G432" s="8" t="s">
        <v>11</v>
      </c>
      <c r="H432" s="8" t="s">
        <v>11</v>
      </c>
      <c r="I432" s="8" t="s">
        <v>13</v>
      </c>
      <c r="J432" s="26">
        <v>1993</v>
      </c>
      <c r="K432" s="26" t="s">
        <v>15</v>
      </c>
      <c r="L432" s="26" t="s">
        <v>11</v>
      </c>
      <c r="M432" s="26" t="s">
        <v>11</v>
      </c>
      <c r="N432" s="26" t="s">
        <v>13</v>
      </c>
      <c r="O432" s="27">
        <f>IF(A432="?","",DATE(J432,MATCH(K432,{"Jan","Feb","Mar","Apr","May","Jun","Jul","Aug","Sep","Oct","Nov","Dec"},0),D432))</f>
        <v>34284</v>
      </c>
      <c r="P432" s="26">
        <f t="shared" si="6"/>
        <v>29</v>
      </c>
    </row>
    <row r="433" spans="1:16" x14ac:dyDescent="0.3">
      <c r="A433" s="8" t="s">
        <v>462</v>
      </c>
      <c r="B433" s="8">
        <v>1999</v>
      </c>
      <c r="C433" s="8" t="s">
        <v>10</v>
      </c>
      <c r="D433" s="8">
        <v>10</v>
      </c>
      <c r="E433" s="8">
        <v>0</v>
      </c>
      <c r="F433" s="25">
        <v>3955.98</v>
      </c>
      <c r="G433" s="8" t="s">
        <v>11</v>
      </c>
      <c r="H433" s="8" t="s">
        <v>12</v>
      </c>
      <c r="I433" s="8" t="s">
        <v>300</v>
      </c>
      <c r="J433" s="26">
        <v>1999</v>
      </c>
      <c r="K433" s="26" t="s">
        <v>10</v>
      </c>
      <c r="L433" s="26" t="s">
        <v>11</v>
      </c>
      <c r="M433" s="26" t="s">
        <v>12</v>
      </c>
      <c r="N433" s="26" t="s">
        <v>300</v>
      </c>
      <c r="O433" s="27">
        <f>IF(A433="?","",DATE(J433,MATCH(K433,{"Jan","Feb","Mar","Apr","May","Jun","Jul","Aug","Sep","Oct","Nov","Dec"},0),D433))</f>
        <v>36351</v>
      </c>
      <c r="P433" s="26">
        <f t="shared" si="6"/>
        <v>23</v>
      </c>
    </row>
    <row r="434" spans="1:16" x14ac:dyDescent="0.3">
      <c r="A434" s="8" t="s">
        <v>463</v>
      </c>
      <c r="B434" s="8">
        <v>1995</v>
      </c>
      <c r="C434" s="8" t="s">
        <v>10</v>
      </c>
      <c r="D434" s="8">
        <v>11</v>
      </c>
      <c r="E434" s="8">
        <v>1</v>
      </c>
      <c r="F434" s="25">
        <v>3956.07</v>
      </c>
      <c r="G434" s="8" t="s">
        <v>11</v>
      </c>
      <c r="H434" s="8" t="s">
        <v>11</v>
      </c>
      <c r="I434" s="8" t="s">
        <v>23</v>
      </c>
      <c r="J434" s="26">
        <v>1995</v>
      </c>
      <c r="K434" s="26" t="s">
        <v>10</v>
      </c>
      <c r="L434" s="26" t="s">
        <v>11</v>
      </c>
      <c r="M434" s="26" t="s">
        <v>11</v>
      </c>
      <c r="N434" s="26" t="s">
        <v>23</v>
      </c>
      <c r="O434" s="27">
        <f>IF(A434="?","",DATE(J434,MATCH(K434,{"Jan","Feb","Mar","Apr","May","Jun","Jul","Aug","Sep","Oct","Nov","Dec"},0),D434))</f>
        <v>34891</v>
      </c>
      <c r="P434" s="26">
        <f t="shared" si="6"/>
        <v>27</v>
      </c>
    </row>
    <row r="435" spans="1:16" x14ac:dyDescent="0.3">
      <c r="A435" s="8" t="s">
        <v>464</v>
      </c>
      <c r="B435" s="8">
        <v>1990</v>
      </c>
      <c r="C435" s="8" t="s">
        <v>10</v>
      </c>
      <c r="D435" s="8">
        <v>29</v>
      </c>
      <c r="E435" s="8">
        <v>0</v>
      </c>
      <c r="F435" s="25">
        <v>3972.92</v>
      </c>
      <c r="G435" s="8" t="s">
        <v>11</v>
      </c>
      <c r="H435" s="8" t="s">
        <v>12</v>
      </c>
      <c r="I435" s="8" t="s">
        <v>13</v>
      </c>
      <c r="J435" s="26">
        <v>1990</v>
      </c>
      <c r="K435" s="26" t="s">
        <v>10</v>
      </c>
      <c r="L435" s="26" t="s">
        <v>11</v>
      </c>
      <c r="M435" s="26" t="s">
        <v>12</v>
      </c>
      <c r="N435" s="26" t="s">
        <v>13</v>
      </c>
      <c r="O435" s="27">
        <f>IF(A435="?","",DATE(J435,MATCH(K435,{"Jan","Feb","Mar","Apr","May","Jun","Jul","Aug","Sep","Oct","Nov","Dec"},0),D435))</f>
        <v>33083</v>
      </c>
      <c r="P435" s="26">
        <f t="shared" si="6"/>
        <v>32</v>
      </c>
    </row>
    <row r="436" spans="1:16" x14ac:dyDescent="0.3">
      <c r="A436" s="8" t="s">
        <v>465</v>
      </c>
      <c r="B436" s="8">
        <v>1996</v>
      </c>
      <c r="C436" s="8" t="s">
        <v>35</v>
      </c>
      <c r="D436" s="8">
        <v>17</v>
      </c>
      <c r="E436" s="8">
        <v>2</v>
      </c>
      <c r="F436" s="25">
        <v>3981.98</v>
      </c>
      <c r="G436" s="8" t="s">
        <v>11</v>
      </c>
      <c r="H436" s="8" t="s">
        <v>11</v>
      </c>
      <c r="I436" s="8" t="s">
        <v>13</v>
      </c>
      <c r="J436" s="26">
        <v>1996</v>
      </c>
      <c r="K436" s="26" t="s">
        <v>35</v>
      </c>
      <c r="L436" s="26" t="s">
        <v>11</v>
      </c>
      <c r="M436" s="26" t="s">
        <v>11</v>
      </c>
      <c r="N436" s="26" t="s">
        <v>13</v>
      </c>
      <c r="O436" s="27">
        <f>IF(A436="?","",DATE(J436,MATCH(K436,{"Jan","Feb","Mar","Apr","May","Jun","Jul","Aug","Sep","Oct","Nov","Dec"},0),D436))</f>
        <v>35294</v>
      </c>
      <c r="P436" s="26">
        <f t="shared" si="6"/>
        <v>26</v>
      </c>
    </row>
    <row r="437" spans="1:16" x14ac:dyDescent="0.3">
      <c r="A437" s="8" t="s">
        <v>466</v>
      </c>
      <c r="B437" s="8">
        <v>1996</v>
      </c>
      <c r="C437" s="8" t="s">
        <v>20</v>
      </c>
      <c r="D437" s="8">
        <v>8</v>
      </c>
      <c r="E437" s="8">
        <v>2</v>
      </c>
      <c r="F437" s="25">
        <v>3987.93</v>
      </c>
      <c r="G437" s="8" t="s">
        <v>11</v>
      </c>
      <c r="H437" s="8" t="s">
        <v>11</v>
      </c>
      <c r="I437" s="8" t="s">
        <v>42</v>
      </c>
      <c r="J437" s="26">
        <v>1996</v>
      </c>
      <c r="K437" s="26" t="s">
        <v>20</v>
      </c>
      <c r="L437" s="26" t="s">
        <v>11</v>
      </c>
      <c r="M437" s="26" t="s">
        <v>11</v>
      </c>
      <c r="N437" s="26" t="s">
        <v>42</v>
      </c>
      <c r="O437" s="27">
        <f>IF(A437="?","",DATE(J437,MATCH(K437,{"Jan","Feb","Mar","Apr","May","Jun","Jul","Aug","Sep","Oct","Nov","Dec"},0),D437))</f>
        <v>35316</v>
      </c>
      <c r="P437" s="26">
        <f t="shared" si="6"/>
        <v>26</v>
      </c>
    </row>
    <row r="438" spans="1:16" x14ac:dyDescent="0.3">
      <c r="A438" s="8" t="s">
        <v>467</v>
      </c>
      <c r="B438" s="8">
        <v>1990</v>
      </c>
      <c r="C438" s="8" t="s">
        <v>15</v>
      </c>
      <c r="D438" s="8">
        <v>22</v>
      </c>
      <c r="E438" s="8">
        <v>0</v>
      </c>
      <c r="F438" s="25">
        <v>3989.84</v>
      </c>
      <c r="G438" s="8" t="s">
        <v>11</v>
      </c>
      <c r="H438" s="8" t="s">
        <v>11</v>
      </c>
      <c r="I438" s="8" t="s">
        <v>42</v>
      </c>
      <c r="J438" s="26">
        <v>1990</v>
      </c>
      <c r="K438" s="26" t="s">
        <v>15</v>
      </c>
      <c r="L438" s="26" t="s">
        <v>11</v>
      </c>
      <c r="M438" s="26" t="s">
        <v>11</v>
      </c>
      <c r="N438" s="26" t="s">
        <v>42</v>
      </c>
      <c r="O438" s="27">
        <f>IF(A438="?","",DATE(J438,MATCH(K438,{"Jan","Feb","Mar","Apr","May","Jun","Jul","Aug","Sep","Oct","Nov","Dec"},0),D438))</f>
        <v>33199</v>
      </c>
      <c r="P438" s="26">
        <f t="shared" si="6"/>
        <v>32</v>
      </c>
    </row>
    <row r="439" spans="1:16" x14ac:dyDescent="0.3">
      <c r="A439" s="8" t="s">
        <v>468</v>
      </c>
      <c r="B439" s="8">
        <v>1990</v>
      </c>
      <c r="C439" s="8" t="s">
        <v>15</v>
      </c>
      <c r="D439" s="8">
        <v>1</v>
      </c>
      <c r="E439" s="8">
        <v>0</v>
      </c>
      <c r="F439" s="25">
        <v>3994.18</v>
      </c>
      <c r="G439" s="8" t="s">
        <v>11</v>
      </c>
      <c r="H439" s="8" t="s">
        <v>11</v>
      </c>
      <c r="I439" s="8" t="s">
        <v>13</v>
      </c>
      <c r="J439" s="26">
        <v>1990</v>
      </c>
      <c r="K439" s="26" t="s">
        <v>15</v>
      </c>
      <c r="L439" s="26" t="s">
        <v>11</v>
      </c>
      <c r="M439" s="26" t="s">
        <v>11</v>
      </c>
      <c r="N439" s="26" t="s">
        <v>13</v>
      </c>
      <c r="O439" s="27">
        <f>IF(A439="?","",DATE(J439,MATCH(K439,{"Jan","Feb","Mar","Apr","May","Jun","Jul","Aug","Sep","Oct","Nov","Dec"},0),D439))</f>
        <v>33178</v>
      </c>
      <c r="P439" s="26">
        <f t="shared" si="6"/>
        <v>32</v>
      </c>
    </row>
    <row r="440" spans="1:16" x14ac:dyDescent="0.3">
      <c r="A440" s="8" t="s">
        <v>469</v>
      </c>
      <c r="B440" s="8">
        <v>1989</v>
      </c>
      <c r="C440" s="8" t="s">
        <v>10</v>
      </c>
      <c r="D440" s="8">
        <v>10</v>
      </c>
      <c r="E440" s="8">
        <v>3</v>
      </c>
      <c r="F440" s="25">
        <v>4002.36</v>
      </c>
      <c r="G440" s="8" t="s">
        <v>11</v>
      </c>
      <c r="H440" s="8" t="s">
        <v>16</v>
      </c>
      <c r="I440" s="8" t="s">
        <v>13</v>
      </c>
      <c r="J440" s="26">
        <v>1989</v>
      </c>
      <c r="K440" s="26" t="s">
        <v>10</v>
      </c>
      <c r="L440" s="26" t="s">
        <v>11</v>
      </c>
      <c r="M440" s="26" t="s">
        <v>16</v>
      </c>
      <c r="N440" s="26" t="s">
        <v>13</v>
      </c>
      <c r="O440" s="27">
        <f>IF(A440="?","",DATE(J440,MATCH(K440,{"Jan","Feb","Mar","Apr","May","Jun","Jul","Aug","Sep","Oct","Nov","Dec"},0),D440))</f>
        <v>32699</v>
      </c>
      <c r="P440" s="26">
        <f t="shared" si="6"/>
        <v>33</v>
      </c>
    </row>
    <row r="441" spans="1:16" x14ac:dyDescent="0.3">
      <c r="A441" s="8" t="s">
        <v>470</v>
      </c>
      <c r="B441" s="8">
        <v>2000</v>
      </c>
      <c r="C441" s="8" t="s">
        <v>20</v>
      </c>
      <c r="D441" s="8">
        <v>13</v>
      </c>
      <c r="E441" s="8">
        <v>3</v>
      </c>
      <c r="F441" s="25">
        <v>4005.42</v>
      </c>
      <c r="G441" s="8" t="s">
        <v>11</v>
      </c>
      <c r="H441" s="8" t="s">
        <v>16</v>
      </c>
      <c r="I441" s="8" t="s">
        <v>164</v>
      </c>
      <c r="J441" s="26">
        <v>2000</v>
      </c>
      <c r="K441" s="26" t="s">
        <v>20</v>
      </c>
      <c r="L441" s="26" t="s">
        <v>11</v>
      </c>
      <c r="M441" s="26" t="s">
        <v>16</v>
      </c>
      <c r="N441" s="26" t="s">
        <v>164</v>
      </c>
      <c r="O441" s="27">
        <f>IF(A441="?","",DATE(J441,MATCH(K441,{"Jan","Feb","Mar","Apr","May","Jun","Jul","Aug","Sep","Oct","Nov","Dec"},0),D441))</f>
        <v>36782</v>
      </c>
      <c r="P441" s="26">
        <f t="shared" si="6"/>
        <v>22</v>
      </c>
    </row>
    <row r="442" spans="1:16" x14ac:dyDescent="0.3">
      <c r="A442" s="8" t="s">
        <v>471</v>
      </c>
      <c r="B442" s="8">
        <v>1992</v>
      </c>
      <c r="C442" s="8" t="s">
        <v>37</v>
      </c>
      <c r="D442" s="8">
        <v>11</v>
      </c>
      <c r="E442" s="8">
        <v>1</v>
      </c>
      <c r="F442" s="25">
        <v>4032.24</v>
      </c>
      <c r="G442" s="8" t="s">
        <v>12</v>
      </c>
      <c r="H442" s="8" t="s">
        <v>12</v>
      </c>
      <c r="I442" s="8" t="s">
        <v>23</v>
      </c>
      <c r="J442" s="26">
        <v>1992</v>
      </c>
      <c r="K442" s="26" t="s">
        <v>37</v>
      </c>
      <c r="L442" s="26" t="s">
        <v>12</v>
      </c>
      <c r="M442" s="26" t="s">
        <v>12</v>
      </c>
      <c r="N442" s="26" t="s">
        <v>23</v>
      </c>
      <c r="O442" s="27">
        <f>IF(A442="?","",DATE(J442,MATCH(K442,{"Jan","Feb","Mar","Apr","May","Jun","Jul","Aug","Sep","Oct","Nov","Dec"},0),D442))</f>
        <v>33888</v>
      </c>
      <c r="P442" s="26">
        <f t="shared" si="6"/>
        <v>30</v>
      </c>
    </row>
    <row r="443" spans="1:16" x14ac:dyDescent="0.3">
      <c r="A443" s="8" t="s">
        <v>472</v>
      </c>
      <c r="B443" s="8">
        <v>1984</v>
      </c>
      <c r="C443" s="8" t="s">
        <v>10</v>
      </c>
      <c r="D443" s="8">
        <v>7</v>
      </c>
      <c r="E443" s="8">
        <v>3</v>
      </c>
      <c r="F443" s="25">
        <v>4038.41</v>
      </c>
      <c r="G443" s="8" t="s">
        <v>11</v>
      </c>
      <c r="H443" s="8" t="s">
        <v>16</v>
      </c>
      <c r="I443" s="8" t="s">
        <v>13</v>
      </c>
      <c r="J443" s="26">
        <v>1984</v>
      </c>
      <c r="K443" s="26" t="s">
        <v>10</v>
      </c>
      <c r="L443" s="26" t="s">
        <v>11</v>
      </c>
      <c r="M443" s="26" t="s">
        <v>16</v>
      </c>
      <c r="N443" s="26" t="s">
        <v>13</v>
      </c>
      <c r="O443" s="27">
        <f>IF(A443="?","",DATE(J443,MATCH(K443,{"Jan","Feb","Mar","Apr","May","Jun","Jul","Aug","Sep","Oct","Nov","Dec"},0),D443))</f>
        <v>30870</v>
      </c>
      <c r="P443" s="26">
        <f t="shared" si="6"/>
        <v>38</v>
      </c>
    </row>
    <row r="444" spans="1:16" x14ac:dyDescent="0.3">
      <c r="A444" s="8" t="s">
        <v>473</v>
      </c>
      <c r="B444" s="8">
        <v>1983</v>
      </c>
      <c r="C444" s="8" t="s">
        <v>15</v>
      </c>
      <c r="D444" s="8">
        <v>10</v>
      </c>
      <c r="E444" s="8">
        <v>3</v>
      </c>
      <c r="F444" s="25">
        <v>4039.9</v>
      </c>
      <c r="G444" s="8" t="s">
        <v>11</v>
      </c>
      <c r="H444" s="8" t="s">
        <v>16</v>
      </c>
      <c r="I444" s="8" t="s">
        <v>13</v>
      </c>
      <c r="J444" s="26">
        <v>1983</v>
      </c>
      <c r="K444" s="26" t="s">
        <v>15</v>
      </c>
      <c r="L444" s="26" t="s">
        <v>11</v>
      </c>
      <c r="M444" s="26" t="s">
        <v>16</v>
      </c>
      <c r="N444" s="26" t="s">
        <v>13</v>
      </c>
      <c r="O444" s="27">
        <f>IF(A444="?","",DATE(J444,MATCH(K444,{"Jan","Feb","Mar","Apr","May","Jun","Jul","Aug","Sep","Oct","Nov","Dec"},0),D444))</f>
        <v>30630</v>
      </c>
      <c r="P444" s="26">
        <f t="shared" si="6"/>
        <v>39</v>
      </c>
    </row>
    <row r="445" spans="1:16" x14ac:dyDescent="0.3">
      <c r="A445" s="8" t="s">
        <v>474</v>
      </c>
      <c r="B445" s="8">
        <v>1993</v>
      </c>
      <c r="C445" s="8" t="s">
        <v>30</v>
      </c>
      <c r="D445" s="8">
        <v>26</v>
      </c>
      <c r="E445" s="8">
        <v>1</v>
      </c>
      <c r="F445" s="25">
        <v>4040.56</v>
      </c>
      <c r="G445" s="8" t="s">
        <v>12</v>
      </c>
      <c r="H445" s="8" t="s">
        <v>12</v>
      </c>
      <c r="I445" s="8" t="s">
        <v>164</v>
      </c>
      <c r="J445" s="26">
        <v>1993</v>
      </c>
      <c r="K445" s="26" t="s">
        <v>30</v>
      </c>
      <c r="L445" s="26" t="s">
        <v>12</v>
      </c>
      <c r="M445" s="26" t="s">
        <v>12</v>
      </c>
      <c r="N445" s="26" t="s">
        <v>164</v>
      </c>
      <c r="O445" s="27">
        <f>IF(A445="?","",DATE(J445,MATCH(K445,{"Jan","Feb","Mar","Apr","May","Jun","Jul","Aug","Sep","Oct","Nov","Dec"},0),D445))</f>
        <v>34329</v>
      </c>
      <c r="P445" s="26">
        <f t="shared" si="6"/>
        <v>29</v>
      </c>
    </row>
    <row r="446" spans="1:16" x14ac:dyDescent="0.3">
      <c r="A446" s="8" t="s">
        <v>475</v>
      </c>
      <c r="B446" s="8">
        <v>1988</v>
      </c>
      <c r="C446" s="8" t="s">
        <v>15</v>
      </c>
      <c r="D446" s="8">
        <v>30</v>
      </c>
      <c r="E446" s="8">
        <v>3</v>
      </c>
      <c r="F446" s="25">
        <v>4047.94</v>
      </c>
      <c r="G446" s="8" t="s">
        <v>11</v>
      </c>
      <c r="H446" s="8" t="s">
        <v>16</v>
      </c>
      <c r="I446" s="8" t="s">
        <v>13</v>
      </c>
      <c r="J446" s="26">
        <v>1988</v>
      </c>
      <c r="K446" s="26" t="s">
        <v>15</v>
      </c>
      <c r="L446" s="26" t="s">
        <v>11</v>
      </c>
      <c r="M446" s="26" t="s">
        <v>16</v>
      </c>
      <c r="N446" s="26" t="s">
        <v>13</v>
      </c>
      <c r="O446" s="27">
        <f>IF(A446="?","",DATE(J446,MATCH(K446,{"Jan","Feb","Mar","Apr","May","Jun","Jul","Aug","Sep","Oct","Nov","Dec"},0),D446))</f>
        <v>32477</v>
      </c>
      <c r="P446" s="26">
        <f t="shared" si="6"/>
        <v>34</v>
      </c>
    </row>
    <row r="447" spans="1:16" x14ac:dyDescent="0.3">
      <c r="A447" s="8" t="s">
        <v>476</v>
      </c>
      <c r="B447" s="8">
        <v>1993</v>
      </c>
      <c r="C447" s="8" t="s">
        <v>35</v>
      </c>
      <c r="D447" s="8">
        <v>13</v>
      </c>
      <c r="E447" s="8">
        <v>2</v>
      </c>
      <c r="F447" s="25">
        <v>4058.12</v>
      </c>
      <c r="G447" s="8" t="s">
        <v>11</v>
      </c>
      <c r="H447" s="8" t="s">
        <v>16</v>
      </c>
      <c r="I447" s="8" t="s">
        <v>13</v>
      </c>
      <c r="J447" s="26">
        <v>1993</v>
      </c>
      <c r="K447" s="26" t="s">
        <v>35</v>
      </c>
      <c r="L447" s="26" t="s">
        <v>11</v>
      </c>
      <c r="M447" s="26" t="s">
        <v>16</v>
      </c>
      <c r="N447" s="26" t="s">
        <v>13</v>
      </c>
      <c r="O447" s="27">
        <f>IF(A447="?","",DATE(J447,MATCH(K447,{"Jan","Feb","Mar","Apr","May","Jun","Jul","Aug","Sep","Oct","Nov","Dec"},0),D447))</f>
        <v>34194</v>
      </c>
      <c r="P447" s="26">
        <f t="shared" si="6"/>
        <v>29</v>
      </c>
    </row>
    <row r="448" spans="1:16" x14ac:dyDescent="0.3">
      <c r="A448" s="8" t="s">
        <v>477</v>
      </c>
      <c r="B448" s="8">
        <v>1995</v>
      </c>
      <c r="C448" s="8" t="s">
        <v>20</v>
      </c>
      <c r="D448" s="8">
        <v>14</v>
      </c>
      <c r="E448" s="8">
        <v>2</v>
      </c>
      <c r="F448" s="25">
        <v>4058.71</v>
      </c>
      <c r="G448" s="8" t="s">
        <v>12</v>
      </c>
      <c r="H448" s="8" t="s">
        <v>12</v>
      </c>
      <c r="I448" s="8" t="s">
        <v>23</v>
      </c>
      <c r="J448" s="26">
        <v>1995</v>
      </c>
      <c r="K448" s="26" t="s">
        <v>20</v>
      </c>
      <c r="L448" s="26" t="s">
        <v>12</v>
      </c>
      <c r="M448" s="26" t="s">
        <v>12</v>
      </c>
      <c r="N448" s="26" t="s">
        <v>23</v>
      </c>
      <c r="O448" s="27">
        <f>IF(A448="?","",DATE(J448,MATCH(K448,{"Jan","Feb","Mar","Apr","May","Jun","Jul","Aug","Sep","Oct","Nov","Dec"},0),D448))</f>
        <v>34956</v>
      </c>
      <c r="P448" s="26">
        <f t="shared" si="6"/>
        <v>27</v>
      </c>
    </row>
    <row r="449" spans="1:16" x14ac:dyDescent="0.3">
      <c r="A449" s="8" t="s">
        <v>478</v>
      </c>
      <c r="B449" s="8">
        <v>1983</v>
      </c>
      <c r="C449" s="8" t="s">
        <v>20</v>
      </c>
      <c r="D449" s="8">
        <v>16</v>
      </c>
      <c r="E449" s="8">
        <v>3</v>
      </c>
      <c r="F449" s="25">
        <v>4070.42</v>
      </c>
      <c r="G449" s="8" t="s">
        <v>11</v>
      </c>
      <c r="H449" s="8" t="s">
        <v>16</v>
      </c>
      <c r="I449" s="8" t="s">
        <v>13</v>
      </c>
      <c r="J449" s="26">
        <v>1983</v>
      </c>
      <c r="K449" s="26" t="s">
        <v>20</v>
      </c>
      <c r="L449" s="26" t="s">
        <v>11</v>
      </c>
      <c r="M449" s="26" t="s">
        <v>16</v>
      </c>
      <c r="N449" s="26" t="s">
        <v>13</v>
      </c>
      <c r="O449" s="27">
        <f>IF(A449="?","",DATE(J449,MATCH(K449,{"Jan","Feb","Mar","Apr","May","Jun","Jul","Aug","Sep","Oct","Nov","Dec"},0),D449))</f>
        <v>30575</v>
      </c>
      <c r="P449" s="26">
        <f t="shared" si="6"/>
        <v>39</v>
      </c>
    </row>
    <row r="450" spans="1:16" x14ac:dyDescent="0.3">
      <c r="A450" s="8" t="s">
        <v>479</v>
      </c>
      <c r="B450" s="8">
        <v>2002</v>
      </c>
      <c r="C450" s="8" t="s">
        <v>37</v>
      </c>
      <c r="D450" s="8">
        <v>18</v>
      </c>
      <c r="E450" s="8">
        <v>0</v>
      </c>
      <c r="F450" s="25">
        <v>4070.51</v>
      </c>
      <c r="G450" s="8" t="s">
        <v>11</v>
      </c>
      <c r="H450" s="8" t="s">
        <v>16</v>
      </c>
      <c r="I450" s="8" t="s">
        <v>23</v>
      </c>
      <c r="J450" s="26">
        <v>2002</v>
      </c>
      <c r="K450" s="26" t="s">
        <v>37</v>
      </c>
      <c r="L450" s="26" t="s">
        <v>11</v>
      </c>
      <c r="M450" s="26" t="s">
        <v>16</v>
      </c>
      <c r="N450" s="26" t="s">
        <v>23</v>
      </c>
      <c r="O450" s="27">
        <f>IF(A450="?","",DATE(J450,MATCH(K450,{"Jan","Feb","Mar","Apr","May","Jun","Jul","Aug","Sep","Oct","Nov","Dec"},0),D450))</f>
        <v>37547</v>
      </c>
      <c r="P450" s="26">
        <f t="shared" si="6"/>
        <v>20</v>
      </c>
    </row>
    <row r="451" spans="1:16" x14ac:dyDescent="0.3">
      <c r="A451" s="8" t="s">
        <v>480</v>
      </c>
      <c r="B451" s="8">
        <v>1990</v>
      </c>
      <c r="C451" s="8" t="s">
        <v>30</v>
      </c>
      <c r="D451" s="8">
        <v>1</v>
      </c>
      <c r="E451" s="8">
        <v>1</v>
      </c>
      <c r="F451" s="25">
        <v>4074.45</v>
      </c>
      <c r="G451" s="8" t="s">
        <v>12</v>
      </c>
      <c r="H451" s="8" t="s">
        <v>11</v>
      </c>
      <c r="I451" s="8" t="s">
        <v>13</v>
      </c>
      <c r="J451" s="26">
        <v>1990</v>
      </c>
      <c r="K451" s="26" t="s">
        <v>30</v>
      </c>
      <c r="L451" s="26" t="s">
        <v>12</v>
      </c>
      <c r="M451" s="26" t="s">
        <v>11</v>
      </c>
      <c r="N451" s="26" t="s">
        <v>13</v>
      </c>
      <c r="O451" s="27">
        <f>IF(A451="?","",DATE(J451,MATCH(K451,{"Jan","Feb","Mar","Apr","May","Jun","Jul","Aug","Sep","Oct","Nov","Dec"},0),D451))</f>
        <v>33208</v>
      </c>
      <c r="P451" s="26">
        <f t="shared" ref="P451:P514" si="7">IF(O451="","",DATEDIF(O451,DATE(2023,6,8),"Y"))</f>
        <v>32</v>
      </c>
    </row>
    <row r="452" spans="1:16" x14ac:dyDescent="0.3">
      <c r="A452" s="8" t="s">
        <v>481</v>
      </c>
      <c r="B452" s="8">
        <v>1990</v>
      </c>
      <c r="C452" s="8" t="s">
        <v>30</v>
      </c>
      <c r="D452" s="8">
        <v>14</v>
      </c>
      <c r="E452" s="8">
        <v>1</v>
      </c>
      <c r="F452" s="25">
        <v>4076.5</v>
      </c>
      <c r="G452" s="8" t="s">
        <v>11</v>
      </c>
      <c r="H452" s="8" t="s">
        <v>12</v>
      </c>
      <c r="I452" s="8" t="s">
        <v>42</v>
      </c>
      <c r="J452" s="26">
        <v>1990</v>
      </c>
      <c r="K452" s="26" t="s">
        <v>30</v>
      </c>
      <c r="L452" s="26" t="s">
        <v>11</v>
      </c>
      <c r="M452" s="26" t="s">
        <v>12</v>
      </c>
      <c r="N452" s="26" t="s">
        <v>42</v>
      </c>
      <c r="O452" s="27">
        <f>IF(A452="?","",DATE(J452,MATCH(K452,{"Jan","Feb","Mar","Apr","May","Jun","Jul","Aug","Sep","Oct","Nov","Dec"},0),D452))</f>
        <v>33221</v>
      </c>
      <c r="P452" s="26">
        <f t="shared" si="7"/>
        <v>32</v>
      </c>
    </row>
    <row r="453" spans="1:16" x14ac:dyDescent="0.3">
      <c r="A453" s="8" t="s">
        <v>482</v>
      </c>
      <c r="B453" s="8">
        <v>1994</v>
      </c>
      <c r="C453" s="8" t="s">
        <v>35</v>
      </c>
      <c r="D453" s="8">
        <v>21</v>
      </c>
      <c r="E453" s="8">
        <v>1</v>
      </c>
      <c r="F453" s="25">
        <v>4133.6400000000003</v>
      </c>
      <c r="G453" s="8" t="s">
        <v>11</v>
      </c>
      <c r="H453" s="8" t="s">
        <v>12</v>
      </c>
      <c r="I453" s="8" t="s">
        <v>23</v>
      </c>
      <c r="J453" s="26">
        <v>1994</v>
      </c>
      <c r="K453" s="26" t="s">
        <v>35</v>
      </c>
      <c r="L453" s="26" t="s">
        <v>11</v>
      </c>
      <c r="M453" s="26" t="s">
        <v>12</v>
      </c>
      <c r="N453" s="26" t="s">
        <v>23</v>
      </c>
      <c r="O453" s="27">
        <f>IF(A453="?","",DATE(J453,MATCH(K453,{"Jan","Feb","Mar","Apr","May","Jun","Jul","Aug","Sep","Oct","Nov","Dec"},0),D453))</f>
        <v>34567</v>
      </c>
      <c r="P453" s="26">
        <f t="shared" si="7"/>
        <v>28</v>
      </c>
    </row>
    <row r="454" spans="1:16" x14ac:dyDescent="0.3">
      <c r="A454" s="8" t="s">
        <v>483</v>
      </c>
      <c r="B454" s="8">
        <v>1991</v>
      </c>
      <c r="C454" s="8" t="s">
        <v>35</v>
      </c>
      <c r="D454" s="8">
        <v>6</v>
      </c>
      <c r="E454" s="8">
        <v>0</v>
      </c>
      <c r="F454" s="25">
        <v>4134.08</v>
      </c>
      <c r="G454" s="8" t="s">
        <v>11</v>
      </c>
      <c r="H454" s="8" t="s">
        <v>16</v>
      </c>
      <c r="I454" s="8" t="s">
        <v>23</v>
      </c>
      <c r="J454" s="26">
        <v>1991</v>
      </c>
      <c r="K454" s="26" t="s">
        <v>35</v>
      </c>
      <c r="L454" s="26" t="s">
        <v>11</v>
      </c>
      <c r="M454" s="26" t="s">
        <v>16</v>
      </c>
      <c r="N454" s="26" t="s">
        <v>23</v>
      </c>
      <c r="O454" s="27">
        <f>IF(A454="?","",DATE(J454,MATCH(K454,{"Jan","Feb","Mar","Apr","May","Jun","Jul","Aug","Sep","Oct","Nov","Dec"},0),D454))</f>
        <v>33456</v>
      </c>
      <c r="P454" s="26">
        <f t="shared" si="7"/>
        <v>31</v>
      </c>
    </row>
    <row r="455" spans="1:16" x14ac:dyDescent="0.3">
      <c r="A455" s="8" t="s">
        <v>484</v>
      </c>
      <c r="B455" s="8">
        <v>1992</v>
      </c>
      <c r="C455" s="8" t="s">
        <v>18</v>
      </c>
      <c r="D455" s="8">
        <v>18</v>
      </c>
      <c r="E455" s="8">
        <v>0</v>
      </c>
      <c r="F455" s="25">
        <v>4137.5200000000004</v>
      </c>
      <c r="G455" s="8" t="s">
        <v>11</v>
      </c>
      <c r="H455" s="8" t="s">
        <v>12</v>
      </c>
      <c r="I455" s="8" t="s">
        <v>247</v>
      </c>
      <c r="J455" s="26">
        <v>1992</v>
      </c>
      <c r="K455" s="26" t="s">
        <v>18</v>
      </c>
      <c r="L455" s="26" t="s">
        <v>11</v>
      </c>
      <c r="M455" s="26" t="s">
        <v>12</v>
      </c>
      <c r="N455" s="26" t="s">
        <v>247</v>
      </c>
      <c r="O455" s="27">
        <f>IF(A455="?","",DATE(J455,MATCH(K455,{"Jan","Feb","Mar","Apr","May","Jun","Jul","Aug","Sep","Oct","Nov","Dec"},0),D455))</f>
        <v>33773</v>
      </c>
      <c r="P455" s="26">
        <f t="shared" si="7"/>
        <v>30</v>
      </c>
    </row>
    <row r="456" spans="1:16" x14ac:dyDescent="0.3">
      <c r="A456" s="8" t="s">
        <v>485</v>
      </c>
      <c r="B456" s="8">
        <v>1992</v>
      </c>
      <c r="C456" s="8" t="s">
        <v>18</v>
      </c>
      <c r="D456" s="8">
        <v>28</v>
      </c>
      <c r="E456" s="8">
        <v>1</v>
      </c>
      <c r="F456" s="25">
        <v>4149.74</v>
      </c>
      <c r="G456" s="8" t="s">
        <v>11</v>
      </c>
      <c r="H456" s="8" t="s">
        <v>16</v>
      </c>
      <c r="I456" s="8" t="s">
        <v>42</v>
      </c>
      <c r="J456" s="26">
        <v>1992</v>
      </c>
      <c r="K456" s="26" t="s">
        <v>18</v>
      </c>
      <c r="L456" s="26" t="s">
        <v>11</v>
      </c>
      <c r="M456" s="26" t="s">
        <v>16</v>
      </c>
      <c r="N456" s="26" t="s">
        <v>42</v>
      </c>
      <c r="O456" s="27">
        <f>IF(A456="?","",DATE(J456,MATCH(K456,{"Jan","Feb","Mar","Apr","May","Jun","Jul","Aug","Sep","Oct","Nov","Dec"},0),D456))</f>
        <v>33783</v>
      </c>
      <c r="P456" s="26">
        <f t="shared" si="7"/>
        <v>30</v>
      </c>
    </row>
    <row r="457" spans="1:16" x14ac:dyDescent="0.3">
      <c r="A457" s="8" t="s">
        <v>486</v>
      </c>
      <c r="B457" s="8">
        <v>1992</v>
      </c>
      <c r="C457" s="8" t="s">
        <v>35</v>
      </c>
      <c r="D457" s="8">
        <v>4</v>
      </c>
      <c r="E457" s="8">
        <v>1</v>
      </c>
      <c r="F457" s="25">
        <v>4151.03</v>
      </c>
      <c r="G457" s="8" t="s">
        <v>11</v>
      </c>
      <c r="H457" s="8" t="s">
        <v>11</v>
      </c>
      <c r="I457" s="8" t="s">
        <v>13</v>
      </c>
      <c r="J457" s="26">
        <v>1992</v>
      </c>
      <c r="K457" s="26" t="s">
        <v>35</v>
      </c>
      <c r="L457" s="26" t="s">
        <v>11</v>
      </c>
      <c r="M457" s="26" t="s">
        <v>11</v>
      </c>
      <c r="N457" s="26" t="s">
        <v>13</v>
      </c>
      <c r="O457" s="27">
        <f>IF(A457="?","",DATE(J457,MATCH(K457,{"Jan","Feb","Mar","Apr","May","Jun","Jul","Aug","Sep","Oct","Nov","Dec"},0),D457))</f>
        <v>33820</v>
      </c>
      <c r="P457" s="26">
        <f t="shared" si="7"/>
        <v>30</v>
      </c>
    </row>
    <row r="458" spans="1:16" x14ac:dyDescent="0.3">
      <c r="A458" s="8" t="s">
        <v>487</v>
      </c>
      <c r="B458" s="8">
        <v>1998</v>
      </c>
      <c r="C458" s="8" t="s">
        <v>15</v>
      </c>
      <c r="D458" s="8">
        <v>26</v>
      </c>
      <c r="E458" s="8">
        <v>0</v>
      </c>
      <c r="F458" s="25">
        <v>4154.97</v>
      </c>
      <c r="G458" s="8" t="s">
        <v>11</v>
      </c>
      <c r="H458" s="8" t="s">
        <v>16</v>
      </c>
      <c r="I458" s="8" t="s">
        <v>23</v>
      </c>
      <c r="J458" s="26">
        <v>1998</v>
      </c>
      <c r="K458" s="26" t="s">
        <v>15</v>
      </c>
      <c r="L458" s="26" t="s">
        <v>11</v>
      </c>
      <c r="M458" s="26" t="s">
        <v>16</v>
      </c>
      <c r="N458" s="26" t="s">
        <v>23</v>
      </c>
      <c r="O458" s="27">
        <f>IF(A458="?","",DATE(J458,MATCH(K458,{"Jan","Feb","Mar","Apr","May","Jun","Jul","Aug","Sep","Oct","Nov","Dec"},0),D458))</f>
        <v>36125</v>
      </c>
      <c r="P458" s="26">
        <f t="shared" si="7"/>
        <v>24</v>
      </c>
    </row>
    <row r="459" spans="1:16" x14ac:dyDescent="0.3">
      <c r="A459" s="8" t="s">
        <v>488</v>
      </c>
      <c r="B459" s="8">
        <v>1984</v>
      </c>
      <c r="C459" s="8" t="s">
        <v>20</v>
      </c>
      <c r="D459" s="8">
        <v>16</v>
      </c>
      <c r="E459" s="8">
        <v>3</v>
      </c>
      <c r="F459" s="25">
        <v>4163.21</v>
      </c>
      <c r="G459" s="8" t="s">
        <v>11</v>
      </c>
      <c r="H459" s="8" t="s">
        <v>11</v>
      </c>
      <c r="I459" s="8" t="s">
        <v>23</v>
      </c>
      <c r="J459" s="26">
        <v>1984</v>
      </c>
      <c r="K459" s="26" t="s">
        <v>20</v>
      </c>
      <c r="L459" s="26" t="s">
        <v>11</v>
      </c>
      <c r="M459" s="26" t="s">
        <v>11</v>
      </c>
      <c r="N459" s="26" t="s">
        <v>23</v>
      </c>
      <c r="O459" s="27">
        <f>IF(A459="?","",DATE(J459,MATCH(K459,{"Jan","Feb","Mar","Apr","May","Jun","Jul","Aug","Sep","Oct","Nov","Dec"},0),D459))</f>
        <v>30941</v>
      </c>
      <c r="P459" s="26">
        <f t="shared" si="7"/>
        <v>38</v>
      </c>
    </row>
    <row r="460" spans="1:16" x14ac:dyDescent="0.3">
      <c r="A460" s="8" t="s">
        <v>489</v>
      </c>
      <c r="B460" s="8">
        <v>1989</v>
      </c>
      <c r="C460" s="8" t="s">
        <v>18</v>
      </c>
      <c r="D460" s="8">
        <v>25</v>
      </c>
      <c r="E460" s="8">
        <v>0</v>
      </c>
      <c r="F460" s="25">
        <v>4185.1000000000004</v>
      </c>
      <c r="G460" s="8" t="s">
        <v>11</v>
      </c>
      <c r="H460" s="8" t="s">
        <v>12</v>
      </c>
      <c r="I460" s="8" t="s">
        <v>13</v>
      </c>
      <c r="J460" s="26">
        <v>1989</v>
      </c>
      <c r="K460" s="26" t="s">
        <v>18</v>
      </c>
      <c r="L460" s="26" t="s">
        <v>11</v>
      </c>
      <c r="M460" s="26" t="s">
        <v>12</v>
      </c>
      <c r="N460" s="26" t="s">
        <v>13</v>
      </c>
      <c r="O460" s="27">
        <f>IF(A460="?","",DATE(J460,MATCH(K460,{"Jan","Feb","Mar","Apr","May","Jun","Jul","Aug","Sep","Oct","Nov","Dec"},0),D460))</f>
        <v>32684</v>
      </c>
      <c r="P460" s="26">
        <f t="shared" si="7"/>
        <v>33</v>
      </c>
    </row>
    <row r="461" spans="1:16" x14ac:dyDescent="0.3">
      <c r="A461" s="8" t="s">
        <v>490</v>
      </c>
      <c r="B461" s="8">
        <v>1995</v>
      </c>
      <c r="C461" s="8" t="s">
        <v>37</v>
      </c>
      <c r="D461" s="8">
        <v>3</v>
      </c>
      <c r="E461" s="8">
        <v>0</v>
      </c>
      <c r="F461" s="25">
        <v>4188.7299999999996</v>
      </c>
      <c r="G461" s="8" t="s">
        <v>11</v>
      </c>
      <c r="H461" s="8" t="s">
        <v>11</v>
      </c>
      <c r="I461" s="8" t="s">
        <v>200</v>
      </c>
      <c r="J461" s="26">
        <v>1995</v>
      </c>
      <c r="K461" s="26" t="s">
        <v>37</v>
      </c>
      <c r="L461" s="26" t="s">
        <v>11</v>
      </c>
      <c r="M461" s="26" t="s">
        <v>11</v>
      </c>
      <c r="N461" s="26" t="s">
        <v>200</v>
      </c>
      <c r="O461" s="27">
        <f>IF(A461="?","",DATE(J461,MATCH(K461,{"Jan","Feb","Mar","Apr","May","Jun","Jul","Aug","Sep","Oct","Nov","Dec"},0),D461))</f>
        <v>34975</v>
      </c>
      <c r="P461" s="26">
        <f t="shared" si="7"/>
        <v>27</v>
      </c>
    </row>
    <row r="462" spans="1:16" x14ac:dyDescent="0.3">
      <c r="A462" s="8" t="s">
        <v>491</v>
      </c>
      <c r="B462" s="8">
        <v>1997</v>
      </c>
      <c r="C462" s="8" t="s">
        <v>20</v>
      </c>
      <c r="D462" s="8">
        <v>6</v>
      </c>
      <c r="E462" s="8">
        <v>2</v>
      </c>
      <c r="F462" s="25">
        <v>4189.1099999999997</v>
      </c>
      <c r="G462" s="8" t="s">
        <v>11</v>
      </c>
      <c r="H462" s="8" t="s">
        <v>11</v>
      </c>
      <c r="I462" s="8" t="s">
        <v>23</v>
      </c>
      <c r="J462" s="26">
        <v>1997</v>
      </c>
      <c r="K462" s="26" t="s">
        <v>20</v>
      </c>
      <c r="L462" s="26" t="s">
        <v>11</v>
      </c>
      <c r="M462" s="26" t="s">
        <v>11</v>
      </c>
      <c r="N462" s="26" t="s">
        <v>23</v>
      </c>
      <c r="O462" s="27">
        <f>IF(A462="?","",DATE(J462,MATCH(K462,{"Jan","Feb","Mar","Apr","May","Jun","Jul","Aug","Sep","Oct","Nov","Dec"},0),D462))</f>
        <v>35679</v>
      </c>
      <c r="P462" s="26">
        <f t="shared" si="7"/>
        <v>25</v>
      </c>
    </row>
    <row r="463" spans="1:16" x14ac:dyDescent="0.3">
      <c r="A463" s="8" t="s">
        <v>492</v>
      </c>
      <c r="B463" s="8">
        <v>1998</v>
      </c>
      <c r="C463" s="8" t="s">
        <v>30</v>
      </c>
      <c r="D463" s="8">
        <v>14</v>
      </c>
      <c r="E463" s="8">
        <v>3</v>
      </c>
      <c r="F463" s="25">
        <v>4234.93</v>
      </c>
      <c r="G463" s="8" t="s">
        <v>11</v>
      </c>
      <c r="H463" s="8" t="s">
        <v>16</v>
      </c>
      <c r="I463" s="8" t="s">
        <v>42</v>
      </c>
      <c r="J463" s="26">
        <v>1998</v>
      </c>
      <c r="K463" s="26" t="s">
        <v>30</v>
      </c>
      <c r="L463" s="26" t="s">
        <v>11</v>
      </c>
      <c r="M463" s="26" t="s">
        <v>16</v>
      </c>
      <c r="N463" s="26" t="s">
        <v>42</v>
      </c>
      <c r="O463" s="27">
        <f>IF(A463="?","",DATE(J463,MATCH(K463,{"Jan","Feb","Mar","Apr","May","Jun","Jul","Aug","Sep","Oct","Nov","Dec"},0),D463))</f>
        <v>36143</v>
      </c>
      <c r="P463" s="26">
        <f t="shared" si="7"/>
        <v>24</v>
      </c>
    </row>
    <row r="464" spans="1:16" x14ac:dyDescent="0.3">
      <c r="A464" s="8" t="s">
        <v>493</v>
      </c>
      <c r="B464" s="8">
        <v>1992</v>
      </c>
      <c r="C464" s="8" t="s">
        <v>18</v>
      </c>
      <c r="D464" s="8">
        <v>27</v>
      </c>
      <c r="E464" s="8">
        <v>1</v>
      </c>
      <c r="F464" s="25">
        <v>4237.13</v>
      </c>
      <c r="G464" s="8" t="s">
        <v>12</v>
      </c>
      <c r="H464" s="8" t="s">
        <v>16</v>
      </c>
      <c r="I464" s="8" t="s">
        <v>168</v>
      </c>
      <c r="J464" s="26">
        <v>1992</v>
      </c>
      <c r="K464" s="26" t="s">
        <v>18</v>
      </c>
      <c r="L464" s="26" t="s">
        <v>12</v>
      </c>
      <c r="M464" s="26" t="s">
        <v>16</v>
      </c>
      <c r="N464" s="26" t="s">
        <v>168</v>
      </c>
      <c r="O464" s="27">
        <f>IF(A464="?","",DATE(J464,MATCH(K464,{"Jan","Feb","Mar","Apr","May","Jun","Jul","Aug","Sep","Oct","Nov","Dec"},0),D464))</f>
        <v>33782</v>
      </c>
      <c r="P464" s="26">
        <f t="shared" si="7"/>
        <v>30</v>
      </c>
    </row>
    <row r="465" spans="1:16" x14ac:dyDescent="0.3">
      <c r="A465" s="8" t="s">
        <v>494</v>
      </c>
      <c r="B465" s="8">
        <v>1991</v>
      </c>
      <c r="C465" s="8" t="s">
        <v>15</v>
      </c>
      <c r="D465" s="8">
        <v>3</v>
      </c>
      <c r="E465" s="8">
        <v>1</v>
      </c>
      <c r="F465" s="25">
        <v>4239.8900000000003</v>
      </c>
      <c r="G465" s="8" t="s">
        <v>11</v>
      </c>
      <c r="H465" s="8" t="s">
        <v>11</v>
      </c>
      <c r="I465" s="8" t="s">
        <v>23</v>
      </c>
      <c r="J465" s="26">
        <v>1991</v>
      </c>
      <c r="K465" s="26" t="s">
        <v>15</v>
      </c>
      <c r="L465" s="26" t="s">
        <v>11</v>
      </c>
      <c r="M465" s="26" t="s">
        <v>11</v>
      </c>
      <c r="N465" s="26" t="s">
        <v>23</v>
      </c>
      <c r="O465" s="27">
        <f>IF(A465="?","",DATE(J465,MATCH(K465,{"Jan","Feb","Mar","Apr","May","Jun","Jul","Aug","Sep","Oct","Nov","Dec"},0),D465))</f>
        <v>33545</v>
      </c>
      <c r="P465" s="26">
        <f t="shared" si="7"/>
        <v>31</v>
      </c>
    </row>
    <row r="466" spans="1:16" x14ac:dyDescent="0.3">
      <c r="A466" s="8" t="s">
        <v>495</v>
      </c>
      <c r="B466" s="8">
        <v>1991</v>
      </c>
      <c r="C466" s="8" t="s">
        <v>30</v>
      </c>
      <c r="D466" s="8">
        <v>1</v>
      </c>
      <c r="E466" s="8">
        <v>1</v>
      </c>
      <c r="F466" s="25">
        <v>4243.59</v>
      </c>
      <c r="G466" s="8" t="s">
        <v>12</v>
      </c>
      <c r="H466" s="8" t="s">
        <v>16</v>
      </c>
      <c r="I466" s="8" t="s">
        <v>23</v>
      </c>
      <c r="J466" s="26">
        <v>1991</v>
      </c>
      <c r="K466" s="26" t="s">
        <v>30</v>
      </c>
      <c r="L466" s="26" t="s">
        <v>12</v>
      </c>
      <c r="M466" s="26" t="s">
        <v>16</v>
      </c>
      <c r="N466" s="26" t="s">
        <v>23</v>
      </c>
      <c r="O466" s="27">
        <f>IF(A466="?","",DATE(J466,MATCH(K466,{"Jan","Feb","Mar","Apr","May","Jun","Jul","Aug","Sep","Oct","Nov","Dec"},0),D466))</f>
        <v>33573</v>
      </c>
      <c r="P466" s="26">
        <f t="shared" si="7"/>
        <v>31</v>
      </c>
    </row>
    <row r="467" spans="1:16" x14ac:dyDescent="0.3">
      <c r="A467" s="8" t="s">
        <v>496</v>
      </c>
      <c r="B467" s="8">
        <v>1982</v>
      </c>
      <c r="C467" s="8" t="s">
        <v>18</v>
      </c>
      <c r="D467" s="8">
        <v>16</v>
      </c>
      <c r="E467" s="8">
        <v>3</v>
      </c>
      <c r="F467" s="25">
        <v>4250.24</v>
      </c>
      <c r="G467" s="8" t="s">
        <v>11</v>
      </c>
      <c r="H467" s="8" t="s">
        <v>12</v>
      </c>
      <c r="I467" s="8" t="s">
        <v>13</v>
      </c>
      <c r="J467" s="26">
        <v>1982</v>
      </c>
      <c r="K467" s="26" t="s">
        <v>18</v>
      </c>
      <c r="L467" s="26" t="s">
        <v>11</v>
      </c>
      <c r="M467" s="26" t="s">
        <v>12</v>
      </c>
      <c r="N467" s="26" t="s">
        <v>13</v>
      </c>
      <c r="O467" s="27">
        <f>IF(A467="?","",DATE(J467,MATCH(K467,{"Jan","Feb","Mar","Apr","May","Jun","Jul","Aug","Sep","Oct","Nov","Dec"},0),D467))</f>
        <v>30118</v>
      </c>
      <c r="P467" s="26">
        <f t="shared" si="7"/>
        <v>40</v>
      </c>
    </row>
    <row r="468" spans="1:16" x14ac:dyDescent="0.3">
      <c r="A468" s="8" t="s">
        <v>497</v>
      </c>
      <c r="B468" s="8">
        <v>1995</v>
      </c>
      <c r="C468" s="8" t="s">
        <v>37</v>
      </c>
      <c r="D468" s="8">
        <v>14</v>
      </c>
      <c r="E468" s="8">
        <v>3</v>
      </c>
      <c r="F468" s="25">
        <v>4260.74</v>
      </c>
      <c r="G468" s="8" t="s">
        <v>12</v>
      </c>
      <c r="H468" s="8" t="s">
        <v>11</v>
      </c>
      <c r="I468" s="8" t="s">
        <v>42</v>
      </c>
      <c r="J468" s="26">
        <v>1995</v>
      </c>
      <c r="K468" s="26" t="s">
        <v>37</v>
      </c>
      <c r="L468" s="26" t="s">
        <v>12</v>
      </c>
      <c r="M468" s="26" t="s">
        <v>11</v>
      </c>
      <c r="N468" s="26" t="s">
        <v>42</v>
      </c>
      <c r="O468" s="27">
        <f>IF(A468="?","",DATE(J468,MATCH(K468,{"Jan","Feb","Mar","Apr","May","Jun","Jul","Aug","Sep","Oct","Nov","Dec"},0),D468))</f>
        <v>34986</v>
      </c>
      <c r="P468" s="26">
        <f t="shared" si="7"/>
        <v>27</v>
      </c>
    </row>
    <row r="469" spans="1:16" x14ac:dyDescent="0.3">
      <c r="A469" s="8" t="s">
        <v>498</v>
      </c>
      <c r="B469" s="8">
        <v>1983</v>
      </c>
      <c r="C469" s="8" t="s">
        <v>15</v>
      </c>
      <c r="D469" s="8">
        <v>20</v>
      </c>
      <c r="E469" s="8">
        <v>3</v>
      </c>
      <c r="F469" s="25">
        <v>4265.01</v>
      </c>
      <c r="G469" s="8" t="s">
        <v>11</v>
      </c>
      <c r="H469" s="8" t="s">
        <v>16</v>
      </c>
      <c r="I469" s="8" t="s">
        <v>23</v>
      </c>
      <c r="J469" s="26">
        <v>1983</v>
      </c>
      <c r="K469" s="26" t="s">
        <v>15</v>
      </c>
      <c r="L469" s="26" t="s">
        <v>11</v>
      </c>
      <c r="M469" s="26" t="s">
        <v>16</v>
      </c>
      <c r="N469" s="26" t="s">
        <v>23</v>
      </c>
      <c r="O469" s="27">
        <f>IF(A469="?","",DATE(J469,MATCH(K469,{"Jan","Feb","Mar","Apr","May","Jun","Jul","Aug","Sep","Oct","Nov","Dec"},0),D469))</f>
        <v>30640</v>
      </c>
      <c r="P469" s="26">
        <f t="shared" si="7"/>
        <v>39</v>
      </c>
    </row>
    <row r="470" spans="1:16" x14ac:dyDescent="0.3">
      <c r="A470" s="8" t="s">
        <v>499</v>
      </c>
      <c r="B470" s="8">
        <v>1992</v>
      </c>
      <c r="C470" s="8" t="s">
        <v>18</v>
      </c>
      <c r="D470" s="8">
        <v>18</v>
      </c>
      <c r="E470" s="8">
        <v>2</v>
      </c>
      <c r="F470" s="25">
        <v>4266.17</v>
      </c>
      <c r="G470" s="8" t="s">
        <v>12</v>
      </c>
      <c r="H470" s="8" t="s">
        <v>11</v>
      </c>
      <c r="I470" s="8" t="s">
        <v>13</v>
      </c>
      <c r="J470" s="26">
        <v>1992</v>
      </c>
      <c r="K470" s="26" t="s">
        <v>18</v>
      </c>
      <c r="L470" s="26" t="s">
        <v>12</v>
      </c>
      <c r="M470" s="26" t="s">
        <v>11</v>
      </c>
      <c r="N470" s="26" t="s">
        <v>13</v>
      </c>
      <c r="O470" s="27">
        <f>IF(A470="?","",DATE(J470,MATCH(K470,{"Jan","Feb","Mar","Apr","May","Jun","Jul","Aug","Sep","Oct","Nov","Dec"},0),D470))</f>
        <v>33773</v>
      </c>
      <c r="P470" s="26">
        <f t="shared" si="7"/>
        <v>30</v>
      </c>
    </row>
    <row r="471" spans="1:16" x14ac:dyDescent="0.3">
      <c r="A471" s="8" t="s">
        <v>500</v>
      </c>
      <c r="B471" s="8">
        <v>2003</v>
      </c>
      <c r="C471" s="8" t="s">
        <v>18</v>
      </c>
      <c r="D471" s="8">
        <v>8</v>
      </c>
      <c r="E471" s="8">
        <v>0</v>
      </c>
      <c r="F471" s="25">
        <v>4278.55</v>
      </c>
      <c r="G471" s="8" t="s">
        <v>11</v>
      </c>
      <c r="H471" s="8" t="s">
        <v>16</v>
      </c>
      <c r="I471" s="8" t="s">
        <v>300</v>
      </c>
      <c r="J471" s="26">
        <v>2003</v>
      </c>
      <c r="K471" s="26" t="s">
        <v>18</v>
      </c>
      <c r="L471" s="26" t="s">
        <v>11</v>
      </c>
      <c r="M471" s="26" t="s">
        <v>16</v>
      </c>
      <c r="N471" s="26" t="s">
        <v>300</v>
      </c>
      <c r="O471" s="27">
        <f>IF(A471="?","",DATE(J471,MATCH(K471,{"Jan","Feb","Mar","Apr","May","Jun","Jul","Aug","Sep","Oct","Nov","Dec"},0),D471))</f>
        <v>37780</v>
      </c>
      <c r="P471" s="26">
        <f t="shared" si="7"/>
        <v>20</v>
      </c>
    </row>
    <row r="472" spans="1:16" x14ac:dyDescent="0.3">
      <c r="A472" s="8" t="s">
        <v>501</v>
      </c>
      <c r="B472" s="8">
        <v>2000</v>
      </c>
      <c r="C472" s="8" t="s">
        <v>15</v>
      </c>
      <c r="D472" s="8">
        <v>25</v>
      </c>
      <c r="E472" s="8">
        <v>3</v>
      </c>
      <c r="F472" s="25">
        <v>4296.2700000000004</v>
      </c>
      <c r="G472" s="8" t="s">
        <v>11</v>
      </c>
      <c r="H472" s="8" t="s">
        <v>12</v>
      </c>
      <c r="I472" s="8" t="s">
        <v>23</v>
      </c>
      <c r="J472" s="26">
        <v>2000</v>
      </c>
      <c r="K472" s="26" t="s">
        <v>15</v>
      </c>
      <c r="L472" s="26" t="s">
        <v>11</v>
      </c>
      <c r="M472" s="26" t="s">
        <v>12</v>
      </c>
      <c r="N472" s="26" t="s">
        <v>23</v>
      </c>
      <c r="O472" s="27">
        <f>IF(A472="?","",DATE(J472,MATCH(K472,{"Jan","Feb","Mar","Apr","May","Jun","Jul","Aug","Sep","Oct","Nov","Dec"},0),D472))</f>
        <v>36855</v>
      </c>
      <c r="P472" s="26">
        <f t="shared" si="7"/>
        <v>22</v>
      </c>
    </row>
    <row r="473" spans="1:16" x14ac:dyDescent="0.3">
      <c r="A473" s="8" t="s">
        <v>502</v>
      </c>
      <c r="B473" s="8">
        <v>1988</v>
      </c>
      <c r="C473" s="8" t="s">
        <v>30</v>
      </c>
      <c r="D473" s="8">
        <v>19</v>
      </c>
      <c r="E473" s="8">
        <v>0</v>
      </c>
      <c r="F473" s="25">
        <v>4320.41</v>
      </c>
      <c r="G473" s="8" t="s">
        <v>11</v>
      </c>
      <c r="H473" s="8" t="s">
        <v>16</v>
      </c>
      <c r="I473" s="8" t="s">
        <v>23</v>
      </c>
      <c r="J473" s="26">
        <v>1988</v>
      </c>
      <c r="K473" s="26" t="s">
        <v>30</v>
      </c>
      <c r="L473" s="26" t="s">
        <v>11</v>
      </c>
      <c r="M473" s="26" t="s">
        <v>16</v>
      </c>
      <c r="N473" s="26" t="s">
        <v>23</v>
      </c>
      <c r="O473" s="27">
        <f>IF(A473="?","",DATE(J473,MATCH(K473,{"Jan","Feb","Mar","Apr","May","Jun","Jul","Aug","Sep","Oct","Nov","Dec"},0),D473))</f>
        <v>32496</v>
      </c>
      <c r="P473" s="26">
        <f t="shared" si="7"/>
        <v>34</v>
      </c>
    </row>
    <row r="474" spans="1:16" x14ac:dyDescent="0.3">
      <c r="A474" s="8" t="s">
        <v>503</v>
      </c>
      <c r="B474" s="8">
        <v>1994</v>
      </c>
      <c r="C474" s="8" t="s">
        <v>15</v>
      </c>
      <c r="D474" s="8">
        <v>2</v>
      </c>
      <c r="E474" s="8">
        <v>1</v>
      </c>
      <c r="F474" s="25">
        <v>4337.74</v>
      </c>
      <c r="G474" s="8" t="s">
        <v>11</v>
      </c>
      <c r="H474" s="8" t="s">
        <v>16</v>
      </c>
      <c r="I474" s="8" t="s">
        <v>247</v>
      </c>
      <c r="J474" s="26">
        <v>1994</v>
      </c>
      <c r="K474" s="26" t="s">
        <v>15</v>
      </c>
      <c r="L474" s="26" t="s">
        <v>11</v>
      </c>
      <c r="M474" s="26" t="s">
        <v>16</v>
      </c>
      <c r="N474" s="26" t="s">
        <v>247</v>
      </c>
      <c r="O474" s="27">
        <f>IF(A474="?","",DATE(J474,MATCH(K474,{"Jan","Feb","Mar","Apr","May","Jun","Jul","Aug","Sep","Oct","Nov","Dec"},0),D474))</f>
        <v>34640</v>
      </c>
      <c r="P474" s="26">
        <f t="shared" si="7"/>
        <v>28</v>
      </c>
    </row>
    <row r="475" spans="1:16" x14ac:dyDescent="0.3">
      <c r="A475" s="8" t="s">
        <v>504</v>
      </c>
      <c r="B475" s="8">
        <v>1994</v>
      </c>
      <c r="C475" s="8" t="s">
        <v>37</v>
      </c>
      <c r="D475" s="8">
        <v>26</v>
      </c>
      <c r="E475" s="8">
        <v>2</v>
      </c>
      <c r="F475" s="25">
        <v>4340.4399999999996</v>
      </c>
      <c r="G475" s="8" t="s">
        <v>11</v>
      </c>
      <c r="H475" s="8" t="s">
        <v>16</v>
      </c>
      <c r="I475" s="8" t="s">
        <v>13</v>
      </c>
      <c r="J475" s="26">
        <v>1994</v>
      </c>
      <c r="K475" s="26" t="s">
        <v>37</v>
      </c>
      <c r="L475" s="26" t="s">
        <v>11</v>
      </c>
      <c r="M475" s="26" t="s">
        <v>16</v>
      </c>
      <c r="N475" s="26" t="s">
        <v>13</v>
      </c>
      <c r="O475" s="27">
        <f>IF(A475="?","",DATE(J475,MATCH(K475,{"Jan","Feb","Mar","Apr","May","Jun","Jul","Aug","Sep","Oct","Nov","Dec"},0),D475))</f>
        <v>34633</v>
      </c>
      <c r="P475" s="26">
        <f t="shared" si="7"/>
        <v>28</v>
      </c>
    </row>
    <row r="476" spans="1:16" x14ac:dyDescent="0.3">
      <c r="A476" s="8" t="s">
        <v>505</v>
      </c>
      <c r="B476" s="8">
        <v>1991</v>
      </c>
      <c r="C476" s="8" t="s">
        <v>18</v>
      </c>
      <c r="D476" s="8">
        <v>1</v>
      </c>
      <c r="E476" s="8">
        <v>0</v>
      </c>
      <c r="F476" s="25">
        <v>4347.0200000000004</v>
      </c>
      <c r="G476" s="8" t="s">
        <v>11</v>
      </c>
      <c r="H476" s="8" t="s">
        <v>16</v>
      </c>
      <c r="I476" s="8" t="s">
        <v>247</v>
      </c>
      <c r="J476" s="26">
        <v>1991</v>
      </c>
      <c r="K476" s="26" t="s">
        <v>18</v>
      </c>
      <c r="L476" s="26" t="s">
        <v>11</v>
      </c>
      <c r="M476" s="26" t="s">
        <v>16</v>
      </c>
      <c r="N476" s="26" t="s">
        <v>247</v>
      </c>
      <c r="O476" s="27">
        <f>IF(A476="?","",DATE(J476,MATCH(K476,{"Jan","Feb","Mar","Apr","May","Jun","Jul","Aug","Sep","Oct","Nov","Dec"},0),D476))</f>
        <v>33390</v>
      </c>
      <c r="P476" s="26">
        <f t="shared" si="7"/>
        <v>32</v>
      </c>
    </row>
    <row r="477" spans="1:16" x14ac:dyDescent="0.3">
      <c r="A477" s="8" t="s">
        <v>506</v>
      </c>
      <c r="B477" s="8">
        <v>1994</v>
      </c>
      <c r="C477" s="8" t="s">
        <v>15</v>
      </c>
      <c r="D477" s="8">
        <v>1</v>
      </c>
      <c r="E477" s="8">
        <v>2</v>
      </c>
      <c r="F477" s="25">
        <v>4349.46</v>
      </c>
      <c r="G477" s="8" t="s">
        <v>11</v>
      </c>
      <c r="H477" s="8" t="s">
        <v>11</v>
      </c>
      <c r="I477" s="8" t="s">
        <v>13</v>
      </c>
      <c r="J477" s="26">
        <v>1994</v>
      </c>
      <c r="K477" s="26" t="s">
        <v>15</v>
      </c>
      <c r="L477" s="26" t="s">
        <v>11</v>
      </c>
      <c r="M477" s="26" t="s">
        <v>11</v>
      </c>
      <c r="N477" s="26" t="s">
        <v>13</v>
      </c>
      <c r="O477" s="27">
        <f>IF(A477="?","",DATE(J477,MATCH(K477,{"Jan","Feb","Mar","Apr","May","Jun","Jul","Aug","Sep","Oct","Nov","Dec"},0),D477))</f>
        <v>34639</v>
      </c>
      <c r="P477" s="26">
        <f t="shared" si="7"/>
        <v>28</v>
      </c>
    </row>
    <row r="478" spans="1:16" x14ac:dyDescent="0.3">
      <c r="A478" s="8" t="s">
        <v>507</v>
      </c>
      <c r="B478" s="8">
        <v>1991</v>
      </c>
      <c r="C478" s="8" t="s">
        <v>20</v>
      </c>
      <c r="D478" s="8">
        <v>13</v>
      </c>
      <c r="E478" s="8">
        <v>1</v>
      </c>
      <c r="F478" s="25">
        <v>4350.51</v>
      </c>
      <c r="G478" s="8" t="s">
        <v>11</v>
      </c>
      <c r="H478" s="8" t="s">
        <v>11</v>
      </c>
      <c r="I478" s="8" t="s">
        <v>13</v>
      </c>
      <c r="J478" s="26">
        <v>1991</v>
      </c>
      <c r="K478" s="26" t="s">
        <v>20</v>
      </c>
      <c r="L478" s="26" t="s">
        <v>11</v>
      </c>
      <c r="M478" s="26" t="s">
        <v>11</v>
      </c>
      <c r="N478" s="26" t="s">
        <v>13</v>
      </c>
      <c r="O478" s="27">
        <f>IF(A478="?","",DATE(J478,MATCH(K478,{"Jan","Feb","Mar","Apr","May","Jun","Jul","Aug","Sep","Oct","Nov","Dec"},0),D478))</f>
        <v>33494</v>
      </c>
      <c r="P478" s="26">
        <f t="shared" si="7"/>
        <v>31</v>
      </c>
    </row>
    <row r="479" spans="1:16" x14ac:dyDescent="0.3">
      <c r="A479" s="8" t="s">
        <v>508</v>
      </c>
      <c r="B479" s="8">
        <v>1990</v>
      </c>
      <c r="C479" s="8" t="s">
        <v>35</v>
      </c>
      <c r="D479" s="8">
        <v>28</v>
      </c>
      <c r="E479" s="8">
        <v>0</v>
      </c>
      <c r="F479" s="25">
        <v>4357.04</v>
      </c>
      <c r="G479" s="8" t="s">
        <v>11</v>
      </c>
      <c r="H479" s="8" t="s">
        <v>12</v>
      </c>
      <c r="I479" s="8" t="s">
        <v>23</v>
      </c>
      <c r="J479" s="26">
        <v>1990</v>
      </c>
      <c r="K479" s="26" t="s">
        <v>35</v>
      </c>
      <c r="L479" s="26" t="s">
        <v>11</v>
      </c>
      <c r="M479" s="26" t="s">
        <v>12</v>
      </c>
      <c r="N479" s="26" t="s">
        <v>23</v>
      </c>
      <c r="O479" s="27">
        <f>IF(A479="?","",DATE(J479,MATCH(K479,{"Jan","Feb","Mar","Apr","May","Jun","Jul","Aug","Sep","Oct","Nov","Dec"},0),D479))</f>
        <v>33113</v>
      </c>
      <c r="P479" s="26">
        <f t="shared" si="7"/>
        <v>32</v>
      </c>
    </row>
    <row r="480" spans="1:16" x14ac:dyDescent="0.3">
      <c r="A480" s="8" t="s">
        <v>509</v>
      </c>
      <c r="B480" s="8">
        <v>1997</v>
      </c>
      <c r="C480" s="8" t="s">
        <v>15</v>
      </c>
      <c r="D480" s="8">
        <v>29</v>
      </c>
      <c r="E480" s="8">
        <v>3</v>
      </c>
      <c r="F480" s="25">
        <v>4391.6499999999996</v>
      </c>
      <c r="G480" s="8" t="s">
        <v>11</v>
      </c>
      <c r="H480" s="8" t="s">
        <v>11</v>
      </c>
      <c r="I480" s="8" t="s">
        <v>42</v>
      </c>
      <c r="J480" s="26">
        <v>1997</v>
      </c>
      <c r="K480" s="26" t="s">
        <v>15</v>
      </c>
      <c r="L480" s="26" t="s">
        <v>11</v>
      </c>
      <c r="M480" s="26" t="s">
        <v>11</v>
      </c>
      <c r="N480" s="26" t="s">
        <v>42</v>
      </c>
      <c r="O480" s="27">
        <f>IF(A480="?","",DATE(J480,MATCH(K480,{"Jan","Feb","Mar","Apr","May","Jun","Jul","Aug","Sep","Oct","Nov","Dec"},0),D480))</f>
        <v>35763</v>
      </c>
      <c r="P480" s="26">
        <f t="shared" si="7"/>
        <v>25</v>
      </c>
    </row>
    <row r="481" spans="1:16" x14ac:dyDescent="0.3">
      <c r="A481" s="8" t="s">
        <v>510</v>
      </c>
      <c r="B481" s="8">
        <v>1982</v>
      </c>
      <c r="C481" s="8" t="s">
        <v>18</v>
      </c>
      <c r="D481" s="8">
        <v>29</v>
      </c>
      <c r="E481" s="8">
        <v>3</v>
      </c>
      <c r="F481" s="25">
        <v>4392.7</v>
      </c>
      <c r="G481" s="8" t="s">
        <v>11</v>
      </c>
      <c r="H481" s="8" t="s">
        <v>11</v>
      </c>
      <c r="I481" s="8" t="s">
        <v>13</v>
      </c>
      <c r="J481" s="26">
        <v>1982</v>
      </c>
      <c r="K481" s="26" t="s">
        <v>18</v>
      </c>
      <c r="L481" s="26" t="s">
        <v>11</v>
      </c>
      <c r="M481" s="26" t="s">
        <v>11</v>
      </c>
      <c r="N481" s="26" t="s">
        <v>13</v>
      </c>
      <c r="O481" s="27">
        <f>IF(A481="?","",DATE(J481,MATCH(K481,{"Jan","Feb","Mar","Apr","May","Jun","Jul","Aug","Sep","Oct","Nov","Dec"},0),D481))</f>
        <v>30131</v>
      </c>
      <c r="P481" s="26">
        <f t="shared" si="7"/>
        <v>40</v>
      </c>
    </row>
    <row r="482" spans="1:16" x14ac:dyDescent="0.3">
      <c r="A482" s="8" t="s">
        <v>511</v>
      </c>
      <c r="B482" s="8">
        <v>1988</v>
      </c>
      <c r="C482" s="8" t="s">
        <v>10</v>
      </c>
      <c r="D482" s="8">
        <v>18</v>
      </c>
      <c r="E482" s="8">
        <v>3</v>
      </c>
      <c r="F482" s="25">
        <v>4397.3100000000004</v>
      </c>
      <c r="G482" s="8" t="s">
        <v>11</v>
      </c>
      <c r="H482" s="8" t="s">
        <v>11</v>
      </c>
      <c r="I482" s="8" t="s">
        <v>13</v>
      </c>
      <c r="J482" s="26">
        <v>1988</v>
      </c>
      <c r="K482" s="26" t="s">
        <v>10</v>
      </c>
      <c r="L482" s="26" t="s">
        <v>11</v>
      </c>
      <c r="M482" s="26" t="s">
        <v>11</v>
      </c>
      <c r="N482" s="26" t="s">
        <v>13</v>
      </c>
      <c r="O482" s="27">
        <f>IF(A482="?","",DATE(J482,MATCH(K482,{"Jan","Feb","Mar","Apr","May","Jun","Jul","Aug","Sep","Oct","Nov","Dec"},0),D482))</f>
        <v>32342</v>
      </c>
      <c r="P482" s="26">
        <f t="shared" si="7"/>
        <v>34</v>
      </c>
    </row>
    <row r="483" spans="1:16" x14ac:dyDescent="0.3">
      <c r="A483" s="8" t="s">
        <v>512</v>
      </c>
      <c r="B483" s="8">
        <v>1986</v>
      </c>
      <c r="C483" s="8" t="s">
        <v>35</v>
      </c>
      <c r="D483" s="8">
        <v>11</v>
      </c>
      <c r="E483" s="8">
        <v>0</v>
      </c>
      <c r="F483" s="25">
        <v>4399.7299999999996</v>
      </c>
      <c r="G483" s="8" t="s">
        <v>12</v>
      </c>
      <c r="H483" s="8" t="s">
        <v>11</v>
      </c>
      <c r="I483" s="8" t="s">
        <v>13</v>
      </c>
      <c r="J483" s="26">
        <v>1986</v>
      </c>
      <c r="K483" s="26" t="s">
        <v>35</v>
      </c>
      <c r="L483" s="26" t="s">
        <v>12</v>
      </c>
      <c r="M483" s="26" t="s">
        <v>11</v>
      </c>
      <c r="N483" s="26" t="s">
        <v>13</v>
      </c>
      <c r="O483" s="27">
        <f>IF(A483="?","",DATE(J483,MATCH(K483,{"Jan","Feb","Mar","Apr","May","Jun","Jul","Aug","Sep","Oct","Nov","Dec"},0),D483))</f>
        <v>31635</v>
      </c>
      <c r="P483" s="26">
        <f t="shared" si="7"/>
        <v>36</v>
      </c>
    </row>
    <row r="484" spans="1:16" x14ac:dyDescent="0.3">
      <c r="A484" s="8" t="s">
        <v>513</v>
      </c>
      <c r="B484" s="8">
        <v>1986</v>
      </c>
      <c r="C484" s="8" t="s">
        <v>10</v>
      </c>
      <c r="D484" s="8">
        <v>13</v>
      </c>
      <c r="E484" s="8">
        <v>0</v>
      </c>
      <c r="F484" s="25">
        <v>4402.2299999999996</v>
      </c>
      <c r="G484" s="8" t="s">
        <v>11</v>
      </c>
      <c r="H484" s="8" t="s">
        <v>11</v>
      </c>
      <c r="I484" s="8" t="s">
        <v>42</v>
      </c>
      <c r="J484" s="26">
        <v>1986</v>
      </c>
      <c r="K484" s="26" t="s">
        <v>10</v>
      </c>
      <c r="L484" s="26" t="s">
        <v>11</v>
      </c>
      <c r="M484" s="26" t="s">
        <v>11</v>
      </c>
      <c r="N484" s="26" t="s">
        <v>42</v>
      </c>
      <c r="O484" s="27">
        <f>IF(A484="?","",DATE(J484,MATCH(K484,{"Jan","Feb","Mar","Apr","May","Jun","Jul","Aug","Sep","Oct","Nov","Dec"},0),D484))</f>
        <v>31606</v>
      </c>
      <c r="P484" s="26">
        <f t="shared" si="7"/>
        <v>36</v>
      </c>
    </row>
    <row r="485" spans="1:16" x14ac:dyDescent="0.3">
      <c r="A485" s="8" t="s">
        <v>514</v>
      </c>
      <c r="B485" s="8">
        <v>1988</v>
      </c>
      <c r="C485" s="8" t="s">
        <v>20</v>
      </c>
      <c r="D485" s="8">
        <v>16</v>
      </c>
      <c r="E485" s="8">
        <v>0</v>
      </c>
      <c r="F485" s="25">
        <v>4415.16</v>
      </c>
      <c r="G485" s="8" t="s">
        <v>11</v>
      </c>
      <c r="H485" s="8" t="s">
        <v>16</v>
      </c>
      <c r="I485" s="8" t="s">
        <v>13</v>
      </c>
      <c r="J485" s="26">
        <v>1988</v>
      </c>
      <c r="K485" s="26" t="s">
        <v>20</v>
      </c>
      <c r="L485" s="26" t="s">
        <v>11</v>
      </c>
      <c r="M485" s="26" t="s">
        <v>16</v>
      </c>
      <c r="N485" s="26" t="s">
        <v>13</v>
      </c>
      <c r="O485" s="27">
        <f>IF(A485="?","",DATE(J485,MATCH(K485,{"Jan","Feb","Mar","Apr","May","Jun","Jul","Aug","Sep","Oct","Nov","Dec"},0),D485))</f>
        <v>32402</v>
      </c>
      <c r="P485" s="26">
        <f t="shared" si="7"/>
        <v>34</v>
      </c>
    </row>
    <row r="486" spans="1:16" x14ac:dyDescent="0.3">
      <c r="A486" s="8" t="s">
        <v>515</v>
      </c>
      <c r="B486" s="8">
        <v>1992</v>
      </c>
      <c r="C486" s="8" t="s">
        <v>35</v>
      </c>
      <c r="D486" s="8">
        <v>15</v>
      </c>
      <c r="E486" s="8">
        <v>0</v>
      </c>
      <c r="F486" s="25">
        <v>4420.95</v>
      </c>
      <c r="G486" s="8" t="s">
        <v>11</v>
      </c>
      <c r="H486" s="8" t="s">
        <v>12</v>
      </c>
      <c r="I486" s="8" t="s">
        <v>516</v>
      </c>
      <c r="J486" s="26">
        <v>1992</v>
      </c>
      <c r="K486" s="26" t="s">
        <v>35</v>
      </c>
      <c r="L486" s="26" t="s">
        <v>11</v>
      </c>
      <c r="M486" s="26" t="s">
        <v>12</v>
      </c>
      <c r="N486" s="26" t="s">
        <v>516</v>
      </c>
      <c r="O486" s="27">
        <f>IF(A486="?","",DATE(J486,MATCH(K486,{"Jan","Feb","Mar","Apr","May","Jun","Jul","Aug","Sep","Oct","Nov","Dec"},0),D486))</f>
        <v>33831</v>
      </c>
      <c r="P486" s="26">
        <f t="shared" si="7"/>
        <v>30</v>
      </c>
    </row>
    <row r="487" spans="1:16" x14ac:dyDescent="0.3">
      <c r="A487" s="8" t="s">
        <v>517</v>
      </c>
      <c r="B487" s="8">
        <v>1994</v>
      </c>
      <c r="C487" s="8" t="s">
        <v>30</v>
      </c>
      <c r="D487" s="8">
        <v>29</v>
      </c>
      <c r="E487" s="8">
        <v>2</v>
      </c>
      <c r="F487" s="25">
        <v>4428.8900000000003</v>
      </c>
      <c r="G487" s="8" t="s">
        <v>12</v>
      </c>
      <c r="H487" s="8" t="s">
        <v>16</v>
      </c>
      <c r="I487" s="8" t="s">
        <v>356</v>
      </c>
      <c r="J487" s="26">
        <v>1994</v>
      </c>
      <c r="K487" s="26" t="s">
        <v>30</v>
      </c>
      <c r="L487" s="26" t="s">
        <v>12</v>
      </c>
      <c r="M487" s="26" t="s">
        <v>16</v>
      </c>
      <c r="N487" s="26" t="s">
        <v>356</v>
      </c>
      <c r="O487" s="27">
        <f>IF(A487="?","",DATE(J487,MATCH(K487,{"Jan","Feb","Mar","Apr","May","Jun","Jul","Aug","Sep","Oct","Nov","Dec"},0),D487))</f>
        <v>34697</v>
      </c>
      <c r="P487" s="26">
        <f t="shared" si="7"/>
        <v>28</v>
      </c>
    </row>
    <row r="488" spans="1:16" x14ac:dyDescent="0.3">
      <c r="A488" s="8" t="s">
        <v>518</v>
      </c>
      <c r="B488" s="8">
        <v>1993</v>
      </c>
      <c r="C488" s="8" t="s">
        <v>20</v>
      </c>
      <c r="D488" s="8">
        <v>4</v>
      </c>
      <c r="E488" s="8">
        <v>2</v>
      </c>
      <c r="F488" s="25">
        <v>4433.3900000000003</v>
      </c>
      <c r="G488" s="8" t="s">
        <v>11</v>
      </c>
      <c r="H488" s="8" t="s">
        <v>12</v>
      </c>
      <c r="I488" s="8" t="s">
        <v>23</v>
      </c>
      <c r="J488" s="26">
        <v>1993</v>
      </c>
      <c r="K488" s="26" t="s">
        <v>20</v>
      </c>
      <c r="L488" s="26" t="s">
        <v>11</v>
      </c>
      <c r="M488" s="26" t="s">
        <v>12</v>
      </c>
      <c r="N488" s="26" t="s">
        <v>23</v>
      </c>
      <c r="O488" s="27">
        <f>IF(A488="?","",DATE(J488,MATCH(K488,{"Jan","Feb","Mar","Apr","May","Jun","Jul","Aug","Sep","Oct","Nov","Dec"},0),D488))</f>
        <v>34216</v>
      </c>
      <c r="P488" s="26">
        <f t="shared" si="7"/>
        <v>29</v>
      </c>
    </row>
    <row r="489" spans="1:16" x14ac:dyDescent="0.3">
      <c r="A489" s="8" t="s">
        <v>519</v>
      </c>
      <c r="B489" s="8">
        <v>1993</v>
      </c>
      <c r="C489" s="8" t="s">
        <v>30</v>
      </c>
      <c r="D489" s="8">
        <v>23</v>
      </c>
      <c r="E489" s="8">
        <v>2</v>
      </c>
      <c r="F489" s="25">
        <v>4433.92</v>
      </c>
      <c r="G489" s="8" t="s">
        <v>11</v>
      </c>
      <c r="H489" s="8" t="s">
        <v>11</v>
      </c>
      <c r="I489" s="8" t="s">
        <v>23</v>
      </c>
      <c r="J489" s="26">
        <v>1993</v>
      </c>
      <c r="K489" s="26" t="s">
        <v>30</v>
      </c>
      <c r="L489" s="26" t="s">
        <v>11</v>
      </c>
      <c r="M489" s="26" t="s">
        <v>11</v>
      </c>
      <c r="N489" s="26" t="s">
        <v>23</v>
      </c>
      <c r="O489" s="27">
        <f>IF(A489="?","",DATE(J489,MATCH(K489,{"Jan","Feb","Mar","Apr","May","Jun","Jul","Aug","Sep","Oct","Nov","Dec"},0),D489))</f>
        <v>34326</v>
      </c>
      <c r="P489" s="26">
        <f t="shared" si="7"/>
        <v>29</v>
      </c>
    </row>
    <row r="490" spans="1:16" x14ac:dyDescent="0.3">
      <c r="A490" s="8" t="s">
        <v>520</v>
      </c>
      <c r="B490" s="8">
        <v>1994</v>
      </c>
      <c r="C490" s="8" t="s">
        <v>37</v>
      </c>
      <c r="D490" s="8">
        <v>8</v>
      </c>
      <c r="E490" s="8">
        <v>2</v>
      </c>
      <c r="F490" s="25">
        <v>4435.09</v>
      </c>
      <c r="G490" s="8" t="s">
        <v>12</v>
      </c>
      <c r="H490" s="8" t="s">
        <v>11</v>
      </c>
      <c r="I490" s="8" t="s">
        <v>168</v>
      </c>
      <c r="J490" s="26">
        <v>1994</v>
      </c>
      <c r="K490" s="26" t="s">
        <v>37</v>
      </c>
      <c r="L490" s="26" t="s">
        <v>12</v>
      </c>
      <c r="M490" s="26" t="s">
        <v>11</v>
      </c>
      <c r="N490" s="26" t="s">
        <v>168</v>
      </c>
      <c r="O490" s="27">
        <f>IF(A490="?","",DATE(J490,MATCH(K490,{"Jan","Feb","Mar","Apr","May","Jun","Jul","Aug","Sep","Oct","Nov","Dec"},0),D490))</f>
        <v>34615</v>
      </c>
      <c r="P490" s="26">
        <f t="shared" si="7"/>
        <v>28</v>
      </c>
    </row>
    <row r="491" spans="1:16" x14ac:dyDescent="0.3">
      <c r="A491" s="8" t="s">
        <v>521</v>
      </c>
      <c r="B491" s="8">
        <v>1994</v>
      </c>
      <c r="C491" s="8" t="s">
        <v>37</v>
      </c>
      <c r="D491" s="8">
        <v>24</v>
      </c>
      <c r="E491" s="8">
        <v>2</v>
      </c>
      <c r="F491" s="25">
        <v>4438.26</v>
      </c>
      <c r="G491" s="8" t="s">
        <v>11</v>
      </c>
      <c r="H491" s="8" t="s">
        <v>12</v>
      </c>
      <c r="I491" s="8" t="s">
        <v>356</v>
      </c>
      <c r="J491" s="26">
        <v>1994</v>
      </c>
      <c r="K491" s="26" t="s">
        <v>37</v>
      </c>
      <c r="L491" s="26" t="s">
        <v>11</v>
      </c>
      <c r="M491" s="26" t="s">
        <v>12</v>
      </c>
      <c r="N491" s="26" t="s">
        <v>356</v>
      </c>
      <c r="O491" s="27">
        <f>IF(A491="?","",DATE(J491,MATCH(K491,{"Jan","Feb","Mar","Apr","May","Jun","Jul","Aug","Sep","Oct","Nov","Dec"},0),D491))</f>
        <v>34631</v>
      </c>
      <c r="P491" s="26">
        <f t="shared" si="7"/>
        <v>28</v>
      </c>
    </row>
    <row r="492" spans="1:16" x14ac:dyDescent="0.3">
      <c r="A492" s="8" t="s">
        <v>522</v>
      </c>
      <c r="B492" s="8">
        <v>1991</v>
      </c>
      <c r="C492" s="8" t="s">
        <v>20</v>
      </c>
      <c r="D492" s="8">
        <v>3</v>
      </c>
      <c r="E492" s="8">
        <v>1</v>
      </c>
      <c r="F492" s="25">
        <v>4441.21</v>
      </c>
      <c r="G492" s="8" t="s">
        <v>16</v>
      </c>
      <c r="H492" s="8" t="s">
        <v>11</v>
      </c>
      <c r="I492" s="8" t="s">
        <v>276</v>
      </c>
      <c r="J492" s="26">
        <v>1991</v>
      </c>
      <c r="K492" s="26" t="s">
        <v>20</v>
      </c>
      <c r="L492" s="26" t="s">
        <v>16</v>
      </c>
      <c r="M492" s="26" t="s">
        <v>11</v>
      </c>
      <c r="N492" s="26" t="s">
        <v>276</v>
      </c>
      <c r="O492" s="27">
        <f>IF(A492="?","",DATE(J492,MATCH(K492,{"Jan","Feb","Mar","Apr","May","Jun","Jul","Aug","Sep","Oct","Nov","Dec"},0),D492))</f>
        <v>33484</v>
      </c>
      <c r="P492" s="26">
        <f t="shared" si="7"/>
        <v>31</v>
      </c>
    </row>
    <row r="493" spans="1:16" x14ac:dyDescent="0.3">
      <c r="A493" s="8" t="s">
        <v>523</v>
      </c>
      <c r="B493" s="8">
        <v>1994</v>
      </c>
      <c r="C493" s="8" t="s">
        <v>18</v>
      </c>
      <c r="D493" s="8">
        <v>28</v>
      </c>
      <c r="E493" s="8">
        <v>3</v>
      </c>
      <c r="F493" s="25">
        <v>4449.46</v>
      </c>
      <c r="G493" s="8" t="s">
        <v>16</v>
      </c>
      <c r="H493" s="8" t="s">
        <v>11</v>
      </c>
      <c r="I493" s="8" t="s">
        <v>13</v>
      </c>
      <c r="J493" s="26">
        <v>1994</v>
      </c>
      <c r="K493" s="26" t="s">
        <v>18</v>
      </c>
      <c r="L493" s="26" t="s">
        <v>16</v>
      </c>
      <c r="M493" s="26" t="s">
        <v>11</v>
      </c>
      <c r="N493" s="26" t="s">
        <v>13</v>
      </c>
      <c r="O493" s="27">
        <f>IF(A493="?","",DATE(J493,MATCH(K493,{"Jan","Feb","Mar","Apr","May","Jun","Jul","Aug","Sep","Oct","Nov","Dec"},0),D493))</f>
        <v>34513</v>
      </c>
      <c r="P493" s="26">
        <f t="shared" si="7"/>
        <v>28</v>
      </c>
    </row>
    <row r="494" spans="1:16" x14ac:dyDescent="0.3">
      <c r="A494" s="8" t="s">
        <v>524</v>
      </c>
      <c r="B494" s="8">
        <v>1990</v>
      </c>
      <c r="C494" s="8" t="s">
        <v>35</v>
      </c>
      <c r="D494" s="8">
        <v>8</v>
      </c>
      <c r="E494" s="8">
        <v>1</v>
      </c>
      <c r="F494" s="25">
        <v>4454.3999999999996</v>
      </c>
      <c r="G494" s="8" t="s">
        <v>11</v>
      </c>
      <c r="H494" s="8" t="s">
        <v>12</v>
      </c>
      <c r="I494" s="8" t="s">
        <v>23</v>
      </c>
      <c r="J494" s="26">
        <v>1990</v>
      </c>
      <c r="K494" s="26" t="s">
        <v>35</v>
      </c>
      <c r="L494" s="26" t="s">
        <v>11</v>
      </c>
      <c r="M494" s="26" t="s">
        <v>12</v>
      </c>
      <c r="N494" s="26" t="s">
        <v>23</v>
      </c>
      <c r="O494" s="27">
        <f>IF(A494="?","",DATE(J494,MATCH(K494,{"Jan","Feb","Mar","Apr","May","Jun","Jul","Aug","Sep","Oct","Nov","Dec"},0),D494))</f>
        <v>33093</v>
      </c>
      <c r="P494" s="26">
        <f t="shared" si="7"/>
        <v>32</v>
      </c>
    </row>
    <row r="495" spans="1:16" x14ac:dyDescent="0.3">
      <c r="A495" s="8" t="s">
        <v>525</v>
      </c>
      <c r="B495" s="8">
        <v>1990</v>
      </c>
      <c r="C495" s="8" t="s">
        <v>10</v>
      </c>
      <c r="D495" s="8">
        <v>15</v>
      </c>
      <c r="E495" s="8">
        <v>1</v>
      </c>
      <c r="F495" s="25">
        <v>4462.72</v>
      </c>
      <c r="G495" s="8" t="s">
        <v>11</v>
      </c>
      <c r="H495" s="8" t="s">
        <v>12</v>
      </c>
      <c r="I495" s="8" t="s">
        <v>23</v>
      </c>
      <c r="J495" s="26">
        <v>1990</v>
      </c>
      <c r="K495" s="26" t="s">
        <v>10</v>
      </c>
      <c r="L495" s="26" t="s">
        <v>11</v>
      </c>
      <c r="M495" s="26" t="s">
        <v>12</v>
      </c>
      <c r="N495" s="26" t="s">
        <v>23</v>
      </c>
      <c r="O495" s="27">
        <f>IF(A495="?","",DATE(J495,MATCH(K495,{"Jan","Feb","Mar","Apr","May","Jun","Jul","Aug","Sep","Oct","Nov","Dec"},0),D495))</f>
        <v>33069</v>
      </c>
      <c r="P495" s="26">
        <f t="shared" si="7"/>
        <v>32</v>
      </c>
    </row>
    <row r="496" spans="1:16" x14ac:dyDescent="0.3">
      <c r="A496" s="8" t="s">
        <v>526</v>
      </c>
      <c r="B496" s="8">
        <v>1991</v>
      </c>
      <c r="C496" s="8" t="s">
        <v>10</v>
      </c>
      <c r="D496" s="8">
        <v>4</v>
      </c>
      <c r="E496" s="8">
        <v>2</v>
      </c>
      <c r="F496" s="25">
        <v>4463.21</v>
      </c>
      <c r="G496" s="8" t="s">
        <v>12</v>
      </c>
      <c r="H496" s="8" t="s">
        <v>12</v>
      </c>
      <c r="I496" s="8" t="s">
        <v>13</v>
      </c>
      <c r="J496" s="26">
        <v>1991</v>
      </c>
      <c r="K496" s="26" t="s">
        <v>10</v>
      </c>
      <c r="L496" s="26" t="s">
        <v>12</v>
      </c>
      <c r="M496" s="26" t="s">
        <v>12</v>
      </c>
      <c r="N496" s="26" t="s">
        <v>13</v>
      </c>
      <c r="O496" s="27">
        <f>IF(A496="?","",DATE(J496,MATCH(K496,{"Jan","Feb","Mar","Apr","May","Jun","Jul","Aug","Sep","Oct","Nov","Dec"},0),D496))</f>
        <v>33423</v>
      </c>
      <c r="P496" s="26">
        <f t="shared" si="7"/>
        <v>31</v>
      </c>
    </row>
    <row r="497" spans="1:16" x14ac:dyDescent="0.3">
      <c r="A497" s="8" t="s">
        <v>527</v>
      </c>
      <c r="B497" s="8">
        <v>1999</v>
      </c>
      <c r="C497" s="8" t="s">
        <v>15</v>
      </c>
      <c r="D497" s="8">
        <v>20</v>
      </c>
      <c r="E497" s="8">
        <v>3</v>
      </c>
      <c r="F497" s="25">
        <v>4466.62</v>
      </c>
      <c r="G497" s="8" t="s">
        <v>11</v>
      </c>
      <c r="H497" s="8" t="s">
        <v>11</v>
      </c>
      <c r="I497" s="8" t="s">
        <v>23</v>
      </c>
      <c r="J497" s="26">
        <v>1999</v>
      </c>
      <c r="K497" s="26" t="s">
        <v>15</v>
      </c>
      <c r="L497" s="26" t="s">
        <v>11</v>
      </c>
      <c r="M497" s="26" t="s">
        <v>11</v>
      </c>
      <c r="N497" s="26" t="s">
        <v>23</v>
      </c>
      <c r="O497" s="27">
        <f>IF(A497="?","",DATE(J497,MATCH(K497,{"Jan","Feb","Mar","Apr","May","Jun","Jul","Aug","Sep","Oct","Nov","Dec"},0),D497))</f>
        <v>36484</v>
      </c>
      <c r="P497" s="26">
        <f t="shared" si="7"/>
        <v>23</v>
      </c>
    </row>
    <row r="498" spans="1:16" x14ac:dyDescent="0.3">
      <c r="A498" s="8" t="s">
        <v>528</v>
      </c>
      <c r="B498" s="8">
        <v>2004</v>
      </c>
      <c r="C498" s="8" t="s">
        <v>10</v>
      </c>
      <c r="D498" s="8">
        <v>18</v>
      </c>
      <c r="E498" s="8">
        <v>0</v>
      </c>
      <c r="F498" s="25">
        <v>4468.25</v>
      </c>
      <c r="G498" s="8" t="s">
        <v>11</v>
      </c>
      <c r="H498" s="8" t="s">
        <v>11</v>
      </c>
      <c r="I498" s="8" t="s">
        <v>23</v>
      </c>
      <c r="J498" s="26">
        <v>2004</v>
      </c>
      <c r="K498" s="26" t="s">
        <v>10</v>
      </c>
      <c r="L498" s="26" t="s">
        <v>11</v>
      </c>
      <c r="M498" s="26" t="s">
        <v>11</v>
      </c>
      <c r="N498" s="26" t="s">
        <v>23</v>
      </c>
      <c r="O498" s="27">
        <f>IF(A498="?","",DATE(J498,MATCH(K498,{"Jan","Feb","Mar","Apr","May","Jun","Jul","Aug","Sep","Oct","Nov","Dec"},0),D498))</f>
        <v>38186</v>
      </c>
      <c r="P498" s="26">
        <f t="shared" si="7"/>
        <v>18</v>
      </c>
    </row>
    <row r="499" spans="1:16" x14ac:dyDescent="0.3">
      <c r="A499" s="8" t="s">
        <v>529</v>
      </c>
      <c r="B499" s="8">
        <v>1992</v>
      </c>
      <c r="C499" s="8" t="s">
        <v>10</v>
      </c>
      <c r="D499" s="8">
        <v>12</v>
      </c>
      <c r="E499" s="8">
        <v>0</v>
      </c>
      <c r="F499" s="25">
        <v>4488.58</v>
      </c>
      <c r="G499" s="8" t="s">
        <v>11</v>
      </c>
      <c r="H499" s="8" t="s">
        <v>12</v>
      </c>
      <c r="I499" s="8" t="s">
        <v>23</v>
      </c>
      <c r="J499" s="26">
        <v>1992</v>
      </c>
      <c r="K499" s="26" t="s">
        <v>10</v>
      </c>
      <c r="L499" s="26" t="s">
        <v>11</v>
      </c>
      <c r="M499" s="26" t="s">
        <v>12</v>
      </c>
      <c r="N499" s="26" t="s">
        <v>23</v>
      </c>
      <c r="O499" s="27">
        <f>IF(A499="?","",DATE(J499,MATCH(K499,{"Jan","Feb","Mar","Apr","May","Jun","Jul","Aug","Sep","Oct","Nov","Dec"},0),D499))</f>
        <v>33797</v>
      </c>
      <c r="P499" s="26">
        <f t="shared" si="7"/>
        <v>30</v>
      </c>
    </row>
    <row r="500" spans="1:16" x14ac:dyDescent="0.3">
      <c r="A500" s="8" t="s">
        <v>530</v>
      </c>
      <c r="B500" s="8">
        <v>1988</v>
      </c>
      <c r="C500" s="8" t="s">
        <v>18</v>
      </c>
      <c r="D500" s="8">
        <v>26</v>
      </c>
      <c r="E500" s="8">
        <v>0</v>
      </c>
      <c r="F500" s="25">
        <v>4500.34</v>
      </c>
      <c r="G500" s="8" t="s">
        <v>11</v>
      </c>
      <c r="H500" s="8" t="s">
        <v>16</v>
      </c>
      <c r="I500" s="8" t="s">
        <v>356</v>
      </c>
      <c r="J500" s="26">
        <v>1988</v>
      </c>
      <c r="K500" s="26" t="s">
        <v>18</v>
      </c>
      <c r="L500" s="26" t="s">
        <v>11</v>
      </c>
      <c r="M500" s="26" t="s">
        <v>16</v>
      </c>
      <c r="N500" s="26" t="s">
        <v>356</v>
      </c>
      <c r="O500" s="27">
        <f>IF(A500="?","",DATE(J500,MATCH(K500,{"Jan","Feb","Mar","Apr","May","Jun","Jul","Aug","Sep","Oct","Nov","Dec"},0),D500))</f>
        <v>32320</v>
      </c>
      <c r="P500" s="26">
        <f t="shared" si="7"/>
        <v>34</v>
      </c>
    </row>
    <row r="501" spans="1:16" x14ac:dyDescent="0.3">
      <c r="A501" s="8" t="s">
        <v>531</v>
      </c>
      <c r="B501" s="8">
        <v>1997</v>
      </c>
      <c r="C501" s="8" t="s">
        <v>37</v>
      </c>
      <c r="D501" s="8">
        <v>13</v>
      </c>
      <c r="E501" s="8">
        <v>4</v>
      </c>
      <c r="F501" s="25">
        <v>4504.66</v>
      </c>
      <c r="G501" s="8" t="s">
        <v>16</v>
      </c>
      <c r="H501" s="8" t="s">
        <v>11</v>
      </c>
      <c r="I501" s="8" t="s">
        <v>13</v>
      </c>
      <c r="J501" s="26">
        <v>1997</v>
      </c>
      <c r="K501" s="26" t="s">
        <v>37</v>
      </c>
      <c r="L501" s="26" t="s">
        <v>16</v>
      </c>
      <c r="M501" s="26" t="s">
        <v>11</v>
      </c>
      <c r="N501" s="26" t="s">
        <v>13</v>
      </c>
      <c r="O501" s="27">
        <f>IF(A501="?","",DATE(J501,MATCH(K501,{"Jan","Feb","Mar","Apr","May","Jun","Jul","Aug","Sep","Oct","Nov","Dec"},0),D501))</f>
        <v>35716</v>
      </c>
      <c r="P501" s="26">
        <f t="shared" si="7"/>
        <v>25</v>
      </c>
    </row>
    <row r="502" spans="1:16" x14ac:dyDescent="0.3">
      <c r="A502" s="8" t="s">
        <v>532</v>
      </c>
      <c r="B502" s="8">
        <v>1982</v>
      </c>
      <c r="C502" s="8" t="s">
        <v>20</v>
      </c>
      <c r="D502" s="8">
        <v>27</v>
      </c>
      <c r="E502" s="8">
        <v>3</v>
      </c>
      <c r="F502" s="25">
        <v>4511.41</v>
      </c>
      <c r="G502" s="8" t="s">
        <v>11</v>
      </c>
      <c r="H502" s="8" t="s">
        <v>12</v>
      </c>
      <c r="I502" s="8" t="s">
        <v>13</v>
      </c>
      <c r="J502" s="26">
        <v>1982</v>
      </c>
      <c r="K502" s="26" t="s">
        <v>20</v>
      </c>
      <c r="L502" s="26" t="s">
        <v>11</v>
      </c>
      <c r="M502" s="26" t="s">
        <v>12</v>
      </c>
      <c r="N502" s="26" t="s">
        <v>13</v>
      </c>
      <c r="O502" s="27">
        <f>IF(A502="?","",DATE(J502,MATCH(K502,{"Jan","Feb","Mar","Apr","May","Jun","Jul","Aug","Sep","Oct","Nov","Dec"},0),D502))</f>
        <v>30221</v>
      </c>
      <c r="P502" s="26">
        <f t="shared" si="7"/>
        <v>40</v>
      </c>
    </row>
    <row r="503" spans="1:16" x14ac:dyDescent="0.3">
      <c r="A503" s="8" t="s">
        <v>533</v>
      </c>
      <c r="B503" s="8">
        <v>1980</v>
      </c>
      <c r="C503" s="8" t="s">
        <v>18</v>
      </c>
      <c r="D503" s="8">
        <v>16</v>
      </c>
      <c r="E503" s="8">
        <v>2</v>
      </c>
      <c r="F503" s="25">
        <v>4515.71</v>
      </c>
      <c r="G503" s="8" t="s">
        <v>11</v>
      </c>
      <c r="H503" s="8" t="s">
        <v>12</v>
      </c>
      <c r="I503" s="8" t="s">
        <v>13</v>
      </c>
      <c r="J503" s="26">
        <v>1980</v>
      </c>
      <c r="K503" s="26" t="s">
        <v>18</v>
      </c>
      <c r="L503" s="26" t="s">
        <v>11</v>
      </c>
      <c r="M503" s="26" t="s">
        <v>12</v>
      </c>
      <c r="N503" s="26" t="s">
        <v>13</v>
      </c>
      <c r="O503" s="27">
        <f>IF(A503="?","",DATE(J503,MATCH(K503,{"Jan","Feb","Mar","Apr","May","Jun","Jul","Aug","Sep","Oct","Nov","Dec"},0),D503))</f>
        <v>29388</v>
      </c>
      <c r="P503" s="26">
        <f t="shared" si="7"/>
        <v>42</v>
      </c>
    </row>
    <row r="504" spans="1:16" x14ac:dyDescent="0.3">
      <c r="A504" s="8" t="s">
        <v>534</v>
      </c>
      <c r="B504" s="8">
        <v>2003</v>
      </c>
      <c r="C504" s="8" t="s">
        <v>37</v>
      </c>
      <c r="D504" s="8">
        <v>2</v>
      </c>
      <c r="E504" s="8">
        <v>0</v>
      </c>
      <c r="F504" s="25">
        <v>4518.3999999999996</v>
      </c>
      <c r="G504" s="8" t="s">
        <v>11</v>
      </c>
      <c r="H504" s="8" t="s">
        <v>12</v>
      </c>
      <c r="I504" s="8" t="s">
        <v>535</v>
      </c>
      <c r="J504" s="26">
        <v>2003</v>
      </c>
      <c r="K504" s="26" t="s">
        <v>37</v>
      </c>
      <c r="L504" s="26" t="s">
        <v>11</v>
      </c>
      <c r="M504" s="26" t="s">
        <v>12</v>
      </c>
      <c r="N504" s="26" t="s">
        <v>535</v>
      </c>
      <c r="O504" s="27">
        <f>IF(A504="?","",DATE(J504,MATCH(K504,{"Jan","Feb","Mar","Apr","May","Jun","Jul","Aug","Sep","Oct","Nov","Dec"},0),D504))</f>
        <v>37896</v>
      </c>
      <c r="P504" s="26">
        <f t="shared" si="7"/>
        <v>19</v>
      </c>
    </row>
    <row r="505" spans="1:16" x14ac:dyDescent="0.3">
      <c r="A505" s="8" t="s">
        <v>536</v>
      </c>
      <c r="B505" s="8">
        <v>1987</v>
      </c>
      <c r="C505" s="8" t="s">
        <v>30</v>
      </c>
      <c r="D505" s="8">
        <v>5</v>
      </c>
      <c r="E505" s="8">
        <v>3</v>
      </c>
      <c r="F505" s="25">
        <v>4518.7700000000004</v>
      </c>
      <c r="G505" s="8" t="s">
        <v>11</v>
      </c>
      <c r="H505" s="8" t="s">
        <v>12</v>
      </c>
      <c r="I505" s="8" t="s">
        <v>23</v>
      </c>
      <c r="J505" s="26">
        <v>1987</v>
      </c>
      <c r="K505" s="26" t="s">
        <v>30</v>
      </c>
      <c r="L505" s="26" t="s">
        <v>11</v>
      </c>
      <c r="M505" s="26" t="s">
        <v>12</v>
      </c>
      <c r="N505" s="26" t="s">
        <v>23</v>
      </c>
      <c r="O505" s="27">
        <f>IF(A505="?","",DATE(J505,MATCH(K505,{"Jan","Feb","Mar","Apr","May","Jun","Jul","Aug","Sep","Oct","Nov","Dec"},0),D505))</f>
        <v>32116</v>
      </c>
      <c r="P505" s="26">
        <f t="shared" si="7"/>
        <v>35</v>
      </c>
    </row>
    <row r="506" spans="1:16" x14ac:dyDescent="0.3">
      <c r="A506" s="8" t="s">
        <v>537</v>
      </c>
      <c r="B506" s="8">
        <v>1988</v>
      </c>
      <c r="C506" s="8" t="s">
        <v>30</v>
      </c>
      <c r="D506" s="8">
        <v>21</v>
      </c>
      <c r="E506" s="8">
        <v>0</v>
      </c>
      <c r="F506" s="25">
        <v>4518.83</v>
      </c>
      <c r="G506" s="8" t="s">
        <v>11</v>
      </c>
      <c r="H506" s="8" t="s">
        <v>11</v>
      </c>
      <c r="I506" s="8" t="s">
        <v>356</v>
      </c>
      <c r="J506" s="26">
        <v>1988</v>
      </c>
      <c r="K506" s="26" t="s">
        <v>30</v>
      </c>
      <c r="L506" s="26" t="s">
        <v>11</v>
      </c>
      <c r="M506" s="26" t="s">
        <v>11</v>
      </c>
      <c r="N506" s="26" t="s">
        <v>356</v>
      </c>
      <c r="O506" s="27">
        <f>IF(A506="?","",DATE(J506,MATCH(K506,{"Jan","Feb","Mar","Apr","May","Jun","Jul","Aug","Sep","Oct","Nov","Dec"},0),D506))</f>
        <v>32498</v>
      </c>
      <c r="P506" s="26">
        <f t="shared" si="7"/>
        <v>34</v>
      </c>
    </row>
    <row r="507" spans="1:16" x14ac:dyDescent="0.3">
      <c r="A507" s="8" t="s">
        <v>538</v>
      </c>
      <c r="B507" s="8">
        <v>1992</v>
      </c>
      <c r="C507" s="8" t="s">
        <v>35</v>
      </c>
      <c r="D507" s="8">
        <v>13</v>
      </c>
      <c r="E507" s="8">
        <v>1</v>
      </c>
      <c r="F507" s="25">
        <v>4527.18</v>
      </c>
      <c r="G507" s="8" t="s">
        <v>11</v>
      </c>
      <c r="H507" s="8" t="s">
        <v>11</v>
      </c>
      <c r="I507" s="8" t="s">
        <v>23</v>
      </c>
      <c r="J507" s="26">
        <v>1992</v>
      </c>
      <c r="K507" s="26" t="s">
        <v>35</v>
      </c>
      <c r="L507" s="26" t="s">
        <v>11</v>
      </c>
      <c r="M507" s="26" t="s">
        <v>11</v>
      </c>
      <c r="N507" s="26" t="s">
        <v>23</v>
      </c>
      <c r="O507" s="27">
        <f>IF(A507="?","",DATE(J507,MATCH(K507,{"Jan","Feb","Mar","Apr","May","Jun","Jul","Aug","Sep","Oct","Nov","Dec"},0),D507))</f>
        <v>33829</v>
      </c>
      <c r="P507" s="26">
        <f t="shared" si="7"/>
        <v>30</v>
      </c>
    </row>
    <row r="508" spans="1:16" x14ac:dyDescent="0.3">
      <c r="A508" s="8" t="s">
        <v>539</v>
      </c>
      <c r="B508" s="8">
        <v>1993</v>
      </c>
      <c r="C508" s="8" t="s">
        <v>18</v>
      </c>
      <c r="D508" s="8">
        <v>29</v>
      </c>
      <c r="E508" s="8">
        <v>2</v>
      </c>
      <c r="F508" s="25">
        <v>4529.4799999999996</v>
      </c>
      <c r="G508" s="8" t="s">
        <v>11</v>
      </c>
      <c r="H508" s="8" t="s">
        <v>16</v>
      </c>
      <c r="I508" s="8" t="s">
        <v>42</v>
      </c>
      <c r="J508" s="26">
        <v>1993</v>
      </c>
      <c r="K508" s="26" t="s">
        <v>18</v>
      </c>
      <c r="L508" s="26" t="s">
        <v>11</v>
      </c>
      <c r="M508" s="26" t="s">
        <v>16</v>
      </c>
      <c r="N508" s="26" t="s">
        <v>42</v>
      </c>
      <c r="O508" s="27">
        <f>IF(A508="?","",DATE(J508,MATCH(K508,{"Jan","Feb","Mar","Apr","May","Jun","Jul","Aug","Sep","Oct","Nov","Dec"},0),D508))</f>
        <v>34149</v>
      </c>
      <c r="P508" s="26">
        <f t="shared" si="7"/>
        <v>29</v>
      </c>
    </row>
    <row r="509" spans="1:16" x14ac:dyDescent="0.3">
      <c r="A509" s="8" t="s">
        <v>540</v>
      </c>
      <c r="B509" s="8">
        <v>1988</v>
      </c>
      <c r="C509" s="8" t="s">
        <v>18</v>
      </c>
      <c r="D509" s="8">
        <v>13</v>
      </c>
      <c r="E509" s="8">
        <v>1</v>
      </c>
      <c r="F509" s="25">
        <v>4536.26</v>
      </c>
      <c r="G509" s="8" t="s">
        <v>11</v>
      </c>
      <c r="H509" s="8" t="s">
        <v>11</v>
      </c>
      <c r="I509" s="8" t="s">
        <v>42</v>
      </c>
      <c r="J509" s="26">
        <v>1988</v>
      </c>
      <c r="K509" s="26" t="s">
        <v>18</v>
      </c>
      <c r="L509" s="26" t="s">
        <v>11</v>
      </c>
      <c r="M509" s="26" t="s">
        <v>11</v>
      </c>
      <c r="N509" s="26" t="s">
        <v>42</v>
      </c>
      <c r="O509" s="27">
        <f>IF(A509="?","",DATE(J509,MATCH(K509,{"Jan","Feb","Mar","Apr","May","Jun","Jul","Aug","Sep","Oct","Nov","Dec"},0),D509))</f>
        <v>32307</v>
      </c>
      <c r="P509" s="26">
        <f t="shared" si="7"/>
        <v>34</v>
      </c>
    </row>
    <row r="510" spans="1:16" x14ac:dyDescent="0.3">
      <c r="A510" s="8" t="s">
        <v>541</v>
      </c>
      <c r="B510" s="8">
        <v>1990</v>
      </c>
      <c r="C510" s="8" t="s">
        <v>15</v>
      </c>
      <c r="D510" s="8">
        <v>17</v>
      </c>
      <c r="E510" s="8">
        <v>0</v>
      </c>
      <c r="F510" s="25">
        <v>4544.2299999999996</v>
      </c>
      <c r="G510" s="8" t="s">
        <v>11</v>
      </c>
      <c r="H510" s="8" t="s">
        <v>16</v>
      </c>
      <c r="I510" s="8" t="s">
        <v>247</v>
      </c>
      <c r="J510" s="26">
        <v>1990</v>
      </c>
      <c r="K510" s="26" t="s">
        <v>15</v>
      </c>
      <c r="L510" s="26" t="s">
        <v>11</v>
      </c>
      <c r="M510" s="26" t="s">
        <v>16</v>
      </c>
      <c r="N510" s="26" t="s">
        <v>247</v>
      </c>
      <c r="O510" s="27">
        <f>IF(A510="?","",DATE(J510,MATCH(K510,{"Jan","Feb","Mar","Apr","May","Jun","Jul","Aug","Sep","Oct","Nov","Dec"},0),D510))</f>
        <v>33194</v>
      </c>
      <c r="P510" s="26">
        <f t="shared" si="7"/>
        <v>32</v>
      </c>
    </row>
    <row r="511" spans="1:16" x14ac:dyDescent="0.3">
      <c r="A511" s="8" t="s">
        <v>542</v>
      </c>
      <c r="B511" s="8">
        <v>2004</v>
      </c>
      <c r="C511" s="8" t="s">
        <v>30</v>
      </c>
      <c r="D511" s="8">
        <v>22</v>
      </c>
      <c r="E511" s="8">
        <v>4</v>
      </c>
      <c r="F511" s="25">
        <v>4561.1899999999996</v>
      </c>
      <c r="G511" s="8" t="s">
        <v>11</v>
      </c>
      <c r="H511" s="8" t="s">
        <v>11</v>
      </c>
      <c r="I511" s="8" t="s">
        <v>247</v>
      </c>
      <c r="J511" s="26">
        <v>2004</v>
      </c>
      <c r="K511" s="26" t="s">
        <v>30</v>
      </c>
      <c r="L511" s="26" t="s">
        <v>11</v>
      </c>
      <c r="M511" s="26" t="s">
        <v>11</v>
      </c>
      <c r="N511" s="26" t="s">
        <v>247</v>
      </c>
      <c r="O511" s="27">
        <f>IF(A511="?","",DATE(J511,MATCH(K511,{"Jan","Feb","Mar","Apr","May","Jun","Jul","Aug","Sep","Oct","Nov","Dec"},0),D511))</f>
        <v>38343</v>
      </c>
      <c r="P511" s="26">
        <f t="shared" si="7"/>
        <v>18</v>
      </c>
    </row>
    <row r="512" spans="1:16" x14ac:dyDescent="0.3">
      <c r="A512" s="8" t="s">
        <v>543</v>
      </c>
      <c r="B512" s="8">
        <v>1990</v>
      </c>
      <c r="C512" s="8" t="s">
        <v>20</v>
      </c>
      <c r="D512" s="8">
        <v>20</v>
      </c>
      <c r="E512" s="8">
        <v>1</v>
      </c>
      <c r="F512" s="25">
        <v>4562.84</v>
      </c>
      <c r="G512" s="8" t="s">
        <v>11</v>
      </c>
      <c r="H512" s="8" t="s">
        <v>11</v>
      </c>
      <c r="I512" s="8" t="s">
        <v>13</v>
      </c>
      <c r="J512" s="26">
        <v>1990</v>
      </c>
      <c r="K512" s="26" t="s">
        <v>20</v>
      </c>
      <c r="L512" s="26" t="s">
        <v>11</v>
      </c>
      <c r="M512" s="26" t="s">
        <v>11</v>
      </c>
      <c r="N512" s="26" t="s">
        <v>13</v>
      </c>
      <c r="O512" s="27">
        <f>IF(A512="?","",DATE(J512,MATCH(K512,{"Jan","Feb","Mar","Apr","May","Jun","Jul","Aug","Sep","Oct","Nov","Dec"},0),D512))</f>
        <v>33136</v>
      </c>
      <c r="P512" s="26">
        <f t="shared" si="7"/>
        <v>32</v>
      </c>
    </row>
    <row r="513" spans="1:16" x14ac:dyDescent="0.3">
      <c r="A513" s="8" t="s">
        <v>544</v>
      </c>
      <c r="B513" s="8">
        <v>1996</v>
      </c>
      <c r="C513" s="8" t="s">
        <v>30</v>
      </c>
      <c r="D513" s="8">
        <v>25</v>
      </c>
      <c r="E513" s="8">
        <v>2</v>
      </c>
      <c r="F513" s="25">
        <v>4564.1899999999996</v>
      </c>
      <c r="G513" s="8" t="s">
        <v>11</v>
      </c>
      <c r="H513" s="8" t="s">
        <v>11</v>
      </c>
      <c r="I513" s="8" t="s">
        <v>247</v>
      </c>
      <c r="J513" s="26">
        <v>1996</v>
      </c>
      <c r="K513" s="26" t="s">
        <v>30</v>
      </c>
      <c r="L513" s="26" t="s">
        <v>11</v>
      </c>
      <c r="M513" s="26" t="s">
        <v>11</v>
      </c>
      <c r="N513" s="26" t="s">
        <v>247</v>
      </c>
      <c r="O513" s="27">
        <f>IF(A513="?","",DATE(J513,MATCH(K513,{"Jan","Feb","Mar","Apr","May","Jun","Jul","Aug","Sep","Oct","Nov","Dec"},0),D513))</f>
        <v>35424</v>
      </c>
      <c r="P513" s="26">
        <f t="shared" si="7"/>
        <v>26</v>
      </c>
    </row>
    <row r="514" spans="1:16" x14ac:dyDescent="0.3">
      <c r="A514" s="8" t="s">
        <v>545</v>
      </c>
      <c r="B514" s="8">
        <v>1989</v>
      </c>
      <c r="C514" s="8" t="s">
        <v>20</v>
      </c>
      <c r="D514" s="8">
        <v>18</v>
      </c>
      <c r="E514" s="8">
        <v>0</v>
      </c>
      <c r="F514" s="25">
        <v>4571.41</v>
      </c>
      <c r="G514" s="8" t="s">
        <v>11</v>
      </c>
      <c r="H514" s="8" t="s">
        <v>11</v>
      </c>
      <c r="I514" s="8" t="s">
        <v>23</v>
      </c>
      <c r="J514" s="26">
        <v>1989</v>
      </c>
      <c r="K514" s="26" t="s">
        <v>20</v>
      </c>
      <c r="L514" s="26" t="s">
        <v>11</v>
      </c>
      <c r="M514" s="26" t="s">
        <v>11</v>
      </c>
      <c r="N514" s="26" t="s">
        <v>23</v>
      </c>
      <c r="O514" s="27">
        <f>IF(A514="?","",DATE(J514,MATCH(K514,{"Jan","Feb","Mar","Apr","May","Jun","Jul","Aug","Sep","Oct","Nov","Dec"},0),D514))</f>
        <v>32769</v>
      </c>
      <c r="P514" s="26">
        <f t="shared" si="7"/>
        <v>33</v>
      </c>
    </row>
    <row r="515" spans="1:16" x14ac:dyDescent="0.3">
      <c r="A515" s="8" t="s">
        <v>546</v>
      </c>
      <c r="B515" s="8">
        <v>2000</v>
      </c>
      <c r="C515" s="8" t="s">
        <v>10</v>
      </c>
      <c r="D515" s="8">
        <v>2</v>
      </c>
      <c r="E515" s="8">
        <v>0</v>
      </c>
      <c r="F515" s="25">
        <v>4608.03</v>
      </c>
      <c r="G515" s="8" t="s">
        <v>11</v>
      </c>
      <c r="H515" s="8" t="s">
        <v>12</v>
      </c>
      <c r="I515" s="8" t="s">
        <v>42</v>
      </c>
      <c r="J515" s="26">
        <v>2000</v>
      </c>
      <c r="K515" s="26" t="s">
        <v>10</v>
      </c>
      <c r="L515" s="26" t="s">
        <v>11</v>
      </c>
      <c r="M515" s="26" t="s">
        <v>12</v>
      </c>
      <c r="N515" s="26" t="s">
        <v>42</v>
      </c>
      <c r="O515" s="27">
        <f>IF(A515="?","",DATE(J515,MATCH(K515,{"Jan","Feb","Mar","Apr","May","Jun","Jul","Aug","Sep","Oct","Nov","Dec"},0),D515))</f>
        <v>36709</v>
      </c>
      <c r="P515" s="26">
        <f t="shared" ref="P515:P578" si="8">IF(O515="","",DATEDIF(O515,DATE(2023,6,8),"Y"))</f>
        <v>22</v>
      </c>
    </row>
    <row r="516" spans="1:16" x14ac:dyDescent="0.3">
      <c r="A516" s="8" t="s">
        <v>547</v>
      </c>
      <c r="B516" s="8">
        <v>1998</v>
      </c>
      <c r="C516" s="8" t="s">
        <v>18</v>
      </c>
      <c r="D516" s="8">
        <v>29</v>
      </c>
      <c r="E516" s="8">
        <v>3</v>
      </c>
      <c r="F516" s="25">
        <v>4618.08</v>
      </c>
      <c r="G516" s="8" t="s">
        <v>11</v>
      </c>
      <c r="H516" s="8" t="s">
        <v>16</v>
      </c>
      <c r="I516" s="8" t="s">
        <v>23</v>
      </c>
      <c r="J516" s="26">
        <v>1998</v>
      </c>
      <c r="K516" s="26" t="s">
        <v>18</v>
      </c>
      <c r="L516" s="26" t="s">
        <v>11</v>
      </c>
      <c r="M516" s="26" t="s">
        <v>16</v>
      </c>
      <c r="N516" s="26" t="s">
        <v>23</v>
      </c>
      <c r="O516" s="27">
        <f>IF(A516="?","",DATE(J516,MATCH(K516,{"Jan","Feb","Mar","Apr","May","Jun","Jul","Aug","Sep","Oct","Nov","Dec"},0),D516))</f>
        <v>35975</v>
      </c>
      <c r="P516" s="26">
        <f t="shared" si="8"/>
        <v>24</v>
      </c>
    </row>
    <row r="517" spans="1:16" x14ac:dyDescent="0.3">
      <c r="A517" s="8" t="s">
        <v>548</v>
      </c>
      <c r="B517" s="8">
        <v>1985</v>
      </c>
      <c r="C517" s="8" t="s">
        <v>18</v>
      </c>
      <c r="D517" s="8">
        <v>22</v>
      </c>
      <c r="E517" s="8">
        <v>0</v>
      </c>
      <c r="F517" s="25">
        <v>4646.76</v>
      </c>
      <c r="G517" s="8" t="s">
        <v>16</v>
      </c>
      <c r="H517" s="8" t="s">
        <v>16</v>
      </c>
      <c r="I517" s="8" t="s">
        <v>42</v>
      </c>
      <c r="J517" s="26">
        <v>1985</v>
      </c>
      <c r="K517" s="26" t="s">
        <v>18</v>
      </c>
      <c r="L517" s="26" t="s">
        <v>16</v>
      </c>
      <c r="M517" s="26" t="s">
        <v>16</v>
      </c>
      <c r="N517" s="26" t="s">
        <v>42</v>
      </c>
      <c r="O517" s="27">
        <f>IF(A517="?","",DATE(J517,MATCH(K517,{"Jan","Feb","Mar","Apr","May","Jun","Jul","Aug","Sep","Oct","Nov","Dec"},0),D517))</f>
        <v>31220</v>
      </c>
      <c r="P517" s="26">
        <f t="shared" si="8"/>
        <v>37</v>
      </c>
    </row>
    <row r="518" spans="1:16" x14ac:dyDescent="0.3">
      <c r="A518" s="8" t="s">
        <v>549</v>
      </c>
      <c r="B518" s="8">
        <v>1996</v>
      </c>
      <c r="C518" s="8" t="s">
        <v>37</v>
      </c>
      <c r="D518" s="8">
        <v>25</v>
      </c>
      <c r="E518" s="8">
        <v>3</v>
      </c>
      <c r="F518" s="25">
        <v>4661.29</v>
      </c>
      <c r="G518" s="8" t="s">
        <v>11</v>
      </c>
      <c r="H518" s="8" t="s">
        <v>16</v>
      </c>
      <c r="I518" s="8" t="s">
        <v>356</v>
      </c>
      <c r="J518" s="26">
        <v>1996</v>
      </c>
      <c r="K518" s="26" t="s">
        <v>37</v>
      </c>
      <c r="L518" s="26" t="s">
        <v>11</v>
      </c>
      <c r="M518" s="26" t="s">
        <v>16</v>
      </c>
      <c r="N518" s="26" t="s">
        <v>356</v>
      </c>
      <c r="O518" s="27">
        <f>IF(A518="?","",DATE(J518,MATCH(K518,{"Jan","Feb","Mar","Apr","May","Jun","Jul","Aug","Sep","Oct","Nov","Dec"},0),D518))</f>
        <v>35363</v>
      </c>
      <c r="P518" s="26">
        <f t="shared" si="8"/>
        <v>26</v>
      </c>
    </row>
    <row r="519" spans="1:16" x14ac:dyDescent="0.3">
      <c r="A519" s="8" t="s">
        <v>550</v>
      </c>
      <c r="B519" s="8">
        <v>1990</v>
      </c>
      <c r="C519" s="8" t="s">
        <v>35</v>
      </c>
      <c r="D519" s="8">
        <v>5</v>
      </c>
      <c r="E519" s="8">
        <v>1</v>
      </c>
      <c r="F519" s="25">
        <v>4667.6099999999997</v>
      </c>
      <c r="G519" s="8" t="s">
        <v>12</v>
      </c>
      <c r="H519" s="8" t="s">
        <v>12</v>
      </c>
      <c r="I519" s="8" t="s">
        <v>168</v>
      </c>
      <c r="J519" s="26">
        <v>1990</v>
      </c>
      <c r="K519" s="26" t="s">
        <v>35</v>
      </c>
      <c r="L519" s="26" t="s">
        <v>12</v>
      </c>
      <c r="M519" s="26" t="s">
        <v>12</v>
      </c>
      <c r="N519" s="26" t="s">
        <v>168</v>
      </c>
      <c r="O519" s="27">
        <f>IF(A519="?","",DATE(J519,MATCH(K519,{"Jan","Feb","Mar","Apr","May","Jun","Jul","Aug","Sep","Oct","Nov","Dec"},0),D519))</f>
        <v>33090</v>
      </c>
      <c r="P519" s="26">
        <f t="shared" si="8"/>
        <v>32</v>
      </c>
    </row>
    <row r="520" spans="1:16" x14ac:dyDescent="0.3">
      <c r="A520" s="8" t="s">
        <v>551</v>
      </c>
      <c r="B520" s="8">
        <v>1990</v>
      </c>
      <c r="C520" s="8" t="s">
        <v>20</v>
      </c>
      <c r="D520" s="8">
        <v>26</v>
      </c>
      <c r="E520" s="8">
        <v>2</v>
      </c>
      <c r="F520" s="25">
        <v>4670.6400000000003</v>
      </c>
      <c r="G520" s="8" t="s">
        <v>11</v>
      </c>
      <c r="H520" s="8" t="s">
        <v>11</v>
      </c>
      <c r="I520" s="8" t="s">
        <v>42</v>
      </c>
      <c r="J520" s="26">
        <v>1990</v>
      </c>
      <c r="K520" s="26" t="s">
        <v>20</v>
      </c>
      <c r="L520" s="26" t="s">
        <v>11</v>
      </c>
      <c r="M520" s="26" t="s">
        <v>11</v>
      </c>
      <c r="N520" s="26" t="s">
        <v>42</v>
      </c>
      <c r="O520" s="27">
        <f>IF(A520="?","",DATE(J520,MATCH(K520,{"Jan","Feb","Mar","Apr","May","Jun","Jul","Aug","Sep","Oct","Nov","Dec"},0),D520))</f>
        <v>33142</v>
      </c>
      <c r="P520" s="26">
        <f t="shared" si="8"/>
        <v>32</v>
      </c>
    </row>
    <row r="521" spans="1:16" x14ac:dyDescent="0.3">
      <c r="A521" s="8" t="s">
        <v>552</v>
      </c>
      <c r="B521" s="8">
        <v>1990</v>
      </c>
      <c r="C521" s="8" t="s">
        <v>10</v>
      </c>
      <c r="D521" s="8">
        <v>13</v>
      </c>
      <c r="E521" s="8">
        <v>2</v>
      </c>
      <c r="F521" s="25">
        <v>4673.3900000000003</v>
      </c>
      <c r="G521" s="8" t="s">
        <v>11</v>
      </c>
      <c r="H521" s="8" t="s">
        <v>16</v>
      </c>
      <c r="I521" s="8" t="s">
        <v>13</v>
      </c>
      <c r="J521" s="26">
        <v>1990</v>
      </c>
      <c r="K521" s="26" t="s">
        <v>10</v>
      </c>
      <c r="L521" s="26" t="s">
        <v>11</v>
      </c>
      <c r="M521" s="26" t="s">
        <v>16</v>
      </c>
      <c r="N521" s="26" t="s">
        <v>13</v>
      </c>
      <c r="O521" s="27">
        <f>IF(A521="?","",DATE(J521,MATCH(K521,{"Jan","Feb","Mar","Apr","May","Jun","Jul","Aug","Sep","Oct","Nov","Dec"},0),D521))</f>
        <v>33067</v>
      </c>
      <c r="P521" s="26">
        <f t="shared" si="8"/>
        <v>32</v>
      </c>
    </row>
    <row r="522" spans="1:16" x14ac:dyDescent="0.3">
      <c r="A522" s="8" t="s">
        <v>553</v>
      </c>
      <c r="B522" s="8">
        <v>1979</v>
      </c>
      <c r="C522" s="8" t="s">
        <v>37</v>
      </c>
      <c r="D522" s="8">
        <v>18</v>
      </c>
      <c r="E522" s="8">
        <v>2</v>
      </c>
      <c r="F522" s="25">
        <v>4674.2</v>
      </c>
      <c r="G522" s="8" t="s">
        <v>11</v>
      </c>
      <c r="H522" s="8" t="s">
        <v>16</v>
      </c>
      <c r="I522" s="8" t="s">
        <v>13</v>
      </c>
      <c r="J522" s="26">
        <v>1979</v>
      </c>
      <c r="K522" s="26" t="s">
        <v>37</v>
      </c>
      <c r="L522" s="26" t="s">
        <v>11</v>
      </c>
      <c r="M522" s="26" t="s">
        <v>16</v>
      </c>
      <c r="N522" s="26" t="s">
        <v>13</v>
      </c>
      <c r="O522" s="27">
        <f>IF(A522="?","",DATE(J522,MATCH(K522,{"Jan","Feb","Mar","Apr","May","Jun","Jul","Aug","Sep","Oct","Nov","Dec"},0),D522))</f>
        <v>29146</v>
      </c>
      <c r="P522" s="26">
        <f t="shared" si="8"/>
        <v>43</v>
      </c>
    </row>
    <row r="523" spans="1:16" x14ac:dyDescent="0.3">
      <c r="A523" s="8" t="s">
        <v>554</v>
      </c>
      <c r="B523" s="8">
        <v>2003</v>
      </c>
      <c r="C523" s="8" t="s">
        <v>37</v>
      </c>
      <c r="D523" s="8">
        <v>4</v>
      </c>
      <c r="E523" s="8">
        <v>0</v>
      </c>
      <c r="F523" s="25">
        <v>4678.8</v>
      </c>
      <c r="G523" s="8" t="s">
        <v>11</v>
      </c>
      <c r="H523" s="8" t="s">
        <v>16</v>
      </c>
      <c r="I523" s="8" t="s">
        <v>300</v>
      </c>
      <c r="J523" s="26">
        <v>2003</v>
      </c>
      <c r="K523" s="26" t="s">
        <v>37</v>
      </c>
      <c r="L523" s="26" t="s">
        <v>11</v>
      </c>
      <c r="M523" s="26" t="s">
        <v>16</v>
      </c>
      <c r="N523" s="26" t="s">
        <v>300</v>
      </c>
      <c r="O523" s="27">
        <f>IF(A523="?","",DATE(J523,MATCH(K523,{"Jan","Feb","Mar","Apr","May","Jun","Jul","Aug","Sep","Oct","Nov","Dec"},0),D523))</f>
        <v>37898</v>
      </c>
      <c r="P523" s="26">
        <f t="shared" si="8"/>
        <v>19</v>
      </c>
    </row>
    <row r="524" spans="1:16" x14ac:dyDescent="0.3">
      <c r="A524" s="8" t="s">
        <v>555</v>
      </c>
      <c r="B524" s="8">
        <v>1990</v>
      </c>
      <c r="C524" s="8" t="s">
        <v>20</v>
      </c>
      <c r="D524" s="8">
        <v>4</v>
      </c>
      <c r="E524" s="8">
        <v>2</v>
      </c>
      <c r="F524" s="25">
        <v>4686.3900000000003</v>
      </c>
      <c r="G524" s="8" t="s">
        <v>12</v>
      </c>
      <c r="H524" s="8" t="s">
        <v>12</v>
      </c>
      <c r="I524" s="8" t="s">
        <v>13</v>
      </c>
      <c r="J524" s="26">
        <v>1990</v>
      </c>
      <c r="K524" s="26" t="s">
        <v>20</v>
      </c>
      <c r="L524" s="26" t="s">
        <v>12</v>
      </c>
      <c r="M524" s="26" t="s">
        <v>12</v>
      </c>
      <c r="N524" s="26" t="s">
        <v>13</v>
      </c>
      <c r="O524" s="27">
        <f>IF(A524="?","",DATE(J524,MATCH(K524,{"Jan","Feb","Mar","Apr","May","Jun","Jul","Aug","Sep","Oct","Nov","Dec"},0),D524))</f>
        <v>33120</v>
      </c>
      <c r="P524" s="26">
        <f t="shared" si="8"/>
        <v>32</v>
      </c>
    </row>
    <row r="525" spans="1:16" x14ac:dyDescent="0.3">
      <c r="A525" s="8" t="s">
        <v>556</v>
      </c>
      <c r="B525" s="8">
        <v>2003</v>
      </c>
      <c r="C525" s="8" t="s">
        <v>18</v>
      </c>
      <c r="D525" s="8">
        <v>22</v>
      </c>
      <c r="E525" s="8">
        <v>5</v>
      </c>
      <c r="F525" s="25">
        <v>4687.8</v>
      </c>
      <c r="G525" s="8" t="s">
        <v>11</v>
      </c>
      <c r="H525" s="8" t="s">
        <v>12</v>
      </c>
      <c r="I525" s="8" t="s">
        <v>42</v>
      </c>
      <c r="J525" s="26">
        <v>2003</v>
      </c>
      <c r="K525" s="26" t="s">
        <v>18</v>
      </c>
      <c r="L525" s="26" t="s">
        <v>11</v>
      </c>
      <c r="M525" s="26" t="s">
        <v>12</v>
      </c>
      <c r="N525" s="26" t="s">
        <v>42</v>
      </c>
      <c r="O525" s="27">
        <f>IF(A525="?","",DATE(J525,MATCH(K525,{"Jan","Feb","Mar","Apr","May","Jun","Jul","Aug","Sep","Oct","Nov","Dec"},0),D525))</f>
        <v>37794</v>
      </c>
      <c r="P525" s="26">
        <f t="shared" si="8"/>
        <v>19</v>
      </c>
    </row>
    <row r="526" spans="1:16" x14ac:dyDescent="0.3">
      <c r="A526" s="8" t="s">
        <v>557</v>
      </c>
      <c r="B526" s="8">
        <v>1977</v>
      </c>
      <c r="C526" s="8" t="s">
        <v>30</v>
      </c>
      <c r="D526" s="8">
        <v>4</v>
      </c>
      <c r="E526" s="8">
        <v>2</v>
      </c>
      <c r="F526" s="25">
        <v>4699.47</v>
      </c>
      <c r="G526" s="8" t="s">
        <v>11</v>
      </c>
      <c r="H526" s="8" t="s">
        <v>12</v>
      </c>
      <c r="I526" s="8" t="s">
        <v>13</v>
      </c>
      <c r="J526" s="26">
        <v>1977</v>
      </c>
      <c r="K526" s="26" t="s">
        <v>30</v>
      </c>
      <c r="L526" s="26" t="s">
        <v>11</v>
      </c>
      <c r="M526" s="26" t="s">
        <v>12</v>
      </c>
      <c r="N526" s="26" t="s">
        <v>13</v>
      </c>
      <c r="O526" s="27">
        <f>IF(A526="?","",DATE(J526,MATCH(K526,{"Jan","Feb","Mar","Apr","May","Jun","Jul","Aug","Sep","Oct","Nov","Dec"},0),D526))</f>
        <v>28463</v>
      </c>
      <c r="P526" s="26">
        <f t="shared" si="8"/>
        <v>45</v>
      </c>
    </row>
    <row r="527" spans="1:16" x14ac:dyDescent="0.3">
      <c r="A527" s="8" t="s">
        <v>558</v>
      </c>
      <c r="B527" s="8">
        <v>1981</v>
      </c>
      <c r="C527" s="8" t="s">
        <v>35</v>
      </c>
      <c r="D527" s="8">
        <v>12</v>
      </c>
      <c r="E527" s="8">
        <v>1</v>
      </c>
      <c r="F527" s="25">
        <v>4712.12</v>
      </c>
      <c r="G527" s="8" t="s">
        <v>11</v>
      </c>
      <c r="H527" s="8" t="s">
        <v>12</v>
      </c>
      <c r="I527" s="8" t="s">
        <v>42</v>
      </c>
      <c r="J527" s="26">
        <v>1981</v>
      </c>
      <c r="K527" s="26" t="s">
        <v>35</v>
      </c>
      <c r="L527" s="26" t="s">
        <v>11</v>
      </c>
      <c r="M527" s="26" t="s">
        <v>12</v>
      </c>
      <c r="N527" s="26" t="s">
        <v>42</v>
      </c>
      <c r="O527" s="27">
        <f>IF(A527="?","",DATE(J527,MATCH(K527,{"Jan","Feb","Mar","Apr","May","Jun","Jul","Aug","Sep","Oct","Nov","Dec"},0),D527))</f>
        <v>29810</v>
      </c>
      <c r="P527" s="26">
        <f t="shared" si="8"/>
        <v>41</v>
      </c>
    </row>
    <row r="528" spans="1:16" x14ac:dyDescent="0.3">
      <c r="A528" s="8" t="s">
        <v>559</v>
      </c>
      <c r="B528" s="8">
        <v>1992</v>
      </c>
      <c r="C528" s="8" t="s">
        <v>37</v>
      </c>
      <c r="D528" s="8">
        <v>9</v>
      </c>
      <c r="E528" s="8">
        <v>1</v>
      </c>
      <c r="F528" s="25">
        <v>4718.2</v>
      </c>
      <c r="G528" s="8" t="s">
        <v>11</v>
      </c>
      <c r="H528" s="8" t="s">
        <v>12</v>
      </c>
      <c r="I528" s="8" t="s">
        <v>247</v>
      </c>
      <c r="J528" s="26">
        <v>1992</v>
      </c>
      <c r="K528" s="26" t="s">
        <v>37</v>
      </c>
      <c r="L528" s="26" t="s">
        <v>11</v>
      </c>
      <c r="M528" s="26" t="s">
        <v>12</v>
      </c>
      <c r="N528" s="26" t="s">
        <v>247</v>
      </c>
      <c r="O528" s="27">
        <f>IF(A528="?","",DATE(J528,MATCH(K528,{"Jan","Feb","Mar","Apr","May","Jun","Jul","Aug","Sep","Oct","Nov","Dec"},0),D528))</f>
        <v>33886</v>
      </c>
      <c r="P528" s="26">
        <f t="shared" si="8"/>
        <v>30</v>
      </c>
    </row>
    <row r="529" spans="1:16" x14ac:dyDescent="0.3">
      <c r="A529" s="8" t="s">
        <v>560</v>
      </c>
      <c r="B529" s="8">
        <v>1992</v>
      </c>
      <c r="C529" s="8" t="s">
        <v>20</v>
      </c>
      <c r="D529" s="8">
        <v>28</v>
      </c>
      <c r="E529" s="8">
        <v>1</v>
      </c>
      <c r="F529" s="25">
        <v>4719.5200000000004</v>
      </c>
      <c r="G529" s="8" t="s">
        <v>11</v>
      </c>
      <c r="H529" s="8" t="s">
        <v>11</v>
      </c>
      <c r="I529" s="8" t="s">
        <v>247</v>
      </c>
      <c r="J529" s="26">
        <v>1992</v>
      </c>
      <c r="K529" s="26" t="s">
        <v>20</v>
      </c>
      <c r="L529" s="26" t="s">
        <v>11</v>
      </c>
      <c r="M529" s="26" t="s">
        <v>11</v>
      </c>
      <c r="N529" s="26" t="s">
        <v>247</v>
      </c>
      <c r="O529" s="27">
        <f>IF(A529="?","",DATE(J529,MATCH(K529,{"Jan","Feb","Mar","Apr","May","Jun","Jul","Aug","Sep","Oct","Nov","Dec"},0),D529))</f>
        <v>33875</v>
      </c>
      <c r="P529" s="26">
        <f t="shared" si="8"/>
        <v>30</v>
      </c>
    </row>
    <row r="530" spans="1:16" x14ac:dyDescent="0.3">
      <c r="A530" s="8" t="s">
        <v>561</v>
      </c>
      <c r="B530" s="8">
        <v>1994</v>
      </c>
      <c r="C530" s="8" t="s">
        <v>35</v>
      </c>
      <c r="D530" s="8">
        <v>12</v>
      </c>
      <c r="E530" s="8">
        <v>2</v>
      </c>
      <c r="F530" s="25">
        <v>4719.74</v>
      </c>
      <c r="G530" s="8" t="s">
        <v>11</v>
      </c>
      <c r="H530" s="8" t="s">
        <v>16</v>
      </c>
      <c r="I530" s="8" t="s">
        <v>23</v>
      </c>
      <c r="J530" s="26">
        <v>1994</v>
      </c>
      <c r="K530" s="26" t="s">
        <v>35</v>
      </c>
      <c r="L530" s="26" t="s">
        <v>11</v>
      </c>
      <c r="M530" s="26" t="s">
        <v>16</v>
      </c>
      <c r="N530" s="26" t="s">
        <v>23</v>
      </c>
      <c r="O530" s="27">
        <f>IF(A530="?","",DATE(J530,MATCH(K530,{"Jan","Feb","Mar","Apr","May","Jun","Jul","Aug","Sep","Oct","Nov","Dec"},0),D530))</f>
        <v>34558</v>
      </c>
      <c r="P530" s="26">
        <f t="shared" si="8"/>
        <v>28</v>
      </c>
    </row>
    <row r="531" spans="1:16" x14ac:dyDescent="0.3">
      <c r="A531" s="8" t="s">
        <v>562</v>
      </c>
      <c r="B531" s="8">
        <v>1980</v>
      </c>
      <c r="C531" s="8" t="s">
        <v>10</v>
      </c>
      <c r="D531" s="8">
        <v>2</v>
      </c>
      <c r="E531" s="8">
        <v>2</v>
      </c>
      <c r="F531" s="25">
        <v>4728.71</v>
      </c>
      <c r="G531" s="8" t="s">
        <v>11</v>
      </c>
      <c r="H531" s="8" t="s">
        <v>12</v>
      </c>
      <c r="I531" s="8" t="s">
        <v>23</v>
      </c>
      <c r="J531" s="26">
        <v>1980</v>
      </c>
      <c r="K531" s="26" t="s">
        <v>10</v>
      </c>
      <c r="L531" s="26" t="s">
        <v>11</v>
      </c>
      <c r="M531" s="26" t="s">
        <v>12</v>
      </c>
      <c r="N531" s="26" t="s">
        <v>23</v>
      </c>
      <c r="O531" s="27">
        <f>IF(A531="?","",DATE(J531,MATCH(K531,{"Jan","Feb","Mar","Apr","May","Jun","Jul","Aug","Sep","Oct","Nov","Dec"},0),D531))</f>
        <v>29404</v>
      </c>
      <c r="P531" s="26">
        <f t="shared" si="8"/>
        <v>42</v>
      </c>
    </row>
    <row r="532" spans="1:16" x14ac:dyDescent="0.3">
      <c r="A532" s="8" t="s">
        <v>563</v>
      </c>
      <c r="B532" s="8">
        <v>1986</v>
      </c>
      <c r="C532" s="8" t="s">
        <v>20</v>
      </c>
      <c r="D532" s="8">
        <v>5</v>
      </c>
      <c r="E532" s="8">
        <v>3</v>
      </c>
      <c r="F532" s="25">
        <v>4734.6400000000003</v>
      </c>
      <c r="G532" s="8" t="s">
        <v>11</v>
      </c>
      <c r="H532" s="8" t="s">
        <v>16</v>
      </c>
      <c r="I532" s="8" t="s">
        <v>13</v>
      </c>
      <c r="J532" s="26">
        <v>1986</v>
      </c>
      <c r="K532" s="26" t="s">
        <v>20</v>
      </c>
      <c r="L532" s="26" t="s">
        <v>11</v>
      </c>
      <c r="M532" s="26" t="s">
        <v>16</v>
      </c>
      <c r="N532" s="26" t="s">
        <v>13</v>
      </c>
      <c r="O532" s="27">
        <f>IF(A532="?","",DATE(J532,MATCH(K532,{"Jan","Feb","Mar","Apr","May","Jun","Jul","Aug","Sep","Oct","Nov","Dec"},0),D532))</f>
        <v>31660</v>
      </c>
      <c r="P532" s="26">
        <f t="shared" si="8"/>
        <v>36</v>
      </c>
    </row>
    <row r="533" spans="1:16" x14ac:dyDescent="0.3">
      <c r="A533" s="8" t="s">
        <v>564</v>
      </c>
      <c r="B533" s="8">
        <v>1991</v>
      </c>
      <c r="C533" s="8" t="s">
        <v>37</v>
      </c>
      <c r="D533" s="8">
        <v>12</v>
      </c>
      <c r="E533" s="8">
        <v>1</v>
      </c>
      <c r="F533" s="25">
        <v>4738.2700000000004</v>
      </c>
      <c r="G533" s="8" t="s">
        <v>11</v>
      </c>
      <c r="H533" s="8" t="s">
        <v>12</v>
      </c>
      <c r="I533" s="8" t="s">
        <v>23</v>
      </c>
      <c r="J533" s="26">
        <v>1991</v>
      </c>
      <c r="K533" s="26" t="s">
        <v>37</v>
      </c>
      <c r="L533" s="26" t="s">
        <v>11</v>
      </c>
      <c r="M533" s="26" t="s">
        <v>12</v>
      </c>
      <c r="N533" s="26" t="s">
        <v>23</v>
      </c>
      <c r="O533" s="27">
        <f>IF(A533="?","",DATE(J533,MATCH(K533,{"Jan","Feb","Mar","Apr","May","Jun","Jul","Aug","Sep","Oct","Nov","Dec"},0),D533))</f>
        <v>33523</v>
      </c>
      <c r="P533" s="26">
        <f t="shared" si="8"/>
        <v>31</v>
      </c>
    </row>
    <row r="534" spans="1:16" x14ac:dyDescent="0.3">
      <c r="A534" s="8" t="s">
        <v>565</v>
      </c>
      <c r="B534" s="8">
        <v>2004</v>
      </c>
      <c r="C534" s="8" t="s">
        <v>15</v>
      </c>
      <c r="D534" s="8">
        <v>24</v>
      </c>
      <c r="E534" s="8">
        <v>0</v>
      </c>
      <c r="F534" s="25">
        <v>4740.78</v>
      </c>
      <c r="G534" s="8" t="s">
        <v>11</v>
      </c>
      <c r="H534" s="8" t="s">
        <v>12</v>
      </c>
      <c r="I534" s="8" t="s">
        <v>300</v>
      </c>
      <c r="J534" s="26">
        <v>2004</v>
      </c>
      <c r="K534" s="26" t="s">
        <v>15</v>
      </c>
      <c r="L534" s="26" t="s">
        <v>11</v>
      </c>
      <c r="M534" s="26" t="s">
        <v>12</v>
      </c>
      <c r="N534" s="26" t="s">
        <v>300</v>
      </c>
      <c r="O534" s="27">
        <f>IF(A534="?","",DATE(J534,MATCH(K534,{"Jan","Feb","Mar","Apr","May","Jun","Jul","Aug","Sep","Oct","Nov","Dec"},0),D534))</f>
        <v>38315</v>
      </c>
      <c r="P534" s="26">
        <f t="shared" si="8"/>
        <v>18</v>
      </c>
    </row>
    <row r="535" spans="1:16" x14ac:dyDescent="0.3">
      <c r="A535" s="8" t="s">
        <v>566</v>
      </c>
      <c r="B535" s="8">
        <v>1987</v>
      </c>
      <c r="C535" s="8" t="s">
        <v>18</v>
      </c>
      <c r="D535" s="8">
        <v>5</v>
      </c>
      <c r="E535" s="8">
        <v>1</v>
      </c>
      <c r="F535" s="25">
        <v>4746.34</v>
      </c>
      <c r="G535" s="8" t="s">
        <v>11</v>
      </c>
      <c r="H535" s="8" t="s">
        <v>11</v>
      </c>
      <c r="I535" s="8" t="s">
        <v>42</v>
      </c>
      <c r="J535" s="26">
        <v>1987</v>
      </c>
      <c r="K535" s="26" t="s">
        <v>18</v>
      </c>
      <c r="L535" s="26" t="s">
        <v>11</v>
      </c>
      <c r="M535" s="26" t="s">
        <v>11</v>
      </c>
      <c r="N535" s="26" t="s">
        <v>42</v>
      </c>
      <c r="O535" s="27">
        <f>IF(A535="?","",DATE(J535,MATCH(K535,{"Jan","Feb","Mar","Apr","May","Jun","Jul","Aug","Sep","Oct","Nov","Dec"},0),D535))</f>
        <v>31933</v>
      </c>
      <c r="P535" s="26">
        <f t="shared" si="8"/>
        <v>36</v>
      </c>
    </row>
    <row r="536" spans="1:16" x14ac:dyDescent="0.3">
      <c r="A536" s="8" t="s">
        <v>567</v>
      </c>
      <c r="B536" s="8">
        <v>1987</v>
      </c>
      <c r="C536" s="8" t="s">
        <v>20</v>
      </c>
      <c r="D536" s="8">
        <v>2</v>
      </c>
      <c r="E536" s="8">
        <v>1</v>
      </c>
      <c r="F536" s="25">
        <v>4747.05</v>
      </c>
      <c r="G536" s="8" t="s">
        <v>11</v>
      </c>
      <c r="H536" s="8" t="s">
        <v>11</v>
      </c>
      <c r="I536" s="8" t="s">
        <v>13</v>
      </c>
      <c r="J536" s="26">
        <v>1987</v>
      </c>
      <c r="K536" s="26" t="s">
        <v>20</v>
      </c>
      <c r="L536" s="26" t="s">
        <v>11</v>
      </c>
      <c r="M536" s="26" t="s">
        <v>11</v>
      </c>
      <c r="N536" s="26" t="s">
        <v>13</v>
      </c>
      <c r="O536" s="27">
        <f>IF(A536="?","",DATE(J536,MATCH(K536,{"Jan","Feb","Mar","Apr","May","Jun","Jul","Aug","Sep","Oct","Nov","Dec"},0),D536))</f>
        <v>32022</v>
      </c>
      <c r="P536" s="26">
        <f t="shared" si="8"/>
        <v>35</v>
      </c>
    </row>
    <row r="537" spans="1:16" x14ac:dyDescent="0.3">
      <c r="A537" s="8" t="s">
        <v>568</v>
      </c>
      <c r="B537" s="8">
        <v>1987</v>
      </c>
      <c r="C537" s="8" t="s">
        <v>15</v>
      </c>
      <c r="D537" s="8">
        <v>22</v>
      </c>
      <c r="E537" s="8">
        <v>1</v>
      </c>
      <c r="F537" s="25">
        <v>4751.07</v>
      </c>
      <c r="G537" s="8" t="s">
        <v>12</v>
      </c>
      <c r="H537" s="8" t="s">
        <v>16</v>
      </c>
      <c r="I537" s="8" t="s">
        <v>42</v>
      </c>
      <c r="J537" s="26">
        <v>1987</v>
      </c>
      <c r="K537" s="26" t="s">
        <v>15</v>
      </c>
      <c r="L537" s="26" t="s">
        <v>12</v>
      </c>
      <c r="M537" s="26" t="s">
        <v>16</v>
      </c>
      <c r="N537" s="26" t="s">
        <v>42</v>
      </c>
      <c r="O537" s="27">
        <f>IF(A537="?","",DATE(J537,MATCH(K537,{"Jan","Feb","Mar","Apr","May","Jun","Jul","Aug","Sep","Oct","Nov","Dec"},0),D537))</f>
        <v>32103</v>
      </c>
      <c r="P537" s="26">
        <f t="shared" si="8"/>
        <v>35</v>
      </c>
    </row>
    <row r="538" spans="1:16" x14ac:dyDescent="0.3">
      <c r="A538" s="8" t="s">
        <v>569</v>
      </c>
      <c r="B538" s="8">
        <v>1992</v>
      </c>
      <c r="C538" s="8" t="s">
        <v>35</v>
      </c>
      <c r="D538" s="8">
        <v>16</v>
      </c>
      <c r="E538" s="8">
        <v>2</v>
      </c>
      <c r="F538" s="25">
        <v>4753.6400000000003</v>
      </c>
      <c r="G538" s="8" t="s">
        <v>11</v>
      </c>
      <c r="H538" s="8" t="s">
        <v>12</v>
      </c>
      <c r="I538" s="8" t="s">
        <v>13</v>
      </c>
      <c r="J538" s="26">
        <v>1992</v>
      </c>
      <c r="K538" s="26" t="s">
        <v>35</v>
      </c>
      <c r="L538" s="26" t="s">
        <v>11</v>
      </c>
      <c r="M538" s="26" t="s">
        <v>12</v>
      </c>
      <c r="N538" s="26" t="s">
        <v>13</v>
      </c>
      <c r="O538" s="27">
        <f>IF(A538="?","",DATE(J538,MATCH(K538,{"Jan","Feb","Mar","Apr","May","Jun","Jul","Aug","Sep","Oct","Nov","Dec"},0),D538))</f>
        <v>33832</v>
      </c>
      <c r="P538" s="26">
        <f t="shared" si="8"/>
        <v>30</v>
      </c>
    </row>
    <row r="539" spans="1:16" x14ac:dyDescent="0.3">
      <c r="A539" s="8" t="s">
        <v>570</v>
      </c>
      <c r="B539" s="8">
        <v>1987</v>
      </c>
      <c r="C539" s="8" t="s">
        <v>20</v>
      </c>
      <c r="D539" s="8">
        <v>27</v>
      </c>
      <c r="E539" s="8">
        <v>1</v>
      </c>
      <c r="F539" s="25">
        <v>4762.33</v>
      </c>
      <c r="G539" s="8" t="s">
        <v>12</v>
      </c>
      <c r="H539" s="8" t="s">
        <v>12</v>
      </c>
      <c r="I539" s="8" t="s">
        <v>42</v>
      </c>
      <c r="J539" s="26">
        <v>1987</v>
      </c>
      <c r="K539" s="26" t="s">
        <v>20</v>
      </c>
      <c r="L539" s="26" t="s">
        <v>12</v>
      </c>
      <c r="M539" s="26" t="s">
        <v>12</v>
      </c>
      <c r="N539" s="26" t="s">
        <v>42</v>
      </c>
      <c r="O539" s="27">
        <f>IF(A539="?","",DATE(J539,MATCH(K539,{"Jan","Feb","Mar","Apr","May","Jun","Jul","Aug","Sep","Oct","Nov","Dec"},0),D539))</f>
        <v>32047</v>
      </c>
      <c r="P539" s="26">
        <f t="shared" si="8"/>
        <v>35</v>
      </c>
    </row>
    <row r="540" spans="1:16" x14ac:dyDescent="0.3">
      <c r="A540" s="8" t="s">
        <v>571</v>
      </c>
      <c r="B540" s="8">
        <v>1989</v>
      </c>
      <c r="C540" s="8" t="s">
        <v>35</v>
      </c>
      <c r="D540" s="8">
        <v>1</v>
      </c>
      <c r="E540" s="8">
        <v>1</v>
      </c>
      <c r="F540" s="25">
        <v>4766.0200000000004</v>
      </c>
      <c r="G540" s="8" t="s">
        <v>11</v>
      </c>
      <c r="H540" s="8" t="s">
        <v>12</v>
      </c>
      <c r="I540" s="8" t="s">
        <v>42</v>
      </c>
      <c r="J540" s="26">
        <v>1989</v>
      </c>
      <c r="K540" s="26" t="s">
        <v>35</v>
      </c>
      <c r="L540" s="26" t="s">
        <v>11</v>
      </c>
      <c r="M540" s="26" t="s">
        <v>12</v>
      </c>
      <c r="N540" s="26" t="s">
        <v>42</v>
      </c>
      <c r="O540" s="27">
        <f>IF(A540="?","",DATE(J540,MATCH(K540,{"Jan","Feb","Mar","Apr","May","Jun","Jul","Aug","Sep","Oct","Nov","Dec"},0),D540))</f>
        <v>32721</v>
      </c>
      <c r="P540" s="26">
        <f t="shared" si="8"/>
        <v>33</v>
      </c>
    </row>
    <row r="541" spans="1:16" x14ac:dyDescent="0.3">
      <c r="A541" s="8" t="s">
        <v>572</v>
      </c>
      <c r="B541" s="8">
        <v>1989</v>
      </c>
      <c r="C541" s="8" t="s">
        <v>30</v>
      </c>
      <c r="D541" s="8">
        <v>9</v>
      </c>
      <c r="E541" s="8">
        <v>1</v>
      </c>
      <c r="F541" s="25">
        <v>4779.6000000000004</v>
      </c>
      <c r="G541" s="8" t="s">
        <v>11</v>
      </c>
      <c r="H541" s="8" t="s">
        <v>12</v>
      </c>
      <c r="I541" s="8" t="s">
        <v>13</v>
      </c>
      <c r="J541" s="26">
        <v>1989</v>
      </c>
      <c r="K541" s="26" t="s">
        <v>30</v>
      </c>
      <c r="L541" s="26" t="s">
        <v>11</v>
      </c>
      <c r="M541" s="26" t="s">
        <v>12</v>
      </c>
      <c r="N541" s="26" t="s">
        <v>13</v>
      </c>
      <c r="O541" s="27">
        <f>IF(A541="?","",DATE(J541,MATCH(K541,{"Jan","Feb","Mar","Apr","May","Jun","Jul","Aug","Sep","Oct","Nov","Dec"},0),D541))</f>
        <v>32851</v>
      </c>
      <c r="P541" s="26">
        <f t="shared" si="8"/>
        <v>33</v>
      </c>
    </row>
    <row r="542" spans="1:16" x14ac:dyDescent="0.3">
      <c r="A542" s="8" t="s">
        <v>573</v>
      </c>
      <c r="B542" s="8">
        <v>1987</v>
      </c>
      <c r="C542" s="8" t="s">
        <v>18</v>
      </c>
      <c r="D542" s="8">
        <v>22</v>
      </c>
      <c r="E542" s="8">
        <v>3</v>
      </c>
      <c r="F542" s="25">
        <v>4787.42</v>
      </c>
      <c r="G542" s="8" t="s">
        <v>11</v>
      </c>
      <c r="H542" s="8" t="s">
        <v>12</v>
      </c>
      <c r="I542" s="8" t="s">
        <v>13</v>
      </c>
      <c r="J542" s="26">
        <v>1987</v>
      </c>
      <c r="K542" s="26" t="s">
        <v>18</v>
      </c>
      <c r="L542" s="26" t="s">
        <v>11</v>
      </c>
      <c r="M542" s="26" t="s">
        <v>12</v>
      </c>
      <c r="N542" s="26" t="s">
        <v>13</v>
      </c>
      <c r="O542" s="27">
        <f>IF(A542="?","",DATE(J542,MATCH(K542,{"Jan","Feb","Mar","Apr","May","Jun","Jul","Aug","Sep","Oct","Nov","Dec"},0),D542))</f>
        <v>31950</v>
      </c>
      <c r="P542" s="26">
        <f t="shared" si="8"/>
        <v>35</v>
      </c>
    </row>
    <row r="543" spans="1:16" x14ac:dyDescent="0.3">
      <c r="A543" s="8" t="s">
        <v>574</v>
      </c>
      <c r="B543" s="8">
        <v>1989</v>
      </c>
      <c r="C543" s="8" t="s">
        <v>30</v>
      </c>
      <c r="D543" s="8">
        <v>16</v>
      </c>
      <c r="E543" s="8">
        <v>1</v>
      </c>
      <c r="F543" s="25">
        <v>4795.66</v>
      </c>
      <c r="G543" s="8" t="s">
        <v>11</v>
      </c>
      <c r="H543" s="8" t="s">
        <v>16</v>
      </c>
      <c r="I543" s="8" t="s">
        <v>13</v>
      </c>
      <c r="J543" s="26">
        <v>1989</v>
      </c>
      <c r="K543" s="26" t="s">
        <v>30</v>
      </c>
      <c r="L543" s="26" t="s">
        <v>11</v>
      </c>
      <c r="M543" s="26" t="s">
        <v>16</v>
      </c>
      <c r="N543" s="26" t="s">
        <v>13</v>
      </c>
      <c r="O543" s="27">
        <f>IF(A543="?","",DATE(J543,MATCH(K543,{"Jan","Feb","Mar","Apr","May","Jun","Jul","Aug","Sep","Oct","Nov","Dec"},0),D543))</f>
        <v>32858</v>
      </c>
      <c r="P543" s="26">
        <f t="shared" si="8"/>
        <v>33</v>
      </c>
    </row>
    <row r="544" spans="1:16" x14ac:dyDescent="0.3">
      <c r="A544" s="8" t="s">
        <v>575</v>
      </c>
      <c r="B544" s="8">
        <v>1978</v>
      </c>
      <c r="C544" s="8" t="s">
        <v>37</v>
      </c>
      <c r="D544" s="8">
        <v>3</v>
      </c>
      <c r="E544" s="8">
        <v>2</v>
      </c>
      <c r="F544" s="25">
        <v>4812.34</v>
      </c>
      <c r="G544" s="8" t="s">
        <v>11</v>
      </c>
      <c r="H544" s="8" t="s">
        <v>12</v>
      </c>
      <c r="I544" s="8" t="s">
        <v>13</v>
      </c>
      <c r="J544" s="26">
        <v>1978</v>
      </c>
      <c r="K544" s="26" t="s">
        <v>37</v>
      </c>
      <c r="L544" s="26" t="s">
        <v>11</v>
      </c>
      <c r="M544" s="26" t="s">
        <v>12</v>
      </c>
      <c r="N544" s="26" t="s">
        <v>13</v>
      </c>
      <c r="O544" s="27">
        <f>IF(A544="?","",DATE(J544,MATCH(K544,{"Jan","Feb","Mar","Apr","May","Jun","Jul","Aug","Sep","Oct","Nov","Dec"},0),D544))</f>
        <v>28766</v>
      </c>
      <c r="P544" s="26">
        <f t="shared" si="8"/>
        <v>44</v>
      </c>
    </row>
    <row r="545" spans="1:16" x14ac:dyDescent="0.3">
      <c r="A545" s="8" t="s">
        <v>576</v>
      </c>
      <c r="B545" s="8">
        <v>1981</v>
      </c>
      <c r="C545" s="8" t="s">
        <v>10</v>
      </c>
      <c r="D545" s="8">
        <v>3</v>
      </c>
      <c r="E545" s="8">
        <v>1</v>
      </c>
      <c r="F545" s="25">
        <v>4827.1000000000004</v>
      </c>
      <c r="G545" s="8" t="s">
        <v>11</v>
      </c>
      <c r="H545" s="8" t="s">
        <v>16</v>
      </c>
      <c r="I545" s="8" t="s">
        <v>13</v>
      </c>
      <c r="J545" s="26">
        <v>1981</v>
      </c>
      <c r="K545" s="26" t="s">
        <v>10</v>
      </c>
      <c r="L545" s="26" t="s">
        <v>11</v>
      </c>
      <c r="M545" s="26" t="s">
        <v>16</v>
      </c>
      <c r="N545" s="26" t="s">
        <v>13</v>
      </c>
      <c r="O545" s="27">
        <f>IF(A545="?","",DATE(J545,MATCH(K545,{"Jan","Feb","Mar","Apr","May","Jun","Jul","Aug","Sep","Oct","Nov","Dec"},0),D545))</f>
        <v>29770</v>
      </c>
      <c r="P545" s="26">
        <f t="shared" si="8"/>
        <v>41</v>
      </c>
    </row>
    <row r="546" spans="1:16" x14ac:dyDescent="0.3">
      <c r="A546" s="8" t="s">
        <v>577</v>
      </c>
      <c r="B546" s="8">
        <v>1995</v>
      </c>
      <c r="C546" s="8" t="s">
        <v>30</v>
      </c>
      <c r="D546" s="8">
        <v>1</v>
      </c>
      <c r="E546" s="8">
        <v>3</v>
      </c>
      <c r="F546" s="25">
        <v>4827.8999999999996</v>
      </c>
      <c r="G546" s="8" t="s">
        <v>16</v>
      </c>
      <c r="H546" s="8" t="s">
        <v>11</v>
      </c>
      <c r="I546" s="8" t="s">
        <v>31</v>
      </c>
      <c r="J546" s="26">
        <v>1995</v>
      </c>
      <c r="K546" s="26" t="s">
        <v>30</v>
      </c>
      <c r="L546" s="26" t="s">
        <v>16</v>
      </c>
      <c r="M546" s="26" t="s">
        <v>11</v>
      </c>
      <c r="N546" s="26" t="s">
        <v>4730</v>
      </c>
      <c r="O546" s="27">
        <f>IF(A546="?","",DATE(J546,MATCH(K546,{"Jan","Feb","Mar","Apr","May","Jun","Jul","Aug","Sep","Oct","Nov","Dec"},0),D546))</f>
        <v>35034</v>
      </c>
      <c r="P546" s="26">
        <f t="shared" si="8"/>
        <v>27</v>
      </c>
    </row>
    <row r="547" spans="1:16" x14ac:dyDescent="0.3">
      <c r="A547" s="8" t="s">
        <v>578</v>
      </c>
      <c r="B547" s="8">
        <v>2002</v>
      </c>
      <c r="C547" s="8" t="s">
        <v>18</v>
      </c>
      <c r="D547" s="8">
        <v>27</v>
      </c>
      <c r="E547" s="8">
        <v>5</v>
      </c>
      <c r="F547" s="25">
        <v>4830.63</v>
      </c>
      <c r="G547" s="8" t="s">
        <v>11</v>
      </c>
      <c r="H547" s="8" t="s">
        <v>16</v>
      </c>
      <c r="I547" s="8" t="s">
        <v>42</v>
      </c>
      <c r="J547" s="26">
        <v>2002</v>
      </c>
      <c r="K547" s="26" t="s">
        <v>18</v>
      </c>
      <c r="L547" s="26" t="s">
        <v>11</v>
      </c>
      <c r="M547" s="26" t="s">
        <v>16</v>
      </c>
      <c r="N547" s="26" t="s">
        <v>42</v>
      </c>
      <c r="O547" s="27">
        <f>IF(A547="?","",DATE(J547,MATCH(K547,{"Jan","Feb","Mar","Apr","May","Jun","Jul","Aug","Sep","Oct","Nov","Dec"},0),D547))</f>
        <v>37434</v>
      </c>
      <c r="P547" s="26">
        <f t="shared" si="8"/>
        <v>20</v>
      </c>
    </row>
    <row r="548" spans="1:16" x14ac:dyDescent="0.3">
      <c r="A548" s="8" t="s">
        <v>579</v>
      </c>
      <c r="B548" s="8">
        <v>2000</v>
      </c>
      <c r="C548" s="8" t="s">
        <v>30</v>
      </c>
      <c r="D548" s="8">
        <v>11</v>
      </c>
      <c r="E548" s="8">
        <v>0</v>
      </c>
      <c r="F548" s="25">
        <v>4835.43</v>
      </c>
      <c r="G548" s="8" t="s">
        <v>11</v>
      </c>
      <c r="H548" s="8" t="s">
        <v>11</v>
      </c>
      <c r="I548" s="8" t="s">
        <v>300</v>
      </c>
      <c r="J548" s="26">
        <v>2000</v>
      </c>
      <c r="K548" s="26" t="s">
        <v>30</v>
      </c>
      <c r="L548" s="26" t="s">
        <v>11</v>
      </c>
      <c r="M548" s="26" t="s">
        <v>11</v>
      </c>
      <c r="N548" s="26" t="s">
        <v>300</v>
      </c>
      <c r="O548" s="27">
        <f>IF(A548="?","",DATE(J548,MATCH(K548,{"Jan","Feb","Mar","Apr","May","Jun","Jul","Aug","Sep","Oct","Nov","Dec"},0),D548))</f>
        <v>36871</v>
      </c>
      <c r="P548" s="26">
        <f t="shared" si="8"/>
        <v>22</v>
      </c>
    </row>
    <row r="549" spans="1:16" x14ac:dyDescent="0.3">
      <c r="A549" s="8" t="s">
        <v>580</v>
      </c>
      <c r="B549" s="8">
        <v>1992</v>
      </c>
      <c r="C549" s="8" t="s">
        <v>20</v>
      </c>
      <c r="D549" s="8">
        <v>10</v>
      </c>
      <c r="E549" s="8">
        <v>3</v>
      </c>
      <c r="F549" s="25">
        <v>4837.58</v>
      </c>
      <c r="G549" s="8" t="s">
        <v>12</v>
      </c>
      <c r="H549" s="8" t="s">
        <v>11</v>
      </c>
      <c r="I549" s="8" t="s">
        <v>13</v>
      </c>
      <c r="J549" s="26">
        <v>1992</v>
      </c>
      <c r="K549" s="26" t="s">
        <v>20</v>
      </c>
      <c r="L549" s="26" t="s">
        <v>12</v>
      </c>
      <c r="M549" s="26" t="s">
        <v>11</v>
      </c>
      <c r="N549" s="26" t="s">
        <v>13</v>
      </c>
      <c r="O549" s="27">
        <f>IF(A549="?","",DATE(J549,MATCH(K549,{"Jan","Feb","Mar","Apr","May","Jun","Jul","Aug","Sep","Oct","Nov","Dec"},0),D549))</f>
        <v>33857</v>
      </c>
      <c r="P549" s="26">
        <f t="shared" si="8"/>
        <v>30</v>
      </c>
    </row>
    <row r="550" spans="1:16" x14ac:dyDescent="0.3">
      <c r="A550" s="8" t="s">
        <v>581</v>
      </c>
      <c r="B550" s="8">
        <v>1984</v>
      </c>
      <c r="C550" s="8" t="s">
        <v>37</v>
      </c>
      <c r="D550" s="8">
        <v>15</v>
      </c>
      <c r="E550" s="8">
        <v>3</v>
      </c>
      <c r="F550" s="25">
        <v>4839.18</v>
      </c>
      <c r="G550" s="8" t="s">
        <v>11</v>
      </c>
      <c r="H550" s="8" t="s">
        <v>16</v>
      </c>
      <c r="I550" s="8" t="s">
        <v>23</v>
      </c>
      <c r="J550" s="26">
        <v>1984</v>
      </c>
      <c r="K550" s="26" t="s">
        <v>37</v>
      </c>
      <c r="L550" s="26" t="s">
        <v>11</v>
      </c>
      <c r="M550" s="26" t="s">
        <v>16</v>
      </c>
      <c r="N550" s="26" t="s">
        <v>23</v>
      </c>
      <c r="O550" s="27">
        <f>IF(A550="?","",DATE(J550,MATCH(K550,{"Jan","Feb","Mar","Apr","May","Jun","Jul","Aug","Sep","Oct","Nov","Dec"},0),D550))</f>
        <v>30970</v>
      </c>
      <c r="P550" s="26">
        <f t="shared" si="8"/>
        <v>38</v>
      </c>
    </row>
    <row r="551" spans="1:16" x14ac:dyDescent="0.3">
      <c r="A551" s="8" t="s">
        <v>582</v>
      </c>
      <c r="B551" s="8">
        <v>1995</v>
      </c>
      <c r="C551" s="8" t="s">
        <v>20</v>
      </c>
      <c r="D551" s="8">
        <v>29</v>
      </c>
      <c r="E551" s="8">
        <v>0</v>
      </c>
      <c r="F551" s="25">
        <v>4840.95</v>
      </c>
      <c r="G551" s="8" t="s">
        <v>11</v>
      </c>
      <c r="H551" s="8" t="s">
        <v>16</v>
      </c>
      <c r="I551" s="8" t="s">
        <v>300</v>
      </c>
      <c r="J551" s="26">
        <v>1995</v>
      </c>
      <c r="K551" s="26" t="s">
        <v>20</v>
      </c>
      <c r="L551" s="26" t="s">
        <v>11</v>
      </c>
      <c r="M551" s="26" t="s">
        <v>16</v>
      </c>
      <c r="N551" s="26" t="s">
        <v>300</v>
      </c>
      <c r="O551" s="27">
        <f>IF(A551="?","",DATE(J551,MATCH(K551,{"Jan","Feb","Mar","Apr","May","Jun","Jul","Aug","Sep","Oct","Nov","Dec"},0),D551))</f>
        <v>34971</v>
      </c>
      <c r="P551" s="26">
        <f t="shared" si="8"/>
        <v>27</v>
      </c>
    </row>
    <row r="552" spans="1:16" x14ac:dyDescent="0.3">
      <c r="A552" s="8" t="s">
        <v>583</v>
      </c>
      <c r="B552" s="8">
        <v>1979</v>
      </c>
      <c r="C552" s="8" t="s">
        <v>30</v>
      </c>
      <c r="D552" s="8">
        <v>13</v>
      </c>
      <c r="E552" s="8">
        <v>2</v>
      </c>
      <c r="F552" s="25">
        <v>4843.79</v>
      </c>
      <c r="G552" s="8" t="s">
        <v>11</v>
      </c>
      <c r="H552" s="8" t="s">
        <v>12</v>
      </c>
      <c r="I552" s="8" t="s">
        <v>13</v>
      </c>
      <c r="J552" s="26">
        <v>1979</v>
      </c>
      <c r="K552" s="26" t="s">
        <v>30</v>
      </c>
      <c r="L552" s="26" t="s">
        <v>11</v>
      </c>
      <c r="M552" s="26" t="s">
        <v>12</v>
      </c>
      <c r="N552" s="26" t="s">
        <v>13</v>
      </c>
      <c r="O552" s="27">
        <f>IF(A552="?","",DATE(J552,MATCH(K552,{"Jan","Feb","Mar","Apr","May","Jun","Jul","Aug","Sep","Oct","Nov","Dec"},0),D552))</f>
        <v>29202</v>
      </c>
      <c r="P552" s="26">
        <f t="shared" si="8"/>
        <v>43</v>
      </c>
    </row>
    <row r="553" spans="1:16" x14ac:dyDescent="0.3">
      <c r="A553" s="8" t="s">
        <v>584</v>
      </c>
      <c r="B553" s="8">
        <v>1974</v>
      </c>
      <c r="C553" s="8" t="s">
        <v>20</v>
      </c>
      <c r="D553" s="8">
        <v>11</v>
      </c>
      <c r="E553" s="8">
        <v>0</v>
      </c>
      <c r="F553" s="25">
        <v>4844.67</v>
      </c>
      <c r="G553" s="8" t="s">
        <v>11</v>
      </c>
      <c r="H553" s="8" t="s">
        <v>11</v>
      </c>
      <c r="I553" s="8" t="s">
        <v>13</v>
      </c>
      <c r="J553" s="26">
        <v>1974</v>
      </c>
      <c r="K553" s="26" t="s">
        <v>20</v>
      </c>
      <c r="L553" s="26" t="s">
        <v>11</v>
      </c>
      <c r="M553" s="26" t="s">
        <v>11</v>
      </c>
      <c r="N553" s="26" t="s">
        <v>13</v>
      </c>
      <c r="O553" s="27">
        <f>IF(A553="?","",DATE(J553,MATCH(K553,{"Jan","Feb","Mar","Apr","May","Jun","Jul","Aug","Sep","Oct","Nov","Dec"},0),D553))</f>
        <v>27283</v>
      </c>
      <c r="P553" s="26">
        <f t="shared" si="8"/>
        <v>48</v>
      </c>
    </row>
    <row r="554" spans="1:16" x14ac:dyDescent="0.3">
      <c r="A554" s="8" t="s">
        <v>585</v>
      </c>
      <c r="B554" s="8">
        <v>2001</v>
      </c>
      <c r="C554" s="8" t="s">
        <v>18</v>
      </c>
      <c r="D554" s="8">
        <v>7</v>
      </c>
      <c r="E554" s="8">
        <v>0</v>
      </c>
      <c r="F554" s="25">
        <v>4846.53</v>
      </c>
      <c r="G554" s="8" t="s">
        <v>11</v>
      </c>
      <c r="H554" s="8" t="s">
        <v>12</v>
      </c>
      <c r="I554" s="8" t="s">
        <v>300</v>
      </c>
      <c r="J554" s="26">
        <v>2001</v>
      </c>
      <c r="K554" s="26" t="s">
        <v>18</v>
      </c>
      <c r="L554" s="26" t="s">
        <v>11</v>
      </c>
      <c r="M554" s="26" t="s">
        <v>12</v>
      </c>
      <c r="N554" s="26" t="s">
        <v>300</v>
      </c>
      <c r="O554" s="27">
        <f>IF(A554="?","",DATE(J554,MATCH(K554,{"Jan","Feb","Mar","Apr","May","Jun","Jul","Aug","Sep","Oct","Nov","Dec"},0),D554))</f>
        <v>37049</v>
      </c>
      <c r="P554" s="26">
        <f t="shared" si="8"/>
        <v>22</v>
      </c>
    </row>
    <row r="555" spans="1:16" x14ac:dyDescent="0.3">
      <c r="A555" s="8" t="s">
        <v>586</v>
      </c>
      <c r="B555" s="8">
        <v>1995</v>
      </c>
      <c r="C555" s="8" t="s">
        <v>30</v>
      </c>
      <c r="D555" s="8">
        <v>27</v>
      </c>
      <c r="E555" s="8">
        <v>3</v>
      </c>
      <c r="F555" s="25">
        <v>4846.92</v>
      </c>
      <c r="G555" s="8" t="s">
        <v>11</v>
      </c>
      <c r="H555" s="8" t="s">
        <v>12</v>
      </c>
      <c r="I555" s="8" t="s">
        <v>356</v>
      </c>
      <c r="J555" s="26">
        <v>1995</v>
      </c>
      <c r="K555" s="26" t="s">
        <v>30</v>
      </c>
      <c r="L555" s="26" t="s">
        <v>11</v>
      </c>
      <c r="M555" s="26" t="s">
        <v>12</v>
      </c>
      <c r="N555" s="26" t="s">
        <v>356</v>
      </c>
      <c r="O555" s="27">
        <f>IF(A555="?","",DATE(J555,MATCH(K555,{"Jan","Feb","Mar","Apr","May","Jun","Jul","Aug","Sep","Oct","Nov","Dec"},0),D555))</f>
        <v>35060</v>
      </c>
      <c r="P555" s="26">
        <f t="shared" si="8"/>
        <v>27</v>
      </c>
    </row>
    <row r="556" spans="1:16" x14ac:dyDescent="0.3">
      <c r="A556" s="8" t="s">
        <v>587</v>
      </c>
      <c r="B556" s="8">
        <v>1989</v>
      </c>
      <c r="C556" s="8" t="s">
        <v>20</v>
      </c>
      <c r="D556" s="8">
        <v>1</v>
      </c>
      <c r="E556" s="8">
        <v>3</v>
      </c>
      <c r="F556" s="25">
        <v>4859.8900000000003</v>
      </c>
      <c r="G556" s="8" t="s">
        <v>11</v>
      </c>
      <c r="H556" s="8" t="s">
        <v>12</v>
      </c>
      <c r="I556" s="8" t="s">
        <v>42</v>
      </c>
      <c r="J556" s="26">
        <v>1989</v>
      </c>
      <c r="K556" s="26" t="s">
        <v>20</v>
      </c>
      <c r="L556" s="26" t="s">
        <v>11</v>
      </c>
      <c r="M556" s="26" t="s">
        <v>12</v>
      </c>
      <c r="N556" s="26" t="s">
        <v>42</v>
      </c>
      <c r="O556" s="27">
        <f>IF(A556="?","",DATE(J556,MATCH(K556,{"Jan","Feb","Mar","Apr","May","Jun","Jul","Aug","Sep","Oct","Nov","Dec"},0),D556))</f>
        <v>32752</v>
      </c>
      <c r="P556" s="26">
        <f t="shared" si="8"/>
        <v>33</v>
      </c>
    </row>
    <row r="557" spans="1:16" x14ac:dyDescent="0.3">
      <c r="A557" s="8" t="s">
        <v>588</v>
      </c>
      <c r="B557" s="8">
        <v>1997</v>
      </c>
      <c r="C557" s="8" t="s">
        <v>20</v>
      </c>
      <c r="D557" s="8">
        <v>29</v>
      </c>
      <c r="E557" s="8">
        <v>4</v>
      </c>
      <c r="F557" s="25">
        <v>4877.9799999999996</v>
      </c>
      <c r="G557" s="8" t="s">
        <v>11</v>
      </c>
      <c r="H557" s="8" t="s">
        <v>12</v>
      </c>
      <c r="I557" s="8" t="s">
        <v>23</v>
      </c>
      <c r="J557" s="26">
        <v>1997</v>
      </c>
      <c r="K557" s="26" t="s">
        <v>20</v>
      </c>
      <c r="L557" s="26" t="s">
        <v>11</v>
      </c>
      <c r="M557" s="26" t="s">
        <v>12</v>
      </c>
      <c r="N557" s="26" t="s">
        <v>23</v>
      </c>
      <c r="O557" s="27">
        <f>IF(A557="?","",DATE(J557,MATCH(K557,{"Jan","Feb","Mar","Apr","May","Jun","Jul","Aug","Sep","Oct","Nov","Dec"},0),D557))</f>
        <v>35702</v>
      </c>
      <c r="P557" s="26">
        <f t="shared" si="8"/>
        <v>25</v>
      </c>
    </row>
    <row r="558" spans="1:16" x14ac:dyDescent="0.3">
      <c r="A558" s="8" t="s">
        <v>589</v>
      </c>
      <c r="B558" s="8">
        <v>1986</v>
      </c>
      <c r="C558" s="8" t="s">
        <v>30</v>
      </c>
      <c r="D558" s="8">
        <v>23</v>
      </c>
      <c r="E558" s="8">
        <v>0</v>
      </c>
      <c r="F558" s="25">
        <v>4883.87</v>
      </c>
      <c r="G558" s="8" t="s">
        <v>11</v>
      </c>
      <c r="H558" s="8" t="s">
        <v>16</v>
      </c>
      <c r="I558" s="8" t="s">
        <v>42</v>
      </c>
      <c r="J558" s="26">
        <v>1986</v>
      </c>
      <c r="K558" s="26" t="s">
        <v>30</v>
      </c>
      <c r="L558" s="26" t="s">
        <v>11</v>
      </c>
      <c r="M558" s="26" t="s">
        <v>16</v>
      </c>
      <c r="N558" s="26" t="s">
        <v>42</v>
      </c>
      <c r="O558" s="27">
        <f>IF(A558="?","",DATE(J558,MATCH(K558,{"Jan","Feb","Mar","Apr","May","Jun","Jul","Aug","Sep","Oct","Nov","Dec"},0),D558))</f>
        <v>31769</v>
      </c>
      <c r="P558" s="26">
        <f t="shared" si="8"/>
        <v>36</v>
      </c>
    </row>
    <row r="559" spans="1:16" x14ac:dyDescent="0.3">
      <c r="A559" s="8" t="s">
        <v>590</v>
      </c>
      <c r="B559" s="8">
        <v>1986</v>
      </c>
      <c r="C559" s="8" t="s">
        <v>37</v>
      </c>
      <c r="D559" s="8">
        <v>27</v>
      </c>
      <c r="E559" s="8">
        <v>0</v>
      </c>
      <c r="F559" s="25">
        <v>4889.04</v>
      </c>
      <c r="G559" s="8" t="s">
        <v>11</v>
      </c>
      <c r="H559" s="8" t="s">
        <v>16</v>
      </c>
      <c r="I559" s="8" t="s">
        <v>13</v>
      </c>
      <c r="J559" s="26">
        <v>1986</v>
      </c>
      <c r="K559" s="26" t="s">
        <v>37</v>
      </c>
      <c r="L559" s="26" t="s">
        <v>11</v>
      </c>
      <c r="M559" s="26" t="s">
        <v>16</v>
      </c>
      <c r="N559" s="26" t="s">
        <v>13</v>
      </c>
      <c r="O559" s="27">
        <f>IF(A559="?","",DATE(J559,MATCH(K559,{"Jan","Feb","Mar","Apr","May","Jun","Jul","Aug","Sep","Oct","Nov","Dec"},0),D559))</f>
        <v>31712</v>
      </c>
      <c r="P559" s="26">
        <f t="shared" si="8"/>
        <v>36</v>
      </c>
    </row>
    <row r="560" spans="1:16" x14ac:dyDescent="0.3">
      <c r="A560" s="8" t="s">
        <v>591</v>
      </c>
      <c r="B560" s="8">
        <v>1989</v>
      </c>
      <c r="C560" s="8" t="s">
        <v>10</v>
      </c>
      <c r="D560" s="8">
        <v>10</v>
      </c>
      <c r="E560" s="8">
        <v>2</v>
      </c>
      <c r="F560" s="25">
        <v>4890</v>
      </c>
      <c r="G560" s="8" t="s">
        <v>12</v>
      </c>
      <c r="H560" s="8" t="s">
        <v>11</v>
      </c>
      <c r="I560" s="8" t="s">
        <v>13</v>
      </c>
      <c r="J560" s="26">
        <v>1989</v>
      </c>
      <c r="K560" s="26" t="s">
        <v>10</v>
      </c>
      <c r="L560" s="26" t="s">
        <v>12</v>
      </c>
      <c r="M560" s="26" t="s">
        <v>11</v>
      </c>
      <c r="N560" s="26" t="s">
        <v>13</v>
      </c>
      <c r="O560" s="27">
        <f>IF(A560="?","",DATE(J560,MATCH(K560,{"Jan","Feb","Mar","Apr","May","Jun","Jul","Aug","Sep","Oct","Nov","Dec"},0),D560))</f>
        <v>32699</v>
      </c>
      <c r="P560" s="26">
        <f t="shared" si="8"/>
        <v>33</v>
      </c>
    </row>
    <row r="561" spans="1:16" x14ac:dyDescent="0.3">
      <c r="A561" s="8" t="s">
        <v>592</v>
      </c>
      <c r="B561" s="8">
        <v>1990</v>
      </c>
      <c r="C561" s="8" t="s">
        <v>15</v>
      </c>
      <c r="D561" s="8">
        <v>28</v>
      </c>
      <c r="E561" s="8">
        <v>3</v>
      </c>
      <c r="F561" s="25">
        <v>4894.3900000000003</v>
      </c>
      <c r="G561" s="8" t="s">
        <v>11</v>
      </c>
      <c r="H561" s="8" t="s">
        <v>12</v>
      </c>
      <c r="I561" s="8" t="s">
        <v>13</v>
      </c>
      <c r="J561" s="26">
        <v>1990</v>
      </c>
      <c r="K561" s="26" t="s">
        <v>15</v>
      </c>
      <c r="L561" s="26" t="s">
        <v>11</v>
      </c>
      <c r="M561" s="26" t="s">
        <v>12</v>
      </c>
      <c r="N561" s="26" t="s">
        <v>13</v>
      </c>
      <c r="O561" s="27">
        <f>IF(A561="?","",DATE(J561,MATCH(K561,{"Jan","Feb","Mar","Apr","May","Jun","Jul","Aug","Sep","Oct","Nov","Dec"},0),D561))</f>
        <v>33205</v>
      </c>
      <c r="P561" s="26">
        <f t="shared" si="8"/>
        <v>32</v>
      </c>
    </row>
    <row r="562" spans="1:16" x14ac:dyDescent="0.3">
      <c r="A562" s="8" t="s">
        <v>593</v>
      </c>
      <c r="B562" s="8">
        <v>1988</v>
      </c>
      <c r="C562" s="8" t="s">
        <v>20</v>
      </c>
      <c r="D562" s="8">
        <v>23</v>
      </c>
      <c r="E562" s="8">
        <v>1</v>
      </c>
      <c r="F562" s="25">
        <v>4894.75</v>
      </c>
      <c r="G562" s="8" t="s">
        <v>12</v>
      </c>
      <c r="H562" s="8" t="s">
        <v>12</v>
      </c>
      <c r="I562" s="8" t="s">
        <v>23</v>
      </c>
      <c r="J562" s="26">
        <v>1988</v>
      </c>
      <c r="K562" s="26" t="s">
        <v>20</v>
      </c>
      <c r="L562" s="26" t="s">
        <v>12</v>
      </c>
      <c r="M562" s="26" t="s">
        <v>12</v>
      </c>
      <c r="N562" s="26" t="s">
        <v>23</v>
      </c>
      <c r="O562" s="27">
        <f>IF(A562="?","",DATE(J562,MATCH(K562,{"Jan","Feb","Mar","Apr","May","Jun","Jul","Aug","Sep","Oct","Nov","Dec"},0),D562))</f>
        <v>32409</v>
      </c>
      <c r="P562" s="26">
        <f t="shared" si="8"/>
        <v>34</v>
      </c>
    </row>
    <row r="563" spans="1:16" x14ac:dyDescent="0.3">
      <c r="A563" s="8" t="s">
        <v>594</v>
      </c>
      <c r="B563" s="8">
        <v>1993</v>
      </c>
      <c r="C563" s="8" t="s">
        <v>10</v>
      </c>
      <c r="D563" s="8">
        <v>10</v>
      </c>
      <c r="E563" s="8">
        <v>2</v>
      </c>
      <c r="F563" s="25">
        <v>4906.41</v>
      </c>
      <c r="G563" s="8" t="s">
        <v>11</v>
      </c>
      <c r="H563" s="8" t="s">
        <v>16</v>
      </c>
      <c r="I563" s="8" t="s">
        <v>23</v>
      </c>
      <c r="J563" s="26">
        <v>1993</v>
      </c>
      <c r="K563" s="26" t="s">
        <v>10</v>
      </c>
      <c r="L563" s="26" t="s">
        <v>11</v>
      </c>
      <c r="M563" s="26" t="s">
        <v>16</v>
      </c>
      <c r="N563" s="26" t="s">
        <v>23</v>
      </c>
      <c r="O563" s="27">
        <f>IF(A563="?","",DATE(J563,MATCH(K563,{"Jan","Feb","Mar","Apr","May","Jun","Jul","Aug","Sep","Oct","Nov","Dec"},0),D563))</f>
        <v>34160</v>
      </c>
      <c r="P563" s="26">
        <f t="shared" si="8"/>
        <v>29</v>
      </c>
    </row>
    <row r="564" spans="1:16" x14ac:dyDescent="0.3">
      <c r="A564" s="8" t="s">
        <v>595</v>
      </c>
      <c r="B564" s="8">
        <v>1981</v>
      </c>
      <c r="C564" s="8" t="s">
        <v>37</v>
      </c>
      <c r="D564" s="8">
        <v>18</v>
      </c>
      <c r="E564" s="8">
        <v>1</v>
      </c>
      <c r="F564" s="25">
        <v>4911.8900000000003</v>
      </c>
      <c r="G564" s="8" t="s">
        <v>11</v>
      </c>
      <c r="H564" s="8" t="s">
        <v>12</v>
      </c>
      <c r="I564" s="8" t="s">
        <v>13</v>
      </c>
      <c r="J564" s="26">
        <v>1981</v>
      </c>
      <c r="K564" s="26" t="s">
        <v>37</v>
      </c>
      <c r="L564" s="26" t="s">
        <v>11</v>
      </c>
      <c r="M564" s="26" t="s">
        <v>12</v>
      </c>
      <c r="N564" s="26" t="s">
        <v>13</v>
      </c>
      <c r="O564" s="27">
        <f>IF(A564="?","",DATE(J564,MATCH(K564,{"Jan","Feb","Mar","Apr","May","Jun","Jul","Aug","Sep","Oct","Nov","Dec"},0),D564))</f>
        <v>29877</v>
      </c>
      <c r="P564" s="26">
        <f t="shared" si="8"/>
        <v>41</v>
      </c>
    </row>
    <row r="565" spans="1:16" x14ac:dyDescent="0.3">
      <c r="A565" s="8" t="s">
        <v>596</v>
      </c>
      <c r="B565" s="8">
        <v>2002</v>
      </c>
      <c r="C565" s="8" t="s">
        <v>35</v>
      </c>
      <c r="D565" s="8">
        <v>21</v>
      </c>
      <c r="E565" s="8">
        <v>5</v>
      </c>
      <c r="F565" s="25">
        <v>4915.0600000000004</v>
      </c>
      <c r="G565" s="8" t="s">
        <v>11</v>
      </c>
      <c r="H565" s="8" t="s">
        <v>16</v>
      </c>
      <c r="I565" s="8" t="s">
        <v>356</v>
      </c>
      <c r="J565" s="26">
        <v>2002</v>
      </c>
      <c r="K565" s="26" t="s">
        <v>35</v>
      </c>
      <c r="L565" s="26" t="s">
        <v>11</v>
      </c>
      <c r="M565" s="26" t="s">
        <v>16</v>
      </c>
      <c r="N565" s="26" t="s">
        <v>356</v>
      </c>
      <c r="O565" s="27">
        <f>IF(A565="?","",DATE(J565,MATCH(K565,{"Jan","Feb","Mar","Apr","May","Jun","Jul","Aug","Sep","Oct","Nov","Dec"},0),D565))</f>
        <v>37489</v>
      </c>
      <c r="P565" s="26">
        <f t="shared" si="8"/>
        <v>20</v>
      </c>
    </row>
    <row r="566" spans="1:16" x14ac:dyDescent="0.3">
      <c r="A566" s="8" t="s">
        <v>597</v>
      </c>
      <c r="B566" s="8">
        <v>1993</v>
      </c>
      <c r="C566" s="8" t="s">
        <v>35</v>
      </c>
      <c r="D566" s="8">
        <v>10</v>
      </c>
      <c r="E566" s="8">
        <v>2</v>
      </c>
      <c r="F566" s="25">
        <v>4922.92</v>
      </c>
      <c r="G566" s="8" t="s">
        <v>11</v>
      </c>
      <c r="H566" s="8" t="s">
        <v>11</v>
      </c>
      <c r="I566" s="8" t="s">
        <v>23</v>
      </c>
      <c r="J566" s="26">
        <v>1993</v>
      </c>
      <c r="K566" s="26" t="s">
        <v>35</v>
      </c>
      <c r="L566" s="26" t="s">
        <v>11</v>
      </c>
      <c r="M566" s="26" t="s">
        <v>11</v>
      </c>
      <c r="N566" s="26" t="s">
        <v>23</v>
      </c>
      <c r="O566" s="27">
        <f>IF(A566="?","",DATE(J566,MATCH(K566,{"Jan","Feb","Mar","Apr","May","Jun","Jul","Aug","Sep","Oct","Nov","Dec"},0),D566))</f>
        <v>34191</v>
      </c>
      <c r="P566" s="26">
        <f t="shared" si="8"/>
        <v>29</v>
      </c>
    </row>
    <row r="567" spans="1:16" x14ac:dyDescent="0.3">
      <c r="A567" s="8" t="s">
        <v>598</v>
      </c>
      <c r="B567" s="8">
        <v>1991</v>
      </c>
      <c r="C567" s="8" t="s">
        <v>35</v>
      </c>
      <c r="D567" s="8">
        <v>23</v>
      </c>
      <c r="E567" s="8">
        <v>2</v>
      </c>
      <c r="F567" s="25">
        <v>4931.6499999999996</v>
      </c>
      <c r="G567" s="8" t="s">
        <v>11</v>
      </c>
      <c r="H567" s="8" t="s">
        <v>12</v>
      </c>
      <c r="I567" s="8" t="s">
        <v>42</v>
      </c>
      <c r="J567" s="26">
        <v>1991</v>
      </c>
      <c r="K567" s="26" t="s">
        <v>35</v>
      </c>
      <c r="L567" s="26" t="s">
        <v>11</v>
      </c>
      <c r="M567" s="26" t="s">
        <v>12</v>
      </c>
      <c r="N567" s="26" t="s">
        <v>42</v>
      </c>
      <c r="O567" s="27">
        <f>IF(A567="?","",DATE(J567,MATCH(K567,{"Jan","Feb","Mar","Apr","May","Jun","Jul","Aug","Sep","Oct","Nov","Dec"},0),D567))</f>
        <v>33473</v>
      </c>
      <c r="P567" s="26">
        <f t="shared" si="8"/>
        <v>31</v>
      </c>
    </row>
    <row r="568" spans="1:16" x14ac:dyDescent="0.3">
      <c r="A568" s="8" t="s">
        <v>599</v>
      </c>
      <c r="B568" s="8">
        <v>1991</v>
      </c>
      <c r="C568" s="8" t="s">
        <v>15</v>
      </c>
      <c r="D568" s="8">
        <v>27</v>
      </c>
      <c r="E568" s="8">
        <v>2</v>
      </c>
      <c r="F568" s="25">
        <v>4934.71</v>
      </c>
      <c r="G568" s="8" t="s">
        <v>11</v>
      </c>
      <c r="H568" s="8" t="s">
        <v>12</v>
      </c>
      <c r="I568" s="8" t="s">
        <v>42</v>
      </c>
      <c r="J568" s="26">
        <v>1991</v>
      </c>
      <c r="K568" s="26" t="s">
        <v>15</v>
      </c>
      <c r="L568" s="26" t="s">
        <v>11</v>
      </c>
      <c r="M568" s="26" t="s">
        <v>12</v>
      </c>
      <c r="N568" s="26" t="s">
        <v>42</v>
      </c>
      <c r="O568" s="27">
        <f>IF(A568="?","",DATE(J568,MATCH(K568,{"Jan","Feb","Mar","Apr","May","Jun","Jul","Aug","Sep","Oct","Nov","Dec"},0),D568))</f>
        <v>33569</v>
      </c>
      <c r="P568" s="26">
        <f t="shared" si="8"/>
        <v>31</v>
      </c>
    </row>
    <row r="569" spans="1:16" x14ac:dyDescent="0.3">
      <c r="A569" s="8" t="s">
        <v>600</v>
      </c>
      <c r="B569" s="8">
        <v>1974</v>
      </c>
      <c r="C569" s="8" t="s">
        <v>18</v>
      </c>
      <c r="D569" s="8">
        <v>26</v>
      </c>
      <c r="E569" s="8">
        <v>0</v>
      </c>
      <c r="F569" s="25">
        <v>4942.0600000000004</v>
      </c>
      <c r="G569" s="8" t="s">
        <v>11</v>
      </c>
      <c r="H569" s="8" t="s">
        <v>11</v>
      </c>
      <c r="I569" s="8" t="s">
        <v>13</v>
      </c>
      <c r="J569" s="26">
        <v>1974</v>
      </c>
      <c r="K569" s="26" t="s">
        <v>18</v>
      </c>
      <c r="L569" s="26" t="s">
        <v>11</v>
      </c>
      <c r="M569" s="26" t="s">
        <v>11</v>
      </c>
      <c r="N569" s="26" t="s">
        <v>13</v>
      </c>
      <c r="O569" s="27">
        <f>IF(A569="?","",DATE(J569,MATCH(K569,{"Jan","Feb","Mar","Apr","May","Jun","Jul","Aug","Sep","Oct","Nov","Dec"},0),D569))</f>
        <v>27206</v>
      </c>
      <c r="P569" s="26">
        <f t="shared" si="8"/>
        <v>48</v>
      </c>
    </row>
    <row r="570" spans="1:16" x14ac:dyDescent="0.3">
      <c r="A570" s="8" t="s">
        <v>601</v>
      </c>
      <c r="B570" s="8">
        <v>1991</v>
      </c>
      <c r="C570" s="8" t="s">
        <v>35</v>
      </c>
      <c r="D570" s="8">
        <v>30</v>
      </c>
      <c r="E570" s="8">
        <v>2</v>
      </c>
      <c r="F570" s="25">
        <v>4949.76</v>
      </c>
      <c r="G570" s="8" t="s">
        <v>11</v>
      </c>
      <c r="H570" s="8" t="s">
        <v>16</v>
      </c>
      <c r="I570" s="8" t="s">
        <v>13</v>
      </c>
      <c r="J570" s="26">
        <v>1991</v>
      </c>
      <c r="K570" s="26" t="s">
        <v>35</v>
      </c>
      <c r="L570" s="26" t="s">
        <v>11</v>
      </c>
      <c r="M570" s="26" t="s">
        <v>16</v>
      </c>
      <c r="N570" s="26" t="s">
        <v>13</v>
      </c>
      <c r="O570" s="27">
        <f>IF(A570="?","",DATE(J570,MATCH(K570,{"Jan","Feb","Mar","Apr","May","Jun","Jul","Aug","Sep","Oct","Nov","Dec"},0),D570))</f>
        <v>33480</v>
      </c>
      <c r="P570" s="26">
        <f t="shared" si="8"/>
        <v>31</v>
      </c>
    </row>
    <row r="571" spans="1:16" x14ac:dyDescent="0.3">
      <c r="A571" s="8" t="s">
        <v>602</v>
      </c>
      <c r="B571" s="8">
        <v>1973</v>
      </c>
      <c r="C571" s="8" t="s">
        <v>15</v>
      </c>
      <c r="D571" s="8">
        <v>7</v>
      </c>
      <c r="E571" s="8">
        <v>0</v>
      </c>
      <c r="F571" s="25">
        <v>4985.22</v>
      </c>
      <c r="G571" s="8" t="s">
        <v>11</v>
      </c>
      <c r="H571" s="8" t="s">
        <v>12</v>
      </c>
      <c r="I571" s="8" t="s">
        <v>13</v>
      </c>
      <c r="J571" s="26">
        <v>1973</v>
      </c>
      <c r="K571" s="26" t="s">
        <v>15</v>
      </c>
      <c r="L571" s="26" t="s">
        <v>11</v>
      </c>
      <c r="M571" s="26" t="s">
        <v>12</v>
      </c>
      <c r="N571" s="26" t="s">
        <v>13</v>
      </c>
      <c r="O571" s="27">
        <f>IF(A571="?","",DATE(J571,MATCH(K571,{"Jan","Feb","Mar","Apr","May","Jun","Jul","Aug","Sep","Oct","Nov","Dec"},0),D571))</f>
        <v>26975</v>
      </c>
      <c r="P571" s="26">
        <f t="shared" si="8"/>
        <v>49</v>
      </c>
    </row>
    <row r="572" spans="1:16" x14ac:dyDescent="0.3">
      <c r="A572" s="8" t="s">
        <v>603</v>
      </c>
      <c r="B572" s="8">
        <v>1988</v>
      </c>
      <c r="C572" s="8" t="s">
        <v>18</v>
      </c>
      <c r="D572" s="8">
        <v>24</v>
      </c>
      <c r="E572" s="8">
        <v>0</v>
      </c>
      <c r="F572" s="25">
        <v>4992.38</v>
      </c>
      <c r="G572" s="8" t="s">
        <v>11</v>
      </c>
      <c r="H572" s="8" t="s">
        <v>12</v>
      </c>
      <c r="I572" s="8" t="s">
        <v>247</v>
      </c>
      <c r="J572" s="26">
        <v>1988</v>
      </c>
      <c r="K572" s="26" t="s">
        <v>18</v>
      </c>
      <c r="L572" s="26" t="s">
        <v>11</v>
      </c>
      <c r="M572" s="26" t="s">
        <v>12</v>
      </c>
      <c r="N572" s="26" t="s">
        <v>247</v>
      </c>
      <c r="O572" s="27">
        <f>IF(A572="?","",DATE(J572,MATCH(K572,{"Jan","Feb","Mar","Apr","May","Jun","Jul","Aug","Sep","Oct","Nov","Dec"},0),D572))</f>
        <v>32318</v>
      </c>
      <c r="P572" s="26">
        <f t="shared" si="8"/>
        <v>34</v>
      </c>
    </row>
    <row r="573" spans="1:16" x14ac:dyDescent="0.3">
      <c r="A573" s="8" t="s">
        <v>604</v>
      </c>
      <c r="B573" s="8">
        <v>2001</v>
      </c>
      <c r="C573" s="8" t="s">
        <v>37</v>
      </c>
      <c r="D573" s="8">
        <v>5</v>
      </c>
      <c r="E573" s="8">
        <v>0</v>
      </c>
      <c r="F573" s="25">
        <v>4999.04</v>
      </c>
      <c r="G573" s="8" t="s">
        <v>11</v>
      </c>
      <c r="H573" s="8" t="s">
        <v>11</v>
      </c>
      <c r="I573" s="8" t="s">
        <v>42</v>
      </c>
      <c r="J573" s="26">
        <v>2001</v>
      </c>
      <c r="K573" s="26" t="s">
        <v>37</v>
      </c>
      <c r="L573" s="26" t="s">
        <v>11</v>
      </c>
      <c r="M573" s="26" t="s">
        <v>11</v>
      </c>
      <c r="N573" s="26" t="s">
        <v>42</v>
      </c>
      <c r="O573" s="27">
        <f>IF(A573="?","",DATE(J573,MATCH(K573,{"Jan","Feb","Mar","Apr","May","Jun","Jul","Aug","Sep","Oct","Nov","Dec"},0),D573))</f>
        <v>37169</v>
      </c>
      <c r="P573" s="26">
        <f t="shared" si="8"/>
        <v>21</v>
      </c>
    </row>
    <row r="574" spans="1:16" x14ac:dyDescent="0.3">
      <c r="A574" s="8" t="s">
        <v>605</v>
      </c>
      <c r="B574" s="8">
        <v>1988</v>
      </c>
      <c r="C574" s="8" t="s">
        <v>20</v>
      </c>
      <c r="D574" s="8">
        <v>4</v>
      </c>
      <c r="E574" s="8">
        <v>1</v>
      </c>
      <c r="F574" s="25">
        <v>5002.78</v>
      </c>
      <c r="G574" s="8" t="s">
        <v>11</v>
      </c>
      <c r="H574" s="8" t="s">
        <v>11</v>
      </c>
      <c r="I574" s="8" t="s">
        <v>13</v>
      </c>
      <c r="J574" s="26">
        <v>1988</v>
      </c>
      <c r="K574" s="26" t="s">
        <v>20</v>
      </c>
      <c r="L574" s="26" t="s">
        <v>11</v>
      </c>
      <c r="M574" s="26" t="s">
        <v>11</v>
      </c>
      <c r="N574" s="26" t="s">
        <v>13</v>
      </c>
      <c r="O574" s="27">
        <f>IF(A574="?","",DATE(J574,MATCH(K574,{"Jan","Feb","Mar","Apr","May","Jun","Jul","Aug","Sep","Oct","Nov","Dec"},0),D574))</f>
        <v>32390</v>
      </c>
      <c r="P574" s="26">
        <f t="shared" si="8"/>
        <v>34</v>
      </c>
    </row>
    <row r="575" spans="1:16" x14ac:dyDescent="0.3">
      <c r="A575" s="8" t="s">
        <v>606</v>
      </c>
      <c r="B575" s="8">
        <v>1977</v>
      </c>
      <c r="C575" s="8" t="s">
        <v>18</v>
      </c>
      <c r="D575" s="8">
        <v>9</v>
      </c>
      <c r="E575" s="8">
        <v>2</v>
      </c>
      <c r="F575" s="25">
        <v>5003.7700000000004</v>
      </c>
      <c r="G575" s="8" t="s">
        <v>11</v>
      </c>
      <c r="H575" s="8" t="s">
        <v>12</v>
      </c>
      <c r="I575" s="8" t="s">
        <v>13</v>
      </c>
      <c r="J575" s="26">
        <v>1977</v>
      </c>
      <c r="K575" s="26" t="s">
        <v>18</v>
      </c>
      <c r="L575" s="26" t="s">
        <v>11</v>
      </c>
      <c r="M575" s="26" t="s">
        <v>12</v>
      </c>
      <c r="N575" s="26" t="s">
        <v>13</v>
      </c>
      <c r="O575" s="27">
        <f>IF(A575="?","",DATE(J575,MATCH(K575,{"Jan","Feb","Mar","Apr","May","Jun","Jul","Aug","Sep","Oct","Nov","Dec"},0),D575))</f>
        <v>28285</v>
      </c>
      <c r="P575" s="26">
        <f t="shared" si="8"/>
        <v>45</v>
      </c>
    </row>
    <row r="576" spans="1:16" x14ac:dyDescent="0.3">
      <c r="A576" s="8" t="s">
        <v>607</v>
      </c>
      <c r="B576" s="8">
        <v>1988</v>
      </c>
      <c r="C576" s="8" t="s">
        <v>10</v>
      </c>
      <c r="D576" s="8">
        <v>8</v>
      </c>
      <c r="E576" s="8">
        <v>1</v>
      </c>
      <c r="F576" s="25">
        <v>5003.8500000000004</v>
      </c>
      <c r="G576" s="8" t="s">
        <v>11</v>
      </c>
      <c r="H576" s="8" t="s">
        <v>12</v>
      </c>
      <c r="I576" s="8" t="s">
        <v>42</v>
      </c>
      <c r="J576" s="26">
        <v>1988</v>
      </c>
      <c r="K576" s="26" t="s">
        <v>10</v>
      </c>
      <c r="L576" s="26" t="s">
        <v>11</v>
      </c>
      <c r="M576" s="26" t="s">
        <v>12</v>
      </c>
      <c r="N576" s="26" t="s">
        <v>42</v>
      </c>
      <c r="O576" s="27">
        <f>IF(A576="?","",DATE(J576,MATCH(K576,{"Jan","Feb","Mar","Apr","May","Jun","Jul","Aug","Sep","Oct","Nov","Dec"},0),D576))</f>
        <v>32332</v>
      </c>
      <c r="P576" s="26">
        <f t="shared" si="8"/>
        <v>34</v>
      </c>
    </row>
    <row r="577" spans="1:16" x14ac:dyDescent="0.3">
      <c r="A577" s="8" t="s">
        <v>608</v>
      </c>
      <c r="B577" s="8">
        <v>1988</v>
      </c>
      <c r="C577" s="8" t="s">
        <v>15</v>
      </c>
      <c r="D577" s="8">
        <v>9</v>
      </c>
      <c r="E577" s="8">
        <v>1</v>
      </c>
      <c r="F577" s="25">
        <v>5012.47</v>
      </c>
      <c r="G577" s="8" t="s">
        <v>11</v>
      </c>
      <c r="H577" s="8" t="s">
        <v>12</v>
      </c>
      <c r="I577" s="8" t="s">
        <v>42</v>
      </c>
      <c r="J577" s="26">
        <v>1988</v>
      </c>
      <c r="K577" s="26" t="s">
        <v>15</v>
      </c>
      <c r="L577" s="26" t="s">
        <v>11</v>
      </c>
      <c r="M577" s="26" t="s">
        <v>12</v>
      </c>
      <c r="N577" s="26" t="s">
        <v>42</v>
      </c>
      <c r="O577" s="27">
        <f>IF(A577="?","",DATE(J577,MATCH(K577,{"Jan","Feb","Mar","Apr","May","Jun","Jul","Aug","Sep","Oct","Nov","Dec"},0),D577))</f>
        <v>32456</v>
      </c>
      <c r="P577" s="26">
        <f t="shared" si="8"/>
        <v>34</v>
      </c>
    </row>
    <row r="578" spans="1:16" x14ac:dyDescent="0.3">
      <c r="A578" s="8" t="s">
        <v>609</v>
      </c>
      <c r="B578" s="8">
        <v>1985</v>
      </c>
      <c r="C578" s="8" t="s">
        <v>30</v>
      </c>
      <c r="D578" s="8">
        <v>28</v>
      </c>
      <c r="E578" s="8">
        <v>0</v>
      </c>
      <c r="F578" s="25">
        <v>5028.1499999999996</v>
      </c>
      <c r="G578" s="8" t="s">
        <v>16</v>
      </c>
      <c r="H578" s="8" t="s">
        <v>11</v>
      </c>
      <c r="I578" s="8" t="s">
        <v>23</v>
      </c>
      <c r="J578" s="26">
        <v>1985</v>
      </c>
      <c r="K578" s="26" t="s">
        <v>30</v>
      </c>
      <c r="L578" s="26" t="s">
        <v>16</v>
      </c>
      <c r="M578" s="26" t="s">
        <v>11</v>
      </c>
      <c r="N578" s="26" t="s">
        <v>23</v>
      </c>
      <c r="O578" s="27">
        <f>IF(A578="?","",DATE(J578,MATCH(K578,{"Jan","Feb","Mar","Apr","May","Jun","Jul","Aug","Sep","Oct","Nov","Dec"},0),D578))</f>
        <v>31409</v>
      </c>
      <c r="P578" s="26">
        <f t="shared" si="8"/>
        <v>37</v>
      </c>
    </row>
    <row r="579" spans="1:16" x14ac:dyDescent="0.3">
      <c r="A579" s="8" t="s">
        <v>610</v>
      </c>
      <c r="B579" s="8">
        <v>1991</v>
      </c>
      <c r="C579" s="8" t="s">
        <v>20</v>
      </c>
      <c r="D579" s="8">
        <v>10</v>
      </c>
      <c r="E579" s="8">
        <v>2</v>
      </c>
      <c r="F579" s="25">
        <v>5031.2700000000004</v>
      </c>
      <c r="G579" s="8" t="s">
        <v>12</v>
      </c>
      <c r="H579" s="8" t="s">
        <v>16</v>
      </c>
      <c r="I579" s="8" t="s">
        <v>168</v>
      </c>
      <c r="J579" s="26">
        <v>1991</v>
      </c>
      <c r="K579" s="26" t="s">
        <v>20</v>
      </c>
      <c r="L579" s="26" t="s">
        <v>12</v>
      </c>
      <c r="M579" s="26" t="s">
        <v>16</v>
      </c>
      <c r="N579" s="26" t="s">
        <v>168</v>
      </c>
      <c r="O579" s="27">
        <f>IF(A579="?","",DATE(J579,MATCH(K579,{"Jan","Feb","Mar","Apr","May","Jun","Jul","Aug","Sep","Oct","Nov","Dec"},0),D579))</f>
        <v>33491</v>
      </c>
      <c r="P579" s="26">
        <f t="shared" ref="P579:P642" si="9">IF(O579="","",DATEDIF(O579,DATE(2023,6,8),"Y"))</f>
        <v>31</v>
      </c>
    </row>
    <row r="580" spans="1:16" x14ac:dyDescent="0.3">
      <c r="A580" s="8" t="s">
        <v>611</v>
      </c>
      <c r="B580" s="8">
        <v>1986</v>
      </c>
      <c r="C580" s="8" t="s">
        <v>18</v>
      </c>
      <c r="D580" s="8">
        <v>29</v>
      </c>
      <c r="E580" s="8">
        <v>3</v>
      </c>
      <c r="F580" s="25">
        <v>5034.1000000000004</v>
      </c>
      <c r="G580" s="8" t="s">
        <v>11</v>
      </c>
      <c r="H580" s="8" t="s">
        <v>11</v>
      </c>
      <c r="I580" s="8" t="s">
        <v>13</v>
      </c>
      <c r="J580" s="26">
        <v>1986</v>
      </c>
      <c r="K580" s="26" t="s">
        <v>18</v>
      </c>
      <c r="L580" s="26" t="s">
        <v>11</v>
      </c>
      <c r="M580" s="26" t="s">
        <v>11</v>
      </c>
      <c r="N580" s="26" t="s">
        <v>13</v>
      </c>
      <c r="O580" s="27">
        <f>IF(A580="?","",DATE(J580,MATCH(K580,{"Jan","Feb","Mar","Apr","May","Jun","Jul","Aug","Sep","Oct","Nov","Dec"},0),D580))</f>
        <v>31592</v>
      </c>
      <c r="P580" s="26">
        <f t="shared" si="9"/>
        <v>36</v>
      </c>
    </row>
    <row r="581" spans="1:16" x14ac:dyDescent="0.3">
      <c r="A581" s="8" t="s">
        <v>612</v>
      </c>
      <c r="B581" s="8">
        <v>1997</v>
      </c>
      <c r="C581" s="8" t="s">
        <v>30</v>
      </c>
      <c r="D581" s="8">
        <v>4</v>
      </c>
      <c r="E581" s="8">
        <v>0</v>
      </c>
      <c r="F581" s="25">
        <v>5038.57</v>
      </c>
      <c r="G581" s="8" t="s">
        <v>11</v>
      </c>
      <c r="H581" s="8" t="s">
        <v>11</v>
      </c>
      <c r="I581" s="8" t="s">
        <v>200</v>
      </c>
      <c r="J581" s="26">
        <v>1997</v>
      </c>
      <c r="K581" s="26" t="s">
        <v>30</v>
      </c>
      <c r="L581" s="26" t="s">
        <v>11</v>
      </c>
      <c r="M581" s="26" t="s">
        <v>11</v>
      </c>
      <c r="N581" s="26" t="s">
        <v>200</v>
      </c>
      <c r="O581" s="27">
        <f>IF(A581="?","",DATE(J581,MATCH(K581,{"Jan","Feb","Mar","Apr","May","Jun","Jul","Aug","Sep","Oct","Nov","Dec"},0),D581))</f>
        <v>35768</v>
      </c>
      <c r="P581" s="26">
        <f t="shared" si="9"/>
        <v>25</v>
      </c>
    </row>
    <row r="582" spans="1:16" x14ac:dyDescent="0.3">
      <c r="A582" s="8" t="s">
        <v>613</v>
      </c>
      <c r="B582" s="8">
        <v>2001</v>
      </c>
      <c r="C582" s="8" t="s">
        <v>37</v>
      </c>
      <c r="D582" s="8">
        <v>16</v>
      </c>
      <c r="E582" s="8">
        <v>0</v>
      </c>
      <c r="F582" s="25">
        <v>5043.13</v>
      </c>
      <c r="G582" s="8" t="s">
        <v>11</v>
      </c>
      <c r="H582" s="8" t="s">
        <v>12</v>
      </c>
      <c r="I582" s="8" t="s">
        <v>42</v>
      </c>
      <c r="J582" s="26">
        <v>2001</v>
      </c>
      <c r="K582" s="26" t="s">
        <v>37</v>
      </c>
      <c r="L582" s="26" t="s">
        <v>11</v>
      </c>
      <c r="M582" s="26" t="s">
        <v>12</v>
      </c>
      <c r="N582" s="26" t="s">
        <v>42</v>
      </c>
      <c r="O582" s="27">
        <f>IF(A582="?","",DATE(J582,MATCH(K582,{"Jan","Feb","Mar","Apr","May","Jun","Jul","Aug","Sep","Oct","Nov","Dec"},0),D582))</f>
        <v>37180</v>
      </c>
      <c r="P582" s="26">
        <f t="shared" si="9"/>
        <v>21</v>
      </c>
    </row>
    <row r="583" spans="1:16" x14ac:dyDescent="0.3">
      <c r="A583" s="8" t="s">
        <v>614</v>
      </c>
      <c r="B583" s="8">
        <v>1997</v>
      </c>
      <c r="C583" s="8" t="s">
        <v>10</v>
      </c>
      <c r="D583" s="8">
        <v>29</v>
      </c>
      <c r="E583" s="8">
        <v>0</v>
      </c>
      <c r="F583" s="25">
        <v>5045.1499999999996</v>
      </c>
      <c r="G583" s="8" t="s">
        <v>11</v>
      </c>
      <c r="H583" s="8" t="s">
        <v>11</v>
      </c>
      <c r="I583" s="8" t="s">
        <v>23</v>
      </c>
      <c r="J583" s="26">
        <v>1997</v>
      </c>
      <c r="K583" s="26" t="s">
        <v>10</v>
      </c>
      <c r="L583" s="26" t="s">
        <v>11</v>
      </c>
      <c r="M583" s="26" t="s">
        <v>11</v>
      </c>
      <c r="N583" s="26" t="s">
        <v>23</v>
      </c>
      <c r="O583" s="27">
        <f>IF(A583="?","",DATE(J583,MATCH(K583,{"Jan","Feb","Mar","Apr","May","Jun","Jul","Aug","Sep","Oct","Nov","Dec"},0),D583))</f>
        <v>35640</v>
      </c>
      <c r="P583" s="26">
        <f t="shared" si="9"/>
        <v>25</v>
      </c>
    </row>
    <row r="584" spans="1:16" x14ac:dyDescent="0.3">
      <c r="A584" s="8" t="s">
        <v>615</v>
      </c>
      <c r="B584" s="8">
        <v>1980</v>
      </c>
      <c r="C584" s="8" t="s">
        <v>20</v>
      </c>
      <c r="D584" s="8">
        <v>7</v>
      </c>
      <c r="E584" s="8">
        <v>2</v>
      </c>
      <c r="F584" s="25">
        <v>5054.05</v>
      </c>
      <c r="G584" s="8" t="s">
        <v>11</v>
      </c>
      <c r="H584" s="8" t="s">
        <v>11</v>
      </c>
      <c r="I584" s="8" t="s">
        <v>13</v>
      </c>
      <c r="J584" s="26">
        <v>1980</v>
      </c>
      <c r="K584" s="26" t="s">
        <v>20</v>
      </c>
      <c r="L584" s="26" t="s">
        <v>11</v>
      </c>
      <c r="M584" s="26" t="s">
        <v>11</v>
      </c>
      <c r="N584" s="26" t="s">
        <v>13</v>
      </c>
      <c r="O584" s="27">
        <f>IF(A584="?","",DATE(J584,MATCH(K584,{"Jan","Feb","Mar","Apr","May","Jun","Jul","Aug","Sep","Oct","Nov","Dec"},0),D584))</f>
        <v>29471</v>
      </c>
      <c r="P584" s="26">
        <f t="shared" si="9"/>
        <v>42</v>
      </c>
    </row>
    <row r="585" spans="1:16" x14ac:dyDescent="0.3">
      <c r="A585" s="8" t="s">
        <v>616</v>
      </c>
      <c r="B585" s="8">
        <v>1993</v>
      </c>
      <c r="C585" s="8" t="s">
        <v>18</v>
      </c>
      <c r="D585" s="8">
        <v>11</v>
      </c>
      <c r="E585" s="8">
        <v>0</v>
      </c>
      <c r="F585" s="25">
        <v>5059.5600000000004</v>
      </c>
      <c r="G585" s="8" t="s">
        <v>11</v>
      </c>
      <c r="H585" s="8" t="s">
        <v>16</v>
      </c>
      <c r="I585" s="8" t="s">
        <v>300</v>
      </c>
      <c r="J585" s="26">
        <v>1993</v>
      </c>
      <c r="K585" s="26" t="s">
        <v>18</v>
      </c>
      <c r="L585" s="26" t="s">
        <v>11</v>
      </c>
      <c r="M585" s="26" t="s">
        <v>16</v>
      </c>
      <c r="N585" s="26" t="s">
        <v>300</v>
      </c>
      <c r="O585" s="27">
        <f>IF(A585="?","",DATE(J585,MATCH(K585,{"Jan","Feb","Mar","Apr","May","Jun","Jul","Aug","Sep","Oct","Nov","Dec"},0),D585))</f>
        <v>34131</v>
      </c>
      <c r="P585" s="26">
        <f t="shared" si="9"/>
        <v>29</v>
      </c>
    </row>
    <row r="586" spans="1:16" x14ac:dyDescent="0.3">
      <c r="A586" s="8" t="s">
        <v>617</v>
      </c>
      <c r="B586" s="8">
        <v>1978</v>
      </c>
      <c r="C586" s="8" t="s">
        <v>15</v>
      </c>
      <c r="D586" s="8">
        <v>22</v>
      </c>
      <c r="E586" s="8">
        <v>2</v>
      </c>
      <c r="F586" s="25">
        <v>5077.1899999999996</v>
      </c>
      <c r="G586" s="8" t="s">
        <v>11</v>
      </c>
      <c r="H586" s="8" t="s">
        <v>12</v>
      </c>
      <c r="I586" s="8" t="s">
        <v>23</v>
      </c>
      <c r="J586" s="26">
        <v>1978</v>
      </c>
      <c r="K586" s="26" t="s">
        <v>15</v>
      </c>
      <c r="L586" s="26" t="s">
        <v>11</v>
      </c>
      <c r="M586" s="26" t="s">
        <v>12</v>
      </c>
      <c r="N586" s="26" t="s">
        <v>23</v>
      </c>
      <c r="O586" s="27">
        <f>IF(A586="?","",DATE(J586,MATCH(K586,{"Jan","Feb","Mar","Apr","May","Jun","Jul","Aug","Sep","Oct","Nov","Dec"},0),D586))</f>
        <v>28816</v>
      </c>
      <c r="P586" s="26">
        <f t="shared" si="9"/>
        <v>44</v>
      </c>
    </row>
    <row r="587" spans="1:16" x14ac:dyDescent="0.3">
      <c r="A587" s="8" t="s">
        <v>618</v>
      </c>
      <c r="B587" s="8">
        <v>1997</v>
      </c>
      <c r="C587" s="8" t="s">
        <v>10</v>
      </c>
      <c r="D587" s="8">
        <v>14</v>
      </c>
      <c r="E587" s="8">
        <v>5</v>
      </c>
      <c r="F587" s="25">
        <v>5080.1000000000004</v>
      </c>
      <c r="G587" s="8" t="s">
        <v>12</v>
      </c>
      <c r="H587" s="8" t="s">
        <v>11</v>
      </c>
      <c r="I587" s="8" t="s">
        <v>42</v>
      </c>
      <c r="J587" s="26">
        <v>1997</v>
      </c>
      <c r="K587" s="26" t="s">
        <v>10</v>
      </c>
      <c r="L587" s="26" t="s">
        <v>12</v>
      </c>
      <c r="M587" s="26" t="s">
        <v>11</v>
      </c>
      <c r="N587" s="26" t="s">
        <v>42</v>
      </c>
      <c r="O587" s="27">
        <f>IF(A587="?","",DATE(J587,MATCH(K587,{"Jan","Feb","Mar","Apr","May","Jun","Jul","Aug","Sep","Oct","Nov","Dec"},0),D587))</f>
        <v>35625</v>
      </c>
      <c r="P587" s="26">
        <f t="shared" si="9"/>
        <v>25</v>
      </c>
    </row>
    <row r="588" spans="1:16" x14ac:dyDescent="0.3">
      <c r="A588" s="8" t="s">
        <v>619</v>
      </c>
      <c r="B588" s="8">
        <v>1999</v>
      </c>
      <c r="C588" s="8" t="s">
        <v>18</v>
      </c>
      <c r="D588" s="8">
        <v>19</v>
      </c>
      <c r="E588" s="8">
        <v>0</v>
      </c>
      <c r="F588" s="25">
        <v>5087.92</v>
      </c>
      <c r="G588" s="8" t="s">
        <v>11</v>
      </c>
      <c r="H588" s="8" t="s">
        <v>11</v>
      </c>
      <c r="I588" s="8" t="s">
        <v>535</v>
      </c>
      <c r="J588" s="26">
        <v>1999</v>
      </c>
      <c r="K588" s="26" t="s">
        <v>18</v>
      </c>
      <c r="L588" s="26" t="s">
        <v>11</v>
      </c>
      <c r="M588" s="26" t="s">
        <v>11</v>
      </c>
      <c r="N588" s="26" t="s">
        <v>535</v>
      </c>
      <c r="O588" s="27">
        <f>IF(A588="?","",DATE(J588,MATCH(K588,{"Jan","Feb","Mar","Apr","May","Jun","Jul","Aug","Sep","Oct","Nov","Dec"},0),D588))</f>
        <v>36330</v>
      </c>
      <c r="P588" s="26">
        <f t="shared" si="9"/>
        <v>23</v>
      </c>
    </row>
    <row r="589" spans="1:16" x14ac:dyDescent="0.3">
      <c r="A589" s="8" t="s">
        <v>620</v>
      </c>
      <c r="B589" s="8">
        <v>1987</v>
      </c>
      <c r="C589" s="8" t="s">
        <v>15</v>
      </c>
      <c r="D589" s="8">
        <v>18</v>
      </c>
      <c r="E589" s="8">
        <v>1</v>
      </c>
      <c r="F589" s="25">
        <v>5116.5</v>
      </c>
      <c r="G589" s="8" t="s">
        <v>11</v>
      </c>
      <c r="H589" s="8" t="s">
        <v>11</v>
      </c>
      <c r="I589" s="8" t="s">
        <v>23</v>
      </c>
      <c r="J589" s="26">
        <v>1987</v>
      </c>
      <c r="K589" s="26" t="s">
        <v>15</v>
      </c>
      <c r="L589" s="26" t="s">
        <v>11</v>
      </c>
      <c r="M589" s="26" t="s">
        <v>11</v>
      </c>
      <c r="N589" s="26" t="s">
        <v>23</v>
      </c>
      <c r="O589" s="27">
        <f>IF(A589="?","",DATE(J589,MATCH(K589,{"Jan","Feb","Mar","Apr","May","Jun","Jul","Aug","Sep","Oct","Nov","Dec"},0),D589))</f>
        <v>32099</v>
      </c>
      <c r="P589" s="26">
        <f t="shared" si="9"/>
        <v>35</v>
      </c>
    </row>
    <row r="590" spans="1:16" x14ac:dyDescent="0.3">
      <c r="A590" s="8" t="s">
        <v>621</v>
      </c>
      <c r="B590" s="8">
        <v>1988</v>
      </c>
      <c r="C590" s="8" t="s">
        <v>15</v>
      </c>
      <c r="D590" s="8">
        <v>1</v>
      </c>
      <c r="E590" s="8">
        <v>2</v>
      </c>
      <c r="F590" s="25">
        <v>5124.1899999999996</v>
      </c>
      <c r="G590" s="8" t="s">
        <v>11</v>
      </c>
      <c r="H590" s="8" t="s">
        <v>12</v>
      </c>
      <c r="I590" s="8" t="s">
        <v>13</v>
      </c>
      <c r="J590" s="26">
        <v>1988</v>
      </c>
      <c r="K590" s="26" t="s">
        <v>15</v>
      </c>
      <c r="L590" s="26" t="s">
        <v>11</v>
      </c>
      <c r="M590" s="26" t="s">
        <v>12</v>
      </c>
      <c r="N590" s="26" t="s">
        <v>13</v>
      </c>
      <c r="O590" s="27">
        <f>IF(A590="?","",DATE(J590,MATCH(K590,{"Jan","Feb","Mar","Apr","May","Jun","Jul","Aug","Sep","Oct","Nov","Dec"},0),D590))</f>
        <v>32448</v>
      </c>
      <c r="P590" s="26">
        <f t="shared" si="9"/>
        <v>34</v>
      </c>
    </row>
    <row r="591" spans="1:16" x14ac:dyDescent="0.3">
      <c r="A591" s="8" t="s">
        <v>622</v>
      </c>
      <c r="B591" s="8">
        <v>1987</v>
      </c>
      <c r="C591" s="8" t="s">
        <v>20</v>
      </c>
      <c r="D591" s="8">
        <v>13</v>
      </c>
      <c r="E591" s="8">
        <v>1</v>
      </c>
      <c r="F591" s="25">
        <v>5125.22</v>
      </c>
      <c r="G591" s="8" t="s">
        <v>16</v>
      </c>
      <c r="H591" s="8" t="s">
        <v>11</v>
      </c>
      <c r="I591" s="8" t="s">
        <v>23</v>
      </c>
      <c r="J591" s="26">
        <v>1987</v>
      </c>
      <c r="K591" s="26" t="s">
        <v>20</v>
      </c>
      <c r="L591" s="26" t="s">
        <v>16</v>
      </c>
      <c r="M591" s="26" t="s">
        <v>11</v>
      </c>
      <c r="N591" s="26" t="s">
        <v>23</v>
      </c>
      <c r="O591" s="27">
        <f>IF(A591="?","",DATE(J591,MATCH(K591,{"Jan","Feb","Mar","Apr","May","Jun","Jul","Aug","Sep","Oct","Nov","Dec"},0),D591))</f>
        <v>32033</v>
      </c>
      <c r="P591" s="26">
        <f t="shared" si="9"/>
        <v>35</v>
      </c>
    </row>
    <row r="592" spans="1:16" x14ac:dyDescent="0.3">
      <c r="A592" s="8" t="s">
        <v>623</v>
      </c>
      <c r="B592" s="8">
        <v>1988</v>
      </c>
      <c r="C592" s="8" t="s">
        <v>20</v>
      </c>
      <c r="D592" s="8">
        <v>15</v>
      </c>
      <c r="E592" s="8">
        <v>3</v>
      </c>
      <c r="F592" s="25">
        <v>5136.75</v>
      </c>
      <c r="G592" s="8" t="s">
        <v>11</v>
      </c>
      <c r="H592" s="8" t="s">
        <v>16</v>
      </c>
      <c r="I592" s="8" t="s">
        <v>13</v>
      </c>
      <c r="J592" s="26">
        <v>1988</v>
      </c>
      <c r="K592" s="26" t="s">
        <v>20</v>
      </c>
      <c r="L592" s="26" t="s">
        <v>11</v>
      </c>
      <c r="M592" s="26" t="s">
        <v>16</v>
      </c>
      <c r="N592" s="26" t="s">
        <v>13</v>
      </c>
      <c r="O592" s="27">
        <f>IF(A592="?","",DATE(J592,MATCH(K592,{"Jan","Feb","Mar","Apr","May","Jun","Jul","Aug","Sep","Oct","Nov","Dec"},0),D592))</f>
        <v>32401</v>
      </c>
      <c r="P592" s="26">
        <f t="shared" si="9"/>
        <v>34</v>
      </c>
    </row>
    <row r="593" spans="1:16" x14ac:dyDescent="0.3">
      <c r="A593" s="8" t="s">
        <v>624</v>
      </c>
      <c r="B593" s="8">
        <v>1993</v>
      </c>
      <c r="C593" s="8" t="s">
        <v>30</v>
      </c>
      <c r="D593" s="8">
        <v>10</v>
      </c>
      <c r="E593" s="8">
        <v>3</v>
      </c>
      <c r="F593" s="25">
        <v>5138.26</v>
      </c>
      <c r="G593" s="8" t="s">
        <v>11</v>
      </c>
      <c r="H593" s="8" t="s">
        <v>11</v>
      </c>
      <c r="I593" s="8" t="s">
        <v>13</v>
      </c>
      <c r="J593" s="26">
        <v>1993</v>
      </c>
      <c r="K593" s="26" t="s">
        <v>30</v>
      </c>
      <c r="L593" s="26" t="s">
        <v>11</v>
      </c>
      <c r="M593" s="26" t="s">
        <v>11</v>
      </c>
      <c r="N593" s="26" t="s">
        <v>13</v>
      </c>
      <c r="O593" s="27">
        <f>IF(A593="?","",DATE(J593,MATCH(K593,{"Jan","Feb","Mar","Apr","May","Jun","Jul","Aug","Sep","Oct","Nov","Dec"},0),D593))</f>
        <v>34313</v>
      </c>
      <c r="P593" s="26">
        <f t="shared" si="9"/>
        <v>29</v>
      </c>
    </row>
    <row r="594" spans="1:16" x14ac:dyDescent="0.3">
      <c r="A594" s="8" t="s">
        <v>625</v>
      </c>
      <c r="B594" s="8">
        <v>1984</v>
      </c>
      <c r="C594" s="8" t="s">
        <v>35</v>
      </c>
      <c r="D594" s="8">
        <v>22</v>
      </c>
      <c r="E594" s="8">
        <v>3</v>
      </c>
      <c r="F594" s="25">
        <v>5144.18</v>
      </c>
      <c r="G594" s="8" t="s">
        <v>11</v>
      </c>
      <c r="H594" s="8" t="s">
        <v>16</v>
      </c>
      <c r="I594" s="8" t="s">
        <v>13</v>
      </c>
      <c r="J594" s="26">
        <v>1984</v>
      </c>
      <c r="K594" s="26" t="s">
        <v>35</v>
      </c>
      <c r="L594" s="26" t="s">
        <v>11</v>
      </c>
      <c r="M594" s="26" t="s">
        <v>16</v>
      </c>
      <c r="N594" s="26" t="s">
        <v>13</v>
      </c>
      <c r="O594" s="27">
        <f>IF(A594="?","",DATE(J594,MATCH(K594,{"Jan","Feb","Mar","Apr","May","Jun","Jul","Aug","Sep","Oct","Nov","Dec"},0),D594))</f>
        <v>30916</v>
      </c>
      <c r="P594" s="26">
        <f t="shared" si="9"/>
        <v>38</v>
      </c>
    </row>
    <row r="595" spans="1:16" x14ac:dyDescent="0.3">
      <c r="A595" s="8" t="s">
        <v>626</v>
      </c>
      <c r="B595" s="8">
        <v>1990</v>
      </c>
      <c r="C595" s="8" t="s">
        <v>35</v>
      </c>
      <c r="D595" s="8">
        <v>22</v>
      </c>
      <c r="E595" s="8">
        <v>1</v>
      </c>
      <c r="F595" s="25">
        <v>5148.55</v>
      </c>
      <c r="G595" s="8" t="s">
        <v>11</v>
      </c>
      <c r="H595" s="8" t="s">
        <v>11</v>
      </c>
      <c r="I595" s="8" t="s">
        <v>247</v>
      </c>
      <c r="J595" s="26">
        <v>1990</v>
      </c>
      <c r="K595" s="26" t="s">
        <v>35</v>
      </c>
      <c r="L595" s="26" t="s">
        <v>11</v>
      </c>
      <c r="M595" s="26" t="s">
        <v>11</v>
      </c>
      <c r="N595" s="26" t="s">
        <v>247</v>
      </c>
      <c r="O595" s="27">
        <f>IF(A595="?","",DATE(J595,MATCH(K595,{"Jan","Feb","Mar","Apr","May","Jun","Jul","Aug","Sep","Oct","Nov","Dec"},0),D595))</f>
        <v>33107</v>
      </c>
      <c r="P595" s="26">
        <f t="shared" si="9"/>
        <v>32</v>
      </c>
    </row>
    <row r="596" spans="1:16" x14ac:dyDescent="0.3">
      <c r="A596" s="8" t="s">
        <v>627</v>
      </c>
      <c r="B596" s="8">
        <v>1990</v>
      </c>
      <c r="C596" s="8" t="s">
        <v>37</v>
      </c>
      <c r="D596" s="8">
        <v>9</v>
      </c>
      <c r="E596" s="8">
        <v>2</v>
      </c>
      <c r="F596" s="25">
        <v>5152.13</v>
      </c>
      <c r="G596" s="8" t="s">
        <v>11</v>
      </c>
      <c r="H596" s="8" t="s">
        <v>11</v>
      </c>
      <c r="I596" s="8" t="s">
        <v>42</v>
      </c>
      <c r="J596" s="26">
        <v>1990</v>
      </c>
      <c r="K596" s="26" t="s">
        <v>37</v>
      </c>
      <c r="L596" s="26" t="s">
        <v>11</v>
      </c>
      <c r="M596" s="26" t="s">
        <v>11</v>
      </c>
      <c r="N596" s="26" t="s">
        <v>42</v>
      </c>
      <c r="O596" s="27">
        <f>IF(A596="?","",DATE(J596,MATCH(K596,{"Jan","Feb","Mar","Apr","May","Jun","Jul","Aug","Sep","Oct","Nov","Dec"},0),D596))</f>
        <v>33155</v>
      </c>
      <c r="P596" s="26">
        <f t="shared" si="9"/>
        <v>32</v>
      </c>
    </row>
    <row r="597" spans="1:16" x14ac:dyDescent="0.3">
      <c r="A597" s="8" t="s">
        <v>628</v>
      </c>
      <c r="B597" s="8">
        <v>1991</v>
      </c>
      <c r="C597" s="8" t="s">
        <v>35</v>
      </c>
      <c r="D597" s="8">
        <v>29</v>
      </c>
      <c r="E597" s="8">
        <v>3</v>
      </c>
      <c r="F597" s="25">
        <v>5166.96</v>
      </c>
      <c r="G597" s="8" t="s">
        <v>11</v>
      </c>
      <c r="H597" s="8" t="s">
        <v>11</v>
      </c>
      <c r="I597" s="8" t="s">
        <v>23</v>
      </c>
      <c r="J597" s="26">
        <v>1991</v>
      </c>
      <c r="K597" s="26" t="s">
        <v>35</v>
      </c>
      <c r="L597" s="26" t="s">
        <v>11</v>
      </c>
      <c r="M597" s="26" t="s">
        <v>11</v>
      </c>
      <c r="N597" s="26" t="s">
        <v>23</v>
      </c>
      <c r="O597" s="27">
        <f>IF(A597="?","",DATE(J597,MATCH(K597,{"Jan","Feb","Mar","Apr","May","Jun","Jul","Aug","Sep","Oct","Nov","Dec"},0),D597))</f>
        <v>33479</v>
      </c>
      <c r="P597" s="26">
        <f t="shared" si="9"/>
        <v>31</v>
      </c>
    </row>
    <row r="598" spans="1:16" x14ac:dyDescent="0.3">
      <c r="A598" s="8" t="s">
        <v>629</v>
      </c>
      <c r="B598" s="8">
        <v>1984</v>
      </c>
      <c r="C598" s="8" t="s">
        <v>37</v>
      </c>
      <c r="D598" s="8">
        <v>16</v>
      </c>
      <c r="E598" s="8">
        <v>3</v>
      </c>
      <c r="F598" s="25">
        <v>5177.12</v>
      </c>
      <c r="G598" s="8" t="s">
        <v>11</v>
      </c>
      <c r="H598" s="8" t="s">
        <v>16</v>
      </c>
      <c r="I598" s="8" t="s">
        <v>13</v>
      </c>
      <c r="J598" s="26">
        <v>1984</v>
      </c>
      <c r="K598" s="26" t="s">
        <v>37</v>
      </c>
      <c r="L598" s="26" t="s">
        <v>11</v>
      </c>
      <c r="M598" s="26" t="s">
        <v>16</v>
      </c>
      <c r="N598" s="26" t="s">
        <v>13</v>
      </c>
      <c r="O598" s="27">
        <f>IF(A598="?","",DATE(J598,MATCH(K598,{"Jan","Feb","Mar","Apr","May","Jun","Jul","Aug","Sep","Oct","Nov","Dec"},0),D598))</f>
        <v>30971</v>
      </c>
      <c r="P598" s="26">
        <f t="shared" si="9"/>
        <v>38</v>
      </c>
    </row>
    <row r="599" spans="1:16" x14ac:dyDescent="0.3">
      <c r="A599" s="8" t="s">
        <v>630</v>
      </c>
      <c r="B599" s="8">
        <v>1979</v>
      </c>
      <c r="C599" s="8" t="s">
        <v>20</v>
      </c>
      <c r="D599" s="8">
        <v>12</v>
      </c>
      <c r="E599" s="8">
        <v>2</v>
      </c>
      <c r="F599" s="25">
        <v>5195.58</v>
      </c>
      <c r="G599" s="8" t="s">
        <v>11</v>
      </c>
      <c r="H599" s="8" t="s">
        <v>11</v>
      </c>
      <c r="I599" s="8" t="s">
        <v>13</v>
      </c>
      <c r="J599" s="26">
        <v>1979</v>
      </c>
      <c r="K599" s="26" t="s">
        <v>20</v>
      </c>
      <c r="L599" s="26" t="s">
        <v>11</v>
      </c>
      <c r="M599" s="26" t="s">
        <v>11</v>
      </c>
      <c r="N599" s="26" t="s">
        <v>13</v>
      </c>
      <c r="O599" s="27">
        <f>IF(A599="?","",DATE(J599,MATCH(K599,{"Jan","Feb","Mar","Apr","May","Jun","Jul","Aug","Sep","Oct","Nov","Dec"},0),D599))</f>
        <v>29110</v>
      </c>
      <c r="P599" s="26">
        <f t="shared" si="9"/>
        <v>43</v>
      </c>
    </row>
    <row r="600" spans="1:16" x14ac:dyDescent="0.3">
      <c r="A600" s="8" t="s">
        <v>631</v>
      </c>
      <c r="B600" s="8">
        <v>2004</v>
      </c>
      <c r="C600" s="8" t="s">
        <v>18</v>
      </c>
      <c r="D600" s="8">
        <v>6</v>
      </c>
      <c r="E600" s="8">
        <v>0</v>
      </c>
      <c r="F600" s="25">
        <v>5198.6899999999996</v>
      </c>
      <c r="G600" s="8" t="s">
        <v>11</v>
      </c>
      <c r="H600" s="8" t="s">
        <v>11</v>
      </c>
      <c r="I600" s="8" t="s">
        <v>632</v>
      </c>
      <c r="J600" s="26">
        <v>2004</v>
      </c>
      <c r="K600" s="26" t="s">
        <v>18</v>
      </c>
      <c r="L600" s="26" t="s">
        <v>11</v>
      </c>
      <c r="M600" s="26" t="s">
        <v>11</v>
      </c>
      <c r="N600" s="26" t="s">
        <v>632</v>
      </c>
      <c r="O600" s="27">
        <f>IF(A600="?","",DATE(J600,MATCH(K600,{"Jan","Feb","Mar","Apr","May","Jun","Jul","Aug","Sep","Oct","Nov","Dec"},0),D600))</f>
        <v>38144</v>
      </c>
      <c r="P600" s="26">
        <f t="shared" si="9"/>
        <v>19</v>
      </c>
    </row>
    <row r="601" spans="1:16" x14ac:dyDescent="0.3">
      <c r="A601" s="8" t="s">
        <v>633</v>
      </c>
      <c r="B601" s="8">
        <v>1983</v>
      </c>
      <c r="C601" s="8" t="s">
        <v>37</v>
      </c>
      <c r="D601" s="8">
        <v>24</v>
      </c>
      <c r="E601" s="8">
        <v>3</v>
      </c>
      <c r="F601" s="25">
        <v>5207.97</v>
      </c>
      <c r="G601" s="8" t="s">
        <v>11</v>
      </c>
      <c r="H601" s="8" t="s">
        <v>11</v>
      </c>
      <c r="I601" s="8" t="s">
        <v>23</v>
      </c>
      <c r="J601" s="26">
        <v>1983</v>
      </c>
      <c r="K601" s="26" t="s">
        <v>37</v>
      </c>
      <c r="L601" s="26" t="s">
        <v>11</v>
      </c>
      <c r="M601" s="26" t="s">
        <v>11</v>
      </c>
      <c r="N601" s="26" t="s">
        <v>23</v>
      </c>
      <c r="O601" s="27">
        <f>IF(A601="?","",DATE(J601,MATCH(K601,{"Jan","Feb","Mar","Apr","May","Jun","Jul","Aug","Sep","Oct","Nov","Dec"},0),D601))</f>
        <v>30613</v>
      </c>
      <c r="P601" s="26">
        <f t="shared" si="9"/>
        <v>39</v>
      </c>
    </row>
    <row r="602" spans="1:16" x14ac:dyDescent="0.3">
      <c r="A602" s="8" t="s">
        <v>634</v>
      </c>
      <c r="B602" s="8">
        <v>1993</v>
      </c>
      <c r="C602" s="8" t="s">
        <v>18</v>
      </c>
      <c r="D602" s="8">
        <v>17</v>
      </c>
      <c r="E602" s="8">
        <v>3</v>
      </c>
      <c r="F602" s="25">
        <v>5209.58</v>
      </c>
      <c r="G602" s="8" t="s">
        <v>12</v>
      </c>
      <c r="H602" s="8" t="s">
        <v>12</v>
      </c>
      <c r="I602" s="8" t="s">
        <v>356</v>
      </c>
      <c r="J602" s="26">
        <v>1993</v>
      </c>
      <c r="K602" s="26" t="s">
        <v>18</v>
      </c>
      <c r="L602" s="26" t="s">
        <v>12</v>
      </c>
      <c r="M602" s="26" t="s">
        <v>12</v>
      </c>
      <c r="N602" s="26" t="s">
        <v>356</v>
      </c>
      <c r="O602" s="27">
        <f>IF(A602="?","",DATE(J602,MATCH(K602,{"Jan","Feb","Mar","Apr","May","Jun","Jul","Aug","Sep","Oct","Nov","Dec"},0),D602))</f>
        <v>34137</v>
      </c>
      <c r="P602" s="26">
        <f t="shared" si="9"/>
        <v>29</v>
      </c>
    </row>
    <row r="603" spans="1:16" x14ac:dyDescent="0.3">
      <c r="A603" s="8" t="s">
        <v>635</v>
      </c>
      <c r="B603" s="8">
        <v>1999</v>
      </c>
      <c r="C603" s="8" t="s">
        <v>30</v>
      </c>
      <c r="D603" s="8">
        <v>1</v>
      </c>
      <c r="E603" s="8">
        <v>0</v>
      </c>
      <c r="F603" s="25">
        <v>5213.22</v>
      </c>
      <c r="G603" s="8" t="s">
        <v>11</v>
      </c>
      <c r="H603" s="8" t="s">
        <v>16</v>
      </c>
      <c r="I603" s="8" t="s">
        <v>23</v>
      </c>
      <c r="J603" s="26">
        <v>1999</v>
      </c>
      <c r="K603" s="26" t="s">
        <v>30</v>
      </c>
      <c r="L603" s="26" t="s">
        <v>11</v>
      </c>
      <c r="M603" s="26" t="s">
        <v>16</v>
      </c>
      <c r="N603" s="26" t="s">
        <v>23</v>
      </c>
      <c r="O603" s="27">
        <f>IF(A603="?","",DATE(J603,MATCH(K603,{"Jan","Feb","Mar","Apr","May","Jun","Jul","Aug","Sep","Oct","Nov","Dec"},0),D603))</f>
        <v>36495</v>
      </c>
      <c r="P603" s="26">
        <f t="shared" si="9"/>
        <v>23</v>
      </c>
    </row>
    <row r="604" spans="1:16" x14ac:dyDescent="0.3">
      <c r="A604" s="8" t="s">
        <v>636</v>
      </c>
      <c r="B604" s="8">
        <v>1995</v>
      </c>
      <c r="C604" s="8" t="s">
        <v>18</v>
      </c>
      <c r="D604" s="8">
        <v>6</v>
      </c>
      <c r="E604" s="8">
        <v>0</v>
      </c>
      <c r="F604" s="25">
        <v>5216.4799999999996</v>
      </c>
      <c r="G604" s="8" t="s">
        <v>11</v>
      </c>
      <c r="H604" s="8" t="s">
        <v>11</v>
      </c>
      <c r="I604" s="8" t="s">
        <v>200</v>
      </c>
      <c r="J604" s="26">
        <v>1995</v>
      </c>
      <c r="K604" s="26" t="s">
        <v>18</v>
      </c>
      <c r="L604" s="26" t="s">
        <v>11</v>
      </c>
      <c r="M604" s="26" t="s">
        <v>11</v>
      </c>
      <c r="N604" s="26" t="s">
        <v>200</v>
      </c>
      <c r="O604" s="27">
        <f>IF(A604="?","",DATE(J604,MATCH(K604,{"Jan","Feb","Mar","Apr","May","Jun","Jul","Aug","Sep","Oct","Nov","Dec"},0),D604))</f>
        <v>34856</v>
      </c>
      <c r="P604" s="26">
        <f t="shared" si="9"/>
        <v>28</v>
      </c>
    </row>
    <row r="605" spans="1:16" x14ac:dyDescent="0.3">
      <c r="A605" s="8" t="s">
        <v>637</v>
      </c>
      <c r="B605" s="8">
        <v>1987</v>
      </c>
      <c r="C605" s="8" t="s">
        <v>18</v>
      </c>
      <c r="D605" s="8">
        <v>29</v>
      </c>
      <c r="E605" s="8">
        <v>0</v>
      </c>
      <c r="F605" s="25">
        <v>5227.99</v>
      </c>
      <c r="G605" s="8" t="s">
        <v>11</v>
      </c>
      <c r="H605" s="8" t="s">
        <v>16</v>
      </c>
      <c r="I605" s="8" t="s">
        <v>247</v>
      </c>
      <c r="J605" s="26">
        <v>1987</v>
      </c>
      <c r="K605" s="26" t="s">
        <v>18</v>
      </c>
      <c r="L605" s="26" t="s">
        <v>11</v>
      </c>
      <c r="M605" s="26" t="s">
        <v>16</v>
      </c>
      <c r="N605" s="26" t="s">
        <v>247</v>
      </c>
      <c r="O605" s="27">
        <f>IF(A605="?","",DATE(J605,MATCH(K605,{"Jan","Feb","Mar","Apr","May","Jun","Jul","Aug","Sep","Oct","Nov","Dec"},0),D605))</f>
        <v>31957</v>
      </c>
      <c r="P605" s="26">
        <f t="shared" si="9"/>
        <v>35</v>
      </c>
    </row>
    <row r="606" spans="1:16" x14ac:dyDescent="0.3">
      <c r="A606" s="8" t="s">
        <v>638</v>
      </c>
      <c r="B606" s="8">
        <v>1987</v>
      </c>
      <c r="C606" s="8" t="s">
        <v>30</v>
      </c>
      <c r="D606" s="8">
        <v>26</v>
      </c>
      <c r="E606" s="8">
        <v>1</v>
      </c>
      <c r="F606" s="25">
        <v>5240.7700000000004</v>
      </c>
      <c r="G606" s="8" t="s">
        <v>11</v>
      </c>
      <c r="H606" s="8" t="s">
        <v>11</v>
      </c>
      <c r="I606" s="8" t="s">
        <v>42</v>
      </c>
      <c r="J606" s="26">
        <v>1987</v>
      </c>
      <c r="K606" s="26" t="s">
        <v>30</v>
      </c>
      <c r="L606" s="26" t="s">
        <v>11</v>
      </c>
      <c r="M606" s="26" t="s">
        <v>11</v>
      </c>
      <c r="N606" s="26" t="s">
        <v>42</v>
      </c>
      <c r="O606" s="27">
        <f>IF(A606="?","",DATE(J606,MATCH(K606,{"Jan","Feb","Mar","Apr","May","Jun","Jul","Aug","Sep","Oct","Nov","Dec"},0),D606))</f>
        <v>32137</v>
      </c>
      <c r="P606" s="26">
        <f t="shared" si="9"/>
        <v>35</v>
      </c>
    </row>
    <row r="607" spans="1:16" x14ac:dyDescent="0.3">
      <c r="A607" s="8" t="s">
        <v>639</v>
      </c>
      <c r="B607" s="8">
        <v>1987</v>
      </c>
      <c r="C607" s="8" t="s">
        <v>10</v>
      </c>
      <c r="D607" s="8">
        <v>5</v>
      </c>
      <c r="E607" s="8">
        <v>1</v>
      </c>
      <c r="F607" s="25">
        <v>5245.23</v>
      </c>
      <c r="G607" s="8" t="s">
        <v>11</v>
      </c>
      <c r="H607" s="8" t="s">
        <v>11</v>
      </c>
      <c r="I607" s="8" t="s">
        <v>13</v>
      </c>
      <c r="J607" s="26">
        <v>1987</v>
      </c>
      <c r="K607" s="26" t="s">
        <v>10</v>
      </c>
      <c r="L607" s="26" t="s">
        <v>11</v>
      </c>
      <c r="M607" s="26" t="s">
        <v>11</v>
      </c>
      <c r="N607" s="26" t="s">
        <v>13</v>
      </c>
      <c r="O607" s="27">
        <f>IF(A607="?","",DATE(J607,MATCH(K607,{"Jan","Feb","Mar","Apr","May","Jun","Jul","Aug","Sep","Oct","Nov","Dec"},0),D607))</f>
        <v>31963</v>
      </c>
      <c r="P607" s="26">
        <f t="shared" si="9"/>
        <v>35</v>
      </c>
    </row>
    <row r="608" spans="1:16" x14ac:dyDescent="0.3">
      <c r="A608" s="8" t="s">
        <v>640</v>
      </c>
      <c r="B608" s="8">
        <v>1987</v>
      </c>
      <c r="C608" s="8" t="s">
        <v>20</v>
      </c>
      <c r="D608" s="8">
        <v>9</v>
      </c>
      <c r="E608" s="8">
        <v>1</v>
      </c>
      <c r="F608" s="25">
        <v>5246.05</v>
      </c>
      <c r="G608" s="8" t="s">
        <v>11</v>
      </c>
      <c r="H608" s="8" t="s">
        <v>12</v>
      </c>
      <c r="I608" s="8" t="s">
        <v>42</v>
      </c>
      <c r="J608" s="26">
        <v>1987</v>
      </c>
      <c r="K608" s="26" t="s">
        <v>20</v>
      </c>
      <c r="L608" s="26" t="s">
        <v>11</v>
      </c>
      <c r="M608" s="26" t="s">
        <v>12</v>
      </c>
      <c r="N608" s="26" t="s">
        <v>42</v>
      </c>
      <c r="O608" s="27">
        <f>IF(A608="?","",DATE(J608,MATCH(K608,{"Jan","Feb","Mar","Apr","May","Jun","Jul","Aug","Sep","Oct","Nov","Dec"},0),D608))</f>
        <v>32029</v>
      </c>
      <c r="P608" s="26">
        <f t="shared" si="9"/>
        <v>35</v>
      </c>
    </row>
    <row r="609" spans="1:16" x14ac:dyDescent="0.3">
      <c r="A609" s="8" t="s">
        <v>641</v>
      </c>
      <c r="B609" s="8">
        <v>1990</v>
      </c>
      <c r="C609" s="8" t="s">
        <v>10</v>
      </c>
      <c r="D609" s="8">
        <v>6</v>
      </c>
      <c r="E609" s="8">
        <v>3</v>
      </c>
      <c r="F609" s="25">
        <v>5253.52</v>
      </c>
      <c r="G609" s="8" t="s">
        <v>12</v>
      </c>
      <c r="H609" s="8" t="s">
        <v>12</v>
      </c>
      <c r="I609" s="8" t="s">
        <v>42</v>
      </c>
      <c r="J609" s="26">
        <v>1990</v>
      </c>
      <c r="K609" s="26" t="s">
        <v>10</v>
      </c>
      <c r="L609" s="26" t="s">
        <v>12</v>
      </c>
      <c r="M609" s="26" t="s">
        <v>12</v>
      </c>
      <c r="N609" s="26" t="s">
        <v>42</v>
      </c>
      <c r="O609" s="27">
        <f>IF(A609="?","",DATE(J609,MATCH(K609,{"Jan","Feb","Mar","Apr","May","Jun","Jul","Aug","Sep","Oct","Nov","Dec"},0),D609))</f>
        <v>33060</v>
      </c>
      <c r="P609" s="26">
        <f t="shared" si="9"/>
        <v>32</v>
      </c>
    </row>
    <row r="610" spans="1:16" x14ac:dyDescent="0.3">
      <c r="A610" s="8" t="s">
        <v>642</v>
      </c>
      <c r="B610" s="8">
        <v>1989</v>
      </c>
      <c r="C610" s="8" t="s">
        <v>15</v>
      </c>
      <c r="D610" s="8">
        <v>25</v>
      </c>
      <c r="E610" s="8">
        <v>2</v>
      </c>
      <c r="F610" s="25">
        <v>5257.51</v>
      </c>
      <c r="G610" s="8" t="s">
        <v>11</v>
      </c>
      <c r="H610" s="8" t="s">
        <v>11</v>
      </c>
      <c r="I610" s="8" t="s">
        <v>23</v>
      </c>
      <c r="J610" s="26">
        <v>1989</v>
      </c>
      <c r="K610" s="26" t="s">
        <v>15</v>
      </c>
      <c r="L610" s="26" t="s">
        <v>11</v>
      </c>
      <c r="M610" s="26" t="s">
        <v>11</v>
      </c>
      <c r="N610" s="26" t="s">
        <v>23</v>
      </c>
      <c r="O610" s="27">
        <f>IF(A610="?","",DATE(J610,MATCH(K610,{"Jan","Feb","Mar","Apr","May","Jun","Jul","Aug","Sep","Oct","Nov","Dec"},0),D610))</f>
        <v>32837</v>
      </c>
      <c r="P610" s="26">
        <f t="shared" si="9"/>
        <v>33</v>
      </c>
    </row>
    <row r="611" spans="1:16" x14ac:dyDescent="0.3">
      <c r="A611" s="8" t="s">
        <v>643</v>
      </c>
      <c r="B611" s="8">
        <v>1989</v>
      </c>
      <c r="C611" s="8" t="s">
        <v>10</v>
      </c>
      <c r="D611" s="8">
        <v>19</v>
      </c>
      <c r="E611" s="8">
        <v>2</v>
      </c>
      <c r="F611" s="25">
        <v>5261.47</v>
      </c>
      <c r="G611" s="8" t="s">
        <v>11</v>
      </c>
      <c r="H611" s="8" t="s">
        <v>11</v>
      </c>
      <c r="I611" s="8" t="s">
        <v>23</v>
      </c>
      <c r="J611" s="26">
        <v>1989</v>
      </c>
      <c r="K611" s="26" t="s">
        <v>10</v>
      </c>
      <c r="L611" s="26" t="s">
        <v>11</v>
      </c>
      <c r="M611" s="26" t="s">
        <v>11</v>
      </c>
      <c r="N611" s="26" t="s">
        <v>23</v>
      </c>
      <c r="O611" s="27">
        <f>IF(A611="?","",DATE(J611,MATCH(K611,{"Jan","Feb","Mar","Apr","May","Jun","Jul","Aug","Sep","Oct","Nov","Dec"},0),D611))</f>
        <v>32708</v>
      </c>
      <c r="P611" s="26">
        <f t="shared" si="9"/>
        <v>33</v>
      </c>
    </row>
    <row r="612" spans="1:16" x14ac:dyDescent="0.3">
      <c r="A612" s="8" t="s">
        <v>644</v>
      </c>
      <c r="B612" s="8">
        <v>1986</v>
      </c>
      <c r="C612" s="8" t="s">
        <v>37</v>
      </c>
      <c r="D612" s="8">
        <v>25</v>
      </c>
      <c r="E612" s="8">
        <v>0</v>
      </c>
      <c r="F612" s="25">
        <v>5266.37</v>
      </c>
      <c r="G612" s="8" t="s">
        <v>11</v>
      </c>
      <c r="H612" s="8" t="s">
        <v>11</v>
      </c>
      <c r="I612" s="8" t="s">
        <v>23</v>
      </c>
      <c r="J612" s="26">
        <v>1986</v>
      </c>
      <c r="K612" s="26" t="s">
        <v>37</v>
      </c>
      <c r="L612" s="26" t="s">
        <v>11</v>
      </c>
      <c r="M612" s="26" t="s">
        <v>11</v>
      </c>
      <c r="N612" s="26" t="s">
        <v>23</v>
      </c>
      <c r="O612" s="27">
        <f>IF(A612="?","",DATE(J612,MATCH(K612,{"Jan","Feb","Mar","Apr","May","Jun","Jul","Aug","Sep","Oct","Nov","Dec"},0),D612))</f>
        <v>31710</v>
      </c>
      <c r="P612" s="26">
        <f t="shared" si="9"/>
        <v>36</v>
      </c>
    </row>
    <row r="613" spans="1:16" x14ac:dyDescent="0.3">
      <c r="A613" s="8" t="s">
        <v>645</v>
      </c>
      <c r="B613" s="8">
        <v>1986</v>
      </c>
      <c r="C613" s="8" t="s">
        <v>20</v>
      </c>
      <c r="D613" s="8">
        <v>20</v>
      </c>
      <c r="E613" s="8">
        <v>0</v>
      </c>
      <c r="F613" s="25">
        <v>5267.82</v>
      </c>
      <c r="G613" s="8" t="s">
        <v>11</v>
      </c>
      <c r="H613" s="8" t="s">
        <v>11</v>
      </c>
      <c r="I613" s="8" t="s">
        <v>23</v>
      </c>
      <c r="J613" s="26">
        <v>1986</v>
      </c>
      <c r="K613" s="26" t="s">
        <v>20</v>
      </c>
      <c r="L613" s="26" t="s">
        <v>11</v>
      </c>
      <c r="M613" s="26" t="s">
        <v>11</v>
      </c>
      <c r="N613" s="26" t="s">
        <v>23</v>
      </c>
      <c r="O613" s="27">
        <f>IF(A613="?","",DATE(J613,MATCH(K613,{"Jan","Feb","Mar","Apr","May","Jun","Jul","Aug","Sep","Oct","Nov","Dec"},0),D613))</f>
        <v>31675</v>
      </c>
      <c r="P613" s="26">
        <f t="shared" si="9"/>
        <v>36</v>
      </c>
    </row>
    <row r="614" spans="1:16" x14ac:dyDescent="0.3">
      <c r="A614" s="8" t="s">
        <v>646</v>
      </c>
      <c r="B614" s="8">
        <v>1986</v>
      </c>
      <c r="C614" s="8" t="s">
        <v>37</v>
      </c>
      <c r="D614" s="8">
        <v>20</v>
      </c>
      <c r="E614" s="8">
        <v>0</v>
      </c>
      <c r="F614" s="25">
        <v>5272.18</v>
      </c>
      <c r="G614" s="8" t="s">
        <v>11</v>
      </c>
      <c r="H614" s="8" t="s">
        <v>12</v>
      </c>
      <c r="I614" s="8" t="s">
        <v>23</v>
      </c>
      <c r="J614" s="26">
        <v>1986</v>
      </c>
      <c r="K614" s="26" t="s">
        <v>37</v>
      </c>
      <c r="L614" s="26" t="s">
        <v>11</v>
      </c>
      <c r="M614" s="26" t="s">
        <v>12</v>
      </c>
      <c r="N614" s="26" t="s">
        <v>23</v>
      </c>
      <c r="O614" s="27">
        <f>IF(A614="?","",DATE(J614,MATCH(K614,{"Jan","Feb","Mar","Apr","May","Jun","Jul","Aug","Sep","Oct","Nov","Dec"},0),D614))</f>
        <v>31705</v>
      </c>
      <c r="P614" s="26">
        <f t="shared" si="9"/>
        <v>36</v>
      </c>
    </row>
    <row r="615" spans="1:16" x14ac:dyDescent="0.3">
      <c r="A615" s="8" t="s">
        <v>647</v>
      </c>
      <c r="B615" s="8">
        <v>1987</v>
      </c>
      <c r="C615" s="8" t="s">
        <v>20</v>
      </c>
      <c r="D615" s="8">
        <v>1</v>
      </c>
      <c r="E615" s="8">
        <v>3</v>
      </c>
      <c r="F615" s="25">
        <v>5275.86</v>
      </c>
      <c r="G615" s="8" t="s">
        <v>11</v>
      </c>
      <c r="H615" s="8" t="s">
        <v>11</v>
      </c>
      <c r="I615" s="8" t="s">
        <v>13</v>
      </c>
      <c r="J615" s="26">
        <v>1987</v>
      </c>
      <c r="K615" s="26" t="s">
        <v>20</v>
      </c>
      <c r="L615" s="26" t="s">
        <v>11</v>
      </c>
      <c r="M615" s="26" t="s">
        <v>11</v>
      </c>
      <c r="N615" s="26" t="s">
        <v>13</v>
      </c>
      <c r="O615" s="27">
        <f>IF(A615="?","",DATE(J615,MATCH(K615,{"Jan","Feb","Mar","Apr","May","Jun","Jul","Aug","Sep","Oct","Nov","Dec"},0),D615))</f>
        <v>32021</v>
      </c>
      <c r="P615" s="26">
        <f t="shared" si="9"/>
        <v>35</v>
      </c>
    </row>
    <row r="616" spans="1:16" x14ac:dyDescent="0.3">
      <c r="A616" s="8" t="s">
        <v>648</v>
      </c>
      <c r="B616" s="8">
        <v>1974</v>
      </c>
      <c r="C616" s="8" t="s">
        <v>15</v>
      </c>
      <c r="D616" s="8">
        <v>12</v>
      </c>
      <c r="E616" s="8">
        <v>0</v>
      </c>
      <c r="F616" s="25">
        <v>5291.71</v>
      </c>
      <c r="G616" s="8" t="s">
        <v>11</v>
      </c>
      <c r="H616" s="8" t="s">
        <v>11</v>
      </c>
      <c r="I616" s="8" t="s">
        <v>23</v>
      </c>
      <c r="J616" s="26">
        <v>1974</v>
      </c>
      <c r="K616" s="26" t="s">
        <v>15</v>
      </c>
      <c r="L616" s="26" t="s">
        <v>11</v>
      </c>
      <c r="M616" s="26" t="s">
        <v>11</v>
      </c>
      <c r="N616" s="26" t="s">
        <v>23</v>
      </c>
      <c r="O616" s="27">
        <f>IF(A616="?","",DATE(J616,MATCH(K616,{"Jan","Feb","Mar","Apr","May","Jun","Jul","Aug","Sep","Oct","Nov","Dec"},0),D616))</f>
        <v>27345</v>
      </c>
      <c r="P616" s="26">
        <f t="shared" si="9"/>
        <v>48</v>
      </c>
    </row>
    <row r="617" spans="1:16" x14ac:dyDescent="0.3">
      <c r="A617" s="8" t="s">
        <v>649</v>
      </c>
      <c r="B617" s="8">
        <v>2004</v>
      </c>
      <c r="C617" s="8" t="s">
        <v>35</v>
      </c>
      <c r="D617" s="8">
        <v>22</v>
      </c>
      <c r="E617" s="8">
        <v>0</v>
      </c>
      <c r="F617" s="25">
        <v>5293.67</v>
      </c>
      <c r="G617" s="8" t="s">
        <v>11</v>
      </c>
      <c r="H617" s="8" t="s">
        <v>11</v>
      </c>
      <c r="I617" s="8" t="s">
        <v>632</v>
      </c>
      <c r="J617" s="26">
        <v>2004</v>
      </c>
      <c r="K617" s="26" t="s">
        <v>35</v>
      </c>
      <c r="L617" s="26" t="s">
        <v>11</v>
      </c>
      <c r="M617" s="26" t="s">
        <v>11</v>
      </c>
      <c r="N617" s="26" t="s">
        <v>632</v>
      </c>
      <c r="O617" s="27">
        <f>IF(A617="?","",DATE(J617,MATCH(K617,{"Jan","Feb","Mar","Apr","May","Jun","Jul","Aug","Sep","Oct","Nov","Dec"},0),D617))</f>
        <v>38221</v>
      </c>
      <c r="P617" s="26">
        <f t="shared" si="9"/>
        <v>18</v>
      </c>
    </row>
    <row r="618" spans="1:16" x14ac:dyDescent="0.3">
      <c r="A618" s="8" t="s">
        <v>650</v>
      </c>
      <c r="B618" s="8">
        <v>2000</v>
      </c>
      <c r="C618" s="8" t="s">
        <v>20</v>
      </c>
      <c r="D618" s="8">
        <v>9</v>
      </c>
      <c r="E618" s="8">
        <v>0</v>
      </c>
      <c r="F618" s="25">
        <v>5306.7</v>
      </c>
      <c r="G618" s="8" t="s">
        <v>11</v>
      </c>
      <c r="H618" s="8" t="s">
        <v>12</v>
      </c>
      <c r="I618" s="8" t="s">
        <v>23</v>
      </c>
      <c r="J618" s="26">
        <v>2000</v>
      </c>
      <c r="K618" s="26" t="s">
        <v>20</v>
      </c>
      <c r="L618" s="26" t="s">
        <v>11</v>
      </c>
      <c r="M618" s="26" t="s">
        <v>12</v>
      </c>
      <c r="N618" s="26" t="s">
        <v>23</v>
      </c>
      <c r="O618" s="27">
        <f>IF(A618="?","",DATE(J618,MATCH(K618,{"Jan","Feb","Mar","Apr","May","Jun","Jul","Aug","Sep","Oct","Nov","Dec"},0),D618))</f>
        <v>36778</v>
      </c>
      <c r="P618" s="26">
        <f t="shared" si="9"/>
        <v>22</v>
      </c>
    </row>
    <row r="619" spans="1:16" x14ac:dyDescent="0.3">
      <c r="A619" s="8" t="s">
        <v>651</v>
      </c>
      <c r="B619" s="8">
        <v>1994</v>
      </c>
      <c r="C619" s="8" t="s">
        <v>15</v>
      </c>
      <c r="D619" s="8">
        <v>13</v>
      </c>
      <c r="E619" s="8">
        <v>3</v>
      </c>
      <c r="F619" s="25">
        <v>5312.17</v>
      </c>
      <c r="G619" s="8" t="s">
        <v>11</v>
      </c>
      <c r="H619" s="8" t="s">
        <v>11</v>
      </c>
      <c r="I619" s="8" t="s">
        <v>23</v>
      </c>
      <c r="J619" s="26">
        <v>1994</v>
      </c>
      <c r="K619" s="26" t="s">
        <v>15</v>
      </c>
      <c r="L619" s="26" t="s">
        <v>11</v>
      </c>
      <c r="M619" s="26" t="s">
        <v>11</v>
      </c>
      <c r="N619" s="26" t="s">
        <v>23</v>
      </c>
      <c r="O619" s="27">
        <f>IF(A619="?","",DATE(J619,MATCH(K619,{"Jan","Feb","Mar","Apr","May","Jun","Jul","Aug","Sep","Oct","Nov","Dec"},0),D619))</f>
        <v>34651</v>
      </c>
      <c r="P619" s="26">
        <f t="shared" si="9"/>
        <v>28</v>
      </c>
    </row>
    <row r="620" spans="1:16" x14ac:dyDescent="0.3">
      <c r="A620" s="8" t="s">
        <v>652</v>
      </c>
      <c r="B620" s="8">
        <v>1974</v>
      </c>
      <c r="C620" s="8" t="s">
        <v>20</v>
      </c>
      <c r="D620" s="8">
        <v>2</v>
      </c>
      <c r="E620" s="8">
        <v>0</v>
      </c>
      <c r="F620" s="25">
        <v>5322.24</v>
      </c>
      <c r="G620" s="8" t="s">
        <v>11</v>
      </c>
      <c r="H620" s="8" t="s">
        <v>16</v>
      </c>
      <c r="I620" s="8" t="s">
        <v>23</v>
      </c>
      <c r="J620" s="26">
        <v>1974</v>
      </c>
      <c r="K620" s="26" t="s">
        <v>20</v>
      </c>
      <c r="L620" s="26" t="s">
        <v>11</v>
      </c>
      <c r="M620" s="26" t="s">
        <v>16</v>
      </c>
      <c r="N620" s="26" t="s">
        <v>23</v>
      </c>
      <c r="O620" s="27">
        <f>IF(A620="?","",DATE(J620,MATCH(K620,{"Jan","Feb","Mar","Apr","May","Jun","Jul","Aug","Sep","Oct","Nov","Dec"},0),D620))</f>
        <v>27274</v>
      </c>
      <c r="P620" s="26">
        <f t="shared" si="9"/>
        <v>48</v>
      </c>
    </row>
    <row r="621" spans="1:16" x14ac:dyDescent="0.3">
      <c r="A621" s="8" t="s">
        <v>653</v>
      </c>
      <c r="B621" s="8">
        <v>1992</v>
      </c>
      <c r="C621" s="8" t="s">
        <v>18</v>
      </c>
      <c r="D621" s="8">
        <v>18</v>
      </c>
      <c r="E621" s="8">
        <v>3</v>
      </c>
      <c r="F621" s="25">
        <v>5325.65</v>
      </c>
      <c r="G621" s="8" t="s">
        <v>11</v>
      </c>
      <c r="H621" s="8" t="s">
        <v>16</v>
      </c>
      <c r="I621" s="8" t="s">
        <v>42</v>
      </c>
      <c r="J621" s="26">
        <v>1992</v>
      </c>
      <c r="K621" s="26" t="s">
        <v>18</v>
      </c>
      <c r="L621" s="26" t="s">
        <v>11</v>
      </c>
      <c r="M621" s="26" t="s">
        <v>16</v>
      </c>
      <c r="N621" s="26" t="s">
        <v>42</v>
      </c>
      <c r="O621" s="27">
        <f>IF(A621="?","",DATE(J621,MATCH(K621,{"Jan","Feb","Mar","Apr","May","Jun","Jul","Aug","Sep","Oct","Nov","Dec"},0),D621))</f>
        <v>33773</v>
      </c>
      <c r="P621" s="26">
        <f t="shared" si="9"/>
        <v>30</v>
      </c>
    </row>
    <row r="622" spans="1:16" x14ac:dyDescent="0.3">
      <c r="A622" s="8" t="s">
        <v>654</v>
      </c>
      <c r="B622" s="8">
        <v>1991</v>
      </c>
      <c r="C622" s="8" t="s">
        <v>35</v>
      </c>
      <c r="D622" s="8">
        <v>28</v>
      </c>
      <c r="E622" s="8">
        <v>2</v>
      </c>
      <c r="F622" s="25">
        <v>5327.4</v>
      </c>
      <c r="G622" s="8" t="s">
        <v>11</v>
      </c>
      <c r="H622" s="8" t="s">
        <v>16</v>
      </c>
      <c r="I622" s="8" t="s">
        <v>23</v>
      </c>
      <c r="J622" s="26">
        <v>1991</v>
      </c>
      <c r="K622" s="26" t="s">
        <v>35</v>
      </c>
      <c r="L622" s="26" t="s">
        <v>11</v>
      </c>
      <c r="M622" s="26" t="s">
        <v>16</v>
      </c>
      <c r="N622" s="26" t="s">
        <v>23</v>
      </c>
      <c r="O622" s="27">
        <f>IF(A622="?","",DATE(J622,MATCH(K622,{"Jan","Feb","Mar","Apr","May","Jun","Jul","Aug","Sep","Oct","Nov","Dec"},0),D622))</f>
        <v>33478</v>
      </c>
      <c r="P622" s="26">
        <f t="shared" si="9"/>
        <v>31</v>
      </c>
    </row>
    <row r="623" spans="1:16" x14ac:dyDescent="0.3">
      <c r="A623" s="8" t="s">
        <v>655</v>
      </c>
      <c r="B623" s="8">
        <v>1972</v>
      </c>
      <c r="C623" s="8" t="s">
        <v>30</v>
      </c>
      <c r="D623" s="8">
        <v>15</v>
      </c>
      <c r="E623" s="8">
        <v>0</v>
      </c>
      <c r="F623" s="25">
        <v>5344.81</v>
      </c>
      <c r="G623" s="8" t="s">
        <v>11</v>
      </c>
      <c r="H623" s="8" t="s">
        <v>12</v>
      </c>
      <c r="I623" s="8" t="s">
        <v>13</v>
      </c>
      <c r="J623" s="26">
        <v>1972</v>
      </c>
      <c r="K623" s="26" t="s">
        <v>30</v>
      </c>
      <c r="L623" s="26" t="s">
        <v>11</v>
      </c>
      <c r="M623" s="26" t="s">
        <v>12</v>
      </c>
      <c r="N623" s="26" t="s">
        <v>13</v>
      </c>
      <c r="O623" s="27">
        <f>IF(A623="?","",DATE(J623,MATCH(K623,{"Jan","Feb","Mar","Apr","May","Jun","Jul","Aug","Sep","Oct","Nov","Dec"},0),D623))</f>
        <v>26648</v>
      </c>
      <c r="P623" s="26">
        <f t="shared" si="9"/>
        <v>50</v>
      </c>
    </row>
    <row r="624" spans="1:16" x14ac:dyDescent="0.3">
      <c r="A624" s="8" t="s">
        <v>656</v>
      </c>
      <c r="B624" s="8">
        <v>1989</v>
      </c>
      <c r="C624" s="8" t="s">
        <v>15</v>
      </c>
      <c r="D624" s="8">
        <v>7</v>
      </c>
      <c r="E624" s="8">
        <v>1</v>
      </c>
      <c r="F624" s="25">
        <v>5354.07</v>
      </c>
      <c r="G624" s="8" t="s">
        <v>11</v>
      </c>
      <c r="H624" s="8" t="s">
        <v>12</v>
      </c>
      <c r="I624" s="8" t="s">
        <v>247</v>
      </c>
      <c r="J624" s="26">
        <v>1989</v>
      </c>
      <c r="K624" s="26" t="s">
        <v>15</v>
      </c>
      <c r="L624" s="26" t="s">
        <v>11</v>
      </c>
      <c r="M624" s="26" t="s">
        <v>12</v>
      </c>
      <c r="N624" s="26" t="s">
        <v>247</v>
      </c>
      <c r="O624" s="27">
        <f>IF(A624="?","",DATE(J624,MATCH(K624,{"Jan","Feb","Mar","Apr","May","Jun","Jul","Aug","Sep","Oct","Nov","Dec"},0),D624))</f>
        <v>32819</v>
      </c>
      <c r="P624" s="26">
        <f t="shared" si="9"/>
        <v>33</v>
      </c>
    </row>
    <row r="625" spans="1:16" x14ac:dyDescent="0.3">
      <c r="A625" s="8" t="s">
        <v>657</v>
      </c>
      <c r="B625" s="8">
        <v>1994</v>
      </c>
      <c r="C625" s="8" t="s">
        <v>30</v>
      </c>
      <c r="D625" s="8">
        <v>7</v>
      </c>
      <c r="E625" s="8">
        <v>0</v>
      </c>
      <c r="F625" s="25">
        <v>5364.66</v>
      </c>
      <c r="G625" s="8" t="s">
        <v>11</v>
      </c>
      <c r="H625" s="8" t="s">
        <v>16</v>
      </c>
      <c r="I625" s="8" t="s">
        <v>42</v>
      </c>
      <c r="J625" s="26">
        <v>1994</v>
      </c>
      <c r="K625" s="26" t="s">
        <v>30</v>
      </c>
      <c r="L625" s="26" t="s">
        <v>11</v>
      </c>
      <c r="M625" s="26" t="s">
        <v>16</v>
      </c>
      <c r="N625" s="26" t="s">
        <v>42</v>
      </c>
      <c r="O625" s="27">
        <f>IF(A625="?","",DATE(J625,MATCH(K625,{"Jan","Feb","Mar","Apr","May","Jun","Jul","Aug","Sep","Oct","Nov","Dec"},0),D625))</f>
        <v>34675</v>
      </c>
      <c r="P625" s="26">
        <f t="shared" si="9"/>
        <v>28</v>
      </c>
    </row>
    <row r="626" spans="1:16" x14ac:dyDescent="0.3">
      <c r="A626" s="8" t="s">
        <v>658</v>
      </c>
      <c r="B626" s="8">
        <v>1986</v>
      </c>
      <c r="C626" s="8" t="s">
        <v>18</v>
      </c>
      <c r="D626" s="8">
        <v>1</v>
      </c>
      <c r="E626" s="8">
        <v>1</v>
      </c>
      <c r="F626" s="25">
        <v>5373.36</v>
      </c>
      <c r="G626" s="8" t="s">
        <v>11</v>
      </c>
      <c r="H626" s="8" t="s">
        <v>11</v>
      </c>
      <c r="I626" s="8" t="s">
        <v>23</v>
      </c>
      <c r="J626" s="26">
        <v>1986</v>
      </c>
      <c r="K626" s="26" t="s">
        <v>18</v>
      </c>
      <c r="L626" s="26" t="s">
        <v>11</v>
      </c>
      <c r="M626" s="26" t="s">
        <v>11</v>
      </c>
      <c r="N626" s="26" t="s">
        <v>23</v>
      </c>
      <c r="O626" s="27">
        <f>IF(A626="?","",DATE(J626,MATCH(K626,{"Jan","Feb","Mar","Apr","May","Jun","Jul","Aug","Sep","Oct","Nov","Dec"},0),D626))</f>
        <v>31564</v>
      </c>
      <c r="P626" s="26">
        <f t="shared" si="9"/>
        <v>37</v>
      </c>
    </row>
    <row r="627" spans="1:16" x14ac:dyDescent="0.3">
      <c r="A627" s="8" t="s">
        <v>659</v>
      </c>
      <c r="B627" s="8">
        <v>1989</v>
      </c>
      <c r="C627" s="8" t="s">
        <v>15</v>
      </c>
      <c r="D627" s="8">
        <v>18</v>
      </c>
      <c r="E627" s="8">
        <v>2</v>
      </c>
      <c r="F627" s="25">
        <v>5375.04</v>
      </c>
      <c r="G627" s="8" t="s">
        <v>11</v>
      </c>
      <c r="H627" s="8" t="s">
        <v>16</v>
      </c>
      <c r="I627" s="8" t="s">
        <v>42</v>
      </c>
      <c r="J627" s="26">
        <v>1989</v>
      </c>
      <c r="K627" s="26" t="s">
        <v>15</v>
      </c>
      <c r="L627" s="26" t="s">
        <v>11</v>
      </c>
      <c r="M627" s="26" t="s">
        <v>16</v>
      </c>
      <c r="N627" s="26" t="s">
        <v>42</v>
      </c>
      <c r="O627" s="27">
        <f>IF(A627="?","",DATE(J627,MATCH(K627,{"Jan","Feb","Mar","Apr","May","Jun","Jul","Aug","Sep","Oct","Nov","Dec"},0),D627))</f>
        <v>32830</v>
      </c>
      <c r="P627" s="26">
        <f t="shared" si="9"/>
        <v>33</v>
      </c>
    </row>
    <row r="628" spans="1:16" x14ac:dyDescent="0.3">
      <c r="A628" s="8" t="s">
        <v>660</v>
      </c>
      <c r="B628" s="8">
        <v>1986</v>
      </c>
      <c r="C628" s="8" t="s">
        <v>10</v>
      </c>
      <c r="D628" s="8">
        <v>22</v>
      </c>
      <c r="E628" s="8">
        <v>1</v>
      </c>
      <c r="F628" s="25">
        <v>5377.46</v>
      </c>
      <c r="G628" s="8" t="s">
        <v>11</v>
      </c>
      <c r="H628" s="8" t="s">
        <v>12</v>
      </c>
      <c r="I628" s="8" t="s">
        <v>23</v>
      </c>
      <c r="J628" s="26">
        <v>1986</v>
      </c>
      <c r="K628" s="26" t="s">
        <v>10</v>
      </c>
      <c r="L628" s="26" t="s">
        <v>11</v>
      </c>
      <c r="M628" s="26" t="s">
        <v>12</v>
      </c>
      <c r="N628" s="26" t="s">
        <v>23</v>
      </c>
      <c r="O628" s="27">
        <f>IF(A628="?","",DATE(J628,MATCH(K628,{"Jan","Feb","Mar","Apr","May","Jun","Jul","Aug","Sep","Oct","Nov","Dec"},0),D628))</f>
        <v>31615</v>
      </c>
      <c r="P628" s="26">
        <f t="shared" si="9"/>
        <v>36</v>
      </c>
    </row>
    <row r="629" spans="1:16" x14ac:dyDescent="0.3">
      <c r="A629" s="8" t="s">
        <v>661</v>
      </c>
      <c r="B629" s="8">
        <v>1984</v>
      </c>
      <c r="C629" s="8" t="s">
        <v>18</v>
      </c>
      <c r="D629" s="8">
        <v>1</v>
      </c>
      <c r="E629" s="8">
        <v>0</v>
      </c>
      <c r="F629" s="25">
        <v>5383.54</v>
      </c>
      <c r="G629" s="8" t="s">
        <v>11</v>
      </c>
      <c r="H629" s="8" t="s">
        <v>12</v>
      </c>
      <c r="I629" s="8" t="s">
        <v>42</v>
      </c>
      <c r="J629" s="26">
        <v>1984</v>
      </c>
      <c r="K629" s="26" t="s">
        <v>18</v>
      </c>
      <c r="L629" s="26" t="s">
        <v>11</v>
      </c>
      <c r="M629" s="26" t="s">
        <v>12</v>
      </c>
      <c r="N629" s="26" t="s">
        <v>42</v>
      </c>
      <c r="O629" s="27">
        <f>IF(A629="?","",DATE(J629,MATCH(K629,{"Jan","Feb","Mar","Apr","May","Jun","Jul","Aug","Sep","Oct","Nov","Dec"},0),D629))</f>
        <v>30834</v>
      </c>
      <c r="P629" s="26">
        <f t="shared" si="9"/>
        <v>39</v>
      </c>
    </row>
    <row r="630" spans="1:16" x14ac:dyDescent="0.3">
      <c r="A630" s="8" t="s">
        <v>662</v>
      </c>
      <c r="B630" s="8">
        <v>1988</v>
      </c>
      <c r="C630" s="8" t="s">
        <v>35</v>
      </c>
      <c r="D630" s="8">
        <v>8</v>
      </c>
      <c r="E630" s="8">
        <v>1</v>
      </c>
      <c r="F630" s="25">
        <v>5385.34</v>
      </c>
      <c r="G630" s="8" t="s">
        <v>11</v>
      </c>
      <c r="H630" s="8" t="s">
        <v>12</v>
      </c>
      <c r="I630" s="8" t="s">
        <v>23</v>
      </c>
      <c r="J630" s="26">
        <v>1988</v>
      </c>
      <c r="K630" s="26" t="s">
        <v>35</v>
      </c>
      <c r="L630" s="26" t="s">
        <v>11</v>
      </c>
      <c r="M630" s="26" t="s">
        <v>12</v>
      </c>
      <c r="N630" s="26" t="s">
        <v>23</v>
      </c>
      <c r="O630" s="27">
        <f>IF(A630="?","",DATE(J630,MATCH(K630,{"Jan","Feb","Mar","Apr","May","Jun","Jul","Aug","Sep","Oct","Nov","Dec"},0),D630))</f>
        <v>32363</v>
      </c>
      <c r="P630" s="26">
        <f t="shared" si="9"/>
        <v>34</v>
      </c>
    </row>
    <row r="631" spans="1:16" x14ac:dyDescent="0.3">
      <c r="A631" s="8" t="s">
        <v>663</v>
      </c>
      <c r="B631" s="8">
        <v>1989</v>
      </c>
      <c r="C631" s="8" t="s">
        <v>15</v>
      </c>
      <c r="D631" s="8">
        <v>6</v>
      </c>
      <c r="E631" s="8">
        <v>3</v>
      </c>
      <c r="F631" s="25">
        <v>5396.44</v>
      </c>
      <c r="G631" s="8" t="s">
        <v>11</v>
      </c>
      <c r="H631" s="8" t="s">
        <v>12</v>
      </c>
      <c r="I631" s="8" t="s">
        <v>13</v>
      </c>
      <c r="J631" s="26">
        <v>1989</v>
      </c>
      <c r="K631" s="26" t="s">
        <v>15</v>
      </c>
      <c r="L631" s="26" t="s">
        <v>11</v>
      </c>
      <c r="M631" s="26" t="s">
        <v>12</v>
      </c>
      <c r="N631" s="26" t="s">
        <v>13</v>
      </c>
      <c r="O631" s="27">
        <f>IF(A631="?","",DATE(J631,MATCH(K631,{"Jan","Feb","Mar","Apr","May","Jun","Jul","Aug","Sep","Oct","Nov","Dec"},0),D631))</f>
        <v>32818</v>
      </c>
      <c r="P631" s="26">
        <f t="shared" si="9"/>
        <v>33</v>
      </c>
    </row>
    <row r="632" spans="1:16" x14ac:dyDescent="0.3">
      <c r="A632" s="8" t="s">
        <v>664</v>
      </c>
      <c r="B632" s="8">
        <v>1984</v>
      </c>
      <c r="C632" s="8" t="s">
        <v>20</v>
      </c>
      <c r="D632" s="8">
        <v>3</v>
      </c>
      <c r="E632" s="8">
        <v>0</v>
      </c>
      <c r="F632" s="25">
        <v>5397.62</v>
      </c>
      <c r="G632" s="8" t="s">
        <v>11</v>
      </c>
      <c r="H632" s="8" t="s">
        <v>11</v>
      </c>
      <c r="I632" s="8" t="s">
        <v>13</v>
      </c>
      <c r="J632" s="26">
        <v>1984</v>
      </c>
      <c r="K632" s="26" t="s">
        <v>20</v>
      </c>
      <c r="L632" s="26" t="s">
        <v>11</v>
      </c>
      <c r="M632" s="26" t="s">
        <v>11</v>
      </c>
      <c r="N632" s="26" t="s">
        <v>13</v>
      </c>
      <c r="O632" s="27">
        <f>IF(A632="?","",DATE(J632,MATCH(K632,{"Jan","Feb","Mar","Apr","May","Jun","Jul","Aug","Sep","Oct","Nov","Dec"},0),D632))</f>
        <v>30928</v>
      </c>
      <c r="P632" s="26">
        <f t="shared" si="9"/>
        <v>38</v>
      </c>
    </row>
    <row r="633" spans="1:16" x14ac:dyDescent="0.3">
      <c r="A633" s="8" t="s">
        <v>665</v>
      </c>
      <c r="B633" s="8">
        <v>1984</v>
      </c>
      <c r="C633" s="8" t="s">
        <v>35</v>
      </c>
      <c r="D633" s="8">
        <v>1</v>
      </c>
      <c r="E633" s="8">
        <v>0</v>
      </c>
      <c r="F633" s="25">
        <v>5400.98</v>
      </c>
      <c r="G633" s="8" t="s">
        <v>11</v>
      </c>
      <c r="H633" s="8" t="s">
        <v>11</v>
      </c>
      <c r="I633" s="8" t="s">
        <v>13</v>
      </c>
      <c r="J633" s="26">
        <v>1984</v>
      </c>
      <c r="K633" s="26" t="s">
        <v>35</v>
      </c>
      <c r="L633" s="26" t="s">
        <v>11</v>
      </c>
      <c r="M633" s="26" t="s">
        <v>11</v>
      </c>
      <c r="N633" s="26" t="s">
        <v>13</v>
      </c>
      <c r="O633" s="27">
        <f>IF(A633="?","",DATE(J633,MATCH(K633,{"Jan","Feb","Mar","Apr","May","Jun","Jul","Aug","Sep","Oct","Nov","Dec"},0),D633))</f>
        <v>30895</v>
      </c>
      <c r="P633" s="26">
        <f t="shared" si="9"/>
        <v>38</v>
      </c>
    </row>
    <row r="634" spans="1:16" x14ac:dyDescent="0.3">
      <c r="A634" s="8" t="s">
        <v>666</v>
      </c>
      <c r="B634" s="8">
        <v>1985</v>
      </c>
      <c r="C634" s="8" t="s">
        <v>30</v>
      </c>
      <c r="D634" s="8">
        <v>23</v>
      </c>
      <c r="E634" s="8">
        <v>3</v>
      </c>
      <c r="F634" s="25">
        <v>5402.89</v>
      </c>
      <c r="G634" s="8" t="s">
        <v>11</v>
      </c>
      <c r="H634" s="8" t="s">
        <v>16</v>
      </c>
      <c r="I634" s="8" t="s">
        <v>13</v>
      </c>
      <c r="J634" s="26">
        <v>1985</v>
      </c>
      <c r="K634" s="26" t="s">
        <v>30</v>
      </c>
      <c r="L634" s="26" t="s">
        <v>11</v>
      </c>
      <c r="M634" s="26" t="s">
        <v>16</v>
      </c>
      <c r="N634" s="26" t="s">
        <v>13</v>
      </c>
      <c r="O634" s="27">
        <f>IF(A634="?","",DATE(J634,MATCH(K634,{"Jan","Feb","Mar","Apr","May","Jun","Jul","Aug","Sep","Oct","Nov","Dec"},0),D634))</f>
        <v>31404</v>
      </c>
      <c r="P634" s="26">
        <f t="shared" si="9"/>
        <v>37</v>
      </c>
    </row>
    <row r="635" spans="1:16" x14ac:dyDescent="0.3">
      <c r="A635" s="8" t="s">
        <v>667</v>
      </c>
      <c r="B635" s="8">
        <v>1975</v>
      </c>
      <c r="C635" s="8" t="s">
        <v>20</v>
      </c>
      <c r="D635" s="8">
        <v>27</v>
      </c>
      <c r="E635" s="8">
        <v>1</v>
      </c>
      <c r="F635" s="25">
        <v>5411.99</v>
      </c>
      <c r="G635" s="8" t="s">
        <v>11</v>
      </c>
      <c r="H635" s="8" t="s">
        <v>12</v>
      </c>
      <c r="I635" s="8" t="s">
        <v>23</v>
      </c>
      <c r="J635" s="26">
        <v>1975</v>
      </c>
      <c r="K635" s="26" t="s">
        <v>20</v>
      </c>
      <c r="L635" s="26" t="s">
        <v>11</v>
      </c>
      <c r="M635" s="26" t="s">
        <v>12</v>
      </c>
      <c r="N635" s="26" t="s">
        <v>23</v>
      </c>
      <c r="O635" s="27">
        <f>IF(A635="?","",DATE(J635,MATCH(K635,{"Jan","Feb","Mar","Apr","May","Jun","Jul","Aug","Sep","Oct","Nov","Dec"},0),D635))</f>
        <v>27664</v>
      </c>
      <c r="P635" s="26">
        <f t="shared" si="9"/>
        <v>47</v>
      </c>
    </row>
    <row r="636" spans="1:16" x14ac:dyDescent="0.3">
      <c r="A636" s="8" t="s">
        <v>668</v>
      </c>
      <c r="B636" s="8">
        <v>1982</v>
      </c>
      <c r="C636" s="8" t="s">
        <v>20</v>
      </c>
      <c r="D636" s="8">
        <v>27</v>
      </c>
      <c r="E636" s="8">
        <v>0</v>
      </c>
      <c r="F636" s="25">
        <v>5415.66</v>
      </c>
      <c r="G636" s="8" t="s">
        <v>11</v>
      </c>
      <c r="H636" s="8" t="s">
        <v>12</v>
      </c>
      <c r="I636" s="8" t="s">
        <v>13</v>
      </c>
      <c r="J636" s="26">
        <v>1982</v>
      </c>
      <c r="K636" s="26" t="s">
        <v>20</v>
      </c>
      <c r="L636" s="26" t="s">
        <v>11</v>
      </c>
      <c r="M636" s="26" t="s">
        <v>12</v>
      </c>
      <c r="N636" s="26" t="s">
        <v>13</v>
      </c>
      <c r="O636" s="27">
        <f>IF(A636="?","",DATE(J636,MATCH(K636,{"Jan","Feb","Mar","Apr","May","Jun","Jul","Aug","Sep","Oct","Nov","Dec"},0),D636))</f>
        <v>30221</v>
      </c>
      <c r="P636" s="26">
        <f t="shared" si="9"/>
        <v>40</v>
      </c>
    </row>
    <row r="637" spans="1:16" x14ac:dyDescent="0.3">
      <c r="A637" s="8" t="s">
        <v>669</v>
      </c>
      <c r="B637" s="8">
        <v>1991</v>
      </c>
      <c r="C637" s="8" t="s">
        <v>10</v>
      </c>
      <c r="D637" s="8">
        <v>6</v>
      </c>
      <c r="E637" s="8">
        <v>3</v>
      </c>
      <c r="F637" s="25">
        <v>5425.02</v>
      </c>
      <c r="G637" s="8" t="s">
        <v>11</v>
      </c>
      <c r="H637" s="8" t="s">
        <v>16</v>
      </c>
      <c r="I637" s="8" t="s">
        <v>23</v>
      </c>
      <c r="J637" s="26">
        <v>1991</v>
      </c>
      <c r="K637" s="26" t="s">
        <v>10</v>
      </c>
      <c r="L637" s="26" t="s">
        <v>11</v>
      </c>
      <c r="M637" s="26" t="s">
        <v>16</v>
      </c>
      <c r="N637" s="26" t="s">
        <v>23</v>
      </c>
      <c r="O637" s="27">
        <f>IF(A637="?","",DATE(J637,MATCH(K637,{"Jan","Feb","Mar","Apr","May","Jun","Jul","Aug","Sep","Oct","Nov","Dec"},0),D637))</f>
        <v>33425</v>
      </c>
      <c r="P637" s="26">
        <f t="shared" si="9"/>
        <v>31</v>
      </c>
    </row>
    <row r="638" spans="1:16" x14ac:dyDescent="0.3">
      <c r="A638" s="8" t="s">
        <v>670</v>
      </c>
      <c r="B638" s="8">
        <v>1992</v>
      </c>
      <c r="C638" s="8" t="s">
        <v>20</v>
      </c>
      <c r="D638" s="8">
        <v>17</v>
      </c>
      <c r="E638" s="8">
        <v>3</v>
      </c>
      <c r="F638" s="25">
        <v>5428.73</v>
      </c>
      <c r="G638" s="8" t="s">
        <v>12</v>
      </c>
      <c r="H638" s="8" t="s">
        <v>16</v>
      </c>
      <c r="I638" s="8" t="s">
        <v>356</v>
      </c>
      <c r="J638" s="26">
        <v>1992</v>
      </c>
      <c r="K638" s="26" t="s">
        <v>20</v>
      </c>
      <c r="L638" s="26" t="s">
        <v>12</v>
      </c>
      <c r="M638" s="26" t="s">
        <v>16</v>
      </c>
      <c r="N638" s="26" t="s">
        <v>356</v>
      </c>
      <c r="O638" s="27">
        <f>IF(A638="?","",DATE(J638,MATCH(K638,{"Jan","Feb","Mar","Apr","May","Jun","Jul","Aug","Sep","Oct","Nov","Dec"},0),D638))</f>
        <v>33864</v>
      </c>
      <c r="P638" s="26">
        <f t="shared" si="9"/>
        <v>30</v>
      </c>
    </row>
    <row r="639" spans="1:16" x14ac:dyDescent="0.3">
      <c r="A639" s="8" t="s">
        <v>671</v>
      </c>
      <c r="B639" s="8">
        <v>1978</v>
      </c>
      <c r="C639" s="8" t="s">
        <v>18</v>
      </c>
      <c r="D639" s="8">
        <v>8</v>
      </c>
      <c r="E639" s="8">
        <v>2</v>
      </c>
      <c r="F639" s="25">
        <v>5428.98</v>
      </c>
      <c r="G639" s="8" t="s">
        <v>11</v>
      </c>
      <c r="H639" s="8" t="s">
        <v>11</v>
      </c>
      <c r="I639" s="8" t="s">
        <v>23</v>
      </c>
      <c r="J639" s="26">
        <v>1978</v>
      </c>
      <c r="K639" s="26" t="s">
        <v>18</v>
      </c>
      <c r="L639" s="26" t="s">
        <v>11</v>
      </c>
      <c r="M639" s="26" t="s">
        <v>11</v>
      </c>
      <c r="N639" s="26" t="s">
        <v>23</v>
      </c>
      <c r="O639" s="27">
        <f>IF(A639="?","",DATE(J639,MATCH(K639,{"Jan","Feb","Mar","Apr","May","Jun","Jul","Aug","Sep","Oct","Nov","Dec"},0),D639))</f>
        <v>28649</v>
      </c>
      <c r="P639" s="26">
        <f t="shared" si="9"/>
        <v>45</v>
      </c>
    </row>
    <row r="640" spans="1:16" x14ac:dyDescent="0.3">
      <c r="A640" s="8" t="s">
        <v>672</v>
      </c>
      <c r="B640" s="8">
        <v>1982</v>
      </c>
      <c r="C640" s="8" t="s">
        <v>35</v>
      </c>
      <c r="D640" s="8">
        <v>25</v>
      </c>
      <c r="E640" s="8">
        <v>0</v>
      </c>
      <c r="F640" s="25">
        <v>5438.75</v>
      </c>
      <c r="G640" s="8" t="s">
        <v>12</v>
      </c>
      <c r="H640" s="8" t="s">
        <v>11</v>
      </c>
      <c r="I640" s="8" t="s">
        <v>13</v>
      </c>
      <c r="J640" s="26">
        <v>1982</v>
      </c>
      <c r="K640" s="26" t="s">
        <v>35</v>
      </c>
      <c r="L640" s="26" t="s">
        <v>12</v>
      </c>
      <c r="M640" s="26" t="s">
        <v>11</v>
      </c>
      <c r="N640" s="26" t="s">
        <v>13</v>
      </c>
      <c r="O640" s="27">
        <f>IF(A640="?","",DATE(J640,MATCH(K640,{"Jan","Feb","Mar","Apr","May","Jun","Jul","Aug","Sep","Oct","Nov","Dec"},0),D640))</f>
        <v>30188</v>
      </c>
      <c r="P640" s="26">
        <f t="shared" si="9"/>
        <v>40</v>
      </c>
    </row>
    <row r="641" spans="1:16" x14ac:dyDescent="0.3">
      <c r="A641" s="8" t="s">
        <v>673</v>
      </c>
      <c r="B641" s="8">
        <v>1986</v>
      </c>
      <c r="C641" s="8" t="s">
        <v>30</v>
      </c>
      <c r="D641" s="8">
        <v>25</v>
      </c>
      <c r="E641" s="8">
        <v>0</v>
      </c>
      <c r="F641" s="25">
        <v>5458.05</v>
      </c>
      <c r="G641" s="8" t="s">
        <v>11</v>
      </c>
      <c r="H641" s="8" t="s">
        <v>11</v>
      </c>
      <c r="I641" s="8" t="s">
        <v>247</v>
      </c>
      <c r="J641" s="26">
        <v>1986</v>
      </c>
      <c r="K641" s="26" t="s">
        <v>30</v>
      </c>
      <c r="L641" s="26" t="s">
        <v>11</v>
      </c>
      <c r="M641" s="26" t="s">
        <v>11</v>
      </c>
      <c r="N641" s="26" t="s">
        <v>247</v>
      </c>
      <c r="O641" s="27">
        <f>IF(A641="?","",DATE(J641,MATCH(K641,{"Jan","Feb","Mar","Apr","May","Jun","Jul","Aug","Sep","Oct","Nov","Dec"},0),D641))</f>
        <v>31771</v>
      </c>
      <c r="P641" s="26">
        <f t="shared" si="9"/>
        <v>36</v>
      </c>
    </row>
    <row r="642" spans="1:16" x14ac:dyDescent="0.3">
      <c r="A642" s="8" t="s">
        <v>674</v>
      </c>
      <c r="B642" s="8">
        <v>1973</v>
      </c>
      <c r="C642" s="8" t="s">
        <v>37</v>
      </c>
      <c r="D642" s="8">
        <v>24</v>
      </c>
      <c r="E642" s="8">
        <v>0</v>
      </c>
      <c r="F642" s="25">
        <v>5466.88</v>
      </c>
      <c r="G642" s="8" t="s">
        <v>11</v>
      </c>
      <c r="H642" s="8" t="s">
        <v>11</v>
      </c>
      <c r="I642" s="8" t="s">
        <v>13</v>
      </c>
      <c r="J642" s="26">
        <v>1973</v>
      </c>
      <c r="K642" s="26" t="s">
        <v>37</v>
      </c>
      <c r="L642" s="26" t="s">
        <v>11</v>
      </c>
      <c r="M642" s="26" t="s">
        <v>11</v>
      </c>
      <c r="N642" s="26" t="s">
        <v>13</v>
      </c>
      <c r="O642" s="27">
        <f>IF(A642="?","",DATE(J642,MATCH(K642,{"Jan","Feb","Mar","Apr","May","Jun","Jul","Aug","Sep","Oct","Nov","Dec"},0),D642))</f>
        <v>26961</v>
      </c>
      <c r="P642" s="26">
        <f t="shared" si="9"/>
        <v>49</v>
      </c>
    </row>
    <row r="643" spans="1:16" x14ac:dyDescent="0.3">
      <c r="A643" s="8" t="s">
        <v>675</v>
      </c>
      <c r="B643" s="8">
        <v>1986</v>
      </c>
      <c r="C643" s="8" t="s">
        <v>30</v>
      </c>
      <c r="D643" s="8">
        <v>2</v>
      </c>
      <c r="E643" s="8">
        <v>0</v>
      </c>
      <c r="F643" s="25">
        <v>5469.01</v>
      </c>
      <c r="G643" s="8" t="s">
        <v>11</v>
      </c>
      <c r="H643" s="8" t="s">
        <v>11</v>
      </c>
      <c r="I643" s="8" t="s">
        <v>247</v>
      </c>
      <c r="J643" s="26">
        <v>1986</v>
      </c>
      <c r="K643" s="26" t="s">
        <v>30</v>
      </c>
      <c r="L643" s="26" t="s">
        <v>11</v>
      </c>
      <c r="M643" s="26" t="s">
        <v>11</v>
      </c>
      <c r="N643" s="26" t="s">
        <v>247</v>
      </c>
      <c r="O643" s="27">
        <f>IF(A643="?","",DATE(J643,MATCH(K643,{"Jan","Feb","Mar","Apr","May","Jun","Jul","Aug","Sep","Oct","Nov","Dec"},0),D643))</f>
        <v>31748</v>
      </c>
      <c r="P643" s="26">
        <f t="shared" ref="P643:P706" si="10">IF(O643="","",DATEDIF(O643,DATE(2023,6,8),"Y"))</f>
        <v>36</v>
      </c>
    </row>
    <row r="644" spans="1:16" x14ac:dyDescent="0.3">
      <c r="A644" s="8" t="s">
        <v>676</v>
      </c>
      <c r="B644" s="8">
        <v>1986</v>
      </c>
      <c r="C644" s="8" t="s">
        <v>10</v>
      </c>
      <c r="D644" s="8">
        <v>12</v>
      </c>
      <c r="E644" s="8">
        <v>1</v>
      </c>
      <c r="F644" s="25">
        <v>5472.45</v>
      </c>
      <c r="G644" s="8" t="s">
        <v>11</v>
      </c>
      <c r="H644" s="8" t="s">
        <v>12</v>
      </c>
      <c r="I644" s="8" t="s">
        <v>42</v>
      </c>
      <c r="J644" s="26">
        <v>1986</v>
      </c>
      <c r="K644" s="26" t="s">
        <v>10</v>
      </c>
      <c r="L644" s="26" t="s">
        <v>11</v>
      </c>
      <c r="M644" s="26" t="s">
        <v>12</v>
      </c>
      <c r="N644" s="26" t="s">
        <v>42</v>
      </c>
      <c r="O644" s="27">
        <f>IF(A644="?","",DATE(J644,MATCH(K644,{"Jan","Feb","Mar","Apr","May","Jun","Jul","Aug","Sep","Oct","Nov","Dec"},0),D644))</f>
        <v>31605</v>
      </c>
      <c r="P644" s="26">
        <f t="shared" si="10"/>
        <v>36</v>
      </c>
    </row>
    <row r="645" spans="1:16" x14ac:dyDescent="0.3">
      <c r="A645" s="8" t="s">
        <v>677</v>
      </c>
      <c r="B645" s="8">
        <v>1986</v>
      </c>
      <c r="C645" s="8" t="s">
        <v>20</v>
      </c>
      <c r="D645" s="8">
        <v>30</v>
      </c>
      <c r="E645" s="8">
        <v>1</v>
      </c>
      <c r="F645" s="25">
        <v>5478.04</v>
      </c>
      <c r="G645" s="8" t="s">
        <v>11</v>
      </c>
      <c r="H645" s="8" t="s">
        <v>12</v>
      </c>
      <c r="I645" s="8" t="s">
        <v>13</v>
      </c>
      <c r="J645" s="26">
        <v>1986</v>
      </c>
      <c r="K645" s="26" t="s">
        <v>20</v>
      </c>
      <c r="L645" s="26" t="s">
        <v>11</v>
      </c>
      <c r="M645" s="26" t="s">
        <v>12</v>
      </c>
      <c r="N645" s="26" t="s">
        <v>13</v>
      </c>
      <c r="O645" s="27">
        <f>IF(A645="?","",DATE(J645,MATCH(K645,{"Jan","Feb","Mar","Apr","May","Jun","Jul","Aug","Sep","Oct","Nov","Dec"},0),D645))</f>
        <v>31685</v>
      </c>
      <c r="P645" s="26">
        <f t="shared" si="10"/>
        <v>36</v>
      </c>
    </row>
    <row r="646" spans="1:16" x14ac:dyDescent="0.3">
      <c r="A646" s="8" t="s">
        <v>678</v>
      </c>
      <c r="B646" s="8">
        <v>1984</v>
      </c>
      <c r="C646" s="8" t="s">
        <v>35</v>
      </c>
      <c r="D646" s="8">
        <v>26</v>
      </c>
      <c r="E646" s="8">
        <v>1</v>
      </c>
      <c r="F646" s="25">
        <v>5484.47</v>
      </c>
      <c r="G646" s="8" t="s">
        <v>11</v>
      </c>
      <c r="H646" s="8" t="s">
        <v>11</v>
      </c>
      <c r="I646" s="8" t="s">
        <v>13</v>
      </c>
      <c r="J646" s="26">
        <v>1984</v>
      </c>
      <c r="K646" s="26" t="s">
        <v>35</v>
      </c>
      <c r="L646" s="26" t="s">
        <v>11</v>
      </c>
      <c r="M646" s="26" t="s">
        <v>11</v>
      </c>
      <c r="N646" s="26" t="s">
        <v>13</v>
      </c>
      <c r="O646" s="27">
        <f>IF(A646="?","",DATE(J646,MATCH(K646,{"Jan","Feb","Mar","Apr","May","Jun","Jul","Aug","Sep","Oct","Nov","Dec"},0),D646))</f>
        <v>30920</v>
      </c>
      <c r="P646" s="26">
        <f t="shared" si="10"/>
        <v>38</v>
      </c>
    </row>
    <row r="647" spans="1:16" x14ac:dyDescent="0.3">
      <c r="A647" s="8" t="s">
        <v>679</v>
      </c>
      <c r="B647" s="8">
        <v>1984</v>
      </c>
      <c r="C647" s="8" t="s">
        <v>35</v>
      </c>
      <c r="D647" s="8">
        <v>17</v>
      </c>
      <c r="E647" s="8">
        <v>1</v>
      </c>
      <c r="F647" s="25">
        <v>5488.26</v>
      </c>
      <c r="G647" s="8" t="s">
        <v>11</v>
      </c>
      <c r="H647" s="8" t="s">
        <v>12</v>
      </c>
      <c r="I647" s="8" t="s">
        <v>42</v>
      </c>
      <c r="J647" s="26">
        <v>1984</v>
      </c>
      <c r="K647" s="26" t="s">
        <v>35</v>
      </c>
      <c r="L647" s="26" t="s">
        <v>11</v>
      </c>
      <c r="M647" s="26" t="s">
        <v>12</v>
      </c>
      <c r="N647" s="26" t="s">
        <v>42</v>
      </c>
      <c r="O647" s="27">
        <f>IF(A647="?","",DATE(J647,MATCH(K647,{"Jan","Feb","Mar","Apr","May","Jun","Jul","Aug","Sep","Oct","Nov","Dec"},0),D647))</f>
        <v>30911</v>
      </c>
      <c r="P647" s="26">
        <f t="shared" si="10"/>
        <v>38</v>
      </c>
    </row>
    <row r="648" spans="1:16" x14ac:dyDescent="0.3">
      <c r="A648" s="8" t="s">
        <v>680</v>
      </c>
      <c r="B648" s="8">
        <v>1988</v>
      </c>
      <c r="C648" s="8" t="s">
        <v>10</v>
      </c>
      <c r="D648" s="8">
        <v>29</v>
      </c>
      <c r="E648" s="8">
        <v>3</v>
      </c>
      <c r="F648" s="25">
        <v>5503.36</v>
      </c>
      <c r="G648" s="8" t="s">
        <v>11</v>
      </c>
      <c r="H648" s="8" t="s">
        <v>11</v>
      </c>
      <c r="I648" s="8" t="s">
        <v>23</v>
      </c>
      <c r="J648" s="26">
        <v>1988</v>
      </c>
      <c r="K648" s="26" t="s">
        <v>10</v>
      </c>
      <c r="L648" s="26" t="s">
        <v>11</v>
      </c>
      <c r="M648" s="26" t="s">
        <v>11</v>
      </c>
      <c r="N648" s="26" t="s">
        <v>23</v>
      </c>
      <c r="O648" s="27">
        <f>IF(A648="?","",DATE(J648,MATCH(K648,{"Jan","Feb","Mar","Apr","May","Jun","Jul","Aug","Sep","Oct","Nov","Dec"},0),D648))</f>
        <v>32353</v>
      </c>
      <c r="P648" s="26">
        <f t="shared" si="10"/>
        <v>34</v>
      </c>
    </row>
    <row r="649" spans="1:16" x14ac:dyDescent="0.3">
      <c r="A649" s="8" t="s">
        <v>681</v>
      </c>
      <c r="B649" s="8">
        <v>1981</v>
      </c>
      <c r="C649" s="8" t="s">
        <v>15</v>
      </c>
      <c r="D649" s="8">
        <v>7</v>
      </c>
      <c r="E649" s="8">
        <v>1</v>
      </c>
      <c r="F649" s="25">
        <v>5539.4</v>
      </c>
      <c r="G649" s="8" t="s">
        <v>11</v>
      </c>
      <c r="H649" s="8" t="s">
        <v>11</v>
      </c>
      <c r="I649" s="8" t="s">
        <v>13</v>
      </c>
      <c r="J649" s="26">
        <v>1981</v>
      </c>
      <c r="K649" s="26" t="s">
        <v>15</v>
      </c>
      <c r="L649" s="26" t="s">
        <v>11</v>
      </c>
      <c r="M649" s="26" t="s">
        <v>11</v>
      </c>
      <c r="N649" s="26" t="s">
        <v>13</v>
      </c>
      <c r="O649" s="27">
        <f>IF(A649="?","",DATE(J649,MATCH(K649,{"Jan","Feb","Mar","Apr","May","Jun","Jul","Aug","Sep","Oct","Nov","Dec"},0),D649))</f>
        <v>29897</v>
      </c>
      <c r="P649" s="26">
        <f t="shared" si="10"/>
        <v>41</v>
      </c>
    </row>
    <row r="650" spans="1:16" x14ac:dyDescent="0.3">
      <c r="A650" s="8" t="s">
        <v>682</v>
      </c>
      <c r="B650" s="8">
        <v>1980</v>
      </c>
      <c r="C650" s="8" t="s">
        <v>30</v>
      </c>
      <c r="D650" s="8">
        <v>7</v>
      </c>
      <c r="E650" s="8">
        <v>2</v>
      </c>
      <c r="F650" s="25">
        <v>5540.35</v>
      </c>
      <c r="G650" s="8" t="s">
        <v>11</v>
      </c>
      <c r="H650" s="8" t="s">
        <v>11</v>
      </c>
      <c r="I650" s="8" t="s">
        <v>23</v>
      </c>
      <c r="J650" s="26">
        <v>1980</v>
      </c>
      <c r="K650" s="26" t="s">
        <v>30</v>
      </c>
      <c r="L650" s="26" t="s">
        <v>11</v>
      </c>
      <c r="M650" s="26" t="s">
        <v>11</v>
      </c>
      <c r="N650" s="26" t="s">
        <v>23</v>
      </c>
      <c r="O650" s="27">
        <f>IF(A650="?","",DATE(J650,MATCH(K650,{"Jan","Feb","Mar","Apr","May","Jun","Jul","Aug","Sep","Oct","Nov","Dec"},0),D650))</f>
        <v>29562</v>
      </c>
      <c r="P650" s="26">
        <f t="shared" si="10"/>
        <v>42</v>
      </c>
    </row>
    <row r="651" spans="1:16" x14ac:dyDescent="0.3">
      <c r="A651" s="8" t="s">
        <v>683</v>
      </c>
      <c r="B651" s="8">
        <v>1999</v>
      </c>
      <c r="C651" s="8" t="s">
        <v>20</v>
      </c>
      <c r="D651" s="8">
        <v>22</v>
      </c>
      <c r="E651" s="8">
        <v>0</v>
      </c>
      <c r="F651" s="25">
        <v>5552.61</v>
      </c>
      <c r="G651" s="8" t="s">
        <v>11</v>
      </c>
      <c r="H651" s="8" t="s">
        <v>12</v>
      </c>
      <c r="I651" s="8" t="s">
        <v>535</v>
      </c>
      <c r="J651" s="26">
        <v>1999</v>
      </c>
      <c r="K651" s="26" t="s">
        <v>20</v>
      </c>
      <c r="L651" s="26" t="s">
        <v>11</v>
      </c>
      <c r="M651" s="26" t="s">
        <v>12</v>
      </c>
      <c r="N651" s="26" t="s">
        <v>535</v>
      </c>
      <c r="O651" s="27">
        <f>IF(A651="?","",DATE(J651,MATCH(K651,{"Jan","Feb","Mar","Apr","May","Jun","Jul","Aug","Sep","Oct","Nov","Dec"},0),D651))</f>
        <v>36425</v>
      </c>
      <c r="P651" s="26">
        <f t="shared" si="10"/>
        <v>23</v>
      </c>
    </row>
    <row r="652" spans="1:16" x14ac:dyDescent="0.3">
      <c r="A652" s="8" t="s">
        <v>684</v>
      </c>
      <c r="B652" s="8">
        <v>1974</v>
      </c>
      <c r="C652" s="8" t="s">
        <v>20</v>
      </c>
      <c r="D652" s="8">
        <v>18</v>
      </c>
      <c r="E652" s="8">
        <v>0</v>
      </c>
      <c r="F652" s="25">
        <v>5576.35</v>
      </c>
      <c r="G652" s="8" t="s">
        <v>11</v>
      </c>
      <c r="H652" s="8" t="s">
        <v>12</v>
      </c>
      <c r="I652" s="8" t="s">
        <v>13</v>
      </c>
      <c r="J652" s="26">
        <v>1974</v>
      </c>
      <c r="K652" s="26" t="s">
        <v>20</v>
      </c>
      <c r="L652" s="26" t="s">
        <v>11</v>
      </c>
      <c r="M652" s="26" t="s">
        <v>12</v>
      </c>
      <c r="N652" s="26" t="s">
        <v>13</v>
      </c>
      <c r="O652" s="27">
        <f>IF(A652="?","",DATE(J652,MATCH(K652,{"Jan","Feb","Mar","Apr","May","Jun","Jul","Aug","Sep","Oct","Nov","Dec"},0),D652))</f>
        <v>27290</v>
      </c>
      <c r="P652" s="26">
        <f t="shared" si="10"/>
        <v>48</v>
      </c>
    </row>
    <row r="653" spans="1:16" x14ac:dyDescent="0.3">
      <c r="A653" s="8" t="s">
        <v>685</v>
      </c>
      <c r="B653" s="8">
        <v>1985</v>
      </c>
      <c r="C653" s="8" t="s">
        <v>20</v>
      </c>
      <c r="D653" s="8">
        <v>5</v>
      </c>
      <c r="E653" s="8">
        <v>3</v>
      </c>
      <c r="F653" s="25">
        <v>5582.95</v>
      </c>
      <c r="G653" s="8" t="s">
        <v>11</v>
      </c>
      <c r="H653" s="8" t="s">
        <v>16</v>
      </c>
      <c r="I653" s="8" t="s">
        <v>23</v>
      </c>
      <c r="J653" s="26">
        <v>1985</v>
      </c>
      <c r="K653" s="26" t="s">
        <v>20</v>
      </c>
      <c r="L653" s="26" t="s">
        <v>11</v>
      </c>
      <c r="M653" s="26" t="s">
        <v>16</v>
      </c>
      <c r="N653" s="26" t="s">
        <v>23</v>
      </c>
      <c r="O653" s="27">
        <f>IF(A653="?","",DATE(J653,MATCH(K653,{"Jan","Feb","Mar","Apr","May","Jun","Jul","Aug","Sep","Oct","Nov","Dec"},0),D653))</f>
        <v>31295</v>
      </c>
      <c r="P653" s="26">
        <f t="shared" si="10"/>
        <v>37</v>
      </c>
    </row>
    <row r="654" spans="1:16" x14ac:dyDescent="0.3">
      <c r="A654" s="8" t="s">
        <v>686</v>
      </c>
      <c r="B654" s="8">
        <v>1986</v>
      </c>
      <c r="C654" s="8" t="s">
        <v>15</v>
      </c>
      <c r="D654" s="8">
        <v>21</v>
      </c>
      <c r="E654" s="8">
        <v>2</v>
      </c>
      <c r="F654" s="25">
        <v>5584.31</v>
      </c>
      <c r="G654" s="8" t="s">
        <v>12</v>
      </c>
      <c r="H654" s="8" t="s">
        <v>16</v>
      </c>
      <c r="I654" s="8" t="s">
        <v>13</v>
      </c>
      <c r="J654" s="26">
        <v>1986</v>
      </c>
      <c r="K654" s="26" t="s">
        <v>15</v>
      </c>
      <c r="L654" s="26" t="s">
        <v>12</v>
      </c>
      <c r="M654" s="26" t="s">
        <v>16</v>
      </c>
      <c r="N654" s="26" t="s">
        <v>13</v>
      </c>
      <c r="O654" s="27">
        <f>IF(A654="?","",DATE(J654,MATCH(K654,{"Jan","Feb","Mar","Apr","May","Jun","Jul","Aug","Sep","Oct","Nov","Dec"},0),D654))</f>
        <v>31737</v>
      </c>
      <c r="P654" s="26">
        <f t="shared" si="10"/>
        <v>36</v>
      </c>
    </row>
    <row r="655" spans="1:16" x14ac:dyDescent="0.3">
      <c r="A655" s="8" t="s">
        <v>687</v>
      </c>
      <c r="B655" s="8">
        <v>1983</v>
      </c>
      <c r="C655" s="8" t="s">
        <v>37</v>
      </c>
      <c r="D655" s="8">
        <v>3</v>
      </c>
      <c r="E655" s="8">
        <v>3</v>
      </c>
      <c r="F655" s="25">
        <v>5587.59</v>
      </c>
      <c r="G655" s="8" t="s">
        <v>11</v>
      </c>
      <c r="H655" s="8" t="s">
        <v>16</v>
      </c>
      <c r="I655" s="8" t="s">
        <v>13</v>
      </c>
      <c r="J655" s="26">
        <v>1983</v>
      </c>
      <c r="K655" s="26" t="s">
        <v>37</v>
      </c>
      <c r="L655" s="26" t="s">
        <v>11</v>
      </c>
      <c r="M655" s="26" t="s">
        <v>16</v>
      </c>
      <c r="N655" s="26" t="s">
        <v>13</v>
      </c>
      <c r="O655" s="27">
        <f>IF(A655="?","",DATE(J655,MATCH(K655,{"Jan","Feb","Mar","Apr","May","Jun","Jul","Aug","Sep","Oct","Nov","Dec"},0),D655))</f>
        <v>30592</v>
      </c>
      <c r="P655" s="26">
        <f t="shared" si="10"/>
        <v>39</v>
      </c>
    </row>
    <row r="656" spans="1:16" x14ac:dyDescent="0.3">
      <c r="A656" s="8" t="s">
        <v>688</v>
      </c>
      <c r="B656" s="8">
        <v>1988</v>
      </c>
      <c r="C656" s="8" t="s">
        <v>15</v>
      </c>
      <c r="D656" s="8">
        <v>18</v>
      </c>
      <c r="E656" s="8">
        <v>1</v>
      </c>
      <c r="F656" s="25">
        <v>5594.85</v>
      </c>
      <c r="G656" s="8" t="s">
        <v>11</v>
      </c>
      <c r="H656" s="8" t="s">
        <v>12</v>
      </c>
      <c r="I656" s="8" t="s">
        <v>247</v>
      </c>
      <c r="J656" s="26">
        <v>1988</v>
      </c>
      <c r="K656" s="26" t="s">
        <v>15</v>
      </c>
      <c r="L656" s="26" t="s">
        <v>11</v>
      </c>
      <c r="M656" s="26" t="s">
        <v>12</v>
      </c>
      <c r="N656" s="26" t="s">
        <v>247</v>
      </c>
      <c r="O656" s="27">
        <f>IF(A656="?","",DATE(J656,MATCH(K656,{"Jan","Feb","Mar","Apr","May","Jun","Jul","Aug","Sep","Oct","Nov","Dec"},0),D656))</f>
        <v>32465</v>
      </c>
      <c r="P656" s="26">
        <f t="shared" si="10"/>
        <v>34</v>
      </c>
    </row>
    <row r="657" spans="1:16" x14ac:dyDescent="0.3">
      <c r="A657" s="8" t="s">
        <v>689</v>
      </c>
      <c r="B657" s="8">
        <v>1978</v>
      </c>
      <c r="C657" s="8" t="s">
        <v>20</v>
      </c>
      <c r="D657" s="8">
        <v>11</v>
      </c>
      <c r="E657" s="8">
        <v>2</v>
      </c>
      <c r="F657" s="25">
        <v>5612.83</v>
      </c>
      <c r="G657" s="8" t="s">
        <v>11</v>
      </c>
      <c r="H657" s="8" t="s">
        <v>12</v>
      </c>
      <c r="I657" s="8" t="s">
        <v>13</v>
      </c>
      <c r="J657" s="26">
        <v>1978</v>
      </c>
      <c r="K657" s="26" t="s">
        <v>20</v>
      </c>
      <c r="L657" s="26" t="s">
        <v>11</v>
      </c>
      <c r="M657" s="26" t="s">
        <v>12</v>
      </c>
      <c r="N657" s="26" t="s">
        <v>13</v>
      </c>
      <c r="O657" s="27">
        <f>IF(A657="?","",DATE(J657,MATCH(K657,{"Jan","Feb","Mar","Apr","May","Jun","Jul","Aug","Sep","Oct","Nov","Dec"},0),D657))</f>
        <v>28744</v>
      </c>
      <c r="P657" s="26">
        <f t="shared" si="10"/>
        <v>44</v>
      </c>
    </row>
    <row r="658" spans="1:16" x14ac:dyDescent="0.3">
      <c r="A658" s="8" t="s">
        <v>690</v>
      </c>
      <c r="B658" s="8">
        <v>1994</v>
      </c>
      <c r="C658" s="8" t="s">
        <v>15</v>
      </c>
      <c r="D658" s="8">
        <v>15</v>
      </c>
      <c r="E658" s="8">
        <v>5</v>
      </c>
      <c r="F658" s="25">
        <v>5615.37</v>
      </c>
      <c r="G658" s="8" t="s">
        <v>11</v>
      </c>
      <c r="H658" s="8" t="s">
        <v>12</v>
      </c>
      <c r="I658" s="8" t="s">
        <v>42</v>
      </c>
      <c r="J658" s="26">
        <v>1994</v>
      </c>
      <c r="K658" s="26" t="s">
        <v>15</v>
      </c>
      <c r="L658" s="26" t="s">
        <v>11</v>
      </c>
      <c r="M658" s="26" t="s">
        <v>12</v>
      </c>
      <c r="N658" s="26" t="s">
        <v>42</v>
      </c>
      <c r="O658" s="27">
        <f>IF(A658="?","",DATE(J658,MATCH(K658,{"Jan","Feb","Mar","Apr","May","Jun","Jul","Aug","Sep","Oct","Nov","Dec"},0),D658))</f>
        <v>34653</v>
      </c>
      <c r="P658" s="26">
        <f t="shared" si="10"/>
        <v>28</v>
      </c>
    </row>
    <row r="659" spans="1:16" x14ac:dyDescent="0.3">
      <c r="A659" s="8" t="s">
        <v>691</v>
      </c>
      <c r="B659" s="8">
        <v>1987</v>
      </c>
      <c r="C659" s="8" t="s">
        <v>30</v>
      </c>
      <c r="D659" s="8">
        <v>9</v>
      </c>
      <c r="E659" s="8">
        <v>1</v>
      </c>
      <c r="F659" s="25">
        <v>5630.46</v>
      </c>
      <c r="G659" s="8" t="s">
        <v>11</v>
      </c>
      <c r="H659" s="8" t="s">
        <v>12</v>
      </c>
      <c r="I659" s="8" t="s">
        <v>23</v>
      </c>
      <c r="J659" s="26">
        <v>1987</v>
      </c>
      <c r="K659" s="26" t="s">
        <v>30</v>
      </c>
      <c r="L659" s="26" t="s">
        <v>11</v>
      </c>
      <c r="M659" s="26" t="s">
        <v>12</v>
      </c>
      <c r="N659" s="26" t="s">
        <v>23</v>
      </c>
      <c r="O659" s="27">
        <f>IF(A659="?","",DATE(J659,MATCH(K659,{"Jan","Feb","Mar","Apr","May","Jun","Jul","Aug","Sep","Oct","Nov","Dec"},0),D659))</f>
        <v>32120</v>
      </c>
      <c r="P659" s="26">
        <f t="shared" si="10"/>
        <v>35</v>
      </c>
    </row>
    <row r="660" spans="1:16" x14ac:dyDescent="0.3">
      <c r="A660" s="8" t="s">
        <v>692</v>
      </c>
      <c r="B660" s="8">
        <v>1983</v>
      </c>
      <c r="C660" s="8" t="s">
        <v>18</v>
      </c>
      <c r="D660" s="8">
        <v>8</v>
      </c>
      <c r="E660" s="8">
        <v>0</v>
      </c>
      <c r="F660" s="25">
        <v>5649.72</v>
      </c>
      <c r="G660" s="8" t="s">
        <v>11</v>
      </c>
      <c r="H660" s="8" t="s">
        <v>12</v>
      </c>
      <c r="I660" s="8" t="s">
        <v>42</v>
      </c>
      <c r="J660" s="26">
        <v>1983</v>
      </c>
      <c r="K660" s="26" t="s">
        <v>18</v>
      </c>
      <c r="L660" s="26" t="s">
        <v>11</v>
      </c>
      <c r="M660" s="26" t="s">
        <v>12</v>
      </c>
      <c r="N660" s="26" t="s">
        <v>42</v>
      </c>
      <c r="O660" s="27">
        <f>IF(A660="?","",DATE(J660,MATCH(K660,{"Jan","Feb","Mar","Apr","May","Jun","Jul","Aug","Sep","Oct","Nov","Dec"},0),D660))</f>
        <v>30475</v>
      </c>
      <c r="P660" s="26">
        <f t="shared" si="10"/>
        <v>40</v>
      </c>
    </row>
    <row r="661" spans="1:16" x14ac:dyDescent="0.3">
      <c r="A661" s="8" t="s">
        <v>693</v>
      </c>
      <c r="B661" s="8">
        <v>1978</v>
      </c>
      <c r="C661" s="8" t="s">
        <v>20</v>
      </c>
      <c r="D661" s="8">
        <v>27</v>
      </c>
      <c r="E661" s="8">
        <v>2</v>
      </c>
      <c r="F661" s="25">
        <v>5650.14</v>
      </c>
      <c r="G661" s="8" t="s">
        <v>11</v>
      </c>
      <c r="H661" s="8" t="s">
        <v>16</v>
      </c>
      <c r="I661" s="8" t="s">
        <v>13</v>
      </c>
      <c r="J661" s="26">
        <v>1978</v>
      </c>
      <c r="K661" s="26" t="s">
        <v>20</v>
      </c>
      <c r="L661" s="26" t="s">
        <v>11</v>
      </c>
      <c r="M661" s="26" t="s">
        <v>16</v>
      </c>
      <c r="N661" s="26" t="s">
        <v>13</v>
      </c>
      <c r="O661" s="27">
        <f>IF(A661="?","",DATE(J661,MATCH(K661,{"Jan","Feb","Mar","Apr","May","Jun","Jul","Aug","Sep","Oct","Nov","Dec"},0),D661))</f>
        <v>28760</v>
      </c>
      <c r="P661" s="26">
        <f t="shared" si="10"/>
        <v>44</v>
      </c>
    </row>
    <row r="662" spans="1:16" x14ac:dyDescent="0.3">
      <c r="A662" s="8" t="s">
        <v>694</v>
      </c>
      <c r="B662" s="8">
        <v>1983</v>
      </c>
      <c r="C662" s="8" t="s">
        <v>20</v>
      </c>
      <c r="D662" s="8">
        <v>3</v>
      </c>
      <c r="E662" s="8">
        <v>0</v>
      </c>
      <c r="F662" s="25">
        <v>5662.23</v>
      </c>
      <c r="G662" s="8" t="s">
        <v>11</v>
      </c>
      <c r="H662" s="8" t="s">
        <v>16</v>
      </c>
      <c r="I662" s="8" t="s">
        <v>13</v>
      </c>
      <c r="J662" s="26">
        <v>1983</v>
      </c>
      <c r="K662" s="26" t="s">
        <v>20</v>
      </c>
      <c r="L662" s="26" t="s">
        <v>11</v>
      </c>
      <c r="M662" s="26" t="s">
        <v>16</v>
      </c>
      <c r="N662" s="26" t="s">
        <v>13</v>
      </c>
      <c r="O662" s="27">
        <f>IF(A662="?","",DATE(J662,MATCH(K662,{"Jan","Feb","Mar","Apr","May","Jun","Jul","Aug","Sep","Oct","Nov","Dec"},0),D662))</f>
        <v>30562</v>
      </c>
      <c r="P662" s="26">
        <f t="shared" si="10"/>
        <v>39</v>
      </c>
    </row>
    <row r="663" spans="1:16" x14ac:dyDescent="0.3">
      <c r="A663" s="8" t="s">
        <v>695</v>
      </c>
      <c r="B663" s="8">
        <v>1984</v>
      </c>
      <c r="C663" s="8" t="s">
        <v>35</v>
      </c>
      <c r="D663" s="8">
        <v>12</v>
      </c>
      <c r="E663" s="8">
        <v>3</v>
      </c>
      <c r="F663" s="25">
        <v>5679.13</v>
      </c>
      <c r="G663" s="8" t="s">
        <v>11</v>
      </c>
      <c r="H663" s="8" t="s">
        <v>11</v>
      </c>
      <c r="I663" s="8" t="s">
        <v>13</v>
      </c>
      <c r="J663" s="26">
        <v>1984</v>
      </c>
      <c r="K663" s="26" t="s">
        <v>35</v>
      </c>
      <c r="L663" s="26" t="s">
        <v>11</v>
      </c>
      <c r="M663" s="26" t="s">
        <v>11</v>
      </c>
      <c r="N663" s="26" t="s">
        <v>13</v>
      </c>
      <c r="O663" s="27">
        <f>IF(A663="?","",DATE(J663,MATCH(K663,{"Jan","Feb","Mar","Apr","May","Jun","Jul","Aug","Sep","Oct","Nov","Dec"},0),D663))</f>
        <v>30906</v>
      </c>
      <c r="P663" s="26">
        <f t="shared" si="10"/>
        <v>38</v>
      </c>
    </row>
    <row r="664" spans="1:16" x14ac:dyDescent="0.3">
      <c r="A664" s="8" t="s">
        <v>696</v>
      </c>
      <c r="B664" s="8">
        <v>1972</v>
      </c>
      <c r="C664" s="8" t="s">
        <v>37</v>
      </c>
      <c r="D664" s="8">
        <v>28</v>
      </c>
      <c r="E664" s="8">
        <v>0</v>
      </c>
      <c r="F664" s="25">
        <v>5690.79</v>
      </c>
      <c r="G664" s="8" t="s">
        <v>11</v>
      </c>
      <c r="H664" s="8" t="s">
        <v>16</v>
      </c>
      <c r="I664" s="8" t="s">
        <v>13</v>
      </c>
      <c r="J664" s="26">
        <v>1972</v>
      </c>
      <c r="K664" s="26" t="s">
        <v>37</v>
      </c>
      <c r="L664" s="26" t="s">
        <v>11</v>
      </c>
      <c r="M664" s="26" t="s">
        <v>16</v>
      </c>
      <c r="N664" s="26" t="s">
        <v>13</v>
      </c>
      <c r="O664" s="27">
        <f>IF(A664="?","",DATE(J664,MATCH(K664,{"Jan","Feb","Mar","Apr","May","Jun","Jul","Aug","Sep","Oct","Nov","Dec"},0),D664))</f>
        <v>26600</v>
      </c>
      <c r="P664" s="26">
        <f t="shared" si="10"/>
        <v>50</v>
      </c>
    </row>
    <row r="665" spans="1:16" x14ac:dyDescent="0.3">
      <c r="A665" s="8" t="s">
        <v>697</v>
      </c>
      <c r="B665" s="8">
        <v>1992</v>
      </c>
      <c r="C665" s="8" t="s">
        <v>15</v>
      </c>
      <c r="D665" s="8">
        <v>3</v>
      </c>
      <c r="E665" s="8">
        <v>3</v>
      </c>
      <c r="F665" s="25">
        <v>5693.43</v>
      </c>
      <c r="G665" s="8" t="s">
        <v>11</v>
      </c>
      <c r="H665" s="8" t="s">
        <v>12</v>
      </c>
      <c r="I665" s="8" t="s">
        <v>23</v>
      </c>
      <c r="J665" s="26">
        <v>1992</v>
      </c>
      <c r="K665" s="26" t="s">
        <v>15</v>
      </c>
      <c r="L665" s="26" t="s">
        <v>11</v>
      </c>
      <c r="M665" s="26" t="s">
        <v>12</v>
      </c>
      <c r="N665" s="26" t="s">
        <v>23</v>
      </c>
      <c r="O665" s="27">
        <f>IF(A665="?","",DATE(J665,MATCH(K665,{"Jan","Feb","Mar","Apr","May","Jun","Jul","Aug","Sep","Oct","Nov","Dec"},0),D665))</f>
        <v>33911</v>
      </c>
      <c r="P665" s="26">
        <f t="shared" si="10"/>
        <v>30</v>
      </c>
    </row>
    <row r="666" spans="1:16" x14ac:dyDescent="0.3">
      <c r="A666" s="8" t="s">
        <v>698</v>
      </c>
      <c r="B666" s="8">
        <v>1974</v>
      </c>
      <c r="C666" s="8" t="s">
        <v>10</v>
      </c>
      <c r="D666" s="8">
        <v>6</v>
      </c>
      <c r="E666" s="8">
        <v>0</v>
      </c>
      <c r="F666" s="25">
        <v>5698.74</v>
      </c>
      <c r="G666" s="8" t="s">
        <v>11</v>
      </c>
      <c r="H666" s="8" t="s">
        <v>11</v>
      </c>
      <c r="I666" s="8" t="s">
        <v>23</v>
      </c>
      <c r="J666" s="26">
        <v>1974</v>
      </c>
      <c r="K666" s="26" t="s">
        <v>10</v>
      </c>
      <c r="L666" s="26" t="s">
        <v>11</v>
      </c>
      <c r="M666" s="26" t="s">
        <v>11</v>
      </c>
      <c r="N666" s="26" t="s">
        <v>23</v>
      </c>
      <c r="O666" s="27">
        <f>IF(A666="?","",DATE(J666,MATCH(K666,{"Jan","Feb","Mar","Apr","May","Jun","Jul","Aug","Sep","Oct","Nov","Dec"},0),D666))</f>
        <v>27216</v>
      </c>
      <c r="P666" s="26">
        <f t="shared" si="10"/>
        <v>48</v>
      </c>
    </row>
    <row r="667" spans="1:16" x14ac:dyDescent="0.3">
      <c r="A667" s="8" t="s">
        <v>699</v>
      </c>
      <c r="B667" s="8">
        <v>1981</v>
      </c>
      <c r="C667" s="8" t="s">
        <v>18</v>
      </c>
      <c r="D667" s="8">
        <v>15</v>
      </c>
      <c r="E667" s="8">
        <v>0</v>
      </c>
      <c r="F667" s="25">
        <v>5699.84</v>
      </c>
      <c r="G667" s="8" t="s">
        <v>11</v>
      </c>
      <c r="H667" s="8" t="s">
        <v>12</v>
      </c>
      <c r="I667" s="8" t="s">
        <v>13</v>
      </c>
      <c r="J667" s="26">
        <v>1981</v>
      </c>
      <c r="K667" s="26" t="s">
        <v>18</v>
      </c>
      <c r="L667" s="26" t="s">
        <v>11</v>
      </c>
      <c r="M667" s="26" t="s">
        <v>12</v>
      </c>
      <c r="N667" s="26" t="s">
        <v>13</v>
      </c>
      <c r="O667" s="27">
        <f>IF(A667="?","",DATE(J667,MATCH(K667,{"Jan","Feb","Mar","Apr","May","Jun","Jul","Aug","Sep","Oct","Nov","Dec"},0),D667))</f>
        <v>29752</v>
      </c>
      <c r="P667" s="26">
        <f t="shared" si="10"/>
        <v>41</v>
      </c>
    </row>
    <row r="668" spans="1:16" x14ac:dyDescent="0.3">
      <c r="A668" s="8" t="s">
        <v>700</v>
      </c>
      <c r="B668" s="8">
        <v>1993</v>
      </c>
      <c r="C668" s="8" t="s">
        <v>15</v>
      </c>
      <c r="D668" s="8">
        <v>3</v>
      </c>
      <c r="E668" s="8">
        <v>4</v>
      </c>
      <c r="F668" s="25">
        <v>5708.87</v>
      </c>
      <c r="G668" s="8" t="s">
        <v>11</v>
      </c>
      <c r="H668" s="8" t="s">
        <v>16</v>
      </c>
      <c r="I668" s="8" t="s">
        <v>42</v>
      </c>
      <c r="J668" s="26">
        <v>1993</v>
      </c>
      <c r="K668" s="26" t="s">
        <v>15</v>
      </c>
      <c r="L668" s="26" t="s">
        <v>11</v>
      </c>
      <c r="M668" s="26" t="s">
        <v>16</v>
      </c>
      <c r="N668" s="26" t="s">
        <v>42</v>
      </c>
      <c r="O668" s="27">
        <f>IF(A668="?","",DATE(J668,MATCH(K668,{"Jan","Feb","Mar","Apr","May","Jun","Jul","Aug","Sep","Oct","Nov","Dec"},0),D668))</f>
        <v>34276</v>
      </c>
      <c r="P668" s="26">
        <f t="shared" si="10"/>
        <v>29</v>
      </c>
    </row>
    <row r="669" spans="1:16" x14ac:dyDescent="0.3">
      <c r="A669" s="8" t="s">
        <v>701</v>
      </c>
      <c r="B669" s="8">
        <v>1981</v>
      </c>
      <c r="C669" s="8" t="s">
        <v>35</v>
      </c>
      <c r="D669" s="8">
        <v>30</v>
      </c>
      <c r="E669" s="8">
        <v>0</v>
      </c>
      <c r="F669" s="25">
        <v>5709.16</v>
      </c>
      <c r="G669" s="8" t="s">
        <v>12</v>
      </c>
      <c r="H669" s="8" t="s">
        <v>12</v>
      </c>
      <c r="I669" s="8" t="s">
        <v>13</v>
      </c>
      <c r="J669" s="26">
        <v>1981</v>
      </c>
      <c r="K669" s="26" t="s">
        <v>35</v>
      </c>
      <c r="L669" s="26" t="s">
        <v>12</v>
      </c>
      <c r="M669" s="26" t="s">
        <v>12</v>
      </c>
      <c r="N669" s="26" t="s">
        <v>13</v>
      </c>
      <c r="O669" s="27">
        <f>IF(A669="?","",DATE(J669,MATCH(K669,{"Jan","Feb","Mar","Apr","May","Jun","Jul","Aug","Sep","Oct","Nov","Dec"},0),D669))</f>
        <v>29828</v>
      </c>
      <c r="P669" s="26">
        <f t="shared" si="10"/>
        <v>41</v>
      </c>
    </row>
    <row r="670" spans="1:16" x14ac:dyDescent="0.3">
      <c r="A670" s="8" t="s">
        <v>702</v>
      </c>
      <c r="B670" s="8">
        <v>1971</v>
      </c>
      <c r="C670" s="8" t="s">
        <v>30</v>
      </c>
      <c r="D670" s="8">
        <v>18</v>
      </c>
      <c r="E670" s="8">
        <v>0</v>
      </c>
      <c r="F670" s="25">
        <v>5720.38</v>
      </c>
      <c r="G670" s="8" t="s">
        <v>11</v>
      </c>
      <c r="H670" s="8" t="s">
        <v>16</v>
      </c>
      <c r="I670" s="8" t="s">
        <v>13</v>
      </c>
      <c r="J670" s="26">
        <v>1971</v>
      </c>
      <c r="K670" s="26" t="s">
        <v>30</v>
      </c>
      <c r="L670" s="26" t="s">
        <v>11</v>
      </c>
      <c r="M670" s="26" t="s">
        <v>16</v>
      </c>
      <c r="N670" s="26" t="s">
        <v>13</v>
      </c>
      <c r="O670" s="27">
        <f>IF(A670="?","",DATE(J670,MATCH(K670,{"Jan","Feb","Mar","Apr","May","Jun","Jul","Aug","Sep","Oct","Nov","Dec"},0),D670))</f>
        <v>26285</v>
      </c>
      <c r="P670" s="26">
        <f t="shared" si="10"/>
        <v>51</v>
      </c>
    </row>
    <row r="671" spans="1:16" x14ac:dyDescent="0.3">
      <c r="A671" s="8" t="s">
        <v>703</v>
      </c>
      <c r="B671" s="8">
        <v>1987</v>
      </c>
      <c r="C671" s="8" t="s">
        <v>37</v>
      </c>
      <c r="D671" s="8">
        <v>19</v>
      </c>
      <c r="E671" s="8">
        <v>2</v>
      </c>
      <c r="F671" s="25">
        <v>5729.01</v>
      </c>
      <c r="G671" s="8" t="s">
        <v>16</v>
      </c>
      <c r="H671" s="8" t="s">
        <v>11</v>
      </c>
      <c r="I671" s="8" t="s">
        <v>23</v>
      </c>
      <c r="J671" s="26">
        <v>1987</v>
      </c>
      <c r="K671" s="26" t="s">
        <v>37</v>
      </c>
      <c r="L671" s="26" t="s">
        <v>16</v>
      </c>
      <c r="M671" s="26" t="s">
        <v>11</v>
      </c>
      <c r="N671" s="26" t="s">
        <v>23</v>
      </c>
      <c r="O671" s="27">
        <f>IF(A671="?","",DATE(J671,MATCH(K671,{"Jan","Feb","Mar","Apr","May","Jun","Jul","Aug","Sep","Oct","Nov","Dec"},0),D671))</f>
        <v>32069</v>
      </c>
      <c r="P671" s="26">
        <f t="shared" si="10"/>
        <v>35</v>
      </c>
    </row>
    <row r="672" spans="1:16" x14ac:dyDescent="0.3">
      <c r="A672" s="8" t="s">
        <v>704</v>
      </c>
      <c r="B672" s="8">
        <v>1972</v>
      </c>
      <c r="C672" s="8" t="s">
        <v>35</v>
      </c>
      <c r="D672" s="8">
        <v>21</v>
      </c>
      <c r="E672" s="8">
        <v>0</v>
      </c>
      <c r="F672" s="25">
        <v>5741.67</v>
      </c>
      <c r="G672" s="8" t="s">
        <v>11</v>
      </c>
      <c r="H672" s="8" t="s">
        <v>12</v>
      </c>
      <c r="I672" s="8" t="s">
        <v>13</v>
      </c>
      <c r="J672" s="26">
        <v>1972</v>
      </c>
      <c r="K672" s="26" t="s">
        <v>35</v>
      </c>
      <c r="L672" s="26" t="s">
        <v>11</v>
      </c>
      <c r="M672" s="26" t="s">
        <v>12</v>
      </c>
      <c r="N672" s="26" t="s">
        <v>13</v>
      </c>
      <c r="O672" s="27">
        <f>IF(A672="?","",DATE(J672,MATCH(K672,{"Jan","Feb","Mar","Apr","May","Jun","Jul","Aug","Sep","Oct","Nov","Dec"},0),D672))</f>
        <v>26532</v>
      </c>
      <c r="P672" s="26">
        <f t="shared" si="10"/>
        <v>50</v>
      </c>
    </row>
    <row r="673" spans="1:16" x14ac:dyDescent="0.3">
      <c r="A673" s="8" t="s">
        <v>705</v>
      </c>
      <c r="B673" s="8">
        <v>1993</v>
      </c>
      <c r="C673" s="8" t="s">
        <v>18</v>
      </c>
      <c r="D673" s="8">
        <v>10</v>
      </c>
      <c r="E673" s="8">
        <v>0</v>
      </c>
      <c r="F673" s="25">
        <v>5748.13</v>
      </c>
      <c r="G673" s="8" t="s">
        <v>11</v>
      </c>
      <c r="H673" s="8" t="s">
        <v>16</v>
      </c>
      <c r="I673" s="8" t="s">
        <v>300</v>
      </c>
      <c r="J673" s="26">
        <v>1993</v>
      </c>
      <c r="K673" s="26" t="s">
        <v>18</v>
      </c>
      <c r="L673" s="26" t="s">
        <v>11</v>
      </c>
      <c r="M673" s="26" t="s">
        <v>16</v>
      </c>
      <c r="N673" s="26" t="s">
        <v>300</v>
      </c>
      <c r="O673" s="27">
        <f>IF(A673="?","",DATE(J673,MATCH(K673,{"Jan","Feb","Mar","Apr","May","Jun","Jul","Aug","Sep","Oct","Nov","Dec"},0),D673))</f>
        <v>34130</v>
      </c>
      <c r="P673" s="26">
        <f t="shared" si="10"/>
        <v>29</v>
      </c>
    </row>
    <row r="674" spans="1:16" x14ac:dyDescent="0.3">
      <c r="A674" s="8" t="s">
        <v>706</v>
      </c>
      <c r="B674" s="8">
        <v>1983</v>
      </c>
      <c r="C674" s="8" t="s">
        <v>35</v>
      </c>
      <c r="D674" s="8">
        <v>30</v>
      </c>
      <c r="E674" s="8">
        <v>0</v>
      </c>
      <c r="F674" s="25">
        <v>5757.41</v>
      </c>
      <c r="G674" s="8" t="s">
        <v>11</v>
      </c>
      <c r="H674" s="8" t="s">
        <v>12</v>
      </c>
      <c r="I674" s="8" t="s">
        <v>166</v>
      </c>
      <c r="J674" s="26">
        <v>1983</v>
      </c>
      <c r="K674" s="26" t="s">
        <v>35</v>
      </c>
      <c r="L674" s="26" t="s">
        <v>11</v>
      </c>
      <c r="M674" s="26" t="s">
        <v>12</v>
      </c>
      <c r="N674" s="26" t="s">
        <v>166</v>
      </c>
      <c r="O674" s="27">
        <f>IF(A674="?","",DATE(J674,MATCH(K674,{"Jan","Feb","Mar","Apr","May","Jun","Jul","Aug","Sep","Oct","Nov","Dec"},0),D674))</f>
        <v>30558</v>
      </c>
      <c r="P674" s="26">
        <f t="shared" si="10"/>
        <v>39</v>
      </c>
    </row>
    <row r="675" spans="1:16" x14ac:dyDescent="0.3">
      <c r="A675" s="8" t="s">
        <v>707</v>
      </c>
      <c r="B675" s="8">
        <v>2004</v>
      </c>
      <c r="C675" s="8" t="s">
        <v>15</v>
      </c>
      <c r="D675" s="8">
        <v>1</v>
      </c>
      <c r="E675" s="8">
        <v>0</v>
      </c>
      <c r="F675" s="25">
        <v>5778.71</v>
      </c>
      <c r="G675" s="8" t="s">
        <v>11</v>
      </c>
      <c r="H675" s="8" t="s">
        <v>12</v>
      </c>
      <c r="I675" s="8" t="s">
        <v>632</v>
      </c>
      <c r="J675" s="26">
        <v>2004</v>
      </c>
      <c r="K675" s="26" t="s">
        <v>15</v>
      </c>
      <c r="L675" s="26" t="s">
        <v>11</v>
      </c>
      <c r="M675" s="26" t="s">
        <v>12</v>
      </c>
      <c r="N675" s="26" t="s">
        <v>632</v>
      </c>
      <c r="O675" s="27">
        <f>IF(A675="?","",DATE(J675,MATCH(K675,{"Jan","Feb","Mar","Apr","May","Jun","Jul","Aug","Sep","Oct","Nov","Dec"},0),D675))</f>
        <v>38292</v>
      </c>
      <c r="P675" s="26">
        <f t="shared" si="10"/>
        <v>18</v>
      </c>
    </row>
    <row r="676" spans="1:16" x14ac:dyDescent="0.3">
      <c r="A676" s="8" t="s">
        <v>708</v>
      </c>
      <c r="B676" s="8">
        <v>1980</v>
      </c>
      <c r="C676" s="8" t="s">
        <v>20</v>
      </c>
      <c r="D676" s="8">
        <v>18</v>
      </c>
      <c r="E676" s="8">
        <v>2</v>
      </c>
      <c r="F676" s="25">
        <v>5807.06</v>
      </c>
      <c r="G676" s="8" t="s">
        <v>11</v>
      </c>
      <c r="H676" s="8" t="s">
        <v>12</v>
      </c>
      <c r="I676" s="8" t="s">
        <v>13</v>
      </c>
      <c r="J676" s="26">
        <v>1980</v>
      </c>
      <c r="K676" s="26" t="s">
        <v>20</v>
      </c>
      <c r="L676" s="26" t="s">
        <v>11</v>
      </c>
      <c r="M676" s="26" t="s">
        <v>12</v>
      </c>
      <c r="N676" s="26" t="s">
        <v>13</v>
      </c>
      <c r="O676" s="27">
        <f>IF(A676="?","",DATE(J676,MATCH(K676,{"Jan","Feb","Mar","Apr","May","Jun","Jul","Aug","Sep","Oct","Nov","Dec"},0),D676))</f>
        <v>29482</v>
      </c>
      <c r="P676" s="26">
        <f t="shared" si="10"/>
        <v>42</v>
      </c>
    </row>
    <row r="677" spans="1:16" x14ac:dyDescent="0.3">
      <c r="A677" s="8" t="s">
        <v>709</v>
      </c>
      <c r="B677" s="8">
        <v>1972</v>
      </c>
      <c r="C677" s="8" t="s">
        <v>15</v>
      </c>
      <c r="D677" s="8">
        <v>2</v>
      </c>
      <c r="E677" s="8">
        <v>0</v>
      </c>
      <c r="F677" s="25">
        <v>5812.9</v>
      </c>
      <c r="G677" s="8" t="s">
        <v>11</v>
      </c>
      <c r="H677" s="8" t="s">
        <v>11</v>
      </c>
      <c r="I677" s="8" t="s">
        <v>13</v>
      </c>
      <c r="J677" s="26">
        <v>1972</v>
      </c>
      <c r="K677" s="26" t="s">
        <v>15</v>
      </c>
      <c r="L677" s="26" t="s">
        <v>11</v>
      </c>
      <c r="M677" s="26" t="s">
        <v>11</v>
      </c>
      <c r="N677" s="26" t="s">
        <v>13</v>
      </c>
      <c r="O677" s="27">
        <f>IF(A677="?","",DATE(J677,MATCH(K677,{"Jan","Feb","Mar","Apr","May","Jun","Jul","Aug","Sep","Oct","Nov","Dec"},0),D677))</f>
        <v>26605</v>
      </c>
      <c r="P677" s="26">
        <f t="shared" si="10"/>
        <v>50</v>
      </c>
    </row>
    <row r="678" spans="1:16" x14ac:dyDescent="0.3">
      <c r="A678" s="8" t="s">
        <v>710</v>
      </c>
      <c r="B678" s="8">
        <v>2002</v>
      </c>
      <c r="C678" s="8" t="s">
        <v>10</v>
      </c>
      <c r="D678" s="8">
        <v>22</v>
      </c>
      <c r="E678" s="8">
        <v>0</v>
      </c>
      <c r="F678" s="25">
        <v>5816.58</v>
      </c>
      <c r="G678" s="8" t="s">
        <v>11</v>
      </c>
      <c r="H678" s="8" t="s">
        <v>11</v>
      </c>
      <c r="I678" s="8" t="s">
        <v>535</v>
      </c>
      <c r="J678" s="26">
        <v>2002</v>
      </c>
      <c r="K678" s="26" t="s">
        <v>10</v>
      </c>
      <c r="L678" s="26" t="s">
        <v>11</v>
      </c>
      <c r="M678" s="26" t="s">
        <v>11</v>
      </c>
      <c r="N678" s="26" t="s">
        <v>535</v>
      </c>
      <c r="O678" s="27">
        <f>IF(A678="?","",DATE(J678,MATCH(K678,{"Jan","Feb","Mar","Apr","May","Jun","Jul","Aug","Sep","Oct","Nov","Dec"},0),D678))</f>
        <v>37459</v>
      </c>
      <c r="P678" s="26">
        <f t="shared" si="10"/>
        <v>20</v>
      </c>
    </row>
    <row r="679" spans="1:16" x14ac:dyDescent="0.3">
      <c r="A679" s="8" t="s">
        <v>711</v>
      </c>
      <c r="B679" s="8">
        <v>1971</v>
      </c>
      <c r="C679" s="8" t="s">
        <v>20</v>
      </c>
      <c r="D679" s="8">
        <v>27</v>
      </c>
      <c r="E679" s="8">
        <v>0</v>
      </c>
      <c r="F679" s="25">
        <v>5832.6</v>
      </c>
      <c r="G679" s="8" t="s">
        <v>11</v>
      </c>
      <c r="H679" s="8" t="s">
        <v>12</v>
      </c>
      <c r="I679" s="8" t="s">
        <v>23</v>
      </c>
      <c r="J679" s="26">
        <v>1971</v>
      </c>
      <c r="K679" s="26" t="s">
        <v>20</v>
      </c>
      <c r="L679" s="26" t="s">
        <v>11</v>
      </c>
      <c r="M679" s="26" t="s">
        <v>12</v>
      </c>
      <c r="N679" s="26" t="s">
        <v>23</v>
      </c>
      <c r="O679" s="27">
        <f>IF(A679="?","",DATE(J679,MATCH(K679,{"Jan","Feb","Mar","Apr","May","Jun","Jul","Aug","Sep","Oct","Nov","Dec"},0),D679))</f>
        <v>26203</v>
      </c>
      <c r="P679" s="26">
        <f t="shared" si="10"/>
        <v>51</v>
      </c>
    </row>
    <row r="680" spans="1:16" x14ac:dyDescent="0.3">
      <c r="A680" s="8" t="s">
        <v>712</v>
      </c>
      <c r="B680" s="8">
        <v>1987</v>
      </c>
      <c r="C680" s="8" t="s">
        <v>10</v>
      </c>
      <c r="D680" s="8">
        <v>27</v>
      </c>
      <c r="E680" s="8">
        <v>2</v>
      </c>
      <c r="F680" s="25">
        <v>5836.52</v>
      </c>
      <c r="G680" s="8" t="s">
        <v>11</v>
      </c>
      <c r="H680" s="8" t="s">
        <v>12</v>
      </c>
      <c r="I680" s="8" t="s">
        <v>13</v>
      </c>
      <c r="J680" s="26">
        <v>1987</v>
      </c>
      <c r="K680" s="26" t="s">
        <v>10</v>
      </c>
      <c r="L680" s="26" t="s">
        <v>11</v>
      </c>
      <c r="M680" s="26" t="s">
        <v>12</v>
      </c>
      <c r="N680" s="26" t="s">
        <v>13</v>
      </c>
      <c r="O680" s="27">
        <f>IF(A680="?","",DATE(J680,MATCH(K680,{"Jan","Feb","Mar","Apr","May","Jun","Jul","Aug","Sep","Oct","Nov","Dec"},0),D680))</f>
        <v>31985</v>
      </c>
      <c r="P680" s="26">
        <f t="shared" si="10"/>
        <v>35</v>
      </c>
    </row>
    <row r="681" spans="1:16" x14ac:dyDescent="0.3">
      <c r="A681" s="8" t="s">
        <v>713</v>
      </c>
      <c r="B681" s="8">
        <v>1995</v>
      </c>
      <c r="C681" s="8" t="s">
        <v>35</v>
      </c>
      <c r="D681" s="8">
        <v>20</v>
      </c>
      <c r="E681" s="8">
        <v>0</v>
      </c>
      <c r="F681" s="25">
        <v>5843.99</v>
      </c>
      <c r="G681" s="8" t="s">
        <v>11</v>
      </c>
      <c r="H681" s="8" t="s">
        <v>11</v>
      </c>
      <c r="I681" s="8" t="s">
        <v>200</v>
      </c>
      <c r="J681" s="26">
        <v>1995</v>
      </c>
      <c r="K681" s="26" t="s">
        <v>35</v>
      </c>
      <c r="L681" s="26" t="s">
        <v>11</v>
      </c>
      <c r="M681" s="26" t="s">
        <v>11</v>
      </c>
      <c r="N681" s="26" t="s">
        <v>200</v>
      </c>
      <c r="O681" s="27">
        <f>IF(A681="?","",DATE(J681,MATCH(K681,{"Jan","Feb","Mar","Apr","May","Jun","Jul","Aug","Sep","Oct","Nov","Dec"},0),D681))</f>
        <v>34931</v>
      </c>
      <c r="P681" s="26">
        <f t="shared" si="10"/>
        <v>27</v>
      </c>
    </row>
    <row r="682" spans="1:16" x14ac:dyDescent="0.3">
      <c r="A682" s="8" t="s">
        <v>714</v>
      </c>
      <c r="B682" s="8">
        <v>1987</v>
      </c>
      <c r="C682" s="8" t="s">
        <v>20</v>
      </c>
      <c r="D682" s="8">
        <v>30</v>
      </c>
      <c r="E682" s="8">
        <v>2</v>
      </c>
      <c r="F682" s="25">
        <v>5846.92</v>
      </c>
      <c r="G682" s="8" t="s">
        <v>11</v>
      </c>
      <c r="H682" s="8" t="s">
        <v>11</v>
      </c>
      <c r="I682" s="8" t="s">
        <v>13</v>
      </c>
      <c r="J682" s="26">
        <v>1987</v>
      </c>
      <c r="K682" s="26" t="s">
        <v>20</v>
      </c>
      <c r="L682" s="26" t="s">
        <v>11</v>
      </c>
      <c r="M682" s="26" t="s">
        <v>11</v>
      </c>
      <c r="N682" s="26" t="s">
        <v>13</v>
      </c>
      <c r="O682" s="27">
        <f>IF(A682="?","",DATE(J682,MATCH(K682,{"Jan","Feb","Mar","Apr","May","Jun","Jul","Aug","Sep","Oct","Nov","Dec"},0),D682))</f>
        <v>32050</v>
      </c>
      <c r="P682" s="26">
        <f t="shared" si="10"/>
        <v>35</v>
      </c>
    </row>
    <row r="683" spans="1:16" x14ac:dyDescent="0.3">
      <c r="A683" s="8" t="s">
        <v>715</v>
      </c>
      <c r="B683" s="8">
        <v>1985</v>
      </c>
      <c r="C683" s="8" t="s">
        <v>18</v>
      </c>
      <c r="D683" s="8">
        <v>18</v>
      </c>
      <c r="E683" s="8">
        <v>3</v>
      </c>
      <c r="F683" s="25">
        <v>5847.24</v>
      </c>
      <c r="G683" s="8" t="s">
        <v>11</v>
      </c>
      <c r="H683" s="8" t="s">
        <v>16</v>
      </c>
      <c r="I683" s="8" t="s">
        <v>13</v>
      </c>
      <c r="J683" s="26">
        <v>1985</v>
      </c>
      <c r="K683" s="26" t="s">
        <v>18</v>
      </c>
      <c r="L683" s="26" t="s">
        <v>11</v>
      </c>
      <c r="M683" s="26" t="s">
        <v>16</v>
      </c>
      <c r="N683" s="26" t="s">
        <v>13</v>
      </c>
      <c r="O683" s="27">
        <f>IF(A683="?","",DATE(J683,MATCH(K683,{"Jan","Feb","Mar","Apr","May","Jun","Jul","Aug","Sep","Oct","Nov","Dec"},0),D683))</f>
        <v>31216</v>
      </c>
      <c r="P683" s="26">
        <f t="shared" si="10"/>
        <v>37</v>
      </c>
    </row>
    <row r="684" spans="1:16" x14ac:dyDescent="0.3">
      <c r="A684" s="8" t="s">
        <v>716</v>
      </c>
      <c r="B684" s="8">
        <v>1984</v>
      </c>
      <c r="C684" s="8" t="s">
        <v>15</v>
      </c>
      <c r="D684" s="8">
        <v>22</v>
      </c>
      <c r="E684" s="8">
        <v>1</v>
      </c>
      <c r="F684" s="25">
        <v>5855.9</v>
      </c>
      <c r="G684" s="8" t="s">
        <v>11</v>
      </c>
      <c r="H684" s="8" t="s">
        <v>12</v>
      </c>
      <c r="I684" s="8" t="s">
        <v>23</v>
      </c>
      <c r="J684" s="26">
        <v>1984</v>
      </c>
      <c r="K684" s="26" t="s">
        <v>15</v>
      </c>
      <c r="L684" s="26" t="s">
        <v>11</v>
      </c>
      <c r="M684" s="26" t="s">
        <v>12</v>
      </c>
      <c r="N684" s="26" t="s">
        <v>23</v>
      </c>
      <c r="O684" s="27">
        <f>IF(A684="?","",DATE(J684,MATCH(K684,{"Jan","Feb","Mar","Apr","May","Jun","Jul","Aug","Sep","Oct","Nov","Dec"},0),D684))</f>
        <v>31008</v>
      </c>
      <c r="P684" s="26">
        <f t="shared" si="10"/>
        <v>38</v>
      </c>
    </row>
    <row r="685" spans="1:16" x14ac:dyDescent="0.3">
      <c r="A685" s="8" t="s">
        <v>717</v>
      </c>
      <c r="B685" s="8">
        <v>1993</v>
      </c>
      <c r="C685" s="8" t="s">
        <v>37</v>
      </c>
      <c r="D685" s="8">
        <v>19</v>
      </c>
      <c r="E685" s="8">
        <v>0</v>
      </c>
      <c r="F685" s="25">
        <v>5877.02</v>
      </c>
      <c r="G685" s="8" t="s">
        <v>11</v>
      </c>
      <c r="H685" s="8" t="s">
        <v>11</v>
      </c>
      <c r="I685" s="8" t="s">
        <v>300</v>
      </c>
      <c r="J685" s="26">
        <v>1993</v>
      </c>
      <c r="K685" s="26" t="s">
        <v>37</v>
      </c>
      <c r="L685" s="26" t="s">
        <v>11</v>
      </c>
      <c r="M685" s="26" t="s">
        <v>11</v>
      </c>
      <c r="N685" s="26" t="s">
        <v>300</v>
      </c>
      <c r="O685" s="27">
        <f>IF(A685="?","",DATE(J685,MATCH(K685,{"Jan","Feb","Mar","Apr","May","Jun","Jul","Aug","Sep","Oct","Nov","Dec"},0),D685))</f>
        <v>34261</v>
      </c>
      <c r="P685" s="26">
        <f t="shared" si="10"/>
        <v>29</v>
      </c>
    </row>
    <row r="686" spans="1:16" x14ac:dyDescent="0.3">
      <c r="A686" s="8" t="s">
        <v>718</v>
      </c>
      <c r="B686" s="8">
        <v>1982</v>
      </c>
      <c r="C686" s="8" t="s">
        <v>10</v>
      </c>
      <c r="D686" s="8">
        <v>8</v>
      </c>
      <c r="E686" s="8">
        <v>0</v>
      </c>
      <c r="F686" s="25">
        <v>5910.94</v>
      </c>
      <c r="G686" s="8" t="s">
        <v>11</v>
      </c>
      <c r="H686" s="8" t="s">
        <v>16</v>
      </c>
      <c r="I686" s="8" t="s">
        <v>42</v>
      </c>
      <c r="J686" s="26">
        <v>1982</v>
      </c>
      <c r="K686" s="26" t="s">
        <v>10</v>
      </c>
      <c r="L686" s="26" t="s">
        <v>11</v>
      </c>
      <c r="M686" s="26" t="s">
        <v>16</v>
      </c>
      <c r="N686" s="26" t="s">
        <v>42</v>
      </c>
      <c r="O686" s="27">
        <f>IF(A686="?","",DATE(J686,MATCH(K686,{"Jan","Feb","Mar","Apr","May","Jun","Jul","Aug","Sep","Oct","Nov","Dec"},0),D686))</f>
        <v>30140</v>
      </c>
      <c r="P686" s="26">
        <f t="shared" si="10"/>
        <v>40</v>
      </c>
    </row>
    <row r="687" spans="1:16" x14ac:dyDescent="0.3">
      <c r="A687" s="8" t="s">
        <v>719</v>
      </c>
      <c r="B687" s="8">
        <v>1982</v>
      </c>
      <c r="C687" s="8" t="s">
        <v>30</v>
      </c>
      <c r="D687" s="8">
        <v>21</v>
      </c>
      <c r="E687" s="8">
        <v>0</v>
      </c>
      <c r="F687" s="25">
        <v>5920.1</v>
      </c>
      <c r="G687" s="8" t="s">
        <v>11</v>
      </c>
      <c r="H687" s="8" t="s">
        <v>16</v>
      </c>
      <c r="I687" s="8" t="s">
        <v>13</v>
      </c>
      <c r="J687" s="26">
        <v>1982</v>
      </c>
      <c r="K687" s="26" t="s">
        <v>30</v>
      </c>
      <c r="L687" s="26" t="s">
        <v>11</v>
      </c>
      <c r="M687" s="26" t="s">
        <v>16</v>
      </c>
      <c r="N687" s="26" t="s">
        <v>13</v>
      </c>
      <c r="O687" s="27">
        <f>IF(A687="?","",DATE(J687,MATCH(K687,{"Jan","Feb","Mar","Apr","May","Jun","Jul","Aug","Sep","Oct","Nov","Dec"},0),D687))</f>
        <v>30306</v>
      </c>
      <c r="P687" s="26">
        <f t="shared" si="10"/>
        <v>40</v>
      </c>
    </row>
    <row r="688" spans="1:16" x14ac:dyDescent="0.3">
      <c r="A688" s="8" t="s">
        <v>720</v>
      </c>
      <c r="B688" s="8">
        <v>1987</v>
      </c>
      <c r="C688" s="8" t="s">
        <v>10</v>
      </c>
      <c r="D688" s="8">
        <v>29</v>
      </c>
      <c r="E688" s="8">
        <v>3</v>
      </c>
      <c r="F688" s="25">
        <v>5926.85</v>
      </c>
      <c r="G688" s="8" t="s">
        <v>12</v>
      </c>
      <c r="H688" s="8" t="s">
        <v>12</v>
      </c>
      <c r="I688" s="8" t="s">
        <v>42</v>
      </c>
      <c r="J688" s="26">
        <v>1987</v>
      </c>
      <c r="K688" s="26" t="s">
        <v>10</v>
      </c>
      <c r="L688" s="26" t="s">
        <v>12</v>
      </c>
      <c r="M688" s="26" t="s">
        <v>12</v>
      </c>
      <c r="N688" s="26" t="s">
        <v>42</v>
      </c>
      <c r="O688" s="27">
        <f>IF(A688="?","",DATE(J688,MATCH(K688,{"Jan","Feb","Mar","Apr","May","Jun","Jul","Aug","Sep","Oct","Nov","Dec"},0),D688))</f>
        <v>31987</v>
      </c>
      <c r="P688" s="26">
        <f t="shared" si="10"/>
        <v>35</v>
      </c>
    </row>
    <row r="689" spans="1:16" x14ac:dyDescent="0.3">
      <c r="A689" s="8" t="s">
        <v>721</v>
      </c>
      <c r="B689" s="8">
        <v>1993</v>
      </c>
      <c r="C689" s="8" t="s">
        <v>35</v>
      </c>
      <c r="D689" s="8">
        <v>13</v>
      </c>
      <c r="E689" s="8">
        <v>0</v>
      </c>
      <c r="F689" s="25">
        <v>5926.93</v>
      </c>
      <c r="G689" s="8" t="s">
        <v>11</v>
      </c>
      <c r="H689" s="8" t="s">
        <v>11</v>
      </c>
      <c r="I689" s="8" t="s">
        <v>200</v>
      </c>
      <c r="J689" s="26">
        <v>1993</v>
      </c>
      <c r="K689" s="26" t="s">
        <v>35</v>
      </c>
      <c r="L689" s="26" t="s">
        <v>11</v>
      </c>
      <c r="M689" s="26" t="s">
        <v>11</v>
      </c>
      <c r="N689" s="26" t="s">
        <v>200</v>
      </c>
      <c r="O689" s="27">
        <f>IF(A689="?","",DATE(J689,MATCH(K689,{"Jan","Feb","Mar","Apr","May","Jun","Jul","Aug","Sep","Oct","Nov","Dec"},0),D689))</f>
        <v>34194</v>
      </c>
      <c r="P689" s="26">
        <f t="shared" si="10"/>
        <v>29</v>
      </c>
    </row>
    <row r="690" spans="1:16" x14ac:dyDescent="0.3">
      <c r="A690" s="8" t="s">
        <v>722</v>
      </c>
      <c r="B690" s="8">
        <v>1994</v>
      </c>
      <c r="C690" s="8" t="s">
        <v>10</v>
      </c>
      <c r="D690" s="8">
        <v>30</v>
      </c>
      <c r="E690" s="8">
        <v>0</v>
      </c>
      <c r="F690" s="25">
        <v>5927.65</v>
      </c>
      <c r="G690" s="8" t="s">
        <v>11</v>
      </c>
      <c r="H690" s="8" t="s">
        <v>16</v>
      </c>
      <c r="I690" s="8" t="s">
        <v>23</v>
      </c>
      <c r="J690" s="26">
        <v>1994</v>
      </c>
      <c r="K690" s="26" t="s">
        <v>10</v>
      </c>
      <c r="L690" s="26" t="s">
        <v>11</v>
      </c>
      <c r="M690" s="26" t="s">
        <v>16</v>
      </c>
      <c r="N690" s="26" t="s">
        <v>23</v>
      </c>
      <c r="O690" s="27">
        <f>IF(A690="?","",DATE(J690,MATCH(K690,{"Jan","Feb","Mar","Apr","May","Jun","Jul","Aug","Sep","Oct","Nov","Dec"},0),D690))</f>
        <v>34545</v>
      </c>
      <c r="P690" s="26">
        <f t="shared" si="10"/>
        <v>28</v>
      </c>
    </row>
    <row r="691" spans="1:16" x14ac:dyDescent="0.3">
      <c r="A691" s="8" t="s">
        <v>723</v>
      </c>
      <c r="B691" s="8">
        <v>1987</v>
      </c>
      <c r="C691" s="8" t="s">
        <v>10</v>
      </c>
      <c r="D691" s="8">
        <v>14</v>
      </c>
      <c r="E691" s="8">
        <v>3</v>
      </c>
      <c r="F691" s="25">
        <v>5934.38</v>
      </c>
      <c r="G691" s="8" t="s">
        <v>12</v>
      </c>
      <c r="H691" s="8" t="s">
        <v>11</v>
      </c>
      <c r="I691" s="8" t="s">
        <v>13</v>
      </c>
      <c r="J691" s="26">
        <v>1987</v>
      </c>
      <c r="K691" s="26" t="s">
        <v>10</v>
      </c>
      <c r="L691" s="26" t="s">
        <v>12</v>
      </c>
      <c r="M691" s="26" t="s">
        <v>11</v>
      </c>
      <c r="N691" s="26" t="s">
        <v>13</v>
      </c>
      <c r="O691" s="27">
        <f>IF(A691="?","",DATE(J691,MATCH(K691,{"Jan","Feb","Mar","Apr","May","Jun","Jul","Aug","Sep","Oct","Nov","Dec"},0),D691))</f>
        <v>31972</v>
      </c>
      <c r="P691" s="26">
        <f t="shared" si="10"/>
        <v>35</v>
      </c>
    </row>
    <row r="692" spans="1:16" x14ac:dyDescent="0.3">
      <c r="A692" s="8" t="s">
        <v>724</v>
      </c>
      <c r="B692" s="8">
        <v>2003</v>
      </c>
      <c r="C692" s="8" t="s">
        <v>35</v>
      </c>
      <c r="D692" s="8">
        <v>13</v>
      </c>
      <c r="E692" s="8">
        <v>0</v>
      </c>
      <c r="F692" s="25">
        <v>5957.35</v>
      </c>
      <c r="G692" s="8" t="s">
        <v>11</v>
      </c>
      <c r="H692" s="8" t="s">
        <v>11</v>
      </c>
      <c r="I692" s="8" t="s">
        <v>23</v>
      </c>
      <c r="J692" s="26">
        <v>2003</v>
      </c>
      <c r="K692" s="26" t="s">
        <v>35</v>
      </c>
      <c r="L692" s="26" t="s">
        <v>11</v>
      </c>
      <c r="M692" s="26" t="s">
        <v>11</v>
      </c>
      <c r="N692" s="26" t="s">
        <v>23</v>
      </c>
      <c r="O692" s="27">
        <f>IF(A692="?","",DATE(J692,MATCH(K692,{"Jan","Feb","Mar","Apr","May","Jun","Jul","Aug","Sep","Oct","Nov","Dec"},0),D692))</f>
        <v>37846</v>
      </c>
      <c r="P692" s="26">
        <f t="shared" si="10"/>
        <v>19</v>
      </c>
    </row>
    <row r="693" spans="1:16" x14ac:dyDescent="0.3">
      <c r="A693" s="8" t="s">
        <v>725</v>
      </c>
      <c r="B693" s="8">
        <v>2004</v>
      </c>
      <c r="C693" s="8" t="s">
        <v>10</v>
      </c>
      <c r="D693" s="8">
        <v>15</v>
      </c>
      <c r="E693" s="8">
        <v>0</v>
      </c>
      <c r="F693" s="25">
        <v>5960.91</v>
      </c>
      <c r="G693" s="8" t="s">
        <v>11</v>
      </c>
      <c r="H693" s="8" t="s">
        <v>16</v>
      </c>
      <c r="I693" s="8" t="s">
        <v>535</v>
      </c>
      <c r="J693" s="26">
        <v>2004</v>
      </c>
      <c r="K693" s="26" t="s">
        <v>10</v>
      </c>
      <c r="L693" s="26" t="s">
        <v>11</v>
      </c>
      <c r="M693" s="26" t="s">
        <v>16</v>
      </c>
      <c r="N693" s="26" t="s">
        <v>535</v>
      </c>
      <c r="O693" s="27">
        <f>IF(A693="?","",DATE(J693,MATCH(K693,{"Jan","Feb","Mar","Apr","May","Jun","Jul","Aug","Sep","Oct","Nov","Dec"},0),D693))</f>
        <v>38183</v>
      </c>
      <c r="P693" s="26">
        <f t="shared" si="10"/>
        <v>18</v>
      </c>
    </row>
    <row r="694" spans="1:16" x14ac:dyDescent="0.3">
      <c r="A694" s="8" t="s">
        <v>726</v>
      </c>
      <c r="B694" s="8">
        <v>1980</v>
      </c>
      <c r="C694" s="8" t="s">
        <v>35</v>
      </c>
      <c r="D694" s="8">
        <v>5</v>
      </c>
      <c r="E694" s="8">
        <v>0</v>
      </c>
      <c r="F694" s="25">
        <v>5966.89</v>
      </c>
      <c r="G694" s="8" t="s">
        <v>11</v>
      </c>
      <c r="H694" s="8" t="s">
        <v>12</v>
      </c>
      <c r="I694" s="8" t="s">
        <v>13</v>
      </c>
      <c r="J694" s="26">
        <v>1980</v>
      </c>
      <c r="K694" s="26" t="s">
        <v>35</v>
      </c>
      <c r="L694" s="26" t="s">
        <v>11</v>
      </c>
      <c r="M694" s="26" t="s">
        <v>12</v>
      </c>
      <c r="N694" s="26" t="s">
        <v>13</v>
      </c>
      <c r="O694" s="27">
        <f>IF(A694="?","",DATE(J694,MATCH(K694,{"Jan","Feb","Mar","Apr","May","Jun","Jul","Aug","Sep","Oct","Nov","Dec"},0),D694))</f>
        <v>29438</v>
      </c>
      <c r="P694" s="26">
        <f t="shared" si="10"/>
        <v>42</v>
      </c>
    </row>
    <row r="695" spans="1:16" x14ac:dyDescent="0.3">
      <c r="A695" s="8" t="s">
        <v>727</v>
      </c>
      <c r="B695" s="8">
        <v>1980</v>
      </c>
      <c r="C695" s="8" t="s">
        <v>10</v>
      </c>
      <c r="D695" s="8">
        <v>21</v>
      </c>
      <c r="E695" s="8">
        <v>0</v>
      </c>
      <c r="F695" s="25">
        <v>5969.72</v>
      </c>
      <c r="G695" s="8" t="s">
        <v>12</v>
      </c>
      <c r="H695" s="8" t="s">
        <v>12</v>
      </c>
      <c r="I695" s="8" t="s">
        <v>42</v>
      </c>
      <c r="J695" s="26">
        <v>1980</v>
      </c>
      <c r="K695" s="26" t="s">
        <v>10</v>
      </c>
      <c r="L695" s="26" t="s">
        <v>12</v>
      </c>
      <c r="M695" s="26" t="s">
        <v>12</v>
      </c>
      <c r="N695" s="26" t="s">
        <v>42</v>
      </c>
      <c r="O695" s="27">
        <f>IF(A695="?","",DATE(J695,MATCH(K695,{"Jan","Feb","Mar","Apr","May","Jun","Jul","Aug","Sep","Oct","Nov","Dec"},0),D695))</f>
        <v>29423</v>
      </c>
      <c r="P695" s="26">
        <f t="shared" si="10"/>
        <v>42</v>
      </c>
    </row>
    <row r="696" spans="1:16" x14ac:dyDescent="0.3">
      <c r="A696" s="8" t="s">
        <v>728</v>
      </c>
      <c r="B696" s="8">
        <v>1989</v>
      </c>
      <c r="C696" s="8" t="s">
        <v>10</v>
      </c>
      <c r="D696" s="8">
        <v>22</v>
      </c>
      <c r="E696" s="8">
        <v>3</v>
      </c>
      <c r="F696" s="25">
        <v>5972.38</v>
      </c>
      <c r="G696" s="8" t="s">
        <v>11</v>
      </c>
      <c r="H696" s="8" t="s">
        <v>11</v>
      </c>
      <c r="I696" s="8" t="s">
        <v>42</v>
      </c>
      <c r="J696" s="26">
        <v>1989</v>
      </c>
      <c r="K696" s="26" t="s">
        <v>10</v>
      </c>
      <c r="L696" s="26" t="s">
        <v>11</v>
      </c>
      <c r="M696" s="26" t="s">
        <v>11</v>
      </c>
      <c r="N696" s="26" t="s">
        <v>42</v>
      </c>
      <c r="O696" s="27">
        <f>IF(A696="?","",DATE(J696,MATCH(K696,{"Jan","Feb","Mar","Apr","May","Jun","Jul","Aug","Sep","Oct","Nov","Dec"},0),D696))</f>
        <v>32711</v>
      </c>
      <c r="P696" s="26">
        <f t="shared" si="10"/>
        <v>33</v>
      </c>
    </row>
    <row r="697" spans="1:16" x14ac:dyDescent="0.3">
      <c r="A697" s="8" t="s">
        <v>729</v>
      </c>
      <c r="B697" s="8">
        <v>1984</v>
      </c>
      <c r="C697" s="8" t="s">
        <v>20</v>
      </c>
      <c r="D697" s="8">
        <v>19</v>
      </c>
      <c r="E697" s="8">
        <v>1</v>
      </c>
      <c r="F697" s="25">
        <v>5974.38</v>
      </c>
      <c r="G697" s="8" t="s">
        <v>11</v>
      </c>
      <c r="H697" s="8" t="s">
        <v>12</v>
      </c>
      <c r="I697" s="8" t="s">
        <v>13</v>
      </c>
      <c r="J697" s="26">
        <v>1984</v>
      </c>
      <c r="K697" s="26" t="s">
        <v>20</v>
      </c>
      <c r="L697" s="26" t="s">
        <v>11</v>
      </c>
      <c r="M697" s="26" t="s">
        <v>12</v>
      </c>
      <c r="N697" s="26" t="s">
        <v>13</v>
      </c>
      <c r="O697" s="27">
        <f>IF(A697="?","",DATE(J697,MATCH(K697,{"Jan","Feb","Mar","Apr","May","Jun","Jul","Aug","Sep","Oct","Nov","Dec"},0),D697))</f>
        <v>30944</v>
      </c>
      <c r="P697" s="26">
        <f t="shared" si="10"/>
        <v>38</v>
      </c>
    </row>
    <row r="698" spans="1:16" x14ac:dyDescent="0.3">
      <c r="A698" s="8" t="s">
        <v>730</v>
      </c>
      <c r="B698" s="8">
        <v>1984</v>
      </c>
      <c r="C698" s="8" t="s">
        <v>15</v>
      </c>
      <c r="D698" s="8">
        <v>11</v>
      </c>
      <c r="E698" s="8">
        <v>1</v>
      </c>
      <c r="F698" s="25">
        <v>5976.83</v>
      </c>
      <c r="G698" s="8" t="s">
        <v>11</v>
      </c>
      <c r="H698" s="8" t="s">
        <v>11</v>
      </c>
      <c r="I698" s="8" t="s">
        <v>13</v>
      </c>
      <c r="J698" s="26">
        <v>1984</v>
      </c>
      <c r="K698" s="26" t="s">
        <v>15</v>
      </c>
      <c r="L698" s="26" t="s">
        <v>11</v>
      </c>
      <c r="M698" s="26" t="s">
        <v>11</v>
      </c>
      <c r="N698" s="26" t="s">
        <v>13</v>
      </c>
      <c r="O698" s="27">
        <f>IF(A698="?","",DATE(J698,MATCH(K698,{"Jan","Feb","Mar","Apr","May","Jun","Jul","Aug","Sep","Oct","Nov","Dec"},0),D698))</f>
        <v>30997</v>
      </c>
      <c r="P698" s="26">
        <f t="shared" si="10"/>
        <v>38</v>
      </c>
    </row>
    <row r="699" spans="1:16" x14ac:dyDescent="0.3">
      <c r="A699" s="8" t="s">
        <v>731</v>
      </c>
      <c r="B699" s="8">
        <v>1970</v>
      </c>
      <c r="C699" s="8" t="s">
        <v>18</v>
      </c>
      <c r="D699" s="8">
        <v>25</v>
      </c>
      <c r="E699" s="8">
        <v>0</v>
      </c>
      <c r="F699" s="25">
        <v>5979.66</v>
      </c>
      <c r="G699" s="8" t="s">
        <v>11</v>
      </c>
      <c r="H699" s="8" t="s">
        <v>12</v>
      </c>
      <c r="I699" s="8" t="s">
        <v>13</v>
      </c>
      <c r="J699" s="26">
        <v>1970</v>
      </c>
      <c r="K699" s="26" t="s">
        <v>18</v>
      </c>
      <c r="L699" s="26" t="s">
        <v>11</v>
      </c>
      <c r="M699" s="26" t="s">
        <v>12</v>
      </c>
      <c r="N699" s="26" t="s">
        <v>13</v>
      </c>
      <c r="O699" s="27">
        <f>IF(A699="?","",DATE(J699,MATCH(K699,{"Jan","Feb","Mar","Apr","May","Jun","Jul","Aug","Sep","Oct","Nov","Dec"},0),D699))</f>
        <v>25744</v>
      </c>
      <c r="P699" s="26">
        <f t="shared" si="10"/>
        <v>52</v>
      </c>
    </row>
    <row r="700" spans="1:16" x14ac:dyDescent="0.3">
      <c r="A700" s="8" t="s">
        <v>732</v>
      </c>
      <c r="B700" s="8">
        <v>1980</v>
      </c>
      <c r="C700" s="8" t="s">
        <v>37</v>
      </c>
      <c r="D700" s="8">
        <v>10</v>
      </c>
      <c r="E700" s="8">
        <v>0</v>
      </c>
      <c r="F700" s="25">
        <v>5979.73</v>
      </c>
      <c r="G700" s="8" t="s">
        <v>11</v>
      </c>
      <c r="H700" s="8" t="s">
        <v>11</v>
      </c>
      <c r="I700" s="8" t="s">
        <v>42</v>
      </c>
      <c r="J700" s="26">
        <v>1980</v>
      </c>
      <c r="K700" s="26" t="s">
        <v>37</v>
      </c>
      <c r="L700" s="26" t="s">
        <v>11</v>
      </c>
      <c r="M700" s="26" t="s">
        <v>11</v>
      </c>
      <c r="N700" s="26" t="s">
        <v>42</v>
      </c>
      <c r="O700" s="27">
        <f>IF(A700="?","",DATE(J700,MATCH(K700,{"Jan","Feb","Mar","Apr","May","Jun","Jul","Aug","Sep","Oct","Nov","Dec"},0),D700))</f>
        <v>29504</v>
      </c>
      <c r="P700" s="26">
        <f t="shared" si="10"/>
        <v>42</v>
      </c>
    </row>
    <row r="701" spans="1:16" x14ac:dyDescent="0.3">
      <c r="A701" s="8" t="s">
        <v>733</v>
      </c>
      <c r="B701" s="8">
        <v>1974</v>
      </c>
      <c r="C701" s="8" t="s">
        <v>37</v>
      </c>
      <c r="D701" s="8">
        <v>11</v>
      </c>
      <c r="E701" s="8">
        <v>0</v>
      </c>
      <c r="F701" s="25">
        <v>5979.99</v>
      </c>
      <c r="G701" s="8" t="s">
        <v>11</v>
      </c>
      <c r="H701" s="8" t="s">
        <v>12</v>
      </c>
      <c r="I701" s="8" t="s">
        <v>13</v>
      </c>
      <c r="J701" s="26">
        <v>1974</v>
      </c>
      <c r="K701" s="26" t="s">
        <v>37</v>
      </c>
      <c r="L701" s="26" t="s">
        <v>11</v>
      </c>
      <c r="M701" s="26" t="s">
        <v>12</v>
      </c>
      <c r="N701" s="26" t="s">
        <v>13</v>
      </c>
      <c r="O701" s="27">
        <f>IF(A701="?","",DATE(J701,MATCH(K701,{"Jan","Feb","Mar","Apr","May","Jun","Jul","Aug","Sep","Oct","Nov","Dec"},0),D701))</f>
        <v>27313</v>
      </c>
      <c r="P701" s="26">
        <f t="shared" si="10"/>
        <v>48</v>
      </c>
    </row>
    <row r="702" spans="1:16" x14ac:dyDescent="0.3">
      <c r="A702" s="8" t="s">
        <v>734</v>
      </c>
      <c r="B702" s="8">
        <v>1988</v>
      </c>
      <c r="C702" s="8" t="s">
        <v>18</v>
      </c>
      <c r="D702" s="8">
        <v>10</v>
      </c>
      <c r="E702" s="8">
        <v>2</v>
      </c>
      <c r="F702" s="25">
        <v>5989.52</v>
      </c>
      <c r="G702" s="8" t="s">
        <v>11</v>
      </c>
      <c r="H702" s="8" t="s">
        <v>16</v>
      </c>
      <c r="I702" s="8" t="s">
        <v>23</v>
      </c>
      <c r="J702" s="26">
        <v>1988</v>
      </c>
      <c r="K702" s="26" t="s">
        <v>18</v>
      </c>
      <c r="L702" s="26" t="s">
        <v>11</v>
      </c>
      <c r="M702" s="26" t="s">
        <v>16</v>
      </c>
      <c r="N702" s="26" t="s">
        <v>23</v>
      </c>
      <c r="O702" s="27">
        <f>IF(A702="?","",DATE(J702,MATCH(K702,{"Jan","Feb","Mar","Apr","May","Jun","Jul","Aug","Sep","Oct","Nov","Dec"},0),D702))</f>
        <v>32304</v>
      </c>
      <c r="P702" s="26">
        <f t="shared" si="10"/>
        <v>34</v>
      </c>
    </row>
    <row r="703" spans="1:16" x14ac:dyDescent="0.3">
      <c r="A703" s="8" t="s">
        <v>735</v>
      </c>
      <c r="B703" s="8">
        <v>1974</v>
      </c>
      <c r="C703" s="8" t="s">
        <v>35</v>
      </c>
      <c r="D703" s="8">
        <v>17</v>
      </c>
      <c r="E703" s="8">
        <v>0</v>
      </c>
      <c r="F703" s="25">
        <v>5990.17</v>
      </c>
      <c r="G703" s="8" t="s">
        <v>11</v>
      </c>
      <c r="H703" s="8" t="s">
        <v>11</v>
      </c>
      <c r="I703" s="8" t="s">
        <v>13</v>
      </c>
      <c r="J703" s="26">
        <v>1974</v>
      </c>
      <c r="K703" s="26" t="s">
        <v>35</v>
      </c>
      <c r="L703" s="26" t="s">
        <v>11</v>
      </c>
      <c r="M703" s="26" t="s">
        <v>11</v>
      </c>
      <c r="N703" s="26" t="s">
        <v>13</v>
      </c>
      <c r="O703" s="27">
        <f>IF(A703="?","",DATE(J703,MATCH(K703,{"Jan","Feb","Mar","Apr","May","Jun","Jul","Aug","Sep","Oct","Nov","Dec"},0),D703))</f>
        <v>27258</v>
      </c>
      <c r="P703" s="26">
        <f t="shared" si="10"/>
        <v>48</v>
      </c>
    </row>
    <row r="704" spans="1:16" x14ac:dyDescent="0.3">
      <c r="A704" s="8" t="s">
        <v>736</v>
      </c>
      <c r="B704" s="8">
        <v>1980</v>
      </c>
      <c r="C704" s="8" t="s">
        <v>35</v>
      </c>
      <c r="D704" s="8">
        <v>8</v>
      </c>
      <c r="E704" s="8">
        <v>2</v>
      </c>
      <c r="F704" s="25">
        <v>5993.62</v>
      </c>
      <c r="G704" s="8" t="s">
        <v>11</v>
      </c>
      <c r="H704" s="8" t="s">
        <v>12</v>
      </c>
      <c r="I704" s="8" t="s">
        <v>13</v>
      </c>
      <c r="J704" s="26">
        <v>1980</v>
      </c>
      <c r="K704" s="26" t="s">
        <v>35</v>
      </c>
      <c r="L704" s="26" t="s">
        <v>11</v>
      </c>
      <c r="M704" s="26" t="s">
        <v>12</v>
      </c>
      <c r="N704" s="26" t="s">
        <v>13</v>
      </c>
      <c r="O704" s="27">
        <f>IF(A704="?","",DATE(J704,MATCH(K704,{"Jan","Feb","Mar","Apr","May","Jun","Jul","Aug","Sep","Oct","Nov","Dec"},0),D704))</f>
        <v>29441</v>
      </c>
      <c r="P704" s="26">
        <f t="shared" si="10"/>
        <v>42</v>
      </c>
    </row>
    <row r="705" spans="1:16" x14ac:dyDescent="0.3">
      <c r="A705" s="8" t="s">
        <v>737</v>
      </c>
      <c r="B705" s="8">
        <v>1989</v>
      </c>
      <c r="C705" s="8" t="s">
        <v>35</v>
      </c>
      <c r="D705" s="8">
        <v>16</v>
      </c>
      <c r="E705" s="8">
        <v>4</v>
      </c>
      <c r="F705" s="25">
        <v>6059.17</v>
      </c>
      <c r="G705" s="8" t="s">
        <v>11</v>
      </c>
      <c r="H705" s="8" t="s">
        <v>16</v>
      </c>
      <c r="I705" s="8" t="s">
        <v>42</v>
      </c>
      <c r="J705" s="26">
        <v>1989</v>
      </c>
      <c r="K705" s="26" t="s">
        <v>35</v>
      </c>
      <c r="L705" s="26" t="s">
        <v>11</v>
      </c>
      <c r="M705" s="26" t="s">
        <v>16</v>
      </c>
      <c r="N705" s="26" t="s">
        <v>42</v>
      </c>
      <c r="O705" s="27">
        <f>IF(A705="?","",DATE(J705,MATCH(K705,{"Jan","Feb","Mar","Apr","May","Jun","Jul","Aug","Sep","Oct","Nov","Dec"},0),D705))</f>
        <v>32736</v>
      </c>
      <c r="P705" s="26">
        <f t="shared" si="10"/>
        <v>33</v>
      </c>
    </row>
    <row r="706" spans="1:16" x14ac:dyDescent="0.3">
      <c r="A706" s="8" t="s">
        <v>738</v>
      </c>
      <c r="B706" s="8">
        <v>1996</v>
      </c>
      <c r="C706" s="8" t="s">
        <v>10</v>
      </c>
      <c r="D706" s="8">
        <v>28</v>
      </c>
      <c r="E706" s="8">
        <v>0</v>
      </c>
      <c r="F706" s="25">
        <v>6061.8</v>
      </c>
      <c r="G706" s="8" t="s">
        <v>11</v>
      </c>
      <c r="H706" s="8" t="s">
        <v>12</v>
      </c>
      <c r="I706" s="8" t="s">
        <v>23</v>
      </c>
      <c r="J706" s="26">
        <v>1996</v>
      </c>
      <c r="K706" s="26" t="s">
        <v>10</v>
      </c>
      <c r="L706" s="26" t="s">
        <v>11</v>
      </c>
      <c r="M706" s="26" t="s">
        <v>12</v>
      </c>
      <c r="N706" s="26" t="s">
        <v>23</v>
      </c>
      <c r="O706" s="27">
        <f>IF(A706="?","",DATE(J706,MATCH(K706,{"Jan","Feb","Mar","Apr","May","Jun","Jul","Aug","Sep","Oct","Nov","Dec"},0),D706))</f>
        <v>35274</v>
      </c>
      <c r="P706" s="26">
        <f t="shared" si="10"/>
        <v>26</v>
      </c>
    </row>
    <row r="707" spans="1:16" x14ac:dyDescent="0.3">
      <c r="A707" s="8" t="s">
        <v>739</v>
      </c>
      <c r="B707" s="8">
        <v>1994</v>
      </c>
      <c r="C707" s="8" t="s">
        <v>15</v>
      </c>
      <c r="D707" s="8">
        <v>8</v>
      </c>
      <c r="E707" s="8">
        <v>0</v>
      </c>
      <c r="F707" s="25">
        <v>6064.37</v>
      </c>
      <c r="G707" s="8" t="s">
        <v>11</v>
      </c>
      <c r="H707" s="8" t="s">
        <v>11</v>
      </c>
      <c r="I707" s="8" t="s">
        <v>42</v>
      </c>
      <c r="J707" s="26">
        <v>1994</v>
      </c>
      <c r="K707" s="26" t="s">
        <v>15</v>
      </c>
      <c r="L707" s="26" t="s">
        <v>11</v>
      </c>
      <c r="M707" s="26" t="s">
        <v>11</v>
      </c>
      <c r="N707" s="26" t="s">
        <v>42</v>
      </c>
      <c r="O707" s="27">
        <f>IF(A707="?","",DATE(J707,MATCH(K707,{"Jan","Feb","Mar","Apr","May","Jun","Jul","Aug","Sep","Oct","Nov","Dec"},0),D707))</f>
        <v>34646</v>
      </c>
      <c r="P707" s="26">
        <f t="shared" ref="P707:P770" si="11">IF(O707="","",DATEDIF(O707,DATE(2023,6,8),"Y"))</f>
        <v>28</v>
      </c>
    </row>
    <row r="708" spans="1:16" x14ac:dyDescent="0.3">
      <c r="A708" s="8" t="s">
        <v>740</v>
      </c>
      <c r="B708" s="8">
        <v>1984</v>
      </c>
      <c r="C708" s="8" t="s">
        <v>20</v>
      </c>
      <c r="D708" s="8">
        <v>21</v>
      </c>
      <c r="E708" s="8">
        <v>1</v>
      </c>
      <c r="F708" s="25">
        <v>6067.13</v>
      </c>
      <c r="G708" s="8" t="s">
        <v>12</v>
      </c>
      <c r="H708" s="8" t="s">
        <v>16</v>
      </c>
      <c r="I708" s="8" t="s">
        <v>168</v>
      </c>
      <c r="J708" s="26">
        <v>1984</v>
      </c>
      <c r="K708" s="26" t="s">
        <v>20</v>
      </c>
      <c r="L708" s="26" t="s">
        <v>12</v>
      </c>
      <c r="M708" s="26" t="s">
        <v>16</v>
      </c>
      <c r="N708" s="26" t="s">
        <v>168</v>
      </c>
      <c r="O708" s="27">
        <f>IF(A708="?","",DATE(J708,MATCH(K708,{"Jan","Feb","Mar","Apr","May","Jun","Jul","Aug","Sep","Oct","Nov","Dec"},0),D708))</f>
        <v>30946</v>
      </c>
      <c r="P708" s="26">
        <f t="shared" si="11"/>
        <v>38</v>
      </c>
    </row>
    <row r="709" spans="1:16" x14ac:dyDescent="0.3">
      <c r="A709" s="8" t="s">
        <v>741</v>
      </c>
      <c r="B709" s="8">
        <v>1979</v>
      </c>
      <c r="C709" s="8" t="s">
        <v>35</v>
      </c>
      <c r="D709" s="8">
        <v>8</v>
      </c>
      <c r="E709" s="8">
        <v>2</v>
      </c>
      <c r="F709" s="25">
        <v>6074.37</v>
      </c>
      <c r="G709" s="8" t="s">
        <v>11</v>
      </c>
      <c r="H709" s="8" t="s">
        <v>11</v>
      </c>
      <c r="I709" s="8" t="s">
        <v>23</v>
      </c>
      <c r="J709" s="26">
        <v>1979</v>
      </c>
      <c r="K709" s="26" t="s">
        <v>35</v>
      </c>
      <c r="L709" s="26" t="s">
        <v>11</v>
      </c>
      <c r="M709" s="26" t="s">
        <v>11</v>
      </c>
      <c r="N709" s="26" t="s">
        <v>23</v>
      </c>
      <c r="O709" s="27">
        <f>IF(A709="?","",DATE(J709,MATCH(K709,{"Jan","Feb","Mar","Apr","May","Jun","Jul","Aug","Sep","Oct","Nov","Dec"},0),D709))</f>
        <v>29075</v>
      </c>
      <c r="P709" s="26">
        <f t="shared" si="11"/>
        <v>43</v>
      </c>
    </row>
    <row r="710" spans="1:16" x14ac:dyDescent="0.3">
      <c r="A710" s="8" t="s">
        <v>742</v>
      </c>
      <c r="B710" s="8">
        <v>1984</v>
      </c>
      <c r="C710" s="8" t="s">
        <v>37</v>
      </c>
      <c r="D710" s="8">
        <v>14</v>
      </c>
      <c r="E710" s="8">
        <v>1</v>
      </c>
      <c r="F710" s="25">
        <v>6079.67</v>
      </c>
      <c r="G710" s="8" t="s">
        <v>16</v>
      </c>
      <c r="H710" s="8" t="s">
        <v>16</v>
      </c>
      <c r="I710" s="8" t="s">
        <v>276</v>
      </c>
      <c r="J710" s="26">
        <v>1984</v>
      </c>
      <c r="K710" s="26" t="s">
        <v>37</v>
      </c>
      <c r="L710" s="26" t="s">
        <v>16</v>
      </c>
      <c r="M710" s="26" t="s">
        <v>16</v>
      </c>
      <c r="N710" s="26" t="s">
        <v>276</v>
      </c>
      <c r="O710" s="27">
        <f>IF(A710="?","",DATE(J710,MATCH(K710,{"Jan","Feb","Mar","Apr","May","Jun","Jul","Aug","Sep","Oct","Nov","Dec"},0),D710))</f>
        <v>30969</v>
      </c>
      <c r="P710" s="26">
        <f t="shared" si="11"/>
        <v>38</v>
      </c>
    </row>
    <row r="711" spans="1:16" x14ac:dyDescent="0.3">
      <c r="A711" s="8" t="s">
        <v>743</v>
      </c>
      <c r="B711" s="8">
        <v>1984</v>
      </c>
      <c r="C711" s="8" t="s">
        <v>10</v>
      </c>
      <c r="D711" s="8">
        <v>25</v>
      </c>
      <c r="E711" s="8">
        <v>2</v>
      </c>
      <c r="F711" s="25">
        <v>6082.41</v>
      </c>
      <c r="G711" s="8" t="s">
        <v>16</v>
      </c>
      <c r="H711" s="8" t="s">
        <v>11</v>
      </c>
      <c r="I711" s="8" t="s">
        <v>42</v>
      </c>
      <c r="J711" s="26">
        <v>1984</v>
      </c>
      <c r="K711" s="26" t="s">
        <v>10</v>
      </c>
      <c r="L711" s="26" t="s">
        <v>16</v>
      </c>
      <c r="M711" s="26" t="s">
        <v>11</v>
      </c>
      <c r="N711" s="26" t="s">
        <v>42</v>
      </c>
      <c r="O711" s="27">
        <f>IF(A711="?","",DATE(J711,MATCH(K711,{"Jan","Feb","Mar","Apr","May","Jun","Jul","Aug","Sep","Oct","Nov","Dec"},0),D711))</f>
        <v>30888</v>
      </c>
      <c r="P711" s="26">
        <f t="shared" si="11"/>
        <v>38</v>
      </c>
    </row>
    <row r="712" spans="1:16" x14ac:dyDescent="0.3">
      <c r="A712" s="8" t="s">
        <v>744</v>
      </c>
      <c r="B712" s="8">
        <v>1970</v>
      </c>
      <c r="C712" s="8" t="s">
        <v>18</v>
      </c>
      <c r="D712" s="8">
        <v>9</v>
      </c>
      <c r="E712" s="8">
        <v>0</v>
      </c>
      <c r="F712" s="25">
        <v>6098.38</v>
      </c>
      <c r="G712" s="8" t="s">
        <v>11</v>
      </c>
      <c r="H712" s="8" t="s">
        <v>11</v>
      </c>
      <c r="I712" s="8" t="s">
        <v>13</v>
      </c>
      <c r="J712" s="26">
        <v>1970</v>
      </c>
      <c r="K712" s="26" t="s">
        <v>18</v>
      </c>
      <c r="L712" s="26" t="s">
        <v>11</v>
      </c>
      <c r="M712" s="26" t="s">
        <v>11</v>
      </c>
      <c r="N712" s="26" t="s">
        <v>13</v>
      </c>
      <c r="O712" s="27">
        <f>IF(A712="?","",DATE(J712,MATCH(K712,{"Jan","Feb","Mar","Apr","May","Jun","Jul","Aug","Sep","Oct","Nov","Dec"},0),D712))</f>
        <v>25728</v>
      </c>
      <c r="P712" s="26">
        <f t="shared" si="11"/>
        <v>52</v>
      </c>
    </row>
    <row r="713" spans="1:16" x14ac:dyDescent="0.3">
      <c r="A713" s="8" t="s">
        <v>745</v>
      </c>
      <c r="B713" s="8">
        <v>1995</v>
      </c>
      <c r="C713" s="8" t="s">
        <v>20</v>
      </c>
      <c r="D713" s="8">
        <v>9</v>
      </c>
      <c r="E713" s="8">
        <v>0</v>
      </c>
      <c r="F713" s="25">
        <v>6111.95</v>
      </c>
      <c r="G713" s="8" t="s">
        <v>11</v>
      </c>
      <c r="H713" s="8" t="s">
        <v>12</v>
      </c>
      <c r="I713" s="8" t="s">
        <v>535</v>
      </c>
      <c r="J713" s="26">
        <v>1995</v>
      </c>
      <c r="K713" s="26" t="s">
        <v>20</v>
      </c>
      <c r="L713" s="26" t="s">
        <v>11</v>
      </c>
      <c r="M713" s="26" t="s">
        <v>12</v>
      </c>
      <c r="N713" s="26" t="s">
        <v>535</v>
      </c>
      <c r="O713" s="27">
        <f>IF(A713="?","",DATE(J713,MATCH(K713,{"Jan","Feb","Mar","Apr","May","Jun","Jul","Aug","Sep","Oct","Nov","Dec"},0),D713))</f>
        <v>34951</v>
      </c>
      <c r="P713" s="26">
        <f t="shared" si="11"/>
        <v>27</v>
      </c>
    </row>
    <row r="714" spans="1:16" x14ac:dyDescent="0.3">
      <c r="A714" s="8" t="s">
        <v>746</v>
      </c>
      <c r="B714" s="8">
        <v>1985</v>
      </c>
      <c r="C714" s="8" t="s">
        <v>10</v>
      </c>
      <c r="D714" s="8">
        <v>21</v>
      </c>
      <c r="E714" s="8">
        <v>1</v>
      </c>
      <c r="F714" s="25">
        <v>6112.35</v>
      </c>
      <c r="G714" s="8" t="s">
        <v>11</v>
      </c>
      <c r="H714" s="8" t="s">
        <v>16</v>
      </c>
      <c r="I714" s="8" t="s">
        <v>23</v>
      </c>
      <c r="J714" s="26">
        <v>1985</v>
      </c>
      <c r="K714" s="26" t="s">
        <v>10</v>
      </c>
      <c r="L714" s="26" t="s">
        <v>11</v>
      </c>
      <c r="M714" s="26" t="s">
        <v>16</v>
      </c>
      <c r="N714" s="26" t="s">
        <v>23</v>
      </c>
      <c r="O714" s="27">
        <f>IF(A714="?","",DATE(J714,MATCH(K714,{"Jan","Feb","Mar","Apr","May","Jun","Jul","Aug","Sep","Oct","Nov","Dec"},0),D714))</f>
        <v>31249</v>
      </c>
      <c r="P714" s="26">
        <f t="shared" si="11"/>
        <v>37</v>
      </c>
    </row>
    <row r="715" spans="1:16" x14ac:dyDescent="0.3">
      <c r="A715" s="8" t="s">
        <v>747</v>
      </c>
      <c r="B715" s="8">
        <v>1991</v>
      </c>
      <c r="C715" s="8" t="s">
        <v>10</v>
      </c>
      <c r="D715" s="8">
        <v>25</v>
      </c>
      <c r="E715" s="8">
        <v>3</v>
      </c>
      <c r="F715" s="25">
        <v>6113.23</v>
      </c>
      <c r="G715" s="8" t="s">
        <v>11</v>
      </c>
      <c r="H715" s="8" t="s">
        <v>11</v>
      </c>
      <c r="I715" s="8" t="s">
        <v>247</v>
      </c>
      <c r="J715" s="26">
        <v>1991</v>
      </c>
      <c r="K715" s="26" t="s">
        <v>10</v>
      </c>
      <c r="L715" s="26" t="s">
        <v>11</v>
      </c>
      <c r="M715" s="26" t="s">
        <v>11</v>
      </c>
      <c r="N715" s="26" t="s">
        <v>247</v>
      </c>
      <c r="O715" s="27">
        <f>IF(A715="?","",DATE(J715,MATCH(K715,{"Jan","Feb","Mar","Apr","May","Jun","Jul","Aug","Sep","Oct","Nov","Dec"},0),D715))</f>
        <v>33444</v>
      </c>
      <c r="P715" s="26">
        <f t="shared" si="11"/>
        <v>31</v>
      </c>
    </row>
    <row r="716" spans="1:16" x14ac:dyDescent="0.3">
      <c r="A716" s="8" t="s">
        <v>748</v>
      </c>
      <c r="B716" s="8">
        <v>1983</v>
      </c>
      <c r="C716" s="8" t="s">
        <v>35</v>
      </c>
      <c r="D716" s="8">
        <v>11</v>
      </c>
      <c r="E716" s="8">
        <v>1</v>
      </c>
      <c r="F716" s="25">
        <v>6117.49</v>
      </c>
      <c r="G716" s="8" t="s">
        <v>11</v>
      </c>
      <c r="H716" s="8" t="s">
        <v>12</v>
      </c>
      <c r="I716" s="8" t="s">
        <v>23</v>
      </c>
      <c r="J716" s="26">
        <v>1983</v>
      </c>
      <c r="K716" s="26" t="s">
        <v>35</v>
      </c>
      <c r="L716" s="26" t="s">
        <v>11</v>
      </c>
      <c r="M716" s="26" t="s">
        <v>12</v>
      </c>
      <c r="N716" s="26" t="s">
        <v>23</v>
      </c>
      <c r="O716" s="27">
        <f>IF(A716="?","",DATE(J716,MATCH(K716,{"Jan","Feb","Mar","Apr","May","Jun","Jul","Aug","Sep","Oct","Nov","Dec"},0),D716))</f>
        <v>30539</v>
      </c>
      <c r="P716" s="26">
        <f t="shared" si="11"/>
        <v>39</v>
      </c>
    </row>
    <row r="717" spans="1:16" x14ac:dyDescent="0.3">
      <c r="A717" s="8" t="s">
        <v>749</v>
      </c>
      <c r="B717" s="8">
        <v>1983</v>
      </c>
      <c r="C717" s="8" t="s">
        <v>15</v>
      </c>
      <c r="D717" s="8">
        <v>16</v>
      </c>
      <c r="E717" s="8">
        <v>1</v>
      </c>
      <c r="F717" s="25">
        <v>6123.57</v>
      </c>
      <c r="G717" s="8" t="s">
        <v>12</v>
      </c>
      <c r="H717" s="8" t="s">
        <v>11</v>
      </c>
      <c r="I717" s="8" t="s">
        <v>23</v>
      </c>
      <c r="J717" s="26">
        <v>1983</v>
      </c>
      <c r="K717" s="26" t="s">
        <v>15</v>
      </c>
      <c r="L717" s="26" t="s">
        <v>12</v>
      </c>
      <c r="M717" s="26" t="s">
        <v>11</v>
      </c>
      <c r="N717" s="26" t="s">
        <v>23</v>
      </c>
      <c r="O717" s="27">
        <f>IF(A717="?","",DATE(J717,MATCH(K717,{"Jan","Feb","Mar","Apr","May","Jun","Jul","Aug","Sep","Oct","Nov","Dec"},0),D717))</f>
        <v>30636</v>
      </c>
      <c r="P717" s="26">
        <f t="shared" si="11"/>
        <v>39</v>
      </c>
    </row>
    <row r="718" spans="1:16" x14ac:dyDescent="0.3">
      <c r="A718" s="8" t="s">
        <v>750</v>
      </c>
      <c r="B718" s="8">
        <v>1990</v>
      </c>
      <c r="C718" s="8" t="s">
        <v>35</v>
      </c>
      <c r="D718" s="8">
        <v>18</v>
      </c>
      <c r="E718" s="8">
        <v>3</v>
      </c>
      <c r="F718" s="25">
        <v>6128.8</v>
      </c>
      <c r="G718" s="8" t="s">
        <v>11</v>
      </c>
      <c r="H718" s="8" t="s">
        <v>12</v>
      </c>
      <c r="I718" s="8" t="s">
        <v>23</v>
      </c>
      <c r="J718" s="26">
        <v>1990</v>
      </c>
      <c r="K718" s="26" t="s">
        <v>35</v>
      </c>
      <c r="L718" s="26" t="s">
        <v>11</v>
      </c>
      <c r="M718" s="26" t="s">
        <v>12</v>
      </c>
      <c r="N718" s="26" t="s">
        <v>23</v>
      </c>
      <c r="O718" s="27">
        <f>IF(A718="?","",DATE(J718,MATCH(K718,{"Jan","Feb","Mar","Apr","May","Jun","Jul","Aug","Sep","Oct","Nov","Dec"},0),D718))</f>
        <v>33103</v>
      </c>
      <c r="P718" s="26">
        <f t="shared" si="11"/>
        <v>32</v>
      </c>
    </row>
    <row r="719" spans="1:16" x14ac:dyDescent="0.3">
      <c r="A719" s="8" t="s">
        <v>751</v>
      </c>
      <c r="B719" s="8">
        <v>1969</v>
      </c>
      <c r="C719" s="8" t="s">
        <v>15</v>
      </c>
      <c r="D719" s="8">
        <v>9</v>
      </c>
      <c r="E719" s="8">
        <v>0</v>
      </c>
      <c r="F719" s="25">
        <v>6138.5</v>
      </c>
      <c r="G719" s="8" t="s">
        <v>11</v>
      </c>
      <c r="H719" s="8" t="s">
        <v>11</v>
      </c>
      <c r="I719" s="8" t="s">
        <v>42</v>
      </c>
      <c r="J719" s="26">
        <v>1969</v>
      </c>
      <c r="K719" s="26" t="s">
        <v>15</v>
      </c>
      <c r="L719" s="26" t="s">
        <v>11</v>
      </c>
      <c r="M719" s="26" t="s">
        <v>11</v>
      </c>
      <c r="N719" s="26" t="s">
        <v>42</v>
      </c>
      <c r="O719" s="27">
        <f>IF(A719="?","",DATE(J719,MATCH(K719,{"Jan","Feb","Mar","Apr","May","Jun","Jul","Aug","Sep","Oct","Nov","Dec"},0),D719))</f>
        <v>25516</v>
      </c>
      <c r="P719" s="26">
        <f t="shared" si="11"/>
        <v>53</v>
      </c>
    </row>
    <row r="720" spans="1:16" x14ac:dyDescent="0.3">
      <c r="A720" s="8" t="s">
        <v>752</v>
      </c>
      <c r="B720" s="8">
        <v>1978</v>
      </c>
      <c r="C720" s="8" t="s">
        <v>20</v>
      </c>
      <c r="D720" s="8">
        <v>5</v>
      </c>
      <c r="E720" s="8">
        <v>2</v>
      </c>
      <c r="F720" s="25">
        <v>6138.58</v>
      </c>
      <c r="G720" s="8" t="s">
        <v>11</v>
      </c>
      <c r="H720" s="8" t="s">
        <v>16</v>
      </c>
      <c r="I720" s="8" t="s">
        <v>13</v>
      </c>
      <c r="J720" s="26">
        <v>1978</v>
      </c>
      <c r="K720" s="26" t="s">
        <v>20</v>
      </c>
      <c r="L720" s="26" t="s">
        <v>11</v>
      </c>
      <c r="M720" s="26" t="s">
        <v>16</v>
      </c>
      <c r="N720" s="26" t="s">
        <v>13</v>
      </c>
      <c r="O720" s="27">
        <f>IF(A720="?","",DATE(J720,MATCH(K720,{"Jan","Feb","Mar","Apr","May","Jun","Jul","Aug","Sep","Oct","Nov","Dec"},0),D720))</f>
        <v>28738</v>
      </c>
      <c r="P720" s="26">
        <f t="shared" si="11"/>
        <v>44</v>
      </c>
    </row>
    <row r="721" spans="1:16" x14ac:dyDescent="0.3">
      <c r="A721" s="8" t="s">
        <v>753</v>
      </c>
      <c r="B721" s="8">
        <v>1976</v>
      </c>
      <c r="C721" s="8" t="s">
        <v>30</v>
      </c>
      <c r="D721" s="8">
        <v>12</v>
      </c>
      <c r="E721" s="8">
        <v>2</v>
      </c>
      <c r="F721" s="25">
        <v>6139.14</v>
      </c>
      <c r="G721" s="8" t="s">
        <v>11</v>
      </c>
      <c r="H721" s="8" t="s">
        <v>12</v>
      </c>
      <c r="I721" s="8" t="s">
        <v>13</v>
      </c>
      <c r="J721" s="26">
        <v>1976</v>
      </c>
      <c r="K721" s="26" t="s">
        <v>30</v>
      </c>
      <c r="L721" s="26" t="s">
        <v>11</v>
      </c>
      <c r="M721" s="26" t="s">
        <v>12</v>
      </c>
      <c r="N721" s="26" t="s">
        <v>13</v>
      </c>
      <c r="O721" s="27">
        <f>IF(A721="?","",DATE(J721,MATCH(K721,{"Jan","Feb","Mar","Apr","May","Jun","Jul","Aug","Sep","Oct","Nov","Dec"},0),D721))</f>
        <v>28106</v>
      </c>
      <c r="P721" s="26">
        <f t="shared" si="11"/>
        <v>46</v>
      </c>
    </row>
    <row r="722" spans="1:16" x14ac:dyDescent="0.3">
      <c r="A722" s="8" t="s">
        <v>754</v>
      </c>
      <c r="B722" s="8">
        <v>1970</v>
      </c>
      <c r="C722" s="8" t="s">
        <v>37</v>
      </c>
      <c r="D722" s="8">
        <v>14</v>
      </c>
      <c r="E722" s="8">
        <v>0</v>
      </c>
      <c r="F722" s="25">
        <v>6147.12</v>
      </c>
      <c r="G722" s="8" t="s">
        <v>11</v>
      </c>
      <c r="H722" s="8" t="s">
        <v>12</v>
      </c>
      <c r="I722" s="8" t="s">
        <v>23</v>
      </c>
      <c r="J722" s="26">
        <v>1970</v>
      </c>
      <c r="K722" s="26" t="s">
        <v>37</v>
      </c>
      <c r="L722" s="26" t="s">
        <v>11</v>
      </c>
      <c r="M722" s="26" t="s">
        <v>12</v>
      </c>
      <c r="N722" s="26" t="s">
        <v>23</v>
      </c>
      <c r="O722" s="27">
        <f>IF(A722="?","",DATE(J722,MATCH(K722,{"Jan","Feb","Mar","Apr","May","Jun","Jul","Aug","Sep","Oct","Nov","Dec"},0),D722))</f>
        <v>25855</v>
      </c>
      <c r="P722" s="26">
        <f t="shared" si="11"/>
        <v>52</v>
      </c>
    </row>
    <row r="723" spans="1:16" x14ac:dyDescent="0.3">
      <c r="A723" s="8" t="s">
        <v>755</v>
      </c>
      <c r="B723" s="8">
        <v>1973</v>
      </c>
      <c r="C723" s="8" t="s">
        <v>15</v>
      </c>
      <c r="D723" s="8">
        <v>6</v>
      </c>
      <c r="E723" s="8">
        <v>0</v>
      </c>
      <c r="F723" s="25">
        <v>6152.05</v>
      </c>
      <c r="G723" s="8" t="s">
        <v>11</v>
      </c>
      <c r="H723" s="8" t="s">
        <v>12</v>
      </c>
      <c r="I723" s="8" t="s">
        <v>13</v>
      </c>
      <c r="J723" s="26">
        <v>1973</v>
      </c>
      <c r="K723" s="26" t="s">
        <v>15</v>
      </c>
      <c r="L723" s="26" t="s">
        <v>11</v>
      </c>
      <c r="M723" s="26" t="s">
        <v>12</v>
      </c>
      <c r="N723" s="26" t="s">
        <v>13</v>
      </c>
      <c r="O723" s="27">
        <f>IF(A723="?","",DATE(J723,MATCH(K723,{"Jan","Feb","Mar","Apr","May","Jun","Jul","Aug","Sep","Oct","Nov","Dec"},0),D723))</f>
        <v>26974</v>
      </c>
      <c r="P723" s="26">
        <f t="shared" si="11"/>
        <v>49</v>
      </c>
    </row>
    <row r="724" spans="1:16" x14ac:dyDescent="0.3">
      <c r="A724" s="8" t="s">
        <v>756</v>
      </c>
      <c r="B724" s="8">
        <v>1985</v>
      </c>
      <c r="C724" s="8" t="s">
        <v>37</v>
      </c>
      <c r="D724" s="8">
        <v>15</v>
      </c>
      <c r="E724" s="8">
        <v>3</v>
      </c>
      <c r="F724" s="25">
        <v>6159.57</v>
      </c>
      <c r="G724" s="8" t="s">
        <v>11</v>
      </c>
      <c r="H724" s="8" t="s">
        <v>16</v>
      </c>
      <c r="I724" s="8" t="s">
        <v>23</v>
      </c>
      <c r="J724" s="26">
        <v>1985</v>
      </c>
      <c r="K724" s="26" t="s">
        <v>37</v>
      </c>
      <c r="L724" s="26" t="s">
        <v>11</v>
      </c>
      <c r="M724" s="26" t="s">
        <v>16</v>
      </c>
      <c r="N724" s="26" t="s">
        <v>23</v>
      </c>
      <c r="O724" s="27">
        <f>IF(A724="?","",DATE(J724,MATCH(K724,{"Jan","Feb","Mar","Apr","May","Jun","Jul","Aug","Sep","Oct","Nov","Dec"},0),D724))</f>
        <v>31335</v>
      </c>
      <c r="P724" s="26">
        <f t="shared" si="11"/>
        <v>37</v>
      </c>
    </row>
    <row r="725" spans="1:16" x14ac:dyDescent="0.3">
      <c r="A725" s="8" t="s">
        <v>757</v>
      </c>
      <c r="B725" s="8">
        <v>1984</v>
      </c>
      <c r="C725" s="8" t="s">
        <v>37</v>
      </c>
      <c r="D725" s="8">
        <v>6</v>
      </c>
      <c r="E725" s="8">
        <v>3</v>
      </c>
      <c r="F725" s="25">
        <v>6170.96</v>
      </c>
      <c r="G725" s="8" t="s">
        <v>11</v>
      </c>
      <c r="H725" s="8" t="s">
        <v>16</v>
      </c>
      <c r="I725" s="8" t="s">
        <v>13</v>
      </c>
      <c r="J725" s="26">
        <v>1984</v>
      </c>
      <c r="K725" s="26" t="s">
        <v>37</v>
      </c>
      <c r="L725" s="26" t="s">
        <v>11</v>
      </c>
      <c r="M725" s="26" t="s">
        <v>16</v>
      </c>
      <c r="N725" s="26" t="s">
        <v>13</v>
      </c>
      <c r="O725" s="27">
        <f>IF(A725="?","",DATE(J725,MATCH(K725,{"Jan","Feb","Mar","Apr","May","Jun","Jul","Aug","Sep","Oct","Nov","Dec"},0),D725))</f>
        <v>30961</v>
      </c>
      <c r="P725" s="26">
        <f t="shared" si="11"/>
        <v>38</v>
      </c>
    </row>
    <row r="726" spans="1:16" x14ac:dyDescent="0.3">
      <c r="A726" s="8" t="s">
        <v>758</v>
      </c>
      <c r="B726" s="8">
        <v>1985</v>
      </c>
      <c r="C726" s="8" t="s">
        <v>35</v>
      </c>
      <c r="D726" s="8">
        <v>9</v>
      </c>
      <c r="E726" s="8">
        <v>3</v>
      </c>
      <c r="F726" s="25">
        <v>6183.32</v>
      </c>
      <c r="G726" s="8" t="s">
        <v>11</v>
      </c>
      <c r="H726" s="8" t="s">
        <v>11</v>
      </c>
      <c r="I726" s="8" t="s">
        <v>23</v>
      </c>
      <c r="J726" s="26">
        <v>1985</v>
      </c>
      <c r="K726" s="26" t="s">
        <v>35</v>
      </c>
      <c r="L726" s="26" t="s">
        <v>11</v>
      </c>
      <c r="M726" s="26" t="s">
        <v>11</v>
      </c>
      <c r="N726" s="26" t="s">
        <v>23</v>
      </c>
      <c r="O726" s="27">
        <f>IF(A726="?","",DATE(J726,MATCH(K726,{"Jan","Feb","Mar","Apr","May","Jun","Jul","Aug","Sep","Oct","Nov","Dec"},0),D726))</f>
        <v>31268</v>
      </c>
      <c r="P726" s="26">
        <f t="shared" si="11"/>
        <v>37</v>
      </c>
    </row>
    <row r="727" spans="1:16" x14ac:dyDescent="0.3">
      <c r="A727" s="8" t="s">
        <v>759</v>
      </c>
      <c r="B727" s="8">
        <v>1970</v>
      </c>
      <c r="C727" s="8" t="s">
        <v>37</v>
      </c>
      <c r="D727" s="8">
        <v>5</v>
      </c>
      <c r="E727" s="8">
        <v>0</v>
      </c>
      <c r="F727" s="25">
        <v>6183.46</v>
      </c>
      <c r="G727" s="8" t="s">
        <v>11</v>
      </c>
      <c r="H727" s="8" t="s">
        <v>11</v>
      </c>
      <c r="I727" s="8" t="s">
        <v>23</v>
      </c>
      <c r="J727" s="26">
        <v>1970</v>
      </c>
      <c r="K727" s="26" t="s">
        <v>37</v>
      </c>
      <c r="L727" s="26" t="s">
        <v>11</v>
      </c>
      <c r="M727" s="26" t="s">
        <v>11</v>
      </c>
      <c r="N727" s="26" t="s">
        <v>23</v>
      </c>
      <c r="O727" s="27">
        <f>IF(A727="?","",DATE(J727,MATCH(K727,{"Jan","Feb","Mar","Apr","May","Jun","Jul","Aug","Sep","Oct","Nov","Dec"},0),D727))</f>
        <v>25846</v>
      </c>
      <c r="P727" s="26">
        <f t="shared" si="11"/>
        <v>52</v>
      </c>
    </row>
    <row r="728" spans="1:16" x14ac:dyDescent="0.3">
      <c r="A728" s="8" t="s">
        <v>760</v>
      </c>
      <c r="B728" s="8">
        <v>1988</v>
      </c>
      <c r="C728" s="8" t="s">
        <v>15</v>
      </c>
      <c r="D728" s="8">
        <v>1</v>
      </c>
      <c r="E728" s="8">
        <v>3</v>
      </c>
      <c r="F728" s="25">
        <v>6184.3</v>
      </c>
      <c r="G728" s="8" t="s">
        <v>11</v>
      </c>
      <c r="H728" s="8" t="s">
        <v>12</v>
      </c>
      <c r="I728" s="8" t="s">
        <v>13</v>
      </c>
      <c r="J728" s="26">
        <v>1988</v>
      </c>
      <c r="K728" s="26" t="s">
        <v>15</v>
      </c>
      <c r="L728" s="26" t="s">
        <v>11</v>
      </c>
      <c r="M728" s="26" t="s">
        <v>12</v>
      </c>
      <c r="N728" s="26" t="s">
        <v>13</v>
      </c>
      <c r="O728" s="27">
        <f>IF(A728="?","",DATE(J728,MATCH(K728,{"Jan","Feb","Mar","Apr","May","Jun","Jul","Aug","Sep","Oct","Nov","Dec"},0),D728))</f>
        <v>32448</v>
      </c>
      <c r="P728" s="26">
        <f t="shared" si="11"/>
        <v>34</v>
      </c>
    </row>
    <row r="729" spans="1:16" x14ac:dyDescent="0.3">
      <c r="A729" s="8" t="s">
        <v>761</v>
      </c>
      <c r="B729" s="8">
        <v>1981</v>
      </c>
      <c r="C729" s="8" t="s">
        <v>15</v>
      </c>
      <c r="D729" s="8">
        <v>22</v>
      </c>
      <c r="E729" s="8">
        <v>0</v>
      </c>
      <c r="F729" s="25">
        <v>6185.32</v>
      </c>
      <c r="G729" s="8" t="s">
        <v>11</v>
      </c>
      <c r="H729" s="8" t="s">
        <v>16</v>
      </c>
      <c r="I729" s="8" t="s">
        <v>13</v>
      </c>
      <c r="J729" s="26">
        <v>1981</v>
      </c>
      <c r="K729" s="26" t="s">
        <v>15</v>
      </c>
      <c r="L729" s="26" t="s">
        <v>11</v>
      </c>
      <c r="M729" s="26" t="s">
        <v>16</v>
      </c>
      <c r="N729" s="26" t="s">
        <v>13</v>
      </c>
      <c r="O729" s="27">
        <f>IF(A729="?","",DATE(J729,MATCH(K729,{"Jan","Feb","Mar","Apr","May","Jun","Jul","Aug","Sep","Oct","Nov","Dec"},0),D729))</f>
        <v>29912</v>
      </c>
      <c r="P729" s="26">
        <f t="shared" si="11"/>
        <v>41</v>
      </c>
    </row>
    <row r="730" spans="1:16" x14ac:dyDescent="0.3">
      <c r="A730" s="8" t="s">
        <v>762</v>
      </c>
      <c r="B730" s="8">
        <v>1981</v>
      </c>
      <c r="C730" s="8" t="s">
        <v>37</v>
      </c>
      <c r="D730" s="8">
        <v>1</v>
      </c>
      <c r="E730" s="8">
        <v>0</v>
      </c>
      <c r="F730" s="25">
        <v>6186.13</v>
      </c>
      <c r="G730" s="8" t="s">
        <v>11</v>
      </c>
      <c r="H730" s="8" t="s">
        <v>12</v>
      </c>
      <c r="I730" s="8" t="s">
        <v>42</v>
      </c>
      <c r="J730" s="26">
        <v>1981</v>
      </c>
      <c r="K730" s="26" t="s">
        <v>37</v>
      </c>
      <c r="L730" s="26" t="s">
        <v>11</v>
      </c>
      <c r="M730" s="26" t="s">
        <v>12</v>
      </c>
      <c r="N730" s="26" t="s">
        <v>42</v>
      </c>
      <c r="O730" s="27">
        <f>IF(A730="?","",DATE(J730,MATCH(K730,{"Jan","Feb","Mar","Apr","May","Jun","Jul","Aug","Sep","Oct","Nov","Dec"},0),D730))</f>
        <v>29860</v>
      </c>
      <c r="P730" s="26">
        <f t="shared" si="11"/>
        <v>41</v>
      </c>
    </row>
    <row r="731" spans="1:16" x14ac:dyDescent="0.3">
      <c r="A731" s="8" t="s">
        <v>763</v>
      </c>
      <c r="B731" s="8">
        <v>1988</v>
      </c>
      <c r="C731" s="8" t="s">
        <v>37</v>
      </c>
      <c r="D731" s="8">
        <v>23</v>
      </c>
      <c r="E731" s="8">
        <v>3</v>
      </c>
      <c r="F731" s="25">
        <v>6196.45</v>
      </c>
      <c r="G731" s="8" t="s">
        <v>11</v>
      </c>
      <c r="H731" s="8" t="s">
        <v>16</v>
      </c>
      <c r="I731" s="8" t="s">
        <v>42</v>
      </c>
      <c r="J731" s="26">
        <v>1988</v>
      </c>
      <c r="K731" s="26" t="s">
        <v>37</v>
      </c>
      <c r="L731" s="26" t="s">
        <v>11</v>
      </c>
      <c r="M731" s="26" t="s">
        <v>16</v>
      </c>
      <c r="N731" s="26" t="s">
        <v>42</v>
      </c>
      <c r="O731" s="27">
        <f>IF(A731="?","",DATE(J731,MATCH(K731,{"Jan","Feb","Mar","Apr","May","Jun","Jul","Aug","Sep","Oct","Nov","Dec"},0),D731))</f>
        <v>32439</v>
      </c>
      <c r="P731" s="26">
        <f t="shared" si="11"/>
        <v>34</v>
      </c>
    </row>
    <row r="732" spans="1:16" x14ac:dyDescent="0.3">
      <c r="A732" s="8" t="s">
        <v>764</v>
      </c>
      <c r="B732" s="8">
        <v>1985</v>
      </c>
      <c r="C732" s="8" t="s">
        <v>10</v>
      </c>
      <c r="D732" s="8">
        <v>22</v>
      </c>
      <c r="E732" s="8">
        <v>2</v>
      </c>
      <c r="F732" s="25">
        <v>6198.75</v>
      </c>
      <c r="G732" s="8" t="s">
        <v>11</v>
      </c>
      <c r="H732" s="8" t="s">
        <v>16</v>
      </c>
      <c r="I732" s="8" t="s">
        <v>23</v>
      </c>
      <c r="J732" s="26">
        <v>1985</v>
      </c>
      <c r="K732" s="26" t="s">
        <v>10</v>
      </c>
      <c r="L732" s="26" t="s">
        <v>11</v>
      </c>
      <c r="M732" s="26" t="s">
        <v>16</v>
      </c>
      <c r="N732" s="26" t="s">
        <v>23</v>
      </c>
      <c r="O732" s="27">
        <f>IF(A732="?","",DATE(J732,MATCH(K732,{"Jan","Feb","Mar","Apr","May","Jun","Jul","Aug","Sep","Oct","Nov","Dec"},0),D732))</f>
        <v>31250</v>
      </c>
      <c r="P732" s="26">
        <f t="shared" si="11"/>
        <v>37</v>
      </c>
    </row>
    <row r="733" spans="1:16" x14ac:dyDescent="0.3">
      <c r="A733" s="8" t="s">
        <v>31</v>
      </c>
      <c r="B733" s="8">
        <v>1985</v>
      </c>
      <c r="C733" s="8" t="s">
        <v>30</v>
      </c>
      <c r="D733" s="8">
        <v>20</v>
      </c>
      <c r="E733" s="8">
        <v>2</v>
      </c>
      <c r="F733" s="25">
        <v>6203.9</v>
      </c>
      <c r="G733" s="8" t="s">
        <v>16</v>
      </c>
      <c r="H733" s="8" t="s">
        <v>11</v>
      </c>
      <c r="I733" s="8" t="s">
        <v>23</v>
      </c>
      <c r="J733" s="26">
        <v>1985</v>
      </c>
      <c r="K733" s="26" t="s">
        <v>30</v>
      </c>
      <c r="L733" s="26" t="s">
        <v>16</v>
      </c>
      <c r="M733" s="26" t="s">
        <v>11</v>
      </c>
      <c r="N733" s="26" t="s">
        <v>23</v>
      </c>
      <c r="O733" s="27" t="str">
        <f>IF(A733="?","",DATE(J733,MATCH(K733,{"Jan","Feb","Mar","Apr","May","Jun","Jul","Aug","Sep","Oct","Nov","Dec"},0),D733))</f>
        <v/>
      </c>
      <c r="P733" s="26" t="str">
        <f t="shared" si="11"/>
        <v/>
      </c>
    </row>
    <row r="734" spans="1:16" x14ac:dyDescent="0.3">
      <c r="A734" s="8" t="s">
        <v>765</v>
      </c>
      <c r="B734" s="8">
        <v>1985</v>
      </c>
      <c r="C734" s="8" t="s">
        <v>20</v>
      </c>
      <c r="D734" s="8">
        <v>22</v>
      </c>
      <c r="E734" s="8">
        <v>2</v>
      </c>
      <c r="F734" s="25">
        <v>6203.9</v>
      </c>
      <c r="G734" s="8" t="s">
        <v>11</v>
      </c>
      <c r="H734" s="8" t="s">
        <v>11</v>
      </c>
      <c r="I734" s="8" t="s">
        <v>23</v>
      </c>
      <c r="J734" s="26">
        <v>1985</v>
      </c>
      <c r="K734" s="26" t="s">
        <v>20</v>
      </c>
      <c r="L734" s="26" t="s">
        <v>11</v>
      </c>
      <c r="M734" s="26" t="s">
        <v>11</v>
      </c>
      <c r="N734" s="26" t="s">
        <v>23</v>
      </c>
      <c r="O734" s="27">
        <f>IF(A734="?","",DATE(J734,MATCH(K734,{"Jan","Feb","Mar","Apr","May","Jun","Jul","Aug","Sep","Oct","Nov","Dec"},0),D734))</f>
        <v>31312</v>
      </c>
      <c r="P734" s="26">
        <f t="shared" si="11"/>
        <v>37</v>
      </c>
    </row>
    <row r="735" spans="1:16" x14ac:dyDescent="0.3">
      <c r="A735" s="8" t="s">
        <v>766</v>
      </c>
      <c r="B735" s="8">
        <v>1999</v>
      </c>
      <c r="C735" s="8" t="s">
        <v>20</v>
      </c>
      <c r="D735" s="8">
        <v>10</v>
      </c>
      <c r="E735" s="8">
        <v>0</v>
      </c>
      <c r="F735" s="25">
        <v>6207.26</v>
      </c>
      <c r="G735" s="8" t="s">
        <v>11</v>
      </c>
      <c r="H735" s="8" t="s">
        <v>11</v>
      </c>
      <c r="I735" s="8" t="s">
        <v>535</v>
      </c>
      <c r="J735" s="26">
        <v>1999</v>
      </c>
      <c r="K735" s="26" t="s">
        <v>20</v>
      </c>
      <c r="L735" s="26" t="s">
        <v>11</v>
      </c>
      <c r="M735" s="26" t="s">
        <v>11</v>
      </c>
      <c r="N735" s="26" t="s">
        <v>535</v>
      </c>
      <c r="O735" s="27">
        <f>IF(A735="?","",DATE(J735,MATCH(K735,{"Jan","Feb","Mar","Apr","May","Jun","Jul","Aug","Sep","Oct","Nov","Dec"},0),D735))</f>
        <v>36413</v>
      </c>
      <c r="P735" s="26">
        <f t="shared" si="11"/>
        <v>23</v>
      </c>
    </row>
    <row r="736" spans="1:16" x14ac:dyDescent="0.3">
      <c r="A736" s="8" t="s">
        <v>767</v>
      </c>
      <c r="B736" s="8">
        <v>1992</v>
      </c>
      <c r="C736" s="8" t="s">
        <v>35</v>
      </c>
      <c r="D736" s="8">
        <v>12</v>
      </c>
      <c r="E736" s="8">
        <v>0</v>
      </c>
      <c r="F736" s="25">
        <v>6208.5</v>
      </c>
      <c r="G736" s="8" t="s">
        <v>11</v>
      </c>
      <c r="H736" s="8" t="s">
        <v>16</v>
      </c>
      <c r="I736" s="8" t="s">
        <v>300</v>
      </c>
      <c r="J736" s="26">
        <v>1992</v>
      </c>
      <c r="K736" s="26" t="s">
        <v>35</v>
      </c>
      <c r="L736" s="26" t="s">
        <v>11</v>
      </c>
      <c r="M736" s="26" t="s">
        <v>16</v>
      </c>
      <c r="N736" s="26" t="s">
        <v>300</v>
      </c>
      <c r="O736" s="27">
        <f>IF(A736="?","",DATE(J736,MATCH(K736,{"Jan","Feb","Mar","Apr","May","Jun","Jul","Aug","Sep","Oct","Nov","Dec"},0),D736))</f>
        <v>33828</v>
      </c>
      <c r="P736" s="26">
        <f t="shared" si="11"/>
        <v>30</v>
      </c>
    </row>
    <row r="737" spans="1:16" x14ac:dyDescent="0.3">
      <c r="A737" s="8" t="s">
        <v>768</v>
      </c>
      <c r="B737" s="8">
        <v>1972</v>
      </c>
      <c r="C737" s="8" t="s">
        <v>18</v>
      </c>
      <c r="D737" s="8">
        <v>29</v>
      </c>
      <c r="E737" s="8">
        <v>0</v>
      </c>
      <c r="F737" s="25">
        <v>6219.93</v>
      </c>
      <c r="G737" s="8" t="s">
        <v>11</v>
      </c>
      <c r="H737" s="8" t="s">
        <v>11</v>
      </c>
      <c r="I737" s="8" t="s">
        <v>13</v>
      </c>
      <c r="J737" s="26">
        <v>1972</v>
      </c>
      <c r="K737" s="26" t="s">
        <v>18</v>
      </c>
      <c r="L737" s="26" t="s">
        <v>11</v>
      </c>
      <c r="M737" s="26" t="s">
        <v>11</v>
      </c>
      <c r="N737" s="26" t="s">
        <v>13</v>
      </c>
      <c r="O737" s="27">
        <f>IF(A737="?","",DATE(J737,MATCH(K737,{"Jan","Feb","Mar","Apr","May","Jun","Jul","Aug","Sep","Oct","Nov","Dec"},0),D737))</f>
        <v>26479</v>
      </c>
      <c r="P737" s="26">
        <f t="shared" si="11"/>
        <v>50</v>
      </c>
    </row>
    <row r="738" spans="1:16" x14ac:dyDescent="0.3">
      <c r="A738" s="8" t="s">
        <v>769</v>
      </c>
      <c r="B738" s="8">
        <v>1978</v>
      </c>
      <c r="C738" s="8" t="s">
        <v>20</v>
      </c>
      <c r="D738" s="8">
        <v>19</v>
      </c>
      <c r="E738" s="8">
        <v>2</v>
      </c>
      <c r="F738" s="25">
        <v>6236.95</v>
      </c>
      <c r="G738" s="8" t="s">
        <v>11</v>
      </c>
      <c r="H738" s="8" t="s">
        <v>11</v>
      </c>
      <c r="I738" s="8" t="s">
        <v>13</v>
      </c>
      <c r="J738" s="26">
        <v>1978</v>
      </c>
      <c r="K738" s="26" t="s">
        <v>20</v>
      </c>
      <c r="L738" s="26" t="s">
        <v>11</v>
      </c>
      <c r="M738" s="26" t="s">
        <v>11</v>
      </c>
      <c r="N738" s="26" t="s">
        <v>13</v>
      </c>
      <c r="O738" s="27">
        <f>IF(A738="?","",DATE(J738,MATCH(K738,{"Jan","Feb","Mar","Apr","May","Jun","Jul","Aug","Sep","Oct","Nov","Dec"},0),D738))</f>
        <v>28752</v>
      </c>
      <c r="P738" s="26">
        <f t="shared" si="11"/>
        <v>44</v>
      </c>
    </row>
    <row r="739" spans="1:16" x14ac:dyDescent="0.3">
      <c r="A739" s="8" t="s">
        <v>770</v>
      </c>
      <c r="B739" s="8">
        <v>1983</v>
      </c>
      <c r="C739" s="8" t="s">
        <v>35</v>
      </c>
      <c r="D739" s="8">
        <v>11</v>
      </c>
      <c r="E739" s="8">
        <v>1</v>
      </c>
      <c r="F739" s="25">
        <v>6238.3</v>
      </c>
      <c r="G739" s="8" t="s">
        <v>11</v>
      </c>
      <c r="H739" s="8" t="s">
        <v>16</v>
      </c>
      <c r="I739" s="8" t="s">
        <v>42</v>
      </c>
      <c r="J739" s="26">
        <v>1983</v>
      </c>
      <c r="K739" s="26" t="s">
        <v>35</v>
      </c>
      <c r="L739" s="26" t="s">
        <v>11</v>
      </c>
      <c r="M739" s="26" t="s">
        <v>16</v>
      </c>
      <c r="N739" s="26" t="s">
        <v>42</v>
      </c>
      <c r="O739" s="27">
        <f>IF(A739="?","",DATE(J739,MATCH(K739,{"Jan","Feb","Mar","Apr","May","Jun","Jul","Aug","Sep","Oct","Nov","Dec"},0),D739))</f>
        <v>30539</v>
      </c>
      <c r="P739" s="26">
        <f t="shared" si="11"/>
        <v>39</v>
      </c>
    </row>
    <row r="740" spans="1:16" x14ac:dyDescent="0.3">
      <c r="A740" s="8" t="s">
        <v>771</v>
      </c>
      <c r="B740" s="8">
        <v>1979</v>
      </c>
      <c r="C740" s="8" t="s">
        <v>37</v>
      </c>
      <c r="D740" s="8">
        <v>10</v>
      </c>
      <c r="E740" s="8">
        <v>0</v>
      </c>
      <c r="F740" s="25">
        <v>6250.44</v>
      </c>
      <c r="G740" s="8" t="s">
        <v>11</v>
      </c>
      <c r="H740" s="8" t="s">
        <v>16</v>
      </c>
      <c r="I740" s="8" t="s">
        <v>42</v>
      </c>
      <c r="J740" s="26">
        <v>1979</v>
      </c>
      <c r="K740" s="26" t="s">
        <v>37</v>
      </c>
      <c r="L740" s="26" t="s">
        <v>11</v>
      </c>
      <c r="M740" s="26" t="s">
        <v>16</v>
      </c>
      <c r="N740" s="26" t="s">
        <v>42</v>
      </c>
      <c r="O740" s="27">
        <f>IF(A740="?","",DATE(J740,MATCH(K740,{"Jan","Feb","Mar","Apr","May","Jun","Jul","Aug","Sep","Oct","Nov","Dec"},0),D740))</f>
        <v>29138</v>
      </c>
      <c r="P740" s="26">
        <f t="shared" si="11"/>
        <v>43</v>
      </c>
    </row>
    <row r="741" spans="1:16" x14ac:dyDescent="0.3">
      <c r="A741" s="8" t="s">
        <v>772</v>
      </c>
      <c r="B741" s="8">
        <v>1972</v>
      </c>
      <c r="C741" s="8" t="s">
        <v>15</v>
      </c>
      <c r="D741" s="8">
        <v>11</v>
      </c>
      <c r="E741" s="8">
        <v>0</v>
      </c>
      <c r="F741" s="25">
        <v>6253.85</v>
      </c>
      <c r="G741" s="8" t="s">
        <v>11</v>
      </c>
      <c r="H741" s="8" t="s">
        <v>11</v>
      </c>
      <c r="I741" s="8" t="s">
        <v>13</v>
      </c>
      <c r="J741" s="26">
        <v>1972</v>
      </c>
      <c r="K741" s="26" t="s">
        <v>15</v>
      </c>
      <c r="L741" s="26" t="s">
        <v>11</v>
      </c>
      <c r="M741" s="26" t="s">
        <v>11</v>
      </c>
      <c r="N741" s="26" t="s">
        <v>13</v>
      </c>
      <c r="O741" s="27">
        <f>IF(A741="?","",DATE(J741,MATCH(K741,{"Jan","Feb","Mar","Apr","May","Jun","Jul","Aug","Sep","Oct","Nov","Dec"},0),D741))</f>
        <v>26614</v>
      </c>
      <c r="P741" s="26">
        <f t="shared" si="11"/>
        <v>50</v>
      </c>
    </row>
    <row r="742" spans="1:16" x14ac:dyDescent="0.3">
      <c r="A742" s="8" t="s">
        <v>773</v>
      </c>
      <c r="B742" s="8">
        <v>1972</v>
      </c>
      <c r="C742" s="8" t="s">
        <v>20</v>
      </c>
      <c r="D742" s="8">
        <v>8</v>
      </c>
      <c r="E742" s="8">
        <v>0</v>
      </c>
      <c r="F742" s="25">
        <v>6254.13</v>
      </c>
      <c r="G742" s="8" t="s">
        <v>11</v>
      </c>
      <c r="H742" s="8" t="s">
        <v>11</v>
      </c>
      <c r="I742" s="8" t="s">
        <v>23</v>
      </c>
      <c r="J742" s="26">
        <v>1972</v>
      </c>
      <c r="K742" s="26" t="s">
        <v>20</v>
      </c>
      <c r="L742" s="26" t="s">
        <v>11</v>
      </c>
      <c r="M742" s="26" t="s">
        <v>11</v>
      </c>
      <c r="N742" s="26" t="s">
        <v>23</v>
      </c>
      <c r="O742" s="27">
        <f>IF(A742="?","",DATE(J742,MATCH(K742,{"Jan","Feb","Mar","Apr","May","Jun","Jul","Aug","Sep","Oct","Nov","Dec"},0),D742))</f>
        <v>26550</v>
      </c>
      <c r="P742" s="26">
        <f t="shared" si="11"/>
        <v>50</v>
      </c>
    </row>
    <row r="743" spans="1:16" x14ac:dyDescent="0.3">
      <c r="A743" s="8" t="s">
        <v>774</v>
      </c>
      <c r="B743" s="8">
        <v>1970</v>
      </c>
      <c r="C743" s="8" t="s">
        <v>37</v>
      </c>
      <c r="D743" s="8">
        <v>11</v>
      </c>
      <c r="E743" s="8">
        <v>0</v>
      </c>
      <c r="F743" s="25">
        <v>6255.38</v>
      </c>
      <c r="G743" s="8" t="s">
        <v>11</v>
      </c>
      <c r="H743" s="8" t="s">
        <v>11</v>
      </c>
      <c r="I743" s="8" t="s">
        <v>13</v>
      </c>
      <c r="J743" s="26">
        <v>1970</v>
      </c>
      <c r="K743" s="26" t="s">
        <v>37</v>
      </c>
      <c r="L743" s="26" t="s">
        <v>11</v>
      </c>
      <c r="M743" s="26" t="s">
        <v>11</v>
      </c>
      <c r="N743" s="26" t="s">
        <v>13</v>
      </c>
      <c r="O743" s="27">
        <f>IF(A743="?","",DATE(J743,MATCH(K743,{"Jan","Feb","Mar","Apr","May","Jun","Jul","Aug","Sep","Oct","Nov","Dec"},0),D743))</f>
        <v>25852</v>
      </c>
      <c r="P743" s="26">
        <f t="shared" si="11"/>
        <v>52</v>
      </c>
    </row>
    <row r="744" spans="1:16" x14ac:dyDescent="0.3">
      <c r="A744" s="8" t="s">
        <v>775</v>
      </c>
      <c r="B744" s="8">
        <v>1995</v>
      </c>
      <c r="C744" s="8" t="s">
        <v>37</v>
      </c>
      <c r="D744" s="8">
        <v>17</v>
      </c>
      <c r="E744" s="8">
        <v>0</v>
      </c>
      <c r="F744" s="25">
        <v>6261.2</v>
      </c>
      <c r="G744" s="8" t="s">
        <v>11</v>
      </c>
      <c r="H744" s="8" t="s">
        <v>16</v>
      </c>
      <c r="I744" s="8" t="s">
        <v>535</v>
      </c>
      <c r="J744" s="26">
        <v>1995</v>
      </c>
      <c r="K744" s="26" t="s">
        <v>37</v>
      </c>
      <c r="L744" s="26" t="s">
        <v>11</v>
      </c>
      <c r="M744" s="26" t="s">
        <v>16</v>
      </c>
      <c r="N744" s="26" t="s">
        <v>535</v>
      </c>
      <c r="O744" s="27">
        <f>IF(A744="?","",DATE(J744,MATCH(K744,{"Jan","Feb","Mar","Apr","May","Jun","Jul","Aug","Sep","Oct","Nov","Dec"},0),D744))</f>
        <v>34989</v>
      </c>
      <c r="P744" s="26">
        <f t="shared" si="11"/>
        <v>27</v>
      </c>
    </row>
    <row r="745" spans="1:16" x14ac:dyDescent="0.3">
      <c r="A745" s="8" t="s">
        <v>776</v>
      </c>
      <c r="B745" s="8">
        <v>1984</v>
      </c>
      <c r="C745" s="8" t="s">
        <v>20</v>
      </c>
      <c r="D745" s="8">
        <v>25</v>
      </c>
      <c r="E745" s="8">
        <v>3</v>
      </c>
      <c r="F745" s="25">
        <v>6269.33</v>
      </c>
      <c r="G745" s="8" t="s">
        <v>11</v>
      </c>
      <c r="H745" s="8" t="s">
        <v>16</v>
      </c>
      <c r="I745" s="8" t="s">
        <v>13</v>
      </c>
      <c r="J745" s="26">
        <v>1984</v>
      </c>
      <c r="K745" s="26" t="s">
        <v>20</v>
      </c>
      <c r="L745" s="26" t="s">
        <v>11</v>
      </c>
      <c r="M745" s="26" t="s">
        <v>16</v>
      </c>
      <c r="N745" s="26" t="s">
        <v>13</v>
      </c>
      <c r="O745" s="27">
        <f>IF(A745="?","",DATE(J745,MATCH(K745,{"Jan","Feb","Mar","Apr","May","Jun","Jul","Aug","Sep","Oct","Nov","Dec"},0),D745))</f>
        <v>30950</v>
      </c>
      <c r="P745" s="26">
        <f t="shared" si="11"/>
        <v>38</v>
      </c>
    </row>
    <row r="746" spans="1:16" x14ac:dyDescent="0.3">
      <c r="A746" s="8" t="s">
        <v>777</v>
      </c>
      <c r="B746" s="8">
        <v>1981</v>
      </c>
      <c r="C746" s="8" t="s">
        <v>18</v>
      </c>
      <c r="D746" s="8">
        <v>30</v>
      </c>
      <c r="E746" s="8">
        <v>1</v>
      </c>
      <c r="F746" s="25">
        <v>6272.48</v>
      </c>
      <c r="G746" s="8" t="s">
        <v>16</v>
      </c>
      <c r="H746" s="8" t="s">
        <v>12</v>
      </c>
      <c r="I746" s="8" t="s">
        <v>13</v>
      </c>
      <c r="J746" s="26">
        <v>1981</v>
      </c>
      <c r="K746" s="26" t="s">
        <v>18</v>
      </c>
      <c r="L746" s="26" t="s">
        <v>16</v>
      </c>
      <c r="M746" s="26" t="s">
        <v>12</v>
      </c>
      <c r="N746" s="26" t="s">
        <v>13</v>
      </c>
      <c r="O746" s="27">
        <f>IF(A746="?","",DATE(J746,MATCH(K746,{"Jan","Feb","Mar","Apr","May","Jun","Jul","Aug","Sep","Oct","Nov","Dec"},0),D746))</f>
        <v>29767</v>
      </c>
      <c r="P746" s="26">
        <f t="shared" si="11"/>
        <v>41</v>
      </c>
    </row>
    <row r="747" spans="1:16" x14ac:dyDescent="0.3">
      <c r="A747" s="8" t="s">
        <v>778</v>
      </c>
      <c r="B747" s="8">
        <v>1993</v>
      </c>
      <c r="C747" s="8" t="s">
        <v>37</v>
      </c>
      <c r="D747" s="8">
        <v>16</v>
      </c>
      <c r="E747" s="8">
        <v>0</v>
      </c>
      <c r="F747" s="25">
        <v>6276.3</v>
      </c>
      <c r="G747" s="8" t="s">
        <v>11</v>
      </c>
      <c r="H747" s="8" t="s">
        <v>16</v>
      </c>
      <c r="I747" s="8" t="s">
        <v>200</v>
      </c>
      <c r="J747" s="26">
        <v>1993</v>
      </c>
      <c r="K747" s="26" t="s">
        <v>37</v>
      </c>
      <c r="L747" s="26" t="s">
        <v>11</v>
      </c>
      <c r="M747" s="26" t="s">
        <v>16</v>
      </c>
      <c r="N747" s="26" t="s">
        <v>200</v>
      </c>
      <c r="O747" s="27">
        <f>IF(A747="?","",DATE(J747,MATCH(K747,{"Jan","Feb","Mar","Apr","May","Jun","Jul","Aug","Sep","Oct","Nov","Dec"},0),D747))</f>
        <v>34258</v>
      </c>
      <c r="P747" s="26">
        <f t="shared" si="11"/>
        <v>29</v>
      </c>
    </row>
    <row r="748" spans="1:16" x14ac:dyDescent="0.3">
      <c r="A748" s="8" t="s">
        <v>779</v>
      </c>
      <c r="B748" s="8">
        <v>1981</v>
      </c>
      <c r="C748" s="8" t="s">
        <v>15</v>
      </c>
      <c r="D748" s="8">
        <v>24</v>
      </c>
      <c r="E748" s="8">
        <v>1</v>
      </c>
      <c r="F748" s="25">
        <v>6282.24</v>
      </c>
      <c r="G748" s="8" t="s">
        <v>11</v>
      </c>
      <c r="H748" s="8" t="s">
        <v>16</v>
      </c>
      <c r="I748" s="8" t="s">
        <v>42</v>
      </c>
      <c r="J748" s="26">
        <v>1981</v>
      </c>
      <c r="K748" s="26" t="s">
        <v>15</v>
      </c>
      <c r="L748" s="26" t="s">
        <v>11</v>
      </c>
      <c r="M748" s="26" t="s">
        <v>16</v>
      </c>
      <c r="N748" s="26" t="s">
        <v>42</v>
      </c>
      <c r="O748" s="27">
        <f>IF(A748="?","",DATE(J748,MATCH(K748,{"Jan","Feb","Mar","Apr","May","Jun","Jul","Aug","Sep","Oct","Nov","Dec"},0),D748))</f>
        <v>29914</v>
      </c>
      <c r="P748" s="26">
        <f t="shared" si="11"/>
        <v>41</v>
      </c>
    </row>
    <row r="749" spans="1:16" x14ac:dyDescent="0.3">
      <c r="A749" s="8" t="s">
        <v>780</v>
      </c>
      <c r="B749" s="8">
        <v>1981</v>
      </c>
      <c r="C749" s="8" t="s">
        <v>35</v>
      </c>
      <c r="D749" s="8">
        <v>26</v>
      </c>
      <c r="E749" s="8">
        <v>1</v>
      </c>
      <c r="F749" s="25">
        <v>6289.75</v>
      </c>
      <c r="G749" s="8" t="s">
        <v>11</v>
      </c>
      <c r="H749" s="8" t="s">
        <v>12</v>
      </c>
      <c r="I749" s="8" t="s">
        <v>13</v>
      </c>
      <c r="J749" s="26">
        <v>1981</v>
      </c>
      <c r="K749" s="26" t="s">
        <v>35</v>
      </c>
      <c r="L749" s="26" t="s">
        <v>11</v>
      </c>
      <c r="M749" s="26" t="s">
        <v>12</v>
      </c>
      <c r="N749" s="26" t="s">
        <v>13</v>
      </c>
      <c r="O749" s="27">
        <f>IF(A749="?","",DATE(J749,MATCH(K749,{"Jan","Feb","Mar","Apr","May","Jun","Jul","Aug","Sep","Oct","Nov","Dec"},0),D749))</f>
        <v>29824</v>
      </c>
      <c r="P749" s="26">
        <f t="shared" si="11"/>
        <v>41</v>
      </c>
    </row>
    <row r="750" spans="1:16" x14ac:dyDescent="0.3">
      <c r="A750" s="8" t="s">
        <v>781</v>
      </c>
      <c r="B750" s="8">
        <v>1996</v>
      </c>
      <c r="C750" s="8" t="s">
        <v>10</v>
      </c>
      <c r="D750" s="8">
        <v>4</v>
      </c>
      <c r="E750" s="8">
        <v>0</v>
      </c>
      <c r="F750" s="25">
        <v>6293.63</v>
      </c>
      <c r="G750" s="8" t="s">
        <v>11</v>
      </c>
      <c r="H750" s="8" t="s">
        <v>12</v>
      </c>
      <c r="I750" s="8" t="s">
        <v>300</v>
      </c>
      <c r="J750" s="26">
        <v>1996</v>
      </c>
      <c r="K750" s="26" t="s">
        <v>10</v>
      </c>
      <c r="L750" s="26" t="s">
        <v>11</v>
      </c>
      <c r="M750" s="26" t="s">
        <v>12</v>
      </c>
      <c r="N750" s="26" t="s">
        <v>300</v>
      </c>
      <c r="O750" s="27">
        <f>IF(A750="?","",DATE(J750,MATCH(K750,{"Jan","Feb","Mar","Apr","May","Jun","Jul","Aug","Sep","Oct","Nov","Dec"},0),D750))</f>
        <v>35250</v>
      </c>
      <c r="P750" s="26">
        <f t="shared" si="11"/>
        <v>26</v>
      </c>
    </row>
    <row r="751" spans="1:16" x14ac:dyDescent="0.3">
      <c r="A751" s="8" t="s">
        <v>782</v>
      </c>
      <c r="B751" s="8">
        <v>1974</v>
      </c>
      <c r="C751" s="8" t="s">
        <v>20</v>
      </c>
      <c r="D751" s="8">
        <v>17</v>
      </c>
      <c r="E751" s="8">
        <v>0</v>
      </c>
      <c r="F751" s="25">
        <v>6302.23</v>
      </c>
      <c r="G751" s="8" t="s">
        <v>11</v>
      </c>
      <c r="H751" s="8" t="s">
        <v>16</v>
      </c>
      <c r="I751" s="8" t="s">
        <v>13</v>
      </c>
      <c r="J751" s="26">
        <v>1974</v>
      </c>
      <c r="K751" s="26" t="s">
        <v>20</v>
      </c>
      <c r="L751" s="26" t="s">
        <v>11</v>
      </c>
      <c r="M751" s="26" t="s">
        <v>16</v>
      </c>
      <c r="N751" s="26" t="s">
        <v>13</v>
      </c>
      <c r="O751" s="27">
        <f>IF(A751="?","",DATE(J751,MATCH(K751,{"Jan","Feb","Mar","Apr","May","Jun","Jul","Aug","Sep","Oct","Nov","Dec"},0),D751))</f>
        <v>27289</v>
      </c>
      <c r="P751" s="26">
        <f t="shared" si="11"/>
        <v>48</v>
      </c>
    </row>
    <row r="752" spans="1:16" x14ac:dyDescent="0.3">
      <c r="A752" s="8" t="s">
        <v>783</v>
      </c>
      <c r="B752" s="8">
        <v>1969</v>
      </c>
      <c r="C752" s="8" t="s">
        <v>20</v>
      </c>
      <c r="D752" s="8">
        <v>4</v>
      </c>
      <c r="E752" s="8">
        <v>0</v>
      </c>
      <c r="F752" s="25">
        <v>6305.61</v>
      </c>
      <c r="G752" s="8" t="s">
        <v>11</v>
      </c>
      <c r="H752" s="8" t="s">
        <v>11</v>
      </c>
      <c r="I752" s="8" t="s">
        <v>23</v>
      </c>
      <c r="J752" s="26">
        <v>1969</v>
      </c>
      <c r="K752" s="26" t="s">
        <v>20</v>
      </c>
      <c r="L752" s="26" t="s">
        <v>11</v>
      </c>
      <c r="M752" s="26" t="s">
        <v>11</v>
      </c>
      <c r="N752" s="26" t="s">
        <v>23</v>
      </c>
      <c r="O752" s="27">
        <f>IF(A752="?","",DATE(J752,MATCH(K752,{"Jan","Feb","Mar","Apr","May","Jun","Jul","Aug","Sep","Oct","Nov","Dec"},0),D752))</f>
        <v>25450</v>
      </c>
      <c r="P752" s="26">
        <f t="shared" si="11"/>
        <v>53</v>
      </c>
    </row>
    <row r="753" spans="1:16" x14ac:dyDescent="0.3">
      <c r="A753" s="8" t="s">
        <v>784</v>
      </c>
      <c r="B753" s="8">
        <v>2004</v>
      </c>
      <c r="C753" s="8" t="s">
        <v>10</v>
      </c>
      <c r="D753" s="8">
        <v>27</v>
      </c>
      <c r="E753" s="8">
        <v>0</v>
      </c>
      <c r="F753" s="25">
        <v>6311.11</v>
      </c>
      <c r="G753" s="8" t="s">
        <v>11</v>
      </c>
      <c r="H753" s="8" t="s">
        <v>11</v>
      </c>
      <c r="I753" s="8" t="s">
        <v>42</v>
      </c>
      <c r="J753" s="26">
        <v>2004</v>
      </c>
      <c r="K753" s="26" t="s">
        <v>10</v>
      </c>
      <c r="L753" s="26" t="s">
        <v>11</v>
      </c>
      <c r="M753" s="26" t="s">
        <v>11</v>
      </c>
      <c r="N753" s="26" t="s">
        <v>42</v>
      </c>
      <c r="O753" s="27">
        <f>IF(A753="?","",DATE(J753,MATCH(K753,{"Jan","Feb","Mar","Apr","May","Jun","Jul","Aug","Sep","Oct","Nov","Dec"},0),D753))</f>
        <v>38195</v>
      </c>
      <c r="P753" s="26">
        <f t="shared" si="11"/>
        <v>18</v>
      </c>
    </row>
    <row r="754" spans="1:16" x14ac:dyDescent="0.3">
      <c r="A754" s="8" t="s">
        <v>785</v>
      </c>
      <c r="B754" s="8">
        <v>1985</v>
      </c>
      <c r="C754" s="8" t="s">
        <v>15</v>
      </c>
      <c r="D754" s="8">
        <v>19</v>
      </c>
      <c r="E754" s="8">
        <v>2</v>
      </c>
      <c r="F754" s="25">
        <v>6311.95</v>
      </c>
      <c r="G754" s="8" t="s">
        <v>11</v>
      </c>
      <c r="H754" s="8" t="s">
        <v>16</v>
      </c>
      <c r="I754" s="8" t="s">
        <v>42</v>
      </c>
      <c r="J754" s="26">
        <v>1985</v>
      </c>
      <c r="K754" s="26" t="s">
        <v>15</v>
      </c>
      <c r="L754" s="26" t="s">
        <v>11</v>
      </c>
      <c r="M754" s="26" t="s">
        <v>16</v>
      </c>
      <c r="N754" s="26" t="s">
        <v>42</v>
      </c>
      <c r="O754" s="27">
        <f>IF(A754="?","",DATE(J754,MATCH(K754,{"Jan","Feb","Mar","Apr","May","Jun","Jul","Aug","Sep","Oct","Nov","Dec"},0),D754))</f>
        <v>31370</v>
      </c>
      <c r="P754" s="26">
        <f t="shared" si="11"/>
        <v>37</v>
      </c>
    </row>
    <row r="755" spans="1:16" x14ac:dyDescent="0.3">
      <c r="A755" s="8" t="s">
        <v>786</v>
      </c>
      <c r="B755" s="8">
        <v>1985</v>
      </c>
      <c r="C755" s="8" t="s">
        <v>30</v>
      </c>
      <c r="D755" s="8">
        <v>15</v>
      </c>
      <c r="E755" s="8">
        <v>2</v>
      </c>
      <c r="F755" s="25">
        <v>6313.76</v>
      </c>
      <c r="G755" s="8" t="s">
        <v>11</v>
      </c>
      <c r="H755" s="8" t="s">
        <v>16</v>
      </c>
      <c r="I755" s="8" t="s">
        <v>13</v>
      </c>
      <c r="J755" s="26">
        <v>1985</v>
      </c>
      <c r="K755" s="26" t="s">
        <v>30</v>
      </c>
      <c r="L755" s="26" t="s">
        <v>11</v>
      </c>
      <c r="M755" s="26" t="s">
        <v>16</v>
      </c>
      <c r="N755" s="26" t="s">
        <v>13</v>
      </c>
      <c r="O755" s="27">
        <f>IF(A755="?","",DATE(J755,MATCH(K755,{"Jan","Feb","Mar","Apr","May","Jun","Jul","Aug","Sep","Oct","Nov","Dec"},0),D755))</f>
        <v>31396</v>
      </c>
      <c r="P755" s="26">
        <f t="shared" si="11"/>
        <v>37</v>
      </c>
    </row>
    <row r="756" spans="1:16" x14ac:dyDescent="0.3">
      <c r="A756" s="8" t="s">
        <v>787</v>
      </c>
      <c r="B756" s="8">
        <v>1990</v>
      </c>
      <c r="C756" s="8" t="s">
        <v>35</v>
      </c>
      <c r="D756" s="8">
        <v>13</v>
      </c>
      <c r="E756" s="8">
        <v>3</v>
      </c>
      <c r="F756" s="25">
        <v>6334.34</v>
      </c>
      <c r="G756" s="8" t="s">
        <v>11</v>
      </c>
      <c r="H756" s="8" t="s">
        <v>11</v>
      </c>
      <c r="I756" s="8" t="s">
        <v>247</v>
      </c>
      <c r="J756" s="26">
        <v>1990</v>
      </c>
      <c r="K756" s="26" t="s">
        <v>35</v>
      </c>
      <c r="L756" s="26" t="s">
        <v>11</v>
      </c>
      <c r="M756" s="26" t="s">
        <v>11</v>
      </c>
      <c r="N756" s="26" t="s">
        <v>247</v>
      </c>
      <c r="O756" s="27">
        <f>IF(A756="?","",DATE(J756,MATCH(K756,{"Jan","Feb","Mar","Apr","May","Jun","Jul","Aug","Sep","Oct","Nov","Dec"},0),D756))</f>
        <v>33098</v>
      </c>
      <c r="P756" s="26">
        <f t="shared" si="11"/>
        <v>32</v>
      </c>
    </row>
    <row r="757" spans="1:16" x14ac:dyDescent="0.3">
      <c r="A757" s="8" t="s">
        <v>788</v>
      </c>
      <c r="B757" s="8">
        <v>1986</v>
      </c>
      <c r="C757" s="8" t="s">
        <v>20</v>
      </c>
      <c r="D757" s="8">
        <v>25</v>
      </c>
      <c r="E757" s="8">
        <v>3</v>
      </c>
      <c r="F757" s="25">
        <v>6335.64</v>
      </c>
      <c r="G757" s="8" t="s">
        <v>11</v>
      </c>
      <c r="H757" s="8" t="s">
        <v>11</v>
      </c>
      <c r="I757" s="8" t="s">
        <v>13</v>
      </c>
      <c r="J757" s="26">
        <v>1986</v>
      </c>
      <c r="K757" s="26" t="s">
        <v>20</v>
      </c>
      <c r="L757" s="26" t="s">
        <v>11</v>
      </c>
      <c r="M757" s="26" t="s">
        <v>11</v>
      </c>
      <c r="N757" s="26" t="s">
        <v>13</v>
      </c>
      <c r="O757" s="27">
        <f>IF(A757="?","",DATE(J757,MATCH(K757,{"Jan","Feb","Mar","Apr","May","Jun","Jul","Aug","Sep","Oct","Nov","Dec"},0),D757))</f>
        <v>31680</v>
      </c>
      <c r="P757" s="26">
        <f t="shared" si="11"/>
        <v>36</v>
      </c>
    </row>
    <row r="758" spans="1:16" x14ac:dyDescent="0.3">
      <c r="A758" s="8" t="s">
        <v>789</v>
      </c>
      <c r="B758" s="8">
        <v>1983</v>
      </c>
      <c r="C758" s="8" t="s">
        <v>37</v>
      </c>
      <c r="D758" s="8">
        <v>21</v>
      </c>
      <c r="E758" s="8">
        <v>2</v>
      </c>
      <c r="F758" s="25">
        <v>6338.08</v>
      </c>
      <c r="G758" s="8" t="s">
        <v>11</v>
      </c>
      <c r="H758" s="8" t="s">
        <v>16</v>
      </c>
      <c r="I758" s="8" t="s">
        <v>13</v>
      </c>
      <c r="J758" s="26">
        <v>1983</v>
      </c>
      <c r="K758" s="26" t="s">
        <v>37</v>
      </c>
      <c r="L758" s="26" t="s">
        <v>11</v>
      </c>
      <c r="M758" s="26" t="s">
        <v>16</v>
      </c>
      <c r="N758" s="26" t="s">
        <v>13</v>
      </c>
      <c r="O758" s="27">
        <f>IF(A758="?","",DATE(J758,MATCH(K758,{"Jan","Feb","Mar","Apr","May","Jun","Jul","Aug","Sep","Oct","Nov","Dec"},0),D758))</f>
        <v>30610</v>
      </c>
      <c r="P758" s="26">
        <f t="shared" si="11"/>
        <v>39</v>
      </c>
    </row>
    <row r="759" spans="1:16" x14ac:dyDescent="0.3">
      <c r="A759" s="8" t="s">
        <v>790</v>
      </c>
      <c r="B759" s="8">
        <v>1983</v>
      </c>
      <c r="C759" s="8" t="s">
        <v>35</v>
      </c>
      <c r="D759" s="8">
        <v>19</v>
      </c>
      <c r="E759" s="8">
        <v>2</v>
      </c>
      <c r="F759" s="25">
        <v>6356.27</v>
      </c>
      <c r="G759" s="8" t="s">
        <v>12</v>
      </c>
      <c r="H759" s="8" t="s">
        <v>11</v>
      </c>
      <c r="I759" s="8" t="s">
        <v>13</v>
      </c>
      <c r="J759" s="26">
        <v>1983</v>
      </c>
      <c r="K759" s="26" t="s">
        <v>35</v>
      </c>
      <c r="L759" s="26" t="s">
        <v>12</v>
      </c>
      <c r="M759" s="26" t="s">
        <v>11</v>
      </c>
      <c r="N759" s="26" t="s">
        <v>13</v>
      </c>
      <c r="O759" s="27">
        <f>IF(A759="?","",DATE(J759,MATCH(K759,{"Jan","Feb","Mar","Apr","May","Jun","Jul","Aug","Sep","Oct","Nov","Dec"},0),D759))</f>
        <v>30547</v>
      </c>
      <c r="P759" s="26">
        <f t="shared" si="11"/>
        <v>39</v>
      </c>
    </row>
    <row r="760" spans="1:16" x14ac:dyDescent="0.3">
      <c r="A760" s="8" t="s">
        <v>791</v>
      </c>
      <c r="B760" s="8">
        <v>1980</v>
      </c>
      <c r="C760" s="8" t="s">
        <v>37</v>
      </c>
      <c r="D760" s="8">
        <v>30</v>
      </c>
      <c r="E760" s="8">
        <v>0</v>
      </c>
      <c r="F760" s="25">
        <v>6358.78</v>
      </c>
      <c r="G760" s="8" t="s">
        <v>11</v>
      </c>
      <c r="H760" s="8" t="s">
        <v>16</v>
      </c>
      <c r="I760" s="8" t="s">
        <v>23</v>
      </c>
      <c r="J760" s="26">
        <v>1980</v>
      </c>
      <c r="K760" s="26" t="s">
        <v>37</v>
      </c>
      <c r="L760" s="26" t="s">
        <v>11</v>
      </c>
      <c r="M760" s="26" t="s">
        <v>16</v>
      </c>
      <c r="N760" s="26" t="s">
        <v>23</v>
      </c>
      <c r="O760" s="27">
        <f>IF(A760="?","",DATE(J760,MATCH(K760,{"Jan","Feb","Mar","Apr","May","Jun","Jul","Aug","Sep","Oct","Nov","Dec"},0),D760))</f>
        <v>29524</v>
      </c>
      <c r="P760" s="26">
        <f t="shared" si="11"/>
        <v>42</v>
      </c>
    </row>
    <row r="761" spans="1:16" x14ac:dyDescent="0.3">
      <c r="A761" s="8" t="s">
        <v>792</v>
      </c>
      <c r="B761" s="8">
        <v>1989</v>
      </c>
      <c r="C761" s="8" t="s">
        <v>18</v>
      </c>
      <c r="D761" s="8">
        <v>24</v>
      </c>
      <c r="E761" s="8">
        <v>3</v>
      </c>
      <c r="F761" s="25">
        <v>6360.99</v>
      </c>
      <c r="G761" s="8" t="s">
        <v>11</v>
      </c>
      <c r="H761" s="8" t="s">
        <v>11</v>
      </c>
      <c r="I761" s="8" t="s">
        <v>23</v>
      </c>
      <c r="J761" s="26">
        <v>1989</v>
      </c>
      <c r="K761" s="26" t="s">
        <v>18</v>
      </c>
      <c r="L761" s="26" t="s">
        <v>11</v>
      </c>
      <c r="M761" s="26" t="s">
        <v>11</v>
      </c>
      <c r="N761" s="26" t="s">
        <v>23</v>
      </c>
      <c r="O761" s="27">
        <f>IF(A761="?","",DATE(J761,MATCH(K761,{"Jan","Feb","Mar","Apr","May","Jun","Jul","Aug","Sep","Oct","Nov","Dec"},0),D761))</f>
        <v>32683</v>
      </c>
      <c r="P761" s="26">
        <f t="shared" si="11"/>
        <v>33</v>
      </c>
    </row>
    <row r="762" spans="1:16" x14ac:dyDescent="0.3">
      <c r="A762" s="8" t="s">
        <v>793</v>
      </c>
      <c r="B762" s="8">
        <v>1996</v>
      </c>
      <c r="C762" s="8" t="s">
        <v>10</v>
      </c>
      <c r="D762" s="8">
        <v>7</v>
      </c>
      <c r="E762" s="8">
        <v>0</v>
      </c>
      <c r="F762" s="25">
        <v>6361.47</v>
      </c>
      <c r="G762" s="8" t="s">
        <v>11</v>
      </c>
      <c r="H762" s="8" t="s">
        <v>12</v>
      </c>
      <c r="I762" s="8" t="s">
        <v>300</v>
      </c>
      <c r="J762" s="26">
        <v>1996</v>
      </c>
      <c r="K762" s="26" t="s">
        <v>10</v>
      </c>
      <c r="L762" s="26" t="s">
        <v>11</v>
      </c>
      <c r="M762" s="26" t="s">
        <v>12</v>
      </c>
      <c r="N762" s="26" t="s">
        <v>300</v>
      </c>
      <c r="O762" s="27">
        <f>IF(A762="?","",DATE(J762,MATCH(K762,{"Jan","Feb","Mar","Apr","May","Jun","Jul","Aug","Sep","Oct","Nov","Dec"},0),D762))</f>
        <v>35253</v>
      </c>
      <c r="P762" s="26">
        <f t="shared" si="11"/>
        <v>26</v>
      </c>
    </row>
    <row r="763" spans="1:16" x14ac:dyDescent="0.3">
      <c r="A763" s="8" t="s">
        <v>794</v>
      </c>
      <c r="B763" s="8">
        <v>1970</v>
      </c>
      <c r="C763" s="8" t="s">
        <v>15</v>
      </c>
      <c r="D763" s="8">
        <v>9</v>
      </c>
      <c r="E763" s="8">
        <v>0</v>
      </c>
      <c r="F763" s="25">
        <v>6367.31</v>
      </c>
      <c r="G763" s="8" t="s">
        <v>11</v>
      </c>
      <c r="H763" s="8" t="s">
        <v>16</v>
      </c>
      <c r="I763" s="8" t="s">
        <v>13</v>
      </c>
      <c r="J763" s="26">
        <v>1970</v>
      </c>
      <c r="K763" s="26" t="s">
        <v>15</v>
      </c>
      <c r="L763" s="26" t="s">
        <v>11</v>
      </c>
      <c r="M763" s="26" t="s">
        <v>16</v>
      </c>
      <c r="N763" s="26" t="s">
        <v>13</v>
      </c>
      <c r="O763" s="27">
        <f>IF(A763="?","",DATE(J763,MATCH(K763,{"Jan","Feb","Mar","Apr","May","Jun","Jul","Aug","Sep","Oct","Nov","Dec"},0),D763))</f>
        <v>25881</v>
      </c>
      <c r="P763" s="26">
        <f t="shared" si="11"/>
        <v>52</v>
      </c>
    </row>
    <row r="764" spans="1:16" x14ac:dyDescent="0.3">
      <c r="A764" s="8" t="s">
        <v>795</v>
      </c>
      <c r="B764" s="8">
        <v>1984</v>
      </c>
      <c r="C764" s="8" t="s">
        <v>35</v>
      </c>
      <c r="D764" s="8">
        <v>13</v>
      </c>
      <c r="E764" s="8">
        <v>1</v>
      </c>
      <c r="F764" s="25">
        <v>6373.56</v>
      </c>
      <c r="G764" s="8" t="s">
        <v>11</v>
      </c>
      <c r="H764" s="8" t="s">
        <v>16</v>
      </c>
      <c r="I764" s="8" t="s">
        <v>23</v>
      </c>
      <c r="J764" s="26">
        <v>1984</v>
      </c>
      <c r="K764" s="26" t="s">
        <v>35</v>
      </c>
      <c r="L764" s="26" t="s">
        <v>11</v>
      </c>
      <c r="M764" s="26" t="s">
        <v>16</v>
      </c>
      <c r="N764" s="26" t="s">
        <v>23</v>
      </c>
      <c r="O764" s="27">
        <f>IF(A764="?","",DATE(J764,MATCH(K764,{"Jan","Feb","Mar","Apr","May","Jun","Jul","Aug","Sep","Oct","Nov","Dec"},0),D764))</f>
        <v>30907</v>
      </c>
      <c r="P764" s="26">
        <f t="shared" si="11"/>
        <v>38</v>
      </c>
    </row>
    <row r="765" spans="1:16" x14ac:dyDescent="0.3">
      <c r="A765" s="8" t="s">
        <v>796</v>
      </c>
      <c r="B765" s="8">
        <v>1976</v>
      </c>
      <c r="C765" s="8" t="s">
        <v>15</v>
      </c>
      <c r="D765" s="8">
        <v>18</v>
      </c>
      <c r="E765" s="8">
        <v>2</v>
      </c>
      <c r="F765" s="25">
        <v>6374.16</v>
      </c>
      <c r="G765" s="8" t="s">
        <v>11</v>
      </c>
      <c r="H765" s="8" t="s">
        <v>11</v>
      </c>
      <c r="I765" s="8" t="s">
        <v>13</v>
      </c>
      <c r="J765" s="26">
        <v>1976</v>
      </c>
      <c r="K765" s="26" t="s">
        <v>15</v>
      </c>
      <c r="L765" s="26" t="s">
        <v>11</v>
      </c>
      <c r="M765" s="26" t="s">
        <v>11</v>
      </c>
      <c r="N765" s="26" t="s">
        <v>13</v>
      </c>
      <c r="O765" s="27">
        <f>IF(A765="?","",DATE(J765,MATCH(K765,{"Jan","Feb","Mar","Apr","May","Jun","Jul","Aug","Sep","Oct","Nov","Dec"},0),D765))</f>
        <v>28082</v>
      </c>
      <c r="P765" s="26">
        <f t="shared" si="11"/>
        <v>46</v>
      </c>
    </row>
    <row r="766" spans="1:16" x14ac:dyDescent="0.3">
      <c r="A766" s="8" t="s">
        <v>797</v>
      </c>
      <c r="B766" s="8">
        <v>1982</v>
      </c>
      <c r="C766" s="8" t="s">
        <v>35</v>
      </c>
      <c r="D766" s="8">
        <v>6</v>
      </c>
      <c r="E766" s="8">
        <v>1</v>
      </c>
      <c r="F766" s="25">
        <v>6389.38</v>
      </c>
      <c r="G766" s="8" t="s">
        <v>16</v>
      </c>
      <c r="H766" s="8" t="s">
        <v>11</v>
      </c>
      <c r="I766" s="8" t="s">
        <v>23</v>
      </c>
      <c r="J766" s="26">
        <v>1982</v>
      </c>
      <c r="K766" s="26" t="s">
        <v>35</v>
      </c>
      <c r="L766" s="26" t="s">
        <v>16</v>
      </c>
      <c r="M766" s="26" t="s">
        <v>11</v>
      </c>
      <c r="N766" s="26" t="s">
        <v>23</v>
      </c>
      <c r="O766" s="27">
        <f>IF(A766="?","",DATE(J766,MATCH(K766,{"Jan","Feb","Mar","Apr","May","Jun","Jul","Aug","Sep","Oct","Nov","Dec"},0),D766))</f>
        <v>30169</v>
      </c>
      <c r="P766" s="26">
        <f t="shared" si="11"/>
        <v>40</v>
      </c>
    </row>
    <row r="767" spans="1:16" x14ac:dyDescent="0.3">
      <c r="A767" s="8" t="s">
        <v>798</v>
      </c>
      <c r="B767" s="8">
        <v>1997</v>
      </c>
      <c r="C767" s="8" t="s">
        <v>35</v>
      </c>
      <c r="D767" s="8">
        <v>16</v>
      </c>
      <c r="E767" s="8">
        <v>0</v>
      </c>
      <c r="F767" s="25">
        <v>6389.53</v>
      </c>
      <c r="G767" s="8" t="s">
        <v>11</v>
      </c>
      <c r="H767" s="8" t="s">
        <v>11</v>
      </c>
      <c r="I767" s="8" t="s">
        <v>300</v>
      </c>
      <c r="J767" s="26">
        <v>1997</v>
      </c>
      <c r="K767" s="26" t="s">
        <v>35</v>
      </c>
      <c r="L767" s="26" t="s">
        <v>11</v>
      </c>
      <c r="M767" s="26" t="s">
        <v>11</v>
      </c>
      <c r="N767" s="26" t="s">
        <v>300</v>
      </c>
      <c r="O767" s="27">
        <f>IF(A767="?","",DATE(J767,MATCH(K767,{"Jan","Feb","Mar","Apr","May","Jun","Jul","Aug","Sep","Oct","Nov","Dec"},0),D767))</f>
        <v>35658</v>
      </c>
      <c r="P767" s="26">
        <f t="shared" si="11"/>
        <v>25</v>
      </c>
    </row>
    <row r="768" spans="1:16" x14ac:dyDescent="0.3">
      <c r="A768" s="8" t="s">
        <v>799</v>
      </c>
      <c r="B768" s="8">
        <v>1982</v>
      </c>
      <c r="C768" s="8" t="s">
        <v>37</v>
      </c>
      <c r="D768" s="8">
        <v>28</v>
      </c>
      <c r="E768" s="8">
        <v>1</v>
      </c>
      <c r="F768" s="25">
        <v>6393.6</v>
      </c>
      <c r="G768" s="8" t="s">
        <v>11</v>
      </c>
      <c r="H768" s="8" t="s">
        <v>16</v>
      </c>
      <c r="I768" s="8" t="s">
        <v>23</v>
      </c>
      <c r="J768" s="26">
        <v>1982</v>
      </c>
      <c r="K768" s="26" t="s">
        <v>37</v>
      </c>
      <c r="L768" s="26" t="s">
        <v>11</v>
      </c>
      <c r="M768" s="26" t="s">
        <v>16</v>
      </c>
      <c r="N768" s="26" t="s">
        <v>23</v>
      </c>
      <c r="O768" s="27">
        <f>IF(A768="?","",DATE(J768,MATCH(K768,{"Jan","Feb","Mar","Apr","May","Jun","Jul","Aug","Sep","Oct","Nov","Dec"},0),D768))</f>
        <v>30252</v>
      </c>
      <c r="P768" s="26">
        <f t="shared" si="11"/>
        <v>40</v>
      </c>
    </row>
    <row r="769" spans="1:16" x14ac:dyDescent="0.3">
      <c r="A769" s="8" t="s">
        <v>800</v>
      </c>
      <c r="B769" s="8">
        <v>1987</v>
      </c>
      <c r="C769" s="8" t="s">
        <v>20</v>
      </c>
      <c r="D769" s="8">
        <v>9</v>
      </c>
      <c r="E769" s="8">
        <v>2</v>
      </c>
      <c r="F769" s="25">
        <v>6402.29</v>
      </c>
      <c r="G769" s="8" t="s">
        <v>11</v>
      </c>
      <c r="H769" s="8" t="s">
        <v>12</v>
      </c>
      <c r="I769" s="8" t="s">
        <v>247</v>
      </c>
      <c r="J769" s="26">
        <v>1987</v>
      </c>
      <c r="K769" s="26" t="s">
        <v>20</v>
      </c>
      <c r="L769" s="26" t="s">
        <v>11</v>
      </c>
      <c r="M769" s="26" t="s">
        <v>12</v>
      </c>
      <c r="N769" s="26" t="s">
        <v>247</v>
      </c>
      <c r="O769" s="27">
        <f>IF(A769="?","",DATE(J769,MATCH(K769,{"Jan","Feb","Mar","Apr","May","Jun","Jul","Aug","Sep","Oct","Nov","Dec"},0),D769))</f>
        <v>32029</v>
      </c>
      <c r="P769" s="26">
        <f t="shared" si="11"/>
        <v>35</v>
      </c>
    </row>
    <row r="770" spans="1:16" x14ac:dyDescent="0.3">
      <c r="A770" s="8" t="s">
        <v>801</v>
      </c>
      <c r="B770" s="8">
        <v>1985</v>
      </c>
      <c r="C770" s="8" t="s">
        <v>30</v>
      </c>
      <c r="D770" s="8">
        <v>10</v>
      </c>
      <c r="E770" s="8">
        <v>2</v>
      </c>
      <c r="F770" s="25">
        <v>6406.41</v>
      </c>
      <c r="G770" s="8" t="s">
        <v>16</v>
      </c>
      <c r="H770" s="8" t="s">
        <v>12</v>
      </c>
      <c r="I770" s="8" t="s">
        <v>276</v>
      </c>
      <c r="J770" s="26">
        <v>1985</v>
      </c>
      <c r="K770" s="26" t="s">
        <v>30</v>
      </c>
      <c r="L770" s="26" t="s">
        <v>16</v>
      </c>
      <c r="M770" s="26" t="s">
        <v>12</v>
      </c>
      <c r="N770" s="26" t="s">
        <v>276</v>
      </c>
      <c r="O770" s="27">
        <f>IF(A770="?","",DATE(J770,MATCH(K770,{"Jan","Feb","Mar","Apr","May","Jun","Jul","Aug","Sep","Oct","Nov","Dec"},0),D770))</f>
        <v>31391</v>
      </c>
      <c r="P770" s="26">
        <f t="shared" si="11"/>
        <v>37</v>
      </c>
    </row>
    <row r="771" spans="1:16" x14ac:dyDescent="0.3">
      <c r="A771" s="8" t="s">
        <v>802</v>
      </c>
      <c r="B771" s="8">
        <v>1970</v>
      </c>
      <c r="C771" s="8" t="s">
        <v>35</v>
      </c>
      <c r="D771" s="8">
        <v>20</v>
      </c>
      <c r="E771" s="8">
        <v>0</v>
      </c>
      <c r="F771" s="25">
        <v>6407.05</v>
      </c>
      <c r="G771" s="8" t="s">
        <v>11</v>
      </c>
      <c r="H771" s="8" t="s">
        <v>16</v>
      </c>
      <c r="I771" s="8" t="s">
        <v>13</v>
      </c>
      <c r="J771" s="26">
        <v>1970</v>
      </c>
      <c r="K771" s="26" t="s">
        <v>35</v>
      </c>
      <c r="L771" s="26" t="s">
        <v>11</v>
      </c>
      <c r="M771" s="26" t="s">
        <v>16</v>
      </c>
      <c r="N771" s="26" t="s">
        <v>13</v>
      </c>
      <c r="O771" s="27">
        <f>IF(A771="?","",DATE(J771,MATCH(K771,{"Jan","Feb","Mar","Apr","May","Jun","Jul","Aug","Sep","Oct","Nov","Dec"},0),D771))</f>
        <v>25800</v>
      </c>
      <c r="P771" s="26">
        <f t="shared" ref="P771:P834" si="12">IF(O771="","",DATEDIF(O771,DATE(2023,6,8),"Y"))</f>
        <v>52</v>
      </c>
    </row>
    <row r="772" spans="1:16" x14ac:dyDescent="0.3">
      <c r="A772" s="8" t="s">
        <v>803</v>
      </c>
      <c r="B772" s="8">
        <v>1971</v>
      </c>
      <c r="C772" s="8" t="s">
        <v>35</v>
      </c>
      <c r="D772" s="8">
        <v>22</v>
      </c>
      <c r="E772" s="8">
        <v>0</v>
      </c>
      <c r="F772" s="25">
        <v>6412.34</v>
      </c>
      <c r="G772" s="8" t="s">
        <v>11</v>
      </c>
      <c r="H772" s="8" t="s">
        <v>12</v>
      </c>
      <c r="I772" s="8" t="s">
        <v>13</v>
      </c>
      <c r="J772" s="26">
        <v>1971</v>
      </c>
      <c r="K772" s="26" t="s">
        <v>35</v>
      </c>
      <c r="L772" s="26" t="s">
        <v>11</v>
      </c>
      <c r="M772" s="26" t="s">
        <v>12</v>
      </c>
      <c r="N772" s="26" t="s">
        <v>13</v>
      </c>
      <c r="O772" s="27">
        <f>IF(A772="?","",DATE(J772,MATCH(K772,{"Jan","Feb","Mar","Apr","May","Jun","Jul","Aug","Sep","Oct","Nov","Dec"},0),D772))</f>
        <v>26167</v>
      </c>
      <c r="P772" s="26">
        <f t="shared" si="12"/>
        <v>51</v>
      </c>
    </row>
    <row r="773" spans="1:16" x14ac:dyDescent="0.3">
      <c r="A773" s="8" t="s">
        <v>804</v>
      </c>
      <c r="B773" s="8">
        <v>1987</v>
      </c>
      <c r="C773" s="8" t="s">
        <v>20</v>
      </c>
      <c r="D773" s="8">
        <v>4</v>
      </c>
      <c r="E773" s="8">
        <v>3</v>
      </c>
      <c r="F773" s="25">
        <v>6414.18</v>
      </c>
      <c r="G773" s="8" t="s">
        <v>11</v>
      </c>
      <c r="H773" s="8" t="s">
        <v>11</v>
      </c>
      <c r="I773" s="8" t="s">
        <v>42</v>
      </c>
      <c r="J773" s="26">
        <v>1987</v>
      </c>
      <c r="K773" s="26" t="s">
        <v>20</v>
      </c>
      <c r="L773" s="26" t="s">
        <v>11</v>
      </c>
      <c r="M773" s="26" t="s">
        <v>11</v>
      </c>
      <c r="N773" s="26" t="s">
        <v>42</v>
      </c>
      <c r="O773" s="27">
        <f>IF(A773="?","",DATE(J773,MATCH(K773,{"Jan","Feb","Mar","Apr","May","Jun","Jul","Aug","Sep","Oct","Nov","Dec"},0),D773))</f>
        <v>32024</v>
      </c>
      <c r="P773" s="26">
        <f t="shared" si="12"/>
        <v>35</v>
      </c>
    </row>
    <row r="774" spans="1:16" x14ac:dyDescent="0.3">
      <c r="A774" s="8" t="s">
        <v>805</v>
      </c>
      <c r="B774" s="8">
        <v>1976</v>
      </c>
      <c r="C774" s="8" t="s">
        <v>30</v>
      </c>
      <c r="D774" s="8">
        <v>30</v>
      </c>
      <c r="E774" s="8">
        <v>2</v>
      </c>
      <c r="F774" s="25">
        <v>6417.28</v>
      </c>
      <c r="G774" s="8" t="s">
        <v>11</v>
      </c>
      <c r="H774" s="8" t="s">
        <v>12</v>
      </c>
      <c r="I774" s="8" t="s">
        <v>13</v>
      </c>
      <c r="J774" s="26">
        <v>1976</v>
      </c>
      <c r="K774" s="26" t="s">
        <v>30</v>
      </c>
      <c r="L774" s="26" t="s">
        <v>11</v>
      </c>
      <c r="M774" s="26" t="s">
        <v>12</v>
      </c>
      <c r="N774" s="26" t="s">
        <v>13</v>
      </c>
      <c r="O774" s="27">
        <f>IF(A774="?","",DATE(J774,MATCH(K774,{"Jan","Feb","Mar","Apr","May","Jun","Jul","Aug","Sep","Oct","Nov","Dec"},0),D774))</f>
        <v>28124</v>
      </c>
      <c r="P774" s="26">
        <f t="shared" si="12"/>
        <v>46</v>
      </c>
    </row>
    <row r="775" spans="1:16" x14ac:dyDescent="0.3">
      <c r="A775" s="8" t="s">
        <v>806</v>
      </c>
      <c r="B775" s="8">
        <v>1975</v>
      </c>
      <c r="C775" s="8" t="s">
        <v>35</v>
      </c>
      <c r="D775" s="8">
        <v>5</v>
      </c>
      <c r="E775" s="8">
        <v>1</v>
      </c>
      <c r="F775" s="25">
        <v>6423.48</v>
      </c>
      <c r="G775" s="8" t="s">
        <v>11</v>
      </c>
      <c r="H775" s="8" t="s">
        <v>12</v>
      </c>
      <c r="I775" s="8" t="s">
        <v>13</v>
      </c>
      <c r="J775" s="26">
        <v>1975</v>
      </c>
      <c r="K775" s="26" t="s">
        <v>35</v>
      </c>
      <c r="L775" s="26" t="s">
        <v>11</v>
      </c>
      <c r="M775" s="26" t="s">
        <v>12</v>
      </c>
      <c r="N775" s="26" t="s">
        <v>13</v>
      </c>
      <c r="O775" s="27">
        <f>IF(A775="?","",DATE(J775,MATCH(K775,{"Jan","Feb","Mar","Apr","May","Jun","Jul","Aug","Sep","Oct","Nov","Dec"},0),D775))</f>
        <v>27611</v>
      </c>
      <c r="P775" s="26">
        <f t="shared" si="12"/>
        <v>47</v>
      </c>
    </row>
    <row r="776" spans="1:16" x14ac:dyDescent="0.3">
      <c r="A776" s="8" t="s">
        <v>807</v>
      </c>
      <c r="B776" s="8">
        <v>1985</v>
      </c>
      <c r="C776" s="8" t="s">
        <v>10</v>
      </c>
      <c r="D776" s="8">
        <v>22</v>
      </c>
      <c r="E776" s="8">
        <v>3</v>
      </c>
      <c r="F776" s="25">
        <v>6435.62</v>
      </c>
      <c r="G776" s="8" t="s">
        <v>12</v>
      </c>
      <c r="H776" s="8" t="s">
        <v>11</v>
      </c>
      <c r="I776" s="8" t="s">
        <v>13</v>
      </c>
      <c r="J776" s="26">
        <v>1985</v>
      </c>
      <c r="K776" s="26" t="s">
        <v>10</v>
      </c>
      <c r="L776" s="26" t="s">
        <v>12</v>
      </c>
      <c r="M776" s="26" t="s">
        <v>11</v>
      </c>
      <c r="N776" s="26" t="s">
        <v>13</v>
      </c>
      <c r="O776" s="27">
        <f>IF(A776="?","",DATE(J776,MATCH(K776,{"Jan","Feb","Mar","Apr","May","Jun","Jul","Aug","Sep","Oct","Nov","Dec"},0),D776))</f>
        <v>31250</v>
      </c>
      <c r="P776" s="26">
        <f t="shared" si="12"/>
        <v>37</v>
      </c>
    </row>
    <row r="777" spans="1:16" x14ac:dyDescent="0.3">
      <c r="A777" s="8" t="s">
        <v>808</v>
      </c>
      <c r="B777" s="8">
        <v>1984</v>
      </c>
      <c r="C777" s="8" t="s">
        <v>35</v>
      </c>
      <c r="D777" s="8">
        <v>26</v>
      </c>
      <c r="E777" s="8">
        <v>2</v>
      </c>
      <c r="F777" s="25">
        <v>6455.86</v>
      </c>
      <c r="G777" s="8" t="s">
        <v>12</v>
      </c>
      <c r="H777" s="8" t="s">
        <v>12</v>
      </c>
      <c r="I777" s="8" t="s">
        <v>23</v>
      </c>
      <c r="J777" s="26">
        <v>1984</v>
      </c>
      <c r="K777" s="26" t="s">
        <v>35</v>
      </c>
      <c r="L777" s="26" t="s">
        <v>12</v>
      </c>
      <c r="M777" s="26" t="s">
        <v>12</v>
      </c>
      <c r="N777" s="26" t="s">
        <v>23</v>
      </c>
      <c r="O777" s="27">
        <f>IF(A777="?","",DATE(J777,MATCH(K777,{"Jan","Feb","Mar","Apr","May","Jun","Jul","Aug","Sep","Oct","Nov","Dec"},0),D777))</f>
        <v>30920</v>
      </c>
      <c r="P777" s="26">
        <f t="shared" si="12"/>
        <v>38</v>
      </c>
    </row>
    <row r="778" spans="1:16" x14ac:dyDescent="0.3">
      <c r="A778" s="8" t="s">
        <v>809</v>
      </c>
      <c r="B778" s="8">
        <v>1984</v>
      </c>
      <c r="C778" s="8" t="s">
        <v>15</v>
      </c>
      <c r="D778" s="8">
        <v>1</v>
      </c>
      <c r="E778" s="8">
        <v>2</v>
      </c>
      <c r="F778" s="25">
        <v>6457.84</v>
      </c>
      <c r="G778" s="8" t="s">
        <v>11</v>
      </c>
      <c r="H778" s="8" t="s">
        <v>12</v>
      </c>
      <c r="I778" s="8" t="s">
        <v>23</v>
      </c>
      <c r="J778" s="26">
        <v>1984</v>
      </c>
      <c r="K778" s="26" t="s">
        <v>15</v>
      </c>
      <c r="L778" s="26" t="s">
        <v>11</v>
      </c>
      <c r="M778" s="26" t="s">
        <v>12</v>
      </c>
      <c r="N778" s="26" t="s">
        <v>23</v>
      </c>
      <c r="O778" s="27">
        <f>IF(A778="?","",DATE(J778,MATCH(K778,{"Jan","Feb","Mar","Apr","May","Jun","Jul","Aug","Sep","Oct","Nov","Dec"},0),D778))</f>
        <v>30987</v>
      </c>
      <c r="P778" s="26">
        <f t="shared" si="12"/>
        <v>38</v>
      </c>
    </row>
    <row r="779" spans="1:16" x14ac:dyDescent="0.3">
      <c r="A779" s="8" t="s">
        <v>810</v>
      </c>
      <c r="B779" s="8">
        <v>1981</v>
      </c>
      <c r="C779" s="8" t="s">
        <v>10</v>
      </c>
      <c r="D779" s="8">
        <v>27</v>
      </c>
      <c r="E779" s="8">
        <v>1</v>
      </c>
      <c r="F779" s="25">
        <v>6473.15</v>
      </c>
      <c r="G779" s="8" t="s">
        <v>11</v>
      </c>
      <c r="H779" s="8" t="s">
        <v>11</v>
      </c>
      <c r="I779" s="8" t="s">
        <v>13</v>
      </c>
      <c r="J779" s="26">
        <v>1981</v>
      </c>
      <c r="K779" s="26" t="s">
        <v>10</v>
      </c>
      <c r="L779" s="26" t="s">
        <v>11</v>
      </c>
      <c r="M779" s="26" t="s">
        <v>11</v>
      </c>
      <c r="N779" s="26" t="s">
        <v>13</v>
      </c>
      <c r="O779" s="27">
        <f>IF(A779="?","",DATE(J779,MATCH(K779,{"Jan","Feb","Mar","Apr","May","Jun","Jul","Aug","Sep","Oct","Nov","Dec"},0),D779))</f>
        <v>29794</v>
      </c>
      <c r="P779" s="26">
        <f t="shared" si="12"/>
        <v>41</v>
      </c>
    </row>
    <row r="780" spans="1:16" x14ac:dyDescent="0.3">
      <c r="A780" s="8" t="s">
        <v>811</v>
      </c>
      <c r="B780" s="8">
        <v>1980</v>
      </c>
      <c r="C780" s="8" t="s">
        <v>18</v>
      </c>
      <c r="D780" s="8">
        <v>8</v>
      </c>
      <c r="E780" s="8">
        <v>0</v>
      </c>
      <c r="F780" s="25">
        <v>6474.01</v>
      </c>
      <c r="G780" s="8" t="s">
        <v>11</v>
      </c>
      <c r="H780" s="8" t="s">
        <v>12</v>
      </c>
      <c r="I780" s="8" t="s">
        <v>42</v>
      </c>
      <c r="J780" s="26">
        <v>1980</v>
      </c>
      <c r="K780" s="26" t="s">
        <v>18</v>
      </c>
      <c r="L780" s="26" t="s">
        <v>11</v>
      </c>
      <c r="M780" s="26" t="s">
        <v>12</v>
      </c>
      <c r="N780" s="26" t="s">
        <v>42</v>
      </c>
      <c r="O780" s="27">
        <f>IF(A780="?","",DATE(J780,MATCH(K780,{"Jan","Feb","Mar","Apr","May","Jun","Jul","Aug","Sep","Oct","Nov","Dec"},0),D780))</f>
        <v>29380</v>
      </c>
      <c r="P780" s="26">
        <f t="shared" si="12"/>
        <v>43</v>
      </c>
    </row>
    <row r="781" spans="1:16" x14ac:dyDescent="0.3">
      <c r="A781" s="8" t="s">
        <v>812</v>
      </c>
      <c r="B781" s="8">
        <v>1970</v>
      </c>
      <c r="C781" s="8" t="s">
        <v>30</v>
      </c>
      <c r="D781" s="8">
        <v>1</v>
      </c>
      <c r="E781" s="8">
        <v>0</v>
      </c>
      <c r="F781" s="25">
        <v>6481.67</v>
      </c>
      <c r="G781" s="8" t="s">
        <v>11</v>
      </c>
      <c r="H781" s="8" t="s">
        <v>11</v>
      </c>
      <c r="I781" s="8" t="s">
        <v>13</v>
      </c>
      <c r="J781" s="26">
        <v>1970</v>
      </c>
      <c r="K781" s="26" t="s">
        <v>30</v>
      </c>
      <c r="L781" s="26" t="s">
        <v>11</v>
      </c>
      <c r="M781" s="26" t="s">
        <v>11</v>
      </c>
      <c r="N781" s="26" t="s">
        <v>13</v>
      </c>
      <c r="O781" s="27">
        <f>IF(A781="?","",DATE(J781,MATCH(K781,{"Jan","Feb","Mar","Apr","May","Jun","Jul","Aug","Sep","Oct","Nov","Dec"},0),D781))</f>
        <v>25903</v>
      </c>
      <c r="P781" s="26">
        <f t="shared" si="12"/>
        <v>52</v>
      </c>
    </row>
    <row r="782" spans="1:16" x14ac:dyDescent="0.3">
      <c r="A782" s="8" t="s">
        <v>813</v>
      </c>
      <c r="B782" s="8">
        <v>1982</v>
      </c>
      <c r="C782" s="8" t="s">
        <v>37</v>
      </c>
      <c r="D782" s="8">
        <v>9</v>
      </c>
      <c r="E782" s="8">
        <v>1</v>
      </c>
      <c r="F782" s="25">
        <v>6496.89</v>
      </c>
      <c r="G782" s="8" t="s">
        <v>11</v>
      </c>
      <c r="H782" s="8" t="s">
        <v>12</v>
      </c>
      <c r="I782" s="8" t="s">
        <v>42</v>
      </c>
      <c r="J782" s="26">
        <v>1982</v>
      </c>
      <c r="K782" s="26" t="s">
        <v>37</v>
      </c>
      <c r="L782" s="26" t="s">
        <v>11</v>
      </c>
      <c r="M782" s="26" t="s">
        <v>12</v>
      </c>
      <c r="N782" s="26" t="s">
        <v>42</v>
      </c>
      <c r="O782" s="27">
        <f>IF(A782="?","",DATE(J782,MATCH(K782,{"Jan","Feb","Mar","Apr","May","Jun","Jul","Aug","Sep","Oct","Nov","Dec"},0),D782))</f>
        <v>30233</v>
      </c>
      <c r="P782" s="26">
        <f t="shared" si="12"/>
        <v>40</v>
      </c>
    </row>
    <row r="783" spans="1:16" x14ac:dyDescent="0.3">
      <c r="A783" s="8" t="s">
        <v>814</v>
      </c>
      <c r="B783" s="8">
        <v>1982</v>
      </c>
      <c r="C783" s="8" t="s">
        <v>35</v>
      </c>
      <c r="D783" s="8">
        <v>28</v>
      </c>
      <c r="E783" s="8">
        <v>1</v>
      </c>
      <c r="F783" s="25">
        <v>6500.24</v>
      </c>
      <c r="G783" s="8" t="s">
        <v>11</v>
      </c>
      <c r="H783" s="8" t="s">
        <v>11</v>
      </c>
      <c r="I783" s="8" t="s">
        <v>13</v>
      </c>
      <c r="J783" s="26">
        <v>1982</v>
      </c>
      <c r="K783" s="26" t="s">
        <v>35</v>
      </c>
      <c r="L783" s="26" t="s">
        <v>11</v>
      </c>
      <c r="M783" s="26" t="s">
        <v>11</v>
      </c>
      <c r="N783" s="26" t="s">
        <v>13</v>
      </c>
      <c r="O783" s="27">
        <f>IF(A783="?","",DATE(J783,MATCH(K783,{"Jan","Feb","Mar","Apr","May","Jun","Jul","Aug","Sep","Oct","Nov","Dec"},0),D783))</f>
        <v>30191</v>
      </c>
      <c r="P783" s="26">
        <f t="shared" si="12"/>
        <v>40</v>
      </c>
    </row>
    <row r="784" spans="1:16" x14ac:dyDescent="0.3">
      <c r="A784" s="8" t="s">
        <v>815</v>
      </c>
      <c r="B784" s="8">
        <v>1994</v>
      </c>
      <c r="C784" s="8" t="s">
        <v>10</v>
      </c>
      <c r="D784" s="8">
        <v>7</v>
      </c>
      <c r="E784" s="8">
        <v>0</v>
      </c>
      <c r="F784" s="25">
        <v>6512.24</v>
      </c>
      <c r="G784" s="8" t="s">
        <v>11</v>
      </c>
      <c r="H784" s="8" t="s">
        <v>16</v>
      </c>
      <c r="I784" s="8" t="s">
        <v>300</v>
      </c>
      <c r="J784" s="26">
        <v>1994</v>
      </c>
      <c r="K784" s="26" t="s">
        <v>10</v>
      </c>
      <c r="L784" s="26" t="s">
        <v>11</v>
      </c>
      <c r="M784" s="26" t="s">
        <v>16</v>
      </c>
      <c r="N784" s="26" t="s">
        <v>300</v>
      </c>
      <c r="O784" s="27">
        <f>IF(A784="?","",DATE(J784,MATCH(K784,{"Jan","Feb","Mar","Apr","May","Jun","Jul","Aug","Sep","Oct","Nov","Dec"},0),D784))</f>
        <v>34522</v>
      </c>
      <c r="P784" s="26">
        <f t="shared" si="12"/>
        <v>28</v>
      </c>
    </row>
    <row r="785" spans="1:16" x14ac:dyDescent="0.3">
      <c r="A785" s="8" t="s">
        <v>816</v>
      </c>
      <c r="B785" s="8">
        <v>1976</v>
      </c>
      <c r="C785" s="8" t="s">
        <v>37</v>
      </c>
      <c r="D785" s="8">
        <v>23</v>
      </c>
      <c r="E785" s="8">
        <v>2</v>
      </c>
      <c r="F785" s="25">
        <v>6529.21</v>
      </c>
      <c r="G785" s="8" t="s">
        <v>11</v>
      </c>
      <c r="H785" s="8" t="s">
        <v>16</v>
      </c>
      <c r="I785" s="8" t="s">
        <v>13</v>
      </c>
      <c r="J785" s="26">
        <v>1976</v>
      </c>
      <c r="K785" s="26" t="s">
        <v>37</v>
      </c>
      <c r="L785" s="26" t="s">
        <v>11</v>
      </c>
      <c r="M785" s="26" t="s">
        <v>16</v>
      </c>
      <c r="N785" s="26" t="s">
        <v>13</v>
      </c>
      <c r="O785" s="27">
        <f>IF(A785="?","",DATE(J785,MATCH(K785,{"Jan","Feb","Mar","Apr","May","Jun","Jul","Aug","Sep","Oct","Nov","Dec"},0),D785))</f>
        <v>28056</v>
      </c>
      <c r="P785" s="26">
        <f t="shared" si="12"/>
        <v>46</v>
      </c>
    </row>
    <row r="786" spans="1:16" x14ac:dyDescent="0.3">
      <c r="A786" s="8" t="s">
        <v>817</v>
      </c>
      <c r="B786" s="8">
        <v>1982</v>
      </c>
      <c r="C786" s="8" t="s">
        <v>35</v>
      </c>
      <c r="D786" s="8">
        <v>12</v>
      </c>
      <c r="E786" s="8">
        <v>3</v>
      </c>
      <c r="F786" s="25">
        <v>6532.04</v>
      </c>
      <c r="G786" s="8" t="s">
        <v>11</v>
      </c>
      <c r="H786" s="8" t="s">
        <v>16</v>
      </c>
      <c r="I786" s="8" t="s">
        <v>13</v>
      </c>
      <c r="J786" s="26">
        <v>1982</v>
      </c>
      <c r="K786" s="26" t="s">
        <v>35</v>
      </c>
      <c r="L786" s="26" t="s">
        <v>11</v>
      </c>
      <c r="M786" s="26" t="s">
        <v>16</v>
      </c>
      <c r="N786" s="26" t="s">
        <v>13</v>
      </c>
      <c r="O786" s="27">
        <f>IF(A786="?","",DATE(J786,MATCH(K786,{"Jan","Feb","Mar","Apr","May","Jun","Jul","Aug","Sep","Oct","Nov","Dec"},0),D786))</f>
        <v>30175</v>
      </c>
      <c r="P786" s="26">
        <f t="shared" si="12"/>
        <v>40</v>
      </c>
    </row>
    <row r="787" spans="1:16" x14ac:dyDescent="0.3">
      <c r="A787" s="8" t="s">
        <v>818</v>
      </c>
      <c r="B787" s="8">
        <v>1982</v>
      </c>
      <c r="C787" s="8" t="s">
        <v>37</v>
      </c>
      <c r="D787" s="8">
        <v>2</v>
      </c>
      <c r="E787" s="8">
        <v>3</v>
      </c>
      <c r="F787" s="25">
        <v>6536.68</v>
      </c>
      <c r="G787" s="8" t="s">
        <v>11</v>
      </c>
      <c r="H787" s="8" t="s">
        <v>11</v>
      </c>
      <c r="I787" s="8" t="s">
        <v>23</v>
      </c>
      <c r="J787" s="26">
        <v>1982</v>
      </c>
      <c r="K787" s="26" t="s">
        <v>37</v>
      </c>
      <c r="L787" s="26" t="s">
        <v>11</v>
      </c>
      <c r="M787" s="26" t="s">
        <v>11</v>
      </c>
      <c r="N787" s="26" t="s">
        <v>23</v>
      </c>
      <c r="O787" s="27">
        <f>IF(A787="?","",DATE(J787,MATCH(K787,{"Jan","Feb","Mar","Apr","May","Jun","Jul","Aug","Sep","Oct","Nov","Dec"},0),D787))</f>
        <v>30226</v>
      </c>
      <c r="P787" s="26">
        <f t="shared" si="12"/>
        <v>40</v>
      </c>
    </row>
    <row r="788" spans="1:16" x14ac:dyDescent="0.3">
      <c r="A788" s="8" t="s">
        <v>819</v>
      </c>
      <c r="B788" s="8">
        <v>1969</v>
      </c>
      <c r="C788" s="8" t="s">
        <v>30</v>
      </c>
      <c r="D788" s="8">
        <v>3</v>
      </c>
      <c r="E788" s="8">
        <v>0</v>
      </c>
      <c r="F788" s="25">
        <v>6546.16</v>
      </c>
      <c r="G788" s="8" t="s">
        <v>11</v>
      </c>
      <c r="H788" s="8" t="s">
        <v>12</v>
      </c>
      <c r="I788" s="8" t="s">
        <v>13</v>
      </c>
      <c r="J788" s="26">
        <v>1969</v>
      </c>
      <c r="K788" s="26" t="s">
        <v>30</v>
      </c>
      <c r="L788" s="26" t="s">
        <v>11</v>
      </c>
      <c r="M788" s="26" t="s">
        <v>12</v>
      </c>
      <c r="N788" s="26" t="s">
        <v>13</v>
      </c>
      <c r="O788" s="27">
        <f>IF(A788="?","",DATE(J788,MATCH(K788,{"Jan","Feb","Mar","Apr","May","Jun","Jul","Aug","Sep","Oct","Nov","Dec"},0),D788))</f>
        <v>25540</v>
      </c>
      <c r="P788" s="26">
        <f t="shared" si="12"/>
        <v>53</v>
      </c>
    </row>
    <row r="789" spans="1:16" x14ac:dyDescent="0.3">
      <c r="A789" s="8" t="s">
        <v>820</v>
      </c>
      <c r="B789" s="8">
        <v>1986</v>
      </c>
      <c r="C789" s="8" t="s">
        <v>30</v>
      </c>
      <c r="D789" s="8">
        <v>18</v>
      </c>
      <c r="E789" s="8">
        <v>3</v>
      </c>
      <c r="F789" s="25">
        <v>6548.2</v>
      </c>
      <c r="G789" s="8" t="s">
        <v>11</v>
      </c>
      <c r="H789" s="8" t="s">
        <v>12</v>
      </c>
      <c r="I789" s="8" t="s">
        <v>23</v>
      </c>
      <c r="J789" s="26">
        <v>1986</v>
      </c>
      <c r="K789" s="26" t="s">
        <v>30</v>
      </c>
      <c r="L789" s="26" t="s">
        <v>11</v>
      </c>
      <c r="M789" s="26" t="s">
        <v>12</v>
      </c>
      <c r="N789" s="26" t="s">
        <v>23</v>
      </c>
      <c r="O789" s="27">
        <f>IF(A789="?","",DATE(J789,MATCH(K789,{"Jan","Feb","Mar","Apr","May","Jun","Jul","Aug","Sep","Oct","Nov","Dec"},0),D789))</f>
        <v>31764</v>
      </c>
      <c r="P789" s="26">
        <f t="shared" si="12"/>
        <v>36</v>
      </c>
    </row>
    <row r="790" spans="1:16" x14ac:dyDescent="0.3">
      <c r="A790" s="8" t="s">
        <v>821</v>
      </c>
      <c r="B790" s="8">
        <v>1989</v>
      </c>
      <c r="C790" s="8" t="s">
        <v>35</v>
      </c>
      <c r="D790" s="8">
        <v>6</v>
      </c>
      <c r="E790" s="8">
        <v>3</v>
      </c>
      <c r="F790" s="25">
        <v>6551.75</v>
      </c>
      <c r="G790" s="8" t="s">
        <v>11</v>
      </c>
      <c r="H790" s="8" t="s">
        <v>11</v>
      </c>
      <c r="I790" s="8" t="s">
        <v>247</v>
      </c>
      <c r="J790" s="26">
        <v>1989</v>
      </c>
      <c r="K790" s="26" t="s">
        <v>35</v>
      </c>
      <c r="L790" s="26" t="s">
        <v>11</v>
      </c>
      <c r="M790" s="26" t="s">
        <v>11</v>
      </c>
      <c r="N790" s="26" t="s">
        <v>247</v>
      </c>
      <c r="O790" s="27">
        <f>IF(A790="?","",DATE(J790,MATCH(K790,{"Jan","Feb","Mar","Apr","May","Jun","Jul","Aug","Sep","Oct","Nov","Dec"},0),D790))</f>
        <v>32726</v>
      </c>
      <c r="P790" s="26">
        <f t="shared" si="12"/>
        <v>33</v>
      </c>
    </row>
    <row r="791" spans="1:16" x14ac:dyDescent="0.3">
      <c r="A791" s="8" t="s">
        <v>822</v>
      </c>
      <c r="B791" s="8">
        <v>1968</v>
      </c>
      <c r="C791" s="8" t="s">
        <v>30</v>
      </c>
      <c r="D791" s="8">
        <v>11</v>
      </c>
      <c r="E791" s="8">
        <v>0</v>
      </c>
      <c r="F791" s="25">
        <v>6552.01</v>
      </c>
      <c r="G791" s="8" t="s">
        <v>12</v>
      </c>
      <c r="H791" s="8" t="s">
        <v>11</v>
      </c>
      <c r="I791" s="8" t="s">
        <v>13</v>
      </c>
      <c r="J791" s="26">
        <v>1968</v>
      </c>
      <c r="K791" s="26" t="s">
        <v>30</v>
      </c>
      <c r="L791" s="26" t="s">
        <v>12</v>
      </c>
      <c r="M791" s="26" t="s">
        <v>11</v>
      </c>
      <c r="N791" s="26" t="s">
        <v>13</v>
      </c>
      <c r="O791" s="27">
        <f>IF(A791="?","",DATE(J791,MATCH(K791,{"Jan","Feb","Mar","Apr","May","Jun","Jul","Aug","Sep","Oct","Nov","Dec"},0),D791))</f>
        <v>25183</v>
      </c>
      <c r="P791" s="26">
        <f t="shared" si="12"/>
        <v>54</v>
      </c>
    </row>
    <row r="792" spans="1:16" x14ac:dyDescent="0.3">
      <c r="A792" s="8" t="s">
        <v>823</v>
      </c>
      <c r="B792" s="8">
        <v>1984</v>
      </c>
      <c r="C792" s="8" t="s">
        <v>20</v>
      </c>
      <c r="D792" s="8">
        <v>20</v>
      </c>
      <c r="E792" s="8">
        <v>1</v>
      </c>
      <c r="F792" s="25">
        <v>6555.07</v>
      </c>
      <c r="G792" s="8" t="s">
        <v>11</v>
      </c>
      <c r="H792" s="8" t="s">
        <v>11</v>
      </c>
      <c r="I792" s="8" t="s">
        <v>247</v>
      </c>
      <c r="J792" s="26">
        <v>1984</v>
      </c>
      <c r="K792" s="26" t="s">
        <v>20</v>
      </c>
      <c r="L792" s="26" t="s">
        <v>11</v>
      </c>
      <c r="M792" s="26" t="s">
        <v>11</v>
      </c>
      <c r="N792" s="26" t="s">
        <v>247</v>
      </c>
      <c r="O792" s="27">
        <f>IF(A792="?","",DATE(J792,MATCH(K792,{"Jan","Feb","Mar","Apr","May","Jun","Jul","Aug","Sep","Oct","Nov","Dec"},0),D792))</f>
        <v>30945</v>
      </c>
      <c r="P792" s="26">
        <f t="shared" si="12"/>
        <v>38</v>
      </c>
    </row>
    <row r="793" spans="1:16" x14ac:dyDescent="0.3">
      <c r="A793" s="8" t="s">
        <v>824</v>
      </c>
      <c r="B793" s="8">
        <v>1981</v>
      </c>
      <c r="C793" s="8" t="s">
        <v>10</v>
      </c>
      <c r="D793" s="8">
        <v>20</v>
      </c>
      <c r="E793" s="8">
        <v>0</v>
      </c>
      <c r="F793" s="25">
        <v>6571.02</v>
      </c>
      <c r="G793" s="8" t="s">
        <v>11</v>
      </c>
      <c r="H793" s="8" t="s">
        <v>16</v>
      </c>
      <c r="I793" s="8" t="s">
        <v>23</v>
      </c>
      <c r="J793" s="26">
        <v>1981</v>
      </c>
      <c r="K793" s="26" t="s">
        <v>10</v>
      </c>
      <c r="L793" s="26" t="s">
        <v>11</v>
      </c>
      <c r="M793" s="26" t="s">
        <v>16</v>
      </c>
      <c r="N793" s="26" t="s">
        <v>23</v>
      </c>
      <c r="O793" s="27">
        <f>IF(A793="?","",DATE(J793,MATCH(K793,{"Jan","Feb","Mar","Apr","May","Jun","Jul","Aug","Sep","Oct","Nov","Dec"},0),D793))</f>
        <v>29787</v>
      </c>
      <c r="P793" s="26">
        <f t="shared" si="12"/>
        <v>41</v>
      </c>
    </row>
    <row r="794" spans="1:16" x14ac:dyDescent="0.3">
      <c r="A794" s="8" t="s">
        <v>825</v>
      </c>
      <c r="B794" s="8">
        <v>1984</v>
      </c>
      <c r="C794" s="8" t="s">
        <v>37</v>
      </c>
      <c r="D794" s="8">
        <v>5</v>
      </c>
      <c r="E794" s="8">
        <v>2</v>
      </c>
      <c r="F794" s="25">
        <v>6571.54</v>
      </c>
      <c r="G794" s="8" t="s">
        <v>11</v>
      </c>
      <c r="H794" s="8" t="s">
        <v>12</v>
      </c>
      <c r="I794" s="8" t="s">
        <v>42</v>
      </c>
      <c r="J794" s="26">
        <v>1984</v>
      </c>
      <c r="K794" s="26" t="s">
        <v>37</v>
      </c>
      <c r="L794" s="26" t="s">
        <v>11</v>
      </c>
      <c r="M794" s="26" t="s">
        <v>12</v>
      </c>
      <c r="N794" s="26" t="s">
        <v>42</v>
      </c>
      <c r="O794" s="27">
        <f>IF(A794="?","",DATE(J794,MATCH(K794,{"Jan","Feb","Mar","Apr","May","Jun","Jul","Aug","Sep","Oct","Nov","Dec"},0),D794))</f>
        <v>30960</v>
      </c>
      <c r="P794" s="26">
        <f t="shared" si="12"/>
        <v>38</v>
      </c>
    </row>
    <row r="795" spans="1:16" x14ac:dyDescent="0.3">
      <c r="A795" s="8" t="s">
        <v>826</v>
      </c>
      <c r="B795" s="8">
        <v>1982</v>
      </c>
      <c r="C795" s="8" t="s">
        <v>15</v>
      </c>
      <c r="D795" s="8">
        <v>22</v>
      </c>
      <c r="E795" s="8">
        <v>2</v>
      </c>
      <c r="F795" s="25">
        <v>6593.51</v>
      </c>
      <c r="G795" s="8" t="s">
        <v>11</v>
      </c>
      <c r="H795" s="8" t="s">
        <v>16</v>
      </c>
      <c r="I795" s="8" t="s">
        <v>13</v>
      </c>
      <c r="J795" s="26">
        <v>1982</v>
      </c>
      <c r="K795" s="26" t="s">
        <v>15</v>
      </c>
      <c r="L795" s="26" t="s">
        <v>11</v>
      </c>
      <c r="M795" s="26" t="s">
        <v>16</v>
      </c>
      <c r="N795" s="26" t="s">
        <v>13</v>
      </c>
      <c r="O795" s="27">
        <f>IF(A795="?","",DATE(J795,MATCH(K795,{"Jan","Feb","Mar","Apr","May","Jun","Jul","Aug","Sep","Oct","Nov","Dec"},0),D795))</f>
        <v>30277</v>
      </c>
      <c r="P795" s="26">
        <f t="shared" si="12"/>
        <v>40</v>
      </c>
    </row>
    <row r="796" spans="1:16" x14ac:dyDescent="0.3">
      <c r="A796" s="8" t="s">
        <v>827</v>
      </c>
      <c r="B796" s="8">
        <v>1982</v>
      </c>
      <c r="C796" s="8" t="s">
        <v>30</v>
      </c>
      <c r="D796" s="8">
        <v>29</v>
      </c>
      <c r="E796" s="8">
        <v>1</v>
      </c>
      <c r="F796" s="25">
        <v>6600.21</v>
      </c>
      <c r="G796" s="8" t="s">
        <v>12</v>
      </c>
      <c r="H796" s="8" t="s">
        <v>11</v>
      </c>
      <c r="I796" s="8" t="s">
        <v>168</v>
      </c>
      <c r="J796" s="26">
        <v>1982</v>
      </c>
      <c r="K796" s="26" t="s">
        <v>30</v>
      </c>
      <c r="L796" s="26" t="s">
        <v>12</v>
      </c>
      <c r="M796" s="26" t="s">
        <v>11</v>
      </c>
      <c r="N796" s="26" t="s">
        <v>168</v>
      </c>
      <c r="O796" s="27">
        <f>IF(A796="?","",DATE(J796,MATCH(K796,{"Jan","Feb","Mar","Apr","May","Jun","Jul","Aug","Sep","Oct","Nov","Dec"},0),D796))</f>
        <v>30314</v>
      </c>
      <c r="P796" s="26">
        <f t="shared" si="12"/>
        <v>40</v>
      </c>
    </row>
    <row r="797" spans="1:16" x14ac:dyDescent="0.3">
      <c r="A797" s="8" t="s">
        <v>828</v>
      </c>
      <c r="B797" s="8">
        <v>1982</v>
      </c>
      <c r="C797" s="8" t="s">
        <v>15</v>
      </c>
      <c r="D797" s="8">
        <v>7</v>
      </c>
      <c r="E797" s="8">
        <v>2</v>
      </c>
      <c r="F797" s="25">
        <v>6600.36</v>
      </c>
      <c r="G797" s="8" t="s">
        <v>11</v>
      </c>
      <c r="H797" s="8" t="s">
        <v>12</v>
      </c>
      <c r="I797" s="8" t="s">
        <v>42</v>
      </c>
      <c r="J797" s="26">
        <v>1982</v>
      </c>
      <c r="K797" s="26" t="s">
        <v>15</v>
      </c>
      <c r="L797" s="26" t="s">
        <v>11</v>
      </c>
      <c r="M797" s="26" t="s">
        <v>12</v>
      </c>
      <c r="N797" s="26" t="s">
        <v>42</v>
      </c>
      <c r="O797" s="27">
        <f>IF(A797="?","",DATE(J797,MATCH(K797,{"Jan","Feb","Mar","Apr","May","Jun","Jul","Aug","Sep","Oct","Nov","Dec"},0),D797))</f>
        <v>30262</v>
      </c>
      <c r="P797" s="26">
        <f t="shared" si="12"/>
        <v>40</v>
      </c>
    </row>
    <row r="798" spans="1:16" x14ac:dyDescent="0.3">
      <c r="A798" s="8" t="s">
        <v>829</v>
      </c>
      <c r="B798" s="8">
        <v>1982</v>
      </c>
      <c r="C798" s="8" t="s">
        <v>35</v>
      </c>
      <c r="D798" s="8">
        <v>28</v>
      </c>
      <c r="E798" s="8">
        <v>1</v>
      </c>
      <c r="F798" s="25">
        <v>6610.11</v>
      </c>
      <c r="G798" s="8" t="s">
        <v>12</v>
      </c>
      <c r="H798" s="8" t="s">
        <v>11</v>
      </c>
      <c r="I798" s="8" t="s">
        <v>164</v>
      </c>
      <c r="J798" s="26">
        <v>1982</v>
      </c>
      <c r="K798" s="26" t="s">
        <v>35</v>
      </c>
      <c r="L798" s="26" t="s">
        <v>12</v>
      </c>
      <c r="M798" s="26" t="s">
        <v>11</v>
      </c>
      <c r="N798" s="26" t="s">
        <v>164</v>
      </c>
      <c r="O798" s="27">
        <f>IF(A798="?","",DATE(J798,MATCH(K798,{"Jan","Feb","Mar","Apr","May","Jun","Jul","Aug","Sep","Oct","Nov","Dec"},0),D798))</f>
        <v>30191</v>
      </c>
      <c r="P798" s="26">
        <f t="shared" si="12"/>
        <v>40</v>
      </c>
    </row>
    <row r="799" spans="1:16" x14ac:dyDescent="0.3">
      <c r="A799" s="8" t="s">
        <v>830</v>
      </c>
      <c r="B799" s="8">
        <v>1973</v>
      </c>
      <c r="C799" s="8" t="s">
        <v>35</v>
      </c>
      <c r="D799" s="8">
        <v>29</v>
      </c>
      <c r="E799" s="8">
        <v>0</v>
      </c>
      <c r="F799" s="25">
        <v>6630.31</v>
      </c>
      <c r="G799" s="8" t="s">
        <v>11</v>
      </c>
      <c r="H799" s="8" t="s">
        <v>16</v>
      </c>
      <c r="I799" s="8" t="s">
        <v>13</v>
      </c>
      <c r="J799" s="26">
        <v>1973</v>
      </c>
      <c r="K799" s="26" t="s">
        <v>35</v>
      </c>
      <c r="L799" s="26" t="s">
        <v>11</v>
      </c>
      <c r="M799" s="26" t="s">
        <v>16</v>
      </c>
      <c r="N799" s="26" t="s">
        <v>13</v>
      </c>
      <c r="O799" s="27">
        <f>IF(A799="?","",DATE(J799,MATCH(K799,{"Jan","Feb","Mar","Apr","May","Jun","Jul","Aug","Sep","Oct","Nov","Dec"},0),D799))</f>
        <v>26905</v>
      </c>
      <c r="P799" s="26">
        <f t="shared" si="12"/>
        <v>49</v>
      </c>
    </row>
    <row r="800" spans="1:16" x14ac:dyDescent="0.3">
      <c r="A800" s="8" t="s">
        <v>831</v>
      </c>
      <c r="B800" s="8">
        <v>2003</v>
      </c>
      <c r="C800" s="8" t="s">
        <v>20</v>
      </c>
      <c r="D800" s="8">
        <v>4</v>
      </c>
      <c r="E800" s="8">
        <v>0</v>
      </c>
      <c r="F800" s="25">
        <v>6638.16</v>
      </c>
      <c r="G800" s="8" t="s">
        <v>11</v>
      </c>
      <c r="H800" s="8" t="s">
        <v>16</v>
      </c>
      <c r="I800" s="8" t="s">
        <v>23</v>
      </c>
      <c r="J800" s="26">
        <v>2003</v>
      </c>
      <c r="K800" s="26" t="s">
        <v>20</v>
      </c>
      <c r="L800" s="26" t="s">
        <v>11</v>
      </c>
      <c r="M800" s="26" t="s">
        <v>16</v>
      </c>
      <c r="N800" s="26" t="s">
        <v>23</v>
      </c>
      <c r="O800" s="27">
        <f>IF(A800="?","",DATE(J800,MATCH(K800,{"Jan","Feb","Mar","Apr","May","Jun","Jul","Aug","Sep","Oct","Nov","Dec"},0),D800))</f>
        <v>37868</v>
      </c>
      <c r="P800" s="26">
        <f t="shared" si="12"/>
        <v>19</v>
      </c>
    </row>
    <row r="801" spans="1:16" x14ac:dyDescent="0.3">
      <c r="A801" s="8" t="s">
        <v>832</v>
      </c>
      <c r="B801" s="8">
        <v>1990</v>
      </c>
      <c r="C801" s="8" t="s">
        <v>18</v>
      </c>
      <c r="D801" s="8">
        <v>6</v>
      </c>
      <c r="E801" s="8">
        <v>3</v>
      </c>
      <c r="F801" s="25">
        <v>6639.3</v>
      </c>
      <c r="G801" s="8" t="s">
        <v>11</v>
      </c>
      <c r="H801" s="8" t="s">
        <v>11</v>
      </c>
      <c r="I801" s="8" t="s">
        <v>300</v>
      </c>
      <c r="J801" s="26">
        <v>1990</v>
      </c>
      <c r="K801" s="26" t="s">
        <v>18</v>
      </c>
      <c r="L801" s="26" t="s">
        <v>11</v>
      </c>
      <c r="M801" s="26" t="s">
        <v>11</v>
      </c>
      <c r="N801" s="26" t="s">
        <v>300</v>
      </c>
      <c r="O801" s="27">
        <f>IF(A801="?","",DATE(J801,MATCH(K801,{"Jan","Feb","Mar","Apr","May","Jun","Jul","Aug","Sep","Oct","Nov","Dec"},0),D801))</f>
        <v>33030</v>
      </c>
      <c r="P801" s="26">
        <f t="shared" si="12"/>
        <v>33</v>
      </c>
    </row>
    <row r="802" spans="1:16" x14ac:dyDescent="0.3">
      <c r="A802" s="8" t="s">
        <v>833</v>
      </c>
      <c r="B802" s="8">
        <v>1984</v>
      </c>
      <c r="C802" s="8" t="s">
        <v>30</v>
      </c>
      <c r="D802" s="8">
        <v>8</v>
      </c>
      <c r="E802" s="8">
        <v>2</v>
      </c>
      <c r="F802" s="25">
        <v>6640.54</v>
      </c>
      <c r="G802" s="8" t="s">
        <v>11</v>
      </c>
      <c r="H802" s="8" t="s">
        <v>12</v>
      </c>
      <c r="I802" s="8" t="s">
        <v>166</v>
      </c>
      <c r="J802" s="26">
        <v>1984</v>
      </c>
      <c r="K802" s="26" t="s">
        <v>30</v>
      </c>
      <c r="L802" s="26" t="s">
        <v>11</v>
      </c>
      <c r="M802" s="26" t="s">
        <v>12</v>
      </c>
      <c r="N802" s="26" t="s">
        <v>166</v>
      </c>
      <c r="O802" s="27">
        <f>IF(A802="?","",DATE(J802,MATCH(K802,{"Jan","Feb","Mar","Apr","May","Jun","Jul","Aug","Sep","Oct","Nov","Dec"},0),D802))</f>
        <v>31024</v>
      </c>
      <c r="P802" s="26">
        <f t="shared" si="12"/>
        <v>38</v>
      </c>
    </row>
    <row r="803" spans="1:16" x14ac:dyDescent="0.3">
      <c r="A803" s="8" t="s">
        <v>834</v>
      </c>
      <c r="B803" s="8">
        <v>1970</v>
      </c>
      <c r="C803" s="8" t="s">
        <v>15</v>
      </c>
      <c r="D803" s="8">
        <v>8</v>
      </c>
      <c r="E803" s="8">
        <v>0</v>
      </c>
      <c r="F803" s="25">
        <v>6651.26</v>
      </c>
      <c r="G803" s="8" t="s">
        <v>11</v>
      </c>
      <c r="H803" s="8" t="s">
        <v>12</v>
      </c>
      <c r="I803" s="8" t="s">
        <v>13</v>
      </c>
      <c r="J803" s="26">
        <v>1970</v>
      </c>
      <c r="K803" s="26" t="s">
        <v>15</v>
      </c>
      <c r="L803" s="26" t="s">
        <v>11</v>
      </c>
      <c r="M803" s="26" t="s">
        <v>12</v>
      </c>
      <c r="N803" s="26" t="s">
        <v>13</v>
      </c>
      <c r="O803" s="27">
        <f>IF(A803="?","",DATE(J803,MATCH(K803,{"Jan","Feb","Mar","Apr","May","Jun","Jul","Aug","Sep","Oct","Nov","Dec"},0),D803))</f>
        <v>25880</v>
      </c>
      <c r="P803" s="26">
        <f t="shared" si="12"/>
        <v>52</v>
      </c>
    </row>
    <row r="804" spans="1:16" x14ac:dyDescent="0.3">
      <c r="A804" s="8" t="s">
        <v>835</v>
      </c>
      <c r="B804" s="8">
        <v>1984</v>
      </c>
      <c r="C804" s="8" t="s">
        <v>10</v>
      </c>
      <c r="D804" s="8">
        <v>1</v>
      </c>
      <c r="E804" s="8">
        <v>3</v>
      </c>
      <c r="F804" s="25">
        <v>6652.53</v>
      </c>
      <c r="G804" s="8" t="s">
        <v>12</v>
      </c>
      <c r="H804" s="8" t="s">
        <v>11</v>
      </c>
      <c r="I804" s="8" t="s">
        <v>13</v>
      </c>
      <c r="J804" s="26">
        <v>1984</v>
      </c>
      <c r="K804" s="26" t="s">
        <v>10</v>
      </c>
      <c r="L804" s="26" t="s">
        <v>12</v>
      </c>
      <c r="M804" s="26" t="s">
        <v>11</v>
      </c>
      <c r="N804" s="26" t="s">
        <v>13</v>
      </c>
      <c r="O804" s="27">
        <f>IF(A804="?","",DATE(J804,MATCH(K804,{"Jan","Feb","Mar","Apr","May","Jun","Jul","Aug","Sep","Oct","Nov","Dec"},0),D804))</f>
        <v>30864</v>
      </c>
      <c r="P804" s="26">
        <f t="shared" si="12"/>
        <v>38</v>
      </c>
    </row>
    <row r="805" spans="1:16" x14ac:dyDescent="0.3">
      <c r="A805" s="8" t="s">
        <v>836</v>
      </c>
      <c r="B805" s="8">
        <v>1989</v>
      </c>
      <c r="C805" s="8" t="s">
        <v>15</v>
      </c>
      <c r="D805" s="8">
        <v>19</v>
      </c>
      <c r="E805" s="8">
        <v>5</v>
      </c>
      <c r="F805" s="25">
        <v>6653.79</v>
      </c>
      <c r="G805" s="8" t="s">
        <v>11</v>
      </c>
      <c r="H805" s="8" t="s">
        <v>16</v>
      </c>
      <c r="I805" s="8" t="s">
        <v>13</v>
      </c>
      <c r="J805" s="26">
        <v>1989</v>
      </c>
      <c r="K805" s="26" t="s">
        <v>15</v>
      </c>
      <c r="L805" s="26" t="s">
        <v>11</v>
      </c>
      <c r="M805" s="26" t="s">
        <v>16</v>
      </c>
      <c r="N805" s="26" t="s">
        <v>13</v>
      </c>
      <c r="O805" s="27">
        <f>IF(A805="?","",DATE(J805,MATCH(K805,{"Jan","Feb","Mar","Apr","May","Jun","Jul","Aug","Sep","Oct","Nov","Dec"},0),D805))</f>
        <v>32831</v>
      </c>
      <c r="P805" s="26">
        <f t="shared" si="12"/>
        <v>33</v>
      </c>
    </row>
    <row r="806" spans="1:16" x14ac:dyDescent="0.3">
      <c r="A806" s="8" t="s">
        <v>837</v>
      </c>
      <c r="B806" s="8">
        <v>1982</v>
      </c>
      <c r="C806" s="8" t="s">
        <v>20</v>
      </c>
      <c r="D806" s="8">
        <v>27</v>
      </c>
      <c r="E806" s="8">
        <v>3</v>
      </c>
      <c r="F806" s="25">
        <v>6664.32</v>
      </c>
      <c r="G806" s="8" t="s">
        <v>11</v>
      </c>
      <c r="H806" s="8" t="s">
        <v>11</v>
      </c>
      <c r="I806" s="8" t="s">
        <v>13</v>
      </c>
      <c r="J806" s="26">
        <v>1982</v>
      </c>
      <c r="K806" s="26" t="s">
        <v>20</v>
      </c>
      <c r="L806" s="26" t="s">
        <v>11</v>
      </c>
      <c r="M806" s="26" t="s">
        <v>11</v>
      </c>
      <c r="N806" s="26" t="s">
        <v>13</v>
      </c>
      <c r="O806" s="27">
        <f>IF(A806="?","",DATE(J806,MATCH(K806,{"Jan","Feb","Mar","Apr","May","Jun","Jul","Aug","Sep","Oct","Nov","Dec"},0),D806))</f>
        <v>30221</v>
      </c>
      <c r="P806" s="26">
        <f t="shared" si="12"/>
        <v>40</v>
      </c>
    </row>
    <row r="807" spans="1:16" x14ac:dyDescent="0.3">
      <c r="A807" s="8" t="s">
        <v>838</v>
      </c>
      <c r="B807" s="8">
        <v>1981</v>
      </c>
      <c r="C807" s="8" t="s">
        <v>20</v>
      </c>
      <c r="D807" s="8">
        <v>17</v>
      </c>
      <c r="E807" s="8">
        <v>1</v>
      </c>
      <c r="F807" s="25">
        <v>6664.69</v>
      </c>
      <c r="G807" s="8" t="s">
        <v>12</v>
      </c>
      <c r="H807" s="8" t="s">
        <v>16</v>
      </c>
      <c r="I807" s="8" t="s">
        <v>23</v>
      </c>
      <c r="J807" s="26">
        <v>1981</v>
      </c>
      <c r="K807" s="26" t="s">
        <v>20</v>
      </c>
      <c r="L807" s="26" t="s">
        <v>12</v>
      </c>
      <c r="M807" s="26" t="s">
        <v>16</v>
      </c>
      <c r="N807" s="26" t="s">
        <v>23</v>
      </c>
      <c r="O807" s="27">
        <f>IF(A807="?","",DATE(J807,MATCH(K807,{"Jan","Feb","Mar","Apr","May","Jun","Jul","Aug","Sep","Oct","Nov","Dec"},0),D807))</f>
        <v>29846</v>
      </c>
      <c r="P807" s="26">
        <f t="shared" si="12"/>
        <v>41</v>
      </c>
    </row>
    <row r="808" spans="1:16" x14ac:dyDescent="0.3">
      <c r="A808" s="8" t="s">
        <v>839</v>
      </c>
      <c r="B808" s="8">
        <v>1989</v>
      </c>
      <c r="C808" s="8" t="s">
        <v>37</v>
      </c>
      <c r="D808" s="8">
        <v>20</v>
      </c>
      <c r="E808" s="8">
        <v>5</v>
      </c>
      <c r="F808" s="25">
        <v>6666.24</v>
      </c>
      <c r="G808" s="8" t="s">
        <v>12</v>
      </c>
      <c r="H808" s="8" t="s">
        <v>16</v>
      </c>
      <c r="I808" s="8" t="s">
        <v>42</v>
      </c>
      <c r="J808" s="26">
        <v>1989</v>
      </c>
      <c r="K808" s="26" t="s">
        <v>37</v>
      </c>
      <c r="L808" s="26" t="s">
        <v>12</v>
      </c>
      <c r="M808" s="26" t="s">
        <v>16</v>
      </c>
      <c r="N808" s="26" t="s">
        <v>42</v>
      </c>
      <c r="O808" s="27">
        <f>IF(A808="?","",DATE(J808,MATCH(K808,{"Jan","Feb","Mar","Apr","May","Jun","Jul","Aug","Sep","Oct","Nov","Dec"},0),D808))</f>
        <v>32801</v>
      </c>
      <c r="P808" s="26">
        <f t="shared" si="12"/>
        <v>33</v>
      </c>
    </row>
    <row r="809" spans="1:16" x14ac:dyDescent="0.3">
      <c r="A809" s="8" t="s">
        <v>840</v>
      </c>
      <c r="B809" s="8">
        <v>1985</v>
      </c>
      <c r="C809" s="8" t="s">
        <v>10</v>
      </c>
      <c r="D809" s="8">
        <v>9</v>
      </c>
      <c r="E809" s="8">
        <v>2</v>
      </c>
      <c r="F809" s="25">
        <v>6686.43</v>
      </c>
      <c r="G809" s="8" t="s">
        <v>11</v>
      </c>
      <c r="H809" s="8" t="s">
        <v>12</v>
      </c>
      <c r="I809" s="8" t="s">
        <v>23</v>
      </c>
      <c r="J809" s="26">
        <v>1985</v>
      </c>
      <c r="K809" s="26" t="s">
        <v>10</v>
      </c>
      <c r="L809" s="26" t="s">
        <v>11</v>
      </c>
      <c r="M809" s="26" t="s">
        <v>12</v>
      </c>
      <c r="N809" s="26" t="s">
        <v>23</v>
      </c>
      <c r="O809" s="27">
        <f>IF(A809="?","",DATE(J809,MATCH(K809,{"Jan","Feb","Mar","Apr","May","Jun","Jul","Aug","Sep","Oct","Nov","Dec"},0),D809))</f>
        <v>31237</v>
      </c>
      <c r="P809" s="26">
        <f t="shared" si="12"/>
        <v>37</v>
      </c>
    </row>
    <row r="810" spans="1:16" x14ac:dyDescent="0.3">
      <c r="A810" s="8" t="s">
        <v>841</v>
      </c>
      <c r="B810" s="8">
        <v>1968</v>
      </c>
      <c r="C810" s="8" t="s">
        <v>10</v>
      </c>
      <c r="D810" s="8">
        <v>13</v>
      </c>
      <c r="E810" s="8">
        <v>0</v>
      </c>
      <c r="F810" s="25">
        <v>6700.56</v>
      </c>
      <c r="G810" s="8" t="s">
        <v>12</v>
      </c>
      <c r="H810" s="8" t="s">
        <v>16</v>
      </c>
      <c r="I810" s="8" t="s">
        <v>23</v>
      </c>
      <c r="J810" s="26">
        <v>1968</v>
      </c>
      <c r="K810" s="26" t="s">
        <v>10</v>
      </c>
      <c r="L810" s="26" t="s">
        <v>12</v>
      </c>
      <c r="M810" s="26" t="s">
        <v>16</v>
      </c>
      <c r="N810" s="26" t="s">
        <v>23</v>
      </c>
      <c r="O810" s="27">
        <f>IF(A810="?","",DATE(J810,MATCH(K810,{"Jan","Feb","Mar","Apr","May","Jun","Jul","Aug","Sep","Oct","Nov","Dec"},0),D810))</f>
        <v>25032</v>
      </c>
      <c r="P810" s="26">
        <f t="shared" si="12"/>
        <v>54</v>
      </c>
    </row>
    <row r="811" spans="1:16" x14ac:dyDescent="0.3">
      <c r="A811" s="8" t="s">
        <v>842</v>
      </c>
      <c r="B811" s="8">
        <v>1971</v>
      </c>
      <c r="C811" s="8" t="s">
        <v>30</v>
      </c>
      <c r="D811" s="8">
        <v>12</v>
      </c>
      <c r="E811" s="8">
        <v>0</v>
      </c>
      <c r="F811" s="25">
        <v>6706.47</v>
      </c>
      <c r="G811" s="8" t="s">
        <v>11</v>
      </c>
      <c r="H811" s="8" t="s">
        <v>16</v>
      </c>
      <c r="I811" s="8" t="s">
        <v>13</v>
      </c>
      <c r="J811" s="26">
        <v>1971</v>
      </c>
      <c r="K811" s="26" t="s">
        <v>30</v>
      </c>
      <c r="L811" s="26" t="s">
        <v>11</v>
      </c>
      <c r="M811" s="26" t="s">
        <v>16</v>
      </c>
      <c r="N811" s="26" t="s">
        <v>13</v>
      </c>
      <c r="O811" s="27">
        <f>IF(A811="?","",DATE(J811,MATCH(K811,{"Jan","Feb","Mar","Apr","May","Jun","Jul","Aug","Sep","Oct","Nov","Dec"},0),D811))</f>
        <v>26279</v>
      </c>
      <c r="P811" s="26">
        <f t="shared" si="12"/>
        <v>51</v>
      </c>
    </row>
    <row r="812" spans="1:16" x14ac:dyDescent="0.3">
      <c r="A812" s="8" t="s">
        <v>843</v>
      </c>
      <c r="B812" s="8">
        <v>1983</v>
      </c>
      <c r="C812" s="8" t="s">
        <v>18</v>
      </c>
      <c r="D812" s="8">
        <v>12</v>
      </c>
      <c r="E812" s="8">
        <v>2</v>
      </c>
      <c r="F812" s="25">
        <v>6710.19</v>
      </c>
      <c r="G812" s="8" t="s">
        <v>12</v>
      </c>
      <c r="H812" s="8" t="s">
        <v>12</v>
      </c>
      <c r="I812" s="8" t="s">
        <v>23</v>
      </c>
      <c r="J812" s="26">
        <v>1983</v>
      </c>
      <c r="K812" s="26" t="s">
        <v>18</v>
      </c>
      <c r="L812" s="26" t="s">
        <v>12</v>
      </c>
      <c r="M812" s="26" t="s">
        <v>12</v>
      </c>
      <c r="N812" s="26" t="s">
        <v>23</v>
      </c>
      <c r="O812" s="27">
        <f>IF(A812="?","",DATE(J812,MATCH(K812,{"Jan","Feb","Mar","Apr","May","Jun","Jul","Aug","Sep","Oct","Nov","Dec"},0),D812))</f>
        <v>30479</v>
      </c>
      <c r="P812" s="26">
        <f t="shared" si="12"/>
        <v>39</v>
      </c>
    </row>
    <row r="813" spans="1:16" x14ac:dyDescent="0.3">
      <c r="A813" s="8" t="s">
        <v>844</v>
      </c>
      <c r="B813" s="8">
        <v>1994</v>
      </c>
      <c r="C813" s="8" t="s">
        <v>18</v>
      </c>
      <c r="D813" s="8">
        <v>13</v>
      </c>
      <c r="E813" s="8">
        <v>0</v>
      </c>
      <c r="F813" s="25">
        <v>6721.37</v>
      </c>
      <c r="G813" s="8" t="s">
        <v>11</v>
      </c>
      <c r="H813" s="8" t="s">
        <v>16</v>
      </c>
      <c r="I813" s="8" t="s">
        <v>23</v>
      </c>
      <c r="J813" s="26">
        <v>1994</v>
      </c>
      <c r="K813" s="26" t="s">
        <v>18</v>
      </c>
      <c r="L813" s="26" t="s">
        <v>11</v>
      </c>
      <c r="M813" s="26" t="s">
        <v>16</v>
      </c>
      <c r="N813" s="26" t="s">
        <v>23</v>
      </c>
      <c r="O813" s="27">
        <f>IF(A813="?","",DATE(J813,MATCH(K813,{"Jan","Feb","Mar","Apr","May","Jun","Jul","Aug","Sep","Oct","Nov","Dec"},0),D813))</f>
        <v>34498</v>
      </c>
      <c r="P813" s="26">
        <f t="shared" si="12"/>
        <v>28</v>
      </c>
    </row>
    <row r="814" spans="1:16" x14ac:dyDescent="0.3">
      <c r="A814" s="8" t="s">
        <v>845</v>
      </c>
      <c r="B814" s="8">
        <v>1978</v>
      </c>
      <c r="C814" s="8" t="s">
        <v>37</v>
      </c>
      <c r="D814" s="8">
        <v>21</v>
      </c>
      <c r="E814" s="8">
        <v>2</v>
      </c>
      <c r="F814" s="25">
        <v>6737.98</v>
      </c>
      <c r="G814" s="8" t="s">
        <v>11</v>
      </c>
      <c r="H814" s="8" t="s">
        <v>12</v>
      </c>
      <c r="I814" s="8" t="s">
        <v>13</v>
      </c>
      <c r="J814" s="26">
        <v>1978</v>
      </c>
      <c r="K814" s="26" t="s">
        <v>37</v>
      </c>
      <c r="L814" s="26" t="s">
        <v>11</v>
      </c>
      <c r="M814" s="26" t="s">
        <v>12</v>
      </c>
      <c r="N814" s="26" t="s">
        <v>13</v>
      </c>
      <c r="O814" s="27">
        <f>IF(A814="?","",DATE(J814,MATCH(K814,{"Jan","Feb","Mar","Apr","May","Jun","Jul","Aug","Sep","Oct","Nov","Dec"},0),D814))</f>
        <v>28784</v>
      </c>
      <c r="P814" s="26">
        <f t="shared" si="12"/>
        <v>44</v>
      </c>
    </row>
    <row r="815" spans="1:16" x14ac:dyDescent="0.3">
      <c r="A815" s="8" t="s">
        <v>846</v>
      </c>
      <c r="B815" s="8">
        <v>1968</v>
      </c>
      <c r="C815" s="8" t="s">
        <v>10</v>
      </c>
      <c r="D815" s="8">
        <v>18</v>
      </c>
      <c r="E815" s="8">
        <v>0</v>
      </c>
      <c r="F815" s="25">
        <v>6738.84</v>
      </c>
      <c r="G815" s="8" t="s">
        <v>12</v>
      </c>
      <c r="H815" s="8" t="s">
        <v>16</v>
      </c>
      <c r="I815" s="8" t="s">
        <v>23</v>
      </c>
      <c r="J815" s="26">
        <v>1968</v>
      </c>
      <c r="K815" s="26" t="s">
        <v>10</v>
      </c>
      <c r="L815" s="26" t="s">
        <v>12</v>
      </c>
      <c r="M815" s="26" t="s">
        <v>16</v>
      </c>
      <c r="N815" s="26" t="s">
        <v>23</v>
      </c>
      <c r="O815" s="27">
        <f>IF(A815="?","",DATE(J815,MATCH(K815,{"Jan","Feb","Mar","Apr","May","Jun","Jul","Aug","Sep","Oct","Nov","Dec"},0),D815))</f>
        <v>25037</v>
      </c>
      <c r="P815" s="26">
        <f t="shared" si="12"/>
        <v>54</v>
      </c>
    </row>
    <row r="816" spans="1:16" x14ac:dyDescent="0.3">
      <c r="A816" s="8" t="s">
        <v>847</v>
      </c>
      <c r="B816" s="8">
        <v>1986</v>
      </c>
      <c r="C816" s="8" t="s">
        <v>35</v>
      </c>
      <c r="D816" s="8">
        <v>7</v>
      </c>
      <c r="E816" s="8">
        <v>3</v>
      </c>
      <c r="F816" s="25">
        <v>6746.74</v>
      </c>
      <c r="G816" s="8" t="s">
        <v>12</v>
      </c>
      <c r="H816" s="8" t="s">
        <v>11</v>
      </c>
      <c r="I816" s="8" t="s">
        <v>168</v>
      </c>
      <c r="J816" s="26">
        <v>1986</v>
      </c>
      <c r="K816" s="26" t="s">
        <v>35</v>
      </c>
      <c r="L816" s="26" t="s">
        <v>12</v>
      </c>
      <c r="M816" s="26" t="s">
        <v>11</v>
      </c>
      <c r="N816" s="26" t="s">
        <v>168</v>
      </c>
      <c r="O816" s="27">
        <f>IF(A816="?","",DATE(J816,MATCH(K816,{"Jan","Feb","Mar","Apr","May","Jun","Jul","Aug","Sep","Oct","Nov","Dec"},0),D816))</f>
        <v>31631</v>
      </c>
      <c r="P816" s="26">
        <f t="shared" si="12"/>
        <v>36</v>
      </c>
    </row>
    <row r="817" spans="1:16" x14ac:dyDescent="0.3">
      <c r="A817" s="8" t="s">
        <v>848</v>
      </c>
      <c r="B817" s="8">
        <v>1986</v>
      </c>
      <c r="C817" s="8" t="s">
        <v>18</v>
      </c>
      <c r="D817" s="8">
        <v>5</v>
      </c>
      <c r="E817" s="8">
        <v>3</v>
      </c>
      <c r="F817" s="25">
        <v>6748.59</v>
      </c>
      <c r="G817" s="8" t="s">
        <v>12</v>
      </c>
      <c r="H817" s="8" t="s">
        <v>16</v>
      </c>
      <c r="I817" s="8" t="s">
        <v>168</v>
      </c>
      <c r="J817" s="26">
        <v>1986</v>
      </c>
      <c r="K817" s="26" t="s">
        <v>18</v>
      </c>
      <c r="L817" s="26" t="s">
        <v>12</v>
      </c>
      <c r="M817" s="26" t="s">
        <v>16</v>
      </c>
      <c r="N817" s="26" t="s">
        <v>168</v>
      </c>
      <c r="O817" s="27">
        <f>IF(A817="?","",DATE(J817,MATCH(K817,{"Jan","Feb","Mar","Apr","May","Jun","Jul","Aug","Sep","Oct","Nov","Dec"},0),D817))</f>
        <v>31568</v>
      </c>
      <c r="P817" s="26">
        <f t="shared" si="12"/>
        <v>37</v>
      </c>
    </row>
    <row r="818" spans="1:16" x14ac:dyDescent="0.3">
      <c r="A818" s="8" t="s">
        <v>849</v>
      </c>
      <c r="B818" s="8">
        <v>1970</v>
      </c>
      <c r="C818" s="8" t="s">
        <v>18</v>
      </c>
      <c r="D818" s="8">
        <v>17</v>
      </c>
      <c r="E818" s="8">
        <v>0</v>
      </c>
      <c r="F818" s="25">
        <v>6749.63</v>
      </c>
      <c r="G818" s="8" t="s">
        <v>11</v>
      </c>
      <c r="H818" s="8" t="s">
        <v>16</v>
      </c>
      <c r="I818" s="8" t="s">
        <v>13</v>
      </c>
      <c r="J818" s="26">
        <v>1970</v>
      </c>
      <c r="K818" s="26" t="s">
        <v>18</v>
      </c>
      <c r="L818" s="26" t="s">
        <v>11</v>
      </c>
      <c r="M818" s="26" t="s">
        <v>16</v>
      </c>
      <c r="N818" s="26" t="s">
        <v>13</v>
      </c>
      <c r="O818" s="27">
        <f>IF(A818="?","",DATE(J818,MATCH(K818,{"Jan","Feb","Mar","Apr","May","Jun","Jul","Aug","Sep","Oct","Nov","Dec"},0),D818))</f>
        <v>25736</v>
      </c>
      <c r="P818" s="26">
        <f t="shared" si="12"/>
        <v>52</v>
      </c>
    </row>
    <row r="819" spans="1:16" x14ac:dyDescent="0.3">
      <c r="A819" s="8" t="s">
        <v>850</v>
      </c>
      <c r="B819" s="8">
        <v>1966</v>
      </c>
      <c r="C819" s="8" t="s">
        <v>30</v>
      </c>
      <c r="D819" s="8">
        <v>9</v>
      </c>
      <c r="E819" s="8">
        <v>0</v>
      </c>
      <c r="F819" s="25">
        <v>6750.27</v>
      </c>
      <c r="G819" s="8" t="s">
        <v>12</v>
      </c>
      <c r="H819" s="8" t="s">
        <v>11</v>
      </c>
      <c r="I819" s="8" t="s">
        <v>13</v>
      </c>
      <c r="J819" s="26">
        <v>1966</v>
      </c>
      <c r="K819" s="26" t="s">
        <v>30</v>
      </c>
      <c r="L819" s="26" t="s">
        <v>12</v>
      </c>
      <c r="M819" s="26" t="s">
        <v>11</v>
      </c>
      <c r="N819" s="26" t="s">
        <v>13</v>
      </c>
      <c r="O819" s="27">
        <f>IF(A819="?","",DATE(J819,MATCH(K819,{"Jan","Feb","Mar","Apr","May","Jun","Jul","Aug","Sep","Oct","Nov","Dec"},0),D819))</f>
        <v>24450</v>
      </c>
      <c r="P819" s="26">
        <f t="shared" si="12"/>
        <v>56</v>
      </c>
    </row>
    <row r="820" spans="1:16" x14ac:dyDescent="0.3">
      <c r="A820" s="8" t="s">
        <v>851</v>
      </c>
      <c r="B820" s="8">
        <v>1988</v>
      </c>
      <c r="C820" s="8" t="s">
        <v>37</v>
      </c>
      <c r="D820" s="8">
        <v>10</v>
      </c>
      <c r="E820" s="8">
        <v>3</v>
      </c>
      <c r="F820" s="25">
        <v>6753.04</v>
      </c>
      <c r="G820" s="8" t="s">
        <v>11</v>
      </c>
      <c r="H820" s="8" t="s">
        <v>11</v>
      </c>
      <c r="I820" s="8" t="s">
        <v>247</v>
      </c>
      <c r="J820" s="26">
        <v>1988</v>
      </c>
      <c r="K820" s="26" t="s">
        <v>37</v>
      </c>
      <c r="L820" s="26" t="s">
        <v>11</v>
      </c>
      <c r="M820" s="26" t="s">
        <v>11</v>
      </c>
      <c r="N820" s="26" t="s">
        <v>247</v>
      </c>
      <c r="O820" s="27">
        <f>IF(A820="?","",DATE(J820,MATCH(K820,{"Jan","Feb","Mar","Apr","May","Jun","Jul","Aug","Sep","Oct","Nov","Dec"},0),D820))</f>
        <v>32426</v>
      </c>
      <c r="P820" s="26">
        <f t="shared" si="12"/>
        <v>34</v>
      </c>
    </row>
    <row r="821" spans="1:16" x14ac:dyDescent="0.3">
      <c r="A821" s="8" t="s">
        <v>852</v>
      </c>
      <c r="B821" s="8">
        <v>1981</v>
      </c>
      <c r="C821" s="8" t="s">
        <v>20</v>
      </c>
      <c r="D821" s="8">
        <v>21</v>
      </c>
      <c r="E821" s="8">
        <v>1</v>
      </c>
      <c r="F821" s="25">
        <v>6770.19</v>
      </c>
      <c r="G821" s="8" t="s">
        <v>11</v>
      </c>
      <c r="H821" s="8" t="s">
        <v>12</v>
      </c>
      <c r="I821" s="8" t="s">
        <v>13</v>
      </c>
      <c r="J821" s="26">
        <v>1981</v>
      </c>
      <c r="K821" s="26" t="s">
        <v>20</v>
      </c>
      <c r="L821" s="26" t="s">
        <v>11</v>
      </c>
      <c r="M821" s="26" t="s">
        <v>12</v>
      </c>
      <c r="N821" s="26" t="s">
        <v>13</v>
      </c>
      <c r="O821" s="27">
        <f>IF(A821="?","",DATE(J821,MATCH(K821,{"Jan","Feb","Mar","Apr","May","Jun","Jul","Aug","Sep","Oct","Nov","Dec"},0),D821))</f>
        <v>29850</v>
      </c>
      <c r="P821" s="26">
        <f t="shared" si="12"/>
        <v>41</v>
      </c>
    </row>
    <row r="822" spans="1:16" x14ac:dyDescent="0.3">
      <c r="A822" s="8" t="s">
        <v>853</v>
      </c>
      <c r="B822" s="8">
        <v>1981</v>
      </c>
      <c r="C822" s="8" t="s">
        <v>20</v>
      </c>
      <c r="D822" s="8">
        <v>3</v>
      </c>
      <c r="E822" s="8">
        <v>1</v>
      </c>
      <c r="F822" s="25">
        <v>6775.96</v>
      </c>
      <c r="G822" s="8" t="s">
        <v>11</v>
      </c>
      <c r="H822" s="8" t="s">
        <v>12</v>
      </c>
      <c r="I822" s="8" t="s">
        <v>42</v>
      </c>
      <c r="J822" s="26">
        <v>1981</v>
      </c>
      <c r="K822" s="26" t="s">
        <v>20</v>
      </c>
      <c r="L822" s="26" t="s">
        <v>11</v>
      </c>
      <c r="M822" s="26" t="s">
        <v>12</v>
      </c>
      <c r="N822" s="26" t="s">
        <v>42</v>
      </c>
      <c r="O822" s="27">
        <f>IF(A822="?","",DATE(J822,MATCH(K822,{"Jan","Feb","Mar","Apr","May","Jun","Jul","Aug","Sep","Oct","Nov","Dec"},0),D822))</f>
        <v>29832</v>
      </c>
      <c r="P822" s="26">
        <f t="shared" si="12"/>
        <v>41</v>
      </c>
    </row>
    <row r="823" spans="1:16" x14ac:dyDescent="0.3">
      <c r="A823" s="8" t="s">
        <v>854</v>
      </c>
      <c r="B823" s="8">
        <v>1981</v>
      </c>
      <c r="C823" s="8" t="s">
        <v>37</v>
      </c>
      <c r="D823" s="8">
        <v>8</v>
      </c>
      <c r="E823" s="8">
        <v>1</v>
      </c>
      <c r="F823" s="25">
        <v>6781.35</v>
      </c>
      <c r="G823" s="8" t="s">
        <v>11</v>
      </c>
      <c r="H823" s="8" t="s">
        <v>16</v>
      </c>
      <c r="I823" s="8" t="s">
        <v>13</v>
      </c>
      <c r="J823" s="26">
        <v>1981</v>
      </c>
      <c r="K823" s="26" t="s">
        <v>37</v>
      </c>
      <c r="L823" s="26" t="s">
        <v>11</v>
      </c>
      <c r="M823" s="26" t="s">
        <v>16</v>
      </c>
      <c r="N823" s="26" t="s">
        <v>13</v>
      </c>
      <c r="O823" s="27">
        <f>IF(A823="?","",DATE(J823,MATCH(K823,{"Jan","Feb","Mar","Apr","May","Jun","Jul","Aug","Sep","Oct","Nov","Dec"},0),D823))</f>
        <v>29867</v>
      </c>
      <c r="P823" s="26">
        <f t="shared" si="12"/>
        <v>41</v>
      </c>
    </row>
    <row r="824" spans="1:16" x14ac:dyDescent="0.3">
      <c r="A824" s="8" t="s">
        <v>855</v>
      </c>
      <c r="B824" s="8">
        <v>1980</v>
      </c>
      <c r="C824" s="8" t="s">
        <v>15</v>
      </c>
      <c r="D824" s="8">
        <v>23</v>
      </c>
      <c r="E824" s="8">
        <v>2</v>
      </c>
      <c r="F824" s="25">
        <v>6781.52</v>
      </c>
      <c r="G824" s="8" t="s">
        <v>11</v>
      </c>
      <c r="H824" s="8" t="s">
        <v>11</v>
      </c>
      <c r="I824" s="8" t="s">
        <v>13</v>
      </c>
      <c r="J824" s="26">
        <v>1980</v>
      </c>
      <c r="K824" s="26" t="s">
        <v>15</v>
      </c>
      <c r="L824" s="26" t="s">
        <v>11</v>
      </c>
      <c r="M824" s="26" t="s">
        <v>11</v>
      </c>
      <c r="N824" s="26" t="s">
        <v>13</v>
      </c>
      <c r="O824" s="27">
        <f>IF(A824="?","",DATE(J824,MATCH(K824,{"Jan","Feb","Mar","Apr","May","Jun","Jul","Aug","Sep","Oct","Nov","Dec"},0),D824))</f>
        <v>29548</v>
      </c>
      <c r="P824" s="26">
        <f t="shared" si="12"/>
        <v>42</v>
      </c>
    </row>
    <row r="825" spans="1:16" x14ac:dyDescent="0.3">
      <c r="A825" s="8" t="s">
        <v>856</v>
      </c>
      <c r="B825" s="8">
        <v>1985</v>
      </c>
      <c r="C825" s="8" t="s">
        <v>30</v>
      </c>
      <c r="D825" s="8">
        <v>24</v>
      </c>
      <c r="E825" s="8">
        <v>3</v>
      </c>
      <c r="F825" s="25">
        <v>6796.86</v>
      </c>
      <c r="G825" s="8" t="s">
        <v>12</v>
      </c>
      <c r="H825" s="8" t="s">
        <v>12</v>
      </c>
      <c r="I825" s="8" t="s">
        <v>23</v>
      </c>
      <c r="J825" s="26">
        <v>1985</v>
      </c>
      <c r="K825" s="26" t="s">
        <v>30</v>
      </c>
      <c r="L825" s="26" t="s">
        <v>12</v>
      </c>
      <c r="M825" s="26" t="s">
        <v>12</v>
      </c>
      <c r="N825" s="26" t="s">
        <v>23</v>
      </c>
      <c r="O825" s="27">
        <f>IF(A825="?","",DATE(J825,MATCH(K825,{"Jan","Feb","Mar","Apr","May","Jun","Jul","Aug","Sep","Oct","Nov","Dec"},0),D825))</f>
        <v>31405</v>
      </c>
      <c r="P825" s="26">
        <f t="shared" si="12"/>
        <v>37</v>
      </c>
    </row>
    <row r="826" spans="1:16" x14ac:dyDescent="0.3">
      <c r="A826" s="8" t="s">
        <v>857</v>
      </c>
      <c r="B826" s="8">
        <v>1991</v>
      </c>
      <c r="C826" s="8" t="s">
        <v>18</v>
      </c>
      <c r="D826" s="8">
        <v>29</v>
      </c>
      <c r="E826" s="8">
        <v>5</v>
      </c>
      <c r="F826" s="25">
        <v>6799.46</v>
      </c>
      <c r="G826" s="8" t="s">
        <v>16</v>
      </c>
      <c r="H826" s="8" t="s">
        <v>11</v>
      </c>
      <c r="I826" s="8" t="s">
        <v>276</v>
      </c>
      <c r="J826" s="26">
        <v>1991</v>
      </c>
      <c r="K826" s="26" t="s">
        <v>18</v>
      </c>
      <c r="L826" s="26" t="s">
        <v>16</v>
      </c>
      <c r="M826" s="26" t="s">
        <v>11</v>
      </c>
      <c r="N826" s="26" t="s">
        <v>276</v>
      </c>
      <c r="O826" s="27">
        <f>IF(A826="?","",DATE(J826,MATCH(K826,{"Jan","Feb","Mar","Apr","May","Jun","Jul","Aug","Sep","Oct","Nov","Dec"},0),D826))</f>
        <v>33418</v>
      </c>
      <c r="P826" s="26">
        <f t="shared" si="12"/>
        <v>31</v>
      </c>
    </row>
    <row r="827" spans="1:16" x14ac:dyDescent="0.3">
      <c r="A827" s="8" t="s">
        <v>858</v>
      </c>
      <c r="B827" s="8">
        <v>1975</v>
      </c>
      <c r="C827" s="8" t="s">
        <v>35</v>
      </c>
      <c r="D827" s="8">
        <v>17</v>
      </c>
      <c r="E827" s="8">
        <v>1</v>
      </c>
      <c r="F827" s="25">
        <v>6809.46</v>
      </c>
      <c r="G827" s="8" t="s">
        <v>11</v>
      </c>
      <c r="H827" s="8" t="s">
        <v>16</v>
      </c>
      <c r="I827" s="8" t="s">
        <v>23</v>
      </c>
      <c r="J827" s="26">
        <v>1975</v>
      </c>
      <c r="K827" s="26" t="s">
        <v>35</v>
      </c>
      <c r="L827" s="26" t="s">
        <v>11</v>
      </c>
      <c r="M827" s="26" t="s">
        <v>16</v>
      </c>
      <c r="N827" s="26" t="s">
        <v>23</v>
      </c>
      <c r="O827" s="27">
        <f>IF(A827="?","",DATE(J827,MATCH(K827,{"Jan","Feb","Mar","Apr","May","Jun","Jul","Aug","Sep","Oct","Nov","Dec"},0),D827))</f>
        <v>27623</v>
      </c>
      <c r="P827" s="26">
        <f t="shared" si="12"/>
        <v>47</v>
      </c>
    </row>
    <row r="828" spans="1:16" x14ac:dyDescent="0.3">
      <c r="A828" s="8" t="s">
        <v>859</v>
      </c>
      <c r="B828" s="8">
        <v>1994</v>
      </c>
      <c r="C828" s="8" t="s">
        <v>10</v>
      </c>
      <c r="D828" s="8">
        <v>8</v>
      </c>
      <c r="E828" s="8">
        <v>0</v>
      </c>
      <c r="F828" s="25">
        <v>6827.69</v>
      </c>
      <c r="G828" s="8" t="s">
        <v>11</v>
      </c>
      <c r="H828" s="8" t="s">
        <v>11</v>
      </c>
      <c r="I828" s="8" t="s">
        <v>300</v>
      </c>
      <c r="J828" s="26">
        <v>1994</v>
      </c>
      <c r="K828" s="26" t="s">
        <v>10</v>
      </c>
      <c r="L828" s="26" t="s">
        <v>11</v>
      </c>
      <c r="M828" s="26" t="s">
        <v>11</v>
      </c>
      <c r="N828" s="26" t="s">
        <v>300</v>
      </c>
      <c r="O828" s="27">
        <f>IF(A828="?","",DATE(J828,MATCH(K828,{"Jan","Feb","Mar","Apr","May","Jun","Jul","Aug","Sep","Oct","Nov","Dec"},0),D828))</f>
        <v>34523</v>
      </c>
      <c r="P828" s="26">
        <f t="shared" si="12"/>
        <v>28</v>
      </c>
    </row>
    <row r="829" spans="1:16" x14ac:dyDescent="0.3">
      <c r="A829" s="8" t="s">
        <v>860</v>
      </c>
      <c r="B829" s="8">
        <v>1979</v>
      </c>
      <c r="C829" s="8" t="s">
        <v>10</v>
      </c>
      <c r="D829" s="8">
        <v>15</v>
      </c>
      <c r="E829" s="8">
        <v>0</v>
      </c>
      <c r="F829" s="25">
        <v>6837.37</v>
      </c>
      <c r="G829" s="8" t="s">
        <v>12</v>
      </c>
      <c r="H829" s="8" t="s">
        <v>16</v>
      </c>
      <c r="I829" s="8" t="s">
        <v>168</v>
      </c>
      <c r="J829" s="26">
        <v>1979</v>
      </c>
      <c r="K829" s="26" t="s">
        <v>10</v>
      </c>
      <c r="L829" s="26" t="s">
        <v>12</v>
      </c>
      <c r="M829" s="26" t="s">
        <v>16</v>
      </c>
      <c r="N829" s="26" t="s">
        <v>168</v>
      </c>
      <c r="O829" s="27">
        <f>IF(A829="?","",DATE(J829,MATCH(K829,{"Jan","Feb","Mar","Apr","May","Jun","Jul","Aug","Sep","Oct","Nov","Dec"},0),D829))</f>
        <v>29051</v>
      </c>
      <c r="P829" s="26">
        <f t="shared" si="12"/>
        <v>43</v>
      </c>
    </row>
    <row r="830" spans="1:16" x14ac:dyDescent="0.3">
      <c r="A830" s="8" t="s">
        <v>861</v>
      </c>
      <c r="B830" s="8">
        <v>2000</v>
      </c>
      <c r="C830" s="8" t="s">
        <v>15</v>
      </c>
      <c r="D830" s="8">
        <v>30</v>
      </c>
      <c r="E830" s="8">
        <v>0</v>
      </c>
      <c r="F830" s="25">
        <v>6842.28</v>
      </c>
      <c r="G830" s="8" t="s">
        <v>11</v>
      </c>
      <c r="H830" s="8" t="s">
        <v>16</v>
      </c>
      <c r="I830" s="8" t="s">
        <v>23</v>
      </c>
      <c r="J830" s="26">
        <v>2000</v>
      </c>
      <c r="K830" s="26" t="s">
        <v>15</v>
      </c>
      <c r="L830" s="26" t="s">
        <v>11</v>
      </c>
      <c r="M830" s="26" t="s">
        <v>16</v>
      </c>
      <c r="N830" s="26" t="s">
        <v>23</v>
      </c>
      <c r="O830" s="27">
        <f>IF(A830="?","",DATE(J830,MATCH(K830,{"Jan","Feb","Mar","Apr","May","Jun","Jul","Aug","Sep","Oct","Nov","Dec"},0),D830))</f>
        <v>36860</v>
      </c>
      <c r="P830" s="26">
        <f t="shared" si="12"/>
        <v>22</v>
      </c>
    </row>
    <row r="831" spans="1:16" x14ac:dyDescent="0.3">
      <c r="A831" s="8" t="s">
        <v>862</v>
      </c>
      <c r="B831" s="8">
        <v>1977</v>
      </c>
      <c r="C831" s="8" t="s">
        <v>18</v>
      </c>
      <c r="D831" s="8">
        <v>15</v>
      </c>
      <c r="E831" s="8">
        <v>2</v>
      </c>
      <c r="F831" s="25">
        <v>6843.17</v>
      </c>
      <c r="G831" s="8" t="s">
        <v>11</v>
      </c>
      <c r="H831" s="8" t="s">
        <v>16</v>
      </c>
      <c r="I831" s="8" t="s">
        <v>13</v>
      </c>
      <c r="J831" s="26">
        <v>1977</v>
      </c>
      <c r="K831" s="26" t="s">
        <v>18</v>
      </c>
      <c r="L831" s="26" t="s">
        <v>11</v>
      </c>
      <c r="M831" s="26" t="s">
        <v>16</v>
      </c>
      <c r="N831" s="26" t="s">
        <v>13</v>
      </c>
      <c r="O831" s="27">
        <f>IF(A831="?","",DATE(J831,MATCH(K831,{"Jan","Feb","Mar","Apr","May","Jun","Jul","Aug","Sep","Oct","Nov","Dec"},0),D831))</f>
        <v>28291</v>
      </c>
      <c r="P831" s="26">
        <f t="shared" si="12"/>
        <v>45</v>
      </c>
    </row>
    <row r="832" spans="1:16" x14ac:dyDescent="0.3">
      <c r="A832" s="8" t="s">
        <v>863</v>
      </c>
      <c r="B832" s="8">
        <v>1979</v>
      </c>
      <c r="C832" s="8" t="s">
        <v>15</v>
      </c>
      <c r="D832" s="8">
        <v>4</v>
      </c>
      <c r="E832" s="8">
        <v>1</v>
      </c>
      <c r="F832" s="25">
        <v>6849.03</v>
      </c>
      <c r="G832" s="8" t="s">
        <v>11</v>
      </c>
      <c r="H832" s="8" t="s">
        <v>11</v>
      </c>
      <c r="I832" s="8" t="s">
        <v>42</v>
      </c>
      <c r="J832" s="26">
        <v>1979</v>
      </c>
      <c r="K832" s="26" t="s">
        <v>15</v>
      </c>
      <c r="L832" s="26" t="s">
        <v>11</v>
      </c>
      <c r="M832" s="26" t="s">
        <v>11</v>
      </c>
      <c r="N832" s="26" t="s">
        <v>42</v>
      </c>
      <c r="O832" s="27">
        <f>IF(A832="?","",DATE(J832,MATCH(K832,{"Jan","Feb","Mar","Apr","May","Jun","Jul","Aug","Sep","Oct","Nov","Dec"},0),D832))</f>
        <v>29163</v>
      </c>
      <c r="P832" s="26">
        <f t="shared" si="12"/>
        <v>43</v>
      </c>
    </row>
    <row r="833" spans="1:16" x14ac:dyDescent="0.3">
      <c r="A833" s="8" t="s">
        <v>864</v>
      </c>
      <c r="B833" s="8">
        <v>1981</v>
      </c>
      <c r="C833" s="8" t="s">
        <v>18</v>
      </c>
      <c r="D833" s="8">
        <v>19</v>
      </c>
      <c r="E833" s="8">
        <v>1</v>
      </c>
      <c r="F833" s="25">
        <v>6858.48</v>
      </c>
      <c r="G833" s="8" t="s">
        <v>11</v>
      </c>
      <c r="H833" s="8" t="s">
        <v>11</v>
      </c>
      <c r="I833" s="8" t="s">
        <v>166</v>
      </c>
      <c r="J833" s="26">
        <v>1981</v>
      </c>
      <c r="K833" s="26" t="s">
        <v>18</v>
      </c>
      <c r="L833" s="26" t="s">
        <v>11</v>
      </c>
      <c r="M833" s="26" t="s">
        <v>11</v>
      </c>
      <c r="N833" s="26" t="s">
        <v>166</v>
      </c>
      <c r="O833" s="27">
        <f>IF(A833="?","",DATE(J833,MATCH(K833,{"Jan","Feb","Mar","Apr","May","Jun","Jul","Aug","Sep","Oct","Nov","Dec"},0),D833))</f>
        <v>29756</v>
      </c>
      <c r="P833" s="26">
        <f t="shared" si="12"/>
        <v>41</v>
      </c>
    </row>
    <row r="834" spans="1:16" x14ac:dyDescent="0.3">
      <c r="A834" s="8" t="s">
        <v>865</v>
      </c>
      <c r="B834" s="8">
        <v>1978</v>
      </c>
      <c r="C834" s="8" t="s">
        <v>35</v>
      </c>
      <c r="D834" s="8">
        <v>5</v>
      </c>
      <c r="E834" s="8">
        <v>2</v>
      </c>
      <c r="F834" s="25">
        <v>6863.49</v>
      </c>
      <c r="G834" s="8" t="s">
        <v>11</v>
      </c>
      <c r="H834" s="8" t="s">
        <v>16</v>
      </c>
      <c r="I834" s="8" t="s">
        <v>13</v>
      </c>
      <c r="J834" s="26">
        <v>1978</v>
      </c>
      <c r="K834" s="26" t="s">
        <v>35</v>
      </c>
      <c r="L834" s="26" t="s">
        <v>11</v>
      </c>
      <c r="M834" s="26" t="s">
        <v>16</v>
      </c>
      <c r="N834" s="26" t="s">
        <v>13</v>
      </c>
      <c r="O834" s="27">
        <f>IF(A834="?","",DATE(J834,MATCH(K834,{"Jan","Feb","Mar","Apr","May","Jun","Jul","Aug","Sep","Oct","Nov","Dec"},0),D834))</f>
        <v>28707</v>
      </c>
      <c r="P834" s="26">
        <f t="shared" si="12"/>
        <v>44</v>
      </c>
    </row>
    <row r="835" spans="1:16" x14ac:dyDescent="0.3">
      <c r="A835" s="8" t="s">
        <v>866</v>
      </c>
      <c r="B835" s="8">
        <v>1969</v>
      </c>
      <c r="C835" s="8" t="s">
        <v>37</v>
      </c>
      <c r="D835" s="8">
        <v>23</v>
      </c>
      <c r="E835" s="8">
        <v>0</v>
      </c>
      <c r="F835" s="25">
        <v>6868.39</v>
      </c>
      <c r="G835" s="8" t="s">
        <v>11</v>
      </c>
      <c r="H835" s="8" t="s">
        <v>11</v>
      </c>
      <c r="I835" s="8" t="s">
        <v>13</v>
      </c>
      <c r="J835" s="26">
        <v>1969</v>
      </c>
      <c r="K835" s="26" t="s">
        <v>37</v>
      </c>
      <c r="L835" s="26" t="s">
        <v>11</v>
      </c>
      <c r="M835" s="26" t="s">
        <v>11</v>
      </c>
      <c r="N835" s="26" t="s">
        <v>13</v>
      </c>
      <c r="O835" s="27">
        <f>IF(A835="?","",DATE(J835,MATCH(K835,{"Jan","Feb","Mar","Apr","May","Jun","Jul","Aug","Sep","Oct","Nov","Dec"},0),D835))</f>
        <v>25499</v>
      </c>
      <c r="P835" s="26">
        <f t="shared" ref="P835:P898" si="13">IF(O835="","",DATEDIF(O835,DATE(2023,6,8),"Y"))</f>
        <v>53</v>
      </c>
    </row>
    <row r="836" spans="1:16" x14ac:dyDescent="0.3">
      <c r="A836" s="8" t="s">
        <v>867</v>
      </c>
      <c r="B836" s="8">
        <v>1981</v>
      </c>
      <c r="C836" s="8" t="s">
        <v>18</v>
      </c>
      <c r="D836" s="8">
        <v>23</v>
      </c>
      <c r="E836" s="8">
        <v>2</v>
      </c>
      <c r="F836" s="25">
        <v>6875.96</v>
      </c>
      <c r="G836" s="8" t="s">
        <v>11</v>
      </c>
      <c r="H836" s="8" t="s">
        <v>11</v>
      </c>
      <c r="I836" s="8" t="s">
        <v>42</v>
      </c>
      <c r="J836" s="26">
        <v>1981</v>
      </c>
      <c r="K836" s="26" t="s">
        <v>18</v>
      </c>
      <c r="L836" s="26" t="s">
        <v>11</v>
      </c>
      <c r="M836" s="26" t="s">
        <v>11</v>
      </c>
      <c r="N836" s="26" t="s">
        <v>42</v>
      </c>
      <c r="O836" s="27">
        <f>IF(A836="?","",DATE(J836,MATCH(K836,{"Jan","Feb","Mar","Apr","May","Jun","Jul","Aug","Sep","Oct","Nov","Dec"},0),D836))</f>
        <v>29760</v>
      </c>
      <c r="P836" s="26">
        <f t="shared" si="13"/>
        <v>41</v>
      </c>
    </row>
    <row r="837" spans="1:16" x14ac:dyDescent="0.3">
      <c r="A837" s="8" t="s">
        <v>868</v>
      </c>
      <c r="B837" s="8">
        <v>2004</v>
      </c>
      <c r="C837" s="8" t="s">
        <v>30</v>
      </c>
      <c r="D837" s="8">
        <v>24</v>
      </c>
      <c r="E837" s="8">
        <v>0</v>
      </c>
      <c r="F837" s="25">
        <v>6876.53</v>
      </c>
      <c r="G837" s="8" t="s">
        <v>11</v>
      </c>
      <c r="H837" s="8" t="s">
        <v>16</v>
      </c>
      <c r="I837" s="8" t="s">
        <v>23</v>
      </c>
      <c r="J837" s="26">
        <v>2004</v>
      </c>
      <c r="K837" s="26" t="s">
        <v>30</v>
      </c>
      <c r="L837" s="26" t="s">
        <v>11</v>
      </c>
      <c r="M837" s="26" t="s">
        <v>16</v>
      </c>
      <c r="N837" s="26" t="s">
        <v>23</v>
      </c>
      <c r="O837" s="27">
        <f>IF(A837="?","",DATE(J837,MATCH(K837,{"Jan","Feb","Mar","Apr","May","Jun","Jul","Aug","Sep","Oct","Nov","Dec"},0),D837))</f>
        <v>38345</v>
      </c>
      <c r="P837" s="26">
        <f t="shared" si="13"/>
        <v>18</v>
      </c>
    </row>
    <row r="838" spans="1:16" x14ac:dyDescent="0.3">
      <c r="A838" s="8" t="s">
        <v>869</v>
      </c>
      <c r="B838" s="8">
        <v>1985</v>
      </c>
      <c r="C838" s="8" t="s">
        <v>20</v>
      </c>
      <c r="D838" s="8">
        <v>10</v>
      </c>
      <c r="E838" s="8">
        <v>2</v>
      </c>
      <c r="F838" s="25">
        <v>6877.98</v>
      </c>
      <c r="G838" s="8" t="s">
        <v>11</v>
      </c>
      <c r="H838" s="8" t="s">
        <v>16</v>
      </c>
      <c r="I838" s="8" t="s">
        <v>247</v>
      </c>
      <c r="J838" s="26">
        <v>1985</v>
      </c>
      <c r="K838" s="26" t="s">
        <v>20</v>
      </c>
      <c r="L838" s="26" t="s">
        <v>11</v>
      </c>
      <c r="M838" s="26" t="s">
        <v>16</v>
      </c>
      <c r="N838" s="26" t="s">
        <v>247</v>
      </c>
      <c r="O838" s="27">
        <f>IF(A838="?","",DATE(J838,MATCH(K838,{"Jan","Feb","Mar","Apr","May","Jun","Jul","Aug","Sep","Oct","Nov","Dec"},0),D838))</f>
        <v>31300</v>
      </c>
      <c r="P838" s="26">
        <f t="shared" si="13"/>
        <v>37</v>
      </c>
    </row>
    <row r="839" spans="1:16" x14ac:dyDescent="0.3">
      <c r="A839" s="8" t="s">
        <v>870</v>
      </c>
      <c r="B839" s="8">
        <v>1989</v>
      </c>
      <c r="C839" s="8" t="s">
        <v>30</v>
      </c>
      <c r="D839" s="8">
        <v>21</v>
      </c>
      <c r="E839" s="8">
        <v>3</v>
      </c>
      <c r="F839" s="25">
        <v>6895.19</v>
      </c>
      <c r="G839" s="8" t="s">
        <v>11</v>
      </c>
      <c r="H839" s="8" t="s">
        <v>12</v>
      </c>
      <c r="I839" s="8" t="s">
        <v>247</v>
      </c>
      <c r="J839" s="26">
        <v>1989</v>
      </c>
      <c r="K839" s="26" t="s">
        <v>30</v>
      </c>
      <c r="L839" s="26" t="s">
        <v>11</v>
      </c>
      <c r="M839" s="26" t="s">
        <v>12</v>
      </c>
      <c r="N839" s="26" t="s">
        <v>247</v>
      </c>
      <c r="O839" s="27">
        <f>IF(A839="?","",DATE(J839,MATCH(K839,{"Jan","Feb","Mar","Apr","May","Jun","Jul","Aug","Sep","Oct","Nov","Dec"},0),D839))</f>
        <v>32863</v>
      </c>
      <c r="P839" s="26">
        <f t="shared" si="13"/>
        <v>33</v>
      </c>
    </row>
    <row r="840" spans="1:16" x14ac:dyDescent="0.3">
      <c r="A840" s="8" t="s">
        <v>871</v>
      </c>
      <c r="B840" s="8">
        <v>1984</v>
      </c>
      <c r="C840" s="8" t="s">
        <v>20</v>
      </c>
      <c r="D840" s="8">
        <v>5</v>
      </c>
      <c r="E840" s="8">
        <v>2</v>
      </c>
      <c r="F840" s="25">
        <v>6933.24</v>
      </c>
      <c r="G840" s="8" t="s">
        <v>11</v>
      </c>
      <c r="H840" s="8" t="s">
        <v>12</v>
      </c>
      <c r="I840" s="8" t="s">
        <v>23</v>
      </c>
      <c r="J840" s="26">
        <v>1984</v>
      </c>
      <c r="K840" s="26" t="s">
        <v>20</v>
      </c>
      <c r="L840" s="26" t="s">
        <v>11</v>
      </c>
      <c r="M840" s="26" t="s">
        <v>12</v>
      </c>
      <c r="N840" s="26" t="s">
        <v>23</v>
      </c>
      <c r="O840" s="27">
        <f>IF(A840="?","",DATE(J840,MATCH(K840,{"Jan","Feb","Mar","Apr","May","Jun","Jul","Aug","Sep","Oct","Nov","Dec"},0),D840))</f>
        <v>30930</v>
      </c>
      <c r="P840" s="26">
        <f t="shared" si="13"/>
        <v>38</v>
      </c>
    </row>
    <row r="841" spans="1:16" x14ac:dyDescent="0.3">
      <c r="A841" s="8" t="s">
        <v>872</v>
      </c>
      <c r="B841" s="8">
        <v>1978</v>
      </c>
      <c r="C841" s="8" t="s">
        <v>15</v>
      </c>
      <c r="D841" s="8">
        <v>29</v>
      </c>
      <c r="E841" s="8">
        <v>2</v>
      </c>
      <c r="F841" s="25">
        <v>6938.11</v>
      </c>
      <c r="G841" s="8" t="s">
        <v>11</v>
      </c>
      <c r="H841" s="8" t="s">
        <v>11</v>
      </c>
      <c r="I841" s="8" t="s">
        <v>13</v>
      </c>
      <c r="J841" s="26">
        <v>1978</v>
      </c>
      <c r="K841" s="26" t="s">
        <v>15</v>
      </c>
      <c r="L841" s="26" t="s">
        <v>11</v>
      </c>
      <c r="M841" s="26" t="s">
        <v>11</v>
      </c>
      <c r="N841" s="26" t="s">
        <v>13</v>
      </c>
      <c r="O841" s="27">
        <f>IF(A841="?","",DATE(J841,MATCH(K841,{"Jan","Feb","Mar","Apr","May","Jun","Jul","Aug","Sep","Oct","Nov","Dec"},0),D841))</f>
        <v>28823</v>
      </c>
      <c r="P841" s="26">
        <f t="shared" si="13"/>
        <v>44</v>
      </c>
    </row>
    <row r="842" spans="1:16" x14ac:dyDescent="0.3">
      <c r="A842" s="8" t="s">
        <v>873</v>
      </c>
      <c r="B842" s="8">
        <v>1980</v>
      </c>
      <c r="C842" s="8" t="s">
        <v>35</v>
      </c>
      <c r="D842" s="8">
        <v>30</v>
      </c>
      <c r="E842" s="8">
        <v>1</v>
      </c>
      <c r="F842" s="25">
        <v>6940.91</v>
      </c>
      <c r="G842" s="8" t="s">
        <v>11</v>
      </c>
      <c r="H842" s="8" t="s">
        <v>11</v>
      </c>
      <c r="I842" s="8" t="s">
        <v>23</v>
      </c>
      <c r="J842" s="26">
        <v>1980</v>
      </c>
      <c r="K842" s="26" t="s">
        <v>35</v>
      </c>
      <c r="L842" s="26" t="s">
        <v>11</v>
      </c>
      <c r="M842" s="26" t="s">
        <v>11</v>
      </c>
      <c r="N842" s="26" t="s">
        <v>23</v>
      </c>
      <c r="O842" s="27">
        <f>IF(A842="?","",DATE(J842,MATCH(K842,{"Jan","Feb","Mar","Apr","May","Jun","Jul","Aug","Sep","Oct","Nov","Dec"},0),D842))</f>
        <v>29463</v>
      </c>
      <c r="P842" s="26">
        <f t="shared" si="13"/>
        <v>42</v>
      </c>
    </row>
    <row r="843" spans="1:16" x14ac:dyDescent="0.3">
      <c r="A843" s="8" t="s">
        <v>874</v>
      </c>
      <c r="B843" s="8">
        <v>1980</v>
      </c>
      <c r="C843" s="8" t="s">
        <v>37</v>
      </c>
      <c r="D843" s="8">
        <v>5</v>
      </c>
      <c r="E843" s="8">
        <v>2</v>
      </c>
      <c r="F843" s="25">
        <v>6940.94</v>
      </c>
      <c r="G843" s="8" t="s">
        <v>11</v>
      </c>
      <c r="H843" s="8" t="s">
        <v>12</v>
      </c>
      <c r="I843" s="8" t="s">
        <v>13</v>
      </c>
      <c r="J843" s="26">
        <v>1980</v>
      </c>
      <c r="K843" s="26" t="s">
        <v>37</v>
      </c>
      <c r="L843" s="26" t="s">
        <v>11</v>
      </c>
      <c r="M843" s="26" t="s">
        <v>12</v>
      </c>
      <c r="N843" s="26" t="s">
        <v>13</v>
      </c>
      <c r="O843" s="27">
        <f>IF(A843="?","",DATE(J843,MATCH(K843,{"Jan","Feb","Mar","Apr","May","Jun","Jul","Aug","Sep","Oct","Nov","Dec"},0),D843))</f>
        <v>29499</v>
      </c>
      <c r="P843" s="26">
        <f t="shared" si="13"/>
        <v>42</v>
      </c>
    </row>
    <row r="844" spans="1:16" x14ac:dyDescent="0.3">
      <c r="A844" s="8" t="s">
        <v>875</v>
      </c>
      <c r="B844" s="8">
        <v>1978</v>
      </c>
      <c r="C844" s="8" t="s">
        <v>30</v>
      </c>
      <c r="D844" s="8">
        <v>15</v>
      </c>
      <c r="E844" s="8">
        <v>0</v>
      </c>
      <c r="F844" s="25">
        <v>6948.7</v>
      </c>
      <c r="G844" s="8" t="s">
        <v>16</v>
      </c>
      <c r="H844" s="8" t="s">
        <v>11</v>
      </c>
      <c r="I844" s="8" t="s">
        <v>23</v>
      </c>
      <c r="J844" s="26">
        <v>1978</v>
      </c>
      <c r="K844" s="26" t="s">
        <v>30</v>
      </c>
      <c r="L844" s="26" t="s">
        <v>16</v>
      </c>
      <c r="M844" s="26" t="s">
        <v>11</v>
      </c>
      <c r="N844" s="26" t="s">
        <v>23</v>
      </c>
      <c r="O844" s="27">
        <f>IF(A844="?","",DATE(J844,MATCH(K844,{"Jan","Feb","Mar","Apr","May","Jun","Jul","Aug","Sep","Oct","Nov","Dec"},0),D844))</f>
        <v>28839</v>
      </c>
      <c r="P844" s="26">
        <f t="shared" si="13"/>
        <v>44</v>
      </c>
    </row>
    <row r="845" spans="1:16" x14ac:dyDescent="0.3">
      <c r="A845" s="8" t="s">
        <v>876</v>
      </c>
      <c r="B845" s="8">
        <v>1980</v>
      </c>
      <c r="C845" s="8" t="s">
        <v>35</v>
      </c>
      <c r="D845" s="8">
        <v>18</v>
      </c>
      <c r="E845" s="8">
        <v>2</v>
      </c>
      <c r="F845" s="25">
        <v>6951.12</v>
      </c>
      <c r="G845" s="8" t="s">
        <v>11</v>
      </c>
      <c r="H845" s="8" t="s">
        <v>11</v>
      </c>
      <c r="I845" s="8" t="s">
        <v>13</v>
      </c>
      <c r="J845" s="26">
        <v>1980</v>
      </c>
      <c r="K845" s="26" t="s">
        <v>35</v>
      </c>
      <c r="L845" s="26" t="s">
        <v>11</v>
      </c>
      <c r="M845" s="26" t="s">
        <v>11</v>
      </c>
      <c r="N845" s="26" t="s">
        <v>13</v>
      </c>
      <c r="O845" s="27">
        <f>IF(A845="?","",DATE(J845,MATCH(K845,{"Jan","Feb","Mar","Apr","May","Jun","Jul","Aug","Sep","Oct","Nov","Dec"},0),D845))</f>
        <v>29451</v>
      </c>
      <c r="P845" s="26">
        <f t="shared" si="13"/>
        <v>42</v>
      </c>
    </row>
    <row r="846" spans="1:16" x14ac:dyDescent="0.3">
      <c r="A846" s="8" t="s">
        <v>877</v>
      </c>
      <c r="B846" s="8">
        <v>1975</v>
      </c>
      <c r="C846" s="8" t="s">
        <v>18</v>
      </c>
      <c r="D846" s="8">
        <v>3</v>
      </c>
      <c r="E846" s="8">
        <v>1</v>
      </c>
      <c r="F846" s="25">
        <v>6965.21</v>
      </c>
      <c r="G846" s="8" t="s">
        <v>11</v>
      </c>
      <c r="H846" s="8" t="s">
        <v>12</v>
      </c>
      <c r="I846" s="8" t="s">
        <v>13</v>
      </c>
      <c r="J846" s="26">
        <v>1975</v>
      </c>
      <c r="K846" s="26" t="s">
        <v>18</v>
      </c>
      <c r="L846" s="26" t="s">
        <v>11</v>
      </c>
      <c r="M846" s="26" t="s">
        <v>12</v>
      </c>
      <c r="N846" s="26" t="s">
        <v>13</v>
      </c>
      <c r="O846" s="27">
        <f>IF(A846="?","",DATE(J846,MATCH(K846,{"Jan","Feb","Mar","Apr","May","Jun","Jul","Aug","Sep","Oct","Nov","Dec"},0),D846))</f>
        <v>27548</v>
      </c>
      <c r="P846" s="26">
        <f t="shared" si="13"/>
        <v>48</v>
      </c>
    </row>
    <row r="847" spans="1:16" x14ac:dyDescent="0.3">
      <c r="A847" s="8" t="s">
        <v>878</v>
      </c>
      <c r="B847" s="8">
        <v>1985</v>
      </c>
      <c r="C847" s="8" t="s">
        <v>30</v>
      </c>
      <c r="D847" s="8">
        <v>10</v>
      </c>
      <c r="E847" s="8">
        <v>3</v>
      </c>
      <c r="F847" s="25">
        <v>6985.51</v>
      </c>
      <c r="G847" s="8" t="s">
        <v>11</v>
      </c>
      <c r="H847" s="8" t="s">
        <v>11</v>
      </c>
      <c r="I847" s="8" t="s">
        <v>166</v>
      </c>
      <c r="J847" s="26">
        <v>1985</v>
      </c>
      <c r="K847" s="26" t="s">
        <v>30</v>
      </c>
      <c r="L847" s="26" t="s">
        <v>11</v>
      </c>
      <c r="M847" s="26" t="s">
        <v>11</v>
      </c>
      <c r="N847" s="26" t="s">
        <v>166</v>
      </c>
      <c r="O847" s="27">
        <f>IF(A847="?","",DATE(J847,MATCH(K847,{"Jan","Feb","Mar","Apr","May","Jun","Jul","Aug","Sep","Oct","Nov","Dec"},0),D847))</f>
        <v>31391</v>
      </c>
      <c r="P847" s="26">
        <f t="shared" si="13"/>
        <v>37</v>
      </c>
    </row>
    <row r="848" spans="1:16" x14ac:dyDescent="0.3">
      <c r="A848" s="8" t="s">
        <v>879</v>
      </c>
      <c r="B848" s="8">
        <v>1982</v>
      </c>
      <c r="C848" s="8" t="s">
        <v>37</v>
      </c>
      <c r="D848" s="8">
        <v>18</v>
      </c>
      <c r="E848" s="8">
        <v>2</v>
      </c>
      <c r="F848" s="25">
        <v>6986.7</v>
      </c>
      <c r="G848" s="8" t="s">
        <v>12</v>
      </c>
      <c r="H848" s="8" t="s">
        <v>16</v>
      </c>
      <c r="I848" s="8" t="s">
        <v>23</v>
      </c>
      <c r="J848" s="26">
        <v>1982</v>
      </c>
      <c r="K848" s="26" t="s">
        <v>37</v>
      </c>
      <c r="L848" s="26" t="s">
        <v>12</v>
      </c>
      <c r="M848" s="26" t="s">
        <v>16</v>
      </c>
      <c r="N848" s="26" t="s">
        <v>23</v>
      </c>
      <c r="O848" s="27">
        <f>IF(A848="?","",DATE(J848,MATCH(K848,{"Jan","Feb","Mar","Apr","May","Jun","Jul","Aug","Sep","Oct","Nov","Dec"},0),D848))</f>
        <v>30242</v>
      </c>
      <c r="P848" s="26">
        <f t="shared" si="13"/>
        <v>40</v>
      </c>
    </row>
    <row r="849" spans="1:16" x14ac:dyDescent="0.3">
      <c r="A849" s="8" t="s">
        <v>880</v>
      </c>
      <c r="B849" s="8">
        <v>1982</v>
      </c>
      <c r="C849" s="8" t="s">
        <v>20</v>
      </c>
      <c r="D849" s="8">
        <v>1</v>
      </c>
      <c r="E849" s="8">
        <v>3</v>
      </c>
      <c r="F849" s="25">
        <v>6989.95</v>
      </c>
      <c r="G849" s="8" t="s">
        <v>11</v>
      </c>
      <c r="H849" s="8" t="s">
        <v>16</v>
      </c>
      <c r="I849" s="8" t="s">
        <v>13</v>
      </c>
      <c r="J849" s="26">
        <v>1982</v>
      </c>
      <c r="K849" s="26" t="s">
        <v>20</v>
      </c>
      <c r="L849" s="26" t="s">
        <v>11</v>
      </c>
      <c r="M849" s="26" t="s">
        <v>16</v>
      </c>
      <c r="N849" s="26" t="s">
        <v>13</v>
      </c>
      <c r="O849" s="27">
        <f>IF(A849="?","",DATE(J849,MATCH(K849,{"Jan","Feb","Mar","Apr","May","Jun","Jul","Aug","Sep","Oct","Nov","Dec"},0),D849))</f>
        <v>30195</v>
      </c>
      <c r="P849" s="26">
        <f t="shared" si="13"/>
        <v>40</v>
      </c>
    </row>
    <row r="850" spans="1:16" x14ac:dyDescent="0.3">
      <c r="A850" s="8" t="s">
        <v>881</v>
      </c>
      <c r="B850" s="8">
        <v>1969</v>
      </c>
      <c r="C850" s="8" t="s">
        <v>10</v>
      </c>
      <c r="D850" s="8">
        <v>6</v>
      </c>
      <c r="E850" s="8">
        <v>0</v>
      </c>
      <c r="F850" s="25">
        <v>7003.1</v>
      </c>
      <c r="G850" s="8" t="s">
        <v>11</v>
      </c>
      <c r="H850" s="8" t="s">
        <v>12</v>
      </c>
      <c r="I850" s="8" t="s">
        <v>13</v>
      </c>
      <c r="J850" s="26">
        <v>1969</v>
      </c>
      <c r="K850" s="26" t="s">
        <v>10</v>
      </c>
      <c r="L850" s="26" t="s">
        <v>11</v>
      </c>
      <c r="M850" s="26" t="s">
        <v>12</v>
      </c>
      <c r="N850" s="26" t="s">
        <v>13</v>
      </c>
      <c r="O850" s="27">
        <f>IF(A850="?","",DATE(J850,MATCH(K850,{"Jan","Feb","Mar","Apr","May","Jun","Jul","Aug","Sep","Oct","Nov","Dec"},0),D850))</f>
        <v>25390</v>
      </c>
      <c r="P850" s="26">
        <f t="shared" si="13"/>
        <v>53</v>
      </c>
    </row>
    <row r="851" spans="1:16" x14ac:dyDescent="0.3">
      <c r="A851" s="8" t="s">
        <v>882</v>
      </c>
      <c r="B851" s="8">
        <v>1978</v>
      </c>
      <c r="C851" s="8" t="s">
        <v>18</v>
      </c>
      <c r="D851" s="8">
        <v>2</v>
      </c>
      <c r="E851" s="8">
        <v>2</v>
      </c>
      <c r="F851" s="25">
        <v>7033.08</v>
      </c>
      <c r="G851" s="8" t="s">
        <v>11</v>
      </c>
      <c r="H851" s="8" t="s">
        <v>11</v>
      </c>
      <c r="I851" s="8" t="s">
        <v>13</v>
      </c>
      <c r="J851" s="26">
        <v>1978</v>
      </c>
      <c r="K851" s="26" t="s">
        <v>18</v>
      </c>
      <c r="L851" s="26" t="s">
        <v>11</v>
      </c>
      <c r="M851" s="26" t="s">
        <v>11</v>
      </c>
      <c r="N851" s="26" t="s">
        <v>13</v>
      </c>
      <c r="O851" s="27">
        <f>IF(A851="?","",DATE(J851,MATCH(K851,{"Jan","Feb","Mar","Apr","May","Jun","Jul","Aug","Sep","Oct","Nov","Dec"},0),D851))</f>
        <v>28643</v>
      </c>
      <c r="P851" s="26">
        <f t="shared" si="13"/>
        <v>45</v>
      </c>
    </row>
    <row r="852" spans="1:16" x14ac:dyDescent="0.3">
      <c r="A852" s="8" t="s">
        <v>883</v>
      </c>
      <c r="B852" s="8">
        <v>1995</v>
      </c>
      <c r="C852" s="8" t="s">
        <v>37</v>
      </c>
      <c r="D852" s="8">
        <v>29</v>
      </c>
      <c r="E852" s="8">
        <v>0</v>
      </c>
      <c r="F852" s="25">
        <v>7042.11</v>
      </c>
      <c r="G852" s="8" t="s">
        <v>11</v>
      </c>
      <c r="H852" s="8" t="s">
        <v>12</v>
      </c>
      <c r="I852" s="8" t="s">
        <v>23</v>
      </c>
      <c r="J852" s="26">
        <v>1995</v>
      </c>
      <c r="K852" s="26" t="s">
        <v>37</v>
      </c>
      <c r="L852" s="26" t="s">
        <v>11</v>
      </c>
      <c r="M852" s="26" t="s">
        <v>12</v>
      </c>
      <c r="N852" s="26" t="s">
        <v>23</v>
      </c>
      <c r="O852" s="27">
        <f>IF(A852="?","",DATE(J852,MATCH(K852,{"Jan","Feb","Mar","Apr","May","Jun","Jul","Aug","Sep","Oct","Nov","Dec"},0),D852))</f>
        <v>35001</v>
      </c>
      <c r="P852" s="26">
        <f t="shared" si="13"/>
        <v>27</v>
      </c>
    </row>
    <row r="853" spans="1:16" x14ac:dyDescent="0.3">
      <c r="A853" s="8" t="s">
        <v>884</v>
      </c>
      <c r="B853" s="8">
        <v>1980</v>
      </c>
      <c r="C853" s="8" t="s">
        <v>10</v>
      </c>
      <c r="D853" s="8">
        <v>26</v>
      </c>
      <c r="E853" s="8">
        <v>1</v>
      </c>
      <c r="F853" s="25">
        <v>7045.5</v>
      </c>
      <c r="G853" s="8" t="s">
        <v>11</v>
      </c>
      <c r="H853" s="8" t="s">
        <v>16</v>
      </c>
      <c r="I853" s="8" t="s">
        <v>42</v>
      </c>
      <c r="J853" s="26">
        <v>1980</v>
      </c>
      <c r="K853" s="26" t="s">
        <v>10</v>
      </c>
      <c r="L853" s="26" t="s">
        <v>11</v>
      </c>
      <c r="M853" s="26" t="s">
        <v>16</v>
      </c>
      <c r="N853" s="26" t="s">
        <v>42</v>
      </c>
      <c r="O853" s="27">
        <f>IF(A853="?","",DATE(J853,MATCH(K853,{"Jan","Feb","Mar","Apr","May","Jun","Jul","Aug","Sep","Oct","Nov","Dec"},0),D853))</f>
        <v>29428</v>
      </c>
      <c r="P853" s="26">
        <f t="shared" si="13"/>
        <v>42</v>
      </c>
    </row>
    <row r="854" spans="1:16" x14ac:dyDescent="0.3">
      <c r="A854" s="8" t="s">
        <v>885</v>
      </c>
      <c r="B854" s="8">
        <v>1980</v>
      </c>
      <c r="C854" s="8" t="s">
        <v>37</v>
      </c>
      <c r="D854" s="8">
        <v>22</v>
      </c>
      <c r="E854" s="8">
        <v>1</v>
      </c>
      <c r="F854" s="25">
        <v>7046.72</v>
      </c>
      <c r="G854" s="8" t="s">
        <v>11</v>
      </c>
      <c r="H854" s="8" t="s">
        <v>12</v>
      </c>
      <c r="I854" s="8" t="s">
        <v>13</v>
      </c>
      <c r="J854" s="26">
        <v>1980</v>
      </c>
      <c r="K854" s="26" t="s">
        <v>37</v>
      </c>
      <c r="L854" s="26" t="s">
        <v>11</v>
      </c>
      <c r="M854" s="26" t="s">
        <v>12</v>
      </c>
      <c r="N854" s="26" t="s">
        <v>13</v>
      </c>
      <c r="O854" s="27">
        <f>IF(A854="?","",DATE(J854,MATCH(K854,{"Jan","Feb","Mar","Apr","May","Jun","Jul","Aug","Sep","Oct","Nov","Dec"},0),D854))</f>
        <v>29516</v>
      </c>
      <c r="P854" s="26">
        <f t="shared" si="13"/>
        <v>42</v>
      </c>
    </row>
    <row r="855" spans="1:16" x14ac:dyDescent="0.3">
      <c r="A855" s="8" t="s">
        <v>886</v>
      </c>
      <c r="B855" s="8">
        <v>1980</v>
      </c>
      <c r="C855" s="8" t="s">
        <v>10</v>
      </c>
      <c r="D855" s="8">
        <v>21</v>
      </c>
      <c r="E855" s="8">
        <v>0</v>
      </c>
      <c r="F855" s="25">
        <v>7050.02</v>
      </c>
      <c r="G855" s="8" t="s">
        <v>11</v>
      </c>
      <c r="H855" s="8" t="s">
        <v>16</v>
      </c>
      <c r="I855" s="8" t="s">
        <v>247</v>
      </c>
      <c r="J855" s="26">
        <v>1980</v>
      </c>
      <c r="K855" s="26" t="s">
        <v>10</v>
      </c>
      <c r="L855" s="26" t="s">
        <v>11</v>
      </c>
      <c r="M855" s="26" t="s">
        <v>16</v>
      </c>
      <c r="N855" s="26" t="s">
        <v>247</v>
      </c>
      <c r="O855" s="27">
        <f>IF(A855="?","",DATE(J855,MATCH(K855,{"Jan","Feb","Mar","Apr","May","Jun","Jul","Aug","Sep","Oct","Nov","Dec"},0),D855))</f>
        <v>29423</v>
      </c>
      <c r="P855" s="26">
        <f t="shared" si="13"/>
        <v>42</v>
      </c>
    </row>
    <row r="856" spans="1:16" x14ac:dyDescent="0.3">
      <c r="A856" s="8" t="s">
        <v>887</v>
      </c>
      <c r="B856" s="8">
        <v>1980</v>
      </c>
      <c r="C856" s="8" t="s">
        <v>18</v>
      </c>
      <c r="D856" s="8">
        <v>28</v>
      </c>
      <c r="E856" s="8">
        <v>1</v>
      </c>
      <c r="F856" s="25">
        <v>7050.64</v>
      </c>
      <c r="G856" s="8" t="s">
        <v>11</v>
      </c>
      <c r="H856" s="8" t="s">
        <v>12</v>
      </c>
      <c r="I856" s="8" t="s">
        <v>42</v>
      </c>
      <c r="J856" s="26">
        <v>1980</v>
      </c>
      <c r="K856" s="26" t="s">
        <v>18</v>
      </c>
      <c r="L856" s="26" t="s">
        <v>11</v>
      </c>
      <c r="M856" s="26" t="s">
        <v>12</v>
      </c>
      <c r="N856" s="26" t="s">
        <v>42</v>
      </c>
      <c r="O856" s="27">
        <f>IF(A856="?","",DATE(J856,MATCH(K856,{"Jan","Feb","Mar","Apr","May","Jun","Jul","Aug","Sep","Oct","Nov","Dec"},0),D856))</f>
        <v>29400</v>
      </c>
      <c r="P856" s="26">
        <f t="shared" si="13"/>
        <v>42</v>
      </c>
    </row>
    <row r="857" spans="1:16" x14ac:dyDescent="0.3">
      <c r="A857" s="8" t="s">
        <v>888</v>
      </c>
      <c r="B857" s="8">
        <v>1978</v>
      </c>
      <c r="C857" s="8" t="s">
        <v>18</v>
      </c>
      <c r="D857" s="8">
        <v>24</v>
      </c>
      <c r="E857" s="8">
        <v>2</v>
      </c>
      <c r="F857" s="25">
        <v>7054.41</v>
      </c>
      <c r="G857" s="8" t="s">
        <v>11</v>
      </c>
      <c r="H857" s="8" t="s">
        <v>11</v>
      </c>
      <c r="I857" s="8" t="s">
        <v>13</v>
      </c>
      <c r="J857" s="26">
        <v>1978</v>
      </c>
      <c r="K857" s="26" t="s">
        <v>18</v>
      </c>
      <c r="L857" s="26" t="s">
        <v>11</v>
      </c>
      <c r="M857" s="26" t="s">
        <v>11</v>
      </c>
      <c r="N857" s="26" t="s">
        <v>13</v>
      </c>
      <c r="O857" s="27">
        <f>IF(A857="?","",DATE(J857,MATCH(K857,{"Jan","Feb","Mar","Apr","May","Jun","Jul","Aug","Sep","Oct","Nov","Dec"},0),D857))</f>
        <v>28665</v>
      </c>
      <c r="P857" s="26">
        <f t="shared" si="13"/>
        <v>44</v>
      </c>
    </row>
    <row r="858" spans="1:16" x14ac:dyDescent="0.3">
      <c r="A858" s="8" t="s">
        <v>889</v>
      </c>
      <c r="B858" s="8">
        <v>1982</v>
      </c>
      <c r="C858" s="8" t="s">
        <v>37</v>
      </c>
      <c r="D858" s="8">
        <v>6</v>
      </c>
      <c r="E858" s="8">
        <v>1</v>
      </c>
      <c r="F858" s="25">
        <v>7077.19</v>
      </c>
      <c r="G858" s="8" t="s">
        <v>11</v>
      </c>
      <c r="H858" s="8" t="s">
        <v>12</v>
      </c>
      <c r="I858" s="8" t="s">
        <v>247</v>
      </c>
      <c r="J858" s="26">
        <v>1982</v>
      </c>
      <c r="K858" s="26" t="s">
        <v>37</v>
      </c>
      <c r="L858" s="26" t="s">
        <v>11</v>
      </c>
      <c r="M858" s="26" t="s">
        <v>12</v>
      </c>
      <c r="N858" s="26" t="s">
        <v>247</v>
      </c>
      <c r="O858" s="27">
        <f>IF(A858="?","",DATE(J858,MATCH(K858,{"Jan","Feb","Mar","Apr","May","Jun","Jul","Aug","Sep","Oct","Nov","Dec"},0),D858))</f>
        <v>30230</v>
      </c>
      <c r="P858" s="26">
        <f t="shared" si="13"/>
        <v>40</v>
      </c>
    </row>
    <row r="859" spans="1:16" x14ac:dyDescent="0.3">
      <c r="A859" s="8" t="s">
        <v>890</v>
      </c>
      <c r="B859" s="8">
        <v>1992</v>
      </c>
      <c r="C859" s="8" t="s">
        <v>18</v>
      </c>
      <c r="D859" s="8">
        <v>18</v>
      </c>
      <c r="E859" s="8">
        <v>0</v>
      </c>
      <c r="F859" s="25">
        <v>7096.98</v>
      </c>
      <c r="G859" s="8" t="s">
        <v>11</v>
      </c>
      <c r="H859" s="8" t="s">
        <v>11</v>
      </c>
      <c r="I859" s="8" t="s">
        <v>23</v>
      </c>
      <c r="J859" s="26">
        <v>1992</v>
      </c>
      <c r="K859" s="26" t="s">
        <v>18</v>
      </c>
      <c r="L859" s="26" t="s">
        <v>11</v>
      </c>
      <c r="M859" s="26" t="s">
        <v>11</v>
      </c>
      <c r="N859" s="26" t="s">
        <v>23</v>
      </c>
      <c r="O859" s="27">
        <f>IF(A859="?","",DATE(J859,MATCH(K859,{"Jan","Feb","Mar","Apr","May","Jun","Jul","Aug","Sep","Oct","Nov","Dec"},0),D859))</f>
        <v>33773</v>
      </c>
      <c r="P859" s="26">
        <f t="shared" si="13"/>
        <v>30</v>
      </c>
    </row>
    <row r="860" spans="1:16" x14ac:dyDescent="0.3">
      <c r="A860" s="8" t="s">
        <v>891</v>
      </c>
      <c r="B860" s="8">
        <v>1987</v>
      </c>
      <c r="C860" s="8" t="s">
        <v>35</v>
      </c>
      <c r="D860" s="8">
        <v>11</v>
      </c>
      <c r="E860" s="8">
        <v>3</v>
      </c>
      <c r="F860" s="25">
        <v>7106.81</v>
      </c>
      <c r="G860" s="8" t="s">
        <v>11</v>
      </c>
      <c r="H860" s="8" t="s">
        <v>16</v>
      </c>
      <c r="I860" s="8" t="s">
        <v>23</v>
      </c>
      <c r="J860" s="26">
        <v>1987</v>
      </c>
      <c r="K860" s="26" t="s">
        <v>35</v>
      </c>
      <c r="L860" s="26" t="s">
        <v>11</v>
      </c>
      <c r="M860" s="26" t="s">
        <v>16</v>
      </c>
      <c r="N860" s="26" t="s">
        <v>23</v>
      </c>
      <c r="O860" s="27">
        <f>IF(A860="?","",DATE(J860,MATCH(K860,{"Jan","Feb","Mar","Apr","May","Jun","Jul","Aug","Sep","Oct","Nov","Dec"},0),D860))</f>
        <v>32000</v>
      </c>
      <c r="P860" s="26">
        <f t="shared" si="13"/>
        <v>35</v>
      </c>
    </row>
    <row r="861" spans="1:16" x14ac:dyDescent="0.3">
      <c r="A861" s="8" t="s">
        <v>892</v>
      </c>
      <c r="B861" s="8">
        <v>1968</v>
      </c>
      <c r="C861" s="8" t="s">
        <v>18</v>
      </c>
      <c r="D861" s="8">
        <v>29</v>
      </c>
      <c r="E861" s="8">
        <v>0</v>
      </c>
      <c r="F861" s="25">
        <v>7125.25</v>
      </c>
      <c r="G861" s="8" t="s">
        <v>12</v>
      </c>
      <c r="H861" s="8" t="s">
        <v>11</v>
      </c>
      <c r="I861" s="8" t="s">
        <v>13</v>
      </c>
      <c r="J861" s="26">
        <v>1968</v>
      </c>
      <c r="K861" s="26" t="s">
        <v>18</v>
      </c>
      <c r="L861" s="26" t="s">
        <v>12</v>
      </c>
      <c r="M861" s="26" t="s">
        <v>11</v>
      </c>
      <c r="N861" s="26" t="s">
        <v>13</v>
      </c>
      <c r="O861" s="27">
        <f>IF(A861="?","",DATE(J861,MATCH(K861,{"Jan","Feb","Mar","Apr","May","Jun","Jul","Aug","Sep","Oct","Nov","Dec"},0),D861))</f>
        <v>25018</v>
      </c>
      <c r="P861" s="26">
        <f t="shared" si="13"/>
        <v>54</v>
      </c>
    </row>
    <row r="862" spans="1:16" x14ac:dyDescent="0.3">
      <c r="A862" s="8" t="s">
        <v>893</v>
      </c>
      <c r="B862" s="8">
        <v>1993</v>
      </c>
      <c r="C862" s="8" t="s">
        <v>35</v>
      </c>
      <c r="D862" s="8">
        <v>1</v>
      </c>
      <c r="E862" s="8">
        <v>0</v>
      </c>
      <c r="F862" s="25">
        <v>7128.64</v>
      </c>
      <c r="G862" s="8" t="s">
        <v>11</v>
      </c>
      <c r="H862" s="8" t="s">
        <v>11</v>
      </c>
      <c r="I862" s="8" t="s">
        <v>300</v>
      </c>
      <c r="J862" s="26">
        <v>1993</v>
      </c>
      <c r="K862" s="26" t="s">
        <v>35</v>
      </c>
      <c r="L862" s="26" t="s">
        <v>11</v>
      </c>
      <c r="M862" s="26" t="s">
        <v>11</v>
      </c>
      <c r="N862" s="26" t="s">
        <v>300</v>
      </c>
      <c r="O862" s="27">
        <f>IF(A862="?","",DATE(J862,MATCH(K862,{"Jan","Feb","Mar","Apr","May","Jun","Jul","Aug","Sep","Oct","Nov","Dec"},0),D862))</f>
        <v>34182</v>
      </c>
      <c r="P862" s="26">
        <f t="shared" si="13"/>
        <v>29</v>
      </c>
    </row>
    <row r="863" spans="1:16" x14ac:dyDescent="0.3">
      <c r="A863" s="8" t="s">
        <v>894</v>
      </c>
      <c r="B863" s="8">
        <v>1984</v>
      </c>
      <c r="C863" s="8" t="s">
        <v>10</v>
      </c>
      <c r="D863" s="8">
        <v>7</v>
      </c>
      <c r="E863" s="8">
        <v>2</v>
      </c>
      <c r="F863" s="25">
        <v>7133.9</v>
      </c>
      <c r="G863" s="8" t="s">
        <v>11</v>
      </c>
      <c r="H863" s="8" t="s">
        <v>16</v>
      </c>
      <c r="I863" s="8" t="s">
        <v>247</v>
      </c>
      <c r="J863" s="26">
        <v>1984</v>
      </c>
      <c r="K863" s="26" t="s">
        <v>10</v>
      </c>
      <c r="L863" s="26" t="s">
        <v>11</v>
      </c>
      <c r="M863" s="26" t="s">
        <v>16</v>
      </c>
      <c r="N863" s="26" t="s">
        <v>247</v>
      </c>
      <c r="O863" s="27">
        <f>IF(A863="?","",DATE(J863,MATCH(K863,{"Jan","Feb","Mar","Apr","May","Jun","Jul","Aug","Sep","Oct","Nov","Dec"},0),D863))</f>
        <v>30870</v>
      </c>
      <c r="P863" s="26">
        <f t="shared" si="13"/>
        <v>38</v>
      </c>
    </row>
    <row r="864" spans="1:16" x14ac:dyDescent="0.3">
      <c r="A864" s="8" t="s">
        <v>895</v>
      </c>
      <c r="B864" s="8">
        <v>1999</v>
      </c>
      <c r="C864" s="8" t="s">
        <v>35</v>
      </c>
      <c r="D864" s="8">
        <v>8</v>
      </c>
      <c r="E864" s="8">
        <v>0</v>
      </c>
      <c r="F864" s="25">
        <v>7144.4</v>
      </c>
      <c r="G864" s="8" t="s">
        <v>11</v>
      </c>
      <c r="H864" s="8" t="s">
        <v>16</v>
      </c>
      <c r="I864" s="8" t="s">
        <v>632</v>
      </c>
      <c r="J864" s="26">
        <v>1999</v>
      </c>
      <c r="K864" s="26" t="s">
        <v>35</v>
      </c>
      <c r="L864" s="26" t="s">
        <v>11</v>
      </c>
      <c r="M864" s="26" t="s">
        <v>16</v>
      </c>
      <c r="N864" s="26" t="s">
        <v>632</v>
      </c>
      <c r="O864" s="27">
        <f>IF(A864="?","",DATE(J864,MATCH(K864,{"Jan","Feb","Mar","Apr","May","Jun","Jul","Aug","Sep","Oct","Nov","Dec"},0),D864))</f>
        <v>36380</v>
      </c>
      <c r="P864" s="26">
        <f t="shared" si="13"/>
        <v>23</v>
      </c>
    </row>
    <row r="865" spans="1:16" x14ac:dyDescent="0.3">
      <c r="A865" s="8" t="s">
        <v>896</v>
      </c>
      <c r="B865" s="8">
        <v>1984</v>
      </c>
      <c r="C865" s="8" t="s">
        <v>15</v>
      </c>
      <c r="D865" s="8">
        <v>21</v>
      </c>
      <c r="E865" s="8">
        <v>2</v>
      </c>
      <c r="F865" s="25">
        <v>7144.86</v>
      </c>
      <c r="G865" s="8" t="s">
        <v>11</v>
      </c>
      <c r="H865" s="8" t="s">
        <v>11</v>
      </c>
      <c r="I865" s="8" t="s">
        <v>247</v>
      </c>
      <c r="J865" s="26">
        <v>1984</v>
      </c>
      <c r="K865" s="26" t="s">
        <v>15</v>
      </c>
      <c r="L865" s="26" t="s">
        <v>11</v>
      </c>
      <c r="M865" s="26" t="s">
        <v>11</v>
      </c>
      <c r="N865" s="26" t="s">
        <v>247</v>
      </c>
      <c r="O865" s="27">
        <f>IF(A865="?","",DATE(J865,MATCH(K865,{"Jan","Feb","Mar","Apr","May","Jun","Jul","Aug","Sep","Oct","Nov","Dec"},0),D865))</f>
        <v>31007</v>
      </c>
      <c r="P865" s="26">
        <f t="shared" si="13"/>
        <v>38</v>
      </c>
    </row>
    <row r="866" spans="1:16" x14ac:dyDescent="0.3">
      <c r="A866" s="8" t="s">
        <v>897</v>
      </c>
      <c r="B866" s="8">
        <v>1976</v>
      </c>
      <c r="C866" s="8" t="s">
        <v>18</v>
      </c>
      <c r="D866" s="8">
        <v>24</v>
      </c>
      <c r="E866" s="8">
        <v>0</v>
      </c>
      <c r="F866" s="25">
        <v>7147.11</v>
      </c>
      <c r="G866" s="8" t="s">
        <v>12</v>
      </c>
      <c r="H866" s="8" t="s">
        <v>11</v>
      </c>
      <c r="I866" s="8" t="s">
        <v>42</v>
      </c>
      <c r="J866" s="26">
        <v>1976</v>
      </c>
      <c r="K866" s="26" t="s">
        <v>18</v>
      </c>
      <c r="L866" s="26" t="s">
        <v>12</v>
      </c>
      <c r="M866" s="26" t="s">
        <v>11</v>
      </c>
      <c r="N866" s="26" t="s">
        <v>42</v>
      </c>
      <c r="O866" s="27">
        <f>IF(A866="?","",DATE(J866,MATCH(K866,{"Jan","Feb","Mar","Apr","May","Jun","Jul","Aug","Sep","Oct","Nov","Dec"},0),D866))</f>
        <v>27935</v>
      </c>
      <c r="P866" s="26">
        <f t="shared" si="13"/>
        <v>46</v>
      </c>
    </row>
    <row r="867" spans="1:16" x14ac:dyDescent="0.3">
      <c r="A867" s="8" t="s">
        <v>898</v>
      </c>
      <c r="B867" s="8">
        <v>1978</v>
      </c>
      <c r="C867" s="8" t="s">
        <v>10</v>
      </c>
      <c r="D867" s="8">
        <v>30</v>
      </c>
      <c r="E867" s="8">
        <v>1</v>
      </c>
      <c r="F867" s="25">
        <v>7147.47</v>
      </c>
      <c r="G867" s="8" t="s">
        <v>11</v>
      </c>
      <c r="H867" s="8" t="s">
        <v>12</v>
      </c>
      <c r="I867" s="8" t="s">
        <v>13</v>
      </c>
      <c r="J867" s="26">
        <v>1978</v>
      </c>
      <c r="K867" s="26" t="s">
        <v>10</v>
      </c>
      <c r="L867" s="26" t="s">
        <v>11</v>
      </c>
      <c r="M867" s="26" t="s">
        <v>12</v>
      </c>
      <c r="N867" s="26" t="s">
        <v>13</v>
      </c>
      <c r="O867" s="27">
        <f>IF(A867="?","",DATE(J867,MATCH(K867,{"Jan","Feb","Mar","Apr","May","Jun","Jul","Aug","Sep","Oct","Nov","Dec"},0),D867))</f>
        <v>28701</v>
      </c>
      <c r="P867" s="26">
        <f t="shared" si="13"/>
        <v>44</v>
      </c>
    </row>
    <row r="868" spans="1:16" x14ac:dyDescent="0.3">
      <c r="A868" s="8" t="s">
        <v>899</v>
      </c>
      <c r="B868" s="8">
        <v>1984</v>
      </c>
      <c r="C868" s="8" t="s">
        <v>18</v>
      </c>
      <c r="D868" s="8">
        <v>29</v>
      </c>
      <c r="E868" s="8">
        <v>3</v>
      </c>
      <c r="F868" s="25">
        <v>7151.09</v>
      </c>
      <c r="G868" s="8" t="s">
        <v>11</v>
      </c>
      <c r="H868" s="8" t="s">
        <v>11</v>
      </c>
      <c r="I868" s="8" t="s">
        <v>42</v>
      </c>
      <c r="J868" s="26">
        <v>1984</v>
      </c>
      <c r="K868" s="26" t="s">
        <v>18</v>
      </c>
      <c r="L868" s="26" t="s">
        <v>11</v>
      </c>
      <c r="M868" s="26" t="s">
        <v>11</v>
      </c>
      <c r="N868" s="26" t="s">
        <v>42</v>
      </c>
      <c r="O868" s="27">
        <f>IF(A868="?","",DATE(J868,MATCH(K868,{"Jan","Feb","Mar","Apr","May","Jun","Jul","Aug","Sep","Oct","Nov","Dec"},0),D868))</f>
        <v>30862</v>
      </c>
      <c r="P868" s="26">
        <f t="shared" si="13"/>
        <v>38</v>
      </c>
    </row>
    <row r="869" spans="1:16" x14ac:dyDescent="0.3">
      <c r="A869" s="8" t="s">
        <v>900</v>
      </c>
      <c r="B869" s="8">
        <v>1978</v>
      </c>
      <c r="C869" s="8" t="s">
        <v>20</v>
      </c>
      <c r="D869" s="8">
        <v>6</v>
      </c>
      <c r="E869" s="8">
        <v>1</v>
      </c>
      <c r="F869" s="25">
        <v>7152.67</v>
      </c>
      <c r="G869" s="8" t="s">
        <v>12</v>
      </c>
      <c r="H869" s="8" t="s">
        <v>11</v>
      </c>
      <c r="I869" s="8" t="s">
        <v>13</v>
      </c>
      <c r="J869" s="26">
        <v>1978</v>
      </c>
      <c r="K869" s="26" t="s">
        <v>20</v>
      </c>
      <c r="L869" s="26" t="s">
        <v>12</v>
      </c>
      <c r="M869" s="26" t="s">
        <v>11</v>
      </c>
      <c r="N869" s="26" t="s">
        <v>13</v>
      </c>
      <c r="O869" s="27">
        <f>IF(A869="?","",DATE(J869,MATCH(K869,{"Jan","Feb","Mar","Apr","May","Jun","Jul","Aug","Sep","Oct","Nov","Dec"},0),D869))</f>
        <v>28739</v>
      </c>
      <c r="P869" s="26">
        <f t="shared" si="13"/>
        <v>44</v>
      </c>
    </row>
    <row r="870" spans="1:16" x14ac:dyDescent="0.3">
      <c r="A870" s="8" t="s">
        <v>901</v>
      </c>
      <c r="B870" s="8">
        <v>1981</v>
      </c>
      <c r="C870" s="8" t="s">
        <v>10</v>
      </c>
      <c r="D870" s="8">
        <v>17</v>
      </c>
      <c r="E870" s="8">
        <v>1</v>
      </c>
      <c r="F870" s="25">
        <v>7153.55</v>
      </c>
      <c r="G870" s="8" t="s">
        <v>11</v>
      </c>
      <c r="H870" s="8" t="s">
        <v>16</v>
      </c>
      <c r="I870" s="8" t="s">
        <v>23</v>
      </c>
      <c r="J870" s="26">
        <v>1981</v>
      </c>
      <c r="K870" s="26" t="s">
        <v>10</v>
      </c>
      <c r="L870" s="26" t="s">
        <v>11</v>
      </c>
      <c r="M870" s="26" t="s">
        <v>16</v>
      </c>
      <c r="N870" s="26" t="s">
        <v>23</v>
      </c>
      <c r="O870" s="27">
        <f>IF(A870="?","",DATE(J870,MATCH(K870,{"Jan","Feb","Mar","Apr","May","Jun","Jul","Aug","Sep","Oct","Nov","Dec"},0),D870))</f>
        <v>29784</v>
      </c>
      <c r="P870" s="26">
        <f t="shared" si="13"/>
        <v>41</v>
      </c>
    </row>
    <row r="871" spans="1:16" x14ac:dyDescent="0.3">
      <c r="A871" s="8" t="s">
        <v>902</v>
      </c>
      <c r="B871" s="8">
        <v>1980</v>
      </c>
      <c r="C871" s="8" t="s">
        <v>18</v>
      </c>
      <c r="D871" s="8">
        <v>22</v>
      </c>
      <c r="E871" s="8">
        <v>2</v>
      </c>
      <c r="F871" s="25">
        <v>7160.09</v>
      </c>
      <c r="G871" s="8" t="s">
        <v>11</v>
      </c>
      <c r="H871" s="8" t="s">
        <v>11</v>
      </c>
      <c r="I871" s="8" t="s">
        <v>42</v>
      </c>
      <c r="J871" s="26">
        <v>1980</v>
      </c>
      <c r="K871" s="26" t="s">
        <v>18</v>
      </c>
      <c r="L871" s="26" t="s">
        <v>11</v>
      </c>
      <c r="M871" s="26" t="s">
        <v>11</v>
      </c>
      <c r="N871" s="26" t="s">
        <v>42</v>
      </c>
      <c r="O871" s="27">
        <f>IF(A871="?","",DATE(J871,MATCH(K871,{"Jan","Feb","Mar","Apr","May","Jun","Jul","Aug","Sep","Oct","Nov","Dec"},0),D871))</f>
        <v>29394</v>
      </c>
      <c r="P871" s="26">
        <f t="shared" si="13"/>
        <v>42</v>
      </c>
    </row>
    <row r="872" spans="1:16" x14ac:dyDescent="0.3">
      <c r="A872" s="8" t="s">
        <v>903</v>
      </c>
      <c r="B872" s="8">
        <v>1980</v>
      </c>
      <c r="C872" s="8" t="s">
        <v>37</v>
      </c>
      <c r="D872" s="8">
        <v>7</v>
      </c>
      <c r="E872" s="8">
        <v>2</v>
      </c>
      <c r="F872" s="25">
        <v>7160.33</v>
      </c>
      <c r="G872" s="8" t="s">
        <v>11</v>
      </c>
      <c r="H872" s="8" t="s">
        <v>16</v>
      </c>
      <c r="I872" s="8" t="s">
        <v>13</v>
      </c>
      <c r="J872" s="26">
        <v>1980</v>
      </c>
      <c r="K872" s="26" t="s">
        <v>37</v>
      </c>
      <c r="L872" s="26" t="s">
        <v>11</v>
      </c>
      <c r="M872" s="26" t="s">
        <v>16</v>
      </c>
      <c r="N872" s="26" t="s">
        <v>13</v>
      </c>
      <c r="O872" s="27">
        <f>IF(A872="?","",DATE(J872,MATCH(K872,{"Jan","Feb","Mar","Apr","May","Jun","Jul","Aug","Sep","Oct","Nov","Dec"},0),D872))</f>
        <v>29501</v>
      </c>
      <c r="P872" s="26">
        <f t="shared" si="13"/>
        <v>42</v>
      </c>
    </row>
    <row r="873" spans="1:16" x14ac:dyDescent="0.3">
      <c r="A873" s="8" t="s">
        <v>904</v>
      </c>
      <c r="B873" s="8">
        <v>1980</v>
      </c>
      <c r="C873" s="8" t="s">
        <v>20</v>
      </c>
      <c r="D873" s="8">
        <v>30</v>
      </c>
      <c r="E873" s="8">
        <v>2</v>
      </c>
      <c r="F873" s="25">
        <v>7162.01</v>
      </c>
      <c r="G873" s="8" t="s">
        <v>11</v>
      </c>
      <c r="H873" s="8" t="s">
        <v>12</v>
      </c>
      <c r="I873" s="8" t="s">
        <v>13</v>
      </c>
      <c r="J873" s="26">
        <v>1980</v>
      </c>
      <c r="K873" s="26" t="s">
        <v>20</v>
      </c>
      <c r="L873" s="26" t="s">
        <v>11</v>
      </c>
      <c r="M873" s="26" t="s">
        <v>12</v>
      </c>
      <c r="N873" s="26" t="s">
        <v>13</v>
      </c>
      <c r="O873" s="27">
        <f>IF(A873="?","",DATE(J873,MATCH(K873,{"Jan","Feb","Mar","Apr","May","Jun","Jul","Aug","Sep","Oct","Nov","Dec"},0),D873))</f>
        <v>29494</v>
      </c>
      <c r="P873" s="26">
        <f t="shared" si="13"/>
        <v>42</v>
      </c>
    </row>
    <row r="874" spans="1:16" x14ac:dyDescent="0.3">
      <c r="A874" s="8" t="s">
        <v>905</v>
      </c>
      <c r="B874" s="8">
        <v>1982</v>
      </c>
      <c r="C874" s="8" t="s">
        <v>35</v>
      </c>
      <c r="D874" s="8">
        <v>16</v>
      </c>
      <c r="E874" s="8">
        <v>2</v>
      </c>
      <c r="F874" s="25">
        <v>7173.36</v>
      </c>
      <c r="G874" s="8" t="s">
        <v>12</v>
      </c>
      <c r="H874" s="8" t="s">
        <v>11</v>
      </c>
      <c r="I874" s="8" t="s">
        <v>168</v>
      </c>
      <c r="J874" s="26">
        <v>1982</v>
      </c>
      <c r="K874" s="26" t="s">
        <v>35</v>
      </c>
      <c r="L874" s="26" t="s">
        <v>12</v>
      </c>
      <c r="M874" s="26" t="s">
        <v>11</v>
      </c>
      <c r="N874" s="26" t="s">
        <v>168</v>
      </c>
      <c r="O874" s="27">
        <f>IF(A874="?","",DATE(J874,MATCH(K874,{"Jan","Feb","Mar","Apr","May","Jun","Jul","Aug","Sep","Oct","Nov","Dec"},0),D874))</f>
        <v>30179</v>
      </c>
      <c r="P874" s="26">
        <f t="shared" si="13"/>
        <v>40</v>
      </c>
    </row>
    <row r="875" spans="1:16" x14ac:dyDescent="0.3">
      <c r="A875" s="8" t="s">
        <v>906</v>
      </c>
      <c r="B875" s="8">
        <v>1975</v>
      </c>
      <c r="C875" s="8" t="s">
        <v>10</v>
      </c>
      <c r="D875" s="8">
        <v>19</v>
      </c>
      <c r="E875" s="8">
        <v>1</v>
      </c>
      <c r="F875" s="25">
        <v>7175.51</v>
      </c>
      <c r="G875" s="8" t="s">
        <v>11</v>
      </c>
      <c r="H875" s="8" t="s">
        <v>12</v>
      </c>
      <c r="I875" s="8" t="s">
        <v>13</v>
      </c>
      <c r="J875" s="26">
        <v>1975</v>
      </c>
      <c r="K875" s="26" t="s">
        <v>10</v>
      </c>
      <c r="L875" s="26" t="s">
        <v>11</v>
      </c>
      <c r="M875" s="26" t="s">
        <v>12</v>
      </c>
      <c r="N875" s="26" t="s">
        <v>13</v>
      </c>
      <c r="O875" s="27">
        <f>IF(A875="?","",DATE(J875,MATCH(K875,{"Jan","Feb","Mar","Apr","May","Jun","Jul","Aug","Sep","Oct","Nov","Dec"},0),D875))</f>
        <v>27594</v>
      </c>
      <c r="P875" s="26">
        <f t="shared" si="13"/>
        <v>47</v>
      </c>
    </row>
    <row r="876" spans="1:16" x14ac:dyDescent="0.3">
      <c r="A876" s="8" t="s">
        <v>907</v>
      </c>
      <c r="B876" s="8">
        <v>1968</v>
      </c>
      <c r="C876" s="8" t="s">
        <v>35</v>
      </c>
      <c r="D876" s="8">
        <v>26</v>
      </c>
      <c r="E876" s="8">
        <v>0</v>
      </c>
      <c r="F876" s="25">
        <v>7179.52</v>
      </c>
      <c r="G876" s="8" t="s">
        <v>12</v>
      </c>
      <c r="H876" s="8" t="s">
        <v>12</v>
      </c>
      <c r="I876" s="8" t="s">
        <v>13</v>
      </c>
      <c r="J876" s="26">
        <v>1968</v>
      </c>
      <c r="K876" s="26" t="s">
        <v>35</v>
      </c>
      <c r="L876" s="26" t="s">
        <v>12</v>
      </c>
      <c r="M876" s="26" t="s">
        <v>12</v>
      </c>
      <c r="N876" s="26" t="s">
        <v>13</v>
      </c>
      <c r="O876" s="27">
        <f>IF(A876="?","",DATE(J876,MATCH(K876,{"Jan","Feb","Mar","Apr","May","Jun","Jul","Aug","Sep","Oct","Nov","Dec"},0),D876))</f>
        <v>25076</v>
      </c>
      <c r="P876" s="26">
        <f t="shared" si="13"/>
        <v>54</v>
      </c>
    </row>
    <row r="877" spans="1:16" x14ac:dyDescent="0.3">
      <c r="A877" s="8" t="s">
        <v>908</v>
      </c>
      <c r="B877" s="8">
        <v>1982</v>
      </c>
      <c r="C877" s="8" t="s">
        <v>20</v>
      </c>
      <c r="D877" s="8">
        <v>14</v>
      </c>
      <c r="E877" s="8">
        <v>3</v>
      </c>
      <c r="F877" s="25">
        <v>7196.87</v>
      </c>
      <c r="G877" s="8" t="s">
        <v>12</v>
      </c>
      <c r="H877" s="8" t="s">
        <v>11</v>
      </c>
      <c r="I877" s="8" t="s">
        <v>42</v>
      </c>
      <c r="J877" s="26">
        <v>1982</v>
      </c>
      <c r="K877" s="26" t="s">
        <v>20</v>
      </c>
      <c r="L877" s="26" t="s">
        <v>12</v>
      </c>
      <c r="M877" s="26" t="s">
        <v>11</v>
      </c>
      <c r="N877" s="26" t="s">
        <v>42</v>
      </c>
      <c r="O877" s="27">
        <f>IF(A877="?","",DATE(J877,MATCH(K877,{"Jan","Feb","Mar","Apr","May","Jun","Jul","Aug","Sep","Oct","Nov","Dec"},0),D877))</f>
        <v>30208</v>
      </c>
      <c r="P877" s="26">
        <f t="shared" si="13"/>
        <v>40</v>
      </c>
    </row>
    <row r="878" spans="1:16" x14ac:dyDescent="0.3">
      <c r="A878" s="8" t="s">
        <v>909</v>
      </c>
      <c r="B878" s="8">
        <v>1983</v>
      </c>
      <c r="C878" s="8" t="s">
        <v>35</v>
      </c>
      <c r="D878" s="8">
        <v>11</v>
      </c>
      <c r="E878" s="8">
        <v>2</v>
      </c>
      <c r="F878" s="25">
        <v>7201.7</v>
      </c>
      <c r="G878" s="8" t="s">
        <v>11</v>
      </c>
      <c r="H878" s="8" t="s">
        <v>12</v>
      </c>
      <c r="I878" s="8" t="s">
        <v>23</v>
      </c>
      <c r="J878" s="26">
        <v>1983</v>
      </c>
      <c r="K878" s="26" t="s">
        <v>35</v>
      </c>
      <c r="L878" s="26" t="s">
        <v>11</v>
      </c>
      <c r="M878" s="26" t="s">
        <v>12</v>
      </c>
      <c r="N878" s="26" t="s">
        <v>23</v>
      </c>
      <c r="O878" s="27">
        <f>IF(A878="?","",DATE(J878,MATCH(K878,{"Jan","Feb","Mar","Apr","May","Jun","Jul","Aug","Sep","Oct","Nov","Dec"},0),D878))</f>
        <v>30539</v>
      </c>
      <c r="P878" s="26">
        <f t="shared" si="13"/>
        <v>39</v>
      </c>
    </row>
    <row r="879" spans="1:16" x14ac:dyDescent="0.3">
      <c r="A879" s="8" t="s">
        <v>910</v>
      </c>
      <c r="B879" s="8">
        <v>1983</v>
      </c>
      <c r="C879" s="8" t="s">
        <v>15</v>
      </c>
      <c r="D879" s="8">
        <v>21</v>
      </c>
      <c r="E879" s="8">
        <v>2</v>
      </c>
      <c r="F879" s="25">
        <v>7209.49</v>
      </c>
      <c r="G879" s="8" t="s">
        <v>11</v>
      </c>
      <c r="H879" s="8" t="s">
        <v>12</v>
      </c>
      <c r="I879" s="8" t="s">
        <v>23</v>
      </c>
      <c r="J879" s="26">
        <v>1983</v>
      </c>
      <c r="K879" s="26" t="s">
        <v>15</v>
      </c>
      <c r="L879" s="26" t="s">
        <v>11</v>
      </c>
      <c r="M879" s="26" t="s">
        <v>12</v>
      </c>
      <c r="N879" s="26" t="s">
        <v>23</v>
      </c>
      <c r="O879" s="27">
        <f>IF(A879="?","",DATE(J879,MATCH(K879,{"Jan","Feb","Mar","Apr","May","Jun","Jul","Aug","Sep","Oct","Nov","Dec"},0),D879))</f>
        <v>30641</v>
      </c>
      <c r="P879" s="26">
        <f t="shared" si="13"/>
        <v>39</v>
      </c>
    </row>
    <row r="880" spans="1:16" x14ac:dyDescent="0.3">
      <c r="A880" s="8" t="s">
        <v>911</v>
      </c>
      <c r="B880" s="8">
        <v>1991</v>
      </c>
      <c r="C880" s="8" t="s">
        <v>18</v>
      </c>
      <c r="D880" s="8">
        <v>28</v>
      </c>
      <c r="E880" s="8">
        <v>3</v>
      </c>
      <c r="F880" s="25">
        <v>7220.25</v>
      </c>
      <c r="G880" s="8" t="s">
        <v>11</v>
      </c>
      <c r="H880" s="8" t="s">
        <v>11</v>
      </c>
      <c r="I880" s="8" t="s">
        <v>300</v>
      </c>
      <c r="J880" s="26">
        <v>1991</v>
      </c>
      <c r="K880" s="26" t="s">
        <v>18</v>
      </c>
      <c r="L880" s="26" t="s">
        <v>11</v>
      </c>
      <c r="M880" s="26" t="s">
        <v>11</v>
      </c>
      <c r="N880" s="26" t="s">
        <v>300</v>
      </c>
      <c r="O880" s="27">
        <f>IF(A880="?","",DATE(J880,MATCH(K880,{"Jan","Feb","Mar","Apr","May","Jun","Jul","Aug","Sep","Oct","Nov","Dec"},0),D880))</f>
        <v>33417</v>
      </c>
      <c r="P880" s="26">
        <f t="shared" si="13"/>
        <v>31</v>
      </c>
    </row>
    <row r="881" spans="1:16" x14ac:dyDescent="0.3">
      <c r="A881" s="8" t="s">
        <v>912</v>
      </c>
      <c r="B881" s="8">
        <v>1977</v>
      </c>
      <c r="C881" s="8" t="s">
        <v>20</v>
      </c>
      <c r="D881" s="8">
        <v>15</v>
      </c>
      <c r="E881" s="8">
        <v>0</v>
      </c>
      <c r="F881" s="25">
        <v>7222.79</v>
      </c>
      <c r="G881" s="8" t="s">
        <v>12</v>
      </c>
      <c r="H881" s="8" t="s">
        <v>12</v>
      </c>
      <c r="I881" s="8" t="s">
        <v>23</v>
      </c>
      <c r="J881" s="26">
        <v>1977</v>
      </c>
      <c r="K881" s="26" t="s">
        <v>20</v>
      </c>
      <c r="L881" s="26" t="s">
        <v>12</v>
      </c>
      <c r="M881" s="26" t="s">
        <v>12</v>
      </c>
      <c r="N881" s="26" t="s">
        <v>23</v>
      </c>
      <c r="O881" s="27">
        <f>IF(A881="?","",DATE(J881,MATCH(K881,{"Jan","Feb","Mar","Apr","May","Jun","Jul","Aug","Sep","Oct","Nov","Dec"},0),D881))</f>
        <v>28383</v>
      </c>
      <c r="P881" s="26">
        <f t="shared" si="13"/>
        <v>45</v>
      </c>
    </row>
    <row r="882" spans="1:16" x14ac:dyDescent="0.3">
      <c r="A882" s="8" t="s">
        <v>913</v>
      </c>
      <c r="B882" s="8">
        <v>1986</v>
      </c>
      <c r="C882" s="8" t="s">
        <v>10</v>
      </c>
      <c r="D882" s="8">
        <v>13</v>
      </c>
      <c r="E882" s="8">
        <v>3</v>
      </c>
      <c r="F882" s="25">
        <v>7228.22</v>
      </c>
      <c r="G882" s="8" t="s">
        <v>11</v>
      </c>
      <c r="H882" s="8" t="s">
        <v>16</v>
      </c>
      <c r="I882" s="8" t="s">
        <v>247</v>
      </c>
      <c r="J882" s="26">
        <v>1986</v>
      </c>
      <c r="K882" s="26" t="s">
        <v>10</v>
      </c>
      <c r="L882" s="26" t="s">
        <v>11</v>
      </c>
      <c r="M882" s="26" t="s">
        <v>16</v>
      </c>
      <c r="N882" s="26" t="s">
        <v>247</v>
      </c>
      <c r="O882" s="27">
        <f>IF(A882="?","",DATE(J882,MATCH(K882,{"Jan","Feb","Mar","Apr","May","Jun","Jul","Aug","Sep","Oct","Nov","Dec"},0),D882))</f>
        <v>31606</v>
      </c>
      <c r="P882" s="26">
        <f t="shared" si="13"/>
        <v>36</v>
      </c>
    </row>
    <row r="883" spans="1:16" x14ac:dyDescent="0.3">
      <c r="A883" s="8" t="s">
        <v>914</v>
      </c>
      <c r="B883" s="8">
        <v>1986</v>
      </c>
      <c r="C883" s="8" t="s">
        <v>20</v>
      </c>
      <c r="D883" s="8">
        <v>2</v>
      </c>
      <c r="E883" s="8">
        <v>4</v>
      </c>
      <c r="F883" s="25">
        <v>7243.81</v>
      </c>
      <c r="G883" s="8" t="s">
        <v>11</v>
      </c>
      <c r="H883" s="8" t="s">
        <v>12</v>
      </c>
      <c r="I883" s="8" t="s">
        <v>13</v>
      </c>
      <c r="J883" s="26">
        <v>1986</v>
      </c>
      <c r="K883" s="26" t="s">
        <v>20</v>
      </c>
      <c r="L883" s="26" t="s">
        <v>11</v>
      </c>
      <c r="M883" s="26" t="s">
        <v>12</v>
      </c>
      <c r="N883" s="26" t="s">
        <v>13</v>
      </c>
      <c r="O883" s="27">
        <f>IF(A883="?","",DATE(J883,MATCH(K883,{"Jan","Feb","Mar","Apr","May","Jun","Jul","Aug","Sep","Oct","Nov","Dec"},0),D883))</f>
        <v>31657</v>
      </c>
      <c r="P883" s="26">
        <f t="shared" si="13"/>
        <v>36</v>
      </c>
    </row>
    <row r="884" spans="1:16" x14ac:dyDescent="0.3">
      <c r="A884" s="8" t="s">
        <v>915</v>
      </c>
      <c r="B884" s="8">
        <v>1982</v>
      </c>
      <c r="C884" s="8" t="s">
        <v>10</v>
      </c>
      <c r="D884" s="8">
        <v>24</v>
      </c>
      <c r="E884" s="8">
        <v>3</v>
      </c>
      <c r="F884" s="25">
        <v>7248.71</v>
      </c>
      <c r="G884" s="8" t="s">
        <v>11</v>
      </c>
      <c r="H884" s="8" t="s">
        <v>16</v>
      </c>
      <c r="I884" s="8" t="s">
        <v>13</v>
      </c>
      <c r="J884" s="26">
        <v>1982</v>
      </c>
      <c r="K884" s="26" t="s">
        <v>10</v>
      </c>
      <c r="L884" s="26" t="s">
        <v>11</v>
      </c>
      <c r="M884" s="26" t="s">
        <v>16</v>
      </c>
      <c r="N884" s="26" t="s">
        <v>13</v>
      </c>
      <c r="O884" s="27">
        <f>IF(A884="?","",DATE(J884,MATCH(K884,{"Jan","Feb","Mar","Apr","May","Jun","Jul","Aug","Sep","Oct","Nov","Dec"},0),D884))</f>
        <v>30156</v>
      </c>
      <c r="P884" s="26">
        <f t="shared" si="13"/>
        <v>40</v>
      </c>
    </row>
    <row r="885" spans="1:16" x14ac:dyDescent="0.3">
      <c r="A885" s="8" t="s">
        <v>916</v>
      </c>
      <c r="B885" s="8">
        <v>1981</v>
      </c>
      <c r="C885" s="8" t="s">
        <v>35</v>
      </c>
      <c r="D885" s="8">
        <v>14</v>
      </c>
      <c r="E885" s="8">
        <v>2</v>
      </c>
      <c r="F885" s="25">
        <v>7256.72</v>
      </c>
      <c r="G885" s="8" t="s">
        <v>12</v>
      </c>
      <c r="H885" s="8" t="s">
        <v>11</v>
      </c>
      <c r="I885" s="8" t="s">
        <v>23</v>
      </c>
      <c r="J885" s="26">
        <v>1981</v>
      </c>
      <c r="K885" s="26" t="s">
        <v>35</v>
      </c>
      <c r="L885" s="26" t="s">
        <v>12</v>
      </c>
      <c r="M885" s="26" t="s">
        <v>11</v>
      </c>
      <c r="N885" s="26" t="s">
        <v>23</v>
      </c>
      <c r="O885" s="27">
        <f>IF(A885="?","",DATE(J885,MATCH(K885,{"Jan","Feb","Mar","Apr","May","Jun","Jul","Aug","Sep","Oct","Nov","Dec"},0),D885))</f>
        <v>29812</v>
      </c>
      <c r="P885" s="26">
        <f t="shared" si="13"/>
        <v>41</v>
      </c>
    </row>
    <row r="886" spans="1:16" x14ac:dyDescent="0.3">
      <c r="A886" s="8" t="s">
        <v>917</v>
      </c>
      <c r="B886" s="8">
        <v>1981</v>
      </c>
      <c r="C886" s="8" t="s">
        <v>18</v>
      </c>
      <c r="D886" s="8">
        <v>13</v>
      </c>
      <c r="E886" s="8">
        <v>2</v>
      </c>
      <c r="F886" s="25">
        <v>7261.74</v>
      </c>
      <c r="G886" s="8" t="s">
        <v>12</v>
      </c>
      <c r="H886" s="8" t="s">
        <v>12</v>
      </c>
      <c r="I886" s="8" t="s">
        <v>23</v>
      </c>
      <c r="J886" s="26">
        <v>1981</v>
      </c>
      <c r="K886" s="26" t="s">
        <v>18</v>
      </c>
      <c r="L886" s="26" t="s">
        <v>12</v>
      </c>
      <c r="M886" s="26" t="s">
        <v>12</v>
      </c>
      <c r="N886" s="26" t="s">
        <v>23</v>
      </c>
      <c r="O886" s="27">
        <f>IF(A886="?","",DATE(J886,MATCH(K886,{"Jan","Feb","Mar","Apr","May","Jun","Jul","Aug","Sep","Oct","Nov","Dec"},0),D886))</f>
        <v>29750</v>
      </c>
      <c r="P886" s="26">
        <f t="shared" si="13"/>
        <v>41</v>
      </c>
    </row>
    <row r="887" spans="1:16" x14ac:dyDescent="0.3">
      <c r="A887" s="8" t="s">
        <v>918</v>
      </c>
      <c r="B887" s="8">
        <v>1973</v>
      </c>
      <c r="C887" s="8" t="s">
        <v>37</v>
      </c>
      <c r="D887" s="8">
        <v>25</v>
      </c>
      <c r="E887" s="8">
        <v>0</v>
      </c>
      <c r="F887" s="25">
        <v>7265.58</v>
      </c>
      <c r="G887" s="8" t="s">
        <v>11</v>
      </c>
      <c r="H887" s="8" t="s">
        <v>11</v>
      </c>
      <c r="I887" s="8" t="s">
        <v>13</v>
      </c>
      <c r="J887" s="26">
        <v>1973</v>
      </c>
      <c r="K887" s="26" t="s">
        <v>37</v>
      </c>
      <c r="L887" s="26" t="s">
        <v>11</v>
      </c>
      <c r="M887" s="26" t="s">
        <v>11</v>
      </c>
      <c r="N887" s="26" t="s">
        <v>13</v>
      </c>
      <c r="O887" s="27">
        <f>IF(A887="?","",DATE(J887,MATCH(K887,{"Jan","Feb","Mar","Apr","May","Jun","Jul","Aug","Sep","Oct","Nov","Dec"},0),D887))</f>
        <v>26962</v>
      </c>
      <c r="P887" s="26">
        <f t="shared" si="13"/>
        <v>49</v>
      </c>
    </row>
    <row r="888" spans="1:16" x14ac:dyDescent="0.3">
      <c r="A888" s="8" t="s">
        <v>919</v>
      </c>
      <c r="B888" s="8">
        <v>1981</v>
      </c>
      <c r="C888" s="8" t="s">
        <v>35</v>
      </c>
      <c r="D888" s="8">
        <v>4</v>
      </c>
      <c r="E888" s="8">
        <v>2</v>
      </c>
      <c r="F888" s="25">
        <v>7265.7</v>
      </c>
      <c r="G888" s="8" t="s">
        <v>12</v>
      </c>
      <c r="H888" s="8" t="s">
        <v>12</v>
      </c>
      <c r="I888" s="8" t="s">
        <v>23</v>
      </c>
      <c r="J888" s="26">
        <v>1981</v>
      </c>
      <c r="K888" s="26" t="s">
        <v>35</v>
      </c>
      <c r="L888" s="26" t="s">
        <v>12</v>
      </c>
      <c r="M888" s="26" t="s">
        <v>12</v>
      </c>
      <c r="N888" s="26" t="s">
        <v>23</v>
      </c>
      <c r="O888" s="27">
        <f>IF(A888="?","",DATE(J888,MATCH(K888,{"Jan","Feb","Mar","Apr","May","Jun","Jul","Aug","Sep","Oct","Nov","Dec"},0),D888))</f>
        <v>29802</v>
      </c>
      <c r="P888" s="26">
        <f t="shared" si="13"/>
        <v>41</v>
      </c>
    </row>
    <row r="889" spans="1:16" x14ac:dyDescent="0.3">
      <c r="A889" s="8" t="s">
        <v>920</v>
      </c>
      <c r="B889" s="8">
        <v>1976</v>
      </c>
      <c r="C889" s="8" t="s">
        <v>30</v>
      </c>
      <c r="D889" s="8">
        <v>18</v>
      </c>
      <c r="E889" s="8">
        <v>2</v>
      </c>
      <c r="F889" s="25">
        <v>7273.02</v>
      </c>
      <c r="G889" s="8" t="s">
        <v>11</v>
      </c>
      <c r="H889" s="8" t="s">
        <v>16</v>
      </c>
      <c r="I889" s="8" t="s">
        <v>13</v>
      </c>
      <c r="J889" s="26">
        <v>1976</v>
      </c>
      <c r="K889" s="26" t="s">
        <v>30</v>
      </c>
      <c r="L889" s="26" t="s">
        <v>11</v>
      </c>
      <c r="M889" s="26" t="s">
        <v>16</v>
      </c>
      <c r="N889" s="26" t="s">
        <v>13</v>
      </c>
      <c r="O889" s="27">
        <f>IF(A889="?","",DATE(J889,MATCH(K889,{"Jan","Feb","Mar","Apr","May","Jun","Jul","Aug","Sep","Oct","Nov","Dec"},0),D889))</f>
        <v>28112</v>
      </c>
      <c r="P889" s="26">
        <f t="shared" si="13"/>
        <v>46</v>
      </c>
    </row>
    <row r="890" spans="1:16" x14ac:dyDescent="0.3">
      <c r="A890" s="8" t="s">
        <v>921</v>
      </c>
      <c r="B890" s="8">
        <v>1985</v>
      </c>
      <c r="C890" s="8" t="s">
        <v>15</v>
      </c>
      <c r="D890" s="8">
        <v>2</v>
      </c>
      <c r="E890" s="8">
        <v>3</v>
      </c>
      <c r="F890" s="25">
        <v>7281.51</v>
      </c>
      <c r="G890" s="8" t="s">
        <v>11</v>
      </c>
      <c r="H890" s="8" t="s">
        <v>16</v>
      </c>
      <c r="I890" s="8" t="s">
        <v>23</v>
      </c>
      <c r="J890" s="26">
        <v>1985</v>
      </c>
      <c r="K890" s="26" t="s">
        <v>15</v>
      </c>
      <c r="L890" s="26" t="s">
        <v>11</v>
      </c>
      <c r="M890" s="26" t="s">
        <v>16</v>
      </c>
      <c r="N890" s="26" t="s">
        <v>23</v>
      </c>
      <c r="O890" s="27">
        <f>IF(A890="?","",DATE(J890,MATCH(K890,{"Jan","Feb","Mar","Apr","May","Jun","Jul","Aug","Sep","Oct","Nov","Dec"},0),D890))</f>
        <v>31353</v>
      </c>
      <c r="P890" s="26">
        <f t="shared" si="13"/>
        <v>37</v>
      </c>
    </row>
    <row r="891" spans="1:16" x14ac:dyDescent="0.3">
      <c r="A891" s="8" t="s">
        <v>922</v>
      </c>
      <c r="B891" s="8">
        <v>1966</v>
      </c>
      <c r="C891" s="8" t="s">
        <v>30</v>
      </c>
      <c r="D891" s="8">
        <v>26</v>
      </c>
      <c r="E891" s="8">
        <v>0</v>
      </c>
      <c r="F891" s="25">
        <v>7302.46</v>
      </c>
      <c r="G891" s="8" t="s">
        <v>12</v>
      </c>
      <c r="H891" s="8" t="s">
        <v>16</v>
      </c>
      <c r="I891" s="8" t="s">
        <v>23</v>
      </c>
      <c r="J891" s="26">
        <v>1966</v>
      </c>
      <c r="K891" s="26" t="s">
        <v>30</v>
      </c>
      <c r="L891" s="26" t="s">
        <v>12</v>
      </c>
      <c r="M891" s="26" t="s">
        <v>16</v>
      </c>
      <c r="N891" s="26" t="s">
        <v>23</v>
      </c>
      <c r="O891" s="27">
        <f>IF(A891="?","",DATE(J891,MATCH(K891,{"Jan","Feb","Mar","Apr","May","Jun","Jul","Aug","Sep","Oct","Nov","Dec"},0),D891))</f>
        <v>24467</v>
      </c>
      <c r="P891" s="26">
        <f t="shared" si="13"/>
        <v>56</v>
      </c>
    </row>
    <row r="892" spans="1:16" x14ac:dyDescent="0.3">
      <c r="A892" s="8" t="s">
        <v>923</v>
      </c>
      <c r="B892" s="8">
        <v>1965</v>
      </c>
      <c r="C892" s="8" t="s">
        <v>18</v>
      </c>
      <c r="D892" s="8">
        <v>6</v>
      </c>
      <c r="E892" s="8">
        <v>0</v>
      </c>
      <c r="F892" s="25">
        <v>7304.65</v>
      </c>
      <c r="G892" s="8" t="s">
        <v>12</v>
      </c>
      <c r="H892" s="8" t="s">
        <v>12</v>
      </c>
      <c r="I892" s="8" t="s">
        <v>13</v>
      </c>
      <c r="J892" s="26">
        <v>1965</v>
      </c>
      <c r="K892" s="26" t="s">
        <v>18</v>
      </c>
      <c r="L892" s="26" t="s">
        <v>12</v>
      </c>
      <c r="M892" s="26" t="s">
        <v>12</v>
      </c>
      <c r="N892" s="26" t="s">
        <v>13</v>
      </c>
      <c r="O892" s="27">
        <f>IF(A892="?","",DATE(J892,MATCH(K892,{"Jan","Feb","Mar","Apr","May","Jun","Jul","Aug","Sep","Oct","Nov","Dec"},0),D892))</f>
        <v>23899</v>
      </c>
      <c r="P892" s="26">
        <f t="shared" si="13"/>
        <v>58</v>
      </c>
    </row>
    <row r="893" spans="1:16" x14ac:dyDescent="0.3">
      <c r="A893" s="8" t="s">
        <v>924</v>
      </c>
      <c r="B893" s="8">
        <v>1965</v>
      </c>
      <c r="C893" s="8" t="s">
        <v>18</v>
      </c>
      <c r="D893" s="8">
        <v>25</v>
      </c>
      <c r="E893" s="8">
        <v>0</v>
      </c>
      <c r="F893" s="25">
        <v>7318.21</v>
      </c>
      <c r="G893" s="8" t="s">
        <v>12</v>
      </c>
      <c r="H893" s="8" t="s">
        <v>16</v>
      </c>
      <c r="I893" s="8" t="s">
        <v>13</v>
      </c>
      <c r="J893" s="26">
        <v>1965</v>
      </c>
      <c r="K893" s="26" t="s">
        <v>18</v>
      </c>
      <c r="L893" s="26" t="s">
        <v>12</v>
      </c>
      <c r="M893" s="26" t="s">
        <v>16</v>
      </c>
      <c r="N893" s="26" t="s">
        <v>13</v>
      </c>
      <c r="O893" s="27">
        <f>IF(A893="?","",DATE(J893,MATCH(K893,{"Jan","Feb","Mar","Apr","May","Jun","Jul","Aug","Sep","Oct","Nov","Dec"},0),D893))</f>
        <v>23918</v>
      </c>
      <c r="P893" s="26">
        <f t="shared" si="13"/>
        <v>57</v>
      </c>
    </row>
    <row r="894" spans="1:16" x14ac:dyDescent="0.3">
      <c r="A894" s="8" t="s">
        <v>925</v>
      </c>
      <c r="B894" s="8">
        <v>1972</v>
      </c>
      <c r="C894" s="8" t="s">
        <v>35</v>
      </c>
      <c r="D894" s="8">
        <v>11</v>
      </c>
      <c r="E894" s="8">
        <v>0</v>
      </c>
      <c r="F894" s="25">
        <v>7318.22</v>
      </c>
      <c r="G894" s="8" t="s">
        <v>11</v>
      </c>
      <c r="H894" s="8" t="s">
        <v>12</v>
      </c>
      <c r="I894" s="8" t="s">
        <v>23</v>
      </c>
      <c r="J894" s="26">
        <v>1972</v>
      </c>
      <c r="K894" s="26" t="s">
        <v>35</v>
      </c>
      <c r="L894" s="26" t="s">
        <v>11</v>
      </c>
      <c r="M894" s="26" t="s">
        <v>12</v>
      </c>
      <c r="N894" s="26" t="s">
        <v>23</v>
      </c>
      <c r="O894" s="27">
        <f>IF(A894="?","",DATE(J894,MATCH(K894,{"Jan","Feb","Mar","Apr","May","Jun","Jul","Aug","Sep","Oct","Nov","Dec"},0),D894))</f>
        <v>26522</v>
      </c>
      <c r="P894" s="26">
        <f t="shared" si="13"/>
        <v>50</v>
      </c>
    </row>
    <row r="895" spans="1:16" x14ac:dyDescent="0.3">
      <c r="A895" s="8" t="s">
        <v>926</v>
      </c>
      <c r="B895" s="8">
        <v>1965</v>
      </c>
      <c r="C895" s="8" t="s">
        <v>10</v>
      </c>
      <c r="D895" s="8">
        <v>11</v>
      </c>
      <c r="E895" s="8">
        <v>0</v>
      </c>
      <c r="F895" s="25">
        <v>7322.86</v>
      </c>
      <c r="G895" s="8" t="s">
        <v>12</v>
      </c>
      <c r="H895" s="8" t="s">
        <v>12</v>
      </c>
      <c r="I895" s="8" t="s">
        <v>23</v>
      </c>
      <c r="J895" s="26">
        <v>1965</v>
      </c>
      <c r="K895" s="26" t="s">
        <v>10</v>
      </c>
      <c r="L895" s="26" t="s">
        <v>12</v>
      </c>
      <c r="M895" s="26" t="s">
        <v>12</v>
      </c>
      <c r="N895" s="26" t="s">
        <v>23</v>
      </c>
      <c r="O895" s="27">
        <f>IF(A895="?","",DATE(J895,MATCH(K895,{"Jan","Feb","Mar","Apr","May","Jun","Jul","Aug","Sep","Oct","Nov","Dec"},0),D895))</f>
        <v>23934</v>
      </c>
      <c r="P895" s="26">
        <f t="shared" si="13"/>
        <v>57</v>
      </c>
    </row>
    <row r="896" spans="1:16" x14ac:dyDescent="0.3">
      <c r="A896" s="8" t="s">
        <v>927</v>
      </c>
      <c r="B896" s="8">
        <v>2004</v>
      </c>
      <c r="C896" s="8" t="s">
        <v>15</v>
      </c>
      <c r="D896" s="8">
        <v>15</v>
      </c>
      <c r="E896" s="8">
        <v>0</v>
      </c>
      <c r="F896" s="25">
        <v>7323.73</v>
      </c>
      <c r="G896" s="8" t="s">
        <v>11</v>
      </c>
      <c r="H896" s="8" t="s">
        <v>11</v>
      </c>
      <c r="I896" s="8" t="s">
        <v>247</v>
      </c>
      <c r="J896" s="26">
        <v>2004</v>
      </c>
      <c r="K896" s="26" t="s">
        <v>15</v>
      </c>
      <c r="L896" s="26" t="s">
        <v>11</v>
      </c>
      <c r="M896" s="26" t="s">
        <v>11</v>
      </c>
      <c r="N896" s="26" t="s">
        <v>247</v>
      </c>
      <c r="O896" s="27">
        <f>IF(A896="?","",DATE(J896,MATCH(K896,{"Jan","Feb","Mar","Apr","May","Jun","Jul","Aug","Sep","Oct","Nov","Dec"},0),D896))</f>
        <v>38306</v>
      </c>
      <c r="P896" s="26">
        <f t="shared" si="13"/>
        <v>18</v>
      </c>
    </row>
    <row r="897" spans="1:16" x14ac:dyDescent="0.3">
      <c r="A897" s="8" t="s">
        <v>928</v>
      </c>
      <c r="B897" s="8">
        <v>1979</v>
      </c>
      <c r="C897" s="8" t="s">
        <v>18</v>
      </c>
      <c r="D897" s="8">
        <v>19</v>
      </c>
      <c r="E897" s="8">
        <v>0</v>
      </c>
      <c r="F897" s="25">
        <v>7325.05</v>
      </c>
      <c r="G897" s="8" t="s">
        <v>11</v>
      </c>
      <c r="H897" s="8" t="s">
        <v>12</v>
      </c>
      <c r="I897" s="8" t="s">
        <v>247</v>
      </c>
      <c r="J897" s="26">
        <v>1979</v>
      </c>
      <c r="K897" s="26" t="s">
        <v>18</v>
      </c>
      <c r="L897" s="26" t="s">
        <v>11</v>
      </c>
      <c r="M897" s="26" t="s">
        <v>12</v>
      </c>
      <c r="N897" s="26" t="s">
        <v>247</v>
      </c>
      <c r="O897" s="27">
        <f>IF(A897="?","",DATE(J897,MATCH(K897,{"Jan","Feb","Mar","Apr","May","Jun","Jul","Aug","Sep","Oct","Nov","Dec"},0),D897))</f>
        <v>29025</v>
      </c>
      <c r="P897" s="26">
        <f t="shared" si="13"/>
        <v>43</v>
      </c>
    </row>
    <row r="898" spans="1:16" x14ac:dyDescent="0.3">
      <c r="A898" s="8" t="s">
        <v>929</v>
      </c>
      <c r="B898" s="8">
        <v>1984</v>
      </c>
      <c r="C898" s="8" t="s">
        <v>10</v>
      </c>
      <c r="D898" s="8">
        <v>25</v>
      </c>
      <c r="E898" s="8">
        <v>3</v>
      </c>
      <c r="F898" s="25">
        <v>7325.47</v>
      </c>
      <c r="G898" s="8" t="s">
        <v>11</v>
      </c>
      <c r="H898" s="8" t="s">
        <v>16</v>
      </c>
      <c r="I898" s="8" t="s">
        <v>23</v>
      </c>
      <c r="J898" s="26">
        <v>1984</v>
      </c>
      <c r="K898" s="26" t="s">
        <v>10</v>
      </c>
      <c r="L898" s="26" t="s">
        <v>11</v>
      </c>
      <c r="M898" s="26" t="s">
        <v>16</v>
      </c>
      <c r="N898" s="26" t="s">
        <v>23</v>
      </c>
      <c r="O898" s="27">
        <f>IF(A898="?","",DATE(J898,MATCH(K898,{"Jan","Feb","Mar","Apr","May","Jun","Jul","Aug","Sep","Oct","Nov","Dec"},0),D898))</f>
        <v>30888</v>
      </c>
      <c r="P898" s="26">
        <f t="shared" si="13"/>
        <v>38</v>
      </c>
    </row>
    <row r="899" spans="1:16" x14ac:dyDescent="0.3">
      <c r="A899" s="8" t="s">
        <v>930</v>
      </c>
      <c r="B899" s="8">
        <v>1979</v>
      </c>
      <c r="C899" s="8" t="s">
        <v>20</v>
      </c>
      <c r="D899" s="8">
        <v>19</v>
      </c>
      <c r="E899" s="8">
        <v>1</v>
      </c>
      <c r="F899" s="25">
        <v>7337.75</v>
      </c>
      <c r="G899" s="8" t="s">
        <v>11</v>
      </c>
      <c r="H899" s="8" t="s">
        <v>12</v>
      </c>
      <c r="I899" s="8" t="s">
        <v>42</v>
      </c>
      <c r="J899" s="26">
        <v>1979</v>
      </c>
      <c r="K899" s="26" t="s">
        <v>20</v>
      </c>
      <c r="L899" s="26" t="s">
        <v>11</v>
      </c>
      <c r="M899" s="26" t="s">
        <v>12</v>
      </c>
      <c r="N899" s="26" t="s">
        <v>42</v>
      </c>
      <c r="O899" s="27">
        <f>IF(A899="?","",DATE(J899,MATCH(K899,{"Jan","Feb","Mar","Apr","May","Jun","Jul","Aug","Sep","Oct","Nov","Dec"},0),D899))</f>
        <v>29117</v>
      </c>
      <c r="P899" s="26">
        <f t="shared" ref="P899:P962" si="14">IF(O899="","",DATEDIF(O899,DATE(2023,6,8),"Y"))</f>
        <v>43</v>
      </c>
    </row>
    <row r="900" spans="1:16" x14ac:dyDescent="0.3">
      <c r="A900" s="8" t="s">
        <v>931</v>
      </c>
      <c r="B900" s="8">
        <v>1986</v>
      </c>
      <c r="C900" s="8" t="s">
        <v>18</v>
      </c>
      <c r="D900" s="8">
        <v>15</v>
      </c>
      <c r="E900" s="8">
        <v>3</v>
      </c>
      <c r="F900" s="25">
        <v>7339.93</v>
      </c>
      <c r="G900" s="8" t="s">
        <v>11</v>
      </c>
      <c r="H900" s="8" t="s">
        <v>11</v>
      </c>
      <c r="I900" s="8" t="s">
        <v>23</v>
      </c>
      <c r="J900" s="26">
        <v>1986</v>
      </c>
      <c r="K900" s="26" t="s">
        <v>18</v>
      </c>
      <c r="L900" s="26" t="s">
        <v>11</v>
      </c>
      <c r="M900" s="26" t="s">
        <v>11</v>
      </c>
      <c r="N900" s="26" t="s">
        <v>23</v>
      </c>
      <c r="O900" s="27">
        <f>IF(A900="?","",DATE(J900,MATCH(K900,{"Jan","Feb","Mar","Apr","May","Jun","Jul","Aug","Sep","Oct","Nov","Dec"},0),D900))</f>
        <v>31578</v>
      </c>
      <c r="P900" s="26">
        <f t="shared" si="14"/>
        <v>36</v>
      </c>
    </row>
    <row r="901" spans="1:16" x14ac:dyDescent="0.3">
      <c r="A901" s="8" t="s">
        <v>932</v>
      </c>
      <c r="B901" s="8">
        <v>1977</v>
      </c>
      <c r="C901" s="8" t="s">
        <v>30</v>
      </c>
      <c r="D901" s="8">
        <v>18</v>
      </c>
      <c r="E901" s="8">
        <v>0</v>
      </c>
      <c r="F901" s="25">
        <v>7345.08</v>
      </c>
      <c r="G901" s="8" t="s">
        <v>11</v>
      </c>
      <c r="H901" s="8" t="s">
        <v>16</v>
      </c>
      <c r="I901" s="8" t="s">
        <v>42</v>
      </c>
      <c r="J901" s="26">
        <v>1977</v>
      </c>
      <c r="K901" s="26" t="s">
        <v>30</v>
      </c>
      <c r="L901" s="26" t="s">
        <v>11</v>
      </c>
      <c r="M901" s="26" t="s">
        <v>16</v>
      </c>
      <c r="N901" s="26" t="s">
        <v>42</v>
      </c>
      <c r="O901" s="27">
        <f>IF(A901="?","",DATE(J901,MATCH(K901,{"Jan","Feb","Mar","Apr","May","Jun","Jul","Aug","Sep","Oct","Nov","Dec"},0),D901))</f>
        <v>28477</v>
      </c>
      <c r="P901" s="26">
        <f t="shared" si="14"/>
        <v>45</v>
      </c>
    </row>
    <row r="902" spans="1:16" x14ac:dyDescent="0.3">
      <c r="A902" s="8" t="s">
        <v>933</v>
      </c>
      <c r="B902" s="8">
        <v>1979</v>
      </c>
      <c r="C902" s="8" t="s">
        <v>18</v>
      </c>
      <c r="D902" s="8">
        <v>26</v>
      </c>
      <c r="E902" s="8">
        <v>1</v>
      </c>
      <c r="F902" s="25">
        <v>7345.73</v>
      </c>
      <c r="G902" s="8" t="s">
        <v>11</v>
      </c>
      <c r="H902" s="8" t="s">
        <v>16</v>
      </c>
      <c r="I902" s="8" t="s">
        <v>13</v>
      </c>
      <c r="J902" s="26">
        <v>1979</v>
      </c>
      <c r="K902" s="26" t="s">
        <v>18</v>
      </c>
      <c r="L902" s="26" t="s">
        <v>11</v>
      </c>
      <c r="M902" s="26" t="s">
        <v>16</v>
      </c>
      <c r="N902" s="26" t="s">
        <v>13</v>
      </c>
      <c r="O902" s="27">
        <f>IF(A902="?","",DATE(J902,MATCH(K902,{"Jan","Feb","Mar","Apr","May","Jun","Jul","Aug","Sep","Oct","Nov","Dec"},0),D902))</f>
        <v>29032</v>
      </c>
      <c r="P902" s="26">
        <f t="shared" si="14"/>
        <v>43</v>
      </c>
    </row>
    <row r="903" spans="1:16" x14ac:dyDescent="0.3">
      <c r="A903" s="8" t="s">
        <v>934</v>
      </c>
      <c r="B903" s="8">
        <v>1977</v>
      </c>
      <c r="C903" s="8" t="s">
        <v>30</v>
      </c>
      <c r="D903" s="8">
        <v>1</v>
      </c>
      <c r="E903" s="8">
        <v>0</v>
      </c>
      <c r="F903" s="25">
        <v>7348.14</v>
      </c>
      <c r="G903" s="8" t="s">
        <v>11</v>
      </c>
      <c r="H903" s="8" t="s">
        <v>16</v>
      </c>
      <c r="I903" s="8" t="s">
        <v>42</v>
      </c>
      <c r="J903" s="26">
        <v>1977</v>
      </c>
      <c r="K903" s="26" t="s">
        <v>30</v>
      </c>
      <c r="L903" s="26" t="s">
        <v>11</v>
      </c>
      <c r="M903" s="26" t="s">
        <v>16</v>
      </c>
      <c r="N903" s="26" t="s">
        <v>42</v>
      </c>
      <c r="O903" s="27">
        <f>IF(A903="?","",DATE(J903,MATCH(K903,{"Jan","Feb","Mar","Apr","May","Jun","Jul","Aug","Sep","Oct","Nov","Dec"},0),D903))</f>
        <v>28460</v>
      </c>
      <c r="P903" s="26">
        <f t="shared" si="14"/>
        <v>45</v>
      </c>
    </row>
    <row r="904" spans="1:16" x14ac:dyDescent="0.3">
      <c r="A904" s="8" t="s">
        <v>935</v>
      </c>
      <c r="B904" s="8">
        <v>1993</v>
      </c>
      <c r="C904" s="8" t="s">
        <v>37</v>
      </c>
      <c r="D904" s="8">
        <v>5</v>
      </c>
      <c r="E904" s="8">
        <v>0</v>
      </c>
      <c r="F904" s="25">
        <v>7349.12</v>
      </c>
      <c r="G904" s="8" t="s">
        <v>11</v>
      </c>
      <c r="H904" s="8" t="s">
        <v>11</v>
      </c>
      <c r="I904" s="8" t="s">
        <v>300</v>
      </c>
      <c r="J904" s="26">
        <v>1993</v>
      </c>
      <c r="K904" s="26" t="s">
        <v>37</v>
      </c>
      <c r="L904" s="26" t="s">
        <v>11</v>
      </c>
      <c r="M904" s="26" t="s">
        <v>11</v>
      </c>
      <c r="N904" s="26" t="s">
        <v>300</v>
      </c>
      <c r="O904" s="27">
        <f>IF(A904="?","",DATE(J904,MATCH(K904,{"Jan","Feb","Mar","Apr","May","Jun","Jul","Aug","Sep","Oct","Nov","Dec"},0),D904))</f>
        <v>34247</v>
      </c>
      <c r="P904" s="26">
        <f t="shared" si="14"/>
        <v>29</v>
      </c>
    </row>
    <row r="905" spans="1:16" x14ac:dyDescent="0.3">
      <c r="A905" s="8" t="s">
        <v>936</v>
      </c>
      <c r="B905" s="8">
        <v>1983</v>
      </c>
      <c r="C905" s="8" t="s">
        <v>18</v>
      </c>
      <c r="D905" s="8">
        <v>21</v>
      </c>
      <c r="E905" s="8">
        <v>3</v>
      </c>
      <c r="F905" s="25">
        <v>7357.49</v>
      </c>
      <c r="G905" s="8" t="s">
        <v>11</v>
      </c>
      <c r="H905" s="8" t="s">
        <v>11</v>
      </c>
      <c r="I905" s="8" t="s">
        <v>23</v>
      </c>
      <c r="J905" s="26">
        <v>1983</v>
      </c>
      <c r="K905" s="26" t="s">
        <v>18</v>
      </c>
      <c r="L905" s="26" t="s">
        <v>11</v>
      </c>
      <c r="M905" s="26" t="s">
        <v>11</v>
      </c>
      <c r="N905" s="26" t="s">
        <v>23</v>
      </c>
      <c r="O905" s="27">
        <f>IF(A905="?","",DATE(J905,MATCH(K905,{"Jan","Feb","Mar","Apr","May","Jun","Jul","Aug","Sep","Oct","Nov","Dec"},0),D905))</f>
        <v>30488</v>
      </c>
      <c r="P905" s="26">
        <f t="shared" si="14"/>
        <v>39</v>
      </c>
    </row>
    <row r="906" spans="1:16" x14ac:dyDescent="0.3">
      <c r="A906" s="8" t="s">
        <v>937</v>
      </c>
      <c r="B906" s="8">
        <v>1981</v>
      </c>
      <c r="C906" s="8" t="s">
        <v>10</v>
      </c>
      <c r="D906" s="8">
        <v>16</v>
      </c>
      <c r="E906" s="8">
        <v>1</v>
      </c>
      <c r="F906" s="25">
        <v>7358.18</v>
      </c>
      <c r="G906" s="8" t="s">
        <v>11</v>
      </c>
      <c r="H906" s="8" t="s">
        <v>12</v>
      </c>
      <c r="I906" s="8" t="s">
        <v>247</v>
      </c>
      <c r="J906" s="26">
        <v>1981</v>
      </c>
      <c r="K906" s="26" t="s">
        <v>10</v>
      </c>
      <c r="L906" s="26" t="s">
        <v>11</v>
      </c>
      <c r="M906" s="26" t="s">
        <v>12</v>
      </c>
      <c r="N906" s="26" t="s">
        <v>247</v>
      </c>
      <c r="O906" s="27">
        <f>IF(A906="?","",DATE(J906,MATCH(K906,{"Jan","Feb","Mar","Apr","May","Jun","Jul","Aug","Sep","Oct","Nov","Dec"},0),D906))</f>
        <v>29783</v>
      </c>
      <c r="P906" s="26">
        <f t="shared" si="14"/>
        <v>41</v>
      </c>
    </row>
    <row r="907" spans="1:16" x14ac:dyDescent="0.3">
      <c r="A907" s="8" t="s">
        <v>938</v>
      </c>
      <c r="B907" s="8">
        <v>1965</v>
      </c>
      <c r="C907" s="8" t="s">
        <v>30</v>
      </c>
      <c r="D907" s="8">
        <v>9</v>
      </c>
      <c r="E907" s="8">
        <v>0</v>
      </c>
      <c r="F907" s="25">
        <v>7362.31</v>
      </c>
      <c r="G907" s="8" t="s">
        <v>12</v>
      </c>
      <c r="H907" s="8" t="s">
        <v>12</v>
      </c>
      <c r="I907" s="8" t="s">
        <v>13</v>
      </c>
      <c r="J907" s="26">
        <v>1965</v>
      </c>
      <c r="K907" s="26" t="s">
        <v>30</v>
      </c>
      <c r="L907" s="26" t="s">
        <v>12</v>
      </c>
      <c r="M907" s="26" t="s">
        <v>12</v>
      </c>
      <c r="N907" s="26" t="s">
        <v>13</v>
      </c>
      <c r="O907" s="27">
        <f>IF(A907="?","",DATE(J907,MATCH(K907,{"Jan","Feb","Mar","Apr","May","Jun","Jul","Aug","Sep","Oct","Nov","Dec"},0),D907))</f>
        <v>24085</v>
      </c>
      <c r="P907" s="26">
        <f t="shared" si="14"/>
        <v>57</v>
      </c>
    </row>
    <row r="908" spans="1:16" x14ac:dyDescent="0.3">
      <c r="A908" s="8" t="s">
        <v>939</v>
      </c>
      <c r="B908" s="8">
        <v>1981</v>
      </c>
      <c r="C908" s="8" t="s">
        <v>15</v>
      </c>
      <c r="D908" s="8">
        <v>24</v>
      </c>
      <c r="E908" s="8">
        <v>2</v>
      </c>
      <c r="F908" s="25">
        <v>7371.77</v>
      </c>
      <c r="G908" s="8" t="s">
        <v>11</v>
      </c>
      <c r="H908" s="8" t="s">
        <v>16</v>
      </c>
      <c r="I908" s="8" t="s">
        <v>42</v>
      </c>
      <c r="J908" s="26">
        <v>1981</v>
      </c>
      <c r="K908" s="26" t="s">
        <v>15</v>
      </c>
      <c r="L908" s="26" t="s">
        <v>11</v>
      </c>
      <c r="M908" s="26" t="s">
        <v>16</v>
      </c>
      <c r="N908" s="26" t="s">
        <v>42</v>
      </c>
      <c r="O908" s="27">
        <f>IF(A908="?","",DATE(J908,MATCH(K908,{"Jan","Feb","Mar","Apr","May","Jun","Jul","Aug","Sep","Oct","Nov","Dec"},0),D908))</f>
        <v>29914</v>
      </c>
      <c r="P908" s="26">
        <f t="shared" si="14"/>
        <v>41</v>
      </c>
    </row>
    <row r="909" spans="1:16" x14ac:dyDescent="0.3">
      <c r="A909" s="8" t="s">
        <v>940</v>
      </c>
      <c r="B909" s="8">
        <v>1993</v>
      </c>
      <c r="C909" s="8" t="s">
        <v>10</v>
      </c>
      <c r="D909" s="8">
        <v>22</v>
      </c>
      <c r="E909" s="8">
        <v>0</v>
      </c>
      <c r="F909" s="25">
        <v>7388.85</v>
      </c>
      <c r="G909" s="8" t="s">
        <v>11</v>
      </c>
      <c r="H909" s="8" t="s">
        <v>11</v>
      </c>
      <c r="I909" s="8" t="s">
        <v>535</v>
      </c>
      <c r="J909" s="26">
        <v>1993</v>
      </c>
      <c r="K909" s="26" t="s">
        <v>10</v>
      </c>
      <c r="L909" s="26" t="s">
        <v>11</v>
      </c>
      <c r="M909" s="26" t="s">
        <v>11</v>
      </c>
      <c r="N909" s="26" t="s">
        <v>535</v>
      </c>
      <c r="O909" s="27">
        <f>IF(A909="?","",DATE(J909,MATCH(K909,{"Jan","Feb","Mar","Apr","May","Jun","Jul","Aug","Sep","Oct","Nov","Dec"},0),D909))</f>
        <v>34172</v>
      </c>
      <c r="P909" s="26">
        <f t="shared" si="14"/>
        <v>29</v>
      </c>
    </row>
    <row r="910" spans="1:16" x14ac:dyDescent="0.3">
      <c r="A910" s="8" t="s">
        <v>941</v>
      </c>
      <c r="B910" s="8">
        <v>1965</v>
      </c>
      <c r="C910" s="8" t="s">
        <v>30</v>
      </c>
      <c r="D910" s="8">
        <v>5</v>
      </c>
      <c r="E910" s="8">
        <v>0</v>
      </c>
      <c r="F910" s="25">
        <v>7403.98</v>
      </c>
      <c r="G910" s="8" t="s">
        <v>12</v>
      </c>
      <c r="H910" s="8" t="s">
        <v>11</v>
      </c>
      <c r="I910" s="8" t="s">
        <v>13</v>
      </c>
      <c r="J910" s="26">
        <v>1965</v>
      </c>
      <c r="K910" s="26" t="s">
        <v>30</v>
      </c>
      <c r="L910" s="26" t="s">
        <v>12</v>
      </c>
      <c r="M910" s="26" t="s">
        <v>11</v>
      </c>
      <c r="N910" s="26" t="s">
        <v>13</v>
      </c>
      <c r="O910" s="27">
        <f>IF(A910="?","",DATE(J910,MATCH(K910,{"Jan","Feb","Mar","Apr","May","Jun","Jul","Aug","Sep","Oct","Nov","Dec"},0),D910))</f>
        <v>24081</v>
      </c>
      <c r="P910" s="26">
        <f t="shared" si="14"/>
        <v>57</v>
      </c>
    </row>
    <row r="911" spans="1:16" x14ac:dyDescent="0.3">
      <c r="A911" s="8" t="s">
        <v>942</v>
      </c>
      <c r="B911" s="8">
        <v>1983</v>
      </c>
      <c r="C911" s="8" t="s">
        <v>20</v>
      </c>
      <c r="D911" s="8">
        <v>19</v>
      </c>
      <c r="E911" s="8">
        <v>3</v>
      </c>
      <c r="F911" s="25">
        <v>7418.52</v>
      </c>
      <c r="G911" s="8" t="s">
        <v>11</v>
      </c>
      <c r="H911" s="8" t="s">
        <v>11</v>
      </c>
      <c r="I911" s="8" t="s">
        <v>42</v>
      </c>
      <c r="J911" s="26">
        <v>1983</v>
      </c>
      <c r="K911" s="26" t="s">
        <v>20</v>
      </c>
      <c r="L911" s="26" t="s">
        <v>11</v>
      </c>
      <c r="M911" s="26" t="s">
        <v>11</v>
      </c>
      <c r="N911" s="26" t="s">
        <v>42</v>
      </c>
      <c r="O911" s="27">
        <f>IF(A911="?","",DATE(J911,MATCH(K911,{"Jan","Feb","Mar","Apr","May","Jun","Jul","Aug","Sep","Oct","Nov","Dec"},0),D911))</f>
        <v>30578</v>
      </c>
      <c r="P911" s="26">
        <f t="shared" si="14"/>
        <v>39</v>
      </c>
    </row>
    <row r="912" spans="1:16" x14ac:dyDescent="0.3">
      <c r="A912" s="8" t="s">
        <v>943</v>
      </c>
      <c r="B912" s="8">
        <v>1978</v>
      </c>
      <c r="C912" s="8" t="s">
        <v>15</v>
      </c>
      <c r="D912" s="8">
        <v>12</v>
      </c>
      <c r="E912" s="8">
        <v>0</v>
      </c>
      <c r="F912" s="25">
        <v>7419.48</v>
      </c>
      <c r="G912" s="8" t="s">
        <v>11</v>
      </c>
      <c r="H912" s="8" t="s">
        <v>11</v>
      </c>
      <c r="I912" s="8" t="s">
        <v>23</v>
      </c>
      <c r="J912" s="26">
        <v>1978</v>
      </c>
      <c r="K912" s="26" t="s">
        <v>15</v>
      </c>
      <c r="L912" s="26" t="s">
        <v>11</v>
      </c>
      <c r="M912" s="26" t="s">
        <v>11</v>
      </c>
      <c r="N912" s="26" t="s">
        <v>23</v>
      </c>
      <c r="O912" s="27">
        <f>IF(A912="?","",DATE(J912,MATCH(K912,{"Jan","Feb","Mar","Apr","May","Jun","Jul","Aug","Sep","Oct","Nov","Dec"},0),D912))</f>
        <v>28806</v>
      </c>
      <c r="P912" s="26">
        <f t="shared" si="14"/>
        <v>44</v>
      </c>
    </row>
    <row r="913" spans="1:16" x14ac:dyDescent="0.3">
      <c r="A913" s="8" t="s">
        <v>944</v>
      </c>
      <c r="B913" s="8">
        <v>1978</v>
      </c>
      <c r="C913" s="8" t="s">
        <v>30</v>
      </c>
      <c r="D913" s="8">
        <v>2</v>
      </c>
      <c r="E913" s="8">
        <v>0</v>
      </c>
      <c r="F913" s="25">
        <v>7421.19</v>
      </c>
      <c r="G913" s="8" t="s">
        <v>11</v>
      </c>
      <c r="H913" s="8" t="s">
        <v>12</v>
      </c>
      <c r="I913" s="8" t="s">
        <v>23</v>
      </c>
      <c r="J913" s="26">
        <v>1978</v>
      </c>
      <c r="K913" s="26" t="s">
        <v>30</v>
      </c>
      <c r="L913" s="26" t="s">
        <v>11</v>
      </c>
      <c r="M913" s="26" t="s">
        <v>12</v>
      </c>
      <c r="N913" s="26" t="s">
        <v>23</v>
      </c>
      <c r="O913" s="27">
        <f>IF(A913="?","",DATE(J913,MATCH(K913,{"Jan","Feb","Mar","Apr","May","Jun","Jul","Aug","Sep","Oct","Nov","Dec"},0),D913))</f>
        <v>28826</v>
      </c>
      <c r="P913" s="26">
        <f t="shared" si="14"/>
        <v>44</v>
      </c>
    </row>
    <row r="914" spans="1:16" x14ac:dyDescent="0.3">
      <c r="A914" s="8" t="s">
        <v>945</v>
      </c>
      <c r="B914" s="8">
        <v>1977</v>
      </c>
      <c r="C914" s="8" t="s">
        <v>35</v>
      </c>
      <c r="D914" s="8">
        <v>25</v>
      </c>
      <c r="E914" s="8">
        <v>1</v>
      </c>
      <c r="F914" s="25">
        <v>7441.05</v>
      </c>
      <c r="G914" s="8" t="s">
        <v>12</v>
      </c>
      <c r="H914" s="8" t="s">
        <v>11</v>
      </c>
      <c r="I914" s="8" t="s">
        <v>42</v>
      </c>
      <c r="J914" s="26">
        <v>1977</v>
      </c>
      <c r="K914" s="26" t="s">
        <v>35</v>
      </c>
      <c r="L914" s="26" t="s">
        <v>12</v>
      </c>
      <c r="M914" s="26" t="s">
        <v>11</v>
      </c>
      <c r="N914" s="26" t="s">
        <v>42</v>
      </c>
      <c r="O914" s="27">
        <f>IF(A914="?","",DATE(J914,MATCH(K914,{"Jan","Feb","Mar","Apr","May","Jun","Jul","Aug","Sep","Oct","Nov","Dec"},0),D914))</f>
        <v>28362</v>
      </c>
      <c r="P914" s="26">
        <f t="shared" si="14"/>
        <v>45</v>
      </c>
    </row>
    <row r="915" spans="1:16" x14ac:dyDescent="0.3">
      <c r="A915" s="8" t="s">
        <v>946</v>
      </c>
      <c r="B915" s="8">
        <v>1979</v>
      </c>
      <c r="C915" s="8" t="s">
        <v>20</v>
      </c>
      <c r="D915" s="8">
        <v>1</v>
      </c>
      <c r="E915" s="8">
        <v>2</v>
      </c>
      <c r="F915" s="25">
        <v>7441.5</v>
      </c>
      <c r="G915" s="8" t="s">
        <v>12</v>
      </c>
      <c r="H915" s="8" t="s">
        <v>11</v>
      </c>
      <c r="I915" s="8" t="s">
        <v>42</v>
      </c>
      <c r="J915" s="26">
        <v>1979</v>
      </c>
      <c r="K915" s="26" t="s">
        <v>20</v>
      </c>
      <c r="L915" s="26" t="s">
        <v>12</v>
      </c>
      <c r="M915" s="26" t="s">
        <v>11</v>
      </c>
      <c r="N915" s="26" t="s">
        <v>42</v>
      </c>
      <c r="O915" s="27">
        <f>IF(A915="?","",DATE(J915,MATCH(K915,{"Jan","Feb","Mar","Apr","May","Jun","Jul","Aug","Sep","Oct","Nov","Dec"},0),D915))</f>
        <v>29099</v>
      </c>
      <c r="P915" s="26">
        <f t="shared" si="14"/>
        <v>43</v>
      </c>
    </row>
    <row r="916" spans="1:16" x14ac:dyDescent="0.3">
      <c r="A916" s="8" t="s">
        <v>947</v>
      </c>
      <c r="B916" s="8">
        <v>1980</v>
      </c>
      <c r="C916" s="8" t="s">
        <v>10</v>
      </c>
      <c r="D916" s="8">
        <v>7</v>
      </c>
      <c r="E916" s="8">
        <v>1</v>
      </c>
      <c r="F916" s="25">
        <v>7443.64</v>
      </c>
      <c r="G916" s="8" t="s">
        <v>11</v>
      </c>
      <c r="H916" s="8" t="s">
        <v>12</v>
      </c>
      <c r="I916" s="8" t="s">
        <v>23</v>
      </c>
      <c r="J916" s="26">
        <v>1980</v>
      </c>
      <c r="K916" s="26" t="s">
        <v>10</v>
      </c>
      <c r="L916" s="26" t="s">
        <v>11</v>
      </c>
      <c r="M916" s="26" t="s">
        <v>12</v>
      </c>
      <c r="N916" s="26" t="s">
        <v>23</v>
      </c>
      <c r="O916" s="27">
        <f>IF(A916="?","",DATE(J916,MATCH(K916,{"Jan","Feb","Mar","Apr","May","Jun","Jul","Aug","Sep","Oct","Nov","Dec"},0),D916))</f>
        <v>29409</v>
      </c>
      <c r="P916" s="26">
        <f t="shared" si="14"/>
        <v>42</v>
      </c>
    </row>
    <row r="917" spans="1:16" x14ac:dyDescent="0.3">
      <c r="A917" s="8" t="s">
        <v>948</v>
      </c>
      <c r="B917" s="8">
        <v>1977</v>
      </c>
      <c r="C917" s="8" t="s">
        <v>20</v>
      </c>
      <c r="D917" s="8">
        <v>25</v>
      </c>
      <c r="E917" s="8">
        <v>1</v>
      </c>
      <c r="F917" s="25">
        <v>7445.92</v>
      </c>
      <c r="G917" s="8" t="s">
        <v>12</v>
      </c>
      <c r="H917" s="8" t="s">
        <v>16</v>
      </c>
      <c r="I917" s="8" t="s">
        <v>42</v>
      </c>
      <c r="J917" s="26">
        <v>1977</v>
      </c>
      <c r="K917" s="26" t="s">
        <v>20</v>
      </c>
      <c r="L917" s="26" t="s">
        <v>12</v>
      </c>
      <c r="M917" s="26" t="s">
        <v>16</v>
      </c>
      <c r="N917" s="26" t="s">
        <v>42</v>
      </c>
      <c r="O917" s="27">
        <f>IF(A917="?","",DATE(J917,MATCH(K917,{"Jan","Feb","Mar","Apr","May","Jun","Jul","Aug","Sep","Oct","Nov","Dec"},0),D917))</f>
        <v>28393</v>
      </c>
      <c r="P917" s="26">
        <f t="shared" si="14"/>
        <v>45</v>
      </c>
    </row>
    <row r="918" spans="1:16" x14ac:dyDescent="0.3">
      <c r="A918" s="8" t="s">
        <v>949</v>
      </c>
      <c r="B918" s="8">
        <v>1977</v>
      </c>
      <c r="C918" s="8" t="s">
        <v>20</v>
      </c>
      <c r="D918" s="8">
        <v>30</v>
      </c>
      <c r="E918" s="8">
        <v>0</v>
      </c>
      <c r="F918" s="25">
        <v>7448.4</v>
      </c>
      <c r="G918" s="8" t="s">
        <v>12</v>
      </c>
      <c r="H918" s="8" t="s">
        <v>12</v>
      </c>
      <c r="I918" s="8" t="s">
        <v>356</v>
      </c>
      <c r="J918" s="26">
        <v>1977</v>
      </c>
      <c r="K918" s="26" t="s">
        <v>20</v>
      </c>
      <c r="L918" s="26" t="s">
        <v>12</v>
      </c>
      <c r="M918" s="26" t="s">
        <v>12</v>
      </c>
      <c r="N918" s="26" t="s">
        <v>356</v>
      </c>
      <c r="O918" s="27">
        <f>IF(A918="?","",DATE(J918,MATCH(K918,{"Jan","Feb","Mar","Apr","May","Jun","Jul","Aug","Sep","Oct","Nov","Dec"},0),D918))</f>
        <v>28398</v>
      </c>
      <c r="P918" s="26">
        <f t="shared" si="14"/>
        <v>45</v>
      </c>
    </row>
    <row r="919" spans="1:16" x14ac:dyDescent="0.3">
      <c r="A919" s="8" t="s">
        <v>950</v>
      </c>
      <c r="B919" s="8">
        <v>2001</v>
      </c>
      <c r="C919" s="8" t="s">
        <v>18</v>
      </c>
      <c r="D919" s="8">
        <v>1</v>
      </c>
      <c r="E919" s="8">
        <v>0</v>
      </c>
      <c r="F919" s="25">
        <v>7450.36</v>
      </c>
      <c r="G919" s="8" t="s">
        <v>11</v>
      </c>
      <c r="H919" s="8" t="s">
        <v>11</v>
      </c>
      <c r="I919" s="8" t="s">
        <v>23</v>
      </c>
      <c r="J919" s="26">
        <v>2001</v>
      </c>
      <c r="K919" s="26" t="s">
        <v>18</v>
      </c>
      <c r="L919" s="26" t="s">
        <v>11</v>
      </c>
      <c r="M919" s="26" t="s">
        <v>11</v>
      </c>
      <c r="N919" s="26" t="s">
        <v>23</v>
      </c>
      <c r="O919" s="27">
        <f>IF(A919="?","",DATE(J919,MATCH(K919,{"Jan","Feb","Mar","Apr","May","Jun","Jul","Aug","Sep","Oct","Nov","Dec"},0),D919))</f>
        <v>37043</v>
      </c>
      <c r="P919" s="26">
        <f t="shared" si="14"/>
        <v>22</v>
      </c>
    </row>
    <row r="920" spans="1:16" x14ac:dyDescent="0.3">
      <c r="A920" s="8" t="s">
        <v>951</v>
      </c>
      <c r="B920" s="8">
        <v>1967</v>
      </c>
      <c r="C920" s="8" t="s">
        <v>35</v>
      </c>
      <c r="D920" s="8">
        <v>4</v>
      </c>
      <c r="E920" s="8">
        <v>0</v>
      </c>
      <c r="F920" s="25">
        <v>7463.51</v>
      </c>
      <c r="G920" s="8" t="s">
        <v>12</v>
      </c>
      <c r="H920" s="8" t="s">
        <v>12</v>
      </c>
      <c r="I920" s="8" t="s">
        <v>13</v>
      </c>
      <c r="J920" s="26">
        <v>1967</v>
      </c>
      <c r="K920" s="26" t="s">
        <v>35</v>
      </c>
      <c r="L920" s="26" t="s">
        <v>12</v>
      </c>
      <c r="M920" s="26" t="s">
        <v>12</v>
      </c>
      <c r="N920" s="26" t="s">
        <v>13</v>
      </c>
      <c r="O920" s="27">
        <f>IF(A920="?","",DATE(J920,MATCH(K920,{"Jan","Feb","Mar","Apr","May","Jun","Jul","Aug","Sep","Oct","Nov","Dec"},0),D920))</f>
        <v>24688</v>
      </c>
      <c r="P920" s="26">
        <f t="shared" si="14"/>
        <v>55</v>
      </c>
    </row>
    <row r="921" spans="1:16" x14ac:dyDescent="0.3">
      <c r="A921" s="8" t="s">
        <v>952</v>
      </c>
      <c r="B921" s="8">
        <v>1996</v>
      </c>
      <c r="C921" s="8" t="s">
        <v>18</v>
      </c>
      <c r="D921" s="8">
        <v>14</v>
      </c>
      <c r="E921" s="8">
        <v>0</v>
      </c>
      <c r="F921" s="25">
        <v>7487.38</v>
      </c>
      <c r="G921" s="8" t="s">
        <v>11</v>
      </c>
      <c r="H921" s="8" t="s">
        <v>12</v>
      </c>
      <c r="I921" s="8" t="s">
        <v>23</v>
      </c>
      <c r="J921" s="26">
        <v>1996</v>
      </c>
      <c r="K921" s="26" t="s">
        <v>18</v>
      </c>
      <c r="L921" s="26" t="s">
        <v>11</v>
      </c>
      <c r="M921" s="26" t="s">
        <v>12</v>
      </c>
      <c r="N921" s="26" t="s">
        <v>23</v>
      </c>
      <c r="O921" s="27">
        <f>IF(A921="?","",DATE(J921,MATCH(K921,{"Jan","Feb","Mar","Apr","May","Jun","Jul","Aug","Sep","Oct","Nov","Dec"},0),D921))</f>
        <v>35230</v>
      </c>
      <c r="P921" s="26">
        <f t="shared" si="14"/>
        <v>26</v>
      </c>
    </row>
    <row r="922" spans="1:16" x14ac:dyDescent="0.3">
      <c r="A922" s="8" t="s">
        <v>953</v>
      </c>
      <c r="B922" s="8">
        <v>1988</v>
      </c>
      <c r="C922" s="8" t="s">
        <v>30</v>
      </c>
      <c r="D922" s="8">
        <v>15</v>
      </c>
      <c r="E922" s="8">
        <v>3</v>
      </c>
      <c r="F922" s="25">
        <v>7494.63</v>
      </c>
      <c r="G922" s="8" t="s">
        <v>11</v>
      </c>
      <c r="H922" s="8" t="s">
        <v>12</v>
      </c>
      <c r="I922" s="8" t="s">
        <v>200</v>
      </c>
      <c r="J922" s="26">
        <v>1988</v>
      </c>
      <c r="K922" s="26" t="s">
        <v>30</v>
      </c>
      <c r="L922" s="26" t="s">
        <v>11</v>
      </c>
      <c r="M922" s="26" t="s">
        <v>12</v>
      </c>
      <c r="N922" s="26" t="s">
        <v>200</v>
      </c>
      <c r="O922" s="27">
        <f>IF(A922="?","",DATE(J922,MATCH(K922,{"Jan","Feb","Mar","Apr","May","Jun","Jul","Aug","Sep","Oct","Nov","Dec"},0),D922))</f>
        <v>32492</v>
      </c>
      <c r="P922" s="26">
        <f t="shared" si="14"/>
        <v>34</v>
      </c>
    </row>
    <row r="923" spans="1:16" x14ac:dyDescent="0.3">
      <c r="A923" s="8" t="s">
        <v>954</v>
      </c>
      <c r="B923" s="8">
        <v>1997</v>
      </c>
      <c r="C923" s="8" t="s">
        <v>37</v>
      </c>
      <c r="D923" s="8">
        <v>28</v>
      </c>
      <c r="E923" s="8">
        <v>0</v>
      </c>
      <c r="F923" s="25">
        <v>7504.3</v>
      </c>
      <c r="G923" s="8" t="s">
        <v>11</v>
      </c>
      <c r="H923" s="8" t="s">
        <v>16</v>
      </c>
      <c r="I923" s="8" t="s">
        <v>23</v>
      </c>
      <c r="J923" s="26">
        <v>1997</v>
      </c>
      <c r="K923" s="26" t="s">
        <v>37</v>
      </c>
      <c r="L923" s="26" t="s">
        <v>11</v>
      </c>
      <c r="M923" s="26" t="s">
        <v>16</v>
      </c>
      <c r="N923" s="26" t="s">
        <v>23</v>
      </c>
      <c r="O923" s="27">
        <f>IF(A923="?","",DATE(J923,MATCH(K923,{"Jan","Feb","Mar","Apr","May","Jun","Jul","Aug","Sep","Oct","Nov","Dec"},0),D923))</f>
        <v>35731</v>
      </c>
      <c r="P923" s="26">
        <f t="shared" si="14"/>
        <v>25</v>
      </c>
    </row>
    <row r="924" spans="1:16" x14ac:dyDescent="0.3">
      <c r="A924" s="8" t="s">
        <v>955</v>
      </c>
      <c r="B924" s="8">
        <v>1983</v>
      </c>
      <c r="C924" s="8" t="s">
        <v>10</v>
      </c>
      <c r="D924" s="8">
        <v>10</v>
      </c>
      <c r="E924" s="8">
        <v>4</v>
      </c>
      <c r="F924" s="25">
        <v>7512.27</v>
      </c>
      <c r="G924" s="8" t="s">
        <v>12</v>
      </c>
      <c r="H924" s="8" t="s">
        <v>11</v>
      </c>
      <c r="I924" s="8" t="s">
        <v>42</v>
      </c>
      <c r="J924" s="26">
        <v>1983</v>
      </c>
      <c r="K924" s="26" t="s">
        <v>10</v>
      </c>
      <c r="L924" s="26" t="s">
        <v>12</v>
      </c>
      <c r="M924" s="26" t="s">
        <v>11</v>
      </c>
      <c r="N924" s="26" t="s">
        <v>42</v>
      </c>
      <c r="O924" s="27">
        <f>IF(A924="?","",DATE(J924,MATCH(K924,{"Jan","Feb","Mar","Apr","May","Jun","Jul","Aug","Sep","Oct","Nov","Dec"},0),D924))</f>
        <v>30507</v>
      </c>
      <c r="P924" s="26">
        <f t="shared" si="14"/>
        <v>39</v>
      </c>
    </row>
    <row r="925" spans="1:16" x14ac:dyDescent="0.3">
      <c r="A925" s="8" t="s">
        <v>956</v>
      </c>
      <c r="B925" s="8">
        <v>1978</v>
      </c>
      <c r="C925" s="8" t="s">
        <v>37</v>
      </c>
      <c r="D925" s="8">
        <v>18</v>
      </c>
      <c r="E925" s="8">
        <v>1</v>
      </c>
      <c r="F925" s="25">
        <v>7518.03</v>
      </c>
      <c r="G925" s="8" t="s">
        <v>11</v>
      </c>
      <c r="H925" s="8" t="s">
        <v>12</v>
      </c>
      <c r="I925" s="8" t="s">
        <v>23</v>
      </c>
      <c r="J925" s="26">
        <v>1978</v>
      </c>
      <c r="K925" s="26" t="s">
        <v>37</v>
      </c>
      <c r="L925" s="26" t="s">
        <v>11</v>
      </c>
      <c r="M925" s="26" t="s">
        <v>12</v>
      </c>
      <c r="N925" s="26" t="s">
        <v>23</v>
      </c>
      <c r="O925" s="27">
        <f>IF(A925="?","",DATE(J925,MATCH(K925,{"Jan","Feb","Mar","Apr","May","Jun","Jul","Aug","Sep","Oct","Nov","Dec"},0),D925))</f>
        <v>28781</v>
      </c>
      <c r="P925" s="26">
        <f t="shared" si="14"/>
        <v>44</v>
      </c>
    </row>
    <row r="926" spans="1:16" x14ac:dyDescent="0.3">
      <c r="A926" s="8" t="s">
        <v>957</v>
      </c>
      <c r="B926" s="8">
        <v>1976</v>
      </c>
      <c r="C926" s="8" t="s">
        <v>37</v>
      </c>
      <c r="D926" s="8">
        <v>10</v>
      </c>
      <c r="E926" s="8">
        <v>0</v>
      </c>
      <c r="F926" s="25">
        <v>7526.71</v>
      </c>
      <c r="G926" s="8" t="s">
        <v>12</v>
      </c>
      <c r="H926" s="8" t="s">
        <v>16</v>
      </c>
      <c r="I926" s="8" t="s">
        <v>23</v>
      </c>
      <c r="J926" s="26">
        <v>1976</v>
      </c>
      <c r="K926" s="26" t="s">
        <v>37</v>
      </c>
      <c r="L926" s="26" t="s">
        <v>12</v>
      </c>
      <c r="M926" s="26" t="s">
        <v>16</v>
      </c>
      <c r="N926" s="26" t="s">
        <v>23</v>
      </c>
      <c r="O926" s="27">
        <f>IF(A926="?","",DATE(J926,MATCH(K926,{"Jan","Feb","Mar","Apr","May","Jun","Jul","Aug","Sep","Oct","Nov","Dec"},0),D926))</f>
        <v>28043</v>
      </c>
      <c r="P926" s="26">
        <f t="shared" si="14"/>
        <v>46</v>
      </c>
    </row>
    <row r="927" spans="1:16" x14ac:dyDescent="0.3">
      <c r="A927" s="8" t="s">
        <v>958</v>
      </c>
      <c r="B927" s="8">
        <v>1978</v>
      </c>
      <c r="C927" s="8" t="s">
        <v>30</v>
      </c>
      <c r="D927" s="8">
        <v>14</v>
      </c>
      <c r="E927" s="8">
        <v>2</v>
      </c>
      <c r="F927" s="25">
        <v>7531.7</v>
      </c>
      <c r="G927" s="8" t="s">
        <v>11</v>
      </c>
      <c r="H927" s="8" t="s">
        <v>16</v>
      </c>
      <c r="I927" s="8" t="s">
        <v>13</v>
      </c>
      <c r="J927" s="26">
        <v>1978</v>
      </c>
      <c r="K927" s="26" t="s">
        <v>30</v>
      </c>
      <c r="L927" s="26" t="s">
        <v>11</v>
      </c>
      <c r="M927" s="26" t="s">
        <v>16</v>
      </c>
      <c r="N927" s="26" t="s">
        <v>13</v>
      </c>
      <c r="O927" s="27">
        <f>IF(A927="?","",DATE(J927,MATCH(K927,{"Jan","Feb","Mar","Apr","May","Jun","Jul","Aug","Sep","Oct","Nov","Dec"},0),D927))</f>
        <v>28838</v>
      </c>
      <c r="P927" s="26">
        <f t="shared" si="14"/>
        <v>44</v>
      </c>
    </row>
    <row r="928" spans="1:16" x14ac:dyDescent="0.3">
      <c r="A928" s="8" t="s">
        <v>959</v>
      </c>
      <c r="B928" s="8">
        <v>1984</v>
      </c>
      <c r="C928" s="8" t="s">
        <v>35</v>
      </c>
      <c r="D928" s="8">
        <v>22</v>
      </c>
      <c r="E928" s="8">
        <v>3</v>
      </c>
      <c r="F928" s="25">
        <v>7537.16</v>
      </c>
      <c r="G928" s="8" t="s">
        <v>11</v>
      </c>
      <c r="H928" s="8" t="s">
        <v>11</v>
      </c>
      <c r="I928" s="8" t="s">
        <v>23</v>
      </c>
      <c r="J928" s="26">
        <v>1984</v>
      </c>
      <c r="K928" s="26" t="s">
        <v>35</v>
      </c>
      <c r="L928" s="26" t="s">
        <v>11</v>
      </c>
      <c r="M928" s="26" t="s">
        <v>11</v>
      </c>
      <c r="N928" s="26" t="s">
        <v>23</v>
      </c>
      <c r="O928" s="27">
        <f>IF(A928="?","",DATE(J928,MATCH(K928,{"Jan","Feb","Mar","Apr","May","Jun","Jul","Aug","Sep","Oct","Nov","Dec"},0),D928))</f>
        <v>30916</v>
      </c>
      <c r="P928" s="26">
        <f t="shared" si="14"/>
        <v>38</v>
      </c>
    </row>
    <row r="929" spans="1:16" x14ac:dyDescent="0.3">
      <c r="A929" s="8" t="s">
        <v>960</v>
      </c>
      <c r="B929" s="8">
        <v>1988</v>
      </c>
      <c r="C929" s="8" t="s">
        <v>30</v>
      </c>
      <c r="D929" s="8">
        <v>15</v>
      </c>
      <c r="E929" s="8">
        <v>3</v>
      </c>
      <c r="F929" s="25">
        <v>7538.52</v>
      </c>
      <c r="G929" s="8" t="s">
        <v>11</v>
      </c>
      <c r="H929" s="8" t="s">
        <v>11</v>
      </c>
      <c r="I929" s="8" t="s">
        <v>23</v>
      </c>
      <c r="J929" s="26">
        <v>1988</v>
      </c>
      <c r="K929" s="26" t="s">
        <v>30</v>
      </c>
      <c r="L929" s="26" t="s">
        <v>11</v>
      </c>
      <c r="M929" s="26" t="s">
        <v>11</v>
      </c>
      <c r="N929" s="26" t="s">
        <v>23</v>
      </c>
      <c r="O929" s="27">
        <f>IF(A929="?","",DATE(J929,MATCH(K929,{"Jan","Feb","Mar","Apr","May","Jun","Jul","Aug","Sep","Oct","Nov","Dec"},0),D929))</f>
        <v>32492</v>
      </c>
      <c r="P929" s="26">
        <f t="shared" si="14"/>
        <v>34</v>
      </c>
    </row>
    <row r="930" spans="1:16" x14ac:dyDescent="0.3">
      <c r="A930" s="8" t="s">
        <v>961</v>
      </c>
      <c r="B930" s="8">
        <v>1994</v>
      </c>
      <c r="C930" s="8" t="s">
        <v>35</v>
      </c>
      <c r="D930" s="8">
        <v>14</v>
      </c>
      <c r="E930" s="8">
        <v>0</v>
      </c>
      <c r="F930" s="25">
        <v>7567.13</v>
      </c>
      <c r="G930" s="8" t="s">
        <v>11</v>
      </c>
      <c r="H930" s="8" t="s">
        <v>11</v>
      </c>
      <c r="I930" s="8" t="s">
        <v>300</v>
      </c>
      <c r="J930" s="26">
        <v>1994</v>
      </c>
      <c r="K930" s="26" t="s">
        <v>35</v>
      </c>
      <c r="L930" s="26" t="s">
        <v>11</v>
      </c>
      <c r="M930" s="26" t="s">
        <v>11</v>
      </c>
      <c r="N930" s="26" t="s">
        <v>300</v>
      </c>
      <c r="O930" s="27">
        <f>IF(A930="?","",DATE(J930,MATCH(K930,{"Jan","Feb","Mar","Apr","May","Jun","Jul","Aug","Sep","Oct","Nov","Dec"},0),D930))</f>
        <v>34560</v>
      </c>
      <c r="P930" s="26">
        <f t="shared" si="14"/>
        <v>28</v>
      </c>
    </row>
    <row r="931" spans="1:16" x14ac:dyDescent="0.3">
      <c r="A931" s="8" t="s">
        <v>962</v>
      </c>
      <c r="B931" s="8">
        <v>1967</v>
      </c>
      <c r="C931" s="8" t="s">
        <v>10</v>
      </c>
      <c r="D931" s="8">
        <v>17</v>
      </c>
      <c r="E931" s="8">
        <v>0</v>
      </c>
      <c r="F931" s="25">
        <v>7585.62</v>
      </c>
      <c r="G931" s="8" t="s">
        <v>12</v>
      </c>
      <c r="H931" s="8" t="s">
        <v>11</v>
      </c>
      <c r="I931" s="8" t="s">
        <v>13</v>
      </c>
      <c r="J931" s="26">
        <v>1967</v>
      </c>
      <c r="K931" s="26" t="s">
        <v>10</v>
      </c>
      <c r="L931" s="26" t="s">
        <v>12</v>
      </c>
      <c r="M931" s="26" t="s">
        <v>11</v>
      </c>
      <c r="N931" s="26" t="s">
        <v>13</v>
      </c>
      <c r="O931" s="27">
        <f>IF(A931="?","",DATE(J931,MATCH(K931,{"Jan","Feb","Mar","Apr","May","Jun","Jul","Aug","Sep","Oct","Nov","Dec"},0),D931))</f>
        <v>24670</v>
      </c>
      <c r="P931" s="26">
        <f t="shared" si="14"/>
        <v>55</v>
      </c>
    </row>
    <row r="932" spans="1:16" x14ac:dyDescent="0.3">
      <c r="A932" s="8" t="s">
        <v>963</v>
      </c>
      <c r="B932" s="8">
        <v>1997</v>
      </c>
      <c r="C932" s="8" t="s">
        <v>20</v>
      </c>
      <c r="D932" s="8">
        <v>30</v>
      </c>
      <c r="E932" s="8">
        <v>0</v>
      </c>
      <c r="F932" s="25">
        <v>7607.03</v>
      </c>
      <c r="G932" s="8" t="s">
        <v>11</v>
      </c>
      <c r="H932" s="8" t="s">
        <v>11</v>
      </c>
      <c r="I932" s="8" t="s">
        <v>23</v>
      </c>
      <c r="J932" s="26">
        <v>1997</v>
      </c>
      <c r="K932" s="26" t="s">
        <v>20</v>
      </c>
      <c r="L932" s="26" t="s">
        <v>11</v>
      </c>
      <c r="M932" s="26" t="s">
        <v>11</v>
      </c>
      <c r="N932" s="26" t="s">
        <v>23</v>
      </c>
      <c r="O932" s="27">
        <f>IF(A932="?","",DATE(J932,MATCH(K932,{"Jan","Feb","Mar","Apr","May","Jun","Jul","Aug","Sep","Oct","Nov","Dec"},0),D932))</f>
        <v>35703</v>
      </c>
      <c r="P932" s="26">
        <f t="shared" si="14"/>
        <v>25</v>
      </c>
    </row>
    <row r="933" spans="1:16" x14ac:dyDescent="0.3">
      <c r="A933" s="8" t="s">
        <v>964</v>
      </c>
      <c r="B933" s="8">
        <v>1968</v>
      </c>
      <c r="C933" s="8" t="s">
        <v>10</v>
      </c>
      <c r="D933" s="8">
        <v>3</v>
      </c>
      <c r="E933" s="8">
        <v>0</v>
      </c>
      <c r="F933" s="25">
        <v>7609.6</v>
      </c>
      <c r="G933" s="8" t="s">
        <v>12</v>
      </c>
      <c r="H933" s="8" t="s">
        <v>11</v>
      </c>
      <c r="I933" s="8" t="s">
        <v>23</v>
      </c>
      <c r="J933" s="26">
        <v>1968</v>
      </c>
      <c r="K933" s="26" t="s">
        <v>10</v>
      </c>
      <c r="L933" s="26" t="s">
        <v>12</v>
      </c>
      <c r="M933" s="26" t="s">
        <v>11</v>
      </c>
      <c r="N933" s="26" t="s">
        <v>23</v>
      </c>
      <c r="O933" s="27">
        <f>IF(A933="?","",DATE(J933,MATCH(K933,{"Jan","Feb","Mar","Apr","May","Jun","Jul","Aug","Sep","Oct","Nov","Dec"},0),D933))</f>
        <v>25022</v>
      </c>
      <c r="P933" s="26">
        <f t="shared" si="14"/>
        <v>54</v>
      </c>
    </row>
    <row r="934" spans="1:16" x14ac:dyDescent="0.3">
      <c r="A934" s="8" t="s">
        <v>965</v>
      </c>
      <c r="B934" s="8">
        <v>1996</v>
      </c>
      <c r="C934" s="8" t="s">
        <v>20</v>
      </c>
      <c r="D934" s="8">
        <v>17</v>
      </c>
      <c r="E934" s="8">
        <v>0</v>
      </c>
      <c r="F934" s="25">
        <v>7623.13</v>
      </c>
      <c r="G934" s="8" t="s">
        <v>11</v>
      </c>
      <c r="H934" s="8" t="s">
        <v>12</v>
      </c>
      <c r="I934" s="8" t="s">
        <v>42</v>
      </c>
      <c r="J934" s="26">
        <v>1996</v>
      </c>
      <c r="K934" s="26" t="s">
        <v>20</v>
      </c>
      <c r="L934" s="26" t="s">
        <v>11</v>
      </c>
      <c r="M934" s="26" t="s">
        <v>12</v>
      </c>
      <c r="N934" s="26" t="s">
        <v>42</v>
      </c>
      <c r="O934" s="27">
        <f>IF(A934="?","",DATE(J934,MATCH(K934,{"Jan","Feb","Mar","Apr","May","Jun","Jul","Aug","Sep","Oct","Nov","Dec"},0),D934))</f>
        <v>35325</v>
      </c>
      <c r="P934" s="26">
        <f t="shared" si="14"/>
        <v>26</v>
      </c>
    </row>
    <row r="935" spans="1:16" x14ac:dyDescent="0.3">
      <c r="A935" s="8" t="s">
        <v>966</v>
      </c>
      <c r="B935" s="8">
        <v>1978</v>
      </c>
      <c r="C935" s="8" t="s">
        <v>15</v>
      </c>
      <c r="D935" s="8">
        <v>28</v>
      </c>
      <c r="E935" s="8">
        <v>1</v>
      </c>
      <c r="F935" s="25">
        <v>7623.52</v>
      </c>
      <c r="G935" s="8" t="s">
        <v>11</v>
      </c>
      <c r="H935" s="8" t="s">
        <v>16</v>
      </c>
      <c r="I935" s="8" t="s">
        <v>42</v>
      </c>
      <c r="J935" s="26">
        <v>1978</v>
      </c>
      <c r="K935" s="26" t="s">
        <v>15</v>
      </c>
      <c r="L935" s="26" t="s">
        <v>11</v>
      </c>
      <c r="M935" s="26" t="s">
        <v>16</v>
      </c>
      <c r="N935" s="26" t="s">
        <v>42</v>
      </c>
      <c r="O935" s="27">
        <f>IF(A935="?","",DATE(J935,MATCH(K935,{"Jan","Feb","Mar","Apr","May","Jun","Jul","Aug","Sep","Oct","Nov","Dec"},0),D935))</f>
        <v>28822</v>
      </c>
      <c r="P935" s="26">
        <f t="shared" si="14"/>
        <v>44</v>
      </c>
    </row>
    <row r="936" spans="1:16" x14ac:dyDescent="0.3">
      <c r="A936" s="8" t="s">
        <v>967</v>
      </c>
      <c r="B936" s="8">
        <v>1978</v>
      </c>
      <c r="C936" s="8" t="s">
        <v>15</v>
      </c>
      <c r="D936" s="8">
        <v>6</v>
      </c>
      <c r="E936" s="8">
        <v>1</v>
      </c>
      <c r="F936" s="25">
        <v>7624.63</v>
      </c>
      <c r="G936" s="8" t="s">
        <v>11</v>
      </c>
      <c r="H936" s="8" t="s">
        <v>16</v>
      </c>
      <c r="I936" s="8" t="s">
        <v>42</v>
      </c>
      <c r="J936" s="26">
        <v>1978</v>
      </c>
      <c r="K936" s="26" t="s">
        <v>15</v>
      </c>
      <c r="L936" s="26" t="s">
        <v>11</v>
      </c>
      <c r="M936" s="26" t="s">
        <v>16</v>
      </c>
      <c r="N936" s="26" t="s">
        <v>42</v>
      </c>
      <c r="O936" s="27">
        <f>IF(A936="?","",DATE(J936,MATCH(K936,{"Jan","Feb","Mar","Apr","May","Jun","Jul","Aug","Sep","Oct","Nov","Dec"},0),D936))</f>
        <v>28800</v>
      </c>
      <c r="P936" s="26">
        <f t="shared" si="14"/>
        <v>44</v>
      </c>
    </row>
    <row r="937" spans="1:16" x14ac:dyDescent="0.3">
      <c r="A937" s="8" t="s">
        <v>968</v>
      </c>
      <c r="B937" s="8">
        <v>1978</v>
      </c>
      <c r="C937" s="8" t="s">
        <v>15</v>
      </c>
      <c r="D937" s="8">
        <v>29</v>
      </c>
      <c r="E937" s="8">
        <v>1</v>
      </c>
      <c r="F937" s="25">
        <v>7626.99</v>
      </c>
      <c r="G937" s="8" t="s">
        <v>11</v>
      </c>
      <c r="H937" s="8" t="s">
        <v>11</v>
      </c>
      <c r="I937" s="8" t="s">
        <v>42</v>
      </c>
      <c r="J937" s="26">
        <v>1978</v>
      </c>
      <c r="K937" s="26" t="s">
        <v>15</v>
      </c>
      <c r="L937" s="26" t="s">
        <v>11</v>
      </c>
      <c r="M937" s="26" t="s">
        <v>11</v>
      </c>
      <c r="N937" s="26" t="s">
        <v>42</v>
      </c>
      <c r="O937" s="27">
        <f>IF(A937="?","",DATE(J937,MATCH(K937,{"Jan","Feb","Mar","Apr","May","Jun","Jul","Aug","Sep","Oct","Nov","Dec"},0),D937))</f>
        <v>28823</v>
      </c>
      <c r="P937" s="26">
        <f t="shared" si="14"/>
        <v>44</v>
      </c>
    </row>
    <row r="938" spans="1:16" x14ac:dyDescent="0.3">
      <c r="A938" s="8" t="s">
        <v>969</v>
      </c>
      <c r="B938" s="8">
        <v>1978</v>
      </c>
      <c r="C938" s="8" t="s">
        <v>35</v>
      </c>
      <c r="D938" s="8">
        <v>24</v>
      </c>
      <c r="E938" s="8">
        <v>1</v>
      </c>
      <c r="F938" s="25">
        <v>7633.72</v>
      </c>
      <c r="G938" s="8" t="s">
        <v>11</v>
      </c>
      <c r="H938" s="8" t="s">
        <v>16</v>
      </c>
      <c r="I938" s="8" t="s">
        <v>13</v>
      </c>
      <c r="J938" s="26">
        <v>1978</v>
      </c>
      <c r="K938" s="26" t="s">
        <v>35</v>
      </c>
      <c r="L938" s="26" t="s">
        <v>11</v>
      </c>
      <c r="M938" s="26" t="s">
        <v>16</v>
      </c>
      <c r="N938" s="26" t="s">
        <v>13</v>
      </c>
      <c r="O938" s="27">
        <f>IF(A938="?","",DATE(J938,MATCH(K938,{"Jan","Feb","Mar","Apr","May","Jun","Jul","Aug","Sep","Oct","Nov","Dec"},0),D938))</f>
        <v>28726</v>
      </c>
      <c r="P938" s="26">
        <f t="shared" si="14"/>
        <v>44</v>
      </c>
    </row>
    <row r="939" spans="1:16" x14ac:dyDescent="0.3">
      <c r="A939" s="8" t="s">
        <v>970</v>
      </c>
      <c r="B939" s="8">
        <v>2001</v>
      </c>
      <c r="C939" s="8" t="s">
        <v>30</v>
      </c>
      <c r="D939" s="8">
        <v>13</v>
      </c>
      <c r="E939" s="8">
        <v>0</v>
      </c>
      <c r="F939" s="25">
        <v>7636.92</v>
      </c>
      <c r="G939" s="8" t="s">
        <v>11</v>
      </c>
      <c r="H939" s="8" t="s">
        <v>12</v>
      </c>
      <c r="I939" s="8" t="s">
        <v>23</v>
      </c>
      <c r="J939" s="26">
        <v>2001</v>
      </c>
      <c r="K939" s="26" t="s">
        <v>30</v>
      </c>
      <c r="L939" s="26" t="s">
        <v>11</v>
      </c>
      <c r="M939" s="26" t="s">
        <v>12</v>
      </c>
      <c r="N939" s="26" t="s">
        <v>23</v>
      </c>
      <c r="O939" s="27">
        <f>IF(A939="?","",DATE(J939,MATCH(K939,{"Jan","Feb","Mar","Apr","May","Jun","Jul","Aug","Sep","Oct","Nov","Dec"},0),D939))</f>
        <v>37238</v>
      </c>
      <c r="P939" s="26">
        <f t="shared" si="14"/>
        <v>21</v>
      </c>
    </row>
    <row r="940" spans="1:16" x14ac:dyDescent="0.3">
      <c r="A940" s="8" t="s">
        <v>971</v>
      </c>
      <c r="B940" s="8">
        <v>1980</v>
      </c>
      <c r="C940" s="8" t="s">
        <v>18</v>
      </c>
      <c r="D940" s="8">
        <v>20</v>
      </c>
      <c r="E940" s="8">
        <v>1</v>
      </c>
      <c r="F940" s="25">
        <v>7639.42</v>
      </c>
      <c r="G940" s="8" t="s">
        <v>11</v>
      </c>
      <c r="H940" s="8" t="s">
        <v>11</v>
      </c>
      <c r="I940" s="8" t="s">
        <v>247</v>
      </c>
      <c r="J940" s="26">
        <v>1980</v>
      </c>
      <c r="K940" s="26" t="s">
        <v>18</v>
      </c>
      <c r="L940" s="26" t="s">
        <v>11</v>
      </c>
      <c r="M940" s="26" t="s">
        <v>11</v>
      </c>
      <c r="N940" s="26" t="s">
        <v>247</v>
      </c>
      <c r="O940" s="27">
        <f>IF(A940="?","",DATE(J940,MATCH(K940,{"Jan","Feb","Mar","Apr","May","Jun","Jul","Aug","Sep","Oct","Nov","Dec"},0),D940))</f>
        <v>29392</v>
      </c>
      <c r="P940" s="26">
        <f t="shared" si="14"/>
        <v>42</v>
      </c>
    </row>
    <row r="941" spans="1:16" x14ac:dyDescent="0.3">
      <c r="A941" s="8" t="s">
        <v>972</v>
      </c>
      <c r="B941" s="8">
        <v>1980</v>
      </c>
      <c r="C941" s="8" t="s">
        <v>10</v>
      </c>
      <c r="D941" s="8">
        <v>24</v>
      </c>
      <c r="E941" s="8">
        <v>2</v>
      </c>
      <c r="F941" s="25">
        <v>7640.31</v>
      </c>
      <c r="G941" s="8" t="s">
        <v>11</v>
      </c>
      <c r="H941" s="8" t="s">
        <v>16</v>
      </c>
      <c r="I941" s="8" t="s">
        <v>13</v>
      </c>
      <c r="J941" s="26">
        <v>1980</v>
      </c>
      <c r="K941" s="26" t="s">
        <v>10</v>
      </c>
      <c r="L941" s="26" t="s">
        <v>11</v>
      </c>
      <c r="M941" s="26" t="s">
        <v>16</v>
      </c>
      <c r="N941" s="26" t="s">
        <v>13</v>
      </c>
      <c r="O941" s="27">
        <f>IF(A941="?","",DATE(J941,MATCH(K941,{"Jan","Feb","Mar","Apr","May","Jun","Jul","Aug","Sep","Oct","Nov","Dec"},0),D941))</f>
        <v>29426</v>
      </c>
      <c r="P941" s="26">
        <f t="shared" si="14"/>
        <v>42</v>
      </c>
    </row>
    <row r="942" spans="1:16" x14ac:dyDescent="0.3">
      <c r="A942" s="8" t="s">
        <v>973</v>
      </c>
      <c r="B942" s="8">
        <v>1999</v>
      </c>
      <c r="C942" s="8" t="s">
        <v>18</v>
      </c>
      <c r="D942" s="8">
        <v>15</v>
      </c>
      <c r="E942" s="8">
        <v>0</v>
      </c>
      <c r="F942" s="25">
        <v>7642.05</v>
      </c>
      <c r="G942" s="8" t="s">
        <v>11</v>
      </c>
      <c r="H942" s="8" t="s">
        <v>11</v>
      </c>
      <c r="I942" s="8" t="s">
        <v>535</v>
      </c>
      <c r="J942" s="26">
        <v>1999</v>
      </c>
      <c r="K942" s="26" t="s">
        <v>18</v>
      </c>
      <c r="L942" s="26" t="s">
        <v>11</v>
      </c>
      <c r="M942" s="26" t="s">
        <v>11</v>
      </c>
      <c r="N942" s="26" t="s">
        <v>535</v>
      </c>
      <c r="O942" s="27">
        <f>IF(A942="?","",DATE(J942,MATCH(K942,{"Jan","Feb","Mar","Apr","May","Jun","Jul","Aug","Sep","Oct","Nov","Dec"},0),D942))</f>
        <v>36326</v>
      </c>
      <c r="P942" s="26">
        <f t="shared" si="14"/>
        <v>23</v>
      </c>
    </row>
    <row r="943" spans="1:16" x14ac:dyDescent="0.3">
      <c r="A943" s="8" t="s">
        <v>974</v>
      </c>
      <c r="B943" s="8">
        <v>1980</v>
      </c>
      <c r="C943" s="8" t="s">
        <v>37</v>
      </c>
      <c r="D943" s="8">
        <v>16</v>
      </c>
      <c r="E943" s="8">
        <v>1</v>
      </c>
      <c r="F943" s="25">
        <v>7650.77</v>
      </c>
      <c r="G943" s="8" t="s">
        <v>11</v>
      </c>
      <c r="H943" s="8" t="s">
        <v>11</v>
      </c>
      <c r="I943" s="8" t="s">
        <v>247</v>
      </c>
      <c r="J943" s="26">
        <v>1980</v>
      </c>
      <c r="K943" s="26" t="s">
        <v>37</v>
      </c>
      <c r="L943" s="26" t="s">
        <v>11</v>
      </c>
      <c r="M943" s="26" t="s">
        <v>11</v>
      </c>
      <c r="N943" s="26" t="s">
        <v>247</v>
      </c>
      <c r="O943" s="27">
        <f>IF(A943="?","",DATE(J943,MATCH(K943,{"Jan","Feb","Mar","Apr","May","Jun","Jul","Aug","Sep","Oct","Nov","Dec"},0),D943))</f>
        <v>29510</v>
      </c>
      <c r="P943" s="26">
        <f t="shared" si="14"/>
        <v>42</v>
      </c>
    </row>
    <row r="944" spans="1:16" x14ac:dyDescent="0.3">
      <c r="A944" s="8" t="s">
        <v>975</v>
      </c>
      <c r="B944" s="8">
        <v>1993</v>
      </c>
      <c r="C944" s="8" t="s">
        <v>35</v>
      </c>
      <c r="D944" s="8">
        <v>10</v>
      </c>
      <c r="E944" s="8">
        <v>0</v>
      </c>
      <c r="F944" s="25">
        <v>7650.8</v>
      </c>
      <c r="G944" s="8" t="s">
        <v>11</v>
      </c>
      <c r="H944" s="8" t="s">
        <v>11</v>
      </c>
      <c r="I944" s="8" t="s">
        <v>23</v>
      </c>
      <c r="J944" s="26">
        <v>1993</v>
      </c>
      <c r="K944" s="26" t="s">
        <v>35</v>
      </c>
      <c r="L944" s="26" t="s">
        <v>11</v>
      </c>
      <c r="M944" s="26" t="s">
        <v>11</v>
      </c>
      <c r="N944" s="26" t="s">
        <v>23</v>
      </c>
      <c r="O944" s="27">
        <f>IF(A944="?","",DATE(J944,MATCH(K944,{"Jan","Feb","Mar","Apr","May","Jun","Jul","Aug","Sep","Oct","Nov","Dec"},0),D944))</f>
        <v>34191</v>
      </c>
      <c r="P944" s="26">
        <f t="shared" si="14"/>
        <v>29</v>
      </c>
    </row>
    <row r="945" spans="1:16" x14ac:dyDescent="0.3">
      <c r="A945" s="8" t="s">
        <v>976</v>
      </c>
      <c r="B945" s="8">
        <v>1998</v>
      </c>
      <c r="C945" s="8" t="s">
        <v>20</v>
      </c>
      <c r="D945" s="8">
        <v>30</v>
      </c>
      <c r="E945" s="8">
        <v>0</v>
      </c>
      <c r="F945" s="25">
        <v>7652.26</v>
      </c>
      <c r="G945" s="8" t="s">
        <v>11</v>
      </c>
      <c r="H945" s="8" t="s">
        <v>12</v>
      </c>
      <c r="I945" s="8" t="s">
        <v>249</v>
      </c>
      <c r="J945" s="26">
        <v>1998</v>
      </c>
      <c r="K945" s="26" t="s">
        <v>20</v>
      </c>
      <c r="L945" s="26" t="s">
        <v>11</v>
      </c>
      <c r="M945" s="26" t="s">
        <v>12</v>
      </c>
      <c r="N945" s="26" t="s">
        <v>249</v>
      </c>
      <c r="O945" s="27">
        <f>IF(A945="?","",DATE(J945,MATCH(K945,{"Jan","Feb","Mar","Apr","May","Jun","Jul","Aug","Sep","Oct","Nov","Dec"},0),D945))</f>
        <v>36068</v>
      </c>
      <c r="P945" s="26">
        <f t="shared" si="14"/>
        <v>24</v>
      </c>
    </row>
    <row r="946" spans="1:16" x14ac:dyDescent="0.3">
      <c r="A946" s="8" t="s">
        <v>977</v>
      </c>
      <c r="B946" s="8">
        <v>1965</v>
      </c>
      <c r="C946" s="8" t="s">
        <v>30</v>
      </c>
      <c r="D946" s="8">
        <v>27</v>
      </c>
      <c r="E946" s="8">
        <v>0</v>
      </c>
      <c r="F946" s="25">
        <v>7657.69</v>
      </c>
      <c r="G946" s="8" t="s">
        <v>12</v>
      </c>
      <c r="H946" s="8" t="s">
        <v>12</v>
      </c>
      <c r="I946" s="8" t="s">
        <v>23</v>
      </c>
      <c r="J946" s="26">
        <v>1965</v>
      </c>
      <c r="K946" s="26" t="s">
        <v>30</v>
      </c>
      <c r="L946" s="26" t="s">
        <v>12</v>
      </c>
      <c r="M946" s="26" t="s">
        <v>12</v>
      </c>
      <c r="N946" s="26" t="s">
        <v>23</v>
      </c>
      <c r="O946" s="27">
        <f>IF(A946="?","",DATE(J946,MATCH(K946,{"Jan","Feb","Mar","Apr","May","Jun","Jul","Aug","Sep","Oct","Nov","Dec"},0),D946))</f>
        <v>24103</v>
      </c>
      <c r="P946" s="26">
        <f t="shared" si="14"/>
        <v>57</v>
      </c>
    </row>
    <row r="947" spans="1:16" x14ac:dyDescent="0.3">
      <c r="A947" s="8" t="s">
        <v>978</v>
      </c>
      <c r="B947" s="8">
        <v>1976</v>
      </c>
      <c r="C947" s="8" t="s">
        <v>37</v>
      </c>
      <c r="D947" s="8">
        <v>9</v>
      </c>
      <c r="E947" s="8">
        <v>2</v>
      </c>
      <c r="F947" s="25">
        <v>7662.47</v>
      </c>
      <c r="G947" s="8" t="s">
        <v>11</v>
      </c>
      <c r="H947" s="8" t="s">
        <v>16</v>
      </c>
      <c r="I947" s="8" t="s">
        <v>42</v>
      </c>
      <c r="J947" s="26">
        <v>1976</v>
      </c>
      <c r="K947" s="26" t="s">
        <v>37</v>
      </c>
      <c r="L947" s="26" t="s">
        <v>11</v>
      </c>
      <c r="M947" s="26" t="s">
        <v>16</v>
      </c>
      <c r="N947" s="26" t="s">
        <v>42</v>
      </c>
      <c r="O947" s="27">
        <f>IF(A947="?","",DATE(J947,MATCH(K947,{"Jan","Feb","Mar","Apr","May","Jun","Jul","Aug","Sep","Oct","Nov","Dec"},0),D947))</f>
        <v>28042</v>
      </c>
      <c r="P947" s="26">
        <f t="shared" si="14"/>
        <v>46</v>
      </c>
    </row>
    <row r="948" spans="1:16" x14ac:dyDescent="0.3">
      <c r="A948" s="8" t="s">
        <v>979</v>
      </c>
      <c r="B948" s="8">
        <v>1996</v>
      </c>
      <c r="C948" s="8" t="s">
        <v>15</v>
      </c>
      <c r="D948" s="8">
        <v>24</v>
      </c>
      <c r="E948" s="8">
        <v>0</v>
      </c>
      <c r="F948" s="25">
        <v>7670.75</v>
      </c>
      <c r="G948" s="8" t="s">
        <v>11</v>
      </c>
      <c r="H948" s="8" t="s">
        <v>11</v>
      </c>
      <c r="I948" s="8" t="s">
        <v>632</v>
      </c>
      <c r="J948" s="26">
        <v>1996</v>
      </c>
      <c r="K948" s="26" t="s">
        <v>15</v>
      </c>
      <c r="L948" s="26" t="s">
        <v>11</v>
      </c>
      <c r="M948" s="26" t="s">
        <v>11</v>
      </c>
      <c r="N948" s="26" t="s">
        <v>632</v>
      </c>
      <c r="O948" s="27">
        <f>IF(A948="?","",DATE(J948,MATCH(K948,{"Jan","Feb","Mar","Apr","May","Jun","Jul","Aug","Sep","Oct","Nov","Dec"},0),D948))</f>
        <v>35393</v>
      </c>
      <c r="P948" s="26">
        <f t="shared" si="14"/>
        <v>26</v>
      </c>
    </row>
    <row r="949" spans="1:16" x14ac:dyDescent="0.3">
      <c r="A949" s="8" t="s">
        <v>980</v>
      </c>
      <c r="B949" s="8">
        <v>1995</v>
      </c>
      <c r="C949" s="8" t="s">
        <v>20</v>
      </c>
      <c r="D949" s="8">
        <v>13</v>
      </c>
      <c r="E949" s="8">
        <v>0</v>
      </c>
      <c r="F949" s="25">
        <v>7676.4</v>
      </c>
      <c r="G949" s="8" t="s">
        <v>11</v>
      </c>
      <c r="H949" s="8" t="s">
        <v>16</v>
      </c>
      <c r="I949" s="8" t="s">
        <v>23</v>
      </c>
      <c r="J949" s="26">
        <v>1995</v>
      </c>
      <c r="K949" s="26" t="s">
        <v>20</v>
      </c>
      <c r="L949" s="26" t="s">
        <v>11</v>
      </c>
      <c r="M949" s="26" t="s">
        <v>16</v>
      </c>
      <c r="N949" s="26" t="s">
        <v>23</v>
      </c>
      <c r="O949" s="27">
        <f>IF(A949="?","",DATE(J949,MATCH(K949,{"Jan","Feb","Mar","Apr","May","Jun","Jul","Aug","Sep","Oct","Nov","Dec"},0),D949))</f>
        <v>34955</v>
      </c>
      <c r="P949" s="26">
        <f t="shared" si="14"/>
        <v>27</v>
      </c>
    </row>
    <row r="950" spans="1:16" x14ac:dyDescent="0.3">
      <c r="A950" s="8" t="s">
        <v>981</v>
      </c>
      <c r="B950" s="8">
        <v>1971</v>
      </c>
      <c r="C950" s="8" t="s">
        <v>37</v>
      </c>
      <c r="D950" s="8">
        <v>11</v>
      </c>
      <c r="E950" s="8">
        <v>0</v>
      </c>
      <c r="F950" s="25">
        <v>7680.92</v>
      </c>
      <c r="G950" s="8" t="s">
        <v>11</v>
      </c>
      <c r="H950" s="8" t="s">
        <v>16</v>
      </c>
      <c r="I950" s="8" t="s">
        <v>13</v>
      </c>
      <c r="J950" s="26">
        <v>1971</v>
      </c>
      <c r="K950" s="26" t="s">
        <v>37</v>
      </c>
      <c r="L950" s="26" t="s">
        <v>11</v>
      </c>
      <c r="M950" s="26" t="s">
        <v>16</v>
      </c>
      <c r="N950" s="26" t="s">
        <v>13</v>
      </c>
      <c r="O950" s="27">
        <f>IF(A950="?","",DATE(J950,MATCH(K950,{"Jan","Feb","Mar","Apr","May","Jun","Jul","Aug","Sep","Oct","Nov","Dec"},0),D950))</f>
        <v>26217</v>
      </c>
      <c r="P950" s="26">
        <f t="shared" si="14"/>
        <v>51</v>
      </c>
    </row>
    <row r="951" spans="1:16" x14ac:dyDescent="0.3">
      <c r="A951" s="8" t="s">
        <v>982</v>
      </c>
      <c r="B951" s="8">
        <v>1981</v>
      </c>
      <c r="C951" s="8" t="s">
        <v>30</v>
      </c>
      <c r="D951" s="8">
        <v>19</v>
      </c>
      <c r="E951" s="8">
        <v>1</v>
      </c>
      <c r="F951" s="25">
        <v>7681.17</v>
      </c>
      <c r="G951" s="8" t="s">
        <v>11</v>
      </c>
      <c r="H951" s="8" t="s">
        <v>11</v>
      </c>
      <c r="I951" s="8" t="s">
        <v>516</v>
      </c>
      <c r="J951" s="26">
        <v>1981</v>
      </c>
      <c r="K951" s="26" t="s">
        <v>30</v>
      </c>
      <c r="L951" s="26" t="s">
        <v>11</v>
      </c>
      <c r="M951" s="26" t="s">
        <v>11</v>
      </c>
      <c r="N951" s="26" t="s">
        <v>516</v>
      </c>
      <c r="O951" s="27">
        <f>IF(A951="?","",DATE(J951,MATCH(K951,{"Jan","Feb","Mar","Apr","May","Jun","Jul","Aug","Sep","Oct","Nov","Dec"},0),D951))</f>
        <v>29939</v>
      </c>
      <c r="P951" s="26">
        <f t="shared" si="14"/>
        <v>41</v>
      </c>
    </row>
    <row r="952" spans="1:16" x14ac:dyDescent="0.3">
      <c r="A952" s="8" t="s">
        <v>983</v>
      </c>
      <c r="B952" s="8">
        <v>1982</v>
      </c>
      <c r="C952" s="8" t="s">
        <v>30</v>
      </c>
      <c r="D952" s="8">
        <v>18</v>
      </c>
      <c r="E952" s="8">
        <v>3</v>
      </c>
      <c r="F952" s="25">
        <v>7682.67</v>
      </c>
      <c r="G952" s="8" t="s">
        <v>11</v>
      </c>
      <c r="H952" s="8" t="s">
        <v>16</v>
      </c>
      <c r="I952" s="8" t="s">
        <v>13</v>
      </c>
      <c r="J952" s="26">
        <v>1982</v>
      </c>
      <c r="K952" s="26" t="s">
        <v>30</v>
      </c>
      <c r="L952" s="26" t="s">
        <v>11</v>
      </c>
      <c r="M952" s="26" t="s">
        <v>16</v>
      </c>
      <c r="N952" s="26" t="s">
        <v>13</v>
      </c>
      <c r="O952" s="27">
        <f>IF(A952="?","",DATE(J952,MATCH(K952,{"Jan","Feb","Mar","Apr","May","Jun","Jul","Aug","Sep","Oct","Nov","Dec"},0),D952))</f>
        <v>30303</v>
      </c>
      <c r="P952" s="26">
        <f t="shared" si="14"/>
        <v>40</v>
      </c>
    </row>
    <row r="953" spans="1:16" x14ac:dyDescent="0.3">
      <c r="A953" s="8" t="s">
        <v>984</v>
      </c>
      <c r="B953" s="8">
        <v>1987</v>
      </c>
      <c r="C953" s="8" t="s">
        <v>10</v>
      </c>
      <c r="D953" s="8">
        <v>12</v>
      </c>
      <c r="E953" s="8">
        <v>3</v>
      </c>
      <c r="F953" s="25">
        <v>7684.62</v>
      </c>
      <c r="G953" s="8" t="s">
        <v>11</v>
      </c>
      <c r="H953" s="8" t="s">
        <v>12</v>
      </c>
      <c r="I953" s="8" t="s">
        <v>300</v>
      </c>
      <c r="J953" s="26">
        <v>1987</v>
      </c>
      <c r="K953" s="26" t="s">
        <v>10</v>
      </c>
      <c r="L953" s="26" t="s">
        <v>11</v>
      </c>
      <c r="M953" s="26" t="s">
        <v>12</v>
      </c>
      <c r="N953" s="26" t="s">
        <v>300</v>
      </c>
      <c r="O953" s="27">
        <f>IF(A953="?","",DATE(J953,MATCH(K953,{"Jan","Feb","Mar","Apr","May","Jun","Jul","Aug","Sep","Oct","Nov","Dec"},0),D953))</f>
        <v>31970</v>
      </c>
      <c r="P953" s="26">
        <f t="shared" si="14"/>
        <v>35</v>
      </c>
    </row>
    <row r="954" spans="1:16" x14ac:dyDescent="0.3">
      <c r="A954" s="8" t="s">
        <v>985</v>
      </c>
      <c r="B954" s="8">
        <v>1978</v>
      </c>
      <c r="C954" s="8" t="s">
        <v>30</v>
      </c>
      <c r="D954" s="8">
        <v>29</v>
      </c>
      <c r="E954" s="8">
        <v>2</v>
      </c>
      <c r="F954" s="25">
        <v>7726.85</v>
      </c>
      <c r="G954" s="8" t="s">
        <v>16</v>
      </c>
      <c r="H954" s="8" t="s">
        <v>11</v>
      </c>
      <c r="I954" s="8" t="s">
        <v>42</v>
      </c>
      <c r="J954" s="26">
        <v>1978</v>
      </c>
      <c r="K954" s="26" t="s">
        <v>30</v>
      </c>
      <c r="L954" s="26" t="s">
        <v>16</v>
      </c>
      <c r="M954" s="26" t="s">
        <v>11</v>
      </c>
      <c r="N954" s="26" t="s">
        <v>42</v>
      </c>
      <c r="O954" s="27">
        <f>IF(A954="?","",DATE(J954,MATCH(K954,{"Jan","Feb","Mar","Apr","May","Jun","Jul","Aug","Sep","Oct","Nov","Dec"},0),D954))</f>
        <v>28853</v>
      </c>
      <c r="P954" s="26">
        <f t="shared" si="14"/>
        <v>44</v>
      </c>
    </row>
    <row r="955" spans="1:16" x14ac:dyDescent="0.3">
      <c r="A955" s="8" t="s">
        <v>986</v>
      </c>
      <c r="B955" s="8">
        <v>1979</v>
      </c>
      <c r="C955" s="8" t="s">
        <v>18</v>
      </c>
      <c r="D955" s="8">
        <v>2</v>
      </c>
      <c r="E955" s="8">
        <v>1</v>
      </c>
      <c r="F955" s="25">
        <v>7727.25</v>
      </c>
      <c r="G955" s="8" t="s">
        <v>11</v>
      </c>
      <c r="H955" s="8" t="s">
        <v>12</v>
      </c>
      <c r="I955" s="8" t="s">
        <v>23</v>
      </c>
      <c r="J955" s="26">
        <v>1979</v>
      </c>
      <c r="K955" s="26" t="s">
        <v>18</v>
      </c>
      <c r="L955" s="26" t="s">
        <v>11</v>
      </c>
      <c r="M955" s="26" t="s">
        <v>12</v>
      </c>
      <c r="N955" s="26" t="s">
        <v>23</v>
      </c>
      <c r="O955" s="27">
        <f>IF(A955="?","",DATE(J955,MATCH(K955,{"Jan","Feb","Mar","Apr","May","Jun","Jul","Aug","Sep","Oct","Nov","Dec"},0),D955))</f>
        <v>29008</v>
      </c>
      <c r="P955" s="26">
        <f t="shared" si="14"/>
        <v>44</v>
      </c>
    </row>
    <row r="956" spans="1:16" x14ac:dyDescent="0.3">
      <c r="A956" s="8" t="s">
        <v>987</v>
      </c>
      <c r="B956" s="8">
        <v>1980</v>
      </c>
      <c r="C956" s="8" t="s">
        <v>20</v>
      </c>
      <c r="D956" s="8">
        <v>10</v>
      </c>
      <c r="E956" s="8">
        <v>2</v>
      </c>
      <c r="F956" s="25">
        <v>7729.65</v>
      </c>
      <c r="G956" s="8" t="s">
        <v>12</v>
      </c>
      <c r="H956" s="8" t="s">
        <v>16</v>
      </c>
      <c r="I956" s="8" t="s">
        <v>168</v>
      </c>
      <c r="J956" s="26">
        <v>1980</v>
      </c>
      <c r="K956" s="26" t="s">
        <v>20</v>
      </c>
      <c r="L956" s="26" t="s">
        <v>12</v>
      </c>
      <c r="M956" s="26" t="s">
        <v>16</v>
      </c>
      <c r="N956" s="26" t="s">
        <v>168</v>
      </c>
      <c r="O956" s="27">
        <f>IF(A956="?","",DATE(J956,MATCH(K956,{"Jan","Feb","Mar","Apr","May","Jun","Jul","Aug","Sep","Oct","Nov","Dec"},0),D956))</f>
        <v>29474</v>
      </c>
      <c r="P956" s="26">
        <f t="shared" si="14"/>
        <v>42</v>
      </c>
    </row>
    <row r="957" spans="1:16" x14ac:dyDescent="0.3">
      <c r="A957" s="8" t="s">
        <v>988</v>
      </c>
      <c r="B957" s="8">
        <v>1978</v>
      </c>
      <c r="C957" s="8" t="s">
        <v>30</v>
      </c>
      <c r="D957" s="8">
        <v>4</v>
      </c>
      <c r="E957" s="8">
        <v>2</v>
      </c>
      <c r="F957" s="25">
        <v>7731.43</v>
      </c>
      <c r="G957" s="8" t="s">
        <v>12</v>
      </c>
      <c r="H957" s="8" t="s">
        <v>11</v>
      </c>
      <c r="I957" s="8" t="s">
        <v>13</v>
      </c>
      <c r="J957" s="26">
        <v>1978</v>
      </c>
      <c r="K957" s="26" t="s">
        <v>30</v>
      </c>
      <c r="L957" s="26" t="s">
        <v>12</v>
      </c>
      <c r="M957" s="26" t="s">
        <v>11</v>
      </c>
      <c r="N957" s="26" t="s">
        <v>13</v>
      </c>
      <c r="O957" s="27">
        <f>IF(A957="?","",DATE(J957,MATCH(K957,{"Jan","Feb","Mar","Apr","May","Jun","Jul","Aug","Sep","Oct","Nov","Dec"},0),D957))</f>
        <v>28828</v>
      </c>
      <c r="P957" s="26">
        <f t="shared" si="14"/>
        <v>44</v>
      </c>
    </row>
    <row r="958" spans="1:16" x14ac:dyDescent="0.3">
      <c r="A958" s="8" t="s">
        <v>989</v>
      </c>
      <c r="B958" s="8">
        <v>1977</v>
      </c>
      <c r="C958" s="8" t="s">
        <v>35</v>
      </c>
      <c r="D958" s="8">
        <v>29</v>
      </c>
      <c r="E958" s="8">
        <v>0</v>
      </c>
      <c r="F958" s="25">
        <v>7731.86</v>
      </c>
      <c r="G958" s="8" t="s">
        <v>11</v>
      </c>
      <c r="H958" s="8" t="s">
        <v>12</v>
      </c>
      <c r="I958" s="8" t="s">
        <v>23</v>
      </c>
      <c r="J958" s="26">
        <v>1977</v>
      </c>
      <c r="K958" s="26" t="s">
        <v>35</v>
      </c>
      <c r="L958" s="26" t="s">
        <v>11</v>
      </c>
      <c r="M958" s="26" t="s">
        <v>12</v>
      </c>
      <c r="N958" s="26" t="s">
        <v>23</v>
      </c>
      <c r="O958" s="27">
        <f>IF(A958="?","",DATE(J958,MATCH(K958,{"Jan","Feb","Mar","Apr","May","Jun","Jul","Aug","Sep","Oct","Nov","Dec"},0),D958))</f>
        <v>28366</v>
      </c>
      <c r="P958" s="26">
        <f t="shared" si="14"/>
        <v>45</v>
      </c>
    </row>
    <row r="959" spans="1:16" x14ac:dyDescent="0.3">
      <c r="A959" s="8" t="s">
        <v>990</v>
      </c>
      <c r="B959" s="8">
        <v>1965</v>
      </c>
      <c r="C959" s="8" t="s">
        <v>10</v>
      </c>
      <c r="D959" s="8">
        <v>18</v>
      </c>
      <c r="E959" s="8">
        <v>0</v>
      </c>
      <c r="F959" s="25">
        <v>7736.39</v>
      </c>
      <c r="G959" s="8" t="s">
        <v>12</v>
      </c>
      <c r="H959" s="8" t="s">
        <v>11</v>
      </c>
      <c r="I959" s="8" t="s">
        <v>13</v>
      </c>
      <c r="J959" s="26">
        <v>1965</v>
      </c>
      <c r="K959" s="26" t="s">
        <v>10</v>
      </c>
      <c r="L959" s="26" t="s">
        <v>12</v>
      </c>
      <c r="M959" s="26" t="s">
        <v>11</v>
      </c>
      <c r="N959" s="26" t="s">
        <v>13</v>
      </c>
      <c r="O959" s="27">
        <f>IF(A959="?","",DATE(J959,MATCH(K959,{"Jan","Feb","Mar","Apr","May","Jun","Jul","Aug","Sep","Oct","Nov","Dec"},0),D959))</f>
        <v>23941</v>
      </c>
      <c r="P959" s="26">
        <f t="shared" si="14"/>
        <v>57</v>
      </c>
    </row>
    <row r="960" spans="1:16" x14ac:dyDescent="0.3">
      <c r="A960" s="8" t="s">
        <v>991</v>
      </c>
      <c r="B960" s="8">
        <v>1978</v>
      </c>
      <c r="C960" s="8" t="s">
        <v>20</v>
      </c>
      <c r="D960" s="8">
        <v>4</v>
      </c>
      <c r="E960" s="8">
        <v>2</v>
      </c>
      <c r="F960" s="25">
        <v>7740.34</v>
      </c>
      <c r="G960" s="8" t="s">
        <v>16</v>
      </c>
      <c r="H960" s="8" t="s">
        <v>16</v>
      </c>
      <c r="I960" s="8" t="s">
        <v>42</v>
      </c>
      <c r="J960" s="26">
        <v>1978</v>
      </c>
      <c r="K960" s="26" t="s">
        <v>20</v>
      </c>
      <c r="L960" s="26" t="s">
        <v>16</v>
      </c>
      <c r="M960" s="26" t="s">
        <v>16</v>
      </c>
      <c r="N960" s="26" t="s">
        <v>42</v>
      </c>
      <c r="O960" s="27">
        <f>IF(A960="?","",DATE(J960,MATCH(K960,{"Jan","Feb","Mar","Apr","May","Jun","Jul","Aug","Sep","Oct","Nov","Dec"},0),D960))</f>
        <v>28737</v>
      </c>
      <c r="P960" s="26">
        <f t="shared" si="14"/>
        <v>44</v>
      </c>
    </row>
    <row r="961" spans="1:16" x14ac:dyDescent="0.3">
      <c r="A961" s="8" t="s">
        <v>992</v>
      </c>
      <c r="B961" s="8">
        <v>1976</v>
      </c>
      <c r="C961" s="8" t="s">
        <v>30</v>
      </c>
      <c r="D961" s="8">
        <v>12</v>
      </c>
      <c r="E961" s="8">
        <v>1</v>
      </c>
      <c r="F961" s="25">
        <v>7742.11</v>
      </c>
      <c r="G961" s="8" t="s">
        <v>12</v>
      </c>
      <c r="H961" s="8" t="s">
        <v>11</v>
      </c>
      <c r="I961" s="8" t="s">
        <v>13</v>
      </c>
      <c r="J961" s="26">
        <v>1976</v>
      </c>
      <c r="K961" s="26" t="s">
        <v>30</v>
      </c>
      <c r="L961" s="26" t="s">
        <v>12</v>
      </c>
      <c r="M961" s="26" t="s">
        <v>11</v>
      </c>
      <c r="N961" s="26" t="s">
        <v>13</v>
      </c>
      <c r="O961" s="27">
        <f>IF(A961="?","",DATE(J961,MATCH(K961,{"Jan","Feb","Mar","Apr","May","Jun","Jul","Aug","Sep","Oct","Nov","Dec"},0),D961))</f>
        <v>28106</v>
      </c>
      <c r="P961" s="26">
        <f t="shared" si="14"/>
        <v>46</v>
      </c>
    </row>
    <row r="962" spans="1:16" x14ac:dyDescent="0.3">
      <c r="A962" s="8" t="s">
        <v>993</v>
      </c>
      <c r="B962" s="8">
        <v>1981</v>
      </c>
      <c r="C962" s="8" t="s">
        <v>18</v>
      </c>
      <c r="D962" s="8">
        <v>30</v>
      </c>
      <c r="E962" s="8">
        <v>2</v>
      </c>
      <c r="F962" s="25">
        <v>7749.16</v>
      </c>
      <c r="G962" s="8" t="s">
        <v>11</v>
      </c>
      <c r="H962" s="8" t="s">
        <v>16</v>
      </c>
      <c r="I962" s="8" t="s">
        <v>23</v>
      </c>
      <c r="J962" s="26">
        <v>1981</v>
      </c>
      <c r="K962" s="26" t="s">
        <v>18</v>
      </c>
      <c r="L962" s="26" t="s">
        <v>11</v>
      </c>
      <c r="M962" s="26" t="s">
        <v>16</v>
      </c>
      <c r="N962" s="26" t="s">
        <v>23</v>
      </c>
      <c r="O962" s="27">
        <f>IF(A962="?","",DATE(J962,MATCH(K962,{"Jan","Feb","Mar","Apr","May","Jun","Jul","Aug","Sep","Oct","Nov","Dec"},0),D962))</f>
        <v>29767</v>
      </c>
      <c r="P962" s="26">
        <f t="shared" si="14"/>
        <v>41</v>
      </c>
    </row>
    <row r="963" spans="1:16" x14ac:dyDescent="0.3">
      <c r="A963" s="8" t="s">
        <v>994</v>
      </c>
      <c r="B963" s="8">
        <v>1997</v>
      </c>
      <c r="C963" s="8" t="s">
        <v>30</v>
      </c>
      <c r="D963" s="8">
        <v>21</v>
      </c>
      <c r="E963" s="8">
        <v>0</v>
      </c>
      <c r="F963" s="25">
        <v>7763.06</v>
      </c>
      <c r="G963" s="8" t="s">
        <v>11</v>
      </c>
      <c r="H963" s="8" t="s">
        <v>16</v>
      </c>
      <c r="I963" s="8" t="s">
        <v>23</v>
      </c>
      <c r="J963" s="26">
        <v>1997</v>
      </c>
      <c r="K963" s="26" t="s">
        <v>30</v>
      </c>
      <c r="L963" s="26" t="s">
        <v>11</v>
      </c>
      <c r="M963" s="26" t="s">
        <v>16</v>
      </c>
      <c r="N963" s="26" t="s">
        <v>23</v>
      </c>
      <c r="O963" s="27">
        <f>IF(A963="?","",DATE(J963,MATCH(K963,{"Jan","Feb","Mar","Apr","May","Jun","Jul","Aug","Sep","Oct","Nov","Dec"},0),D963))</f>
        <v>35785</v>
      </c>
      <c r="P963" s="26">
        <f t="shared" ref="P963:P1026" si="15">IF(O963="","",DATEDIF(O963,DATE(2023,6,8),"Y"))</f>
        <v>25</v>
      </c>
    </row>
    <row r="964" spans="1:16" x14ac:dyDescent="0.3">
      <c r="A964" s="8" t="s">
        <v>995</v>
      </c>
      <c r="B964" s="8">
        <v>1974</v>
      </c>
      <c r="C964" s="8" t="s">
        <v>30</v>
      </c>
      <c r="D964" s="8">
        <v>6</v>
      </c>
      <c r="E964" s="8">
        <v>0</v>
      </c>
      <c r="F964" s="25">
        <v>7789.64</v>
      </c>
      <c r="G964" s="8" t="s">
        <v>16</v>
      </c>
      <c r="H964" s="8" t="s">
        <v>12</v>
      </c>
      <c r="I964" s="8" t="s">
        <v>13</v>
      </c>
      <c r="J964" s="26">
        <v>1974</v>
      </c>
      <c r="K964" s="26" t="s">
        <v>30</v>
      </c>
      <c r="L964" s="26" t="s">
        <v>16</v>
      </c>
      <c r="M964" s="26" t="s">
        <v>12</v>
      </c>
      <c r="N964" s="26" t="s">
        <v>13</v>
      </c>
      <c r="O964" s="27">
        <f>IF(A964="?","",DATE(J964,MATCH(K964,{"Jan","Feb","Mar","Apr","May","Jun","Jul","Aug","Sep","Oct","Nov","Dec"},0),D964))</f>
        <v>27369</v>
      </c>
      <c r="P964" s="26">
        <f t="shared" si="15"/>
        <v>48</v>
      </c>
    </row>
    <row r="965" spans="1:16" x14ac:dyDescent="0.3">
      <c r="A965" s="8" t="s">
        <v>996</v>
      </c>
      <c r="B965" s="8">
        <v>1999</v>
      </c>
      <c r="C965" s="8" t="s">
        <v>30</v>
      </c>
      <c r="D965" s="8">
        <v>25</v>
      </c>
      <c r="E965" s="8">
        <v>0</v>
      </c>
      <c r="F965" s="25">
        <v>7794.68</v>
      </c>
      <c r="G965" s="8" t="s">
        <v>11</v>
      </c>
      <c r="H965" s="8" t="s">
        <v>11</v>
      </c>
      <c r="I965" s="8" t="s">
        <v>535</v>
      </c>
      <c r="J965" s="26">
        <v>1999</v>
      </c>
      <c r="K965" s="26" t="s">
        <v>30</v>
      </c>
      <c r="L965" s="26" t="s">
        <v>11</v>
      </c>
      <c r="M965" s="26" t="s">
        <v>11</v>
      </c>
      <c r="N965" s="26" t="s">
        <v>535</v>
      </c>
      <c r="O965" s="27">
        <f>IF(A965="?","",DATE(J965,MATCH(K965,{"Jan","Feb","Mar","Apr","May","Jun","Jul","Aug","Sep","Oct","Nov","Dec"},0),D965))</f>
        <v>36519</v>
      </c>
      <c r="P965" s="26">
        <f t="shared" si="15"/>
        <v>23</v>
      </c>
    </row>
    <row r="966" spans="1:16" x14ac:dyDescent="0.3">
      <c r="A966" s="8" t="s">
        <v>997</v>
      </c>
      <c r="B966" s="8">
        <v>1997</v>
      </c>
      <c r="C966" s="8" t="s">
        <v>30</v>
      </c>
      <c r="D966" s="8">
        <v>2</v>
      </c>
      <c r="E966" s="8">
        <v>0</v>
      </c>
      <c r="F966" s="25">
        <v>7803.77</v>
      </c>
      <c r="G966" s="8" t="s">
        <v>11</v>
      </c>
      <c r="H966" s="8" t="s">
        <v>12</v>
      </c>
      <c r="I966" s="8" t="s">
        <v>23</v>
      </c>
      <c r="J966" s="26">
        <v>1997</v>
      </c>
      <c r="K966" s="26" t="s">
        <v>30</v>
      </c>
      <c r="L966" s="26" t="s">
        <v>11</v>
      </c>
      <c r="M966" s="26" t="s">
        <v>12</v>
      </c>
      <c r="N966" s="26" t="s">
        <v>23</v>
      </c>
      <c r="O966" s="27">
        <f>IF(A966="?","",DATE(J966,MATCH(K966,{"Jan","Feb","Mar","Apr","May","Jun","Jul","Aug","Sep","Oct","Nov","Dec"},0),D966))</f>
        <v>35766</v>
      </c>
      <c r="P966" s="26">
        <f t="shared" si="15"/>
        <v>25</v>
      </c>
    </row>
    <row r="967" spans="1:16" x14ac:dyDescent="0.3">
      <c r="A967" s="8" t="s">
        <v>998</v>
      </c>
      <c r="B967" s="8">
        <v>1974</v>
      </c>
      <c r="C967" s="8" t="s">
        <v>15</v>
      </c>
      <c r="D967" s="8">
        <v>9</v>
      </c>
      <c r="E967" s="8">
        <v>0</v>
      </c>
      <c r="F967" s="25">
        <v>7804.16</v>
      </c>
      <c r="G967" s="8" t="s">
        <v>11</v>
      </c>
      <c r="H967" s="8" t="s">
        <v>12</v>
      </c>
      <c r="I967" s="8" t="s">
        <v>13</v>
      </c>
      <c r="J967" s="26">
        <v>1974</v>
      </c>
      <c r="K967" s="26" t="s">
        <v>15</v>
      </c>
      <c r="L967" s="26" t="s">
        <v>11</v>
      </c>
      <c r="M967" s="26" t="s">
        <v>12</v>
      </c>
      <c r="N967" s="26" t="s">
        <v>13</v>
      </c>
      <c r="O967" s="27">
        <f>IF(A967="?","",DATE(J967,MATCH(K967,{"Jan","Feb","Mar","Apr","May","Jun","Jul","Aug","Sep","Oct","Nov","Dec"},0),D967))</f>
        <v>27342</v>
      </c>
      <c r="P967" s="26">
        <f t="shared" si="15"/>
        <v>48</v>
      </c>
    </row>
    <row r="968" spans="1:16" x14ac:dyDescent="0.3">
      <c r="A968" s="8" t="s">
        <v>999</v>
      </c>
      <c r="B968" s="8">
        <v>1991</v>
      </c>
      <c r="C968" s="8" t="s">
        <v>30</v>
      </c>
      <c r="D968" s="8">
        <v>21</v>
      </c>
      <c r="E968" s="8">
        <v>3</v>
      </c>
      <c r="F968" s="25">
        <v>7812.67</v>
      </c>
      <c r="G968" s="8" t="s">
        <v>11</v>
      </c>
      <c r="H968" s="8" t="s">
        <v>16</v>
      </c>
      <c r="I968" s="8" t="s">
        <v>23</v>
      </c>
      <c r="J968" s="26">
        <v>1991</v>
      </c>
      <c r="K968" s="26" t="s">
        <v>30</v>
      </c>
      <c r="L968" s="26" t="s">
        <v>11</v>
      </c>
      <c r="M968" s="26" t="s">
        <v>16</v>
      </c>
      <c r="N968" s="26" t="s">
        <v>23</v>
      </c>
      <c r="O968" s="27">
        <f>IF(A968="?","",DATE(J968,MATCH(K968,{"Jan","Feb","Mar","Apr","May","Jun","Jul","Aug","Sep","Oct","Nov","Dec"},0),D968))</f>
        <v>33593</v>
      </c>
      <c r="P968" s="26">
        <f t="shared" si="15"/>
        <v>31</v>
      </c>
    </row>
    <row r="969" spans="1:16" x14ac:dyDescent="0.3">
      <c r="A969" s="8" t="s">
        <v>1000</v>
      </c>
      <c r="B969" s="8">
        <v>1989</v>
      </c>
      <c r="C969" s="8" t="s">
        <v>37</v>
      </c>
      <c r="D969" s="8">
        <v>12</v>
      </c>
      <c r="E969" s="8">
        <v>3</v>
      </c>
      <c r="F969" s="25">
        <v>7824.37</v>
      </c>
      <c r="G969" s="8" t="s">
        <v>11</v>
      </c>
      <c r="H969" s="8" t="s">
        <v>11</v>
      </c>
      <c r="I969" s="8" t="s">
        <v>23</v>
      </c>
      <c r="J969" s="26">
        <v>1989</v>
      </c>
      <c r="K969" s="26" t="s">
        <v>37</v>
      </c>
      <c r="L969" s="26" t="s">
        <v>11</v>
      </c>
      <c r="M969" s="26" t="s">
        <v>11</v>
      </c>
      <c r="N969" s="26" t="s">
        <v>23</v>
      </c>
      <c r="O969" s="27">
        <f>IF(A969="?","",DATE(J969,MATCH(K969,{"Jan","Feb","Mar","Apr","May","Jun","Jul","Aug","Sep","Oct","Nov","Dec"},0),D969))</f>
        <v>32793</v>
      </c>
      <c r="P969" s="26">
        <f t="shared" si="15"/>
        <v>33</v>
      </c>
    </row>
    <row r="970" spans="1:16" x14ac:dyDescent="0.3">
      <c r="A970" s="8" t="s">
        <v>1001</v>
      </c>
      <c r="B970" s="8">
        <v>2001</v>
      </c>
      <c r="C970" s="8" t="s">
        <v>37</v>
      </c>
      <c r="D970" s="8">
        <v>5</v>
      </c>
      <c r="E970" s="8">
        <v>0</v>
      </c>
      <c r="F970" s="25">
        <v>7844.8</v>
      </c>
      <c r="G970" s="8" t="s">
        <v>11</v>
      </c>
      <c r="H970" s="8" t="s">
        <v>11</v>
      </c>
      <c r="I970" s="8" t="s">
        <v>23</v>
      </c>
      <c r="J970" s="26">
        <v>2001</v>
      </c>
      <c r="K970" s="26" t="s">
        <v>37</v>
      </c>
      <c r="L970" s="26" t="s">
        <v>11</v>
      </c>
      <c r="M970" s="26" t="s">
        <v>11</v>
      </c>
      <c r="N970" s="26" t="s">
        <v>23</v>
      </c>
      <c r="O970" s="27">
        <f>IF(A970="?","",DATE(J970,MATCH(K970,{"Jan","Feb","Mar","Apr","May","Jun","Jul","Aug","Sep","Oct","Nov","Dec"},0),D970))</f>
        <v>37169</v>
      </c>
      <c r="P970" s="26">
        <f t="shared" si="15"/>
        <v>21</v>
      </c>
    </row>
    <row r="971" spans="1:16" x14ac:dyDescent="0.3">
      <c r="A971" s="8" t="s">
        <v>1002</v>
      </c>
      <c r="B971" s="8">
        <v>1994</v>
      </c>
      <c r="C971" s="8" t="s">
        <v>15</v>
      </c>
      <c r="D971" s="8">
        <v>17</v>
      </c>
      <c r="E971" s="8">
        <v>0</v>
      </c>
      <c r="F971" s="25">
        <v>7851.85</v>
      </c>
      <c r="G971" s="8" t="s">
        <v>11</v>
      </c>
      <c r="H971" s="8" t="s">
        <v>12</v>
      </c>
      <c r="I971" s="8" t="s">
        <v>23</v>
      </c>
      <c r="J971" s="26">
        <v>1994</v>
      </c>
      <c r="K971" s="26" t="s">
        <v>15</v>
      </c>
      <c r="L971" s="26" t="s">
        <v>11</v>
      </c>
      <c r="M971" s="26" t="s">
        <v>12</v>
      </c>
      <c r="N971" s="26" t="s">
        <v>23</v>
      </c>
      <c r="O971" s="27">
        <f>IF(A971="?","",DATE(J971,MATCH(K971,{"Jan","Feb","Mar","Apr","May","Jun","Jul","Aug","Sep","Oct","Nov","Dec"},0),D971))</f>
        <v>34655</v>
      </c>
      <c r="P971" s="26">
        <f t="shared" si="15"/>
        <v>28</v>
      </c>
    </row>
    <row r="972" spans="1:16" x14ac:dyDescent="0.3">
      <c r="A972" s="8" t="s">
        <v>1003</v>
      </c>
      <c r="B972" s="8">
        <v>1962</v>
      </c>
      <c r="C972" s="8" t="s">
        <v>37</v>
      </c>
      <c r="D972" s="8">
        <v>10</v>
      </c>
      <c r="E972" s="8">
        <v>0</v>
      </c>
      <c r="F972" s="25">
        <v>7896.41</v>
      </c>
      <c r="G972" s="8" t="s">
        <v>12</v>
      </c>
      <c r="H972" s="8" t="s">
        <v>11</v>
      </c>
      <c r="I972" s="8" t="s">
        <v>13</v>
      </c>
      <c r="J972" s="26">
        <v>1962</v>
      </c>
      <c r="K972" s="26" t="s">
        <v>37</v>
      </c>
      <c r="L972" s="26" t="s">
        <v>12</v>
      </c>
      <c r="M972" s="26" t="s">
        <v>11</v>
      </c>
      <c r="N972" s="26" t="s">
        <v>13</v>
      </c>
      <c r="O972" s="27">
        <f>IF(A972="?","",DATE(J972,MATCH(K972,{"Jan","Feb","Mar","Apr","May","Jun","Jul","Aug","Sep","Oct","Nov","Dec"},0),D972))</f>
        <v>22929</v>
      </c>
      <c r="P972" s="26">
        <f t="shared" si="15"/>
        <v>60</v>
      </c>
    </row>
    <row r="973" spans="1:16" x14ac:dyDescent="0.3">
      <c r="A973" s="8" t="s">
        <v>1004</v>
      </c>
      <c r="B973" s="8">
        <v>1977</v>
      </c>
      <c r="C973" s="8" t="s">
        <v>10</v>
      </c>
      <c r="D973" s="8">
        <v>20</v>
      </c>
      <c r="E973" s="8">
        <v>0</v>
      </c>
      <c r="F973" s="25">
        <v>7935.29</v>
      </c>
      <c r="G973" s="8" t="s">
        <v>11</v>
      </c>
      <c r="H973" s="8" t="s">
        <v>16</v>
      </c>
      <c r="I973" s="8" t="s">
        <v>247</v>
      </c>
      <c r="J973" s="26">
        <v>1977</v>
      </c>
      <c r="K973" s="26" t="s">
        <v>10</v>
      </c>
      <c r="L973" s="26" t="s">
        <v>11</v>
      </c>
      <c r="M973" s="26" t="s">
        <v>16</v>
      </c>
      <c r="N973" s="26" t="s">
        <v>247</v>
      </c>
      <c r="O973" s="27">
        <f>IF(A973="?","",DATE(J973,MATCH(K973,{"Jan","Feb","Mar","Apr","May","Jun","Jul","Aug","Sep","Oct","Nov","Dec"},0),D973))</f>
        <v>28326</v>
      </c>
      <c r="P973" s="26">
        <f t="shared" si="15"/>
        <v>45</v>
      </c>
    </row>
    <row r="974" spans="1:16" x14ac:dyDescent="0.3">
      <c r="A974" s="8" t="s">
        <v>1005</v>
      </c>
      <c r="B974" s="8">
        <v>1987</v>
      </c>
      <c r="C974" s="8" t="s">
        <v>37</v>
      </c>
      <c r="D974" s="8">
        <v>29</v>
      </c>
      <c r="E974" s="8">
        <v>3</v>
      </c>
      <c r="F974" s="25">
        <v>7948.22</v>
      </c>
      <c r="G974" s="8" t="s">
        <v>11</v>
      </c>
      <c r="H974" s="8" t="s">
        <v>12</v>
      </c>
      <c r="I974" s="8" t="s">
        <v>200</v>
      </c>
      <c r="J974" s="26">
        <v>1987</v>
      </c>
      <c r="K974" s="26" t="s">
        <v>37</v>
      </c>
      <c r="L974" s="26" t="s">
        <v>11</v>
      </c>
      <c r="M974" s="26" t="s">
        <v>12</v>
      </c>
      <c r="N974" s="26" t="s">
        <v>200</v>
      </c>
      <c r="O974" s="27">
        <f>IF(A974="?","",DATE(J974,MATCH(K974,{"Jan","Feb","Mar","Apr","May","Jun","Jul","Aug","Sep","Oct","Nov","Dec"},0),D974))</f>
        <v>32079</v>
      </c>
      <c r="P974" s="26">
        <f t="shared" si="15"/>
        <v>35</v>
      </c>
    </row>
    <row r="975" spans="1:16" x14ac:dyDescent="0.3">
      <c r="A975" s="8" t="s">
        <v>1006</v>
      </c>
      <c r="B975" s="8">
        <v>1966</v>
      </c>
      <c r="C975" s="8" t="s">
        <v>10</v>
      </c>
      <c r="D975" s="8">
        <v>9</v>
      </c>
      <c r="E975" s="8">
        <v>0</v>
      </c>
      <c r="F975" s="25">
        <v>7953.72</v>
      </c>
      <c r="G975" s="8" t="s">
        <v>12</v>
      </c>
      <c r="H975" s="8" t="s">
        <v>12</v>
      </c>
      <c r="I975" s="8" t="s">
        <v>23</v>
      </c>
      <c r="J975" s="26">
        <v>1966</v>
      </c>
      <c r="K975" s="26" t="s">
        <v>10</v>
      </c>
      <c r="L975" s="26" t="s">
        <v>12</v>
      </c>
      <c r="M975" s="26" t="s">
        <v>12</v>
      </c>
      <c r="N975" s="26" t="s">
        <v>23</v>
      </c>
      <c r="O975" s="27">
        <f>IF(A975="?","",DATE(J975,MATCH(K975,{"Jan","Feb","Mar","Apr","May","Jun","Jul","Aug","Sep","Oct","Nov","Dec"},0),D975))</f>
        <v>24297</v>
      </c>
      <c r="P975" s="26">
        <f t="shared" si="15"/>
        <v>56</v>
      </c>
    </row>
    <row r="976" spans="1:16" x14ac:dyDescent="0.3">
      <c r="A976" s="8" t="s">
        <v>1007</v>
      </c>
      <c r="B976" s="8">
        <v>1981</v>
      </c>
      <c r="C976" s="8" t="s">
        <v>30</v>
      </c>
      <c r="D976" s="8">
        <v>28</v>
      </c>
      <c r="E976" s="8">
        <v>3</v>
      </c>
      <c r="F976" s="25">
        <v>7954.52</v>
      </c>
      <c r="G976" s="8" t="s">
        <v>11</v>
      </c>
      <c r="H976" s="8" t="s">
        <v>11</v>
      </c>
      <c r="I976" s="8" t="s">
        <v>42</v>
      </c>
      <c r="J976" s="26">
        <v>1981</v>
      </c>
      <c r="K976" s="26" t="s">
        <v>30</v>
      </c>
      <c r="L976" s="26" t="s">
        <v>11</v>
      </c>
      <c r="M976" s="26" t="s">
        <v>11</v>
      </c>
      <c r="N976" s="26" t="s">
        <v>42</v>
      </c>
      <c r="O976" s="27">
        <f>IF(A976="?","",DATE(J976,MATCH(K976,{"Jan","Feb","Mar","Apr","May","Jun","Jul","Aug","Sep","Oct","Nov","Dec"},0),D976))</f>
        <v>29948</v>
      </c>
      <c r="P976" s="26">
        <f t="shared" si="15"/>
        <v>41</v>
      </c>
    </row>
    <row r="977" spans="1:16" x14ac:dyDescent="0.3">
      <c r="A977" s="8" t="s">
        <v>1008</v>
      </c>
      <c r="B977" s="8">
        <v>1970</v>
      </c>
      <c r="C977" s="8" t="s">
        <v>18</v>
      </c>
      <c r="D977" s="8">
        <v>19</v>
      </c>
      <c r="E977" s="8">
        <v>0</v>
      </c>
      <c r="F977" s="25">
        <v>7958.13</v>
      </c>
      <c r="G977" s="8" t="s">
        <v>11</v>
      </c>
      <c r="H977" s="8" t="s">
        <v>11</v>
      </c>
      <c r="I977" s="8" t="s">
        <v>13</v>
      </c>
      <c r="J977" s="26">
        <v>1970</v>
      </c>
      <c r="K977" s="26" t="s">
        <v>18</v>
      </c>
      <c r="L977" s="26" t="s">
        <v>11</v>
      </c>
      <c r="M977" s="26" t="s">
        <v>11</v>
      </c>
      <c r="N977" s="26" t="s">
        <v>13</v>
      </c>
      <c r="O977" s="27">
        <f>IF(A977="?","",DATE(J977,MATCH(K977,{"Jan","Feb","Mar","Apr","May","Jun","Jul","Aug","Sep","Oct","Nov","Dec"},0),D977))</f>
        <v>25738</v>
      </c>
      <c r="P977" s="26">
        <f t="shared" si="15"/>
        <v>52</v>
      </c>
    </row>
    <row r="978" spans="1:16" x14ac:dyDescent="0.3">
      <c r="A978" s="8" t="s">
        <v>1009</v>
      </c>
      <c r="B978" s="8">
        <v>1975</v>
      </c>
      <c r="C978" s="8" t="s">
        <v>35</v>
      </c>
      <c r="D978" s="8">
        <v>10</v>
      </c>
      <c r="E978" s="8">
        <v>1</v>
      </c>
      <c r="F978" s="25">
        <v>7966.81</v>
      </c>
      <c r="G978" s="8" t="s">
        <v>11</v>
      </c>
      <c r="H978" s="8" t="s">
        <v>11</v>
      </c>
      <c r="I978" s="8" t="s">
        <v>13</v>
      </c>
      <c r="J978" s="26">
        <v>1975</v>
      </c>
      <c r="K978" s="26" t="s">
        <v>35</v>
      </c>
      <c r="L978" s="26" t="s">
        <v>11</v>
      </c>
      <c r="M978" s="26" t="s">
        <v>11</v>
      </c>
      <c r="N978" s="26" t="s">
        <v>13</v>
      </c>
      <c r="O978" s="27">
        <f>IF(A978="?","",DATE(J978,MATCH(K978,{"Jan","Feb","Mar","Apr","May","Jun","Jul","Aug","Sep","Oct","Nov","Dec"},0),D978))</f>
        <v>27616</v>
      </c>
      <c r="P978" s="26">
        <f t="shared" si="15"/>
        <v>47</v>
      </c>
    </row>
    <row r="979" spans="1:16" x14ac:dyDescent="0.3">
      <c r="A979" s="8" t="s">
        <v>1010</v>
      </c>
      <c r="B979" s="8">
        <v>1972</v>
      </c>
      <c r="C979" s="8" t="s">
        <v>15</v>
      </c>
      <c r="D979" s="8">
        <v>23</v>
      </c>
      <c r="E979" s="8">
        <v>0</v>
      </c>
      <c r="F979" s="25">
        <v>7980.34</v>
      </c>
      <c r="G979" s="8" t="s">
        <v>11</v>
      </c>
      <c r="H979" s="8" t="s">
        <v>11</v>
      </c>
      <c r="I979" s="8" t="s">
        <v>13</v>
      </c>
      <c r="J979" s="26">
        <v>1972</v>
      </c>
      <c r="K979" s="26" t="s">
        <v>15</v>
      </c>
      <c r="L979" s="26" t="s">
        <v>11</v>
      </c>
      <c r="M979" s="26" t="s">
        <v>11</v>
      </c>
      <c r="N979" s="26" t="s">
        <v>13</v>
      </c>
      <c r="O979" s="27">
        <f>IF(A979="?","",DATE(J979,MATCH(K979,{"Jan","Feb","Mar","Apr","May","Jun","Jul","Aug","Sep","Oct","Nov","Dec"},0),D979))</f>
        <v>26626</v>
      </c>
      <c r="P979" s="26">
        <f t="shared" si="15"/>
        <v>50</v>
      </c>
    </row>
    <row r="980" spans="1:16" x14ac:dyDescent="0.3">
      <c r="A980" s="8" t="s">
        <v>1011</v>
      </c>
      <c r="B980" s="8">
        <v>1983</v>
      </c>
      <c r="C980" s="8" t="s">
        <v>35</v>
      </c>
      <c r="D980" s="8">
        <v>28</v>
      </c>
      <c r="E980" s="8">
        <v>3</v>
      </c>
      <c r="F980" s="25">
        <v>7985.82</v>
      </c>
      <c r="G980" s="8" t="s">
        <v>11</v>
      </c>
      <c r="H980" s="8" t="s">
        <v>16</v>
      </c>
      <c r="I980" s="8" t="s">
        <v>247</v>
      </c>
      <c r="J980" s="26">
        <v>1983</v>
      </c>
      <c r="K980" s="26" t="s">
        <v>35</v>
      </c>
      <c r="L980" s="26" t="s">
        <v>11</v>
      </c>
      <c r="M980" s="26" t="s">
        <v>16</v>
      </c>
      <c r="N980" s="26" t="s">
        <v>247</v>
      </c>
      <c r="O980" s="27">
        <f>IF(A980="?","",DATE(J980,MATCH(K980,{"Jan","Feb","Mar","Apr","May","Jun","Jul","Aug","Sep","Oct","Nov","Dec"},0),D980))</f>
        <v>30556</v>
      </c>
      <c r="P980" s="26">
        <f t="shared" si="15"/>
        <v>39</v>
      </c>
    </row>
    <row r="981" spans="1:16" x14ac:dyDescent="0.3">
      <c r="A981" s="8" t="s">
        <v>1012</v>
      </c>
      <c r="B981" s="8">
        <v>1983</v>
      </c>
      <c r="C981" s="8" t="s">
        <v>35</v>
      </c>
      <c r="D981" s="8">
        <v>20</v>
      </c>
      <c r="E981" s="8">
        <v>3</v>
      </c>
      <c r="F981" s="25">
        <v>7986.48</v>
      </c>
      <c r="G981" s="8" t="s">
        <v>11</v>
      </c>
      <c r="H981" s="8" t="s">
        <v>12</v>
      </c>
      <c r="I981" s="8" t="s">
        <v>247</v>
      </c>
      <c r="J981" s="26">
        <v>1983</v>
      </c>
      <c r="K981" s="26" t="s">
        <v>35</v>
      </c>
      <c r="L981" s="26" t="s">
        <v>11</v>
      </c>
      <c r="M981" s="26" t="s">
        <v>12</v>
      </c>
      <c r="N981" s="26" t="s">
        <v>247</v>
      </c>
      <c r="O981" s="27">
        <f>IF(A981="?","",DATE(J981,MATCH(K981,{"Jan","Feb","Mar","Apr","May","Jun","Jul","Aug","Sep","Oct","Nov","Dec"},0),D981))</f>
        <v>30548</v>
      </c>
      <c r="P981" s="26">
        <f t="shared" si="15"/>
        <v>39</v>
      </c>
    </row>
    <row r="982" spans="1:16" x14ac:dyDescent="0.3">
      <c r="A982" s="8" t="s">
        <v>1013</v>
      </c>
      <c r="B982" s="8">
        <v>1962</v>
      </c>
      <c r="C982" s="8" t="s">
        <v>35</v>
      </c>
      <c r="D982" s="8">
        <v>22</v>
      </c>
      <c r="E982" s="8">
        <v>0</v>
      </c>
      <c r="F982" s="25">
        <v>8004.96</v>
      </c>
      <c r="G982" s="8" t="s">
        <v>12</v>
      </c>
      <c r="H982" s="8" t="s">
        <v>16</v>
      </c>
      <c r="I982" s="8" t="s">
        <v>13</v>
      </c>
      <c r="J982" s="26">
        <v>1962</v>
      </c>
      <c r="K982" s="26" t="s">
        <v>35</v>
      </c>
      <c r="L982" s="26" t="s">
        <v>12</v>
      </c>
      <c r="M982" s="26" t="s">
        <v>16</v>
      </c>
      <c r="N982" s="26" t="s">
        <v>13</v>
      </c>
      <c r="O982" s="27">
        <f>IF(A982="?","",DATE(J982,MATCH(K982,{"Jan","Feb","Mar","Apr","May","Jun","Jul","Aug","Sep","Oct","Nov","Dec"},0),D982))</f>
        <v>22880</v>
      </c>
      <c r="P982" s="26">
        <f t="shared" si="15"/>
        <v>60</v>
      </c>
    </row>
    <row r="983" spans="1:16" x14ac:dyDescent="0.3">
      <c r="A983" s="8" t="s">
        <v>1014</v>
      </c>
      <c r="B983" s="8">
        <v>1995</v>
      </c>
      <c r="C983" s="8" t="s">
        <v>20</v>
      </c>
      <c r="D983" s="8">
        <v>18</v>
      </c>
      <c r="E983" s="8">
        <v>0</v>
      </c>
      <c r="F983" s="25">
        <v>8014.62</v>
      </c>
      <c r="G983" s="8" t="s">
        <v>11</v>
      </c>
      <c r="H983" s="8" t="s">
        <v>12</v>
      </c>
      <c r="I983" s="8" t="s">
        <v>23</v>
      </c>
      <c r="J983" s="26">
        <v>1995</v>
      </c>
      <c r="K983" s="26" t="s">
        <v>20</v>
      </c>
      <c r="L983" s="26" t="s">
        <v>11</v>
      </c>
      <c r="M983" s="26" t="s">
        <v>12</v>
      </c>
      <c r="N983" s="26" t="s">
        <v>23</v>
      </c>
      <c r="O983" s="27">
        <f>IF(A983="?","",DATE(J983,MATCH(K983,{"Jan","Feb","Mar","Apr","May","Jun","Jul","Aug","Sep","Oct","Nov","Dec"},0),D983))</f>
        <v>34960</v>
      </c>
      <c r="P983" s="26">
        <f t="shared" si="15"/>
        <v>27</v>
      </c>
    </row>
    <row r="984" spans="1:16" x14ac:dyDescent="0.3">
      <c r="A984" s="8" t="s">
        <v>1015</v>
      </c>
      <c r="B984" s="8">
        <v>1980</v>
      </c>
      <c r="C984" s="8" t="s">
        <v>15</v>
      </c>
      <c r="D984" s="8">
        <v>8</v>
      </c>
      <c r="E984" s="8">
        <v>2</v>
      </c>
      <c r="F984" s="25">
        <v>8017.06</v>
      </c>
      <c r="G984" s="8" t="s">
        <v>11</v>
      </c>
      <c r="H984" s="8" t="s">
        <v>11</v>
      </c>
      <c r="I984" s="8" t="s">
        <v>23</v>
      </c>
      <c r="J984" s="26">
        <v>1980</v>
      </c>
      <c r="K984" s="26" t="s">
        <v>15</v>
      </c>
      <c r="L984" s="26" t="s">
        <v>11</v>
      </c>
      <c r="M984" s="26" t="s">
        <v>11</v>
      </c>
      <c r="N984" s="26" t="s">
        <v>23</v>
      </c>
      <c r="O984" s="27">
        <f>IF(A984="?","",DATE(J984,MATCH(K984,{"Jan","Feb","Mar","Apr","May","Jun","Jul","Aug","Sep","Oct","Nov","Dec"},0),D984))</f>
        <v>29533</v>
      </c>
      <c r="P984" s="26">
        <f t="shared" si="15"/>
        <v>42</v>
      </c>
    </row>
    <row r="985" spans="1:16" x14ac:dyDescent="0.3">
      <c r="A985" s="8" t="s">
        <v>1016</v>
      </c>
      <c r="B985" s="8">
        <v>1989</v>
      </c>
      <c r="C985" s="8" t="s">
        <v>15</v>
      </c>
      <c r="D985" s="8">
        <v>3</v>
      </c>
      <c r="E985" s="8">
        <v>3</v>
      </c>
      <c r="F985" s="25">
        <v>8021.11</v>
      </c>
      <c r="G985" s="8" t="s">
        <v>11</v>
      </c>
      <c r="H985" s="8" t="s">
        <v>16</v>
      </c>
      <c r="I985" s="8" t="s">
        <v>23</v>
      </c>
      <c r="J985" s="26">
        <v>1989</v>
      </c>
      <c r="K985" s="26" t="s">
        <v>15</v>
      </c>
      <c r="L985" s="26" t="s">
        <v>11</v>
      </c>
      <c r="M985" s="26" t="s">
        <v>16</v>
      </c>
      <c r="N985" s="26" t="s">
        <v>23</v>
      </c>
      <c r="O985" s="27">
        <f>IF(A985="?","",DATE(J985,MATCH(K985,{"Jan","Feb","Mar","Apr","May","Jun","Jul","Aug","Sep","Oct","Nov","Dec"},0),D985))</f>
        <v>32815</v>
      </c>
      <c r="P985" s="26">
        <f t="shared" si="15"/>
        <v>33</v>
      </c>
    </row>
    <row r="986" spans="1:16" x14ac:dyDescent="0.3">
      <c r="A986" s="8" t="s">
        <v>1017</v>
      </c>
      <c r="B986" s="8">
        <v>1978</v>
      </c>
      <c r="C986" s="8" t="s">
        <v>10</v>
      </c>
      <c r="D986" s="8">
        <v>17</v>
      </c>
      <c r="E986" s="8">
        <v>1</v>
      </c>
      <c r="F986" s="25">
        <v>8023.14</v>
      </c>
      <c r="G986" s="8" t="s">
        <v>11</v>
      </c>
      <c r="H986" s="8" t="s">
        <v>12</v>
      </c>
      <c r="I986" s="8" t="s">
        <v>23</v>
      </c>
      <c r="J986" s="26">
        <v>1978</v>
      </c>
      <c r="K986" s="26" t="s">
        <v>10</v>
      </c>
      <c r="L986" s="26" t="s">
        <v>11</v>
      </c>
      <c r="M986" s="26" t="s">
        <v>12</v>
      </c>
      <c r="N986" s="26" t="s">
        <v>23</v>
      </c>
      <c r="O986" s="27">
        <f>IF(A986="?","",DATE(J986,MATCH(K986,{"Jan","Feb","Mar","Apr","May","Jun","Jul","Aug","Sep","Oct","Nov","Dec"},0),D986))</f>
        <v>28688</v>
      </c>
      <c r="P986" s="26">
        <f t="shared" si="15"/>
        <v>44</v>
      </c>
    </row>
    <row r="987" spans="1:16" x14ac:dyDescent="0.3">
      <c r="A987" s="8" t="s">
        <v>1018</v>
      </c>
      <c r="B987" s="8">
        <v>1976</v>
      </c>
      <c r="C987" s="8" t="s">
        <v>30</v>
      </c>
      <c r="D987" s="8">
        <v>20</v>
      </c>
      <c r="E987" s="8">
        <v>0</v>
      </c>
      <c r="F987" s="25">
        <v>8026.67</v>
      </c>
      <c r="G987" s="8" t="s">
        <v>11</v>
      </c>
      <c r="H987" s="8" t="s">
        <v>11</v>
      </c>
      <c r="I987" s="8" t="s">
        <v>23</v>
      </c>
      <c r="J987" s="26">
        <v>1976</v>
      </c>
      <c r="K987" s="26" t="s">
        <v>30</v>
      </c>
      <c r="L987" s="26" t="s">
        <v>11</v>
      </c>
      <c r="M987" s="26" t="s">
        <v>11</v>
      </c>
      <c r="N987" s="26" t="s">
        <v>23</v>
      </c>
      <c r="O987" s="27">
        <f>IF(A987="?","",DATE(J987,MATCH(K987,{"Jan","Feb","Mar","Apr","May","Jun","Jul","Aug","Sep","Oct","Nov","Dec"},0),D987))</f>
        <v>28114</v>
      </c>
      <c r="P987" s="26">
        <f t="shared" si="15"/>
        <v>46</v>
      </c>
    </row>
    <row r="988" spans="1:16" x14ac:dyDescent="0.3">
      <c r="A988" s="8" t="s">
        <v>1019</v>
      </c>
      <c r="B988" s="8">
        <v>1977</v>
      </c>
      <c r="C988" s="8" t="s">
        <v>15</v>
      </c>
      <c r="D988" s="8">
        <v>6</v>
      </c>
      <c r="E988" s="8">
        <v>2</v>
      </c>
      <c r="F988" s="25">
        <v>8027.97</v>
      </c>
      <c r="G988" s="8" t="s">
        <v>12</v>
      </c>
      <c r="H988" s="8" t="s">
        <v>11</v>
      </c>
      <c r="I988" s="8" t="s">
        <v>42</v>
      </c>
      <c r="J988" s="26">
        <v>1977</v>
      </c>
      <c r="K988" s="26" t="s">
        <v>15</v>
      </c>
      <c r="L988" s="26" t="s">
        <v>12</v>
      </c>
      <c r="M988" s="26" t="s">
        <v>11</v>
      </c>
      <c r="N988" s="26" t="s">
        <v>42</v>
      </c>
      <c r="O988" s="27">
        <f>IF(A988="?","",DATE(J988,MATCH(K988,{"Jan","Feb","Mar","Apr","May","Jun","Jul","Aug","Sep","Oct","Nov","Dec"},0),D988))</f>
        <v>28435</v>
      </c>
      <c r="P988" s="26">
        <f t="shared" si="15"/>
        <v>45</v>
      </c>
    </row>
    <row r="989" spans="1:16" x14ac:dyDescent="0.3">
      <c r="A989" s="8" t="s">
        <v>1020</v>
      </c>
      <c r="B989" s="8">
        <v>2003</v>
      </c>
      <c r="C989" s="8" t="s">
        <v>30</v>
      </c>
      <c r="D989" s="8">
        <v>12</v>
      </c>
      <c r="E989" s="8">
        <v>0</v>
      </c>
      <c r="F989" s="25">
        <v>8035.64</v>
      </c>
      <c r="G989" s="8" t="s">
        <v>11</v>
      </c>
      <c r="H989" s="8" t="s">
        <v>11</v>
      </c>
      <c r="I989" s="8" t="s">
        <v>23</v>
      </c>
      <c r="J989" s="26">
        <v>2003</v>
      </c>
      <c r="K989" s="26" t="s">
        <v>30</v>
      </c>
      <c r="L989" s="26" t="s">
        <v>11</v>
      </c>
      <c r="M989" s="26" t="s">
        <v>11</v>
      </c>
      <c r="N989" s="26" t="s">
        <v>23</v>
      </c>
      <c r="O989" s="27">
        <f>IF(A989="?","",DATE(J989,MATCH(K989,{"Jan","Feb","Mar","Apr","May","Jun","Jul","Aug","Sep","Oct","Nov","Dec"},0),D989))</f>
        <v>37967</v>
      </c>
      <c r="P989" s="26">
        <f t="shared" si="15"/>
        <v>19</v>
      </c>
    </row>
    <row r="990" spans="1:16" x14ac:dyDescent="0.3">
      <c r="A990" s="8" t="s">
        <v>1021</v>
      </c>
      <c r="B990" s="8">
        <v>1985</v>
      </c>
      <c r="C990" s="8" t="s">
        <v>15</v>
      </c>
      <c r="D990" s="8">
        <v>28</v>
      </c>
      <c r="E990" s="8">
        <v>3</v>
      </c>
      <c r="F990" s="25">
        <v>8059.06</v>
      </c>
      <c r="G990" s="8" t="s">
        <v>11</v>
      </c>
      <c r="H990" s="8" t="s">
        <v>12</v>
      </c>
      <c r="I990" s="8" t="s">
        <v>23</v>
      </c>
      <c r="J990" s="26">
        <v>1985</v>
      </c>
      <c r="K990" s="26" t="s">
        <v>15</v>
      </c>
      <c r="L990" s="26" t="s">
        <v>11</v>
      </c>
      <c r="M990" s="26" t="s">
        <v>12</v>
      </c>
      <c r="N990" s="26" t="s">
        <v>23</v>
      </c>
      <c r="O990" s="27">
        <f>IF(A990="?","",DATE(J990,MATCH(K990,{"Jan","Feb","Mar","Apr","May","Jun","Jul","Aug","Sep","Oct","Nov","Dec"},0),D990))</f>
        <v>31379</v>
      </c>
      <c r="P990" s="26">
        <f t="shared" si="15"/>
        <v>37</v>
      </c>
    </row>
    <row r="991" spans="1:16" x14ac:dyDescent="0.3">
      <c r="A991" s="8" t="s">
        <v>1022</v>
      </c>
      <c r="B991" s="8">
        <v>1982</v>
      </c>
      <c r="C991" s="8" t="s">
        <v>30</v>
      </c>
      <c r="D991" s="8">
        <v>27</v>
      </c>
      <c r="E991" s="8">
        <v>3</v>
      </c>
      <c r="F991" s="25">
        <v>8059.68</v>
      </c>
      <c r="G991" s="8" t="s">
        <v>11</v>
      </c>
      <c r="H991" s="8" t="s">
        <v>12</v>
      </c>
      <c r="I991" s="8" t="s">
        <v>23</v>
      </c>
      <c r="J991" s="26">
        <v>1982</v>
      </c>
      <c r="K991" s="26" t="s">
        <v>30</v>
      </c>
      <c r="L991" s="26" t="s">
        <v>11</v>
      </c>
      <c r="M991" s="26" t="s">
        <v>12</v>
      </c>
      <c r="N991" s="26" t="s">
        <v>23</v>
      </c>
      <c r="O991" s="27">
        <f>IF(A991="?","",DATE(J991,MATCH(K991,{"Jan","Feb","Mar","Apr","May","Jun","Jul","Aug","Sep","Oct","Nov","Dec"},0),D991))</f>
        <v>30312</v>
      </c>
      <c r="P991" s="26">
        <f t="shared" si="15"/>
        <v>40</v>
      </c>
    </row>
    <row r="992" spans="1:16" x14ac:dyDescent="0.3">
      <c r="A992" s="8" t="s">
        <v>1023</v>
      </c>
      <c r="B992" s="8">
        <v>1970</v>
      </c>
      <c r="C992" s="8" t="s">
        <v>30</v>
      </c>
      <c r="D992" s="8">
        <v>12</v>
      </c>
      <c r="E992" s="8">
        <v>0</v>
      </c>
      <c r="F992" s="25">
        <v>8062.31</v>
      </c>
      <c r="G992" s="8" t="s">
        <v>11</v>
      </c>
      <c r="H992" s="8" t="s">
        <v>16</v>
      </c>
      <c r="I992" s="8" t="s">
        <v>13</v>
      </c>
      <c r="J992" s="26">
        <v>1970</v>
      </c>
      <c r="K992" s="26" t="s">
        <v>30</v>
      </c>
      <c r="L992" s="26" t="s">
        <v>11</v>
      </c>
      <c r="M992" s="26" t="s">
        <v>16</v>
      </c>
      <c r="N992" s="26" t="s">
        <v>13</v>
      </c>
      <c r="O992" s="27">
        <f>IF(A992="?","",DATE(J992,MATCH(K992,{"Jan","Feb","Mar","Apr","May","Jun","Jul","Aug","Sep","Oct","Nov","Dec"},0),D992))</f>
        <v>25914</v>
      </c>
      <c r="P992" s="26">
        <f t="shared" si="15"/>
        <v>52</v>
      </c>
    </row>
    <row r="993" spans="1:16" x14ac:dyDescent="0.3">
      <c r="A993" s="8" t="s">
        <v>1024</v>
      </c>
      <c r="B993" s="8">
        <v>1975</v>
      </c>
      <c r="C993" s="8" t="s">
        <v>18</v>
      </c>
      <c r="D993" s="8">
        <v>28</v>
      </c>
      <c r="E993" s="8">
        <v>1</v>
      </c>
      <c r="F993" s="25">
        <v>8062.76</v>
      </c>
      <c r="G993" s="8" t="s">
        <v>12</v>
      </c>
      <c r="H993" s="8" t="s">
        <v>12</v>
      </c>
      <c r="I993" s="8" t="s">
        <v>42</v>
      </c>
      <c r="J993" s="26">
        <v>1975</v>
      </c>
      <c r="K993" s="26" t="s">
        <v>18</v>
      </c>
      <c r="L993" s="26" t="s">
        <v>12</v>
      </c>
      <c r="M993" s="26" t="s">
        <v>12</v>
      </c>
      <c r="N993" s="26" t="s">
        <v>42</v>
      </c>
      <c r="O993" s="27">
        <f>IF(A993="?","",DATE(J993,MATCH(K993,{"Jan","Feb","Mar","Apr","May","Jun","Jul","Aug","Sep","Oct","Nov","Dec"},0),D993))</f>
        <v>27573</v>
      </c>
      <c r="P993" s="26">
        <f t="shared" si="15"/>
        <v>47</v>
      </c>
    </row>
    <row r="994" spans="1:16" x14ac:dyDescent="0.3">
      <c r="A994" s="8" t="s">
        <v>1025</v>
      </c>
      <c r="B994" s="8">
        <v>1965</v>
      </c>
      <c r="C994" s="8" t="s">
        <v>35</v>
      </c>
      <c r="D994" s="8">
        <v>11</v>
      </c>
      <c r="E994" s="8">
        <v>0</v>
      </c>
      <c r="F994" s="25">
        <v>8067.83</v>
      </c>
      <c r="G994" s="8" t="s">
        <v>12</v>
      </c>
      <c r="H994" s="8" t="s">
        <v>16</v>
      </c>
      <c r="I994" s="8" t="s">
        <v>13</v>
      </c>
      <c r="J994" s="26">
        <v>1965</v>
      </c>
      <c r="K994" s="26" t="s">
        <v>35</v>
      </c>
      <c r="L994" s="26" t="s">
        <v>12</v>
      </c>
      <c r="M994" s="26" t="s">
        <v>16</v>
      </c>
      <c r="N994" s="26" t="s">
        <v>13</v>
      </c>
      <c r="O994" s="27">
        <f>IF(A994="?","",DATE(J994,MATCH(K994,{"Jan","Feb","Mar","Apr","May","Jun","Jul","Aug","Sep","Oct","Nov","Dec"},0),D994))</f>
        <v>23965</v>
      </c>
      <c r="P994" s="26">
        <f t="shared" si="15"/>
        <v>57</v>
      </c>
    </row>
    <row r="995" spans="1:16" x14ac:dyDescent="0.3">
      <c r="A995" s="8" t="s">
        <v>1026</v>
      </c>
      <c r="B995" s="8">
        <v>1975</v>
      </c>
      <c r="C995" s="8" t="s">
        <v>30</v>
      </c>
      <c r="D995" s="8">
        <v>15</v>
      </c>
      <c r="E995" s="8">
        <v>1</v>
      </c>
      <c r="F995" s="25">
        <v>8068.19</v>
      </c>
      <c r="G995" s="8" t="s">
        <v>12</v>
      </c>
      <c r="H995" s="8" t="s">
        <v>11</v>
      </c>
      <c r="I995" s="8" t="s">
        <v>42</v>
      </c>
      <c r="J995" s="26">
        <v>1975</v>
      </c>
      <c r="K995" s="26" t="s">
        <v>30</v>
      </c>
      <c r="L995" s="26" t="s">
        <v>12</v>
      </c>
      <c r="M995" s="26" t="s">
        <v>11</v>
      </c>
      <c r="N995" s="26" t="s">
        <v>42</v>
      </c>
      <c r="O995" s="27">
        <f>IF(A995="?","",DATE(J995,MATCH(K995,{"Jan","Feb","Mar","Apr","May","Jun","Jul","Aug","Sep","Oct","Nov","Dec"},0),D995))</f>
        <v>27743</v>
      </c>
      <c r="P995" s="26">
        <f t="shared" si="15"/>
        <v>47</v>
      </c>
    </row>
    <row r="996" spans="1:16" x14ac:dyDescent="0.3">
      <c r="A996" s="8" t="s">
        <v>1027</v>
      </c>
      <c r="B996" s="8">
        <v>1965</v>
      </c>
      <c r="C996" s="8" t="s">
        <v>37</v>
      </c>
      <c r="D996" s="8">
        <v>21</v>
      </c>
      <c r="E996" s="8">
        <v>0</v>
      </c>
      <c r="F996" s="25">
        <v>8071.57</v>
      </c>
      <c r="G996" s="8" t="s">
        <v>12</v>
      </c>
      <c r="H996" s="8" t="s">
        <v>16</v>
      </c>
      <c r="I996" s="8" t="s">
        <v>42</v>
      </c>
      <c r="J996" s="26">
        <v>1965</v>
      </c>
      <c r="K996" s="26" t="s">
        <v>37</v>
      </c>
      <c r="L996" s="26" t="s">
        <v>12</v>
      </c>
      <c r="M996" s="26" t="s">
        <v>16</v>
      </c>
      <c r="N996" s="26" t="s">
        <v>42</v>
      </c>
      <c r="O996" s="27">
        <f>IF(A996="?","",DATE(J996,MATCH(K996,{"Jan","Feb","Mar","Apr","May","Jun","Jul","Aug","Sep","Oct","Nov","Dec"},0),D996))</f>
        <v>24036</v>
      </c>
      <c r="P996" s="26">
        <f t="shared" si="15"/>
        <v>57</v>
      </c>
    </row>
    <row r="997" spans="1:16" x14ac:dyDescent="0.3">
      <c r="A997" s="8" t="s">
        <v>1028</v>
      </c>
      <c r="B997" s="8">
        <v>1993</v>
      </c>
      <c r="C997" s="8" t="s">
        <v>15</v>
      </c>
      <c r="D997" s="8">
        <v>7</v>
      </c>
      <c r="E997" s="8">
        <v>0</v>
      </c>
      <c r="F997" s="25">
        <v>8077.41</v>
      </c>
      <c r="G997" s="8" t="s">
        <v>11</v>
      </c>
      <c r="H997" s="8" t="s">
        <v>16</v>
      </c>
      <c r="I997" s="8" t="s">
        <v>535</v>
      </c>
      <c r="J997" s="26">
        <v>1993</v>
      </c>
      <c r="K997" s="26" t="s">
        <v>15</v>
      </c>
      <c r="L997" s="26" t="s">
        <v>11</v>
      </c>
      <c r="M997" s="26" t="s">
        <v>16</v>
      </c>
      <c r="N997" s="26" t="s">
        <v>535</v>
      </c>
      <c r="O997" s="27">
        <f>IF(A997="?","",DATE(J997,MATCH(K997,{"Jan","Feb","Mar","Apr","May","Jun","Jul","Aug","Sep","Oct","Nov","Dec"},0),D997))</f>
        <v>34280</v>
      </c>
      <c r="P997" s="26">
        <f t="shared" si="15"/>
        <v>29</v>
      </c>
    </row>
    <row r="998" spans="1:16" x14ac:dyDescent="0.3">
      <c r="A998" s="8" t="s">
        <v>1029</v>
      </c>
      <c r="B998" s="8">
        <v>2001</v>
      </c>
      <c r="C998" s="8" t="s">
        <v>35</v>
      </c>
      <c r="D998" s="8">
        <v>28</v>
      </c>
      <c r="E998" s="8">
        <v>0</v>
      </c>
      <c r="F998" s="25">
        <v>8081.26</v>
      </c>
      <c r="G998" s="8" t="s">
        <v>11</v>
      </c>
      <c r="H998" s="8" t="s">
        <v>11</v>
      </c>
      <c r="I998" s="8" t="s">
        <v>23</v>
      </c>
      <c r="J998" s="26">
        <v>2001</v>
      </c>
      <c r="K998" s="26" t="s">
        <v>35</v>
      </c>
      <c r="L998" s="26" t="s">
        <v>11</v>
      </c>
      <c r="M998" s="26" t="s">
        <v>11</v>
      </c>
      <c r="N998" s="26" t="s">
        <v>23</v>
      </c>
      <c r="O998" s="27">
        <f>IF(A998="?","",DATE(J998,MATCH(K998,{"Jan","Feb","Mar","Apr","May","Jun","Jul","Aug","Sep","Oct","Nov","Dec"},0),D998))</f>
        <v>37131</v>
      </c>
      <c r="P998" s="26">
        <f t="shared" si="15"/>
        <v>21</v>
      </c>
    </row>
    <row r="999" spans="1:16" x14ac:dyDescent="0.3">
      <c r="A999" s="8" t="s">
        <v>1030</v>
      </c>
      <c r="B999" s="8">
        <v>1994</v>
      </c>
      <c r="C999" s="8" t="s">
        <v>37</v>
      </c>
      <c r="D999" s="8">
        <v>12</v>
      </c>
      <c r="E999" s="8">
        <v>0</v>
      </c>
      <c r="F999" s="25">
        <v>8081.74</v>
      </c>
      <c r="G999" s="8" t="s">
        <v>11</v>
      </c>
      <c r="H999" s="8" t="s">
        <v>11</v>
      </c>
      <c r="I999" s="8" t="s">
        <v>535</v>
      </c>
      <c r="J999" s="26">
        <v>1994</v>
      </c>
      <c r="K999" s="26" t="s">
        <v>37</v>
      </c>
      <c r="L999" s="26" t="s">
        <v>11</v>
      </c>
      <c r="M999" s="26" t="s">
        <v>11</v>
      </c>
      <c r="N999" s="26" t="s">
        <v>535</v>
      </c>
      <c r="O999" s="27">
        <f>IF(A999="?","",DATE(J999,MATCH(K999,{"Jan","Feb","Mar","Apr","May","Jun","Jul","Aug","Sep","Oct","Nov","Dec"},0),D999))</f>
        <v>34619</v>
      </c>
      <c r="P999" s="26">
        <f t="shared" si="15"/>
        <v>28</v>
      </c>
    </row>
    <row r="1000" spans="1:16" x14ac:dyDescent="0.3">
      <c r="A1000" s="8" t="s">
        <v>1031</v>
      </c>
      <c r="B1000" s="8">
        <v>1975</v>
      </c>
      <c r="C1000" s="8" t="s">
        <v>30</v>
      </c>
      <c r="D1000" s="8">
        <v>21</v>
      </c>
      <c r="E1000" s="8">
        <v>1</v>
      </c>
      <c r="F1000" s="25">
        <v>8083.92</v>
      </c>
      <c r="G1000" s="8" t="s">
        <v>12</v>
      </c>
      <c r="H1000" s="8" t="s">
        <v>12</v>
      </c>
      <c r="I1000" s="8" t="s">
        <v>13</v>
      </c>
      <c r="J1000" s="26">
        <v>1975</v>
      </c>
      <c r="K1000" s="26" t="s">
        <v>30</v>
      </c>
      <c r="L1000" s="26" t="s">
        <v>12</v>
      </c>
      <c r="M1000" s="26" t="s">
        <v>12</v>
      </c>
      <c r="N1000" s="26" t="s">
        <v>13</v>
      </c>
      <c r="O1000" s="27">
        <f>IF(A1000="?","",DATE(J1000,MATCH(K1000,{"Jan","Feb","Mar","Apr","May","Jun","Jul","Aug","Sep","Oct","Nov","Dec"},0),D1000))</f>
        <v>27749</v>
      </c>
      <c r="P1000" s="26">
        <f t="shared" si="15"/>
        <v>47</v>
      </c>
    </row>
    <row r="1001" spans="1:16" x14ac:dyDescent="0.3">
      <c r="A1001" s="8" t="s">
        <v>1032</v>
      </c>
      <c r="B1001" s="8">
        <v>1967</v>
      </c>
      <c r="C1001" s="8" t="s">
        <v>18</v>
      </c>
      <c r="D1001" s="8">
        <v>10</v>
      </c>
      <c r="E1001" s="8">
        <v>0</v>
      </c>
      <c r="F1001" s="25">
        <v>8091.3</v>
      </c>
      <c r="G1001" s="8" t="s">
        <v>12</v>
      </c>
      <c r="H1001" s="8" t="s">
        <v>16</v>
      </c>
      <c r="I1001" s="8" t="s">
        <v>23</v>
      </c>
      <c r="J1001" s="26">
        <v>1967</v>
      </c>
      <c r="K1001" s="26" t="s">
        <v>18</v>
      </c>
      <c r="L1001" s="26" t="s">
        <v>12</v>
      </c>
      <c r="M1001" s="26" t="s">
        <v>16</v>
      </c>
      <c r="N1001" s="26" t="s">
        <v>23</v>
      </c>
      <c r="O1001" s="27">
        <f>IF(A1001="?","",DATE(J1001,MATCH(K1001,{"Jan","Feb","Mar","Apr","May","Jun","Jul","Aug","Sep","Oct","Nov","Dec"},0),D1001))</f>
        <v>24633</v>
      </c>
      <c r="P1001" s="26">
        <f t="shared" si="15"/>
        <v>55</v>
      </c>
    </row>
    <row r="1002" spans="1:16" x14ac:dyDescent="0.3">
      <c r="A1002" s="8" t="s">
        <v>1033</v>
      </c>
      <c r="B1002" s="8">
        <v>1973</v>
      </c>
      <c r="C1002" s="8" t="s">
        <v>37</v>
      </c>
      <c r="D1002" s="8">
        <v>11</v>
      </c>
      <c r="E1002" s="8">
        <v>0</v>
      </c>
      <c r="F1002" s="25">
        <v>8112.59</v>
      </c>
      <c r="G1002" s="8" t="s">
        <v>11</v>
      </c>
      <c r="H1002" s="8" t="s">
        <v>11</v>
      </c>
      <c r="I1002" s="8" t="s">
        <v>13</v>
      </c>
      <c r="J1002" s="26">
        <v>1973</v>
      </c>
      <c r="K1002" s="26" t="s">
        <v>37</v>
      </c>
      <c r="L1002" s="26" t="s">
        <v>11</v>
      </c>
      <c r="M1002" s="26" t="s">
        <v>11</v>
      </c>
      <c r="N1002" s="26" t="s">
        <v>13</v>
      </c>
      <c r="O1002" s="27">
        <f>IF(A1002="?","",DATE(J1002,MATCH(K1002,{"Jan","Feb","Mar","Apr","May","Jun","Jul","Aug","Sep","Oct","Nov","Dec"},0),D1002))</f>
        <v>26948</v>
      </c>
      <c r="P1002" s="26">
        <f t="shared" si="15"/>
        <v>49</v>
      </c>
    </row>
    <row r="1003" spans="1:16" x14ac:dyDescent="0.3">
      <c r="A1003" s="8" t="s">
        <v>1034</v>
      </c>
      <c r="B1003" s="8">
        <v>1978</v>
      </c>
      <c r="C1003" s="8" t="s">
        <v>20</v>
      </c>
      <c r="D1003" s="8">
        <v>1</v>
      </c>
      <c r="E1003" s="8">
        <v>2</v>
      </c>
      <c r="F1003" s="25">
        <v>8116.27</v>
      </c>
      <c r="G1003" s="8" t="s">
        <v>12</v>
      </c>
      <c r="H1003" s="8" t="s">
        <v>16</v>
      </c>
      <c r="I1003" s="8" t="s">
        <v>23</v>
      </c>
      <c r="J1003" s="26">
        <v>1978</v>
      </c>
      <c r="K1003" s="26" t="s">
        <v>20</v>
      </c>
      <c r="L1003" s="26" t="s">
        <v>12</v>
      </c>
      <c r="M1003" s="26" t="s">
        <v>16</v>
      </c>
      <c r="N1003" s="26" t="s">
        <v>23</v>
      </c>
      <c r="O1003" s="27">
        <f>IF(A1003="?","",DATE(J1003,MATCH(K1003,{"Jan","Feb","Mar","Apr","May","Jun","Jul","Aug","Sep","Oct","Nov","Dec"},0),D1003))</f>
        <v>28734</v>
      </c>
      <c r="P1003" s="26">
        <f t="shared" si="15"/>
        <v>44</v>
      </c>
    </row>
    <row r="1004" spans="1:16" x14ac:dyDescent="0.3">
      <c r="A1004" s="8" t="s">
        <v>1035</v>
      </c>
      <c r="B1004" s="8">
        <v>1973</v>
      </c>
      <c r="C1004" s="8" t="s">
        <v>30</v>
      </c>
      <c r="D1004" s="8">
        <v>16</v>
      </c>
      <c r="E1004" s="8">
        <v>0</v>
      </c>
      <c r="F1004" s="25">
        <v>8116.68</v>
      </c>
      <c r="G1004" s="8" t="s">
        <v>12</v>
      </c>
      <c r="H1004" s="8" t="s">
        <v>16</v>
      </c>
      <c r="I1004" s="8" t="s">
        <v>42</v>
      </c>
      <c r="J1004" s="26">
        <v>1973</v>
      </c>
      <c r="K1004" s="26" t="s">
        <v>30</v>
      </c>
      <c r="L1004" s="26" t="s">
        <v>12</v>
      </c>
      <c r="M1004" s="26" t="s">
        <v>16</v>
      </c>
      <c r="N1004" s="26" t="s">
        <v>42</v>
      </c>
      <c r="O1004" s="27">
        <f>IF(A1004="?","",DATE(J1004,MATCH(K1004,{"Jan","Feb","Mar","Apr","May","Jun","Jul","Aug","Sep","Oct","Nov","Dec"},0),D1004))</f>
        <v>27014</v>
      </c>
      <c r="P1004" s="26">
        <f t="shared" si="15"/>
        <v>49</v>
      </c>
    </row>
    <row r="1005" spans="1:16" x14ac:dyDescent="0.3">
      <c r="A1005" s="8" t="s">
        <v>1036</v>
      </c>
      <c r="B1005" s="8">
        <v>1973</v>
      </c>
      <c r="C1005" s="8" t="s">
        <v>35</v>
      </c>
      <c r="D1005" s="8">
        <v>30</v>
      </c>
      <c r="E1005" s="8">
        <v>0</v>
      </c>
      <c r="F1005" s="25">
        <v>8124.41</v>
      </c>
      <c r="G1005" s="8" t="s">
        <v>12</v>
      </c>
      <c r="H1005" s="8" t="s">
        <v>16</v>
      </c>
      <c r="I1005" s="8" t="s">
        <v>13</v>
      </c>
      <c r="J1005" s="26">
        <v>1973</v>
      </c>
      <c r="K1005" s="26" t="s">
        <v>35</v>
      </c>
      <c r="L1005" s="26" t="s">
        <v>12</v>
      </c>
      <c r="M1005" s="26" t="s">
        <v>16</v>
      </c>
      <c r="N1005" s="26" t="s">
        <v>13</v>
      </c>
      <c r="O1005" s="27">
        <f>IF(A1005="?","",DATE(J1005,MATCH(K1005,{"Jan","Feb","Mar","Apr","May","Jun","Jul","Aug","Sep","Oct","Nov","Dec"},0),D1005))</f>
        <v>26906</v>
      </c>
      <c r="P1005" s="26">
        <f t="shared" si="15"/>
        <v>49</v>
      </c>
    </row>
    <row r="1006" spans="1:16" x14ac:dyDescent="0.3">
      <c r="A1006" s="8" t="s">
        <v>1037</v>
      </c>
      <c r="B1006" s="8">
        <v>1973</v>
      </c>
      <c r="C1006" s="8" t="s">
        <v>20</v>
      </c>
      <c r="D1006" s="8">
        <v>3</v>
      </c>
      <c r="E1006" s="8">
        <v>0</v>
      </c>
      <c r="F1006" s="25">
        <v>8125.78</v>
      </c>
      <c r="G1006" s="8" t="s">
        <v>11</v>
      </c>
      <c r="H1006" s="8" t="s">
        <v>11</v>
      </c>
      <c r="I1006" s="8" t="s">
        <v>13</v>
      </c>
      <c r="J1006" s="26">
        <v>1973</v>
      </c>
      <c r="K1006" s="26" t="s">
        <v>20</v>
      </c>
      <c r="L1006" s="26" t="s">
        <v>11</v>
      </c>
      <c r="M1006" s="26" t="s">
        <v>11</v>
      </c>
      <c r="N1006" s="26" t="s">
        <v>13</v>
      </c>
      <c r="O1006" s="27">
        <f>IF(A1006="?","",DATE(J1006,MATCH(K1006,{"Jan","Feb","Mar","Apr","May","Jun","Jul","Aug","Sep","Oct","Nov","Dec"},0),D1006))</f>
        <v>26910</v>
      </c>
      <c r="P1006" s="26">
        <f t="shared" si="15"/>
        <v>49</v>
      </c>
    </row>
    <row r="1007" spans="1:16" x14ac:dyDescent="0.3">
      <c r="A1007" s="8" t="s">
        <v>1038</v>
      </c>
      <c r="B1007" s="8">
        <v>1990</v>
      </c>
      <c r="C1007" s="8" t="s">
        <v>18</v>
      </c>
      <c r="D1007" s="8">
        <v>21</v>
      </c>
      <c r="E1007" s="8">
        <v>3</v>
      </c>
      <c r="F1007" s="25">
        <v>8157.92</v>
      </c>
      <c r="G1007" s="8" t="s">
        <v>11</v>
      </c>
      <c r="H1007" s="8" t="s">
        <v>12</v>
      </c>
      <c r="I1007" s="8" t="s">
        <v>200</v>
      </c>
      <c r="J1007" s="26">
        <v>1990</v>
      </c>
      <c r="K1007" s="26" t="s">
        <v>18</v>
      </c>
      <c r="L1007" s="26" t="s">
        <v>11</v>
      </c>
      <c r="M1007" s="26" t="s">
        <v>12</v>
      </c>
      <c r="N1007" s="26" t="s">
        <v>200</v>
      </c>
      <c r="O1007" s="27">
        <f>IF(A1007="?","",DATE(J1007,MATCH(K1007,{"Jan","Feb","Mar","Apr","May","Jun","Jul","Aug","Sep","Oct","Nov","Dec"},0),D1007))</f>
        <v>33045</v>
      </c>
      <c r="P1007" s="26">
        <f t="shared" si="15"/>
        <v>32</v>
      </c>
    </row>
    <row r="1008" spans="1:16" x14ac:dyDescent="0.3">
      <c r="A1008" s="8" t="s">
        <v>1039</v>
      </c>
      <c r="B1008" s="8">
        <v>1982</v>
      </c>
      <c r="C1008" s="8" t="s">
        <v>18</v>
      </c>
      <c r="D1008" s="8">
        <v>28</v>
      </c>
      <c r="E1008" s="8">
        <v>4</v>
      </c>
      <c r="F1008" s="25">
        <v>8162.72</v>
      </c>
      <c r="G1008" s="8" t="s">
        <v>12</v>
      </c>
      <c r="H1008" s="8" t="s">
        <v>12</v>
      </c>
      <c r="I1008" s="8" t="s">
        <v>23</v>
      </c>
      <c r="J1008" s="26">
        <v>1982</v>
      </c>
      <c r="K1008" s="26" t="s">
        <v>18</v>
      </c>
      <c r="L1008" s="26" t="s">
        <v>12</v>
      </c>
      <c r="M1008" s="26" t="s">
        <v>12</v>
      </c>
      <c r="N1008" s="26" t="s">
        <v>23</v>
      </c>
      <c r="O1008" s="27">
        <f>IF(A1008="?","",DATE(J1008,MATCH(K1008,{"Jan","Feb","Mar","Apr","May","Jun","Jul","Aug","Sep","Oct","Nov","Dec"},0),D1008))</f>
        <v>30130</v>
      </c>
      <c r="P1008" s="26">
        <f t="shared" si="15"/>
        <v>40</v>
      </c>
    </row>
    <row r="1009" spans="1:16" x14ac:dyDescent="0.3">
      <c r="A1009" s="8" t="s">
        <v>1040</v>
      </c>
      <c r="B1009" s="8">
        <v>1963</v>
      </c>
      <c r="C1009" s="8" t="s">
        <v>15</v>
      </c>
      <c r="D1009" s="8">
        <v>5</v>
      </c>
      <c r="E1009" s="8">
        <v>0</v>
      </c>
      <c r="F1009" s="25">
        <v>8177.9</v>
      </c>
      <c r="G1009" s="8" t="s">
        <v>12</v>
      </c>
      <c r="H1009" s="8" t="s">
        <v>16</v>
      </c>
      <c r="I1009" s="8" t="s">
        <v>13</v>
      </c>
      <c r="J1009" s="26">
        <v>1963</v>
      </c>
      <c r="K1009" s="26" t="s">
        <v>15</v>
      </c>
      <c r="L1009" s="26" t="s">
        <v>12</v>
      </c>
      <c r="M1009" s="26" t="s">
        <v>16</v>
      </c>
      <c r="N1009" s="26" t="s">
        <v>13</v>
      </c>
      <c r="O1009" s="27">
        <f>IF(A1009="?","",DATE(J1009,MATCH(K1009,{"Jan","Feb","Mar","Apr","May","Jun","Jul","Aug","Sep","Oct","Nov","Dec"},0),D1009))</f>
        <v>23320</v>
      </c>
      <c r="P1009" s="26">
        <f t="shared" si="15"/>
        <v>59</v>
      </c>
    </row>
    <row r="1010" spans="1:16" x14ac:dyDescent="0.3">
      <c r="A1010" s="8" t="s">
        <v>1041</v>
      </c>
      <c r="B1010" s="8">
        <v>1983</v>
      </c>
      <c r="C1010" s="8" t="s">
        <v>18</v>
      </c>
      <c r="D1010" s="8">
        <v>8</v>
      </c>
      <c r="E1010" s="8">
        <v>3</v>
      </c>
      <c r="F1010" s="25">
        <v>8179.51</v>
      </c>
      <c r="G1010" s="8" t="s">
        <v>11</v>
      </c>
      <c r="H1010" s="8" t="s">
        <v>11</v>
      </c>
      <c r="I1010" s="8" t="s">
        <v>516</v>
      </c>
      <c r="J1010" s="26">
        <v>1983</v>
      </c>
      <c r="K1010" s="26" t="s">
        <v>18</v>
      </c>
      <c r="L1010" s="26" t="s">
        <v>11</v>
      </c>
      <c r="M1010" s="26" t="s">
        <v>11</v>
      </c>
      <c r="N1010" s="26" t="s">
        <v>516</v>
      </c>
      <c r="O1010" s="27">
        <f>IF(A1010="?","",DATE(J1010,MATCH(K1010,{"Jan","Feb","Mar","Apr","May","Jun","Jul","Aug","Sep","Oct","Nov","Dec"},0),D1010))</f>
        <v>30475</v>
      </c>
      <c r="P1010" s="26">
        <f t="shared" si="15"/>
        <v>40</v>
      </c>
    </row>
    <row r="1011" spans="1:16" x14ac:dyDescent="0.3">
      <c r="A1011" s="8" t="s">
        <v>1042</v>
      </c>
      <c r="B1011" s="8">
        <v>1997</v>
      </c>
      <c r="C1011" s="8" t="s">
        <v>37</v>
      </c>
      <c r="D1011" s="8">
        <v>21</v>
      </c>
      <c r="E1011" s="8">
        <v>0</v>
      </c>
      <c r="F1011" s="25">
        <v>8182.89</v>
      </c>
      <c r="G1011" s="8" t="s">
        <v>11</v>
      </c>
      <c r="H1011" s="8" t="s">
        <v>16</v>
      </c>
      <c r="I1011" s="8" t="s">
        <v>535</v>
      </c>
      <c r="J1011" s="26">
        <v>1997</v>
      </c>
      <c r="K1011" s="26" t="s">
        <v>37</v>
      </c>
      <c r="L1011" s="26" t="s">
        <v>11</v>
      </c>
      <c r="M1011" s="26" t="s">
        <v>16</v>
      </c>
      <c r="N1011" s="26" t="s">
        <v>535</v>
      </c>
      <c r="O1011" s="27">
        <f>IF(A1011="?","",DATE(J1011,MATCH(K1011,{"Jan","Feb","Mar","Apr","May","Jun","Jul","Aug","Sep","Oct","Nov","Dec"},0),D1011))</f>
        <v>35724</v>
      </c>
      <c r="P1011" s="26">
        <f t="shared" si="15"/>
        <v>25</v>
      </c>
    </row>
    <row r="1012" spans="1:16" x14ac:dyDescent="0.3">
      <c r="A1012" s="8" t="s">
        <v>1043</v>
      </c>
      <c r="B1012" s="8">
        <v>1962</v>
      </c>
      <c r="C1012" s="8" t="s">
        <v>15</v>
      </c>
      <c r="D1012" s="8">
        <v>23</v>
      </c>
      <c r="E1012" s="8">
        <v>0</v>
      </c>
      <c r="F1012" s="25">
        <v>8188.12</v>
      </c>
      <c r="G1012" s="8" t="s">
        <v>12</v>
      </c>
      <c r="H1012" s="8" t="s">
        <v>12</v>
      </c>
      <c r="I1012" s="8" t="s">
        <v>13</v>
      </c>
      <c r="J1012" s="26">
        <v>1962</v>
      </c>
      <c r="K1012" s="26" t="s">
        <v>15</v>
      </c>
      <c r="L1012" s="26" t="s">
        <v>12</v>
      </c>
      <c r="M1012" s="26" t="s">
        <v>12</v>
      </c>
      <c r="N1012" s="26" t="s">
        <v>13</v>
      </c>
      <c r="O1012" s="27">
        <f>IF(A1012="?","",DATE(J1012,MATCH(K1012,{"Jan","Feb","Mar","Apr","May","Jun","Jul","Aug","Sep","Oct","Nov","Dec"},0),D1012))</f>
        <v>22973</v>
      </c>
      <c r="P1012" s="26">
        <f t="shared" si="15"/>
        <v>60</v>
      </c>
    </row>
    <row r="1013" spans="1:16" x14ac:dyDescent="0.3">
      <c r="A1013" s="8" t="s">
        <v>1044</v>
      </c>
      <c r="B1013" s="8">
        <v>1978</v>
      </c>
      <c r="C1013" s="8" t="s">
        <v>37</v>
      </c>
      <c r="D1013" s="8">
        <v>24</v>
      </c>
      <c r="E1013" s="8">
        <v>2</v>
      </c>
      <c r="F1013" s="25">
        <v>8211.1</v>
      </c>
      <c r="G1013" s="8" t="s">
        <v>11</v>
      </c>
      <c r="H1013" s="8" t="s">
        <v>12</v>
      </c>
      <c r="I1013" s="8" t="s">
        <v>13</v>
      </c>
      <c r="J1013" s="26">
        <v>1978</v>
      </c>
      <c r="K1013" s="26" t="s">
        <v>37</v>
      </c>
      <c r="L1013" s="26" t="s">
        <v>11</v>
      </c>
      <c r="M1013" s="26" t="s">
        <v>12</v>
      </c>
      <c r="N1013" s="26" t="s">
        <v>13</v>
      </c>
      <c r="O1013" s="27">
        <f>IF(A1013="?","",DATE(J1013,MATCH(K1013,{"Jan","Feb","Mar","Apr","May","Jun","Jul","Aug","Sep","Oct","Nov","Dec"},0),D1013))</f>
        <v>28787</v>
      </c>
      <c r="P1013" s="26">
        <f t="shared" si="15"/>
        <v>44</v>
      </c>
    </row>
    <row r="1014" spans="1:16" x14ac:dyDescent="0.3">
      <c r="A1014" s="8" t="s">
        <v>1045</v>
      </c>
      <c r="B1014" s="8">
        <v>1978</v>
      </c>
      <c r="C1014" s="8" t="s">
        <v>18</v>
      </c>
      <c r="D1014" s="8">
        <v>30</v>
      </c>
      <c r="E1014" s="8">
        <v>2</v>
      </c>
      <c r="F1014" s="25">
        <v>8219.2000000000007</v>
      </c>
      <c r="G1014" s="8" t="s">
        <v>11</v>
      </c>
      <c r="H1014" s="8" t="s">
        <v>11</v>
      </c>
      <c r="I1014" s="8" t="s">
        <v>13</v>
      </c>
      <c r="J1014" s="26">
        <v>1978</v>
      </c>
      <c r="K1014" s="26" t="s">
        <v>18</v>
      </c>
      <c r="L1014" s="26" t="s">
        <v>11</v>
      </c>
      <c r="M1014" s="26" t="s">
        <v>11</v>
      </c>
      <c r="N1014" s="26" t="s">
        <v>13</v>
      </c>
      <c r="O1014" s="27">
        <f>IF(A1014="?","",DATE(J1014,MATCH(K1014,{"Jan","Feb","Mar","Apr","May","Jun","Jul","Aug","Sep","Oct","Nov","Dec"},0),D1014))</f>
        <v>28671</v>
      </c>
      <c r="P1014" s="26">
        <f t="shared" si="15"/>
        <v>44</v>
      </c>
    </row>
    <row r="1015" spans="1:16" x14ac:dyDescent="0.3">
      <c r="A1015" s="8" t="s">
        <v>1046</v>
      </c>
      <c r="B1015" s="8">
        <v>1976</v>
      </c>
      <c r="C1015" s="8" t="s">
        <v>20</v>
      </c>
      <c r="D1015" s="8">
        <v>3</v>
      </c>
      <c r="E1015" s="8">
        <v>1</v>
      </c>
      <c r="F1015" s="25">
        <v>8232.64</v>
      </c>
      <c r="G1015" s="8" t="s">
        <v>11</v>
      </c>
      <c r="H1015" s="8" t="s">
        <v>12</v>
      </c>
      <c r="I1015" s="8" t="s">
        <v>13</v>
      </c>
      <c r="J1015" s="26">
        <v>1976</v>
      </c>
      <c r="K1015" s="26" t="s">
        <v>20</v>
      </c>
      <c r="L1015" s="26" t="s">
        <v>11</v>
      </c>
      <c r="M1015" s="26" t="s">
        <v>12</v>
      </c>
      <c r="N1015" s="26" t="s">
        <v>13</v>
      </c>
      <c r="O1015" s="27">
        <f>IF(A1015="?","",DATE(J1015,MATCH(K1015,{"Jan","Feb","Mar","Apr","May","Jun","Jul","Aug","Sep","Oct","Nov","Dec"},0),D1015))</f>
        <v>28006</v>
      </c>
      <c r="P1015" s="26">
        <f t="shared" si="15"/>
        <v>46</v>
      </c>
    </row>
    <row r="1016" spans="1:16" x14ac:dyDescent="0.3">
      <c r="A1016" s="8" t="s">
        <v>1047</v>
      </c>
      <c r="B1016" s="8">
        <v>1976</v>
      </c>
      <c r="C1016" s="8" t="s">
        <v>18</v>
      </c>
      <c r="D1016" s="8">
        <v>30</v>
      </c>
      <c r="E1016" s="8">
        <v>1</v>
      </c>
      <c r="F1016" s="25">
        <v>8233.1</v>
      </c>
      <c r="G1016" s="8" t="s">
        <v>11</v>
      </c>
      <c r="H1016" s="8" t="s">
        <v>11</v>
      </c>
      <c r="I1016" s="8" t="s">
        <v>13</v>
      </c>
      <c r="J1016" s="26">
        <v>1976</v>
      </c>
      <c r="K1016" s="26" t="s">
        <v>18</v>
      </c>
      <c r="L1016" s="26" t="s">
        <v>11</v>
      </c>
      <c r="M1016" s="26" t="s">
        <v>11</v>
      </c>
      <c r="N1016" s="26" t="s">
        <v>13</v>
      </c>
      <c r="O1016" s="27">
        <f>IF(A1016="?","",DATE(J1016,MATCH(K1016,{"Jan","Feb","Mar","Apr","May","Jun","Jul","Aug","Sep","Oct","Nov","Dec"},0),D1016))</f>
        <v>27941</v>
      </c>
      <c r="P1016" s="26">
        <f t="shared" si="15"/>
        <v>46</v>
      </c>
    </row>
    <row r="1017" spans="1:16" x14ac:dyDescent="0.3">
      <c r="A1017" s="8" t="s">
        <v>1048</v>
      </c>
      <c r="B1017" s="8">
        <v>1976</v>
      </c>
      <c r="C1017" s="8" t="s">
        <v>20</v>
      </c>
      <c r="D1017" s="8">
        <v>2</v>
      </c>
      <c r="E1017" s="8">
        <v>1</v>
      </c>
      <c r="F1017" s="25">
        <v>8240.59</v>
      </c>
      <c r="G1017" s="8" t="s">
        <v>11</v>
      </c>
      <c r="H1017" s="8" t="s">
        <v>11</v>
      </c>
      <c r="I1017" s="8" t="s">
        <v>13</v>
      </c>
      <c r="J1017" s="26">
        <v>1976</v>
      </c>
      <c r="K1017" s="26" t="s">
        <v>20</v>
      </c>
      <c r="L1017" s="26" t="s">
        <v>11</v>
      </c>
      <c r="M1017" s="26" t="s">
        <v>11</v>
      </c>
      <c r="N1017" s="26" t="s">
        <v>13</v>
      </c>
      <c r="O1017" s="27">
        <f>IF(A1017="?","",DATE(J1017,MATCH(K1017,{"Jan","Feb","Mar","Apr","May","Jun","Jul","Aug","Sep","Oct","Nov","Dec"},0),D1017))</f>
        <v>28005</v>
      </c>
      <c r="P1017" s="26">
        <f t="shared" si="15"/>
        <v>46</v>
      </c>
    </row>
    <row r="1018" spans="1:16" x14ac:dyDescent="0.3">
      <c r="A1018" s="8" t="s">
        <v>1049</v>
      </c>
      <c r="B1018" s="8">
        <v>1982</v>
      </c>
      <c r="C1018" s="8" t="s">
        <v>20</v>
      </c>
      <c r="D1018" s="8">
        <v>27</v>
      </c>
      <c r="E1018" s="8">
        <v>3</v>
      </c>
      <c r="F1018" s="25">
        <v>8252.2800000000007</v>
      </c>
      <c r="G1018" s="8" t="s">
        <v>11</v>
      </c>
      <c r="H1018" s="8" t="s">
        <v>11</v>
      </c>
      <c r="I1018" s="8" t="s">
        <v>247</v>
      </c>
      <c r="J1018" s="26">
        <v>1982</v>
      </c>
      <c r="K1018" s="26" t="s">
        <v>20</v>
      </c>
      <c r="L1018" s="26" t="s">
        <v>11</v>
      </c>
      <c r="M1018" s="26" t="s">
        <v>11</v>
      </c>
      <c r="N1018" s="26" t="s">
        <v>247</v>
      </c>
      <c r="O1018" s="27">
        <f>IF(A1018="?","",DATE(J1018,MATCH(K1018,{"Jan","Feb","Mar","Apr","May","Jun","Jul","Aug","Sep","Oct","Nov","Dec"},0),D1018))</f>
        <v>30221</v>
      </c>
      <c r="P1018" s="26">
        <f t="shared" si="15"/>
        <v>40</v>
      </c>
    </row>
    <row r="1019" spans="1:16" x14ac:dyDescent="0.3">
      <c r="A1019" s="8" t="s">
        <v>1050</v>
      </c>
      <c r="B1019" s="8">
        <v>1964</v>
      </c>
      <c r="C1019" s="8" t="s">
        <v>20</v>
      </c>
      <c r="D1019" s="8">
        <v>5</v>
      </c>
      <c r="E1019" s="8">
        <v>0</v>
      </c>
      <c r="F1019" s="25">
        <v>8268</v>
      </c>
      <c r="G1019" s="8" t="s">
        <v>12</v>
      </c>
      <c r="H1019" s="8" t="s">
        <v>12</v>
      </c>
      <c r="I1019" s="8" t="s">
        <v>13</v>
      </c>
      <c r="J1019" s="26">
        <v>1964</v>
      </c>
      <c r="K1019" s="26" t="s">
        <v>20</v>
      </c>
      <c r="L1019" s="26" t="s">
        <v>12</v>
      </c>
      <c r="M1019" s="26" t="s">
        <v>12</v>
      </c>
      <c r="N1019" s="26" t="s">
        <v>13</v>
      </c>
      <c r="O1019" s="27">
        <f>IF(A1019="?","",DATE(J1019,MATCH(K1019,{"Jan","Feb","Mar","Apr","May","Jun","Jul","Aug","Sep","Oct","Nov","Dec"},0),D1019))</f>
        <v>23625</v>
      </c>
      <c r="P1019" s="26">
        <f t="shared" si="15"/>
        <v>58</v>
      </c>
    </row>
    <row r="1020" spans="1:16" x14ac:dyDescent="0.3">
      <c r="A1020" s="8" t="s">
        <v>1051</v>
      </c>
      <c r="B1020" s="8">
        <v>1974</v>
      </c>
      <c r="C1020" s="8" t="s">
        <v>35</v>
      </c>
      <c r="D1020" s="8">
        <v>5</v>
      </c>
      <c r="E1020" s="8">
        <v>0</v>
      </c>
      <c r="F1020" s="25">
        <v>8269.0400000000009</v>
      </c>
      <c r="G1020" s="8" t="s">
        <v>11</v>
      </c>
      <c r="H1020" s="8" t="s">
        <v>16</v>
      </c>
      <c r="I1020" s="8" t="s">
        <v>42</v>
      </c>
      <c r="J1020" s="26">
        <v>1974</v>
      </c>
      <c r="K1020" s="26" t="s">
        <v>35</v>
      </c>
      <c r="L1020" s="26" t="s">
        <v>11</v>
      </c>
      <c r="M1020" s="26" t="s">
        <v>16</v>
      </c>
      <c r="N1020" s="26" t="s">
        <v>42</v>
      </c>
      <c r="O1020" s="27">
        <f>IF(A1020="?","",DATE(J1020,MATCH(K1020,{"Jan","Feb","Mar","Apr","May","Jun","Jul","Aug","Sep","Oct","Nov","Dec"},0),D1020))</f>
        <v>27246</v>
      </c>
      <c r="P1020" s="26">
        <f t="shared" si="15"/>
        <v>48</v>
      </c>
    </row>
    <row r="1021" spans="1:16" x14ac:dyDescent="0.3">
      <c r="A1021" s="8" t="s">
        <v>1052</v>
      </c>
      <c r="B1021" s="8">
        <v>2000</v>
      </c>
      <c r="C1021" s="8" t="s">
        <v>15</v>
      </c>
      <c r="D1021" s="8">
        <v>28</v>
      </c>
      <c r="E1021" s="8">
        <v>0</v>
      </c>
      <c r="F1021" s="25">
        <v>8271.4599999999991</v>
      </c>
      <c r="G1021" s="8" t="s">
        <v>11</v>
      </c>
      <c r="H1021" s="8" t="s">
        <v>16</v>
      </c>
      <c r="I1021" s="8" t="s">
        <v>249</v>
      </c>
      <c r="J1021" s="26">
        <v>2000</v>
      </c>
      <c r="K1021" s="26" t="s">
        <v>15</v>
      </c>
      <c r="L1021" s="26" t="s">
        <v>11</v>
      </c>
      <c r="M1021" s="26" t="s">
        <v>16</v>
      </c>
      <c r="N1021" s="26" t="s">
        <v>249</v>
      </c>
      <c r="O1021" s="27">
        <f>IF(A1021="?","",DATE(J1021,MATCH(K1021,{"Jan","Feb","Mar","Apr","May","Jun","Jul","Aug","Sep","Oct","Nov","Dec"},0),D1021))</f>
        <v>36858</v>
      </c>
      <c r="P1021" s="26">
        <f t="shared" si="15"/>
        <v>22</v>
      </c>
    </row>
    <row r="1022" spans="1:16" x14ac:dyDescent="0.3">
      <c r="A1022" s="8" t="s">
        <v>1053</v>
      </c>
      <c r="B1022" s="8">
        <v>1974</v>
      </c>
      <c r="C1022" s="8" t="s">
        <v>20</v>
      </c>
      <c r="D1022" s="8">
        <v>26</v>
      </c>
      <c r="E1022" s="8">
        <v>0</v>
      </c>
      <c r="F1022" s="25">
        <v>8277.52</v>
      </c>
      <c r="G1022" s="8" t="s">
        <v>11</v>
      </c>
      <c r="H1022" s="8" t="s">
        <v>11</v>
      </c>
      <c r="I1022" s="8" t="s">
        <v>42</v>
      </c>
      <c r="J1022" s="26">
        <v>1974</v>
      </c>
      <c r="K1022" s="26" t="s">
        <v>20</v>
      </c>
      <c r="L1022" s="26" t="s">
        <v>11</v>
      </c>
      <c r="M1022" s="26" t="s">
        <v>11</v>
      </c>
      <c r="N1022" s="26" t="s">
        <v>42</v>
      </c>
      <c r="O1022" s="27">
        <f>IF(A1022="?","",DATE(J1022,MATCH(K1022,{"Jan","Feb","Mar","Apr","May","Jun","Jul","Aug","Sep","Oct","Nov","Dec"},0),D1022))</f>
        <v>27298</v>
      </c>
      <c r="P1022" s="26">
        <f t="shared" si="15"/>
        <v>48</v>
      </c>
    </row>
    <row r="1023" spans="1:16" x14ac:dyDescent="0.3">
      <c r="A1023" s="8" t="s">
        <v>1054</v>
      </c>
      <c r="B1023" s="8">
        <v>1974</v>
      </c>
      <c r="C1023" s="8" t="s">
        <v>30</v>
      </c>
      <c r="D1023" s="8">
        <v>22</v>
      </c>
      <c r="E1023" s="8">
        <v>0</v>
      </c>
      <c r="F1023" s="25">
        <v>8280.6200000000008</v>
      </c>
      <c r="G1023" s="8" t="s">
        <v>11</v>
      </c>
      <c r="H1023" s="8" t="s">
        <v>11</v>
      </c>
      <c r="I1023" s="8" t="s">
        <v>13</v>
      </c>
      <c r="J1023" s="26">
        <v>1974</v>
      </c>
      <c r="K1023" s="26" t="s">
        <v>30</v>
      </c>
      <c r="L1023" s="26" t="s">
        <v>11</v>
      </c>
      <c r="M1023" s="26" t="s">
        <v>11</v>
      </c>
      <c r="N1023" s="26" t="s">
        <v>13</v>
      </c>
      <c r="O1023" s="27">
        <f>IF(A1023="?","",DATE(J1023,MATCH(K1023,{"Jan","Feb","Mar","Apr","May","Jun","Jul","Aug","Sep","Oct","Nov","Dec"},0),D1023))</f>
        <v>27385</v>
      </c>
      <c r="P1023" s="26">
        <f t="shared" si="15"/>
        <v>48</v>
      </c>
    </row>
    <row r="1024" spans="1:16" x14ac:dyDescent="0.3">
      <c r="A1024" s="8" t="s">
        <v>1055</v>
      </c>
      <c r="B1024" s="8">
        <v>1974</v>
      </c>
      <c r="C1024" s="8" t="s">
        <v>18</v>
      </c>
      <c r="D1024" s="8">
        <v>6</v>
      </c>
      <c r="E1024" s="8">
        <v>0</v>
      </c>
      <c r="F1024" s="25">
        <v>8283.68</v>
      </c>
      <c r="G1024" s="8" t="s">
        <v>11</v>
      </c>
      <c r="H1024" s="8" t="s">
        <v>12</v>
      </c>
      <c r="I1024" s="8" t="s">
        <v>13</v>
      </c>
      <c r="J1024" s="26">
        <v>1974</v>
      </c>
      <c r="K1024" s="26" t="s">
        <v>18</v>
      </c>
      <c r="L1024" s="26" t="s">
        <v>11</v>
      </c>
      <c r="M1024" s="26" t="s">
        <v>12</v>
      </c>
      <c r="N1024" s="26" t="s">
        <v>13</v>
      </c>
      <c r="O1024" s="27">
        <f>IF(A1024="?","",DATE(J1024,MATCH(K1024,{"Jan","Feb","Mar","Apr","May","Jun","Jul","Aug","Sep","Oct","Nov","Dec"},0),D1024))</f>
        <v>27186</v>
      </c>
      <c r="P1024" s="26">
        <f t="shared" si="15"/>
        <v>49</v>
      </c>
    </row>
    <row r="1025" spans="1:16" x14ac:dyDescent="0.3">
      <c r="A1025" s="8" t="s">
        <v>1056</v>
      </c>
      <c r="B1025" s="8">
        <v>1978</v>
      </c>
      <c r="C1025" s="8" t="s">
        <v>18</v>
      </c>
      <c r="D1025" s="8">
        <v>26</v>
      </c>
      <c r="E1025" s="8">
        <v>2</v>
      </c>
      <c r="F1025" s="25">
        <v>8302.5400000000009</v>
      </c>
      <c r="G1025" s="8" t="s">
        <v>12</v>
      </c>
      <c r="H1025" s="8" t="s">
        <v>12</v>
      </c>
      <c r="I1025" s="8" t="s">
        <v>168</v>
      </c>
      <c r="J1025" s="26">
        <v>1978</v>
      </c>
      <c r="K1025" s="26" t="s">
        <v>18</v>
      </c>
      <c r="L1025" s="26" t="s">
        <v>12</v>
      </c>
      <c r="M1025" s="26" t="s">
        <v>12</v>
      </c>
      <c r="N1025" s="26" t="s">
        <v>168</v>
      </c>
      <c r="O1025" s="27">
        <f>IF(A1025="?","",DATE(J1025,MATCH(K1025,{"Jan","Feb","Mar","Apr","May","Jun","Jul","Aug","Sep","Oct","Nov","Dec"},0),D1025))</f>
        <v>28667</v>
      </c>
      <c r="P1025" s="26">
        <f t="shared" si="15"/>
        <v>44</v>
      </c>
    </row>
    <row r="1026" spans="1:16" x14ac:dyDescent="0.3">
      <c r="A1026" s="8" t="s">
        <v>1057</v>
      </c>
      <c r="B1026" s="8">
        <v>1979</v>
      </c>
      <c r="C1026" s="8" t="s">
        <v>35</v>
      </c>
      <c r="D1026" s="8">
        <v>7</v>
      </c>
      <c r="E1026" s="8">
        <v>2</v>
      </c>
      <c r="F1026" s="25">
        <v>8310.84</v>
      </c>
      <c r="G1026" s="8" t="s">
        <v>11</v>
      </c>
      <c r="H1026" s="8" t="s">
        <v>11</v>
      </c>
      <c r="I1026" s="8" t="s">
        <v>23</v>
      </c>
      <c r="J1026" s="26">
        <v>1979</v>
      </c>
      <c r="K1026" s="26" t="s">
        <v>35</v>
      </c>
      <c r="L1026" s="26" t="s">
        <v>11</v>
      </c>
      <c r="M1026" s="26" t="s">
        <v>11</v>
      </c>
      <c r="N1026" s="26" t="s">
        <v>23</v>
      </c>
      <c r="O1026" s="27">
        <f>IF(A1026="?","",DATE(J1026,MATCH(K1026,{"Jan","Feb","Mar","Apr","May","Jun","Jul","Aug","Sep","Oct","Nov","Dec"},0),D1026))</f>
        <v>29074</v>
      </c>
      <c r="P1026" s="26">
        <f t="shared" si="15"/>
        <v>43</v>
      </c>
    </row>
    <row r="1027" spans="1:16" x14ac:dyDescent="0.3">
      <c r="A1027" s="8" t="s">
        <v>1058</v>
      </c>
      <c r="B1027" s="8">
        <v>1993</v>
      </c>
      <c r="C1027" s="8" t="s">
        <v>18</v>
      </c>
      <c r="D1027" s="8">
        <v>22</v>
      </c>
      <c r="E1027" s="8">
        <v>0</v>
      </c>
      <c r="F1027" s="25">
        <v>8314.65</v>
      </c>
      <c r="G1027" s="8" t="s">
        <v>11</v>
      </c>
      <c r="H1027" s="8" t="s">
        <v>16</v>
      </c>
      <c r="I1027" s="8" t="s">
        <v>23</v>
      </c>
      <c r="J1027" s="26">
        <v>1993</v>
      </c>
      <c r="K1027" s="26" t="s">
        <v>18</v>
      </c>
      <c r="L1027" s="26" t="s">
        <v>11</v>
      </c>
      <c r="M1027" s="26" t="s">
        <v>16</v>
      </c>
      <c r="N1027" s="26" t="s">
        <v>23</v>
      </c>
      <c r="O1027" s="27">
        <f>IF(A1027="?","",DATE(J1027,MATCH(K1027,{"Jan","Feb","Mar","Apr","May","Jun","Jul","Aug","Sep","Oct","Nov","Dec"},0),D1027))</f>
        <v>34142</v>
      </c>
      <c r="P1027" s="26">
        <f t="shared" ref="P1027:P1090" si="16">IF(O1027="","",DATEDIF(O1027,DATE(2023,6,8),"Y"))</f>
        <v>29</v>
      </c>
    </row>
    <row r="1028" spans="1:16" x14ac:dyDescent="0.3">
      <c r="A1028" s="8" t="s">
        <v>1059</v>
      </c>
      <c r="B1028" s="8">
        <v>1976</v>
      </c>
      <c r="C1028" s="8" t="s">
        <v>10</v>
      </c>
      <c r="D1028" s="8">
        <v>12</v>
      </c>
      <c r="E1028" s="8">
        <v>1</v>
      </c>
      <c r="F1028" s="25">
        <v>8334.4599999999991</v>
      </c>
      <c r="G1028" s="8" t="s">
        <v>12</v>
      </c>
      <c r="H1028" s="8" t="s">
        <v>11</v>
      </c>
      <c r="I1028" s="8" t="s">
        <v>168</v>
      </c>
      <c r="J1028" s="26">
        <v>1976</v>
      </c>
      <c r="K1028" s="26" t="s">
        <v>10</v>
      </c>
      <c r="L1028" s="26" t="s">
        <v>12</v>
      </c>
      <c r="M1028" s="26" t="s">
        <v>11</v>
      </c>
      <c r="N1028" s="26" t="s">
        <v>168</v>
      </c>
      <c r="O1028" s="27">
        <f>IF(A1028="?","",DATE(J1028,MATCH(K1028,{"Jan","Feb","Mar","Apr","May","Jun","Jul","Aug","Sep","Oct","Nov","Dec"},0),D1028))</f>
        <v>27953</v>
      </c>
      <c r="P1028" s="26">
        <f t="shared" si="16"/>
        <v>46</v>
      </c>
    </row>
    <row r="1029" spans="1:16" x14ac:dyDescent="0.3">
      <c r="A1029" s="8" t="s">
        <v>1060</v>
      </c>
      <c r="B1029" s="8">
        <v>1976</v>
      </c>
      <c r="C1029" s="8" t="s">
        <v>10</v>
      </c>
      <c r="D1029" s="8">
        <v>20</v>
      </c>
      <c r="E1029" s="8">
        <v>1</v>
      </c>
      <c r="F1029" s="25">
        <v>8334.59</v>
      </c>
      <c r="G1029" s="8" t="s">
        <v>12</v>
      </c>
      <c r="H1029" s="8" t="s">
        <v>11</v>
      </c>
      <c r="I1029" s="8" t="s">
        <v>168</v>
      </c>
      <c r="J1029" s="26">
        <v>1976</v>
      </c>
      <c r="K1029" s="26" t="s">
        <v>10</v>
      </c>
      <c r="L1029" s="26" t="s">
        <v>12</v>
      </c>
      <c r="M1029" s="26" t="s">
        <v>11</v>
      </c>
      <c r="N1029" s="26" t="s">
        <v>168</v>
      </c>
      <c r="O1029" s="27">
        <f>IF(A1029="?","",DATE(J1029,MATCH(K1029,{"Jan","Feb","Mar","Apr","May","Jun","Jul","Aug","Sep","Oct","Nov","Dec"},0),D1029))</f>
        <v>27961</v>
      </c>
      <c r="P1029" s="26">
        <f t="shared" si="16"/>
        <v>46</v>
      </c>
    </row>
    <row r="1030" spans="1:16" x14ac:dyDescent="0.3">
      <c r="A1030" s="8" t="s">
        <v>1061</v>
      </c>
      <c r="B1030" s="8">
        <v>1976</v>
      </c>
      <c r="C1030" s="8" t="s">
        <v>10</v>
      </c>
      <c r="D1030" s="8">
        <v>7</v>
      </c>
      <c r="E1030" s="8">
        <v>1</v>
      </c>
      <c r="F1030" s="25">
        <v>8342.91</v>
      </c>
      <c r="G1030" s="8" t="s">
        <v>12</v>
      </c>
      <c r="H1030" s="8" t="s">
        <v>16</v>
      </c>
      <c r="I1030" s="8" t="s">
        <v>168</v>
      </c>
      <c r="J1030" s="26">
        <v>1976</v>
      </c>
      <c r="K1030" s="26" t="s">
        <v>10</v>
      </c>
      <c r="L1030" s="26" t="s">
        <v>12</v>
      </c>
      <c r="M1030" s="26" t="s">
        <v>16</v>
      </c>
      <c r="N1030" s="26" t="s">
        <v>168</v>
      </c>
      <c r="O1030" s="27">
        <f>IF(A1030="?","",DATE(J1030,MATCH(K1030,{"Jan","Feb","Mar","Apr","May","Jun","Jul","Aug","Sep","Oct","Nov","Dec"},0),D1030))</f>
        <v>27948</v>
      </c>
      <c r="P1030" s="26">
        <f t="shared" si="16"/>
        <v>46</v>
      </c>
    </row>
    <row r="1031" spans="1:16" x14ac:dyDescent="0.3">
      <c r="A1031" s="8" t="s">
        <v>1062</v>
      </c>
      <c r="B1031" s="8">
        <v>1976</v>
      </c>
      <c r="C1031" s="8" t="s">
        <v>18</v>
      </c>
      <c r="D1031" s="8">
        <v>12</v>
      </c>
      <c r="E1031" s="8">
        <v>2</v>
      </c>
      <c r="F1031" s="25">
        <v>8347.16</v>
      </c>
      <c r="G1031" s="8" t="s">
        <v>11</v>
      </c>
      <c r="H1031" s="8" t="s">
        <v>16</v>
      </c>
      <c r="I1031" s="8" t="s">
        <v>13</v>
      </c>
      <c r="J1031" s="26">
        <v>1976</v>
      </c>
      <c r="K1031" s="26" t="s">
        <v>18</v>
      </c>
      <c r="L1031" s="26" t="s">
        <v>11</v>
      </c>
      <c r="M1031" s="26" t="s">
        <v>16</v>
      </c>
      <c r="N1031" s="26" t="s">
        <v>13</v>
      </c>
      <c r="O1031" s="27">
        <f>IF(A1031="?","",DATE(J1031,MATCH(K1031,{"Jan","Feb","Mar","Apr","May","Jun","Jul","Aug","Sep","Oct","Nov","Dec"},0),D1031))</f>
        <v>27923</v>
      </c>
      <c r="P1031" s="26">
        <f t="shared" si="16"/>
        <v>46</v>
      </c>
    </row>
    <row r="1032" spans="1:16" x14ac:dyDescent="0.3">
      <c r="A1032" s="8" t="s">
        <v>1063</v>
      </c>
      <c r="B1032" s="8">
        <v>1963</v>
      </c>
      <c r="C1032" s="8" t="s">
        <v>20</v>
      </c>
      <c r="D1032" s="8">
        <v>21</v>
      </c>
      <c r="E1032" s="8">
        <v>0</v>
      </c>
      <c r="F1032" s="25">
        <v>8355.5400000000009</v>
      </c>
      <c r="G1032" s="8" t="s">
        <v>12</v>
      </c>
      <c r="H1032" s="8" t="s">
        <v>12</v>
      </c>
      <c r="I1032" s="8" t="s">
        <v>23</v>
      </c>
      <c r="J1032" s="26">
        <v>1963</v>
      </c>
      <c r="K1032" s="26" t="s">
        <v>20</v>
      </c>
      <c r="L1032" s="26" t="s">
        <v>12</v>
      </c>
      <c r="M1032" s="26" t="s">
        <v>12</v>
      </c>
      <c r="N1032" s="26" t="s">
        <v>23</v>
      </c>
      <c r="O1032" s="27">
        <f>IF(A1032="?","",DATE(J1032,MATCH(K1032,{"Jan","Feb","Mar","Apr","May","Jun","Jul","Aug","Sep","Oct","Nov","Dec"},0),D1032))</f>
        <v>23275</v>
      </c>
      <c r="P1032" s="26">
        <f t="shared" si="16"/>
        <v>59</v>
      </c>
    </row>
    <row r="1033" spans="1:16" x14ac:dyDescent="0.3">
      <c r="A1033" s="8" t="s">
        <v>1064</v>
      </c>
      <c r="B1033" s="8">
        <v>1971</v>
      </c>
      <c r="C1033" s="8" t="s">
        <v>20</v>
      </c>
      <c r="D1033" s="8">
        <v>4</v>
      </c>
      <c r="E1033" s="8">
        <v>0</v>
      </c>
      <c r="F1033" s="25">
        <v>8396.6200000000008</v>
      </c>
      <c r="G1033" s="8" t="s">
        <v>11</v>
      </c>
      <c r="H1033" s="8" t="s">
        <v>12</v>
      </c>
      <c r="I1033" s="8" t="s">
        <v>13</v>
      </c>
      <c r="J1033" s="26">
        <v>1971</v>
      </c>
      <c r="K1033" s="26" t="s">
        <v>20</v>
      </c>
      <c r="L1033" s="26" t="s">
        <v>11</v>
      </c>
      <c r="M1033" s="26" t="s">
        <v>12</v>
      </c>
      <c r="N1033" s="26" t="s">
        <v>13</v>
      </c>
      <c r="O1033" s="27">
        <f>IF(A1033="?","",DATE(J1033,MATCH(K1033,{"Jan","Feb","Mar","Apr","May","Jun","Jul","Aug","Sep","Oct","Nov","Dec"},0),D1033))</f>
        <v>26180</v>
      </c>
      <c r="P1033" s="26">
        <f t="shared" si="16"/>
        <v>51</v>
      </c>
    </row>
    <row r="1034" spans="1:16" x14ac:dyDescent="0.3">
      <c r="A1034" s="8" t="s">
        <v>1065</v>
      </c>
      <c r="B1034" s="8">
        <v>1971</v>
      </c>
      <c r="C1034" s="8" t="s">
        <v>20</v>
      </c>
      <c r="D1034" s="8">
        <v>18</v>
      </c>
      <c r="E1034" s="8">
        <v>0</v>
      </c>
      <c r="F1034" s="25">
        <v>8400.01</v>
      </c>
      <c r="G1034" s="8" t="s">
        <v>11</v>
      </c>
      <c r="H1034" s="8" t="s">
        <v>12</v>
      </c>
      <c r="I1034" s="8" t="s">
        <v>13</v>
      </c>
      <c r="J1034" s="26">
        <v>1971</v>
      </c>
      <c r="K1034" s="26" t="s">
        <v>20</v>
      </c>
      <c r="L1034" s="26" t="s">
        <v>11</v>
      </c>
      <c r="M1034" s="26" t="s">
        <v>12</v>
      </c>
      <c r="N1034" s="26" t="s">
        <v>13</v>
      </c>
      <c r="O1034" s="27">
        <f>IF(A1034="?","",DATE(J1034,MATCH(K1034,{"Jan","Feb","Mar","Apr","May","Jun","Jul","Aug","Sep","Oct","Nov","Dec"},0),D1034))</f>
        <v>26194</v>
      </c>
      <c r="P1034" s="26">
        <f t="shared" si="16"/>
        <v>51</v>
      </c>
    </row>
    <row r="1035" spans="1:16" x14ac:dyDescent="0.3">
      <c r="A1035" s="8" t="s">
        <v>1066</v>
      </c>
      <c r="B1035" s="8">
        <v>1979</v>
      </c>
      <c r="C1035" s="8" t="s">
        <v>18</v>
      </c>
      <c r="D1035" s="8">
        <v>11</v>
      </c>
      <c r="E1035" s="8">
        <v>3</v>
      </c>
      <c r="F1035" s="25">
        <v>8410.0499999999993</v>
      </c>
      <c r="G1035" s="8" t="s">
        <v>11</v>
      </c>
      <c r="H1035" s="8" t="s">
        <v>11</v>
      </c>
      <c r="I1035" s="8" t="s">
        <v>23</v>
      </c>
      <c r="J1035" s="26">
        <v>1979</v>
      </c>
      <c r="K1035" s="26" t="s">
        <v>18</v>
      </c>
      <c r="L1035" s="26" t="s">
        <v>11</v>
      </c>
      <c r="M1035" s="26" t="s">
        <v>11</v>
      </c>
      <c r="N1035" s="26" t="s">
        <v>23</v>
      </c>
      <c r="O1035" s="27">
        <f>IF(A1035="?","",DATE(J1035,MATCH(K1035,{"Jan","Feb","Mar","Apr","May","Jun","Jul","Aug","Sep","Oct","Nov","Dec"},0),D1035))</f>
        <v>29017</v>
      </c>
      <c r="P1035" s="26">
        <f t="shared" si="16"/>
        <v>43</v>
      </c>
    </row>
    <row r="1036" spans="1:16" x14ac:dyDescent="0.3">
      <c r="A1036" s="8" t="s">
        <v>1067</v>
      </c>
      <c r="B1036" s="8">
        <v>1977</v>
      </c>
      <c r="C1036" s="8" t="s">
        <v>20</v>
      </c>
      <c r="D1036" s="8">
        <v>4</v>
      </c>
      <c r="E1036" s="8">
        <v>2</v>
      </c>
      <c r="F1036" s="25">
        <v>8413.4599999999991</v>
      </c>
      <c r="G1036" s="8" t="s">
        <v>12</v>
      </c>
      <c r="H1036" s="8" t="s">
        <v>16</v>
      </c>
      <c r="I1036" s="8" t="s">
        <v>23</v>
      </c>
      <c r="J1036" s="26">
        <v>1977</v>
      </c>
      <c r="K1036" s="26" t="s">
        <v>20</v>
      </c>
      <c r="L1036" s="26" t="s">
        <v>12</v>
      </c>
      <c r="M1036" s="26" t="s">
        <v>16</v>
      </c>
      <c r="N1036" s="26" t="s">
        <v>23</v>
      </c>
      <c r="O1036" s="27">
        <f>IF(A1036="?","",DATE(J1036,MATCH(K1036,{"Jan","Feb","Mar","Apr","May","Jun","Jul","Aug","Sep","Oct","Nov","Dec"},0),D1036))</f>
        <v>28372</v>
      </c>
      <c r="P1036" s="26">
        <f t="shared" si="16"/>
        <v>45</v>
      </c>
    </row>
    <row r="1037" spans="1:16" x14ac:dyDescent="0.3">
      <c r="A1037" s="8" t="s">
        <v>1068</v>
      </c>
      <c r="B1037" s="8">
        <v>1975</v>
      </c>
      <c r="C1037" s="8" t="s">
        <v>20</v>
      </c>
      <c r="D1037" s="8">
        <v>28</v>
      </c>
      <c r="E1037" s="8">
        <v>1</v>
      </c>
      <c r="F1037" s="25">
        <v>8428.07</v>
      </c>
      <c r="G1037" s="8" t="s">
        <v>12</v>
      </c>
      <c r="H1037" s="8" t="s">
        <v>11</v>
      </c>
      <c r="I1037" s="8" t="s">
        <v>23</v>
      </c>
      <c r="J1037" s="26">
        <v>1975</v>
      </c>
      <c r="K1037" s="26" t="s">
        <v>20</v>
      </c>
      <c r="L1037" s="26" t="s">
        <v>12</v>
      </c>
      <c r="M1037" s="26" t="s">
        <v>11</v>
      </c>
      <c r="N1037" s="26" t="s">
        <v>23</v>
      </c>
      <c r="O1037" s="27">
        <f>IF(A1037="?","",DATE(J1037,MATCH(K1037,{"Jan","Feb","Mar","Apr","May","Jun","Jul","Aug","Sep","Oct","Nov","Dec"},0),D1037))</f>
        <v>27665</v>
      </c>
      <c r="P1037" s="26">
        <f t="shared" si="16"/>
        <v>47</v>
      </c>
    </row>
    <row r="1038" spans="1:16" x14ac:dyDescent="0.3">
      <c r="A1038" s="8" t="s">
        <v>1069</v>
      </c>
      <c r="B1038" s="8">
        <v>1963</v>
      </c>
      <c r="C1038" s="8" t="s">
        <v>20</v>
      </c>
      <c r="D1038" s="8">
        <v>24</v>
      </c>
      <c r="E1038" s="8">
        <v>0</v>
      </c>
      <c r="F1038" s="25">
        <v>8440.0499999999993</v>
      </c>
      <c r="G1038" s="8" t="s">
        <v>12</v>
      </c>
      <c r="H1038" s="8" t="s">
        <v>11</v>
      </c>
      <c r="I1038" s="8" t="s">
        <v>13</v>
      </c>
      <c r="J1038" s="26">
        <v>1963</v>
      </c>
      <c r="K1038" s="26" t="s">
        <v>20</v>
      </c>
      <c r="L1038" s="26" t="s">
        <v>12</v>
      </c>
      <c r="M1038" s="26" t="s">
        <v>11</v>
      </c>
      <c r="N1038" s="26" t="s">
        <v>13</v>
      </c>
      <c r="O1038" s="27">
        <f>IF(A1038="?","",DATE(J1038,MATCH(K1038,{"Jan","Feb","Mar","Apr","May","Jun","Jul","Aug","Sep","Oct","Nov","Dec"},0),D1038))</f>
        <v>23278</v>
      </c>
      <c r="P1038" s="26">
        <f t="shared" si="16"/>
        <v>59</v>
      </c>
    </row>
    <row r="1039" spans="1:16" x14ac:dyDescent="0.3">
      <c r="A1039" s="8" t="s">
        <v>1070</v>
      </c>
      <c r="B1039" s="8">
        <v>1972</v>
      </c>
      <c r="C1039" s="8" t="s">
        <v>20</v>
      </c>
      <c r="D1039" s="8">
        <v>9</v>
      </c>
      <c r="E1039" s="8">
        <v>0</v>
      </c>
      <c r="F1039" s="25">
        <v>8442.67</v>
      </c>
      <c r="G1039" s="8" t="s">
        <v>11</v>
      </c>
      <c r="H1039" s="8" t="s">
        <v>12</v>
      </c>
      <c r="I1039" s="8" t="s">
        <v>13</v>
      </c>
      <c r="J1039" s="26">
        <v>1972</v>
      </c>
      <c r="K1039" s="26" t="s">
        <v>20</v>
      </c>
      <c r="L1039" s="26" t="s">
        <v>11</v>
      </c>
      <c r="M1039" s="26" t="s">
        <v>12</v>
      </c>
      <c r="N1039" s="26" t="s">
        <v>13</v>
      </c>
      <c r="O1039" s="27">
        <f>IF(A1039="?","",DATE(J1039,MATCH(K1039,{"Jan","Feb","Mar","Apr","May","Jun","Jul","Aug","Sep","Oct","Nov","Dec"},0),D1039))</f>
        <v>26551</v>
      </c>
      <c r="P1039" s="26">
        <f t="shared" si="16"/>
        <v>50</v>
      </c>
    </row>
    <row r="1040" spans="1:16" x14ac:dyDescent="0.3">
      <c r="A1040" s="8" t="s">
        <v>1071</v>
      </c>
      <c r="B1040" s="8">
        <v>1972</v>
      </c>
      <c r="C1040" s="8" t="s">
        <v>20</v>
      </c>
      <c r="D1040" s="8">
        <v>4</v>
      </c>
      <c r="E1040" s="8">
        <v>0</v>
      </c>
      <c r="F1040" s="25">
        <v>8444.4699999999993</v>
      </c>
      <c r="G1040" s="8" t="s">
        <v>12</v>
      </c>
      <c r="H1040" s="8" t="s">
        <v>16</v>
      </c>
      <c r="I1040" s="8" t="s">
        <v>42</v>
      </c>
      <c r="J1040" s="26">
        <v>1972</v>
      </c>
      <c r="K1040" s="26" t="s">
        <v>20</v>
      </c>
      <c r="L1040" s="26" t="s">
        <v>12</v>
      </c>
      <c r="M1040" s="26" t="s">
        <v>16</v>
      </c>
      <c r="N1040" s="26" t="s">
        <v>42</v>
      </c>
      <c r="O1040" s="27">
        <f>IF(A1040="?","",DATE(J1040,MATCH(K1040,{"Jan","Feb","Mar","Apr","May","Jun","Jul","Aug","Sep","Oct","Nov","Dec"},0),D1040))</f>
        <v>26546</v>
      </c>
      <c r="P1040" s="26">
        <f t="shared" si="16"/>
        <v>50</v>
      </c>
    </row>
    <row r="1041" spans="1:16" x14ac:dyDescent="0.3">
      <c r="A1041" s="8" t="s">
        <v>1072</v>
      </c>
      <c r="B1041" s="8">
        <v>1966</v>
      </c>
      <c r="C1041" s="8" t="s">
        <v>18</v>
      </c>
      <c r="D1041" s="8">
        <v>12</v>
      </c>
      <c r="E1041" s="8">
        <v>0</v>
      </c>
      <c r="F1041" s="25">
        <v>8448.66</v>
      </c>
      <c r="G1041" s="8" t="s">
        <v>12</v>
      </c>
      <c r="H1041" s="8" t="s">
        <v>16</v>
      </c>
      <c r="I1041" s="8" t="s">
        <v>13</v>
      </c>
      <c r="J1041" s="26">
        <v>1966</v>
      </c>
      <c r="K1041" s="26" t="s">
        <v>18</v>
      </c>
      <c r="L1041" s="26" t="s">
        <v>12</v>
      </c>
      <c r="M1041" s="26" t="s">
        <v>16</v>
      </c>
      <c r="N1041" s="26" t="s">
        <v>13</v>
      </c>
      <c r="O1041" s="27">
        <f>IF(A1041="?","",DATE(J1041,MATCH(K1041,{"Jan","Feb","Mar","Apr","May","Jun","Jul","Aug","Sep","Oct","Nov","Dec"},0),D1041))</f>
        <v>24270</v>
      </c>
      <c r="P1041" s="26">
        <f t="shared" si="16"/>
        <v>56</v>
      </c>
    </row>
    <row r="1042" spans="1:16" x14ac:dyDescent="0.3">
      <c r="A1042" s="8" t="s">
        <v>1073</v>
      </c>
      <c r="B1042" s="8">
        <v>1984</v>
      </c>
      <c r="C1042" s="8" t="s">
        <v>18</v>
      </c>
      <c r="D1042" s="8">
        <v>19</v>
      </c>
      <c r="E1042" s="8">
        <v>3</v>
      </c>
      <c r="F1042" s="25">
        <v>8450.82</v>
      </c>
      <c r="G1042" s="8" t="s">
        <v>11</v>
      </c>
      <c r="H1042" s="8" t="s">
        <v>11</v>
      </c>
      <c r="I1042" s="8" t="s">
        <v>200</v>
      </c>
      <c r="J1042" s="26">
        <v>1984</v>
      </c>
      <c r="K1042" s="26" t="s">
        <v>18</v>
      </c>
      <c r="L1042" s="26" t="s">
        <v>11</v>
      </c>
      <c r="M1042" s="26" t="s">
        <v>11</v>
      </c>
      <c r="N1042" s="26" t="s">
        <v>200</v>
      </c>
      <c r="O1042" s="27">
        <f>IF(A1042="?","",DATE(J1042,MATCH(K1042,{"Jan","Feb","Mar","Apr","May","Jun","Jul","Aug","Sep","Oct","Nov","Dec"},0),D1042))</f>
        <v>30852</v>
      </c>
      <c r="P1042" s="26">
        <f t="shared" si="16"/>
        <v>38</v>
      </c>
    </row>
    <row r="1043" spans="1:16" x14ac:dyDescent="0.3">
      <c r="A1043" s="8" t="s">
        <v>1074</v>
      </c>
      <c r="B1043" s="8">
        <v>1972</v>
      </c>
      <c r="C1043" s="8" t="s">
        <v>30</v>
      </c>
      <c r="D1043" s="8">
        <v>26</v>
      </c>
      <c r="E1043" s="8">
        <v>0</v>
      </c>
      <c r="F1043" s="25">
        <v>8457.82</v>
      </c>
      <c r="G1043" s="8" t="s">
        <v>11</v>
      </c>
      <c r="H1043" s="8" t="s">
        <v>12</v>
      </c>
      <c r="I1043" s="8" t="s">
        <v>42</v>
      </c>
      <c r="J1043" s="26">
        <v>1972</v>
      </c>
      <c r="K1043" s="26" t="s">
        <v>30</v>
      </c>
      <c r="L1043" s="26" t="s">
        <v>11</v>
      </c>
      <c r="M1043" s="26" t="s">
        <v>12</v>
      </c>
      <c r="N1043" s="26" t="s">
        <v>42</v>
      </c>
      <c r="O1043" s="27">
        <f>IF(A1043="?","",DATE(J1043,MATCH(K1043,{"Jan","Feb","Mar","Apr","May","Jun","Jul","Aug","Sep","Oct","Nov","Dec"},0),D1043))</f>
        <v>26659</v>
      </c>
      <c r="P1043" s="26">
        <f t="shared" si="16"/>
        <v>50</v>
      </c>
    </row>
    <row r="1044" spans="1:16" x14ac:dyDescent="0.3">
      <c r="A1044" s="8" t="s">
        <v>1075</v>
      </c>
      <c r="B1044" s="8">
        <v>1992</v>
      </c>
      <c r="C1044" s="8" t="s">
        <v>20</v>
      </c>
      <c r="D1044" s="8">
        <v>9</v>
      </c>
      <c r="E1044" s="8">
        <v>0</v>
      </c>
      <c r="F1044" s="25">
        <v>8466.35</v>
      </c>
      <c r="G1044" s="8" t="s">
        <v>11</v>
      </c>
      <c r="H1044" s="8" t="s">
        <v>11</v>
      </c>
      <c r="I1044" s="8" t="s">
        <v>23</v>
      </c>
      <c r="J1044" s="26">
        <v>1992</v>
      </c>
      <c r="K1044" s="26" t="s">
        <v>20</v>
      </c>
      <c r="L1044" s="26" t="s">
        <v>11</v>
      </c>
      <c r="M1044" s="26" t="s">
        <v>11</v>
      </c>
      <c r="N1044" s="26" t="s">
        <v>23</v>
      </c>
      <c r="O1044" s="27">
        <f>IF(A1044="?","",DATE(J1044,MATCH(K1044,{"Jan","Feb","Mar","Apr","May","Jun","Jul","Aug","Sep","Oct","Nov","Dec"},0),D1044))</f>
        <v>33856</v>
      </c>
      <c r="P1044" s="26">
        <f t="shared" si="16"/>
        <v>30</v>
      </c>
    </row>
    <row r="1045" spans="1:16" x14ac:dyDescent="0.3">
      <c r="A1045" s="8" t="s">
        <v>1076</v>
      </c>
      <c r="B1045" s="8">
        <v>1993</v>
      </c>
      <c r="C1045" s="8" t="s">
        <v>15</v>
      </c>
      <c r="D1045" s="8">
        <v>10</v>
      </c>
      <c r="E1045" s="8">
        <v>0</v>
      </c>
      <c r="F1045" s="25">
        <v>8471.65</v>
      </c>
      <c r="G1045" s="8" t="s">
        <v>11</v>
      </c>
      <c r="H1045" s="8" t="s">
        <v>16</v>
      </c>
      <c r="I1045" s="8" t="s">
        <v>23</v>
      </c>
      <c r="J1045" s="26">
        <v>1993</v>
      </c>
      <c r="K1045" s="26" t="s">
        <v>15</v>
      </c>
      <c r="L1045" s="26" t="s">
        <v>11</v>
      </c>
      <c r="M1045" s="26" t="s">
        <v>16</v>
      </c>
      <c r="N1045" s="26" t="s">
        <v>23</v>
      </c>
      <c r="O1045" s="27">
        <f>IF(A1045="?","",DATE(J1045,MATCH(K1045,{"Jan","Feb","Mar","Apr","May","Jun","Jul","Aug","Sep","Oct","Nov","Dec"},0),D1045))</f>
        <v>34283</v>
      </c>
      <c r="P1045" s="26">
        <f t="shared" si="16"/>
        <v>29</v>
      </c>
    </row>
    <row r="1046" spans="1:16" x14ac:dyDescent="0.3">
      <c r="A1046" s="8" t="s">
        <v>1077</v>
      </c>
      <c r="B1046" s="8">
        <v>1977</v>
      </c>
      <c r="C1046" s="8" t="s">
        <v>30</v>
      </c>
      <c r="D1046" s="8">
        <v>26</v>
      </c>
      <c r="E1046" s="8">
        <v>2</v>
      </c>
      <c r="F1046" s="25">
        <v>8515.76</v>
      </c>
      <c r="G1046" s="8" t="s">
        <v>11</v>
      </c>
      <c r="H1046" s="8" t="s">
        <v>11</v>
      </c>
      <c r="I1046" s="8" t="s">
        <v>13</v>
      </c>
      <c r="J1046" s="26">
        <v>1977</v>
      </c>
      <c r="K1046" s="26" t="s">
        <v>30</v>
      </c>
      <c r="L1046" s="26" t="s">
        <v>11</v>
      </c>
      <c r="M1046" s="26" t="s">
        <v>11</v>
      </c>
      <c r="N1046" s="26" t="s">
        <v>13</v>
      </c>
      <c r="O1046" s="27">
        <f>IF(A1046="?","",DATE(J1046,MATCH(K1046,{"Jan","Feb","Mar","Apr","May","Jun","Jul","Aug","Sep","Oct","Nov","Dec"},0),D1046))</f>
        <v>28485</v>
      </c>
      <c r="P1046" s="26">
        <f t="shared" si="16"/>
        <v>45</v>
      </c>
    </row>
    <row r="1047" spans="1:16" x14ac:dyDescent="0.3">
      <c r="A1047" s="8" t="s">
        <v>1078</v>
      </c>
      <c r="B1047" s="8">
        <v>1977</v>
      </c>
      <c r="C1047" s="8" t="s">
        <v>18</v>
      </c>
      <c r="D1047" s="8">
        <v>21</v>
      </c>
      <c r="E1047" s="8">
        <v>2</v>
      </c>
      <c r="F1047" s="25">
        <v>8516.83</v>
      </c>
      <c r="G1047" s="8" t="s">
        <v>11</v>
      </c>
      <c r="H1047" s="8" t="s">
        <v>16</v>
      </c>
      <c r="I1047" s="8" t="s">
        <v>13</v>
      </c>
      <c r="J1047" s="26">
        <v>1977</v>
      </c>
      <c r="K1047" s="26" t="s">
        <v>18</v>
      </c>
      <c r="L1047" s="26" t="s">
        <v>11</v>
      </c>
      <c r="M1047" s="26" t="s">
        <v>16</v>
      </c>
      <c r="N1047" s="26" t="s">
        <v>13</v>
      </c>
      <c r="O1047" s="27">
        <f>IF(A1047="?","",DATE(J1047,MATCH(K1047,{"Jan","Feb","Mar","Apr","May","Jun","Jul","Aug","Sep","Oct","Nov","Dec"},0),D1047))</f>
        <v>28297</v>
      </c>
      <c r="P1047" s="26">
        <f t="shared" si="16"/>
        <v>45</v>
      </c>
    </row>
    <row r="1048" spans="1:16" x14ac:dyDescent="0.3">
      <c r="A1048" s="8" t="s">
        <v>1079</v>
      </c>
      <c r="B1048" s="8">
        <v>1977</v>
      </c>
      <c r="C1048" s="8" t="s">
        <v>30</v>
      </c>
      <c r="D1048" s="8">
        <v>29</v>
      </c>
      <c r="E1048" s="8">
        <v>2</v>
      </c>
      <c r="F1048" s="25">
        <v>8520.0300000000007</v>
      </c>
      <c r="G1048" s="8" t="s">
        <v>11</v>
      </c>
      <c r="H1048" s="8" t="s">
        <v>12</v>
      </c>
      <c r="I1048" s="8" t="s">
        <v>42</v>
      </c>
      <c r="J1048" s="26">
        <v>1977</v>
      </c>
      <c r="K1048" s="26" t="s">
        <v>30</v>
      </c>
      <c r="L1048" s="26" t="s">
        <v>11</v>
      </c>
      <c r="M1048" s="26" t="s">
        <v>12</v>
      </c>
      <c r="N1048" s="26" t="s">
        <v>42</v>
      </c>
      <c r="O1048" s="27">
        <f>IF(A1048="?","",DATE(J1048,MATCH(K1048,{"Jan","Feb","Mar","Apr","May","Jun","Jul","Aug","Sep","Oct","Nov","Dec"},0),D1048))</f>
        <v>28488</v>
      </c>
      <c r="P1048" s="26">
        <f t="shared" si="16"/>
        <v>45</v>
      </c>
    </row>
    <row r="1049" spans="1:16" x14ac:dyDescent="0.3">
      <c r="A1049" s="8" t="s">
        <v>1080</v>
      </c>
      <c r="B1049" s="8">
        <v>1979</v>
      </c>
      <c r="C1049" s="8" t="s">
        <v>35</v>
      </c>
      <c r="D1049" s="8">
        <v>13</v>
      </c>
      <c r="E1049" s="8">
        <v>3</v>
      </c>
      <c r="F1049" s="25">
        <v>8522</v>
      </c>
      <c r="G1049" s="8" t="s">
        <v>11</v>
      </c>
      <c r="H1049" s="8" t="s">
        <v>11</v>
      </c>
      <c r="I1049" s="8" t="s">
        <v>42</v>
      </c>
      <c r="J1049" s="26">
        <v>1979</v>
      </c>
      <c r="K1049" s="26" t="s">
        <v>35</v>
      </c>
      <c r="L1049" s="26" t="s">
        <v>11</v>
      </c>
      <c r="M1049" s="26" t="s">
        <v>11</v>
      </c>
      <c r="N1049" s="26" t="s">
        <v>42</v>
      </c>
      <c r="O1049" s="27">
        <f>IF(A1049="?","",DATE(J1049,MATCH(K1049,{"Jan","Feb","Mar","Apr","May","Jun","Jul","Aug","Sep","Oct","Nov","Dec"},0),D1049))</f>
        <v>29080</v>
      </c>
      <c r="P1049" s="26">
        <f t="shared" si="16"/>
        <v>43</v>
      </c>
    </row>
    <row r="1050" spans="1:16" x14ac:dyDescent="0.3">
      <c r="A1050" s="8" t="s">
        <v>1081</v>
      </c>
      <c r="B1050" s="8">
        <v>1977</v>
      </c>
      <c r="C1050" s="8" t="s">
        <v>10</v>
      </c>
      <c r="D1050" s="8">
        <v>26</v>
      </c>
      <c r="E1050" s="8">
        <v>2</v>
      </c>
      <c r="F1050" s="25">
        <v>8527.5300000000007</v>
      </c>
      <c r="G1050" s="8" t="s">
        <v>11</v>
      </c>
      <c r="H1050" s="8" t="s">
        <v>11</v>
      </c>
      <c r="I1050" s="8" t="s">
        <v>13</v>
      </c>
      <c r="J1050" s="26">
        <v>1977</v>
      </c>
      <c r="K1050" s="26" t="s">
        <v>10</v>
      </c>
      <c r="L1050" s="26" t="s">
        <v>11</v>
      </c>
      <c r="M1050" s="26" t="s">
        <v>11</v>
      </c>
      <c r="N1050" s="26" t="s">
        <v>13</v>
      </c>
      <c r="O1050" s="27">
        <f>IF(A1050="?","",DATE(J1050,MATCH(K1050,{"Jan","Feb","Mar","Apr","May","Jun","Jul","Aug","Sep","Oct","Nov","Dec"},0),D1050))</f>
        <v>28332</v>
      </c>
      <c r="P1050" s="26">
        <f t="shared" si="16"/>
        <v>45</v>
      </c>
    </row>
    <row r="1051" spans="1:16" x14ac:dyDescent="0.3">
      <c r="A1051" s="8" t="s">
        <v>1082</v>
      </c>
      <c r="B1051" s="8" t="s">
        <v>31</v>
      </c>
      <c r="C1051" s="8" t="s">
        <v>10</v>
      </c>
      <c r="D1051" s="8">
        <v>24</v>
      </c>
      <c r="E1051" s="8">
        <v>0</v>
      </c>
      <c r="F1051" s="25">
        <v>8534.67</v>
      </c>
      <c r="G1051" s="8" t="s">
        <v>11</v>
      </c>
      <c r="H1051" s="8" t="s">
        <v>12</v>
      </c>
      <c r="I1051" s="8" t="s">
        <v>247</v>
      </c>
      <c r="J1051" s="26">
        <v>1983</v>
      </c>
      <c r="K1051" s="26" t="s">
        <v>10</v>
      </c>
      <c r="L1051" s="26" t="s">
        <v>11</v>
      </c>
      <c r="M1051" s="26" t="s">
        <v>12</v>
      </c>
      <c r="N1051" s="26" t="s">
        <v>247</v>
      </c>
      <c r="O1051" s="27">
        <f>IF(A1051="?","",DATE(J1051,MATCH(K1051,{"Jan","Feb","Mar","Apr","May","Jun","Jul","Aug","Sep","Oct","Nov","Dec"},0),D1051))</f>
        <v>30521</v>
      </c>
      <c r="P1051" s="26">
        <f t="shared" si="16"/>
        <v>39</v>
      </c>
    </row>
    <row r="1052" spans="1:16" x14ac:dyDescent="0.3">
      <c r="A1052" s="8" t="s">
        <v>1083</v>
      </c>
      <c r="B1052" s="8">
        <v>1981</v>
      </c>
      <c r="C1052" s="8" t="s">
        <v>30</v>
      </c>
      <c r="D1052" s="8">
        <v>27</v>
      </c>
      <c r="E1052" s="8">
        <v>3</v>
      </c>
      <c r="F1052" s="25">
        <v>8538.2900000000009</v>
      </c>
      <c r="G1052" s="8" t="s">
        <v>11</v>
      </c>
      <c r="H1052" s="8" t="s">
        <v>12</v>
      </c>
      <c r="I1052" s="8" t="s">
        <v>247</v>
      </c>
      <c r="J1052" s="26">
        <v>1981</v>
      </c>
      <c r="K1052" s="26" t="s">
        <v>30</v>
      </c>
      <c r="L1052" s="26" t="s">
        <v>11</v>
      </c>
      <c r="M1052" s="26" t="s">
        <v>12</v>
      </c>
      <c r="N1052" s="26" t="s">
        <v>247</v>
      </c>
      <c r="O1052" s="27">
        <f>IF(A1052="?","",DATE(J1052,MATCH(K1052,{"Jan","Feb","Mar","Apr","May","Jun","Jul","Aug","Sep","Oct","Nov","Dec"},0),D1052))</f>
        <v>29947</v>
      </c>
      <c r="P1052" s="26">
        <f t="shared" si="16"/>
        <v>41</v>
      </c>
    </row>
    <row r="1053" spans="1:16" x14ac:dyDescent="0.3">
      <c r="A1053" s="8" t="s">
        <v>1084</v>
      </c>
      <c r="B1053" s="8">
        <v>1975</v>
      </c>
      <c r="C1053" s="8" t="s">
        <v>15</v>
      </c>
      <c r="D1053" s="8">
        <v>6</v>
      </c>
      <c r="E1053" s="8">
        <v>1</v>
      </c>
      <c r="F1053" s="25">
        <v>8539.67</v>
      </c>
      <c r="G1053" s="8" t="s">
        <v>11</v>
      </c>
      <c r="H1053" s="8" t="s">
        <v>12</v>
      </c>
      <c r="I1053" s="8" t="s">
        <v>42</v>
      </c>
      <c r="J1053" s="26">
        <v>1975</v>
      </c>
      <c r="K1053" s="26" t="s">
        <v>15</v>
      </c>
      <c r="L1053" s="26" t="s">
        <v>11</v>
      </c>
      <c r="M1053" s="26" t="s">
        <v>12</v>
      </c>
      <c r="N1053" s="26" t="s">
        <v>42</v>
      </c>
      <c r="O1053" s="27">
        <f>IF(A1053="?","",DATE(J1053,MATCH(K1053,{"Jan","Feb","Mar","Apr","May","Jun","Jul","Aug","Sep","Oct","Nov","Dec"},0),D1053))</f>
        <v>27704</v>
      </c>
      <c r="P1053" s="26">
        <f t="shared" si="16"/>
        <v>47</v>
      </c>
    </row>
    <row r="1054" spans="1:16" x14ac:dyDescent="0.3">
      <c r="A1054" s="8" t="s">
        <v>1085</v>
      </c>
      <c r="B1054" s="8" t="s">
        <v>31</v>
      </c>
      <c r="C1054" s="8" t="s">
        <v>30</v>
      </c>
      <c r="D1054" s="8">
        <v>12</v>
      </c>
      <c r="E1054" s="8">
        <v>1</v>
      </c>
      <c r="F1054" s="25">
        <v>8547.69</v>
      </c>
      <c r="G1054" s="8" t="s">
        <v>11</v>
      </c>
      <c r="H1054" s="8" t="s">
        <v>16</v>
      </c>
      <c r="I1054" s="8" t="s">
        <v>13</v>
      </c>
      <c r="J1054" s="26">
        <v>1983</v>
      </c>
      <c r="K1054" s="26" t="s">
        <v>30</v>
      </c>
      <c r="L1054" s="26" t="s">
        <v>11</v>
      </c>
      <c r="M1054" s="26" t="s">
        <v>16</v>
      </c>
      <c r="N1054" s="26" t="s">
        <v>13</v>
      </c>
      <c r="O1054" s="27">
        <f>IF(A1054="?","",DATE(J1054,MATCH(K1054,{"Jan","Feb","Mar","Apr","May","Jun","Jul","Aug","Sep","Oct","Nov","Dec"},0),D1054))</f>
        <v>30662</v>
      </c>
      <c r="P1054" s="26">
        <f t="shared" si="16"/>
        <v>39</v>
      </c>
    </row>
    <row r="1055" spans="1:16" x14ac:dyDescent="0.3">
      <c r="A1055" s="8" t="s">
        <v>1086</v>
      </c>
      <c r="B1055" s="8">
        <v>1975</v>
      </c>
      <c r="C1055" s="8" t="s">
        <v>35</v>
      </c>
      <c r="D1055" s="8">
        <v>6</v>
      </c>
      <c r="E1055" s="8">
        <v>1</v>
      </c>
      <c r="F1055" s="25">
        <v>8551.35</v>
      </c>
      <c r="G1055" s="8" t="s">
        <v>11</v>
      </c>
      <c r="H1055" s="8" t="s">
        <v>11</v>
      </c>
      <c r="I1055" s="8" t="s">
        <v>42</v>
      </c>
      <c r="J1055" s="26">
        <v>1975</v>
      </c>
      <c r="K1055" s="26" t="s">
        <v>35</v>
      </c>
      <c r="L1055" s="26" t="s">
        <v>11</v>
      </c>
      <c r="M1055" s="26" t="s">
        <v>11</v>
      </c>
      <c r="N1055" s="26" t="s">
        <v>42</v>
      </c>
      <c r="O1055" s="27">
        <f>IF(A1055="?","",DATE(J1055,MATCH(K1055,{"Jan","Feb","Mar","Apr","May","Jun","Jul","Aug","Sep","Oct","Nov","Dec"},0),D1055))</f>
        <v>27612</v>
      </c>
      <c r="P1055" s="26">
        <f t="shared" si="16"/>
        <v>47</v>
      </c>
    </row>
    <row r="1056" spans="1:16" x14ac:dyDescent="0.3">
      <c r="A1056" s="8" t="s">
        <v>1087</v>
      </c>
      <c r="B1056" s="8">
        <v>1975</v>
      </c>
      <c r="C1056" s="8" t="s">
        <v>35</v>
      </c>
      <c r="D1056" s="8">
        <v>21</v>
      </c>
      <c r="E1056" s="8">
        <v>1</v>
      </c>
      <c r="F1056" s="25">
        <v>8556.91</v>
      </c>
      <c r="G1056" s="8" t="s">
        <v>11</v>
      </c>
      <c r="H1056" s="8" t="s">
        <v>16</v>
      </c>
      <c r="I1056" s="8" t="s">
        <v>42</v>
      </c>
      <c r="J1056" s="26">
        <v>1975</v>
      </c>
      <c r="K1056" s="26" t="s">
        <v>35</v>
      </c>
      <c r="L1056" s="26" t="s">
        <v>11</v>
      </c>
      <c r="M1056" s="26" t="s">
        <v>16</v>
      </c>
      <c r="N1056" s="26" t="s">
        <v>42</v>
      </c>
      <c r="O1056" s="27">
        <f>IF(A1056="?","",DATE(J1056,MATCH(K1056,{"Jan","Feb","Mar","Apr","May","Jun","Jul","Aug","Sep","Oct","Nov","Dec"},0),D1056))</f>
        <v>27627</v>
      </c>
      <c r="P1056" s="26">
        <f t="shared" si="16"/>
        <v>47</v>
      </c>
    </row>
    <row r="1057" spans="1:16" x14ac:dyDescent="0.3">
      <c r="A1057" s="8" t="s">
        <v>1088</v>
      </c>
      <c r="B1057" s="8">
        <v>1988</v>
      </c>
      <c r="C1057" s="8" t="s">
        <v>20</v>
      </c>
      <c r="D1057" s="8">
        <v>21</v>
      </c>
      <c r="E1057" s="8">
        <v>3</v>
      </c>
      <c r="F1057" s="25">
        <v>8567.25</v>
      </c>
      <c r="G1057" s="8" t="s">
        <v>11</v>
      </c>
      <c r="H1057" s="8" t="s">
        <v>16</v>
      </c>
      <c r="I1057" s="8" t="s">
        <v>23</v>
      </c>
      <c r="J1057" s="26">
        <v>1988</v>
      </c>
      <c r="K1057" s="26" t="s">
        <v>20</v>
      </c>
      <c r="L1057" s="26" t="s">
        <v>11</v>
      </c>
      <c r="M1057" s="26" t="s">
        <v>16</v>
      </c>
      <c r="N1057" s="26" t="s">
        <v>23</v>
      </c>
      <c r="O1057" s="27">
        <f>IF(A1057="?","",DATE(J1057,MATCH(K1057,{"Jan","Feb","Mar","Apr","May","Jun","Jul","Aug","Sep","Oct","Nov","Dec"},0),D1057))</f>
        <v>32407</v>
      </c>
      <c r="P1057" s="26">
        <f t="shared" si="16"/>
        <v>34</v>
      </c>
    </row>
    <row r="1058" spans="1:16" x14ac:dyDescent="0.3">
      <c r="A1058" s="8" t="s">
        <v>1089</v>
      </c>
      <c r="B1058" s="8">
        <v>1975</v>
      </c>
      <c r="C1058" s="8" t="s">
        <v>20</v>
      </c>
      <c r="D1058" s="8">
        <v>26</v>
      </c>
      <c r="E1058" s="8">
        <v>1</v>
      </c>
      <c r="F1058" s="25">
        <v>8569.86</v>
      </c>
      <c r="G1058" s="8" t="s">
        <v>11</v>
      </c>
      <c r="H1058" s="8" t="s">
        <v>12</v>
      </c>
      <c r="I1058" s="8" t="s">
        <v>13</v>
      </c>
      <c r="J1058" s="26">
        <v>1975</v>
      </c>
      <c r="K1058" s="26" t="s">
        <v>20</v>
      </c>
      <c r="L1058" s="26" t="s">
        <v>11</v>
      </c>
      <c r="M1058" s="26" t="s">
        <v>12</v>
      </c>
      <c r="N1058" s="26" t="s">
        <v>13</v>
      </c>
      <c r="O1058" s="27">
        <f>IF(A1058="?","",DATE(J1058,MATCH(K1058,{"Jan","Feb","Mar","Apr","May","Jun","Jul","Aug","Sep","Oct","Nov","Dec"},0),D1058))</f>
        <v>27663</v>
      </c>
      <c r="P1058" s="26">
        <f t="shared" si="16"/>
        <v>47</v>
      </c>
    </row>
    <row r="1059" spans="1:16" x14ac:dyDescent="0.3">
      <c r="A1059" s="8" t="s">
        <v>1090</v>
      </c>
      <c r="B1059" s="8">
        <v>1982</v>
      </c>
      <c r="C1059" s="8" t="s">
        <v>30</v>
      </c>
      <c r="D1059" s="8">
        <v>6</v>
      </c>
      <c r="E1059" s="8">
        <v>3</v>
      </c>
      <c r="F1059" s="25">
        <v>8572.0400000000009</v>
      </c>
      <c r="G1059" s="8" t="s">
        <v>11</v>
      </c>
      <c r="H1059" s="8" t="s">
        <v>11</v>
      </c>
      <c r="I1059" s="8" t="s">
        <v>300</v>
      </c>
      <c r="J1059" s="26">
        <v>1982</v>
      </c>
      <c r="K1059" s="26" t="s">
        <v>30</v>
      </c>
      <c r="L1059" s="26" t="s">
        <v>11</v>
      </c>
      <c r="M1059" s="26" t="s">
        <v>11</v>
      </c>
      <c r="N1059" s="26" t="s">
        <v>300</v>
      </c>
      <c r="O1059" s="27">
        <f>IF(A1059="?","",DATE(J1059,MATCH(K1059,{"Jan","Feb","Mar","Apr","May","Jun","Jul","Aug","Sep","Oct","Nov","Dec"},0),D1059))</f>
        <v>30291</v>
      </c>
      <c r="P1059" s="26">
        <f t="shared" si="16"/>
        <v>40</v>
      </c>
    </row>
    <row r="1060" spans="1:16" x14ac:dyDescent="0.3">
      <c r="A1060" s="8" t="s">
        <v>1091</v>
      </c>
      <c r="B1060" s="8">
        <v>1987</v>
      </c>
      <c r="C1060" s="8" t="s">
        <v>15</v>
      </c>
      <c r="D1060" s="8">
        <v>11</v>
      </c>
      <c r="E1060" s="8">
        <v>3</v>
      </c>
      <c r="F1060" s="25">
        <v>8573.2999999999993</v>
      </c>
      <c r="G1060" s="8" t="s">
        <v>11</v>
      </c>
      <c r="H1060" s="8" t="s">
        <v>11</v>
      </c>
      <c r="I1060" s="8" t="s">
        <v>300</v>
      </c>
      <c r="J1060" s="26">
        <v>1987</v>
      </c>
      <c r="K1060" s="26" t="s">
        <v>15</v>
      </c>
      <c r="L1060" s="26" t="s">
        <v>11</v>
      </c>
      <c r="M1060" s="26" t="s">
        <v>11</v>
      </c>
      <c r="N1060" s="26" t="s">
        <v>300</v>
      </c>
      <c r="O1060" s="27">
        <f>IF(A1060="?","",DATE(J1060,MATCH(K1060,{"Jan","Feb","Mar","Apr","May","Jun","Jul","Aug","Sep","Oct","Nov","Dec"},0),D1060))</f>
        <v>32092</v>
      </c>
      <c r="P1060" s="26">
        <f t="shared" si="16"/>
        <v>35</v>
      </c>
    </row>
    <row r="1061" spans="1:16" x14ac:dyDescent="0.3">
      <c r="A1061" s="8" t="s">
        <v>1092</v>
      </c>
      <c r="B1061" s="8">
        <v>1983</v>
      </c>
      <c r="C1061" s="8" t="s">
        <v>30</v>
      </c>
      <c r="D1061" s="8">
        <v>30</v>
      </c>
      <c r="E1061" s="8">
        <v>5</v>
      </c>
      <c r="F1061" s="25">
        <v>8582.2999999999993</v>
      </c>
      <c r="G1061" s="8" t="s">
        <v>11</v>
      </c>
      <c r="H1061" s="8" t="s">
        <v>16</v>
      </c>
      <c r="I1061" s="8" t="s">
        <v>13</v>
      </c>
      <c r="J1061" s="26">
        <v>1983</v>
      </c>
      <c r="K1061" s="26" t="s">
        <v>30</v>
      </c>
      <c r="L1061" s="26" t="s">
        <v>11</v>
      </c>
      <c r="M1061" s="26" t="s">
        <v>16</v>
      </c>
      <c r="N1061" s="26" t="s">
        <v>13</v>
      </c>
      <c r="O1061" s="27">
        <f>IF(A1061="?","",DATE(J1061,MATCH(K1061,{"Jan","Feb","Mar","Apr","May","Jun","Jul","Aug","Sep","Oct","Nov","Dec"},0),D1061))</f>
        <v>30680</v>
      </c>
      <c r="P1061" s="26">
        <f t="shared" si="16"/>
        <v>39</v>
      </c>
    </row>
    <row r="1062" spans="1:16" x14ac:dyDescent="0.3">
      <c r="A1062" s="8" t="s">
        <v>1093</v>
      </c>
      <c r="B1062" s="8">
        <v>1983</v>
      </c>
      <c r="C1062" s="8" t="s">
        <v>10</v>
      </c>
      <c r="D1062" s="8">
        <v>25</v>
      </c>
      <c r="E1062" s="8">
        <v>5</v>
      </c>
      <c r="F1062" s="25">
        <v>8596.83</v>
      </c>
      <c r="G1062" s="8" t="s">
        <v>11</v>
      </c>
      <c r="H1062" s="8" t="s">
        <v>12</v>
      </c>
      <c r="I1062" s="8" t="s">
        <v>13</v>
      </c>
      <c r="J1062" s="26">
        <v>1983</v>
      </c>
      <c r="K1062" s="26" t="s">
        <v>10</v>
      </c>
      <c r="L1062" s="26" t="s">
        <v>11</v>
      </c>
      <c r="M1062" s="26" t="s">
        <v>12</v>
      </c>
      <c r="N1062" s="26" t="s">
        <v>13</v>
      </c>
      <c r="O1062" s="27">
        <f>IF(A1062="?","",DATE(J1062,MATCH(K1062,{"Jan","Feb","Mar","Apr","May","Jun","Jul","Aug","Sep","Oct","Nov","Dec"},0),D1062))</f>
        <v>30522</v>
      </c>
      <c r="P1062" s="26">
        <f t="shared" si="16"/>
        <v>39</v>
      </c>
    </row>
    <row r="1063" spans="1:16" x14ac:dyDescent="0.3">
      <c r="A1063" s="8" t="s">
        <v>1094</v>
      </c>
      <c r="B1063" s="8">
        <v>1973</v>
      </c>
      <c r="C1063" s="8" t="s">
        <v>10</v>
      </c>
      <c r="D1063" s="8">
        <v>11</v>
      </c>
      <c r="E1063" s="8">
        <v>0</v>
      </c>
      <c r="F1063" s="25">
        <v>8601.33</v>
      </c>
      <c r="G1063" s="8" t="s">
        <v>11</v>
      </c>
      <c r="H1063" s="8" t="s">
        <v>16</v>
      </c>
      <c r="I1063" s="8" t="s">
        <v>13</v>
      </c>
      <c r="J1063" s="26">
        <v>1973</v>
      </c>
      <c r="K1063" s="26" t="s">
        <v>10</v>
      </c>
      <c r="L1063" s="26" t="s">
        <v>11</v>
      </c>
      <c r="M1063" s="26" t="s">
        <v>16</v>
      </c>
      <c r="N1063" s="26" t="s">
        <v>13</v>
      </c>
      <c r="O1063" s="27">
        <f>IF(A1063="?","",DATE(J1063,MATCH(K1063,{"Jan","Feb","Mar","Apr","May","Jun","Jul","Aug","Sep","Oct","Nov","Dec"},0),D1063))</f>
        <v>26856</v>
      </c>
      <c r="P1063" s="26">
        <f t="shared" si="16"/>
        <v>49</v>
      </c>
    </row>
    <row r="1064" spans="1:16" x14ac:dyDescent="0.3">
      <c r="A1064" s="8" t="s">
        <v>1095</v>
      </c>
      <c r="B1064" s="8">
        <v>1977</v>
      </c>
      <c r="C1064" s="8" t="s">
        <v>20</v>
      </c>
      <c r="D1064" s="8">
        <v>24</v>
      </c>
      <c r="E1064" s="8">
        <v>2</v>
      </c>
      <c r="F1064" s="25">
        <v>8603.82</v>
      </c>
      <c r="G1064" s="8" t="s">
        <v>11</v>
      </c>
      <c r="H1064" s="8" t="s">
        <v>16</v>
      </c>
      <c r="I1064" s="8" t="s">
        <v>166</v>
      </c>
      <c r="J1064" s="26">
        <v>1977</v>
      </c>
      <c r="K1064" s="26" t="s">
        <v>20</v>
      </c>
      <c r="L1064" s="26" t="s">
        <v>11</v>
      </c>
      <c r="M1064" s="26" t="s">
        <v>16</v>
      </c>
      <c r="N1064" s="26" t="s">
        <v>166</v>
      </c>
      <c r="O1064" s="27">
        <f>IF(A1064="?","",DATE(J1064,MATCH(K1064,{"Jan","Feb","Mar","Apr","May","Jun","Jul","Aug","Sep","Oct","Nov","Dec"},0),D1064))</f>
        <v>28392</v>
      </c>
      <c r="P1064" s="26">
        <f t="shared" si="16"/>
        <v>45</v>
      </c>
    </row>
    <row r="1065" spans="1:16" x14ac:dyDescent="0.3">
      <c r="A1065" s="8" t="s">
        <v>1096</v>
      </c>
      <c r="B1065" s="8">
        <v>1977</v>
      </c>
      <c r="C1065" s="8" t="s">
        <v>15</v>
      </c>
      <c r="D1065" s="8">
        <v>12</v>
      </c>
      <c r="E1065" s="8">
        <v>2</v>
      </c>
      <c r="F1065" s="25">
        <v>8604.48</v>
      </c>
      <c r="G1065" s="8" t="s">
        <v>12</v>
      </c>
      <c r="H1065" s="8" t="s">
        <v>11</v>
      </c>
      <c r="I1065" s="8" t="s">
        <v>168</v>
      </c>
      <c r="J1065" s="26">
        <v>1977</v>
      </c>
      <c r="K1065" s="26" t="s">
        <v>15</v>
      </c>
      <c r="L1065" s="26" t="s">
        <v>12</v>
      </c>
      <c r="M1065" s="26" t="s">
        <v>11</v>
      </c>
      <c r="N1065" s="26" t="s">
        <v>168</v>
      </c>
      <c r="O1065" s="27">
        <f>IF(A1065="?","",DATE(J1065,MATCH(K1065,{"Jan","Feb","Mar","Apr","May","Jun","Jul","Aug","Sep","Oct","Nov","Dec"},0),D1065))</f>
        <v>28441</v>
      </c>
      <c r="P1065" s="26">
        <f t="shared" si="16"/>
        <v>45</v>
      </c>
    </row>
    <row r="1066" spans="1:16" x14ac:dyDescent="0.3">
      <c r="A1066" s="8" t="s">
        <v>1097</v>
      </c>
      <c r="B1066" s="8">
        <v>1977</v>
      </c>
      <c r="C1066" s="8" t="s">
        <v>37</v>
      </c>
      <c r="D1066" s="8">
        <v>15</v>
      </c>
      <c r="E1066" s="8">
        <v>3</v>
      </c>
      <c r="F1066" s="25">
        <v>8605.36</v>
      </c>
      <c r="G1066" s="8" t="s">
        <v>11</v>
      </c>
      <c r="H1066" s="8" t="s">
        <v>11</v>
      </c>
      <c r="I1066" s="8" t="s">
        <v>13</v>
      </c>
      <c r="J1066" s="26">
        <v>1977</v>
      </c>
      <c r="K1066" s="26" t="s">
        <v>37</v>
      </c>
      <c r="L1066" s="26" t="s">
        <v>11</v>
      </c>
      <c r="M1066" s="26" t="s">
        <v>11</v>
      </c>
      <c r="N1066" s="26" t="s">
        <v>13</v>
      </c>
      <c r="O1066" s="27">
        <f>IF(A1066="?","",DATE(J1066,MATCH(K1066,{"Jan","Feb","Mar","Apr","May","Jun","Jul","Aug","Sep","Oct","Nov","Dec"},0),D1066))</f>
        <v>28413</v>
      </c>
      <c r="P1066" s="26">
        <f t="shared" si="16"/>
        <v>45</v>
      </c>
    </row>
    <row r="1067" spans="1:16" x14ac:dyDescent="0.3">
      <c r="A1067" s="8" t="s">
        <v>1098</v>
      </c>
      <c r="B1067" s="8">
        <v>1979</v>
      </c>
      <c r="C1067" s="8" t="s">
        <v>10</v>
      </c>
      <c r="D1067" s="8">
        <v>17</v>
      </c>
      <c r="E1067" s="8">
        <v>3</v>
      </c>
      <c r="F1067" s="25">
        <v>8606.2199999999993</v>
      </c>
      <c r="G1067" s="8" t="s">
        <v>16</v>
      </c>
      <c r="H1067" s="8" t="s">
        <v>11</v>
      </c>
      <c r="I1067" s="8" t="s">
        <v>276</v>
      </c>
      <c r="J1067" s="26">
        <v>1979</v>
      </c>
      <c r="K1067" s="26" t="s">
        <v>10</v>
      </c>
      <c r="L1067" s="26" t="s">
        <v>16</v>
      </c>
      <c r="M1067" s="26" t="s">
        <v>11</v>
      </c>
      <c r="N1067" s="26" t="s">
        <v>276</v>
      </c>
      <c r="O1067" s="27">
        <f>IF(A1067="?","",DATE(J1067,MATCH(K1067,{"Jan","Feb","Mar","Apr","May","Jun","Jul","Aug","Sep","Oct","Nov","Dec"},0),D1067))</f>
        <v>29053</v>
      </c>
      <c r="P1067" s="26">
        <f t="shared" si="16"/>
        <v>43</v>
      </c>
    </row>
    <row r="1068" spans="1:16" x14ac:dyDescent="0.3">
      <c r="A1068" s="8" t="s">
        <v>1099</v>
      </c>
      <c r="B1068" s="8">
        <v>1977</v>
      </c>
      <c r="C1068" s="8" t="s">
        <v>20</v>
      </c>
      <c r="D1068" s="8">
        <v>2</v>
      </c>
      <c r="E1068" s="8">
        <v>3</v>
      </c>
      <c r="F1068" s="25">
        <v>8615.2999999999993</v>
      </c>
      <c r="G1068" s="8" t="s">
        <v>11</v>
      </c>
      <c r="H1068" s="8" t="s">
        <v>12</v>
      </c>
      <c r="I1068" s="8" t="s">
        <v>42</v>
      </c>
      <c r="J1068" s="26">
        <v>1977</v>
      </c>
      <c r="K1068" s="26" t="s">
        <v>20</v>
      </c>
      <c r="L1068" s="26" t="s">
        <v>11</v>
      </c>
      <c r="M1068" s="26" t="s">
        <v>12</v>
      </c>
      <c r="N1068" s="26" t="s">
        <v>42</v>
      </c>
      <c r="O1068" s="27">
        <f>IF(A1068="?","",DATE(J1068,MATCH(K1068,{"Jan","Feb","Mar","Apr","May","Jun","Jul","Aug","Sep","Oct","Nov","Dec"},0),D1068))</f>
        <v>28370</v>
      </c>
      <c r="P1068" s="26">
        <f t="shared" si="16"/>
        <v>45</v>
      </c>
    </row>
    <row r="1069" spans="1:16" x14ac:dyDescent="0.3">
      <c r="A1069" s="8" t="s">
        <v>1100</v>
      </c>
      <c r="B1069" s="8">
        <v>1975</v>
      </c>
      <c r="C1069" s="8" t="s">
        <v>35</v>
      </c>
      <c r="D1069" s="8">
        <v>3</v>
      </c>
      <c r="E1069" s="8">
        <v>1</v>
      </c>
      <c r="F1069" s="25">
        <v>8627.5400000000009</v>
      </c>
      <c r="G1069" s="8" t="s">
        <v>11</v>
      </c>
      <c r="H1069" s="8" t="s">
        <v>11</v>
      </c>
      <c r="I1069" s="8" t="s">
        <v>356</v>
      </c>
      <c r="J1069" s="26">
        <v>1975</v>
      </c>
      <c r="K1069" s="26" t="s">
        <v>35</v>
      </c>
      <c r="L1069" s="26" t="s">
        <v>11</v>
      </c>
      <c r="M1069" s="26" t="s">
        <v>11</v>
      </c>
      <c r="N1069" s="26" t="s">
        <v>356</v>
      </c>
      <c r="O1069" s="27">
        <f>IF(A1069="?","",DATE(J1069,MATCH(K1069,{"Jan","Feb","Mar","Apr","May","Jun","Jul","Aug","Sep","Oct","Nov","Dec"},0),D1069))</f>
        <v>27609</v>
      </c>
      <c r="P1069" s="26">
        <f t="shared" si="16"/>
        <v>47</v>
      </c>
    </row>
    <row r="1070" spans="1:16" x14ac:dyDescent="0.3">
      <c r="A1070" s="8" t="s">
        <v>1101</v>
      </c>
      <c r="B1070" s="8">
        <v>1965</v>
      </c>
      <c r="C1070" s="8" t="s">
        <v>37</v>
      </c>
      <c r="D1070" s="8">
        <v>21</v>
      </c>
      <c r="E1070" s="8">
        <v>0</v>
      </c>
      <c r="F1070" s="25">
        <v>8665.09</v>
      </c>
      <c r="G1070" s="8" t="s">
        <v>12</v>
      </c>
      <c r="H1070" s="8" t="s">
        <v>11</v>
      </c>
      <c r="I1070" s="8" t="s">
        <v>23</v>
      </c>
      <c r="J1070" s="26">
        <v>1965</v>
      </c>
      <c r="K1070" s="26" t="s">
        <v>37</v>
      </c>
      <c r="L1070" s="26" t="s">
        <v>12</v>
      </c>
      <c r="M1070" s="26" t="s">
        <v>11</v>
      </c>
      <c r="N1070" s="26" t="s">
        <v>23</v>
      </c>
      <c r="O1070" s="27">
        <f>IF(A1070="?","",DATE(J1070,MATCH(K1070,{"Jan","Feb","Mar","Apr","May","Jun","Jul","Aug","Sep","Oct","Nov","Dec"},0),D1070))</f>
        <v>24036</v>
      </c>
      <c r="P1070" s="26">
        <f t="shared" si="16"/>
        <v>57</v>
      </c>
    </row>
    <row r="1071" spans="1:16" x14ac:dyDescent="0.3">
      <c r="A1071" s="8" t="s">
        <v>1102</v>
      </c>
      <c r="B1071" s="8">
        <v>1969</v>
      </c>
      <c r="C1071" s="8" t="s">
        <v>35</v>
      </c>
      <c r="D1071" s="8">
        <v>10</v>
      </c>
      <c r="E1071" s="8">
        <v>0</v>
      </c>
      <c r="F1071" s="25">
        <v>8665.14</v>
      </c>
      <c r="G1071" s="8" t="s">
        <v>11</v>
      </c>
      <c r="H1071" s="8" t="s">
        <v>12</v>
      </c>
      <c r="I1071" s="8" t="s">
        <v>13</v>
      </c>
      <c r="J1071" s="26">
        <v>1969</v>
      </c>
      <c r="K1071" s="26" t="s">
        <v>35</v>
      </c>
      <c r="L1071" s="26" t="s">
        <v>11</v>
      </c>
      <c r="M1071" s="26" t="s">
        <v>12</v>
      </c>
      <c r="N1071" s="26" t="s">
        <v>13</v>
      </c>
      <c r="O1071" s="27">
        <f>IF(A1071="?","",DATE(J1071,MATCH(K1071,{"Jan","Feb","Mar","Apr","May","Jun","Jul","Aug","Sep","Oct","Nov","Dec"},0),D1071))</f>
        <v>25425</v>
      </c>
      <c r="P1071" s="26">
        <f t="shared" si="16"/>
        <v>53</v>
      </c>
    </row>
    <row r="1072" spans="1:16" x14ac:dyDescent="0.3">
      <c r="A1072" s="8" t="s">
        <v>1103</v>
      </c>
      <c r="B1072" s="8">
        <v>1974</v>
      </c>
      <c r="C1072" s="8" t="s">
        <v>35</v>
      </c>
      <c r="D1072" s="8">
        <v>16</v>
      </c>
      <c r="E1072" s="8">
        <v>0</v>
      </c>
      <c r="F1072" s="25">
        <v>8671.19</v>
      </c>
      <c r="G1072" s="8" t="s">
        <v>11</v>
      </c>
      <c r="H1072" s="8" t="s">
        <v>16</v>
      </c>
      <c r="I1072" s="8" t="s">
        <v>23</v>
      </c>
      <c r="J1072" s="26">
        <v>1974</v>
      </c>
      <c r="K1072" s="26" t="s">
        <v>35</v>
      </c>
      <c r="L1072" s="26" t="s">
        <v>11</v>
      </c>
      <c r="M1072" s="26" t="s">
        <v>16</v>
      </c>
      <c r="N1072" s="26" t="s">
        <v>23</v>
      </c>
      <c r="O1072" s="27">
        <f>IF(A1072="?","",DATE(J1072,MATCH(K1072,{"Jan","Feb","Mar","Apr","May","Jun","Jul","Aug","Sep","Oct","Nov","Dec"},0),D1072))</f>
        <v>27257</v>
      </c>
      <c r="P1072" s="26">
        <f t="shared" si="16"/>
        <v>48</v>
      </c>
    </row>
    <row r="1073" spans="1:16" x14ac:dyDescent="0.3">
      <c r="A1073" s="8" t="s">
        <v>1104</v>
      </c>
      <c r="B1073" s="8">
        <v>1973</v>
      </c>
      <c r="C1073" s="8" t="s">
        <v>37</v>
      </c>
      <c r="D1073" s="8">
        <v>11</v>
      </c>
      <c r="E1073" s="8">
        <v>0</v>
      </c>
      <c r="F1073" s="25">
        <v>8688.86</v>
      </c>
      <c r="G1073" s="8" t="s">
        <v>11</v>
      </c>
      <c r="H1073" s="8" t="s">
        <v>16</v>
      </c>
      <c r="I1073" s="8" t="s">
        <v>356</v>
      </c>
      <c r="J1073" s="26">
        <v>1973</v>
      </c>
      <c r="K1073" s="26" t="s">
        <v>37</v>
      </c>
      <c r="L1073" s="26" t="s">
        <v>11</v>
      </c>
      <c r="M1073" s="26" t="s">
        <v>16</v>
      </c>
      <c r="N1073" s="26" t="s">
        <v>356</v>
      </c>
      <c r="O1073" s="27">
        <f>IF(A1073="?","",DATE(J1073,MATCH(K1073,{"Jan","Feb","Mar","Apr","May","Jun","Jul","Aug","Sep","Oct","Nov","Dec"},0),D1073))</f>
        <v>26948</v>
      </c>
      <c r="P1073" s="26">
        <f t="shared" si="16"/>
        <v>49</v>
      </c>
    </row>
    <row r="1074" spans="1:16" x14ac:dyDescent="0.3">
      <c r="A1074" s="8" t="s">
        <v>1105</v>
      </c>
      <c r="B1074" s="8">
        <v>1980</v>
      </c>
      <c r="C1074" s="8" t="s">
        <v>37</v>
      </c>
      <c r="D1074" s="8">
        <v>28</v>
      </c>
      <c r="E1074" s="8">
        <v>2</v>
      </c>
      <c r="F1074" s="25">
        <v>8701.84</v>
      </c>
      <c r="G1074" s="8" t="s">
        <v>11</v>
      </c>
      <c r="H1074" s="8" t="s">
        <v>12</v>
      </c>
      <c r="I1074" s="8" t="s">
        <v>300</v>
      </c>
      <c r="J1074" s="26">
        <v>1980</v>
      </c>
      <c r="K1074" s="26" t="s">
        <v>37</v>
      </c>
      <c r="L1074" s="26" t="s">
        <v>11</v>
      </c>
      <c r="M1074" s="26" t="s">
        <v>12</v>
      </c>
      <c r="N1074" s="26" t="s">
        <v>300</v>
      </c>
      <c r="O1074" s="27">
        <f>IF(A1074="?","",DATE(J1074,MATCH(K1074,{"Jan","Feb","Mar","Apr","May","Jun","Jul","Aug","Sep","Oct","Nov","Dec"},0),D1074))</f>
        <v>29522</v>
      </c>
      <c r="P1074" s="26">
        <f t="shared" si="16"/>
        <v>42</v>
      </c>
    </row>
    <row r="1075" spans="1:16" x14ac:dyDescent="0.3">
      <c r="A1075" s="8" t="s">
        <v>1106</v>
      </c>
      <c r="B1075" s="8">
        <v>1973</v>
      </c>
      <c r="C1075" s="8" t="s">
        <v>18</v>
      </c>
      <c r="D1075" s="8">
        <v>25</v>
      </c>
      <c r="E1075" s="8">
        <v>1</v>
      </c>
      <c r="F1075" s="25">
        <v>8703.4599999999991</v>
      </c>
      <c r="G1075" s="8" t="s">
        <v>12</v>
      </c>
      <c r="H1075" s="8" t="s">
        <v>12</v>
      </c>
      <c r="I1075" s="8" t="s">
        <v>42</v>
      </c>
      <c r="J1075" s="26">
        <v>1973</v>
      </c>
      <c r="K1075" s="26" t="s">
        <v>18</v>
      </c>
      <c r="L1075" s="26" t="s">
        <v>12</v>
      </c>
      <c r="M1075" s="26" t="s">
        <v>12</v>
      </c>
      <c r="N1075" s="26" t="s">
        <v>42</v>
      </c>
      <c r="O1075" s="27">
        <f>IF(A1075="?","",DATE(J1075,MATCH(K1075,{"Jan","Feb","Mar","Apr","May","Jun","Jul","Aug","Sep","Oct","Nov","Dec"},0),D1075))</f>
        <v>26840</v>
      </c>
      <c r="P1075" s="26">
        <f t="shared" si="16"/>
        <v>49</v>
      </c>
    </row>
    <row r="1076" spans="1:16" x14ac:dyDescent="0.3">
      <c r="A1076" s="8" t="s">
        <v>1107</v>
      </c>
      <c r="B1076" s="8">
        <v>1976</v>
      </c>
      <c r="C1076" s="8" t="s">
        <v>18</v>
      </c>
      <c r="D1076" s="8">
        <v>17</v>
      </c>
      <c r="E1076" s="8">
        <v>2</v>
      </c>
      <c r="F1076" s="25">
        <v>8733.23</v>
      </c>
      <c r="G1076" s="8" t="s">
        <v>11</v>
      </c>
      <c r="H1076" s="8" t="s">
        <v>12</v>
      </c>
      <c r="I1076" s="8" t="s">
        <v>23</v>
      </c>
      <c r="J1076" s="26">
        <v>1976</v>
      </c>
      <c r="K1076" s="26" t="s">
        <v>18</v>
      </c>
      <c r="L1076" s="26" t="s">
        <v>11</v>
      </c>
      <c r="M1076" s="26" t="s">
        <v>12</v>
      </c>
      <c r="N1076" s="26" t="s">
        <v>23</v>
      </c>
      <c r="O1076" s="27">
        <f>IF(A1076="?","",DATE(J1076,MATCH(K1076,{"Jan","Feb","Mar","Apr","May","Jun","Jul","Aug","Sep","Oct","Nov","Dec"},0),D1076))</f>
        <v>27928</v>
      </c>
      <c r="P1076" s="26">
        <f t="shared" si="16"/>
        <v>46</v>
      </c>
    </row>
    <row r="1077" spans="1:16" x14ac:dyDescent="0.3">
      <c r="A1077" s="8" t="s">
        <v>1108</v>
      </c>
      <c r="B1077" s="8">
        <v>1999</v>
      </c>
      <c r="C1077" s="8" t="s">
        <v>35</v>
      </c>
      <c r="D1077" s="8">
        <v>23</v>
      </c>
      <c r="E1077" s="8">
        <v>0</v>
      </c>
      <c r="F1077" s="25">
        <v>8747.68</v>
      </c>
      <c r="G1077" s="8" t="s">
        <v>11</v>
      </c>
      <c r="H1077" s="8" t="s">
        <v>12</v>
      </c>
      <c r="I1077" s="8" t="s">
        <v>42</v>
      </c>
      <c r="J1077" s="26">
        <v>1999</v>
      </c>
      <c r="K1077" s="26" t="s">
        <v>35</v>
      </c>
      <c r="L1077" s="26" t="s">
        <v>11</v>
      </c>
      <c r="M1077" s="26" t="s">
        <v>12</v>
      </c>
      <c r="N1077" s="26" t="s">
        <v>42</v>
      </c>
      <c r="O1077" s="27">
        <f>IF(A1077="?","",DATE(J1077,MATCH(K1077,{"Jan","Feb","Mar","Apr","May","Jun","Jul","Aug","Sep","Oct","Nov","Dec"},0),D1077))</f>
        <v>36395</v>
      </c>
      <c r="P1077" s="26">
        <f t="shared" si="16"/>
        <v>23</v>
      </c>
    </row>
    <row r="1078" spans="1:16" x14ac:dyDescent="0.3">
      <c r="A1078" s="8" t="s">
        <v>1109</v>
      </c>
      <c r="B1078" s="8">
        <v>1969</v>
      </c>
      <c r="C1078" s="8" t="s">
        <v>20</v>
      </c>
      <c r="D1078" s="8">
        <v>9</v>
      </c>
      <c r="E1078" s="8">
        <v>0</v>
      </c>
      <c r="F1078" s="25">
        <v>8760.1200000000008</v>
      </c>
      <c r="G1078" s="8" t="s">
        <v>11</v>
      </c>
      <c r="H1078" s="8" t="s">
        <v>16</v>
      </c>
      <c r="I1078" s="8" t="s">
        <v>13</v>
      </c>
      <c r="J1078" s="26">
        <v>1969</v>
      </c>
      <c r="K1078" s="26" t="s">
        <v>20</v>
      </c>
      <c r="L1078" s="26" t="s">
        <v>11</v>
      </c>
      <c r="M1078" s="26" t="s">
        <v>16</v>
      </c>
      <c r="N1078" s="26" t="s">
        <v>13</v>
      </c>
      <c r="O1078" s="27">
        <f>IF(A1078="?","",DATE(J1078,MATCH(K1078,{"Jan","Feb","Mar","Apr","May","Jun","Jul","Aug","Sep","Oct","Nov","Dec"},0),D1078))</f>
        <v>25455</v>
      </c>
      <c r="P1078" s="26">
        <f t="shared" si="16"/>
        <v>53</v>
      </c>
    </row>
    <row r="1079" spans="1:16" x14ac:dyDescent="0.3">
      <c r="A1079" s="8" t="s">
        <v>1110</v>
      </c>
      <c r="B1079" s="8">
        <v>1974</v>
      </c>
      <c r="C1079" s="8" t="s">
        <v>20</v>
      </c>
      <c r="D1079" s="8">
        <v>6</v>
      </c>
      <c r="E1079" s="8">
        <v>1</v>
      </c>
      <c r="F1079" s="25">
        <v>8765.25</v>
      </c>
      <c r="G1079" s="8" t="s">
        <v>11</v>
      </c>
      <c r="H1079" s="8" t="s">
        <v>12</v>
      </c>
      <c r="I1079" s="8" t="s">
        <v>23</v>
      </c>
      <c r="J1079" s="26">
        <v>1974</v>
      </c>
      <c r="K1079" s="26" t="s">
        <v>20</v>
      </c>
      <c r="L1079" s="26" t="s">
        <v>11</v>
      </c>
      <c r="M1079" s="26" t="s">
        <v>12</v>
      </c>
      <c r="N1079" s="26" t="s">
        <v>23</v>
      </c>
      <c r="O1079" s="27">
        <f>IF(A1079="?","",DATE(J1079,MATCH(K1079,{"Jan","Feb","Mar","Apr","May","Jun","Jul","Aug","Sep","Oct","Nov","Dec"},0),D1079))</f>
        <v>27278</v>
      </c>
      <c r="P1079" s="26">
        <f t="shared" si="16"/>
        <v>48</v>
      </c>
    </row>
    <row r="1080" spans="1:16" x14ac:dyDescent="0.3">
      <c r="A1080" s="8" t="s">
        <v>1111</v>
      </c>
      <c r="B1080" s="8">
        <v>1971</v>
      </c>
      <c r="C1080" s="8" t="s">
        <v>35</v>
      </c>
      <c r="D1080" s="8">
        <v>23</v>
      </c>
      <c r="E1080" s="8">
        <v>0</v>
      </c>
      <c r="F1080" s="25">
        <v>8782.4699999999993</v>
      </c>
      <c r="G1080" s="8" t="s">
        <v>11</v>
      </c>
      <c r="H1080" s="8" t="s">
        <v>12</v>
      </c>
      <c r="I1080" s="8" t="s">
        <v>42</v>
      </c>
      <c r="J1080" s="26">
        <v>1971</v>
      </c>
      <c r="K1080" s="26" t="s">
        <v>35</v>
      </c>
      <c r="L1080" s="26" t="s">
        <v>11</v>
      </c>
      <c r="M1080" s="26" t="s">
        <v>12</v>
      </c>
      <c r="N1080" s="26" t="s">
        <v>42</v>
      </c>
      <c r="O1080" s="27">
        <f>IF(A1080="?","",DATE(J1080,MATCH(K1080,{"Jan","Feb","Mar","Apr","May","Jun","Jul","Aug","Sep","Oct","Nov","Dec"},0),D1080))</f>
        <v>26168</v>
      </c>
      <c r="P1080" s="26">
        <f t="shared" si="16"/>
        <v>51</v>
      </c>
    </row>
    <row r="1081" spans="1:16" x14ac:dyDescent="0.3">
      <c r="A1081" s="8" t="s">
        <v>1112</v>
      </c>
      <c r="B1081" s="8">
        <v>1971</v>
      </c>
      <c r="C1081" s="8" t="s">
        <v>18</v>
      </c>
      <c r="D1081" s="8">
        <v>18</v>
      </c>
      <c r="E1081" s="8">
        <v>0</v>
      </c>
      <c r="F1081" s="25">
        <v>8798.59</v>
      </c>
      <c r="G1081" s="8" t="s">
        <v>11</v>
      </c>
      <c r="H1081" s="8" t="s">
        <v>16</v>
      </c>
      <c r="I1081" s="8" t="s">
        <v>42</v>
      </c>
      <c r="J1081" s="26">
        <v>1971</v>
      </c>
      <c r="K1081" s="26" t="s">
        <v>18</v>
      </c>
      <c r="L1081" s="26" t="s">
        <v>11</v>
      </c>
      <c r="M1081" s="26" t="s">
        <v>16</v>
      </c>
      <c r="N1081" s="26" t="s">
        <v>42</v>
      </c>
      <c r="O1081" s="27">
        <f>IF(A1081="?","",DATE(J1081,MATCH(K1081,{"Jan","Feb","Mar","Apr","May","Jun","Jul","Aug","Sep","Oct","Nov","Dec"},0),D1081))</f>
        <v>26102</v>
      </c>
      <c r="P1081" s="26">
        <f t="shared" si="16"/>
        <v>51</v>
      </c>
    </row>
    <row r="1082" spans="1:16" x14ac:dyDescent="0.3">
      <c r="A1082" s="8" t="s">
        <v>1113</v>
      </c>
      <c r="B1082" s="8">
        <v>1965</v>
      </c>
      <c r="C1082" s="8" t="s">
        <v>35</v>
      </c>
      <c r="D1082" s="8">
        <v>29</v>
      </c>
      <c r="E1082" s="8">
        <v>0</v>
      </c>
      <c r="F1082" s="25">
        <v>8800.49</v>
      </c>
      <c r="G1082" s="8" t="s">
        <v>12</v>
      </c>
      <c r="H1082" s="8" t="s">
        <v>11</v>
      </c>
      <c r="I1082" s="8" t="s">
        <v>13</v>
      </c>
      <c r="J1082" s="26">
        <v>1965</v>
      </c>
      <c r="K1082" s="26" t="s">
        <v>35</v>
      </c>
      <c r="L1082" s="26" t="s">
        <v>12</v>
      </c>
      <c r="M1082" s="26" t="s">
        <v>11</v>
      </c>
      <c r="N1082" s="26" t="s">
        <v>13</v>
      </c>
      <c r="O1082" s="27">
        <f>IF(A1082="?","",DATE(J1082,MATCH(K1082,{"Jan","Feb","Mar","Apr","May","Jun","Jul","Aug","Sep","Oct","Nov","Dec"},0),D1082))</f>
        <v>23983</v>
      </c>
      <c r="P1082" s="26">
        <f t="shared" si="16"/>
        <v>57</v>
      </c>
    </row>
    <row r="1083" spans="1:16" x14ac:dyDescent="0.3">
      <c r="A1083" s="8" t="s">
        <v>1114</v>
      </c>
      <c r="B1083" s="8">
        <v>2001</v>
      </c>
      <c r="C1083" s="8" t="s">
        <v>15</v>
      </c>
      <c r="D1083" s="8">
        <v>7</v>
      </c>
      <c r="E1083" s="8">
        <v>0</v>
      </c>
      <c r="F1083" s="25">
        <v>8821.8799999999992</v>
      </c>
      <c r="G1083" s="8" t="s">
        <v>11</v>
      </c>
      <c r="H1083" s="8" t="s">
        <v>12</v>
      </c>
      <c r="I1083" s="8" t="s">
        <v>249</v>
      </c>
      <c r="J1083" s="26">
        <v>2001</v>
      </c>
      <c r="K1083" s="26" t="s">
        <v>15</v>
      </c>
      <c r="L1083" s="26" t="s">
        <v>11</v>
      </c>
      <c r="M1083" s="26" t="s">
        <v>12</v>
      </c>
      <c r="N1083" s="26" t="s">
        <v>249</v>
      </c>
      <c r="O1083" s="27">
        <f>IF(A1083="?","",DATE(J1083,MATCH(K1083,{"Jan","Feb","Mar","Apr","May","Jun","Jul","Aug","Sep","Oct","Nov","Dec"},0),D1083))</f>
        <v>37202</v>
      </c>
      <c r="P1083" s="26">
        <f t="shared" si="16"/>
        <v>21</v>
      </c>
    </row>
    <row r="1084" spans="1:16" x14ac:dyDescent="0.3">
      <c r="A1084" s="8" t="s">
        <v>1115</v>
      </c>
      <c r="B1084" s="8">
        <v>1976</v>
      </c>
      <c r="C1084" s="8" t="s">
        <v>18</v>
      </c>
      <c r="D1084" s="8">
        <v>14</v>
      </c>
      <c r="E1084" s="8">
        <v>2</v>
      </c>
      <c r="F1084" s="25">
        <v>8823.2800000000007</v>
      </c>
      <c r="G1084" s="8" t="s">
        <v>11</v>
      </c>
      <c r="H1084" s="8" t="s">
        <v>16</v>
      </c>
      <c r="I1084" s="8" t="s">
        <v>42</v>
      </c>
      <c r="J1084" s="26">
        <v>1976</v>
      </c>
      <c r="K1084" s="26" t="s">
        <v>18</v>
      </c>
      <c r="L1084" s="26" t="s">
        <v>11</v>
      </c>
      <c r="M1084" s="26" t="s">
        <v>16</v>
      </c>
      <c r="N1084" s="26" t="s">
        <v>42</v>
      </c>
      <c r="O1084" s="27">
        <f>IF(A1084="?","",DATE(J1084,MATCH(K1084,{"Jan","Feb","Mar","Apr","May","Jun","Jul","Aug","Sep","Oct","Nov","Dec"},0),D1084))</f>
        <v>27925</v>
      </c>
      <c r="P1084" s="26">
        <f t="shared" si="16"/>
        <v>46</v>
      </c>
    </row>
    <row r="1085" spans="1:16" x14ac:dyDescent="0.3">
      <c r="A1085" s="8" t="s">
        <v>1116</v>
      </c>
      <c r="B1085" s="8">
        <v>1976</v>
      </c>
      <c r="C1085" s="8" t="s">
        <v>37</v>
      </c>
      <c r="D1085" s="8">
        <v>19</v>
      </c>
      <c r="E1085" s="8">
        <v>1</v>
      </c>
      <c r="F1085" s="25">
        <v>8823.99</v>
      </c>
      <c r="G1085" s="8" t="s">
        <v>11</v>
      </c>
      <c r="H1085" s="8" t="s">
        <v>12</v>
      </c>
      <c r="I1085" s="8" t="s">
        <v>247</v>
      </c>
      <c r="J1085" s="26">
        <v>1976</v>
      </c>
      <c r="K1085" s="26" t="s">
        <v>37</v>
      </c>
      <c r="L1085" s="26" t="s">
        <v>11</v>
      </c>
      <c r="M1085" s="26" t="s">
        <v>12</v>
      </c>
      <c r="N1085" s="26" t="s">
        <v>247</v>
      </c>
      <c r="O1085" s="27">
        <f>IF(A1085="?","",DATE(J1085,MATCH(K1085,{"Jan","Feb","Mar","Apr","May","Jun","Jul","Aug","Sep","Oct","Nov","Dec"},0),D1085))</f>
        <v>28052</v>
      </c>
      <c r="P1085" s="26">
        <f t="shared" si="16"/>
        <v>46</v>
      </c>
    </row>
    <row r="1086" spans="1:16" x14ac:dyDescent="0.3">
      <c r="A1086" s="8" t="s">
        <v>1117</v>
      </c>
      <c r="B1086" s="8">
        <v>1988</v>
      </c>
      <c r="C1086" s="8" t="s">
        <v>35</v>
      </c>
      <c r="D1086" s="8">
        <v>22</v>
      </c>
      <c r="E1086" s="8">
        <v>3</v>
      </c>
      <c r="F1086" s="25">
        <v>8824.27</v>
      </c>
      <c r="G1086" s="8" t="s">
        <v>11</v>
      </c>
      <c r="H1086" s="8" t="s">
        <v>16</v>
      </c>
      <c r="I1086" s="8" t="s">
        <v>200</v>
      </c>
      <c r="J1086" s="26">
        <v>1988</v>
      </c>
      <c r="K1086" s="26" t="s">
        <v>35</v>
      </c>
      <c r="L1086" s="26" t="s">
        <v>11</v>
      </c>
      <c r="M1086" s="26" t="s">
        <v>16</v>
      </c>
      <c r="N1086" s="26" t="s">
        <v>200</v>
      </c>
      <c r="O1086" s="27">
        <f>IF(A1086="?","",DATE(J1086,MATCH(K1086,{"Jan","Feb","Mar","Apr","May","Jun","Jul","Aug","Sep","Oct","Nov","Dec"},0),D1086))</f>
        <v>32377</v>
      </c>
      <c r="P1086" s="26">
        <f t="shared" si="16"/>
        <v>34</v>
      </c>
    </row>
    <row r="1087" spans="1:16" x14ac:dyDescent="0.3">
      <c r="A1087" s="8" t="s">
        <v>1118</v>
      </c>
      <c r="B1087" s="8">
        <v>1976</v>
      </c>
      <c r="C1087" s="8" t="s">
        <v>10</v>
      </c>
      <c r="D1087" s="8">
        <v>14</v>
      </c>
      <c r="E1087" s="8">
        <v>2</v>
      </c>
      <c r="F1087" s="25">
        <v>8825.09</v>
      </c>
      <c r="G1087" s="8" t="s">
        <v>11</v>
      </c>
      <c r="H1087" s="8" t="s">
        <v>12</v>
      </c>
      <c r="I1087" s="8" t="s">
        <v>42</v>
      </c>
      <c r="J1087" s="26">
        <v>1976</v>
      </c>
      <c r="K1087" s="26" t="s">
        <v>10</v>
      </c>
      <c r="L1087" s="26" t="s">
        <v>11</v>
      </c>
      <c r="M1087" s="26" t="s">
        <v>12</v>
      </c>
      <c r="N1087" s="26" t="s">
        <v>42</v>
      </c>
      <c r="O1087" s="27">
        <f>IF(A1087="?","",DATE(J1087,MATCH(K1087,{"Jan","Feb","Mar","Apr","May","Jun","Jul","Aug","Sep","Oct","Nov","Dec"},0),D1087))</f>
        <v>27955</v>
      </c>
      <c r="P1087" s="26">
        <f t="shared" si="16"/>
        <v>46</v>
      </c>
    </row>
    <row r="1088" spans="1:16" x14ac:dyDescent="0.3">
      <c r="A1088" s="8" t="s">
        <v>1119</v>
      </c>
      <c r="B1088" s="8">
        <v>1972</v>
      </c>
      <c r="C1088" s="8" t="s">
        <v>15</v>
      </c>
      <c r="D1088" s="8">
        <v>14</v>
      </c>
      <c r="E1088" s="8">
        <v>0</v>
      </c>
      <c r="F1088" s="25">
        <v>8827.2099999999991</v>
      </c>
      <c r="G1088" s="8" t="s">
        <v>12</v>
      </c>
      <c r="H1088" s="8" t="s">
        <v>16</v>
      </c>
      <c r="I1088" s="8" t="s">
        <v>23</v>
      </c>
      <c r="J1088" s="26">
        <v>1972</v>
      </c>
      <c r="K1088" s="26" t="s">
        <v>15</v>
      </c>
      <c r="L1088" s="26" t="s">
        <v>12</v>
      </c>
      <c r="M1088" s="26" t="s">
        <v>16</v>
      </c>
      <c r="N1088" s="26" t="s">
        <v>23</v>
      </c>
      <c r="O1088" s="27">
        <f>IF(A1088="?","",DATE(J1088,MATCH(K1088,{"Jan","Feb","Mar","Apr","May","Jun","Jul","Aug","Sep","Oct","Nov","Dec"},0),D1088))</f>
        <v>26617</v>
      </c>
      <c r="P1088" s="26">
        <f t="shared" si="16"/>
        <v>50</v>
      </c>
    </row>
    <row r="1089" spans="1:16" x14ac:dyDescent="0.3">
      <c r="A1089" s="8" t="s">
        <v>1120</v>
      </c>
      <c r="B1089" s="8">
        <v>1972</v>
      </c>
      <c r="C1089" s="8" t="s">
        <v>15</v>
      </c>
      <c r="D1089" s="8">
        <v>22</v>
      </c>
      <c r="E1089" s="8">
        <v>0</v>
      </c>
      <c r="F1089" s="25">
        <v>8835.26</v>
      </c>
      <c r="G1089" s="8" t="s">
        <v>12</v>
      </c>
      <c r="H1089" s="8" t="s">
        <v>11</v>
      </c>
      <c r="I1089" s="8" t="s">
        <v>23</v>
      </c>
      <c r="J1089" s="26">
        <v>1972</v>
      </c>
      <c r="K1089" s="26" t="s">
        <v>15</v>
      </c>
      <c r="L1089" s="26" t="s">
        <v>12</v>
      </c>
      <c r="M1089" s="26" t="s">
        <v>11</v>
      </c>
      <c r="N1089" s="26" t="s">
        <v>23</v>
      </c>
      <c r="O1089" s="27">
        <f>IF(A1089="?","",DATE(J1089,MATCH(K1089,{"Jan","Feb","Mar","Apr","May","Jun","Jul","Aug","Sep","Oct","Nov","Dec"},0),D1089))</f>
        <v>26625</v>
      </c>
      <c r="P1089" s="26">
        <f t="shared" si="16"/>
        <v>50</v>
      </c>
    </row>
    <row r="1090" spans="1:16" x14ac:dyDescent="0.3">
      <c r="A1090" s="8" t="s">
        <v>1121</v>
      </c>
      <c r="B1090" s="8">
        <v>1974</v>
      </c>
      <c r="C1090" s="8" t="s">
        <v>18</v>
      </c>
      <c r="D1090" s="8">
        <v>18</v>
      </c>
      <c r="E1090" s="8">
        <v>1</v>
      </c>
      <c r="F1090" s="25">
        <v>8871.15</v>
      </c>
      <c r="G1090" s="8" t="s">
        <v>11</v>
      </c>
      <c r="H1090" s="8" t="s">
        <v>12</v>
      </c>
      <c r="I1090" s="8" t="s">
        <v>13</v>
      </c>
      <c r="J1090" s="26">
        <v>1974</v>
      </c>
      <c r="K1090" s="26" t="s">
        <v>18</v>
      </c>
      <c r="L1090" s="26" t="s">
        <v>11</v>
      </c>
      <c r="M1090" s="26" t="s">
        <v>12</v>
      </c>
      <c r="N1090" s="26" t="s">
        <v>13</v>
      </c>
      <c r="O1090" s="27">
        <f>IF(A1090="?","",DATE(J1090,MATCH(K1090,{"Jan","Feb","Mar","Apr","May","Jun","Jul","Aug","Sep","Oct","Nov","Dec"},0),D1090))</f>
        <v>27198</v>
      </c>
      <c r="P1090" s="26">
        <f t="shared" si="16"/>
        <v>48</v>
      </c>
    </row>
    <row r="1091" spans="1:16" x14ac:dyDescent="0.3">
      <c r="A1091" s="8" t="s">
        <v>1122</v>
      </c>
      <c r="B1091" s="8">
        <v>1973</v>
      </c>
      <c r="C1091" s="8" t="s">
        <v>20</v>
      </c>
      <c r="D1091" s="8">
        <v>9</v>
      </c>
      <c r="E1091" s="8">
        <v>0</v>
      </c>
      <c r="F1091" s="25">
        <v>8890.59</v>
      </c>
      <c r="G1091" s="8" t="s">
        <v>11</v>
      </c>
      <c r="H1091" s="8" t="s">
        <v>12</v>
      </c>
      <c r="I1091" s="8" t="s">
        <v>23</v>
      </c>
      <c r="J1091" s="26">
        <v>1973</v>
      </c>
      <c r="K1091" s="26" t="s">
        <v>20</v>
      </c>
      <c r="L1091" s="26" t="s">
        <v>11</v>
      </c>
      <c r="M1091" s="26" t="s">
        <v>12</v>
      </c>
      <c r="N1091" s="26" t="s">
        <v>23</v>
      </c>
      <c r="O1091" s="27">
        <f>IF(A1091="?","",DATE(J1091,MATCH(K1091,{"Jan","Feb","Mar","Apr","May","Jun","Jul","Aug","Sep","Oct","Nov","Dec"},0),D1091))</f>
        <v>26916</v>
      </c>
      <c r="P1091" s="26">
        <f t="shared" ref="P1091:P1154" si="17">IF(O1091="","",DATEDIF(O1091,DATE(2023,6,8),"Y"))</f>
        <v>49</v>
      </c>
    </row>
    <row r="1092" spans="1:16" x14ac:dyDescent="0.3">
      <c r="A1092" s="8" t="s">
        <v>1123</v>
      </c>
      <c r="B1092" s="8">
        <v>1978</v>
      </c>
      <c r="C1092" s="8" t="s">
        <v>30</v>
      </c>
      <c r="D1092" s="8">
        <v>16</v>
      </c>
      <c r="E1092" s="8">
        <v>3</v>
      </c>
      <c r="F1092" s="25">
        <v>8891.14</v>
      </c>
      <c r="G1092" s="8" t="s">
        <v>11</v>
      </c>
      <c r="H1092" s="8" t="s">
        <v>12</v>
      </c>
      <c r="I1092" s="8" t="s">
        <v>356</v>
      </c>
      <c r="J1092" s="26">
        <v>1978</v>
      </c>
      <c r="K1092" s="26" t="s">
        <v>30</v>
      </c>
      <c r="L1092" s="26" t="s">
        <v>11</v>
      </c>
      <c r="M1092" s="26" t="s">
        <v>12</v>
      </c>
      <c r="N1092" s="26" t="s">
        <v>356</v>
      </c>
      <c r="O1092" s="27">
        <f>IF(A1092="?","",DATE(J1092,MATCH(K1092,{"Jan","Feb","Mar","Apr","May","Jun","Jul","Aug","Sep","Oct","Nov","Dec"},0),D1092))</f>
        <v>28840</v>
      </c>
      <c r="P1092" s="26">
        <f t="shared" si="17"/>
        <v>44</v>
      </c>
    </row>
    <row r="1093" spans="1:16" x14ac:dyDescent="0.3">
      <c r="A1093" s="8" t="s">
        <v>1124</v>
      </c>
      <c r="B1093" s="8">
        <v>1997</v>
      </c>
      <c r="C1093" s="8" t="s">
        <v>15</v>
      </c>
      <c r="D1093" s="8">
        <v>28</v>
      </c>
      <c r="E1093" s="8">
        <v>0</v>
      </c>
      <c r="F1093" s="25">
        <v>8906.14</v>
      </c>
      <c r="G1093" s="8" t="s">
        <v>11</v>
      </c>
      <c r="H1093" s="8" t="s">
        <v>11</v>
      </c>
      <c r="I1093" s="8" t="s">
        <v>23</v>
      </c>
      <c r="J1093" s="26">
        <v>1997</v>
      </c>
      <c r="K1093" s="26" t="s">
        <v>15</v>
      </c>
      <c r="L1093" s="26" t="s">
        <v>11</v>
      </c>
      <c r="M1093" s="26" t="s">
        <v>11</v>
      </c>
      <c r="N1093" s="26" t="s">
        <v>23</v>
      </c>
      <c r="O1093" s="27">
        <f>IF(A1093="?","",DATE(J1093,MATCH(K1093,{"Jan","Feb","Mar","Apr","May","Jun","Jul","Aug","Sep","Oct","Nov","Dec"},0),D1093))</f>
        <v>35762</v>
      </c>
      <c r="P1093" s="26">
        <f t="shared" si="17"/>
        <v>25</v>
      </c>
    </row>
    <row r="1094" spans="1:16" x14ac:dyDescent="0.3">
      <c r="A1094" s="8" t="s">
        <v>1125</v>
      </c>
      <c r="B1094" s="8">
        <v>1967</v>
      </c>
      <c r="C1094" s="8" t="s">
        <v>20</v>
      </c>
      <c r="D1094" s="8">
        <v>6</v>
      </c>
      <c r="E1094" s="8">
        <v>0</v>
      </c>
      <c r="F1094" s="25">
        <v>8908.4699999999993</v>
      </c>
      <c r="G1094" s="8" t="s">
        <v>12</v>
      </c>
      <c r="H1094" s="8" t="s">
        <v>11</v>
      </c>
      <c r="I1094" s="8" t="s">
        <v>13</v>
      </c>
      <c r="J1094" s="26">
        <v>1967</v>
      </c>
      <c r="K1094" s="26" t="s">
        <v>20</v>
      </c>
      <c r="L1094" s="26" t="s">
        <v>12</v>
      </c>
      <c r="M1094" s="26" t="s">
        <v>11</v>
      </c>
      <c r="N1094" s="26" t="s">
        <v>13</v>
      </c>
      <c r="O1094" s="27">
        <f>IF(A1094="?","",DATE(J1094,MATCH(K1094,{"Jan","Feb","Mar","Apr","May","Jun","Jul","Aug","Sep","Oct","Nov","Dec"},0),D1094))</f>
        <v>24721</v>
      </c>
      <c r="P1094" s="26">
        <f t="shared" si="17"/>
        <v>55</v>
      </c>
    </row>
    <row r="1095" spans="1:16" x14ac:dyDescent="0.3">
      <c r="A1095" s="8" t="s">
        <v>1126</v>
      </c>
      <c r="B1095" s="8">
        <v>1975</v>
      </c>
      <c r="C1095" s="8" t="s">
        <v>10</v>
      </c>
      <c r="D1095" s="8">
        <v>7</v>
      </c>
      <c r="E1095" s="8">
        <v>1</v>
      </c>
      <c r="F1095" s="25">
        <v>8930.93</v>
      </c>
      <c r="G1095" s="8" t="s">
        <v>11</v>
      </c>
      <c r="H1095" s="8" t="s">
        <v>11</v>
      </c>
      <c r="I1095" s="8" t="s">
        <v>23</v>
      </c>
      <c r="J1095" s="26">
        <v>1975</v>
      </c>
      <c r="K1095" s="26" t="s">
        <v>10</v>
      </c>
      <c r="L1095" s="26" t="s">
        <v>11</v>
      </c>
      <c r="M1095" s="26" t="s">
        <v>11</v>
      </c>
      <c r="N1095" s="26" t="s">
        <v>23</v>
      </c>
      <c r="O1095" s="27">
        <f>IF(A1095="?","",DATE(J1095,MATCH(K1095,{"Jan","Feb","Mar","Apr","May","Jun","Jul","Aug","Sep","Oct","Nov","Dec"},0),D1095))</f>
        <v>27582</v>
      </c>
      <c r="P1095" s="26">
        <f t="shared" si="17"/>
        <v>47</v>
      </c>
    </row>
    <row r="1096" spans="1:16" x14ac:dyDescent="0.3">
      <c r="A1096" s="8" t="s">
        <v>1127</v>
      </c>
      <c r="B1096" s="8">
        <v>1972</v>
      </c>
      <c r="C1096" s="8" t="s">
        <v>18</v>
      </c>
      <c r="D1096" s="8">
        <v>6</v>
      </c>
      <c r="E1096" s="8">
        <v>0</v>
      </c>
      <c r="F1096" s="25">
        <v>8932.08</v>
      </c>
      <c r="G1096" s="8" t="s">
        <v>11</v>
      </c>
      <c r="H1096" s="8" t="s">
        <v>16</v>
      </c>
      <c r="I1096" s="8" t="s">
        <v>42</v>
      </c>
      <c r="J1096" s="26">
        <v>1972</v>
      </c>
      <c r="K1096" s="26" t="s">
        <v>18</v>
      </c>
      <c r="L1096" s="26" t="s">
        <v>11</v>
      </c>
      <c r="M1096" s="26" t="s">
        <v>16</v>
      </c>
      <c r="N1096" s="26" t="s">
        <v>42</v>
      </c>
      <c r="O1096" s="27">
        <f>IF(A1096="?","",DATE(J1096,MATCH(K1096,{"Jan","Feb","Mar","Apr","May","Jun","Jul","Aug","Sep","Oct","Nov","Dec"},0),D1096))</f>
        <v>26456</v>
      </c>
      <c r="P1096" s="26">
        <f t="shared" si="17"/>
        <v>51</v>
      </c>
    </row>
    <row r="1097" spans="1:16" x14ac:dyDescent="0.3">
      <c r="A1097" s="8" t="s">
        <v>1128</v>
      </c>
      <c r="B1097" s="8">
        <v>1976</v>
      </c>
      <c r="C1097" s="8" t="s">
        <v>30</v>
      </c>
      <c r="D1097" s="8">
        <v>25</v>
      </c>
      <c r="E1097" s="8">
        <v>3</v>
      </c>
      <c r="F1097" s="25">
        <v>8944.1200000000008</v>
      </c>
      <c r="G1097" s="8" t="s">
        <v>12</v>
      </c>
      <c r="H1097" s="8" t="s">
        <v>11</v>
      </c>
      <c r="I1097" s="8" t="s">
        <v>13</v>
      </c>
      <c r="J1097" s="26">
        <v>1976</v>
      </c>
      <c r="K1097" s="26" t="s">
        <v>30</v>
      </c>
      <c r="L1097" s="26" t="s">
        <v>12</v>
      </c>
      <c r="M1097" s="26" t="s">
        <v>11</v>
      </c>
      <c r="N1097" s="26" t="s">
        <v>13</v>
      </c>
      <c r="O1097" s="27">
        <f>IF(A1097="?","",DATE(J1097,MATCH(K1097,{"Jan","Feb","Mar","Apr","May","Jun","Jul","Aug","Sep","Oct","Nov","Dec"},0),D1097))</f>
        <v>28119</v>
      </c>
      <c r="P1097" s="26">
        <f t="shared" si="17"/>
        <v>46</v>
      </c>
    </row>
    <row r="1098" spans="1:16" x14ac:dyDescent="0.3">
      <c r="A1098" s="8" t="s">
        <v>1129</v>
      </c>
      <c r="B1098" s="8">
        <v>1992</v>
      </c>
      <c r="C1098" s="8" t="s">
        <v>20</v>
      </c>
      <c r="D1098" s="8">
        <v>27</v>
      </c>
      <c r="E1098" s="8">
        <v>0</v>
      </c>
      <c r="F1098" s="25">
        <v>8954.99</v>
      </c>
      <c r="G1098" s="8" t="s">
        <v>11</v>
      </c>
      <c r="H1098" s="8" t="s">
        <v>12</v>
      </c>
      <c r="I1098" s="8" t="s">
        <v>535</v>
      </c>
      <c r="J1098" s="26">
        <v>1992</v>
      </c>
      <c r="K1098" s="26" t="s">
        <v>20</v>
      </c>
      <c r="L1098" s="26" t="s">
        <v>11</v>
      </c>
      <c r="M1098" s="26" t="s">
        <v>12</v>
      </c>
      <c r="N1098" s="26" t="s">
        <v>535</v>
      </c>
      <c r="O1098" s="27">
        <f>IF(A1098="?","",DATE(J1098,MATCH(K1098,{"Jan","Feb","Mar","Apr","May","Jun","Jul","Aug","Sep","Oct","Nov","Dec"},0),D1098))</f>
        <v>33874</v>
      </c>
      <c r="P1098" s="26">
        <f t="shared" si="17"/>
        <v>30</v>
      </c>
    </row>
    <row r="1099" spans="1:16" x14ac:dyDescent="0.3">
      <c r="A1099" s="8" t="s">
        <v>1130</v>
      </c>
      <c r="B1099" s="8">
        <v>1974</v>
      </c>
      <c r="C1099" s="8" t="s">
        <v>35</v>
      </c>
      <c r="D1099" s="8">
        <v>17</v>
      </c>
      <c r="E1099" s="8">
        <v>1</v>
      </c>
      <c r="F1099" s="25">
        <v>8964.06</v>
      </c>
      <c r="G1099" s="8" t="s">
        <v>12</v>
      </c>
      <c r="H1099" s="8" t="s">
        <v>11</v>
      </c>
      <c r="I1099" s="8" t="s">
        <v>168</v>
      </c>
      <c r="J1099" s="26">
        <v>1974</v>
      </c>
      <c r="K1099" s="26" t="s">
        <v>35</v>
      </c>
      <c r="L1099" s="26" t="s">
        <v>12</v>
      </c>
      <c r="M1099" s="26" t="s">
        <v>11</v>
      </c>
      <c r="N1099" s="26" t="s">
        <v>168</v>
      </c>
      <c r="O1099" s="27">
        <f>IF(A1099="?","",DATE(J1099,MATCH(K1099,{"Jan","Feb","Mar","Apr","May","Jun","Jul","Aug","Sep","Oct","Nov","Dec"},0),D1099))</f>
        <v>27258</v>
      </c>
      <c r="P1099" s="26">
        <f t="shared" si="17"/>
        <v>48</v>
      </c>
    </row>
    <row r="1100" spans="1:16" x14ac:dyDescent="0.3">
      <c r="A1100" s="8" t="s">
        <v>1131</v>
      </c>
      <c r="B1100" s="8">
        <v>1983</v>
      </c>
      <c r="C1100" s="8" t="s">
        <v>10</v>
      </c>
      <c r="D1100" s="8">
        <v>15</v>
      </c>
      <c r="E1100" s="8">
        <v>5</v>
      </c>
      <c r="F1100" s="25">
        <v>8965.7999999999993</v>
      </c>
      <c r="G1100" s="8" t="s">
        <v>11</v>
      </c>
      <c r="H1100" s="8" t="s">
        <v>12</v>
      </c>
      <c r="I1100" s="8" t="s">
        <v>23</v>
      </c>
      <c r="J1100" s="26">
        <v>1983</v>
      </c>
      <c r="K1100" s="26" t="s">
        <v>10</v>
      </c>
      <c r="L1100" s="26" t="s">
        <v>11</v>
      </c>
      <c r="M1100" s="26" t="s">
        <v>12</v>
      </c>
      <c r="N1100" s="26" t="s">
        <v>23</v>
      </c>
      <c r="O1100" s="27">
        <f>IF(A1100="?","",DATE(J1100,MATCH(K1100,{"Jan","Feb","Mar","Apr","May","Jun","Jul","Aug","Sep","Oct","Nov","Dec"},0),D1100))</f>
        <v>30512</v>
      </c>
      <c r="P1100" s="26">
        <f t="shared" si="17"/>
        <v>39</v>
      </c>
    </row>
    <row r="1101" spans="1:16" x14ac:dyDescent="0.3">
      <c r="A1101" s="8" t="s">
        <v>1132</v>
      </c>
      <c r="B1101" s="8">
        <v>1974</v>
      </c>
      <c r="C1101" s="8" t="s">
        <v>20</v>
      </c>
      <c r="D1101" s="8">
        <v>8</v>
      </c>
      <c r="E1101" s="8">
        <v>2</v>
      </c>
      <c r="F1101" s="25">
        <v>8968.33</v>
      </c>
      <c r="G1101" s="8" t="s">
        <v>12</v>
      </c>
      <c r="H1101" s="8" t="s">
        <v>11</v>
      </c>
      <c r="I1101" s="8" t="s">
        <v>42</v>
      </c>
      <c r="J1101" s="26">
        <v>1974</v>
      </c>
      <c r="K1101" s="26" t="s">
        <v>20</v>
      </c>
      <c r="L1101" s="26" t="s">
        <v>12</v>
      </c>
      <c r="M1101" s="26" t="s">
        <v>11</v>
      </c>
      <c r="N1101" s="26" t="s">
        <v>42</v>
      </c>
      <c r="O1101" s="27">
        <f>IF(A1101="?","",DATE(J1101,MATCH(K1101,{"Jan","Feb","Mar","Apr","May","Jun","Jul","Aug","Sep","Oct","Nov","Dec"},0),D1101))</f>
        <v>27280</v>
      </c>
      <c r="P1101" s="26">
        <f t="shared" si="17"/>
        <v>48</v>
      </c>
    </row>
    <row r="1102" spans="1:16" x14ac:dyDescent="0.3">
      <c r="A1102" s="8" t="s">
        <v>1133</v>
      </c>
      <c r="B1102" s="8">
        <v>1974</v>
      </c>
      <c r="C1102" s="8" t="s">
        <v>10</v>
      </c>
      <c r="D1102" s="8">
        <v>21</v>
      </c>
      <c r="E1102" s="8">
        <v>2</v>
      </c>
      <c r="F1102" s="25">
        <v>8978.19</v>
      </c>
      <c r="G1102" s="8" t="s">
        <v>11</v>
      </c>
      <c r="H1102" s="8" t="s">
        <v>11</v>
      </c>
      <c r="I1102" s="8" t="s">
        <v>13</v>
      </c>
      <c r="J1102" s="26">
        <v>1974</v>
      </c>
      <c r="K1102" s="26" t="s">
        <v>10</v>
      </c>
      <c r="L1102" s="26" t="s">
        <v>11</v>
      </c>
      <c r="M1102" s="26" t="s">
        <v>11</v>
      </c>
      <c r="N1102" s="26" t="s">
        <v>13</v>
      </c>
      <c r="O1102" s="27">
        <f>IF(A1102="?","",DATE(J1102,MATCH(K1102,{"Jan","Feb","Mar","Apr","May","Jun","Jul","Aug","Sep","Oct","Nov","Dec"},0),D1102))</f>
        <v>27231</v>
      </c>
      <c r="P1102" s="26">
        <f t="shared" si="17"/>
        <v>48</v>
      </c>
    </row>
    <row r="1103" spans="1:16" x14ac:dyDescent="0.3">
      <c r="A1103" s="8" t="s">
        <v>1134</v>
      </c>
      <c r="B1103" s="8">
        <v>1973</v>
      </c>
      <c r="C1103" s="8" t="s">
        <v>37</v>
      </c>
      <c r="D1103" s="8">
        <v>11</v>
      </c>
      <c r="E1103" s="8">
        <v>0</v>
      </c>
      <c r="F1103" s="25">
        <v>8988.16</v>
      </c>
      <c r="G1103" s="8" t="s">
        <v>11</v>
      </c>
      <c r="H1103" s="8" t="s">
        <v>16</v>
      </c>
      <c r="I1103" s="8" t="s">
        <v>23</v>
      </c>
      <c r="J1103" s="26">
        <v>1973</v>
      </c>
      <c r="K1103" s="26" t="s">
        <v>37</v>
      </c>
      <c r="L1103" s="26" t="s">
        <v>11</v>
      </c>
      <c r="M1103" s="26" t="s">
        <v>16</v>
      </c>
      <c r="N1103" s="26" t="s">
        <v>23</v>
      </c>
      <c r="O1103" s="27">
        <f>IF(A1103="?","",DATE(J1103,MATCH(K1103,{"Jan","Feb","Mar","Apr","May","Jun","Jul","Aug","Sep","Oct","Nov","Dec"},0),D1103))</f>
        <v>26948</v>
      </c>
      <c r="P1103" s="26">
        <f t="shared" si="17"/>
        <v>49</v>
      </c>
    </row>
    <row r="1104" spans="1:16" x14ac:dyDescent="0.3">
      <c r="A1104" s="8" t="s">
        <v>1135</v>
      </c>
      <c r="B1104" s="8">
        <v>1979</v>
      </c>
      <c r="C1104" s="8" t="s">
        <v>30</v>
      </c>
      <c r="D1104" s="8">
        <v>16</v>
      </c>
      <c r="E1104" s="8">
        <v>2</v>
      </c>
      <c r="F1104" s="25">
        <v>8998.43</v>
      </c>
      <c r="G1104" s="8" t="s">
        <v>11</v>
      </c>
      <c r="H1104" s="8" t="s">
        <v>16</v>
      </c>
      <c r="I1104" s="8" t="s">
        <v>200</v>
      </c>
      <c r="J1104" s="26">
        <v>1979</v>
      </c>
      <c r="K1104" s="26" t="s">
        <v>30</v>
      </c>
      <c r="L1104" s="26" t="s">
        <v>11</v>
      </c>
      <c r="M1104" s="26" t="s">
        <v>16</v>
      </c>
      <c r="N1104" s="26" t="s">
        <v>200</v>
      </c>
      <c r="O1104" s="27">
        <f>IF(A1104="?","",DATE(J1104,MATCH(K1104,{"Jan","Feb","Mar","Apr","May","Jun","Jul","Aug","Sep","Oct","Nov","Dec"},0),D1104))</f>
        <v>29205</v>
      </c>
      <c r="P1104" s="26">
        <f t="shared" si="17"/>
        <v>43</v>
      </c>
    </row>
    <row r="1105" spans="1:16" x14ac:dyDescent="0.3">
      <c r="A1105" s="8" t="s">
        <v>1136</v>
      </c>
      <c r="B1105" s="8">
        <v>1993</v>
      </c>
      <c r="C1105" s="8" t="s">
        <v>30</v>
      </c>
      <c r="D1105" s="8">
        <v>1</v>
      </c>
      <c r="E1105" s="8">
        <v>0</v>
      </c>
      <c r="F1105" s="25">
        <v>9010.2000000000007</v>
      </c>
      <c r="G1105" s="8" t="s">
        <v>11</v>
      </c>
      <c r="H1105" s="8" t="s">
        <v>12</v>
      </c>
      <c r="I1105" s="8" t="s">
        <v>535</v>
      </c>
      <c r="J1105" s="26">
        <v>1993</v>
      </c>
      <c r="K1105" s="26" t="s">
        <v>30</v>
      </c>
      <c r="L1105" s="26" t="s">
        <v>11</v>
      </c>
      <c r="M1105" s="26" t="s">
        <v>12</v>
      </c>
      <c r="N1105" s="26" t="s">
        <v>535</v>
      </c>
      <c r="O1105" s="27">
        <f>IF(A1105="?","",DATE(J1105,MATCH(K1105,{"Jan","Feb","Mar","Apr","May","Jun","Jul","Aug","Sep","Oct","Nov","Dec"},0),D1105))</f>
        <v>34304</v>
      </c>
      <c r="P1105" s="26">
        <f t="shared" si="17"/>
        <v>29</v>
      </c>
    </row>
    <row r="1106" spans="1:16" x14ac:dyDescent="0.3">
      <c r="A1106" s="8" t="s">
        <v>1137</v>
      </c>
      <c r="B1106" s="8">
        <v>1972</v>
      </c>
      <c r="C1106" s="8" t="s">
        <v>30</v>
      </c>
      <c r="D1106" s="8">
        <v>7</v>
      </c>
      <c r="E1106" s="8">
        <v>1</v>
      </c>
      <c r="F1106" s="25">
        <v>9048.0300000000007</v>
      </c>
      <c r="G1106" s="8" t="s">
        <v>11</v>
      </c>
      <c r="H1106" s="8" t="s">
        <v>11</v>
      </c>
      <c r="I1106" s="8" t="s">
        <v>13</v>
      </c>
      <c r="J1106" s="26">
        <v>1972</v>
      </c>
      <c r="K1106" s="26" t="s">
        <v>30</v>
      </c>
      <c r="L1106" s="26" t="s">
        <v>11</v>
      </c>
      <c r="M1106" s="26" t="s">
        <v>11</v>
      </c>
      <c r="N1106" s="26" t="s">
        <v>13</v>
      </c>
      <c r="O1106" s="27">
        <f>IF(A1106="?","",DATE(J1106,MATCH(K1106,{"Jan","Feb","Mar","Apr","May","Jun","Jul","Aug","Sep","Oct","Nov","Dec"},0),D1106))</f>
        <v>26640</v>
      </c>
      <c r="P1106" s="26">
        <f t="shared" si="17"/>
        <v>50</v>
      </c>
    </row>
    <row r="1107" spans="1:16" x14ac:dyDescent="0.3">
      <c r="A1107" s="8" t="s">
        <v>1138</v>
      </c>
      <c r="B1107" s="8">
        <v>1972</v>
      </c>
      <c r="C1107" s="8" t="s">
        <v>30</v>
      </c>
      <c r="D1107" s="8">
        <v>2</v>
      </c>
      <c r="E1107" s="8">
        <v>1</v>
      </c>
      <c r="F1107" s="25">
        <v>9058.73</v>
      </c>
      <c r="G1107" s="8" t="s">
        <v>12</v>
      </c>
      <c r="H1107" s="8" t="s">
        <v>11</v>
      </c>
      <c r="I1107" s="8" t="s">
        <v>13</v>
      </c>
      <c r="J1107" s="26">
        <v>1972</v>
      </c>
      <c r="K1107" s="26" t="s">
        <v>30</v>
      </c>
      <c r="L1107" s="26" t="s">
        <v>12</v>
      </c>
      <c r="M1107" s="26" t="s">
        <v>11</v>
      </c>
      <c r="N1107" s="26" t="s">
        <v>13</v>
      </c>
      <c r="O1107" s="27">
        <f>IF(A1107="?","",DATE(J1107,MATCH(K1107,{"Jan","Feb","Mar","Apr","May","Jun","Jul","Aug","Sep","Oct","Nov","Dec"},0),D1107))</f>
        <v>26635</v>
      </c>
      <c r="P1107" s="26">
        <f t="shared" si="17"/>
        <v>50</v>
      </c>
    </row>
    <row r="1108" spans="1:16" x14ac:dyDescent="0.3">
      <c r="A1108" s="8" t="s">
        <v>1139</v>
      </c>
      <c r="B1108" s="8">
        <v>1977</v>
      </c>
      <c r="C1108" s="8" t="s">
        <v>15</v>
      </c>
      <c r="D1108" s="8">
        <v>4</v>
      </c>
      <c r="E1108" s="8">
        <v>2</v>
      </c>
      <c r="F1108" s="25">
        <v>9095.07</v>
      </c>
      <c r="G1108" s="8" t="s">
        <v>11</v>
      </c>
      <c r="H1108" s="8" t="s">
        <v>11</v>
      </c>
      <c r="I1108" s="8" t="s">
        <v>247</v>
      </c>
      <c r="J1108" s="26">
        <v>1977</v>
      </c>
      <c r="K1108" s="26" t="s">
        <v>15</v>
      </c>
      <c r="L1108" s="26" t="s">
        <v>11</v>
      </c>
      <c r="M1108" s="26" t="s">
        <v>11</v>
      </c>
      <c r="N1108" s="26" t="s">
        <v>247</v>
      </c>
      <c r="O1108" s="27">
        <f>IF(A1108="?","",DATE(J1108,MATCH(K1108,{"Jan","Feb","Mar","Apr","May","Jun","Jul","Aug","Sep","Oct","Nov","Dec"},0),D1108))</f>
        <v>28433</v>
      </c>
      <c r="P1108" s="26">
        <f t="shared" si="17"/>
        <v>45</v>
      </c>
    </row>
    <row r="1109" spans="1:16" x14ac:dyDescent="0.3">
      <c r="A1109" s="8" t="s">
        <v>1140</v>
      </c>
      <c r="B1109" s="8">
        <v>1965</v>
      </c>
      <c r="C1109" s="8" t="s">
        <v>15</v>
      </c>
      <c r="D1109" s="8">
        <v>9</v>
      </c>
      <c r="E1109" s="8">
        <v>0</v>
      </c>
      <c r="F1109" s="25">
        <v>9095.94</v>
      </c>
      <c r="G1109" s="8" t="s">
        <v>12</v>
      </c>
      <c r="H1109" s="8" t="s">
        <v>16</v>
      </c>
      <c r="I1109" s="8" t="s">
        <v>42</v>
      </c>
      <c r="J1109" s="26">
        <v>1965</v>
      </c>
      <c r="K1109" s="26" t="s">
        <v>15</v>
      </c>
      <c r="L1109" s="26" t="s">
        <v>12</v>
      </c>
      <c r="M1109" s="26" t="s">
        <v>16</v>
      </c>
      <c r="N1109" s="26" t="s">
        <v>42</v>
      </c>
      <c r="O1109" s="27">
        <f>IF(A1109="?","",DATE(J1109,MATCH(K1109,{"Jan","Feb","Mar","Apr","May","Jun","Jul","Aug","Sep","Oct","Nov","Dec"},0),D1109))</f>
        <v>24055</v>
      </c>
      <c r="P1109" s="26">
        <f t="shared" si="17"/>
        <v>57</v>
      </c>
    </row>
    <row r="1110" spans="1:16" x14ac:dyDescent="0.3">
      <c r="A1110" s="8" t="s">
        <v>1141</v>
      </c>
      <c r="B1110" s="8">
        <v>1977</v>
      </c>
      <c r="C1110" s="8" t="s">
        <v>30</v>
      </c>
      <c r="D1110" s="8">
        <v>2</v>
      </c>
      <c r="E1110" s="8">
        <v>3</v>
      </c>
      <c r="F1110" s="25">
        <v>9101.7999999999993</v>
      </c>
      <c r="G1110" s="8" t="s">
        <v>11</v>
      </c>
      <c r="H1110" s="8" t="s">
        <v>16</v>
      </c>
      <c r="I1110" s="8" t="s">
        <v>42</v>
      </c>
      <c r="J1110" s="26">
        <v>1977</v>
      </c>
      <c r="K1110" s="26" t="s">
        <v>30</v>
      </c>
      <c r="L1110" s="26" t="s">
        <v>11</v>
      </c>
      <c r="M1110" s="26" t="s">
        <v>16</v>
      </c>
      <c r="N1110" s="26" t="s">
        <v>42</v>
      </c>
      <c r="O1110" s="27">
        <f>IF(A1110="?","",DATE(J1110,MATCH(K1110,{"Jan","Feb","Mar","Apr","May","Jun","Jul","Aug","Sep","Oct","Nov","Dec"},0),D1110))</f>
        <v>28461</v>
      </c>
      <c r="P1110" s="26">
        <f t="shared" si="17"/>
        <v>45</v>
      </c>
    </row>
    <row r="1111" spans="1:16" x14ac:dyDescent="0.3">
      <c r="A1111" s="8" t="s">
        <v>1142</v>
      </c>
      <c r="B1111" s="8">
        <v>1970</v>
      </c>
      <c r="C1111" s="8" t="s">
        <v>35</v>
      </c>
      <c r="D1111" s="8">
        <v>12</v>
      </c>
      <c r="E1111" s="8">
        <v>0</v>
      </c>
      <c r="F1111" s="25">
        <v>9140.9500000000007</v>
      </c>
      <c r="G1111" s="8" t="s">
        <v>12</v>
      </c>
      <c r="H1111" s="8" t="s">
        <v>12</v>
      </c>
      <c r="I1111" s="8" t="s">
        <v>13</v>
      </c>
      <c r="J1111" s="26">
        <v>1970</v>
      </c>
      <c r="K1111" s="26" t="s">
        <v>35</v>
      </c>
      <c r="L1111" s="26" t="s">
        <v>12</v>
      </c>
      <c r="M1111" s="26" t="s">
        <v>12</v>
      </c>
      <c r="N1111" s="26" t="s">
        <v>13</v>
      </c>
      <c r="O1111" s="27">
        <f>IF(A1111="?","",DATE(J1111,MATCH(K1111,{"Jan","Feb","Mar","Apr","May","Jun","Jul","Aug","Sep","Oct","Nov","Dec"},0),D1111))</f>
        <v>25792</v>
      </c>
      <c r="P1111" s="26">
        <f t="shared" si="17"/>
        <v>52</v>
      </c>
    </row>
    <row r="1112" spans="1:16" x14ac:dyDescent="0.3">
      <c r="A1112" s="8" t="s">
        <v>1143</v>
      </c>
      <c r="B1112" s="8">
        <v>1970</v>
      </c>
      <c r="C1112" s="8" t="s">
        <v>37</v>
      </c>
      <c r="D1112" s="8">
        <v>18</v>
      </c>
      <c r="E1112" s="8">
        <v>0</v>
      </c>
      <c r="F1112" s="25">
        <v>9144.57</v>
      </c>
      <c r="G1112" s="8" t="s">
        <v>12</v>
      </c>
      <c r="H1112" s="8" t="s">
        <v>11</v>
      </c>
      <c r="I1112" s="8" t="s">
        <v>42</v>
      </c>
      <c r="J1112" s="26">
        <v>1970</v>
      </c>
      <c r="K1112" s="26" t="s">
        <v>37</v>
      </c>
      <c r="L1112" s="26" t="s">
        <v>12</v>
      </c>
      <c r="M1112" s="26" t="s">
        <v>11</v>
      </c>
      <c r="N1112" s="26" t="s">
        <v>42</v>
      </c>
      <c r="O1112" s="27">
        <f>IF(A1112="?","",DATE(J1112,MATCH(K1112,{"Jan","Feb","Mar","Apr","May","Jun","Jul","Aug","Sep","Oct","Nov","Dec"},0),D1112))</f>
        <v>25859</v>
      </c>
      <c r="P1112" s="26">
        <f t="shared" si="17"/>
        <v>52</v>
      </c>
    </row>
    <row r="1113" spans="1:16" x14ac:dyDescent="0.3">
      <c r="A1113" s="8" t="s">
        <v>1144</v>
      </c>
      <c r="B1113" s="8">
        <v>1982</v>
      </c>
      <c r="C1113" s="8" t="s">
        <v>30</v>
      </c>
      <c r="D1113" s="8">
        <v>8</v>
      </c>
      <c r="E1113" s="8">
        <v>3</v>
      </c>
      <c r="F1113" s="25">
        <v>9147.5</v>
      </c>
      <c r="G1113" s="8" t="s">
        <v>11</v>
      </c>
      <c r="H1113" s="8" t="s">
        <v>16</v>
      </c>
      <c r="I1113" s="8" t="s">
        <v>23</v>
      </c>
      <c r="J1113" s="26">
        <v>1982</v>
      </c>
      <c r="K1113" s="26" t="s">
        <v>30</v>
      </c>
      <c r="L1113" s="26" t="s">
        <v>11</v>
      </c>
      <c r="M1113" s="26" t="s">
        <v>16</v>
      </c>
      <c r="N1113" s="26" t="s">
        <v>23</v>
      </c>
      <c r="O1113" s="27">
        <f>IF(A1113="?","",DATE(J1113,MATCH(K1113,{"Jan","Feb","Mar","Apr","May","Jun","Jul","Aug","Sep","Oct","Nov","Dec"},0),D1113))</f>
        <v>30293</v>
      </c>
      <c r="P1113" s="26">
        <f t="shared" si="17"/>
        <v>40</v>
      </c>
    </row>
    <row r="1114" spans="1:16" x14ac:dyDescent="0.3">
      <c r="A1114" s="8" t="s">
        <v>1145</v>
      </c>
      <c r="B1114" s="8">
        <v>1990</v>
      </c>
      <c r="C1114" s="8" t="s">
        <v>35</v>
      </c>
      <c r="D1114" s="8">
        <v>23</v>
      </c>
      <c r="E1114" s="8">
        <v>3</v>
      </c>
      <c r="F1114" s="25">
        <v>9159.51</v>
      </c>
      <c r="G1114" s="8" t="s">
        <v>11</v>
      </c>
      <c r="H1114" s="8" t="s">
        <v>11</v>
      </c>
      <c r="I1114" s="8" t="s">
        <v>300</v>
      </c>
      <c r="J1114" s="26">
        <v>1990</v>
      </c>
      <c r="K1114" s="26" t="s">
        <v>35</v>
      </c>
      <c r="L1114" s="26" t="s">
        <v>11</v>
      </c>
      <c r="M1114" s="26" t="s">
        <v>11</v>
      </c>
      <c r="N1114" s="26" t="s">
        <v>300</v>
      </c>
      <c r="O1114" s="27">
        <f>IF(A1114="?","",DATE(J1114,MATCH(K1114,{"Jan","Feb","Mar","Apr","May","Jun","Jul","Aug","Sep","Oct","Nov","Dec"},0),D1114))</f>
        <v>33108</v>
      </c>
      <c r="P1114" s="26">
        <f t="shared" si="17"/>
        <v>32</v>
      </c>
    </row>
    <row r="1115" spans="1:16" x14ac:dyDescent="0.3">
      <c r="A1115" s="8" t="s">
        <v>1146</v>
      </c>
      <c r="B1115" s="8">
        <v>1970</v>
      </c>
      <c r="C1115" s="8" t="s">
        <v>37</v>
      </c>
      <c r="D1115" s="8">
        <v>24</v>
      </c>
      <c r="E1115" s="8">
        <v>0</v>
      </c>
      <c r="F1115" s="25">
        <v>9171.75</v>
      </c>
      <c r="G1115" s="8" t="s">
        <v>11</v>
      </c>
      <c r="H1115" s="8" t="s">
        <v>11</v>
      </c>
      <c r="I1115" s="8" t="s">
        <v>23</v>
      </c>
      <c r="J1115" s="26">
        <v>1970</v>
      </c>
      <c r="K1115" s="26" t="s">
        <v>37</v>
      </c>
      <c r="L1115" s="26" t="s">
        <v>11</v>
      </c>
      <c r="M1115" s="26" t="s">
        <v>11</v>
      </c>
      <c r="N1115" s="26" t="s">
        <v>23</v>
      </c>
      <c r="O1115" s="27">
        <f>IF(A1115="?","",DATE(J1115,MATCH(K1115,{"Jan","Feb","Mar","Apr","May","Jun","Jul","Aug","Sep","Oct","Nov","Dec"},0),D1115))</f>
        <v>25865</v>
      </c>
      <c r="P1115" s="26">
        <f t="shared" si="17"/>
        <v>52</v>
      </c>
    </row>
    <row r="1116" spans="1:16" x14ac:dyDescent="0.3">
      <c r="A1116" s="8" t="s">
        <v>1147</v>
      </c>
      <c r="B1116" s="8">
        <v>1971</v>
      </c>
      <c r="C1116" s="8" t="s">
        <v>30</v>
      </c>
      <c r="D1116" s="8">
        <v>29</v>
      </c>
      <c r="E1116" s="8">
        <v>0</v>
      </c>
      <c r="F1116" s="25">
        <v>9174.14</v>
      </c>
      <c r="G1116" s="8" t="s">
        <v>12</v>
      </c>
      <c r="H1116" s="8" t="s">
        <v>16</v>
      </c>
      <c r="I1116" s="8" t="s">
        <v>23</v>
      </c>
      <c r="J1116" s="26">
        <v>1971</v>
      </c>
      <c r="K1116" s="26" t="s">
        <v>30</v>
      </c>
      <c r="L1116" s="26" t="s">
        <v>12</v>
      </c>
      <c r="M1116" s="26" t="s">
        <v>16</v>
      </c>
      <c r="N1116" s="26" t="s">
        <v>23</v>
      </c>
      <c r="O1116" s="27">
        <f>IF(A1116="?","",DATE(J1116,MATCH(K1116,{"Jan","Feb","Mar","Apr","May","Jun","Jul","Aug","Sep","Oct","Nov","Dec"},0),D1116))</f>
        <v>26296</v>
      </c>
      <c r="P1116" s="26">
        <f t="shared" si="17"/>
        <v>51</v>
      </c>
    </row>
    <row r="1117" spans="1:16" x14ac:dyDescent="0.3">
      <c r="A1117" s="8" t="s">
        <v>1148</v>
      </c>
      <c r="B1117" s="8">
        <v>1973</v>
      </c>
      <c r="C1117" s="8" t="s">
        <v>30</v>
      </c>
      <c r="D1117" s="8">
        <v>25</v>
      </c>
      <c r="E1117" s="8">
        <v>1</v>
      </c>
      <c r="F1117" s="25">
        <v>9182.17</v>
      </c>
      <c r="G1117" s="8" t="s">
        <v>11</v>
      </c>
      <c r="H1117" s="8" t="s">
        <v>12</v>
      </c>
      <c r="I1117" s="8" t="s">
        <v>42</v>
      </c>
      <c r="J1117" s="26">
        <v>1973</v>
      </c>
      <c r="K1117" s="26" t="s">
        <v>30</v>
      </c>
      <c r="L1117" s="26" t="s">
        <v>11</v>
      </c>
      <c r="M1117" s="26" t="s">
        <v>12</v>
      </c>
      <c r="N1117" s="26" t="s">
        <v>42</v>
      </c>
      <c r="O1117" s="27">
        <f>IF(A1117="?","",DATE(J1117,MATCH(K1117,{"Jan","Feb","Mar","Apr","May","Jun","Jul","Aug","Sep","Oct","Nov","Dec"},0),D1117))</f>
        <v>27023</v>
      </c>
      <c r="P1117" s="26">
        <f t="shared" si="17"/>
        <v>49</v>
      </c>
    </row>
    <row r="1118" spans="1:16" x14ac:dyDescent="0.3">
      <c r="A1118" s="8" t="s">
        <v>1149</v>
      </c>
      <c r="B1118" s="8">
        <v>1976</v>
      </c>
      <c r="C1118" s="8" t="s">
        <v>20</v>
      </c>
      <c r="D1118" s="8">
        <v>10</v>
      </c>
      <c r="E1118" s="8">
        <v>2</v>
      </c>
      <c r="F1118" s="25">
        <v>9193.84</v>
      </c>
      <c r="G1118" s="8" t="s">
        <v>11</v>
      </c>
      <c r="H1118" s="8" t="s">
        <v>16</v>
      </c>
      <c r="I1118" s="8" t="s">
        <v>23</v>
      </c>
      <c r="J1118" s="26">
        <v>1976</v>
      </c>
      <c r="K1118" s="26" t="s">
        <v>20</v>
      </c>
      <c r="L1118" s="26" t="s">
        <v>11</v>
      </c>
      <c r="M1118" s="26" t="s">
        <v>16</v>
      </c>
      <c r="N1118" s="26" t="s">
        <v>23</v>
      </c>
      <c r="O1118" s="27">
        <f>IF(A1118="?","",DATE(J1118,MATCH(K1118,{"Jan","Feb","Mar","Apr","May","Jun","Jul","Aug","Sep","Oct","Nov","Dec"},0),D1118))</f>
        <v>28013</v>
      </c>
      <c r="P1118" s="26">
        <f t="shared" si="17"/>
        <v>46</v>
      </c>
    </row>
    <row r="1119" spans="1:16" x14ac:dyDescent="0.3">
      <c r="A1119" s="8" t="s">
        <v>1150</v>
      </c>
      <c r="B1119" s="8">
        <v>1986</v>
      </c>
      <c r="C1119" s="8" t="s">
        <v>30</v>
      </c>
      <c r="D1119" s="8">
        <v>25</v>
      </c>
      <c r="E1119" s="8">
        <v>3</v>
      </c>
      <c r="F1119" s="25">
        <v>9210.06</v>
      </c>
      <c r="G1119" s="8" t="s">
        <v>11</v>
      </c>
      <c r="H1119" s="8" t="s">
        <v>12</v>
      </c>
      <c r="I1119" s="8" t="s">
        <v>300</v>
      </c>
      <c r="J1119" s="26">
        <v>1986</v>
      </c>
      <c r="K1119" s="26" t="s">
        <v>30</v>
      </c>
      <c r="L1119" s="26" t="s">
        <v>11</v>
      </c>
      <c r="M1119" s="26" t="s">
        <v>12</v>
      </c>
      <c r="N1119" s="26" t="s">
        <v>300</v>
      </c>
      <c r="O1119" s="27">
        <f>IF(A1119="?","",DATE(J1119,MATCH(K1119,{"Jan","Feb","Mar","Apr","May","Jun","Jul","Aug","Sep","Oct","Nov","Dec"},0),D1119))</f>
        <v>31771</v>
      </c>
      <c r="P1119" s="26">
        <f t="shared" si="17"/>
        <v>36</v>
      </c>
    </row>
    <row r="1120" spans="1:16" x14ac:dyDescent="0.3">
      <c r="A1120" s="8" t="s">
        <v>1151</v>
      </c>
      <c r="B1120" s="8">
        <v>1981</v>
      </c>
      <c r="C1120" s="8" t="s">
        <v>30</v>
      </c>
      <c r="D1120" s="8">
        <v>5</v>
      </c>
      <c r="E1120" s="8">
        <v>5</v>
      </c>
      <c r="F1120" s="25">
        <v>9222.4</v>
      </c>
      <c r="G1120" s="8" t="s">
        <v>11</v>
      </c>
      <c r="H1120" s="8" t="s">
        <v>12</v>
      </c>
      <c r="I1120" s="8" t="s">
        <v>166</v>
      </c>
      <c r="J1120" s="26">
        <v>1981</v>
      </c>
      <c r="K1120" s="26" t="s">
        <v>30</v>
      </c>
      <c r="L1120" s="26" t="s">
        <v>11</v>
      </c>
      <c r="M1120" s="26" t="s">
        <v>12</v>
      </c>
      <c r="N1120" s="26" t="s">
        <v>166</v>
      </c>
      <c r="O1120" s="27">
        <f>IF(A1120="?","",DATE(J1120,MATCH(K1120,{"Jan","Feb","Mar","Apr","May","Jun","Jul","Aug","Sep","Oct","Nov","Dec"},0),D1120))</f>
        <v>29925</v>
      </c>
      <c r="P1120" s="26">
        <f t="shared" si="17"/>
        <v>41</v>
      </c>
    </row>
    <row r="1121" spans="1:16" x14ac:dyDescent="0.3">
      <c r="A1121" s="8" t="s">
        <v>1152</v>
      </c>
      <c r="B1121" s="8">
        <v>1975</v>
      </c>
      <c r="C1121" s="8" t="s">
        <v>30</v>
      </c>
      <c r="D1121" s="8">
        <v>6</v>
      </c>
      <c r="E1121" s="8">
        <v>2</v>
      </c>
      <c r="F1121" s="25">
        <v>9225.26</v>
      </c>
      <c r="G1121" s="8" t="s">
        <v>12</v>
      </c>
      <c r="H1121" s="8" t="s">
        <v>12</v>
      </c>
      <c r="I1121" s="8" t="s">
        <v>164</v>
      </c>
      <c r="J1121" s="26">
        <v>1975</v>
      </c>
      <c r="K1121" s="26" t="s">
        <v>30</v>
      </c>
      <c r="L1121" s="26" t="s">
        <v>12</v>
      </c>
      <c r="M1121" s="26" t="s">
        <v>12</v>
      </c>
      <c r="N1121" s="26" t="s">
        <v>164</v>
      </c>
      <c r="O1121" s="27">
        <f>IF(A1121="?","",DATE(J1121,MATCH(K1121,{"Jan","Feb","Mar","Apr","May","Jun","Jul","Aug","Sep","Oct","Nov","Dec"},0),D1121))</f>
        <v>27734</v>
      </c>
      <c r="P1121" s="26">
        <f t="shared" si="17"/>
        <v>47</v>
      </c>
    </row>
    <row r="1122" spans="1:16" x14ac:dyDescent="0.3">
      <c r="A1122" s="8" t="s">
        <v>1153</v>
      </c>
      <c r="B1122" s="8">
        <v>1980</v>
      </c>
      <c r="C1122" s="8" t="s">
        <v>37</v>
      </c>
      <c r="D1122" s="8">
        <v>5</v>
      </c>
      <c r="E1122" s="8">
        <v>2</v>
      </c>
      <c r="F1122" s="25">
        <v>9247.94</v>
      </c>
      <c r="G1122" s="8" t="s">
        <v>11</v>
      </c>
      <c r="H1122" s="8" t="s">
        <v>16</v>
      </c>
      <c r="I1122" s="8" t="s">
        <v>300</v>
      </c>
      <c r="J1122" s="26">
        <v>1980</v>
      </c>
      <c r="K1122" s="26" t="s">
        <v>37</v>
      </c>
      <c r="L1122" s="26" t="s">
        <v>11</v>
      </c>
      <c r="M1122" s="26" t="s">
        <v>16</v>
      </c>
      <c r="N1122" s="26" t="s">
        <v>300</v>
      </c>
      <c r="O1122" s="27">
        <f>IF(A1122="?","",DATE(J1122,MATCH(K1122,{"Jan","Feb","Mar","Apr","May","Jun","Jul","Aug","Sep","Oct","Nov","Dec"},0),D1122))</f>
        <v>29499</v>
      </c>
      <c r="P1122" s="26">
        <f t="shared" si="17"/>
        <v>42</v>
      </c>
    </row>
    <row r="1123" spans="1:16" x14ac:dyDescent="0.3">
      <c r="A1123" s="8" t="s">
        <v>1154</v>
      </c>
      <c r="B1123" s="8">
        <v>1974</v>
      </c>
      <c r="C1123" s="8" t="s">
        <v>35</v>
      </c>
      <c r="D1123" s="8">
        <v>21</v>
      </c>
      <c r="E1123" s="8">
        <v>1</v>
      </c>
      <c r="F1123" s="25">
        <v>9249.5</v>
      </c>
      <c r="G1123" s="8" t="s">
        <v>11</v>
      </c>
      <c r="H1123" s="8" t="s">
        <v>16</v>
      </c>
      <c r="I1123" s="8" t="s">
        <v>23</v>
      </c>
      <c r="J1123" s="26">
        <v>1974</v>
      </c>
      <c r="K1123" s="26" t="s">
        <v>35</v>
      </c>
      <c r="L1123" s="26" t="s">
        <v>11</v>
      </c>
      <c r="M1123" s="26" t="s">
        <v>16</v>
      </c>
      <c r="N1123" s="26" t="s">
        <v>23</v>
      </c>
      <c r="O1123" s="27">
        <f>IF(A1123="?","",DATE(J1123,MATCH(K1123,{"Jan","Feb","Mar","Apr","May","Jun","Jul","Aug","Sep","Oct","Nov","Dec"},0),D1123))</f>
        <v>27262</v>
      </c>
      <c r="P1123" s="26">
        <f t="shared" si="17"/>
        <v>48</v>
      </c>
    </row>
    <row r="1124" spans="1:16" x14ac:dyDescent="0.3">
      <c r="A1124" s="8" t="s">
        <v>1155</v>
      </c>
      <c r="B1124" s="8">
        <v>1971</v>
      </c>
      <c r="C1124" s="8" t="s">
        <v>35</v>
      </c>
      <c r="D1124" s="8">
        <v>6</v>
      </c>
      <c r="E1124" s="8">
        <v>0</v>
      </c>
      <c r="F1124" s="25">
        <v>9264.7999999999993</v>
      </c>
      <c r="G1124" s="8" t="s">
        <v>11</v>
      </c>
      <c r="H1124" s="8" t="s">
        <v>16</v>
      </c>
      <c r="I1124" s="8" t="s">
        <v>42</v>
      </c>
      <c r="J1124" s="26">
        <v>1971</v>
      </c>
      <c r="K1124" s="26" t="s">
        <v>35</v>
      </c>
      <c r="L1124" s="26" t="s">
        <v>11</v>
      </c>
      <c r="M1124" s="26" t="s">
        <v>16</v>
      </c>
      <c r="N1124" s="26" t="s">
        <v>42</v>
      </c>
      <c r="O1124" s="27">
        <f>IF(A1124="?","",DATE(J1124,MATCH(K1124,{"Jan","Feb","Mar","Apr","May","Jun","Jul","Aug","Sep","Oct","Nov","Dec"},0),D1124))</f>
        <v>26151</v>
      </c>
      <c r="P1124" s="26">
        <f t="shared" si="17"/>
        <v>51</v>
      </c>
    </row>
    <row r="1125" spans="1:16" x14ac:dyDescent="0.3">
      <c r="A1125" s="8" t="s">
        <v>1156</v>
      </c>
      <c r="B1125" s="8">
        <v>1973</v>
      </c>
      <c r="C1125" s="8" t="s">
        <v>37</v>
      </c>
      <c r="D1125" s="8">
        <v>27</v>
      </c>
      <c r="E1125" s="8">
        <v>1</v>
      </c>
      <c r="F1125" s="25">
        <v>9282.48</v>
      </c>
      <c r="G1125" s="8" t="s">
        <v>12</v>
      </c>
      <c r="H1125" s="8" t="s">
        <v>11</v>
      </c>
      <c r="I1125" s="8" t="s">
        <v>168</v>
      </c>
      <c r="J1125" s="26">
        <v>1973</v>
      </c>
      <c r="K1125" s="26" t="s">
        <v>37</v>
      </c>
      <c r="L1125" s="26" t="s">
        <v>12</v>
      </c>
      <c r="M1125" s="26" t="s">
        <v>11</v>
      </c>
      <c r="N1125" s="26" t="s">
        <v>168</v>
      </c>
      <c r="O1125" s="27">
        <f>IF(A1125="?","",DATE(J1125,MATCH(K1125,{"Jan","Feb","Mar","Apr","May","Jun","Jul","Aug","Sep","Oct","Nov","Dec"},0),D1125))</f>
        <v>26964</v>
      </c>
      <c r="P1125" s="26">
        <f t="shared" si="17"/>
        <v>49</v>
      </c>
    </row>
    <row r="1126" spans="1:16" x14ac:dyDescent="0.3">
      <c r="A1126" s="8" t="s">
        <v>1157</v>
      </c>
      <c r="B1126" s="8">
        <v>1971</v>
      </c>
      <c r="C1126" s="8" t="s">
        <v>10</v>
      </c>
      <c r="D1126" s="8">
        <v>2</v>
      </c>
      <c r="E1126" s="8">
        <v>0</v>
      </c>
      <c r="F1126" s="25">
        <v>9283.56</v>
      </c>
      <c r="G1126" s="8" t="s">
        <v>11</v>
      </c>
      <c r="H1126" s="8" t="s">
        <v>12</v>
      </c>
      <c r="I1126" s="8" t="s">
        <v>13</v>
      </c>
      <c r="J1126" s="26">
        <v>1971</v>
      </c>
      <c r="K1126" s="26" t="s">
        <v>10</v>
      </c>
      <c r="L1126" s="26" t="s">
        <v>11</v>
      </c>
      <c r="M1126" s="26" t="s">
        <v>12</v>
      </c>
      <c r="N1126" s="26" t="s">
        <v>13</v>
      </c>
      <c r="O1126" s="27">
        <f>IF(A1126="?","",DATE(J1126,MATCH(K1126,{"Jan","Feb","Mar","Apr","May","Jun","Jul","Aug","Sep","Oct","Nov","Dec"},0),D1126))</f>
        <v>26116</v>
      </c>
      <c r="P1126" s="26">
        <f t="shared" si="17"/>
        <v>51</v>
      </c>
    </row>
    <row r="1127" spans="1:16" x14ac:dyDescent="0.3">
      <c r="A1127" s="8" t="s">
        <v>1158</v>
      </c>
      <c r="B1127" s="8">
        <v>1969</v>
      </c>
      <c r="C1127" s="8" t="s">
        <v>15</v>
      </c>
      <c r="D1127" s="8">
        <v>26</v>
      </c>
      <c r="E1127" s="8">
        <v>0</v>
      </c>
      <c r="F1127" s="25">
        <v>9285.8700000000008</v>
      </c>
      <c r="G1127" s="8" t="s">
        <v>11</v>
      </c>
      <c r="H1127" s="8" t="s">
        <v>12</v>
      </c>
      <c r="I1127" s="8" t="s">
        <v>13</v>
      </c>
      <c r="J1127" s="26">
        <v>1969</v>
      </c>
      <c r="K1127" s="26" t="s">
        <v>15</v>
      </c>
      <c r="L1127" s="26" t="s">
        <v>11</v>
      </c>
      <c r="M1127" s="26" t="s">
        <v>12</v>
      </c>
      <c r="N1127" s="26" t="s">
        <v>13</v>
      </c>
      <c r="O1127" s="27">
        <f>IF(A1127="?","",DATE(J1127,MATCH(K1127,{"Jan","Feb","Mar","Apr","May","Jun","Jul","Aug","Sep","Oct","Nov","Dec"},0),D1127))</f>
        <v>25533</v>
      </c>
      <c r="P1127" s="26">
        <f t="shared" si="17"/>
        <v>53</v>
      </c>
    </row>
    <row r="1128" spans="1:16" x14ac:dyDescent="0.3">
      <c r="A1128" s="8" t="s">
        <v>1159</v>
      </c>
      <c r="B1128" s="8">
        <v>1973</v>
      </c>
      <c r="C1128" s="8" t="s">
        <v>37</v>
      </c>
      <c r="D1128" s="8">
        <v>16</v>
      </c>
      <c r="E1128" s="8">
        <v>1</v>
      </c>
      <c r="F1128" s="25">
        <v>9288.0300000000007</v>
      </c>
      <c r="G1128" s="8" t="s">
        <v>11</v>
      </c>
      <c r="H1128" s="8" t="s">
        <v>12</v>
      </c>
      <c r="I1128" s="8" t="s">
        <v>170</v>
      </c>
      <c r="J1128" s="26">
        <v>1973</v>
      </c>
      <c r="K1128" s="26" t="s">
        <v>37</v>
      </c>
      <c r="L1128" s="26" t="s">
        <v>11</v>
      </c>
      <c r="M1128" s="26" t="s">
        <v>12</v>
      </c>
      <c r="N1128" s="26" t="s">
        <v>170</v>
      </c>
      <c r="O1128" s="27">
        <f>IF(A1128="?","",DATE(J1128,MATCH(K1128,{"Jan","Feb","Mar","Apr","May","Jun","Jul","Aug","Sep","Oct","Nov","Dec"},0),D1128))</f>
        <v>26953</v>
      </c>
      <c r="P1128" s="26">
        <f t="shared" si="17"/>
        <v>49</v>
      </c>
    </row>
    <row r="1129" spans="1:16" x14ac:dyDescent="0.3">
      <c r="A1129" s="8" t="s">
        <v>1160</v>
      </c>
      <c r="B1129" s="8">
        <v>1973</v>
      </c>
      <c r="C1129" s="8" t="s">
        <v>20</v>
      </c>
      <c r="D1129" s="8">
        <v>18</v>
      </c>
      <c r="E1129" s="8">
        <v>1</v>
      </c>
      <c r="F1129" s="25">
        <v>9290.14</v>
      </c>
      <c r="G1129" s="8" t="s">
        <v>12</v>
      </c>
      <c r="H1129" s="8" t="s">
        <v>12</v>
      </c>
      <c r="I1129" s="8" t="s">
        <v>168</v>
      </c>
      <c r="J1129" s="26">
        <v>1973</v>
      </c>
      <c r="K1129" s="26" t="s">
        <v>20</v>
      </c>
      <c r="L1129" s="26" t="s">
        <v>12</v>
      </c>
      <c r="M1129" s="26" t="s">
        <v>12</v>
      </c>
      <c r="N1129" s="26" t="s">
        <v>168</v>
      </c>
      <c r="O1129" s="27">
        <f>IF(A1129="?","",DATE(J1129,MATCH(K1129,{"Jan","Feb","Mar","Apr","May","Jun","Jul","Aug","Sep","Oct","Nov","Dec"},0),D1129))</f>
        <v>26925</v>
      </c>
      <c r="P1129" s="26">
        <f t="shared" si="17"/>
        <v>49</v>
      </c>
    </row>
    <row r="1130" spans="1:16" x14ac:dyDescent="0.3">
      <c r="A1130" s="8" t="s">
        <v>1161</v>
      </c>
      <c r="B1130" s="8">
        <v>1976</v>
      </c>
      <c r="C1130" s="8" t="s">
        <v>15</v>
      </c>
      <c r="D1130" s="8">
        <v>3</v>
      </c>
      <c r="E1130" s="8">
        <v>3</v>
      </c>
      <c r="F1130" s="25">
        <v>9301.89</v>
      </c>
      <c r="G1130" s="8" t="s">
        <v>11</v>
      </c>
      <c r="H1130" s="8" t="s">
        <v>16</v>
      </c>
      <c r="I1130" s="8" t="s">
        <v>23</v>
      </c>
      <c r="J1130" s="26">
        <v>1976</v>
      </c>
      <c r="K1130" s="26" t="s">
        <v>15</v>
      </c>
      <c r="L1130" s="26" t="s">
        <v>11</v>
      </c>
      <c r="M1130" s="26" t="s">
        <v>16</v>
      </c>
      <c r="N1130" s="26" t="s">
        <v>23</v>
      </c>
      <c r="O1130" s="27">
        <f>IF(A1130="?","",DATE(J1130,MATCH(K1130,{"Jan","Feb","Mar","Apr","May","Jun","Jul","Aug","Sep","Oct","Nov","Dec"},0),D1130))</f>
        <v>28067</v>
      </c>
      <c r="P1130" s="26">
        <f t="shared" si="17"/>
        <v>46</v>
      </c>
    </row>
    <row r="1131" spans="1:16" x14ac:dyDescent="0.3">
      <c r="A1131" s="8" t="s">
        <v>1162</v>
      </c>
      <c r="B1131" s="8">
        <v>1973</v>
      </c>
      <c r="C1131" s="8" t="s">
        <v>37</v>
      </c>
      <c r="D1131" s="8">
        <v>16</v>
      </c>
      <c r="E1131" s="8">
        <v>2</v>
      </c>
      <c r="F1131" s="25">
        <v>9304.7000000000007</v>
      </c>
      <c r="G1131" s="8" t="s">
        <v>12</v>
      </c>
      <c r="H1131" s="8" t="s">
        <v>12</v>
      </c>
      <c r="I1131" s="8" t="s">
        <v>13</v>
      </c>
      <c r="J1131" s="26">
        <v>1973</v>
      </c>
      <c r="K1131" s="26" t="s">
        <v>37</v>
      </c>
      <c r="L1131" s="26" t="s">
        <v>12</v>
      </c>
      <c r="M1131" s="26" t="s">
        <v>12</v>
      </c>
      <c r="N1131" s="26" t="s">
        <v>13</v>
      </c>
      <c r="O1131" s="27">
        <f>IF(A1131="?","",DATE(J1131,MATCH(K1131,{"Jan","Feb","Mar","Apr","May","Jun","Jul","Aug","Sep","Oct","Nov","Dec"},0),D1131))</f>
        <v>26953</v>
      </c>
      <c r="P1131" s="26">
        <f t="shared" si="17"/>
        <v>49</v>
      </c>
    </row>
    <row r="1132" spans="1:16" x14ac:dyDescent="0.3">
      <c r="A1132" s="8" t="s">
        <v>1163</v>
      </c>
      <c r="B1132" s="8">
        <v>1963</v>
      </c>
      <c r="C1132" s="8" t="s">
        <v>18</v>
      </c>
      <c r="D1132" s="8">
        <v>8</v>
      </c>
      <c r="E1132" s="8">
        <v>0</v>
      </c>
      <c r="F1132" s="25">
        <v>9310.81</v>
      </c>
      <c r="G1132" s="8" t="s">
        <v>12</v>
      </c>
      <c r="H1132" s="8" t="s">
        <v>16</v>
      </c>
      <c r="I1132" s="8" t="s">
        <v>13</v>
      </c>
      <c r="J1132" s="26">
        <v>1963</v>
      </c>
      <c r="K1132" s="26" t="s">
        <v>18</v>
      </c>
      <c r="L1132" s="26" t="s">
        <v>12</v>
      </c>
      <c r="M1132" s="26" t="s">
        <v>16</v>
      </c>
      <c r="N1132" s="26" t="s">
        <v>13</v>
      </c>
      <c r="O1132" s="27">
        <f>IF(A1132="?","",DATE(J1132,MATCH(K1132,{"Jan","Feb","Mar","Apr","May","Jun","Jul","Aug","Sep","Oct","Nov","Dec"},0),D1132))</f>
        <v>23170</v>
      </c>
      <c r="P1132" s="26">
        <f t="shared" si="17"/>
        <v>60</v>
      </c>
    </row>
    <row r="1133" spans="1:16" x14ac:dyDescent="0.3">
      <c r="A1133" s="8" t="s">
        <v>1164</v>
      </c>
      <c r="B1133" s="8">
        <v>1977</v>
      </c>
      <c r="C1133" s="8" t="s">
        <v>37</v>
      </c>
      <c r="D1133" s="8">
        <v>12</v>
      </c>
      <c r="E1133" s="8">
        <v>2</v>
      </c>
      <c r="F1133" s="25">
        <v>9315.41</v>
      </c>
      <c r="G1133" s="8" t="s">
        <v>11</v>
      </c>
      <c r="H1133" s="8" t="s">
        <v>16</v>
      </c>
      <c r="I1133" s="8" t="s">
        <v>247</v>
      </c>
      <c r="J1133" s="26">
        <v>1977</v>
      </c>
      <c r="K1133" s="26" t="s">
        <v>37</v>
      </c>
      <c r="L1133" s="26" t="s">
        <v>11</v>
      </c>
      <c r="M1133" s="26" t="s">
        <v>16</v>
      </c>
      <c r="N1133" s="26" t="s">
        <v>247</v>
      </c>
      <c r="O1133" s="27">
        <f>IF(A1133="?","",DATE(J1133,MATCH(K1133,{"Jan","Feb","Mar","Apr","May","Jun","Jul","Aug","Sep","Oct","Nov","Dec"},0),D1133))</f>
        <v>28410</v>
      </c>
      <c r="P1133" s="26">
        <f t="shared" si="17"/>
        <v>45</v>
      </c>
    </row>
    <row r="1134" spans="1:16" x14ac:dyDescent="0.3">
      <c r="A1134" s="8" t="s">
        <v>1165</v>
      </c>
      <c r="B1134" s="8">
        <v>1988</v>
      </c>
      <c r="C1134" s="8" t="s">
        <v>10</v>
      </c>
      <c r="D1134" s="8">
        <v>9</v>
      </c>
      <c r="E1134" s="8">
        <v>3</v>
      </c>
      <c r="F1134" s="25">
        <v>9320.26</v>
      </c>
      <c r="G1134" s="8" t="s">
        <v>11</v>
      </c>
      <c r="H1134" s="8" t="s">
        <v>16</v>
      </c>
      <c r="I1134" s="8" t="s">
        <v>23</v>
      </c>
      <c r="J1134" s="26">
        <v>1988</v>
      </c>
      <c r="K1134" s="26" t="s">
        <v>10</v>
      </c>
      <c r="L1134" s="26" t="s">
        <v>11</v>
      </c>
      <c r="M1134" s="26" t="s">
        <v>16</v>
      </c>
      <c r="N1134" s="26" t="s">
        <v>23</v>
      </c>
      <c r="O1134" s="27">
        <f>IF(A1134="?","",DATE(J1134,MATCH(K1134,{"Jan","Feb","Mar","Apr","May","Jun","Jul","Aug","Sep","Oct","Nov","Dec"},0),D1134))</f>
        <v>32333</v>
      </c>
      <c r="P1134" s="26">
        <f t="shared" si="17"/>
        <v>34</v>
      </c>
    </row>
    <row r="1135" spans="1:16" x14ac:dyDescent="0.3">
      <c r="A1135" s="8" t="s">
        <v>1166</v>
      </c>
      <c r="B1135" s="8">
        <v>1996</v>
      </c>
      <c r="C1135" s="8" t="s">
        <v>37</v>
      </c>
      <c r="D1135" s="8">
        <v>12</v>
      </c>
      <c r="E1135" s="8">
        <v>0</v>
      </c>
      <c r="F1135" s="25">
        <v>9338.61</v>
      </c>
      <c r="G1135" s="8" t="s">
        <v>11</v>
      </c>
      <c r="H1135" s="8" t="s">
        <v>16</v>
      </c>
      <c r="I1135" s="8" t="s">
        <v>535</v>
      </c>
      <c r="J1135" s="26">
        <v>1996</v>
      </c>
      <c r="K1135" s="26" t="s">
        <v>37</v>
      </c>
      <c r="L1135" s="26" t="s">
        <v>11</v>
      </c>
      <c r="M1135" s="26" t="s">
        <v>16</v>
      </c>
      <c r="N1135" s="26" t="s">
        <v>535</v>
      </c>
      <c r="O1135" s="27">
        <f>IF(A1135="?","",DATE(J1135,MATCH(K1135,{"Jan","Feb","Mar","Apr","May","Jun","Jul","Aug","Sep","Oct","Nov","Dec"},0),D1135))</f>
        <v>35350</v>
      </c>
      <c r="P1135" s="26">
        <f t="shared" si="17"/>
        <v>26</v>
      </c>
    </row>
    <row r="1136" spans="1:16" x14ac:dyDescent="0.3">
      <c r="A1136" s="8" t="s">
        <v>1167</v>
      </c>
      <c r="B1136" s="8">
        <v>1988</v>
      </c>
      <c r="C1136" s="8" t="s">
        <v>10</v>
      </c>
      <c r="D1136" s="8">
        <v>1</v>
      </c>
      <c r="E1136" s="8">
        <v>3</v>
      </c>
      <c r="F1136" s="25">
        <v>9344.2000000000007</v>
      </c>
      <c r="G1136" s="8" t="s">
        <v>11</v>
      </c>
      <c r="H1136" s="8" t="s">
        <v>16</v>
      </c>
      <c r="I1136" s="8" t="s">
        <v>300</v>
      </c>
      <c r="J1136" s="26">
        <v>1988</v>
      </c>
      <c r="K1136" s="26" t="s">
        <v>10</v>
      </c>
      <c r="L1136" s="26" t="s">
        <v>11</v>
      </c>
      <c r="M1136" s="26" t="s">
        <v>16</v>
      </c>
      <c r="N1136" s="26" t="s">
        <v>300</v>
      </c>
      <c r="O1136" s="27">
        <f>IF(A1136="?","",DATE(J1136,MATCH(K1136,{"Jan","Feb","Mar","Apr","May","Jun","Jul","Aug","Sep","Oct","Nov","Dec"},0),D1136))</f>
        <v>32325</v>
      </c>
      <c r="P1136" s="26">
        <f t="shared" si="17"/>
        <v>34</v>
      </c>
    </row>
    <row r="1137" spans="1:16" x14ac:dyDescent="0.3">
      <c r="A1137" s="8" t="s">
        <v>1168</v>
      </c>
      <c r="B1137" s="8">
        <v>1971</v>
      </c>
      <c r="C1137" s="8" t="s">
        <v>37</v>
      </c>
      <c r="D1137" s="8">
        <v>8</v>
      </c>
      <c r="E1137" s="8">
        <v>0</v>
      </c>
      <c r="F1137" s="25">
        <v>9361.33</v>
      </c>
      <c r="G1137" s="8" t="s">
        <v>12</v>
      </c>
      <c r="H1137" s="8" t="s">
        <v>16</v>
      </c>
      <c r="I1137" s="8" t="s">
        <v>168</v>
      </c>
      <c r="J1137" s="26">
        <v>1971</v>
      </c>
      <c r="K1137" s="26" t="s">
        <v>37</v>
      </c>
      <c r="L1137" s="26" t="s">
        <v>12</v>
      </c>
      <c r="M1137" s="26" t="s">
        <v>16</v>
      </c>
      <c r="N1137" s="26" t="s">
        <v>168</v>
      </c>
      <c r="O1137" s="27">
        <f>IF(A1137="?","",DATE(J1137,MATCH(K1137,{"Jan","Feb","Mar","Apr","May","Jun","Jul","Aug","Sep","Oct","Nov","Dec"},0),D1137))</f>
        <v>26214</v>
      </c>
      <c r="P1137" s="26">
        <f t="shared" si="17"/>
        <v>51</v>
      </c>
    </row>
    <row r="1138" spans="1:16" x14ac:dyDescent="0.3">
      <c r="A1138" s="8" t="s">
        <v>1169</v>
      </c>
      <c r="B1138" s="8">
        <v>1969</v>
      </c>
      <c r="C1138" s="8" t="s">
        <v>15</v>
      </c>
      <c r="D1138" s="8">
        <v>24</v>
      </c>
      <c r="E1138" s="8">
        <v>0</v>
      </c>
      <c r="F1138" s="25">
        <v>9377.4500000000007</v>
      </c>
      <c r="G1138" s="8" t="s">
        <v>11</v>
      </c>
      <c r="H1138" s="8" t="s">
        <v>12</v>
      </c>
      <c r="I1138" s="8" t="s">
        <v>13</v>
      </c>
      <c r="J1138" s="26">
        <v>1969</v>
      </c>
      <c r="K1138" s="26" t="s">
        <v>15</v>
      </c>
      <c r="L1138" s="26" t="s">
        <v>11</v>
      </c>
      <c r="M1138" s="26" t="s">
        <v>12</v>
      </c>
      <c r="N1138" s="26" t="s">
        <v>13</v>
      </c>
      <c r="O1138" s="27">
        <f>IF(A1138="?","",DATE(J1138,MATCH(K1138,{"Jan","Feb","Mar","Apr","May","Jun","Jul","Aug","Sep","Oct","Nov","Dec"},0),D1138))</f>
        <v>25531</v>
      </c>
      <c r="P1138" s="26">
        <f t="shared" si="17"/>
        <v>53</v>
      </c>
    </row>
    <row r="1139" spans="1:16" x14ac:dyDescent="0.3">
      <c r="A1139" s="8" t="s">
        <v>1170</v>
      </c>
      <c r="B1139" s="8">
        <v>1971</v>
      </c>
      <c r="C1139" s="8" t="s">
        <v>15</v>
      </c>
      <c r="D1139" s="8">
        <v>26</v>
      </c>
      <c r="E1139" s="8">
        <v>1</v>
      </c>
      <c r="F1139" s="25">
        <v>9377.9</v>
      </c>
      <c r="G1139" s="8" t="s">
        <v>11</v>
      </c>
      <c r="H1139" s="8" t="s">
        <v>16</v>
      </c>
      <c r="I1139" s="8" t="s">
        <v>13</v>
      </c>
      <c r="J1139" s="26">
        <v>1971</v>
      </c>
      <c r="K1139" s="26" t="s">
        <v>15</v>
      </c>
      <c r="L1139" s="26" t="s">
        <v>11</v>
      </c>
      <c r="M1139" s="26" t="s">
        <v>16</v>
      </c>
      <c r="N1139" s="26" t="s">
        <v>13</v>
      </c>
      <c r="O1139" s="27">
        <f>IF(A1139="?","",DATE(J1139,MATCH(K1139,{"Jan","Feb","Mar","Apr","May","Jun","Jul","Aug","Sep","Oct","Nov","Dec"},0),D1139))</f>
        <v>26263</v>
      </c>
      <c r="P1139" s="26">
        <f t="shared" si="17"/>
        <v>51</v>
      </c>
    </row>
    <row r="1140" spans="1:16" x14ac:dyDescent="0.3">
      <c r="A1140" s="8" t="s">
        <v>1171</v>
      </c>
      <c r="B1140" s="8">
        <v>1975</v>
      </c>
      <c r="C1140" s="8" t="s">
        <v>30</v>
      </c>
      <c r="D1140" s="8">
        <v>2</v>
      </c>
      <c r="E1140" s="8">
        <v>1</v>
      </c>
      <c r="F1140" s="25">
        <v>9380.75</v>
      </c>
      <c r="G1140" s="8" t="s">
        <v>11</v>
      </c>
      <c r="H1140" s="8" t="s">
        <v>11</v>
      </c>
      <c r="I1140" s="8" t="s">
        <v>247</v>
      </c>
      <c r="J1140" s="26">
        <v>1975</v>
      </c>
      <c r="K1140" s="26" t="s">
        <v>30</v>
      </c>
      <c r="L1140" s="26" t="s">
        <v>11</v>
      </c>
      <c r="M1140" s="26" t="s">
        <v>11</v>
      </c>
      <c r="N1140" s="26" t="s">
        <v>247</v>
      </c>
      <c r="O1140" s="27">
        <f>IF(A1140="?","",DATE(J1140,MATCH(K1140,{"Jan","Feb","Mar","Apr","May","Jun","Jul","Aug","Sep","Oct","Nov","Dec"},0),D1140))</f>
        <v>27730</v>
      </c>
      <c r="P1140" s="26">
        <f t="shared" si="17"/>
        <v>47</v>
      </c>
    </row>
    <row r="1141" spans="1:16" x14ac:dyDescent="0.3">
      <c r="A1141" s="8" t="s">
        <v>1172</v>
      </c>
      <c r="B1141" s="8">
        <v>1971</v>
      </c>
      <c r="C1141" s="8" t="s">
        <v>30</v>
      </c>
      <c r="D1141" s="8">
        <v>29</v>
      </c>
      <c r="E1141" s="8">
        <v>1</v>
      </c>
      <c r="F1141" s="25">
        <v>9386.16</v>
      </c>
      <c r="G1141" s="8" t="s">
        <v>12</v>
      </c>
      <c r="H1141" s="8" t="s">
        <v>11</v>
      </c>
      <c r="I1141" s="8" t="s">
        <v>13</v>
      </c>
      <c r="J1141" s="26">
        <v>1971</v>
      </c>
      <c r="K1141" s="26" t="s">
        <v>30</v>
      </c>
      <c r="L1141" s="26" t="s">
        <v>12</v>
      </c>
      <c r="M1141" s="26" t="s">
        <v>11</v>
      </c>
      <c r="N1141" s="26" t="s">
        <v>13</v>
      </c>
      <c r="O1141" s="27">
        <f>IF(A1141="?","",DATE(J1141,MATCH(K1141,{"Jan","Feb","Mar","Apr","May","Jun","Jul","Aug","Sep","Oct","Nov","Dec"},0),D1141))</f>
        <v>26296</v>
      </c>
      <c r="P1141" s="26">
        <f t="shared" si="17"/>
        <v>51</v>
      </c>
    </row>
    <row r="1142" spans="1:16" x14ac:dyDescent="0.3">
      <c r="A1142" s="8" t="s">
        <v>1173</v>
      </c>
      <c r="B1142" s="8">
        <v>1971</v>
      </c>
      <c r="C1142" s="8" t="s">
        <v>37</v>
      </c>
      <c r="D1142" s="8">
        <v>20</v>
      </c>
      <c r="E1142" s="8">
        <v>1</v>
      </c>
      <c r="F1142" s="25">
        <v>9391.35</v>
      </c>
      <c r="G1142" s="8" t="s">
        <v>12</v>
      </c>
      <c r="H1142" s="8" t="s">
        <v>12</v>
      </c>
      <c r="I1142" s="8" t="s">
        <v>42</v>
      </c>
      <c r="J1142" s="26">
        <v>1971</v>
      </c>
      <c r="K1142" s="26" t="s">
        <v>37</v>
      </c>
      <c r="L1142" s="26" t="s">
        <v>12</v>
      </c>
      <c r="M1142" s="26" t="s">
        <v>12</v>
      </c>
      <c r="N1142" s="26" t="s">
        <v>42</v>
      </c>
      <c r="O1142" s="27">
        <f>IF(A1142="?","",DATE(J1142,MATCH(K1142,{"Jan","Feb","Mar","Apr","May","Jun","Jul","Aug","Sep","Oct","Nov","Dec"},0),D1142))</f>
        <v>26226</v>
      </c>
      <c r="P1142" s="26">
        <f t="shared" si="17"/>
        <v>51</v>
      </c>
    </row>
    <row r="1143" spans="1:16" x14ac:dyDescent="0.3">
      <c r="A1143" s="8" t="s">
        <v>1174</v>
      </c>
      <c r="B1143" s="8">
        <v>1976</v>
      </c>
      <c r="C1143" s="8" t="s">
        <v>37</v>
      </c>
      <c r="D1143" s="8">
        <v>17</v>
      </c>
      <c r="E1143" s="8">
        <v>2</v>
      </c>
      <c r="F1143" s="25">
        <v>9411.01</v>
      </c>
      <c r="G1143" s="8" t="s">
        <v>11</v>
      </c>
      <c r="H1143" s="8" t="s">
        <v>12</v>
      </c>
      <c r="I1143" s="8" t="s">
        <v>247</v>
      </c>
      <c r="J1143" s="26">
        <v>1976</v>
      </c>
      <c r="K1143" s="26" t="s">
        <v>37</v>
      </c>
      <c r="L1143" s="26" t="s">
        <v>11</v>
      </c>
      <c r="M1143" s="26" t="s">
        <v>12</v>
      </c>
      <c r="N1143" s="26" t="s">
        <v>247</v>
      </c>
      <c r="O1143" s="27">
        <f>IF(A1143="?","",DATE(J1143,MATCH(K1143,{"Jan","Feb","Mar","Apr","May","Jun","Jul","Aug","Sep","Oct","Nov","Dec"},0),D1143))</f>
        <v>28050</v>
      </c>
      <c r="P1143" s="26">
        <f t="shared" si="17"/>
        <v>46</v>
      </c>
    </row>
    <row r="1144" spans="1:16" x14ac:dyDescent="0.3">
      <c r="A1144" s="8" t="s">
        <v>1175</v>
      </c>
      <c r="B1144" s="8">
        <v>1976</v>
      </c>
      <c r="C1144" s="8" t="s">
        <v>37</v>
      </c>
      <c r="D1144" s="8">
        <v>30</v>
      </c>
      <c r="E1144" s="8">
        <v>3</v>
      </c>
      <c r="F1144" s="25">
        <v>9414.92</v>
      </c>
      <c r="G1144" s="8" t="s">
        <v>11</v>
      </c>
      <c r="H1144" s="8" t="s">
        <v>11</v>
      </c>
      <c r="I1144" s="8" t="s">
        <v>42</v>
      </c>
      <c r="J1144" s="26">
        <v>1976</v>
      </c>
      <c r="K1144" s="26" t="s">
        <v>37</v>
      </c>
      <c r="L1144" s="26" t="s">
        <v>11</v>
      </c>
      <c r="M1144" s="26" t="s">
        <v>11</v>
      </c>
      <c r="N1144" s="26" t="s">
        <v>42</v>
      </c>
      <c r="O1144" s="27">
        <f>IF(A1144="?","",DATE(J1144,MATCH(K1144,{"Jan","Feb","Mar","Apr","May","Jun","Jul","Aug","Sep","Oct","Nov","Dec"},0),D1144))</f>
        <v>28063</v>
      </c>
      <c r="P1144" s="26">
        <f t="shared" si="17"/>
        <v>46</v>
      </c>
    </row>
    <row r="1145" spans="1:16" x14ac:dyDescent="0.3">
      <c r="A1145" s="8" t="s">
        <v>1176</v>
      </c>
      <c r="B1145" s="8">
        <v>1976</v>
      </c>
      <c r="C1145" s="8" t="s">
        <v>15</v>
      </c>
      <c r="D1145" s="8">
        <v>3</v>
      </c>
      <c r="E1145" s="8">
        <v>2</v>
      </c>
      <c r="F1145" s="25">
        <v>9432.93</v>
      </c>
      <c r="G1145" s="8" t="s">
        <v>11</v>
      </c>
      <c r="H1145" s="8" t="s">
        <v>16</v>
      </c>
      <c r="I1145" s="8" t="s">
        <v>247</v>
      </c>
      <c r="J1145" s="26">
        <v>1976</v>
      </c>
      <c r="K1145" s="26" t="s">
        <v>15</v>
      </c>
      <c r="L1145" s="26" t="s">
        <v>11</v>
      </c>
      <c r="M1145" s="26" t="s">
        <v>16</v>
      </c>
      <c r="N1145" s="26" t="s">
        <v>247</v>
      </c>
      <c r="O1145" s="27">
        <f>IF(A1145="?","",DATE(J1145,MATCH(K1145,{"Jan","Feb","Mar","Apr","May","Jun","Jul","Aug","Sep","Oct","Nov","Dec"},0),D1145))</f>
        <v>28067</v>
      </c>
      <c r="P1145" s="26">
        <f t="shared" si="17"/>
        <v>46</v>
      </c>
    </row>
    <row r="1146" spans="1:16" x14ac:dyDescent="0.3">
      <c r="A1146" s="8" t="s">
        <v>1177</v>
      </c>
      <c r="B1146" s="8">
        <v>1974</v>
      </c>
      <c r="C1146" s="8" t="s">
        <v>15</v>
      </c>
      <c r="D1146" s="8">
        <v>27</v>
      </c>
      <c r="E1146" s="8">
        <v>1</v>
      </c>
      <c r="F1146" s="25">
        <v>9447.25</v>
      </c>
      <c r="G1146" s="8" t="s">
        <v>11</v>
      </c>
      <c r="H1146" s="8" t="s">
        <v>16</v>
      </c>
      <c r="I1146" s="8" t="s">
        <v>247</v>
      </c>
      <c r="J1146" s="26">
        <v>1974</v>
      </c>
      <c r="K1146" s="26" t="s">
        <v>15</v>
      </c>
      <c r="L1146" s="26" t="s">
        <v>11</v>
      </c>
      <c r="M1146" s="26" t="s">
        <v>16</v>
      </c>
      <c r="N1146" s="26" t="s">
        <v>247</v>
      </c>
      <c r="O1146" s="27">
        <f>IF(A1146="?","",DATE(J1146,MATCH(K1146,{"Jan","Feb","Mar","Apr","May","Jun","Jul","Aug","Sep","Oct","Nov","Dec"},0),D1146))</f>
        <v>27360</v>
      </c>
      <c r="P1146" s="26">
        <f t="shared" si="17"/>
        <v>48</v>
      </c>
    </row>
    <row r="1147" spans="1:16" x14ac:dyDescent="0.3">
      <c r="A1147" s="8" t="s">
        <v>1178</v>
      </c>
      <c r="B1147" s="8">
        <v>1974</v>
      </c>
      <c r="C1147" s="8" t="s">
        <v>18</v>
      </c>
      <c r="D1147" s="8">
        <v>8</v>
      </c>
      <c r="E1147" s="8">
        <v>1</v>
      </c>
      <c r="F1147" s="25">
        <v>9447.3799999999992</v>
      </c>
      <c r="G1147" s="8" t="s">
        <v>11</v>
      </c>
      <c r="H1147" s="8" t="s">
        <v>12</v>
      </c>
      <c r="I1147" s="8" t="s">
        <v>247</v>
      </c>
      <c r="J1147" s="26">
        <v>1974</v>
      </c>
      <c r="K1147" s="26" t="s">
        <v>18</v>
      </c>
      <c r="L1147" s="26" t="s">
        <v>11</v>
      </c>
      <c r="M1147" s="26" t="s">
        <v>12</v>
      </c>
      <c r="N1147" s="26" t="s">
        <v>247</v>
      </c>
      <c r="O1147" s="27">
        <f>IF(A1147="?","",DATE(J1147,MATCH(K1147,{"Jan","Feb","Mar","Apr","May","Jun","Jul","Aug","Sep","Oct","Nov","Dec"},0),D1147))</f>
        <v>27188</v>
      </c>
      <c r="P1147" s="26">
        <f t="shared" si="17"/>
        <v>49</v>
      </c>
    </row>
    <row r="1148" spans="1:16" x14ac:dyDescent="0.3">
      <c r="A1148" s="8" t="s">
        <v>1179</v>
      </c>
      <c r="B1148" s="8">
        <v>1987</v>
      </c>
      <c r="C1148" s="8" t="s">
        <v>15</v>
      </c>
      <c r="D1148" s="8">
        <v>14</v>
      </c>
      <c r="E1148" s="8">
        <v>3</v>
      </c>
      <c r="F1148" s="25">
        <v>9448.42</v>
      </c>
      <c r="G1148" s="8" t="s">
        <v>11</v>
      </c>
      <c r="H1148" s="8" t="s">
        <v>12</v>
      </c>
      <c r="I1148" s="8" t="s">
        <v>300</v>
      </c>
      <c r="J1148" s="26">
        <v>1987</v>
      </c>
      <c r="K1148" s="26" t="s">
        <v>15</v>
      </c>
      <c r="L1148" s="26" t="s">
        <v>11</v>
      </c>
      <c r="M1148" s="26" t="s">
        <v>12</v>
      </c>
      <c r="N1148" s="26" t="s">
        <v>300</v>
      </c>
      <c r="O1148" s="27">
        <f>IF(A1148="?","",DATE(J1148,MATCH(K1148,{"Jan","Feb","Mar","Apr","May","Jun","Jul","Aug","Sep","Oct","Nov","Dec"},0),D1148))</f>
        <v>32095</v>
      </c>
      <c r="P1148" s="26">
        <f t="shared" si="17"/>
        <v>35</v>
      </c>
    </row>
    <row r="1149" spans="1:16" x14ac:dyDescent="0.3">
      <c r="A1149" s="8" t="s">
        <v>1180</v>
      </c>
      <c r="B1149" s="8">
        <v>1979</v>
      </c>
      <c r="C1149" s="8" t="s">
        <v>10</v>
      </c>
      <c r="D1149" s="8">
        <v>17</v>
      </c>
      <c r="E1149" s="8">
        <v>2</v>
      </c>
      <c r="F1149" s="25">
        <v>9453.92</v>
      </c>
      <c r="G1149" s="8" t="s">
        <v>11</v>
      </c>
      <c r="H1149" s="8" t="s">
        <v>11</v>
      </c>
      <c r="I1149" s="8" t="s">
        <v>300</v>
      </c>
      <c r="J1149" s="26">
        <v>1979</v>
      </c>
      <c r="K1149" s="26" t="s">
        <v>10</v>
      </c>
      <c r="L1149" s="26" t="s">
        <v>11</v>
      </c>
      <c r="M1149" s="26" t="s">
        <v>11</v>
      </c>
      <c r="N1149" s="26" t="s">
        <v>300</v>
      </c>
      <c r="O1149" s="27">
        <f>IF(A1149="?","",DATE(J1149,MATCH(K1149,{"Jan","Feb","Mar","Apr","May","Jun","Jul","Aug","Sep","Oct","Nov","Dec"},0),D1149))</f>
        <v>29053</v>
      </c>
      <c r="P1149" s="26">
        <f t="shared" si="17"/>
        <v>43</v>
      </c>
    </row>
    <row r="1150" spans="1:16" x14ac:dyDescent="0.3">
      <c r="A1150" s="8" t="s">
        <v>1181</v>
      </c>
      <c r="B1150" s="8">
        <v>1969</v>
      </c>
      <c r="C1150" s="8" t="s">
        <v>18</v>
      </c>
      <c r="D1150" s="8">
        <v>4</v>
      </c>
      <c r="E1150" s="8">
        <v>0</v>
      </c>
      <c r="F1150" s="25">
        <v>9487.64</v>
      </c>
      <c r="G1150" s="8" t="s">
        <v>11</v>
      </c>
      <c r="H1150" s="8" t="s">
        <v>11</v>
      </c>
      <c r="I1150" s="8" t="s">
        <v>13</v>
      </c>
      <c r="J1150" s="26">
        <v>1969</v>
      </c>
      <c r="K1150" s="26" t="s">
        <v>18</v>
      </c>
      <c r="L1150" s="26" t="s">
        <v>11</v>
      </c>
      <c r="M1150" s="26" t="s">
        <v>11</v>
      </c>
      <c r="N1150" s="26" t="s">
        <v>13</v>
      </c>
      <c r="O1150" s="27">
        <f>IF(A1150="?","",DATE(J1150,MATCH(K1150,{"Jan","Feb","Mar","Apr","May","Jun","Jul","Aug","Sep","Oct","Nov","Dec"},0),D1150))</f>
        <v>25358</v>
      </c>
      <c r="P1150" s="26">
        <f t="shared" si="17"/>
        <v>54</v>
      </c>
    </row>
    <row r="1151" spans="1:16" x14ac:dyDescent="0.3">
      <c r="A1151" s="8" t="s">
        <v>1182</v>
      </c>
      <c r="B1151" s="8">
        <v>1976</v>
      </c>
      <c r="C1151" s="8" t="s">
        <v>15</v>
      </c>
      <c r="D1151" s="8">
        <v>28</v>
      </c>
      <c r="E1151" s="8">
        <v>3</v>
      </c>
      <c r="F1151" s="25">
        <v>9500.57</v>
      </c>
      <c r="G1151" s="8" t="s">
        <v>11</v>
      </c>
      <c r="H1151" s="8" t="s">
        <v>12</v>
      </c>
      <c r="I1151" s="8" t="s">
        <v>356</v>
      </c>
      <c r="J1151" s="26">
        <v>1976</v>
      </c>
      <c r="K1151" s="26" t="s">
        <v>15</v>
      </c>
      <c r="L1151" s="26" t="s">
        <v>11</v>
      </c>
      <c r="M1151" s="26" t="s">
        <v>12</v>
      </c>
      <c r="N1151" s="26" t="s">
        <v>356</v>
      </c>
      <c r="O1151" s="27">
        <f>IF(A1151="?","",DATE(J1151,MATCH(K1151,{"Jan","Feb","Mar","Apr","May","Jun","Jul","Aug","Sep","Oct","Nov","Dec"},0),D1151))</f>
        <v>28092</v>
      </c>
      <c r="P1151" s="26">
        <f t="shared" si="17"/>
        <v>46</v>
      </c>
    </row>
    <row r="1152" spans="1:16" x14ac:dyDescent="0.3">
      <c r="A1152" s="8" t="s">
        <v>1183</v>
      </c>
      <c r="B1152" s="8">
        <v>1969</v>
      </c>
      <c r="C1152" s="8" t="s">
        <v>35</v>
      </c>
      <c r="D1152" s="8">
        <v>24</v>
      </c>
      <c r="E1152" s="8">
        <v>0</v>
      </c>
      <c r="F1152" s="25">
        <v>9504.31</v>
      </c>
      <c r="G1152" s="8" t="s">
        <v>12</v>
      </c>
      <c r="H1152" s="8" t="s">
        <v>11</v>
      </c>
      <c r="I1152" s="8" t="s">
        <v>13</v>
      </c>
      <c r="J1152" s="26">
        <v>1969</v>
      </c>
      <c r="K1152" s="26" t="s">
        <v>35</v>
      </c>
      <c r="L1152" s="26" t="s">
        <v>12</v>
      </c>
      <c r="M1152" s="26" t="s">
        <v>11</v>
      </c>
      <c r="N1152" s="26" t="s">
        <v>13</v>
      </c>
      <c r="O1152" s="27">
        <f>IF(A1152="?","",DATE(J1152,MATCH(K1152,{"Jan","Feb","Mar","Apr","May","Jun","Jul","Aug","Sep","Oct","Nov","Dec"},0),D1152))</f>
        <v>25439</v>
      </c>
      <c r="P1152" s="26">
        <f t="shared" si="17"/>
        <v>53</v>
      </c>
    </row>
    <row r="1153" spans="1:16" x14ac:dyDescent="0.3">
      <c r="A1153" s="8" t="s">
        <v>1184</v>
      </c>
      <c r="B1153" s="8">
        <v>1992</v>
      </c>
      <c r="C1153" s="8" t="s">
        <v>35</v>
      </c>
      <c r="D1153" s="8">
        <v>22</v>
      </c>
      <c r="E1153" s="8">
        <v>0</v>
      </c>
      <c r="F1153" s="25">
        <v>9507.68</v>
      </c>
      <c r="G1153" s="8" t="s">
        <v>11</v>
      </c>
      <c r="H1153" s="8" t="s">
        <v>16</v>
      </c>
      <c r="I1153" s="8" t="s">
        <v>23</v>
      </c>
      <c r="J1153" s="26">
        <v>1992</v>
      </c>
      <c r="K1153" s="26" t="s">
        <v>35</v>
      </c>
      <c r="L1153" s="26" t="s">
        <v>11</v>
      </c>
      <c r="M1153" s="26" t="s">
        <v>16</v>
      </c>
      <c r="N1153" s="26" t="s">
        <v>23</v>
      </c>
      <c r="O1153" s="27">
        <f>IF(A1153="?","",DATE(J1153,MATCH(K1153,{"Jan","Feb","Mar","Apr","May","Jun","Jul","Aug","Sep","Oct","Nov","Dec"},0),D1153))</f>
        <v>33838</v>
      </c>
      <c r="P1153" s="26">
        <f t="shared" si="17"/>
        <v>30</v>
      </c>
    </row>
    <row r="1154" spans="1:16" x14ac:dyDescent="0.3">
      <c r="A1154" s="8" t="s">
        <v>1185</v>
      </c>
      <c r="B1154" s="8">
        <v>1971</v>
      </c>
      <c r="C1154" s="8" t="s">
        <v>15</v>
      </c>
      <c r="D1154" s="8">
        <v>29</v>
      </c>
      <c r="E1154" s="8">
        <v>0</v>
      </c>
      <c r="F1154" s="25">
        <v>9528.9</v>
      </c>
      <c r="G1154" s="8" t="s">
        <v>11</v>
      </c>
      <c r="H1154" s="8" t="s">
        <v>11</v>
      </c>
      <c r="I1154" s="8" t="s">
        <v>42</v>
      </c>
      <c r="J1154" s="26">
        <v>1971</v>
      </c>
      <c r="K1154" s="26" t="s">
        <v>15</v>
      </c>
      <c r="L1154" s="26" t="s">
        <v>11</v>
      </c>
      <c r="M1154" s="26" t="s">
        <v>11</v>
      </c>
      <c r="N1154" s="26" t="s">
        <v>42</v>
      </c>
      <c r="O1154" s="27">
        <f>IF(A1154="?","",DATE(J1154,MATCH(K1154,{"Jan","Feb","Mar","Apr","May","Jun","Jul","Aug","Sep","Oct","Nov","Dec"},0),D1154))</f>
        <v>26266</v>
      </c>
      <c r="P1154" s="26">
        <f t="shared" si="17"/>
        <v>51</v>
      </c>
    </row>
    <row r="1155" spans="1:16" x14ac:dyDescent="0.3">
      <c r="A1155" s="8" t="s">
        <v>1186</v>
      </c>
      <c r="B1155" s="8">
        <v>1973</v>
      </c>
      <c r="C1155" s="8" t="s">
        <v>30</v>
      </c>
      <c r="D1155" s="8">
        <v>21</v>
      </c>
      <c r="E1155" s="8">
        <v>0</v>
      </c>
      <c r="F1155" s="25">
        <v>9538.65</v>
      </c>
      <c r="G1155" s="8" t="s">
        <v>11</v>
      </c>
      <c r="H1155" s="8" t="s">
        <v>12</v>
      </c>
      <c r="I1155" s="8" t="s">
        <v>300</v>
      </c>
      <c r="J1155" s="26">
        <v>1973</v>
      </c>
      <c r="K1155" s="26" t="s">
        <v>30</v>
      </c>
      <c r="L1155" s="26" t="s">
        <v>11</v>
      </c>
      <c r="M1155" s="26" t="s">
        <v>12</v>
      </c>
      <c r="N1155" s="26" t="s">
        <v>300</v>
      </c>
      <c r="O1155" s="27">
        <f>IF(A1155="?","",DATE(J1155,MATCH(K1155,{"Jan","Feb","Mar","Apr","May","Jun","Jul","Aug","Sep","Oct","Nov","Dec"},0),D1155))</f>
        <v>27019</v>
      </c>
      <c r="P1155" s="26">
        <f t="shared" ref="P1155:P1218" si="18">IF(O1155="","",DATEDIF(O1155,DATE(2023,6,8),"Y"))</f>
        <v>49</v>
      </c>
    </row>
    <row r="1156" spans="1:16" x14ac:dyDescent="0.3">
      <c r="A1156" s="8" t="s">
        <v>1187</v>
      </c>
      <c r="B1156" s="8">
        <v>1975</v>
      </c>
      <c r="C1156" s="8" t="s">
        <v>10</v>
      </c>
      <c r="D1156" s="8">
        <v>28</v>
      </c>
      <c r="E1156" s="8">
        <v>1</v>
      </c>
      <c r="F1156" s="25">
        <v>9540.17</v>
      </c>
      <c r="G1156" s="8" t="s">
        <v>11</v>
      </c>
      <c r="H1156" s="8" t="s">
        <v>11</v>
      </c>
      <c r="I1156" s="8" t="s">
        <v>247</v>
      </c>
      <c r="J1156" s="26">
        <v>1975</v>
      </c>
      <c r="K1156" s="26" t="s">
        <v>10</v>
      </c>
      <c r="L1156" s="26" t="s">
        <v>11</v>
      </c>
      <c r="M1156" s="26" t="s">
        <v>11</v>
      </c>
      <c r="N1156" s="26" t="s">
        <v>247</v>
      </c>
      <c r="O1156" s="27">
        <f>IF(A1156="?","",DATE(J1156,MATCH(K1156,{"Jan","Feb","Mar","Apr","May","Jun","Jul","Aug","Sep","Oct","Nov","Dec"},0),D1156))</f>
        <v>27603</v>
      </c>
      <c r="P1156" s="26">
        <f t="shared" si="18"/>
        <v>47</v>
      </c>
    </row>
    <row r="1157" spans="1:16" x14ac:dyDescent="0.3">
      <c r="A1157" s="8" t="s">
        <v>1188</v>
      </c>
      <c r="B1157" s="8">
        <v>1972</v>
      </c>
      <c r="C1157" s="8" t="s">
        <v>20</v>
      </c>
      <c r="D1157" s="8">
        <v>22</v>
      </c>
      <c r="E1157" s="8">
        <v>0</v>
      </c>
      <c r="F1157" s="25">
        <v>9541.7000000000007</v>
      </c>
      <c r="G1157" s="8" t="s">
        <v>11</v>
      </c>
      <c r="H1157" s="8" t="s">
        <v>16</v>
      </c>
      <c r="I1157" s="8" t="s">
        <v>247</v>
      </c>
      <c r="J1157" s="26">
        <v>1972</v>
      </c>
      <c r="K1157" s="26" t="s">
        <v>20</v>
      </c>
      <c r="L1157" s="26" t="s">
        <v>11</v>
      </c>
      <c r="M1157" s="26" t="s">
        <v>16</v>
      </c>
      <c r="N1157" s="26" t="s">
        <v>247</v>
      </c>
      <c r="O1157" s="27">
        <f>IF(A1157="?","",DATE(J1157,MATCH(K1157,{"Jan","Feb","Mar","Apr","May","Jun","Jul","Aug","Sep","Oct","Nov","Dec"},0),D1157))</f>
        <v>26564</v>
      </c>
      <c r="P1157" s="26">
        <f t="shared" si="18"/>
        <v>50</v>
      </c>
    </row>
    <row r="1158" spans="1:16" x14ac:dyDescent="0.3">
      <c r="A1158" s="8" t="s">
        <v>1189</v>
      </c>
      <c r="B1158" s="8">
        <v>1972</v>
      </c>
      <c r="C1158" s="8" t="s">
        <v>20</v>
      </c>
      <c r="D1158" s="8">
        <v>22</v>
      </c>
      <c r="E1158" s="8">
        <v>1</v>
      </c>
      <c r="F1158" s="25">
        <v>9549.57</v>
      </c>
      <c r="G1158" s="8" t="s">
        <v>11</v>
      </c>
      <c r="H1158" s="8" t="s">
        <v>16</v>
      </c>
      <c r="I1158" s="8" t="s">
        <v>13</v>
      </c>
      <c r="J1158" s="26">
        <v>1972</v>
      </c>
      <c r="K1158" s="26" t="s">
        <v>20</v>
      </c>
      <c r="L1158" s="26" t="s">
        <v>11</v>
      </c>
      <c r="M1158" s="26" t="s">
        <v>16</v>
      </c>
      <c r="N1158" s="26" t="s">
        <v>13</v>
      </c>
      <c r="O1158" s="27">
        <f>IF(A1158="?","",DATE(J1158,MATCH(K1158,{"Jan","Feb","Mar","Apr","May","Jun","Jul","Aug","Sep","Oct","Nov","Dec"},0),D1158))</f>
        <v>26564</v>
      </c>
      <c r="P1158" s="26">
        <f t="shared" si="18"/>
        <v>50</v>
      </c>
    </row>
    <row r="1159" spans="1:16" x14ac:dyDescent="0.3">
      <c r="A1159" s="8" t="s">
        <v>1190</v>
      </c>
      <c r="B1159" s="8">
        <v>1974</v>
      </c>
      <c r="C1159" s="8" t="s">
        <v>35</v>
      </c>
      <c r="D1159" s="8">
        <v>14</v>
      </c>
      <c r="E1159" s="8">
        <v>3</v>
      </c>
      <c r="F1159" s="25">
        <v>9563.0300000000007</v>
      </c>
      <c r="G1159" s="8" t="s">
        <v>12</v>
      </c>
      <c r="H1159" s="8" t="s">
        <v>16</v>
      </c>
      <c r="I1159" s="8" t="s">
        <v>42</v>
      </c>
      <c r="J1159" s="26">
        <v>1974</v>
      </c>
      <c r="K1159" s="26" t="s">
        <v>35</v>
      </c>
      <c r="L1159" s="26" t="s">
        <v>12</v>
      </c>
      <c r="M1159" s="26" t="s">
        <v>16</v>
      </c>
      <c r="N1159" s="26" t="s">
        <v>42</v>
      </c>
      <c r="O1159" s="27">
        <f>IF(A1159="?","",DATE(J1159,MATCH(K1159,{"Jan","Feb","Mar","Apr","May","Jun","Jul","Aug","Sep","Oct","Nov","Dec"},0),D1159))</f>
        <v>27255</v>
      </c>
      <c r="P1159" s="26">
        <f t="shared" si="18"/>
        <v>48</v>
      </c>
    </row>
    <row r="1160" spans="1:16" x14ac:dyDescent="0.3">
      <c r="A1160" s="8" t="s">
        <v>1191</v>
      </c>
      <c r="B1160" s="8">
        <v>1973</v>
      </c>
      <c r="C1160" s="8" t="s">
        <v>30</v>
      </c>
      <c r="D1160" s="8">
        <v>1</v>
      </c>
      <c r="E1160" s="8">
        <v>1</v>
      </c>
      <c r="F1160" s="25">
        <v>9566.99</v>
      </c>
      <c r="G1160" s="8" t="s">
        <v>11</v>
      </c>
      <c r="H1160" s="8" t="s">
        <v>16</v>
      </c>
      <c r="I1160" s="8" t="s">
        <v>23</v>
      </c>
      <c r="J1160" s="26">
        <v>1973</v>
      </c>
      <c r="K1160" s="26" t="s">
        <v>30</v>
      </c>
      <c r="L1160" s="26" t="s">
        <v>11</v>
      </c>
      <c r="M1160" s="26" t="s">
        <v>16</v>
      </c>
      <c r="N1160" s="26" t="s">
        <v>23</v>
      </c>
      <c r="O1160" s="27">
        <f>IF(A1160="?","",DATE(J1160,MATCH(K1160,{"Jan","Feb","Mar","Apr","May","Jun","Jul","Aug","Sep","Oct","Nov","Dec"},0),D1160))</f>
        <v>26999</v>
      </c>
      <c r="P1160" s="26">
        <f t="shared" si="18"/>
        <v>49</v>
      </c>
    </row>
    <row r="1161" spans="1:16" x14ac:dyDescent="0.3">
      <c r="A1161" s="8" t="s">
        <v>1192</v>
      </c>
      <c r="B1161" s="8">
        <v>1966</v>
      </c>
      <c r="C1161" s="8" t="s">
        <v>30</v>
      </c>
      <c r="D1161" s="8">
        <v>4</v>
      </c>
      <c r="E1161" s="8">
        <v>0</v>
      </c>
      <c r="F1161" s="25">
        <v>9582.5400000000009</v>
      </c>
      <c r="G1161" s="8" t="s">
        <v>12</v>
      </c>
      <c r="H1161" s="8" t="s">
        <v>11</v>
      </c>
      <c r="I1161" s="8" t="s">
        <v>13</v>
      </c>
      <c r="J1161" s="26">
        <v>1966</v>
      </c>
      <c r="K1161" s="26" t="s">
        <v>30</v>
      </c>
      <c r="L1161" s="26" t="s">
        <v>12</v>
      </c>
      <c r="M1161" s="26" t="s">
        <v>11</v>
      </c>
      <c r="N1161" s="26" t="s">
        <v>13</v>
      </c>
      <c r="O1161" s="27">
        <f>IF(A1161="?","",DATE(J1161,MATCH(K1161,{"Jan","Feb","Mar","Apr","May","Jun","Jul","Aug","Sep","Oct","Nov","Dec"},0),D1161))</f>
        <v>24445</v>
      </c>
      <c r="P1161" s="26">
        <f t="shared" si="18"/>
        <v>56</v>
      </c>
    </row>
    <row r="1162" spans="1:16" x14ac:dyDescent="0.3">
      <c r="A1162" s="8" t="s">
        <v>1193</v>
      </c>
      <c r="B1162" s="8">
        <v>1973</v>
      </c>
      <c r="C1162" s="8" t="s">
        <v>15</v>
      </c>
      <c r="D1162" s="8">
        <v>28</v>
      </c>
      <c r="E1162" s="8">
        <v>1</v>
      </c>
      <c r="F1162" s="25">
        <v>9583.89</v>
      </c>
      <c r="G1162" s="8" t="s">
        <v>11</v>
      </c>
      <c r="H1162" s="8" t="s">
        <v>12</v>
      </c>
      <c r="I1162" s="8" t="s">
        <v>23</v>
      </c>
      <c r="J1162" s="26">
        <v>1973</v>
      </c>
      <c r="K1162" s="26" t="s">
        <v>15</v>
      </c>
      <c r="L1162" s="26" t="s">
        <v>11</v>
      </c>
      <c r="M1162" s="26" t="s">
        <v>12</v>
      </c>
      <c r="N1162" s="26" t="s">
        <v>23</v>
      </c>
      <c r="O1162" s="27">
        <f>IF(A1162="?","",DATE(J1162,MATCH(K1162,{"Jan","Feb","Mar","Apr","May","Jun","Jul","Aug","Sep","Oct","Nov","Dec"},0),D1162))</f>
        <v>26996</v>
      </c>
      <c r="P1162" s="26">
        <f t="shared" si="18"/>
        <v>49</v>
      </c>
    </row>
    <row r="1163" spans="1:16" x14ac:dyDescent="0.3">
      <c r="A1163" s="8" t="s">
        <v>1194</v>
      </c>
      <c r="B1163" s="8">
        <v>1981</v>
      </c>
      <c r="C1163" s="8" t="s">
        <v>37</v>
      </c>
      <c r="D1163" s="8">
        <v>18</v>
      </c>
      <c r="E1163" s="8">
        <v>1</v>
      </c>
      <c r="F1163" s="25">
        <v>9584.0400000000009</v>
      </c>
      <c r="G1163" s="8" t="s">
        <v>11</v>
      </c>
      <c r="H1163" s="8" t="s">
        <v>16</v>
      </c>
      <c r="I1163" s="8" t="s">
        <v>300</v>
      </c>
      <c r="J1163" s="26">
        <v>1981</v>
      </c>
      <c r="K1163" s="26" t="s">
        <v>37</v>
      </c>
      <c r="L1163" s="26" t="s">
        <v>11</v>
      </c>
      <c r="M1163" s="26" t="s">
        <v>16</v>
      </c>
      <c r="N1163" s="26" t="s">
        <v>300</v>
      </c>
      <c r="O1163" s="27">
        <f>IF(A1163="?","",DATE(J1163,MATCH(K1163,{"Jan","Feb","Mar","Apr","May","Jun","Jul","Aug","Sep","Oct","Nov","Dec"},0),D1163))</f>
        <v>29877</v>
      </c>
      <c r="P1163" s="26">
        <f t="shared" si="18"/>
        <v>41</v>
      </c>
    </row>
    <row r="1164" spans="1:16" x14ac:dyDescent="0.3">
      <c r="A1164" s="8" t="s">
        <v>1195</v>
      </c>
      <c r="B1164" s="8">
        <v>1964</v>
      </c>
      <c r="C1164" s="8" t="s">
        <v>30</v>
      </c>
      <c r="D1164" s="8">
        <v>15</v>
      </c>
      <c r="E1164" s="8">
        <v>0</v>
      </c>
      <c r="F1164" s="25">
        <v>9597.6299999999992</v>
      </c>
      <c r="G1164" s="8" t="s">
        <v>12</v>
      </c>
      <c r="H1164" s="8" t="s">
        <v>12</v>
      </c>
      <c r="I1164" s="8" t="s">
        <v>13</v>
      </c>
      <c r="J1164" s="26">
        <v>1964</v>
      </c>
      <c r="K1164" s="26" t="s">
        <v>30</v>
      </c>
      <c r="L1164" s="26" t="s">
        <v>12</v>
      </c>
      <c r="M1164" s="26" t="s">
        <v>12</v>
      </c>
      <c r="N1164" s="26" t="s">
        <v>13</v>
      </c>
      <c r="O1164" s="27">
        <f>IF(A1164="?","",DATE(J1164,MATCH(K1164,{"Jan","Feb","Mar","Apr","May","Jun","Jul","Aug","Sep","Oct","Nov","Dec"},0),D1164))</f>
        <v>23726</v>
      </c>
      <c r="P1164" s="26">
        <f t="shared" si="18"/>
        <v>58</v>
      </c>
    </row>
    <row r="1165" spans="1:16" x14ac:dyDescent="0.3">
      <c r="A1165" s="8" t="s">
        <v>1196</v>
      </c>
      <c r="B1165" s="8">
        <v>1972</v>
      </c>
      <c r="C1165" s="8" t="s">
        <v>30</v>
      </c>
      <c r="D1165" s="8">
        <v>27</v>
      </c>
      <c r="E1165" s="8">
        <v>1</v>
      </c>
      <c r="F1165" s="25">
        <v>9617.66</v>
      </c>
      <c r="G1165" s="8" t="s">
        <v>12</v>
      </c>
      <c r="H1165" s="8" t="s">
        <v>12</v>
      </c>
      <c r="I1165" s="8" t="s">
        <v>168</v>
      </c>
      <c r="J1165" s="26">
        <v>1972</v>
      </c>
      <c r="K1165" s="26" t="s">
        <v>30</v>
      </c>
      <c r="L1165" s="26" t="s">
        <v>12</v>
      </c>
      <c r="M1165" s="26" t="s">
        <v>12</v>
      </c>
      <c r="N1165" s="26" t="s">
        <v>168</v>
      </c>
      <c r="O1165" s="27">
        <f>IF(A1165="?","",DATE(J1165,MATCH(K1165,{"Jan","Feb","Mar","Apr","May","Jun","Jul","Aug","Sep","Oct","Nov","Dec"},0),D1165))</f>
        <v>26660</v>
      </c>
      <c r="P1165" s="26">
        <f t="shared" si="18"/>
        <v>50</v>
      </c>
    </row>
    <row r="1166" spans="1:16" x14ac:dyDescent="0.3">
      <c r="A1166" s="8" t="s">
        <v>1197</v>
      </c>
      <c r="B1166" s="8">
        <v>1982</v>
      </c>
      <c r="C1166" s="8" t="s">
        <v>35</v>
      </c>
      <c r="D1166" s="8">
        <v>29</v>
      </c>
      <c r="E1166" s="8">
        <v>3</v>
      </c>
      <c r="F1166" s="25">
        <v>9619.18</v>
      </c>
      <c r="G1166" s="8" t="s">
        <v>11</v>
      </c>
      <c r="H1166" s="8" t="s">
        <v>16</v>
      </c>
      <c r="I1166" s="8" t="s">
        <v>200</v>
      </c>
      <c r="J1166" s="26">
        <v>1982</v>
      </c>
      <c r="K1166" s="26" t="s">
        <v>35</v>
      </c>
      <c r="L1166" s="26" t="s">
        <v>11</v>
      </c>
      <c r="M1166" s="26" t="s">
        <v>16</v>
      </c>
      <c r="N1166" s="26" t="s">
        <v>200</v>
      </c>
      <c r="O1166" s="27">
        <f>IF(A1166="?","",DATE(J1166,MATCH(K1166,{"Jan","Feb","Mar","Apr","May","Jun","Jul","Aug","Sep","Oct","Nov","Dec"},0),D1166))</f>
        <v>30192</v>
      </c>
      <c r="P1166" s="26">
        <f t="shared" si="18"/>
        <v>40</v>
      </c>
    </row>
    <row r="1167" spans="1:16" x14ac:dyDescent="0.3">
      <c r="A1167" s="8" t="s">
        <v>1198</v>
      </c>
      <c r="B1167" s="8">
        <v>1975</v>
      </c>
      <c r="C1167" s="8" t="s">
        <v>37</v>
      </c>
      <c r="D1167" s="8">
        <v>29</v>
      </c>
      <c r="E1167" s="8">
        <v>3</v>
      </c>
      <c r="F1167" s="25">
        <v>9620.33</v>
      </c>
      <c r="G1167" s="8" t="s">
        <v>12</v>
      </c>
      <c r="H1167" s="8" t="s">
        <v>12</v>
      </c>
      <c r="I1167" s="8" t="s">
        <v>23</v>
      </c>
      <c r="J1167" s="26">
        <v>1975</v>
      </c>
      <c r="K1167" s="26" t="s">
        <v>37</v>
      </c>
      <c r="L1167" s="26" t="s">
        <v>12</v>
      </c>
      <c r="M1167" s="26" t="s">
        <v>12</v>
      </c>
      <c r="N1167" s="26" t="s">
        <v>23</v>
      </c>
      <c r="O1167" s="27">
        <f>IF(A1167="?","",DATE(J1167,MATCH(K1167,{"Jan","Feb","Mar","Apr","May","Jun","Jul","Aug","Sep","Oct","Nov","Dec"},0),D1167))</f>
        <v>27696</v>
      </c>
      <c r="P1167" s="26">
        <f t="shared" si="18"/>
        <v>47</v>
      </c>
    </row>
    <row r="1168" spans="1:16" x14ac:dyDescent="0.3">
      <c r="A1168" s="8" t="s">
        <v>1199</v>
      </c>
      <c r="B1168" s="8">
        <v>1970</v>
      </c>
      <c r="C1168" s="8" t="s">
        <v>30</v>
      </c>
      <c r="D1168" s="8">
        <v>16</v>
      </c>
      <c r="E1168" s="8">
        <v>0</v>
      </c>
      <c r="F1168" s="25">
        <v>9625.92</v>
      </c>
      <c r="G1168" s="8" t="s">
        <v>11</v>
      </c>
      <c r="H1168" s="8" t="s">
        <v>12</v>
      </c>
      <c r="I1168" s="8" t="s">
        <v>42</v>
      </c>
      <c r="J1168" s="26">
        <v>1970</v>
      </c>
      <c r="K1168" s="26" t="s">
        <v>30</v>
      </c>
      <c r="L1168" s="26" t="s">
        <v>11</v>
      </c>
      <c r="M1168" s="26" t="s">
        <v>12</v>
      </c>
      <c r="N1168" s="26" t="s">
        <v>42</v>
      </c>
      <c r="O1168" s="27">
        <f>IF(A1168="?","",DATE(J1168,MATCH(K1168,{"Jan","Feb","Mar","Apr","May","Jun","Jul","Aug","Sep","Oct","Nov","Dec"},0),D1168))</f>
        <v>25918</v>
      </c>
      <c r="P1168" s="26">
        <f t="shared" si="18"/>
        <v>52</v>
      </c>
    </row>
    <row r="1169" spans="1:16" x14ac:dyDescent="0.3">
      <c r="A1169" s="8" t="s">
        <v>1200</v>
      </c>
      <c r="B1169" s="8">
        <v>1998</v>
      </c>
      <c r="C1169" s="8" t="s">
        <v>18</v>
      </c>
      <c r="D1169" s="8">
        <v>23</v>
      </c>
      <c r="E1169" s="8">
        <v>0</v>
      </c>
      <c r="F1169" s="25">
        <v>9628.7900000000009</v>
      </c>
      <c r="G1169" s="8" t="s">
        <v>11</v>
      </c>
      <c r="H1169" s="8" t="s">
        <v>11</v>
      </c>
      <c r="I1169" s="8" t="s">
        <v>535</v>
      </c>
      <c r="J1169" s="26">
        <v>1998</v>
      </c>
      <c r="K1169" s="26" t="s">
        <v>18</v>
      </c>
      <c r="L1169" s="26" t="s">
        <v>11</v>
      </c>
      <c r="M1169" s="26" t="s">
        <v>11</v>
      </c>
      <c r="N1169" s="26" t="s">
        <v>535</v>
      </c>
      <c r="O1169" s="27">
        <f>IF(A1169="?","",DATE(J1169,MATCH(K1169,{"Jan","Feb","Mar","Apr","May","Jun","Jul","Aug","Sep","Oct","Nov","Dec"},0),D1169))</f>
        <v>35969</v>
      </c>
      <c r="P1169" s="26">
        <f t="shared" si="18"/>
        <v>24</v>
      </c>
    </row>
    <row r="1170" spans="1:16" x14ac:dyDescent="0.3">
      <c r="A1170" s="8" t="s">
        <v>1201</v>
      </c>
      <c r="B1170" s="8">
        <v>1979</v>
      </c>
      <c r="C1170" s="8" t="s">
        <v>30</v>
      </c>
      <c r="D1170" s="8">
        <v>19</v>
      </c>
      <c r="E1170" s="8">
        <v>2</v>
      </c>
      <c r="F1170" s="25">
        <v>9630.2999999999993</v>
      </c>
      <c r="G1170" s="8" t="s">
        <v>11</v>
      </c>
      <c r="H1170" s="8" t="s">
        <v>11</v>
      </c>
      <c r="I1170" s="8" t="s">
        <v>300</v>
      </c>
      <c r="J1170" s="26">
        <v>1979</v>
      </c>
      <c r="K1170" s="26" t="s">
        <v>30</v>
      </c>
      <c r="L1170" s="26" t="s">
        <v>11</v>
      </c>
      <c r="M1170" s="26" t="s">
        <v>11</v>
      </c>
      <c r="N1170" s="26" t="s">
        <v>300</v>
      </c>
      <c r="O1170" s="27">
        <f>IF(A1170="?","",DATE(J1170,MATCH(K1170,{"Jan","Feb","Mar","Apr","May","Jun","Jul","Aug","Sep","Oct","Nov","Dec"},0),D1170))</f>
        <v>29208</v>
      </c>
      <c r="P1170" s="26">
        <f t="shared" si="18"/>
        <v>43</v>
      </c>
    </row>
    <row r="1171" spans="1:16" x14ac:dyDescent="0.3">
      <c r="A1171" s="8" t="s">
        <v>1202</v>
      </c>
      <c r="B1171" s="8">
        <v>1972</v>
      </c>
      <c r="C1171" s="8" t="s">
        <v>37</v>
      </c>
      <c r="D1171" s="8">
        <v>23</v>
      </c>
      <c r="E1171" s="8">
        <v>2</v>
      </c>
      <c r="F1171" s="25">
        <v>9630.4</v>
      </c>
      <c r="G1171" s="8" t="s">
        <v>11</v>
      </c>
      <c r="H1171" s="8" t="s">
        <v>11</v>
      </c>
      <c r="I1171" s="8" t="s">
        <v>42</v>
      </c>
      <c r="J1171" s="26">
        <v>1972</v>
      </c>
      <c r="K1171" s="26" t="s">
        <v>37</v>
      </c>
      <c r="L1171" s="26" t="s">
        <v>11</v>
      </c>
      <c r="M1171" s="26" t="s">
        <v>11</v>
      </c>
      <c r="N1171" s="26" t="s">
        <v>42</v>
      </c>
      <c r="O1171" s="27">
        <f>IF(A1171="?","",DATE(J1171,MATCH(K1171,{"Jan","Feb","Mar","Apr","May","Jun","Jul","Aug","Sep","Oct","Nov","Dec"},0),D1171))</f>
        <v>26595</v>
      </c>
      <c r="P1171" s="26">
        <f t="shared" si="18"/>
        <v>50</v>
      </c>
    </row>
    <row r="1172" spans="1:16" x14ac:dyDescent="0.3">
      <c r="A1172" s="8" t="s">
        <v>1203</v>
      </c>
      <c r="B1172" s="8">
        <v>1968</v>
      </c>
      <c r="C1172" s="8" t="s">
        <v>18</v>
      </c>
      <c r="D1172" s="8">
        <v>22</v>
      </c>
      <c r="E1172" s="8">
        <v>0</v>
      </c>
      <c r="F1172" s="25">
        <v>9630.91</v>
      </c>
      <c r="G1172" s="8" t="s">
        <v>12</v>
      </c>
      <c r="H1172" s="8" t="s">
        <v>11</v>
      </c>
      <c r="I1172" s="8" t="s">
        <v>13</v>
      </c>
      <c r="J1172" s="26">
        <v>1968</v>
      </c>
      <c r="K1172" s="26" t="s">
        <v>18</v>
      </c>
      <c r="L1172" s="26" t="s">
        <v>12</v>
      </c>
      <c r="M1172" s="26" t="s">
        <v>11</v>
      </c>
      <c r="N1172" s="26" t="s">
        <v>13</v>
      </c>
      <c r="O1172" s="27">
        <f>IF(A1172="?","",DATE(J1172,MATCH(K1172,{"Jan","Feb","Mar","Apr","May","Jun","Jul","Aug","Sep","Oct","Nov","Dec"},0),D1172))</f>
        <v>25011</v>
      </c>
      <c r="P1172" s="26">
        <f t="shared" si="18"/>
        <v>54</v>
      </c>
    </row>
    <row r="1173" spans="1:16" x14ac:dyDescent="0.3">
      <c r="A1173" s="8" t="s">
        <v>1204</v>
      </c>
      <c r="B1173" s="8">
        <v>1970</v>
      </c>
      <c r="C1173" s="8" t="s">
        <v>20</v>
      </c>
      <c r="D1173" s="8">
        <v>30</v>
      </c>
      <c r="E1173" s="8">
        <v>0</v>
      </c>
      <c r="F1173" s="25">
        <v>9634.5400000000009</v>
      </c>
      <c r="G1173" s="8" t="s">
        <v>11</v>
      </c>
      <c r="H1173" s="8" t="s">
        <v>11</v>
      </c>
      <c r="I1173" s="8" t="s">
        <v>42</v>
      </c>
      <c r="J1173" s="26">
        <v>1970</v>
      </c>
      <c r="K1173" s="26" t="s">
        <v>20</v>
      </c>
      <c r="L1173" s="26" t="s">
        <v>11</v>
      </c>
      <c r="M1173" s="26" t="s">
        <v>11</v>
      </c>
      <c r="N1173" s="26" t="s">
        <v>42</v>
      </c>
      <c r="O1173" s="27">
        <f>IF(A1173="?","",DATE(J1173,MATCH(K1173,{"Jan","Feb","Mar","Apr","May","Jun","Jul","Aug","Sep","Oct","Nov","Dec"},0),D1173))</f>
        <v>25841</v>
      </c>
      <c r="P1173" s="26">
        <f t="shared" si="18"/>
        <v>52</v>
      </c>
    </row>
    <row r="1174" spans="1:16" x14ac:dyDescent="0.3">
      <c r="A1174" s="8" t="s">
        <v>1205</v>
      </c>
      <c r="B1174" s="8">
        <v>1971</v>
      </c>
      <c r="C1174" s="8" t="s">
        <v>10</v>
      </c>
      <c r="D1174" s="8">
        <v>19</v>
      </c>
      <c r="E1174" s="8">
        <v>0</v>
      </c>
      <c r="F1174" s="25">
        <v>9644.25</v>
      </c>
      <c r="G1174" s="8" t="s">
        <v>11</v>
      </c>
      <c r="H1174" s="8" t="s">
        <v>16</v>
      </c>
      <c r="I1174" s="8" t="s">
        <v>23</v>
      </c>
      <c r="J1174" s="26">
        <v>1971</v>
      </c>
      <c r="K1174" s="26" t="s">
        <v>10</v>
      </c>
      <c r="L1174" s="26" t="s">
        <v>11</v>
      </c>
      <c r="M1174" s="26" t="s">
        <v>16</v>
      </c>
      <c r="N1174" s="26" t="s">
        <v>23</v>
      </c>
      <c r="O1174" s="27">
        <f>IF(A1174="?","",DATE(J1174,MATCH(K1174,{"Jan","Feb","Mar","Apr","May","Jun","Jul","Aug","Sep","Oct","Nov","Dec"},0),D1174))</f>
        <v>26133</v>
      </c>
      <c r="P1174" s="26">
        <f t="shared" si="18"/>
        <v>51</v>
      </c>
    </row>
    <row r="1175" spans="1:16" x14ac:dyDescent="0.3">
      <c r="A1175" s="8" t="s">
        <v>1206</v>
      </c>
      <c r="B1175" s="8">
        <v>1974</v>
      </c>
      <c r="C1175" s="8" t="s">
        <v>10</v>
      </c>
      <c r="D1175" s="8">
        <v>8</v>
      </c>
      <c r="E1175" s="8">
        <v>0</v>
      </c>
      <c r="F1175" s="25">
        <v>9653.81</v>
      </c>
      <c r="G1175" s="8" t="s">
        <v>11</v>
      </c>
      <c r="H1175" s="8" t="s">
        <v>11</v>
      </c>
      <c r="I1175" s="8" t="s">
        <v>42</v>
      </c>
      <c r="J1175" s="26">
        <v>1974</v>
      </c>
      <c r="K1175" s="26" t="s">
        <v>10</v>
      </c>
      <c r="L1175" s="26" t="s">
        <v>11</v>
      </c>
      <c r="M1175" s="26" t="s">
        <v>11</v>
      </c>
      <c r="N1175" s="26" t="s">
        <v>42</v>
      </c>
      <c r="O1175" s="27">
        <f>IF(A1175="?","",DATE(J1175,MATCH(K1175,{"Jan","Feb","Mar","Apr","May","Jun","Jul","Aug","Sep","Oct","Nov","Dec"},0),D1175))</f>
        <v>27218</v>
      </c>
      <c r="P1175" s="26">
        <f t="shared" si="18"/>
        <v>48</v>
      </c>
    </row>
    <row r="1176" spans="1:16" x14ac:dyDescent="0.3">
      <c r="A1176" s="8" t="s">
        <v>1207</v>
      </c>
      <c r="B1176" s="8">
        <v>1981</v>
      </c>
      <c r="C1176" s="8" t="s">
        <v>35</v>
      </c>
      <c r="D1176" s="8">
        <v>8</v>
      </c>
      <c r="E1176" s="8">
        <v>1</v>
      </c>
      <c r="F1176" s="25">
        <v>9664.34</v>
      </c>
      <c r="G1176" s="8" t="s">
        <v>11</v>
      </c>
      <c r="H1176" s="8" t="s">
        <v>12</v>
      </c>
      <c r="I1176" s="8" t="s">
        <v>42</v>
      </c>
      <c r="J1176" s="26">
        <v>1981</v>
      </c>
      <c r="K1176" s="26" t="s">
        <v>35</v>
      </c>
      <c r="L1176" s="26" t="s">
        <v>11</v>
      </c>
      <c r="M1176" s="26" t="s">
        <v>12</v>
      </c>
      <c r="N1176" s="26" t="s">
        <v>42</v>
      </c>
      <c r="O1176" s="27">
        <f>IF(A1176="?","",DATE(J1176,MATCH(K1176,{"Jan","Feb","Mar","Apr","May","Jun","Jul","Aug","Sep","Oct","Nov","Dec"},0),D1176))</f>
        <v>29806</v>
      </c>
      <c r="P1176" s="26">
        <f t="shared" si="18"/>
        <v>41</v>
      </c>
    </row>
    <row r="1177" spans="1:16" x14ac:dyDescent="0.3">
      <c r="A1177" s="8" t="s">
        <v>1208</v>
      </c>
      <c r="B1177" s="8">
        <v>1966</v>
      </c>
      <c r="C1177" s="8" t="s">
        <v>20</v>
      </c>
      <c r="D1177" s="8">
        <v>16</v>
      </c>
      <c r="E1177" s="8">
        <v>0</v>
      </c>
      <c r="F1177" s="25">
        <v>9684.2900000000009</v>
      </c>
      <c r="G1177" s="8" t="s">
        <v>12</v>
      </c>
      <c r="H1177" s="8" t="s">
        <v>11</v>
      </c>
      <c r="I1177" s="8" t="s">
        <v>13</v>
      </c>
      <c r="J1177" s="26">
        <v>1966</v>
      </c>
      <c r="K1177" s="26" t="s">
        <v>20</v>
      </c>
      <c r="L1177" s="26" t="s">
        <v>12</v>
      </c>
      <c r="M1177" s="26" t="s">
        <v>11</v>
      </c>
      <c r="N1177" s="26" t="s">
        <v>13</v>
      </c>
      <c r="O1177" s="27">
        <f>IF(A1177="?","",DATE(J1177,MATCH(K1177,{"Jan","Feb","Mar","Apr","May","Jun","Jul","Aug","Sep","Oct","Nov","Dec"},0),D1177))</f>
        <v>24366</v>
      </c>
      <c r="P1177" s="26">
        <f t="shared" si="18"/>
        <v>56</v>
      </c>
    </row>
    <row r="1178" spans="1:16" x14ac:dyDescent="0.3">
      <c r="A1178" s="8" t="s">
        <v>1209</v>
      </c>
      <c r="B1178" s="8">
        <v>1964</v>
      </c>
      <c r="C1178" s="8" t="s">
        <v>15</v>
      </c>
      <c r="D1178" s="8">
        <v>7</v>
      </c>
      <c r="E1178" s="8">
        <v>0</v>
      </c>
      <c r="F1178" s="25">
        <v>9698.42</v>
      </c>
      <c r="G1178" s="8" t="s">
        <v>12</v>
      </c>
      <c r="H1178" s="8" t="s">
        <v>12</v>
      </c>
      <c r="I1178" s="8" t="s">
        <v>13</v>
      </c>
      <c r="J1178" s="26">
        <v>1964</v>
      </c>
      <c r="K1178" s="26" t="s">
        <v>15</v>
      </c>
      <c r="L1178" s="26" t="s">
        <v>12</v>
      </c>
      <c r="M1178" s="26" t="s">
        <v>12</v>
      </c>
      <c r="N1178" s="26" t="s">
        <v>13</v>
      </c>
      <c r="O1178" s="27">
        <f>IF(A1178="?","",DATE(J1178,MATCH(K1178,{"Jan","Feb","Mar","Apr","May","Jun","Jul","Aug","Sep","Oct","Nov","Dec"},0),D1178))</f>
        <v>23688</v>
      </c>
      <c r="P1178" s="26">
        <f t="shared" si="18"/>
        <v>58</v>
      </c>
    </row>
    <row r="1179" spans="1:16" x14ac:dyDescent="0.3">
      <c r="A1179" s="8" t="s">
        <v>1210</v>
      </c>
      <c r="B1179" s="8">
        <v>1977</v>
      </c>
      <c r="C1179" s="8" t="s">
        <v>20</v>
      </c>
      <c r="D1179" s="8">
        <v>19</v>
      </c>
      <c r="E1179" s="8">
        <v>3</v>
      </c>
      <c r="F1179" s="25">
        <v>9704.67</v>
      </c>
      <c r="G1179" s="8" t="s">
        <v>11</v>
      </c>
      <c r="H1179" s="8" t="s">
        <v>12</v>
      </c>
      <c r="I1179" s="8" t="s">
        <v>247</v>
      </c>
      <c r="J1179" s="26">
        <v>1977</v>
      </c>
      <c r="K1179" s="26" t="s">
        <v>20</v>
      </c>
      <c r="L1179" s="26" t="s">
        <v>11</v>
      </c>
      <c r="M1179" s="26" t="s">
        <v>12</v>
      </c>
      <c r="N1179" s="26" t="s">
        <v>247</v>
      </c>
      <c r="O1179" s="27">
        <f>IF(A1179="?","",DATE(J1179,MATCH(K1179,{"Jan","Feb","Mar","Apr","May","Jun","Jul","Aug","Sep","Oct","Nov","Dec"},0),D1179))</f>
        <v>28387</v>
      </c>
      <c r="P1179" s="26">
        <f t="shared" si="18"/>
        <v>45</v>
      </c>
    </row>
    <row r="1180" spans="1:16" x14ac:dyDescent="0.3">
      <c r="A1180" s="8" t="s">
        <v>1211</v>
      </c>
      <c r="B1180" s="8">
        <v>1972</v>
      </c>
      <c r="C1180" s="8" t="s">
        <v>10</v>
      </c>
      <c r="D1180" s="8">
        <v>10</v>
      </c>
      <c r="E1180" s="8">
        <v>0</v>
      </c>
      <c r="F1180" s="25">
        <v>9710.7099999999991</v>
      </c>
      <c r="G1180" s="8" t="s">
        <v>11</v>
      </c>
      <c r="H1180" s="8" t="s">
        <v>16</v>
      </c>
      <c r="I1180" s="8" t="s">
        <v>300</v>
      </c>
      <c r="J1180" s="26">
        <v>1972</v>
      </c>
      <c r="K1180" s="26" t="s">
        <v>10</v>
      </c>
      <c r="L1180" s="26" t="s">
        <v>11</v>
      </c>
      <c r="M1180" s="26" t="s">
        <v>16</v>
      </c>
      <c r="N1180" s="26" t="s">
        <v>300</v>
      </c>
      <c r="O1180" s="27">
        <f>IF(A1180="?","",DATE(J1180,MATCH(K1180,{"Jan","Feb","Mar","Apr","May","Jun","Jul","Aug","Sep","Oct","Nov","Dec"},0),D1180))</f>
        <v>26490</v>
      </c>
      <c r="P1180" s="26">
        <f t="shared" si="18"/>
        <v>50</v>
      </c>
    </row>
    <row r="1181" spans="1:16" x14ac:dyDescent="0.3">
      <c r="A1181" s="8" t="s">
        <v>1212</v>
      </c>
      <c r="B1181" s="8">
        <v>1975</v>
      </c>
      <c r="C1181" s="8" t="s">
        <v>18</v>
      </c>
      <c r="D1181" s="8">
        <v>27</v>
      </c>
      <c r="E1181" s="8">
        <v>2</v>
      </c>
      <c r="F1181" s="25">
        <v>9715.84</v>
      </c>
      <c r="G1181" s="8" t="s">
        <v>11</v>
      </c>
      <c r="H1181" s="8" t="s">
        <v>16</v>
      </c>
      <c r="I1181" s="8" t="s">
        <v>247</v>
      </c>
      <c r="J1181" s="26">
        <v>1975</v>
      </c>
      <c r="K1181" s="26" t="s">
        <v>18</v>
      </c>
      <c r="L1181" s="26" t="s">
        <v>11</v>
      </c>
      <c r="M1181" s="26" t="s">
        <v>16</v>
      </c>
      <c r="N1181" s="26" t="s">
        <v>247</v>
      </c>
      <c r="O1181" s="27">
        <f>IF(A1181="?","",DATE(J1181,MATCH(K1181,{"Jan","Feb","Mar","Apr","May","Jun","Jul","Aug","Sep","Oct","Nov","Dec"},0),D1181))</f>
        <v>27572</v>
      </c>
      <c r="P1181" s="26">
        <f t="shared" si="18"/>
        <v>47</v>
      </c>
    </row>
    <row r="1182" spans="1:16" x14ac:dyDescent="0.3">
      <c r="A1182" s="8" t="s">
        <v>1213</v>
      </c>
      <c r="B1182" s="8">
        <v>1970</v>
      </c>
      <c r="C1182" s="8" t="s">
        <v>20</v>
      </c>
      <c r="D1182" s="8">
        <v>12</v>
      </c>
      <c r="E1182" s="8">
        <v>0</v>
      </c>
      <c r="F1182" s="25">
        <v>9722.77</v>
      </c>
      <c r="G1182" s="8" t="s">
        <v>12</v>
      </c>
      <c r="H1182" s="8" t="s">
        <v>16</v>
      </c>
      <c r="I1182" s="8" t="s">
        <v>168</v>
      </c>
      <c r="J1182" s="26">
        <v>1970</v>
      </c>
      <c r="K1182" s="26" t="s">
        <v>20</v>
      </c>
      <c r="L1182" s="26" t="s">
        <v>12</v>
      </c>
      <c r="M1182" s="26" t="s">
        <v>16</v>
      </c>
      <c r="N1182" s="26" t="s">
        <v>168</v>
      </c>
      <c r="O1182" s="27">
        <f>IF(A1182="?","",DATE(J1182,MATCH(K1182,{"Jan","Feb","Mar","Apr","May","Jun","Jul","Aug","Sep","Oct","Nov","Dec"},0),D1182))</f>
        <v>25823</v>
      </c>
      <c r="P1182" s="26">
        <f t="shared" si="18"/>
        <v>52</v>
      </c>
    </row>
    <row r="1183" spans="1:16" x14ac:dyDescent="0.3">
      <c r="A1183" s="8" t="s">
        <v>1214</v>
      </c>
      <c r="B1183" s="8">
        <v>1970</v>
      </c>
      <c r="C1183" s="8" t="s">
        <v>35</v>
      </c>
      <c r="D1183" s="8">
        <v>18</v>
      </c>
      <c r="E1183" s="8">
        <v>1</v>
      </c>
      <c r="F1183" s="25">
        <v>9724.5300000000007</v>
      </c>
      <c r="G1183" s="8" t="s">
        <v>12</v>
      </c>
      <c r="H1183" s="8" t="s">
        <v>16</v>
      </c>
      <c r="I1183" s="8" t="s">
        <v>42</v>
      </c>
      <c r="J1183" s="26">
        <v>1970</v>
      </c>
      <c r="K1183" s="26" t="s">
        <v>35</v>
      </c>
      <c r="L1183" s="26" t="s">
        <v>12</v>
      </c>
      <c r="M1183" s="26" t="s">
        <v>16</v>
      </c>
      <c r="N1183" s="26" t="s">
        <v>42</v>
      </c>
      <c r="O1183" s="27">
        <f>IF(A1183="?","",DATE(J1183,MATCH(K1183,{"Jan","Feb","Mar","Apr","May","Jun","Jul","Aug","Sep","Oct","Nov","Dec"},0),D1183))</f>
        <v>25798</v>
      </c>
      <c r="P1183" s="26">
        <f t="shared" si="18"/>
        <v>52</v>
      </c>
    </row>
    <row r="1184" spans="1:16" x14ac:dyDescent="0.3">
      <c r="A1184" s="8" t="s">
        <v>1215</v>
      </c>
      <c r="B1184" s="8">
        <v>1970</v>
      </c>
      <c r="C1184" s="8" t="s">
        <v>10</v>
      </c>
      <c r="D1184" s="8">
        <v>4</v>
      </c>
      <c r="E1184" s="8">
        <v>1</v>
      </c>
      <c r="F1184" s="25">
        <v>9748.91</v>
      </c>
      <c r="G1184" s="8" t="s">
        <v>11</v>
      </c>
      <c r="H1184" s="8" t="s">
        <v>16</v>
      </c>
      <c r="I1184" s="8" t="s">
        <v>13</v>
      </c>
      <c r="J1184" s="26">
        <v>1970</v>
      </c>
      <c r="K1184" s="26" t="s">
        <v>10</v>
      </c>
      <c r="L1184" s="26" t="s">
        <v>11</v>
      </c>
      <c r="M1184" s="26" t="s">
        <v>16</v>
      </c>
      <c r="N1184" s="26" t="s">
        <v>13</v>
      </c>
      <c r="O1184" s="27">
        <f>IF(A1184="?","",DATE(J1184,MATCH(K1184,{"Jan","Feb","Mar","Apr","May","Jun","Jul","Aug","Sep","Oct","Nov","Dec"},0),D1184))</f>
        <v>25753</v>
      </c>
      <c r="P1184" s="26">
        <f t="shared" si="18"/>
        <v>52</v>
      </c>
    </row>
    <row r="1185" spans="1:16" x14ac:dyDescent="0.3">
      <c r="A1185" s="8" t="s">
        <v>1216</v>
      </c>
      <c r="B1185" s="8">
        <v>2001</v>
      </c>
      <c r="C1185" s="8" t="s">
        <v>10</v>
      </c>
      <c r="D1185" s="8">
        <v>14</v>
      </c>
      <c r="E1185" s="8">
        <v>0</v>
      </c>
      <c r="F1185" s="25">
        <v>9753.49</v>
      </c>
      <c r="G1185" s="8" t="s">
        <v>11</v>
      </c>
      <c r="H1185" s="8" t="s">
        <v>11</v>
      </c>
      <c r="I1185" s="8" t="s">
        <v>23</v>
      </c>
      <c r="J1185" s="26">
        <v>2001</v>
      </c>
      <c r="K1185" s="26" t="s">
        <v>10</v>
      </c>
      <c r="L1185" s="26" t="s">
        <v>11</v>
      </c>
      <c r="M1185" s="26" t="s">
        <v>11</v>
      </c>
      <c r="N1185" s="26" t="s">
        <v>23</v>
      </c>
      <c r="O1185" s="27">
        <f>IF(A1185="?","",DATE(J1185,MATCH(K1185,{"Jan","Feb","Mar","Apr","May","Jun","Jul","Aug","Sep","Oct","Nov","Dec"},0),D1185))</f>
        <v>37086</v>
      </c>
      <c r="P1185" s="26">
        <f t="shared" si="18"/>
        <v>21</v>
      </c>
    </row>
    <row r="1186" spans="1:16" x14ac:dyDescent="0.3">
      <c r="A1186" s="8" t="s">
        <v>1217</v>
      </c>
      <c r="B1186" s="8">
        <v>1965</v>
      </c>
      <c r="C1186" s="8" t="s">
        <v>20</v>
      </c>
      <c r="D1186" s="8">
        <v>5</v>
      </c>
      <c r="E1186" s="8">
        <v>0</v>
      </c>
      <c r="F1186" s="25">
        <v>9764.08</v>
      </c>
      <c r="G1186" s="8" t="s">
        <v>12</v>
      </c>
      <c r="H1186" s="8" t="s">
        <v>16</v>
      </c>
      <c r="I1186" s="8" t="s">
        <v>23</v>
      </c>
      <c r="J1186" s="26">
        <v>1965</v>
      </c>
      <c r="K1186" s="26" t="s">
        <v>20</v>
      </c>
      <c r="L1186" s="26" t="s">
        <v>12</v>
      </c>
      <c r="M1186" s="26" t="s">
        <v>16</v>
      </c>
      <c r="N1186" s="26" t="s">
        <v>23</v>
      </c>
      <c r="O1186" s="27">
        <f>IF(A1186="?","",DATE(J1186,MATCH(K1186,{"Jan","Feb","Mar","Apr","May","Jun","Jul","Aug","Sep","Oct","Nov","Dec"},0),D1186))</f>
        <v>23990</v>
      </c>
      <c r="P1186" s="26">
        <f t="shared" si="18"/>
        <v>57</v>
      </c>
    </row>
    <row r="1187" spans="1:16" x14ac:dyDescent="0.3">
      <c r="A1187" s="8" t="s">
        <v>1218</v>
      </c>
      <c r="B1187" s="8">
        <v>1973</v>
      </c>
      <c r="C1187" s="8" t="s">
        <v>10</v>
      </c>
      <c r="D1187" s="8">
        <v>7</v>
      </c>
      <c r="E1187" s="8">
        <v>1</v>
      </c>
      <c r="F1187" s="25">
        <v>9778.35</v>
      </c>
      <c r="G1187" s="8" t="s">
        <v>11</v>
      </c>
      <c r="H1187" s="8" t="s">
        <v>11</v>
      </c>
      <c r="I1187" s="8" t="s">
        <v>247</v>
      </c>
      <c r="J1187" s="26">
        <v>1973</v>
      </c>
      <c r="K1187" s="26" t="s">
        <v>10</v>
      </c>
      <c r="L1187" s="26" t="s">
        <v>11</v>
      </c>
      <c r="M1187" s="26" t="s">
        <v>11</v>
      </c>
      <c r="N1187" s="26" t="s">
        <v>247</v>
      </c>
      <c r="O1187" s="27">
        <f>IF(A1187="?","",DATE(J1187,MATCH(K1187,{"Jan","Feb","Mar","Apr","May","Jun","Jul","Aug","Sep","Oct","Nov","Dec"},0),D1187))</f>
        <v>26852</v>
      </c>
      <c r="P1187" s="26">
        <f t="shared" si="18"/>
        <v>49</v>
      </c>
    </row>
    <row r="1188" spans="1:16" x14ac:dyDescent="0.3">
      <c r="A1188" s="8" t="s">
        <v>1219</v>
      </c>
      <c r="B1188" s="8">
        <v>1996</v>
      </c>
      <c r="C1188" s="8" t="s">
        <v>35</v>
      </c>
      <c r="D1188" s="8">
        <v>8</v>
      </c>
      <c r="E1188" s="8">
        <v>0</v>
      </c>
      <c r="F1188" s="25">
        <v>9787.32</v>
      </c>
      <c r="G1188" s="8" t="s">
        <v>11</v>
      </c>
      <c r="H1188" s="8" t="s">
        <v>12</v>
      </c>
      <c r="I1188" s="8" t="s">
        <v>249</v>
      </c>
      <c r="J1188" s="26">
        <v>1996</v>
      </c>
      <c r="K1188" s="26" t="s">
        <v>35</v>
      </c>
      <c r="L1188" s="26" t="s">
        <v>11</v>
      </c>
      <c r="M1188" s="26" t="s">
        <v>12</v>
      </c>
      <c r="N1188" s="26" t="s">
        <v>249</v>
      </c>
      <c r="O1188" s="27">
        <f>IF(A1188="?","",DATE(J1188,MATCH(K1188,{"Jan","Feb","Mar","Apr","May","Jun","Jul","Aug","Sep","Oct","Nov","Dec"},0),D1188))</f>
        <v>35285</v>
      </c>
      <c r="P1188" s="26">
        <f t="shared" si="18"/>
        <v>26</v>
      </c>
    </row>
    <row r="1189" spans="1:16" x14ac:dyDescent="0.3">
      <c r="A1189" s="8" t="s">
        <v>1220</v>
      </c>
      <c r="B1189" s="8">
        <v>1977</v>
      </c>
      <c r="C1189" s="8" t="s">
        <v>18</v>
      </c>
      <c r="D1189" s="8">
        <v>7</v>
      </c>
      <c r="E1189" s="8">
        <v>5</v>
      </c>
      <c r="F1189" s="25">
        <v>9788.8700000000008</v>
      </c>
      <c r="G1189" s="8" t="s">
        <v>12</v>
      </c>
      <c r="H1189" s="8" t="s">
        <v>11</v>
      </c>
      <c r="I1189" s="8" t="s">
        <v>13</v>
      </c>
      <c r="J1189" s="26">
        <v>1977</v>
      </c>
      <c r="K1189" s="26" t="s">
        <v>18</v>
      </c>
      <c r="L1189" s="26" t="s">
        <v>12</v>
      </c>
      <c r="M1189" s="26" t="s">
        <v>11</v>
      </c>
      <c r="N1189" s="26" t="s">
        <v>13</v>
      </c>
      <c r="O1189" s="27">
        <f>IF(A1189="?","",DATE(J1189,MATCH(K1189,{"Jan","Feb","Mar","Apr","May","Jun","Jul","Aug","Sep","Oct","Nov","Dec"},0),D1189))</f>
        <v>28283</v>
      </c>
      <c r="P1189" s="26">
        <f t="shared" si="18"/>
        <v>46</v>
      </c>
    </row>
    <row r="1190" spans="1:16" x14ac:dyDescent="0.3">
      <c r="A1190" s="8" t="s">
        <v>1221</v>
      </c>
      <c r="B1190" s="8">
        <v>1973</v>
      </c>
      <c r="C1190" s="8" t="s">
        <v>20</v>
      </c>
      <c r="D1190" s="8">
        <v>17</v>
      </c>
      <c r="E1190" s="8">
        <v>2</v>
      </c>
      <c r="F1190" s="25">
        <v>9800.89</v>
      </c>
      <c r="G1190" s="8" t="s">
        <v>11</v>
      </c>
      <c r="H1190" s="8" t="s">
        <v>16</v>
      </c>
      <c r="I1190" s="8" t="s">
        <v>13</v>
      </c>
      <c r="J1190" s="26">
        <v>1973</v>
      </c>
      <c r="K1190" s="26" t="s">
        <v>20</v>
      </c>
      <c r="L1190" s="26" t="s">
        <v>11</v>
      </c>
      <c r="M1190" s="26" t="s">
        <v>16</v>
      </c>
      <c r="N1190" s="26" t="s">
        <v>13</v>
      </c>
      <c r="O1190" s="27">
        <f>IF(A1190="?","",DATE(J1190,MATCH(K1190,{"Jan","Feb","Mar","Apr","May","Jun","Jul","Aug","Sep","Oct","Nov","Dec"},0),D1190))</f>
        <v>26924</v>
      </c>
      <c r="P1190" s="26">
        <f t="shared" si="18"/>
        <v>49</v>
      </c>
    </row>
    <row r="1191" spans="1:16" x14ac:dyDescent="0.3">
      <c r="A1191" s="8" t="s">
        <v>1222</v>
      </c>
      <c r="B1191" s="8">
        <v>1972</v>
      </c>
      <c r="C1191" s="8" t="s">
        <v>18</v>
      </c>
      <c r="D1191" s="8">
        <v>28</v>
      </c>
      <c r="E1191" s="8">
        <v>0</v>
      </c>
      <c r="F1191" s="25">
        <v>9819.25</v>
      </c>
      <c r="G1191" s="8" t="s">
        <v>11</v>
      </c>
      <c r="H1191" s="8" t="s">
        <v>11</v>
      </c>
      <c r="I1191" s="8" t="s">
        <v>300</v>
      </c>
      <c r="J1191" s="26">
        <v>1972</v>
      </c>
      <c r="K1191" s="26" t="s">
        <v>18</v>
      </c>
      <c r="L1191" s="26" t="s">
        <v>11</v>
      </c>
      <c r="M1191" s="26" t="s">
        <v>11</v>
      </c>
      <c r="N1191" s="26" t="s">
        <v>300</v>
      </c>
      <c r="O1191" s="27">
        <f>IF(A1191="?","",DATE(J1191,MATCH(K1191,{"Jan","Feb","Mar","Apr","May","Jun","Jul","Aug","Sep","Oct","Nov","Dec"},0),D1191))</f>
        <v>26478</v>
      </c>
      <c r="P1191" s="26">
        <f t="shared" si="18"/>
        <v>50</v>
      </c>
    </row>
    <row r="1192" spans="1:16" x14ac:dyDescent="0.3">
      <c r="A1192" s="8" t="s">
        <v>1223</v>
      </c>
      <c r="B1192" s="8">
        <v>1972</v>
      </c>
      <c r="C1192" s="8" t="s">
        <v>20</v>
      </c>
      <c r="D1192" s="8">
        <v>26</v>
      </c>
      <c r="E1192" s="8">
        <v>0</v>
      </c>
      <c r="F1192" s="25">
        <v>9836.2099999999991</v>
      </c>
      <c r="G1192" s="8" t="s">
        <v>11</v>
      </c>
      <c r="H1192" s="8" t="s">
        <v>12</v>
      </c>
      <c r="I1192" s="8" t="s">
        <v>300</v>
      </c>
      <c r="J1192" s="26">
        <v>1972</v>
      </c>
      <c r="K1192" s="26" t="s">
        <v>20</v>
      </c>
      <c r="L1192" s="26" t="s">
        <v>11</v>
      </c>
      <c r="M1192" s="26" t="s">
        <v>12</v>
      </c>
      <c r="N1192" s="26" t="s">
        <v>300</v>
      </c>
      <c r="O1192" s="27">
        <f>IF(A1192="?","",DATE(J1192,MATCH(K1192,{"Jan","Feb","Mar","Apr","May","Jun","Jul","Aug","Sep","Oct","Nov","Dec"},0),D1192))</f>
        <v>26568</v>
      </c>
      <c r="P1192" s="26">
        <f t="shared" si="18"/>
        <v>50</v>
      </c>
    </row>
    <row r="1193" spans="1:16" x14ac:dyDescent="0.3">
      <c r="A1193" s="8" t="s">
        <v>1224</v>
      </c>
      <c r="B1193" s="8">
        <v>1992</v>
      </c>
      <c r="C1193" s="8" t="s">
        <v>35</v>
      </c>
      <c r="D1193" s="8">
        <v>13</v>
      </c>
      <c r="E1193" s="8">
        <v>0</v>
      </c>
      <c r="F1193" s="25">
        <v>9844.4500000000007</v>
      </c>
      <c r="G1193" s="8" t="s">
        <v>11</v>
      </c>
      <c r="H1193" s="8" t="s">
        <v>16</v>
      </c>
      <c r="I1193" s="8" t="s">
        <v>23</v>
      </c>
      <c r="J1193" s="26">
        <v>1992</v>
      </c>
      <c r="K1193" s="26" t="s">
        <v>35</v>
      </c>
      <c r="L1193" s="26" t="s">
        <v>11</v>
      </c>
      <c r="M1193" s="26" t="s">
        <v>16</v>
      </c>
      <c r="N1193" s="26" t="s">
        <v>23</v>
      </c>
      <c r="O1193" s="27">
        <f>IF(A1193="?","",DATE(J1193,MATCH(K1193,{"Jan","Feb","Mar","Apr","May","Jun","Jul","Aug","Sep","Oct","Nov","Dec"},0),D1193))</f>
        <v>33829</v>
      </c>
      <c r="P1193" s="26">
        <f t="shared" si="18"/>
        <v>30</v>
      </c>
    </row>
    <row r="1194" spans="1:16" x14ac:dyDescent="0.3">
      <c r="A1194" s="8" t="s">
        <v>1225</v>
      </c>
      <c r="B1194" s="8">
        <v>1968</v>
      </c>
      <c r="C1194" s="8" t="s">
        <v>15</v>
      </c>
      <c r="D1194" s="8">
        <v>4</v>
      </c>
      <c r="E1194" s="8">
        <v>0</v>
      </c>
      <c r="F1194" s="25">
        <v>9850.43</v>
      </c>
      <c r="G1194" s="8" t="s">
        <v>12</v>
      </c>
      <c r="H1194" s="8" t="s">
        <v>12</v>
      </c>
      <c r="I1194" s="8" t="s">
        <v>42</v>
      </c>
      <c r="J1194" s="26">
        <v>1968</v>
      </c>
      <c r="K1194" s="26" t="s">
        <v>15</v>
      </c>
      <c r="L1194" s="26" t="s">
        <v>12</v>
      </c>
      <c r="M1194" s="26" t="s">
        <v>12</v>
      </c>
      <c r="N1194" s="26" t="s">
        <v>42</v>
      </c>
      <c r="O1194" s="27">
        <f>IF(A1194="?","",DATE(J1194,MATCH(K1194,{"Jan","Feb","Mar","Apr","May","Jun","Jul","Aug","Sep","Oct","Nov","Dec"},0),D1194))</f>
        <v>25146</v>
      </c>
      <c r="P1194" s="26">
        <f t="shared" si="18"/>
        <v>54</v>
      </c>
    </row>
    <row r="1195" spans="1:16" x14ac:dyDescent="0.3">
      <c r="A1195" s="8" t="s">
        <v>1226</v>
      </c>
      <c r="B1195" s="8">
        <v>1971</v>
      </c>
      <c r="C1195" s="8" t="s">
        <v>37</v>
      </c>
      <c r="D1195" s="8">
        <v>23</v>
      </c>
      <c r="E1195" s="8">
        <v>1</v>
      </c>
      <c r="F1195" s="25">
        <v>9855.1299999999992</v>
      </c>
      <c r="G1195" s="8" t="s">
        <v>11</v>
      </c>
      <c r="H1195" s="8" t="s">
        <v>12</v>
      </c>
      <c r="I1195" s="8" t="s">
        <v>13</v>
      </c>
      <c r="J1195" s="26">
        <v>1971</v>
      </c>
      <c r="K1195" s="26" t="s">
        <v>37</v>
      </c>
      <c r="L1195" s="26" t="s">
        <v>11</v>
      </c>
      <c r="M1195" s="26" t="s">
        <v>12</v>
      </c>
      <c r="N1195" s="26" t="s">
        <v>13</v>
      </c>
      <c r="O1195" s="27">
        <f>IF(A1195="?","",DATE(J1195,MATCH(K1195,{"Jan","Feb","Mar","Apr","May","Jun","Jul","Aug","Sep","Oct","Nov","Dec"},0),D1195))</f>
        <v>26229</v>
      </c>
      <c r="P1195" s="26">
        <f t="shared" si="18"/>
        <v>51</v>
      </c>
    </row>
    <row r="1196" spans="1:16" x14ac:dyDescent="0.3">
      <c r="A1196" s="8" t="s">
        <v>1227</v>
      </c>
      <c r="B1196" s="8">
        <v>1971</v>
      </c>
      <c r="C1196" s="8" t="s">
        <v>10</v>
      </c>
      <c r="D1196" s="8">
        <v>17</v>
      </c>
      <c r="E1196" s="8">
        <v>1</v>
      </c>
      <c r="F1196" s="25">
        <v>9861.0300000000007</v>
      </c>
      <c r="G1196" s="8" t="s">
        <v>11</v>
      </c>
      <c r="H1196" s="8" t="s">
        <v>11</v>
      </c>
      <c r="I1196" s="8" t="s">
        <v>42</v>
      </c>
      <c r="J1196" s="26">
        <v>1971</v>
      </c>
      <c r="K1196" s="26" t="s">
        <v>10</v>
      </c>
      <c r="L1196" s="26" t="s">
        <v>11</v>
      </c>
      <c r="M1196" s="26" t="s">
        <v>11</v>
      </c>
      <c r="N1196" s="26" t="s">
        <v>42</v>
      </c>
      <c r="O1196" s="27">
        <f>IF(A1196="?","",DATE(J1196,MATCH(K1196,{"Jan","Feb","Mar","Apr","May","Jun","Jul","Aug","Sep","Oct","Nov","Dec"},0),D1196))</f>
        <v>26131</v>
      </c>
      <c r="P1196" s="26">
        <f t="shared" si="18"/>
        <v>51</v>
      </c>
    </row>
    <row r="1197" spans="1:16" x14ac:dyDescent="0.3">
      <c r="A1197" s="8" t="s">
        <v>1228</v>
      </c>
      <c r="B1197" s="8">
        <v>1969</v>
      </c>
      <c r="C1197" s="8" t="s">
        <v>37</v>
      </c>
      <c r="D1197" s="8">
        <v>20</v>
      </c>
      <c r="E1197" s="8">
        <v>0</v>
      </c>
      <c r="F1197" s="25">
        <v>9863.4699999999993</v>
      </c>
      <c r="G1197" s="8" t="s">
        <v>12</v>
      </c>
      <c r="H1197" s="8" t="s">
        <v>12</v>
      </c>
      <c r="I1197" s="8" t="s">
        <v>23</v>
      </c>
      <c r="J1197" s="26">
        <v>1969</v>
      </c>
      <c r="K1197" s="26" t="s">
        <v>37</v>
      </c>
      <c r="L1197" s="26" t="s">
        <v>12</v>
      </c>
      <c r="M1197" s="26" t="s">
        <v>12</v>
      </c>
      <c r="N1197" s="26" t="s">
        <v>23</v>
      </c>
      <c r="O1197" s="27">
        <f>IF(A1197="?","",DATE(J1197,MATCH(K1197,{"Jan","Feb","Mar","Apr","May","Jun","Jul","Aug","Sep","Oct","Nov","Dec"},0),D1197))</f>
        <v>25496</v>
      </c>
      <c r="P1197" s="26">
        <f t="shared" si="18"/>
        <v>53</v>
      </c>
    </row>
    <row r="1198" spans="1:16" x14ac:dyDescent="0.3">
      <c r="A1198" s="8" t="s">
        <v>1229</v>
      </c>
      <c r="B1198" s="8">
        <v>1971</v>
      </c>
      <c r="C1198" s="8" t="s">
        <v>15</v>
      </c>
      <c r="D1198" s="8">
        <v>9</v>
      </c>
      <c r="E1198" s="8">
        <v>0</v>
      </c>
      <c r="F1198" s="25">
        <v>9866.2999999999993</v>
      </c>
      <c r="G1198" s="8" t="s">
        <v>11</v>
      </c>
      <c r="H1198" s="8" t="s">
        <v>12</v>
      </c>
      <c r="I1198" s="8" t="s">
        <v>247</v>
      </c>
      <c r="J1198" s="26">
        <v>1971</v>
      </c>
      <c r="K1198" s="26" t="s">
        <v>15</v>
      </c>
      <c r="L1198" s="26" t="s">
        <v>11</v>
      </c>
      <c r="M1198" s="26" t="s">
        <v>12</v>
      </c>
      <c r="N1198" s="26" t="s">
        <v>247</v>
      </c>
      <c r="O1198" s="27">
        <f>IF(A1198="?","",DATE(J1198,MATCH(K1198,{"Jan","Feb","Mar","Apr","May","Jun","Jul","Aug","Sep","Oct","Nov","Dec"},0),D1198))</f>
        <v>26246</v>
      </c>
      <c r="P1198" s="26">
        <f t="shared" si="18"/>
        <v>51</v>
      </c>
    </row>
    <row r="1199" spans="1:16" x14ac:dyDescent="0.3">
      <c r="A1199" s="8" t="s">
        <v>1230</v>
      </c>
      <c r="B1199" s="8">
        <v>1969</v>
      </c>
      <c r="C1199" s="8" t="s">
        <v>35</v>
      </c>
      <c r="D1199" s="8">
        <v>13</v>
      </c>
      <c r="E1199" s="8">
        <v>0</v>
      </c>
      <c r="F1199" s="25">
        <v>9869.81</v>
      </c>
      <c r="G1199" s="8" t="s">
        <v>12</v>
      </c>
      <c r="H1199" s="8" t="s">
        <v>12</v>
      </c>
      <c r="I1199" s="8" t="s">
        <v>23</v>
      </c>
      <c r="J1199" s="26">
        <v>1969</v>
      </c>
      <c r="K1199" s="26" t="s">
        <v>35</v>
      </c>
      <c r="L1199" s="26" t="s">
        <v>12</v>
      </c>
      <c r="M1199" s="26" t="s">
        <v>12</v>
      </c>
      <c r="N1199" s="26" t="s">
        <v>23</v>
      </c>
      <c r="O1199" s="27">
        <f>IF(A1199="?","",DATE(J1199,MATCH(K1199,{"Jan","Feb","Mar","Apr","May","Jun","Jul","Aug","Sep","Oct","Nov","Dec"},0),D1199))</f>
        <v>25428</v>
      </c>
      <c r="P1199" s="26">
        <f t="shared" si="18"/>
        <v>53</v>
      </c>
    </row>
    <row r="1200" spans="1:16" x14ac:dyDescent="0.3">
      <c r="A1200" s="8" t="s">
        <v>1231</v>
      </c>
      <c r="B1200" s="8">
        <v>1998</v>
      </c>
      <c r="C1200" s="8" t="s">
        <v>10</v>
      </c>
      <c r="D1200" s="8">
        <v>6</v>
      </c>
      <c r="E1200" s="8">
        <v>0</v>
      </c>
      <c r="F1200" s="25">
        <v>9870.59</v>
      </c>
      <c r="G1200" s="8" t="s">
        <v>11</v>
      </c>
      <c r="H1200" s="8" t="s">
        <v>11</v>
      </c>
      <c r="I1200" s="8" t="s">
        <v>249</v>
      </c>
      <c r="J1200" s="26">
        <v>1998</v>
      </c>
      <c r="K1200" s="26" t="s">
        <v>10</v>
      </c>
      <c r="L1200" s="26" t="s">
        <v>11</v>
      </c>
      <c r="M1200" s="26" t="s">
        <v>11</v>
      </c>
      <c r="N1200" s="26" t="s">
        <v>249</v>
      </c>
      <c r="O1200" s="27">
        <f>IF(A1200="?","",DATE(J1200,MATCH(K1200,{"Jan","Feb","Mar","Apr","May","Jun","Jul","Aug","Sep","Oct","Nov","Dec"},0),D1200))</f>
        <v>35982</v>
      </c>
      <c r="P1200" s="26">
        <f t="shared" si="18"/>
        <v>24</v>
      </c>
    </row>
    <row r="1201" spans="1:16" x14ac:dyDescent="0.3">
      <c r="A1201" s="8" t="s">
        <v>1232</v>
      </c>
      <c r="B1201" s="8">
        <v>1971</v>
      </c>
      <c r="C1201" s="8" t="s">
        <v>30</v>
      </c>
      <c r="D1201" s="8">
        <v>22</v>
      </c>
      <c r="E1201" s="8">
        <v>1</v>
      </c>
      <c r="F1201" s="25">
        <v>9872.7000000000007</v>
      </c>
      <c r="G1201" s="8" t="s">
        <v>11</v>
      </c>
      <c r="H1201" s="8" t="s">
        <v>11</v>
      </c>
      <c r="I1201" s="8" t="s">
        <v>42</v>
      </c>
      <c r="J1201" s="26">
        <v>1971</v>
      </c>
      <c r="K1201" s="26" t="s">
        <v>30</v>
      </c>
      <c r="L1201" s="26" t="s">
        <v>11</v>
      </c>
      <c r="M1201" s="26" t="s">
        <v>11</v>
      </c>
      <c r="N1201" s="26" t="s">
        <v>42</v>
      </c>
      <c r="O1201" s="27">
        <f>IF(A1201="?","",DATE(J1201,MATCH(K1201,{"Jan","Feb","Mar","Apr","May","Jun","Jul","Aug","Sep","Oct","Nov","Dec"},0),D1201))</f>
        <v>26289</v>
      </c>
      <c r="P1201" s="26">
        <f t="shared" si="18"/>
        <v>51</v>
      </c>
    </row>
    <row r="1202" spans="1:16" x14ac:dyDescent="0.3">
      <c r="A1202" s="8" t="s">
        <v>1233</v>
      </c>
      <c r="B1202" s="8">
        <v>1971</v>
      </c>
      <c r="C1202" s="8" t="s">
        <v>10</v>
      </c>
      <c r="D1202" s="8">
        <v>3</v>
      </c>
      <c r="E1202" s="8">
        <v>0</v>
      </c>
      <c r="F1202" s="25">
        <v>9875.68</v>
      </c>
      <c r="G1202" s="8" t="s">
        <v>11</v>
      </c>
      <c r="H1202" s="8" t="s">
        <v>12</v>
      </c>
      <c r="I1202" s="8" t="s">
        <v>247</v>
      </c>
      <c r="J1202" s="26">
        <v>1971</v>
      </c>
      <c r="K1202" s="26" t="s">
        <v>10</v>
      </c>
      <c r="L1202" s="26" t="s">
        <v>11</v>
      </c>
      <c r="M1202" s="26" t="s">
        <v>12</v>
      </c>
      <c r="N1202" s="26" t="s">
        <v>247</v>
      </c>
      <c r="O1202" s="27">
        <f>IF(A1202="?","",DATE(J1202,MATCH(K1202,{"Jan","Feb","Mar","Apr","May","Jun","Jul","Aug","Sep","Oct","Nov","Dec"},0),D1202))</f>
        <v>26117</v>
      </c>
      <c r="P1202" s="26">
        <f t="shared" si="18"/>
        <v>51</v>
      </c>
    </row>
    <row r="1203" spans="1:16" x14ac:dyDescent="0.3">
      <c r="A1203" s="8" t="s">
        <v>1234</v>
      </c>
      <c r="B1203" s="8">
        <v>1971</v>
      </c>
      <c r="C1203" s="8" t="s">
        <v>37</v>
      </c>
      <c r="D1203" s="8">
        <v>3</v>
      </c>
      <c r="E1203" s="8">
        <v>1</v>
      </c>
      <c r="F1203" s="25">
        <v>9877.61</v>
      </c>
      <c r="G1203" s="8" t="s">
        <v>11</v>
      </c>
      <c r="H1203" s="8" t="s">
        <v>16</v>
      </c>
      <c r="I1203" s="8" t="s">
        <v>13</v>
      </c>
      <c r="J1203" s="26">
        <v>1971</v>
      </c>
      <c r="K1203" s="26" t="s">
        <v>37</v>
      </c>
      <c r="L1203" s="26" t="s">
        <v>11</v>
      </c>
      <c r="M1203" s="26" t="s">
        <v>16</v>
      </c>
      <c r="N1203" s="26" t="s">
        <v>13</v>
      </c>
      <c r="O1203" s="27">
        <f>IF(A1203="?","",DATE(J1203,MATCH(K1203,{"Jan","Feb","Mar","Apr","May","Jun","Jul","Aug","Sep","Oct","Nov","Dec"},0),D1203))</f>
        <v>26209</v>
      </c>
      <c r="P1203" s="26">
        <f t="shared" si="18"/>
        <v>51</v>
      </c>
    </row>
    <row r="1204" spans="1:16" x14ac:dyDescent="0.3">
      <c r="A1204" s="8" t="s">
        <v>1235</v>
      </c>
      <c r="B1204" s="8">
        <v>1971</v>
      </c>
      <c r="C1204" s="8" t="s">
        <v>15</v>
      </c>
      <c r="D1204" s="8">
        <v>8</v>
      </c>
      <c r="E1204" s="8">
        <v>1</v>
      </c>
      <c r="F1204" s="25">
        <v>9880.07</v>
      </c>
      <c r="G1204" s="8" t="s">
        <v>11</v>
      </c>
      <c r="H1204" s="8" t="s">
        <v>12</v>
      </c>
      <c r="I1204" s="8" t="s">
        <v>42</v>
      </c>
      <c r="J1204" s="26">
        <v>1971</v>
      </c>
      <c r="K1204" s="26" t="s">
        <v>15</v>
      </c>
      <c r="L1204" s="26" t="s">
        <v>11</v>
      </c>
      <c r="M1204" s="26" t="s">
        <v>12</v>
      </c>
      <c r="N1204" s="26" t="s">
        <v>42</v>
      </c>
      <c r="O1204" s="27">
        <f>IF(A1204="?","",DATE(J1204,MATCH(K1204,{"Jan","Feb","Mar","Apr","May","Jun","Jul","Aug","Sep","Oct","Nov","Dec"},0),D1204))</f>
        <v>26245</v>
      </c>
      <c r="P1204" s="26">
        <f t="shared" si="18"/>
        <v>51</v>
      </c>
    </row>
    <row r="1205" spans="1:16" x14ac:dyDescent="0.3">
      <c r="A1205" s="8" t="s">
        <v>1236</v>
      </c>
      <c r="B1205" s="8">
        <v>1966</v>
      </c>
      <c r="C1205" s="8" t="s">
        <v>15</v>
      </c>
      <c r="D1205" s="8">
        <v>5</v>
      </c>
      <c r="E1205" s="8">
        <v>0</v>
      </c>
      <c r="F1205" s="25">
        <v>9890.23</v>
      </c>
      <c r="G1205" s="8" t="s">
        <v>12</v>
      </c>
      <c r="H1205" s="8" t="s">
        <v>12</v>
      </c>
      <c r="I1205" s="8" t="s">
        <v>13</v>
      </c>
      <c r="J1205" s="26">
        <v>1966</v>
      </c>
      <c r="K1205" s="26" t="s">
        <v>15</v>
      </c>
      <c r="L1205" s="26" t="s">
        <v>12</v>
      </c>
      <c r="M1205" s="26" t="s">
        <v>12</v>
      </c>
      <c r="N1205" s="26" t="s">
        <v>13</v>
      </c>
      <c r="O1205" s="27">
        <f>IF(A1205="?","",DATE(J1205,MATCH(K1205,{"Jan","Feb","Mar","Apr","May","Jun","Jul","Aug","Sep","Oct","Nov","Dec"},0),D1205))</f>
        <v>24416</v>
      </c>
      <c r="P1205" s="26">
        <f t="shared" si="18"/>
        <v>56</v>
      </c>
    </row>
    <row r="1206" spans="1:16" x14ac:dyDescent="0.3">
      <c r="A1206" s="8" t="s">
        <v>1237</v>
      </c>
      <c r="B1206" s="8">
        <v>1996</v>
      </c>
      <c r="C1206" s="8" t="s">
        <v>10</v>
      </c>
      <c r="D1206" s="8">
        <v>8</v>
      </c>
      <c r="E1206" s="8">
        <v>0</v>
      </c>
      <c r="F1206" s="25">
        <v>9894.69</v>
      </c>
      <c r="G1206" s="8" t="s">
        <v>11</v>
      </c>
      <c r="H1206" s="8" t="s">
        <v>12</v>
      </c>
      <c r="I1206" s="8" t="s">
        <v>23</v>
      </c>
      <c r="J1206" s="26">
        <v>1996</v>
      </c>
      <c r="K1206" s="26" t="s">
        <v>10</v>
      </c>
      <c r="L1206" s="26" t="s">
        <v>11</v>
      </c>
      <c r="M1206" s="26" t="s">
        <v>12</v>
      </c>
      <c r="N1206" s="26" t="s">
        <v>23</v>
      </c>
      <c r="O1206" s="27">
        <f>IF(A1206="?","",DATE(J1206,MATCH(K1206,{"Jan","Feb","Mar","Apr","May","Jun","Jul","Aug","Sep","Oct","Nov","Dec"},0),D1206))</f>
        <v>35254</v>
      </c>
      <c r="P1206" s="26">
        <f t="shared" si="18"/>
        <v>26</v>
      </c>
    </row>
    <row r="1207" spans="1:16" x14ac:dyDescent="0.3">
      <c r="A1207" s="8" t="s">
        <v>1238</v>
      </c>
      <c r="B1207" s="8">
        <v>1962</v>
      </c>
      <c r="C1207" s="8" t="s">
        <v>35</v>
      </c>
      <c r="D1207" s="8">
        <v>17</v>
      </c>
      <c r="E1207" s="8">
        <v>0</v>
      </c>
      <c r="F1207" s="25">
        <v>9907.83</v>
      </c>
      <c r="G1207" s="8" t="s">
        <v>12</v>
      </c>
      <c r="H1207" s="8" t="s">
        <v>11</v>
      </c>
      <c r="I1207" s="8" t="s">
        <v>13</v>
      </c>
      <c r="J1207" s="26">
        <v>1962</v>
      </c>
      <c r="K1207" s="26" t="s">
        <v>35</v>
      </c>
      <c r="L1207" s="26" t="s">
        <v>12</v>
      </c>
      <c r="M1207" s="26" t="s">
        <v>11</v>
      </c>
      <c r="N1207" s="26" t="s">
        <v>13</v>
      </c>
      <c r="O1207" s="27">
        <f>IF(A1207="?","",DATE(J1207,MATCH(K1207,{"Jan","Feb","Mar","Apr","May","Jun","Jul","Aug","Sep","Oct","Nov","Dec"},0),D1207))</f>
        <v>22875</v>
      </c>
      <c r="P1207" s="26">
        <f t="shared" si="18"/>
        <v>60</v>
      </c>
    </row>
    <row r="1208" spans="1:16" x14ac:dyDescent="0.3">
      <c r="A1208" s="8" t="s">
        <v>1239</v>
      </c>
      <c r="B1208" s="8">
        <v>1972</v>
      </c>
      <c r="C1208" s="8" t="s">
        <v>20</v>
      </c>
      <c r="D1208" s="8">
        <v>14</v>
      </c>
      <c r="E1208" s="8">
        <v>1</v>
      </c>
      <c r="F1208" s="25">
        <v>9910.36</v>
      </c>
      <c r="G1208" s="8" t="s">
        <v>11</v>
      </c>
      <c r="H1208" s="8" t="s">
        <v>12</v>
      </c>
      <c r="I1208" s="8" t="s">
        <v>23</v>
      </c>
      <c r="J1208" s="26">
        <v>1972</v>
      </c>
      <c r="K1208" s="26" t="s">
        <v>20</v>
      </c>
      <c r="L1208" s="26" t="s">
        <v>11</v>
      </c>
      <c r="M1208" s="26" t="s">
        <v>12</v>
      </c>
      <c r="N1208" s="26" t="s">
        <v>23</v>
      </c>
      <c r="O1208" s="27">
        <f>IF(A1208="?","",DATE(J1208,MATCH(K1208,{"Jan","Feb","Mar","Apr","May","Jun","Jul","Aug","Sep","Oct","Nov","Dec"},0),D1208))</f>
        <v>26556</v>
      </c>
      <c r="P1208" s="26">
        <f t="shared" si="18"/>
        <v>50</v>
      </c>
    </row>
    <row r="1209" spans="1:16" x14ac:dyDescent="0.3">
      <c r="A1209" s="8" t="s">
        <v>1240</v>
      </c>
      <c r="B1209" s="8">
        <v>1985</v>
      </c>
      <c r="C1209" s="8" t="s">
        <v>35</v>
      </c>
      <c r="D1209" s="8">
        <v>19</v>
      </c>
      <c r="E1209" s="8">
        <v>3</v>
      </c>
      <c r="F1209" s="25">
        <v>9930.64</v>
      </c>
      <c r="G1209" s="8" t="s">
        <v>11</v>
      </c>
      <c r="H1209" s="8" t="s">
        <v>12</v>
      </c>
      <c r="I1209" s="8" t="s">
        <v>200</v>
      </c>
      <c r="J1209" s="26">
        <v>1985</v>
      </c>
      <c r="K1209" s="26" t="s">
        <v>35</v>
      </c>
      <c r="L1209" s="26" t="s">
        <v>11</v>
      </c>
      <c r="M1209" s="26" t="s">
        <v>12</v>
      </c>
      <c r="N1209" s="26" t="s">
        <v>200</v>
      </c>
      <c r="O1209" s="27">
        <f>IF(A1209="?","",DATE(J1209,MATCH(K1209,{"Jan","Feb","Mar","Apr","May","Jun","Jul","Aug","Sep","Oct","Nov","Dec"},0),D1209))</f>
        <v>31278</v>
      </c>
      <c r="P1209" s="26">
        <f t="shared" si="18"/>
        <v>37</v>
      </c>
    </row>
    <row r="1210" spans="1:16" x14ac:dyDescent="0.3">
      <c r="A1210" s="8" t="s">
        <v>1241</v>
      </c>
      <c r="B1210" s="8">
        <v>1983</v>
      </c>
      <c r="C1210" s="8" t="s">
        <v>30</v>
      </c>
      <c r="D1210" s="8">
        <v>3</v>
      </c>
      <c r="E1210" s="8">
        <v>3</v>
      </c>
      <c r="F1210" s="25">
        <v>9931.9599999999991</v>
      </c>
      <c r="G1210" s="8" t="s">
        <v>11</v>
      </c>
      <c r="H1210" s="8" t="s">
        <v>11</v>
      </c>
      <c r="I1210" s="8" t="s">
        <v>23</v>
      </c>
      <c r="J1210" s="26">
        <v>1983</v>
      </c>
      <c r="K1210" s="26" t="s">
        <v>30</v>
      </c>
      <c r="L1210" s="26" t="s">
        <v>11</v>
      </c>
      <c r="M1210" s="26" t="s">
        <v>11</v>
      </c>
      <c r="N1210" s="26" t="s">
        <v>23</v>
      </c>
      <c r="O1210" s="27">
        <f>IF(A1210="?","",DATE(J1210,MATCH(K1210,{"Jan","Feb","Mar","Apr","May","Jun","Jul","Aug","Sep","Oct","Nov","Dec"},0),D1210))</f>
        <v>30653</v>
      </c>
      <c r="P1210" s="26">
        <f t="shared" si="18"/>
        <v>39</v>
      </c>
    </row>
    <row r="1211" spans="1:16" x14ac:dyDescent="0.3">
      <c r="A1211" s="8" t="s">
        <v>1242</v>
      </c>
      <c r="B1211" s="8">
        <v>1964</v>
      </c>
      <c r="C1211" s="8" t="s">
        <v>20</v>
      </c>
      <c r="D1211" s="8">
        <v>11</v>
      </c>
      <c r="E1211" s="8">
        <v>0</v>
      </c>
      <c r="F1211" s="25">
        <v>9933.44</v>
      </c>
      <c r="G1211" s="8" t="s">
        <v>12</v>
      </c>
      <c r="H1211" s="8" t="s">
        <v>12</v>
      </c>
      <c r="I1211" s="8" t="s">
        <v>13</v>
      </c>
      <c r="J1211" s="26">
        <v>1964</v>
      </c>
      <c r="K1211" s="26" t="s">
        <v>20</v>
      </c>
      <c r="L1211" s="26" t="s">
        <v>12</v>
      </c>
      <c r="M1211" s="26" t="s">
        <v>12</v>
      </c>
      <c r="N1211" s="26" t="s">
        <v>13</v>
      </c>
      <c r="O1211" s="27">
        <f>IF(A1211="?","",DATE(J1211,MATCH(K1211,{"Jan","Feb","Mar","Apr","May","Jun","Jul","Aug","Sep","Oct","Nov","Dec"},0),D1211))</f>
        <v>23631</v>
      </c>
      <c r="P1211" s="26">
        <f t="shared" si="18"/>
        <v>58</v>
      </c>
    </row>
    <row r="1212" spans="1:16" x14ac:dyDescent="0.3">
      <c r="A1212" s="8" t="s">
        <v>1243</v>
      </c>
      <c r="B1212" s="8">
        <v>1971</v>
      </c>
      <c r="C1212" s="8" t="s">
        <v>30</v>
      </c>
      <c r="D1212" s="8">
        <v>26</v>
      </c>
      <c r="E1212" s="8">
        <v>1</v>
      </c>
      <c r="F1212" s="25">
        <v>9957.7199999999993</v>
      </c>
      <c r="G1212" s="8" t="s">
        <v>11</v>
      </c>
      <c r="H1212" s="8" t="s">
        <v>12</v>
      </c>
      <c r="I1212" s="8" t="s">
        <v>170</v>
      </c>
      <c r="J1212" s="26">
        <v>1971</v>
      </c>
      <c r="K1212" s="26" t="s">
        <v>30</v>
      </c>
      <c r="L1212" s="26" t="s">
        <v>11</v>
      </c>
      <c r="M1212" s="26" t="s">
        <v>12</v>
      </c>
      <c r="N1212" s="26" t="s">
        <v>170</v>
      </c>
      <c r="O1212" s="27">
        <f>IF(A1212="?","",DATE(J1212,MATCH(K1212,{"Jan","Feb","Mar","Apr","May","Jun","Jul","Aug","Sep","Oct","Nov","Dec"},0),D1212))</f>
        <v>26293</v>
      </c>
      <c r="P1212" s="26">
        <f t="shared" si="18"/>
        <v>51</v>
      </c>
    </row>
    <row r="1213" spans="1:16" x14ac:dyDescent="0.3">
      <c r="A1213" s="8" t="s">
        <v>1244</v>
      </c>
      <c r="B1213" s="8">
        <v>1971</v>
      </c>
      <c r="C1213" s="8" t="s">
        <v>37</v>
      </c>
      <c r="D1213" s="8">
        <v>6</v>
      </c>
      <c r="E1213" s="8">
        <v>1</v>
      </c>
      <c r="F1213" s="25">
        <v>9964.06</v>
      </c>
      <c r="G1213" s="8" t="s">
        <v>11</v>
      </c>
      <c r="H1213" s="8" t="s">
        <v>11</v>
      </c>
      <c r="I1213" s="8" t="s">
        <v>166</v>
      </c>
      <c r="J1213" s="26">
        <v>1971</v>
      </c>
      <c r="K1213" s="26" t="s">
        <v>37</v>
      </c>
      <c r="L1213" s="26" t="s">
        <v>11</v>
      </c>
      <c r="M1213" s="26" t="s">
        <v>11</v>
      </c>
      <c r="N1213" s="26" t="s">
        <v>166</v>
      </c>
      <c r="O1213" s="27">
        <f>IF(A1213="?","",DATE(J1213,MATCH(K1213,{"Jan","Feb","Mar","Apr","May","Jun","Jul","Aug","Sep","Oct","Nov","Dec"},0),D1213))</f>
        <v>26212</v>
      </c>
      <c r="P1213" s="26">
        <f t="shared" si="18"/>
        <v>51</v>
      </c>
    </row>
    <row r="1214" spans="1:16" x14ac:dyDescent="0.3">
      <c r="A1214" s="8" t="s">
        <v>1245</v>
      </c>
      <c r="B1214" s="8">
        <v>1970</v>
      </c>
      <c r="C1214" s="8" t="s">
        <v>35</v>
      </c>
      <c r="D1214" s="8">
        <v>11</v>
      </c>
      <c r="E1214" s="8">
        <v>0</v>
      </c>
      <c r="F1214" s="25">
        <v>9991.0400000000009</v>
      </c>
      <c r="G1214" s="8" t="s">
        <v>11</v>
      </c>
      <c r="H1214" s="8" t="s">
        <v>12</v>
      </c>
      <c r="I1214" s="8" t="s">
        <v>23</v>
      </c>
      <c r="J1214" s="26">
        <v>1970</v>
      </c>
      <c r="K1214" s="26" t="s">
        <v>35</v>
      </c>
      <c r="L1214" s="26" t="s">
        <v>11</v>
      </c>
      <c r="M1214" s="26" t="s">
        <v>12</v>
      </c>
      <c r="N1214" s="26" t="s">
        <v>23</v>
      </c>
      <c r="O1214" s="27">
        <f>IF(A1214="?","",DATE(J1214,MATCH(K1214,{"Jan","Feb","Mar","Apr","May","Jun","Jul","Aug","Sep","Oct","Nov","Dec"},0),D1214))</f>
        <v>25791</v>
      </c>
      <c r="P1214" s="26">
        <f t="shared" si="18"/>
        <v>52</v>
      </c>
    </row>
    <row r="1215" spans="1:16" x14ac:dyDescent="0.3">
      <c r="A1215" s="8" t="s">
        <v>1246</v>
      </c>
      <c r="B1215" s="8">
        <v>1988</v>
      </c>
      <c r="C1215" s="8" t="s">
        <v>10</v>
      </c>
      <c r="D1215" s="8">
        <v>3</v>
      </c>
      <c r="E1215" s="8">
        <v>3</v>
      </c>
      <c r="F1215" s="25">
        <v>10011.44</v>
      </c>
      <c r="G1215" s="8" t="s">
        <v>12</v>
      </c>
      <c r="H1215" s="8" t="s">
        <v>12</v>
      </c>
      <c r="I1215" s="8" t="s">
        <v>535</v>
      </c>
      <c r="J1215" s="26">
        <v>1988</v>
      </c>
      <c r="K1215" s="26" t="s">
        <v>10</v>
      </c>
      <c r="L1215" s="26" t="s">
        <v>12</v>
      </c>
      <c r="M1215" s="26" t="s">
        <v>12</v>
      </c>
      <c r="N1215" s="26" t="s">
        <v>535</v>
      </c>
      <c r="O1215" s="27">
        <f>IF(A1215="?","",DATE(J1215,MATCH(K1215,{"Jan","Feb","Mar","Apr","May","Jun","Jul","Aug","Sep","Oct","Nov","Dec"},0),D1215))</f>
        <v>32327</v>
      </c>
      <c r="P1215" s="26">
        <f t="shared" si="18"/>
        <v>34</v>
      </c>
    </row>
    <row r="1216" spans="1:16" x14ac:dyDescent="0.3">
      <c r="A1216" s="8" t="s">
        <v>1247</v>
      </c>
      <c r="B1216" s="8">
        <v>1979</v>
      </c>
      <c r="C1216" s="8" t="s">
        <v>30</v>
      </c>
      <c r="D1216" s="8">
        <v>28</v>
      </c>
      <c r="E1216" s="8">
        <v>2</v>
      </c>
      <c r="F1216" s="25">
        <v>10027.15</v>
      </c>
      <c r="G1216" s="8" t="s">
        <v>12</v>
      </c>
      <c r="H1216" s="8" t="s">
        <v>16</v>
      </c>
      <c r="I1216" s="8" t="s">
        <v>300</v>
      </c>
      <c r="J1216" s="26">
        <v>1979</v>
      </c>
      <c r="K1216" s="26" t="s">
        <v>30</v>
      </c>
      <c r="L1216" s="26" t="s">
        <v>12</v>
      </c>
      <c r="M1216" s="26" t="s">
        <v>16</v>
      </c>
      <c r="N1216" s="26" t="s">
        <v>300</v>
      </c>
      <c r="O1216" s="27">
        <f>IF(A1216="?","",DATE(J1216,MATCH(K1216,{"Jan","Feb","Mar","Apr","May","Jun","Jul","Aug","Sep","Oct","Nov","Dec"},0),D1216))</f>
        <v>29217</v>
      </c>
      <c r="P1216" s="26">
        <f t="shared" si="18"/>
        <v>43</v>
      </c>
    </row>
    <row r="1217" spans="1:16" x14ac:dyDescent="0.3">
      <c r="A1217" s="8" t="s">
        <v>1248</v>
      </c>
      <c r="B1217" s="8">
        <v>1974</v>
      </c>
      <c r="C1217" s="8" t="s">
        <v>35</v>
      </c>
      <c r="D1217" s="8">
        <v>30</v>
      </c>
      <c r="E1217" s="8">
        <v>2</v>
      </c>
      <c r="F1217" s="25">
        <v>10043.25</v>
      </c>
      <c r="G1217" s="8" t="s">
        <v>12</v>
      </c>
      <c r="H1217" s="8" t="s">
        <v>11</v>
      </c>
      <c r="I1217" s="8" t="s">
        <v>247</v>
      </c>
      <c r="J1217" s="26">
        <v>1974</v>
      </c>
      <c r="K1217" s="26" t="s">
        <v>35</v>
      </c>
      <c r="L1217" s="26" t="s">
        <v>12</v>
      </c>
      <c r="M1217" s="26" t="s">
        <v>11</v>
      </c>
      <c r="N1217" s="26" t="s">
        <v>247</v>
      </c>
      <c r="O1217" s="27">
        <f>IF(A1217="?","",DATE(J1217,MATCH(K1217,{"Jan","Feb","Mar","Apr","May","Jun","Jul","Aug","Sep","Oct","Nov","Dec"},0),D1217))</f>
        <v>27271</v>
      </c>
      <c r="P1217" s="26">
        <f t="shared" si="18"/>
        <v>48</v>
      </c>
    </row>
    <row r="1218" spans="1:16" x14ac:dyDescent="0.3">
      <c r="A1218" s="8" t="s">
        <v>1249</v>
      </c>
      <c r="B1218" s="8">
        <v>1969</v>
      </c>
      <c r="C1218" s="8" t="s">
        <v>35</v>
      </c>
      <c r="D1218" s="8">
        <v>22</v>
      </c>
      <c r="E1218" s="8">
        <v>1</v>
      </c>
      <c r="F1218" s="25">
        <v>10065.41</v>
      </c>
      <c r="G1218" s="8" t="s">
        <v>12</v>
      </c>
      <c r="H1218" s="8" t="s">
        <v>11</v>
      </c>
      <c r="I1218" s="8" t="s">
        <v>42</v>
      </c>
      <c r="J1218" s="26">
        <v>1969</v>
      </c>
      <c r="K1218" s="26" t="s">
        <v>35</v>
      </c>
      <c r="L1218" s="26" t="s">
        <v>12</v>
      </c>
      <c r="M1218" s="26" t="s">
        <v>11</v>
      </c>
      <c r="N1218" s="26" t="s">
        <v>42</v>
      </c>
      <c r="O1218" s="27">
        <f>IF(A1218="?","",DATE(J1218,MATCH(K1218,{"Jan","Feb","Mar","Apr","May","Jun","Jul","Aug","Sep","Oct","Nov","Dec"},0),D1218))</f>
        <v>25437</v>
      </c>
      <c r="P1218" s="26">
        <f t="shared" si="18"/>
        <v>53</v>
      </c>
    </row>
    <row r="1219" spans="1:16" x14ac:dyDescent="0.3">
      <c r="A1219" s="8" t="s">
        <v>1250</v>
      </c>
      <c r="B1219" s="8">
        <v>1969</v>
      </c>
      <c r="C1219" s="8" t="s">
        <v>37</v>
      </c>
      <c r="D1219" s="8">
        <v>27</v>
      </c>
      <c r="E1219" s="8">
        <v>0</v>
      </c>
      <c r="F1219" s="25">
        <v>10072.06</v>
      </c>
      <c r="G1219" s="8" t="s">
        <v>12</v>
      </c>
      <c r="H1219" s="8" t="s">
        <v>16</v>
      </c>
      <c r="I1219" s="8" t="s">
        <v>356</v>
      </c>
      <c r="J1219" s="26">
        <v>1969</v>
      </c>
      <c r="K1219" s="26" t="s">
        <v>37</v>
      </c>
      <c r="L1219" s="26" t="s">
        <v>12</v>
      </c>
      <c r="M1219" s="26" t="s">
        <v>16</v>
      </c>
      <c r="N1219" s="26" t="s">
        <v>356</v>
      </c>
      <c r="O1219" s="27">
        <f>IF(A1219="?","",DATE(J1219,MATCH(K1219,{"Jan","Feb","Mar","Apr","May","Jun","Jul","Aug","Sep","Oct","Nov","Dec"},0),D1219))</f>
        <v>25503</v>
      </c>
      <c r="P1219" s="26">
        <f t="shared" ref="P1219:P1282" si="19">IF(O1219="","",DATEDIF(O1219,DATE(2023,6,8),"Y"))</f>
        <v>53</v>
      </c>
    </row>
    <row r="1220" spans="1:16" x14ac:dyDescent="0.3">
      <c r="A1220" s="8" t="s">
        <v>1251</v>
      </c>
      <c r="B1220" s="8">
        <v>1969</v>
      </c>
      <c r="C1220" s="8" t="s">
        <v>10</v>
      </c>
      <c r="D1220" s="8">
        <v>3</v>
      </c>
      <c r="E1220" s="8">
        <v>1</v>
      </c>
      <c r="F1220" s="25">
        <v>10085.85</v>
      </c>
      <c r="G1220" s="8" t="s">
        <v>12</v>
      </c>
      <c r="H1220" s="8" t="s">
        <v>12</v>
      </c>
      <c r="I1220" s="8" t="s">
        <v>42</v>
      </c>
      <c r="J1220" s="26">
        <v>1969</v>
      </c>
      <c r="K1220" s="26" t="s">
        <v>10</v>
      </c>
      <c r="L1220" s="26" t="s">
        <v>12</v>
      </c>
      <c r="M1220" s="26" t="s">
        <v>12</v>
      </c>
      <c r="N1220" s="26" t="s">
        <v>42</v>
      </c>
      <c r="O1220" s="27">
        <f>IF(A1220="?","",DATE(J1220,MATCH(K1220,{"Jan","Feb","Mar","Apr","May","Jun","Jul","Aug","Sep","Oct","Nov","Dec"},0),D1220))</f>
        <v>25387</v>
      </c>
      <c r="P1220" s="26">
        <f t="shared" si="19"/>
        <v>53</v>
      </c>
    </row>
    <row r="1221" spans="1:16" x14ac:dyDescent="0.3">
      <c r="A1221" s="8" t="s">
        <v>1252</v>
      </c>
      <c r="B1221" s="8">
        <v>1976</v>
      </c>
      <c r="C1221" s="8" t="s">
        <v>30</v>
      </c>
      <c r="D1221" s="8">
        <v>19</v>
      </c>
      <c r="E1221" s="8">
        <v>5</v>
      </c>
      <c r="F1221" s="25">
        <v>10096.969999999999</v>
      </c>
      <c r="G1221" s="8" t="s">
        <v>12</v>
      </c>
      <c r="H1221" s="8" t="s">
        <v>11</v>
      </c>
      <c r="I1221" s="8" t="s">
        <v>42</v>
      </c>
      <c r="J1221" s="26">
        <v>1976</v>
      </c>
      <c r="K1221" s="26" t="s">
        <v>30</v>
      </c>
      <c r="L1221" s="26" t="s">
        <v>12</v>
      </c>
      <c r="M1221" s="26" t="s">
        <v>11</v>
      </c>
      <c r="N1221" s="26" t="s">
        <v>42</v>
      </c>
      <c r="O1221" s="27">
        <f>IF(A1221="?","",DATE(J1221,MATCH(K1221,{"Jan","Feb","Mar","Apr","May","Jun","Jul","Aug","Sep","Oct","Nov","Dec"},0),D1221))</f>
        <v>28113</v>
      </c>
      <c r="P1221" s="26">
        <f t="shared" si="19"/>
        <v>46</v>
      </c>
    </row>
    <row r="1222" spans="1:16" x14ac:dyDescent="0.3">
      <c r="A1222" s="8" t="s">
        <v>1253</v>
      </c>
      <c r="B1222" s="8">
        <v>1972</v>
      </c>
      <c r="C1222" s="8" t="s">
        <v>37</v>
      </c>
      <c r="D1222" s="8">
        <v>19</v>
      </c>
      <c r="E1222" s="8">
        <v>1</v>
      </c>
      <c r="F1222" s="25">
        <v>10106.129999999999</v>
      </c>
      <c r="G1222" s="8" t="s">
        <v>12</v>
      </c>
      <c r="H1222" s="8" t="s">
        <v>16</v>
      </c>
      <c r="I1222" s="8" t="s">
        <v>247</v>
      </c>
      <c r="J1222" s="26">
        <v>1972</v>
      </c>
      <c r="K1222" s="26" t="s">
        <v>37</v>
      </c>
      <c r="L1222" s="26" t="s">
        <v>12</v>
      </c>
      <c r="M1222" s="26" t="s">
        <v>16</v>
      </c>
      <c r="N1222" s="26" t="s">
        <v>247</v>
      </c>
      <c r="O1222" s="27">
        <f>IF(A1222="?","",DATE(J1222,MATCH(K1222,{"Jan","Feb","Mar","Apr","May","Jun","Jul","Aug","Sep","Oct","Nov","Dec"},0),D1222))</f>
        <v>26591</v>
      </c>
      <c r="P1222" s="26">
        <f t="shared" si="19"/>
        <v>50</v>
      </c>
    </row>
    <row r="1223" spans="1:16" x14ac:dyDescent="0.3">
      <c r="A1223" s="8" t="s">
        <v>1254</v>
      </c>
      <c r="B1223" s="8">
        <v>1972</v>
      </c>
      <c r="C1223" s="8" t="s">
        <v>35</v>
      </c>
      <c r="D1223" s="8">
        <v>8</v>
      </c>
      <c r="E1223" s="8">
        <v>2</v>
      </c>
      <c r="F1223" s="25">
        <v>10107.219999999999</v>
      </c>
      <c r="G1223" s="8" t="s">
        <v>12</v>
      </c>
      <c r="H1223" s="8" t="s">
        <v>16</v>
      </c>
      <c r="I1223" s="8" t="s">
        <v>13</v>
      </c>
      <c r="J1223" s="26">
        <v>1972</v>
      </c>
      <c r="K1223" s="26" t="s">
        <v>35</v>
      </c>
      <c r="L1223" s="26" t="s">
        <v>12</v>
      </c>
      <c r="M1223" s="26" t="s">
        <v>16</v>
      </c>
      <c r="N1223" s="26" t="s">
        <v>13</v>
      </c>
      <c r="O1223" s="27">
        <f>IF(A1223="?","",DATE(J1223,MATCH(K1223,{"Jan","Feb","Mar","Apr","May","Jun","Jul","Aug","Sep","Oct","Nov","Dec"},0),D1223))</f>
        <v>26519</v>
      </c>
      <c r="P1223" s="26">
        <f t="shared" si="19"/>
        <v>50</v>
      </c>
    </row>
    <row r="1224" spans="1:16" x14ac:dyDescent="0.3">
      <c r="A1224" s="8" t="s">
        <v>1255</v>
      </c>
      <c r="B1224" s="8">
        <v>1975</v>
      </c>
      <c r="C1224" s="8" t="s">
        <v>10</v>
      </c>
      <c r="D1224" s="8">
        <v>2</v>
      </c>
      <c r="E1224" s="8">
        <v>3</v>
      </c>
      <c r="F1224" s="25">
        <v>10115.01</v>
      </c>
      <c r="G1224" s="8" t="s">
        <v>12</v>
      </c>
      <c r="H1224" s="8" t="s">
        <v>12</v>
      </c>
      <c r="I1224" s="8" t="s">
        <v>23</v>
      </c>
      <c r="J1224" s="26">
        <v>1975</v>
      </c>
      <c r="K1224" s="26" t="s">
        <v>10</v>
      </c>
      <c r="L1224" s="26" t="s">
        <v>12</v>
      </c>
      <c r="M1224" s="26" t="s">
        <v>12</v>
      </c>
      <c r="N1224" s="26" t="s">
        <v>23</v>
      </c>
      <c r="O1224" s="27">
        <f>IF(A1224="?","",DATE(J1224,MATCH(K1224,{"Jan","Feb","Mar","Apr","May","Jun","Jul","Aug","Sep","Oct","Nov","Dec"},0),D1224))</f>
        <v>27577</v>
      </c>
      <c r="P1224" s="26">
        <f t="shared" si="19"/>
        <v>47</v>
      </c>
    </row>
    <row r="1225" spans="1:16" x14ac:dyDescent="0.3">
      <c r="A1225" s="8" t="s">
        <v>1256</v>
      </c>
      <c r="B1225" s="8">
        <v>1972</v>
      </c>
      <c r="C1225" s="8" t="s">
        <v>15</v>
      </c>
      <c r="D1225" s="8">
        <v>16</v>
      </c>
      <c r="E1225" s="8">
        <v>2</v>
      </c>
      <c r="F1225" s="25">
        <v>10118.42</v>
      </c>
      <c r="G1225" s="8" t="s">
        <v>12</v>
      </c>
      <c r="H1225" s="8" t="s">
        <v>12</v>
      </c>
      <c r="I1225" s="8" t="s">
        <v>42</v>
      </c>
      <c r="J1225" s="26">
        <v>1972</v>
      </c>
      <c r="K1225" s="26" t="s">
        <v>15</v>
      </c>
      <c r="L1225" s="26" t="s">
        <v>12</v>
      </c>
      <c r="M1225" s="26" t="s">
        <v>12</v>
      </c>
      <c r="N1225" s="26" t="s">
        <v>42</v>
      </c>
      <c r="O1225" s="27">
        <f>IF(A1225="?","",DATE(J1225,MATCH(K1225,{"Jan","Feb","Mar","Apr","May","Jun","Jul","Aug","Sep","Oct","Nov","Dec"},0),D1225))</f>
        <v>26619</v>
      </c>
      <c r="P1225" s="26">
        <f t="shared" si="19"/>
        <v>50</v>
      </c>
    </row>
    <row r="1226" spans="1:16" x14ac:dyDescent="0.3">
      <c r="A1226" s="8" t="s">
        <v>1257</v>
      </c>
      <c r="B1226" s="8">
        <v>1997</v>
      </c>
      <c r="C1226" s="8" t="s">
        <v>20</v>
      </c>
      <c r="D1226" s="8">
        <v>5</v>
      </c>
      <c r="E1226" s="8">
        <v>0</v>
      </c>
      <c r="F1226" s="25">
        <v>10139.84</v>
      </c>
      <c r="G1226" s="8" t="s">
        <v>12</v>
      </c>
      <c r="H1226" s="8" t="s">
        <v>11</v>
      </c>
      <c r="I1226" s="8" t="s">
        <v>23</v>
      </c>
      <c r="J1226" s="26">
        <v>1997</v>
      </c>
      <c r="K1226" s="26" t="s">
        <v>20</v>
      </c>
      <c r="L1226" s="26" t="s">
        <v>12</v>
      </c>
      <c r="M1226" s="26" t="s">
        <v>11</v>
      </c>
      <c r="N1226" s="26" t="s">
        <v>23</v>
      </c>
      <c r="O1226" s="27">
        <f>IF(A1226="?","",DATE(J1226,MATCH(K1226,{"Jan","Feb","Mar","Apr","May","Jun","Jul","Aug","Sep","Oct","Nov","Dec"},0),D1226))</f>
        <v>35678</v>
      </c>
      <c r="P1226" s="26">
        <f t="shared" si="19"/>
        <v>25</v>
      </c>
    </row>
    <row r="1227" spans="1:16" x14ac:dyDescent="0.3">
      <c r="A1227" s="8" t="s">
        <v>1258</v>
      </c>
      <c r="B1227" s="8">
        <v>1974</v>
      </c>
      <c r="C1227" s="8" t="s">
        <v>30</v>
      </c>
      <c r="D1227" s="8">
        <v>30</v>
      </c>
      <c r="E1227" s="8">
        <v>3</v>
      </c>
      <c r="F1227" s="25">
        <v>10141.14</v>
      </c>
      <c r="G1227" s="8" t="s">
        <v>12</v>
      </c>
      <c r="H1227" s="8" t="s">
        <v>16</v>
      </c>
      <c r="I1227" s="8" t="s">
        <v>168</v>
      </c>
      <c r="J1227" s="26">
        <v>1974</v>
      </c>
      <c r="K1227" s="26" t="s">
        <v>30</v>
      </c>
      <c r="L1227" s="26" t="s">
        <v>12</v>
      </c>
      <c r="M1227" s="26" t="s">
        <v>16</v>
      </c>
      <c r="N1227" s="26" t="s">
        <v>168</v>
      </c>
      <c r="O1227" s="27">
        <f>IF(A1227="?","",DATE(J1227,MATCH(K1227,{"Jan","Feb","Mar","Apr","May","Jun","Jul","Aug","Sep","Oct","Nov","Dec"},0),D1227))</f>
        <v>27393</v>
      </c>
      <c r="P1227" s="26">
        <f t="shared" si="19"/>
        <v>48</v>
      </c>
    </row>
    <row r="1228" spans="1:16" x14ac:dyDescent="0.3">
      <c r="A1228" s="8" t="s">
        <v>1259</v>
      </c>
      <c r="B1228" s="8">
        <v>1981</v>
      </c>
      <c r="C1228" s="8" t="s">
        <v>18</v>
      </c>
      <c r="D1228" s="8">
        <v>12</v>
      </c>
      <c r="E1228" s="8">
        <v>1</v>
      </c>
      <c r="F1228" s="25">
        <v>10146.129999999999</v>
      </c>
      <c r="G1228" s="8" t="s">
        <v>12</v>
      </c>
      <c r="H1228" s="8" t="s">
        <v>16</v>
      </c>
      <c r="I1228" s="8" t="s">
        <v>200</v>
      </c>
      <c r="J1228" s="26">
        <v>1981</v>
      </c>
      <c r="K1228" s="26" t="s">
        <v>18</v>
      </c>
      <c r="L1228" s="26" t="s">
        <v>12</v>
      </c>
      <c r="M1228" s="26" t="s">
        <v>16</v>
      </c>
      <c r="N1228" s="26" t="s">
        <v>200</v>
      </c>
      <c r="O1228" s="27">
        <f>IF(A1228="?","",DATE(J1228,MATCH(K1228,{"Jan","Feb","Mar","Apr","May","Jun","Jul","Aug","Sep","Oct","Nov","Dec"},0),D1228))</f>
        <v>29749</v>
      </c>
      <c r="P1228" s="26">
        <f t="shared" si="19"/>
        <v>41</v>
      </c>
    </row>
    <row r="1229" spans="1:16" x14ac:dyDescent="0.3">
      <c r="A1229" s="8" t="s">
        <v>1260</v>
      </c>
      <c r="B1229" s="8">
        <v>1973</v>
      </c>
      <c r="C1229" s="8" t="s">
        <v>37</v>
      </c>
      <c r="D1229" s="8">
        <v>13</v>
      </c>
      <c r="E1229" s="8">
        <v>2</v>
      </c>
      <c r="F1229" s="25">
        <v>10156.780000000001</v>
      </c>
      <c r="G1229" s="8" t="s">
        <v>12</v>
      </c>
      <c r="H1229" s="8" t="s">
        <v>11</v>
      </c>
      <c r="I1229" s="8" t="s">
        <v>23</v>
      </c>
      <c r="J1229" s="26">
        <v>1973</v>
      </c>
      <c r="K1229" s="26" t="s">
        <v>37</v>
      </c>
      <c r="L1229" s="26" t="s">
        <v>12</v>
      </c>
      <c r="M1229" s="26" t="s">
        <v>11</v>
      </c>
      <c r="N1229" s="26" t="s">
        <v>23</v>
      </c>
      <c r="O1229" s="27">
        <f>IF(A1229="?","",DATE(J1229,MATCH(K1229,{"Jan","Feb","Mar","Apr","May","Jun","Jul","Aug","Sep","Oct","Nov","Dec"},0),D1229))</f>
        <v>26950</v>
      </c>
      <c r="P1229" s="26">
        <f t="shared" si="19"/>
        <v>49</v>
      </c>
    </row>
    <row r="1230" spans="1:16" x14ac:dyDescent="0.3">
      <c r="A1230" s="8" t="s">
        <v>1261</v>
      </c>
      <c r="B1230" s="8">
        <v>1972</v>
      </c>
      <c r="C1230" s="8" t="s">
        <v>10</v>
      </c>
      <c r="D1230" s="8">
        <v>10</v>
      </c>
      <c r="E1230" s="8">
        <v>0</v>
      </c>
      <c r="F1230" s="25">
        <v>10160.870000000001</v>
      </c>
      <c r="G1230" s="8" t="s">
        <v>12</v>
      </c>
      <c r="H1230" s="8" t="s">
        <v>12</v>
      </c>
      <c r="I1230" s="8" t="s">
        <v>200</v>
      </c>
      <c r="J1230" s="26">
        <v>1972</v>
      </c>
      <c r="K1230" s="26" t="s">
        <v>10</v>
      </c>
      <c r="L1230" s="26" t="s">
        <v>12</v>
      </c>
      <c r="M1230" s="26" t="s">
        <v>12</v>
      </c>
      <c r="N1230" s="26" t="s">
        <v>200</v>
      </c>
      <c r="O1230" s="27">
        <f>IF(A1230="?","",DATE(J1230,MATCH(K1230,{"Jan","Feb","Mar","Apr","May","Jun","Jul","Aug","Sep","Oct","Nov","Dec"},0),D1230))</f>
        <v>26490</v>
      </c>
      <c r="P1230" s="26">
        <f t="shared" si="19"/>
        <v>50</v>
      </c>
    </row>
    <row r="1231" spans="1:16" x14ac:dyDescent="0.3">
      <c r="A1231" s="8" t="s">
        <v>1262</v>
      </c>
      <c r="B1231" s="8">
        <v>1985</v>
      </c>
      <c r="C1231" s="8" t="s">
        <v>37</v>
      </c>
      <c r="D1231" s="8">
        <v>16</v>
      </c>
      <c r="E1231" s="8">
        <v>3</v>
      </c>
      <c r="F1231" s="25">
        <v>10191.82</v>
      </c>
      <c r="G1231" s="8" t="s">
        <v>12</v>
      </c>
      <c r="H1231" s="8" t="s">
        <v>11</v>
      </c>
      <c r="I1231" s="8" t="s">
        <v>535</v>
      </c>
      <c r="J1231" s="26">
        <v>1985</v>
      </c>
      <c r="K1231" s="26" t="s">
        <v>37</v>
      </c>
      <c r="L1231" s="26" t="s">
        <v>12</v>
      </c>
      <c r="M1231" s="26" t="s">
        <v>11</v>
      </c>
      <c r="N1231" s="26" t="s">
        <v>535</v>
      </c>
      <c r="O1231" s="27">
        <f>IF(A1231="?","",DATE(J1231,MATCH(K1231,{"Jan","Feb","Mar","Apr","May","Jun","Jul","Aug","Sep","Oct","Nov","Dec"},0),D1231))</f>
        <v>31336</v>
      </c>
      <c r="P1231" s="26">
        <f t="shared" si="19"/>
        <v>37</v>
      </c>
    </row>
    <row r="1232" spans="1:16" x14ac:dyDescent="0.3">
      <c r="A1232" s="8" t="s">
        <v>1263</v>
      </c>
      <c r="B1232" s="8">
        <v>1970</v>
      </c>
      <c r="C1232" s="8" t="s">
        <v>30</v>
      </c>
      <c r="D1232" s="8">
        <v>24</v>
      </c>
      <c r="E1232" s="8">
        <v>0</v>
      </c>
      <c r="F1232" s="25">
        <v>10197.77</v>
      </c>
      <c r="G1232" s="8" t="s">
        <v>12</v>
      </c>
      <c r="H1232" s="8" t="s">
        <v>16</v>
      </c>
      <c r="I1232" s="8" t="s">
        <v>247</v>
      </c>
      <c r="J1232" s="26">
        <v>1970</v>
      </c>
      <c r="K1232" s="26" t="s">
        <v>30</v>
      </c>
      <c r="L1232" s="26" t="s">
        <v>12</v>
      </c>
      <c r="M1232" s="26" t="s">
        <v>16</v>
      </c>
      <c r="N1232" s="26" t="s">
        <v>247</v>
      </c>
      <c r="O1232" s="27">
        <f>IF(A1232="?","",DATE(J1232,MATCH(K1232,{"Jan","Feb","Mar","Apr","May","Jun","Jul","Aug","Sep","Oct","Nov","Dec"},0),D1232))</f>
        <v>25926</v>
      </c>
      <c r="P1232" s="26">
        <f t="shared" si="19"/>
        <v>52</v>
      </c>
    </row>
    <row r="1233" spans="1:16" x14ac:dyDescent="0.3">
      <c r="A1233" s="8" t="s">
        <v>1264</v>
      </c>
      <c r="B1233" s="8">
        <v>1967</v>
      </c>
      <c r="C1233" s="8" t="s">
        <v>20</v>
      </c>
      <c r="D1233" s="8">
        <v>26</v>
      </c>
      <c r="E1233" s="8">
        <v>0</v>
      </c>
      <c r="F1233" s="25">
        <v>10214.64</v>
      </c>
      <c r="G1233" s="8" t="s">
        <v>12</v>
      </c>
      <c r="H1233" s="8" t="s">
        <v>11</v>
      </c>
      <c r="I1233" s="8" t="s">
        <v>42</v>
      </c>
      <c r="J1233" s="26">
        <v>1967</v>
      </c>
      <c r="K1233" s="26" t="s">
        <v>20</v>
      </c>
      <c r="L1233" s="26" t="s">
        <v>12</v>
      </c>
      <c r="M1233" s="26" t="s">
        <v>11</v>
      </c>
      <c r="N1233" s="26" t="s">
        <v>42</v>
      </c>
      <c r="O1233" s="27">
        <f>IF(A1233="?","",DATE(J1233,MATCH(K1233,{"Jan","Feb","Mar","Apr","May","Jun","Jul","Aug","Sep","Oct","Nov","Dec"},0),D1233))</f>
        <v>24741</v>
      </c>
      <c r="P1233" s="26">
        <f t="shared" si="19"/>
        <v>55</v>
      </c>
    </row>
    <row r="1234" spans="1:16" x14ac:dyDescent="0.3">
      <c r="A1234" s="8" t="s">
        <v>1265</v>
      </c>
      <c r="B1234" s="8">
        <v>1967</v>
      </c>
      <c r="C1234" s="8" t="s">
        <v>18</v>
      </c>
      <c r="D1234" s="8">
        <v>28</v>
      </c>
      <c r="E1234" s="8">
        <v>0</v>
      </c>
      <c r="F1234" s="25">
        <v>10226.280000000001</v>
      </c>
      <c r="G1234" s="8" t="s">
        <v>12</v>
      </c>
      <c r="H1234" s="8" t="s">
        <v>12</v>
      </c>
      <c r="I1234" s="8" t="s">
        <v>13</v>
      </c>
      <c r="J1234" s="26">
        <v>1967</v>
      </c>
      <c r="K1234" s="26" t="s">
        <v>18</v>
      </c>
      <c r="L1234" s="26" t="s">
        <v>12</v>
      </c>
      <c r="M1234" s="26" t="s">
        <v>12</v>
      </c>
      <c r="N1234" s="26" t="s">
        <v>13</v>
      </c>
      <c r="O1234" s="27">
        <f>IF(A1234="?","",DATE(J1234,MATCH(K1234,{"Jan","Feb","Mar","Apr","May","Jun","Jul","Aug","Sep","Oct","Nov","Dec"},0),D1234))</f>
        <v>24651</v>
      </c>
      <c r="P1234" s="26">
        <f t="shared" si="19"/>
        <v>55</v>
      </c>
    </row>
    <row r="1235" spans="1:16" x14ac:dyDescent="0.3">
      <c r="A1235" s="8" t="s">
        <v>1266</v>
      </c>
      <c r="B1235" s="8">
        <v>1968</v>
      </c>
      <c r="C1235" s="8" t="s">
        <v>20</v>
      </c>
      <c r="D1235" s="8">
        <v>23</v>
      </c>
      <c r="E1235" s="8">
        <v>0</v>
      </c>
      <c r="F1235" s="25">
        <v>10231.5</v>
      </c>
      <c r="G1235" s="8" t="s">
        <v>12</v>
      </c>
      <c r="H1235" s="8" t="s">
        <v>16</v>
      </c>
      <c r="I1235" s="8" t="s">
        <v>23</v>
      </c>
      <c r="J1235" s="26">
        <v>1968</v>
      </c>
      <c r="K1235" s="26" t="s">
        <v>20</v>
      </c>
      <c r="L1235" s="26" t="s">
        <v>12</v>
      </c>
      <c r="M1235" s="26" t="s">
        <v>16</v>
      </c>
      <c r="N1235" s="26" t="s">
        <v>23</v>
      </c>
      <c r="O1235" s="27">
        <f>IF(A1235="?","",DATE(J1235,MATCH(K1235,{"Jan","Feb","Mar","Apr","May","Jun","Jul","Aug","Sep","Oct","Nov","Dec"},0),D1235))</f>
        <v>25104</v>
      </c>
      <c r="P1235" s="26">
        <f t="shared" si="19"/>
        <v>54</v>
      </c>
    </row>
    <row r="1236" spans="1:16" x14ac:dyDescent="0.3">
      <c r="A1236" s="8" t="s">
        <v>1267</v>
      </c>
      <c r="B1236" s="8">
        <v>1975</v>
      </c>
      <c r="C1236" s="8" t="s">
        <v>35</v>
      </c>
      <c r="D1236" s="8">
        <v>15</v>
      </c>
      <c r="E1236" s="8">
        <v>1</v>
      </c>
      <c r="F1236" s="25">
        <v>10259.129999999999</v>
      </c>
      <c r="G1236" s="8" t="s">
        <v>12</v>
      </c>
      <c r="H1236" s="8" t="s">
        <v>11</v>
      </c>
      <c r="I1236" s="8" t="s">
        <v>42</v>
      </c>
      <c r="J1236" s="26">
        <v>1975</v>
      </c>
      <c r="K1236" s="26" t="s">
        <v>35</v>
      </c>
      <c r="L1236" s="26" t="s">
        <v>12</v>
      </c>
      <c r="M1236" s="26" t="s">
        <v>11</v>
      </c>
      <c r="N1236" s="26" t="s">
        <v>42</v>
      </c>
      <c r="O1236" s="27">
        <f>IF(A1236="?","",DATE(J1236,MATCH(K1236,{"Jan","Feb","Mar","Apr","May","Jun","Jul","Aug","Sep","Oct","Nov","Dec"},0),D1236))</f>
        <v>27621</v>
      </c>
      <c r="P1236" s="26">
        <f t="shared" si="19"/>
        <v>47</v>
      </c>
    </row>
    <row r="1237" spans="1:16" x14ac:dyDescent="0.3">
      <c r="A1237" s="8" t="s">
        <v>1268</v>
      </c>
      <c r="B1237" s="8">
        <v>1973</v>
      </c>
      <c r="C1237" s="8" t="s">
        <v>20</v>
      </c>
      <c r="D1237" s="8">
        <v>5</v>
      </c>
      <c r="E1237" s="8">
        <v>3</v>
      </c>
      <c r="F1237" s="25">
        <v>10264.44</v>
      </c>
      <c r="G1237" s="8" t="s">
        <v>12</v>
      </c>
      <c r="H1237" s="8" t="s">
        <v>11</v>
      </c>
      <c r="I1237" s="8" t="s">
        <v>23</v>
      </c>
      <c r="J1237" s="26">
        <v>1973</v>
      </c>
      <c r="K1237" s="26" t="s">
        <v>20</v>
      </c>
      <c r="L1237" s="26" t="s">
        <v>12</v>
      </c>
      <c r="M1237" s="26" t="s">
        <v>11</v>
      </c>
      <c r="N1237" s="26" t="s">
        <v>23</v>
      </c>
      <c r="O1237" s="27">
        <f>IF(A1237="?","",DATE(J1237,MATCH(K1237,{"Jan","Feb","Mar","Apr","May","Jun","Jul","Aug","Sep","Oct","Nov","Dec"},0),D1237))</f>
        <v>26912</v>
      </c>
      <c r="P1237" s="26">
        <f t="shared" si="19"/>
        <v>49</v>
      </c>
    </row>
    <row r="1238" spans="1:16" x14ac:dyDescent="0.3">
      <c r="A1238" s="8" t="s">
        <v>1269</v>
      </c>
      <c r="B1238" s="8">
        <v>1973</v>
      </c>
      <c r="C1238" s="8" t="s">
        <v>15</v>
      </c>
      <c r="D1238" s="8">
        <v>27</v>
      </c>
      <c r="E1238" s="8">
        <v>3</v>
      </c>
      <c r="F1238" s="25">
        <v>10269.459999999999</v>
      </c>
      <c r="G1238" s="8" t="s">
        <v>12</v>
      </c>
      <c r="H1238" s="8" t="s">
        <v>12</v>
      </c>
      <c r="I1238" s="8" t="s">
        <v>23</v>
      </c>
      <c r="J1238" s="26">
        <v>1973</v>
      </c>
      <c r="K1238" s="26" t="s">
        <v>15</v>
      </c>
      <c r="L1238" s="26" t="s">
        <v>12</v>
      </c>
      <c r="M1238" s="26" t="s">
        <v>12</v>
      </c>
      <c r="N1238" s="26" t="s">
        <v>23</v>
      </c>
      <c r="O1238" s="27">
        <f>IF(A1238="?","",DATE(J1238,MATCH(K1238,{"Jan","Feb","Mar","Apr","May","Jun","Jul","Aug","Sep","Oct","Nov","Dec"},0),D1238))</f>
        <v>26995</v>
      </c>
      <c r="P1238" s="26">
        <f t="shared" si="19"/>
        <v>49</v>
      </c>
    </row>
    <row r="1239" spans="1:16" x14ac:dyDescent="0.3">
      <c r="A1239" s="8" t="s">
        <v>1270</v>
      </c>
      <c r="B1239" s="8">
        <v>1970</v>
      </c>
      <c r="C1239" s="8" t="s">
        <v>18</v>
      </c>
      <c r="D1239" s="8">
        <v>21</v>
      </c>
      <c r="E1239" s="8">
        <v>0</v>
      </c>
      <c r="F1239" s="25">
        <v>10274.33</v>
      </c>
      <c r="G1239" s="8" t="s">
        <v>12</v>
      </c>
      <c r="H1239" s="8" t="s">
        <v>16</v>
      </c>
      <c r="I1239" s="8" t="s">
        <v>247</v>
      </c>
      <c r="J1239" s="26">
        <v>1970</v>
      </c>
      <c r="K1239" s="26" t="s">
        <v>18</v>
      </c>
      <c r="L1239" s="26" t="s">
        <v>12</v>
      </c>
      <c r="M1239" s="26" t="s">
        <v>16</v>
      </c>
      <c r="N1239" s="26" t="s">
        <v>247</v>
      </c>
      <c r="O1239" s="27">
        <f>IF(A1239="?","",DATE(J1239,MATCH(K1239,{"Jan","Feb","Mar","Apr","May","Jun","Jul","Aug","Sep","Oct","Nov","Dec"},0),D1239))</f>
        <v>25740</v>
      </c>
      <c r="P1239" s="26">
        <f t="shared" si="19"/>
        <v>52</v>
      </c>
    </row>
    <row r="1240" spans="1:16" x14ac:dyDescent="0.3">
      <c r="A1240" s="8" t="s">
        <v>1271</v>
      </c>
      <c r="B1240" s="8">
        <v>1988</v>
      </c>
      <c r="C1240" s="8" t="s">
        <v>20</v>
      </c>
      <c r="D1240" s="8">
        <v>14</v>
      </c>
      <c r="E1240" s="8">
        <v>3</v>
      </c>
      <c r="F1240" s="25">
        <v>10276.99</v>
      </c>
      <c r="G1240" s="8" t="s">
        <v>12</v>
      </c>
      <c r="H1240" s="8" t="s">
        <v>16</v>
      </c>
      <c r="I1240" s="8" t="s">
        <v>300</v>
      </c>
      <c r="J1240" s="26">
        <v>1988</v>
      </c>
      <c r="K1240" s="26" t="s">
        <v>20</v>
      </c>
      <c r="L1240" s="26" t="s">
        <v>12</v>
      </c>
      <c r="M1240" s="26" t="s">
        <v>16</v>
      </c>
      <c r="N1240" s="26" t="s">
        <v>300</v>
      </c>
      <c r="O1240" s="27">
        <f>IF(A1240="?","",DATE(J1240,MATCH(K1240,{"Jan","Feb","Mar","Apr","May","Jun","Jul","Aug","Sep","Oct","Nov","Dec"},0),D1240))</f>
        <v>32400</v>
      </c>
      <c r="P1240" s="26">
        <f t="shared" si="19"/>
        <v>34</v>
      </c>
    </row>
    <row r="1241" spans="1:16" x14ac:dyDescent="0.3">
      <c r="A1241" s="8" t="s">
        <v>1272</v>
      </c>
      <c r="B1241" s="8">
        <v>1963</v>
      </c>
      <c r="C1241" s="8" t="s">
        <v>20</v>
      </c>
      <c r="D1241" s="8">
        <v>24</v>
      </c>
      <c r="E1241" s="8">
        <v>0</v>
      </c>
      <c r="F1241" s="25">
        <v>10308.040000000001</v>
      </c>
      <c r="G1241" s="8" t="s">
        <v>12</v>
      </c>
      <c r="H1241" s="8" t="s">
        <v>16</v>
      </c>
      <c r="I1241" s="8" t="s">
        <v>13</v>
      </c>
      <c r="J1241" s="26">
        <v>1963</v>
      </c>
      <c r="K1241" s="26" t="s">
        <v>20</v>
      </c>
      <c r="L1241" s="26" t="s">
        <v>12</v>
      </c>
      <c r="M1241" s="26" t="s">
        <v>16</v>
      </c>
      <c r="N1241" s="26" t="s">
        <v>13</v>
      </c>
      <c r="O1241" s="27">
        <f>IF(A1241="?","",DATE(J1241,MATCH(K1241,{"Jan","Feb","Mar","Apr","May","Jun","Jul","Aug","Sep","Oct","Nov","Dec"},0),D1241))</f>
        <v>23278</v>
      </c>
      <c r="P1241" s="26">
        <f t="shared" si="19"/>
        <v>59</v>
      </c>
    </row>
    <row r="1242" spans="1:16" x14ac:dyDescent="0.3">
      <c r="A1242" s="8" t="s">
        <v>1273</v>
      </c>
      <c r="B1242" s="8">
        <v>1962</v>
      </c>
      <c r="C1242" s="8" t="s">
        <v>10</v>
      </c>
      <c r="D1242" s="8">
        <v>12</v>
      </c>
      <c r="E1242" s="8">
        <v>0</v>
      </c>
      <c r="F1242" s="25">
        <v>10310.780000000001</v>
      </c>
      <c r="G1242" s="8" t="s">
        <v>12</v>
      </c>
      <c r="H1242" s="8" t="s">
        <v>12</v>
      </c>
      <c r="I1242" s="8" t="s">
        <v>23</v>
      </c>
      <c r="J1242" s="26">
        <v>1962</v>
      </c>
      <c r="K1242" s="26" t="s">
        <v>10</v>
      </c>
      <c r="L1242" s="26" t="s">
        <v>12</v>
      </c>
      <c r="M1242" s="26" t="s">
        <v>12</v>
      </c>
      <c r="N1242" s="26" t="s">
        <v>23</v>
      </c>
      <c r="O1242" s="27">
        <f>IF(A1242="?","",DATE(J1242,MATCH(K1242,{"Jan","Feb","Mar","Apr","May","Jun","Jul","Aug","Sep","Oct","Nov","Dec"},0),D1242))</f>
        <v>22839</v>
      </c>
      <c r="P1242" s="26">
        <f t="shared" si="19"/>
        <v>60</v>
      </c>
    </row>
    <row r="1243" spans="1:16" x14ac:dyDescent="0.3">
      <c r="A1243" s="8" t="s">
        <v>1274</v>
      </c>
      <c r="B1243" s="8">
        <v>1991</v>
      </c>
      <c r="C1243" s="8" t="s">
        <v>15</v>
      </c>
      <c r="D1243" s="8">
        <v>17</v>
      </c>
      <c r="E1243" s="8">
        <v>3</v>
      </c>
      <c r="F1243" s="25">
        <v>10315.91</v>
      </c>
      <c r="G1243" s="8" t="s">
        <v>12</v>
      </c>
      <c r="H1243" s="8" t="s">
        <v>11</v>
      </c>
      <c r="I1243" s="8" t="s">
        <v>23</v>
      </c>
      <c r="J1243" s="26">
        <v>1991</v>
      </c>
      <c r="K1243" s="26" t="s">
        <v>15</v>
      </c>
      <c r="L1243" s="26" t="s">
        <v>12</v>
      </c>
      <c r="M1243" s="26" t="s">
        <v>11</v>
      </c>
      <c r="N1243" s="26" t="s">
        <v>23</v>
      </c>
      <c r="O1243" s="27">
        <f>IF(A1243="?","",DATE(J1243,MATCH(K1243,{"Jan","Feb","Mar","Apr","May","Jun","Jul","Aug","Sep","Oct","Nov","Dec"},0),D1243))</f>
        <v>33559</v>
      </c>
      <c r="P1243" s="26">
        <f t="shared" si="19"/>
        <v>31</v>
      </c>
    </row>
    <row r="1244" spans="1:16" x14ac:dyDescent="0.3">
      <c r="A1244" s="8" t="s">
        <v>1275</v>
      </c>
      <c r="B1244" s="8">
        <v>1991</v>
      </c>
      <c r="C1244" s="8" t="s">
        <v>35</v>
      </c>
      <c r="D1244" s="8">
        <v>21</v>
      </c>
      <c r="E1244" s="8">
        <v>3</v>
      </c>
      <c r="F1244" s="25">
        <v>10322.9</v>
      </c>
      <c r="G1244" s="8" t="s">
        <v>12</v>
      </c>
      <c r="H1244" s="8" t="s">
        <v>16</v>
      </c>
      <c r="I1244" s="8" t="s">
        <v>535</v>
      </c>
      <c r="J1244" s="26">
        <v>1991</v>
      </c>
      <c r="K1244" s="26" t="s">
        <v>35</v>
      </c>
      <c r="L1244" s="26" t="s">
        <v>12</v>
      </c>
      <c r="M1244" s="26" t="s">
        <v>16</v>
      </c>
      <c r="N1244" s="26" t="s">
        <v>535</v>
      </c>
      <c r="O1244" s="27">
        <f>IF(A1244="?","",DATE(J1244,MATCH(K1244,{"Jan","Feb","Mar","Apr","May","Jun","Jul","Aug","Sep","Oct","Nov","Dec"},0),D1244))</f>
        <v>33471</v>
      </c>
      <c r="P1244" s="26">
        <f t="shared" si="19"/>
        <v>31</v>
      </c>
    </row>
    <row r="1245" spans="1:16" x14ac:dyDescent="0.3">
      <c r="A1245" s="8" t="s">
        <v>1276</v>
      </c>
      <c r="B1245" s="8">
        <v>1970</v>
      </c>
      <c r="C1245" s="8" t="s">
        <v>30</v>
      </c>
      <c r="D1245" s="8">
        <v>1</v>
      </c>
      <c r="E1245" s="8">
        <v>2</v>
      </c>
      <c r="F1245" s="25">
        <v>10325.209999999999</v>
      </c>
      <c r="G1245" s="8" t="s">
        <v>12</v>
      </c>
      <c r="H1245" s="8" t="s">
        <v>12</v>
      </c>
      <c r="I1245" s="8" t="s">
        <v>42</v>
      </c>
      <c r="J1245" s="26">
        <v>1970</v>
      </c>
      <c r="K1245" s="26" t="s">
        <v>30</v>
      </c>
      <c r="L1245" s="26" t="s">
        <v>12</v>
      </c>
      <c r="M1245" s="26" t="s">
        <v>12</v>
      </c>
      <c r="N1245" s="26" t="s">
        <v>42</v>
      </c>
      <c r="O1245" s="27">
        <f>IF(A1245="?","",DATE(J1245,MATCH(K1245,{"Jan","Feb","Mar","Apr","May","Jun","Jul","Aug","Sep","Oct","Nov","Dec"},0),D1245))</f>
        <v>25903</v>
      </c>
      <c r="P1245" s="26">
        <f t="shared" si="19"/>
        <v>52</v>
      </c>
    </row>
    <row r="1246" spans="1:16" x14ac:dyDescent="0.3">
      <c r="A1246" s="8" t="s">
        <v>1277</v>
      </c>
      <c r="B1246" s="8">
        <v>1982</v>
      </c>
      <c r="C1246" s="8" t="s">
        <v>10</v>
      </c>
      <c r="D1246" s="8">
        <v>21</v>
      </c>
      <c r="E1246" s="8">
        <v>3</v>
      </c>
      <c r="F1246" s="25">
        <v>10329.06</v>
      </c>
      <c r="G1246" s="8" t="s">
        <v>12</v>
      </c>
      <c r="H1246" s="8" t="s">
        <v>16</v>
      </c>
      <c r="I1246" s="8" t="s">
        <v>300</v>
      </c>
      <c r="J1246" s="26">
        <v>1982</v>
      </c>
      <c r="K1246" s="26" t="s">
        <v>10</v>
      </c>
      <c r="L1246" s="26" t="s">
        <v>12</v>
      </c>
      <c r="M1246" s="26" t="s">
        <v>16</v>
      </c>
      <c r="N1246" s="26" t="s">
        <v>300</v>
      </c>
      <c r="O1246" s="27">
        <f>IF(A1246="?","",DATE(J1246,MATCH(K1246,{"Jan","Feb","Mar","Apr","May","Jun","Jul","Aug","Sep","Oct","Nov","Dec"},0),D1246))</f>
        <v>30153</v>
      </c>
      <c r="P1246" s="26">
        <f t="shared" si="19"/>
        <v>40</v>
      </c>
    </row>
    <row r="1247" spans="1:16" x14ac:dyDescent="0.3">
      <c r="A1247" s="8" t="s">
        <v>1278</v>
      </c>
      <c r="B1247" s="8">
        <v>1968</v>
      </c>
      <c r="C1247" s="8" t="s">
        <v>10</v>
      </c>
      <c r="D1247" s="8">
        <v>19</v>
      </c>
      <c r="E1247" s="8">
        <v>0</v>
      </c>
      <c r="F1247" s="25">
        <v>10338.93</v>
      </c>
      <c r="G1247" s="8" t="s">
        <v>12</v>
      </c>
      <c r="H1247" s="8" t="s">
        <v>16</v>
      </c>
      <c r="I1247" s="8" t="s">
        <v>13</v>
      </c>
      <c r="J1247" s="26">
        <v>1968</v>
      </c>
      <c r="K1247" s="26" t="s">
        <v>10</v>
      </c>
      <c r="L1247" s="26" t="s">
        <v>12</v>
      </c>
      <c r="M1247" s="26" t="s">
        <v>16</v>
      </c>
      <c r="N1247" s="26" t="s">
        <v>13</v>
      </c>
      <c r="O1247" s="27">
        <f>IF(A1247="?","",DATE(J1247,MATCH(K1247,{"Jan","Feb","Mar","Apr","May","Jun","Jul","Aug","Sep","Oct","Nov","Dec"},0),D1247))</f>
        <v>25038</v>
      </c>
      <c r="P1247" s="26">
        <f t="shared" si="19"/>
        <v>54</v>
      </c>
    </row>
    <row r="1248" spans="1:16" x14ac:dyDescent="0.3">
      <c r="A1248" s="8" t="s">
        <v>1279</v>
      </c>
      <c r="B1248" s="8">
        <v>1973</v>
      </c>
      <c r="C1248" s="8" t="s">
        <v>35</v>
      </c>
      <c r="D1248" s="8">
        <v>8</v>
      </c>
      <c r="E1248" s="8">
        <v>0</v>
      </c>
      <c r="F1248" s="25">
        <v>10345.93</v>
      </c>
      <c r="G1248" s="8" t="s">
        <v>12</v>
      </c>
      <c r="H1248" s="8" t="s">
        <v>11</v>
      </c>
      <c r="I1248" s="8" t="s">
        <v>300</v>
      </c>
      <c r="J1248" s="26">
        <v>1973</v>
      </c>
      <c r="K1248" s="26" t="s">
        <v>35</v>
      </c>
      <c r="L1248" s="26" t="s">
        <v>12</v>
      </c>
      <c r="M1248" s="26" t="s">
        <v>11</v>
      </c>
      <c r="N1248" s="26" t="s">
        <v>300</v>
      </c>
      <c r="O1248" s="27">
        <f>IF(A1248="?","",DATE(J1248,MATCH(K1248,{"Jan","Feb","Mar","Apr","May","Jun","Jul","Aug","Sep","Oct","Nov","Dec"},0),D1248))</f>
        <v>26884</v>
      </c>
      <c r="P1248" s="26">
        <f t="shared" si="19"/>
        <v>49</v>
      </c>
    </row>
    <row r="1249" spans="1:16" x14ac:dyDescent="0.3">
      <c r="A1249" s="8" t="s">
        <v>1280</v>
      </c>
      <c r="B1249" s="8">
        <v>1974</v>
      </c>
      <c r="C1249" s="8" t="s">
        <v>20</v>
      </c>
      <c r="D1249" s="8">
        <v>29</v>
      </c>
      <c r="E1249" s="8">
        <v>0</v>
      </c>
      <c r="F1249" s="25">
        <v>10352.48</v>
      </c>
      <c r="G1249" s="8" t="s">
        <v>12</v>
      </c>
      <c r="H1249" s="8" t="s">
        <v>16</v>
      </c>
      <c r="I1249" s="8" t="s">
        <v>23</v>
      </c>
      <c r="J1249" s="26">
        <v>1974</v>
      </c>
      <c r="K1249" s="26" t="s">
        <v>20</v>
      </c>
      <c r="L1249" s="26" t="s">
        <v>12</v>
      </c>
      <c r="M1249" s="26" t="s">
        <v>16</v>
      </c>
      <c r="N1249" s="26" t="s">
        <v>23</v>
      </c>
      <c r="O1249" s="27">
        <f>IF(A1249="?","",DATE(J1249,MATCH(K1249,{"Jan","Feb","Mar","Apr","May","Jun","Jul","Aug","Sep","Oct","Nov","Dec"},0),D1249))</f>
        <v>27301</v>
      </c>
      <c r="P1249" s="26">
        <f t="shared" si="19"/>
        <v>48</v>
      </c>
    </row>
    <row r="1250" spans="1:16" x14ac:dyDescent="0.3">
      <c r="A1250" s="8" t="s">
        <v>1281</v>
      </c>
      <c r="B1250" s="8">
        <v>1969</v>
      </c>
      <c r="C1250" s="8" t="s">
        <v>18</v>
      </c>
      <c r="D1250" s="8">
        <v>17</v>
      </c>
      <c r="E1250" s="8">
        <v>0</v>
      </c>
      <c r="F1250" s="25">
        <v>10355.64</v>
      </c>
      <c r="G1250" s="8" t="s">
        <v>12</v>
      </c>
      <c r="H1250" s="8" t="s">
        <v>16</v>
      </c>
      <c r="I1250" s="8" t="s">
        <v>23</v>
      </c>
      <c r="J1250" s="26">
        <v>1969</v>
      </c>
      <c r="K1250" s="26" t="s">
        <v>18</v>
      </c>
      <c r="L1250" s="26" t="s">
        <v>12</v>
      </c>
      <c r="M1250" s="26" t="s">
        <v>16</v>
      </c>
      <c r="N1250" s="26" t="s">
        <v>23</v>
      </c>
      <c r="O1250" s="27">
        <f>IF(A1250="?","",DATE(J1250,MATCH(K1250,{"Jan","Feb","Mar","Apr","May","Jun","Jul","Aug","Sep","Oct","Nov","Dec"},0),D1250))</f>
        <v>25371</v>
      </c>
      <c r="P1250" s="26">
        <f t="shared" si="19"/>
        <v>53</v>
      </c>
    </row>
    <row r="1251" spans="1:16" x14ac:dyDescent="0.3">
      <c r="A1251" s="8" t="s">
        <v>1282</v>
      </c>
      <c r="B1251" s="8">
        <v>1971</v>
      </c>
      <c r="C1251" s="8" t="s">
        <v>20</v>
      </c>
      <c r="D1251" s="8">
        <v>6</v>
      </c>
      <c r="E1251" s="8">
        <v>0</v>
      </c>
      <c r="F1251" s="25">
        <v>10356.67</v>
      </c>
      <c r="G1251" s="8" t="s">
        <v>12</v>
      </c>
      <c r="H1251" s="8" t="s">
        <v>16</v>
      </c>
      <c r="I1251" s="8" t="s">
        <v>200</v>
      </c>
      <c r="J1251" s="26">
        <v>1971</v>
      </c>
      <c r="K1251" s="26" t="s">
        <v>20</v>
      </c>
      <c r="L1251" s="26" t="s">
        <v>12</v>
      </c>
      <c r="M1251" s="26" t="s">
        <v>16</v>
      </c>
      <c r="N1251" s="26" t="s">
        <v>200</v>
      </c>
      <c r="O1251" s="27">
        <f>IF(A1251="?","",DATE(J1251,MATCH(K1251,{"Jan","Feb","Mar","Apr","May","Jun","Jul","Aug","Sep","Oct","Nov","Dec"},0),D1251))</f>
        <v>26182</v>
      </c>
      <c r="P1251" s="26">
        <f t="shared" si="19"/>
        <v>51</v>
      </c>
    </row>
    <row r="1252" spans="1:16" x14ac:dyDescent="0.3">
      <c r="A1252" s="8" t="s">
        <v>1283</v>
      </c>
      <c r="B1252" s="8">
        <v>1973</v>
      </c>
      <c r="C1252" s="8" t="s">
        <v>20</v>
      </c>
      <c r="D1252" s="8">
        <v>29</v>
      </c>
      <c r="E1252" s="8">
        <v>2</v>
      </c>
      <c r="F1252" s="25">
        <v>10370.91</v>
      </c>
      <c r="G1252" s="8" t="s">
        <v>12</v>
      </c>
      <c r="H1252" s="8" t="s">
        <v>12</v>
      </c>
      <c r="I1252" s="8" t="s">
        <v>247</v>
      </c>
      <c r="J1252" s="26">
        <v>1973</v>
      </c>
      <c r="K1252" s="26" t="s">
        <v>20</v>
      </c>
      <c r="L1252" s="26" t="s">
        <v>12</v>
      </c>
      <c r="M1252" s="26" t="s">
        <v>12</v>
      </c>
      <c r="N1252" s="26" t="s">
        <v>247</v>
      </c>
      <c r="O1252" s="27">
        <f>IF(A1252="?","",DATE(J1252,MATCH(K1252,{"Jan","Feb","Mar","Apr","May","Jun","Jul","Aug","Sep","Oct","Nov","Dec"},0),D1252))</f>
        <v>26936</v>
      </c>
      <c r="P1252" s="26">
        <f t="shared" si="19"/>
        <v>49</v>
      </c>
    </row>
    <row r="1253" spans="1:16" x14ac:dyDescent="0.3">
      <c r="A1253" s="8" t="s">
        <v>1284</v>
      </c>
      <c r="B1253" s="8">
        <v>1973</v>
      </c>
      <c r="C1253" s="8" t="s">
        <v>20</v>
      </c>
      <c r="D1253" s="8">
        <v>19</v>
      </c>
      <c r="E1253" s="8">
        <v>3</v>
      </c>
      <c r="F1253" s="25">
        <v>10381.48</v>
      </c>
      <c r="G1253" s="8" t="s">
        <v>12</v>
      </c>
      <c r="H1253" s="8" t="s">
        <v>12</v>
      </c>
      <c r="I1253" s="8" t="s">
        <v>13</v>
      </c>
      <c r="J1253" s="26">
        <v>1973</v>
      </c>
      <c r="K1253" s="26" t="s">
        <v>20</v>
      </c>
      <c r="L1253" s="26" t="s">
        <v>12</v>
      </c>
      <c r="M1253" s="26" t="s">
        <v>12</v>
      </c>
      <c r="N1253" s="26" t="s">
        <v>13</v>
      </c>
      <c r="O1253" s="27">
        <f>IF(A1253="?","",DATE(J1253,MATCH(K1253,{"Jan","Feb","Mar","Apr","May","Jun","Jul","Aug","Sep","Oct","Nov","Dec"},0),D1253))</f>
        <v>26926</v>
      </c>
      <c r="P1253" s="26">
        <f t="shared" si="19"/>
        <v>49</v>
      </c>
    </row>
    <row r="1254" spans="1:16" x14ac:dyDescent="0.3">
      <c r="A1254" s="8" t="s">
        <v>1285</v>
      </c>
      <c r="B1254" s="8">
        <v>1969</v>
      </c>
      <c r="C1254" s="8" t="s">
        <v>10</v>
      </c>
      <c r="D1254" s="8">
        <v>7</v>
      </c>
      <c r="E1254" s="8">
        <v>0</v>
      </c>
      <c r="F1254" s="25">
        <v>10403.27</v>
      </c>
      <c r="G1254" s="8" t="s">
        <v>12</v>
      </c>
      <c r="H1254" s="8" t="s">
        <v>11</v>
      </c>
      <c r="I1254" s="8" t="s">
        <v>516</v>
      </c>
      <c r="J1254" s="26">
        <v>1969</v>
      </c>
      <c r="K1254" s="26" t="s">
        <v>10</v>
      </c>
      <c r="L1254" s="26" t="s">
        <v>12</v>
      </c>
      <c r="M1254" s="26" t="s">
        <v>11</v>
      </c>
      <c r="N1254" s="26" t="s">
        <v>516</v>
      </c>
      <c r="O1254" s="27">
        <f>IF(A1254="?","",DATE(J1254,MATCH(K1254,{"Jan","Feb","Mar","Apr","May","Jun","Jul","Aug","Sep","Oct","Nov","Dec"},0),D1254))</f>
        <v>25391</v>
      </c>
      <c r="P1254" s="26">
        <f t="shared" si="19"/>
        <v>53</v>
      </c>
    </row>
    <row r="1255" spans="1:16" x14ac:dyDescent="0.3">
      <c r="A1255" s="8" t="s">
        <v>1286</v>
      </c>
      <c r="B1255" s="8">
        <v>1975</v>
      </c>
      <c r="C1255" s="8" t="s">
        <v>18</v>
      </c>
      <c r="D1255" s="8">
        <v>5</v>
      </c>
      <c r="E1255" s="8">
        <v>4</v>
      </c>
      <c r="F1255" s="25">
        <v>10407.09</v>
      </c>
      <c r="G1255" s="8" t="s">
        <v>12</v>
      </c>
      <c r="H1255" s="8" t="s">
        <v>16</v>
      </c>
      <c r="I1255" s="8" t="s">
        <v>164</v>
      </c>
      <c r="J1255" s="26">
        <v>1975</v>
      </c>
      <c r="K1255" s="26" t="s">
        <v>18</v>
      </c>
      <c r="L1255" s="26" t="s">
        <v>12</v>
      </c>
      <c r="M1255" s="26" t="s">
        <v>16</v>
      </c>
      <c r="N1255" s="26" t="s">
        <v>164</v>
      </c>
      <c r="O1255" s="27">
        <f>IF(A1255="?","",DATE(J1255,MATCH(K1255,{"Jan","Feb","Mar","Apr","May","Jun","Jul","Aug","Sep","Oct","Nov","Dec"},0),D1255))</f>
        <v>27550</v>
      </c>
      <c r="P1255" s="26">
        <f t="shared" si="19"/>
        <v>48</v>
      </c>
    </row>
    <row r="1256" spans="1:16" x14ac:dyDescent="0.3">
      <c r="A1256" s="8" t="s">
        <v>1287</v>
      </c>
      <c r="B1256" s="8">
        <v>1980</v>
      </c>
      <c r="C1256" s="8" t="s">
        <v>37</v>
      </c>
      <c r="D1256" s="8">
        <v>24</v>
      </c>
      <c r="E1256" s="8">
        <v>2</v>
      </c>
      <c r="F1256" s="25">
        <v>10407.98</v>
      </c>
      <c r="G1256" s="8" t="s">
        <v>12</v>
      </c>
      <c r="H1256" s="8" t="s">
        <v>16</v>
      </c>
      <c r="I1256" s="8" t="s">
        <v>300</v>
      </c>
      <c r="J1256" s="26">
        <v>1980</v>
      </c>
      <c r="K1256" s="26" t="s">
        <v>37</v>
      </c>
      <c r="L1256" s="26" t="s">
        <v>12</v>
      </c>
      <c r="M1256" s="26" t="s">
        <v>16</v>
      </c>
      <c r="N1256" s="26" t="s">
        <v>300</v>
      </c>
      <c r="O1256" s="27">
        <f>IF(A1256="?","",DATE(J1256,MATCH(K1256,{"Jan","Feb","Mar","Apr","May","Jun","Jul","Aug","Sep","Oct","Nov","Dec"},0),D1256))</f>
        <v>29518</v>
      </c>
      <c r="P1256" s="26">
        <f t="shared" si="19"/>
        <v>42</v>
      </c>
    </row>
    <row r="1257" spans="1:16" x14ac:dyDescent="0.3">
      <c r="A1257" s="8" t="s">
        <v>1288</v>
      </c>
      <c r="B1257" s="8">
        <v>1973</v>
      </c>
      <c r="C1257" s="8" t="s">
        <v>37</v>
      </c>
      <c r="D1257" s="8">
        <v>11</v>
      </c>
      <c r="E1257" s="8">
        <v>0</v>
      </c>
      <c r="F1257" s="25">
        <v>10419.59</v>
      </c>
      <c r="G1257" s="8" t="s">
        <v>12</v>
      </c>
      <c r="H1257" s="8" t="s">
        <v>11</v>
      </c>
      <c r="I1257" s="8" t="s">
        <v>200</v>
      </c>
      <c r="J1257" s="26">
        <v>1973</v>
      </c>
      <c r="K1257" s="26" t="s">
        <v>37</v>
      </c>
      <c r="L1257" s="26" t="s">
        <v>12</v>
      </c>
      <c r="M1257" s="26" t="s">
        <v>11</v>
      </c>
      <c r="N1257" s="26" t="s">
        <v>200</v>
      </c>
      <c r="O1257" s="27">
        <f>IF(A1257="?","",DATE(J1257,MATCH(K1257,{"Jan","Feb","Mar","Apr","May","Jun","Jul","Aug","Sep","Oct","Nov","Dec"},0),D1257))</f>
        <v>26948</v>
      </c>
      <c r="P1257" s="26">
        <f t="shared" si="19"/>
        <v>49</v>
      </c>
    </row>
    <row r="1258" spans="1:16" x14ac:dyDescent="0.3">
      <c r="A1258" s="8" t="s">
        <v>1289</v>
      </c>
      <c r="B1258" s="8">
        <v>1979</v>
      </c>
      <c r="C1258" s="8" t="s">
        <v>15</v>
      </c>
      <c r="D1258" s="8">
        <v>25</v>
      </c>
      <c r="E1258" s="8">
        <v>2</v>
      </c>
      <c r="F1258" s="25">
        <v>10419.65</v>
      </c>
      <c r="G1258" s="8" t="s">
        <v>12</v>
      </c>
      <c r="H1258" s="8" t="s">
        <v>11</v>
      </c>
      <c r="I1258" s="8" t="s">
        <v>200</v>
      </c>
      <c r="J1258" s="26">
        <v>1979</v>
      </c>
      <c r="K1258" s="26" t="s">
        <v>15</v>
      </c>
      <c r="L1258" s="26" t="s">
        <v>12</v>
      </c>
      <c r="M1258" s="26" t="s">
        <v>11</v>
      </c>
      <c r="N1258" s="26" t="s">
        <v>200</v>
      </c>
      <c r="O1258" s="27">
        <f>IF(A1258="?","",DATE(J1258,MATCH(K1258,{"Jan","Feb","Mar","Apr","May","Jun","Jul","Aug","Sep","Oct","Nov","Dec"},0),D1258))</f>
        <v>29184</v>
      </c>
      <c r="P1258" s="26">
        <f t="shared" si="19"/>
        <v>43</v>
      </c>
    </row>
    <row r="1259" spans="1:16" x14ac:dyDescent="0.3">
      <c r="A1259" s="8" t="s">
        <v>1290</v>
      </c>
      <c r="B1259" s="8">
        <v>1968</v>
      </c>
      <c r="C1259" s="8" t="s">
        <v>30</v>
      </c>
      <c r="D1259" s="8">
        <v>27</v>
      </c>
      <c r="E1259" s="8">
        <v>0</v>
      </c>
      <c r="F1259" s="25">
        <v>10422.92</v>
      </c>
      <c r="G1259" s="8" t="s">
        <v>12</v>
      </c>
      <c r="H1259" s="8" t="s">
        <v>16</v>
      </c>
      <c r="I1259" s="8" t="s">
        <v>356</v>
      </c>
      <c r="J1259" s="26">
        <v>1968</v>
      </c>
      <c r="K1259" s="26" t="s">
        <v>30</v>
      </c>
      <c r="L1259" s="26" t="s">
        <v>12</v>
      </c>
      <c r="M1259" s="26" t="s">
        <v>16</v>
      </c>
      <c r="N1259" s="26" t="s">
        <v>356</v>
      </c>
      <c r="O1259" s="27">
        <f>IF(A1259="?","",DATE(J1259,MATCH(K1259,{"Jan","Feb","Mar","Apr","May","Jun","Jul","Aug","Sep","Oct","Nov","Dec"},0),D1259))</f>
        <v>25199</v>
      </c>
      <c r="P1259" s="26">
        <f t="shared" si="19"/>
        <v>54</v>
      </c>
    </row>
    <row r="1260" spans="1:16" x14ac:dyDescent="0.3">
      <c r="A1260" s="8" t="s">
        <v>1291</v>
      </c>
      <c r="B1260" s="8">
        <v>1968</v>
      </c>
      <c r="C1260" s="8" t="s">
        <v>35</v>
      </c>
      <c r="D1260" s="8">
        <v>23</v>
      </c>
      <c r="E1260" s="8">
        <v>0</v>
      </c>
      <c r="F1260" s="25">
        <v>10435.07</v>
      </c>
      <c r="G1260" s="8" t="s">
        <v>12</v>
      </c>
      <c r="H1260" s="8" t="s">
        <v>16</v>
      </c>
      <c r="I1260" s="8" t="s">
        <v>168</v>
      </c>
      <c r="J1260" s="26">
        <v>1968</v>
      </c>
      <c r="K1260" s="26" t="s">
        <v>35</v>
      </c>
      <c r="L1260" s="26" t="s">
        <v>12</v>
      </c>
      <c r="M1260" s="26" t="s">
        <v>16</v>
      </c>
      <c r="N1260" s="26" t="s">
        <v>168</v>
      </c>
      <c r="O1260" s="27">
        <f>IF(A1260="?","",DATE(J1260,MATCH(K1260,{"Jan","Feb","Mar","Apr","May","Jun","Jul","Aug","Sep","Oct","Nov","Dec"},0),D1260))</f>
        <v>25073</v>
      </c>
      <c r="P1260" s="26">
        <f t="shared" si="19"/>
        <v>54</v>
      </c>
    </row>
    <row r="1261" spans="1:16" x14ac:dyDescent="0.3">
      <c r="A1261" s="8" t="s">
        <v>1292</v>
      </c>
      <c r="B1261" s="8">
        <v>1968</v>
      </c>
      <c r="C1261" s="8" t="s">
        <v>35</v>
      </c>
      <c r="D1261" s="8">
        <v>29</v>
      </c>
      <c r="E1261" s="8">
        <v>1</v>
      </c>
      <c r="F1261" s="25">
        <v>10436.1</v>
      </c>
      <c r="G1261" s="8" t="s">
        <v>12</v>
      </c>
      <c r="H1261" s="8" t="s">
        <v>12</v>
      </c>
      <c r="I1261" s="8" t="s">
        <v>42</v>
      </c>
      <c r="J1261" s="26">
        <v>1968</v>
      </c>
      <c r="K1261" s="26" t="s">
        <v>35</v>
      </c>
      <c r="L1261" s="26" t="s">
        <v>12</v>
      </c>
      <c r="M1261" s="26" t="s">
        <v>12</v>
      </c>
      <c r="N1261" s="26" t="s">
        <v>42</v>
      </c>
      <c r="O1261" s="27">
        <f>IF(A1261="?","",DATE(J1261,MATCH(K1261,{"Jan","Feb","Mar","Apr","May","Jun","Jul","Aug","Sep","Oct","Nov","Dec"},0),D1261))</f>
        <v>25079</v>
      </c>
      <c r="P1261" s="26">
        <f t="shared" si="19"/>
        <v>54</v>
      </c>
    </row>
    <row r="1262" spans="1:16" x14ac:dyDescent="0.3">
      <c r="A1262" s="8" t="s">
        <v>1293</v>
      </c>
      <c r="B1262" s="8">
        <v>1968</v>
      </c>
      <c r="C1262" s="8" t="s">
        <v>15</v>
      </c>
      <c r="D1262" s="8">
        <v>8</v>
      </c>
      <c r="E1262" s="8">
        <v>1</v>
      </c>
      <c r="F1262" s="25">
        <v>10450.549999999999</v>
      </c>
      <c r="G1262" s="8" t="s">
        <v>12</v>
      </c>
      <c r="H1262" s="8" t="s">
        <v>16</v>
      </c>
      <c r="I1262" s="8" t="s">
        <v>42</v>
      </c>
      <c r="J1262" s="26">
        <v>1968</v>
      </c>
      <c r="K1262" s="26" t="s">
        <v>15</v>
      </c>
      <c r="L1262" s="26" t="s">
        <v>12</v>
      </c>
      <c r="M1262" s="26" t="s">
        <v>16</v>
      </c>
      <c r="N1262" s="26" t="s">
        <v>42</v>
      </c>
      <c r="O1262" s="27">
        <f>IF(A1262="?","",DATE(J1262,MATCH(K1262,{"Jan","Feb","Mar","Apr","May","Jun","Jul","Aug","Sep","Oct","Nov","Dec"},0),D1262))</f>
        <v>25150</v>
      </c>
      <c r="P1262" s="26">
        <f t="shared" si="19"/>
        <v>54</v>
      </c>
    </row>
    <row r="1263" spans="1:16" x14ac:dyDescent="0.3">
      <c r="A1263" s="8" t="s">
        <v>1294</v>
      </c>
      <c r="B1263" s="8">
        <v>1964</v>
      </c>
      <c r="C1263" s="8" t="s">
        <v>37</v>
      </c>
      <c r="D1263" s="8">
        <v>14</v>
      </c>
      <c r="E1263" s="8">
        <v>0</v>
      </c>
      <c r="F1263" s="25">
        <v>10455.1</v>
      </c>
      <c r="G1263" s="8" t="s">
        <v>12</v>
      </c>
      <c r="H1263" s="8" t="s">
        <v>16</v>
      </c>
      <c r="I1263" s="8" t="s">
        <v>23</v>
      </c>
      <c r="J1263" s="26">
        <v>1964</v>
      </c>
      <c r="K1263" s="26" t="s">
        <v>37</v>
      </c>
      <c r="L1263" s="26" t="s">
        <v>12</v>
      </c>
      <c r="M1263" s="26" t="s">
        <v>16</v>
      </c>
      <c r="N1263" s="26" t="s">
        <v>23</v>
      </c>
      <c r="O1263" s="27">
        <f>IF(A1263="?","",DATE(J1263,MATCH(K1263,{"Jan","Feb","Mar","Apr","May","Jun","Jul","Aug","Sep","Oct","Nov","Dec"},0),D1263))</f>
        <v>23664</v>
      </c>
      <c r="P1263" s="26">
        <f t="shared" si="19"/>
        <v>58</v>
      </c>
    </row>
    <row r="1264" spans="1:16" x14ac:dyDescent="0.3">
      <c r="A1264" s="8" t="s">
        <v>1295</v>
      </c>
      <c r="B1264" s="8">
        <v>1976</v>
      </c>
      <c r="C1264" s="8" t="s">
        <v>35</v>
      </c>
      <c r="D1264" s="8">
        <v>3</v>
      </c>
      <c r="E1264" s="8">
        <v>2</v>
      </c>
      <c r="F1264" s="25">
        <v>10455.14</v>
      </c>
      <c r="G1264" s="8" t="s">
        <v>12</v>
      </c>
      <c r="H1264" s="8" t="s">
        <v>11</v>
      </c>
      <c r="I1264" s="8" t="s">
        <v>300</v>
      </c>
      <c r="J1264" s="26">
        <v>1976</v>
      </c>
      <c r="K1264" s="26" t="s">
        <v>35</v>
      </c>
      <c r="L1264" s="26" t="s">
        <v>12</v>
      </c>
      <c r="M1264" s="26" t="s">
        <v>11</v>
      </c>
      <c r="N1264" s="26" t="s">
        <v>300</v>
      </c>
      <c r="O1264" s="27">
        <f>IF(A1264="?","",DATE(J1264,MATCH(K1264,{"Jan","Feb","Mar","Apr","May","Jun","Jul","Aug","Sep","Oct","Nov","Dec"},0),D1264))</f>
        <v>27975</v>
      </c>
      <c r="P1264" s="26">
        <f t="shared" si="19"/>
        <v>46</v>
      </c>
    </row>
    <row r="1265" spans="1:16" x14ac:dyDescent="0.3">
      <c r="A1265" s="8" t="s">
        <v>1296</v>
      </c>
      <c r="B1265" s="8">
        <v>1964</v>
      </c>
      <c r="C1265" s="8" t="s">
        <v>10</v>
      </c>
      <c r="D1265" s="8">
        <v>27</v>
      </c>
      <c r="E1265" s="8">
        <v>0</v>
      </c>
      <c r="F1265" s="25">
        <v>10459.19</v>
      </c>
      <c r="G1265" s="8" t="s">
        <v>12</v>
      </c>
      <c r="H1265" s="8" t="s">
        <v>16</v>
      </c>
      <c r="I1265" s="8" t="s">
        <v>13</v>
      </c>
      <c r="J1265" s="26">
        <v>1964</v>
      </c>
      <c r="K1265" s="26" t="s">
        <v>10</v>
      </c>
      <c r="L1265" s="26" t="s">
        <v>12</v>
      </c>
      <c r="M1265" s="26" t="s">
        <v>16</v>
      </c>
      <c r="N1265" s="26" t="s">
        <v>13</v>
      </c>
      <c r="O1265" s="27">
        <f>IF(A1265="?","",DATE(J1265,MATCH(K1265,{"Jan","Feb","Mar","Apr","May","Jun","Jul","Aug","Sep","Oct","Nov","Dec"},0),D1265))</f>
        <v>23585</v>
      </c>
      <c r="P1265" s="26">
        <f t="shared" si="19"/>
        <v>58</v>
      </c>
    </row>
    <row r="1266" spans="1:16" x14ac:dyDescent="0.3">
      <c r="A1266" s="8" t="s">
        <v>1297</v>
      </c>
      <c r="B1266" s="8">
        <v>1969</v>
      </c>
      <c r="C1266" s="8" t="s">
        <v>20</v>
      </c>
      <c r="D1266" s="8">
        <v>22</v>
      </c>
      <c r="E1266" s="8">
        <v>1</v>
      </c>
      <c r="F1266" s="25">
        <v>10461.98</v>
      </c>
      <c r="G1266" s="8" t="s">
        <v>12</v>
      </c>
      <c r="H1266" s="8" t="s">
        <v>16</v>
      </c>
      <c r="I1266" s="8" t="s">
        <v>23</v>
      </c>
      <c r="J1266" s="26">
        <v>1969</v>
      </c>
      <c r="K1266" s="26" t="s">
        <v>20</v>
      </c>
      <c r="L1266" s="26" t="s">
        <v>12</v>
      </c>
      <c r="M1266" s="26" t="s">
        <v>16</v>
      </c>
      <c r="N1266" s="26" t="s">
        <v>23</v>
      </c>
      <c r="O1266" s="27">
        <f>IF(A1266="?","",DATE(J1266,MATCH(K1266,{"Jan","Feb","Mar","Apr","May","Jun","Jul","Aug","Sep","Oct","Nov","Dec"},0),D1266))</f>
        <v>25468</v>
      </c>
      <c r="P1266" s="26">
        <f t="shared" si="19"/>
        <v>53</v>
      </c>
    </row>
    <row r="1267" spans="1:16" x14ac:dyDescent="0.3">
      <c r="A1267" s="8" t="s">
        <v>1298</v>
      </c>
      <c r="B1267" s="8">
        <v>1987</v>
      </c>
      <c r="C1267" s="8" t="s">
        <v>18</v>
      </c>
      <c r="D1267" s="8">
        <v>28</v>
      </c>
      <c r="E1267" s="8">
        <v>3</v>
      </c>
      <c r="F1267" s="25">
        <v>10464.83</v>
      </c>
      <c r="G1267" s="8" t="s">
        <v>12</v>
      </c>
      <c r="H1267" s="8" t="s">
        <v>16</v>
      </c>
      <c r="I1267" s="8" t="s">
        <v>23</v>
      </c>
      <c r="J1267" s="26">
        <v>1987</v>
      </c>
      <c r="K1267" s="26" t="s">
        <v>18</v>
      </c>
      <c r="L1267" s="26" t="s">
        <v>12</v>
      </c>
      <c r="M1267" s="26" t="s">
        <v>16</v>
      </c>
      <c r="N1267" s="26" t="s">
        <v>23</v>
      </c>
      <c r="O1267" s="27">
        <f>IF(A1267="?","",DATE(J1267,MATCH(K1267,{"Jan","Feb","Mar","Apr","May","Jun","Jul","Aug","Sep","Oct","Nov","Dec"},0),D1267))</f>
        <v>31956</v>
      </c>
      <c r="P1267" s="26">
        <f t="shared" si="19"/>
        <v>35</v>
      </c>
    </row>
    <row r="1268" spans="1:16" x14ac:dyDescent="0.3">
      <c r="A1268" s="8" t="s">
        <v>1299</v>
      </c>
      <c r="B1268" s="8">
        <v>1978</v>
      </c>
      <c r="C1268" s="8" t="s">
        <v>35</v>
      </c>
      <c r="D1268" s="8">
        <v>21</v>
      </c>
      <c r="E1268" s="8">
        <v>2</v>
      </c>
      <c r="F1268" s="25">
        <v>10486.55</v>
      </c>
      <c r="G1268" s="8" t="s">
        <v>12</v>
      </c>
      <c r="H1268" s="8" t="s">
        <v>12</v>
      </c>
      <c r="I1268" s="8" t="s">
        <v>200</v>
      </c>
      <c r="J1268" s="26">
        <v>1978</v>
      </c>
      <c r="K1268" s="26" t="s">
        <v>35</v>
      </c>
      <c r="L1268" s="26" t="s">
        <v>12</v>
      </c>
      <c r="M1268" s="26" t="s">
        <v>12</v>
      </c>
      <c r="N1268" s="26" t="s">
        <v>200</v>
      </c>
      <c r="O1268" s="27">
        <f>IF(A1268="?","",DATE(J1268,MATCH(K1268,{"Jan","Feb","Mar","Apr","May","Jun","Jul","Aug","Sep","Oct","Nov","Dec"},0),D1268))</f>
        <v>28723</v>
      </c>
      <c r="P1268" s="26">
        <f t="shared" si="19"/>
        <v>44</v>
      </c>
    </row>
    <row r="1269" spans="1:16" x14ac:dyDescent="0.3">
      <c r="A1269" s="8" t="s">
        <v>1300</v>
      </c>
      <c r="B1269" s="8">
        <v>1972</v>
      </c>
      <c r="C1269" s="8" t="s">
        <v>37</v>
      </c>
      <c r="D1269" s="8">
        <v>19</v>
      </c>
      <c r="E1269" s="8">
        <v>2</v>
      </c>
      <c r="F1269" s="25">
        <v>10493.95</v>
      </c>
      <c r="G1269" s="8" t="s">
        <v>12</v>
      </c>
      <c r="H1269" s="8" t="s">
        <v>16</v>
      </c>
      <c r="I1269" s="8" t="s">
        <v>23</v>
      </c>
      <c r="J1269" s="26">
        <v>1972</v>
      </c>
      <c r="K1269" s="26" t="s">
        <v>37</v>
      </c>
      <c r="L1269" s="26" t="s">
        <v>12</v>
      </c>
      <c r="M1269" s="26" t="s">
        <v>16</v>
      </c>
      <c r="N1269" s="26" t="s">
        <v>23</v>
      </c>
      <c r="O1269" s="27">
        <f>IF(A1269="?","",DATE(J1269,MATCH(K1269,{"Jan","Feb","Mar","Apr","May","Jun","Jul","Aug","Sep","Oct","Nov","Dec"},0),D1269))</f>
        <v>26591</v>
      </c>
      <c r="P1269" s="26">
        <f t="shared" si="19"/>
        <v>50</v>
      </c>
    </row>
    <row r="1270" spans="1:16" x14ac:dyDescent="0.3">
      <c r="A1270" s="8" t="s">
        <v>1301</v>
      </c>
      <c r="B1270" s="8">
        <v>1977</v>
      </c>
      <c r="C1270" s="8" t="s">
        <v>37</v>
      </c>
      <c r="D1270" s="8">
        <v>25</v>
      </c>
      <c r="E1270" s="8">
        <v>2</v>
      </c>
      <c r="F1270" s="25">
        <v>10495.6</v>
      </c>
      <c r="G1270" s="8" t="s">
        <v>12</v>
      </c>
      <c r="H1270" s="8" t="s">
        <v>16</v>
      </c>
      <c r="I1270" s="8" t="s">
        <v>23</v>
      </c>
      <c r="J1270" s="26">
        <v>1977</v>
      </c>
      <c r="K1270" s="26" t="s">
        <v>37</v>
      </c>
      <c r="L1270" s="26" t="s">
        <v>12</v>
      </c>
      <c r="M1270" s="26" t="s">
        <v>16</v>
      </c>
      <c r="N1270" s="26" t="s">
        <v>23</v>
      </c>
      <c r="O1270" s="27">
        <f>IF(A1270="?","",DATE(J1270,MATCH(K1270,{"Jan","Feb","Mar","Apr","May","Jun","Jul","Aug","Sep","Oct","Nov","Dec"},0),D1270))</f>
        <v>28423</v>
      </c>
      <c r="P1270" s="26">
        <f t="shared" si="19"/>
        <v>45</v>
      </c>
    </row>
    <row r="1271" spans="1:16" x14ac:dyDescent="0.3">
      <c r="A1271" s="8" t="s">
        <v>1302</v>
      </c>
      <c r="B1271" s="8">
        <v>1971</v>
      </c>
      <c r="C1271" s="8" t="s">
        <v>20</v>
      </c>
      <c r="D1271" s="8">
        <v>26</v>
      </c>
      <c r="E1271" s="8">
        <v>0</v>
      </c>
      <c r="F1271" s="25">
        <v>10546.48</v>
      </c>
      <c r="G1271" s="8" t="s">
        <v>12</v>
      </c>
      <c r="H1271" s="8" t="s">
        <v>12</v>
      </c>
      <c r="I1271" s="8" t="s">
        <v>42</v>
      </c>
      <c r="J1271" s="26">
        <v>1971</v>
      </c>
      <c r="K1271" s="26" t="s">
        <v>20</v>
      </c>
      <c r="L1271" s="26" t="s">
        <v>12</v>
      </c>
      <c r="M1271" s="26" t="s">
        <v>12</v>
      </c>
      <c r="N1271" s="26" t="s">
        <v>42</v>
      </c>
      <c r="O1271" s="27">
        <f>IF(A1271="?","",DATE(J1271,MATCH(K1271,{"Jan","Feb","Mar","Apr","May","Jun","Jul","Aug","Sep","Oct","Nov","Dec"},0),D1271))</f>
        <v>26202</v>
      </c>
      <c r="P1271" s="26">
        <f t="shared" si="19"/>
        <v>51</v>
      </c>
    </row>
    <row r="1272" spans="1:16" x14ac:dyDescent="0.3">
      <c r="A1272" s="8" t="s">
        <v>1303</v>
      </c>
      <c r="B1272" s="8">
        <v>1971</v>
      </c>
      <c r="C1272" s="8" t="s">
        <v>18</v>
      </c>
      <c r="D1272" s="8">
        <v>29</v>
      </c>
      <c r="E1272" s="8">
        <v>3</v>
      </c>
      <c r="F1272" s="25">
        <v>10560.49</v>
      </c>
      <c r="G1272" s="8" t="s">
        <v>12</v>
      </c>
      <c r="H1272" s="8" t="s">
        <v>11</v>
      </c>
      <c r="I1272" s="8" t="s">
        <v>13</v>
      </c>
      <c r="J1272" s="26">
        <v>1971</v>
      </c>
      <c r="K1272" s="26" t="s">
        <v>18</v>
      </c>
      <c r="L1272" s="26" t="s">
        <v>12</v>
      </c>
      <c r="M1272" s="26" t="s">
        <v>11</v>
      </c>
      <c r="N1272" s="26" t="s">
        <v>13</v>
      </c>
      <c r="O1272" s="27">
        <f>IF(A1272="?","",DATE(J1272,MATCH(K1272,{"Jan","Feb","Mar","Apr","May","Jun","Jul","Aug","Sep","Oct","Nov","Dec"},0),D1272))</f>
        <v>26113</v>
      </c>
      <c r="P1272" s="26">
        <f t="shared" si="19"/>
        <v>51</v>
      </c>
    </row>
    <row r="1273" spans="1:16" x14ac:dyDescent="0.3">
      <c r="A1273" s="8" t="s">
        <v>1304</v>
      </c>
      <c r="B1273" s="8">
        <v>1969</v>
      </c>
      <c r="C1273" s="8" t="s">
        <v>10</v>
      </c>
      <c r="D1273" s="8">
        <v>17</v>
      </c>
      <c r="E1273" s="8">
        <v>0</v>
      </c>
      <c r="F1273" s="25">
        <v>10564.88</v>
      </c>
      <c r="G1273" s="8" t="s">
        <v>12</v>
      </c>
      <c r="H1273" s="8" t="s">
        <v>16</v>
      </c>
      <c r="I1273" s="8" t="s">
        <v>247</v>
      </c>
      <c r="J1273" s="26">
        <v>1969</v>
      </c>
      <c r="K1273" s="26" t="s">
        <v>10</v>
      </c>
      <c r="L1273" s="26" t="s">
        <v>12</v>
      </c>
      <c r="M1273" s="26" t="s">
        <v>16</v>
      </c>
      <c r="N1273" s="26" t="s">
        <v>247</v>
      </c>
      <c r="O1273" s="27">
        <f>IF(A1273="?","",DATE(J1273,MATCH(K1273,{"Jan","Feb","Mar","Apr","May","Jun","Jul","Aug","Sep","Oct","Nov","Dec"},0),D1273))</f>
        <v>25401</v>
      </c>
      <c r="P1273" s="26">
        <f t="shared" si="19"/>
        <v>53</v>
      </c>
    </row>
    <row r="1274" spans="1:16" x14ac:dyDescent="0.3">
      <c r="A1274" s="8" t="s">
        <v>1305</v>
      </c>
      <c r="B1274" s="8">
        <v>1966</v>
      </c>
      <c r="C1274" s="8" t="s">
        <v>30</v>
      </c>
      <c r="D1274" s="8">
        <v>11</v>
      </c>
      <c r="E1274" s="8">
        <v>0</v>
      </c>
      <c r="F1274" s="25">
        <v>10577.09</v>
      </c>
      <c r="G1274" s="8" t="s">
        <v>12</v>
      </c>
      <c r="H1274" s="8" t="s">
        <v>12</v>
      </c>
      <c r="I1274" s="8" t="s">
        <v>42</v>
      </c>
      <c r="J1274" s="26">
        <v>1966</v>
      </c>
      <c r="K1274" s="26" t="s">
        <v>30</v>
      </c>
      <c r="L1274" s="26" t="s">
        <v>12</v>
      </c>
      <c r="M1274" s="26" t="s">
        <v>12</v>
      </c>
      <c r="N1274" s="26" t="s">
        <v>42</v>
      </c>
      <c r="O1274" s="27">
        <f>IF(A1274="?","",DATE(J1274,MATCH(K1274,{"Jan","Feb","Mar","Apr","May","Jun","Jul","Aug","Sep","Oct","Nov","Dec"},0),D1274))</f>
        <v>24452</v>
      </c>
      <c r="P1274" s="26">
        <f t="shared" si="19"/>
        <v>56</v>
      </c>
    </row>
    <row r="1275" spans="1:16" x14ac:dyDescent="0.3">
      <c r="A1275" s="8" t="s">
        <v>1306</v>
      </c>
      <c r="B1275" s="8">
        <v>1969</v>
      </c>
      <c r="C1275" s="8" t="s">
        <v>30</v>
      </c>
      <c r="D1275" s="8">
        <v>25</v>
      </c>
      <c r="E1275" s="8">
        <v>1</v>
      </c>
      <c r="F1275" s="25">
        <v>10579.71</v>
      </c>
      <c r="G1275" s="8" t="s">
        <v>12</v>
      </c>
      <c r="H1275" s="8" t="s">
        <v>12</v>
      </c>
      <c r="I1275" s="8" t="s">
        <v>13</v>
      </c>
      <c r="J1275" s="26">
        <v>1969</v>
      </c>
      <c r="K1275" s="26" t="s">
        <v>30</v>
      </c>
      <c r="L1275" s="26" t="s">
        <v>12</v>
      </c>
      <c r="M1275" s="26" t="s">
        <v>12</v>
      </c>
      <c r="N1275" s="26" t="s">
        <v>13</v>
      </c>
      <c r="O1275" s="27">
        <f>IF(A1275="?","",DATE(J1275,MATCH(K1275,{"Jan","Feb","Mar","Apr","May","Jun","Jul","Aug","Sep","Oct","Nov","Dec"},0),D1275))</f>
        <v>25562</v>
      </c>
      <c r="P1275" s="26">
        <f t="shared" si="19"/>
        <v>53</v>
      </c>
    </row>
    <row r="1276" spans="1:16" x14ac:dyDescent="0.3">
      <c r="A1276" s="8" t="s">
        <v>1307</v>
      </c>
      <c r="B1276" s="8">
        <v>1966</v>
      </c>
      <c r="C1276" s="8" t="s">
        <v>15</v>
      </c>
      <c r="D1276" s="8">
        <v>3</v>
      </c>
      <c r="E1276" s="8">
        <v>0</v>
      </c>
      <c r="F1276" s="25">
        <v>10594.23</v>
      </c>
      <c r="G1276" s="8" t="s">
        <v>12</v>
      </c>
      <c r="H1276" s="8" t="s">
        <v>12</v>
      </c>
      <c r="I1276" s="8" t="s">
        <v>13</v>
      </c>
      <c r="J1276" s="26">
        <v>1966</v>
      </c>
      <c r="K1276" s="26" t="s">
        <v>15</v>
      </c>
      <c r="L1276" s="26" t="s">
        <v>12</v>
      </c>
      <c r="M1276" s="26" t="s">
        <v>12</v>
      </c>
      <c r="N1276" s="26" t="s">
        <v>13</v>
      </c>
      <c r="O1276" s="27">
        <f>IF(A1276="?","",DATE(J1276,MATCH(K1276,{"Jan","Feb","Mar","Apr","May","Jun","Jul","Aug","Sep","Oct","Nov","Dec"},0),D1276))</f>
        <v>24414</v>
      </c>
      <c r="P1276" s="26">
        <f t="shared" si="19"/>
        <v>56</v>
      </c>
    </row>
    <row r="1277" spans="1:16" x14ac:dyDescent="0.3">
      <c r="A1277" s="8" t="s">
        <v>1308</v>
      </c>
      <c r="B1277" s="8">
        <v>1967</v>
      </c>
      <c r="C1277" s="8" t="s">
        <v>15</v>
      </c>
      <c r="D1277" s="8">
        <v>29</v>
      </c>
      <c r="E1277" s="8">
        <v>0</v>
      </c>
      <c r="F1277" s="25">
        <v>10594.5</v>
      </c>
      <c r="G1277" s="8" t="s">
        <v>12</v>
      </c>
      <c r="H1277" s="8" t="s">
        <v>16</v>
      </c>
      <c r="I1277" s="8" t="s">
        <v>23</v>
      </c>
      <c r="J1277" s="26">
        <v>1967</v>
      </c>
      <c r="K1277" s="26" t="s">
        <v>15</v>
      </c>
      <c r="L1277" s="26" t="s">
        <v>12</v>
      </c>
      <c r="M1277" s="26" t="s">
        <v>16</v>
      </c>
      <c r="N1277" s="26" t="s">
        <v>23</v>
      </c>
      <c r="O1277" s="27">
        <f>IF(A1277="?","",DATE(J1277,MATCH(K1277,{"Jan","Feb","Mar","Apr","May","Jun","Jul","Aug","Sep","Oct","Nov","Dec"},0),D1277))</f>
        <v>24805</v>
      </c>
      <c r="P1277" s="26">
        <f t="shared" si="19"/>
        <v>55</v>
      </c>
    </row>
    <row r="1278" spans="1:16" x14ac:dyDescent="0.3">
      <c r="A1278" s="8" t="s">
        <v>1309</v>
      </c>
      <c r="B1278" s="8">
        <v>1972</v>
      </c>
      <c r="C1278" s="8" t="s">
        <v>30</v>
      </c>
      <c r="D1278" s="8">
        <v>14</v>
      </c>
      <c r="E1278" s="8">
        <v>3</v>
      </c>
      <c r="F1278" s="25">
        <v>10600.55</v>
      </c>
      <c r="G1278" s="8" t="s">
        <v>12</v>
      </c>
      <c r="H1278" s="8" t="s">
        <v>16</v>
      </c>
      <c r="I1278" s="8" t="s">
        <v>23</v>
      </c>
      <c r="J1278" s="26">
        <v>1972</v>
      </c>
      <c r="K1278" s="26" t="s">
        <v>30</v>
      </c>
      <c r="L1278" s="26" t="s">
        <v>12</v>
      </c>
      <c r="M1278" s="26" t="s">
        <v>16</v>
      </c>
      <c r="N1278" s="26" t="s">
        <v>23</v>
      </c>
      <c r="O1278" s="27">
        <f>IF(A1278="?","",DATE(J1278,MATCH(K1278,{"Jan","Feb","Mar","Apr","May","Jun","Jul","Aug","Sep","Oct","Nov","Dec"},0),D1278))</f>
        <v>26647</v>
      </c>
      <c r="P1278" s="26">
        <f t="shared" si="19"/>
        <v>50</v>
      </c>
    </row>
    <row r="1279" spans="1:16" x14ac:dyDescent="0.3">
      <c r="A1279" s="8" t="s">
        <v>1310</v>
      </c>
      <c r="B1279" s="8">
        <v>1966</v>
      </c>
      <c r="C1279" s="8" t="s">
        <v>10</v>
      </c>
      <c r="D1279" s="8">
        <v>20</v>
      </c>
      <c r="E1279" s="8">
        <v>0</v>
      </c>
      <c r="F1279" s="25">
        <v>10601.41</v>
      </c>
      <c r="G1279" s="8" t="s">
        <v>12</v>
      </c>
      <c r="H1279" s="8" t="s">
        <v>11</v>
      </c>
      <c r="I1279" s="8" t="s">
        <v>42</v>
      </c>
      <c r="J1279" s="26">
        <v>1966</v>
      </c>
      <c r="K1279" s="26" t="s">
        <v>10</v>
      </c>
      <c r="L1279" s="26" t="s">
        <v>12</v>
      </c>
      <c r="M1279" s="26" t="s">
        <v>11</v>
      </c>
      <c r="N1279" s="26" t="s">
        <v>42</v>
      </c>
      <c r="O1279" s="27">
        <f>IF(A1279="?","",DATE(J1279,MATCH(K1279,{"Jan","Feb","Mar","Apr","May","Jun","Jul","Aug","Sep","Oct","Nov","Dec"},0),D1279))</f>
        <v>24308</v>
      </c>
      <c r="P1279" s="26">
        <f t="shared" si="19"/>
        <v>56</v>
      </c>
    </row>
    <row r="1280" spans="1:16" x14ac:dyDescent="0.3">
      <c r="A1280" s="8" t="s">
        <v>1311</v>
      </c>
      <c r="B1280" s="8">
        <v>1967</v>
      </c>
      <c r="C1280" s="8" t="s">
        <v>18</v>
      </c>
      <c r="D1280" s="8">
        <v>23</v>
      </c>
      <c r="E1280" s="8">
        <v>0</v>
      </c>
      <c r="F1280" s="25">
        <v>10601.63</v>
      </c>
      <c r="G1280" s="8" t="s">
        <v>12</v>
      </c>
      <c r="H1280" s="8" t="s">
        <v>11</v>
      </c>
      <c r="I1280" s="8" t="s">
        <v>23</v>
      </c>
      <c r="J1280" s="26">
        <v>1967</v>
      </c>
      <c r="K1280" s="26" t="s">
        <v>18</v>
      </c>
      <c r="L1280" s="26" t="s">
        <v>12</v>
      </c>
      <c r="M1280" s="26" t="s">
        <v>11</v>
      </c>
      <c r="N1280" s="26" t="s">
        <v>23</v>
      </c>
      <c r="O1280" s="27">
        <f>IF(A1280="?","",DATE(J1280,MATCH(K1280,{"Jan","Feb","Mar","Apr","May","Jun","Jul","Aug","Sep","Oct","Nov","Dec"},0),D1280))</f>
        <v>24646</v>
      </c>
      <c r="P1280" s="26">
        <f t="shared" si="19"/>
        <v>55</v>
      </c>
    </row>
    <row r="1281" spans="1:16" x14ac:dyDescent="0.3">
      <c r="A1281" s="8" t="s">
        <v>1312</v>
      </c>
      <c r="B1281" s="8">
        <v>1966</v>
      </c>
      <c r="C1281" s="8" t="s">
        <v>10</v>
      </c>
      <c r="D1281" s="8">
        <v>2</v>
      </c>
      <c r="E1281" s="8">
        <v>0</v>
      </c>
      <c r="F1281" s="25">
        <v>10602.39</v>
      </c>
      <c r="G1281" s="8" t="s">
        <v>12</v>
      </c>
      <c r="H1281" s="8" t="s">
        <v>12</v>
      </c>
      <c r="I1281" s="8" t="s">
        <v>42</v>
      </c>
      <c r="J1281" s="26">
        <v>1966</v>
      </c>
      <c r="K1281" s="26" t="s">
        <v>10</v>
      </c>
      <c r="L1281" s="26" t="s">
        <v>12</v>
      </c>
      <c r="M1281" s="26" t="s">
        <v>12</v>
      </c>
      <c r="N1281" s="26" t="s">
        <v>42</v>
      </c>
      <c r="O1281" s="27">
        <f>IF(A1281="?","",DATE(J1281,MATCH(K1281,{"Jan","Feb","Mar","Apr","May","Jun","Jul","Aug","Sep","Oct","Nov","Dec"},0),D1281))</f>
        <v>24290</v>
      </c>
      <c r="P1281" s="26">
        <f t="shared" si="19"/>
        <v>56</v>
      </c>
    </row>
    <row r="1282" spans="1:16" x14ac:dyDescent="0.3">
      <c r="A1282" s="8" t="s">
        <v>1313</v>
      </c>
      <c r="B1282" s="8">
        <v>1965</v>
      </c>
      <c r="C1282" s="8" t="s">
        <v>18</v>
      </c>
      <c r="D1282" s="8">
        <v>27</v>
      </c>
      <c r="E1282" s="8">
        <v>0</v>
      </c>
      <c r="F1282" s="25">
        <v>10608.67</v>
      </c>
      <c r="G1282" s="8" t="s">
        <v>12</v>
      </c>
      <c r="H1282" s="8" t="s">
        <v>12</v>
      </c>
      <c r="I1282" s="8" t="s">
        <v>23</v>
      </c>
      <c r="J1282" s="26">
        <v>1965</v>
      </c>
      <c r="K1282" s="26" t="s">
        <v>18</v>
      </c>
      <c r="L1282" s="26" t="s">
        <v>12</v>
      </c>
      <c r="M1282" s="26" t="s">
        <v>12</v>
      </c>
      <c r="N1282" s="26" t="s">
        <v>23</v>
      </c>
      <c r="O1282" s="27">
        <f>IF(A1282="?","",DATE(J1282,MATCH(K1282,{"Jan","Feb","Mar","Apr","May","Jun","Jul","Aug","Sep","Oct","Nov","Dec"},0),D1282))</f>
        <v>23920</v>
      </c>
      <c r="P1282" s="26">
        <f t="shared" si="19"/>
        <v>57</v>
      </c>
    </row>
    <row r="1283" spans="1:16" x14ac:dyDescent="0.3">
      <c r="A1283" s="8" t="s">
        <v>1314</v>
      </c>
      <c r="B1283" s="8">
        <v>1992</v>
      </c>
      <c r="C1283" s="8" t="s">
        <v>10</v>
      </c>
      <c r="D1283" s="8">
        <v>23</v>
      </c>
      <c r="E1283" s="8">
        <v>0</v>
      </c>
      <c r="F1283" s="25">
        <v>10617.04</v>
      </c>
      <c r="G1283" s="8" t="s">
        <v>12</v>
      </c>
      <c r="H1283" s="8" t="s">
        <v>12</v>
      </c>
      <c r="I1283" s="8" t="s">
        <v>535</v>
      </c>
      <c r="J1283" s="26">
        <v>1992</v>
      </c>
      <c r="K1283" s="26" t="s">
        <v>10</v>
      </c>
      <c r="L1283" s="26" t="s">
        <v>12</v>
      </c>
      <c r="M1283" s="26" t="s">
        <v>12</v>
      </c>
      <c r="N1283" s="26" t="s">
        <v>535</v>
      </c>
      <c r="O1283" s="27">
        <f>IF(A1283="?","",DATE(J1283,MATCH(K1283,{"Jan","Feb","Mar","Apr","May","Jun","Jul","Aug","Sep","Oct","Nov","Dec"},0),D1283))</f>
        <v>33808</v>
      </c>
      <c r="P1283" s="26">
        <f t="shared" ref="P1283:P1346" si="20">IF(O1283="","",DATEDIF(O1283,DATE(2023,6,8),"Y"))</f>
        <v>30</v>
      </c>
    </row>
    <row r="1284" spans="1:16" x14ac:dyDescent="0.3">
      <c r="A1284" s="8" t="s">
        <v>1315</v>
      </c>
      <c r="B1284" s="8">
        <v>1990</v>
      </c>
      <c r="C1284" s="8" t="s">
        <v>10</v>
      </c>
      <c r="D1284" s="8">
        <v>6</v>
      </c>
      <c r="E1284" s="8">
        <v>3</v>
      </c>
      <c r="F1284" s="25">
        <v>10620.26</v>
      </c>
      <c r="G1284" s="8" t="s">
        <v>12</v>
      </c>
      <c r="H1284" s="8" t="s">
        <v>12</v>
      </c>
      <c r="I1284" s="8" t="s">
        <v>23</v>
      </c>
      <c r="J1284" s="26">
        <v>1990</v>
      </c>
      <c r="K1284" s="26" t="s">
        <v>10</v>
      </c>
      <c r="L1284" s="26" t="s">
        <v>12</v>
      </c>
      <c r="M1284" s="26" t="s">
        <v>12</v>
      </c>
      <c r="N1284" s="26" t="s">
        <v>23</v>
      </c>
      <c r="O1284" s="27">
        <f>IF(A1284="?","",DATE(J1284,MATCH(K1284,{"Jan","Feb","Mar","Apr","May","Jun","Jul","Aug","Sep","Oct","Nov","Dec"},0),D1284))</f>
        <v>33060</v>
      </c>
      <c r="P1284" s="26">
        <f t="shared" si="20"/>
        <v>32</v>
      </c>
    </row>
    <row r="1285" spans="1:16" x14ac:dyDescent="0.3">
      <c r="A1285" s="8" t="s">
        <v>1316</v>
      </c>
      <c r="B1285" s="8">
        <v>1964</v>
      </c>
      <c r="C1285" s="8" t="s">
        <v>35</v>
      </c>
      <c r="D1285" s="8">
        <v>8</v>
      </c>
      <c r="E1285" s="8">
        <v>0</v>
      </c>
      <c r="F1285" s="25">
        <v>10627.81</v>
      </c>
      <c r="G1285" s="8" t="s">
        <v>12</v>
      </c>
      <c r="H1285" s="8" t="s">
        <v>12</v>
      </c>
      <c r="I1285" s="8" t="s">
        <v>13</v>
      </c>
      <c r="J1285" s="26">
        <v>1964</v>
      </c>
      <c r="K1285" s="26" t="s">
        <v>35</v>
      </c>
      <c r="L1285" s="26" t="s">
        <v>12</v>
      </c>
      <c r="M1285" s="26" t="s">
        <v>12</v>
      </c>
      <c r="N1285" s="26" t="s">
        <v>13</v>
      </c>
      <c r="O1285" s="27">
        <f>IF(A1285="?","",DATE(J1285,MATCH(K1285,{"Jan","Feb","Mar","Apr","May","Jun","Jul","Aug","Sep","Oct","Nov","Dec"},0),D1285))</f>
        <v>23597</v>
      </c>
      <c r="P1285" s="26">
        <f t="shared" si="20"/>
        <v>58</v>
      </c>
    </row>
    <row r="1286" spans="1:16" x14ac:dyDescent="0.3">
      <c r="A1286" s="8" t="s">
        <v>1317</v>
      </c>
      <c r="B1286" s="8">
        <v>1976</v>
      </c>
      <c r="C1286" s="8" t="s">
        <v>15</v>
      </c>
      <c r="D1286" s="8">
        <v>22</v>
      </c>
      <c r="E1286" s="8">
        <v>2</v>
      </c>
      <c r="F1286" s="25">
        <v>10665.44</v>
      </c>
      <c r="G1286" s="8" t="s">
        <v>12</v>
      </c>
      <c r="H1286" s="8" t="s">
        <v>11</v>
      </c>
      <c r="I1286" s="8" t="s">
        <v>300</v>
      </c>
      <c r="J1286" s="26">
        <v>1976</v>
      </c>
      <c r="K1286" s="26" t="s">
        <v>15</v>
      </c>
      <c r="L1286" s="26" t="s">
        <v>12</v>
      </c>
      <c r="M1286" s="26" t="s">
        <v>11</v>
      </c>
      <c r="N1286" s="26" t="s">
        <v>300</v>
      </c>
      <c r="O1286" s="27">
        <f>IF(A1286="?","",DATE(J1286,MATCH(K1286,{"Jan","Feb","Mar","Apr","May","Jun","Jul","Aug","Sep","Oct","Nov","Dec"},0),D1286))</f>
        <v>28086</v>
      </c>
      <c r="P1286" s="26">
        <f t="shared" si="20"/>
        <v>46</v>
      </c>
    </row>
    <row r="1287" spans="1:16" x14ac:dyDescent="0.3">
      <c r="A1287" s="8" t="s">
        <v>1318</v>
      </c>
      <c r="B1287" s="8">
        <v>1962</v>
      </c>
      <c r="C1287" s="8" t="s">
        <v>20</v>
      </c>
      <c r="D1287" s="8">
        <v>7</v>
      </c>
      <c r="E1287" s="8">
        <v>0</v>
      </c>
      <c r="F1287" s="25">
        <v>10676.83</v>
      </c>
      <c r="G1287" s="8" t="s">
        <v>12</v>
      </c>
      <c r="H1287" s="8" t="s">
        <v>12</v>
      </c>
      <c r="I1287" s="8" t="s">
        <v>13</v>
      </c>
      <c r="J1287" s="26">
        <v>1962</v>
      </c>
      <c r="K1287" s="26" t="s">
        <v>20</v>
      </c>
      <c r="L1287" s="26" t="s">
        <v>12</v>
      </c>
      <c r="M1287" s="26" t="s">
        <v>12</v>
      </c>
      <c r="N1287" s="26" t="s">
        <v>13</v>
      </c>
      <c r="O1287" s="27">
        <f>IF(A1287="?","",DATE(J1287,MATCH(K1287,{"Jan","Feb","Mar","Apr","May","Jun","Jul","Aug","Sep","Oct","Nov","Dec"},0),D1287))</f>
        <v>22896</v>
      </c>
      <c r="P1287" s="26">
        <f t="shared" si="20"/>
        <v>60</v>
      </c>
    </row>
    <row r="1288" spans="1:16" x14ac:dyDescent="0.3">
      <c r="A1288" s="8" t="s">
        <v>1319</v>
      </c>
      <c r="B1288" s="8">
        <v>1977</v>
      </c>
      <c r="C1288" s="8" t="s">
        <v>35</v>
      </c>
      <c r="D1288" s="8">
        <v>2</v>
      </c>
      <c r="E1288" s="8">
        <v>2</v>
      </c>
      <c r="F1288" s="25">
        <v>10690.11</v>
      </c>
      <c r="G1288" s="8" t="s">
        <v>12</v>
      </c>
      <c r="H1288" s="8" t="s">
        <v>11</v>
      </c>
      <c r="I1288" s="8" t="s">
        <v>300</v>
      </c>
      <c r="J1288" s="26">
        <v>1977</v>
      </c>
      <c r="K1288" s="26" t="s">
        <v>35</v>
      </c>
      <c r="L1288" s="26" t="s">
        <v>12</v>
      </c>
      <c r="M1288" s="26" t="s">
        <v>11</v>
      </c>
      <c r="N1288" s="26" t="s">
        <v>300</v>
      </c>
      <c r="O1288" s="27">
        <f>IF(A1288="?","",DATE(J1288,MATCH(K1288,{"Jan","Feb","Mar","Apr","May","Jun","Jul","Aug","Sep","Oct","Nov","Dec"},0),D1288))</f>
        <v>28339</v>
      </c>
      <c r="P1288" s="26">
        <f t="shared" si="20"/>
        <v>45</v>
      </c>
    </row>
    <row r="1289" spans="1:16" x14ac:dyDescent="0.3">
      <c r="A1289" s="8" t="s">
        <v>1320</v>
      </c>
      <c r="B1289" s="8">
        <v>1976</v>
      </c>
      <c r="C1289" s="8" t="s">
        <v>20</v>
      </c>
      <c r="D1289" s="8">
        <v>30</v>
      </c>
      <c r="E1289" s="8">
        <v>2</v>
      </c>
      <c r="F1289" s="25">
        <v>10698.38</v>
      </c>
      <c r="G1289" s="8" t="s">
        <v>12</v>
      </c>
      <c r="H1289" s="8" t="s">
        <v>16</v>
      </c>
      <c r="I1289" s="8" t="s">
        <v>200</v>
      </c>
      <c r="J1289" s="26">
        <v>1976</v>
      </c>
      <c r="K1289" s="26" t="s">
        <v>20</v>
      </c>
      <c r="L1289" s="26" t="s">
        <v>12</v>
      </c>
      <c r="M1289" s="26" t="s">
        <v>16</v>
      </c>
      <c r="N1289" s="26" t="s">
        <v>200</v>
      </c>
      <c r="O1289" s="27">
        <f>IF(A1289="?","",DATE(J1289,MATCH(K1289,{"Jan","Feb","Mar","Apr","May","Jun","Jul","Aug","Sep","Oct","Nov","Dec"},0),D1289))</f>
        <v>28033</v>
      </c>
      <c r="P1289" s="26">
        <f t="shared" si="20"/>
        <v>46</v>
      </c>
    </row>
    <row r="1290" spans="1:16" x14ac:dyDescent="0.3">
      <c r="A1290" s="8" t="s">
        <v>1321</v>
      </c>
      <c r="B1290" s="8">
        <v>1972</v>
      </c>
      <c r="C1290" s="8" t="s">
        <v>37</v>
      </c>
      <c r="D1290" s="8">
        <v>24</v>
      </c>
      <c r="E1290" s="8">
        <v>3</v>
      </c>
      <c r="F1290" s="25">
        <v>10702.64</v>
      </c>
      <c r="G1290" s="8" t="s">
        <v>12</v>
      </c>
      <c r="H1290" s="8" t="s">
        <v>12</v>
      </c>
      <c r="I1290" s="8" t="s">
        <v>13</v>
      </c>
      <c r="J1290" s="26">
        <v>1972</v>
      </c>
      <c r="K1290" s="26" t="s">
        <v>37</v>
      </c>
      <c r="L1290" s="26" t="s">
        <v>12</v>
      </c>
      <c r="M1290" s="26" t="s">
        <v>12</v>
      </c>
      <c r="N1290" s="26" t="s">
        <v>13</v>
      </c>
      <c r="O1290" s="27">
        <f>IF(A1290="?","",DATE(J1290,MATCH(K1290,{"Jan","Feb","Mar","Apr","May","Jun","Jul","Aug","Sep","Oct","Nov","Dec"},0),D1290))</f>
        <v>26596</v>
      </c>
      <c r="P1290" s="26">
        <f t="shared" si="20"/>
        <v>50</v>
      </c>
    </row>
    <row r="1291" spans="1:16" x14ac:dyDescent="0.3">
      <c r="A1291" s="8" t="s">
        <v>1322</v>
      </c>
      <c r="B1291" s="8">
        <v>1967</v>
      </c>
      <c r="C1291" s="8" t="s">
        <v>10</v>
      </c>
      <c r="D1291" s="8">
        <v>30</v>
      </c>
      <c r="E1291" s="8">
        <v>0</v>
      </c>
      <c r="F1291" s="25">
        <v>10704.47</v>
      </c>
      <c r="G1291" s="8" t="s">
        <v>12</v>
      </c>
      <c r="H1291" s="8" t="s">
        <v>11</v>
      </c>
      <c r="I1291" s="8" t="s">
        <v>42</v>
      </c>
      <c r="J1291" s="26">
        <v>1967</v>
      </c>
      <c r="K1291" s="26" t="s">
        <v>10</v>
      </c>
      <c r="L1291" s="26" t="s">
        <v>12</v>
      </c>
      <c r="M1291" s="26" t="s">
        <v>11</v>
      </c>
      <c r="N1291" s="26" t="s">
        <v>42</v>
      </c>
      <c r="O1291" s="27">
        <f>IF(A1291="?","",DATE(J1291,MATCH(K1291,{"Jan","Feb","Mar","Apr","May","Jun","Jul","Aug","Sep","Oct","Nov","Dec"},0),D1291))</f>
        <v>24683</v>
      </c>
      <c r="P1291" s="26">
        <f t="shared" si="20"/>
        <v>55</v>
      </c>
    </row>
    <row r="1292" spans="1:16" x14ac:dyDescent="0.3">
      <c r="A1292" s="8" t="s">
        <v>1323</v>
      </c>
      <c r="B1292" s="8">
        <v>1967</v>
      </c>
      <c r="C1292" s="8" t="s">
        <v>37</v>
      </c>
      <c r="D1292" s="8">
        <v>5</v>
      </c>
      <c r="E1292" s="8">
        <v>0</v>
      </c>
      <c r="F1292" s="25">
        <v>10713.64</v>
      </c>
      <c r="G1292" s="8" t="s">
        <v>12</v>
      </c>
      <c r="H1292" s="8" t="s">
        <v>12</v>
      </c>
      <c r="I1292" s="8" t="s">
        <v>42</v>
      </c>
      <c r="J1292" s="26">
        <v>1967</v>
      </c>
      <c r="K1292" s="26" t="s">
        <v>37</v>
      </c>
      <c r="L1292" s="26" t="s">
        <v>12</v>
      </c>
      <c r="M1292" s="26" t="s">
        <v>12</v>
      </c>
      <c r="N1292" s="26" t="s">
        <v>42</v>
      </c>
      <c r="O1292" s="27">
        <f>IF(A1292="?","",DATE(J1292,MATCH(K1292,{"Jan","Feb","Mar","Apr","May","Jun","Jul","Aug","Sep","Oct","Nov","Dec"},0),D1292))</f>
        <v>24750</v>
      </c>
      <c r="P1292" s="26">
        <f t="shared" si="20"/>
        <v>55</v>
      </c>
    </row>
    <row r="1293" spans="1:16" x14ac:dyDescent="0.3">
      <c r="A1293" s="8" t="s">
        <v>1324</v>
      </c>
      <c r="B1293" s="8">
        <v>1992</v>
      </c>
      <c r="C1293" s="8" t="s">
        <v>18</v>
      </c>
      <c r="D1293" s="8">
        <v>25</v>
      </c>
      <c r="E1293" s="8">
        <v>0</v>
      </c>
      <c r="F1293" s="25">
        <v>10719.57</v>
      </c>
      <c r="G1293" s="8" t="s">
        <v>12</v>
      </c>
      <c r="H1293" s="8" t="s">
        <v>16</v>
      </c>
      <c r="I1293" s="8" t="s">
        <v>23</v>
      </c>
      <c r="J1293" s="26">
        <v>1992</v>
      </c>
      <c r="K1293" s="26" t="s">
        <v>18</v>
      </c>
      <c r="L1293" s="26" t="s">
        <v>12</v>
      </c>
      <c r="M1293" s="26" t="s">
        <v>16</v>
      </c>
      <c r="N1293" s="26" t="s">
        <v>23</v>
      </c>
      <c r="O1293" s="27">
        <f>IF(A1293="?","",DATE(J1293,MATCH(K1293,{"Jan","Feb","Mar","Apr","May","Jun","Jul","Aug","Sep","Oct","Nov","Dec"},0),D1293))</f>
        <v>33780</v>
      </c>
      <c r="P1293" s="26">
        <f t="shared" si="20"/>
        <v>30</v>
      </c>
    </row>
    <row r="1294" spans="1:16" x14ac:dyDescent="0.3">
      <c r="A1294" s="8" t="s">
        <v>1325</v>
      </c>
      <c r="B1294" s="8">
        <v>1974</v>
      </c>
      <c r="C1294" s="8" t="s">
        <v>30</v>
      </c>
      <c r="D1294" s="8">
        <v>9</v>
      </c>
      <c r="E1294" s="8">
        <v>4</v>
      </c>
      <c r="F1294" s="25">
        <v>10736.87</v>
      </c>
      <c r="G1294" s="8" t="s">
        <v>12</v>
      </c>
      <c r="H1294" s="8" t="s">
        <v>16</v>
      </c>
      <c r="I1294" s="8" t="s">
        <v>168</v>
      </c>
      <c r="J1294" s="26">
        <v>1974</v>
      </c>
      <c r="K1294" s="26" t="s">
        <v>30</v>
      </c>
      <c r="L1294" s="26" t="s">
        <v>12</v>
      </c>
      <c r="M1294" s="26" t="s">
        <v>16</v>
      </c>
      <c r="N1294" s="26" t="s">
        <v>168</v>
      </c>
      <c r="O1294" s="27">
        <f>IF(A1294="?","",DATE(J1294,MATCH(K1294,{"Jan","Feb","Mar","Apr","May","Jun","Jul","Aug","Sep","Oct","Nov","Dec"},0),D1294))</f>
        <v>27372</v>
      </c>
      <c r="P1294" s="26">
        <f t="shared" si="20"/>
        <v>48</v>
      </c>
    </row>
    <row r="1295" spans="1:16" x14ac:dyDescent="0.3">
      <c r="A1295" s="8" t="s">
        <v>1326</v>
      </c>
      <c r="B1295" s="8">
        <v>1986</v>
      </c>
      <c r="C1295" s="8" t="s">
        <v>35</v>
      </c>
      <c r="D1295" s="8">
        <v>29</v>
      </c>
      <c r="E1295" s="8">
        <v>3</v>
      </c>
      <c r="F1295" s="25">
        <v>10749.02</v>
      </c>
      <c r="G1295" s="8" t="s">
        <v>12</v>
      </c>
      <c r="H1295" s="8" t="s">
        <v>16</v>
      </c>
      <c r="I1295" s="8" t="s">
        <v>535</v>
      </c>
      <c r="J1295" s="26">
        <v>1986</v>
      </c>
      <c r="K1295" s="26" t="s">
        <v>35</v>
      </c>
      <c r="L1295" s="26" t="s">
        <v>12</v>
      </c>
      <c r="M1295" s="26" t="s">
        <v>16</v>
      </c>
      <c r="N1295" s="26" t="s">
        <v>535</v>
      </c>
      <c r="O1295" s="27">
        <f>IF(A1295="?","",DATE(J1295,MATCH(K1295,{"Jan","Feb","Mar","Apr","May","Jun","Jul","Aug","Sep","Oct","Nov","Dec"},0),D1295))</f>
        <v>31653</v>
      </c>
      <c r="P1295" s="26">
        <f t="shared" si="20"/>
        <v>36</v>
      </c>
    </row>
    <row r="1296" spans="1:16" x14ac:dyDescent="0.3">
      <c r="A1296" s="8" t="s">
        <v>1327</v>
      </c>
      <c r="B1296" s="8">
        <v>1989</v>
      </c>
      <c r="C1296" s="8" t="s">
        <v>15</v>
      </c>
      <c r="D1296" s="8">
        <v>25</v>
      </c>
      <c r="E1296" s="8">
        <v>3</v>
      </c>
      <c r="F1296" s="25">
        <v>10769.75</v>
      </c>
      <c r="G1296" s="8" t="s">
        <v>12</v>
      </c>
      <c r="H1296" s="8" t="s">
        <v>11</v>
      </c>
      <c r="I1296" s="8" t="s">
        <v>632</v>
      </c>
      <c r="J1296" s="26">
        <v>1989</v>
      </c>
      <c r="K1296" s="26" t="s">
        <v>15</v>
      </c>
      <c r="L1296" s="26" t="s">
        <v>12</v>
      </c>
      <c r="M1296" s="26" t="s">
        <v>11</v>
      </c>
      <c r="N1296" s="26" t="s">
        <v>632</v>
      </c>
      <c r="O1296" s="27">
        <f>IF(A1296="?","",DATE(J1296,MATCH(K1296,{"Jan","Feb","Mar","Apr","May","Jun","Jul","Aug","Sep","Oct","Nov","Dec"},0),D1296))</f>
        <v>32837</v>
      </c>
      <c r="P1296" s="26">
        <f t="shared" si="20"/>
        <v>33</v>
      </c>
    </row>
    <row r="1297" spans="1:16" x14ac:dyDescent="0.3">
      <c r="A1297" s="8" t="s">
        <v>1328</v>
      </c>
      <c r="B1297" s="8">
        <v>1967</v>
      </c>
      <c r="C1297" s="8" t="s">
        <v>15</v>
      </c>
      <c r="D1297" s="8">
        <v>11</v>
      </c>
      <c r="E1297" s="8">
        <v>1</v>
      </c>
      <c r="F1297" s="25">
        <v>10791.96</v>
      </c>
      <c r="G1297" s="8" t="s">
        <v>12</v>
      </c>
      <c r="H1297" s="8" t="s">
        <v>11</v>
      </c>
      <c r="I1297" s="8" t="s">
        <v>42</v>
      </c>
      <c r="J1297" s="26">
        <v>1967</v>
      </c>
      <c r="K1297" s="26" t="s">
        <v>15</v>
      </c>
      <c r="L1297" s="26" t="s">
        <v>12</v>
      </c>
      <c r="M1297" s="26" t="s">
        <v>11</v>
      </c>
      <c r="N1297" s="26" t="s">
        <v>42</v>
      </c>
      <c r="O1297" s="27">
        <f>IF(A1297="?","",DATE(J1297,MATCH(K1297,{"Jan","Feb","Mar","Apr","May","Jun","Jul","Aug","Sep","Oct","Nov","Dec"},0),D1297))</f>
        <v>24787</v>
      </c>
      <c r="P1297" s="26">
        <f t="shared" si="20"/>
        <v>55</v>
      </c>
    </row>
    <row r="1298" spans="1:16" x14ac:dyDescent="0.3">
      <c r="A1298" s="8" t="s">
        <v>1329</v>
      </c>
      <c r="B1298" s="8">
        <v>1999</v>
      </c>
      <c r="C1298" s="8" t="s">
        <v>30</v>
      </c>
      <c r="D1298" s="8">
        <v>24</v>
      </c>
      <c r="E1298" s="8">
        <v>0</v>
      </c>
      <c r="F1298" s="25">
        <v>10795.94</v>
      </c>
      <c r="G1298" s="8" t="s">
        <v>12</v>
      </c>
      <c r="H1298" s="8" t="s">
        <v>16</v>
      </c>
      <c r="I1298" s="8" t="s">
        <v>42</v>
      </c>
      <c r="J1298" s="26">
        <v>1999</v>
      </c>
      <c r="K1298" s="26" t="s">
        <v>30</v>
      </c>
      <c r="L1298" s="26" t="s">
        <v>12</v>
      </c>
      <c r="M1298" s="26" t="s">
        <v>16</v>
      </c>
      <c r="N1298" s="26" t="s">
        <v>42</v>
      </c>
      <c r="O1298" s="27">
        <f>IF(A1298="?","",DATE(J1298,MATCH(K1298,{"Jan","Feb","Mar","Apr","May","Jun","Jul","Aug","Sep","Oct","Nov","Dec"},0),D1298))</f>
        <v>36518</v>
      </c>
      <c r="P1298" s="26">
        <f t="shared" si="20"/>
        <v>23</v>
      </c>
    </row>
    <row r="1299" spans="1:16" x14ac:dyDescent="0.3">
      <c r="A1299" s="8" t="s">
        <v>1330</v>
      </c>
      <c r="B1299" s="8">
        <v>1967</v>
      </c>
      <c r="C1299" s="8" t="s">
        <v>37</v>
      </c>
      <c r="D1299" s="8">
        <v>23</v>
      </c>
      <c r="E1299" s="8">
        <v>0</v>
      </c>
      <c r="F1299" s="25">
        <v>10796.35</v>
      </c>
      <c r="G1299" s="8" t="s">
        <v>12</v>
      </c>
      <c r="H1299" s="8" t="s">
        <v>16</v>
      </c>
      <c r="I1299" s="8" t="s">
        <v>166</v>
      </c>
      <c r="J1299" s="26">
        <v>1967</v>
      </c>
      <c r="K1299" s="26" t="s">
        <v>37</v>
      </c>
      <c r="L1299" s="26" t="s">
        <v>12</v>
      </c>
      <c r="M1299" s="26" t="s">
        <v>16</v>
      </c>
      <c r="N1299" s="26" t="s">
        <v>166</v>
      </c>
      <c r="O1299" s="27">
        <f>IF(A1299="?","",DATE(J1299,MATCH(K1299,{"Jan","Feb","Mar","Apr","May","Jun","Jul","Aug","Sep","Oct","Nov","Dec"},0),D1299))</f>
        <v>24768</v>
      </c>
      <c r="P1299" s="26">
        <f t="shared" si="20"/>
        <v>55</v>
      </c>
    </row>
    <row r="1300" spans="1:16" x14ac:dyDescent="0.3">
      <c r="A1300" s="8" t="s">
        <v>1331</v>
      </c>
      <c r="B1300" s="8">
        <v>1970</v>
      </c>
      <c r="C1300" s="8" t="s">
        <v>37</v>
      </c>
      <c r="D1300" s="8">
        <v>28</v>
      </c>
      <c r="E1300" s="8">
        <v>1</v>
      </c>
      <c r="F1300" s="25">
        <v>10797.34</v>
      </c>
      <c r="G1300" s="8" t="s">
        <v>12</v>
      </c>
      <c r="H1300" s="8" t="s">
        <v>11</v>
      </c>
      <c r="I1300" s="8" t="s">
        <v>249</v>
      </c>
      <c r="J1300" s="26">
        <v>1970</v>
      </c>
      <c r="K1300" s="26" t="s">
        <v>37</v>
      </c>
      <c r="L1300" s="26" t="s">
        <v>12</v>
      </c>
      <c r="M1300" s="26" t="s">
        <v>11</v>
      </c>
      <c r="N1300" s="26" t="s">
        <v>249</v>
      </c>
      <c r="O1300" s="27">
        <f>IF(A1300="?","",DATE(J1300,MATCH(K1300,{"Jan","Feb","Mar","Apr","May","Jun","Jul","Aug","Sep","Oct","Nov","Dec"},0),D1300))</f>
        <v>25869</v>
      </c>
      <c r="P1300" s="26">
        <f t="shared" si="20"/>
        <v>52</v>
      </c>
    </row>
    <row r="1301" spans="1:16" x14ac:dyDescent="0.3">
      <c r="A1301" s="8" t="s">
        <v>1332</v>
      </c>
      <c r="B1301" s="8">
        <v>1970</v>
      </c>
      <c r="C1301" s="8" t="s">
        <v>30</v>
      </c>
      <c r="D1301" s="8">
        <v>18</v>
      </c>
      <c r="E1301" s="8">
        <v>2</v>
      </c>
      <c r="F1301" s="25">
        <v>10806.84</v>
      </c>
      <c r="G1301" s="8" t="s">
        <v>12</v>
      </c>
      <c r="H1301" s="8" t="s">
        <v>11</v>
      </c>
      <c r="I1301" s="8" t="s">
        <v>42</v>
      </c>
      <c r="J1301" s="26">
        <v>1970</v>
      </c>
      <c r="K1301" s="26" t="s">
        <v>30</v>
      </c>
      <c r="L1301" s="26" t="s">
        <v>12</v>
      </c>
      <c r="M1301" s="26" t="s">
        <v>11</v>
      </c>
      <c r="N1301" s="26" t="s">
        <v>42</v>
      </c>
      <c r="O1301" s="27">
        <f>IF(A1301="?","",DATE(J1301,MATCH(K1301,{"Jan","Feb","Mar","Apr","May","Jun","Jul","Aug","Sep","Oct","Nov","Dec"},0),D1301))</f>
        <v>25920</v>
      </c>
      <c r="P1301" s="26">
        <f t="shared" si="20"/>
        <v>52</v>
      </c>
    </row>
    <row r="1302" spans="1:16" x14ac:dyDescent="0.3">
      <c r="A1302" s="8" t="s">
        <v>1333</v>
      </c>
      <c r="B1302" s="8">
        <v>1967</v>
      </c>
      <c r="C1302" s="8" t="s">
        <v>37</v>
      </c>
      <c r="D1302" s="8">
        <v>2</v>
      </c>
      <c r="E1302" s="8">
        <v>1</v>
      </c>
      <c r="F1302" s="25">
        <v>10807.49</v>
      </c>
      <c r="G1302" s="8" t="s">
        <v>12</v>
      </c>
      <c r="H1302" s="8" t="s">
        <v>11</v>
      </c>
      <c r="I1302" s="8" t="s">
        <v>13</v>
      </c>
      <c r="J1302" s="26">
        <v>1967</v>
      </c>
      <c r="K1302" s="26" t="s">
        <v>37</v>
      </c>
      <c r="L1302" s="26" t="s">
        <v>12</v>
      </c>
      <c r="M1302" s="26" t="s">
        <v>11</v>
      </c>
      <c r="N1302" s="26" t="s">
        <v>13</v>
      </c>
      <c r="O1302" s="27">
        <f>IF(A1302="?","",DATE(J1302,MATCH(K1302,{"Jan","Feb","Mar","Apr","May","Jun","Jul","Aug","Sep","Oct","Nov","Dec"},0),D1302))</f>
        <v>24747</v>
      </c>
      <c r="P1302" s="26">
        <f t="shared" si="20"/>
        <v>55</v>
      </c>
    </row>
    <row r="1303" spans="1:16" x14ac:dyDescent="0.3">
      <c r="A1303" s="8" t="s">
        <v>1334</v>
      </c>
      <c r="B1303" s="8">
        <v>1968</v>
      </c>
      <c r="C1303" s="8" t="s">
        <v>10</v>
      </c>
      <c r="D1303" s="8">
        <v>28</v>
      </c>
      <c r="E1303" s="8">
        <v>1</v>
      </c>
      <c r="F1303" s="25">
        <v>10825.25</v>
      </c>
      <c r="G1303" s="8" t="s">
        <v>12</v>
      </c>
      <c r="H1303" s="8" t="s">
        <v>12</v>
      </c>
      <c r="I1303" s="8" t="s">
        <v>23</v>
      </c>
      <c r="J1303" s="26">
        <v>1968</v>
      </c>
      <c r="K1303" s="26" t="s">
        <v>10</v>
      </c>
      <c r="L1303" s="26" t="s">
        <v>12</v>
      </c>
      <c r="M1303" s="26" t="s">
        <v>12</v>
      </c>
      <c r="N1303" s="26" t="s">
        <v>23</v>
      </c>
      <c r="O1303" s="27">
        <f>IF(A1303="?","",DATE(J1303,MATCH(K1303,{"Jan","Feb","Mar","Apr","May","Jun","Jul","Aug","Sep","Oct","Nov","Dec"},0),D1303))</f>
        <v>25047</v>
      </c>
      <c r="P1303" s="26">
        <f t="shared" si="20"/>
        <v>54</v>
      </c>
    </row>
    <row r="1304" spans="1:16" x14ac:dyDescent="0.3">
      <c r="A1304" s="8" t="s">
        <v>1335</v>
      </c>
      <c r="B1304" s="8">
        <v>1971</v>
      </c>
      <c r="C1304" s="8" t="s">
        <v>30</v>
      </c>
      <c r="D1304" s="8">
        <v>20</v>
      </c>
      <c r="E1304" s="8">
        <v>2</v>
      </c>
      <c r="F1304" s="25">
        <v>10848.13</v>
      </c>
      <c r="G1304" s="8" t="s">
        <v>12</v>
      </c>
      <c r="H1304" s="8" t="s">
        <v>12</v>
      </c>
      <c r="I1304" s="8" t="s">
        <v>23</v>
      </c>
      <c r="J1304" s="26">
        <v>1971</v>
      </c>
      <c r="K1304" s="26" t="s">
        <v>30</v>
      </c>
      <c r="L1304" s="26" t="s">
        <v>12</v>
      </c>
      <c r="M1304" s="26" t="s">
        <v>12</v>
      </c>
      <c r="N1304" s="26" t="s">
        <v>23</v>
      </c>
      <c r="O1304" s="27">
        <f>IF(A1304="?","",DATE(J1304,MATCH(K1304,{"Jan","Feb","Mar","Apr","May","Jun","Jul","Aug","Sep","Oct","Nov","Dec"},0),D1304))</f>
        <v>26287</v>
      </c>
      <c r="P1304" s="26">
        <f t="shared" si="20"/>
        <v>51</v>
      </c>
    </row>
    <row r="1305" spans="1:16" x14ac:dyDescent="0.3">
      <c r="A1305" s="8" t="s">
        <v>1336</v>
      </c>
      <c r="B1305" s="8">
        <v>1994</v>
      </c>
      <c r="C1305" s="8" t="s">
        <v>20</v>
      </c>
      <c r="D1305" s="8">
        <v>6</v>
      </c>
      <c r="E1305" s="8">
        <v>0</v>
      </c>
      <c r="F1305" s="25">
        <v>10886.66</v>
      </c>
      <c r="G1305" s="8" t="s">
        <v>12</v>
      </c>
      <c r="H1305" s="8" t="s">
        <v>12</v>
      </c>
      <c r="I1305" s="8" t="s">
        <v>23</v>
      </c>
      <c r="J1305" s="26">
        <v>1994</v>
      </c>
      <c r="K1305" s="26" t="s">
        <v>20</v>
      </c>
      <c r="L1305" s="26" t="s">
        <v>12</v>
      </c>
      <c r="M1305" s="26" t="s">
        <v>12</v>
      </c>
      <c r="N1305" s="26" t="s">
        <v>23</v>
      </c>
      <c r="O1305" s="27">
        <f>IF(A1305="?","",DATE(J1305,MATCH(K1305,{"Jan","Feb","Mar","Apr","May","Jun","Jul","Aug","Sep","Oct","Nov","Dec"},0),D1305))</f>
        <v>34583</v>
      </c>
      <c r="P1305" s="26">
        <f t="shared" si="20"/>
        <v>28</v>
      </c>
    </row>
    <row r="1306" spans="1:16" x14ac:dyDescent="0.3">
      <c r="A1306" s="8" t="s">
        <v>1337</v>
      </c>
      <c r="B1306" s="8">
        <v>1968</v>
      </c>
      <c r="C1306" s="8" t="s">
        <v>15</v>
      </c>
      <c r="D1306" s="8">
        <v>13</v>
      </c>
      <c r="E1306" s="8">
        <v>0</v>
      </c>
      <c r="F1306" s="25">
        <v>10923.93</v>
      </c>
      <c r="G1306" s="8" t="s">
        <v>12</v>
      </c>
      <c r="H1306" s="8" t="s">
        <v>16</v>
      </c>
      <c r="I1306" s="8" t="s">
        <v>247</v>
      </c>
      <c r="J1306" s="26">
        <v>1968</v>
      </c>
      <c r="K1306" s="26" t="s">
        <v>15</v>
      </c>
      <c r="L1306" s="26" t="s">
        <v>12</v>
      </c>
      <c r="M1306" s="26" t="s">
        <v>16</v>
      </c>
      <c r="N1306" s="26" t="s">
        <v>247</v>
      </c>
      <c r="O1306" s="27">
        <f>IF(A1306="?","",DATE(J1306,MATCH(K1306,{"Jan","Feb","Mar","Apr","May","Jun","Jul","Aug","Sep","Oct","Nov","Dec"},0),D1306))</f>
        <v>25155</v>
      </c>
      <c r="P1306" s="26">
        <f t="shared" si="20"/>
        <v>54</v>
      </c>
    </row>
    <row r="1307" spans="1:16" x14ac:dyDescent="0.3">
      <c r="A1307" s="8" t="s">
        <v>1338</v>
      </c>
      <c r="B1307" s="8">
        <v>1968</v>
      </c>
      <c r="C1307" s="8" t="s">
        <v>15</v>
      </c>
      <c r="D1307" s="8">
        <v>12</v>
      </c>
      <c r="E1307" s="8">
        <v>1</v>
      </c>
      <c r="F1307" s="25">
        <v>10928.85</v>
      </c>
      <c r="G1307" s="8" t="s">
        <v>12</v>
      </c>
      <c r="H1307" s="8" t="s">
        <v>12</v>
      </c>
      <c r="I1307" s="8" t="s">
        <v>13</v>
      </c>
      <c r="J1307" s="26">
        <v>1968</v>
      </c>
      <c r="K1307" s="26" t="s">
        <v>15</v>
      </c>
      <c r="L1307" s="26" t="s">
        <v>12</v>
      </c>
      <c r="M1307" s="26" t="s">
        <v>12</v>
      </c>
      <c r="N1307" s="26" t="s">
        <v>13</v>
      </c>
      <c r="O1307" s="27">
        <f>IF(A1307="?","",DATE(J1307,MATCH(K1307,{"Jan","Feb","Mar","Apr","May","Jun","Jul","Aug","Sep","Oct","Nov","Dec"},0),D1307))</f>
        <v>25154</v>
      </c>
      <c r="P1307" s="26">
        <f t="shared" si="20"/>
        <v>54</v>
      </c>
    </row>
    <row r="1308" spans="1:16" x14ac:dyDescent="0.3">
      <c r="A1308" s="8" t="s">
        <v>1339</v>
      </c>
      <c r="B1308" s="8">
        <v>1969</v>
      </c>
      <c r="C1308" s="8" t="s">
        <v>15</v>
      </c>
      <c r="D1308" s="8">
        <v>10</v>
      </c>
      <c r="E1308" s="8">
        <v>1</v>
      </c>
      <c r="F1308" s="25">
        <v>10942.13</v>
      </c>
      <c r="G1308" s="8" t="s">
        <v>12</v>
      </c>
      <c r="H1308" s="8" t="s">
        <v>12</v>
      </c>
      <c r="I1308" s="8" t="s">
        <v>23</v>
      </c>
      <c r="J1308" s="26">
        <v>1969</v>
      </c>
      <c r="K1308" s="26" t="s">
        <v>15</v>
      </c>
      <c r="L1308" s="26" t="s">
        <v>12</v>
      </c>
      <c r="M1308" s="26" t="s">
        <v>12</v>
      </c>
      <c r="N1308" s="26" t="s">
        <v>23</v>
      </c>
      <c r="O1308" s="27">
        <f>IF(A1308="?","",DATE(J1308,MATCH(K1308,{"Jan","Feb","Mar","Apr","May","Jun","Jul","Aug","Sep","Oct","Nov","Dec"},0),D1308))</f>
        <v>25517</v>
      </c>
      <c r="P1308" s="26">
        <f t="shared" si="20"/>
        <v>53</v>
      </c>
    </row>
    <row r="1309" spans="1:16" x14ac:dyDescent="0.3">
      <c r="A1309" s="8" t="s">
        <v>1340</v>
      </c>
      <c r="B1309" s="8">
        <v>1965</v>
      </c>
      <c r="C1309" s="8" t="s">
        <v>30</v>
      </c>
      <c r="D1309" s="8">
        <v>4</v>
      </c>
      <c r="E1309" s="8">
        <v>0</v>
      </c>
      <c r="F1309" s="25">
        <v>10959.33</v>
      </c>
      <c r="G1309" s="8" t="s">
        <v>12</v>
      </c>
      <c r="H1309" s="8" t="s">
        <v>12</v>
      </c>
      <c r="I1309" s="8" t="s">
        <v>42</v>
      </c>
      <c r="J1309" s="26">
        <v>1965</v>
      </c>
      <c r="K1309" s="26" t="s">
        <v>30</v>
      </c>
      <c r="L1309" s="26" t="s">
        <v>12</v>
      </c>
      <c r="M1309" s="26" t="s">
        <v>12</v>
      </c>
      <c r="N1309" s="26" t="s">
        <v>42</v>
      </c>
      <c r="O1309" s="27">
        <f>IF(A1309="?","",DATE(J1309,MATCH(K1309,{"Jan","Feb","Mar","Apr","May","Jun","Jul","Aug","Sep","Oct","Nov","Dec"},0),D1309))</f>
        <v>24080</v>
      </c>
      <c r="P1309" s="26">
        <f t="shared" si="20"/>
        <v>57</v>
      </c>
    </row>
    <row r="1310" spans="1:16" x14ac:dyDescent="0.3">
      <c r="A1310" s="8" t="s">
        <v>1341</v>
      </c>
      <c r="B1310" s="8">
        <v>1969</v>
      </c>
      <c r="C1310" s="8" t="s">
        <v>35</v>
      </c>
      <c r="D1310" s="8">
        <v>14</v>
      </c>
      <c r="E1310" s="8">
        <v>1</v>
      </c>
      <c r="F1310" s="25">
        <v>10959.69</v>
      </c>
      <c r="G1310" s="8" t="s">
        <v>12</v>
      </c>
      <c r="H1310" s="8" t="s">
        <v>12</v>
      </c>
      <c r="I1310" s="8" t="s">
        <v>23</v>
      </c>
      <c r="J1310" s="26">
        <v>1969</v>
      </c>
      <c r="K1310" s="26" t="s">
        <v>35</v>
      </c>
      <c r="L1310" s="26" t="s">
        <v>12</v>
      </c>
      <c r="M1310" s="26" t="s">
        <v>12</v>
      </c>
      <c r="N1310" s="26" t="s">
        <v>23</v>
      </c>
      <c r="O1310" s="27">
        <f>IF(A1310="?","",DATE(J1310,MATCH(K1310,{"Jan","Feb","Mar","Apr","May","Jun","Jul","Aug","Sep","Oct","Nov","Dec"},0),D1310))</f>
        <v>25429</v>
      </c>
      <c r="P1310" s="26">
        <f t="shared" si="20"/>
        <v>53</v>
      </c>
    </row>
    <row r="1311" spans="1:16" x14ac:dyDescent="0.3">
      <c r="A1311" s="8" t="s">
        <v>1342</v>
      </c>
      <c r="B1311" s="8">
        <v>1965</v>
      </c>
      <c r="C1311" s="8" t="s">
        <v>18</v>
      </c>
      <c r="D1311" s="8">
        <v>19</v>
      </c>
      <c r="E1311" s="8">
        <v>0</v>
      </c>
      <c r="F1311" s="25">
        <v>10965.45</v>
      </c>
      <c r="G1311" s="8" t="s">
        <v>12</v>
      </c>
      <c r="H1311" s="8" t="s">
        <v>11</v>
      </c>
      <c r="I1311" s="8" t="s">
        <v>42</v>
      </c>
      <c r="J1311" s="26">
        <v>1965</v>
      </c>
      <c r="K1311" s="26" t="s">
        <v>18</v>
      </c>
      <c r="L1311" s="26" t="s">
        <v>12</v>
      </c>
      <c r="M1311" s="26" t="s">
        <v>11</v>
      </c>
      <c r="N1311" s="26" t="s">
        <v>42</v>
      </c>
      <c r="O1311" s="27">
        <f>IF(A1311="?","",DATE(J1311,MATCH(K1311,{"Jan","Feb","Mar","Apr","May","Jun","Jul","Aug","Sep","Oct","Nov","Dec"},0),D1311))</f>
        <v>23912</v>
      </c>
      <c r="P1311" s="26">
        <f t="shared" si="20"/>
        <v>57</v>
      </c>
    </row>
    <row r="1312" spans="1:16" x14ac:dyDescent="0.3">
      <c r="A1312" s="8" t="s">
        <v>1343</v>
      </c>
      <c r="B1312" s="8">
        <v>1966</v>
      </c>
      <c r="C1312" s="8" t="s">
        <v>10</v>
      </c>
      <c r="D1312" s="8">
        <v>9</v>
      </c>
      <c r="E1312" s="8">
        <v>0</v>
      </c>
      <c r="F1312" s="25">
        <v>10976.25</v>
      </c>
      <c r="G1312" s="8" t="s">
        <v>12</v>
      </c>
      <c r="H1312" s="8" t="s">
        <v>11</v>
      </c>
      <c r="I1312" s="8" t="s">
        <v>23</v>
      </c>
      <c r="J1312" s="26">
        <v>1966</v>
      </c>
      <c r="K1312" s="26" t="s">
        <v>10</v>
      </c>
      <c r="L1312" s="26" t="s">
        <v>12</v>
      </c>
      <c r="M1312" s="26" t="s">
        <v>11</v>
      </c>
      <c r="N1312" s="26" t="s">
        <v>23</v>
      </c>
      <c r="O1312" s="27">
        <f>IF(A1312="?","",DATE(J1312,MATCH(K1312,{"Jan","Feb","Mar","Apr","May","Jun","Jul","Aug","Sep","Oct","Nov","Dec"},0),D1312))</f>
        <v>24297</v>
      </c>
      <c r="P1312" s="26">
        <f t="shared" si="20"/>
        <v>56</v>
      </c>
    </row>
    <row r="1313" spans="1:16" x14ac:dyDescent="0.3">
      <c r="A1313" s="8" t="s">
        <v>1344</v>
      </c>
      <c r="B1313" s="8">
        <v>1973</v>
      </c>
      <c r="C1313" s="8" t="s">
        <v>37</v>
      </c>
      <c r="D1313" s="8">
        <v>21</v>
      </c>
      <c r="E1313" s="8">
        <v>4</v>
      </c>
      <c r="F1313" s="25">
        <v>10977.21</v>
      </c>
      <c r="G1313" s="8" t="s">
        <v>12</v>
      </c>
      <c r="H1313" s="8" t="s">
        <v>16</v>
      </c>
      <c r="I1313" s="8" t="s">
        <v>13</v>
      </c>
      <c r="J1313" s="26">
        <v>1973</v>
      </c>
      <c r="K1313" s="26" t="s">
        <v>37</v>
      </c>
      <c r="L1313" s="26" t="s">
        <v>12</v>
      </c>
      <c r="M1313" s="26" t="s">
        <v>16</v>
      </c>
      <c r="N1313" s="26" t="s">
        <v>13</v>
      </c>
      <c r="O1313" s="27">
        <f>IF(A1313="?","",DATE(J1313,MATCH(K1313,{"Jan","Feb","Mar","Apr","May","Jun","Jul","Aug","Sep","Oct","Nov","Dec"},0),D1313))</f>
        <v>26958</v>
      </c>
      <c r="P1313" s="26">
        <f t="shared" si="20"/>
        <v>49</v>
      </c>
    </row>
    <row r="1314" spans="1:16" x14ac:dyDescent="0.3">
      <c r="A1314" s="8" t="s">
        <v>1345</v>
      </c>
      <c r="B1314" s="8">
        <v>1965</v>
      </c>
      <c r="C1314" s="8" t="s">
        <v>30</v>
      </c>
      <c r="D1314" s="8">
        <v>18</v>
      </c>
      <c r="E1314" s="8">
        <v>0</v>
      </c>
      <c r="F1314" s="25">
        <v>10982.5</v>
      </c>
      <c r="G1314" s="8" t="s">
        <v>12</v>
      </c>
      <c r="H1314" s="8" t="s">
        <v>12</v>
      </c>
      <c r="I1314" s="8" t="s">
        <v>13</v>
      </c>
      <c r="J1314" s="26">
        <v>1965</v>
      </c>
      <c r="K1314" s="26" t="s">
        <v>30</v>
      </c>
      <c r="L1314" s="26" t="s">
        <v>12</v>
      </c>
      <c r="M1314" s="26" t="s">
        <v>12</v>
      </c>
      <c r="N1314" s="26" t="s">
        <v>13</v>
      </c>
      <c r="O1314" s="27">
        <f>IF(A1314="?","",DATE(J1314,MATCH(K1314,{"Jan","Feb","Mar","Apr","May","Jun","Jul","Aug","Sep","Oct","Nov","Dec"},0),D1314))</f>
        <v>24094</v>
      </c>
      <c r="P1314" s="26">
        <f t="shared" si="20"/>
        <v>57</v>
      </c>
    </row>
    <row r="1315" spans="1:16" x14ac:dyDescent="0.3">
      <c r="A1315" s="8" t="s">
        <v>1346</v>
      </c>
      <c r="B1315" s="8">
        <v>2000</v>
      </c>
      <c r="C1315" s="8" t="s">
        <v>20</v>
      </c>
      <c r="D1315" s="8">
        <v>17</v>
      </c>
      <c r="E1315" s="8">
        <v>0</v>
      </c>
      <c r="F1315" s="25">
        <v>10991.58</v>
      </c>
      <c r="G1315" s="8" t="s">
        <v>12</v>
      </c>
      <c r="H1315" s="8" t="s">
        <v>12</v>
      </c>
      <c r="I1315" s="8" t="s">
        <v>23</v>
      </c>
      <c r="J1315" s="26">
        <v>2000</v>
      </c>
      <c r="K1315" s="26" t="s">
        <v>20</v>
      </c>
      <c r="L1315" s="26" t="s">
        <v>12</v>
      </c>
      <c r="M1315" s="26" t="s">
        <v>12</v>
      </c>
      <c r="N1315" s="26" t="s">
        <v>23</v>
      </c>
      <c r="O1315" s="27">
        <f>IF(A1315="?","",DATE(J1315,MATCH(K1315,{"Jan","Feb","Mar","Apr","May","Jun","Jul","Aug","Sep","Oct","Nov","Dec"},0),D1315))</f>
        <v>36786</v>
      </c>
      <c r="P1315" s="26">
        <f t="shared" si="20"/>
        <v>22</v>
      </c>
    </row>
    <row r="1316" spans="1:16" x14ac:dyDescent="0.3">
      <c r="A1316" s="8" t="s">
        <v>1347</v>
      </c>
      <c r="B1316" s="8">
        <v>1968</v>
      </c>
      <c r="C1316" s="8" t="s">
        <v>37</v>
      </c>
      <c r="D1316" s="8">
        <v>24</v>
      </c>
      <c r="E1316" s="8">
        <v>2</v>
      </c>
      <c r="F1316" s="25">
        <v>11013.71</v>
      </c>
      <c r="G1316" s="8" t="s">
        <v>12</v>
      </c>
      <c r="H1316" s="8" t="s">
        <v>16</v>
      </c>
      <c r="I1316" s="8" t="s">
        <v>13</v>
      </c>
      <c r="J1316" s="26">
        <v>1968</v>
      </c>
      <c r="K1316" s="26" t="s">
        <v>37</v>
      </c>
      <c r="L1316" s="26" t="s">
        <v>12</v>
      </c>
      <c r="M1316" s="26" t="s">
        <v>16</v>
      </c>
      <c r="N1316" s="26" t="s">
        <v>13</v>
      </c>
      <c r="O1316" s="27">
        <f>IF(A1316="?","",DATE(J1316,MATCH(K1316,{"Jan","Feb","Mar","Apr","May","Jun","Jul","Aug","Sep","Oct","Nov","Dec"},0),D1316))</f>
        <v>25135</v>
      </c>
      <c r="P1316" s="26">
        <f t="shared" si="20"/>
        <v>54</v>
      </c>
    </row>
    <row r="1317" spans="1:16" x14ac:dyDescent="0.3">
      <c r="A1317" s="8" t="s">
        <v>1348</v>
      </c>
      <c r="B1317" s="8">
        <v>1974</v>
      </c>
      <c r="C1317" s="8" t="s">
        <v>30</v>
      </c>
      <c r="D1317" s="8">
        <v>15</v>
      </c>
      <c r="E1317" s="8">
        <v>4</v>
      </c>
      <c r="F1317" s="25">
        <v>11015.17</v>
      </c>
      <c r="G1317" s="8" t="s">
        <v>12</v>
      </c>
      <c r="H1317" s="8" t="s">
        <v>16</v>
      </c>
      <c r="I1317" s="8" t="s">
        <v>23</v>
      </c>
      <c r="J1317" s="26">
        <v>1974</v>
      </c>
      <c r="K1317" s="26" t="s">
        <v>30</v>
      </c>
      <c r="L1317" s="26" t="s">
        <v>12</v>
      </c>
      <c r="M1317" s="26" t="s">
        <v>16</v>
      </c>
      <c r="N1317" s="26" t="s">
        <v>23</v>
      </c>
      <c r="O1317" s="27">
        <f>IF(A1317="?","",DATE(J1317,MATCH(K1317,{"Jan","Feb","Mar","Apr","May","Jun","Jul","Aug","Sep","Oct","Nov","Dec"},0),D1317))</f>
        <v>27378</v>
      </c>
      <c r="P1317" s="26">
        <f t="shared" si="20"/>
        <v>48</v>
      </c>
    </row>
    <row r="1318" spans="1:16" x14ac:dyDescent="0.3">
      <c r="A1318" s="8" t="s">
        <v>1349</v>
      </c>
      <c r="B1318" s="8">
        <v>1991</v>
      </c>
      <c r="C1318" s="8" t="s">
        <v>18</v>
      </c>
      <c r="D1318" s="8">
        <v>26</v>
      </c>
      <c r="E1318" s="8">
        <v>3</v>
      </c>
      <c r="F1318" s="25">
        <v>11018.05</v>
      </c>
      <c r="G1318" s="8" t="s">
        <v>12</v>
      </c>
      <c r="H1318" s="8" t="s">
        <v>11</v>
      </c>
      <c r="I1318" s="8" t="s">
        <v>23</v>
      </c>
      <c r="J1318" s="26">
        <v>1991</v>
      </c>
      <c r="K1318" s="26" t="s">
        <v>18</v>
      </c>
      <c r="L1318" s="26" t="s">
        <v>12</v>
      </c>
      <c r="M1318" s="26" t="s">
        <v>11</v>
      </c>
      <c r="N1318" s="26" t="s">
        <v>23</v>
      </c>
      <c r="O1318" s="27">
        <f>IF(A1318="?","",DATE(J1318,MATCH(K1318,{"Jan","Feb","Mar","Apr","May","Jun","Jul","Aug","Sep","Oct","Nov","Dec"},0),D1318))</f>
        <v>33415</v>
      </c>
      <c r="P1318" s="26">
        <f t="shared" si="20"/>
        <v>31</v>
      </c>
    </row>
    <row r="1319" spans="1:16" x14ac:dyDescent="0.3">
      <c r="A1319" s="8" t="s">
        <v>1350</v>
      </c>
      <c r="B1319" s="8">
        <v>1996</v>
      </c>
      <c r="C1319" s="8" t="s">
        <v>10</v>
      </c>
      <c r="D1319" s="8">
        <v>21</v>
      </c>
      <c r="E1319" s="8">
        <v>0</v>
      </c>
      <c r="F1319" s="25">
        <v>11028.56</v>
      </c>
      <c r="G1319" s="8" t="s">
        <v>12</v>
      </c>
      <c r="H1319" s="8" t="s">
        <v>12</v>
      </c>
      <c r="I1319" s="8" t="s">
        <v>23</v>
      </c>
      <c r="J1319" s="26">
        <v>1996</v>
      </c>
      <c r="K1319" s="26" t="s">
        <v>10</v>
      </c>
      <c r="L1319" s="26" t="s">
        <v>12</v>
      </c>
      <c r="M1319" s="26" t="s">
        <v>12</v>
      </c>
      <c r="N1319" s="26" t="s">
        <v>23</v>
      </c>
      <c r="O1319" s="27">
        <f>IF(A1319="?","",DATE(J1319,MATCH(K1319,{"Jan","Feb","Mar","Apr","May","Jun","Jul","Aug","Sep","Oct","Nov","Dec"},0),D1319))</f>
        <v>35267</v>
      </c>
      <c r="P1319" s="26">
        <f t="shared" si="20"/>
        <v>26</v>
      </c>
    </row>
    <row r="1320" spans="1:16" x14ac:dyDescent="0.3">
      <c r="A1320" s="8" t="s">
        <v>1351</v>
      </c>
      <c r="B1320" s="8">
        <v>1974</v>
      </c>
      <c r="C1320" s="8" t="s">
        <v>30</v>
      </c>
      <c r="D1320" s="8">
        <v>10</v>
      </c>
      <c r="E1320" s="8">
        <v>4</v>
      </c>
      <c r="F1320" s="25">
        <v>11033.66</v>
      </c>
      <c r="G1320" s="8" t="s">
        <v>12</v>
      </c>
      <c r="H1320" s="8" t="s">
        <v>12</v>
      </c>
      <c r="I1320" s="8" t="s">
        <v>23</v>
      </c>
      <c r="J1320" s="26">
        <v>1974</v>
      </c>
      <c r="K1320" s="26" t="s">
        <v>30</v>
      </c>
      <c r="L1320" s="26" t="s">
        <v>12</v>
      </c>
      <c r="M1320" s="26" t="s">
        <v>12</v>
      </c>
      <c r="N1320" s="26" t="s">
        <v>23</v>
      </c>
      <c r="O1320" s="27">
        <f>IF(A1320="?","",DATE(J1320,MATCH(K1320,{"Jan","Feb","Mar","Apr","May","Jun","Jul","Aug","Sep","Oct","Nov","Dec"},0),D1320))</f>
        <v>27373</v>
      </c>
      <c r="P1320" s="26">
        <f t="shared" si="20"/>
        <v>48</v>
      </c>
    </row>
    <row r="1321" spans="1:16" x14ac:dyDescent="0.3">
      <c r="A1321" s="8" t="s">
        <v>1352</v>
      </c>
      <c r="B1321" s="8">
        <v>1989</v>
      </c>
      <c r="C1321" s="8" t="s">
        <v>37</v>
      </c>
      <c r="D1321" s="8">
        <v>25</v>
      </c>
      <c r="E1321" s="8">
        <v>3</v>
      </c>
      <c r="F1321" s="25">
        <v>11037.51</v>
      </c>
      <c r="G1321" s="8" t="s">
        <v>12</v>
      </c>
      <c r="H1321" s="8" t="s">
        <v>16</v>
      </c>
      <c r="I1321" s="8" t="s">
        <v>23</v>
      </c>
      <c r="J1321" s="26">
        <v>1989</v>
      </c>
      <c r="K1321" s="26" t="s">
        <v>37</v>
      </c>
      <c r="L1321" s="26" t="s">
        <v>12</v>
      </c>
      <c r="M1321" s="26" t="s">
        <v>16</v>
      </c>
      <c r="N1321" s="26" t="s">
        <v>23</v>
      </c>
      <c r="O1321" s="27">
        <f>IF(A1321="?","",DATE(J1321,MATCH(K1321,{"Jan","Feb","Mar","Apr","May","Jun","Jul","Aug","Sep","Oct","Nov","Dec"},0),D1321))</f>
        <v>32806</v>
      </c>
      <c r="P1321" s="26">
        <f t="shared" si="20"/>
        <v>33</v>
      </c>
    </row>
    <row r="1322" spans="1:16" x14ac:dyDescent="0.3">
      <c r="A1322" s="8" t="s">
        <v>1353</v>
      </c>
      <c r="B1322" s="8">
        <v>1974</v>
      </c>
      <c r="C1322" s="8" t="s">
        <v>35</v>
      </c>
      <c r="D1322" s="8">
        <v>30</v>
      </c>
      <c r="E1322" s="8">
        <v>0</v>
      </c>
      <c r="F1322" s="25">
        <v>11037.85</v>
      </c>
      <c r="G1322" s="8" t="s">
        <v>12</v>
      </c>
      <c r="H1322" s="8" t="s">
        <v>11</v>
      </c>
      <c r="I1322" s="8" t="s">
        <v>200</v>
      </c>
      <c r="J1322" s="26">
        <v>1974</v>
      </c>
      <c r="K1322" s="26" t="s">
        <v>35</v>
      </c>
      <c r="L1322" s="26" t="s">
        <v>12</v>
      </c>
      <c r="M1322" s="26" t="s">
        <v>11</v>
      </c>
      <c r="N1322" s="26" t="s">
        <v>200</v>
      </c>
      <c r="O1322" s="27">
        <f>IF(A1322="?","",DATE(J1322,MATCH(K1322,{"Jan","Feb","Mar","Apr","May","Jun","Jul","Aug","Sep","Oct","Nov","Dec"},0),D1322))</f>
        <v>27271</v>
      </c>
      <c r="P1322" s="26">
        <f t="shared" si="20"/>
        <v>48</v>
      </c>
    </row>
    <row r="1323" spans="1:16" x14ac:dyDescent="0.3">
      <c r="A1323" s="8" t="s">
        <v>1354</v>
      </c>
      <c r="B1323" s="8">
        <v>2001</v>
      </c>
      <c r="C1323" s="8" t="s">
        <v>30</v>
      </c>
      <c r="D1323" s="8">
        <v>17</v>
      </c>
      <c r="E1323" s="8">
        <v>0</v>
      </c>
      <c r="F1323" s="25">
        <v>11046.02</v>
      </c>
      <c r="G1323" s="8" t="s">
        <v>12</v>
      </c>
      <c r="H1323" s="8" t="s">
        <v>16</v>
      </c>
      <c r="I1323" s="8" t="s">
        <v>535</v>
      </c>
      <c r="J1323" s="26">
        <v>2001</v>
      </c>
      <c r="K1323" s="26" t="s">
        <v>30</v>
      </c>
      <c r="L1323" s="26" t="s">
        <v>12</v>
      </c>
      <c r="M1323" s="26" t="s">
        <v>16</v>
      </c>
      <c r="N1323" s="26" t="s">
        <v>535</v>
      </c>
      <c r="O1323" s="27">
        <f>IF(A1323="?","",DATE(J1323,MATCH(K1323,{"Jan","Feb","Mar","Apr","May","Jun","Jul","Aug","Sep","Oct","Nov","Dec"},0),D1323))</f>
        <v>37242</v>
      </c>
      <c r="P1323" s="26">
        <f t="shared" si="20"/>
        <v>21</v>
      </c>
    </row>
    <row r="1324" spans="1:16" x14ac:dyDescent="0.3">
      <c r="A1324" s="8" t="s">
        <v>1355</v>
      </c>
      <c r="B1324" s="8">
        <v>2000</v>
      </c>
      <c r="C1324" s="8" t="s">
        <v>20</v>
      </c>
      <c r="D1324" s="8">
        <v>18</v>
      </c>
      <c r="E1324" s="8">
        <v>0</v>
      </c>
      <c r="F1324" s="25">
        <v>11068.7</v>
      </c>
      <c r="G1324" s="8" t="s">
        <v>12</v>
      </c>
      <c r="H1324" s="8" t="s">
        <v>16</v>
      </c>
      <c r="I1324" s="8" t="s">
        <v>42</v>
      </c>
      <c r="J1324" s="26">
        <v>2000</v>
      </c>
      <c r="K1324" s="26" t="s">
        <v>20</v>
      </c>
      <c r="L1324" s="26" t="s">
        <v>12</v>
      </c>
      <c r="M1324" s="26" t="s">
        <v>16</v>
      </c>
      <c r="N1324" s="26" t="s">
        <v>42</v>
      </c>
      <c r="O1324" s="27">
        <f>IF(A1324="?","",DATE(J1324,MATCH(K1324,{"Jan","Feb","Mar","Apr","May","Jun","Jul","Aug","Sep","Oct","Nov","Dec"},0),D1324))</f>
        <v>36787</v>
      </c>
      <c r="P1324" s="26">
        <f t="shared" si="20"/>
        <v>22</v>
      </c>
    </row>
    <row r="1325" spans="1:16" x14ac:dyDescent="0.3">
      <c r="A1325" s="8" t="s">
        <v>1356</v>
      </c>
      <c r="B1325" s="8">
        <v>1971</v>
      </c>
      <c r="C1325" s="8" t="s">
        <v>15</v>
      </c>
      <c r="D1325" s="8">
        <v>9</v>
      </c>
      <c r="E1325" s="8">
        <v>0</v>
      </c>
      <c r="F1325" s="25">
        <v>11068.77</v>
      </c>
      <c r="G1325" s="8" t="s">
        <v>12</v>
      </c>
      <c r="H1325" s="8" t="s">
        <v>11</v>
      </c>
      <c r="I1325" s="8" t="s">
        <v>23</v>
      </c>
      <c r="J1325" s="26">
        <v>1971</v>
      </c>
      <c r="K1325" s="26" t="s">
        <v>15</v>
      </c>
      <c r="L1325" s="26" t="s">
        <v>12</v>
      </c>
      <c r="M1325" s="26" t="s">
        <v>11</v>
      </c>
      <c r="N1325" s="26" t="s">
        <v>23</v>
      </c>
      <c r="O1325" s="27">
        <f>IF(A1325="?","",DATE(J1325,MATCH(K1325,{"Jan","Feb","Mar","Apr","May","Jun","Jul","Aug","Sep","Oct","Nov","Dec"},0),D1325))</f>
        <v>26246</v>
      </c>
      <c r="P1325" s="26">
        <f t="shared" si="20"/>
        <v>51</v>
      </c>
    </row>
    <row r="1326" spans="1:16" x14ac:dyDescent="0.3">
      <c r="A1326" s="8" t="s">
        <v>1357</v>
      </c>
      <c r="B1326" s="8">
        <v>1966</v>
      </c>
      <c r="C1326" s="8" t="s">
        <v>15</v>
      </c>
      <c r="D1326" s="8">
        <v>7</v>
      </c>
      <c r="E1326" s="8">
        <v>0</v>
      </c>
      <c r="F1326" s="25">
        <v>11070.54</v>
      </c>
      <c r="G1326" s="8" t="s">
        <v>12</v>
      </c>
      <c r="H1326" s="8" t="s">
        <v>12</v>
      </c>
      <c r="I1326" s="8" t="s">
        <v>42</v>
      </c>
      <c r="J1326" s="26">
        <v>1966</v>
      </c>
      <c r="K1326" s="26" t="s">
        <v>15</v>
      </c>
      <c r="L1326" s="26" t="s">
        <v>12</v>
      </c>
      <c r="M1326" s="26" t="s">
        <v>12</v>
      </c>
      <c r="N1326" s="26" t="s">
        <v>42</v>
      </c>
      <c r="O1326" s="27">
        <f>IF(A1326="?","",DATE(J1326,MATCH(K1326,{"Jan","Feb","Mar","Apr","May","Jun","Jul","Aug","Sep","Oct","Nov","Dec"},0),D1326))</f>
        <v>24418</v>
      </c>
      <c r="P1326" s="26">
        <f t="shared" si="20"/>
        <v>56</v>
      </c>
    </row>
    <row r="1327" spans="1:16" x14ac:dyDescent="0.3">
      <c r="A1327" s="8" t="s">
        <v>1358</v>
      </c>
      <c r="B1327" s="8">
        <v>1966</v>
      </c>
      <c r="C1327" s="8" t="s">
        <v>15</v>
      </c>
      <c r="D1327" s="8">
        <v>20</v>
      </c>
      <c r="E1327" s="8">
        <v>0</v>
      </c>
      <c r="F1327" s="25">
        <v>11073.18</v>
      </c>
      <c r="G1327" s="8" t="s">
        <v>12</v>
      </c>
      <c r="H1327" s="8" t="s">
        <v>12</v>
      </c>
      <c r="I1327" s="8" t="s">
        <v>42</v>
      </c>
      <c r="J1327" s="26">
        <v>1966</v>
      </c>
      <c r="K1327" s="26" t="s">
        <v>15</v>
      </c>
      <c r="L1327" s="26" t="s">
        <v>12</v>
      </c>
      <c r="M1327" s="26" t="s">
        <v>12</v>
      </c>
      <c r="N1327" s="26" t="s">
        <v>42</v>
      </c>
      <c r="O1327" s="27">
        <f>IF(A1327="?","",DATE(J1327,MATCH(K1327,{"Jan","Feb","Mar","Apr","May","Jun","Jul","Aug","Sep","Oct","Nov","Dec"},0),D1327))</f>
        <v>24431</v>
      </c>
      <c r="P1327" s="26">
        <f t="shared" si="20"/>
        <v>56</v>
      </c>
    </row>
    <row r="1328" spans="1:16" x14ac:dyDescent="0.3">
      <c r="A1328" s="8" t="s">
        <v>1359</v>
      </c>
      <c r="B1328" s="8">
        <v>1967</v>
      </c>
      <c r="C1328" s="8" t="s">
        <v>20</v>
      </c>
      <c r="D1328" s="8">
        <v>4</v>
      </c>
      <c r="E1328" s="8">
        <v>0</v>
      </c>
      <c r="F1328" s="25">
        <v>11082.58</v>
      </c>
      <c r="G1328" s="8" t="s">
        <v>12</v>
      </c>
      <c r="H1328" s="8" t="s">
        <v>11</v>
      </c>
      <c r="I1328" s="8" t="s">
        <v>23</v>
      </c>
      <c r="J1328" s="26">
        <v>1967</v>
      </c>
      <c r="K1328" s="26" t="s">
        <v>20</v>
      </c>
      <c r="L1328" s="26" t="s">
        <v>12</v>
      </c>
      <c r="M1328" s="26" t="s">
        <v>11</v>
      </c>
      <c r="N1328" s="26" t="s">
        <v>23</v>
      </c>
      <c r="O1328" s="27">
        <f>IF(A1328="?","",DATE(J1328,MATCH(K1328,{"Jan","Feb","Mar","Apr","May","Jun","Jul","Aug","Sep","Oct","Nov","Dec"},0),D1328))</f>
        <v>24719</v>
      </c>
      <c r="P1328" s="26">
        <f t="shared" si="20"/>
        <v>55</v>
      </c>
    </row>
    <row r="1329" spans="1:16" x14ac:dyDescent="0.3">
      <c r="A1329" s="8" t="s">
        <v>1360</v>
      </c>
      <c r="B1329" s="8">
        <v>1972</v>
      </c>
      <c r="C1329" s="8" t="s">
        <v>37</v>
      </c>
      <c r="D1329" s="8">
        <v>7</v>
      </c>
      <c r="E1329" s="8">
        <v>3</v>
      </c>
      <c r="F1329" s="25">
        <v>11085.59</v>
      </c>
      <c r="G1329" s="8" t="s">
        <v>12</v>
      </c>
      <c r="H1329" s="8" t="s">
        <v>11</v>
      </c>
      <c r="I1329" s="8" t="s">
        <v>23</v>
      </c>
      <c r="J1329" s="26">
        <v>1972</v>
      </c>
      <c r="K1329" s="26" t="s">
        <v>37</v>
      </c>
      <c r="L1329" s="26" t="s">
        <v>12</v>
      </c>
      <c r="M1329" s="26" t="s">
        <v>11</v>
      </c>
      <c r="N1329" s="26" t="s">
        <v>23</v>
      </c>
      <c r="O1329" s="27">
        <f>IF(A1329="?","",DATE(J1329,MATCH(K1329,{"Jan","Feb","Mar","Apr","May","Jun","Jul","Aug","Sep","Oct","Nov","Dec"},0),D1329))</f>
        <v>26579</v>
      </c>
      <c r="P1329" s="26">
        <f t="shared" si="20"/>
        <v>50</v>
      </c>
    </row>
    <row r="1330" spans="1:16" x14ac:dyDescent="0.3">
      <c r="A1330" s="8" t="s">
        <v>1361</v>
      </c>
      <c r="B1330" s="8">
        <v>1966</v>
      </c>
      <c r="C1330" s="8" t="s">
        <v>20</v>
      </c>
      <c r="D1330" s="8">
        <v>9</v>
      </c>
      <c r="E1330" s="8">
        <v>0</v>
      </c>
      <c r="F1330" s="25">
        <v>11090.72</v>
      </c>
      <c r="G1330" s="8" t="s">
        <v>12</v>
      </c>
      <c r="H1330" s="8" t="s">
        <v>16</v>
      </c>
      <c r="I1330" s="8" t="s">
        <v>13</v>
      </c>
      <c r="J1330" s="26">
        <v>1966</v>
      </c>
      <c r="K1330" s="26" t="s">
        <v>20</v>
      </c>
      <c r="L1330" s="26" t="s">
        <v>12</v>
      </c>
      <c r="M1330" s="26" t="s">
        <v>16</v>
      </c>
      <c r="N1330" s="26" t="s">
        <v>13</v>
      </c>
      <c r="O1330" s="27">
        <f>IF(A1330="?","",DATE(J1330,MATCH(K1330,{"Jan","Feb","Mar","Apr","May","Jun","Jul","Aug","Sep","Oct","Nov","Dec"},0),D1330))</f>
        <v>24359</v>
      </c>
      <c r="P1330" s="26">
        <f t="shared" si="20"/>
        <v>56</v>
      </c>
    </row>
    <row r="1331" spans="1:16" x14ac:dyDescent="0.3">
      <c r="A1331" s="8" t="s">
        <v>1362</v>
      </c>
      <c r="B1331" s="8">
        <v>1966</v>
      </c>
      <c r="C1331" s="8" t="s">
        <v>10</v>
      </c>
      <c r="D1331" s="8">
        <v>5</v>
      </c>
      <c r="E1331" s="8">
        <v>0</v>
      </c>
      <c r="F1331" s="25">
        <v>11093.62</v>
      </c>
      <c r="G1331" s="8" t="s">
        <v>12</v>
      </c>
      <c r="H1331" s="8" t="s">
        <v>16</v>
      </c>
      <c r="I1331" s="8" t="s">
        <v>13</v>
      </c>
      <c r="J1331" s="26">
        <v>1966</v>
      </c>
      <c r="K1331" s="26" t="s">
        <v>10</v>
      </c>
      <c r="L1331" s="26" t="s">
        <v>12</v>
      </c>
      <c r="M1331" s="26" t="s">
        <v>16</v>
      </c>
      <c r="N1331" s="26" t="s">
        <v>13</v>
      </c>
      <c r="O1331" s="27">
        <f>IF(A1331="?","",DATE(J1331,MATCH(K1331,{"Jan","Feb","Mar","Apr","May","Jun","Jul","Aug","Sep","Oct","Nov","Dec"},0),D1331))</f>
        <v>24293</v>
      </c>
      <c r="P1331" s="26">
        <f t="shared" si="20"/>
        <v>56</v>
      </c>
    </row>
    <row r="1332" spans="1:16" x14ac:dyDescent="0.3">
      <c r="A1332" s="8" t="s">
        <v>1363</v>
      </c>
      <c r="B1332" s="8">
        <v>1980</v>
      </c>
      <c r="C1332" s="8" t="s">
        <v>35</v>
      </c>
      <c r="D1332" s="8">
        <v>20</v>
      </c>
      <c r="E1332" s="8">
        <v>2</v>
      </c>
      <c r="F1332" s="25">
        <v>11103.33</v>
      </c>
      <c r="G1332" s="8" t="s">
        <v>12</v>
      </c>
      <c r="H1332" s="8" t="s">
        <v>16</v>
      </c>
      <c r="I1332" s="8" t="s">
        <v>300</v>
      </c>
      <c r="J1332" s="26">
        <v>1980</v>
      </c>
      <c r="K1332" s="26" t="s">
        <v>35</v>
      </c>
      <c r="L1332" s="26" t="s">
        <v>12</v>
      </c>
      <c r="M1332" s="26" t="s">
        <v>16</v>
      </c>
      <c r="N1332" s="26" t="s">
        <v>300</v>
      </c>
      <c r="O1332" s="27">
        <f>IF(A1332="?","",DATE(J1332,MATCH(K1332,{"Jan","Feb","Mar","Apr","May","Jun","Jul","Aug","Sep","Oct","Nov","Dec"},0),D1332))</f>
        <v>29453</v>
      </c>
      <c r="P1332" s="26">
        <f t="shared" si="20"/>
        <v>42</v>
      </c>
    </row>
    <row r="1333" spans="1:16" x14ac:dyDescent="0.3">
      <c r="A1333" s="8" t="s">
        <v>1364</v>
      </c>
      <c r="B1333" s="8">
        <v>1969</v>
      </c>
      <c r="C1333" s="8" t="s">
        <v>15</v>
      </c>
      <c r="D1333" s="8">
        <v>30</v>
      </c>
      <c r="E1333" s="8">
        <v>2</v>
      </c>
      <c r="F1333" s="25">
        <v>11150.78</v>
      </c>
      <c r="G1333" s="8" t="s">
        <v>12</v>
      </c>
      <c r="H1333" s="8" t="s">
        <v>11</v>
      </c>
      <c r="I1333" s="8" t="s">
        <v>42</v>
      </c>
      <c r="J1333" s="26">
        <v>1969</v>
      </c>
      <c r="K1333" s="26" t="s">
        <v>15</v>
      </c>
      <c r="L1333" s="26" t="s">
        <v>12</v>
      </c>
      <c r="M1333" s="26" t="s">
        <v>11</v>
      </c>
      <c r="N1333" s="26" t="s">
        <v>42</v>
      </c>
      <c r="O1333" s="27">
        <f>IF(A1333="?","",DATE(J1333,MATCH(K1333,{"Jan","Feb","Mar","Apr","May","Jun","Jul","Aug","Sep","Oct","Nov","Dec"},0),D1333))</f>
        <v>25537</v>
      </c>
      <c r="P1333" s="26">
        <f t="shared" si="20"/>
        <v>53</v>
      </c>
    </row>
    <row r="1334" spans="1:16" x14ac:dyDescent="0.3">
      <c r="A1334" s="8" t="s">
        <v>1365</v>
      </c>
      <c r="B1334" s="8">
        <v>1969</v>
      </c>
      <c r="C1334" s="8" t="s">
        <v>18</v>
      </c>
      <c r="D1334" s="8">
        <v>25</v>
      </c>
      <c r="E1334" s="8">
        <v>2</v>
      </c>
      <c r="F1334" s="25">
        <v>11163.57</v>
      </c>
      <c r="G1334" s="8" t="s">
        <v>12</v>
      </c>
      <c r="H1334" s="8" t="s">
        <v>11</v>
      </c>
      <c r="I1334" s="8" t="s">
        <v>42</v>
      </c>
      <c r="J1334" s="26">
        <v>1969</v>
      </c>
      <c r="K1334" s="26" t="s">
        <v>18</v>
      </c>
      <c r="L1334" s="26" t="s">
        <v>12</v>
      </c>
      <c r="M1334" s="26" t="s">
        <v>11</v>
      </c>
      <c r="N1334" s="26" t="s">
        <v>42</v>
      </c>
      <c r="O1334" s="27">
        <f>IF(A1334="?","",DATE(J1334,MATCH(K1334,{"Jan","Feb","Mar","Apr","May","Jun","Jul","Aug","Sep","Oct","Nov","Dec"},0),D1334))</f>
        <v>25379</v>
      </c>
      <c r="P1334" s="26">
        <f t="shared" si="20"/>
        <v>53</v>
      </c>
    </row>
    <row r="1335" spans="1:16" x14ac:dyDescent="0.3">
      <c r="A1335" s="8" t="s">
        <v>1366</v>
      </c>
      <c r="B1335" s="8">
        <v>1966</v>
      </c>
      <c r="C1335" s="8" t="s">
        <v>35</v>
      </c>
      <c r="D1335" s="8">
        <v>6</v>
      </c>
      <c r="E1335" s="8">
        <v>0</v>
      </c>
      <c r="F1335" s="25">
        <v>11165.42</v>
      </c>
      <c r="G1335" s="8" t="s">
        <v>12</v>
      </c>
      <c r="H1335" s="8" t="s">
        <v>16</v>
      </c>
      <c r="I1335" s="8" t="s">
        <v>168</v>
      </c>
      <c r="J1335" s="26">
        <v>1966</v>
      </c>
      <c r="K1335" s="26" t="s">
        <v>35</v>
      </c>
      <c r="L1335" s="26" t="s">
        <v>12</v>
      </c>
      <c r="M1335" s="26" t="s">
        <v>16</v>
      </c>
      <c r="N1335" s="26" t="s">
        <v>168</v>
      </c>
      <c r="O1335" s="27">
        <f>IF(A1335="?","",DATE(J1335,MATCH(K1335,{"Jan","Feb","Mar","Apr","May","Jun","Jul","Aug","Sep","Oct","Nov","Dec"},0),D1335))</f>
        <v>24325</v>
      </c>
      <c r="P1335" s="26">
        <f t="shared" si="20"/>
        <v>56</v>
      </c>
    </row>
    <row r="1336" spans="1:16" x14ac:dyDescent="0.3">
      <c r="A1336" s="8" t="s">
        <v>1367</v>
      </c>
      <c r="B1336" s="8">
        <v>1972</v>
      </c>
      <c r="C1336" s="8" t="s">
        <v>20</v>
      </c>
      <c r="D1336" s="8">
        <v>3</v>
      </c>
      <c r="E1336" s="8">
        <v>0</v>
      </c>
      <c r="F1336" s="25">
        <v>11186.2</v>
      </c>
      <c r="G1336" s="8" t="s">
        <v>12</v>
      </c>
      <c r="H1336" s="8" t="s">
        <v>11</v>
      </c>
      <c r="I1336" s="8" t="s">
        <v>300</v>
      </c>
      <c r="J1336" s="26">
        <v>1972</v>
      </c>
      <c r="K1336" s="26" t="s">
        <v>20</v>
      </c>
      <c r="L1336" s="26" t="s">
        <v>12</v>
      </c>
      <c r="M1336" s="26" t="s">
        <v>11</v>
      </c>
      <c r="N1336" s="26" t="s">
        <v>300</v>
      </c>
      <c r="O1336" s="27">
        <f>IF(A1336="?","",DATE(J1336,MATCH(K1336,{"Jan","Feb","Mar","Apr","May","Jun","Jul","Aug","Sep","Oct","Nov","Dec"},0),D1336))</f>
        <v>26545</v>
      </c>
      <c r="P1336" s="26">
        <f t="shared" si="20"/>
        <v>50</v>
      </c>
    </row>
    <row r="1337" spans="1:16" x14ac:dyDescent="0.3">
      <c r="A1337" s="8" t="s">
        <v>1368</v>
      </c>
      <c r="B1337" s="8">
        <v>1970</v>
      </c>
      <c r="C1337" s="8" t="s">
        <v>18</v>
      </c>
      <c r="D1337" s="8">
        <v>14</v>
      </c>
      <c r="E1337" s="8">
        <v>2</v>
      </c>
      <c r="F1337" s="25">
        <v>11187.66</v>
      </c>
      <c r="G1337" s="8" t="s">
        <v>12</v>
      </c>
      <c r="H1337" s="8" t="s">
        <v>11</v>
      </c>
      <c r="I1337" s="8" t="s">
        <v>23</v>
      </c>
      <c r="J1337" s="26">
        <v>1970</v>
      </c>
      <c r="K1337" s="26" t="s">
        <v>18</v>
      </c>
      <c r="L1337" s="26" t="s">
        <v>12</v>
      </c>
      <c r="M1337" s="26" t="s">
        <v>11</v>
      </c>
      <c r="N1337" s="26" t="s">
        <v>23</v>
      </c>
      <c r="O1337" s="27">
        <f>IF(A1337="?","",DATE(J1337,MATCH(K1337,{"Jan","Feb","Mar","Apr","May","Jun","Jul","Aug","Sep","Oct","Nov","Dec"},0),D1337))</f>
        <v>25733</v>
      </c>
      <c r="P1337" s="26">
        <f t="shared" si="20"/>
        <v>52</v>
      </c>
    </row>
    <row r="1338" spans="1:16" x14ac:dyDescent="0.3">
      <c r="A1338" s="8" t="s">
        <v>1369</v>
      </c>
      <c r="B1338" s="8">
        <v>1976</v>
      </c>
      <c r="C1338" s="8" t="s">
        <v>18</v>
      </c>
      <c r="D1338" s="8">
        <v>28</v>
      </c>
      <c r="E1338" s="8">
        <v>2</v>
      </c>
      <c r="F1338" s="25">
        <v>11217.35</v>
      </c>
      <c r="G1338" s="8" t="s">
        <v>12</v>
      </c>
      <c r="H1338" s="8" t="s">
        <v>11</v>
      </c>
      <c r="I1338" s="8" t="s">
        <v>200</v>
      </c>
      <c r="J1338" s="26">
        <v>1976</v>
      </c>
      <c r="K1338" s="26" t="s">
        <v>18</v>
      </c>
      <c r="L1338" s="26" t="s">
        <v>12</v>
      </c>
      <c r="M1338" s="26" t="s">
        <v>11</v>
      </c>
      <c r="N1338" s="26" t="s">
        <v>200</v>
      </c>
      <c r="O1338" s="27">
        <f>IF(A1338="?","",DATE(J1338,MATCH(K1338,{"Jan","Feb","Mar","Apr","May","Jun","Jul","Aug","Sep","Oct","Nov","Dec"},0),D1338))</f>
        <v>27939</v>
      </c>
      <c r="P1338" s="26">
        <f t="shared" si="20"/>
        <v>46</v>
      </c>
    </row>
    <row r="1339" spans="1:16" x14ac:dyDescent="0.3">
      <c r="A1339" s="8" t="s">
        <v>1370</v>
      </c>
      <c r="B1339" s="8">
        <v>1969</v>
      </c>
      <c r="C1339" s="8" t="s">
        <v>30</v>
      </c>
      <c r="D1339" s="8">
        <v>30</v>
      </c>
      <c r="E1339" s="8">
        <v>2</v>
      </c>
      <c r="F1339" s="25">
        <v>11244.38</v>
      </c>
      <c r="G1339" s="8" t="s">
        <v>12</v>
      </c>
      <c r="H1339" s="8" t="s">
        <v>16</v>
      </c>
      <c r="I1339" s="8" t="s">
        <v>168</v>
      </c>
      <c r="J1339" s="26">
        <v>1969</v>
      </c>
      <c r="K1339" s="26" t="s">
        <v>30</v>
      </c>
      <c r="L1339" s="26" t="s">
        <v>12</v>
      </c>
      <c r="M1339" s="26" t="s">
        <v>16</v>
      </c>
      <c r="N1339" s="26" t="s">
        <v>168</v>
      </c>
      <c r="O1339" s="27">
        <f>IF(A1339="?","",DATE(J1339,MATCH(K1339,{"Jan","Feb","Mar","Apr","May","Jun","Jul","Aug","Sep","Oct","Nov","Dec"},0),D1339))</f>
        <v>25567</v>
      </c>
      <c r="P1339" s="26">
        <f t="shared" si="20"/>
        <v>53</v>
      </c>
    </row>
    <row r="1340" spans="1:16" x14ac:dyDescent="0.3">
      <c r="A1340" s="8" t="s">
        <v>1371</v>
      </c>
      <c r="B1340" s="8">
        <v>1989</v>
      </c>
      <c r="C1340" s="8" t="s">
        <v>30</v>
      </c>
      <c r="D1340" s="8">
        <v>17</v>
      </c>
      <c r="E1340" s="8">
        <v>3</v>
      </c>
      <c r="F1340" s="25">
        <v>11250.43</v>
      </c>
      <c r="G1340" s="8" t="s">
        <v>12</v>
      </c>
      <c r="H1340" s="8" t="s">
        <v>11</v>
      </c>
      <c r="I1340" s="8" t="s">
        <v>535</v>
      </c>
      <c r="J1340" s="26">
        <v>1989</v>
      </c>
      <c r="K1340" s="26" t="s">
        <v>30</v>
      </c>
      <c r="L1340" s="26" t="s">
        <v>12</v>
      </c>
      <c r="M1340" s="26" t="s">
        <v>11</v>
      </c>
      <c r="N1340" s="26" t="s">
        <v>535</v>
      </c>
      <c r="O1340" s="27">
        <f>IF(A1340="?","",DATE(J1340,MATCH(K1340,{"Jan","Feb","Mar","Apr","May","Jun","Jul","Aug","Sep","Oct","Nov","Dec"},0),D1340))</f>
        <v>32859</v>
      </c>
      <c r="P1340" s="26">
        <f t="shared" si="20"/>
        <v>33</v>
      </c>
    </row>
    <row r="1341" spans="1:16" x14ac:dyDescent="0.3">
      <c r="A1341" s="8" t="s">
        <v>1372</v>
      </c>
      <c r="B1341" s="8">
        <v>1969</v>
      </c>
      <c r="C1341" s="8" t="s">
        <v>35</v>
      </c>
      <c r="D1341" s="8">
        <v>20</v>
      </c>
      <c r="E1341" s="8">
        <v>3</v>
      </c>
      <c r="F1341" s="25">
        <v>11253.42</v>
      </c>
      <c r="G1341" s="8" t="s">
        <v>12</v>
      </c>
      <c r="H1341" s="8" t="s">
        <v>16</v>
      </c>
      <c r="I1341" s="8" t="s">
        <v>42</v>
      </c>
      <c r="J1341" s="26">
        <v>1969</v>
      </c>
      <c r="K1341" s="26" t="s">
        <v>35</v>
      </c>
      <c r="L1341" s="26" t="s">
        <v>12</v>
      </c>
      <c r="M1341" s="26" t="s">
        <v>16</v>
      </c>
      <c r="N1341" s="26" t="s">
        <v>42</v>
      </c>
      <c r="O1341" s="27">
        <f>IF(A1341="?","",DATE(J1341,MATCH(K1341,{"Jan","Feb","Mar","Apr","May","Jun","Jul","Aug","Sep","Oct","Nov","Dec"},0),D1341))</f>
        <v>25435</v>
      </c>
      <c r="P1341" s="26">
        <f t="shared" si="20"/>
        <v>53</v>
      </c>
    </row>
    <row r="1342" spans="1:16" x14ac:dyDescent="0.3">
      <c r="A1342" s="8" t="s">
        <v>1373</v>
      </c>
      <c r="B1342" s="8">
        <v>1981</v>
      </c>
      <c r="C1342" s="8" t="s">
        <v>37</v>
      </c>
      <c r="D1342" s="8">
        <v>2</v>
      </c>
      <c r="E1342" s="8">
        <v>1</v>
      </c>
      <c r="F1342" s="25">
        <v>11255.29</v>
      </c>
      <c r="G1342" s="8" t="s">
        <v>12</v>
      </c>
      <c r="H1342" s="8" t="s">
        <v>16</v>
      </c>
      <c r="I1342" s="8" t="s">
        <v>535</v>
      </c>
      <c r="J1342" s="26">
        <v>1981</v>
      </c>
      <c r="K1342" s="26" t="s">
        <v>37</v>
      </c>
      <c r="L1342" s="26" t="s">
        <v>12</v>
      </c>
      <c r="M1342" s="26" t="s">
        <v>16</v>
      </c>
      <c r="N1342" s="26" t="s">
        <v>535</v>
      </c>
      <c r="O1342" s="27">
        <f>IF(A1342="?","",DATE(J1342,MATCH(K1342,{"Jan","Feb","Mar","Apr","May","Jun","Jul","Aug","Sep","Oct","Nov","Dec"},0),D1342))</f>
        <v>29861</v>
      </c>
      <c r="P1342" s="26">
        <f t="shared" si="20"/>
        <v>41</v>
      </c>
    </row>
    <row r="1343" spans="1:16" x14ac:dyDescent="0.3">
      <c r="A1343" s="8" t="s">
        <v>1374</v>
      </c>
      <c r="B1343" s="8">
        <v>1969</v>
      </c>
      <c r="C1343" s="8" t="s">
        <v>37</v>
      </c>
      <c r="D1343" s="8">
        <v>11</v>
      </c>
      <c r="E1343" s="8">
        <v>3</v>
      </c>
      <c r="F1343" s="25">
        <v>11264.54</v>
      </c>
      <c r="G1343" s="8" t="s">
        <v>12</v>
      </c>
      <c r="H1343" s="8" t="s">
        <v>11</v>
      </c>
      <c r="I1343" s="8" t="s">
        <v>42</v>
      </c>
      <c r="J1343" s="26">
        <v>1969</v>
      </c>
      <c r="K1343" s="26" t="s">
        <v>37</v>
      </c>
      <c r="L1343" s="26" t="s">
        <v>12</v>
      </c>
      <c r="M1343" s="26" t="s">
        <v>11</v>
      </c>
      <c r="N1343" s="26" t="s">
        <v>42</v>
      </c>
      <c r="O1343" s="27">
        <f>IF(A1343="?","",DATE(J1343,MATCH(K1343,{"Jan","Feb","Mar","Apr","May","Jun","Jul","Aug","Sep","Oct","Nov","Dec"},0),D1343))</f>
        <v>25487</v>
      </c>
      <c r="P1343" s="26">
        <f t="shared" si="20"/>
        <v>53</v>
      </c>
    </row>
    <row r="1344" spans="1:16" x14ac:dyDescent="0.3">
      <c r="A1344" s="8" t="s">
        <v>1375</v>
      </c>
      <c r="B1344" s="8">
        <v>1971</v>
      </c>
      <c r="C1344" s="8" t="s">
        <v>30</v>
      </c>
      <c r="D1344" s="8">
        <v>26</v>
      </c>
      <c r="E1344" s="8">
        <v>0</v>
      </c>
      <c r="F1344" s="25">
        <v>11265.71</v>
      </c>
      <c r="G1344" s="8" t="s">
        <v>12</v>
      </c>
      <c r="H1344" s="8" t="s">
        <v>16</v>
      </c>
      <c r="I1344" s="8" t="s">
        <v>200</v>
      </c>
      <c r="J1344" s="26">
        <v>1971</v>
      </c>
      <c r="K1344" s="26" t="s">
        <v>30</v>
      </c>
      <c r="L1344" s="26" t="s">
        <v>12</v>
      </c>
      <c r="M1344" s="26" t="s">
        <v>16</v>
      </c>
      <c r="N1344" s="26" t="s">
        <v>200</v>
      </c>
      <c r="O1344" s="27">
        <f>IF(A1344="?","",DATE(J1344,MATCH(K1344,{"Jan","Feb","Mar","Apr","May","Jun","Jul","Aug","Sep","Oct","Nov","Dec"},0),D1344))</f>
        <v>26293</v>
      </c>
      <c r="P1344" s="26">
        <f t="shared" si="20"/>
        <v>51</v>
      </c>
    </row>
    <row r="1345" spans="1:16" x14ac:dyDescent="0.3">
      <c r="A1345" s="8" t="s">
        <v>1376</v>
      </c>
      <c r="B1345" s="8">
        <v>2004</v>
      </c>
      <c r="C1345" s="8" t="s">
        <v>37</v>
      </c>
      <c r="D1345" s="8">
        <v>4</v>
      </c>
      <c r="E1345" s="8">
        <v>1</v>
      </c>
      <c r="F1345" s="25">
        <v>11272.33</v>
      </c>
      <c r="G1345" s="8" t="s">
        <v>12</v>
      </c>
      <c r="H1345" s="8" t="s">
        <v>11</v>
      </c>
      <c r="I1345" s="8" t="s">
        <v>166</v>
      </c>
      <c r="J1345" s="26">
        <v>2004</v>
      </c>
      <c r="K1345" s="26" t="s">
        <v>37</v>
      </c>
      <c r="L1345" s="26" t="s">
        <v>12</v>
      </c>
      <c r="M1345" s="26" t="s">
        <v>11</v>
      </c>
      <c r="N1345" s="26" t="s">
        <v>166</v>
      </c>
      <c r="O1345" s="27">
        <f>IF(A1345="?","",DATE(J1345,MATCH(K1345,{"Jan","Feb","Mar","Apr","May","Jun","Jul","Aug","Sep","Oct","Nov","Dec"},0),D1345))</f>
        <v>38264</v>
      </c>
      <c r="P1345" s="26">
        <f t="shared" si="20"/>
        <v>18</v>
      </c>
    </row>
    <row r="1346" spans="1:16" x14ac:dyDescent="0.3">
      <c r="A1346" s="8" t="s">
        <v>1377</v>
      </c>
      <c r="B1346" s="8">
        <v>1967</v>
      </c>
      <c r="C1346" s="8" t="s">
        <v>18</v>
      </c>
      <c r="D1346" s="8">
        <v>14</v>
      </c>
      <c r="E1346" s="8">
        <v>0</v>
      </c>
      <c r="F1346" s="25">
        <v>11286.54</v>
      </c>
      <c r="G1346" s="8" t="s">
        <v>12</v>
      </c>
      <c r="H1346" s="8" t="s">
        <v>12</v>
      </c>
      <c r="I1346" s="8" t="s">
        <v>247</v>
      </c>
      <c r="J1346" s="26">
        <v>1967</v>
      </c>
      <c r="K1346" s="26" t="s">
        <v>18</v>
      </c>
      <c r="L1346" s="26" t="s">
        <v>12</v>
      </c>
      <c r="M1346" s="26" t="s">
        <v>12</v>
      </c>
      <c r="N1346" s="26" t="s">
        <v>247</v>
      </c>
      <c r="O1346" s="27">
        <f>IF(A1346="?","",DATE(J1346,MATCH(K1346,{"Jan","Feb","Mar","Apr","May","Jun","Jul","Aug","Sep","Oct","Nov","Dec"},0),D1346))</f>
        <v>24637</v>
      </c>
      <c r="P1346" s="26">
        <f t="shared" si="20"/>
        <v>55</v>
      </c>
    </row>
    <row r="1347" spans="1:16" x14ac:dyDescent="0.3">
      <c r="A1347" s="8" t="s">
        <v>1378</v>
      </c>
      <c r="B1347" s="8">
        <v>1970</v>
      </c>
      <c r="C1347" s="8" t="s">
        <v>18</v>
      </c>
      <c r="D1347" s="8">
        <v>22</v>
      </c>
      <c r="E1347" s="8">
        <v>3</v>
      </c>
      <c r="F1347" s="25">
        <v>11289.11</v>
      </c>
      <c r="G1347" s="8" t="s">
        <v>12</v>
      </c>
      <c r="H1347" s="8" t="s">
        <v>16</v>
      </c>
      <c r="I1347" s="8" t="s">
        <v>23</v>
      </c>
      <c r="J1347" s="26">
        <v>1970</v>
      </c>
      <c r="K1347" s="26" t="s">
        <v>18</v>
      </c>
      <c r="L1347" s="26" t="s">
        <v>12</v>
      </c>
      <c r="M1347" s="26" t="s">
        <v>16</v>
      </c>
      <c r="N1347" s="26" t="s">
        <v>23</v>
      </c>
      <c r="O1347" s="27">
        <f>IF(A1347="?","",DATE(J1347,MATCH(K1347,{"Jan","Feb","Mar","Apr","May","Jun","Jul","Aug","Sep","Oct","Nov","Dec"},0),D1347))</f>
        <v>25741</v>
      </c>
      <c r="P1347" s="26">
        <f t="shared" ref="P1347:P1410" si="21">IF(O1347="","",DATEDIF(O1347,DATE(2023,6,8),"Y"))</f>
        <v>52</v>
      </c>
    </row>
    <row r="1348" spans="1:16" x14ac:dyDescent="0.3">
      <c r="A1348" s="8" t="s">
        <v>1379</v>
      </c>
      <c r="B1348" s="8">
        <v>1988</v>
      </c>
      <c r="C1348" s="8" t="s">
        <v>15</v>
      </c>
      <c r="D1348" s="8">
        <v>14</v>
      </c>
      <c r="E1348" s="8">
        <v>3</v>
      </c>
      <c r="F1348" s="25">
        <v>11294.57</v>
      </c>
      <c r="G1348" s="8" t="s">
        <v>12</v>
      </c>
      <c r="H1348" s="8" t="s">
        <v>16</v>
      </c>
      <c r="I1348" s="8" t="s">
        <v>632</v>
      </c>
      <c r="J1348" s="26">
        <v>1988</v>
      </c>
      <c r="K1348" s="26" t="s">
        <v>15</v>
      </c>
      <c r="L1348" s="26" t="s">
        <v>12</v>
      </c>
      <c r="M1348" s="26" t="s">
        <v>16</v>
      </c>
      <c r="N1348" s="26" t="s">
        <v>632</v>
      </c>
      <c r="O1348" s="27">
        <f>IF(A1348="?","",DATE(J1348,MATCH(K1348,{"Jan","Feb","Mar","Apr","May","Jun","Jul","Aug","Sep","Oct","Nov","Dec"},0),D1348))</f>
        <v>32461</v>
      </c>
      <c r="P1348" s="26">
        <f t="shared" si="21"/>
        <v>34</v>
      </c>
    </row>
    <row r="1349" spans="1:16" x14ac:dyDescent="0.3">
      <c r="A1349" s="8" t="s">
        <v>1380</v>
      </c>
      <c r="B1349" s="8">
        <v>1972</v>
      </c>
      <c r="C1349" s="8" t="s">
        <v>20</v>
      </c>
      <c r="D1349" s="8">
        <v>25</v>
      </c>
      <c r="E1349" s="8">
        <v>4</v>
      </c>
      <c r="F1349" s="25">
        <v>11299.34</v>
      </c>
      <c r="G1349" s="8" t="s">
        <v>12</v>
      </c>
      <c r="H1349" s="8" t="s">
        <v>11</v>
      </c>
      <c r="I1349" s="8" t="s">
        <v>42</v>
      </c>
      <c r="J1349" s="26">
        <v>1972</v>
      </c>
      <c r="K1349" s="26" t="s">
        <v>20</v>
      </c>
      <c r="L1349" s="26" t="s">
        <v>12</v>
      </c>
      <c r="M1349" s="26" t="s">
        <v>11</v>
      </c>
      <c r="N1349" s="26" t="s">
        <v>42</v>
      </c>
      <c r="O1349" s="27">
        <f>IF(A1349="?","",DATE(J1349,MATCH(K1349,{"Jan","Feb","Mar","Apr","May","Jun","Jul","Aug","Sep","Oct","Nov","Dec"},0),D1349))</f>
        <v>26567</v>
      </c>
      <c r="P1349" s="26">
        <f t="shared" si="21"/>
        <v>50</v>
      </c>
    </row>
    <row r="1350" spans="1:16" x14ac:dyDescent="0.3">
      <c r="A1350" s="8" t="s">
        <v>1381</v>
      </c>
      <c r="B1350" s="8">
        <v>1968</v>
      </c>
      <c r="C1350" s="8" t="s">
        <v>37</v>
      </c>
      <c r="D1350" s="8">
        <v>6</v>
      </c>
      <c r="E1350" s="8">
        <v>1</v>
      </c>
      <c r="F1350" s="25">
        <v>11305.93</v>
      </c>
      <c r="G1350" s="8" t="s">
        <v>12</v>
      </c>
      <c r="H1350" s="8" t="s">
        <v>16</v>
      </c>
      <c r="I1350" s="8" t="s">
        <v>23</v>
      </c>
      <c r="J1350" s="26">
        <v>1968</v>
      </c>
      <c r="K1350" s="26" t="s">
        <v>37</v>
      </c>
      <c r="L1350" s="26" t="s">
        <v>12</v>
      </c>
      <c r="M1350" s="26" t="s">
        <v>16</v>
      </c>
      <c r="N1350" s="26" t="s">
        <v>23</v>
      </c>
      <c r="O1350" s="27">
        <f>IF(A1350="?","",DATE(J1350,MATCH(K1350,{"Jan","Feb","Mar","Apr","May","Jun","Jul","Aug","Sep","Oct","Nov","Dec"},0),D1350))</f>
        <v>25117</v>
      </c>
      <c r="P1350" s="26">
        <f t="shared" si="21"/>
        <v>54</v>
      </c>
    </row>
    <row r="1351" spans="1:16" x14ac:dyDescent="0.3">
      <c r="A1351" s="8" t="s">
        <v>1382</v>
      </c>
      <c r="B1351" s="8">
        <v>1963</v>
      </c>
      <c r="C1351" s="8" t="s">
        <v>15</v>
      </c>
      <c r="D1351" s="8">
        <v>22</v>
      </c>
      <c r="E1351" s="8">
        <v>0</v>
      </c>
      <c r="F1351" s="25">
        <v>11312.33</v>
      </c>
      <c r="G1351" s="8" t="s">
        <v>12</v>
      </c>
      <c r="H1351" s="8" t="s">
        <v>12</v>
      </c>
      <c r="I1351" s="8" t="s">
        <v>23</v>
      </c>
      <c r="J1351" s="26">
        <v>1963</v>
      </c>
      <c r="K1351" s="26" t="s">
        <v>15</v>
      </c>
      <c r="L1351" s="26" t="s">
        <v>12</v>
      </c>
      <c r="M1351" s="26" t="s">
        <v>12</v>
      </c>
      <c r="N1351" s="26" t="s">
        <v>23</v>
      </c>
      <c r="O1351" s="27">
        <f>IF(A1351="?","",DATE(J1351,MATCH(K1351,{"Jan","Feb","Mar","Apr","May","Jun","Jul","Aug","Sep","Oct","Nov","Dec"},0),D1351))</f>
        <v>23337</v>
      </c>
      <c r="P1351" s="26">
        <f t="shared" si="21"/>
        <v>59</v>
      </c>
    </row>
    <row r="1352" spans="1:16" x14ac:dyDescent="0.3">
      <c r="A1352" s="8" t="s">
        <v>1383</v>
      </c>
      <c r="B1352" s="8">
        <v>1995</v>
      </c>
      <c r="C1352" s="8" t="s">
        <v>30</v>
      </c>
      <c r="D1352" s="8">
        <v>10</v>
      </c>
      <c r="E1352" s="8">
        <v>0</v>
      </c>
      <c r="F1352" s="25">
        <v>11318.57</v>
      </c>
      <c r="G1352" s="8" t="s">
        <v>12</v>
      </c>
      <c r="H1352" s="8" t="s">
        <v>11</v>
      </c>
      <c r="I1352" s="8" t="s">
        <v>535</v>
      </c>
      <c r="J1352" s="26">
        <v>1995</v>
      </c>
      <c r="K1352" s="26" t="s">
        <v>30</v>
      </c>
      <c r="L1352" s="26" t="s">
        <v>12</v>
      </c>
      <c r="M1352" s="26" t="s">
        <v>11</v>
      </c>
      <c r="N1352" s="26" t="s">
        <v>535</v>
      </c>
      <c r="O1352" s="27">
        <f>IF(A1352="?","",DATE(J1352,MATCH(K1352,{"Jan","Feb","Mar","Apr","May","Jun","Jul","Aug","Sep","Oct","Nov","Dec"},0),D1352))</f>
        <v>35043</v>
      </c>
      <c r="P1352" s="26">
        <f t="shared" si="21"/>
        <v>27</v>
      </c>
    </row>
    <row r="1353" spans="1:16" x14ac:dyDescent="0.3">
      <c r="A1353" s="8" t="s">
        <v>1384</v>
      </c>
      <c r="B1353" s="8">
        <v>1963</v>
      </c>
      <c r="C1353" s="8" t="s">
        <v>10</v>
      </c>
      <c r="D1353" s="8">
        <v>11</v>
      </c>
      <c r="E1353" s="8">
        <v>0</v>
      </c>
      <c r="F1353" s="25">
        <v>11319.12</v>
      </c>
      <c r="G1353" s="8" t="s">
        <v>12</v>
      </c>
      <c r="H1353" s="8" t="s">
        <v>16</v>
      </c>
      <c r="I1353" s="8" t="s">
        <v>23</v>
      </c>
      <c r="J1353" s="26">
        <v>1963</v>
      </c>
      <c r="K1353" s="26" t="s">
        <v>10</v>
      </c>
      <c r="L1353" s="26" t="s">
        <v>12</v>
      </c>
      <c r="M1353" s="26" t="s">
        <v>16</v>
      </c>
      <c r="N1353" s="26" t="s">
        <v>23</v>
      </c>
      <c r="O1353" s="27">
        <f>IF(A1353="?","",DATE(J1353,MATCH(K1353,{"Jan","Feb","Mar","Apr","May","Jun","Jul","Aug","Sep","Oct","Nov","Dec"},0),D1353))</f>
        <v>23203</v>
      </c>
      <c r="P1353" s="26">
        <f t="shared" si="21"/>
        <v>59</v>
      </c>
    </row>
    <row r="1354" spans="1:16" x14ac:dyDescent="0.3">
      <c r="A1354" s="8" t="s">
        <v>1385</v>
      </c>
      <c r="B1354" s="8">
        <v>2002</v>
      </c>
      <c r="C1354" s="8" t="s">
        <v>20</v>
      </c>
      <c r="D1354" s="8">
        <v>20</v>
      </c>
      <c r="E1354" s="8">
        <v>0</v>
      </c>
      <c r="F1354" s="25">
        <v>11321.49</v>
      </c>
      <c r="G1354" s="8" t="s">
        <v>12</v>
      </c>
      <c r="H1354" s="8" t="s">
        <v>12</v>
      </c>
      <c r="I1354" s="8" t="s">
        <v>23</v>
      </c>
      <c r="J1354" s="26">
        <v>2002</v>
      </c>
      <c r="K1354" s="26" t="s">
        <v>20</v>
      </c>
      <c r="L1354" s="26" t="s">
        <v>12</v>
      </c>
      <c r="M1354" s="26" t="s">
        <v>12</v>
      </c>
      <c r="N1354" s="26" t="s">
        <v>23</v>
      </c>
      <c r="O1354" s="27">
        <f>IF(A1354="?","",DATE(J1354,MATCH(K1354,{"Jan","Feb","Mar","Apr","May","Jun","Jul","Aug","Sep","Oct","Nov","Dec"},0),D1354))</f>
        <v>37519</v>
      </c>
      <c r="P1354" s="26">
        <f t="shared" si="21"/>
        <v>20</v>
      </c>
    </row>
    <row r="1355" spans="1:16" x14ac:dyDescent="0.3">
      <c r="A1355" s="8" t="s">
        <v>1386</v>
      </c>
      <c r="B1355" s="8">
        <v>1989</v>
      </c>
      <c r="C1355" s="8" t="s">
        <v>35</v>
      </c>
      <c r="D1355" s="8">
        <v>19</v>
      </c>
      <c r="E1355" s="8">
        <v>1</v>
      </c>
      <c r="F1355" s="25">
        <v>11326.71</v>
      </c>
      <c r="G1355" s="8" t="s">
        <v>12</v>
      </c>
      <c r="H1355" s="8" t="s">
        <v>12</v>
      </c>
      <c r="I1355" s="8" t="s">
        <v>13</v>
      </c>
      <c r="J1355" s="26">
        <v>1989</v>
      </c>
      <c r="K1355" s="26" t="s">
        <v>35</v>
      </c>
      <c r="L1355" s="26" t="s">
        <v>12</v>
      </c>
      <c r="M1355" s="26" t="s">
        <v>12</v>
      </c>
      <c r="N1355" s="26" t="s">
        <v>13</v>
      </c>
      <c r="O1355" s="27">
        <f>IF(A1355="?","",DATE(J1355,MATCH(K1355,{"Jan","Feb","Mar","Apr","May","Jun","Jul","Aug","Sep","Oct","Nov","Dec"},0),D1355))</f>
        <v>32739</v>
      </c>
      <c r="P1355" s="26">
        <f t="shared" si="21"/>
        <v>33</v>
      </c>
    </row>
    <row r="1356" spans="1:16" x14ac:dyDescent="0.3">
      <c r="A1356" s="8" t="s">
        <v>1387</v>
      </c>
      <c r="B1356" s="8">
        <v>1968</v>
      </c>
      <c r="C1356" s="8" t="s">
        <v>15</v>
      </c>
      <c r="D1356" s="8">
        <v>2</v>
      </c>
      <c r="E1356" s="8">
        <v>0</v>
      </c>
      <c r="F1356" s="25">
        <v>11344.32</v>
      </c>
      <c r="G1356" s="8" t="s">
        <v>12</v>
      </c>
      <c r="H1356" s="8" t="s">
        <v>11</v>
      </c>
      <c r="I1356" s="8" t="s">
        <v>200</v>
      </c>
      <c r="J1356" s="26">
        <v>1968</v>
      </c>
      <c r="K1356" s="26" t="s">
        <v>15</v>
      </c>
      <c r="L1356" s="26" t="s">
        <v>12</v>
      </c>
      <c r="M1356" s="26" t="s">
        <v>11</v>
      </c>
      <c r="N1356" s="26" t="s">
        <v>200</v>
      </c>
      <c r="O1356" s="27">
        <f>IF(A1356="?","",DATE(J1356,MATCH(K1356,{"Jan","Feb","Mar","Apr","May","Jun","Jul","Aug","Sep","Oct","Nov","Dec"},0),D1356))</f>
        <v>25144</v>
      </c>
      <c r="P1356" s="26">
        <f t="shared" si="21"/>
        <v>54</v>
      </c>
    </row>
    <row r="1357" spans="1:16" x14ac:dyDescent="0.3">
      <c r="A1357" s="8" t="s">
        <v>1388</v>
      </c>
      <c r="B1357" s="8">
        <v>1964</v>
      </c>
      <c r="C1357" s="8" t="s">
        <v>10</v>
      </c>
      <c r="D1357" s="8">
        <v>12</v>
      </c>
      <c r="E1357" s="8">
        <v>0</v>
      </c>
      <c r="F1357" s="25">
        <v>11345.52</v>
      </c>
      <c r="G1357" s="8" t="s">
        <v>12</v>
      </c>
      <c r="H1357" s="8" t="s">
        <v>12</v>
      </c>
      <c r="I1357" s="8" t="s">
        <v>42</v>
      </c>
      <c r="J1357" s="26">
        <v>1964</v>
      </c>
      <c r="K1357" s="26" t="s">
        <v>10</v>
      </c>
      <c r="L1357" s="26" t="s">
        <v>12</v>
      </c>
      <c r="M1357" s="26" t="s">
        <v>12</v>
      </c>
      <c r="N1357" s="26" t="s">
        <v>42</v>
      </c>
      <c r="O1357" s="27">
        <f>IF(A1357="?","",DATE(J1357,MATCH(K1357,{"Jan","Feb","Mar","Apr","May","Jun","Jul","Aug","Sep","Oct","Nov","Dec"},0),D1357))</f>
        <v>23570</v>
      </c>
      <c r="P1357" s="26">
        <f t="shared" si="21"/>
        <v>58</v>
      </c>
    </row>
    <row r="1358" spans="1:16" x14ac:dyDescent="0.3">
      <c r="A1358" s="8" t="s">
        <v>1389</v>
      </c>
      <c r="B1358" s="8">
        <v>1965</v>
      </c>
      <c r="C1358" s="8" t="s">
        <v>15</v>
      </c>
      <c r="D1358" s="8">
        <v>29</v>
      </c>
      <c r="E1358" s="8">
        <v>0</v>
      </c>
      <c r="F1358" s="25">
        <v>11353.23</v>
      </c>
      <c r="G1358" s="8" t="s">
        <v>12</v>
      </c>
      <c r="H1358" s="8" t="s">
        <v>16</v>
      </c>
      <c r="I1358" s="8" t="s">
        <v>23</v>
      </c>
      <c r="J1358" s="26">
        <v>1965</v>
      </c>
      <c r="K1358" s="26" t="s">
        <v>15</v>
      </c>
      <c r="L1358" s="26" t="s">
        <v>12</v>
      </c>
      <c r="M1358" s="26" t="s">
        <v>16</v>
      </c>
      <c r="N1358" s="26" t="s">
        <v>23</v>
      </c>
      <c r="O1358" s="27">
        <f>IF(A1358="?","",DATE(J1358,MATCH(K1358,{"Jan","Feb","Mar","Apr","May","Jun","Jul","Aug","Sep","Oct","Nov","Dec"},0),D1358))</f>
        <v>24075</v>
      </c>
      <c r="P1358" s="26">
        <f t="shared" si="21"/>
        <v>57</v>
      </c>
    </row>
    <row r="1359" spans="1:16" x14ac:dyDescent="0.3">
      <c r="A1359" s="8" t="s">
        <v>1390</v>
      </c>
      <c r="B1359" s="8">
        <v>1965</v>
      </c>
      <c r="C1359" s="8" t="s">
        <v>20</v>
      </c>
      <c r="D1359" s="8">
        <v>26</v>
      </c>
      <c r="E1359" s="8">
        <v>0</v>
      </c>
      <c r="F1359" s="25">
        <v>11356.66</v>
      </c>
      <c r="G1359" s="8" t="s">
        <v>12</v>
      </c>
      <c r="H1359" s="8" t="s">
        <v>12</v>
      </c>
      <c r="I1359" s="8" t="s">
        <v>23</v>
      </c>
      <c r="J1359" s="26">
        <v>1965</v>
      </c>
      <c r="K1359" s="26" t="s">
        <v>20</v>
      </c>
      <c r="L1359" s="26" t="s">
        <v>12</v>
      </c>
      <c r="M1359" s="26" t="s">
        <v>12</v>
      </c>
      <c r="N1359" s="26" t="s">
        <v>23</v>
      </c>
      <c r="O1359" s="27">
        <f>IF(A1359="?","",DATE(J1359,MATCH(K1359,{"Jan","Feb","Mar","Apr","May","Jun","Jul","Aug","Sep","Oct","Nov","Dec"},0),D1359))</f>
        <v>24011</v>
      </c>
      <c r="P1359" s="26">
        <f t="shared" si="21"/>
        <v>57</v>
      </c>
    </row>
    <row r="1360" spans="1:16" x14ac:dyDescent="0.3">
      <c r="A1360" s="8" t="s">
        <v>1391</v>
      </c>
      <c r="B1360" s="8">
        <v>1964</v>
      </c>
      <c r="C1360" s="8" t="s">
        <v>10</v>
      </c>
      <c r="D1360" s="8">
        <v>4</v>
      </c>
      <c r="E1360" s="8">
        <v>0</v>
      </c>
      <c r="F1360" s="25">
        <v>11362.76</v>
      </c>
      <c r="G1360" s="8" t="s">
        <v>12</v>
      </c>
      <c r="H1360" s="8" t="s">
        <v>16</v>
      </c>
      <c r="I1360" s="8" t="s">
        <v>42</v>
      </c>
      <c r="J1360" s="26">
        <v>1964</v>
      </c>
      <c r="K1360" s="26" t="s">
        <v>10</v>
      </c>
      <c r="L1360" s="26" t="s">
        <v>12</v>
      </c>
      <c r="M1360" s="26" t="s">
        <v>16</v>
      </c>
      <c r="N1360" s="26" t="s">
        <v>42</v>
      </c>
      <c r="O1360" s="27">
        <f>IF(A1360="?","",DATE(J1360,MATCH(K1360,{"Jan","Feb","Mar","Apr","May","Jun","Jul","Aug","Sep","Oct","Nov","Dec"},0),D1360))</f>
        <v>23562</v>
      </c>
      <c r="P1360" s="26">
        <f t="shared" si="21"/>
        <v>58</v>
      </c>
    </row>
    <row r="1361" spans="1:16" x14ac:dyDescent="0.3">
      <c r="A1361" s="8" t="s">
        <v>1392</v>
      </c>
      <c r="B1361" s="8">
        <v>1964</v>
      </c>
      <c r="C1361" s="8" t="s">
        <v>10</v>
      </c>
      <c r="D1361" s="8">
        <v>3</v>
      </c>
      <c r="E1361" s="8">
        <v>0</v>
      </c>
      <c r="F1361" s="25">
        <v>11363.28</v>
      </c>
      <c r="G1361" s="8" t="s">
        <v>12</v>
      </c>
      <c r="H1361" s="8" t="s">
        <v>16</v>
      </c>
      <c r="I1361" s="8" t="s">
        <v>13</v>
      </c>
      <c r="J1361" s="26">
        <v>1964</v>
      </c>
      <c r="K1361" s="26" t="s">
        <v>10</v>
      </c>
      <c r="L1361" s="26" t="s">
        <v>12</v>
      </c>
      <c r="M1361" s="26" t="s">
        <v>16</v>
      </c>
      <c r="N1361" s="26" t="s">
        <v>13</v>
      </c>
      <c r="O1361" s="27">
        <f>IF(A1361="?","",DATE(J1361,MATCH(K1361,{"Jan","Feb","Mar","Apr","May","Jun","Jul","Aug","Sep","Oct","Nov","Dec"},0),D1361))</f>
        <v>23561</v>
      </c>
      <c r="P1361" s="26">
        <f t="shared" si="21"/>
        <v>58</v>
      </c>
    </row>
    <row r="1362" spans="1:16" x14ac:dyDescent="0.3">
      <c r="A1362" s="8" t="s">
        <v>1393</v>
      </c>
      <c r="B1362" s="8">
        <v>1964</v>
      </c>
      <c r="C1362" s="8" t="s">
        <v>30</v>
      </c>
      <c r="D1362" s="8">
        <v>13</v>
      </c>
      <c r="E1362" s="8">
        <v>0</v>
      </c>
      <c r="F1362" s="25">
        <v>11365.95</v>
      </c>
      <c r="G1362" s="8" t="s">
        <v>12</v>
      </c>
      <c r="H1362" s="8" t="s">
        <v>11</v>
      </c>
      <c r="I1362" s="8" t="s">
        <v>42</v>
      </c>
      <c r="J1362" s="26">
        <v>1964</v>
      </c>
      <c r="K1362" s="26" t="s">
        <v>30</v>
      </c>
      <c r="L1362" s="26" t="s">
        <v>12</v>
      </c>
      <c r="M1362" s="26" t="s">
        <v>11</v>
      </c>
      <c r="N1362" s="26" t="s">
        <v>42</v>
      </c>
      <c r="O1362" s="27">
        <f>IF(A1362="?","",DATE(J1362,MATCH(K1362,{"Jan","Feb","Mar","Apr","May","Jun","Jul","Aug","Sep","Oct","Nov","Dec"},0),D1362))</f>
        <v>23724</v>
      </c>
      <c r="P1362" s="26">
        <f t="shared" si="21"/>
        <v>58</v>
      </c>
    </row>
    <row r="1363" spans="1:16" x14ac:dyDescent="0.3">
      <c r="A1363" s="8" t="s">
        <v>1394</v>
      </c>
      <c r="B1363" s="8">
        <v>1979</v>
      </c>
      <c r="C1363" s="8" t="s">
        <v>18</v>
      </c>
      <c r="D1363" s="8">
        <v>7</v>
      </c>
      <c r="E1363" s="8">
        <v>2</v>
      </c>
      <c r="F1363" s="25">
        <v>11369.39</v>
      </c>
      <c r="G1363" s="8" t="s">
        <v>12</v>
      </c>
      <c r="H1363" s="8" t="s">
        <v>16</v>
      </c>
      <c r="I1363" s="8" t="s">
        <v>535</v>
      </c>
      <c r="J1363" s="26">
        <v>1979</v>
      </c>
      <c r="K1363" s="26" t="s">
        <v>18</v>
      </c>
      <c r="L1363" s="26" t="s">
        <v>12</v>
      </c>
      <c r="M1363" s="26" t="s">
        <v>16</v>
      </c>
      <c r="N1363" s="26" t="s">
        <v>535</v>
      </c>
      <c r="O1363" s="27">
        <f>IF(A1363="?","",DATE(J1363,MATCH(K1363,{"Jan","Feb","Mar","Apr","May","Jun","Jul","Aug","Sep","Oct","Nov","Dec"},0),D1363))</f>
        <v>29013</v>
      </c>
      <c r="P1363" s="26">
        <f t="shared" si="21"/>
        <v>44</v>
      </c>
    </row>
    <row r="1364" spans="1:16" x14ac:dyDescent="0.3">
      <c r="A1364" s="8" t="s">
        <v>1395</v>
      </c>
      <c r="B1364" s="8">
        <v>1972</v>
      </c>
      <c r="C1364" s="8" t="s">
        <v>30</v>
      </c>
      <c r="D1364" s="8">
        <v>6</v>
      </c>
      <c r="E1364" s="8">
        <v>0</v>
      </c>
      <c r="F1364" s="25">
        <v>11378.57</v>
      </c>
      <c r="G1364" s="8" t="s">
        <v>12</v>
      </c>
      <c r="H1364" s="8" t="s">
        <v>11</v>
      </c>
      <c r="I1364" s="8" t="s">
        <v>200</v>
      </c>
      <c r="J1364" s="26">
        <v>1972</v>
      </c>
      <c r="K1364" s="26" t="s">
        <v>30</v>
      </c>
      <c r="L1364" s="26" t="s">
        <v>12</v>
      </c>
      <c r="M1364" s="26" t="s">
        <v>11</v>
      </c>
      <c r="N1364" s="26" t="s">
        <v>200</v>
      </c>
      <c r="O1364" s="27">
        <f>IF(A1364="?","",DATE(J1364,MATCH(K1364,{"Jan","Feb","Mar","Apr","May","Jun","Jul","Aug","Sep","Oct","Nov","Dec"},0),D1364))</f>
        <v>26639</v>
      </c>
      <c r="P1364" s="26">
        <f t="shared" si="21"/>
        <v>50</v>
      </c>
    </row>
    <row r="1365" spans="1:16" x14ac:dyDescent="0.3">
      <c r="A1365" s="8" t="s">
        <v>1396</v>
      </c>
      <c r="B1365" s="8">
        <v>1964</v>
      </c>
      <c r="C1365" s="8" t="s">
        <v>18</v>
      </c>
      <c r="D1365" s="8">
        <v>13</v>
      </c>
      <c r="E1365" s="8">
        <v>0</v>
      </c>
      <c r="F1365" s="25">
        <v>11381.33</v>
      </c>
      <c r="G1365" s="8" t="s">
        <v>12</v>
      </c>
      <c r="H1365" s="8" t="s">
        <v>11</v>
      </c>
      <c r="I1365" s="8" t="s">
        <v>13</v>
      </c>
      <c r="J1365" s="26">
        <v>1964</v>
      </c>
      <c r="K1365" s="26" t="s">
        <v>18</v>
      </c>
      <c r="L1365" s="26" t="s">
        <v>12</v>
      </c>
      <c r="M1365" s="26" t="s">
        <v>11</v>
      </c>
      <c r="N1365" s="26" t="s">
        <v>13</v>
      </c>
      <c r="O1365" s="27">
        <f>IF(A1365="?","",DATE(J1365,MATCH(K1365,{"Jan","Feb","Mar","Apr","May","Jun","Jul","Aug","Sep","Oct","Nov","Dec"},0),D1365))</f>
        <v>23541</v>
      </c>
      <c r="P1365" s="26">
        <f t="shared" si="21"/>
        <v>58</v>
      </c>
    </row>
    <row r="1366" spans="1:16" x14ac:dyDescent="0.3">
      <c r="A1366" s="8" t="s">
        <v>1397</v>
      </c>
      <c r="B1366" s="8">
        <v>1997</v>
      </c>
      <c r="C1366" s="8" t="s">
        <v>10</v>
      </c>
      <c r="D1366" s="8">
        <v>28</v>
      </c>
      <c r="E1366" s="8">
        <v>0</v>
      </c>
      <c r="F1366" s="25">
        <v>11388.27</v>
      </c>
      <c r="G1366" s="8" t="s">
        <v>12</v>
      </c>
      <c r="H1366" s="8" t="s">
        <v>11</v>
      </c>
      <c r="I1366" s="8" t="s">
        <v>535</v>
      </c>
      <c r="J1366" s="26">
        <v>1997</v>
      </c>
      <c r="K1366" s="26" t="s">
        <v>10</v>
      </c>
      <c r="L1366" s="26" t="s">
        <v>12</v>
      </c>
      <c r="M1366" s="26" t="s">
        <v>11</v>
      </c>
      <c r="N1366" s="26" t="s">
        <v>535</v>
      </c>
      <c r="O1366" s="27">
        <f>IF(A1366="?","",DATE(J1366,MATCH(K1366,{"Jan","Feb","Mar","Apr","May","Jun","Jul","Aug","Sep","Oct","Nov","Dec"},0),D1366))</f>
        <v>35639</v>
      </c>
      <c r="P1366" s="26">
        <f t="shared" si="21"/>
        <v>25</v>
      </c>
    </row>
    <row r="1367" spans="1:16" x14ac:dyDescent="0.3">
      <c r="A1367" s="8" t="s">
        <v>1398</v>
      </c>
      <c r="B1367" s="8">
        <v>1967</v>
      </c>
      <c r="C1367" s="8" t="s">
        <v>30</v>
      </c>
      <c r="D1367" s="8">
        <v>19</v>
      </c>
      <c r="E1367" s="8">
        <v>1</v>
      </c>
      <c r="F1367" s="25">
        <v>11394.07</v>
      </c>
      <c r="G1367" s="8" t="s">
        <v>12</v>
      </c>
      <c r="H1367" s="8" t="s">
        <v>16</v>
      </c>
      <c r="I1367" s="8" t="s">
        <v>170</v>
      </c>
      <c r="J1367" s="26">
        <v>1967</v>
      </c>
      <c r="K1367" s="26" t="s">
        <v>30</v>
      </c>
      <c r="L1367" s="26" t="s">
        <v>12</v>
      </c>
      <c r="M1367" s="26" t="s">
        <v>16</v>
      </c>
      <c r="N1367" s="26" t="s">
        <v>170</v>
      </c>
      <c r="O1367" s="27">
        <f>IF(A1367="?","",DATE(J1367,MATCH(K1367,{"Jan","Feb","Mar","Apr","May","Jun","Jul","Aug","Sep","Oct","Nov","Dec"},0),D1367))</f>
        <v>24825</v>
      </c>
      <c r="P1367" s="26">
        <f t="shared" si="21"/>
        <v>55</v>
      </c>
    </row>
    <row r="1368" spans="1:16" x14ac:dyDescent="0.3">
      <c r="A1368" s="8" t="s">
        <v>1399</v>
      </c>
      <c r="B1368" s="8">
        <v>1970</v>
      </c>
      <c r="C1368" s="8" t="s">
        <v>37</v>
      </c>
      <c r="D1368" s="8">
        <v>2</v>
      </c>
      <c r="E1368" s="8">
        <v>2</v>
      </c>
      <c r="F1368" s="25">
        <v>11396.9</v>
      </c>
      <c r="G1368" s="8" t="s">
        <v>12</v>
      </c>
      <c r="H1368" s="8" t="s">
        <v>12</v>
      </c>
      <c r="I1368" s="8" t="s">
        <v>247</v>
      </c>
      <c r="J1368" s="26">
        <v>1970</v>
      </c>
      <c r="K1368" s="26" t="s">
        <v>37</v>
      </c>
      <c r="L1368" s="26" t="s">
        <v>12</v>
      </c>
      <c r="M1368" s="26" t="s">
        <v>12</v>
      </c>
      <c r="N1368" s="26" t="s">
        <v>247</v>
      </c>
      <c r="O1368" s="27">
        <f>IF(A1368="?","",DATE(J1368,MATCH(K1368,{"Jan","Feb","Mar","Apr","May","Jun","Jul","Aug","Sep","Oct","Nov","Dec"},0),D1368))</f>
        <v>25843</v>
      </c>
      <c r="P1368" s="26">
        <f t="shared" si="21"/>
        <v>52</v>
      </c>
    </row>
    <row r="1369" spans="1:16" x14ac:dyDescent="0.3">
      <c r="A1369" s="8" t="s">
        <v>1400</v>
      </c>
      <c r="B1369" s="8">
        <v>1970</v>
      </c>
      <c r="C1369" s="8" t="s">
        <v>37</v>
      </c>
      <c r="D1369" s="8">
        <v>7</v>
      </c>
      <c r="E1369" s="8">
        <v>3</v>
      </c>
      <c r="F1369" s="25">
        <v>11411.69</v>
      </c>
      <c r="G1369" s="8" t="s">
        <v>12</v>
      </c>
      <c r="H1369" s="8" t="s">
        <v>11</v>
      </c>
      <c r="I1369" s="8" t="s">
        <v>42</v>
      </c>
      <c r="J1369" s="26">
        <v>1970</v>
      </c>
      <c r="K1369" s="26" t="s">
        <v>37</v>
      </c>
      <c r="L1369" s="26" t="s">
        <v>12</v>
      </c>
      <c r="M1369" s="26" t="s">
        <v>11</v>
      </c>
      <c r="N1369" s="26" t="s">
        <v>42</v>
      </c>
      <c r="O1369" s="27">
        <f>IF(A1369="?","",DATE(J1369,MATCH(K1369,{"Jan","Feb","Mar","Apr","May","Jun","Jul","Aug","Sep","Oct","Nov","Dec"},0),D1369))</f>
        <v>25848</v>
      </c>
      <c r="P1369" s="26">
        <f t="shared" si="21"/>
        <v>52</v>
      </c>
    </row>
    <row r="1370" spans="1:16" x14ac:dyDescent="0.3">
      <c r="A1370" s="8" t="s">
        <v>1401</v>
      </c>
      <c r="B1370" s="8">
        <v>1983</v>
      </c>
      <c r="C1370" s="8" t="s">
        <v>37</v>
      </c>
      <c r="D1370" s="8">
        <v>23</v>
      </c>
      <c r="E1370" s="8">
        <v>3</v>
      </c>
      <c r="F1370" s="25">
        <v>11412.02</v>
      </c>
      <c r="G1370" s="8" t="s">
        <v>12</v>
      </c>
      <c r="H1370" s="8" t="s">
        <v>16</v>
      </c>
      <c r="I1370" s="8" t="s">
        <v>300</v>
      </c>
      <c r="J1370" s="26">
        <v>1983</v>
      </c>
      <c r="K1370" s="26" t="s">
        <v>37</v>
      </c>
      <c r="L1370" s="26" t="s">
        <v>12</v>
      </c>
      <c r="M1370" s="26" t="s">
        <v>16</v>
      </c>
      <c r="N1370" s="26" t="s">
        <v>300</v>
      </c>
      <c r="O1370" s="27">
        <f>IF(A1370="?","",DATE(J1370,MATCH(K1370,{"Jan","Feb","Mar","Apr","May","Jun","Jul","Aug","Sep","Oct","Nov","Dec"},0),D1370))</f>
        <v>30612</v>
      </c>
      <c r="P1370" s="26">
        <f t="shared" si="21"/>
        <v>39</v>
      </c>
    </row>
    <row r="1371" spans="1:16" x14ac:dyDescent="0.3">
      <c r="A1371" s="8" t="s">
        <v>1402</v>
      </c>
      <c r="B1371" s="8">
        <v>1985</v>
      </c>
      <c r="C1371" s="8" t="s">
        <v>18</v>
      </c>
      <c r="D1371" s="8">
        <v>9</v>
      </c>
      <c r="E1371" s="8">
        <v>3</v>
      </c>
      <c r="F1371" s="25">
        <v>11419.49</v>
      </c>
      <c r="G1371" s="8" t="s">
        <v>12</v>
      </c>
      <c r="H1371" s="8" t="s">
        <v>16</v>
      </c>
      <c r="I1371" s="8" t="s">
        <v>23</v>
      </c>
      <c r="J1371" s="26">
        <v>1985</v>
      </c>
      <c r="K1371" s="26" t="s">
        <v>18</v>
      </c>
      <c r="L1371" s="26" t="s">
        <v>12</v>
      </c>
      <c r="M1371" s="26" t="s">
        <v>16</v>
      </c>
      <c r="N1371" s="26" t="s">
        <v>23</v>
      </c>
      <c r="O1371" s="27">
        <f>IF(A1371="?","",DATE(J1371,MATCH(K1371,{"Jan","Feb","Mar","Apr","May","Jun","Jul","Aug","Sep","Oct","Nov","Dec"},0),D1371))</f>
        <v>31207</v>
      </c>
      <c r="P1371" s="26">
        <f t="shared" si="21"/>
        <v>37</v>
      </c>
    </row>
    <row r="1372" spans="1:16" x14ac:dyDescent="0.3">
      <c r="A1372" s="8" t="s">
        <v>1403</v>
      </c>
      <c r="B1372" s="8">
        <v>1980</v>
      </c>
      <c r="C1372" s="8" t="s">
        <v>10</v>
      </c>
      <c r="D1372" s="8">
        <v>17</v>
      </c>
      <c r="E1372" s="8">
        <v>2</v>
      </c>
      <c r="F1372" s="25">
        <v>11435.74</v>
      </c>
      <c r="G1372" s="8" t="s">
        <v>12</v>
      </c>
      <c r="H1372" s="8" t="s">
        <v>12</v>
      </c>
      <c r="I1372" s="8" t="s">
        <v>300</v>
      </c>
      <c r="J1372" s="26">
        <v>1980</v>
      </c>
      <c r="K1372" s="26" t="s">
        <v>10</v>
      </c>
      <c r="L1372" s="26" t="s">
        <v>12</v>
      </c>
      <c r="M1372" s="26" t="s">
        <v>12</v>
      </c>
      <c r="N1372" s="26" t="s">
        <v>300</v>
      </c>
      <c r="O1372" s="27">
        <f>IF(A1372="?","",DATE(J1372,MATCH(K1372,{"Jan","Feb","Mar","Apr","May","Jun","Jul","Aug","Sep","Oct","Nov","Dec"},0),D1372))</f>
        <v>29419</v>
      </c>
      <c r="P1372" s="26">
        <f t="shared" si="21"/>
        <v>42</v>
      </c>
    </row>
    <row r="1373" spans="1:16" x14ac:dyDescent="0.3">
      <c r="A1373" s="8" t="s">
        <v>1404</v>
      </c>
      <c r="B1373" s="8">
        <v>1971</v>
      </c>
      <c r="C1373" s="8" t="s">
        <v>20</v>
      </c>
      <c r="D1373" s="8">
        <v>12</v>
      </c>
      <c r="E1373" s="8">
        <v>3</v>
      </c>
      <c r="F1373" s="25">
        <v>11436.74</v>
      </c>
      <c r="G1373" s="8" t="s">
        <v>12</v>
      </c>
      <c r="H1373" s="8" t="s">
        <v>12</v>
      </c>
      <c r="I1373" s="8" t="s">
        <v>23</v>
      </c>
      <c r="J1373" s="26">
        <v>1971</v>
      </c>
      <c r="K1373" s="26" t="s">
        <v>20</v>
      </c>
      <c r="L1373" s="26" t="s">
        <v>12</v>
      </c>
      <c r="M1373" s="26" t="s">
        <v>12</v>
      </c>
      <c r="N1373" s="26" t="s">
        <v>23</v>
      </c>
      <c r="O1373" s="27">
        <f>IF(A1373="?","",DATE(J1373,MATCH(K1373,{"Jan","Feb","Mar","Apr","May","Jun","Jul","Aug","Sep","Oct","Nov","Dec"},0),D1373))</f>
        <v>26188</v>
      </c>
      <c r="P1373" s="26">
        <f t="shared" si="21"/>
        <v>51</v>
      </c>
    </row>
    <row r="1374" spans="1:16" x14ac:dyDescent="0.3">
      <c r="A1374" s="8" t="s">
        <v>1405</v>
      </c>
      <c r="B1374" s="8">
        <v>1966</v>
      </c>
      <c r="C1374" s="8" t="s">
        <v>18</v>
      </c>
      <c r="D1374" s="8">
        <v>14</v>
      </c>
      <c r="E1374" s="8">
        <v>0</v>
      </c>
      <c r="F1374" s="25">
        <v>11454.02</v>
      </c>
      <c r="G1374" s="8" t="s">
        <v>12</v>
      </c>
      <c r="H1374" s="8" t="s">
        <v>16</v>
      </c>
      <c r="I1374" s="8" t="s">
        <v>23</v>
      </c>
      <c r="J1374" s="26">
        <v>1966</v>
      </c>
      <c r="K1374" s="26" t="s">
        <v>18</v>
      </c>
      <c r="L1374" s="26" t="s">
        <v>12</v>
      </c>
      <c r="M1374" s="26" t="s">
        <v>16</v>
      </c>
      <c r="N1374" s="26" t="s">
        <v>23</v>
      </c>
      <c r="O1374" s="27">
        <f>IF(A1374="?","",DATE(J1374,MATCH(K1374,{"Jan","Feb","Mar","Apr","May","Jun","Jul","Aug","Sep","Oct","Nov","Dec"},0),D1374))</f>
        <v>24272</v>
      </c>
      <c r="P1374" s="26">
        <f t="shared" si="21"/>
        <v>56</v>
      </c>
    </row>
    <row r="1375" spans="1:16" x14ac:dyDescent="0.3">
      <c r="A1375" s="8" t="s">
        <v>1406</v>
      </c>
      <c r="B1375" s="8">
        <v>1965</v>
      </c>
      <c r="C1375" s="8" t="s">
        <v>18</v>
      </c>
      <c r="D1375" s="8">
        <v>23</v>
      </c>
      <c r="E1375" s="8">
        <v>0</v>
      </c>
      <c r="F1375" s="25">
        <v>11455.28</v>
      </c>
      <c r="G1375" s="8" t="s">
        <v>12</v>
      </c>
      <c r="H1375" s="8" t="s">
        <v>11</v>
      </c>
      <c r="I1375" s="8" t="s">
        <v>42</v>
      </c>
      <c r="J1375" s="26">
        <v>1965</v>
      </c>
      <c r="K1375" s="26" t="s">
        <v>18</v>
      </c>
      <c r="L1375" s="26" t="s">
        <v>12</v>
      </c>
      <c r="M1375" s="26" t="s">
        <v>11</v>
      </c>
      <c r="N1375" s="26" t="s">
        <v>42</v>
      </c>
      <c r="O1375" s="27">
        <f>IF(A1375="?","",DATE(J1375,MATCH(K1375,{"Jan","Feb","Mar","Apr","May","Jun","Jul","Aug","Sep","Oct","Nov","Dec"},0),D1375))</f>
        <v>23916</v>
      </c>
      <c r="P1375" s="26">
        <f t="shared" si="21"/>
        <v>57</v>
      </c>
    </row>
    <row r="1376" spans="1:16" x14ac:dyDescent="0.3">
      <c r="A1376" s="8" t="s">
        <v>1407</v>
      </c>
      <c r="B1376" s="8">
        <v>1966</v>
      </c>
      <c r="C1376" s="8" t="s">
        <v>20</v>
      </c>
      <c r="D1376" s="8">
        <v>7</v>
      </c>
      <c r="E1376" s="8">
        <v>0</v>
      </c>
      <c r="F1376" s="25">
        <v>11478.14</v>
      </c>
      <c r="G1376" s="8" t="s">
        <v>12</v>
      </c>
      <c r="H1376" s="8" t="s">
        <v>11</v>
      </c>
      <c r="I1376" s="8" t="s">
        <v>200</v>
      </c>
      <c r="J1376" s="26">
        <v>1966</v>
      </c>
      <c r="K1376" s="26" t="s">
        <v>20</v>
      </c>
      <c r="L1376" s="26" t="s">
        <v>12</v>
      </c>
      <c r="M1376" s="26" t="s">
        <v>11</v>
      </c>
      <c r="N1376" s="26" t="s">
        <v>200</v>
      </c>
      <c r="O1376" s="27">
        <f>IF(A1376="?","",DATE(J1376,MATCH(K1376,{"Jan","Feb","Mar","Apr","May","Jun","Jul","Aug","Sep","Oct","Nov","Dec"},0),D1376))</f>
        <v>24357</v>
      </c>
      <c r="P1376" s="26">
        <f t="shared" si="21"/>
        <v>56</v>
      </c>
    </row>
    <row r="1377" spans="1:16" x14ac:dyDescent="0.3">
      <c r="A1377" s="8" t="s">
        <v>1408</v>
      </c>
      <c r="B1377" s="8">
        <v>2004</v>
      </c>
      <c r="C1377" s="8" t="s">
        <v>20</v>
      </c>
      <c r="D1377" s="8">
        <v>10</v>
      </c>
      <c r="E1377" s="8">
        <v>0</v>
      </c>
      <c r="F1377" s="25">
        <v>11482.63</v>
      </c>
      <c r="G1377" s="8" t="s">
        <v>12</v>
      </c>
      <c r="H1377" s="8" t="s">
        <v>11</v>
      </c>
      <c r="I1377" s="8" t="s">
        <v>13</v>
      </c>
      <c r="J1377" s="26">
        <v>2004</v>
      </c>
      <c r="K1377" s="26" t="s">
        <v>20</v>
      </c>
      <c r="L1377" s="26" t="s">
        <v>12</v>
      </c>
      <c r="M1377" s="26" t="s">
        <v>11</v>
      </c>
      <c r="N1377" s="26" t="s">
        <v>13</v>
      </c>
      <c r="O1377" s="27">
        <f>IF(A1377="?","",DATE(J1377,MATCH(K1377,{"Jan","Feb","Mar","Apr","May","Jun","Jul","Aug","Sep","Oct","Nov","Dec"},0),D1377))</f>
        <v>38240</v>
      </c>
      <c r="P1377" s="26">
        <f t="shared" si="21"/>
        <v>18</v>
      </c>
    </row>
    <row r="1378" spans="1:16" x14ac:dyDescent="0.3">
      <c r="A1378" s="8" t="s">
        <v>1409</v>
      </c>
      <c r="B1378" s="8">
        <v>1970</v>
      </c>
      <c r="C1378" s="8" t="s">
        <v>37</v>
      </c>
      <c r="D1378" s="8">
        <v>13</v>
      </c>
      <c r="E1378" s="8">
        <v>3</v>
      </c>
      <c r="F1378" s="25">
        <v>11488.32</v>
      </c>
      <c r="G1378" s="8" t="s">
        <v>12</v>
      </c>
      <c r="H1378" s="8" t="s">
        <v>16</v>
      </c>
      <c r="I1378" s="8" t="s">
        <v>276</v>
      </c>
      <c r="J1378" s="26">
        <v>1970</v>
      </c>
      <c r="K1378" s="26" t="s">
        <v>37</v>
      </c>
      <c r="L1378" s="26" t="s">
        <v>12</v>
      </c>
      <c r="M1378" s="26" t="s">
        <v>16</v>
      </c>
      <c r="N1378" s="26" t="s">
        <v>276</v>
      </c>
      <c r="O1378" s="27">
        <f>IF(A1378="?","",DATE(J1378,MATCH(K1378,{"Jan","Feb","Mar","Apr","May","Jun","Jul","Aug","Sep","Oct","Nov","Dec"},0),D1378))</f>
        <v>25854</v>
      </c>
      <c r="P1378" s="26">
        <f t="shared" si="21"/>
        <v>52</v>
      </c>
    </row>
    <row r="1379" spans="1:16" x14ac:dyDescent="0.3">
      <c r="A1379" s="8" t="s">
        <v>1410</v>
      </c>
      <c r="B1379" s="8">
        <v>1983</v>
      </c>
      <c r="C1379" s="8" t="s">
        <v>18</v>
      </c>
      <c r="D1379" s="8">
        <v>7</v>
      </c>
      <c r="E1379" s="8">
        <v>3</v>
      </c>
      <c r="F1379" s="25">
        <v>11492.46</v>
      </c>
      <c r="G1379" s="8" t="s">
        <v>12</v>
      </c>
      <c r="H1379" s="8" t="s">
        <v>12</v>
      </c>
      <c r="I1379" s="8" t="s">
        <v>535</v>
      </c>
      <c r="J1379" s="26">
        <v>1983</v>
      </c>
      <c r="K1379" s="26" t="s">
        <v>18</v>
      </c>
      <c r="L1379" s="26" t="s">
        <v>12</v>
      </c>
      <c r="M1379" s="26" t="s">
        <v>12</v>
      </c>
      <c r="N1379" s="26" t="s">
        <v>535</v>
      </c>
      <c r="O1379" s="27">
        <f>IF(A1379="?","",DATE(J1379,MATCH(K1379,{"Jan","Feb","Mar","Apr","May","Jun","Jul","Aug","Sep","Oct","Nov","Dec"},0),D1379))</f>
        <v>30474</v>
      </c>
      <c r="P1379" s="26">
        <f t="shared" si="21"/>
        <v>40</v>
      </c>
    </row>
    <row r="1380" spans="1:16" x14ac:dyDescent="0.3">
      <c r="A1380" s="8" t="s">
        <v>1411</v>
      </c>
      <c r="B1380" s="8">
        <v>1969</v>
      </c>
      <c r="C1380" s="8" t="s">
        <v>35</v>
      </c>
      <c r="D1380" s="8">
        <v>11</v>
      </c>
      <c r="E1380" s="8">
        <v>0</v>
      </c>
      <c r="F1380" s="25">
        <v>11497.69</v>
      </c>
      <c r="G1380" s="8" t="s">
        <v>12</v>
      </c>
      <c r="H1380" s="8" t="s">
        <v>16</v>
      </c>
      <c r="I1380" s="8" t="s">
        <v>23</v>
      </c>
      <c r="J1380" s="26">
        <v>1969</v>
      </c>
      <c r="K1380" s="26" t="s">
        <v>35</v>
      </c>
      <c r="L1380" s="26" t="s">
        <v>12</v>
      </c>
      <c r="M1380" s="26" t="s">
        <v>16</v>
      </c>
      <c r="N1380" s="26" t="s">
        <v>23</v>
      </c>
      <c r="O1380" s="27">
        <f>IF(A1380="?","",DATE(J1380,MATCH(K1380,{"Jan","Feb","Mar","Apr","May","Jun","Jul","Aug","Sep","Oct","Nov","Dec"},0),D1380))</f>
        <v>25426</v>
      </c>
      <c r="P1380" s="26">
        <f t="shared" si="21"/>
        <v>53</v>
      </c>
    </row>
    <row r="1381" spans="1:16" x14ac:dyDescent="0.3">
      <c r="A1381" s="8" t="s">
        <v>1412</v>
      </c>
      <c r="B1381" s="8">
        <v>1989</v>
      </c>
      <c r="C1381" s="8" t="s">
        <v>37</v>
      </c>
      <c r="D1381" s="8">
        <v>6</v>
      </c>
      <c r="E1381" s="8">
        <v>3</v>
      </c>
      <c r="F1381" s="25">
        <v>11511.61</v>
      </c>
      <c r="G1381" s="8" t="s">
        <v>12</v>
      </c>
      <c r="H1381" s="8" t="s">
        <v>12</v>
      </c>
      <c r="I1381" s="8" t="s">
        <v>535</v>
      </c>
      <c r="J1381" s="26">
        <v>1989</v>
      </c>
      <c r="K1381" s="26" t="s">
        <v>37</v>
      </c>
      <c r="L1381" s="26" t="s">
        <v>12</v>
      </c>
      <c r="M1381" s="26" t="s">
        <v>12</v>
      </c>
      <c r="N1381" s="26" t="s">
        <v>535</v>
      </c>
      <c r="O1381" s="27">
        <f>IF(A1381="?","",DATE(J1381,MATCH(K1381,{"Jan","Feb","Mar","Apr","May","Jun","Jul","Aug","Sep","Oct","Nov","Dec"},0),D1381))</f>
        <v>32787</v>
      </c>
      <c r="P1381" s="26">
        <f t="shared" si="21"/>
        <v>33</v>
      </c>
    </row>
    <row r="1382" spans="1:16" x14ac:dyDescent="0.3">
      <c r="A1382" s="8" t="s">
        <v>1413</v>
      </c>
      <c r="B1382" s="8">
        <v>1968</v>
      </c>
      <c r="C1382" s="8" t="s">
        <v>18</v>
      </c>
      <c r="D1382" s="8">
        <v>24</v>
      </c>
      <c r="E1382" s="8">
        <v>1</v>
      </c>
      <c r="F1382" s="25">
        <v>11512.41</v>
      </c>
      <c r="G1382" s="8" t="s">
        <v>12</v>
      </c>
      <c r="H1382" s="8" t="s">
        <v>16</v>
      </c>
      <c r="I1382" s="8" t="s">
        <v>247</v>
      </c>
      <c r="J1382" s="26">
        <v>1968</v>
      </c>
      <c r="K1382" s="26" t="s">
        <v>18</v>
      </c>
      <c r="L1382" s="26" t="s">
        <v>12</v>
      </c>
      <c r="M1382" s="26" t="s">
        <v>16</v>
      </c>
      <c r="N1382" s="26" t="s">
        <v>247</v>
      </c>
      <c r="O1382" s="27">
        <f>IF(A1382="?","",DATE(J1382,MATCH(K1382,{"Jan","Feb","Mar","Apr","May","Jun","Jul","Aug","Sep","Oct","Nov","Dec"},0),D1382))</f>
        <v>25013</v>
      </c>
      <c r="P1382" s="26">
        <f t="shared" si="21"/>
        <v>54</v>
      </c>
    </row>
    <row r="1383" spans="1:16" x14ac:dyDescent="0.3">
      <c r="A1383" s="8" t="s">
        <v>1414</v>
      </c>
      <c r="B1383" s="8">
        <v>1971</v>
      </c>
      <c r="C1383" s="8" t="s">
        <v>30</v>
      </c>
      <c r="D1383" s="8">
        <v>19</v>
      </c>
      <c r="E1383" s="8">
        <v>4</v>
      </c>
      <c r="F1383" s="25">
        <v>11520.1</v>
      </c>
      <c r="G1383" s="8" t="s">
        <v>12</v>
      </c>
      <c r="H1383" s="8" t="s">
        <v>16</v>
      </c>
      <c r="I1383" s="8" t="s">
        <v>23</v>
      </c>
      <c r="J1383" s="26">
        <v>1971</v>
      </c>
      <c r="K1383" s="26" t="s">
        <v>30</v>
      </c>
      <c r="L1383" s="26" t="s">
        <v>12</v>
      </c>
      <c r="M1383" s="26" t="s">
        <v>16</v>
      </c>
      <c r="N1383" s="26" t="s">
        <v>23</v>
      </c>
      <c r="O1383" s="27">
        <f>IF(A1383="?","",DATE(J1383,MATCH(K1383,{"Jan","Feb","Mar","Apr","May","Jun","Jul","Aug","Sep","Oct","Nov","Dec"},0),D1383))</f>
        <v>26286</v>
      </c>
      <c r="P1383" s="26">
        <f t="shared" si="21"/>
        <v>51</v>
      </c>
    </row>
    <row r="1384" spans="1:16" x14ac:dyDescent="0.3">
      <c r="A1384" s="8" t="s">
        <v>1415</v>
      </c>
      <c r="B1384" s="8">
        <v>1988</v>
      </c>
      <c r="C1384" s="8" t="s">
        <v>18</v>
      </c>
      <c r="D1384" s="8">
        <v>12</v>
      </c>
      <c r="E1384" s="8">
        <v>3</v>
      </c>
      <c r="F1384" s="25">
        <v>11524.25</v>
      </c>
      <c r="G1384" s="8" t="s">
        <v>12</v>
      </c>
      <c r="H1384" s="8" t="s">
        <v>16</v>
      </c>
      <c r="I1384" s="8" t="s">
        <v>535</v>
      </c>
      <c r="J1384" s="26">
        <v>1988</v>
      </c>
      <c r="K1384" s="26" t="s">
        <v>18</v>
      </c>
      <c r="L1384" s="26" t="s">
        <v>12</v>
      </c>
      <c r="M1384" s="26" t="s">
        <v>16</v>
      </c>
      <c r="N1384" s="26" t="s">
        <v>535</v>
      </c>
      <c r="O1384" s="27">
        <f>IF(A1384="?","",DATE(J1384,MATCH(K1384,{"Jan","Feb","Mar","Apr","May","Jun","Jul","Aug","Sep","Oct","Nov","Dec"},0),D1384))</f>
        <v>32306</v>
      </c>
      <c r="P1384" s="26">
        <f t="shared" si="21"/>
        <v>34</v>
      </c>
    </row>
    <row r="1385" spans="1:16" x14ac:dyDescent="0.3">
      <c r="A1385" s="8" t="s">
        <v>1416</v>
      </c>
      <c r="B1385" s="8">
        <v>1970</v>
      </c>
      <c r="C1385" s="8" t="s">
        <v>10</v>
      </c>
      <c r="D1385" s="8">
        <v>23</v>
      </c>
      <c r="E1385" s="8">
        <v>0</v>
      </c>
      <c r="F1385" s="25">
        <v>11530.12</v>
      </c>
      <c r="G1385" s="8" t="s">
        <v>12</v>
      </c>
      <c r="H1385" s="8" t="s">
        <v>16</v>
      </c>
      <c r="I1385" s="8" t="s">
        <v>23</v>
      </c>
      <c r="J1385" s="26">
        <v>1970</v>
      </c>
      <c r="K1385" s="26" t="s">
        <v>10</v>
      </c>
      <c r="L1385" s="26" t="s">
        <v>12</v>
      </c>
      <c r="M1385" s="26" t="s">
        <v>16</v>
      </c>
      <c r="N1385" s="26" t="s">
        <v>23</v>
      </c>
      <c r="O1385" s="27">
        <f>IF(A1385="?","",DATE(J1385,MATCH(K1385,{"Jan","Feb","Mar","Apr","May","Jun","Jul","Aug","Sep","Oct","Nov","Dec"},0),D1385))</f>
        <v>25772</v>
      </c>
      <c r="P1385" s="26">
        <f t="shared" si="21"/>
        <v>52</v>
      </c>
    </row>
    <row r="1386" spans="1:16" x14ac:dyDescent="0.3">
      <c r="A1386" s="8" t="s">
        <v>1417</v>
      </c>
      <c r="B1386" s="8">
        <v>1965</v>
      </c>
      <c r="C1386" s="8" t="s">
        <v>37</v>
      </c>
      <c r="D1386" s="8">
        <v>3</v>
      </c>
      <c r="E1386" s="8">
        <v>0</v>
      </c>
      <c r="F1386" s="25">
        <v>11534.87</v>
      </c>
      <c r="G1386" s="8" t="s">
        <v>12</v>
      </c>
      <c r="H1386" s="8" t="s">
        <v>16</v>
      </c>
      <c r="I1386" s="8" t="s">
        <v>356</v>
      </c>
      <c r="J1386" s="26">
        <v>1965</v>
      </c>
      <c r="K1386" s="26" t="s">
        <v>37</v>
      </c>
      <c r="L1386" s="26" t="s">
        <v>12</v>
      </c>
      <c r="M1386" s="26" t="s">
        <v>16</v>
      </c>
      <c r="N1386" s="26" t="s">
        <v>356</v>
      </c>
      <c r="O1386" s="27">
        <f>IF(A1386="?","",DATE(J1386,MATCH(K1386,{"Jan","Feb","Mar","Apr","May","Jun","Jul","Aug","Sep","Oct","Nov","Dec"},0),D1386))</f>
        <v>24018</v>
      </c>
      <c r="P1386" s="26">
        <f t="shared" si="21"/>
        <v>57</v>
      </c>
    </row>
    <row r="1387" spans="1:16" x14ac:dyDescent="0.3">
      <c r="A1387" s="8" t="s">
        <v>1418</v>
      </c>
      <c r="B1387" s="8">
        <v>1968</v>
      </c>
      <c r="C1387" s="8" t="s">
        <v>15</v>
      </c>
      <c r="D1387" s="8">
        <v>14</v>
      </c>
      <c r="E1387" s="8">
        <v>2</v>
      </c>
      <c r="F1387" s="25">
        <v>11538.42</v>
      </c>
      <c r="G1387" s="8" t="s">
        <v>12</v>
      </c>
      <c r="H1387" s="8" t="s">
        <v>16</v>
      </c>
      <c r="I1387" s="8" t="s">
        <v>42</v>
      </c>
      <c r="J1387" s="26">
        <v>1968</v>
      </c>
      <c r="K1387" s="26" t="s">
        <v>15</v>
      </c>
      <c r="L1387" s="26" t="s">
        <v>12</v>
      </c>
      <c r="M1387" s="26" t="s">
        <v>16</v>
      </c>
      <c r="N1387" s="26" t="s">
        <v>42</v>
      </c>
      <c r="O1387" s="27">
        <f>IF(A1387="?","",DATE(J1387,MATCH(K1387,{"Jan","Feb","Mar","Apr","May","Jun","Jul","Aug","Sep","Oct","Nov","Dec"},0),D1387))</f>
        <v>25156</v>
      </c>
      <c r="P1387" s="26">
        <f t="shared" si="21"/>
        <v>54</v>
      </c>
    </row>
    <row r="1388" spans="1:16" x14ac:dyDescent="0.3">
      <c r="A1388" s="8" t="s">
        <v>1419</v>
      </c>
      <c r="B1388" s="8">
        <v>1971</v>
      </c>
      <c r="C1388" s="8" t="s">
        <v>30</v>
      </c>
      <c r="D1388" s="8">
        <v>1</v>
      </c>
      <c r="E1388" s="8">
        <v>0</v>
      </c>
      <c r="F1388" s="25">
        <v>11540.25</v>
      </c>
      <c r="G1388" s="8" t="s">
        <v>12</v>
      </c>
      <c r="H1388" s="8" t="s">
        <v>16</v>
      </c>
      <c r="I1388" s="8" t="s">
        <v>23</v>
      </c>
      <c r="J1388" s="26">
        <v>1971</v>
      </c>
      <c r="K1388" s="26" t="s">
        <v>30</v>
      </c>
      <c r="L1388" s="26" t="s">
        <v>12</v>
      </c>
      <c r="M1388" s="26" t="s">
        <v>16</v>
      </c>
      <c r="N1388" s="26" t="s">
        <v>23</v>
      </c>
      <c r="O1388" s="27">
        <f>IF(A1388="?","",DATE(J1388,MATCH(K1388,{"Jan","Feb","Mar","Apr","May","Jun","Jul","Aug","Sep","Oct","Nov","Dec"},0),D1388))</f>
        <v>26268</v>
      </c>
      <c r="P1388" s="26">
        <f t="shared" si="21"/>
        <v>51</v>
      </c>
    </row>
    <row r="1389" spans="1:16" x14ac:dyDescent="0.3">
      <c r="A1389" s="8" t="s">
        <v>1420</v>
      </c>
      <c r="B1389" s="8">
        <v>1973</v>
      </c>
      <c r="C1389" s="8" t="s">
        <v>10</v>
      </c>
      <c r="D1389" s="8">
        <v>23</v>
      </c>
      <c r="E1389" s="8">
        <v>5</v>
      </c>
      <c r="F1389" s="25">
        <v>11552.9</v>
      </c>
      <c r="G1389" s="8" t="s">
        <v>12</v>
      </c>
      <c r="H1389" s="8" t="s">
        <v>11</v>
      </c>
      <c r="I1389" s="8" t="s">
        <v>42</v>
      </c>
      <c r="J1389" s="26">
        <v>1973</v>
      </c>
      <c r="K1389" s="26" t="s">
        <v>10</v>
      </c>
      <c r="L1389" s="26" t="s">
        <v>12</v>
      </c>
      <c r="M1389" s="26" t="s">
        <v>11</v>
      </c>
      <c r="N1389" s="26" t="s">
        <v>42</v>
      </c>
      <c r="O1389" s="27">
        <f>IF(A1389="?","",DATE(J1389,MATCH(K1389,{"Jan","Feb","Mar","Apr","May","Jun","Jul","Aug","Sep","Oct","Nov","Dec"},0),D1389))</f>
        <v>26868</v>
      </c>
      <c r="P1389" s="26">
        <f t="shared" si="21"/>
        <v>49</v>
      </c>
    </row>
    <row r="1390" spans="1:16" x14ac:dyDescent="0.3">
      <c r="A1390" s="8" t="s">
        <v>1421</v>
      </c>
      <c r="B1390" s="8">
        <v>1965</v>
      </c>
      <c r="C1390" s="8" t="s">
        <v>37</v>
      </c>
      <c r="D1390" s="8">
        <v>27</v>
      </c>
      <c r="E1390" s="8">
        <v>1</v>
      </c>
      <c r="F1390" s="25">
        <v>11554.22</v>
      </c>
      <c r="G1390" s="8" t="s">
        <v>12</v>
      </c>
      <c r="H1390" s="8" t="s">
        <v>16</v>
      </c>
      <c r="I1390" s="8" t="s">
        <v>13</v>
      </c>
      <c r="J1390" s="26">
        <v>1965</v>
      </c>
      <c r="K1390" s="26" t="s">
        <v>37</v>
      </c>
      <c r="L1390" s="26" t="s">
        <v>12</v>
      </c>
      <c r="M1390" s="26" t="s">
        <v>16</v>
      </c>
      <c r="N1390" s="26" t="s">
        <v>13</v>
      </c>
      <c r="O1390" s="27">
        <f>IF(A1390="?","",DATE(J1390,MATCH(K1390,{"Jan","Feb","Mar","Apr","May","Jun","Jul","Aug","Sep","Oct","Nov","Dec"},0),D1390))</f>
        <v>24042</v>
      </c>
      <c r="P1390" s="26">
        <f t="shared" si="21"/>
        <v>57</v>
      </c>
    </row>
    <row r="1391" spans="1:16" x14ac:dyDescent="0.3">
      <c r="A1391" s="8" t="s">
        <v>1422</v>
      </c>
      <c r="B1391" s="8">
        <v>1965</v>
      </c>
      <c r="C1391" s="8" t="s">
        <v>30</v>
      </c>
      <c r="D1391" s="8">
        <v>25</v>
      </c>
      <c r="E1391" s="8">
        <v>0</v>
      </c>
      <c r="F1391" s="25">
        <v>11566.3</v>
      </c>
      <c r="G1391" s="8" t="s">
        <v>12</v>
      </c>
      <c r="H1391" s="8" t="s">
        <v>12</v>
      </c>
      <c r="I1391" s="8" t="s">
        <v>168</v>
      </c>
      <c r="J1391" s="26">
        <v>1965</v>
      </c>
      <c r="K1391" s="26" t="s">
        <v>30</v>
      </c>
      <c r="L1391" s="26" t="s">
        <v>12</v>
      </c>
      <c r="M1391" s="26" t="s">
        <v>12</v>
      </c>
      <c r="N1391" s="26" t="s">
        <v>168</v>
      </c>
      <c r="O1391" s="27">
        <f>IF(A1391="?","",DATE(J1391,MATCH(K1391,{"Jan","Feb","Mar","Apr","May","Jun","Jul","Aug","Sep","Oct","Nov","Dec"},0),D1391))</f>
        <v>24101</v>
      </c>
      <c r="P1391" s="26">
        <f t="shared" si="21"/>
        <v>57</v>
      </c>
    </row>
    <row r="1392" spans="1:16" x14ac:dyDescent="0.3">
      <c r="A1392" s="8" t="s">
        <v>1423</v>
      </c>
      <c r="B1392" s="8">
        <v>1965</v>
      </c>
      <c r="C1392" s="8" t="s">
        <v>15</v>
      </c>
      <c r="D1392" s="8">
        <v>6</v>
      </c>
      <c r="E1392" s="8">
        <v>1</v>
      </c>
      <c r="F1392" s="25">
        <v>11576.13</v>
      </c>
      <c r="G1392" s="8" t="s">
        <v>12</v>
      </c>
      <c r="H1392" s="8" t="s">
        <v>12</v>
      </c>
      <c r="I1392" s="8" t="s">
        <v>42</v>
      </c>
      <c r="J1392" s="26">
        <v>1965</v>
      </c>
      <c r="K1392" s="26" t="s">
        <v>15</v>
      </c>
      <c r="L1392" s="26" t="s">
        <v>12</v>
      </c>
      <c r="M1392" s="26" t="s">
        <v>12</v>
      </c>
      <c r="N1392" s="26" t="s">
        <v>42</v>
      </c>
      <c r="O1392" s="27">
        <f>IF(A1392="?","",DATE(J1392,MATCH(K1392,{"Jan","Feb","Mar","Apr","May","Jun","Jul","Aug","Sep","Oct","Nov","Dec"},0),D1392))</f>
        <v>24052</v>
      </c>
      <c r="P1392" s="26">
        <f t="shared" si="21"/>
        <v>57</v>
      </c>
    </row>
    <row r="1393" spans="1:16" x14ac:dyDescent="0.3">
      <c r="A1393" s="8" t="s">
        <v>1424</v>
      </c>
      <c r="B1393" s="8">
        <v>1964</v>
      </c>
      <c r="C1393" s="8" t="s">
        <v>18</v>
      </c>
      <c r="D1393" s="8">
        <v>20</v>
      </c>
      <c r="E1393" s="8">
        <v>0</v>
      </c>
      <c r="F1393" s="25">
        <v>11602.75</v>
      </c>
      <c r="G1393" s="8" t="s">
        <v>12</v>
      </c>
      <c r="H1393" s="8" t="s">
        <v>16</v>
      </c>
      <c r="I1393" s="8" t="s">
        <v>516</v>
      </c>
      <c r="J1393" s="26">
        <v>1964</v>
      </c>
      <c r="K1393" s="26" t="s">
        <v>18</v>
      </c>
      <c r="L1393" s="26" t="s">
        <v>12</v>
      </c>
      <c r="M1393" s="26" t="s">
        <v>16</v>
      </c>
      <c r="N1393" s="26" t="s">
        <v>516</v>
      </c>
      <c r="O1393" s="27">
        <f>IF(A1393="?","",DATE(J1393,MATCH(K1393,{"Jan","Feb","Mar","Apr","May","Jun","Jul","Aug","Sep","Oct","Nov","Dec"},0),D1393))</f>
        <v>23548</v>
      </c>
      <c r="P1393" s="26">
        <f t="shared" si="21"/>
        <v>58</v>
      </c>
    </row>
    <row r="1394" spans="1:16" x14ac:dyDescent="0.3">
      <c r="A1394" s="8" t="s">
        <v>1425</v>
      </c>
      <c r="B1394" s="8">
        <v>1986</v>
      </c>
      <c r="C1394" s="8" t="s">
        <v>10</v>
      </c>
      <c r="D1394" s="8">
        <v>17</v>
      </c>
      <c r="E1394" s="8">
        <v>3</v>
      </c>
      <c r="F1394" s="25">
        <v>11625.11</v>
      </c>
      <c r="G1394" s="8" t="s">
        <v>12</v>
      </c>
      <c r="H1394" s="8" t="s">
        <v>12</v>
      </c>
      <c r="I1394" s="8" t="s">
        <v>632</v>
      </c>
      <c r="J1394" s="26">
        <v>1986</v>
      </c>
      <c r="K1394" s="26" t="s">
        <v>10</v>
      </c>
      <c r="L1394" s="26" t="s">
        <v>12</v>
      </c>
      <c r="M1394" s="26" t="s">
        <v>12</v>
      </c>
      <c r="N1394" s="26" t="s">
        <v>632</v>
      </c>
      <c r="O1394" s="27">
        <f>IF(A1394="?","",DATE(J1394,MATCH(K1394,{"Jan","Feb","Mar","Apr","May","Jun","Jul","Aug","Sep","Oct","Nov","Dec"},0),D1394))</f>
        <v>31610</v>
      </c>
      <c r="P1394" s="26">
        <f t="shared" si="21"/>
        <v>36</v>
      </c>
    </row>
    <row r="1395" spans="1:16" x14ac:dyDescent="0.3">
      <c r="A1395" s="8" t="s">
        <v>1426</v>
      </c>
      <c r="B1395" s="8">
        <v>1966</v>
      </c>
      <c r="C1395" s="8" t="s">
        <v>37</v>
      </c>
      <c r="D1395" s="8">
        <v>4</v>
      </c>
      <c r="E1395" s="8">
        <v>0</v>
      </c>
      <c r="F1395" s="25">
        <v>11657.72</v>
      </c>
      <c r="G1395" s="8" t="s">
        <v>12</v>
      </c>
      <c r="H1395" s="8" t="s">
        <v>11</v>
      </c>
      <c r="I1395" s="8" t="s">
        <v>247</v>
      </c>
      <c r="J1395" s="26">
        <v>1966</v>
      </c>
      <c r="K1395" s="26" t="s">
        <v>37</v>
      </c>
      <c r="L1395" s="26" t="s">
        <v>12</v>
      </c>
      <c r="M1395" s="26" t="s">
        <v>11</v>
      </c>
      <c r="N1395" s="26" t="s">
        <v>247</v>
      </c>
      <c r="O1395" s="27">
        <f>IF(A1395="?","",DATE(J1395,MATCH(K1395,{"Jan","Feb","Mar","Apr","May","Jun","Jul","Aug","Sep","Oct","Nov","Dec"},0),D1395))</f>
        <v>24384</v>
      </c>
      <c r="P1395" s="26">
        <f t="shared" si="21"/>
        <v>56</v>
      </c>
    </row>
    <row r="1396" spans="1:16" x14ac:dyDescent="0.3">
      <c r="A1396" s="8" t="s">
        <v>1427</v>
      </c>
      <c r="B1396" s="8">
        <v>1994</v>
      </c>
      <c r="C1396" s="8" t="s">
        <v>10</v>
      </c>
      <c r="D1396" s="8">
        <v>20</v>
      </c>
      <c r="E1396" s="8">
        <v>0</v>
      </c>
      <c r="F1396" s="25">
        <v>11657.81</v>
      </c>
      <c r="G1396" s="8" t="s">
        <v>12</v>
      </c>
      <c r="H1396" s="8" t="s">
        <v>11</v>
      </c>
      <c r="I1396" s="8" t="s">
        <v>249</v>
      </c>
      <c r="J1396" s="26">
        <v>1994</v>
      </c>
      <c r="K1396" s="26" t="s">
        <v>10</v>
      </c>
      <c r="L1396" s="26" t="s">
        <v>12</v>
      </c>
      <c r="M1396" s="26" t="s">
        <v>11</v>
      </c>
      <c r="N1396" s="26" t="s">
        <v>249</v>
      </c>
      <c r="O1396" s="27">
        <f>IF(A1396="?","",DATE(J1396,MATCH(K1396,{"Jan","Feb","Mar","Apr","May","Jun","Jul","Aug","Sep","Oct","Nov","Dec"},0),D1396))</f>
        <v>34535</v>
      </c>
      <c r="P1396" s="26">
        <f t="shared" si="21"/>
        <v>28</v>
      </c>
    </row>
    <row r="1397" spans="1:16" x14ac:dyDescent="0.3">
      <c r="A1397" s="8" t="s">
        <v>1428</v>
      </c>
      <c r="B1397" s="8">
        <v>1966</v>
      </c>
      <c r="C1397" s="8" t="s">
        <v>10</v>
      </c>
      <c r="D1397" s="8">
        <v>6</v>
      </c>
      <c r="E1397" s="8">
        <v>0</v>
      </c>
      <c r="F1397" s="25">
        <v>11658.12</v>
      </c>
      <c r="G1397" s="8" t="s">
        <v>12</v>
      </c>
      <c r="H1397" s="8" t="s">
        <v>16</v>
      </c>
      <c r="I1397" s="8" t="s">
        <v>247</v>
      </c>
      <c r="J1397" s="26">
        <v>1966</v>
      </c>
      <c r="K1397" s="26" t="s">
        <v>10</v>
      </c>
      <c r="L1397" s="26" t="s">
        <v>12</v>
      </c>
      <c r="M1397" s="26" t="s">
        <v>16</v>
      </c>
      <c r="N1397" s="26" t="s">
        <v>247</v>
      </c>
      <c r="O1397" s="27">
        <f>IF(A1397="?","",DATE(J1397,MATCH(K1397,{"Jan","Feb","Mar","Apr","May","Jun","Jul","Aug","Sep","Oct","Nov","Dec"},0),D1397))</f>
        <v>24294</v>
      </c>
      <c r="P1397" s="26">
        <f t="shared" si="21"/>
        <v>56</v>
      </c>
    </row>
    <row r="1398" spans="1:16" x14ac:dyDescent="0.3">
      <c r="A1398" s="8" t="s">
        <v>1429</v>
      </c>
      <c r="B1398" s="8">
        <v>1966</v>
      </c>
      <c r="C1398" s="8" t="s">
        <v>35</v>
      </c>
      <c r="D1398" s="8">
        <v>23</v>
      </c>
      <c r="E1398" s="8">
        <v>0</v>
      </c>
      <c r="F1398" s="25">
        <v>11658.38</v>
      </c>
      <c r="G1398" s="8" t="s">
        <v>12</v>
      </c>
      <c r="H1398" s="8" t="s">
        <v>12</v>
      </c>
      <c r="I1398" s="8" t="s">
        <v>247</v>
      </c>
      <c r="J1398" s="26">
        <v>1966</v>
      </c>
      <c r="K1398" s="26" t="s">
        <v>35</v>
      </c>
      <c r="L1398" s="26" t="s">
        <v>12</v>
      </c>
      <c r="M1398" s="26" t="s">
        <v>12</v>
      </c>
      <c r="N1398" s="26" t="s">
        <v>247</v>
      </c>
      <c r="O1398" s="27">
        <f>IF(A1398="?","",DATE(J1398,MATCH(K1398,{"Jan","Feb","Mar","Apr","May","Jun","Jul","Aug","Sep","Oct","Nov","Dec"},0),D1398))</f>
        <v>24342</v>
      </c>
      <c r="P1398" s="26">
        <f t="shared" si="21"/>
        <v>56</v>
      </c>
    </row>
    <row r="1399" spans="1:16" x14ac:dyDescent="0.3">
      <c r="A1399" s="8" t="s">
        <v>1430</v>
      </c>
      <c r="B1399" s="8">
        <v>1966</v>
      </c>
      <c r="C1399" s="8" t="s">
        <v>15</v>
      </c>
      <c r="D1399" s="8">
        <v>9</v>
      </c>
      <c r="E1399" s="8">
        <v>1</v>
      </c>
      <c r="F1399" s="25">
        <v>11674.13</v>
      </c>
      <c r="G1399" s="8" t="s">
        <v>12</v>
      </c>
      <c r="H1399" s="8" t="s">
        <v>16</v>
      </c>
      <c r="I1399" s="8" t="s">
        <v>42</v>
      </c>
      <c r="J1399" s="26">
        <v>1966</v>
      </c>
      <c r="K1399" s="26" t="s">
        <v>15</v>
      </c>
      <c r="L1399" s="26" t="s">
        <v>12</v>
      </c>
      <c r="M1399" s="26" t="s">
        <v>16</v>
      </c>
      <c r="N1399" s="26" t="s">
        <v>42</v>
      </c>
      <c r="O1399" s="27">
        <f>IF(A1399="?","",DATE(J1399,MATCH(K1399,{"Jan","Feb","Mar","Apr","May","Jun","Jul","Aug","Sep","Oct","Nov","Dec"},0),D1399))</f>
        <v>24420</v>
      </c>
      <c r="P1399" s="26">
        <f t="shared" si="21"/>
        <v>56</v>
      </c>
    </row>
    <row r="1400" spans="1:16" x14ac:dyDescent="0.3">
      <c r="A1400" s="8" t="s">
        <v>1431</v>
      </c>
      <c r="B1400" s="8">
        <v>1970</v>
      </c>
      <c r="C1400" s="8" t="s">
        <v>30</v>
      </c>
      <c r="D1400" s="8">
        <v>1</v>
      </c>
      <c r="E1400" s="8">
        <v>0</v>
      </c>
      <c r="F1400" s="25">
        <v>11696.52</v>
      </c>
      <c r="G1400" s="8" t="s">
        <v>12</v>
      </c>
      <c r="H1400" s="8" t="s">
        <v>16</v>
      </c>
      <c r="I1400" s="8" t="s">
        <v>300</v>
      </c>
      <c r="J1400" s="26">
        <v>1970</v>
      </c>
      <c r="K1400" s="26" t="s">
        <v>30</v>
      </c>
      <c r="L1400" s="26" t="s">
        <v>12</v>
      </c>
      <c r="M1400" s="26" t="s">
        <v>16</v>
      </c>
      <c r="N1400" s="26" t="s">
        <v>300</v>
      </c>
      <c r="O1400" s="27">
        <f>IF(A1400="?","",DATE(J1400,MATCH(K1400,{"Jan","Feb","Mar","Apr","May","Jun","Jul","Aug","Sep","Oct","Nov","Dec"},0),D1400))</f>
        <v>25903</v>
      </c>
      <c r="P1400" s="26">
        <f t="shared" si="21"/>
        <v>52</v>
      </c>
    </row>
    <row r="1401" spans="1:16" x14ac:dyDescent="0.3">
      <c r="A1401" s="8" t="s">
        <v>1432</v>
      </c>
      <c r="B1401" s="8">
        <v>1982</v>
      </c>
      <c r="C1401" s="8" t="s">
        <v>37</v>
      </c>
      <c r="D1401" s="8">
        <v>21</v>
      </c>
      <c r="E1401" s="8">
        <v>3</v>
      </c>
      <c r="F1401" s="25">
        <v>11712.97</v>
      </c>
      <c r="G1401" s="8" t="s">
        <v>12</v>
      </c>
      <c r="H1401" s="8" t="s">
        <v>11</v>
      </c>
      <c r="I1401" s="8" t="s">
        <v>300</v>
      </c>
      <c r="J1401" s="26">
        <v>1982</v>
      </c>
      <c r="K1401" s="26" t="s">
        <v>37</v>
      </c>
      <c r="L1401" s="26" t="s">
        <v>12</v>
      </c>
      <c r="M1401" s="26" t="s">
        <v>11</v>
      </c>
      <c r="N1401" s="26" t="s">
        <v>300</v>
      </c>
      <c r="O1401" s="27">
        <f>IF(A1401="?","",DATE(J1401,MATCH(K1401,{"Jan","Feb","Mar","Apr","May","Jun","Jul","Aug","Sep","Oct","Nov","Dec"},0),D1401))</f>
        <v>30245</v>
      </c>
      <c r="P1401" s="26">
        <f t="shared" si="21"/>
        <v>40</v>
      </c>
    </row>
    <row r="1402" spans="1:16" x14ac:dyDescent="0.3">
      <c r="A1402" s="8" t="s">
        <v>1433</v>
      </c>
      <c r="B1402" s="8">
        <v>1969</v>
      </c>
      <c r="C1402" s="8" t="s">
        <v>37</v>
      </c>
      <c r="D1402" s="8">
        <v>12</v>
      </c>
      <c r="E1402" s="8">
        <v>2</v>
      </c>
      <c r="F1402" s="25">
        <v>11729.68</v>
      </c>
      <c r="G1402" s="8" t="s">
        <v>12</v>
      </c>
      <c r="H1402" s="8" t="s">
        <v>16</v>
      </c>
      <c r="I1402" s="8" t="s">
        <v>247</v>
      </c>
      <c r="J1402" s="26">
        <v>1969</v>
      </c>
      <c r="K1402" s="26" t="s">
        <v>37</v>
      </c>
      <c r="L1402" s="26" t="s">
        <v>12</v>
      </c>
      <c r="M1402" s="26" t="s">
        <v>16</v>
      </c>
      <c r="N1402" s="26" t="s">
        <v>247</v>
      </c>
      <c r="O1402" s="27">
        <f>IF(A1402="?","",DATE(J1402,MATCH(K1402,{"Jan","Feb","Mar","Apr","May","Jun","Jul","Aug","Sep","Oct","Nov","Dec"},0),D1402))</f>
        <v>25488</v>
      </c>
      <c r="P1402" s="26">
        <f t="shared" si="21"/>
        <v>53</v>
      </c>
    </row>
    <row r="1403" spans="1:16" x14ac:dyDescent="0.3">
      <c r="A1403" s="8" t="s">
        <v>1434</v>
      </c>
      <c r="B1403" s="8">
        <v>1984</v>
      </c>
      <c r="C1403" s="8" t="s">
        <v>15</v>
      </c>
      <c r="D1403" s="8">
        <v>26</v>
      </c>
      <c r="E1403" s="8">
        <v>3</v>
      </c>
      <c r="F1403" s="25">
        <v>11730.82</v>
      </c>
      <c r="G1403" s="8" t="s">
        <v>12</v>
      </c>
      <c r="H1403" s="8" t="s">
        <v>12</v>
      </c>
      <c r="I1403" s="8" t="s">
        <v>535</v>
      </c>
      <c r="J1403" s="26">
        <v>1984</v>
      </c>
      <c r="K1403" s="26" t="s">
        <v>15</v>
      </c>
      <c r="L1403" s="26" t="s">
        <v>12</v>
      </c>
      <c r="M1403" s="26" t="s">
        <v>12</v>
      </c>
      <c r="N1403" s="26" t="s">
        <v>535</v>
      </c>
      <c r="O1403" s="27">
        <f>IF(A1403="?","",DATE(J1403,MATCH(K1403,{"Jan","Feb","Mar","Apr","May","Jun","Jul","Aug","Sep","Oct","Nov","Dec"},0),D1403))</f>
        <v>31012</v>
      </c>
      <c r="P1403" s="26">
        <f t="shared" si="21"/>
        <v>38</v>
      </c>
    </row>
    <row r="1404" spans="1:16" x14ac:dyDescent="0.3">
      <c r="A1404" s="8" t="s">
        <v>1435</v>
      </c>
      <c r="B1404" s="8">
        <v>1964</v>
      </c>
      <c r="C1404" s="8" t="s">
        <v>15</v>
      </c>
      <c r="D1404" s="8">
        <v>9</v>
      </c>
      <c r="E1404" s="8">
        <v>0</v>
      </c>
      <c r="F1404" s="25">
        <v>11735.88</v>
      </c>
      <c r="G1404" s="8" t="s">
        <v>12</v>
      </c>
      <c r="H1404" s="8" t="s">
        <v>16</v>
      </c>
      <c r="I1404" s="8" t="s">
        <v>23</v>
      </c>
      <c r="J1404" s="26">
        <v>1964</v>
      </c>
      <c r="K1404" s="26" t="s">
        <v>15</v>
      </c>
      <c r="L1404" s="26" t="s">
        <v>12</v>
      </c>
      <c r="M1404" s="26" t="s">
        <v>16</v>
      </c>
      <c r="N1404" s="26" t="s">
        <v>23</v>
      </c>
      <c r="O1404" s="27">
        <f>IF(A1404="?","",DATE(J1404,MATCH(K1404,{"Jan","Feb","Mar","Apr","May","Jun","Jul","Aug","Sep","Oct","Nov","Dec"},0),D1404))</f>
        <v>23690</v>
      </c>
      <c r="P1404" s="26">
        <f t="shared" si="21"/>
        <v>58</v>
      </c>
    </row>
    <row r="1405" spans="1:16" x14ac:dyDescent="0.3">
      <c r="A1405" s="8" t="s">
        <v>1436</v>
      </c>
      <c r="B1405" s="8">
        <v>1988</v>
      </c>
      <c r="C1405" s="8" t="s">
        <v>20</v>
      </c>
      <c r="D1405" s="8">
        <v>5</v>
      </c>
      <c r="E1405" s="8">
        <v>2</v>
      </c>
      <c r="F1405" s="25">
        <v>11737.85</v>
      </c>
      <c r="G1405" s="8" t="s">
        <v>12</v>
      </c>
      <c r="H1405" s="8" t="s">
        <v>16</v>
      </c>
      <c r="I1405" s="8" t="s">
        <v>42</v>
      </c>
      <c r="J1405" s="26">
        <v>1988</v>
      </c>
      <c r="K1405" s="26" t="s">
        <v>20</v>
      </c>
      <c r="L1405" s="26" t="s">
        <v>12</v>
      </c>
      <c r="M1405" s="26" t="s">
        <v>16</v>
      </c>
      <c r="N1405" s="26" t="s">
        <v>42</v>
      </c>
      <c r="O1405" s="27">
        <f>IF(A1405="?","",DATE(J1405,MATCH(K1405,{"Jan","Feb","Mar","Apr","May","Jun","Jul","Aug","Sep","Oct","Nov","Dec"},0),D1405))</f>
        <v>32391</v>
      </c>
      <c r="P1405" s="26">
        <f t="shared" si="21"/>
        <v>34</v>
      </c>
    </row>
    <row r="1406" spans="1:16" x14ac:dyDescent="0.3">
      <c r="A1406" s="8" t="s">
        <v>1437</v>
      </c>
      <c r="B1406" s="8">
        <v>1969</v>
      </c>
      <c r="C1406" s="8" t="s">
        <v>15</v>
      </c>
      <c r="D1406" s="8">
        <v>12</v>
      </c>
      <c r="E1406" s="8">
        <v>3</v>
      </c>
      <c r="F1406" s="25">
        <v>11741.73</v>
      </c>
      <c r="G1406" s="8" t="s">
        <v>12</v>
      </c>
      <c r="H1406" s="8" t="s">
        <v>16</v>
      </c>
      <c r="I1406" s="8" t="s">
        <v>42</v>
      </c>
      <c r="J1406" s="26">
        <v>1969</v>
      </c>
      <c r="K1406" s="26" t="s">
        <v>15</v>
      </c>
      <c r="L1406" s="26" t="s">
        <v>12</v>
      </c>
      <c r="M1406" s="26" t="s">
        <v>16</v>
      </c>
      <c r="N1406" s="26" t="s">
        <v>42</v>
      </c>
      <c r="O1406" s="27">
        <f>IF(A1406="?","",DATE(J1406,MATCH(K1406,{"Jan","Feb","Mar","Apr","May","Jun","Jul","Aug","Sep","Oct","Nov","Dec"},0),D1406))</f>
        <v>25519</v>
      </c>
      <c r="P1406" s="26">
        <f t="shared" si="21"/>
        <v>53</v>
      </c>
    </row>
    <row r="1407" spans="1:16" x14ac:dyDescent="0.3">
      <c r="A1407" s="8" t="s">
        <v>1438</v>
      </c>
      <c r="B1407" s="8">
        <v>1963</v>
      </c>
      <c r="C1407" s="8" t="s">
        <v>18</v>
      </c>
      <c r="D1407" s="8">
        <v>9</v>
      </c>
      <c r="E1407" s="8">
        <v>0</v>
      </c>
      <c r="F1407" s="25">
        <v>11743.3</v>
      </c>
      <c r="G1407" s="8" t="s">
        <v>12</v>
      </c>
      <c r="H1407" s="8" t="s">
        <v>12</v>
      </c>
      <c r="I1407" s="8" t="s">
        <v>13</v>
      </c>
      <c r="J1407" s="26">
        <v>1963</v>
      </c>
      <c r="K1407" s="26" t="s">
        <v>18</v>
      </c>
      <c r="L1407" s="26" t="s">
        <v>12</v>
      </c>
      <c r="M1407" s="26" t="s">
        <v>12</v>
      </c>
      <c r="N1407" s="26" t="s">
        <v>13</v>
      </c>
      <c r="O1407" s="27">
        <f>IF(A1407="?","",DATE(J1407,MATCH(K1407,{"Jan","Feb","Mar","Apr","May","Jun","Jul","Aug","Sep","Oct","Nov","Dec"},0),D1407))</f>
        <v>23171</v>
      </c>
      <c r="P1407" s="26">
        <f t="shared" si="21"/>
        <v>59</v>
      </c>
    </row>
    <row r="1408" spans="1:16" x14ac:dyDescent="0.3">
      <c r="A1408" s="8" t="s">
        <v>1439</v>
      </c>
      <c r="B1408" s="8">
        <v>1964</v>
      </c>
      <c r="C1408" s="8" t="s">
        <v>30</v>
      </c>
      <c r="D1408" s="8">
        <v>2</v>
      </c>
      <c r="E1408" s="8">
        <v>0</v>
      </c>
      <c r="F1408" s="25">
        <v>11743.93</v>
      </c>
      <c r="G1408" s="8" t="s">
        <v>12</v>
      </c>
      <c r="H1408" s="8" t="s">
        <v>16</v>
      </c>
      <c r="I1408" s="8" t="s">
        <v>23</v>
      </c>
      <c r="J1408" s="26">
        <v>1964</v>
      </c>
      <c r="K1408" s="26" t="s">
        <v>30</v>
      </c>
      <c r="L1408" s="26" t="s">
        <v>12</v>
      </c>
      <c r="M1408" s="26" t="s">
        <v>16</v>
      </c>
      <c r="N1408" s="26" t="s">
        <v>23</v>
      </c>
      <c r="O1408" s="27">
        <f>IF(A1408="?","",DATE(J1408,MATCH(K1408,{"Jan","Feb","Mar","Apr","May","Jun","Jul","Aug","Sep","Oct","Nov","Dec"},0),D1408))</f>
        <v>23713</v>
      </c>
      <c r="P1408" s="26">
        <f t="shared" si="21"/>
        <v>58</v>
      </c>
    </row>
    <row r="1409" spans="1:16" x14ac:dyDescent="0.3">
      <c r="A1409" s="8" t="s">
        <v>1440</v>
      </c>
      <c r="B1409" s="8">
        <v>1979</v>
      </c>
      <c r="C1409" s="8" t="s">
        <v>15</v>
      </c>
      <c r="D1409" s="8">
        <v>6</v>
      </c>
      <c r="E1409" s="8">
        <v>2</v>
      </c>
      <c r="F1409" s="25">
        <v>11752.68</v>
      </c>
      <c r="G1409" s="8" t="s">
        <v>12</v>
      </c>
      <c r="H1409" s="8" t="s">
        <v>16</v>
      </c>
      <c r="I1409" s="8" t="s">
        <v>535</v>
      </c>
      <c r="J1409" s="26">
        <v>1979</v>
      </c>
      <c r="K1409" s="26" t="s">
        <v>15</v>
      </c>
      <c r="L1409" s="26" t="s">
        <v>12</v>
      </c>
      <c r="M1409" s="26" t="s">
        <v>16</v>
      </c>
      <c r="N1409" s="26" t="s">
        <v>535</v>
      </c>
      <c r="O1409" s="27">
        <f>IF(A1409="?","",DATE(J1409,MATCH(K1409,{"Jan","Feb","Mar","Apr","May","Jun","Jul","Aug","Sep","Oct","Nov","Dec"},0),D1409))</f>
        <v>29165</v>
      </c>
      <c r="P1409" s="26">
        <f t="shared" si="21"/>
        <v>43</v>
      </c>
    </row>
    <row r="1410" spans="1:16" x14ac:dyDescent="0.3">
      <c r="A1410" s="8" t="s">
        <v>1441</v>
      </c>
      <c r="B1410" s="8">
        <v>1966</v>
      </c>
      <c r="C1410" s="8" t="s">
        <v>10</v>
      </c>
      <c r="D1410" s="8">
        <v>25</v>
      </c>
      <c r="E1410" s="8">
        <v>1</v>
      </c>
      <c r="F1410" s="25">
        <v>11763</v>
      </c>
      <c r="G1410" s="8" t="s">
        <v>12</v>
      </c>
      <c r="H1410" s="8" t="s">
        <v>12</v>
      </c>
      <c r="I1410" s="8" t="s">
        <v>168</v>
      </c>
      <c r="J1410" s="26">
        <v>1966</v>
      </c>
      <c r="K1410" s="26" t="s">
        <v>10</v>
      </c>
      <c r="L1410" s="26" t="s">
        <v>12</v>
      </c>
      <c r="M1410" s="26" t="s">
        <v>12</v>
      </c>
      <c r="N1410" s="26" t="s">
        <v>168</v>
      </c>
      <c r="O1410" s="27">
        <f>IF(A1410="?","",DATE(J1410,MATCH(K1410,{"Jan","Feb","Mar","Apr","May","Jun","Jul","Aug","Sep","Oct","Nov","Dec"},0),D1410))</f>
        <v>24313</v>
      </c>
      <c r="P1410" s="26">
        <f t="shared" si="21"/>
        <v>56</v>
      </c>
    </row>
    <row r="1411" spans="1:16" x14ac:dyDescent="0.3">
      <c r="A1411" s="8" t="s">
        <v>1442</v>
      </c>
      <c r="B1411" s="8">
        <v>1982</v>
      </c>
      <c r="C1411" s="8" t="s">
        <v>15</v>
      </c>
      <c r="D1411" s="8">
        <v>20</v>
      </c>
      <c r="E1411" s="8">
        <v>3</v>
      </c>
      <c r="F1411" s="25">
        <v>11773.06</v>
      </c>
      <c r="G1411" s="8" t="s">
        <v>12</v>
      </c>
      <c r="H1411" s="8" t="s">
        <v>12</v>
      </c>
      <c r="I1411" s="8" t="s">
        <v>535</v>
      </c>
      <c r="J1411" s="26">
        <v>1982</v>
      </c>
      <c r="K1411" s="26" t="s">
        <v>15</v>
      </c>
      <c r="L1411" s="26" t="s">
        <v>12</v>
      </c>
      <c r="M1411" s="26" t="s">
        <v>12</v>
      </c>
      <c r="N1411" s="26" t="s">
        <v>535</v>
      </c>
      <c r="O1411" s="27">
        <f>IF(A1411="?","",DATE(J1411,MATCH(K1411,{"Jan","Feb","Mar","Apr","May","Jun","Jul","Aug","Sep","Oct","Nov","Dec"},0),D1411))</f>
        <v>30275</v>
      </c>
      <c r="P1411" s="26">
        <f t="shared" ref="P1411:P1474" si="22">IF(O1411="","",DATEDIF(O1411,DATE(2023,6,8),"Y"))</f>
        <v>40</v>
      </c>
    </row>
    <row r="1412" spans="1:16" x14ac:dyDescent="0.3">
      <c r="A1412" s="8" t="s">
        <v>1443</v>
      </c>
      <c r="B1412" s="8">
        <v>1965</v>
      </c>
      <c r="C1412" s="8" t="s">
        <v>37</v>
      </c>
      <c r="D1412" s="8">
        <v>3</v>
      </c>
      <c r="E1412" s="8">
        <v>0</v>
      </c>
      <c r="F1412" s="25">
        <v>11830.61</v>
      </c>
      <c r="G1412" s="8" t="s">
        <v>12</v>
      </c>
      <c r="H1412" s="8" t="s">
        <v>16</v>
      </c>
      <c r="I1412" s="8" t="s">
        <v>23</v>
      </c>
      <c r="J1412" s="26">
        <v>1965</v>
      </c>
      <c r="K1412" s="26" t="s">
        <v>37</v>
      </c>
      <c r="L1412" s="26" t="s">
        <v>12</v>
      </c>
      <c r="M1412" s="26" t="s">
        <v>16</v>
      </c>
      <c r="N1412" s="26" t="s">
        <v>23</v>
      </c>
      <c r="O1412" s="27">
        <f>IF(A1412="?","",DATE(J1412,MATCH(K1412,{"Jan","Feb","Mar","Apr","May","Jun","Jul","Aug","Sep","Oct","Nov","Dec"},0),D1412))</f>
        <v>24018</v>
      </c>
      <c r="P1412" s="26">
        <f t="shared" si="22"/>
        <v>57</v>
      </c>
    </row>
    <row r="1413" spans="1:16" x14ac:dyDescent="0.3">
      <c r="A1413" s="8" t="s">
        <v>1444</v>
      </c>
      <c r="B1413" s="8">
        <v>1964</v>
      </c>
      <c r="C1413" s="8" t="s">
        <v>18</v>
      </c>
      <c r="D1413" s="8">
        <v>27</v>
      </c>
      <c r="E1413" s="8">
        <v>0</v>
      </c>
      <c r="F1413" s="25">
        <v>11833.78</v>
      </c>
      <c r="G1413" s="8" t="s">
        <v>12</v>
      </c>
      <c r="H1413" s="8" t="s">
        <v>12</v>
      </c>
      <c r="I1413" s="8" t="s">
        <v>13</v>
      </c>
      <c r="J1413" s="26">
        <v>1964</v>
      </c>
      <c r="K1413" s="26" t="s">
        <v>18</v>
      </c>
      <c r="L1413" s="26" t="s">
        <v>12</v>
      </c>
      <c r="M1413" s="26" t="s">
        <v>12</v>
      </c>
      <c r="N1413" s="26" t="s">
        <v>13</v>
      </c>
      <c r="O1413" s="27">
        <f>IF(A1413="?","",DATE(J1413,MATCH(K1413,{"Jan","Feb","Mar","Apr","May","Jun","Jul","Aug","Sep","Oct","Nov","Dec"},0),D1413))</f>
        <v>23555</v>
      </c>
      <c r="P1413" s="26">
        <f t="shared" si="22"/>
        <v>58</v>
      </c>
    </row>
    <row r="1414" spans="1:16" x14ac:dyDescent="0.3">
      <c r="A1414" s="8" t="s">
        <v>1445</v>
      </c>
      <c r="B1414" s="8">
        <v>1964</v>
      </c>
      <c r="C1414" s="8" t="s">
        <v>20</v>
      </c>
      <c r="D1414" s="8">
        <v>11</v>
      </c>
      <c r="E1414" s="8">
        <v>0</v>
      </c>
      <c r="F1414" s="25">
        <v>11837.16</v>
      </c>
      <c r="G1414" s="8" t="s">
        <v>12</v>
      </c>
      <c r="H1414" s="8" t="s">
        <v>12</v>
      </c>
      <c r="I1414" s="8" t="s">
        <v>42</v>
      </c>
      <c r="J1414" s="26">
        <v>1964</v>
      </c>
      <c r="K1414" s="26" t="s">
        <v>20</v>
      </c>
      <c r="L1414" s="26" t="s">
        <v>12</v>
      </c>
      <c r="M1414" s="26" t="s">
        <v>12</v>
      </c>
      <c r="N1414" s="26" t="s">
        <v>42</v>
      </c>
      <c r="O1414" s="27">
        <f>IF(A1414="?","",DATE(J1414,MATCH(K1414,{"Jan","Feb","Mar","Apr","May","Jun","Jul","Aug","Sep","Oct","Nov","Dec"},0),D1414))</f>
        <v>23631</v>
      </c>
      <c r="P1414" s="26">
        <f t="shared" si="22"/>
        <v>58</v>
      </c>
    </row>
    <row r="1415" spans="1:16" x14ac:dyDescent="0.3">
      <c r="A1415" s="8" t="s">
        <v>1446</v>
      </c>
      <c r="B1415" s="8">
        <v>1965</v>
      </c>
      <c r="C1415" s="8" t="s">
        <v>20</v>
      </c>
      <c r="D1415" s="8">
        <v>25</v>
      </c>
      <c r="E1415" s="8">
        <v>0</v>
      </c>
      <c r="F1415" s="25">
        <v>11840.78</v>
      </c>
      <c r="G1415" s="8" t="s">
        <v>12</v>
      </c>
      <c r="H1415" s="8" t="s">
        <v>11</v>
      </c>
      <c r="I1415" s="8" t="s">
        <v>23</v>
      </c>
      <c r="J1415" s="26">
        <v>1965</v>
      </c>
      <c r="K1415" s="26" t="s">
        <v>20</v>
      </c>
      <c r="L1415" s="26" t="s">
        <v>12</v>
      </c>
      <c r="M1415" s="26" t="s">
        <v>11</v>
      </c>
      <c r="N1415" s="26" t="s">
        <v>23</v>
      </c>
      <c r="O1415" s="27">
        <f>IF(A1415="?","",DATE(J1415,MATCH(K1415,{"Jan","Feb","Mar","Apr","May","Jun","Jul","Aug","Sep","Oct","Nov","Dec"},0),D1415))</f>
        <v>24010</v>
      </c>
      <c r="P1415" s="26">
        <f t="shared" si="22"/>
        <v>57</v>
      </c>
    </row>
    <row r="1416" spans="1:16" x14ac:dyDescent="0.3">
      <c r="A1416" s="8" t="s">
        <v>1447</v>
      </c>
      <c r="B1416" s="8">
        <v>1964</v>
      </c>
      <c r="C1416" s="8" t="s">
        <v>10</v>
      </c>
      <c r="D1416" s="8">
        <v>11</v>
      </c>
      <c r="E1416" s="8">
        <v>0</v>
      </c>
      <c r="F1416" s="25">
        <v>11842.44</v>
      </c>
      <c r="G1416" s="8" t="s">
        <v>12</v>
      </c>
      <c r="H1416" s="8" t="s">
        <v>11</v>
      </c>
      <c r="I1416" s="8" t="s">
        <v>42</v>
      </c>
      <c r="J1416" s="26">
        <v>1964</v>
      </c>
      <c r="K1416" s="26" t="s">
        <v>10</v>
      </c>
      <c r="L1416" s="26" t="s">
        <v>12</v>
      </c>
      <c r="M1416" s="26" t="s">
        <v>11</v>
      </c>
      <c r="N1416" s="26" t="s">
        <v>42</v>
      </c>
      <c r="O1416" s="27">
        <f>IF(A1416="?","",DATE(J1416,MATCH(K1416,{"Jan","Feb","Mar","Apr","May","Jun","Jul","Aug","Sep","Oct","Nov","Dec"},0),D1416))</f>
        <v>23569</v>
      </c>
      <c r="P1416" s="26">
        <f t="shared" si="22"/>
        <v>58</v>
      </c>
    </row>
    <row r="1417" spans="1:16" x14ac:dyDescent="0.3">
      <c r="A1417" s="8" t="s">
        <v>1448</v>
      </c>
      <c r="B1417" s="8">
        <v>1965</v>
      </c>
      <c r="C1417" s="8" t="s">
        <v>15</v>
      </c>
      <c r="D1417" s="8">
        <v>10</v>
      </c>
      <c r="E1417" s="8">
        <v>0</v>
      </c>
      <c r="F1417" s="25">
        <v>11842.62</v>
      </c>
      <c r="G1417" s="8" t="s">
        <v>12</v>
      </c>
      <c r="H1417" s="8" t="s">
        <v>12</v>
      </c>
      <c r="I1417" s="8" t="s">
        <v>23</v>
      </c>
      <c r="J1417" s="26">
        <v>1965</v>
      </c>
      <c r="K1417" s="26" t="s">
        <v>15</v>
      </c>
      <c r="L1417" s="26" t="s">
        <v>12</v>
      </c>
      <c r="M1417" s="26" t="s">
        <v>12</v>
      </c>
      <c r="N1417" s="26" t="s">
        <v>23</v>
      </c>
      <c r="O1417" s="27">
        <f>IF(A1417="?","",DATE(J1417,MATCH(K1417,{"Jan","Feb","Mar","Apr","May","Jun","Jul","Aug","Sep","Oct","Nov","Dec"},0),D1417))</f>
        <v>24056</v>
      </c>
      <c r="P1417" s="26">
        <f t="shared" si="22"/>
        <v>57</v>
      </c>
    </row>
    <row r="1418" spans="1:16" x14ac:dyDescent="0.3">
      <c r="A1418" s="8" t="s">
        <v>1449</v>
      </c>
      <c r="B1418" s="8">
        <v>1964</v>
      </c>
      <c r="C1418" s="8" t="s">
        <v>18</v>
      </c>
      <c r="D1418" s="8">
        <v>27</v>
      </c>
      <c r="E1418" s="8">
        <v>0</v>
      </c>
      <c r="F1418" s="25">
        <v>11848.14</v>
      </c>
      <c r="G1418" s="8" t="s">
        <v>12</v>
      </c>
      <c r="H1418" s="8" t="s">
        <v>11</v>
      </c>
      <c r="I1418" s="8" t="s">
        <v>42</v>
      </c>
      <c r="J1418" s="26">
        <v>1964</v>
      </c>
      <c r="K1418" s="26" t="s">
        <v>18</v>
      </c>
      <c r="L1418" s="26" t="s">
        <v>12</v>
      </c>
      <c r="M1418" s="26" t="s">
        <v>11</v>
      </c>
      <c r="N1418" s="26" t="s">
        <v>42</v>
      </c>
      <c r="O1418" s="27">
        <f>IF(A1418="?","",DATE(J1418,MATCH(K1418,{"Jan","Feb","Mar","Apr","May","Jun","Jul","Aug","Sep","Oct","Nov","Dec"},0),D1418))</f>
        <v>23555</v>
      </c>
      <c r="P1418" s="26">
        <f t="shared" si="22"/>
        <v>58</v>
      </c>
    </row>
    <row r="1419" spans="1:16" x14ac:dyDescent="0.3">
      <c r="A1419" s="8" t="s">
        <v>1450</v>
      </c>
      <c r="B1419" s="8">
        <v>1964</v>
      </c>
      <c r="C1419" s="8" t="s">
        <v>20</v>
      </c>
      <c r="D1419" s="8">
        <v>29</v>
      </c>
      <c r="E1419" s="8">
        <v>0</v>
      </c>
      <c r="F1419" s="25">
        <v>11856.41</v>
      </c>
      <c r="G1419" s="8" t="s">
        <v>12</v>
      </c>
      <c r="H1419" s="8" t="s">
        <v>11</v>
      </c>
      <c r="I1419" s="8" t="s">
        <v>13</v>
      </c>
      <c r="J1419" s="26">
        <v>1964</v>
      </c>
      <c r="K1419" s="26" t="s">
        <v>20</v>
      </c>
      <c r="L1419" s="26" t="s">
        <v>12</v>
      </c>
      <c r="M1419" s="26" t="s">
        <v>11</v>
      </c>
      <c r="N1419" s="26" t="s">
        <v>13</v>
      </c>
      <c r="O1419" s="27">
        <f>IF(A1419="?","",DATE(J1419,MATCH(K1419,{"Jan","Feb","Mar","Apr","May","Jun","Jul","Aug","Sep","Oct","Nov","Dec"},0),D1419))</f>
        <v>23649</v>
      </c>
      <c r="P1419" s="26">
        <f t="shared" si="22"/>
        <v>58</v>
      </c>
    </row>
    <row r="1420" spans="1:16" x14ac:dyDescent="0.3">
      <c r="A1420" s="8" t="s">
        <v>1451</v>
      </c>
      <c r="B1420" s="8">
        <v>1974</v>
      </c>
      <c r="C1420" s="8" t="s">
        <v>10</v>
      </c>
      <c r="D1420" s="8">
        <v>7</v>
      </c>
      <c r="E1420" s="8">
        <v>0</v>
      </c>
      <c r="F1420" s="25">
        <v>11858.56</v>
      </c>
      <c r="G1420" s="8" t="s">
        <v>12</v>
      </c>
      <c r="H1420" s="8" t="s">
        <v>12</v>
      </c>
      <c r="I1420" s="8" t="s">
        <v>42</v>
      </c>
      <c r="J1420" s="26">
        <v>1974</v>
      </c>
      <c r="K1420" s="26" t="s">
        <v>10</v>
      </c>
      <c r="L1420" s="26" t="s">
        <v>12</v>
      </c>
      <c r="M1420" s="26" t="s">
        <v>12</v>
      </c>
      <c r="N1420" s="26" t="s">
        <v>42</v>
      </c>
      <c r="O1420" s="27">
        <f>IF(A1420="?","",DATE(J1420,MATCH(K1420,{"Jan","Feb","Mar","Apr","May","Jun","Jul","Aug","Sep","Oct","Nov","Dec"},0),D1420))</f>
        <v>27217</v>
      </c>
      <c r="P1420" s="26">
        <f t="shared" si="22"/>
        <v>48</v>
      </c>
    </row>
    <row r="1421" spans="1:16" x14ac:dyDescent="0.3">
      <c r="A1421" s="8" t="s">
        <v>1452</v>
      </c>
      <c r="B1421" s="8">
        <v>1967</v>
      </c>
      <c r="C1421" s="8" t="s">
        <v>35</v>
      </c>
      <c r="D1421" s="8">
        <v>24</v>
      </c>
      <c r="E1421" s="8">
        <v>1</v>
      </c>
      <c r="F1421" s="25">
        <v>11879.1</v>
      </c>
      <c r="G1421" s="8" t="s">
        <v>12</v>
      </c>
      <c r="H1421" s="8" t="s">
        <v>12</v>
      </c>
      <c r="I1421" s="8" t="s">
        <v>247</v>
      </c>
      <c r="J1421" s="26">
        <v>1967</v>
      </c>
      <c r="K1421" s="26" t="s">
        <v>35</v>
      </c>
      <c r="L1421" s="26" t="s">
        <v>12</v>
      </c>
      <c r="M1421" s="26" t="s">
        <v>12</v>
      </c>
      <c r="N1421" s="26" t="s">
        <v>247</v>
      </c>
      <c r="O1421" s="27">
        <f>IF(A1421="?","",DATE(J1421,MATCH(K1421,{"Jan","Feb","Mar","Apr","May","Jun","Jul","Aug","Sep","Oct","Nov","Dec"},0),D1421))</f>
        <v>24708</v>
      </c>
      <c r="P1421" s="26">
        <f t="shared" si="22"/>
        <v>55</v>
      </c>
    </row>
    <row r="1422" spans="1:16" x14ac:dyDescent="0.3">
      <c r="A1422" s="8" t="s">
        <v>1453</v>
      </c>
      <c r="B1422" s="8">
        <v>1967</v>
      </c>
      <c r="C1422" s="8" t="s">
        <v>10</v>
      </c>
      <c r="D1422" s="8">
        <v>14</v>
      </c>
      <c r="E1422" s="8">
        <v>2</v>
      </c>
      <c r="F1422" s="25">
        <v>11881.36</v>
      </c>
      <c r="G1422" s="8" t="s">
        <v>12</v>
      </c>
      <c r="H1422" s="8" t="s">
        <v>11</v>
      </c>
      <c r="I1422" s="8" t="s">
        <v>42</v>
      </c>
      <c r="J1422" s="26">
        <v>1967</v>
      </c>
      <c r="K1422" s="26" t="s">
        <v>10</v>
      </c>
      <c r="L1422" s="26" t="s">
        <v>12</v>
      </c>
      <c r="M1422" s="26" t="s">
        <v>11</v>
      </c>
      <c r="N1422" s="26" t="s">
        <v>42</v>
      </c>
      <c r="O1422" s="27">
        <f>IF(A1422="?","",DATE(J1422,MATCH(K1422,{"Jan","Feb","Mar","Apr","May","Jun","Jul","Aug","Sep","Oct","Nov","Dec"},0),D1422))</f>
        <v>24667</v>
      </c>
      <c r="P1422" s="26">
        <f t="shared" si="22"/>
        <v>55</v>
      </c>
    </row>
    <row r="1423" spans="1:16" x14ac:dyDescent="0.3">
      <c r="A1423" s="8" t="s">
        <v>1454</v>
      </c>
      <c r="B1423" s="8">
        <v>1967</v>
      </c>
      <c r="C1423" s="8" t="s">
        <v>37</v>
      </c>
      <c r="D1423" s="8">
        <v>29</v>
      </c>
      <c r="E1423" s="8">
        <v>2</v>
      </c>
      <c r="F1423" s="25">
        <v>11881.97</v>
      </c>
      <c r="G1423" s="8" t="s">
        <v>12</v>
      </c>
      <c r="H1423" s="8" t="s">
        <v>16</v>
      </c>
      <c r="I1423" s="8" t="s">
        <v>13</v>
      </c>
      <c r="J1423" s="26">
        <v>1967</v>
      </c>
      <c r="K1423" s="26" t="s">
        <v>37</v>
      </c>
      <c r="L1423" s="26" t="s">
        <v>12</v>
      </c>
      <c r="M1423" s="26" t="s">
        <v>16</v>
      </c>
      <c r="N1423" s="26" t="s">
        <v>13</v>
      </c>
      <c r="O1423" s="27">
        <f>IF(A1423="?","",DATE(J1423,MATCH(K1423,{"Jan","Feb","Mar","Apr","May","Jun","Jul","Aug","Sep","Oct","Nov","Dec"},0),D1423))</f>
        <v>24774</v>
      </c>
      <c r="P1423" s="26">
        <f t="shared" si="22"/>
        <v>55</v>
      </c>
    </row>
    <row r="1424" spans="1:16" x14ac:dyDescent="0.3">
      <c r="A1424" s="8" t="s">
        <v>1455</v>
      </c>
      <c r="B1424" s="8">
        <v>2004</v>
      </c>
      <c r="C1424" s="8" t="s">
        <v>18</v>
      </c>
      <c r="D1424" s="8">
        <v>2</v>
      </c>
      <c r="E1424" s="8">
        <v>2</v>
      </c>
      <c r="F1424" s="25">
        <v>11884.05</v>
      </c>
      <c r="G1424" s="8" t="s">
        <v>12</v>
      </c>
      <c r="H1424" s="8" t="s">
        <v>12</v>
      </c>
      <c r="I1424" s="8" t="s">
        <v>13</v>
      </c>
      <c r="J1424" s="26">
        <v>2004</v>
      </c>
      <c r="K1424" s="26" t="s">
        <v>18</v>
      </c>
      <c r="L1424" s="26" t="s">
        <v>12</v>
      </c>
      <c r="M1424" s="26" t="s">
        <v>12</v>
      </c>
      <c r="N1424" s="26" t="s">
        <v>13</v>
      </c>
      <c r="O1424" s="27">
        <f>IF(A1424="?","",DATE(J1424,MATCH(K1424,{"Jan","Feb","Mar","Apr","May","Jun","Jul","Aug","Sep","Oct","Nov","Dec"},0),D1424))</f>
        <v>38140</v>
      </c>
      <c r="P1424" s="26">
        <f t="shared" si="22"/>
        <v>19</v>
      </c>
    </row>
    <row r="1425" spans="1:16" x14ac:dyDescent="0.3">
      <c r="A1425" s="8" t="s">
        <v>1456</v>
      </c>
      <c r="B1425" s="8">
        <v>1964</v>
      </c>
      <c r="C1425" s="8" t="s">
        <v>15</v>
      </c>
      <c r="D1425" s="8">
        <v>19</v>
      </c>
      <c r="E1425" s="8">
        <v>0</v>
      </c>
      <c r="F1425" s="25">
        <v>11918.2</v>
      </c>
      <c r="G1425" s="8" t="s">
        <v>12</v>
      </c>
      <c r="H1425" s="8" t="s">
        <v>16</v>
      </c>
      <c r="I1425" s="8" t="s">
        <v>300</v>
      </c>
      <c r="J1425" s="26">
        <v>1964</v>
      </c>
      <c r="K1425" s="26" t="s">
        <v>15</v>
      </c>
      <c r="L1425" s="26" t="s">
        <v>12</v>
      </c>
      <c r="M1425" s="26" t="s">
        <v>16</v>
      </c>
      <c r="N1425" s="26" t="s">
        <v>300</v>
      </c>
      <c r="O1425" s="27">
        <f>IF(A1425="?","",DATE(J1425,MATCH(K1425,{"Jan","Feb","Mar","Apr","May","Jun","Jul","Aug","Sep","Oct","Nov","Dec"},0),D1425))</f>
        <v>23700</v>
      </c>
      <c r="P1425" s="26">
        <f t="shared" si="22"/>
        <v>58</v>
      </c>
    </row>
    <row r="1426" spans="1:16" x14ac:dyDescent="0.3">
      <c r="A1426" s="8" t="s">
        <v>1457</v>
      </c>
      <c r="B1426" s="8">
        <v>1964</v>
      </c>
      <c r="C1426" s="8" t="s">
        <v>30</v>
      </c>
      <c r="D1426" s="8">
        <v>20</v>
      </c>
      <c r="E1426" s="8">
        <v>0</v>
      </c>
      <c r="F1426" s="25">
        <v>11931.13</v>
      </c>
      <c r="G1426" s="8" t="s">
        <v>12</v>
      </c>
      <c r="H1426" s="8" t="s">
        <v>16</v>
      </c>
      <c r="I1426" s="8" t="s">
        <v>166</v>
      </c>
      <c r="J1426" s="26">
        <v>1964</v>
      </c>
      <c r="K1426" s="26" t="s">
        <v>30</v>
      </c>
      <c r="L1426" s="26" t="s">
        <v>12</v>
      </c>
      <c r="M1426" s="26" t="s">
        <v>16</v>
      </c>
      <c r="N1426" s="26" t="s">
        <v>166</v>
      </c>
      <c r="O1426" s="27">
        <f>IF(A1426="?","",DATE(J1426,MATCH(K1426,{"Jan","Feb","Mar","Apr","May","Jun","Jul","Aug","Sep","Oct","Nov","Dec"},0),D1426))</f>
        <v>23731</v>
      </c>
      <c r="P1426" s="26">
        <f t="shared" si="22"/>
        <v>58</v>
      </c>
    </row>
    <row r="1427" spans="1:16" x14ac:dyDescent="0.3">
      <c r="A1427" s="8" t="s">
        <v>1458</v>
      </c>
      <c r="B1427" s="8">
        <v>1964</v>
      </c>
      <c r="C1427" s="8" t="s">
        <v>35</v>
      </c>
      <c r="D1427" s="8">
        <v>2</v>
      </c>
      <c r="E1427" s="8">
        <v>0</v>
      </c>
      <c r="F1427" s="25">
        <v>11938.26</v>
      </c>
      <c r="G1427" s="8" t="s">
        <v>12</v>
      </c>
      <c r="H1427" s="8" t="s">
        <v>12</v>
      </c>
      <c r="I1427" s="8" t="s">
        <v>166</v>
      </c>
      <c r="J1427" s="26">
        <v>1964</v>
      </c>
      <c r="K1427" s="26" t="s">
        <v>35</v>
      </c>
      <c r="L1427" s="26" t="s">
        <v>12</v>
      </c>
      <c r="M1427" s="26" t="s">
        <v>12</v>
      </c>
      <c r="N1427" s="26" t="s">
        <v>166</v>
      </c>
      <c r="O1427" s="27">
        <f>IF(A1427="?","",DATE(J1427,MATCH(K1427,{"Jan","Feb","Mar","Apr","May","Jun","Jul","Aug","Sep","Oct","Nov","Dec"},0),D1427))</f>
        <v>23591</v>
      </c>
      <c r="P1427" s="26">
        <f t="shared" si="22"/>
        <v>58</v>
      </c>
    </row>
    <row r="1428" spans="1:16" x14ac:dyDescent="0.3">
      <c r="A1428" s="8" t="s">
        <v>1459</v>
      </c>
      <c r="B1428" s="8">
        <v>1991</v>
      </c>
      <c r="C1428" s="8" t="s">
        <v>37</v>
      </c>
      <c r="D1428" s="8">
        <v>19</v>
      </c>
      <c r="E1428" s="8">
        <v>3</v>
      </c>
      <c r="F1428" s="25">
        <v>11941.83</v>
      </c>
      <c r="G1428" s="8" t="s">
        <v>12</v>
      </c>
      <c r="H1428" s="8" t="s">
        <v>16</v>
      </c>
      <c r="I1428" s="8" t="s">
        <v>249</v>
      </c>
      <c r="J1428" s="26">
        <v>1991</v>
      </c>
      <c r="K1428" s="26" t="s">
        <v>37</v>
      </c>
      <c r="L1428" s="26" t="s">
        <v>12</v>
      </c>
      <c r="M1428" s="26" t="s">
        <v>16</v>
      </c>
      <c r="N1428" s="26" t="s">
        <v>249</v>
      </c>
      <c r="O1428" s="27">
        <f>IF(A1428="?","",DATE(J1428,MATCH(K1428,{"Jan","Feb","Mar","Apr","May","Jun","Jul","Aug","Sep","Oct","Nov","Dec"},0),D1428))</f>
        <v>33530</v>
      </c>
      <c r="P1428" s="26">
        <f t="shared" si="22"/>
        <v>31</v>
      </c>
    </row>
    <row r="1429" spans="1:16" x14ac:dyDescent="0.3">
      <c r="A1429" s="8" t="s">
        <v>1460</v>
      </c>
      <c r="B1429" s="8">
        <v>1964</v>
      </c>
      <c r="C1429" s="8" t="s">
        <v>30</v>
      </c>
      <c r="D1429" s="8">
        <v>25</v>
      </c>
      <c r="E1429" s="8">
        <v>0</v>
      </c>
      <c r="F1429" s="25">
        <v>11944.59</v>
      </c>
      <c r="G1429" s="8" t="s">
        <v>12</v>
      </c>
      <c r="H1429" s="8" t="s">
        <v>11</v>
      </c>
      <c r="I1429" s="8" t="s">
        <v>168</v>
      </c>
      <c r="J1429" s="26">
        <v>1964</v>
      </c>
      <c r="K1429" s="26" t="s">
        <v>30</v>
      </c>
      <c r="L1429" s="26" t="s">
        <v>12</v>
      </c>
      <c r="M1429" s="26" t="s">
        <v>11</v>
      </c>
      <c r="N1429" s="26" t="s">
        <v>168</v>
      </c>
      <c r="O1429" s="27">
        <f>IF(A1429="?","",DATE(J1429,MATCH(K1429,{"Jan","Feb","Mar","Apr","May","Jun","Jul","Aug","Sep","Oct","Nov","Dec"},0),D1429))</f>
        <v>23736</v>
      </c>
      <c r="P1429" s="26">
        <f t="shared" si="22"/>
        <v>58</v>
      </c>
    </row>
    <row r="1430" spans="1:16" x14ac:dyDescent="0.3">
      <c r="A1430" s="8" t="s">
        <v>1461</v>
      </c>
      <c r="B1430" s="8">
        <v>1965</v>
      </c>
      <c r="C1430" s="8" t="s">
        <v>15</v>
      </c>
      <c r="D1430" s="8">
        <v>1</v>
      </c>
      <c r="E1430" s="8">
        <v>1</v>
      </c>
      <c r="F1430" s="25">
        <v>11945.13</v>
      </c>
      <c r="G1430" s="8" t="s">
        <v>12</v>
      </c>
      <c r="H1430" s="8" t="s">
        <v>11</v>
      </c>
      <c r="I1430" s="8" t="s">
        <v>23</v>
      </c>
      <c r="J1430" s="26">
        <v>1965</v>
      </c>
      <c r="K1430" s="26" t="s">
        <v>15</v>
      </c>
      <c r="L1430" s="26" t="s">
        <v>12</v>
      </c>
      <c r="M1430" s="26" t="s">
        <v>11</v>
      </c>
      <c r="N1430" s="26" t="s">
        <v>23</v>
      </c>
      <c r="O1430" s="27">
        <f>IF(A1430="?","",DATE(J1430,MATCH(K1430,{"Jan","Feb","Mar","Apr","May","Jun","Jul","Aug","Sep","Oct","Nov","Dec"},0),D1430))</f>
        <v>24047</v>
      </c>
      <c r="P1430" s="26">
        <f t="shared" si="22"/>
        <v>57</v>
      </c>
    </row>
    <row r="1431" spans="1:16" x14ac:dyDescent="0.3">
      <c r="A1431" s="8" t="s">
        <v>1462</v>
      </c>
      <c r="B1431" s="8">
        <v>1964</v>
      </c>
      <c r="C1431" s="8" t="s">
        <v>20</v>
      </c>
      <c r="D1431" s="8">
        <v>29</v>
      </c>
      <c r="E1431" s="8">
        <v>1</v>
      </c>
      <c r="F1431" s="25">
        <v>11946.63</v>
      </c>
      <c r="G1431" s="8" t="s">
        <v>12</v>
      </c>
      <c r="H1431" s="8" t="s">
        <v>11</v>
      </c>
      <c r="I1431" s="8" t="s">
        <v>13</v>
      </c>
      <c r="J1431" s="26">
        <v>1964</v>
      </c>
      <c r="K1431" s="26" t="s">
        <v>20</v>
      </c>
      <c r="L1431" s="26" t="s">
        <v>12</v>
      </c>
      <c r="M1431" s="26" t="s">
        <v>11</v>
      </c>
      <c r="N1431" s="26" t="s">
        <v>13</v>
      </c>
      <c r="O1431" s="27">
        <f>IF(A1431="?","",DATE(J1431,MATCH(K1431,{"Jan","Feb","Mar","Apr","May","Jun","Jul","Aug","Sep","Oct","Nov","Dec"},0),D1431))</f>
        <v>23649</v>
      </c>
      <c r="P1431" s="26">
        <f t="shared" si="22"/>
        <v>58</v>
      </c>
    </row>
    <row r="1432" spans="1:16" x14ac:dyDescent="0.3">
      <c r="A1432" s="8" t="s">
        <v>1463</v>
      </c>
      <c r="B1432" s="8">
        <v>1967</v>
      </c>
      <c r="C1432" s="8" t="s">
        <v>30</v>
      </c>
      <c r="D1432" s="8">
        <v>22</v>
      </c>
      <c r="E1432" s="8">
        <v>3</v>
      </c>
      <c r="F1432" s="25">
        <v>11987.17</v>
      </c>
      <c r="G1432" s="8" t="s">
        <v>12</v>
      </c>
      <c r="H1432" s="8" t="s">
        <v>12</v>
      </c>
      <c r="I1432" s="8" t="s">
        <v>13</v>
      </c>
      <c r="J1432" s="26">
        <v>1967</v>
      </c>
      <c r="K1432" s="26" t="s">
        <v>30</v>
      </c>
      <c r="L1432" s="26" t="s">
        <v>12</v>
      </c>
      <c r="M1432" s="26" t="s">
        <v>12</v>
      </c>
      <c r="N1432" s="26" t="s">
        <v>13</v>
      </c>
      <c r="O1432" s="27">
        <f>IF(A1432="?","",DATE(J1432,MATCH(K1432,{"Jan","Feb","Mar","Apr","May","Jun","Jul","Aug","Sep","Oct","Nov","Dec"},0),D1432))</f>
        <v>24828</v>
      </c>
      <c r="P1432" s="26">
        <f t="shared" si="22"/>
        <v>55</v>
      </c>
    </row>
    <row r="1433" spans="1:16" x14ac:dyDescent="0.3">
      <c r="A1433" s="8" t="s">
        <v>1464</v>
      </c>
      <c r="B1433" s="8">
        <v>1983</v>
      </c>
      <c r="C1433" s="8" t="s">
        <v>10</v>
      </c>
      <c r="D1433" s="8">
        <v>4</v>
      </c>
      <c r="E1433" s="8">
        <v>3</v>
      </c>
      <c r="F1433" s="25">
        <v>11987.68</v>
      </c>
      <c r="G1433" s="8" t="s">
        <v>12</v>
      </c>
      <c r="H1433" s="8" t="s">
        <v>11</v>
      </c>
      <c r="I1433" s="8" t="s">
        <v>535</v>
      </c>
      <c r="J1433" s="26">
        <v>1983</v>
      </c>
      <c r="K1433" s="26" t="s">
        <v>10</v>
      </c>
      <c r="L1433" s="26" t="s">
        <v>12</v>
      </c>
      <c r="M1433" s="26" t="s">
        <v>11</v>
      </c>
      <c r="N1433" s="26" t="s">
        <v>535</v>
      </c>
      <c r="O1433" s="27">
        <f>IF(A1433="?","",DATE(J1433,MATCH(K1433,{"Jan","Feb","Mar","Apr","May","Jun","Jul","Aug","Sep","Oct","Nov","Dec"},0),D1433))</f>
        <v>30501</v>
      </c>
      <c r="P1433" s="26">
        <f t="shared" si="22"/>
        <v>39</v>
      </c>
    </row>
    <row r="1434" spans="1:16" x14ac:dyDescent="0.3">
      <c r="A1434" s="8" t="s">
        <v>1465</v>
      </c>
      <c r="B1434" s="8">
        <v>1993</v>
      </c>
      <c r="C1434" s="8" t="s">
        <v>30</v>
      </c>
      <c r="D1434" s="8">
        <v>12</v>
      </c>
      <c r="E1434" s="8">
        <v>0</v>
      </c>
      <c r="F1434" s="25">
        <v>11994.89</v>
      </c>
      <c r="G1434" s="8" t="s">
        <v>12</v>
      </c>
      <c r="H1434" s="8" t="s">
        <v>11</v>
      </c>
      <c r="I1434" s="8" t="s">
        <v>23</v>
      </c>
      <c r="J1434" s="26">
        <v>1993</v>
      </c>
      <c r="K1434" s="26" t="s">
        <v>30</v>
      </c>
      <c r="L1434" s="26" t="s">
        <v>12</v>
      </c>
      <c r="M1434" s="26" t="s">
        <v>11</v>
      </c>
      <c r="N1434" s="26" t="s">
        <v>23</v>
      </c>
      <c r="O1434" s="27">
        <f>IF(A1434="?","",DATE(J1434,MATCH(K1434,{"Jan","Feb","Mar","Apr","May","Jun","Jul","Aug","Sep","Oct","Nov","Dec"},0),D1434))</f>
        <v>34315</v>
      </c>
      <c r="P1434" s="26">
        <f t="shared" si="22"/>
        <v>29</v>
      </c>
    </row>
    <row r="1435" spans="1:16" x14ac:dyDescent="0.3">
      <c r="A1435" s="8" t="s">
        <v>1466</v>
      </c>
      <c r="B1435" s="8">
        <v>1982</v>
      </c>
      <c r="C1435" s="8" t="s">
        <v>37</v>
      </c>
      <c r="D1435" s="8">
        <v>17</v>
      </c>
      <c r="E1435" s="8">
        <v>3</v>
      </c>
      <c r="F1435" s="25">
        <v>12001.29</v>
      </c>
      <c r="G1435" s="8" t="s">
        <v>12</v>
      </c>
      <c r="H1435" s="8" t="s">
        <v>12</v>
      </c>
      <c r="I1435" s="8" t="s">
        <v>300</v>
      </c>
      <c r="J1435" s="26">
        <v>1982</v>
      </c>
      <c r="K1435" s="26" t="s">
        <v>37</v>
      </c>
      <c r="L1435" s="26" t="s">
        <v>12</v>
      </c>
      <c r="M1435" s="26" t="s">
        <v>12</v>
      </c>
      <c r="N1435" s="26" t="s">
        <v>300</v>
      </c>
      <c r="O1435" s="27">
        <f>IF(A1435="?","",DATE(J1435,MATCH(K1435,{"Jan","Feb","Mar","Apr","May","Jun","Jul","Aug","Sep","Oct","Nov","Dec"},0),D1435))</f>
        <v>30241</v>
      </c>
      <c r="P1435" s="26">
        <f t="shared" si="22"/>
        <v>40</v>
      </c>
    </row>
    <row r="1436" spans="1:16" x14ac:dyDescent="0.3">
      <c r="A1436" s="8" t="s">
        <v>1467</v>
      </c>
      <c r="B1436" s="8">
        <v>1965</v>
      </c>
      <c r="C1436" s="8" t="s">
        <v>18</v>
      </c>
      <c r="D1436" s="8">
        <v>9</v>
      </c>
      <c r="E1436" s="8">
        <v>0</v>
      </c>
      <c r="F1436" s="25">
        <v>12029.29</v>
      </c>
      <c r="G1436" s="8" t="s">
        <v>12</v>
      </c>
      <c r="H1436" s="8" t="s">
        <v>11</v>
      </c>
      <c r="I1436" s="8" t="s">
        <v>247</v>
      </c>
      <c r="J1436" s="26">
        <v>1965</v>
      </c>
      <c r="K1436" s="26" t="s">
        <v>18</v>
      </c>
      <c r="L1436" s="26" t="s">
        <v>12</v>
      </c>
      <c r="M1436" s="26" t="s">
        <v>11</v>
      </c>
      <c r="N1436" s="26" t="s">
        <v>247</v>
      </c>
      <c r="O1436" s="27">
        <f>IF(A1436="?","",DATE(J1436,MATCH(K1436,{"Jan","Feb","Mar","Apr","May","Jun","Jul","Aug","Sep","Oct","Nov","Dec"},0),D1436))</f>
        <v>23902</v>
      </c>
      <c r="P1436" s="26">
        <f t="shared" si="22"/>
        <v>57</v>
      </c>
    </row>
    <row r="1437" spans="1:16" x14ac:dyDescent="0.3">
      <c r="A1437" s="8" t="s">
        <v>1468</v>
      </c>
      <c r="B1437" s="8">
        <v>1965</v>
      </c>
      <c r="C1437" s="8" t="s">
        <v>37</v>
      </c>
      <c r="D1437" s="8">
        <v>29</v>
      </c>
      <c r="E1437" s="8">
        <v>1</v>
      </c>
      <c r="F1437" s="25">
        <v>12032.33</v>
      </c>
      <c r="G1437" s="8" t="s">
        <v>12</v>
      </c>
      <c r="H1437" s="8" t="s">
        <v>16</v>
      </c>
      <c r="I1437" s="8" t="s">
        <v>42</v>
      </c>
      <c r="J1437" s="26">
        <v>1965</v>
      </c>
      <c r="K1437" s="26" t="s">
        <v>37</v>
      </c>
      <c r="L1437" s="26" t="s">
        <v>12</v>
      </c>
      <c r="M1437" s="26" t="s">
        <v>16</v>
      </c>
      <c r="N1437" s="26" t="s">
        <v>42</v>
      </c>
      <c r="O1437" s="27">
        <f>IF(A1437="?","",DATE(J1437,MATCH(K1437,{"Jan","Feb","Mar","Apr","May","Jun","Jul","Aug","Sep","Oct","Nov","Dec"},0),D1437))</f>
        <v>24044</v>
      </c>
      <c r="P1437" s="26">
        <f t="shared" si="22"/>
        <v>57</v>
      </c>
    </row>
    <row r="1438" spans="1:16" x14ac:dyDescent="0.3">
      <c r="A1438" s="8" t="s">
        <v>1469</v>
      </c>
      <c r="B1438" s="8">
        <v>1979</v>
      </c>
      <c r="C1438" s="8" t="s">
        <v>37</v>
      </c>
      <c r="D1438" s="8">
        <v>16</v>
      </c>
      <c r="E1438" s="8">
        <v>2</v>
      </c>
      <c r="F1438" s="25">
        <v>12035.18</v>
      </c>
      <c r="G1438" s="8" t="s">
        <v>12</v>
      </c>
      <c r="H1438" s="8" t="s">
        <v>12</v>
      </c>
      <c r="I1438" s="8" t="s">
        <v>300</v>
      </c>
      <c r="J1438" s="26">
        <v>1979</v>
      </c>
      <c r="K1438" s="26" t="s">
        <v>37</v>
      </c>
      <c r="L1438" s="26" t="s">
        <v>12</v>
      </c>
      <c r="M1438" s="26" t="s">
        <v>12</v>
      </c>
      <c r="N1438" s="26" t="s">
        <v>300</v>
      </c>
      <c r="O1438" s="27">
        <f>IF(A1438="?","",DATE(J1438,MATCH(K1438,{"Jan","Feb","Mar","Apr","May","Jun","Jul","Aug","Sep","Oct","Nov","Dec"},0),D1438))</f>
        <v>29144</v>
      </c>
      <c r="P1438" s="26">
        <f t="shared" si="22"/>
        <v>43</v>
      </c>
    </row>
    <row r="1439" spans="1:16" x14ac:dyDescent="0.3">
      <c r="A1439" s="8" t="s">
        <v>1470</v>
      </c>
      <c r="B1439" s="8">
        <v>1966</v>
      </c>
      <c r="C1439" s="8" t="s">
        <v>15</v>
      </c>
      <c r="D1439" s="8">
        <v>24</v>
      </c>
      <c r="E1439" s="8">
        <v>1</v>
      </c>
      <c r="F1439" s="25">
        <v>12044.34</v>
      </c>
      <c r="G1439" s="8" t="s">
        <v>12</v>
      </c>
      <c r="H1439" s="8" t="s">
        <v>16</v>
      </c>
      <c r="I1439" s="8" t="s">
        <v>23</v>
      </c>
      <c r="J1439" s="26">
        <v>1966</v>
      </c>
      <c r="K1439" s="26" t="s">
        <v>15</v>
      </c>
      <c r="L1439" s="26" t="s">
        <v>12</v>
      </c>
      <c r="M1439" s="26" t="s">
        <v>16</v>
      </c>
      <c r="N1439" s="26" t="s">
        <v>23</v>
      </c>
      <c r="O1439" s="27">
        <f>IF(A1439="?","",DATE(J1439,MATCH(K1439,{"Jan","Feb","Mar","Apr","May","Jun","Jul","Aug","Sep","Oct","Nov","Dec"},0),D1439))</f>
        <v>24435</v>
      </c>
      <c r="P1439" s="26">
        <f t="shared" si="22"/>
        <v>56</v>
      </c>
    </row>
    <row r="1440" spans="1:16" x14ac:dyDescent="0.3">
      <c r="A1440" s="8" t="s">
        <v>1471</v>
      </c>
      <c r="B1440" s="8">
        <v>1986</v>
      </c>
      <c r="C1440" s="8" t="s">
        <v>20</v>
      </c>
      <c r="D1440" s="8">
        <v>7</v>
      </c>
      <c r="E1440" s="8">
        <v>3</v>
      </c>
      <c r="F1440" s="25">
        <v>12048.13</v>
      </c>
      <c r="G1440" s="8" t="s">
        <v>12</v>
      </c>
      <c r="H1440" s="8" t="s">
        <v>11</v>
      </c>
      <c r="I1440" s="8" t="s">
        <v>535</v>
      </c>
      <c r="J1440" s="26">
        <v>1986</v>
      </c>
      <c r="K1440" s="26" t="s">
        <v>20</v>
      </c>
      <c r="L1440" s="26" t="s">
        <v>12</v>
      </c>
      <c r="M1440" s="26" t="s">
        <v>11</v>
      </c>
      <c r="N1440" s="26" t="s">
        <v>535</v>
      </c>
      <c r="O1440" s="27">
        <f>IF(A1440="?","",DATE(J1440,MATCH(K1440,{"Jan","Feb","Mar","Apr","May","Jun","Jul","Aug","Sep","Oct","Nov","Dec"},0),D1440))</f>
        <v>31662</v>
      </c>
      <c r="P1440" s="26">
        <f t="shared" si="22"/>
        <v>36</v>
      </c>
    </row>
    <row r="1441" spans="1:16" x14ac:dyDescent="0.3">
      <c r="A1441" s="8" t="s">
        <v>1472</v>
      </c>
      <c r="B1441" s="8">
        <v>1984</v>
      </c>
      <c r="C1441" s="8" t="s">
        <v>20</v>
      </c>
      <c r="D1441" s="8">
        <v>2</v>
      </c>
      <c r="E1441" s="8">
        <v>3</v>
      </c>
      <c r="F1441" s="25">
        <v>12091.34</v>
      </c>
      <c r="G1441" s="8" t="s">
        <v>12</v>
      </c>
      <c r="H1441" s="8" t="s">
        <v>11</v>
      </c>
      <c r="I1441" s="8" t="s">
        <v>632</v>
      </c>
      <c r="J1441" s="26">
        <v>1984</v>
      </c>
      <c r="K1441" s="26" t="s">
        <v>20</v>
      </c>
      <c r="L1441" s="26" t="s">
        <v>12</v>
      </c>
      <c r="M1441" s="26" t="s">
        <v>11</v>
      </c>
      <c r="N1441" s="26" t="s">
        <v>632</v>
      </c>
      <c r="O1441" s="27">
        <f>IF(A1441="?","",DATE(J1441,MATCH(K1441,{"Jan","Feb","Mar","Apr","May","Jun","Jul","Aug","Sep","Oct","Nov","Dec"},0),D1441))</f>
        <v>30927</v>
      </c>
      <c r="P1441" s="26">
        <f t="shared" si="22"/>
        <v>38</v>
      </c>
    </row>
    <row r="1442" spans="1:16" x14ac:dyDescent="0.3">
      <c r="A1442" s="8" t="s">
        <v>1473</v>
      </c>
      <c r="B1442" s="8">
        <v>1968</v>
      </c>
      <c r="C1442" s="8" t="s">
        <v>18</v>
      </c>
      <c r="D1442" s="8">
        <v>21</v>
      </c>
      <c r="E1442" s="8">
        <v>3</v>
      </c>
      <c r="F1442" s="25">
        <v>12094.48</v>
      </c>
      <c r="G1442" s="8" t="s">
        <v>12</v>
      </c>
      <c r="H1442" s="8" t="s">
        <v>12</v>
      </c>
      <c r="I1442" s="8" t="s">
        <v>42</v>
      </c>
      <c r="J1442" s="26">
        <v>1968</v>
      </c>
      <c r="K1442" s="26" t="s">
        <v>18</v>
      </c>
      <c r="L1442" s="26" t="s">
        <v>12</v>
      </c>
      <c r="M1442" s="26" t="s">
        <v>12</v>
      </c>
      <c r="N1442" s="26" t="s">
        <v>42</v>
      </c>
      <c r="O1442" s="27">
        <f>IF(A1442="?","",DATE(J1442,MATCH(K1442,{"Jan","Feb","Mar","Apr","May","Jun","Jul","Aug","Sep","Oct","Nov","Dec"},0),D1442))</f>
        <v>25010</v>
      </c>
      <c r="P1442" s="26">
        <f t="shared" si="22"/>
        <v>54</v>
      </c>
    </row>
    <row r="1443" spans="1:16" x14ac:dyDescent="0.3">
      <c r="A1443" s="8" t="s">
        <v>1474</v>
      </c>
      <c r="B1443" s="8">
        <v>1968</v>
      </c>
      <c r="C1443" s="8" t="s">
        <v>30</v>
      </c>
      <c r="D1443" s="8">
        <v>9</v>
      </c>
      <c r="E1443" s="8">
        <v>2</v>
      </c>
      <c r="F1443" s="25">
        <v>12096.65</v>
      </c>
      <c r="G1443" s="8" t="s">
        <v>12</v>
      </c>
      <c r="H1443" s="8" t="s">
        <v>16</v>
      </c>
      <c r="I1443" s="8" t="s">
        <v>247</v>
      </c>
      <c r="J1443" s="26">
        <v>1968</v>
      </c>
      <c r="K1443" s="26" t="s">
        <v>30</v>
      </c>
      <c r="L1443" s="26" t="s">
        <v>12</v>
      </c>
      <c r="M1443" s="26" t="s">
        <v>16</v>
      </c>
      <c r="N1443" s="26" t="s">
        <v>247</v>
      </c>
      <c r="O1443" s="27">
        <f>IF(A1443="?","",DATE(J1443,MATCH(K1443,{"Jan","Feb","Mar","Apr","May","Jun","Jul","Aug","Sep","Oct","Nov","Dec"},0),D1443))</f>
        <v>25181</v>
      </c>
      <c r="P1443" s="26">
        <f t="shared" si="22"/>
        <v>54</v>
      </c>
    </row>
    <row r="1444" spans="1:16" x14ac:dyDescent="0.3">
      <c r="A1444" s="8" t="s">
        <v>1475</v>
      </c>
      <c r="B1444" s="8">
        <v>1968</v>
      </c>
      <c r="C1444" s="8" t="s">
        <v>37</v>
      </c>
      <c r="D1444" s="8">
        <v>25</v>
      </c>
      <c r="E1444" s="8">
        <v>3</v>
      </c>
      <c r="F1444" s="25">
        <v>12105.32</v>
      </c>
      <c r="G1444" s="8" t="s">
        <v>12</v>
      </c>
      <c r="H1444" s="8" t="s">
        <v>12</v>
      </c>
      <c r="I1444" s="8" t="s">
        <v>42</v>
      </c>
      <c r="J1444" s="26">
        <v>1968</v>
      </c>
      <c r="K1444" s="26" t="s">
        <v>37</v>
      </c>
      <c r="L1444" s="26" t="s">
        <v>12</v>
      </c>
      <c r="M1444" s="26" t="s">
        <v>12</v>
      </c>
      <c r="N1444" s="26" t="s">
        <v>42</v>
      </c>
      <c r="O1444" s="27">
        <f>IF(A1444="?","",DATE(J1444,MATCH(K1444,{"Jan","Feb","Mar","Apr","May","Jun","Jul","Aug","Sep","Oct","Nov","Dec"},0),D1444))</f>
        <v>25136</v>
      </c>
      <c r="P1444" s="26">
        <f t="shared" si="22"/>
        <v>54</v>
      </c>
    </row>
    <row r="1445" spans="1:16" x14ac:dyDescent="0.3">
      <c r="A1445" s="8" t="s">
        <v>1476</v>
      </c>
      <c r="B1445" s="8">
        <v>1963</v>
      </c>
      <c r="C1445" s="8" t="s">
        <v>10</v>
      </c>
      <c r="D1445" s="8">
        <v>20</v>
      </c>
      <c r="E1445" s="8">
        <v>0</v>
      </c>
      <c r="F1445" s="25">
        <v>12124.99</v>
      </c>
      <c r="G1445" s="8" t="s">
        <v>12</v>
      </c>
      <c r="H1445" s="8" t="s">
        <v>16</v>
      </c>
      <c r="I1445" s="8" t="s">
        <v>23</v>
      </c>
      <c r="J1445" s="26">
        <v>1963</v>
      </c>
      <c r="K1445" s="26" t="s">
        <v>10</v>
      </c>
      <c r="L1445" s="26" t="s">
        <v>12</v>
      </c>
      <c r="M1445" s="26" t="s">
        <v>16</v>
      </c>
      <c r="N1445" s="26" t="s">
        <v>23</v>
      </c>
      <c r="O1445" s="27">
        <f>IF(A1445="?","",DATE(J1445,MATCH(K1445,{"Jan","Feb","Mar","Apr","May","Jun","Jul","Aug","Sep","Oct","Nov","Dec"},0),D1445))</f>
        <v>23212</v>
      </c>
      <c r="P1445" s="26">
        <f t="shared" si="22"/>
        <v>59</v>
      </c>
    </row>
    <row r="1446" spans="1:16" x14ac:dyDescent="0.3">
      <c r="A1446" s="8" t="s">
        <v>1477</v>
      </c>
      <c r="B1446" s="8">
        <v>1963</v>
      </c>
      <c r="C1446" s="8" t="s">
        <v>18</v>
      </c>
      <c r="D1446" s="8">
        <v>4</v>
      </c>
      <c r="E1446" s="8">
        <v>0</v>
      </c>
      <c r="F1446" s="25">
        <v>12129.61</v>
      </c>
      <c r="G1446" s="8" t="s">
        <v>12</v>
      </c>
      <c r="H1446" s="8" t="s">
        <v>16</v>
      </c>
      <c r="I1446" s="8" t="s">
        <v>23</v>
      </c>
      <c r="J1446" s="26">
        <v>1963</v>
      </c>
      <c r="K1446" s="26" t="s">
        <v>18</v>
      </c>
      <c r="L1446" s="26" t="s">
        <v>12</v>
      </c>
      <c r="M1446" s="26" t="s">
        <v>16</v>
      </c>
      <c r="N1446" s="26" t="s">
        <v>23</v>
      </c>
      <c r="O1446" s="27">
        <f>IF(A1446="?","",DATE(J1446,MATCH(K1446,{"Jan","Feb","Mar","Apr","May","Jun","Jul","Aug","Sep","Oct","Nov","Dec"},0),D1446))</f>
        <v>23166</v>
      </c>
      <c r="P1446" s="26">
        <f t="shared" si="22"/>
        <v>60</v>
      </c>
    </row>
    <row r="1447" spans="1:16" x14ac:dyDescent="0.3">
      <c r="A1447" s="8" t="s">
        <v>1478</v>
      </c>
      <c r="B1447" s="8">
        <v>1991</v>
      </c>
      <c r="C1447" s="8" t="s">
        <v>15</v>
      </c>
      <c r="D1447" s="8">
        <v>6</v>
      </c>
      <c r="E1447" s="8">
        <v>3</v>
      </c>
      <c r="F1447" s="25">
        <v>12130.8</v>
      </c>
      <c r="G1447" s="8" t="s">
        <v>12</v>
      </c>
      <c r="H1447" s="8" t="s">
        <v>12</v>
      </c>
      <c r="I1447" s="8" t="s">
        <v>535</v>
      </c>
      <c r="J1447" s="26">
        <v>1991</v>
      </c>
      <c r="K1447" s="26" t="s">
        <v>15</v>
      </c>
      <c r="L1447" s="26" t="s">
        <v>12</v>
      </c>
      <c r="M1447" s="26" t="s">
        <v>12</v>
      </c>
      <c r="N1447" s="26" t="s">
        <v>535</v>
      </c>
      <c r="O1447" s="27">
        <f>IF(A1447="?","",DATE(J1447,MATCH(K1447,{"Jan","Feb","Mar","Apr","May","Jun","Jul","Aug","Sep","Oct","Nov","Dec"},0),D1447))</f>
        <v>33548</v>
      </c>
      <c r="P1447" s="26">
        <f t="shared" si="22"/>
        <v>31</v>
      </c>
    </row>
    <row r="1448" spans="1:16" x14ac:dyDescent="0.3">
      <c r="A1448" s="8" t="s">
        <v>1479</v>
      </c>
      <c r="B1448" s="8">
        <v>1974</v>
      </c>
      <c r="C1448" s="8" t="s">
        <v>20</v>
      </c>
      <c r="D1448" s="8">
        <v>16</v>
      </c>
      <c r="E1448" s="8">
        <v>0</v>
      </c>
      <c r="F1448" s="25">
        <v>12137.6</v>
      </c>
      <c r="G1448" s="8" t="s">
        <v>12</v>
      </c>
      <c r="H1448" s="8" t="s">
        <v>12</v>
      </c>
      <c r="I1448" s="8" t="s">
        <v>23</v>
      </c>
      <c r="J1448" s="26">
        <v>1974</v>
      </c>
      <c r="K1448" s="26" t="s">
        <v>20</v>
      </c>
      <c r="L1448" s="26" t="s">
        <v>12</v>
      </c>
      <c r="M1448" s="26" t="s">
        <v>12</v>
      </c>
      <c r="N1448" s="26" t="s">
        <v>23</v>
      </c>
      <c r="O1448" s="27">
        <f>IF(A1448="?","",DATE(J1448,MATCH(K1448,{"Jan","Feb","Mar","Apr","May","Jun","Jul","Aug","Sep","Oct","Nov","Dec"},0),D1448))</f>
        <v>27288</v>
      </c>
      <c r="P1448" s="26">
        <f t="shared" si="22"/>
        <v>48</v>
      </c>
    </row>
    <row r="1449" spans="1:16" x14ac:dyDescent="0.3">
      <c r="A1449" s="8" t="s">
        <v>1480</v>
      </c>
      <c r="B1449" s="8">
        <v>1962</v>
      </c>
      <c r="C1449" s="8" t="s">
        <v>15</v>
      </c>
      <c r="D1449" s="8">
        <v>4</v>
      </c>
      <c r="E1449" s="8">
        <v>0</v>
      </c>
      <c r="F1449" s="25">
        <v>12142.58</v>
      </c>
      <c r="G1449" s="8" t="s">
        <v>12</v>
      </c>
      <c r="H1449" s="8" t="s">
        <v>11</v>
      </c>
      <c r="I1449" s="8" t="s">
        <v>13</v>
      </c>
      <c r="J1449" s="26">
        <v>1962</v>
      </c>
      <c r="K1449" s="26" t="s">
        <v>15</v>
      </c>
      <c r="L1449" s="26" t="s">
        <v>12</v>
      </c>
      <c r="M1449" s="26" t="s">
        <v>11</v>
      </c>
      <c r="N1449" s="26" t="s">
        <v>13</v>
      </c>
      <c r="O1449" s="27">
        <f>IF(A1449="?","",DATE(J1449,MATCH(K1449,{"Jan","Feb","Mar","Apr","May","Jun","Jul","Aug","Sep","Oct","Nov","Dec"},0),D1449))</f>
        <v>22954</v>
      </c>
      <c r="P1449" s="26">
        <f t="shared" si="22"/>
        <v>60</v>
      </c>
    </row>
    <row r="1450" spans="1:16" x14ac:dyDescent="0.3">
      <c r="A1450" s="8" t="s">
        <v>1481</v>
      </c>
      <c r="B1450" s="8">
        <v>1962</v>
      </c>
      <c r="C1450" s="8" t="s">
        <v>20</v>
      </c>
      <c r="D1450" s="8">
        <v>15</v>
      </c>
      <c r="E1450" s="8">
        <v>0</v>
      </c>
      <c r="F1450" s="25">
        <v>12146.97</v>
      </c>
      <c r="G1450" s="8" t="s">
        <v>12</v>
      </c>
      <c r="H1450" s="8" t="s">
        <v>12</v>
      </c>
      <c r="I1450" s="8" t="s">
        <v>42</v>
      </c>
      <c r="J1450" s="26">
        <v>1962</v>
      </c>
      <c r="K1450" s="26" t="s">
        <v>20</v>
      </c>
      <c r="L1450" s="26" t="s">
        <v>12</v>
      </c>
      <c r="M1450" s="26" t="s">
        <v>12</v>
      </c>
      <c r="N1450" s="26" t="s">
        <v>42</v>
      </c>
      <c r="O1450" s="27">
        <f>IF(A1450="?","",DATE(J1450,MATCH(K1450,{"Jan","Feb","Mar","Apr","May","Jun","Jul","Aug","Sep","Oct","Nov","Dec"},0),D1450))</f>
        <v>22904</v>
      </c>
      <c r="P1450" s="26">
        <f t="shared" si="22"/>
        <v>60</v>
      </c>
    </row>
    <row r="1451" spans="1:16" x14ac:dyDescent="0.3">
      <c r="A1451" s="8" t="s">
        <v>1482</v>
      </c>
      <c r="B1451" s="8">
        <v>1987</v>
      </c>
      <c r="C1451" s="8" t="s">
        <v>37</v>
      </c>
      <c r="D1451" s="8">
        <v>5</v>
      </c>
      <c r="E1451" s="8">
        <v>3</v>
      </c>
      <c r="F1451" s="25">
        <v>12148.2</v>
      </c>
      <c r="G1451" s="8" t="s">
        <v>12</v>
      </c>
      <c r="H1451" s="8" t="s">
        <v>12</v>
      </c>
      <c r="I1451" s="8" t="s">
        <v>23</v>
      </c>
      <c r="J1451" s="26">
        <v>1987</v>
      </c>
      <c r="K1451" s="26" t="s">
        <v>37</v>
      </c>
      <c r="L1451" s="26" t="s">
        <v>12</v>
      </c>
      <c r="M1451" s="26" t="s">
        <v>12</v>
      </c>
      <c r="N1451" s="26" t="s">
        <v>23</v>
      </c>
      <c r="O1451" s="27">
        <f>IF(A1451="?","",DATE(J1451,MATCH(K1451,{"Jan","Feb","Mar","Apr","May","Jun","Jul","Aug","Sep","Oct","Nov","Dec"},0),D1451))</f>
        <v>32055</v>
      </c>
      <c r="P1451" s="26">
        <f t="shared" si="22"/>
        <v>35</v>
      </c>
    </row>
    <row r="1452" spans="1:16" x14ac:dyDescent="0.3">
      <c r="A1452" s="8" t="s">
        <v>1483</v>
      </c>
      <c r="B1452" s="8">
        <v>1991</v>
      </c>
      <c r="C1452" s="8" t="s">
        <v>35</v>
      </c>
      <c r="D1452" s="8">
        <v>29</v>
      </c>
      <c r="E1452" s="8">
        <v>3</v>
      </c>
      <c r="F1452" s="25">
        <v>12198.64</v>
      </c>
      <c r="G1452" s="8" t="s">
        <v>12</v>
      </c>
      <c r="H1452" s="8" t="s">
        <v>12</v>
      </c>
      <c r="I1452" s="8" t="s">
        <v>535</v>
      </c>
      <c r="J1452" s="26">
        <v>1991</v>
      </c>
      <c r="K1452" s="26" t="s">
        <v>35</v>
      </c>
      <c r="L1452" s="26" t="s">
        <v>12</v>
      </c>
      <c r="M1452" s="26" t="s">
        <v>12</v>
      </c>
      <c r="N1452" s="26" t="s">
        <v>535</v>
      </c>
      <c r="O1452" s="27">
        <f>IF(A1452="?","",DATE(J1452,MATCH(K1452,{"Jan","Feb","Mar","Apr","May","Jun","Jul","Aug","Sep","Oct","Nov","Dec"},0),D1452))</f>
        <v>33479</v>
      </c>
      <c r="P1452" s="26">
        <f t="shared" si="22"/>
        <v>31</v>
      </c>
    </row>
    <row r="1453" spans="1:16" x14ac:dyDescent="0.3">
      <c r="A1453" s="8" t="s">
        <v>1484</v>
      </c>
      <c r="B1453" s="8">
        <v>1977</v>
      </c>
      <c r="C1453" s="8" t="s">
        <v>35</v>
      </c>
      <c r="D1453" s="8">
        <v>14</v>
      </c>
      <c r="E1453" s="8">
        <v>2</v>
      </c>
      <c r="F1453" s="25">
        <v>12218.7</v>
      </c>
      <c r="G1453" s="8" t="s">
        <v>12</v>
      </c>
      <c r="H1453" s="8" t="s">
        <v>16</v>
      </c>
      <c r="I1453" s="8" t="s">
        <v>23</v>
      </c>
      <c r="J1453" s="26">
        <v>1977</v>
      </c>
      <c r="K1453" s="26" t="s">
        <v>35</v>
      </c>
      <c r="L1453" s="26" t="s">
        <v>12</v>
      </c>
      <c r="M1453" s="26" t="s">
        <v>16</v>
      </c>
      <c r="N1453" s="26" t="s">
        <v>23</v>
      </c>
      <c r="O1453" s="27">
        <f>IF(A1453="?","",DATE(J1453,MATCH(K1453,{"Jan","Feb","Mar","Apr","May","Jun","Jul","Aug","Sep","Oct","Nov","Dec"},0),D1453))</f>
        <v>28351</v>
      </c>
      <c r="P1453" s="26">
        <f t="shared" si="22"/>
        <v>45</v>
      </c>
    </row>
    <row r="1454" spans="1:16" x14ac:dyDescent="0.3">
      <c r="A1454" s="8" t="s">
        <v>1485</v>
      </c>
      <c r="B1454" s="8">
        <v>1964</v>
      </c>
      <c r="C1454" s="8" t="s">
        <v>10</v>
      </c>
      <c r="D1454" s="8">
        <v>20</v>
      </c>
      <c r="E1454" s="8">
        <v>0</v>
      </c>
      <c r="F1454" s="25">
        <v>12222.9</v>
      </c>
      <c r="G1454" s="8" t="s">
        <v>12</v>
      </c>
      <c r="H1454" s="8" t="s">
        <v>11</v>
      </c>
      <c r="I1454" s="8" t="s">
        <v>23</v>
      </c>
      <c r="J1454" s="26">
        <v>1964</v>
      </c>
      <c r="K1454" s="26" t="s">
        <v>10</v>
      </c>
      <c r="L1454" s="26" t="s">
        <v>12</v>
      </c>
      <c r="M1454" s="26" t="s">
        <v>11</v>
      </c>
      <c r="N1454" s="26" t="s">
        <v>23</v>
      </c>
      <c r="O1454" s="27">
        <f>IF(A1454="?","",DATE(J1454,MATCH(K1454,{"Jan","Feb","Mar","Apr","May","Jun","Jul","Aug","Sep","Oct","Nov","Dec"},0),D1454))</f>
        <v>23578</v>
      </c>
      <c r="P1454" s="26">
        <f t="shared" si="22"/>
        <v>58</v>
      </c>
    </row>
    <row r="1455" spans="1:16" x14ac:dyDescent="0.3">
      <c r="A1455" s="8" t="s">
        <v>1486</v>
      </c>
      <c r="B1455" s="8">
        <v>1964</v>
      </c>
      <c r="C1455" s="8" t="s">
        <v>10</v>
      </c>
      <c r="D1455" s="8">
        <v>2</v>
      </c>
      <c r="E1455" s="8">
        <v>0</v>
      </c>
      <c r="F1455" s="25">
        <v>12224.35</v>
      </c>
      <c r="G1455" s="8" t="s">
        <v>12</v>
      </c>
      <c r="H1455" s="8" t="s">
        <v>16</v>
      </c>
      <c r="I1455" s="8" t="s">
        <v>23</v>
      </c>
      <c r="J1455" s="26">
        <v>1964</v>
      </c>
      <c r="K1455" s="26" t="s">
        <v>10</v>
      </c>
      <c r="L1455" s="26" t="s">
        <v>12</v>
      </c>
      <c r="M1455" s="26" t="s">
        <v>16</v>
      </c>
      <c r="N1455" s="26" t="s">
        <v>23</v>
      </c>
      <c r="O1455" s="27">
        <f>IF(A1455="?","",DATE(J1455,MATCH(K1455,{"Jan","Feb","Mar","Apr","May","Jun","Jul","Aug","Sep","Oct","Nov","Dec"},0),D1455))</f>
        <v>23560</v>
      </c>
      <c r="P1455" s="26">
        <f t="shared" si="22"/>
        <v>58</v>
      </c>
    </row>
    <row r="1456" spans="1:16" x14ac:dyDescent="0.3">
      <c r="A1456" s="8" t="s">
        <v>1487</v>
      </c>
      <c r="B1456" s="8">
        <v>1964</v>
      </c>
      <c r="C1456" s="8" t="s">
        <v>18</v>
      </c>
      <c r="D1456" s="8">
        <v>24</v>
      </c>
      <c r="E1456" s="8">
        <v>0</v>
      </c>
      <c r="F1456" s="25">
        <v>12231.61</v>
      </c>
      <c r="G1456" s="8" t="s">
        <v>12</v>
      </c>
      <c r="H1456" s="8" t="s">
        <v>12</v>
      </c>
      <c r="I1456" s="8" t="s">
        <v>23</v>
      </c>
      <c r="J1456" s="26">
        <v>1964</v>
      </c>
      <c r="K1456" s="26" t="s">
        <v>18</v>
      </c>
      <c r="L1456" s="26" t="s">
        <v>12</v>
      </c>
      <c r="M1456" s="26" t="s">
        <v>12</v>
      </c>
      <c r="N1456" s="26" t="s">
        <v>23</v>
      </c>
      <c r="O1456" s="27">
        <f>IF(A1456="?","",DATE(J1456,MATCH(K1456,{"Jan","Feb","Mar","Apr","May","Jun","Jul","Aug","Sep","Oct","Nov","Dec"},0),D1456))</f>
        <v>23552</v>
      </c>
      <c r="P1456" s="26">
        <f t="shared" si="22"/>
        <v>58</v>
      </c>
    </row>
    <row r="1457" spans="1:16" x14ac:dyDescent="0.3">
      <c r="A1457" s="8" t="s">
        <v>1488</v>
      </c>
      <c r="B1457" s="8">
        <v>1963</v>
      </c>
      <c r="C1457" s="8" t="s">
        <v>10</v>
      </c>
      <c r="D1457" s="8">
        <v>19</v>
      </c>
      <c r="E1457" s="8">
        <v>0</v>
      </c>
      <c r="F1457" s="25">
        <v>12233.83</v>
      </c>
      <c r="G1457" s="8" t="s">
        <v>12</v>
      </c>
      <c r="H1457" s="8" t="s">
        <v>16</v>
      </c>
      <c r="I1457" s="8" t="s">
        <v>42</v>
      </c>
      <c r="J1457" s="26">
        <v>1963</v>
      </c>
      <c r="K1457" s="26" t="s">
        <v>10</v>
      </c>
      <c r="L1457" s="26" t="s">
        <v>12</v>
      </c>
      <c r="M1457" s="26" t="s">
        <v>16</v>
      </c>
      <c r="N1457" s="26" t="s">
        <v>42</v>
      </c>
      <c r="O1457" s="27">
        <f>IF(A1457="?","",DATE(J1457,MATCH(K1457,{"Jan","Feb","Mar","Apr","May","Jun","Jul","Aug","Sep","Oct","Nov","Dec"},0),D1457))</f>
        <v>23211</v>
      </c>
      <c r="P1457" s="26">
        <f t="shared" si="22"/>
        <v>59</v>
      </c>
    </row>
    <row r="1458" spans="1:16" x14ac:dyDescent="0.3">
      <c r="A1458" s="8" t="s">
        <v>1489</v>
      </c>
      <c r="B1458" s="8">
        <v>1964</v>
      </c>
      <c r="C1458" s="8" t="s">
        <v>37</v>
      </c>
      <c r="D1458" s="8">
        <v>15</v>
      </c>
      <c r="E1458" s="8">
        <v>0</v>
      </c>
      <c r="F1458" s="25">
        <v>12235.84</v>
      </c>
      <c r="G1458" s="8" t="s">
        <v>12</v>
      </c>
      <c r="H1458" s="8" t="s">
        <v>12</v>
      </c>
      <c r="I1458" s="8" t="s">
        <v>23</v>
      </c>
      <c r="J1458" s="26">
        <v>1964</v>
      </c>
      <c r="K1458" s="26" t="s">
        <v>37</v>
      </c>
      <c r="L1458" s="26" t="s">
        <v>12</v>
      </c>
      <c r="M1458" s="26" t="s">
        <v>12</v>
      </c>
      <c r="N1458" s="26" t="s">
        <v>23</v>
      </c>
      <c r="O1458" s="27">
        <f>IF(A1458="?","",DATE(J1458,MATCH(K1458,{"Jan","Feb","Mar","Apr","May","Jun","Jul","Aug","Sep","Oct","Nov","Dec"},0),D1458))</f>
        <v>23665</v>
      </c>
      <c r="P1458" s="26">
        <f t="shared" si="22"/>
        <v>58</v>
      </c>
    </row>
    <row r="1459" spans="1:16" x14ac:dyDescent="0.3">
      <c r="A1459" s="8" t="s">
        <v>1490</v>
      </c>
      <c r="B1459" s="8">
        <v>1966</v>
      </c>
      <c r="C1459" s="8" t="s">
        <v>10</v>
      </c>
      <c r="D1459" s="8">
        <v>29</v>
      </c>
      <c r="E1459" s="8">
        <v>0</v>
      </c>
      <c r="F1459" s="25">
        <v>12237.73</v>
      </c>
      <c r="G1459" s="8" t="s">
        <v>12</v>
      </c>
      <c r="H1459" s="8" t="s">
        <v>12</v>
      </c>
      <c r="I1459" s="8" t="s">
        <v>23</v>
      </c>
      <c r="J1459" s="26">
        <v>1966</v>
      </c>
      <c r="K1459" s="26" t="s">
        <v>10</v>
      </c>
      <c r="L1459" s="26" t="s">
        <v>12</v>
      </c>
      <c r="M1459" s="26" t="s">
        <v>12</v>
      </c>
      <c r="N1459" s="26" t="s">
        <v>23</v>
      </c>
      <c r="O1459" s="27">
        <f>IF(A1459="?","",DATE(J1459,MATCH(K1459,{"Jan","Feb","Mar","Apr","May","Jun","Jul","Aug","Sep","Oct","Nov","Dec"},0),D1459))</f>
        <v>24317</v>
      </c>
      <c r="P1459" s="26">
        <f t="shared" si="22"/>
        <v>56</v>
      </c>
    </row>
    <row r="1460" spans="1:16" x14ac:dyDescent="0.3">
      <c r="A1460" s="8" t="s">
        <v>1491</v>
      </c>
      <c r="B1460" s="8">
        <v>1963</v>
      </c>
      <c r="C1460" s="8" t="s">
        <v>10</v>
      </c>
      <c r="D1460" s="8">
        <v>17</v>
      </c>
      <c r="E1460" s="8">
        <v>0</v>
      </c>
      <c r="F1460" s="25">
        <v>12244.53</v>
      </c>
      <c r="G1460" s="8" t="s">
        <v>12</v>
      </c>
      <c r="H1460" s="8" t="s">
        <v>16</v>
      </c>
      <c r="I1460" s="8" t="s">
        <v>13</v>
      </c>
      <c r="J1460" s="26">
        <v>1963</v>
      </c>
      <c r="K1460" s="26" t="s">
        <v>10</v>
      </c>
      <c r="L1460" s="26" t="s">
        <v>12</v>
      </c>
      <c r="M1460" s="26" t="s">
        <v>16</v>
      </c>
      <c r="N1460" s="26" t="s">
        <v>13</v>
      </c>
      <c r="O1460" s="27">
        <f>IF(A1460="?","",DATE(J1460,MATCH(K1460,{"Jan","Feb","Mar","Apr","May","Jun","Jul","Aug","Sep","Oct","Nov","Dec"},0),D1460))</f>
        <v>23209</v>
      </c>
      <c r="P1460" s="26">
        <f t="shared" si="22"/>
        <v>59</v>
      </c>
    </row>
    <row r="1461" spans="1:16" x14ac:dyDescent="0.3">
      <c r="A1461" s="8" t="s">
        <v>1492</v>
      </c>
      <c r="B1461" s="8">
        <v>1974</v>
      </c>
      <c r="C1461" s="8" t="s">
        <v>18</v>
      </c>
      <c r="D1461" s="8">
        <v>23</v>
      </c>
      <c r="E1461" s="8">
        <v>0</v>
      </c>
      <c r="F1461" s="25">
        <v>12245.17</v>
      </c>
      <c r="G1461" s="8" t="s">
        <v>12</v>
      </c>
      <c r="H1461" s="8" t="s">
        <v>16</v>
      </c>
      <c r="I1461" s="8" t="s">
        <v>23</v>
      </c>
      <c r="J1461" s="26">
        <v>1974</v>
      </c>
      <c r="K1461" s="26" t="s">
        <v>18</v>
      </c>
      <c r="L1461" s="26" t="s">
        <v>12</v>
      </c>
      <c r="M1461" s="26" t="s">
        <v>16</v>
      </c>
      <c r="N1461" s="26" t="s">
        <v>23</v>
      </c>
      <c r="O1461" s="27">
        <f>IF(A1461="?","",DATE(J1461,MATCH(K1461,{"Jan","Feb","Mar","Apr","May","Jun","Jul","Aug","Sep","Oct","Nov","Dec"},0),D1461))</f>
        <v>27203</v>
      </c>
      <c r="P1461" s="26">
        <f t="shared" si="22"/>
        <v>48</v>
      </c>
    </row>
    <row r="1462" spans="1:16" x14ac:dyDescent="0.3">
      <c r="A1462" s="8" t="s">
        <v>1493</v>
      </c>
      <c r="B1462" s="8">
        <v>1989</v>
      </c>
      <c r="C1462" s="8" t="s">
        <v>15</v>
      </c>
      <c r="D1462" s="8">
        <v>23</v>
      </c>
      <c r="E1462" s="8">
        <v>3</v>
      </c>
      <c r="F1462" s="25">
        <v>12254.44</v>
      </c>
      <c r="G1462" s="8" t="s">
        <v>12</v>
      </c>
      <c r="H1462" s="8" t="s">
        <v>12</v>
      </c>
      <c r="I1462" s="8" t="s">
        <v>535</v>
      </c>
      <c r="J1462" s="26">
        <v>1989</v>
      </c>
      <c r="K1462" s="26" t="s">
        <v>15</v>
      </c>
      <c r="L1462" s="26" t="s">
        <v>12</v>
      </c>
      <c r="M1462" s="26" t="s">
        <v>12</v>
      </c>
      <c r="N1462" s="26" t="s">
        <v>535</v>
      </c>
      <c r="O1462" s="27">
        <f>IF(A1462="?","",DATE(J1462,MATCH(K1462,{"Jan","Feb","Mar","Apr","May","Jun","Jul","Aug","Sep","Oct","Nov","Dec"},0),D1462))</f>
        <v>32835</v>
      </c>
      <c r="P1462" s="26">
        <f t="shared" si="22"/>
        <v>33</v>
      </c>
    </row>
    <row r="1463" spans="1:16" x14ac:dyDescent="0.3">
      <c r="A1463" s="8" t="s">
        <v>1494</v>
      </c>
      <c r="B1463" s="8">
        <v>1986</v>
      </c>
      <c r="C1463" s="8" t="s">
        <v>35</v>
      </c>
      <c r="D1463" s="8">
        <v>13</v>
      </c>
      <c r="E1463" s="8">
        <v>3</v>
      </c>
      <c r="F1463" s="25">
        <v>12255.04</v>
      </c>
      <c r="G1463" s="8" t="s">
        <v>12</v>
      </c>
      <c r="H1463" s="8" t="s">
        <v>11</v>
      </c>
      <c r="I1463" s="8" t="s">
        <v>535</v>
      </c>
      <c r="J1463" s="26">
        <v>1986</v>
      </c>
      <c r="K1463" s="26" t="s">
        <v>35</v>
      </c>
      <c r="L1463" s="26" t="s">
        <v>12</v>
      </c>
      <c r="M1463" s="26" t="s">
        <v>11</v>
      </c>
      <c r="N1463" s="26" t="s">
        <v>535</v>
      </c>
      <c r="O1463" s="27">
        <f>IF(A1463="?","",DATE(J1463,MATCH(K1463,{"Jan","Feb","Mar","Apr","May","Jun","Jul","Aug","Sep","Oct","Nov","Dec"},0),D1463))</f>
        <v>31637</v>
      </c>
      <c r="P1463" s="26">
        <f t="shared" si="22"/>
        <v>36</v>
      </c>
    </row>
    <row r="1464" spans="1:16" x14ac:dyDescent="0.3">
      <c r="A1464" s="8" t="s">
        <v>1495</v>
      </c>
      <c r="B1464" s="8">
        <v>1966</v>
      </c>
      <c r="C1464" s="8" t="s">
        <v>30</v>
      </c>
      <c r="D1464" s="8">
        <v>6</v>
      </c>
      <c r="E1464" s="8">
        <v>2</v>
      </c>
      <c r="F1464" s="25">
        <v>12265.51</v>
      </c>
      <c r="G1464" s="8" t="s">
        <v>12</v>
      </c>
      <c r="H1464" s="8" t="s">
        <v>12</v>
      </c>
      <c r="I1464" s="8" t="s">
        <v>13</v>
      </c>
      <c r="J1464" s="26">
        <v>1966</v>
      </c>
      <c r="K1464" s="26" t="s">
        <v>30</v>
      </c>
      <c r="L1464" s="26" t="s">
        <v>12</v>
      </c>
      <c r="M1464" s="26" t="s">
        <v>12</v>
      </c>
      <c r="N1464" s="26" t="s">
        <v>13</v>
      </c>
      <c r="O1464" s="27">
        <f>IF(A1464="?","",DATE(J1464,MATCH(K1464,{"Jan","Feb","Mar","Apr","May","Jun","Jul","Aug","Sep","Oct","Nov","Dec"},0),D1464))</f>
        <v>24447</v>
      </c>
      <c r="P1464" s="26">
        <f t="shared" si="22"/>
        <v>56</v>
      </c>
    </row>
    <row r="1465" spans="1:16" x14ac:dyDescent="0.3">
      <c r="A1465" s="8" t="s">
        <v>1496</v>
      </c>
      <c r="B1465" s="8">
        <v>1967</v>
      </c>
      <c r="C1465" s="8" t="s">
        <v>30</v>
      </c>
      <c r="D1465" s="8">
        <v>30</v>
      </c>
      <c r="E1465" s="8">
        <v>2</v>
      </c>
      <c r="F1465" s="25">
        <v>12268.63</v>
      </c>
      <c r="G1465" s="8" t="s">
        <v>12</v>
      </c>
      <c r="H1465" s="8" t="s">
        <v>16</v>
      </c>
      <c r="I1465" s="8" t="s">
        <v>23</v>
      </c>
      <c r="J1465" s="26">
        <v>1967</v>
      </c>
      <c r="K1465" s="26" t="s">
        <v>30</v>
      </c>
      <c r="L1465" s="26" t="s">
        <v>12</v>
      </c>
      <c r="M1465" s="26" t="s">
        <v>16</v>
      </c>
      <c r="N1465" s="26" t="s">
        <v>23</v>
      </c>
      <c r="O1465" s="27">
        <f>IF(A1465="?","",DATE(J1465,MATCH(K1465,{"Jan","Feb","Mar","Apr","May","Jun","Jul","Aug","Sep","Oct","Nov","Dec"},0),D1465))</f>
        <v>24836</v>
      </c>
      <c r="P1465" s="26">
        <f t="shared" si="22"/>
        <v>55</v>
      </c>
    </row>
    <row r="1466" spans="1:16" x14ac:dyDescent="0.3">
      <c r="A1466" s="8" t="s">
        <v>1497</v>
      </c>
      <c r="B1466" s="8">
        <v>1967</v>
      </c>
      <c r="C1466" s="8" t="s">
        <v>35</v>
      </c>
      <c r="D1466" s="8">
        <v>28</v>
      </c>
      <c r="E1466" s="8">
        <v>2</v>
      </c>
      <c r="F1466" s="25">
        <v>12269.69</v>
      </c>
      <c r="G1466" s="8" t="s">
        <v>12</v>
      </c>
      <c r="H1466" s="8" t="s">
        <v>11</v>
      </c>
      <c r="I1466" s="8" t="s">
        <v>23</v>
      </c>
      <c r="J1466" s="26">
        <v>1967</v>
      </c>
      <c r="K1466" s="26" t="s">
        <v>35</v>
      </c>
      <c r="L1466" s="26" t="s">
        <v>12</v>
      </c>
      <c r="M1466" s="26" t="s">
        <v>11</v>
      </c>
      <c r="N1466" s="26" t="s">
        <v>23</v>
      </c>
      <c r="O1466" s="27">
        <f>IF(A1466="?","",DATE(J1466,MATCH(K1466,{"Jan","Feb","Mar","Apr","May","Jun","Jul","Aug","Sep","Oct","Nov","Dec"},0),D1466))</f>
        <v>24712</v>
      </c>
      <c r="P1466" s="26">
        <f t="shared" si="22"/>
        <v>55</v>
      </c>
    </row>
    <row r="1467" spans="1:16" x14ac:dyDescent="0.3">
      <c r="A1467" s="8" t="s">
        <v>1498</v>
      </c>
      <c r="B1467" s="8">
        <v>1966</v>
      </c>
      <c r="C1467" s="8" t="s">
        <v>15</v>
      </c>
      <c r="D1467" s="8">
        <v>16</v>
      </c>
      <c r="E1467" s="8">
        <v>0</v>
      </c>
      <c r="F1467" s="25">
        <v>12282.03</v>
      </c>
      <c r="G1467" s="8" t="s">
        <v>12</v>
      </c>
      <c r="H1467" s="8" t="s">
        <v>16</v>
      </c>
      <c r="I1467" s="8" t="s">
        <v>200</v>
      </c>
      <c r="J1467" s="26">
        <v>1966</v>
      </c>
      <c r="K1467" s="26" t="s">
        <v>15</v>
      </c>
      <c r="L1467" s="26" t="s">
        <v>12</v>
      </c>
      <c r="M1467" s="26" t="s">
        <v>16</v>
      </c>
      <c r="N1467" s="26" t="s">
        <v>200</v>
      </c>
      <c r="O1467" s="27">
        <f>IF(A1467="?","",DATE(J1467,MATCH(K1467,{"Jan","Feb","Mar","Apr","May","Jun","Jul","Aug","Sep","Oct","Nov","Dec"},0),D1467))</f>
        <v>24427</v>
      </c>
      <c r="P1467" s="26">
        <f t="shared" si="22"/>
        <v>56</v>
      </c>
    </row>
    <row r="1468" spans="1:16" x14ac:dyDescent="0.3">
      <c r="A1468" s="8" t="s">
        <v>1499</v>
      </c>
      <c r="B1468" s="8">
        <v>1990</v>
      </c>
      <c r="C1468" s="8" t="s">
        <v>37</v>
      </c>
      <c r="D1468" s="8">
        <v>29</v>
      </c>
      <c r="E1468" s="8">
        <v>3</v>
      </c>
      <c r="F1468" s="25">
        <v>12282.38</v>
      </c>
      <c r="G1468" s="8" t="s">
        <v>12</v>
      </c>
      <c r="H1468" s="8" t="s">
        <v>16</v>
      </c>
      <c r="I1468" s="8" t="s">
        <v>42</v>
      </c>
      <c r="J1468" s="26">
        <v>1990</v>
      </c>
      <c r="K1468" s="26" t="s">
        <v>37</v>
      </c>
      <c r="L1468" s="26" t="s">
        <v>12</v>
      </c>
      <c r="M1468" s="26" t="s">
        <v>16</v>
      </c>
      <c r="N1468" s="26" t="s">
        <v>42</v>
      </c>
      <c r="O1468" s="27">
        <f>IF(A1468="?","",DATE(J1468,MATCH(K1468,{"Jan","Feb","Mar","Apr","May","Jun","Jul","Aug","Sep","Oct","Nov","Dec"},0),D1468))</f>
        <v>33175</v>
      </c>
      <c r="P1468" s="26">
        <f t="shared" si="22"/>
        <v>32</v>
      </c>
    </row>
    <row r="1469" spans="1:16" x14ac:dyDescent="0.3">
      <c r="A1469" s="8" t="s">
        <v>1500</v>
      </c>
      <c r="B1469" s="8">
        <v>1963</v>
      </c>
      <c r="C1469" s="8" t="s">
        <v>37</v>
      </c>
      <c r="D1469" s="8">
        <v>28</v>
      </c>
      <c r="E1469" s="8">
        <v>0</v>
      </c>
      <c r="F1469" s="25">
        <v>12299.59</v>
      </c>
      <c r="G1469" s="8" t="s">
        <v>12</v>
      </c>
      <c r="H1469" s="8" t="s">
        <v>16</v>
      </c>
      <c r="I1469" s="8" t="s">
        <v>200</v>
      </c>
      <c r="J1469" s="26">
        <v>1963</v>
      </c>
      <c r="K1469" s="26" t="s">
        <v>37</v>
      </c>
      <c r="L1469" s="26" t="s">
        <v>12</v>
      </c>
      <c r="M1469" s="26" t="s">
        <v>16</v>
      </c>
      <c r="N1469" s="26" t="s">
        <v>200</v>
      </c>
      <c r="O1469" s="27">
        <f>IF(A1469="?","",DATE(J1469,MATCH(K1469,{"Jan","Feb","Mar","Apr","May","Jun","Jul","Aug","Sep","Oct","Nov","Dec"},0),D1469))</f>
        <v>23312</v>
      </c>
      <c r="P1469" s="26">
        <f t="shared" si="22"/>
        <v>59</v>
      </c>
    </row>
    <row r="1470" spans="1:16" x14ac:dyDescent="0.3">
      <c r="A1470" s="8" t="s">
        <v>1501</v>
      </c>
      <c r="B1470" s="8">
        <v>1963</v>
      </c>
      <c r="C1470" s="8" t="s">
        <v>35</v>
      </c>
      <c r="D1470" s="8">
        <v>29</v>
      </c>
      <c r="E1470" s="8">
        <v>0</v>
      </c>
      <c r="F1470" s="25">
        <v>12323.94</v>
      </c>
      <c r="G1470" s="8" t="s">
        <v>12</v>
      </c>
      <c r="H1470" s="8" t="s">
        <v>12</v>
      </c>
      <c r="I1470" s="8" t="s">
        <v>356</v>
      </c>
      <c r="J1470" s="26">
        <v>1963</v>
      </c>
      <c r="K1470" s="26" t="s">
        <v>35</v>
      </c>
      <c r="L1470" s="26" t="s">
        <v>12</v>
      </c>
      <c r="M1470" s="26" t="s">
        <v>12</v>
      </c>
      <c r="N1470" s="26" t="s">
        <v>356</v>
      </c>
      <c r="O1470" s="27">
        <f>IF(A1470="?","",DATE(J1470,MATCH(K1470,{"Jan","Feb","Mar","Apr","May","Jun","Jul","Aug","Sep","Oct","Nov","Dec"},0),D1470))</f>
        <v>23252</v>
      </c>
      <c r="P1470" s="26">
        <f t="shared" si="22"/>
        <v>59</v>
      </c>
    </row>
    <row r="1471" spans="1:16" x14ac:dyDescent="0.3">
      <c r="A1471" s="8" t="s">
        <v>1502</v>
      </c>
      <c r="B1471" s="8">
        <v>1963</v>
      </c>
      <c r="C1471" s="8" t="s">
        <v>35</v>
      </c>
      <c r="D1471" s="8">
        <v>2</v>
      </c>
      <c r="E1471" s="8">
        <v>1</v>
      </c>
      <c r="F1471" s="25">
        <v>12333.83</v>
      </c>
      <c r="G1471" s="8" t="s">
        <v>12</v>
      </c>
      <c r="H1471" s="8" t="s">
        <v>11</v>
      </c>
      <c r="I1471" s="8" t="s">
        <v>42</v>
      </c>
      <c r="J1471" s="26">
        <v>1963</v>
      </c>
      <c r="K1471" s="26" t="s">
        <v>35</v>
      </c>
      <c r="L1471" s="26" t="s">
        <v>12</v>
      </c>
      <c r="M1471" s="26" t="s">
        <v>11</v>
      </c>
      <c r="N1471" s="26" t="s">
        <v>42</v>
      </c>
      <c r="O1471" s="27">
        <f>IF(A1471="?","",DATE(J1471,MATCH(K1471,{"Jan","Feb","Mar","Apr","May","Jun","Jul","Aug","Sep","Oct","Nov","Dec"},0),D1471))</f>
        <v>23225</v>
      </c>
      <c r="P1471" s="26">
        <f t="shared" si="22"/>
        <v>59</v>
      </c>
    </row>
    <row r="1472" spans="1:16" x14ac:dyDescent="0.3">
      <c r="A1472" s="8" t="s">
        <v>1503</v>
      </c>
      <c r="B1472" s="8">
        <v>1963</v>
      </c>
      <c r="C1472" s="8" t="s">
        <v>20</v>
      </c>
      <c r="D1472" s="8">
        <v>22</v>
      </c>
      <c r="E1472" s="8">
        <v>1</v>
      </c>
      <c r="F1472" s="25">
        <v>12347.17</v>
      </c>
      <c r="G1472" s="8" t="s">
        <v>12</v>
      </c>
      <c r="H1472" s="8" t="s">
        <v>12</v>
      </c>
      <c r="I1472" s="8" t="s">
        <v>42</v>
      </c>
      <c r="J1472" s="26">
        <v>1963</v>
      </c>
      <c r="K1472" s="26" t="s">
        <v>20</v>
      </c>
      <c r="L1472" s="26" t="s">
        <v>12</v>
      </c>
      <c r="M1472" s="26" t="s">
        <v>12</v>
      </c>
      <c r="N1472" s="26" t="s">
        <v>42</v>
      </c>
      <c r="O1472" s="27">
        <f>IF(A1472="?","",DATE(J1472,MATCH(K1472,{"Jan","Feb","Mar","Apr","May","Jun","Jul","Aug","Sep","Oct","Nov","Dec"},0),D1472))</f>
        <v>23276</v>
      </c>
      <c r="P1472" s="26">
        <f t="shared" si="22"/>
        <v>59</v>
      </c>
    </row>
    <row r="1473" spans="1:16" x14ac:dyDescent="0.3">
      <c r="A1473" s="8" t="s">
        <v>1504</v>
      </c>
      <c r="B1473" s="8">
        <v>1966</v>
      </c>
      <c r="C1473" s="8" t="s">
        <v>30</v>
      </c>
      <c r="D1473" s="8">
        <v>29</v>
      </c>
      <c r="E1473" s="8">
        <v>3</v>
      </c>
      <c r="F1473" s="25">
        <v>12363.55</v>
      </c>
      <c r="G1473" s="8" t="s">
        <v>12</v>
      </c>
      <c r="H1473" s="8" t="s">
        <v>12</v>
      </c>
      <c r="I1473" s="8" t="s">
        <v>42</v>
      </c>
      <c r="J1473" s="26">
        <v>1966</v>
      </c>
      <c r="K1473" s="26" t="s">
        <v>30</v>
      </c>
      <c r="L1473" s="26" t="s">
        <v>12</v>
      </c>
      <c r="M1473" s="26" t="s">
        <v>12</v>
      </c>
      <c r="N1473" s="26" t="s">
        <v>42</v>
      </c>
      <c r="O1473" s="27">
        <f>IF(A1473="?","",DATE(J1473,MATCH(K1473,{"Jan","Feb","Mar","Apr","May","Jun","Jul","Aug","Sep","Oct","Nov","Dec"},0),D1473))</f>
        <v>24470</v>
      </c>
      <c r="P1473" s="26">
        <f t="shared" si="22"/>
        <v>56</v>
      </c>
    </row>
    <row r="1474" spans="1:16" x14ac:dyDescent="0.3">
      <c r="A1474" s="8" t="s">
        <v>1505</v>
      </c>
      <c r="B1474" s="8">
        <v>1962</v>
      </c>
      <c r="C1474" s="8" t="s">
        <v>20</v>
      </c>
      <c r="D1474" s="8">
        <v>26</v>
      </c>
      <c r="E1474" s="8">
        <v>0</v>
      </c>
      <c r="F1474" s="25">
        <v>12369.89</v>
      </c>
      <c r="G1474" s="8" t="s">
        <v>12</v>
      </c>
      <c r="H1474" s="8" t="s">
        <v>11</v>
      </c>
      <c r="I1474" s="8" t="s">
        <v>247</v>
      </c>
      <c r="J1474" s="26">
        <v>1962</v>
      </c>
      <c r="K1474" s="26" t="s">
        <v>20</v>
      </c>
      <c r="L1474" s="26" t="s">
        <v>12</v>
      </c>
      <c r="M1474" s="26" t="s">
        <v>11</v>
      </c>
      <c r="N1474" s="26" t="s">
        <v>247</v>
      </c>
      <c r="O1474" s="27">
        <f>IF(A1474="?","",DATE(J1474,MATCH(K1474,{"Jan","Feb","Mar","Apr","May","Jun","Jul","Aug","Sep","Oct","Nov","Dec"},0),D1474))</f>
        <v>22915</v>
      </c>
      <c r="P1474" s="26">
        <f t="shared" si="22"/>
        <v>60</v>
      </c>
    </row>
    <row r="1475" spans="1:16" x14ac:dyDescent="0.3">
      <c r="A1475" s="8" t="s">
        <v>1506</v>
      </c>
      <c r="B1475" s="8">
        <v>1989</v>
      </c>
      <c r="C1475" s="8" t="s">
        <v>30</v>
      </c>
      <c r="D1475" s="8">
        <v>29</v>
      </c>
      <c r="E1475" s="8">
        <v>0</v>
      </c>
      <c r="F1475" s="25">
        <v>12404.88</v>
      </c>
      <c r="G1475" s="8" t="s">
        <v>12</v>
      </c>
      <c r="H1475" s="8" t="s">
        <v>12</v>
      </c>
      <c r="I1475" s="8" t="s">
        <v>168</v>
      </c>
      <c r="J1475" s="26">
        <v>1989</v>
      </c>
      <c r="K1475" s="26" t="s">
        <v>30</v>
      </c>
      <c r="L1475" s="26" t="s">
        <v>12</v>
      </c>
      <c r="M1475" s="26" t="s">
        <v>12</v>
      </c>
      <c r="N1475" s="26" t="s">
        <v>168</v>
      </c>
      <c r="O1475" s="27">
        <f>IF(A1475="?","",DATE(J1475,MATCH(K1475,{"Jan","Feb","Mar","Apr","May","Jun","Jul","Aug","Sep","Oct","Nov","Dec"},0),D1475))</f>
        <v>32871</v>
      </c>
      <c r="P1475" s="26">
        <f t="shared" ref="P1475:P1538" si="23">IF(O1475="","",DATEDIF(O1475,DATE(2023,6,8),"Y"))</f>
        <v>33</v>
      </c>
    </row>
    <row r="1476" spans="1:16" x14ac:dyDescent="0.3">
      <c r="A1476" s="8" t="s">
        <v>1507</v>
      </c>
      <c r="B1476" s="8">
        <v>1972</v>
      </c>
      <c r="C1476" s="8" t="s">
        <v>35</v>
      </c>
      <c r="D1476" s="8">
        <v>21</v>
      </c>
      <c r="E1476" s="8">
        <v>0</v>
      </c>
      <c r="F1476" s="25">
        <v>12407.3</v>
      </c>
      <c r="G1476" s="8" t="s">
        <v>12</v>
      </c>
      <c r="H1476" s="8" t="s">
        <v>11</v>
      </c>
      <c r="I1476" s="8" t="s">
        <v>300</v>
      </c>
      <c r="J1476" s="26">
        <v>1972</v>
      </c>
      <c r="K1476" s="26" t="s">
        <v>35</v>
      </c>
      <c r="L1476" s="26" t="s">
        <v>12</v>
      </c>
      <c r="M1476" s="26" t="s">
        <v>11</v>
      </c>
      <c r="N1476" s="26" t="s">
        <v>300</v>
      </c>
      <c r="O1476" s="27">
        <f>IF(A1476="?","",DATE(J1476,MATCH(K1476,{"Jan","Feb","Mar","Apr","May","Jun","Jul","Aug","Sep","Oct","Nov","Dec"},0),D1476))</f>
        <v>26532</v>
      </c>
      <c r="P1476" s="26">
        <f t="shared" si="23"/>
        <v>50</v>
      </c>
    </row>
    <row r="1477" spans="1:16" x14ac:dyDescent="0.3">
      <c r="A1477" s="8" t="s">
        <v>1508</v>
      </c>
      <c r="B1477" s="8">
        <v>1979</v>
      </c>
      <c r="C1477" s="8" t="s">
        <v>10</v>
      </c>
      <c r="D1477" s="8">
        <v>14</v>
      </c>
      <c r="E1477" s="8">
        <v>2</v>
      </c>
      <c r="F1477" s="25">
        <v>12408.29</v>
      </c>
      <c r="G1477" s="8" t="s">
        <v>12</v>
      </c>
      <c r="H1477" s="8" t="s">
        <v>16</v>
      </c>
      <c r="I1477" s="8" t="s">
        <v>632</v>
      </c>
      <c r="J1477" s="26">
        <v>1979</v>
      </c>
      <c r="K1477" s="26" t="s">
        <v>10</v>
      </c>
      <c r="L1477" s="26" t="s">
        <v>12</v>
      </c>
      <c r="M1477" s="26" t="s">
        <v>16</v>
      </c>
      <c r="N1477" s="26" t="s">
        <v>632</v>
      </c>
      <c r="O1477" s="27">
        <f>IF(A1477="?","",DATE(J1477,MATCH(K1477,{"Jan","Feb","Mar","Apr","May","Jun","Jul","Aug","Sep","Oct","Nov","Dec"},0),D1477))</f>
        <v>29050</v>
      </c>
      <c r="P1477" s="26">
        <f t="shared" si="23"/>
        <v>43</v>
      </c>
    </row>
    <row r="1478" spans="1:16" x14ac:dyDescent="0.3">
      <c r="A1478" s="8" t="s">
        <v>1509</v>
      </c>
      <c r="B1478" s="8">
        <v>1964</v>
      </c>
      <c r="C1478" s="8" t="s">
        <v>35</v>
      </c>
      <c r="D1478" s="8">
        <v>4</v>
      </c>
      <c r="E1478" s="8">
        <v>0</v>
      </c>
      <c r="F1478" s="25">
        <v>12430.95</v>
      </c>
      <c r="G1478" s="8" t="s">
        <v>12</v>
      </c>
      <c r="H1478" s="8" t="s">
        <v>12</v>
      </c>
      <c r="I1478" s="8" t="s">
        <v>247</v>
      </c>
      <c r="J1478" s="26">
        <v>1964</v>
      </c>
      <c r="K1478" s="26" t="s">
        <v>35</v>
      </c>
      <c r="L1478" s="26" t="s">
        <v>12</v>
      </c>
      <c r="M1478" s="26" t="s">
        <v>12</v>
      </c>
      <c r="N1478" s="26" t="s">
        <v>247</v>
      </c>
      <c r="O1478" s="27">
        <f>IF(A1478="?","",DATE(J1478,MATCH(K1478,{"Jan","Feb","Mar","Apr","May","Jun","Jul","Aug","Sep","Oct","Nov","Dec"},0),D1478))</f>
        <v>23593</v>
      </c>
      <c r="P1478" s="26">
        <f t="shared" si="23"/>
        <v>58</v>
      </c>
    </row>
    <row r="1479" spans="1:16" x14ac:dyDescent="0.3">
      <c r="A1479" s="8" t="s">
        <v>1510</v>
      </c>
      <c r="B1479" s="8">
        <v>1995</v>
      </c>
      <c r="C1479" s="8" t="s">
        <v>35</v>
      </c>
      <c r="D1479" s="8">
        <v>9</v>
      </c>
      <c r="E1479" s="8">
        <v>0</v>
      </c>
      <c r="F1479" s="25">
        <v>12452.25</v>
      </c>
      <c r="G1479" s="8" t="s">
        <v>12</v>
      </c>
      <c r="H1479" s="8" t="s">
        <v>12</v>
      </c>
      <c r="I1479" s="8" t="s">
        <v>23</v>
      </c>
      <c r="J1479" s="26">
        <v>1995</v>
      </c>
      <c r="K1479" s="26" t="s">
        <v>35</v>
      </c>
      <c r="L1479" s="26" t="s">
        <v>12</v>
      </c>
      <c r="M1479" s="26" t="s">
        <v>12</v>
      </c>
      <c r="N1479" s="26" t="s">
        <v>23</v>
      </c>
      <c r="O1479" s="27">
        <f>IF(A1479="?","",DATE(J1479,MATCH(K1479,{"Jan","Feb","Mar","Apr","May","Jun","Jul","Aug","Sep","Oct","Nov","Dec"},0),D1479))</f>
        <v>34920</v>
      </c>
      <c r="P1479" s="26">
        <f t="shared" si="23"/>
        <v>27</v>
      </c>
    </row>
    <row r="1480" spans="1:16" x14ac:dyDescent="0.3">
      <c r="A1480" s="8" t="s">
        <v>1511</v>
      </c>
      <c r="B1480" s="8">
        <v>1968</v>
      </c>
      <c r="C1480" s="8" t="s">
        <v>15</v>
      </c>
      <c r="D1480" s="8">
        <v>26</v>
      </c>
      <c r="E1480" s="8">
        <v>3</v>
      </c>
      <c r="F1480" s="25">
        <v>12475.35</v>
      </c>
      <c r="G1480" s="8" t="s">
        <v>12</v>
      </c>
      <c r="H1480" s="8" t="s">
        <v>16</v>
      </c>
      <c r="I1480" s="8" t="s">
        <v>23</v>
      </c>
      <c r="J1480" s="26">
        <v>1968</v>
      </c>
      <c r="K1480" s="26" t="s">
        <v>15</v>
      </c>
      <c r="L1480" s="26" t="s">
        <v>12</v>
      </c>
      <c r="M1480" s="26" t="s">
        <v>16</v>
      </c>
      <c r="N1480" s="26" t="s">
        <v>23</v>
      </c>
      <c r="O1480" s="27">
        <f>IF(A1480="?","",DATE(J1480,MATCH(K1480,{"Jan","Feb","Mar","Apr","May","Jun","Jul","Aug","Sep","Oct","Nov","Dec"},0),D1480))</f>
        <v>25168</v>
      </c>
      <c r="P1480" s="26">
        <f t="shared" si="23"/>
        <v>54</v>
      </c>
    </row>
    <row r="1481" spans="1:16" x14ac:dyDescent="0.3">
      <c r="A1481" s="8" t="s">
        <v>1512</v>
      </c>
      <c r="B1481" s="8">
        <v>1968</v>
      </c>
      <c r="C1481" s="8" t="s">
        <v>15</v>
      </c>
      <c r="D1481" s="8">
        <v>12</v>
      </c>
      <c r="E1481" s="8">
        <v>3</v>
      </c>
      <c r="F1481" s="25">
        <v>12479.71</v>
      </c>
      <c r="G1481" s="8" t="s">
        <v>12</v>
      </c>
      <c r="H1481" s="8" t="s">
        <v>12</v>
      </c>
      <c r="I1481" s="8" t="s">
        <v>23</v>
      </c>
      <c r="J1481" s="26">
        <v>1968</v>
      </c>
      <c r="K1481" s="26" t="s">
        <v>15</v>
      </c>
      <c r="L1481" s="26" t="s">
        <v>12</v>
      </c>
      <c r="M1481" s="26" t="s">
        <v>12</v>
      </c>
      <c r="N1481" s="26" t="s">
        <v>23</v>
      </c>
      <c r="O1481" s="27">
        <f>IF(A1481="?","",DATE(J1481,MATCH(K1481,{"Jan","Feb","Mar","Apr","May","Jun","Jul","Aug","Sep","Oct","Nov","Dec"},0),D1481))</f>
        <v>25154</v>
      </c>
      <c r="P1481" s="26">
        <f t="shared" si="23"/>
        <v>54</v>
      </c>
    </row>
    <row r="1482" spans="1:16" x14ac:dyDescent="0.3">
      <c r="A1482" s="8" t="s">
        <v>1513</v>
      </c>
      <c r="B1482" s="8">
        <v>1967</v>
      </c>
      <c r="C1482" s="8" t="s">
        <v>20</v>
      </c>
      <c r="D1482" s="8">
        <v>1</v>
      </c>
      <c r="E1482" s="8">
        <v>3</v>
      </c>
      <c r="F1482" s="25">
        <v>12485.8</v>
      </c>
      <c r="G1482" s="8" t="s">
        <v>12</v>
      </c>
      <c r="H1482" s="8" t="s">
        <v>12</v>
      </c>
      <c r="I1482" s="8" t="s">
        <v>13</v>
      </c>
      <c r="J1482" s="26">
        <v>1967</v>
      </c>
      <c r="K1482" s="26" t="s">
        <v>20</v>
      </c>
      <c r="L1482" s="26" t="s">
        <v>12</v>
      </c>
      <c r="M1482" s="26" t="s">
        <v>12</v>
      </c>
      <c r="N1482" s="26" t="s">
        <v>13</v>
      </c>
      <c r="O1482" s="27">
        <f>IF(A1482="?","",DATE(J1482,MATCH(K1482,{"Jan","Feb","Mar","Apr","May","Jun","Jul","Aug","Sep","Oct","Nov","Dec"},0),D1482))</f>
        <v>24716</v>
      </c>
      <c r="P1482" s="26">
        <f t="shared" si="23"/>
        <v>55</v>
      </c>
    </row>
    <row r="1483" spans="1:16" x14ac:dyDescent="0.3">
      <c r="A1483" s="8" t="s">
        <v>1514</v>
      </c>
      <c r="B1483" s="8">
        <v>1968</v>
      </c>
      <c r="C1483" s="8" t="s">
        <v>30</v>
      </c>
      <c r="D1483" s="8">
        <v>3</v>
      </c>
      <c r="E1483" s="8">
        <v>3</v>
      </c>
      <c r="F1483" s="25">
        <v>12495.29</v>
      </c>
      <c r="G1483" s="8" t="s">
        <v>12</v>
      </c>
      <c r="H1483" s="8" t="s">
        <v>12</v>
      </c>
      <c r="I1483" s="8" t="s">
        <v>23</v>
      </c>
      <c r="J1483" s="26">
        <v>1968</v>
      </c>
      <c r="K1483" s="26" t="s">
        <v>30</v>
      </c>
      <c r="L1483" s="26" t="s">
        <v>12</v>
      </c>
      <c r="M1483" s="26" t="s">
        <v>12</v>
      </c>
      <c r="N1483" s="26" t="s">
        <v>23</v>
      </c>
      <c r="O1483" s="27">
        <f>IF(A1483="?","",DATE(J1483,MATCH(K1483,{"Jan","Feb","Mar","Apr","May","Jun","Jul","Aug","Sep","Oct","Nov","Dec"},0),D1483))</f>
        <v>25175</v>
      </c>
      <c r="P1483" s="26">
        <f t="shared" si="23"/>
        <v>54</v>
      </c>
    </row>
    <row r="1484" spans="1:16" x14ac:dyDescent="0.3">
      <c r="A1484" s="8" t="s">
        <v>1515</v>
      </c>
      <c r="B1484" s="8">
        <v>1966</v>
      </c>
      <c r="C1484" s="8" t="s">
        <v>10</v>
      </c>
      <c r="D1484" s="8">
        <v>12</v>
      </c>
      <c r="E1484" s="8">
        <v>0</v>
      </c>
      <c r="F1484" s="25">
        <v>12499.88</v>
      </c>
      <c r="G1484" s="8" t="s">
        <v>12</v>
      </c>
      <c r="H1484" s="8" t="s">
        <v>11</v>
      </c>
      <c r="I1484" s="8" t="s">
        <v>23</v>
      </c>
      <c r="J1484" s="26">
        <v>1966</v>
      </c>
      <c r="K1484" s="26" t="s">
        <v>10</v>
      </c>
      <c r="L1484" s="26" t="s">
        <v>12</v>
      </c>
      <c r="M1484" s="26" t="s">
        <v>11</v>
      </c>
      <c r="N1484" s="26" t="s">
        <v>23</v>
      </c>
      <c r="O1484" s="27">
        <f>IF(A1484="?","",DATE(J1484,MATCH(K1484,{"Jan","Feb","Mar","Apr","May","Jun","Jul","Aug","Sep","Oct","Nov","Dec"},0),D1484))</f>
        <v>24300</v>
      </c>
      <c r="P1484" s="26">
        <f t="shared" si="23"/>
        <v>56</v>
      </c>
    </row>
    <row r="1485" spans="1:16" x14ac:dyDescent="0.3">
      <c r="A1485" s="8" t="s">
        <v>1516</v>
      </c>
      <c r="B1485" s="8">
        <v>1962</v>
      </c>
      <c r="C1485" s="8" t="s">
        <v>37</v>
      </c>
      <c r="D1485" s="8">
        <v>16</v>
      </c>
      <c r="E1485" s="8">
        <v>0</v>
      </c>
      <c r="F1485" s="25">
        <v>12523.6</v>
      </c>
      <c r="G1485" s="8" t="s">
        <v>12</v>
      </c>
      <c r="H1485" s="8" t="s">
        <v>12</v>
      </c>
      <c r="I1485" s="8" t="s">
        <v>23</v>
      </c>
      <c r="J1485" s="26">
        <v>1962</v>
      </c>
      <c r="K1485" s="26" t="s">
        <v>37</v>
      </c>
      <c r="L1485" s="26" t="s">
        <v>12</v>
      </c>
      <c r="M1485" s="26" t="s">
        <v>12</v>
      </c>
      <c r="N1485" s="26" t="s">
        <v>23</v>
      </c>
      <c r="O1485" s="27">
        <f>IF(A1485="?","",DATE(J1485,MATCH(K1485,{"Jan","Feb","Mar","Apr","May","Jun","Jul","Aug","Sep","Oct","Nov","Dec"},0),D1485))</f>
        <v>22935</v>
      </c>
      <c r="P1485" s="26">
        <f t="shared" si="23"/>
        <v>60</v>
      </c>
    </row>
    <row r="1486" spans="1:16" x14ac:dyDescent="0.3">
      <c r="A1486" s="8" t="s">
        <v>1517</v>
      </c>
      <c r="B1486" s="8">
        <v>1961</v>
      </c>
      <c r="C1486" s="8" t="s">
        <v>15</v>
      </c>
      <c r="D1486" s="8">
        <v>28</v>
      </c>
      <c r="E1486" s="8">
        <v>0</v>
      </c>
      <c r="F1486" s="25">
        <v>12557.61</v>
      </c>
      <c r="G1486" s="8" t="s">
        <v>12</v>
      </c>
      <c r="H1486" s="8" t="s">
        <v>12</v>
      </c>
      <c r="I1486" s="8" t="s">
        <v>13</v>
      </c>
      <c r="J1486" s="26">
        <v>1961</v>
      </c>
      <c r="K1486" s="26" t="s">
        <v>15</v>
      </c>
      <c r="L1486" s="26" t="s">
        <v>12</v>
      </c>
      <c r="M1486" s="26" t="s">
        <v>12</v>
      </c>
      <c r="N1486" s="26" t="s">
        <v>13</v>
      </c>
      <c r="O1486" s="27">
        <f>IF(A1486="?","",DATE(J1486,MATCH(K1486,{"Jan","Feb","Mar","Apr","May","Jun","Jul","Aug","Sep","Oct","Nov","Dec"},0),D1486))</f>
        <v>22613</v>
      </c>
      <c r="P1486" s="26">
        <f t="shared" si="23"/>
        <v>61</v>
      </c>
    </row>
    <row r="1487" spans="1:16" x14ac:dyDescent="0.3">
      <c r="A1487" s="8" t="s">
        <v>1518</v>
      </c>
      <c r="B1487" s="8">
        <v>1961</v>
      </c>
      <c r="C1487" s="8" t="s">
        <v>15</v>
      </c>
      <c r="D1487" s="8">
        <v>28</v>
      </c>
      <c r="E1487" s="8">
        <v>0</v>
      </c>
      <c r="F1487" s="25">
        <v>12574.05</v>
      </c>
      <c r="G1487" s="8" t="s">
        <v>12</v>
      </c>
      <c r="H1487" s="8" t="s">
        <v>16</v>
      </c>
      <c r="I1487" s="8" t="s">
        <v>42</v>
      </c>
      <c r="J1487" s="26">
        <v>1961</v>
      </c>
      <c r="K1487" s="26" t="s">
        <v>15</v>
      </c>
      <c r="L1487" s="26" t="s">
        <v>12</v>
      </c>
      <c r="M1487" s="26" t="s">
        <v>16</v>
      </c>
      <c r="N1487" s="26" t="s">
        <v>42</v>
      </c>
      <c r="O1487" s="27">
        <f>IF(A1487="?","",DATE(J1487,MATCH(K1487,{"Jan","Feb","Mar","Apr","May","Jun","Jul","Aug","Sep","Oct","Nov","Dec"},0),D1487))</f>
        <v>22613</v>
      </c>
      <c r="P1487" s="26">
        <f t="shared" si="23"/>
        <v>61</v>
      </c>
    </row>
    <row r="1488" spans="1:16" x14ac:dyDescent="0.3">
      <c r="A1488" s="8" t="s">
        <v>1519</v>
      </c>
      <c r="B1488" s="8">
        <v>1969</v>
      </c>
      <c r="C1488" s="8" t="s">
        <v>15</v>
      </c>
      <c r="D1488" s="8">
        <v>26</v>
      </c>
      <c r="E1488" s="8">
        <v>0</v>
      </c>
      <c r="F1488" s="25">
        <v>12579.92</v>
      </c>
      <c r="G1488" s="8" t="s">
        <v>12</v>
      </c>
      <c r="H1488" s="8" t="s">
        <v>16</v>
      </c>
      <c r="I1488" s="8" t="s">
        <v>200</v>
      </c>
      <c r="J1488" s="26">
        <v>1969</v>
      </c>
      <c r="K1488" s="26" t="s">
        <v>15</v>
      </c>
      <c r="L1488" s="26" t="s">
        <v>12</v>
      </c>
      <c r="M1488" s="26" t="s">
        <v>16</v>
      </c>
      <c r="N1488" s="26" t="s">
        <v>200</v>
      </c>
      <c r="O1488" s="27">
        <f>IF(A1488="?","",DATE(J1488,MATCH(K1488,{"Jan","Feb","Mar","Apr","May","Jun","Jul","Aug","Sep","Oct","Nov","Dec"},0),D1488))</f>
        <v>25533</v>
      </c>
      <c r="P1488" s="26">
        <f t="shared" si="23"/>
        <v>53</v>
      </c>
    </row>
    <row r="1489" spans="1:16" x14ac:dyDescent="0.3">
      <c r="A1489" s="8" t="s">
        <v>1520</v>
      </c>
      <c r="B1489" s="8">
        <v>1970</v>
      </c>
      <c r="C1489" s="8" t="s">
        <v>18</v>
      </c>
      <c r="D1489" s="8">
        <v>18</v>
      </c>
      <c r="E1489" s="8">
        <v>5</v>
      </c>
      <c r="F1489" s="25">
        <v>12592.53</v>
      </c>
      <c r="G1489" s="8" t="s">
        <v>12</v>
      </c>
      <c r="H1489" s="8" t="s">
        <v>11</v>
      </c>
      <c r="I1489" s="8" t="s">
        <v>13</v>
      </c>
      <c r="J1489" s="26">
        <v>1970</v>
      </c>
      <c r="K1489" s="26" t="s">
        <v>18</v>
      </c>
      <c r="L1489" s="26" t="s">
        <v>12</v>
      </c>
      <c r="M1489" s="26" t="s">
        <v>11</v>
      </c>
      <c r="N1489" s="26" t="s">
        <v>13</v>
      </c>
      <c r="O1489" s="27">
        <f>IF(A1489="?","",DATE(J1489,MATCH(K1489,{"Jan","Feb","Mar","Apr","May","Jun","Jul","Aug","Sep","Oct","Nov","Dec"},0),D1489))</f>
        <v>25737</v>
      </c>
      <c r="P1489" s="26">
        <f t="shared" si="23"/>
        <v>52</v>
      </c>
    </row>
    <row r="1490" spans="1:16" x14ac:dyDescent="0.3">
      <c r="A1490" s="8" t="s">
        <v>1521</v>
      </c>
      <c r="B1490" s="8">
        <v>1988</v>
      </c>
      <c r="C1490" s="8" t="s">
        <v>35</v>
      </c>
      <c r="D1490" s="8">
        <v>11</v>
      </c>
      <c r="E1490" s="8">
        <v>3</v>
      </c>
      <c r="F1490" s="25">
        <v>12600.46</v>
      </c>
      <c r="G1490" s="8" t="s">
        <v>12</v>
      </c>
      <c r="H1490" s="8" t="s">
        <v>16</v>
      </c>
      <c r="I1490" s="8" t="s">
        <v>249</v>
      </c>
      <c r="J1490" s="26">
        <v>1988</v>
      </c>
      <c r="K1490" s="26" t="s">
        <v>35</v>
      </c>
      <c r="L1490" s="26" t="s">
        <v>12</v>
      </c>
      <c r="M1490" s="26" t="s">
        <v>16</v>
      </c>
      <c r="N1490" s="26" t="s">
        <v>249</v>
      </c>
      <c r="O1490" s="27">
        <f>IF(A1490="?","",DATE(J1490,MATCH(K1490,{"Jan","Feb","Mar","Apr","May","Jun","Jul","Aug","Sep","Oct","Nov","Dec"},0),D1490))</f>
        <v>32366</v>
      </c>
      <c r="P1490" s="26">
        <f t="shared" si="23"/>
        <v>34</v>
      </c>
    </row>
    <row r="1491" spans="1:16" x14ac:dyDescent="0.3">
      <c r="A1491" s="8" t="s">
        <v>1522</v>
      </c>
      <c r="B1491" s="8">
        <v>1998</v>
      </c>
      <c r="C1491" s="8" t="s">
        <v>15</v>
      </c>
      <c r="D1491" s="8">
        <v>18</v>
      </c>
      <c r="E1491" s="8">
        <v>1</v>
      </c>
      <c r="F1491" s="25">
        <v>12609.89</v>
      </c>
      <c r="G1491" s="8" t="s">
        <v>12</v>
      </c>
      <c r="H1491" s="8" t="s">
        <v>12</v>
      </c>
      <c r="I1491" s="8" t="s">
        <v>23</v>
      </c>
      <c r="J1491" s="26">
        <v>1998</v>
      </c>
      <c r="K1491" s="26" t="s">
        <v>15</v>
      </c>
      <c r="L1491" s="26" t="s">
        <v>12</v>
      </c>
      <c r="M1491" s="26" t="s">
        <v>12</v>
      </c>
      <c r="N1491" s="26" t="s">
        <v>23</v>
      </c>
      <c r="O1491" s="27">
        <f>IF(A1491="?","",DATE(J1491,MATCH(K1491,{"Jan","Feb","Mar","Apr","May","Jun","Jul","Aug","Sep","Oct","Nov","Dec"},0),D1491))</f>
        <v>36117</v>
      </c>
      <c r="P1491" s="26">
        <f t="shared" si="23"/>
        <v>24</v>
      </c>
    </row>
    <row r="1492" spans="1:16" x14ac:dyDescent="0.3">
      <c r="A1492" s="8" t="s">
        <v>1523</v>
      </c>
      <c r="B1492" s="8">
        <v>1963</v>
      </c>
      <c r="C1492" s="8" t="s">
        <v>35</v>
      </c>
      <c r="D1492" s="8">
        <v>19</v>
      </c>
      <c r="E1492" s="8">
        <v>0</v>
      </c>
      <c r="F1492" s="25">
        <v>12622.18</v>
      </c>
      <c r="G1492" s="8" t="s">
        <v>12</v>
      </c>
      <c r="H1492" s="8" t="s">
        <v>16</v>
      </c>
      <c r="I1492" s="8" t="s">
        <v>23</v>
      </c>
      <c r="J1492" s="26">
        <v>1963</v>
      </c>
      <c r="K1492" s="26" t="s">
        <v>35</v>
      </c>
      <c r="L1492" s="26" t="s">
        <v>12</v>
      </c>
      <c r="M1492" s="26" t="s">
        <v>16</v>
      </c>
      <c r="N1492" s="26" t="s">
        <v>23</v>
      </c>
      <c r="O1492" s="27">
        <f>IF(A1492="?","",DATE(J1492,MATCH(K1492,{"Jan","Feb","Mar","Apr","May","Jun","Jul","Aug","Sep","Oct","Nov","Dec"},0),D1492))</f>
        <v>23242</v>
      </c>
      <c r="P1492" s="26">
        <f t="shared" si="23"/>
        <v>59</v>
      </c>
    </row>
    <row r="1493" spans="1:16" x14ac:dyDescent="0.3">
      <c r="A1493" s="8" t="s">
        <v>1524</v>
      </c>
      <c r="B1493" s="8">
        <v>1970</v>
      </c>
      <c r="C1493" s="8" t="s">
        <v>30</v>
      </c>
      <c r="D1493" s="8">
        <v>28</v>
      </c>
      <c r="E1493" s="8">
        <v>0</v>
      </c>
      <c r="F1493" s="25">
        <v>12624.74</v>
      </c>
      <c r="G1493" s="8" t="s">
        <v>12</v>
      </c>
      <c r="H1493" s="8" t="s">
        <v>16</v>
      </c>
      <c r="I1493" s="8" t="s">
        <v>23</v>
      </c>
      <c r="J1493" s="26">
        <v>1970</v>
      </c>
      <c r="K1493" s="26" t="s">
        <v>30</v>
      </c>
      <c r="L1493" s="26" t="s">
        <v>12</v>
      </c>
      <c r="M1493" s="26" t="s">
        <v>16</v>
      </c>
      <c r="N1493" s="26" t="s">
        <v>23</v>
      </c>
      <c r="O1493" s="27">
        <f>IF(A1493="?","",DATE(J1493,MATCH(K1493,{"Jan","Feb","Mar","Apr","May","Jun","Jul","Aug","Sep","Oct","Nov","Dec"},0),D1493))</f>
        <v>25930</v>
      </c>
      <c r="P1493" s="26">
        <f t="shared" si="23"/>
        <v>52</v>
      </c>
    </row>
    <row r="1494" spans="1:16" x14ac:dyDescent="0.3">
      <c r="A1494" s="8" t="s">
        <v>1525</v>
      </c>
      <c r="B1494" s="8">
        <v>1965</v>
      </c>
      <c r="C1494" s="8" t="s">
        <v>37</v>
      </c>
      <c r="D1494" s="8">
        <v>4</v>
      </c>
      <c r="E1494" s="8">
        <v>2</v>
      </c>
      <c r="F1494" s="25">
        <v>12629.17</v>
      </c>
      <c r="G1494" s="8" t="s">
        <v>12</v>
      </c>
      <c r="H1494" s="8" t="s">
        <v>16</v>
      </c>
      <c r="I1494" s="8" t="s">
        <v>13</v>
      </c>
      <c r="J1494" s="26">
        <v>1965</v>
      </c>
      <c r="K1494" s="26" t="s">
        <v>37</v>
      </c>
      <c r="L1494" s="26" t="s">
        <v>12</v>
      </c>
      <c r="M1494" s="26" t="s">
        <v>16</v>
      </c>
      <c r="N1494" s="26" t="s">
        <v>13</v>
      </c>
      <c r="O1494" s="27">
        <f>IF(A1494="?","",DATE(J1494,MATCH(K1494,{"Jan","Feb","Mar","Apr","May","Jun","Jul","Aug","Sep","Oct","Nov","Dec"},0),D1494))</f>
        <v>24019</v>
      </c>
      <c r="P1494" s="26">
        <f t="shared" si="23"/>
        <v>57</v>
      </c>
    </row>
    <row r="1495" spans="1:16" x14ac:dyDescent="0.3">
      <c r="A1495" s="8" t="s">
        <v>1526</v>
      </c>
      <c r="B1495" s="8">
        <v>1962</v>
      </c>
      <c r="C1495" s="8" t="s">
        <v>15</v>
      </c>
      <c r="D1495" s="8">
        <v>22</v>
      </c>
      <c r="E1495" s="8">
        <v>0</v>
      </c>
      <c r="F1495" s="25">
        <v>12629.9</v>
      </c>
      <c r="G1495" s="8" t="s">
        <v>12</v>
      </c>
      <c r="H1495" s="8" t="s">
        <v>12</v>
      </c>
      <c r="I1495" s="8" t="s">
        <v>13</v>
      </c>
      <c r="J1495" s="26">
        <v>1962</v>
      </c>
      <c r="K1495" s="26" t="s">
        <v>15</v>
      </c>
      <c r="L1495" s="26" t="s">
        <v>12</v>
      </c>
      <c r="M1495" s="26" t="s">
        <v>12</v>
      </c>
      <c r="N1495" s="26" t="s">
        <v>13</v>
      </c>
      <c r="O1495" s="27">
        <f>IF(A1495="?","",DATE(J1495,MATCH(K1495,{"Jan","Feb","Mar","Apr","May","Jun","Jul","Aug","Sep","Oct","Nov","Dec"},0),D1495))</f>
        <v>22972</v>
      </c>
      <c r="P1495" s="26">
        <f t="shared" si="23"/>
        <v>60</v>
      </c>
    </row>
    <row r="1496" spans="1:16" x14ac:dyDescent="0.3">
      <c r="A1496" s="8" t="s">
        <v>1527</v>
      </c>
      <c r="B1496" s="8">
        <v>1962</v>
      </c>
      <c r="C1496" s="8" t="s">
        <v>10</v>
      </c>
      <c r="D1496" s="8">
        <v>22</v>
      </c>
      <c r="E1496" s="8">
        <v>0</v>
      </c>
      <c r="F1496" s="25">
        <v>12638.2</v>
      </c>
      <c r="G1496" s="8" t="s">
        <v>12</v>
      </c>
      <c r="H1496" s="8" t="s">
        <v>16</v>
      </c>
      <c r="I1496" s="8" t="s">
        <v>42</v>
      </c>
      <c r="J1496" s="26">
        <v>1962</v>
      </c>
      <c r="K1496" s="26" t="s">
        <v>10</v>
      </c>
      <c r="L1496" s="26" t="s">
        <v>12</v>
      </c>
      <c r="M1496" s="26" t="s">
        <v>16</v>
      </c>
      <c r="N1496" s="26" t="s">
        <v>42</v>
      </c>
      <c r="O1496" s="27">
        <f>IF(A1496="?","",DATE(J1496,MATCH(K1496,{"Jan","Feb","Mar","Apr","May","Jun","Jul","Aug","Sep","Oct","Nov","Dec"},0),D1496))</f>
        <v>22849</v>
      </c>
      <c r="P1496" s="26">
        <f t="shared" si="23"/>
        <v>60</v>
      </c>
    </row>
    <row r="1497" spans="1:16" x14ac:dyDescent="0.3">
      <c r="A1497" s="8" t="s">
        <v>1528</v>
      </c>
      <c r="B1497" s="8">
        <v>1972</v>
      </c>
      <c r="C1497" s="8" t="s">
        <v>20</v>
      </c>
      <c r="D1497" s="8">
        <v>5</v>
      </c>
      <c r="E1497" s="8">
        <v>0</v>
      </c>
      <c r="F1497" s="25">
        <v>12640.24</v>
      </c>
      <c r="G1497" s="8" t="s">
        <v>12</v>
      </c>
      <c r="H1497" s="8" t="s">
        <v>16</v>
      </c>
      <c r="I1497" s="8" t="s">
        <v>42</v>
      </c>
      <c r="J1497" s="26">
        <v>1972</v>
      </c>
      <c r="K1497" s="26" t="s">
        <v>20</v>
      </c>
      <c r="L1497" s="26" t="s">
        <v>12</v>
      </c>
      <c r="M1497" s="26" t="s">
        <v>16</v>
      </c>
      <c r="N1497" s="26" t="s">
        <v>42</v>
      </c>
      <c r="O1497" s="27">
        <f>IF(A1497="?","",DATE(J1497,MATCH(K1497,{"Jan","Feb","Mar","Apr","May","Jun","Jul","Aug","Sep","Oct","Nov","Dec"},0),D1497))</f>
        <v>26547</v>
      </c>
      <c r="P1497" s="26">
        <f t="shared" si="23"/>
        <v>50</v>
      </c>
    </row>
    <row r="1498" spans="1:16" x14ac:dyDescent="0.3">
      <c r="A1498" s="8" t="s">
        <v>1529</v>
      </c>
      <c r="B1498" s="8">
        <v>1966</v>
      </c>
      <c r="C1498" s="8" t="s">
        <v>30</v>
      </c>
      <c r="D1498" s="8">
        <v>17</v>
      </c>
      <c r="E1498" s="8">
        <v>2</v>
      </c>
      <c r="F1498" s="25">
        <v>12643.38</v>
      </c>
      <c r="G1498" s="8" t="s">
        <v>12</v>
      </c>
      <c r="H1498" s="8" t="s">
        <v>16</v>
      </c>
      <c r="I1498" s="8" t="s">
        <v>23</v>
      </c>
      <c r="J1498" s="26">
        <v>1966</v>
      </c>
      <c r="K1498" s="26" t="s">
        <v>30</v>
      </c>
      <c r="L1498" s="26" t="s">
        <v>12</v>
      </c>
      <c r="M1498" s="26" t="s">
        <v>16</v>
      </c>
      <c r="N1498" s="26" t="s">
        <v>23</v>
      </c>
      <c r="O1498" s="27">
        <f>IF(A1498="?","",DATE(J1498,MATCH(K1498,{"Jan","Feb","Mar","Apr","May","Jun","Jul","Aug","Sep","Oct","Nov","Dec"},0),D1498))</f>
        <v>24458</v>
      </c>
      <c r="P1498" s="26">
        <f t="shared" si="23"/>
        <v>56</v>
      </c>
    </row>
    <row r="1499" spans="1:16" x14ac:dyDescent="0.3">
      <c r="A1499" s="8" t="s">
        <v>1530</v>
      </c>
      <c r="B1499" s="8">
        <v>1962</v>
      </c>
      <c r="C1499" s="8" t="s">
        <v>10</v>
      </c>
      <c r="D1499" s="8">
        <v>11</v>
      </c>
      <c r="E1499" s="8">
        <v>0</v>
      </c>
      <c r="F1499" s="25">
        <v>12644.59</v>
      </c>
      <c r="G1499" s="8" t="s">
        <v>12</v>
      </c>
      <c r="H1499" s="8" t="s">
        <v>11</v>
      </c>
      <c r="I1499" s="8" t="s">
        <v>42</v>
      </c>
      <c r="J1499" s="26">
        <v>1962</v>
      </c>
      <c r="K1499" s="26" t="s">
        <v>10</v>
      </c>
      <c r="L1499" s="26" t="s">
        <v>12</v>
      </c>
      <c r="M1499" s="26" t="s">
        <v>11</v>
      </c>
      <c r="N1499" s="26" t="s">
        <v>42</v>
      </c>
      <c r="O1499" s="27">
        <f>IF(A1499="?","",DATE(J1499,MATCH(K1499,{"Jan","Feb","Mar","Apr","May","Jun","Jul","Aug","Sep","Oct","Nov","Dec"},0),D1499))</f>
        <v>22838</v>
      </c>
      <c r="P1499" s="26">
        <f t="shared" si="23"/>
        <v>60</v>
      </c>
    </row>
    <row r="1500" spans="1:16" x14ac:dyDescent="0.3">
      <c r="A1500" s="8" t="s">
        <v>1531</v>
      </c>
      <c r="B1500" s="8">
        <v>1965</v>
      </c>
      <c r="C1500" s="8" t="s">
        <v>20</v>
      </c>
      <c r="D1500" s="8">
        <v>14</v>
      </c>
      <c r="E1500" s="8">
        <v>2</v>
      </c>
      <c r="F1500" s="25">
        <v>12646.21</v>
      </c>
      <c r="G1500" s="8" t="s">
        <v>12</v>
      </c>
      <c r="H1500" s="8" t="s">
        <v>11</v>
      </c>
      <c r="I1500" s="8" t="s">
        <v>42</v>
      </c>
      <c r="J1500" s="26">
        <v>1965</v>
      </c>
      <c r="K1500" s="26" t="s">
        <v>20</v>
      </c>
      <c r="L1500" s="26" t="s">
        <v>12</v>
      </c>
      <c r="M1500" s="26" t="s">
        <v>11</v>
      </c>
      <c r="N1500" s="26" t="s">
        <v>42</v>
      </c>
      <c r="O1500" s="27">
        <f>IF(A1500="?","",DATE(J1500,MATCH(K1500,{"Jan","Feb","Mar","Apr","May","Jun","Jul","Aug","Sep","Oct","Nov","Dec"},0),D1500))</f>
        <v>23999</v>
      </c>
      <c r="P1500" s="26">
        <f t="shared" si="23"/>
        <v>57</v>
      </c>
    </row>
    <row r="1501" spans="1:16" x14ac:dyDescent="0.3">
      <c r="A1501" s="8" t="s">
        <v>1532</v>
      </c>
      <c r="B1501" s="8">
        <v>1962</v>
      </c>
      <c r="C1501" s="8" t="s">
        <v>35</v>
      </c>
      <c r="D1501" s="8">
        <v>27</v>
      </c>
      <c r="E1501" s="8">
        <v>0</v>
      </c>
      <c r="F1501" s="25">
        <v>12648.7</v>
      </c>
      <c r="G1501" s="8" t="s">
        <v>12</v>
      </c>
      <c r="H1501" s="8" t="s">
        <v>11</v>
      </c>
      <c r="I1501" s="8" t="s">
        <v>13</v>
      </c>
      <c r="J1501" s="26">
        <v>1962</v>
      </c>
      <c r="K1501" s="26" t="s">
        <v>35</v>
      </c>
      <c r="L1501" s="26" t="s">
        <v>12</v>
      </c>
      <c r="M1501" s="26" t="s">
        <v>11</v>
      </c>
      <c r="N1501" s="26" t="s">
        <v>13</v>
      </c>
      <c r="O1501" s="27">
        <f>IF(A1501="?","",DATE(J1501,MATCH(K1501,{"Jan","Feb","Mar","Apr","May","Jun","Jul","Aug","Sep","Oct","Nov","Dec"},0),D1501))</f>
        <v>22885</v>
      </c>
      <c r="P1501" s="26">
        <f t="shared" si="23"/>
        <v>60</v>
      </c>
    </row>
    <row r="1502" spans="1:16" x14ac:dyDescent="0.3">
      <c r="A1502" s="8" t="s">
        <v>1533</v>
      </c>
      <c r="B1502" s="8">
        <v>1974</v>
      </c>
      <c r="C1502" s="8" t="s">
        <v>20</v>
      </c>
      <c r="D1502" s="8">
        <v>24</v>
      </c>
      <c r="E1502" s="8">
        <v>0</v>
      </c>
      <c r="F1502" s="25">
        <v>12697.48</v>
      </c>
      <c r="G1502" s="8" t="s">
        <v>12</v>
      </c>
      <c r="H1502" s="8" t="s">
        <v>12</v>
      </c>
      <c r="I1502" s="8" t="s">
        <v>300</v>
      </c>
      <c r="J1502" s="26">
        <v>1974</v>
      </c>
      <c r="K1502" s="26" t="s">
        <v>20</v>
      </c>
      <c r="L1502" s="26" t="s">
        <v>12</v>
      </c>
      <c r="M1502" s="26" t="s">
        <v>12</v>
      </c>
      <c r="N1502" s="26" t="s">
        <v>300</v>
      </c>
      <c r="O1502" s="27">
        <f>IF(A1502="?","",DATE(J1502,MATCH(K1502,{"Jan","Feb","Mar","Apr","May","Jun","Jul","Aug","Sep","Oct","Nov","Dec"},0),D1502))</f>
        <v>27296</v>
      </c>
      <c r="P1502" s="26">
        <f t="shared" si="23"/>
        <v>48</v>
      </c>
    </row>
    <row r="1503" spans="1:16" x14ac:dyDescent="0.3">
      <c r="A1503" s="8" t="s">
        <v>1534</v>
      </c>
      <c r="B1503" s="8">
        <v>1992</v>
      </c>
      <c r="C1503" s="8" t="s">
        <v>10</v>
      </c>
      <c r="D1503" s="8">
        <v>7</v>
      </c>
      <c r="E1503" s="8">
        <v>0</v>
      </c>
      <c r="F1503" s="25">
        <v>12699.56</v>
      </c>
      <c r="G1503" s="8" t="s">
        <v>12</v>
      </c>
      <c r="H1503" s="8" t="s">
        <v>11</v>
      </c>
      <c r="I1503" s="8" t="s">
        <v>42</v>
      </c>
      <c r="J1503" s="26">
        <v>1992</v>
      </c>
      <c r="K1503" s="26" t="s">
        <v>10</v>
      </c>
      <c r="L1503" s="26" t="s">
        <v>12</v>
      </c>
      <c r="M1503" s="26" t="s">
        <v>11</v>
      </c>
      <c r="N1503" s="26" t="s">
        <v>42</v>
      </c>
      <c r="O1503" s="27">
        <f>IF(A1503="?","",DATE(J1503,MATCH(K1503,{"Jan","Feb","Mar","Apr","May","Jun","Jul","Aug","Sep","Oct","Nov","Dec"},0),D1503))</f>
        <v>33792</v>
      </c>
      <c r="P1503" s="26">
        <f t="shared" si="23"/>
        <v>30</v>
      </c>
    </row>
    <row r="1504" spans="1:16" x14ac:dyDescent="0.3">
      <c r="A1504" s="8" t="s">
        <v>1535</v>
      </c>
      <c r="B1504" s="8">
        <v>1964</v>
      </c>
      <c r="C1504" s="8" t="s">
        <v>15</v>
      </c>
      <c r="D1504" s="8">
        <v>28</v>
      </c>
      <c r="E1504" s="8">
        <v>0</v>
      </c>
      <c r="F1504" s="25">
        <v>12700.63</v>
      </c>
      <c r="G1504" s="8" t="s">
        <v>12</v>
      </c>
      <c r="H1504" s="8" t="s">
        <v>12</v>
      </c>
      <c r="I1504" s="8" t="s">
        <v>42</v>
      </c>
      <c r="J1504" s="26">
        <v>1964</v>
      </c>
      <c r="K1504" s="26" t="s">
        <v>15</v>
      </c>
      <c r="L1504" s="26" t="s">
        <v>12</v>
      </c>
      <c r="M1504" s="26" t="s">
        <v>12</v>
      </c>
      <c r="N1504" s="26" t="s">
        <v>42</v>
      </c>
      <c r="O1504" s="27">
        <f>IF(A1504="?","",DATE(J1504,MATCH(K1504,{"Jan","Feb","Mar","Apr","May","Jun","Jul","Aug","Sep","Oct","Nov","Dec"},0),D1504))</f>
        <v>23709</v>
      </c>
      <c r="P1504" s="26">
        <f t="shared" si="23"/>
        <v>58</v>
      </c>
    </row>
    <row r="1505" spans="1:16" x14ac:dyDescent="0.3">
      <c r="A1505" s="8" t="s">
        <v>1536</v>
      </c>
      <c r="B1505" s="8">
        <v>1970</v>
      </c>
      <c r="C1505" s="8" t="s">
        <v>10</v>
      </c>
      <c r="D1505" s="8">
        <v>8</v>
      </c>
      <c r="E1505" s="8">
        <v>0</v>
      </c>
      <c r="F1505" s="25">
        <v>12713</v>
      </c>
      <c r="G1505" s="8" t="s">
        <v>12</v>
      </c>
      <c r="H1505" s="8" t="s">
        <v>16</v>
      </c>
      <c r="I1505" s="8" t="s">
        <v>42</v>
      </c>
      <c r="J1505" s="26">
        <v>1970</v>
      </c>
      <c r="K1505" s="26" t="s">
        <v>10</v>
      </c>
      <c r="L1505" s="26" t="s">
        <v>12</v>
      </c>
      <c r="M1505" s="26" t="s">
        <v>16</v>
      </c>
      <c r="N1505" s="26" t="s">
        <v>42</v>
      </c>
      <c r="O1505" s="27">
        <f>IF(A1505="?","",DATE(J1505,MATCH(K1505,{"Jan","Feb","Mar","Apr","May","Jun","Jul","Aug","Sep","Oct","Nov","Dec"},0),D1505))</f>
        <v>25757</v>
      </c>
      <c r="P1505" s="26">
        <f t="shared" si="23"/>
        <v>52</v>
      </c>
    </row>
    <row r="1506" spans="1:16" x14ac:dyDescent="0.3">
      <c r="A1506" s="8" t="s">
        <v>1537</v>
      </c>
      <c r="B1506" s="8">
        <v>1988</v>
      </c>
      <c r="C1506" s="8" t="s">
        <v>10</v>
      </c>
      <c r="D1506" s="8">
        <v>17</v>
      </c>
      <c r="E1506" s="8">
        <v>3</v>
      </c>
      <c r="F1506" s="25">
        <v>12718.21</v>
      </c>
      <c r="G1506" s="8" t="s">
        <v>12</v>
      </c>
      <c r="H1506" s="8" t="s">
        <v>16</v>
      </c>
      <c r="I1506" s="8" t="s">
        <v>535</v>
      </c>
      <c r="J1506" s="26">
        <v>1988</v>
      </c>
      <c r="K1506" s="26" t="s">
        <v>10</v>
      </c>
      <c r="L1506" s="26" t="s">
        <v>12</v>
      </c>
      <c r="M1506" s="26" t="s">
        <v>16</v>
      </c>
      <c r="N1506" s="26" t="s">
        <v>535</v>
      </c>
      <c r="O1506" s="27">
        <f>IF(A1506="?","",DATE(J1506,MATCH(K1506,{"Jan","Feb","Mar","Apr","May","Jun","Jul","Aug","Sep","Oct","Nov","Dec"},0),D1506))</f>
        <v>32341</v>
      </c>
      <c r="P1506" s="26">
        <f t="shared" si="23"/>
        <v>34</v>
      </c>
    </row>
    <row r="1507" spans="1:16" x14ac:dyDescent="0.3">
      <c r="A1507" s="8" t="s">
        <v>1538</v>
      </c>
      <c r="B1507" s="8">
        <v>1962</v>
      </c>
      <c r="C1507" s="8" t="s">
        <v>20</v>
      </c>
      <c r="D1507" s="8">
        <v>2</v>
      </c>
      <c r="E1507" s="8">
        <v>0</v>
      </c>
      <c r="F1507" s="25">
        <v>12731</v>
      </c>
      <c r="G1507" s="8" t="s">
        <v>12</v>
      </c>
      <c r="H1507" s="8" t="s">
        <v>12</v>
      </c>
      <c r="I1507" s="8" t="s">
        <v>168</v>
      </c>
      <c r="J1507" s="26">
        <v>1962</v>
      </c>
      <c r="K1507" s="26" t="s">
        <v>20</v>
      </c>
      <c r="L1507" s="26" t="s">
        <v>12</v>
      </c>
      <c r="M1507" s="26" t="s">
        <v>12</v>
      </c>
      <c r="N1507" s="26" t="s">
        <v>168</v>
      </c>
      <c r="O1507" s="27">
        <f>IF(A1507="?","",DATE(J1507,MATCH(K1507,{"Jan","Feb","Mar","Apr","May","Jun","Jul","Aug","Sep","Oct","Nov","Dec"},0),D1507))</f>
        <v>22891</v>
      </c>
      <c r="P1507" s="26">
        <f t="shared" si="23"/>
        <v>60</v>
      </c>
    </row>
    <row r="1508" spans="1:16" x14ac:dyDescent="0.3">
      <c r="A1508" s="8" t="s">
        <v>1539</v>
      </c>
      <c r="B1508" s="8">
        <v>1962</v>
      </c>
      <c r="C1508" s="8" t="s">
        <v>37</v>
      </c>
      <c r="D1508" s="8">
        <v>1</v>
      </c>
      <c r="E1508" s="8">
        <v>0</v>
      </c>
      <c r="F1508" s="25">
        <v>12741.17</v>
      </c>
      <c r="G1508" s="8" t="s">
        <v>12</v>
      </c>
      <c r="H1508" s="8" t="s">
        <v>16</v>
      </c>
      <c r="I1508" s="8" t="s">
        <v>356</v>
      </c>
      <c r="J1508" s="26">
        <v>1962</v>
      </c>
      <c r="K1508" s="26" t="s">
        <v>37</v>
      </c>
      <c r="L1508" s="26" t="s">
        <v>12</v>
      </c>
      <c r="M1508" s="26" t="s">
        <v>16</v>
      </c>
      <c r="N1508" s="26" t="s">
        <v>356</v>
      </c>
      <c r="O1508" s="27">
        <f>IF(A1508="?","",DATE(J1508,MATCH(K1508,{"Jan","Feb","Mar","Apr","May","Jun","Jul","Aug","Sep","Oct","Nov","Dec"},0),D1508))</f>
        <v>22920</v>
      </c>
      <c r="P1508" s="26">
        <f t="shared" si="23"/>
        <v>60</v>
      </c>
    </row>
    <row r="1509" spans="1:16" x14ac:dyDescent="0.3">
      <c r="A1509" s="8" t="s">
        <v>1540</v>
      </c>
      <c r="B1509" s="8">
        <v>1975</v>
      </c>
      <c r="C1509" s="8" t="s">
        <v>20</v>
      </c>
      <c r="D1509" s="8">
        <v>25</v>
      </c>
      <c r="E1509" s="8">
        <v>1</v>
      </c>
      <c r="F1509" s="25">
        <v>12770.27</v>
      </c>
      <c r="G1509" s="8" t="s">
        <v>12</v>
      </c>
      <c r="H1509" s="8" t="s">
        <v>12</v>
      </c>
      <c r="I1509" s="8" t="s">
        <v>300</v>
      </c>
      <c r="J1509" s="26">
        <v>1975</v>
      </c>
      <c r="K1509" s="26" t="s">
        <v>20</v>
      </c>
      <c r="L1509" s="26" t="s">
        <v>12</v>
      </c>
      <c r="M1509" s="26" t="s">
        <v>12</v>
      </c>
      <c r="N1509" s="26" t="s">
        <v>300</v>
      </c>
      <c r="O1509" s="27">
        <f>IF(A1509="?","",DATE(J1509,MATCH(K1509,{"Jan","Feb","Mar","Apr","May","Jun","Jul","Aug","Sep","Oct","Nov","Dec"},0),D1509))</f>
        <v>27662</v>
      </c>
      <c r="P1509" s="26">
        <f t="shared" si="23"/>
        <v>47</v>
      </c>
    </row>
    <row r="1510" spans="1:16" x14ac:dyDescent="0.3">
      <c r="A1510" s="8" t="s">
        <v>1541</v>
      </c>
      <c r="B1510" s="8">
        <v>1972</v>
      </c>
      <c r="C1510" s="8" t="s">
        <v>37</v>
      </c>
      <c r="D1510" s="8">
        <v>7</v>
      </c>
      <c r="E1510" s="8">
        <v>0</v>
      </c>
      <c r="F1510" s="25">
        <v>12776.05</v>
      </c>
      <c r="G1510" s="8" t="s">
        <v>12</v>
      </c>
      <c r="H1510" s="8" t="s">
        <v>12</v>
      </c>
      <c r="I1510" s="8" t="s">
        <v>535</v>
      </c>
      <c r="J1510" s="26">
        <v>1972</v>
      </c>
      <c r="K1510" s="26" t="s">
        <v>37</v>
      </c>
      <c r="L1510" s="26" t="s">
        <v>12</v>
      </c>
      <c r="M1510" s="26" t="s">
        <v>12</v>
      </c>
      <c r="N1510" s="26" t="s">
        <v>535</v>
      </c>
      <c r="O1510" s="27">
        <f>IF(A1510="?","",DATE(J1510,MATCH(K1510,{"Jan","Feb","Mar","Apr","May","Jun","Jul","Aug","Sep","Oct","Nov","Dec"},0),D1510))</f>
        <v>26579</v>
      </c>
      <c r="P1510" s="26">
        <f t="shared" si="23"/>
        <v>50</v>
      </c>
    </row>
    <row r="1511" spans="1:16" x14ac:dyDescent="0.3">
      <c r="A1511" s="8" t="s">
        <v>1542</v>
      </c>
      <c r="B1511" s="8">
        <v>1963</v>
      </c>
      <c r="C1511" s="8" t="s">
        <v>30</v>
      </c>
      <c r="D1511" s="8">
        <v>5</v>
      </c>
      <c r="E1511" s="8">
        <v>0</v>
      </c>
      <c r="F1511" s="25">
        <v>12788.03</v>
      </c>
      <c r="G1511" s="8" t="s">
        <v>12</v>
      </c>
      <c r="H1511" s="8" t="s">
        <v>12</v>
      </c>
      <c r="I1511" s="8" t="s">
        <v>200</v>
      </c>
      <c r="J1511" s="26">
        <v>1963</v>
      </c>
      <c r="K1511" s="26" t="s">
        <v>30</v>
      </c>
      <c r="L1511" s="26" t="s">
        <v>12</v>
      </c>
      <c r="M1511" s="26" t="s">
        <v>12</v>
      </c>
      <c r="N1511" s="26" t="s">
        <v>200</v>
      </c>
      <c r="O1511" s="27">
        <f>IF(A1511="?","",DATE(J1511,MATCH(K1511,{"Jan","Feb","Mar","Apr","May","Jun","Jul","Aug","Sep","Oct","Nov","Dec"},0),D1511))</f>
        <v>23350</v>
      </c>
      <c r="P1511" s="26">
        <f t="shared" si="23"/>
        <v>59</v>
      </c>
    </row>
    <row r="1512" spans="1:16" x14ac:dyDescent="0.3">
      <c r="A1512" s="8" t="s">
        <v>1543</v>
      </c>
      <c r="B1512" s="8">
        <v>1983</v>
      </c>
      <c r="C1512" s="8" t="s">
        <v>37</v>
      </c>
      <c r="D1512" s="8">
        <v>29</v>
      </c>
      <c r="E1512" s="8">
        <v>3</v>
      </c>
      <c r="F1512" s="25">
        <v>12788.18</v>
      </c>
      <c r="G1512" s="8" t="s">
        <v>12</v>
      </c>
      <c r="H1512" s="8" t="s">
        <v>16</v>
      </c>
      <c r="I1512" s="8" t="s">
        <v>535</v>
      </c>
      <c r="J1512" s="26">
        <v>1983</v>
      </c>
      <c r="K1512" s="26" t="s">
        <v>37</v>
      </c>
      <c r="L1512" s="26" t="s">
        <v>12</v>
      </c>
      <c r="M1512" s="26" t="s">
        <v>16</v>
      </c>
      <c r="N1512" s="26" t="s">
        <v>535</v>
      </c>
      <c r="O1512" s="27">
        <f>IF(A1512="?","",DATE(J1512,MATCH(K1512,{"Jan","Feb","Mar","Apr","May","Jun","Jul","Aug","Sep","Oct","Nov","Dec"},0),D1512))</f>
        <v>30618</v>
      </c>
      <c r="P1512" s="26">
        <f t="shared" si="23"/>
        <v>39</v>
      </c>
    </row>
    <row r="1513" spans="1:16" x14ac:dyDescent="0.3">
      <c r="A1513" s="8" t="s">
        <v>1544</v>
      </c>
      <c r="B1513" s="8">
        <v>1978</v>
      </c>
      <c r="C1513" s="8" t="s">
        <v>10</v>
      </c>
      <c r="D1513" s="8">
        <v>24</v>
      </c>
      <c r="E1513" s="8">
        <v>0</v>
      </c>
      <c r="F1513" s="25">
        <v>12797.21</v>
      </c>
      <c r="G1513" s="8" t="s">
        <v>12</v>
      </c>
      <c r="H1513" s="8" t="s">
        <v>16</v>
      </c>
      <c r="I1513" s="8" t="s">
        <v>247</v>
      </c>
      <c r="J1513" s="26">
        <v>1978</v>
      </c>
      <c r="K1513" s="26" t="s">
        <v>10</v>
      </c>
      <c r="L1513" s="26" t="s">
        <v>12</v>
      </c>
      <c r="M1513" s="26" t="s">
        <v>16</v>
      </c>
      <c r="N1513" s="26" t="s">
        <v>247</v>
      </c>
      <c r="O1513" s="27">
        <f>IF(A1513="?","",DATE(J1513,MATCH(K1513,{"Jan","Feb","Mar","Apr","May","Jun","Jul","Aug","Sep","Oct","Nov","Dec"},0),D1513))</f>
        <v>28695</v>
      </c>
      <c r="P1513" s="26">
        <f t="shared" si="23"/>
        <v>44</v>
      </c>
    </row>
    <row r="1514" spans="1:16" x14ac:dyDescent="0.3">
      <c r="A1514" s="8" t="s">
        <v>1545</v>
      </c>
      <c r="B1514" s="8">
        <v>1963</v>
      </c>
      <c r="C1514" s="8" t="s">
        <v>10</v>
      </c>
      <c r="D1514" s="8">
        <v>20</v>
      </c>
      <c r="E1514" s="8">
        <v>0</v>
      </c>
      <c r="F1514" s="25">
        <v>12815.44</v>
      </c>
      <c r="G1514" s="8" t="s">
        <v>12</v>
      </c>
      <c r="H1514" s="8" t="s">
        <v>12</v>
      </c>
      <c r="I1514" s="8" t="s">
        <v>247</v>
      </c>
      <c r="J1514" s="26">
        <v>1963</v>
      </c>
      <c r="K1514" s="26" t="s">
        <v>10</v>
      </c>
      <c r="L1514" s="26" t="s">
        <v>12</v>
      </c>
      <c r="M1514" s="26" t="s">
        <v>12</v>
      </c>
      <c r="N1514" s="26" t="s">
        <v>247</v>
      </c>
      <c r="O1514" s="27">
        <f>IF(A1514="?","",DATE(J1514,MATCH(K1514,{"Jan","Feb","Mar","Apr","May","Jun","Jul","Aug","Sep","Oct","Nov","Dec"},0),D1514))</f>
        <v>23212</v>
      </c>
      <c r="P1514" s="26">
        <f t="shared" si="23"/>
        <v>59</v>
      </c>
    </row>
    <row r="1515" spans="1:16" x14ac:dyDescent="0.3">
      <c r="A1515" s="8" t="s">
        <v>1546</v>
      </c>
      <c r="B1515" s="8">
        <v>1967</v>
      </c>
      <c r="C1515" s="8" t="s">
        <v>20</v>
      </c>
      <c r="D1515" s="8">
        <v>25</v>
      </c>
      <c r="E1515" s="8">
        <v>0</v>
      </c>
      <c r="F1515" s="25">
        <v>12823.25</v>
      </c>
      <c r="G1515" s="8" t="s">
        <v>12</v>
      </c>
      <c r="H1515" s="8" t="s">
        <v>12</v>
      </c>
      <c r="I1515" s="8" t="s">
        <v>300</v>
      </c>
      <c r="J1515" s="26">
        <v>1967</v>
      </c>
      <c r="K1515" s="26" t="s">
        <v>20</v>
      </c>
      <c r="L1515" s="26" t="s">
        <v>12</v>
      </c>
      <c r="M1515" s="26" t="s">
        <v>12</v>
      </c>
      <c r="N1515" s="26" t="s">
        <v>300</v>
      </c>
      <c r="O1515" s="27">
        <f>IF(A1515="?","",DATE(J1515,MATCH(K1515,{"Jan","Feb","Mar","Apr","May","Jun","Jul","Aug","Sep","Oct","Nov","Dec"},0),D1515))</f>
        <v>24740</v>
      </c>
      <c r="P1515" s="26">
        <f t="shared" si="23"/>
        <v>55</v>
      </c>
    </row>
    <row r="1516" spans="1:16" x14ac:dyDescent="0.3">
      <c r="A1516" s="8" t="s">
        <v>1547</v>
      </c>
      <c r="B1516" s="8">
        <v>2004</v>
      </c>
      <c r="C1516" s="8" t="s">
        <v>15</v>
      </c>
      <c r="D1516" s="8">
        <v>9</v>
      </c>
      <c r="E1516" s="8">
        <v>2</v>
      </c>
      <c r="F1516" s="25">
        <v>12829.46</v>
      </c>
      <c r="G1516" s="8" t="s">
        <v>12</v>
      </c>
      <c r="H1516" s="8" t="s">
        <v>12</v>
      </c>
      <c r="I1516" s="8" t="s">
        <v>168</v>
      </c>
      <c r="J1516" s="26">
        <v>2004</v>
      </c>
      <c r="K1516" s="26" t="s">
        <v>15</v>
      </c>
      <c r="L1516" s="26" t="s">
        <v>12</v>
      </c>
      <c r="M1516" s="26" t="s">
        <v>12</v>
      </c>
      <c r="N1516" s="26" t="s">
        <v>168</v>
      </c>
      <c r="O1516" s="27">
        <f>IF(A1516="?","",DATE(J1516,MATCH(K1516,{"Jan","Feb","Mar","Apr","May","Jun","Jul","Aug","Sep","Oct","Nov","Dec"},0),D1516))</f>
        <v>38300</v>
      </c>
      <c r="P1516" s="26">
        <f t="shared" si="23"/>
        <v>18</v>
      </c>
    </row>
    <row r="1517" spans="1:16" x14ac:dyDescent="0.3">
      <c r="A1517" s="8" t="s">
        <v>1548</v>
      </c>
      <c r="B1517" s="8">
        <v>1993</v>
      </c>
      <c r="C1517" s="8" t="s">
        <v>20</v>
      </c>
      <c r="D1517" s="8">
        <v>27</v>
      </c>
      <c r="E1517" s="8">
        <v>0</v>
      </c>
      <c r="F1517" s="25">
        <v>12847.24</v>
      </c>
      <c r="G1517" s="8" t="s">
        <v>12</v>
      </c>
      <c r="H1517" s="8" t="s">
        <v>11</v>
      </c>
      <c r="I1517" s="8" t="s">
        <v>23</v>
      </c>
      <c r="J1517" s="26">
        <v>1993</v>
      </c>
      <c r="K1517" s="26" t="s">
        <v>20</v>
      </c>
      <c r="L1517" s="26" t="s">
        <v>12</v>
      </c>
      <c r="M1517" s="26" t="s">
        <v>11</v>
      </c>
      <c r="N1517" s="26" t="s">
        <v>23</v>
      </c>
      <c r="O1517" s="27">
        <f>IF(A1517="?","",DATE(J1517,MATCH(K1517,{"Jan","Feb","Mar","Apr","May","Jun","Jul","Aug","Sep","Oct","Nov","Dec"},0),D1517))</f>
        <v>34239</v>
      </c>
      <c r="P1517" s="26">
        <f t="shared" si="23"/>
        <v>29</v>
      </c>
    </row>
    <row r="1518" spans="1:16" x14ac:dyDescent="0.3">
      <c r="A1518" s="8" t="s">
        <v>1549</v>
      </c>
      <c r="B1518" s="8">
        <v>1973</v>
      </c>
      <c r="C1518" s="8" t="s">
        <v>20</v>
      </c>
      <c r="D1518" s="8">
        <v>22</v>
      </c>
      <c r="E1518" s="8">
        <v>0</v>
      </c>
      <c r="F1518" s="25">
        <v>12852.37</v>
      </c>
      <c r="G1518" s="8" t="s">
        <v>12</v>
      </c>
      <c r="H1518" s="8" t="s">
        <v>16</v>
      </c>
      <c r="I1518" s="8" t="s">
        <v>23</v>
      </c>
      <c r="J1518" s="26">
        <v>1973</v>
      </c>
      <c r="K1518" s="26" t="s">
        <v>20</v>
      </c>
      <c r="L1518" s="26" t="s">
        <v>12</v>
      </c>
      <c r="M1518" s="26" t="s">
        <v>16</v>
      </c>
      <c r="N1518" s="26" t="s">
        <v>23</v>
      </c>
      <c r="O1518" s="27">
        <f>IF(A1518="?","",DATE(J1518,MATCH(K1518,{"Jan","Feb","Mar","Apr","May","Jun","Jul","Aug","Sep","Oct","Nov","Dec"},0),D1518))</f>
        <v>26929</v>
      </c>
      <c r="P1518" s="26">
        <f t="shared" si="23"/>
        <v>49</v>
      </c>
    </row>
    <row r="1519" spans="1:16" x14ac:dyDescent="0.3">
      <c r="A1519" s="8" t="s">
        <v>1550</v>
      </c>
      <c r="B1519" s="8">
        <v>1963</v>
      </c>
      <c r="C1519" s="8" t="s">
        <v>20</v>
      </c>
      <c r="D1519" s="8">
        <v>27</v>
      </c>
      <c r="E1519" s="8">
        <v>0</v>
      </c>
      <c r="F1519" s="25">
        <v>12856.84</v>
      </c>
      <c r="G1519" s="8" t="s">
        <v>12</v>
      </c>
      <c r="H1519" s="8" t="s">
        <v>12</v>
      </c>
      <c r="I1519" s="8" t="s">
        <v>300</v>
      </c>
      <c r="J1519" s="26">
        <v>1963</v>
      </c>
      <c r="K1519" s="26" t="s">
        <v>20</v>
      </c>
      <c r="L1519" s="26" t="s">
        <v>12</v>
      </c>
      <c r="M1519" s="26" t="s">
        <v>12</v>
      </c>
      <c r="N1519" s="26" t="s">
        <v>300</v>
      </c>
      <c r="O1519" s="27">
        <f>IF(A1519="?","",DATE(J1519,MATCH(K1519,{"Jan","Feb","Mar","Apr","May","Jun","Jul","Aug","Sep","Oct","Nov","Dec"},0),D1519))</f>
        <v>23281</v>
      </c>
      <c r="P1519" s="26">
        <f t="shared" si="23"/>
        <v>59</v>
      </c>
    </row>
    <row r="1520" spans="1:16" x14ac:dyDescent="0.3">
      <c r="A1520" s="8" t="s">
        <v>1551</v>
      </c>
      <c r="B1520" s="8">
        <v>1984</v>
      </c>
      <c r="C1520" s="8" t="s">
        <v>35</v>
      </c>
      <c r="D1520" s="8">
        <v>6</v>
      </c>
      <c r="E1520" s="8">
        <v>3</v>
      </c>
      <c r="F1520" s="25">
        <v>12870.31</v>
      </c>
      <c r="G1520" s="8" t="s">
        <v>12</v>
      </c>
      <c r="H1520" s="8" t="s">
        <v>12</v>
      </c>
      <c r="I1520" s="8" t="s">
        <v>23</v>
      </c>
      <c r="J1520" s="26">
        <v>1984</v>
      </c>
      <c r="K1520" s="26" t="s">
        <v>35</v>
      </c>
      <c r="L1520" s="26" t="s">
        <v>12</v>
      </c>
      <c r="M1520" s="26" t="s">
        <v>12</v>
      </c>
      <c r="N1520" s="26" t="s">
        <v>23</v>
      </c>
      <c r="O1520" s="27">
        <f>IF(A1520="?","",DATE(J1520,MATCH(K1520,{"Jan","Feb","Mar","Apr","May","Jun","Jul","Aug","Sep","Oct","Nov","Dec"},0),D1520))</f>
        <v>30900</v>
      </c>
      <c r="P1520" s="26">
        <f t="shared" si="23"/>
        <v>38</v>
      </c>
    </row>
    <row r="1521" spans="1:16" x14ac:dyDescent="0.3">
      <c r="A1521" s="8" t="s">
        <v>1552</v>
      </c>
      <c r="B1521" s="8">
        <v>2004</v>
      </c>
      <c r="C1521" s="8" t="s">
        <v>10</v>
      </c>
      <c r="D1521" s="8">
        <v>9</v>
      </c>
      <c r="E1521" s="8">
        <v>0</v>
      </c>
      <c r="F1521" s="25">
        <v>12890.06</v>
      </c>
      <c r="G1521" s="8" t="s">
        <v>12</v>
      </c>
      <c r="H1521" s="8" t="s">
        <v>16</v>
      </c>
      <c r="I1521" s="8" t="s">
        <v>166</v>
      </c>
      <c r="J1521" s="26">
        <v>2004</v>
      </c>
      <c r="K1521" s="26" t="s">
        <v>10</v>
      </c>
      <c r="L1521" s="26" t="s">
        <v>12</v>
      </c>
      <c r="M1521" s="26" t="s">
        <v>16</v>
      </c>
      <c r="N1521" s="26" t="s">
        <v>166</v>
      </c>
      <c r="O1521" s="27">
        <f>IF(A1521="?","",DATE(J1521,MATCH(K1521,{"Jan","Feb","Mar","Apr","May","Jun","Jul","Aug","Sep","Oct","Nov","Dec"},0),D1521))</f>
        <v>38177</v>
      </c>
      <c r="P1521" s="26">
        <f t="shared" si="23"/>
        <v>18</v>
      </c>
    </row>
    <row r="1522" spans="1:16" x14ac:dyDescent="0.3">
      <c r="A1522" s="8" t="s">
        <v>1553</v>
      </c>
      <c r="B1522" s="8">
        <v>1963</v>
      </c>
      <c r="C1522" s="8" t="s">
        <v>35</v>
      </c>
      <c r="D1522" s="8">
        <v>16</v>
      </c>
      <c r="E1522" s="8">
        <v>1</v>
      </c>
      <c r="F1522" s="25">
        <v>12913.99</v>
      </c>
      <c r="G1522" s="8" t="s">
        <v>12</v>
      </c>
      <c r="H1522" s="8" t="s">
        <v>11</v>
      </c>
      <c r="I1522" s="8" t="s">
        <v>168</v>
      </c>
      <c r="J1522" s="26">
        <v>1963</v>
      </c>
      <c r="K1522" s="26" t="s">
        <v>35</v>
      </c>
      <c r="L1522" s="26" t="s">
        <v>12</v>
      </c>
      <c r="M1522" s="26" t="s">
        <v>11</v>
      </c>
      <c r="N1522" s="26" t="s">
        <v>168</v>
      </c>
      <c r="O1522" s="27">
        <f>IF(A1522="?","",DATE(J1522,MATCH(K1522,{"Jan","Feb","Mar","Apr","May","Jun","Jul","Aug","Sep","Oct","Nov","Dec"},0),D1522))</f>
        <v>23239</v>
      </c>
      <c r="P1522" s="26">
        <f t="shared" si="23"/>
        <v>59</v>
      </c>
    </row>
    <row r="1523" spans="1:16" x14ac:dyDescent="0.3">
      <c r="A1523" s="8" t="s">
        <v>1554</v>
      </c>
      <c r="B1523" s="8">
        <v>1963</v>
      </c>
      <c r="C1523" s="8" t="s">
        <v>20</v>
      </c>
      <c r="D1523" s="8">
        <v>1</v>
      </c>
      <c r="E1523" s="8">
        <v>2</v>
      </c>
      <c r="F1523" s="25">
        <v>12925.89</v>
      </c>
      <c r="G1523" s="8" t="s">
        <v>12</v>
      </c>
      <c r="H1523" s="8" t="s">
        <v>11</v>
      </c>
      <c r="I1523" s="8" t="s">
        <v>13</v>
      </c>
      <c r="J1523" s="26">
        <v>1963</v>
      </c>
      <c r="K1523" s="26" t="s">
        <v>20</v>
      </c>
      <c r="L1523" s="26" t="s">
        <v>12</v>
      </c>
      <c r="M1523" s="26" t="s">
        <v>11</v>
      </c>
      <c r="N1523" s="26" t="s">
        <v>13</v>
      </c>
      <c r="O1523" s="27">
        <f>IF(A1523="?","",DATE(J1523,MATCH(K1523,{"Jan","Feb","Mar","Apr","May","Jun","Jul","Aug","Sep","Oct","Nov","Dec"},0),D1523))</f>
        <v>23255</v>
      </c>
      <c r="P1523" s="26">
        <f t="shared" si="23"/>
        <v>59</v>
      </c>
    </row>
    <row r="1524" spans="1:16" x14ac:dyDescent="0.3">
      <c r="A1524" s="8" t="s">
        <v>1555</v>
      </c>
      <c r="B1524" s="8">
        <v>1963</v>
      </c>
      <c r="C1524" s="8" t="s">
        <v>35</v>
      </c>
      <c r="D1524" s="8">
        <v>14</v>
      </c>
      <c r="E1524" s="8">
        <v>2</v>
      </c>
      <c r="F1524" s="25">
        <v>12928.79</v>
      </c>
      <c r="G1524" s="8" t="s">
        <v>12</v>
      </c>
      <c r="H1524" s="8" t="s">
        <v>11</v>
      </c>
      <c r="I1524" s="8" t="s">
        <v>13</v>
      </c>
      <c r="J1524" s="26">
        <v>1963</v>
      </c>
      <c r="K1524" s="26" t="s">
        <v>35</v>
      </c>
      <c r="L1524" s="26" t="s">
        <v>12</v>
      </c>
      <c r="M1524" s="26" t="s">
        <v>11</v>
      </c>
      <c r="N1524" s="26" t="s">
        <v>13</v>
      </c>
      <c r="O1524" s="27">
        <f>IF(A1524="?","",DATE(J1524,MATCH(K1524,{"Jan","Feb","Mar","Apr","May","Jun","Jul","Aug","Sep","Oct","Nov","Dec"},0),D1524))</f>
        <v>23237</v>
      </c>
      <c r="P1524" s="26">
        <f t="shared" si="23"/>
        <v>59</v>
      </c>
    </row>
    <row r="1525" spans="1:16" x14ac:dyDescent="0.3">
      <c r="A1525" s="8" t="s">
        <v>1556</v>
      </c>
      <c r="B1525" s="8">
        <v>1966</v>
      </c>
      <c r="C1525" s="8" t="s">
        <v>30</v>
      </c>
      <c r="D1525" s="8">
        <v>22</v>
      </c>
      <c r="E1525" s="8">
        <v>4</v>
      </c>
      <c r="F1525" s="25">
        <v>12949.16</v>
      </c>
      <c r="G1525" s="8" t="s">
        <v>12</v>
      </c>
      <c r="H1525" s="8" t="s">
        <v>12</v>
      </c>
      <c r="I1525" s="8" t="s">
        <v>13</v>
      </c>
      <c r="J1525" s="26">
        <v>1966</v>
      </c>
      <c r="K1525" s="26" t="s">
        <v>30</v>
      </c>
      <c r="L1525" s="26" t="s">
        <v>12</v>
      </c>
      <c r="M1525" s="26" t="s">
        <v>12</v>
      </c>
      <c r="N1525" s="26" t="s">
        <v>13</v>
      </c>
      <c r="O1525" s="27">
        <f>IF(A1525="?","",DATE(J1525,MATCH(K1525,{"Jan","Feb","Mar","Apr","May","Jun","Jul","Aug","Sep","Oct","Nov","Dec"},0),D1525))</f>
        <v>24463</v>
      </c>
      <c r="P1525" s="26">
        <f t="shared" si="23"/>
        <v>56</v>
      </c>
    </row>
    <row r="1526" spans="1:16" x14ac:dyDescent="0.3">
      <c r="A1526" s="8" t="s">
        <v>1557</v>
      </c>
      <c r="B1526" s="8">
        <v>1961</v>
      </c>
      <c r="C1526" s="8" t="s">
        <v>35</v>
      </c>
      <c r="D1526" s="8">
        <v>20</v>
      </c>
      <c r="E1526" s="8">
        <v>0</v>
      </c>
      <c r="F1526" s="25">
        <v>12950.07</v>
      </c>
      <c r="G1526" s="8" t="s">
        <v>12</v>
      </c>
      <c r="H1526" s="8" t="s">
        <v>16</v>
      </c>
      <c r="I1526" s="8" t="s">
        <v>23</v>
      </c>
      <c r="J1526" s="26">
        <v>1961</v>
      </c>
      <c r="K1526" s="26" t="s">
        <v>35</v>
      </c>
      <c r="L1526" s="26" t="s">
        <v>12</v>
      </c>
      <c r="M1526" s="26" t="s">
        <v>16</v>
      </c>
      <c r="N1526" s="26" t="s">
        <v>23</v>
      </c>
      <c r="O1526" s="27">
        <f>IF(A1526="?","",DATE(J1526,MATCH(K1526,{"Jan","Feb","Mar","Apr","May","Jun","Jul","Aug","Sep","Oct","Nov","Dec"},0),D1526))</f>
        <v>22513</v>
      </c>
      <c r="P1526" s="26">
        <f t="shared" si="23"/>
        <v>61</v>
      </c>
    </row>
    <row r="1527" spans="1:16" x14ac:dyDescent="0.3">
      <c r="A1527" s="8" t="s">
        <v>1558</v>
      </c>
      <c r="B1527" s="8">
        <v>1960</v>
      </c>
      <c r="C1527" s="8" t="s">
        <v>15</v>
      </c>
      <c r="D1527" s="8">
        <v>4</v>
      </c>
      <c r="E1527" s="8">
        <v>0</v>
      </c>
      <c r="F1527" s="25">
        <v>12957.12</v>
      </c>
      <c r="G1527" s="8" t="s">
        <v>12</v>
      </c>
      <c r="H1527" s="8" t="s">
        <v>16</v>
      </c>
      <c r="I1527" s="8" t="s">
        <v>42</v>
      </c>
      <c r="J1527" s="26">
        <v>1960</v>
      </c>
      <c r="K1527" s="26" t="s">
        <v>15</v>
      </c>
      <c r="L1527" s="26" t="s">
        <v>12</v>
      </c>
      <c r="M1527" s="26" t="s">
        <v>16</v>
      </c>
      <c r="N1527" s="26" t="s">
        <v>42</v>
      </c>
      <c r="O1527" s="27">
        <f>IF(A1527="?","",DATE(J1527,MATCH(K1527,{"Jan","Feb","Mar","Apr","May","Jun","Jul","Aug","Sep","Oct","Nov","Dec"},0),D1527))</f>
        <v>22224</v>
      </c>
      <c r="P1527" s="26">
        <f t="shared" si="23"/>
        <v>62</v>
      </c>
    </row>
    <row r="1528" spans="1:16" x14ac:dyDescent="0.3">
      <c r="A1528" s="8" t="s">
        <v>1559</v>
      </c>
      <c r="B1528" s="8">
        <v>1960</v>
      </c>
      <c r="C1528" s="8" t="s">
        <v>18</v>
      </c>
      <c r="D1528" s="8">
        <v>22</v>
      </c>
      <c r="E1528" s="8">
        <v>0</v>
      </c>
      <c r="F1528" s="25">
        <v>12979.36</v>
      </c>
      <c r="G1528" s="8" t="s">
        <v>12</v>
      </c>
      <c r="H1528" s="8" t="s">
        <v>16</v>
      </c>
      <c r="I1528" s="8" t="s">
        <v>42</v>
      </c>
      <c r="J1528" s="26">
        <v>1960</v>
      </c>
      <c r="K1528" s="26" t="s">
        <v>18</v>
      </c>
      <c r="L1528" s="26" t="s">
        <v>12</v>
      </c>
      <c r="M1528" s="26" t="s">
        <v>16</v>
      </c>
      <c r="N1528" s="26" t="s">
        <v>42</v>
      </c>
      <c r="O1528" s="27">
        <f>IF(A1528="?","",DATE(J1528,MATCH(K1528,{"Jan","Feb","Mar","Apr","May","Jun","Jul","Aug","Sep","Oct","Nov","Dec"},0),D1528))</f>
        <v>22089</v>
      </c>
      <c r="P1528" s="26">
        <f t="shared" si="23"/>
        <v>62</v>
      </c>
    </row>
    <row r="1529" spans="1:16" x14ac:dyDescent="0.3">
      <c r="A1529" s="8" t="s">
        <v>1560</v>
      </c>
      <c r="B1529" s="8">
        <v>1960</v>
      </c>
      <c r="C1529" s="8" t="s">
        <v>20</v>
      </c>
      <c r="D1529" s="8">
        <v>23</v>
      </c>
      <c r="E1529" s="8">
        <v>0</v>
      </c>
      <c r="F1529" s="25">
        <v>12981.35</v>
      </c>
      <c r="G1529" s="8" t="s">
        <v>12</v>
      </c>
      <c r="H1529" s="8" t="s">
        <v>12</v>
      </c>
      <c r="I1529" s="8" t="s">
        <v>13</v>
      </c>
      <c r="J1529" s="26">
        <v>1960</v>
      </c>
      <c r="K1529" s="26" t="s">
        <v>20</v>
      </c>
      <c r="L1529" s="26" t="s">
        <v>12</v>
      </c>
      <c r="M1529" s="26" t="s">
        <v>12</v>
      </c>
      <c r="N1529" s="26" t="s">
        <v>13</v>
      </c>
      <c r="O1529" s="27">
        <f>IF(A1529="?","",DATE(J1529,MATCH(K1529,{"Jan","Feb","Mar","Apr","May","Jun","Jul","Aug","Sep","Oct","Nov","Dec"},0),D1529))</f>
        <v>22182</v>
      </c>
      <c r="P1529" s="26">
        <f t="shared" si="23"/>
        <v>62</v>
      </c>
    </row>
    <row r="1530" spans="1:16" x14ac:dyDescent="0.3">
      <c r="A1530" s="8" t="s">
        <v>1561</v>
      </c>
      <c r="B1530" s="8">
        <v>1960</v>
      </c>
      <c r="C1530" s="8" t="s">
        <v>15</v>
      </c>
      <c r="D1530" s="8">
        <v>28</v>
      </c>
      <c r="E1530" s="8">
        <v>0</v>
      </c>
      <c r="F1530" s="25">
        <v>12982.87</v>
      </c>
      <c r="G1530" s="8" t="s">
        <v>12</v>
      </c>
      <c r="H1530" s="8" t="s">
        <v>16</v>
      </c>
      <c r="I1530" s="8" t="s">
        <v>13</v>
      </c>
      <c r="J1530" s="26">
        <v>1960</v>
      </c>
      <c r="K1530" s="26" t="s">
        <v>15</v>
      </c>
      <c r="L1530" s="26" t="s">
        <v>12</v>
      </c>
      <c r="M1530" s="26" t="s">
        <v>16</v>
      </c>
      <c r="N1530" s="26" t="s">
        <v>13</v>
      </c>
      <c r="O1530" s="27">
        <f>IF(A1530="?","",DATE(J1530,MATCH(K1530,{"Jan","Feb","Mar","Apr","May","Jun","Jul","Aug","Sep","Oct","Nov","Dec"},0),D1530))</f>
        <v>22248</v>
      </c>
      <c r="P1530" s="26">
        <f t="shared" si="23"/>
        <v>62</v>
      </c>
    </row>
    <row r="1531" spans="1:16" x14ac:dyDescent="0.3">
      <c r="A1531" s="8" t="s">
        <v>1562</v>
      </c>
      <c r="B1531" s="8">
        <v>1979</v>
      </c>
      <c r="C1531" s="8" t="s">
        <v>15</v>
      </c>
      <c r="D1531" s="8">
        <v>27</v>
      </c>
      <c r="E1531" s="8">
        <v>2</v>
      </c>
      <c r="F1531" s="25">
        <v>12994.12</v>
      </c>
      <c r="G1531" s="8" t="s">
        <v>12</v>
      </c>
      <c r="H1531" s="8" t="s">
        <v>11</v>
      </c>
      <c r="I1531" s="8" t="s">
        <v>535</v>
      </c>
      <c r="J1531" s="26">
        <v>1979</v>
      </c>
      <c r="K1531" s="26" t="s">
        <v>15</v>
      </c>
      <c r="L1531" s="26" t="s">
        <v>12</v>
      </c>
      <c r="M1531" s="26" t="s">
        <v>11</v>
      </c>
      <c r="N1531" s="26" t="s">
        <v>535</v>
      </c>
      <c r="O1531" s="27">
        <f>IF(A1531="?","",DATE(J1531,MATCH(K1531,{"Jan","Feb","Mar","Apr","May","Jun","Jul","Aug","Sep","Oct","Nov","Dec"},0),D1531))</f>
        <v>29186</v>
      </c>
      <c r="P1531" s="26">
        <f t="shared" si="23"/>
        <v>43</v>
      </c>
    </row>
    <row r="1532" spans="1:16" x14ac:dyDescent="0.3">
      <c r="A1532" s="8" t="s">
        <v>1563</v>
      </c>
      <c r="B1532" s="8">
        <v>1981</v>
      </c>
      <c r="C1532" s="8" t="s">
        <v>37</v>
      </c>
      <c r="D1532" s="8">
        <v>30</v>
      </c>
      <c r="E1532" s="8">
        <v>1</v>
      </c>
      <c r="F1532" s="25">
        <v>13002.91</v>
      </c>
      <c r="G1532" s="8" t="s">
        <v>12</v>
      </c>
      <c r="H1532" s="8" t="s">
        <v>16</v>
      </c>
      <c r="I1532" s="8" t="s">
        <v>23</v>
      </c>
      <c r="J1532" s="26">
        <v>1981</v>
      </c>
      <c r="K1532" s="26" t="s">
        <v>37</v>
      </c>
      <c r="L1532" s="26" t="s">
        <v>12</v>
      </c>
      <c r="M1532" s="26" t="s">
        <v>16</v>
      </c>
      <c r="N1532" s="26" t="s">
        <v>23</v>
      </c>
      <c r="O1532" s="27">
        <f>IF(A1532="?","",DATE(J1532,MATCH(K1532,{"Jan","Feb","Mar","Apr","May","Jun","Jul","Aug","Sep","Oct","Nov","Dec"},0),D1532))</f>
        <v>29889</v>
      </c>
      <c r="P1532" s="26">
        <f t="shared" si="23"/>
        <v>41</v>
      </c>
    </row>
    <row r="1533" spans="1:16" x14ac:dyDescent="0.3">
      <c r="A1533" s="8" t="s">
        <v>1564</v>
      </c>
      <c r="B1533" s="8">
        <v>1962</v>
      </c>
      <c r="C1533" s="8" t="s">
        <v>18</v>
      </c>
      <c r="D1533" s="8">
        <v>24</v>
      </c>
      <c r="E1533" s="8">
        <v>0</v>
      </c>
      <c r="F1533" s="25">
        <v>13004.95</v>
      </c>
      <c r="G1533" s="8" t="s">
        <v>12</v>
      </c>
      <c r="H1533" s="8" t="s">
        <v>16</v>
      </c>
      <c r="I1533" s="8" t="s">
        <v>23</v>
      </c>
      <c r="J1533" s="26">
        <v>1962</v>
      </c>
      <c r="K1533" s="26" t="s">
        <v>18</v>
      </c>
      <c r="L1533" s="26" t="s">
        <v>12</v>
      </c>
      <c r="M1533" s="26" t="s">
        <v>16</v>
      </c>
      <c r="N1533" s="26" t="s">
        <v>23</v>
      </c>
      <c r="O1533" s="27">
        <f>IF(A1533="?","",DATE(J1533,MATCH(K1533,{"Jan","Feb","Mar","Apr","May","Jun","Jul","Aug","Sep","Oct","Nov","Dec"},0),D1533))</f>
        <v>22821</v>
      </c>
      <c r="P1533" s="26">
        <f t="shared" si="23"/>
        <v>60</v>
      </c>
    </row>
    <row r="1534" spans="1:16" x14ac:dyDescent="0.3">
      <c r="A1534" s="8" t="s">
        <v>1565</v>
      </c>
      <c r="B1534" s="8">
        <v>1969</v>
      </c>
      <c r="C1534" s="8" t="s">
        <v>30</v>
      </c>
      <c r="D1534" s="8">
        <v>13</v>
      </c>
      <c r="E1534" s="8">
        <v>0</v>
      </c>
      <c r="F1534" s="25">
        <v>13008.07</v>
      </c>
      <c r="G1534" s="8" t="s">
        <v>12</v>
      </c>
      <c r="H1534" s="8" t="s">
        <v>12</v>
      </c>
      <c r="I1534" s="8" t="s">
        <v>23</v>
      </c>
      <c r="J1534" s="26">
        <v>1969</v>
      </c>
      <c r="K1534" s="26" t="s">
        <v>30</v>
      </c>
      <c r="L1534" s="26" t="s">
        <v>12</v>
      </c>
      <c r="M1534" s="26" t="s">
        <v>12</v>
      </c>
      <c r="N1534" s="26" t="s">
        <v>23</v>
      </c>
      <c r="O1534" s="27">
        <f>IF(A1534="?","",DATE(J1534,MATCH(K1534,{"Jan","Feb","Mar","Apr","May","Jun","Jul","Aug","Sep","Oct","Nov","Dec"},0),D1534))</f>
        <v>25550</v>
      </c>
      <c r="P1534" s="26">
        <f t="shared" si="23"/>
        <v>53</v>
      </c>
    </row>
    <row r="1535" spans="1:16" x14ac:dyDescent="0.3">
      <c r="A1535" s="8" t="s">
        <v>1566</v>
      </c>
      <c r="B1535" s="8">
        <v>1972</v>
      </c>
      <c r="C1535" s="8" t="s">
        <v>20</v>
      </c>
      <c r="D1535" s="8">
        <v>27</v>
      </c>
      <c r="E1535" s="8">
        <v>0</v>
      </c>
      <c r="F1535" s="25">
        <v>13010.86</v>
      </c>
      <c r="G1535" s="8" t="s">
        <v>12</v>
      </c>
      <c r="H1535" s="8" t="s">
        <v>11</v>
      </c>
      <c r="I1535" s="8" t="s">
        <v>23</v>
      </c>
      <c r="J1535" s="26">
        <v>1972</v>
      </c>
      <c r="K1535" s="26" t="s">
        <v>20</v>
      </c>
      <c r="L1535" s="26" t="s">
        <v>12</v>
      </c>
      <c r="M1535" s="26" t="s">
        <v>11</v>
      </c>
      <c r="N1535" s="26" t="s">
        <v>23</v>
      </c>
      <c r="O1535" s="27">
        <f>IF(A1535="?","",DATE(J1535,MATCH(K1535,{"Jan","Feb","Mar","Apr","May","Jun","Jul","Aug","Sep","Oct","Nov","Dec"},0),D1535))</f>
        <v>26569</v>
      </c>
      <c r="P1535" s="26">
        <f t="shared" si="23"/>
        <v>50</v>
      </c>
    </row>
    <row r="1536" spans="1:16" x14ac:dyDescent="0.3">
      <c r="A1536" s="8" t="s">
        <v>1567</v>
      </c>
      <c r="B1536" s="8">
        <v>1962</v>
      </c>
      <c r="C1536" s="8" t="s">
        <v>10</v>
      </c>
      <c r="D1536" s="8">
        <v>20</v>
      </c>
      <c r="E1536" s="8">
        <v>0</v>
      </c>
      <c r="F1536" s="25">
        <v>13012.21</v>
      </c>
      <c r="G1536" s="8" t="s">
        <v>12</v>
      </c>
      <c r="H1536" s="8" t="s">
        <v>16</v>
      </c>
      <c r="I1536" s="8" t="s">
        <v>23</v>
      </c>
      <c r="J1536" s="26">
        <v>1962</v>
      </c>
      <c r="K1536" s="26" t="s">
        <v>10</v>
      </c>
      <c r="L1536" s="26" t="s">
        <v>12</v>
      </c>
      <c r="M1536" s="26" t="s">
        <v>16</v>
      </c>
      <c r="N1536" s="26" t="s">
        <v>23</v>
      </c>
      <c r="O1536" s="27">
        <f>IF(A1536="?","",DATE(J1536,MATCH(K1536,{"Jan","Feb","Mar","Apr","May","Jun","Jul","Aug","Sep","Oct","Nov","Dec"},0),D1536))</f>
        <v>22847</v>
      </c>
      <c r="P1536" s="26">
        <f t="shared" si="23"/>
        <v>60</v>
      </c>
    </row>
    <row r="1537" spans="1:16" x14ac:dyDescent="0.3">
      <c r="A1537" s="8" t="s">
        <v>1568</v>
      </c>
      <c r="B1537" s="8">
        <v>1964</v>
      </c>
      <c r="C1537" s="8" t="s">
        <v>20</v>
      </c>
      <c r="D1537" s="8">
        <v>23</v>
      </c>
      <c r="E1537" s="8">
        <v>1</v>
      </c>
      <c r="F1537" s="25">
        <v>13019.16</v>
      </c>
      <c r="G1537" s="8" t="s">
        <v>12</v>
      </c>
      <c r="H1537" s="8" t="s">
        <v>16</v>
      </c>
      <c r="I1537" s="8" t="s">
        <v>247</v>
      </c>
      <c r="J1537" s="26">
        <v>1964</v>
      </c>
      <c r="K1537" s="26" t="s">
        <v>20</v>
      </c>
      <c r="L1537" s="26" t="s">
        <v>12</v>
      </c>
      <c r="M1537" s="26" t="s">
        <v>16</v>
      </c>
      <c r="N1537" s="26" t="s">
        <v>247</v>
      </c>
      <c r="O1537" s="27">
        <f>IF(A1537="?","",DATE(J1537,MATCH(K1537,{"Jan","Feb","Mar","Apr","May","Jun","Jul","Aug","Sep","Oct","Nov","Dec"},0),D1537))</f>
        <v>23643</v>
      </c>
      <c r="P1537" s="26">
        <f t="shared" si="23"/>
        <v>58</v>
      </c>
    </row>
    <row r="1538" spans="1:16" x14ac:dyDescent="0.3">
      <c r="A1538" s="8" t="s">
        <v>1569</v>
      </c>
      <c r="B1538" s="8">
        <v>1965</v>
      </c>
      <c r="C1538" s="8" t="s">
        <v>15</v>
      </c>
      <c r="D1538" s="8">
        <v>4</v>
      </c>
      <c r="E1538" s="8">
        <v>0</v>
      </c>
      <c r="F1538" s="25">
        <v>13023.93</v>
      </c>
      <c r="G1538" s="8" t="s">
        <v>12</v>
      </c>
      <c r="H1538" s="8" t="s">
        <v>11</v>
      </c>
      <c r="I1538" s="8" t="s">
        <v>200</v>
      </c>
      <c r="J1538" s="26">
        <v>1965</v>
      </c>
      <c r="K1538" s="26" t="s">
        <v>15</v>
      </c>
      <c r="L1538" s="26" t="s">
        <v>12</v>
      </c>
      <c r="M1538" s="26" t="s">
        <v>11</v>
      </c>
      <c r="N1538" s="26" t="s">
        <v>200</v>
      </c>
      <c r="O1538" s="27">
        <f>IF(A1538="?","",DATE(J1538,MATCH(K1538,{"Jan","Feb","Mar","Apr","May","Jun","Jul","Aug","Sep","Oct","Nov","Dec"},0),D1538))</f>
        <v>24050</v>
      </c>
      <c r="P1538" s="26">
        <f t="shared" si="23"/>
        <v>57</v>
      </c>
    </row>
    <row r="1539" spans="1:16" x14ac:dyDescent="0.3">
      <c r="A1539" s="8" t="s">
        <v>1570</v>
      </c>
      <c r="B1539" s="8">
        <v>1961</v>
      </c>
      <c r="C1539" s="8" t="s">
        <v>15</v>
      </c>
      <c r="D1539" s="8">
        <v>9</v>
      </c>
      <c r="E1539" s="8">
        <v>0</v>
      </c>
      <c r="F1539" s="25">
        <v>13041.92</v>
      </c>
      <c r="G1539" s="8" t="s">
        <v>12</v>
      </c>
      <c r="H1539" s="8" t="s">
        <v>16</v>
      </c>
      <c r="I1539" s="8" t="s">
        <v>42</v>
      </c>
      <c r="J1539" s="26">
        <v>1961</v>
      </c>
      <c r="K1539" s="26" t="s">
        <v>15</v>
      </c>
      <c r="L1539" s="26" t="s">
        <v>12</v>
      </c>
      <c r="M1539" s="26" t="s">
        <v>16</v>
      </c>
      <c r="N1539" s="26" t="s">
        <v>42</v>
      </c>
      <c r="O1539" s="27">
        <f>IF(A1539="?","",DATE(J1539,MATCH(K1539,{"Jan","Feb","Mar","Apr","May","Jun","Jul","Aug","Sep","Oct","Nov","Dec"},0),D1539))</f>
        <v>22594</v>
      </c>
      <c r="P1539" s="26">
        <f t="shared" ref="P1539:P1602" si="24">IF(O1539="","",DATEDIF(O1539,DATE(2023,6,8),"Y"))</f>
        <v>61</v>
      </c>
    </row>
    <row r="1540" spans="1:16" x14ac:dyDescent="0.3">
      <c r="A1540" s="8" t="s">
        <v>1571</v>
      </c>
      <c r="B1540" s="8">
        <v>1969</v>
      </c>
      <c r="C1540" s="8" t="s">
        <v>20</v>
      </c>
      <c r="D1540" s="8">
        <v>23</v>
      </c>
      <c r="E1540" s="8">
        <v>0</v>
      </c>
      <c r="F1540" s="25">
        <v>13044.41</v>
      </c>
      <c r="G1540" s="8" t="s">
        <v>12</v>
      </c>
      <c r="H1540" s="8" t="s">
        <v>16</v>
      </c>
      <c r="I1540" s="8" t="s">
        <v>23</v>
      </c>
      <c r="J1540" s="26">
        <v>1969</v>
      </c>
      <c r="K1540" s="26" t="s">
        <v>20</v>
      </c>
      <c r="L1540" s="26" t="s">
        <v>12</v>
      </c>
      <c r="M1540" s="26" t="s">
        <v>16</v>
      </c>
      <c r="N1540" s="26" t="s">
        <v>23</v>
      </c>
      <c r="O1540" s="27">
        <f>IF(A1540="?","",DATE(J1540,MATCH(K1540,{"Jan","Feb","Mar","Apr","May","Jun","Jul","Aug","Sep","Oct","Nov","Dec"},0),D1540))</f>
        <v>25469</v>
      </c>
      <c r="P1540" s="26">
        <f t="shared" si="24"/>
        <v>53</v>
      </c>
    </row>
    <row r="1541" spans="1:16" x14ac:dyDescent="0.3">
      <c r="A1541" s="8" t="s">
        <v>1572</v>
      </c>
      <c r="B1541" s="8">
        <v>1967</v>
      </c>
      <c r="C1541" s="8" t="s">
        <v>35</v>
      </c>
      <c r="D1541" s="8">
        <v>6</v>
      </c>
      <c r="E1541" s="8">
        <v>3</v>
      </c>
      <c r="F1541" s="25">
        <v>13047.33</v>
      </c>
      <c r="G1541" s="8" t="s">
        <v>12</v>
      </c>
      <c r="H1541" s="8" t="s">
        <v>12</v>
      </c>
      <c r="I1541" s="8" t="s">
        <v>247</v>
      </c>
      <c r="J1541" s="26">
        <v>1967</v>
      </c>
      <c r="K1541" s="26" t="s">
        <v>35</v>
      </c>
      <c r="L1541" s="26" t="s">
        <v>12</v>
      </c>
      <c r="M1541" s="26" t="s">
        <v>12</v>
      </c>
      <c r="N1541" s="26" t="s">
        <v>247</v>
      </c>
      <c r="O1541" s="27">
        <f>IF(A1541="?","",DATE(J1541,MATCH(K1541,{"Jan","Feb","Mar","Apr","May","Jun","Jul","Aug","Sep","Oct","Nov","Dec"},0),D1541))</f>
        <v>24690</v>
      </c>
      <c r="P1541" s="26">
        <f t="shared" si="24"/>
        <v>55</v>
      </c>
    </row>
    <row r="1542" spans="1:16" x14ac:dyDescent="0.3">
      <c r="A1542" s="8" t="s">
        <v>1573</v>
      </c>
      <c r="B1542" s="8">
        <v>1985</v>
      </c>
      <c r="C1542" s="8" t="s">
        <v>37</v>
      </c>
      <c r="D1542" s="8">
        <v>26</v>
      </c>
      <c r="E1542" s="8">
        <v>3</v>
      </c>
      <c r="F1542" s="25">
        <v>13051.22</v>
      </c>
      <c r="G1542" s="8" t="s">
        <v>12</v>
      </c>
      <c r="H1542" s="8" t="s">
        <v>16</v>
      </c>
      <c r="I1542" s="8" t="s">
        <v>535</v>
      </c>
      <c r="J1542" s="26">
        <v>1985</v>
      </c>
      <c r="K1542" s="26" t="s">
        <v>37</v>
      </c>
      <c r="L1542" s="26" t="s">
        <v>12</v>
      </c>
      <c r="M1542" s="26" t="s">
        <v>16</v>
      </c>
      <c r="N1542" s="26" t="s">
        <v>535</v>
      </c>
      <c r="O1542" s="27">
        <f>IF(A1542="?","",DATE(J1542,MATCH(K1542,{"Jan","Feb","Mar","Apr","May","Jun","Jul","Aug","Sep","Oct","Nov","Dec"},0),D1542))</f>
        <v>31346</v>
      </c>
      <c r="P1542" s="26">
        <f t="shared" si="24"/>
        <v>37</v>
      </c>
    </row>
    <row r="1543" spans="1:16" x14ac:dyDescent="0.3">
      <c r="A1543" s="8" t="s">
        <v>1574</v>
      </c>
      <c r="B1543" s="8">
        <v>1961</v>
      </c>
      <c r="C1543" s="8" t="s">
        <v>15</v>
      </c>
      <c r="D1543" s="8">
        <v>6</v>
      </c>
      <c r="E1543" s="8">
        <v>0</v>
      </c>
      <c r="F1543" s="25">
        <v>13063.88</v>
      </c>
      <c r="G1543" s="8" t="s">
        <v>12</v>
      </c>
      <c r="H1543" s="8" t="s">
        <v>11</v>
      </c>
      <c r="I1543" s="8" t="s">
        <v>42</v>
      </c>
      <c r="J1543" s="26">
        <v>1961</v>
      </c>
      <c r="K1543" s="26" t="s">
        <v>15</v>
      </c>
      <c r="L1543" s="26" t="s">
        <v>12</v>
      </c>
      <c r="M1543" s="26" t="s">
        <v>11</v>
      </c>
      <c r="N1543" s="26" t="s">
        <v>42</v>
      </c>
      <c r="O1543" s="27">
        <f>IF(A1543="?","",DATE(J1543,MATCH(K1543,{"Jan","Feb","Mar","Apr","May","Jun","Jul","Aug","Sep","Oct","Nov","Dec"},0),D1543))</f>
        <v>22591</v>
      </c>
      <c r="P1543" s="26">
        <f t="shared" si="24"/>
        <v>61</v>
      </c>
    </row>
    <row r="1544" spans="1:16" x14ac:dyDescent="0.3">
      <c r="A1544" s="8" t="s">
        <v>1575</v>
      </c>
      <c r="B1544" s="8">
        <v>1978</v>
      </c>
      <c r="C1544" s="8" t="s">
        <v>10</v>
      </c>
      <c r="D1544" s="8">
        <v>17</v>
      </c>
      <c r="E1544" s="8">
        <v>2</v>
      </c>
      <c r="F1544" s="25">
        <v>13101.74</v>
      </c>
      <c r="G1544" s="8" t="s">
        <v>12</v>
      </c>
      <c r="H1544" s="8" t="s">
        <v>11</v>
      </c>
      <c r="I1544" s="8" t="s">
        <v>535</v>
      </c>
      <c r="J1544" s="26">
        <v>1978</v>
      </c>
      <c r="K1544" s="26" t="s">
        <v>10</v>
      </c>
      <c r="L1544" s="26" t="s">
        <v>12</v>
      </c>
      <c r="M1544" s="26" t="s">
        <v>11</v>
      </c>
      <c r="N1544" s="26" t="s">
        <v>535</v>
      </c>
      <c r="O1544" s="27">
        <f>IF(A1544="?","",DATE(J1544,MATCH(K1544,{"Jan","Feb","Mar","Apr","May","Jun","Jul","Aug","Sep","Oct","Nov","Dec"},0),D1544))</f>
        <v>28688</v>
      </c>
      <c r="P1544" s="26">
        <f t="shared" si="24"/>
        <v>44</v>
      </c>
    </row>
    <row r="1545" spans="1:16" x14ac:dyDescent="0.3">
      <c r="A1545" s="8" t="s">
        <v>1576</v>
      </c>
      <c r="B1545" s="8">
        <v>1971</v>
      </c>
      <c r="C1545" s="8" t="s">
        <v>37</v>
      </c>
      <c r="D1545" s="8">
        <v>30</v>
      </c>
      <c r="E1545" s="8">
        <v>0</v>
      </c>
      <c r="F1545" s="25">
        <v>13110.79</v>
      </c>
      <c r="G1545" s="8" t="s">
        <v>12</v>
      </c>
      <c r="H1545" s="8" t="s">
        <v>11</v>
      </c>
      <c r="I1545" s="8" t="s">
        <v>42</v>
      </c>
      <c r="J1545" s="26">
        <v>1971</v>
      </c>
      <c r="K1545" s="26" t="s">
        <v>37</v>
      </c>
      <c r="L1545" s="26" t="s">
        <v>12</v>
      </c>
      <c r="M1545" s="26" t="s">
        <v>11</v>
      </c>
      <c r="N1545" s="26" t="s">
        <v>42</v>
      </c>
      <c r="O1545" s="27">
        <f>IF(A1545="?","",DATE(J1545,MATCH(K1545,{"Jan","Feb","Mar","Apr","May","Jun","Jul","Aug","Sep","Oct","Nov","Dec"},0),D1545))</f>
        <v>26236</v>
      </c>
      <c r="P1545" s="26">
        <f t="shared" si="24"/>
        <v>51</v>
      </c>
    </row>
    <row r="1546" spans="1:16" x14ac:dyDescent="0.3">
      <c r="A1546" s="8" t="s">
        <v>1577</v>
      </c>
      <c r="B1546" s="8">
        <v>1962</v>
      </c>
      <c r="C1546" s="8" t="s">
        <v>35</v>
      </c>
      <c r="D1546" s="8">
        <v>2</v>
      </c>
      <c r="E1546" s="8">
        <v>1</v>
      </c>
      <c r="F1546" s="25">
        <v>13112.6</v>
      </c>
      <c r="G1546" s="8" t="s">
        <v>12</v>
      </c>
      <c r="H1546" s="8" t="s">
        <v>12</v>
      </c>
      <c r="I1546" s="8" t="s">
        <v>23</v>
      </c>
      <c r="J1546" s="26">
        <v>1962</v>
      </c>
      <c r="K1546" s="26" t="s">
        <v>35</v>
      </c>
      <c r="L1546" s="26" t="s">
        <v>12</v>
      </c>
      <c r="M1546" s="26" t="s">
        <v>12</v>
      </c>
      <c r="N1546" s="26" t="s">
        <v>23</v>
      </c>
      <c r="O1546" s="27">
        <f>IF(A1546="?","",DATE(J1546,MATCH(K1546,{"Jan","Feb","Mar","Apr","May","Jun","Jul","Aug","Sep","Oct","Nov","Dec"},0),D1546))</f>
        <v>22860</v>
      </c>
      <c r="P1546" s="26">
        <f t="shared" si="24"/>
        <v>60</v>
      </c>
    </row>
    <row r="1547" spans="1:16" x14ac:dyDescent="0.3">
      <c r="A1547" s="8" t="s">
        <v>1578</v>
      </c>
      <c r="B1547" s="8">
        <v>1992</v>
      </c>
      <c r="C1547" s="8" t="s">
        <v>35</v>
      </c>
      <c r="D1547" s="8">
        <v>12</v>
      </c>
      <c r="E1547" s="8">
        <v>0</v>
      </c>
      <c r="F1547" s="25">
        <v>13113.51</v>
      </c>
      <c r="G1547" s="8" t="s">
        <v>12</v>
      </c>
      <c r="H1547" s="8" t="s">
        <v>11</v>
      </c>
      <c r="I1547" s="8" t="s">
        <v>535</v>
      </c>
      <c r="J1547" s="26">
        <v>1992</v>
      </c>
      <c r="K1547" s="26" t="s">
        <v>35</v>
      </c>
      <c r="L1547" s="26" t="s">
        <v>12</v>
      </c>
      <c r="M1547" s="26" t="s">
        <v>11</v>
      </c>
      <c r="N1547" s="26" t="s">
        <v>535</v>
      </c>
      <c r="O1547" s="27">
        <f>IF(A1547="?","",DATE(J1547,MATCH(K1547,{"Jan","Feb","Mar","Apr","May","Jun","Jul","Aug","Sep","Oct","Nov","Dec"},0),D1547))</f>
        <v>33828</v>
      </c>
      <c r="P1547" s="26">
        <f t="shared" si="24"/>
        <v>30</v>
      </c>
    </row>
    <row r="1548" spans="1:16" x14ac:dyDescent="0.3">
      <c r="A1548" s="8" t="s">
        <v>1579</v>
      </c>
      <c r="B1548" s="8">
        <v>1963</v>
      </c>
      <c r="C1548" s="8" t="s">
        <v>20</v>
      </c>
      <c r="D1548" s="8">
        <v>14</v>
      </c>
      <c r="E1548" s="8">
        <v>0</v>
      </c>
      <c r="F1548" s="25">
        <v>13116.84</v>
      </c>
      <c r="G1548" s="8" t="s">
        <v>12</v>
      </c>
      <c r="H1548" s="8" t="s">
        <v>16</v>
      </c>
      <c r="I1548" s="8" t="s">
        <v>23</v>
      </c>
      <c r="J1548" s="26">
        <v>1963</v>
      </c>
      <c r="K1548" s="26" t="s">
        <v>20</v>
      </c>
      <c r="L1548" s="26" t="s">
        <v>12</v>
      </c>
      <c r="M1548" s="26" t="s">
        <v>16</v>
      </c>
      <c r="N1548" s="26" t="s">
        <v>23</v>
      </c>
      <c r="O1548" s="27">
        <f>IF(A1548="?","",DATE(J1548,MATCH(K1548,{"Jan","Feb","Mar","Apr","May","Jun","Jul","Aug","Sep","Oct","Nov","Dec"},0),D1548))</f>
        <v>23268</v>
      </c>
      <c r="P1548" s="26">
        <f t="shared" si="24"/>
        <v>59</v>
      </c>
    </row>
    <row r="1549" spans="1:16" x14ac:dyDescent="0.3">
      <c r="A1549" s="8" t="s">
        <v>1580</v>
      </c>
      <c r="B1549" s="8">
        <v>1999</v>
      </c>
      <c r="C1549" s="8" t="s">
        <v>35</v>
      </c>
      <c r="D1549" s="8">
        <v>16</v>
      </c>
      <c r="E1549" s="8">
        <v>0</v>
      </c>
      <c r="F1549" s="25">
        <v>13126.68</v>
      </c>
      <c r="G1549" s="8" t="s">
        <v>12</v>
      </c>
      <c r="H1549" s="8" t="s">
        <v>12</v>
      </c>
      <c r="I1549" s="8" t="s">
        <v>42</v>
      </c>
      <c r="J1549" s="26">
        <v>1999</v>
      </c>
      <c r="K1549" s="26" t="s">
        <v>35</v>
      </c>
      <c r="L1549" s="26" t="s">
        <v>12</v>
      </c>
      <c r="M1549" s="26" t="s">
        <v>12</v>
      </c>
      <c r="N1549" s="26" t="s">
        <v>42</v>
      </c>
      <c r="O1549" s="27">
        <f>IF(A1549="?","",DATE(J1549,MATCH(K1549,{"Jan","Feb","Mar","Apr","May","Jun","Jul","Aug","Sep","Oct","Nov","Dec"},0),D1549))</f>
        <v>36388</v>
      </c>
      <c r="P1549" s="26">
        <f t="shared" si="24"/>
        <v>23</v>
      </c>
    </row>
    <row r="1550" spans="1:16" x14ac:dyDescent="0.3">
      <c r="A1550" s="8" t="s">
        <v>1581</v>
      </c>
      <c r="B1550" s="8">
        <v>1961</v>
      </c>
      <c r="C1550" s="8" t="s">
        <v>20</v>
      </c>
      <c r="D1550" s="8">
        <v>7</v>
      </c>
      <c r="E1550" s="8">
        <v>0</v>
      </c>
      <c r="F1550" s="25">
        <v>13129.6</v>
      </c>
      <c r="G1550" s="8" t="s">
        <v>12</v>
      </c>
      <c r="H1550" s="8" t="s">
        <v>11</v>
      </c>
      <c r="I1550" s="8" t="s">
        <v>356</v>
      </c>
      <c r="J1550" s="26">
        <v>1961</v>
      </c>
      <c r="K1550" s="26" t="s">
        <v>20</v>
      </c>
      <c r="L1550" s="26" t="s">
        <v>12</v>
      </c>
      <c r="M1550" s="26" t="s">
        <v>11</v>
      </c>
      <c r="N1550" s="26" t="s">
        <v>356</v>
      </c>
      <c r="O1550" s="27">
        <f>IF(A1550="?","",DATE(J1550,MATCH(K1550,{"Jan","Feb","Mar","Apr","May","Jun","Jul","Aug","Sep","Oct","Nov","Dec"},0),D1550))</f>
        <v>22531</v>
      </c>
      <c r="P1550" s="26">
        <f t="shared" si="24"/>
        <v>61</v>
      </c>
    </row>
    <row r="1551" spans="1:16" x14ac:dyDescent="0.3">
      <c r="A1551" s="8" t="s">
        <v>1582</v>
      </c>
      <c r="B1551" s="8">
        <v>1961</v>
      </c>
      <c r="C1551" s="8" t="s">
        <v>30</v>
      </c>
      <c r="D1551" s="8">
        <v>6</v>
      </c>
      <c r="E1551" s="8">
        <v>0</v>
      </c>
      <c r="F1551" s="25">
        <v>13143.34</v>
      </c>
      <c r="G1551" s="8" t="s">
        <v>12</v>
      </c>
      <c r="H1551" s="8" t="s">
        <v>11</v>
      </c>
      <c r="I1551" s="8" t="s">
        <v>516</v>
      </c>
      <c r="J1551" s="26">
        <v>1961</v>
      </c>
      <c r="K1551" s="26" t="s">
        <v>30</v>
      </c>
      <c r="L1551" s="26" t="s">
        <v>12</v>
      </c>
      <c r="M1551" s="26" t="s">
        <v>11</v>
      </c>
      <c r="N1551" s="26" t="s">
        <v>516</v>
      </c>
      <c r="O1551" s="27">
        <f>IF(A1551="?","",DATE(J1551,MATCH(K1551,{"Jan","Feb","Mar","Apr","May","Jun","Jul","Aug","Sep","Oct","Nov","Dec"},0),D1551))</f>
        <v>22621</v>
      </c>
      <c r="P1551" s="26">
        <f t="shared" si="24"/>
        <v>61</v>
      </c>
    </row>
    <row r="1552" spans="1:16" x14ac:dyDescent="0.3">
      <c r="A1552" s="8" t="s">
        <v>1583</v>
      </c>
      <c r="B1552" s="8">
        <v>1961</v>
      </c>
      <c r="C1552" s="8" t="s">
        <v>30</v>
      </c>
      <c r="D1552" s="8">
        <v>6</v>
      </c>
      <c r="E1552" s="8">
        <v>0</v>
      </c>
      <c r="F1552" s="25">
        <v>13143.86</v>
      </c>
      <c r="G1552" s="8" t="s">
        <v>12</v>
      </c>
      <c r="H1552" s="8" t="s">
        <v>11</v>
      </c>
      <c r="I1552" s="8" t="s">
        <v>168</v>
      </c>
      <c r="J1552" s="26">
        <v>1961</v>
      </c>
      <c r="K1552" s="26" t="s">
        <v>30</v>
      </c>
      <c r="L1552" s="26" t="s">
        <v>12</v>
      </c>
      <c r="M1552" s="26" t="s">
        <v>11</v>
      </c>
      <c r="N1552" s="26" t="s">
        <v>168</v>
      </c>
      <c r="O1552" s="27">
        <f>IF(A1552="?","",DATE(J1552,MATCH(K1552,{"Jan","Feb","Mar","Apr","May","Jun","Jul","Aug","Sep","Oct","Nov","Dec"},0),D1552))</f>
        <v>22621</v>
      </c>
      <c r="P1552" s="26">
        <f t="shared" si="24"/>
        <v>61</v>
      </c>
    </row>
    <row r="1553" spans="1:16" x14ac:dyDescent="0.3">
      <c r="A1553" s="8" t="s">
        <v>1584</v>
      </c>
      <c r="B1553" s="8">
        <v>1962</v>
      </c>
      <c r="C1553" s="8" t="s">
        <v>35</v>
      </c>
      <c r="D1553" s="8">
        <v>5</v>
      </c>
      <c r="E1553" s="8">
        <v>0</v>
      </c>
      <c r="F1553" s="25">
        <v>13204.29</v>
      </c>
      <c r="G1553" s="8" t="s">
        <v>12</v>
      </c>
      <c r="H1553" s="8" t="s">
        <v>16</v>
      </c>
      <c r="I1553" s="8" t="s">
        <v>247</v>
      </c>
      <c r="J1553" s="26">
        <v>1962</v>
      </c>
      <c r="K1553" s="26" t="s">
        <v>35</v>
      </c>
      <c r="L1553" s="26" t="s">
        <v>12</v>
      </c>
      <c r="M1553" s="26" t="s">
        <v>16</v>
      </c>
      <c r="N1553" s="26" t="s">
        <v>247</v>
      </c>
      <c r="O1553" s="27">
        <f>IF(A1553="?","",DATE(J1553,MATCH(K1553,{"Jan","Feb","Mar","Apr","May","Jun","Jul","Aug","Sep","Oct","Nov","Dec"},0),D1553))</f>
        <v>22863</v>
      </c>
      <c r="P1553" s="26">
        <f t="shared" si="24"/>
        <v>60</v>
      </c>
    </row>
    <row r="1554" spans="1:16" x14ac:dyDescent="0.3">
      <c r="A1554" s="8" t="s">
        <v>1585</v>
      </c>
      <c r="B1554" s="8">
        <v>1982</v>
      </c>
      <c r="C1554" s="8" t="s">
        <v>37</v>
      </c>
      <c r="D1554" s="8">
        <v>15</v>
      </c>
      <c r="E1554" s="8">
        <v>3</v>
      </c>
      <c r="F1554" s="25">
        <v>13214.43</v>
      </c>
      <c r="G1554" s="8" t="s">
        <v>12</v>
      </c>
      <c r="H1554" s="8" t="s">
        <v>11</v>
      </c>
      <c r="I1554" s="8" t="s">
        <v>23</v>
      </c>
      <c r="J1554" s="26">
        <v>1982</v>
      </c>
      <c r="K1554" s="26" t="s">
        <v>37</v>
      </c>
      <c r="L1554" s="26" t="s">
        <v>12</v>
      </c>
      <c r="M1554" s="26" t="s">
        <v>11</v>
      </c>
      <c r="N1554" s="26" t="s">
        <v>23</v>
      </c>
      <c r="O1554" s="27">
        <f>IF(A1554="?","",DATE(J1554,MATCH(K1554,{"Jan","Feb","Mar","Apr","May","Jun","Jul","Aug","Sep","Oct","Nov","Dec"},0),D1554))</f>
        <v>30239</v>
      </c>
      <c r="P1554" s="26">
        <f t="shared" si="24"/>
        <v>40</v>
      </c>
    </row>
    <row r="1555" spans="1:16" x14ac:dyDescent="0.3">
      <c r="A1555" s="8" t="s">
        <v>1586</v>
      </c>
      <c r="B1555" s="8">
        <v>1962</v>
      </c>
      <c r="C1555" s="8" t="s">
        <v>30</v>
      </c>
      <c r="D1555" s="8">
        <v>7</v>
      </c>
      <c r="E1555" s="8">
        <v>0</v>
      </c>
      <c r="F1555" s="25">
        <v>13217.09</v>
      </c>
      <c r="G1555" s="8" t="s">
        <v>12</v>
      </c>
      <c r="H1555" s="8" t="s">
        <v>16</v>
      </c>
      <c r="I1555" s="8" t="s">
        <v>247</v>
      </c>
      <c r="J1555" s="26">
        <v>1962</v>
      </c>
      <c r="K1555" s="26" t="s">
        <v>30</v>
      </c>
      <c r="L1555" s="26" t="s">
        <v>12</v>
      </c>
      <c r="M1555" s="26" t="s">
        <v>16</v>
      </c>
      <c r="N1555" s="26" t="s">
        <v>247</v>
      </c>
      <c r="O1555" s="27">
        <f>IF(A1555="?","",DATE(J1555,MATCH(K1555,{"Jan","Feb","Mar","Apr","May","Jun","Jul","Aug","Sep","Oct","Nov","Dec"},0),D1555))</f>
        <v>22987</v>
      </c>
      <c r="P1555" s="26">
        <f t="shared" si="24"/>
        <v>60</v>
      </c>
    </row>
    <row r="1556" spans="1:16" x14ac:dyDescent="0.3">
      <c r="A1556" s="8" t="s">
        <v>1587</v>
      </c>
      <c r="B1556" s="8">
        <v>1965</v>
      </c>
      <c r="C1556" s="8" t="s">
        <v>15</v>
      </c>
      <c r="D1556" s="8">
        <v>13</v>
      </c>
      <c r="E1556" s="8">
        <v>2</v>
      </c>
      <c r="F1556" s="25">
        <v>13224.06</v>
      </c>
      <c r="G1556" s="8" t="s">
        <v>12</v>
      </c>
      <c r="H1556" s="8" t="s">
        <v>12</v>
      </c>
      <c r="I1556" s="8" t="s">
        <v>247</v>
      </c>
      <c r="J1556" s="26">
        <v>1965</v>
      </c>
      <c r="K1556" s="26" t="s">
        <v>15</v>
      </c>
      <c r="L1556" s="26" t="s">
        <v>12</v>
      </c>
      <c r="M1556" s="26" t="s">
        <v>12</v>
      </c>
      <c r="N1556" s="26" t="s">
        <v>247</v>
      </c>
      <c r="O1556" s="27">
        <f>IF(A1556="?","",DATE(J1556,MATCH(K1556,{"Jan","Feb","Mar","Apr","May","Jun","Jul","Aug","Sep","Oct","Nov","Dec"},0),D1556))</f>
        <v>24059</v>
      </c>
      <c r="P1556" s="26">
        <f t="shared" si="24"/>
        <v>57</v>
      </c>
    </row>
    <row r="1557" spans="1:16" x14ac:dyDescent="0.3">
      <c r="A1557" s="8" t="s">
        <v>1588</v>
      </c>
      <c r="B1557" s="8">
        <v>1962</v>
      </c>
      <c r="C1557" s="8" t="s">
        <v>15</v>
      </c>
      <c r="D1557" s="8">
        <v>24</v>
      </c>
      <c r="E1557" s="8">
        <v>1</v>
      </c>
      <c r="F1557" s="25">
        <v>13224.69</v>
      </c>
      <c r="G1557" s="8" t="s">
        <v>12</v>
      </c>
      <c r="H1557" s="8" t="s">
        <v>11</v>
      </c>
      <c r="I1557" s="8" t="s">
        <v>42</v>
      </c>
      <c r="J1557" s="26">
        <v>1962</v>
      </c>
      <c r="K1557" s="26" t="s">
        <v>15</v>
      </c>
      <c r="L1557" s="26" t="s">
        <v>12</v>
      </c>
      <c r="M1557" s="26" t="s">
        <v>11</v>
      </c>
      <c r="N1557" s="26" t="s">
        <v>42</v>
      </c>
      <c r="O1557" s="27">
        <f>IF(A1557="?","",DATE(J1557,MATCH(K1557,{"Jan","Feb","Mar","Apr","May","Jun","Jul","Aug","Sep","Oct","Nov","Dec"},0),D1557))</f>
        <v>22974</v>
      </c>
      <c r="P1557" s="26">
        <f t="shared" si="24"/>
        <v>60</v>
      </c>
    </row>
    <row r="1558" spans="1:16" x14ac:dyDescent="0.3">
      <c r="A1558" s="8" t="s">
        <v>1589</v>
      </c>
      <c r="B1558" s="8">
        <v>1962</v>
      </c>
      <c r="C1558" s="8" t="s">
        <v>37</v>
      </c>
      <c r="D1558" s="8">
        <v>11</v>
      </c>
      <c r="E1558" s="8">
        <v>0</v>
      </c>
      <c r="F1558" s="25">
        <v>13228.85</v>
      </c>
      <c r="G1558" s="8" t="s">
        <v>12</v>
      </c>
      <c r="H1558" s="8" t="s">
        <v>12</v>
      </c>
      <c r="I1558" s="8" t="s">
        <v>249</v>
      </c>
      <c r="J1558" s="26">
        <v>1962</v>
      </c>
      <c r="K1558" s="26" t="s">
        <v>37</v>
      </c>
      <c r="L1558" s="26" t="s">
        <v>12</v>
      </c>
      <c r="M1558" s="26" t="s">
        <v>12</v>
      </c>
      <c r="N1558" s="26" t="s">
        <v>249</v>
      </c>
      <c r="O1558" s="27">
        <f>IF(A1558="?","",DATE(J1558,MATCH(K1558,{"Jan","Feb","Mar","Apr","May","Jun","Jul","Aug","Sep","Oct","Nov","Dec"},0),D1558))</f>
        <v>22930</v>
      </c>
      <c r="P1558" s="26">
        <f t="shared" si="24"/>
        <v>60</v>
      </c>
    </row>
    <row r="1559" spans="1:16" x14ac:dyDescent="0.3">
      <c r="A1559" s="8" t="s">
        <v>1590</v>
      </c>
      <c r="B1559" s="8">
        <v>1994</v>
      </c>
      <c r="C1559" s="8" t="s">
        <v>10</v>
      </c>
      <c r="D1559" s="8">
        <v>1</v>
      </c>
      <c r="E1559" s="8">
        <v>0</v>
      </c>
      <c r="F1559" s="25">
        <v>13292.52</v>
      </c>
      <c r="G1559" s="8" t="s">
        <v>12</v>
      </c>
      <c r="H1559" s="8" t="s">
        <v>12</v>
      </c>
      <c r="I1559" s="8" t="s">
        <v>23</v>
      </c>
      <c r="J1559" s="26">
        <v>1994</v>
      </c>
      <c r="K1559" s="26" t="s">
        <v>10</v>
      </c>
      <c r="L1559" s="26" t="s">
        <v>12</v>
      </c>
      <c r="M1559" s="26" t="s">
        <v>12</v>
      </c>
      <c r="N1559" s="26" t="s">
        <v>23</v>
      </c>
      <c r="O1559" s="27">
        <f>IF(A1559="?","",DATE(J1559,MATCH(K1559,{"Jan","Feb","Mar","Apr","May","Jun","Jul","Aug","Sep","Oct","Nov","Dec"},0),D1559))</f>
        <v>34516</v>
      </c>
      <c r="P1559" s="26">
        <f t="shared" si="24"/>
        <v>28</v>
      </c>
    </row>
    <row r="1560" spans="1:16" x14ac:dyDescent="0.3">
      <c r="A1560" s="8" t="s">
        <v>1591</v>
      </c>
      <c r="B1560" s="8">
        <v>1976</v>
      </c>
      <c r="C1560" s="8" t="s">
        <v>35</v>
      </c>
      <c r="D1560" s="8">
        <v>23</v>
      </c>
      <c r="E1560" s="8">
        <v>2</v>
      </c>
      <c r="F1560" s="25">
        <v>13333.71</v>
      </c>
      <c r="G1560" s="8" t="s">
        <v>12</v>
      </c>
      <c r="H1560" s="8" t="s">
        <v>11</v>
      </c>
      <c r="I1560" s="8" t="s">
        <v>23</v>
      </c>
      <c r="J1560" s="26">
        <v>1976</v>
      </c>
      <c r="K1560" s="26" t="s">
        <v>35</v>
      </c>
      <c r="L1560" s="26" t="s">
        <v>12</v>
      </c>
      <c r="M1560" s="26" t="s">
        <v>11</v>
      </c>
      <c r="N1560" s="26" t="s">
        <v>23</v>
      </c>
      <c r="O1560" s="27">
        <f>IF(A1560="?","",DATE(J1560,MATCH(K1560,{"Jan","Feb","Mar","Apr","May","Jun","Jul","Aug","Sep","Oct","Nov","Dec"},0),D1560))</f>
        <v>27995</v>
      </c>
      <c r="P1560" s="26">
        <f t="shared" si="24"/>
        <v>46</v>
      </c>
    </row>
    <row r="1561" spans="1:16" x14ac:dyDescent="0.3">
      <c r="A1561" s="8" t="s">
        <v>1592</v>
      </c>
      <c r="B1561" s="8">
        <v>1960</v>
      </c>
      <c r="C1561" s="8" t="s">
        <v>15</v>
      </c>
      <c r="D1561" s="8">
        <v>11</v>
      </c>
      <c r="E1561" s="8">
        <v>0</v>
      </c>
      <c r="F1561" s="25">
        <v>13352.1</v>
      </c>
      <c r="G1561" s="8" t="s">
        <v>12</v>
      </c>
      <c r="H1561" s="8" t="s">
        <v>16</v>
      </c>
      <c r="I1561" s="8" t="s">
        <v>23</v>
      </c>
      <c r="J1561" s="26">
        <v>1960</v>
      </c>
      <c r="K1561" s="26" t="s">
        <v>15</v>
      </c>
      <c r="L1561" s="26" t="s">
        <v>12</v>
      </c>
      <c r="M1561" s="26" t="s">
        <v>16</v>
      </c>
      <c r="N1561" s="26" t="s">
        <v>23</v>
      </c>
      <c r="O1561" s="27">
        <f>IF(A1561="?","",DATE(J1561,MATCH(K1561,{"Jan","Feb","Mar","Apr","May","Jun","Jul","Aug","Sep","Oct","Nov","Dec"},0),D1561))</f>
        <v>22231</v>
      </c>
      <c r="P1561" s="26">
        <f t="shared" si="24"/>
        <v>62</v>
      </c>
    </row>
    <row r="1562" spans="1:16" x14ac:dyDescent="0.3">
      <c r="A1562" s="8" t="s">
        <v>1593</v>
      </c>
      <c r="B1562" s="8">
        <v>1990</v>
      </c>
      <c r="C1562" s="8" t="s">
        <v>37</v>
      </c>
      <c r="D1562" s="8">
        <v>2</v>
      </c>
      <c r="E1562" s="8">
        <v>3</v>
      </c>
      <c r="F1562" s="25">
        <v>13360.94</v>
      </c>
      <c r="G1562" s="8" t="s">
        <v>12</v>
      </c>
      <c r="H1562" s="8" t="s">
        <v>16</v>
      </c>
      <c r="I1562" s="8" t="s">
        <v>23</v>
      </c>
      <c r="J1562" s="26">
        <v>1990</v>
      </c>
      <c r="K1562" s="26" t="s">
        <v>37</v>
      </c>
      <c r="L1562" s="26" t="s">
        <v>12</v>
      </c>
      <c r="M1562" s="26" t="s">
        <v>16</v>
      </c>
      <c r="N1562" s="26" t="s">
        <v>23</v>
      </c>
      <c r="O1562" s="27">
        <f>IF(A1562="?","",DATE(J1562,MATCH(K1562,{"Jan","Feb","Mar","Apr","May","Jun","Jul","Aug","Sep","Oct","Nov","Dec"},0),D1562))</f>
        <v>33148</v>
      </c>
      <c r="P1562" s="26">
        <f t="shared" si="24"/>
        <v>32</v>
      </c>
    </row>
    <row r="1563" spans="1:16" x14ac:dyDescent="0.3">
      <c r="A1563" s="8" t="s">
        <v>1594</v>
      </c>
      <c r="B1563" s="8">
        <v>1964</v>
      </c>
      <c r="C1563" s="8" t="s">
        <v>20</v>
      </c>
      <c r="D1563" s="8">
        <v>24</v>
      </c>
      <c r="E1563" s="8">
        <v>0</v>
      </c>
      <c r="F1563" s="25">
        <v>13375.76</v>
      </c>
      <c r="G1563" s="8" t="s">
        <v>12</v>
      </c>
      <c r="H1563" s="8" t="s">
        <v>11</v>
      </c>
      <c r="I1563" s="8" t="s">
        <v>200</v>
      </c>
      <c r="J1563" s="26">
        <v>1964</v>
      </c>
      <c r="K1563" s="26" t="s">
        <v>20</v>
      </c>
      <c r="L1563" s="26" t="s">
        <v>12</v>
      </c>
      <c r="M1563" s="26" t="s">
        <v>11</v>
      </c>
      <c r="N1563" s="26" t="s">
        <v>200</v>
      </c>
      <c r="O1563" s="27">
        <f>IF(A1563="?","",DATE(J1563,MATCH(K1563,{"Jan","Feb","Mar","Apr","May","Jun","Jul","Aug","Sep","Oct","Nov","Dec"},0),D1563))</f>
        <v>23644</v>
      </c>
      <c r="P1563" s="26">
        <f t="shared" si="24"/>
        <v>58</v>
      </c>
    </row>
    <row r="1564" spans="1:16" x14ac:dyDescent="0.3">
      <c r="A1564" s="8" t="s">
        <v>1595</v>
      </c>
      <c r="B1564" s="8">
        <v>1979</v>
      </c>
      <c r="C1564" s="8" t="s">
        <v>20</v>
      </c>
      <c r="D1564" s="8">
        <v>30</v>
      </c>
      <c r="E1564" s="8">
        <v>2</v>
      </c>
      <c r="F1564" s="25">
        <v>13377.41</v>
      </c>
      <c r="G1564" s="8" t="s">
        <v>12</v>
      </c>
      <c r="H1564" s="8" t="s">
        <v>12</v>
      </c>
      <c r="I1564" s="8" t="s">
        <v>535</v>
      </c>
      <c r="J1564" s="26">
        <v>1979</v>
      </c>
      <c r="K1564" s="26" t="s">
        <v>20</v>
      </c>
      <c r="L1564" s="26" t="s">
        <v>12</v>
      </c>
      <c r="M1564" s="26" t="s">
        <v>12</v>
      </c>
      <c r="N1564" s="26" t="s">
        <v>535</v>
      </c>
      <c r="O1564" s="27">
        <f>IF(A1564="?","",DATE(J1564,MATCH(K1564,{"Jan","Feb","Mar","Apr","May","Jun","Jul","Aug","Sep","Oct","Nov","Dec"},0),D1564))</f>
        <v>29128</v>
      </c>
      <c r="P1564" s="26">
        <f t="shared" si="24"/>
        <v>43</v>
      </c>
    </row>
    <row r="1565" spans="1:16" x14ac:dyDescent="0.3">
      <c r="A1565" s="8" t="s">
        <v>1596</v>
      </c>
      <c r="B1565" s="8">
        <v>1984</v>
      </c>
      <c r="C1565" s="8" t="s">
        <v>18</v>
      </c>
      <c r="D1565" s="8">
        <v>6</v>
      </c>
      <c r="E1565" s="8">
        <v>3</v>
      </c>
      <c r="F1565" s="25">
        <v>13383.67</v>
      </c>
      <c r="G1565" s="8" t="s">
        <v>12</v>
      </c>
      <c r="H1565" s="8" t="s">
        <v>11</v>
      </c>
      <c r="I1565" s="8" t="s">
        <v>249</v>
      </c>
      <c r="J1565" s="26">
        <v>1984</v>
      </c>
      <c r="K1565" s="26" t="s">
        <v>18</v>
      </c>
      <c r="L1565" s="26" t="s">
        <v>12</v>
      </c>
      <c r="M1565" s="26" t="s">
        <v>11</v>
      </c>
      <c r="N1565" s="26" t="s">
        <v>249</v>
      </c>
      <c r="O1565" s="27">
        <f>IF(A1565="?","",DATE(J1565,MATCH(K1565,{"Jan","Feb","Mar","Apr","May","Jun","Jul","Aug","Sep","Oct","Nov","Dec"},0),D1565))</f>
        <v>30839</v>
      </c>
      <c r="P1565" s="26">
        <f t="shared" si="24"/>
        <v>39</v>
      </c>
    </row>
    <row r="1566" spans="1:16" x14ac:dyDescent="0.3">
      <c r="A1566" s="8" t="s">
        <v>1597</v>
      </c>
      <c r="B1566" s="8">
        <v>1959</v>
      </c>
      <c r="C1566" s="8" t="s">
        <v>30</v>
      </c>
      <c r="D1566" s="8">
        <v>9</v>
      </c>
      <c r="E1566" s="8">
        <v>0</v>
      </c>
      <c r="F1566" s="25">
        <v>13390.56</v>
      </c>
      <c r="G1566" s="8" t="s">
        <v>12</v>
      </c>
      <c r="H1566" s="8" t="s">
        <v>12</v>
      </c>
      <c r="I1566" s="8" t="s">
        <v>42</v>
      </c>
      <c r="J1566" s="26">
        <v>1959</v>
      </c>
      <c r="K1566" s="26" t="s">
        <v>30</v>
      </c>
      <c r="L1566" s="26" t="s">
        <v>12</v>
      </c>
      <c r="M1566" s="26" t="s">
        <v>12</v>
      </c>
      <c r="N1566" s="26" t="s">
        <v>42</v>
      </c>
      <c r="O1566" s="27">
        <f>IF(A1566="?","",DATE(J1566,MATCH(K1566,{"Jan","Feb","Mar","Apr","May","Jun","Jul","Aug","Sep","Oct","Nov","Dec"},0),D1566))</f>
        <v>21893</v>
      </c>
      <c r="P1566" s="26">
        <f t="shared" si="24"/>
        <v>63</v>
      </c>
    </row>
    <row r="1567" spans="1:16" x14ac:dyDescent="0.3">
      <c r="A1567" s="8" t="s">
        <v>1598</v>
      </c>
      <c r="B1567" s="8">
        <v>1959</v>
      </c>
      <c r="C1567" s="8" t="s">
        <v>15</v>
      </c>
      <c r="D1567" s="8">
        <v>25</v>
      </c>
      <c r="E1567" s="8">
        <v>0</v>
      </c>
      <c r="F1567" s="25">
        <v>13393.76</v>
      </c>
      <c r="G1567" s="8" t="s">
        <v>12</v>
      </c>
      <c r="H1567" s="8" t="s">
        <v>16</v>
      </c>
      <c r="I1567" s="8" t="s">
        <v>42</v>
      </c>
      <c r="J1567" s="26">
        <v>1959</v>
      </c>
      <c r="K1567" s="26" t="s">
        <v>15</v>
      </c>
      <c r="L1567" s="26" t="s">
        <v>12</v>
      </c>
      <c r="M1567" s="26" t="s">
        <v>16</v>
      </c>
      <c r="N1567" s="26" t="s">
        <v>42</v>
      </c>
      <c r="O1567" s="27">
        <f>IF(A1567="?","",DATE(J1567,MATCH(K1567,{"Jan","Feb","Mar","Apr","May","Jun","Jul","Aug","Sep","Oct","Nov","Dec"},0),D1567))</f>
        <v>21879</v>
      </c>
      <c r="P1567" s="26">
        <f t="shared" si="24"/>
        <v>63</v>
      </c>
    </row>
    <row r="1568" spans="1:16" x14ac:dyDescent="0.3">
      <c r="A1568" s="8" t="s">
        <v>1599</v>
      </c>
      <c r="B1568" s="8">
        <v>1959</v>
      </c>
      <c r="C1568" s="8" t="s">
        <v>30</v>
      </c>
      <c r="D1568" s="8">
        <v>20</v>
      </c>
      <c r="E1568" s="8">
        <v>0</v>
      </c>
      <c r="F1568" s="25">
        <v>13405.39</v>
      </c>
      <c r="G1568" s="8" t="s">
        <v>12</v>
      </c>
      <c r="H1568" s="8" t="s">
        <v>12</v>
      </c>
      <c r="I1568" s="8" t="s">
        <v>13</v>
      </c>
      <c r="J1568" s="26">
        <v>1959</v>
      </c>
      <c r="K1568" s="26" t="s">
        <v>30</v>
      </c>
      <c r="L1568" s="26" t="s">
        <v>12</v>
      </c>
      <c r="M1568" s="26" t="s">
        <v>12</v>
      </c>
      <c r="N1568" s="26" t="s">
        <v>13</v>
      </c>
      <c r="O1568" s="27">
        <f>IF(A1568="?","",DATE(J1568,MATCH(K1568,{"Jan","Feb","Mar","Apr","May","Jun","Jul","Aug","Sep","Oct","Nov","Dec"},0),D1568))</f>
        <v>21904</v>
      </c>
      <c r="P1568" s="26">
        <f t="shared" si="24"/>
        <v>63</v>
      </c>
    </row>
    <row r="1569" spans="1:16" x14ac:dyDescent="0.3">
      <c r="A1569" s="8" t="s">
        <v>1600</v>
      </c>
      <c r="B1569" s="8">
        <v>1992</v>
      </c>
      <c r="C1569" s="8" t="s">
        <v>30</v>
      </c>
      <c r="D1569" s="8">
        <v>19</v>
      </c>
      <c r="E1569" s="8">
        <v>0</v>
      </c>
      <c r="F1569" s="25">
        <v>13412.97</v>
      </c>
      <c r="G1569" s="8" t="s">
        <v>12</v>
      </c>
      <c r="H1569" s="8" t="s">
        <v>12</v>
      </c>
      <c r="I1569" s="8" t="s">
        <v>249</v>
      </c>
      <c r="J1569" s="26">
        <v>1992</v>
      </c>
      <c r="K1569" s="26" t="s">
        <v>30</v>
      </c>
      <c r="L1569" s="26" t="s">
        <v>12</v>
      </c>
      <c r="M1569" s="26" t="s">
        <v>12</v>
      </c>
      <c r="N1569" s="26" t="s">
        <v>249</v>
      </c>
      <c r="O1569" s="27">
        <f>IF(A1569="?","",DATE(J1569,MATCH(K1569,{"Jan","Feb","Mar","Apr","May","Jun","Jul","Aug","Sep","Oct","Nov","Dec"},0),D1569))</f>
        <v>33957</v>
      </c>
      <c r="P1569" s="26">
        <f t="shared" si="24"/>
        <v>30</v>
      </c>
    </row>
    <row r="1570" spans="1:16" x14ac:dyDescent="0.3">
      <c r="A1570" s="8" t="s">
        <v>1601</v>
      </c>
      <c r="B1570" s="8">
        <v>1961</v>
      </c>
      <c r="C1570" s="8" t="s">
        <v>10</v>
      </c>
      <c r="D1570" s="8">
        <v>22</v>
      </c>
      <c r="E1570" s="8">
        <v>0</v>
      </c>
      <c r="F1570" s="25">
        <v>13415.04</v>
      </c>
      <c r="G1570" s="8" t="s">
        <v>12</v>
      </c>
      <c r="H1570" s="8" t="s">
        <v>11</v>
      </c>
      <c r="I1570" s="8" t="s">
        <v>23</v>
      </c>
      <c r="J1570" s="26">
        <v>1961</v>
      </c>
      <c r="K1570" s="26" t="s">
        <v>10</v>
      </c>
      <c r="L1570" s="26" t="s">
        <v>12</v>
      </c>
      <c r="M1570" s="26" t="s">
        <v>11</v>
      </c>
      <c r="N1570" s="26" t="s">
        <v>23</v>
      </c>
      <c r="O1570" s="27">
        <f>IF(A1570="?","",DATE(J1570,MATCH(K1570,{"Jan","Feb","Mar","Apr","May","Jun","Jul","Aug","Sep","Oct","Nov","Dec"},0),D1570))</f>
        <v>22484</v>
      </c>
      <c r="P1570" s="26">
        <f t="shared" si="24"/>
        <v>61</v>
      </c>
    </row>
    <row r="1571" spans="1:16" x14ac:dyDescent="0.3">
      <c r="A1571" s="8" t="s">
        <v>1602</v>
      </c>
      <c r="B1571" s="8">
        <v>1994</v>
      </c>
      <c r="C1571" s="8" t="s">
        <v>18</v>
      </c>
      <c r="D1571" s="8">
        <v>17</v>
      </c>
      <c r="E1571" s="8">
        <v>0</v>
      </c>
      <c r="F1571" s="25">
        <v>13417.05</v>
      </c>
      <c r="G1571" s="8" t="s">
        <v>12</v>
      </c>
      <c r="H1571" s="8" t="s">
        <v>12</v>
      </c>
      <c r="I1571" s="8" t="s">
        <v>23</v>
      </c>
      <c r="J1571" s="26">
        <v>1994</v>
      </c>
      <c r="K1571" s="26" t="s">
        <v>18</v>
      </c>
      <c r="L1571" s="26" t="s">
        <v>12</v>
      </c>
      <c r="M1571" s="26" t="s">
        <v>12</v>
      </c>
      <c r="N1571" s="26" t="s">
        <v>23</v>
      </c>
      <c r="O1571" s="27">
        <f>IF(A1571="?","",DATE(J1571,MATCH(K1571,{"Jan","Feb","Mar","Apr","May","Jun","Jul","Aug","Sep","Oct","Nov","Dec"},0),D1571))</f>
        <v>34502</v>
      </c>
      <c r="P1571" s="26">
        <f t="shared" si="24"/>
        <v>28</v>
      </c>
    </row>
    <row r="1572" spans="1:16" x14ac:dyDescent="0.3">
      <c r="A1572" s="8" t="s">
        <v>1603</v>
      </c>
      <c r="B1572" s="8">
        <v>1961</v>
      </c>
      <c r="C1572" s="8" t="s">
        <v>15</v>
      </c>
      <c r="D1572" s="8">
        <v>3</v>
      </c>
      <c r="E1572" s="8">
        <v>0</v>
      </c>
      <c r="F1572" s="25">
        <v>13429.04</v>
      </c>
      <c r="G1572" s="8" t="s">
        <v>12</v>
      </c>
      <c r="H1572" s="8" t="s">
        <v>12</v>
      </c>
      <c r="I1572" s="8" t="s">
        <v>23</v>
      </c>
      <c r="J1572" s="26">
        <v>1961</v>
      </c>
      <c r="K1572" s="26" t="s">
        <v>15</v>
      </c>
      <c r="L1572" s="26" t="s">
        <v>12</v>
      </c>
      <c r="M1572" s="26" t="s">
        <v>12</v>
      </c>
      <c r="N1572" s="26" t="s">
        <v>23</v>
      </c>
      <c r="O1572" s="27">
        <f>IF(A1572="?","",DATE(J1572,MATCH(K1572,{"Jan","Feb","Mar","Apr","May","Jun","Jul","Aug","Sep","Oct","Nov","Dec"},0),D1572))</f>
        <v>22588</v>
      </c>
      <c r="P1572" s="26">
        <f t="shared" si="24"/>
        <v>61</v>
      </c>
    </row>
    <row r="1573" spans="1:16" x14ac:dyDescent="0.3">
      <c r="A1573" s="8" t="s">
        <v>1604</v>
      </c>
      <c r="B1573" s="8">
        <v>1966</v>
      </c>
      <c r="C1573" s="8" t="s">
        <v>15</v>
      </c>
      <c r="D1573" s="8">
        <v>14</v>
      </c>
      <c r="E1573" s="8">
        <v>3</v>
      </c>
      <c r="F1573" s="25">
        <v>13430.27</v>
      </c>
      <c r="G1573" s="8" t="s">
        <v>12</v>
      </c>
      <c r="H1573" s="8" t="s">
        <v>12</v>
      </c>
      <c r="I1573" s="8" t="s">
        <v>247</v>
      </c>
      <c r="J1573" s="26">
        <v>1966</v>
      </c>
      <c r="K1573" s="26" t="s">
        <v>15</v>
      </c>
      <c r="L1573" s="26" t="s">
        <v>12</v>
      </c>
      <c r="M1573" s="26" t="s">
        <v>12</v>
      </c>
      <c r="N1573" s="26" t="s">
        <v>247</v>
      </c>
      <c r="O1573" s="27">
        <f>IF(A1573="?","",DATE(J1573,MATCH(K1573,{"Jan","Feb","Mar","Apr","May","Jun","Jul","Aug","Sep","Oct","Nov","Dec"},0),D1573))</f>
        <v>24425</v>
      </c>
      <c r="P1573" s="26">
        <f t="shared" si="24"/>
        <v>56</v>
      </c>
    </row>
    <row r="1574" spans="1:16" x14ac:dyDescent="0.3">
      <c r="A1574" s="8" t="s">
        <v>1605</v>
      </c>
      <c r="B1574" s="8">
        <v>1975</v>
      </c>
      <c r="C1574" s="8" t="s">
        <v>18</v>
      </c>
      <c r="D1574" s="8">
        <v>29</v>
      </c>
      <c r="E1574" s="8">
        <v>1</v>
      </c>
      <c r="F1574" s="25">
        <v>13440.7</v>
      </c>
      <c r="G1574" s="8" t="s">
        <v>12</v>
      </c>
      <c r="H1574" s="8" t="s">
        <v>11</v>
      </c>
      <c r="I1574" s="8" t="s">
        <v>23</v>
      </c>
      <c r="J1574" s="26">
        <v>1975</v>
      </c>
      <c r="K1574" s="26" t="s">
        <v>18</v>
      </c>
      <c r="L1574" s="26" t="s">
        <v>12</v>
      </c>
      <c r="M1574" s="26" t="s">
        <v>11</v>
      </c>
      <c r="N1574" s="26" t="s">
        <v>23</v>
      </c>
      <c r="O1574" s="27">
        <f>IF(A1574="?","",DATE(J1574,MATCH(K1574,{"Jan","Feb","Mar","Apr","May","Jun","Jul","Aug","Sep","Oct","Nov","Dec"},0),D1574))</f>
        <v>27574</v>
      </c>
      <c r="P1574" s="26">
        <f t="shared" si="24"/>
        <v>47</v>
      </c>
    </row>
    <row r="1575" spans="1:16" x14ac:dyDescent="0.3">
      <c r="A1575" s="8" t="s">
        <v>1606</v>
      </c>
      <c r="B1575" s="8">
        <v>1960</v>
      </c>
      <c r="C1575" s="8" t="s">
        <v>35</v>
      </c>
      <c r="D1575" s="8">
        <v>13</v>
      </c>
      <c r="E1575" s="8">
        <v>0</v>
      </c>
      <c r="F1575" s="25">
        <v>13451.12</v>
      </c>
      <c r="G1575" s="8" t="s">
        <v>12</v>
      </c>
      <c r="H1575" s="8" t="s">
        <v>16</v>
      </c>
      <c r="I1575" s="8" t="s">
        <v>42</v>
      </c>
      <c r="J1575" s="26">
        <v>1960</v>
      </c>
      <c r="K1575" s="26" t="s">
        <v>35</v>
      </c>
      <c r="L1575" s="26" t="s">
        <v>12</v>
      </c>
      <c r="M1575" s="26" t="s">
        <v>16</v>
      </c>
      <c r="N1575" s="26" t="s">
        <v>42</v>
      </c>
      <c r="O1575" s="27">
        <f>IF(A1575="?","",DATE(J1575,MATCH(K1575,{"Jan","Feb","Mar","Apr","May","Jun","Jul","Aug","Sep","Oct","Nov","Dec"},0),D1575))</f>
        <v>22141</v>
      </c>
      <c r="P1575" s="26">
        <f t="shared" si="24"/>
        <v>62</v>
      </c>
    </row>
    <row r="1576" spans="1:16" x14ac:dyDescent="0.3">
      <c r="A1576" s="8" t="s">
        <v>1607</v>
      </c>
      <c r="B1576" s="8">
        <v>1960</v>
      </c>
      <c r="C1576" s="8" t="s">
        <v>10</v>
      </c>
      <c r="D1576" s="8">
        <v>11</v>
      </c>
      <c r="E1576" s="8">
        <v>0</v>
      </c>
      <c r="F1576" s="25">
        <v>13457.96</v>
      </c>
      <c r="G1576" s="8" t="s">
        <v>12</v>
      </c>
      <c r="H1576" s="8" t="s">
        <v>16</v>
      </c>
      <c r="I1576" s="8" t="s">
        <v>13</v>
      </c>
      <c r="J1576" s="26">
        <v>1960</v>
      </c>
      <c r="K1576" s="26" t="s">
        <v>10</v>
      </c>
      <c r="L1576" s="26" t="s">
        <v>12</v>
      </c>
      <c r="M1576" s="26" t="s">
        <v>16</v>
      </c>
      <c r="N1576" s="26" t="s">
        <v>13</v>
      </c>
      <c r="O1576" s="27">
        <f>IF(A1576="?","",DATE(J1576,MATCH(K1576,{"Jan","Feb","Mar","Apr","May","Jun","Jul","Aug","Sep","Oct","Nov","Dec"},0),D1576))</f>
        <v>22108</v>
      </c>
      <c r="P1576" s="26">
        <f t="shared" si="24"/>
        <v>62</v>
      </c>
    </row>
    <row r="1577" spans="1:16" x14ac:dyDescent="0.3">
      <c r="A1577" s="8" t="s">
        <v>1608</v>
      </c>
      <c r="B1577" s="8">
        <v>1960</v>
      </c>
      <c r="C1577" s="8" t="s">
        <v>30</v>
      </c>
      <c r="D1577" s="8">
        <v>16</v>
      </c>
      <c r="E1577" s="8">
        <v>0</v>
      </c>
      <c r="F1577" s="25">
        <v>13462.52</v>
      </c>
      <c r="G1577" s="8" t="s">
        <v>12</v>
      </c>
      <c r="H1577" s="8" t="s">
        <v>11</v>
      </c>
      <c r="I1577" s="8" t="s">
        <v>42</v>
      </c>
      <c r="J1577" s="26">
        <v>1960</v>
      </c>
      <c r="K1577" s="26" t="s">
        <v>30</v>
      </c>
      <c r="L1577" s="26" t="s">
        <v>12</v>
      </c>
      <c r="M1577" s="26" t="s">
        <v>11</v>
      </c>
      <c r="N1577" s="26" t="s">
        <v>42</v>
      </c>
      <c r="O1577" s="27">
        <f>IF(A1577="?","",DATE(J1577,MATCH(K1577,{"Jan","Feb","Mar","Apr","May","Jun","Jul","Aug","Sep","Oct","Nov","Dec"},0),D1577))</f>
        <v>22266</v>
      </c>
      <c r="P1577" s="26">
        <f t="shared" si="24"/>
        <v>62</v>
      </c>
    </row>
    <row r="1578" spans="1:16" x14ac:dyDescent="0.3">
      <c r="A1578" s="8" t="s">
        <v>1609</v>
      </c>
      <c r="B1578" s="8">
        <v>1985</v>
      </c>
      <c r="C1578" s="8" t="s">
        <v>35</v>
      </c>
      <c r="D1578" s="8">
        <v>19</v>
      </c>
      <c r="E1578" s="8">
        <v>3</v>
      </c>
      <c r="F1578" s="25">
        <v>13465.8</v>
      </c>
      <c r="G1578" s="8" t="s">
        <v>12</v>
      </c>
      <c r="H1578" s="8" t="s">
        <v>16</v>
      </c>
      <c r="I1578" s="8" t="s">
        <v>23</v>
      </c>
      <c r="J1578" s="26">
        <v>1985</v>
      </c>
      <c r="K1578" s="26" t="s">
        <v>35</v>
      </c>
      <c r="L1578" s="26" t="s">
        <v>12</v>
      </c>
      <c r="M1578" s="26" t="s">
        <v>16</v>
      </c>
      <c r="N1578" s="26" t="s">
        <v>23</v>
      </c>
      <c r="O1578" s="27">
        <f>IF(A1578="?","",DATE(J1578,MATCH(K1578,{"Jan","Feb","Mar","Apr","May","Jun","Jul","Aug","Sep","Oct","Nov","Dec"},0),D1578))</f>
        <v>31278</v>
      </c>
      <c r="P1578" s="26">
        <f t="shared" si="24"/>
        <v>37</v>
      </c>
    </row>
    <row r="1579" spans="1:16" x14ac:dyDescent="0.3">
      <c r="A1579" s="8" t="s">
        <v>1610</v>
      </c>
      <c r="B1579" s="8">
        <v>1960</v>
      </c>
      <c r="C1579" s="8" t="s">
        <v>10</v>
      </c>
      <c r="D1579" s="8">
        <v>28</v>
      </c>
      <c r="E1579" s="8">
        <v>0</v>
      </c>
      <c r="F1579" s="25">
        <v>13470.8</v>
      </c>
      <c r="G1579" s="8" t="s">
        <v>12</v>
      </c>
      <c r="H1579" s="8" t="s">
        <v>11</v>
      </c>
      <c r="I1579" s="8" t="s">
        <v>13</v>
      </c>
      <c r="J1579" s="26">
        <v>1960</v>
      </c>
      <c r="K1579" s="26" t="s">
        <v>10</v>
      </c>
      <c r="L1579" s="26" t="s">
        <v>12</v>
      </c>
      <c r="M1579" s="26" t="s">
        <v>11</v>
      </c>
      <c r="N1579" s="26" t="s">
        <v>13</v>
      </c>
      <c r="O1579" s="27">
        <f>IF(A1579="?","",DATE(J1579,MATCH(K1579,{"Jan","Feb","Mar","Apr","May","Jun","Jul","Aug","Sep","Oct","Nov","Dec"},0),D1579))</f>
        <v>22125</v>
      </c>
      <c r="P1579" s="26">
        <f t="shared" si="24"/>
        <v>62</v>
      </c>
    </row>
    <row r="1580" spans="1:16" x14ac:dyDescent="0.3">
      <c r="A1580" s="8" t="s">
        <v>1611</v>
      </c>
      <c r="B1580" s="8">
        <v>1960</v>
      </c>
      <c r="C1580" s="8" t="s">
        <v>10</v>
      </c>
      <c r="D1580" s="8">
        <v>24</v>
      </c>
      <c r="E1580" s="8">
        <v>0</v>
      </c>
      <c r="F1580" s="25">
        <v>13470.86</v>
      </c>
      <c r="G1580" s="8" t="s">
        <v>12</v>
      </c>
      <c r="H1580" s="8" t="s">
        <v>12</v>
      </c>
      <c r="I1580" s="8" t="s">
        <v>42</v>
      </c>
      <c r="J1580" s="26">
        <v>1960</v>
      </c>
      <c r="K1580" s="26" t="s">
        <v>10</v>
      </c>
      <c r="L1580" s="26" t="s">
        <v>12</v>
      </c>
      <c r="M1580" s="26" t="s">
        <v>12</v>
      </c>
      <c r="N1580" s="26" t="s">
        <v>42</v>
      </c>
      <c r="O1580" s="27">
        <f>IF(A1580="?","",DATE(J1580,MATCH(K1580,{"Jan","Feb","Mar","Apr","May","Jun","Jul","Aug","Sep","Oct","Nov","Dec"},0),D1580))</f>
        <v>22121</v>
      </c>
      <c r="P1580" s="26">
        <f t="shared" si="24"/>
        <v>62</v>
      </c>
    </row>
    <row r="1581" spans="1:16" x14ac:dyDescent="0.3">
      <c r="A1581" s="8" t="s">
        <v>1612</v>
      </c>
      <c r="B1581" s="8">
        <v>1975</v>
      </c>
      <c r="C1581" s="8" t="s">
        <v>35</v>
      </c>
      <c r="D1581" s="8">
        <v>7</v>
      </c>
      <c r="E1581" s="8">
        <v>1</v>
      </c>
      <c r="F1581" s="25">
        <v>13472.19</v>
      </c>
      <c r="G1581" s="8" t="s">
        <v>12</v>
      </c>
      <c r="H1581" s="8" t="s">
        <v>11</v>
      </c>
      <c r="I1581" s="8" t="s">
        <v>23</v>
      </c>
      <c r="J1581" s="26">
        <v>1975</v>
      </c>
      <c r="K1581" s="26" t="s">
        <v>35</v>
      </c>
      <c r="L1581" s="26" t="s">
        <v>12</v>
      </c>
      <c r="M1581" s="26" t="s">
        <v>11</v>
      </c>
      <c r="N1581" s="26" t="s">
        <v>23</v>
      </c>
      <c r="O1581" s="27">
        <f>IF(A1581="?","",DATE(J1581,MATCH(K1581,{"Jan","Feb","Mar","Apr","May","Jun","Jul","Aug","Sep","Oct","Nov","Dec"},0),D1581))</f>
        <v>27613</v>
      </c>
      <c r="P1581" s="26">
        <f t="shared" si="24"/>
        <v>47</v>
      </c>
    </row>
    <row r="1582" spans="1:16" x14ac:dyDescent="0.3">
      <c r="A1582" s="8" t="s">
        <v>1613</v>
      </c>
      <c r="B1582" s="8">
        <v>1990</v>
      </c>
      <c r="C1582" s="8" t="s">
        <v>35</v>
      </c>
      <c r="D1582" s="8">
        <v>30</v>
      </c>
      <c r="E1582" s="8">
        <v>3</v>
      </c>
      <c r="F1582" s="25">
        <v>13480.83</v>
      </c>
      <c r="G1582" s="8" t="s">
        <v>12</v>
      </c>
      <c r="H1582" s="8" t="s">
        <v>11</v>
      </c>
      <c r="I1582" s="8" t="s">
        <v>249</v>
      </c>
      <c r="J1582" s="26">
        <v>1990</v>
      </c>
      <c r="K1582" s="26" t="s">
        <v>35</v>
      </c>
      <c r="L1582" s="26" t="s">
        <v>12</v>
      </c>
      <c r="M1582" s="26" t="s">
        <v>11</v>
      </c>
      <c r="N1582" s="26" t="s">
        <v>249</v>
      </c>
      <c r="O1582" s="27">
        <f>IF(A1582="?","",DATE(J1582,MATCH(K1582,{"Jan","Feb","Mar","Apr","May","Jun","Jul","Aug","Sep","Oct","Nov","Dec"},0),D1582))</f>
        <v>33115</v>
      </c>
      <c r="P1582" s="26">
        <f t="shared" si="24"/>
        <v>32</v>
      </c>
    </row>
    <row r="1583" spans="1:16" x14ac:dyDescent="0.3">
      <c r="A1583" s="8" t="s">
        <v>1614</v>
      </c>
      <c r="B1583" s="8">
        <v>1963</v>
      </c>
      <c r="C1583" s="8" t="s">
        <v>37</v>
      </c>
      <c r="D1583" s="8">
        <v>14</v>
      </c>
      <c r="E1583" s="8">
        <v>0</v>
      </c>
      <c r="F1583" s="25">
        <v>13511.28</v>
      </c>
      <c r="G1583" s="8" t="s">
        <v>12</v>
      </c>
      <c r="H1583" s="8" t="s">
        <v>16</v>
      </c>
      <c r="I1583" s="8" t="s">
        <v>23</v>
      </c>
      <c r="J1583" s="26">
        <v>1963</v>
      </c>
      <c r="K1583" s="26" t="s">
        <v>37</v>
      </c>
      <c r="L1583" s="26" t="s">
        <v>12</v>
      </c>
      <c r="M1583" s="26" t="s">
        <v>16</v>
      </c>
      <c r="N1583" s="26" t="s">
        <v>23</v>
      </c>
      <c r="O1583" s="27">
        <f>IF(A1583="?","",DATE(J1583,MATCH(K1583,{"Jan","Feb","Mar","Apr","May","Jun","Jul","Aug","Sep","Oct","Nov","Dec"},0),D1583))</f>
        <v>23298</v>
      </c>
      <c r="P1583" s="26">
        <f t="shared" si="24"/>
        <v>59</v>
      </c>
    </row>
    <row r="1584" spans="1:16" x14ac:dyDescent="0.3">
      <c r="A1584" s="8" t="s">
        <v>1615</v>
      </c>
      <c r="B1584" s="8">
        <v>1960</v>
      </c>
      <c r="C1584" s="8" t="s">
        <v>10</v>
      </c>
      <c r="D1584" s="8">
        <v>11</v>
      </c>
      <c r="E1584" s="8">
        <v>0</v>
      </c>
      <c r="F1584" s="25">
        <v>13555</v>
      </c>
      <c r="G1584" s="8" t="s">
        <v>12</v>
      </c>
      <c r="H1584" s="8" t="s">
        <v>12</v>
      </c>
      <c r="I1584" s="8" t="s">
        <v>356</v>
      </c>
      <c r="J1584" s="26">
        <v>1960</v>
      </c>
      <c r="K1584" s="26" t="s">
        <v>10</v>
      </c>
      <c r="L1584" s="26" t="s">
        <v>12</v>
      </c>
      <c r="M1584" s="26" t="s">
        <v>12</v>
      </c>
      <c r="N1584" s="26" t="s">
        <v>356</v>
      </c>
      <c r="O1584" s="27">
        <f>IF(A1584="?","",DATE(J1584,MATCH(K1584,{"Jan","Feb","Mar","Apr","May","Jun","Jul","Aug","Sep","Oct","Nov","Dec"},0),D1584))</f>
        <v>22108</v>
      </c>
      <c r="P1584" s="26">
        <f t="shared" si="24"/>
        <v>62</v>
      </c>
    </row>
    <row r="1585" spans="1:16" x14ac:dyDescent="0.3">
      <c r="A1585" s="8" t="s">
        <v>1616</v>
      </c>
      <c r="B1585" s="8">
        <v>1968</v>
      </c>
      <c r="C1585" s="8" t="s">
        <v>10</v>
      </c>
      <c r="D1585" s="8">
        <v>15</v>
      </c>
      <c r="E1585" s="8">
        <v>0</v>
      </c>
      <c r="F1585" s="25">
        <v>13566.04</v>
      </c>
      <c r="G1585" s="8" t="s">
        <v>12</v>
      </c>
      <c r="H1585" s="8" t="s">
        <v>12</v>
      </c>
      <c r="I1585" s="8" t="s">
        <v>535</v>
      </c>
      <c r="J1585" s="26">
        <v>1968</v>
      </c>
      <c r="K1585" s="26" t="s">
        <v>10</v>
      </c>
      <c r="L1585" s="26" t="s">
        <v>12</v>
      </c>
      <c r="M1585" s="26" t="s">
        <v>12</v>
      </c>
      <c r="N1585" s="26" t="s">
        <v>535</v>
      </c>
      <c r="O1585" s="27">
        <f>IF(A1585="?","",DATE(J1585,MATCH(K1585,{"Jan","Feb","Mar","Apr","May","Jun","Jul","Aug","Sep","Oct","Nov","Dec"},0),D1585))</f>
        <v>25034</v>
      </c>
      <c r="P1585" s="26">
        <f t="shared" si="24"/>
        <v>54</v>
      </c>
    </row>
    <row r="1586" spans="1:16" x14ac:dyDescent="0.3">
      <c r="A1586" s="8" t="s">
        <v>1617</v>
      </c>
      <c r="B1586" s="8">
        <v>1992</v>
      </c>
      <c r="C1586" s="8" t="s">
        <v>35</v>
      </c>
      <c r="D1586" s="8">
        <v>14</v>
      </c>
      <c r="E1586" s="8">
        <v>0</v>
      </c>
      <c r="F1586" s="25">
        <v>13588.17</v>
      </c>
      <c r="G1586" s="8" t="s">
        <v>12</v>
      </c>
      <c r="H1586" s="8" t="s">
        <v>16</v>
      </c>
      <c r="I1586" s="8" t="s">
        <v>23</v>
      </c>
      <c r="J1586" s="26">
        <v>1992</v>
      </c>
      <c r="K1586" s="26" t="s">
        <v>35</v>
      </c>
      <c r="L1586" s="26" t="s">
        <v>12</v>
      </c>
      <c r="M1586" s="26" t="s">
        <v>16</v>
      </c>
      <c r="N1586" s="26" t="s">
        <v>23</v>
      </c>
      <c r="O1586" s="27">
        <f>IF(A1586="?","",DATE(J1586,MATCH(K1586,{"Jan","Feb","Mar","Apr","May","Jun","Jul","Aug","Sep","Oct","Nov","Dec"},0),D1586))</f>
        <v>33830</v>
      </c>
      <c r="P1586" s="26">
        <f t="shared" si="24"/>
        <v>30</v>
      </c>
    </row>
    <row r="1587" spans="1:16" x14ac:dyDescent="0.3">
      <c r="A1587" s="8" t="s">
        <v>1618</v>
      </c>
      <c r="B1587" s="8">
        <v>1964</v>
      </c>
      <c r="C1587" s="8" t="s">
        <v>20</v>
      </c>
      <c r="D1587" s="8">
        <v>10</v>
      </c>
      <c r="E1587" s="8">
        <v>2</v>
      </c>
      <c r="F1587" s="25">
        <v>13607.37</v>
      </c>
      <c r="G1587" s="8" t="s">
        <v>12</v>
      </c>
      <c r="H1587" s="8" t="s">
        <v>16</v>
      </c>
      <c r="I1587" s="8" t="s">
        <v>247</v>
      </c>
      <c r="J1587" s="26">
        <v>1964</v>
      </c>
      <c r="K1587" s="26" t="s">
        <v>20</v>
      </c>
      <c r="L1587" s="26" t="s">
        <v>12</v>
      </c>
      <c r="M1587" s="26" t="s">
        <v>16</v>
      </c>
      <c r="N1587" s="26" t="s">
        <v>247</v>
      </c>
      <c r="O1587" s="27">
        <f>IF(A1587="?","",DATE(J1587,MATCH(K1587,{"Jan","Feb","Mar","Apr","May","Jun","Jul","Aug","Sep","Oct","Nov","Dec"},0),D1587))</f>
        <v>23630</v>
      </c>
      <c r="P1587" s="26">
        <f t="shared" si="24"/>
        <v>58</v>
      </c>
    </row>
    <row r="1588" spans="1:16" x14ac:dyDescent="0.3">
      <c r="A1588" s="8" t="s">
        <v>1619</v>
      </c>
      <c r="B1588" s="8">
        <v>1961</v>
      </c>
      <c r="C1588" s="8" t="s">
        <v>15</v>
      </c>
      <c r="D1588" s="8">
        <v>18</v>
      </c>
      <c r="E1588" s="8">
        <v>0</v>
      </c>
      <c r="F1588" s="25">
        <v>13616.36</v>
      </c>
      <c r="G1588" s="8" t="s">
        <v>12</v>
      </c>
      <c r="H1588" s="8" t="s">
        <v>12</v>
      </c>
      <c r="I1588" s="8" t="s">
        <v>247</v>
      </c>
      <c r="J1588" s="26">
        <v>1961</v>
      </c>
      <c r="K1588" s="26" t="s">
        <v>15</v>
      </c>
      <c r="L1588" s="26" t="s">
        <v>12</v>
      </c>
      <c r="M1588" s="26" t="s">
        <v>12</v>
      </c>
      <c r="N1588" s="26" t="s">
        <v>247</v>
      </c>
      <c r="O1588" s="27">
        <f>IF(A1588="?","",DATE(J1588,MATCH(K1588,{"Jan","Feb","Mar","Apr","May","Jun","Jul","Aug","Sep","Oct","Nov","Dec"},0),D1588))</f>
        <v>22603</v>
      </c>
      <c r="P1588" s="26">
        <f t="shared" si="24"/>
        <v>61</v>
      </c>
    </row>
    <row r="1589" spans="1:16" x14ac:dyDescent="0.3">
      <c r="A1589" s="8" t="s">
        <v>1620</v>
      </c>
      <c r="B1589" s="8">
        <v>1969</v>
      </c>
      <c r="C1589" s="8" t="s">
        <v>10</v>
      </c>
      <c r="D1589" s="8">
        <v>26</v>
      </c>
      <c r="E1589" s="8">
        <v>0</v>
      </c>
      <c r="F1589" s="25">
        <v>13622.01</v>
      </c>
      <c r="G1589" s="8" t="s">
        <v>12</v>
      </c>
      <c r="H1589" s="8" t="s">
        <v>12</v>
      </c>
      <c r="I1589" s="8" t="s">
        <v>23</v>
      </c>
      <c r="J1589" s="26">
        <v>1969</v>
      </c>
      <c r="K1589" s="26" t="s">
        <v>10</v>
      </c>
      <c r="L1589" s="26" t="s">
        <v>12</v>
      </c>
      <c r="M1589" s="26" t="s">
        <v>12</v>
      </c>
      <c r="N1589" s="26" t="s">
        <v>23</v>
      </c>
      <c r="O1589" s="27">
        <f>IF(A1589="?","",DATE(J1589,MATCH(K1589,{"Jan","Feb","Mar","Apr","May","Jun","Jul","Aug","Sep","Oct","Nov","Dec"},0),D1589))</f>
        <v>25410</v>
      </c>
      <c r="P1589" s="26">
        <f t="shared" si="24"/>
        <v>53</v>
      </c>
    </row>
    <row r="1590" spans="1:16" x14ac:dyDescent="0.3">
      <c r="A1590" s="8" t="s">
        <v>1621</v>
      </c>
      <c r="B1590" s="8">
        <v>1961</v>
      </c>
      <c r="C1590" s="8" t="s">
        <v>30</v>
      </c>
      <c r="D1590" s="8">
        <v>24</v>
      </c>
      <c r="E1590" s="8">
        <v>0</v>
      </c>
      <c r="F1590" s="25">
        <v>13635.64</v>
      </c>
      <c r="G1590" s="8" t="s">
        <v>12</v>
      </c>
      <c r="H1590" s="8" t="s">
        <v>12</v>
      </c>
      <c r="I1590" s="8" t="s">
        <v>247</v>
      </c>
      <c r="J1590" s="26">
        <v>1961</v>
      </c>
      <c r="K1590" s="26" t="s">
        <v>30</v>
      </c>
      <c r="L1590" s="26" t="s">
        <v>12</v>
      </c>
      <c r="M1590" s="26" t="s">
        <v>12</v>
      </c>
      <c r="N1590" s="26" t="s">
        <v>247</v>
      </c>
      <c r="O1590" s="27">
        <f>IF(A1590="?","",DATE(J1590,MATCH(K1590,{"Jan","Feb","Mar","Apr","May","Jun","Jul","Aug","Sep","Oct","Nov","Dec"},0),D1590))</f>
        <v>22639</v>
      </c>
      <c r="P1590" s="26">
        <f t="shared" si="24"/>
        <v>61</v>
      </c>
    </row>
    <row r="1591" spans="1:16" x14ac:dyDescent="0.3">
      <c r="A1591" s="8" t="s">
        <v>1622</v>
      </c>
      <c r="B1591" s="8">
        <v>1984</v>
      </c>
      <c r="C1591" s="8" t="s">
        <v>10</v>
      </c>
      <c r="D1591" s="8">
        <v>20</v>
      </c>
      <c r="E1591" s="8">
        <v>3</v>
      </c>
      <c r="F1591" s="25">
        <v>13638.06</v>
      </c>
      <c r="G1591" s="8" t="s">
        <v>12</v>
      </c>
      <c r="H1591" s="8" t="s">
        <v>12</v>
      </c>
      <c r="I1591" s="8" t="s">
        <v>249</v>
      </c>
      <c r="J1591" s="26">
        <v>1984</v>
      </c>
      <c r="K1591" s="26" t="s">
        <v>10</v>
      </c>
      <c r="L1591" s="26" t="s">
        <v>12</v>
      </c>
      <c r="M1591" s="26" t="s">
        <v>12</v>
      </c>
      <c r="N1591" s="26" t="s">
        <v>249</v>
      </c>
      <c r="O1591" s="27">
        <f>IF(A1591="?","",DATE(J1591,MATCH(K1591,{"Jan","Feb","Mar","Apr","May","Jun","Jul","Aug","Sep","Oct","Nov","Dec"},0),D1591))</f>
        <v>30883</v>
      </c>
      <c r="P1591" s="26">
        <f t="shared" si="24"/>
        <v>38</v>
      </c>
    </row>
    <row r="1592" spans="1:16" x14ac:dyDescent="0.3">
      <c r="A1592" s="8" t="s">
        <v>1623</v>
      </c>
      <c r="B1592" s="8">
        <v>1963</v>
      </c>
      <c r="C1592" s="8" t="s">
        <v>35</v>
      </c>
      <c r="D1592" s="8">
        <v>4</v>
      </c>
      <c r="E1592" s="8">
        <v>0</v>
      </c>
      <c r="F1592" s="25">
        <v>13677.68</v>
      </c>
      <c r="G1592" s="8" t="s">
        <v>12</v>
      </c>
      <c r="H1592" s="8" t="s">
        <v>11</v>
      </c>
      <c r="I1592" s="8" t="s">
        <v>300</v>
      </c>
      <c r="J1592" s="26">
        <v>1963</v>
      </c>
      <c r="K1592" s="26" t="s">
        <v>35</v>
      </c>
      <c r="L1592" s="26" t="s">
        <v>12</v>
      </c>
      <c r="M1592" s="26" t="s">
        <v>11</v>
      </c>
      <c r="N1592" s="26" t="s">
        <v>300</v>
      </c>
      <c r="O1592" s="27">
        <f>IF(A1592="?","",DATE(J1592,MATCH(K1592,{"Jan","Feb","Mar","Apr","May","Jun","Jul","Aug","Sep","Oct","Nov","Dec"},0),D1592))</f>
        <v>23227</v>
      </c>
      <c r="P1592" s="26">
        <f t="shared" si="24"/>
        <v>59</v>
      </c>
    </row>
    <row r="1593" spans="1:16" x14ac:dyDescent="0.3">
      <c r="A1593" s="8" t="s">
        <v>1624</v>
      </c>
      <c r="B1593" s="8">
        <v>1985</v>
      </c>
      <c r="C1593" s="8" t="s">
        <v>20</v>
      </c>
      <c r="D1593" s="8">
        <v>14</v>
      </c>
      <c r="E1593" s="8">
        <v>3</v>
      </c>
      <c r="F1593" s="25">
        <v>13685.51</v>
      </c>
      <c r="G1593" s="8" t="s">
        <v>12</v>
      </c>
      <c r="H1593" s="8" t="s">
        <v>16</v>
      </c>
      <c r="I1593" s="8" t="s">
        <v>535</v>
      </c>
      <c r="J1593" s="26">
        <v>1985</v>
      </c>
      <c r="K1593" s="26" t="s">
        <v>20</v>
      </c>
      <c r="L1593" s="26" t="s">
        <v>12</v>
      </c>
      <c r="M1593" s="26" t="s">
        <v>16</v>
      </c>
      <c r="N1593" s="26" t="s">
        <v>535</v>
      </c>
      <c r="O1593" s="27">
        <f>IF(A1593="?","",DATE(J1593,MATCH(K1593,{"Jan","Feb","Mar","Apr","May","Jun","Jul","Aug","Sep","Oct","Nov","Dec"},0),D1593))</f>
        <v>31304</v>
      </c>
      <c r="P1593" s="26">
        <f t="shared" si="24"/>
        <v>37</v>
      </c>
    </row>
    <row r="1594" spans="1:16" x14ac:dyDescent="0.3">
      <c r="A1594" s="8" t="s">
        <v>1625</v>
      </c>
      <c r="B1594" s="8">
        <v>1986</v>
      </c>
      <c r="C1594" s="8" t="s">
        <v>15</v>
      </c>
      <c r="D1594" s="8">
        <v>24</v>
      </c>
      <c r="E1594" s="8">
        <v>3</v>
      </c>
      <c r="F1594" s="25">
        <v>13714.55</v>
      </c>
      <c r="G1594" s="8" t="s">
        <v>12</v>
      </c>
      <c r="H1594" s="8" t="s">
        <v>11</v>
      </c>
      <c r="I1594" s="8" t="s">
        <v>249</v>
      </c>
      <c r="J1594" s="26">
        <v>1986</v>
      </c>
      <c r="K1594" s="26" t="s">
        <v>15</v>
      </c>
      <c r="L1594" s="26" t="s">
        <v>12</v>
      </c>
      <c r="M1594" s="26" t="s">
        <v>11</v>
      </c>
      <c r="N1594" s="26" t="s">
        <v>249</v>
      </c>
      <c r="O1594" s="27">
        <f>IF(A1594="?","",DATE(J1594,MATCH(K1594,{"Jan","Feb","Mar","Apr","May","Jun","Jul","Aug","Sep","Oct","Nov","Dec"},0),D1594))</f>
        <v>31740</v>
      </c>
      <c r="P1594" s="26">
        <f t="shared" si="24"/>
        <v>36</v>
      </c>
    </row>
    <row r="1595" spans="1:16" x14ac:dyDescent="0.3">
      <c r="A1595" s="8" t="s">
        <v>1626</v>
      </c>
      <c r="B1595" s="8">
        <v>1981</v>
      </c>
      <c r="C1595" s="8" t="s">
        <v>35</v>
      </c>
      <c r="D1595" s="8">
        <v>2</v>
      </c>
      <c r="E1595" s="8">
        <v>1</v>
      </c>
      <c r="F1595" s="25">
        <v>13725.47</v>
      </c>
      <c r="G1595" s="8" t="s">
        <v>12</v>
      </c>
      <c r="H1595" s="8" t="s">
        <v>11</v>
      </c>
      <c r="I1595" s="8" t="s">
        <v>247</v>
      </c>
      <c r="J1595" s="26">
        <v>1981</v>
      </c>
      <c r="K1595" s="26" t="s">
        <v>35</v>
      </c>
      <c r="L1595" s="26" t="s">
        <v>12</v>
      </c>
      <c r="M1595" s="26" t="s">
        <v>11</v>
      </c>
      <c r="N1595" s="26" t="s">
        <v>247</v>
      </c>
      <c r="O1595" s="27">
        <f>IF(A1595="?","",DATE(J1595,MATCH(K1595,{"Jan","Feb","Mar","Apr","May","Jun","Jul","Aug","Sep","Oct","Nov","Dec"},0),D1595))</f>
        <v>29800</v>
      </c>
      <c r="P1595" s="26">
        <f t="shared" si="24"/>
        <v>41</v>
      </c>
    </row>
    <row r="1596" spans="1:16" x14ac:dyDescent="0.3">
      <c r="A1596" s="8" t="s">
        <v>1627</v>
      </c>
      <c r="B1596" s="8">
        <v>1985</v>
      </c>
      <c r="C1596" s="8" t="s">
        <v>35</v>
      </c>
      <c r="D1596" s="8">
        <v>29</v>
      </c>
      <c r="E1596" s="8">
        <v>3</v>
      </c>
      <c r="F1596" s="25">
        <v>13726.21</v>
      </c>
      <c r="G1596" s="8" t="s">
        <v>12</v>
      </c>
      <c r="H1596" s="8" t="s">
        <v>12</v>
      </c>
      <c r="I1596" s="8" t="s">
        <v>535</v>
      </c>
      <c r="J1596" s="26">
        <v>1985</v>
      </c>
      <c r="K1596" s="26" t="s">
        <v>35</v>
      </c>
      <c r="L1596" s="26" t="s">
        <v>12</v>
      </c>
      <c r="M1596" s="26" t="s">
        <v>12</v>
      </c>
      <c r="N1596" s="26" t="s">
        <v>535</v>
      </c>
      <c r="O1596" s="27">
        <f>IF(A1596="?","",DATE(J1596,MATCH(K1596,{"Jan","Feb","Mar","Apr","May","Jun","Jul","Aug","Sep","Oct","Nov","Dec"},0),D1596))</f>
        <v>31288</v>
      </c>
      <c r="P1596" s="26">
        <f t="shared" si="24"/>
        <v>37</v>
      </c>
    </row>
    <row r="1597" spans="1:16" x14ac:dyDescent="0.3">
      <c r="A1597" s="8" t="s">
        <v>1628</v>
      </c>
      <c r="B1597" s="8">
        <v>1969</v>
      </c>
      <c r="C1597" s="8" t="s">
        <v>37</v>
      </c>
      <c r="D1597" s="8">
        <v>23</v>
      </c>
      <c r="E1597" s="8">
        <v>0</v>
      </c>
      <c r="F1597" s="25">
        <v>13746.74</v>
      </c>
      <c r="G1597" s="8" t="s">
        <v>12</v>
      </c>
      <c r="H1597" s="8" t="s">
        <v>11</v>
      </c>
      <c r="I1597" s="8" t="s">
        <v>535</v>
      </c>
      <c r="J1597" s="26">
        <v>1969</v>
      </c>
      <c r="K1597" s="26" t="s">
        <v>37</v>
      </c>
      <c r="L1597" s="26" t="s">
        <v>12</v>
      </c>
      <c r="M1597" s="26" t="s">
        <v>11</v>
      </c>
      <c r="N1597" s="26" t="s">
        <v>535</v>
      </c>
      <c r="O1597" s="27">
        <f>IF(A1597="?","",DATE(J1597,MATCH(K1597,{"Jan","Feb","Mar","Apr","May","Jun","Jul","Aug","Sep","Oct","Nov","Dec"},0),D1597))</f>
        <v>25499</v>
      </c>
      <c r="P1597" s="26">
        <f t="shared" si="24"/>
        <v>53</v>
      </c>
    </row>
    <row r="1598" spans="1:16" x14ac:dyDescent="0.3">
      <c r="A1598" s="8" t="s">
        <v>1629</v>
      </c>
      <c r="B1598" s="8">
        <v>2004</v>
      </c>
      <c r="C1598" s="8" t="s">
        <v>10</v>
      </c>
      <c r="D1598" s="8">
        <v>16</v>
      </c>
      <c r="E1598" s="8">
        <v>0</v>
      </c>
      <c r="F1598" s="25">
        <v>13747.87</v>
      </c>
      <c r="G1598" s="8" t="s">
        <v>12</v>
      </c>
      <c r="H1598" s="8" t="s">
        <v>11</v>
      </c>
      <c r="I1598" s="8" t="s">
        <v>170</v>
      </c>
      <c r="J1598" s="26">
        <v>2004</v>
      </c>
      <c r="K1598" s="26" t="s">
        <v>10</v>
      </c>
      <c r="L1598" s="26" t="s">
        <v>12</v>
      </c>
      <c r="M1598" s="26" t="s">
        <v>11</v>
      </c>
      <c r="N1598" s="26" t="s">
        <v>170</v>
      </c>
      <c r="O1598" s="27">
        <f>IF(A1598="?","",DATE(J1598,MATCH(K1598,{"Jan","Feb","Mar","Apr","May","Jun","Jul","Aug","Sep","Oct","Nov","Dec"},0),D1598))</f>
        <v>38184</v>
      </c>
      <c r="P1598" s="26">
        <f t="shared" si="24"/>
        <v>18</v>
      </c>
    </row>
    <row r="1599" spans="1:16" x14ac:dyDescent="0.3">
      <c r="A1599" s="8" t="s">
        <v>1630</v>
      </c>
      <c r="B1599" s="8">
        <v>1959</v>
      </c>
      <c r="C1599" s="8" t="s">
        <v>35</v>
      </c>
      <c r="D1599" s="8">
        <v>6</v>
      </c>
      <c r="E1599" s="8">
        <v>0</v>
      </c>
      <c r="F1599" s="25">
        <v>13770.1</v>
      </c>
      <c r="G1599" s="8" t="s">
        <v>12</v>
      </c>
      <c r="H1599" s="8" t="s">
        <v>16</v>
      </c>
      <c r="I1599" s="8" t="s">
        <v>23</v>
      </c>
      <c r="J1599" s="26">
        <v>1959</v>
      </c>
      <c r="K1599" s="26" t="s">
        <v>35</v>
      </c>
      <c r="L1599" s="26" t="s">
        <v>12</v>
      </c>
      <c r="M1599" s="26" t="s">
        <v>16</v>
      </c>
      <c r="N1599" s="26" t="s">
        <v>23</v>
      </c>
      <c r="O1599" s="27">
        <f>IF(A1599="?","",DATE(J1599,MATCH(K1599,{"Jan","Feb","Mar","Apr","May","Jun","Jul","Aug","Sep","Oct","Nov","Dec"},0),D1599))</f>
        <v>21768</v>
      </c>
      <c r="P1599" s="26">
        <f t="shared" si="24"/>
        <v>63</v>
      </c>
    </row>
    <row r="1600" spans="1:16" x14ac:dyDescent="0.3">
      <c r="A1600" s="8" t="s">
        <v>1631</v>
      </c>
      <c r="B1600" s="8">
        <v>1966</v>
      </c>
      <c r="C1600" s="8" t="s">
        <v>15</v>
      </c>
      <c r="D1600" s="8">
        <v>10</v>
      </c>
      <c r="E1600" s="8">
        <v>0</v>
      </c>
      <c r="F1600" s="25">
        <v>13801.61</v>
      </c>
      <c r="G1600" s="8" t="s">
        <v>12</v>
      </c>
      <c r="H1600" s="8" t="s">
        <v>12</v>
      </c>
      <c r="I1600" s="8" t="s">
        <v>535</v>
      </c>
      <c r="J1600" s="26">
        <v>1966</v>
      </c>
      <c r="K1600" s="26" t="s">
        <v>15</v>
      </c>
      <c r="L1600" s="26" t="s">
        <v>12</v>
      </c>
      <c r="M1600" s="26" t="s">
        <v>12</v>
      </c>
      <c r="N1600" s="26" t="s">
        <v>535</v>
      </c>
      <c r="O1600" s="27">
        <f>IF(A1600="?","",DATE(J1600,MATCH(K1600,{"Jan","Feb","Mar","Apr","May","Jun","Jul","Aug","Sep","Oct","Nov","Dec"},0),D1600))</f>
        <v>24421</v>
      </c>
      <c r="P1600" s="26">
        <f t="shared" si="24"/>
        <v>56</v>
      </c>
    </row>
    <row r="1601" spans="1:16" x14ac:dyDescent="0.3">
      <c r="A1601" s="8" t="s">
        <v>1632</v>
      </c>
      <c r="B1601" s="8">
        <v>1986</v>
      </c>
      <c r="C1601" s="8" t="s">
        <v>30</v>
      </c>
      <c r="D1601" s="8">
        <v>8</v>
      </c>
      <c r="E1601" s="8">
        <v>3</v>
      </c>
      <c r="F1601" s="25">
        <v>13819.49</v>
      </c>
      <c r="G1601" s="8" t="s">
        <v>12</v>
      </c>
      <c r="H1601" s="8" t="s">
        <v>11</v>
      </c>
      <c r="I1601" s="8" t="s">
        <v>23</v>
      </c>
      <c r="J1601" s="26">
        <v>1986</v>
      </c>
      <c r="K1601" s="26" t="s">
        <v>30</v>
      </c>
      <c r="L1601" s="26" t="s">
        <v>12</v>
      </c>
      <c r="M1601" s="26" t="s">
        <v>11</v>
      </c>
      <c r="N1601" s="26" t="s">
        <v>23</v>
      </c>
      <c r="O1601" s="27">
        <f>IF(A1601="?","",DATE(J1601,MATCH(K1601,{"Jan","Feb","Mar","Apr","May","Jun","Jul","Aug","Sep","Oct","Nov","Dec"},0),D1601))</f>
        <v>31754</v>
      </c>
      <c r="P1601" s="26">
        <f t="shared" si="24"/>
        <v>36</v>
      </c>
    </row>
    <row r="1602" spans="1:16" x14ac:dyDescent="0.3">
      <c r="A1602" s="8" t="s">
        <v>1633</v>
      </c>
      <c r="B1602" s="8">
        <v>1958</v>
      </c>
      <c r="C1602" s="8" t="s">
        <v>15</v>
      </c>
      <c r="D1602" s="8">
        <v>25</v>
      </c>
      <c r="E1602" s="8">
        <v>0</v>
      </c>
      <c r="F1602" s="25">
        <v>13822.8</v>
      </c>
      <c r="G1602" s="8" t="s">
        <v>12</v>
      </c>
      <c r="H1602" s="8" t="s">
        <v>12</v>
      </c>
      <c r="I1602" s="8" t="s">
        <v>42</v>
      </c>
      <c r="J1602" s="26">
        <v>1958</v>
      </c>
      <c r="K1602" s="26" t="s">
        <v>15</v>
      </c>
      <c r="L1602" s="26" t="s">
        <v>12</v>
      </c>
      <c r="M1602" s="26" t="s">
        <v>12</v>
      </c>
      <c r="N1602" s="26" t="s">
        <v>42</v>
      </c>
      <c r="O1602" s="27">
        <f>IF(A1602="?","",DATE(J1602,MATCH(K1602,{"Jan","Feb","Mar","Apr","May","Jun","Jul","Aug","Sep","Oct","Nov","Dec"},0),D1602))</f>
        <v>21514</v>
      </c>
      <c r="P1602" s="26">
        <f t="shared" si="24"/>
        <v>64</v>
      </c>
    </row>
    <row r="1603" spans="1:16" x14ac:dyDescent="0.3">
      <c r="A1603" s="8" t="s">
        <v>1634</v>
      </c>
      <c r="B1603" s="8">
        <v>1958</v>
      </c>
      <c r="C1603" s="8" t="s">
        <v>30</v>
      </c>
      <c r="D1603" s="8">
        <v>10</v>
      </c>
      <c r="E1603" s="8">
        <v>0</v>
      </c>
      <c r="F1603" s="25">
        <v>13831.12</v>
      </c>
      <c r="G1603" s="8" t="s">
        <v>12</v>
      </c>
      <c r="H1603" s="8" t="s">
        <v>16</v>
      </c>
      <c r="I1603" s="8" t="s">
        <v>13</v>
      </c>
      <c r="J1603" s="26">
        <v>1958</v>
      </c>
      <c r="K1603" s="26" t="s">
        <v>30</v>
      </c>
      <c r="L1603" s="26" t="s">
        <v>12</v>
      </c>
      <c r="M1603" s="26" t="s">
        <v>16</v>
      </c>
      <c r="N1603" s="26" t="s">
        <v>13</v>
      </c>
      <c r="O1603" s="27">
        <f>IF(A1603="?","",DATE(J1603,MATCH(K1603,{"Jan","Feb","Mar","Apr","May","Jun","Jul","Aug","Sep","Oct","Nov","Dec"},0),D1603))</f>
        <v>21529</v>
      </c>
      <c r="P1603" s="26">
        <f t="shared" ref="P1603:P1666" si="25">IF(O1603="","",DATEDIF(O1603,DATE(2023,6,8),"Y"))</f>
        <v>64</v>
      </c>
    </row>
    <row r="1604" spans="1:16" x14ac:dyDescent="0.3">
      <c r="A1604" s="8" t="s">
        <v>1635</v>
      </c>
      <c r="B1604" s="8">
        <v>2003</v>
      </c>
      <c r="C1604" s="8" t="s">
        <v>18</v>
      </c>
      <c r="D1604" s="8">
        <v>7</v>
      </c>
      <c r="E1604" s="8">
        <v>0</v>
      </c>
      <c r="F1604" s="25">
        <v>13844.51</v>
      </c>
      <c r="G1604" s="8" t="s">
        <v>11</v>
      </c>
      <c r="H1604" s="8" t="s">
        <v>16</v>
      </c>
      <c r="I1604" s="8" t="s">
        <v>42</v>
      </c>
      <c r="J1604" s="26">
        <v>2003</v>
      </c>
      <c r="K1604" s="26" t="s">
        <v>18</v>
      </c>
      <c r="L1604" s="26" t="s">
        <v>11</v>
      </c>
      <c r="M1604" s="26" t="s">
        <v>16</v>
      </c>
      <c r="N1604" s="26" t="s">
        <v>42</v>
      </c>
      <c r="O1604" s="27">
        <f>IF(A1604="?","",DATE(J1604,MATCH(K1604,{"Jan","Feb","Mar","Apr","May","Jun","Jul","Aug","Sep","Oct","Nov","Dec"},0),D1604))</f>
        <v>37779</v>
      </c>
      <c r="P1604" s="26">
        <f t="shared" si="25"/>
        <v>20</v>
      </c>
    </row>
    <row r="1605" spans="1:16" x14ac:dyDescent="0.3">
      <c r="A1605" s="8" t="s">
        <v>1636</v>
      </c>
      <c r="B1605" s="8">
        <v>1960</v>
      </c>
      <c r="C1605" s="8" t="s">
        <v>10</v>
      </c>
      <c r="D1605" s="8">
        <v>21</v>
      </c>
      <c r="E1605" s="8">
        <v>0</v>
      </c>
      <c r="F1605" s="25">
        <v>13844.8</v>
      </c>
      <c r="G1605" s="8" t="s">
        <v>11</v>
      </c>
      <c r="H1605" s="8" t="s">
        <v>11</v>
      </c>
      <c r="I1605" s="8" t="s">
        <v>23</v>
      </c>
      <c r="J1605" s="26">
        <v>1960</v>
      </c>
      <c r="K1605" s="26" t="s">
        <v>10</v>
      </c>
      <c r="L1605" s="26" t="s">
        <v>11</v>
      </c>
      <c r="M1605" s="26" t="s">
        <v>11</v>
      </c>
      <c r="N1605" s="26" t="s">
        <v>23</v>
      </c>
      <c r="O1605" s="27">
        <f>IF(A1605="?","",DATE(J1605,MATCH(K1605,{"Jan","Feb","Mar","Apr","May","Jun","Jul","Aug","Sep","Oct","Nov","Dec"},0),D1605))</f>
        <v>22118</v>
      </c>
      <c r="P1605" s="26">
        <f t="shared" si="25"/>
        <v>62</v>
      </c>
    </row>
    <row r="1606" spans="1:16" x14ac:dyDescent="0.3">
      <c r="A1606" s="8" t="s">
        <v>1637</v>
      </c>
      <c r="B1606" s="8">
        <v>1978</v>
      </c>
      <c r="C1606" s="8" t="s">
        <v>30</v>
      </c>
      <c r="D1606" s="8">
        <v>19</v>
      </c>
      <c r="E1606" s="8">
        <v>2</v>
      </c>
      <c r="F1606" s="25">
        <v>13874.89</v>
      </c>
      <c r="G1606" s="8" t="s">
        <v>11</v>
      </c>
      <c r="H1606" s="8" t="s">
        <v>16</v>
      </c>
      <c r="I1606" s="8" t="s">
        <v>23</v>
      </c>
      <c r="J1606" s="26">
        <v>1978</v>
      </c>
      <c r="K1606" s="26" t="s">
        <v>30</v>
      </c>
      <c r="L1606" s="26" t="s">
        <v>11</v>
      </c>
      <c r="M1606" s="26" t="s">
        <v>16</v>
      </c>
      <c r="N1606" s="26" t="s">
        <v>23</v>
      </c>
      <c r="O1606" s="27">
        <f>IF(A1606="?","",DATE(J1606,MATCH(K1606,{"Jan","Feb","Mar","Apr","May","Jun","Jul","Aug","Sep","Oct","Nov","Dec"},0),D1606))</f>
        <v>28843</v>
      </c>
      <c r="P1606" s="26">
        <f t="shared" si="25"/>
        <v>44</v>
      </c>
    </row>
    <row r="1607" spans="1:16" x14ac:dyDescent="0.3">
      <c r="A1607" s="8" t="s">
        <v>1638</v>
      </c>
      <c r="B1607" s="8">
        <v>1959</v>
      </c>
      <c r="C1607" s="8" t="s">
        <v>37</v>
      </c>
      <c r="D1607" s="8">
        <v>5</v>
      </c>
      <c r="E1607" s="8">
        <v>0</v>
      </c>
      <c r="F1607" s="25">
        <v>13880.95</v>
      </c>
      <c r="G1607" s="8" t="s">
        <v>11</v>
      </c>
      <c r="H1607" s="8" t="s">
        <v>11</v>
      </c>
      <c r="I1607" s="8" t="s">
        <v>42</v>
      </c>
      <c r="J1607" s="26">
        <v>1959</v>
      </c>
      <c r="K1607" s="26" t="s">
        <v>37</v>
      </c>
      <c r="L1607" s="26" t="s">
        <v>11</v>
      </c>
      <c r="M1607" s="26" t="s">
        <v>11</v>
      </c>
      <c r="N1607" s="26" t="s">
        <v>42</v>
      </c>
      <c r="O1607" s="27">
        <f>IF(A1607="?","",DATE(J1607,MATCH(K1607,{"Jan","Feb","Mar","Apr","May","Jun","Jul","Aug","Sep","Oct","Nov","Dec"},0),D1607))</f>
        <v>21828</v>
      </c>
      <c r="P1607" s="26">
        <f t="shared" si="25"/>
        <v>63</v>
      </c>
    </row>
    <row r="1608" spans="1:16" x14ac:dyDescent="0.3">
      <c r="A1608" s="8" t="s">
        <v>1639</v>
      </c>
      <c r="B1608" s="8">
        <v>1985</v>
      </c>
      <c r="C1608" s="8" t="s">
        <v>20</v>
      </c>
      <c r="D1608" s="8">
        <v>25</v>
      </c>
      <c r="E1608" s="8">
        <v>3</v>
      </c>
      <c r="F1608" s="25">
        <v>13886.4</v>
      </c>
      <c r="G1608" s="8" t="s">
        <v>11</v>
      </c>
      <c r="H1608" s="8" t="s">
        <v>11</v>
      </c>
      <c r="I1608" s="8" t="s">
        <v>23</v>
      </c>
      <c r="J1608" s="26">
        <v>1985</v>
      </c>
      <c r="K1608" s="26" t="s">
        <v>20</v>
      </c>
      <c r="L1608" s="26" t="s">
        <v>11</v>
      </c>
      <c r="M1608" s="26" t="s">
        <v>11</v>
      </c>
      <c r="N1608" s="26" t="s">
        <v>23</v>
      </c>
      <c r="O1608" s="27">
        <f>IF(A1608="?","",DATE(J1608,MATCH(K1608,{"Jan","Feb","Mar","Apr","May","Jun","Jul","Aug","Sep","Oct","Nov","Dec"},0),D1608))</f>
        <v>31315</v>
      </c>
      <c r="P1608" s="26">
        <f t="shared" si="25"/>
        <v>37</v>
      </c>
    </row>
    <row r="1609" spans="1:16" x14ac:dyDescent="0.3">
      <c r="A1609" s="8" t="s">
        <v>1640</v>
      </c>
      <c r="B1609" s="8">
        <v>1959</v>
      </c>
      <c r="C1609" s="8" t="s">
        <v>30</v>
      </c>
      <c r="D1609" s="8">
        <v>29</v>
      </c>
      <c r="E1609" s="8">
        <v>0</v>
      </c>
      <c r="F1609" s="25">
        <v>13887.2</v>
      </c>
      <c r="G1609" s="8" t="s">
        <v>11</v>
      </c>
      <c r="H1609" s="8" t="s">
        <v>12</v>
      </c>
      <c r="I1609" s="8" t="s">
        <v>13</v>
      </c>
      <c r="J1609" s="26">
        <v>1959</v>
      </c>
      <c r="K1609" s="26" t="s">
        <v>30</v>
      </c>
      <c r="L1609" s="26" t="s">
        <v>11</v>
      </c>
      <c r="M1609" s="26" t="s">
        <v>12</v>
      </c>
      <c r="N1609" s="26" t="s">
        <v>13</v>
      </c>
      <c r="O1609" s="27">
        <f>IF(A1609="?","",DATE(J1609,MATCH(K1609,{"Jan","Feb","Mar","Apr","May","Jun","Jul","Aug","Sep","Oct","Nov","Dec"},0),D1609))</f>
        <v>21913</v>
      </c>
      <c r="P1609" s="26">
        <f t="shared" si="25"/>
        <v>63</v>
      </c>
    </row>
    <row r="1610" spans="1:16" x14ac:dyDescent="0.3">
      <c r="A1610" s="8" t="s">
        <v>1641</v>
      </c>
      <c r="B1610" s="8">
        <v>1959</v>
      </c>
      <c r="C1610" s="8" t="s">
        <v>10</v>
      </c>
      <c r="D1610" s="8">
        <v>7</v>
      </c>
      <c r="E1610" s="8">
        <v>0</v>
      </c>
      <c r="F1610" s="25">
        <v>13887.97</v>
      </c>
      <c r="G1610" s="8" t="s">
        <v>11</v>
      </c>
      <c r="H1610" s="8" t="s">
        <v>11</v>
      </c>
      <c r="I1610" s="8" t="s">
        <v>13</v>
      </c>
      <c r="J1610" s="26">
        <v>1959</v>
      </c>
      <c r="K1610" s="26" t="s">
        <v>10</v>
      </c>
      <c r="L1610" s="26" t="s">
        <v>11</v>
      </c>
      <c r="M1610" s="26" t="s">
        <v>11</v>
      </c>
      <c r="N1610" s="26" t="s">
        <v>13</v>
      </c>
      <c r="O1610" s="27">
        <f>IF(A1610="?","",DATE(J1610,MATCH(K1610,{"Jan","Feb","Mar","Apr","May","Jun","Jul","Aug","Sep","Oct","Nov","Dec"},0),D1610))</f>
        <v>21738</v>
      </c>
      <c r="P1610" s="26">
        <f t="shared" si="25"/>
        <v>63</v>
      </c>
    </row>
    <row r="1611" spans="1:16" x14ac:dyDescent="0.3">
      <c r="A1611" s="8" t="s">
        <v>1642</v>
      </c>
      <c r="B1611" s="8">
        <v>1962</v>
      </c>
      <c r="C1611" s="8" t="s">
        <v>10</v>
      </c>
      <c r="D1611" s="8">
        <v>27</v>
      </c>
      <c r="E1611" s="8">
        <v>3</v>
      </c>
      <c r="F1611" s="25">
        <v>13919.82</v>
      </c>
      <c r="G1611" s="8" t="s">
        <v>11</v>
      </c>
      <c r="H1611" s="8" t="s">
        <v>11</v>
      </c>
      <c r="I1611" s="8" t="s">
        <v>13</v>
      </c>
      <c r="J1611" s="26">
        <v>1962</v>
      </c>
      <c r="K1611" s="26" t="s">
        <v>10</v>
      </c>
      <c r="L1611" s="26" t="s">
        <v>11</v>
      </c>
      <c r="M1611" s="26" t="s">
        <v>11</v>
      </c>
      <c r="N1611" s="26" t="s">
        <v>13</v>
      </c>
      <c r="O1611" s="27">
        <f>IF(A1611="?","",DATE(J1611,MATCH(K1611,{"Jan","Feb","Mar","Apr","May","Jun","Jul","Aug","Sep","Oct","Nov","Dec"},0),D1611))</f>
        <v>22854</v>
      </c>
      <c r="P1611" s="26">
        <f t="shared" si="25"/>
        <v>60</v>
      </c>
    </row>
    <row r="1612" spans="1:16" x14ac:dyDescent="0.3">
      <c r="A1612" s="8" t="s">
        <v>1643</v>
      </c>
      <c r="B1612" s="8">
        <v>1960</v>
      </c>
      <c r="C1612" s="8" t="s">
        <v>18</v>
      </c>
      <c r="D1612" s="8">
        <v>18</v>
      </c>
      <c r="E1612" s="8">
        <v>1</v>
      </c>
      <c r="F1612" s="25">
        <v>13937.67</v>
      </c>
      <c r="G1612" s="8" t="s">
        <v>11</v>
      </c>
      <c r="H1612" s="8" t="s">
        <v>16</v>
      </c>
      <c r="I1612" s="8" t="s">
        <v>23</v>
      </c>
      <c r="J1612" s="26">
        <v>1960</v>
      </c>
      <c r="K1612" s="26" t="s">
        <v>18</v>
      </c>
      <c r="L1612" s="26" t="s">
        <v>11</v>
      </c>
      <c r="M1612" s="26" t="s">
        <v>16</v>
      </c>
      <c r="N1612" s="26" t="s">
        <v>23</v>
      </c>
      <c r="O1612" s="27">
        <f>IF(A1612="?","",DATE(J1612,MATCH(K1612,{"Jan","Feb","Mar","Apr","May","Jun","Jul","Aug","Sep","Oct","Nov","Dec"},0),D1612))</f>
        <v>22085</v>
      </c>
      <c r="P1612" s="26">
        <f t="shared" si="25"/>
        <v>62</v>
      </c>
    </row>
    <row r="1613" spans="1:16" x14ac:dyDescent="0.3">
      <c r="A1613" s="8" t="s">
        <v>1644</v>
      </c>
      <c r="B1613" s="8">
        <v>1959</v>
      </c>
      <c r="C1613" s="8" t="s">
        <v>35</v>
      </c>
      <c r="D1613" s="8">
        <v>29</v>
      </c>
      <c r="E1613" s="8">
        <v>0</v>
      </c>
      <c r="F1613" s="25">
        <v>13974.46</v>
      </c>
      <c r="G1613" s="8" t="s">
        <v>11</v>
      </c>
      <c r="H1613" s="8" t="s">
        <v>11</v>
      </c>
      <c r="I1613" s="8" t="s">
        <v>166</v>
      </c>
      <c r="J1613" s="26">
        <v>1959</v>
      </c>
      <c r="K1613" s="26" t="s">
        <v>35</v>
      </c>
      <c r="L1613" s="26" t="s">
        <v>11</v>
      </c>
      <c r="M1613" s="26" t="s">
        <v>11</v>
      </c>
      <c r="N1613" s="26" t="s">
        <v>166</v>
      </c>
      <c r="O1613" s="27">
        <f>IF(A1613="?","",DATE(J1613,MATCH(K1613,{"Jan","Feb","Mar","Apr","May","Jun","Jul","Aug","Sep","Oct","Nov","Dec"},0),D1613))</f>
        <v>21791</v>
      </c>
      <c r="P1613" s="26">
        <f t="shared" si="25"/>
        <v>63</v>
      </c>
    </row>
    <row r="1614" spans="1:16" x14ac:dyDescent="0.3">
      <c r="A1614" s="8" t="s">
        <v>1645</v>
      </c>
      <c r="B1614" s="8">
        <v>1990</v>
      </c>
      <c r="C1614" s="8" t="s">
        <v>10</v>
      </c>
      <c r="D1614" s="8">
        <v>13</v>
      </c>
      <c r="E1614" s="8">
        <v>3</v>
      </c>
      <c r="F1614" s="25">
        <v>13979.45</v>
      </c>
      <c r="G1614" s="8" t="s">
        <v>11</v>
      </c>
      <c r="H1614" s="8" t="s">
        <v>16</v>
      </c>
      <c r="I1614" s="8" t="s">
        <v>249</v>
      </c>
      <c r="J1614" s="26">
        <v>1990</v>
      </c>
      <c r="K1614" s="26" t="s">
        <v>10</v>
      </c>
      <c r="L1614" s="26" t="s">
        <v>11</v>
      </c>
      <c r="M1614" s="26" t="s">
        <v>16</v>
      </c>
      <c r="N1614" s="26" t="s">
        <v>249</v>
      </c>
      <c r="O1614" s="27">
        <f>IF(A1614="?","",DATE(J1614,MATCH(K1614,{"Jan","Feb","Mar","Apr","May","Jun","Jul","Aug","Sep","Oct","Nov","Dec"},0),D1614))</f>
        <v>33067</v>
      </c>
      <c r="P1614" s="26">
        <f t="shared" si="25"/>
        <v>32</v>
      </c>
    </row>
    <row r="1615" spans="1:16" x14ac:dyDescent="0.3">
      <c r="A1615" s="8" t="s">
        <v>1646</v>
      </c>
      <c r="B1615" s="8">
        <v>1959</v>
      </c>
      <c r="C1615" s="8" t="s">
        <v>20</v>
      </c>
      <c r="D1615" s="8">
        <v>6</v>
      </c>
      <c r="E1615" s="8">
        <v>0</v>
      </c>
      <c r="F1615" s="25">
        <v>13981.85</v>
      </c>
      <c r="G1615" s="8" t="s">
        <v>11</v>
      </c>
      <c r="H1615" s="8" t="s">
        <v>16</v>
      </c>
      <c r="I1615" s="8" t="s">
        <v>168</v>
      </c>
      <c r="J1615" s="26">
        <v>1959</v>
      </c>
      <c r="K1615" s="26" t="s">
        <v>20</v>
      </c>
      <c r="L1615" s="26" t="s">
        <v>11</v>
      </c>
      <c r="M1615" s="26" t="s">
        <v>16</v>
      </c>
      <c r="N1615" s="26" t="s">
        <v>168</v>
      </c>
      <c r="O1615" s="27">
        <f>IF(A1615="?","",DATE(J1615,MATCH(K1615,{"Jan","Feb","Mar","Apr","May","Jun","Jul","Aug","Sep","Oct","Nov","Dec"},0),D1615))</f>
        <v>21799</v>
      </c>
      <c r="P1615" s="26">
        <f t="shared" si="25"/>
        <v>63</v>
      </c>
    </row>
    <row r="1616" spans="1:16" x14ac:dyDescent="0.3">
      <c r="A1616" s="8" t="s">
        <v>1647</v>
      </c>
      <c r="B1616" s="8">
        <v>1963</v>
      </c>
      <c r="C1616" s="8" t="s">
        <v>30</v>
      </c>
      <c r="D1616" s="8">
        <v>23</v>
      </c>
      <c r="E1616" s="8">
        <v>3</v>
      </c>
      <c r="F1616" s="25">
        <v>14001.13</v>
      </c>
      <c r="G1616" s="8" t="s">
        <v>11</v>
      </c>
      <c r="H1616" s="8" t="s">
        <v>16</v>
      </c>
      <c r="I1616" s="8" t="s">
        <v>13</v>
      </c>
      <c r="J1616" s="26">
        <v>1963</v>
      </c>
      <c r="K1616" s="26" t="s">
        <v>30</v>
      </c>
      <c r="L1616" s="26" t="s">
        <v>11</v>
      </c>
      <c r="M1616" s="26" t="s">
        <v>16</v>
      </c>
      <c r="N1616" s="26" t="s">
        <v>13</v>
      </c>
      <c r="O1616" s="27">
        <f>IF(A1616="?","",DATE(J1616,MATCH(K1616,{"Jan","Feb","Mar","Apr","May","Jun","Jul","Aug","Sep","Oct","Nov","Dec"},0),D1616))</f>
        <v>23368</v>
      </c>
      <c r="P1616" s="26">
        <f t="shared" si="25"/>
        <v>59</v>
      </c>
    </row>
    <row r="1617" spans="1:16" x14ac:dyDescent="0.3">
      <c r="A1617" s="8" t="s">
        <v>1648</v>
      </c>
      <c r="B1617" s="8">
        <v>1963</v>
      </c>
      <c r="C1617" s="8" t="s">
        <v>10</v>
      </c>
      <c r="D1617" s="8">
        <v>6</v>
      </c>
      <c r="E1617" s="8">
        <v>3</v>
      </c>
      <c r="F1617" s="25">
        <v>14001.29</v>
      </c>
      <c r="G1617" s="8" t="s">
        <v>11</v>
      </c>
      <c r="H1617" s="8" t="s">
        <v>11</v>
      </c>
      <c r="I1617" s="8" t="s">
        <v>13</v>
      </c>
      <c r="J1617" s="26">
        <v>1963</v>
      </c>
      <c r="K1617" s="26" t="s">
        <v>10</v>
      </c>
      <c r="L1617" s="26" t="s">
        <v>11</v>
      </c>
      <c r="M1617" s="26" t="s">
        <v>11</v>
      </c>
      <c r="N1617" s="26" t="s">
        <v>13</v>
      </c>
      <c r="O1617" s="27">
        <f>IF(A1617="?","",DATE(J1617,MATCH(K1617,{"Jan","Feb","Mar","Apr","May","Jun","Jul","Aug","Sep","Oct","Nov","Dec"},0),D1617))</f>
        <v>23198</v>
      </c>
      <c r="P1617" s="26">
        <f t="shared" si="25"/>
        <v>59</v>
      </c>
    </row>
    <row r="1618" spans="1:16" x14ac:dyDescent="0.3">
      <c r="A1618" s="8" t="s">
        <v>1649</v>
      </c>
      <c r="B1618" s="8">
        <v>1963</v>
      </c>
      <c r="C1618" s="8" t="s">
        <v>10</v>
      </c>
      <c r="D1618" s="8">
        <v>8</v>
      </c>
      <c r="E1618" s="8">
        <v>3</v>
      </c>
      <c r="F1618" s="25">
        <v>14007.22</v>
      </c>
      <c r="G1618" s="8" t="s">
        <v>11</v>
      </c>
      <c r="H1618" s="8" t="s">
        <v>12</v>
      </c>
      <c r="I1618" s="8" t="s">
        <v>42</v>
      </c>
      <c r="J1618" s="26">
        <v>1963</v>
      </c>
      <c r="K1618" s="26" t="s">
        <v>10</v>
      </c>
      <c r="L1618" s="26" t="s">
        <v>11</v>
      </c>
      <c r="M1618" s="26" t="s">
        <v>12</v>
      </c>
      <c r="N1618" s="26" t="s">
        <v>42</v>
      </c>
      <c r="O1618" s="27">
        <f>IF(A1618="?","",DATE(J1618,MATCH(K1618,{"Jan","Feb","Mar","Apr","May","Jun","Jul","Aug","Sep","Oct","Nov","Dec"},0),D1618))</f>
        <v>23200</v>
      </c>
      <c r="P1618" s="26">
        <f t="shared" si="25"/>
        <v>59</v>
      </c>
    </row>
    <row r="1619" spans="1:16" x14ac:dyDescent="0.3">
      <c r="A1619" s="8" t="s">
        <v>1650</v>
      </c>
      <c r="B1619" s="8">
        <v>1960</v>
      </c>
      <c r="C1619" s="8" t="s">
        <v>15</v>
      </c>
      <c r="D1619" s="8">
        <v>8</v>
      </c>
      <c r="E1619" s="8">
        <v>0</v>
      </c>
      <c r="F1619" s="25">
        <v>14043.48</v>
      </c>
      <c r="G1619" s="8" t="s">
        <v>11</v>
      </c>
      <c r="H1619" s="8" t="s">
        <v>12</v>
      </c>
      <c r="I1619" s="8" t="s">
        <v>247</v>
      </c>
      <c r="J1619" s="26">
        <v>1960</v>
      </c>
      <c r="K1619" s="26" t="s">
        <v>15</v>
      </c>
      <c r="L1619" s="26" t="s">
        <v>11</v>
      </c>
      <c r="M1619" s="26" t="s">
        <v>12</v>
      </c>
      <c r="N1619" s="26" t="s">
        <v>247</v>
      </c>
      <c r="O1619" s="27">
        <f>IF(A1619="?","",DATE(J1619,MATCH(K1619,{"Jan","Feb","Mar","Apr","May","Jun","Jul","Aug","Sep","Oct","Nov","Dec"},0),D1619))</f>
        <v>22228</v>
      </c>
      <c r="P1619" s="26">
        <f t="shared" si="25"/>
        <v>62</v>
      </c>
    </row>
    <row r="1620" spans="1:16" x14ac:dyDescent="0.3">
      <c r="A1620" s="8" t="s">
        <v>1651</v>
      </c>
      <c r="B1620" s="8">
        <v>1991</v>
      </c>
      <c r="C1620" s="8" t="s">
        <v>20</v>
      </c>
      <c r="D1620" s="8">
        <v>12</v>
      </c>
      <c r="E1620" s="8">
        <v>3</v>
      </c>
      <c r="F1620" s="25">
        <v>14081.93</v>
      </c>
      <c r="G1620" s="8" t="s">
        <v>11</v>
      </c>
      <c r="H1620" s="8" t="s">
        <v>12</v>
      </c>
      <c r="I1620" s="8" t="s">
        <v>23</v>
      </c>
      <c r="J1620" s="26">
        <v>1991</v>
      </c>
      <c r="K1620" s="26" t="s">
        <v>20</v>
      </c>
      <c r="L1620" s="26" t="s">
        <v>11</v>
      </c>
      <c r="M1620" s="26" t="s">
        <v>12</v>
      </c>
      <c r="N1620" s="26" t="s">
        <v>23</v>
      </c>
      <c r="O1620" s="27">
        <f>IF(A1620="?","",DATE(J1620,MATCH(K1620,{"Jan","Feb","Mar","Apr","May","Jun","Jul","Aug","Sep","Oct","Nov","Dec"},0),D1620))</f>
        <v>33493</v>
      </c>
      <c r="P1620" s="26">
        <f t="shared" si="25"/>
        <v>31</v>
      </c>
    </row>
    <row r="1621" spans="1:16" x14ac:dyDescent="0.3">
      <c r="A1621" s="8" t="s">
        <v>1652</v>
      </c>
      <c r="B1621" s="8">
        <v>1976</v>
      </c>
      <c r="C1621" s="8" t="s">
        <v>20</v>
      </c>
      <c r="D1621" s="8">
        <v>26</v>
      </c>
      <c r="E1621" s="8">
        <v>2</v>
      </c>
      <c r="F1621" s="25">
        <v>14098.07</v>
      </c>
      <c r="G1621" s="8" t="s">
        <v>11</v>
      </c>
      <c r="H1621" s="8" t="s">
        <v>12</v>
      </c>
      <c r="I1621" s="8" t="s">
        <v>249</v>
      </c>
      <c r="J1621" s="26">
        <v>1976</v>
      </c>
      <c r="K1621" s="26" t="s">
        <v>20</v>
      </c>
      <c r="L1621" s="26" t="s">
        <v>11</v>
      </c>
      <c r="M1621" s="26" t="s">
        <v>12</v>
      </c>
      <c r="N1621" s="26" t="s">
        <v>249</v>
      </c>
      <c r="O1621" s="27">
        <f>IF(A1621="?","",DATE(J1621,MATCH(K1621,{"Jan","Feb","Mar","Apr","May","Jun","Jul","Aug","Sep","Oct","Nov","Dec"},0),D1621))</f>
        <v>28029</v>
      </c>
      <c r="P1621" s="26">
        <f t="shared" si="25"/>
        <v>46</v>
      </c>
    </row>
    <row r="1622" spans="1:16" x14ac:dyDescent="0.3">
      <c r="A1622" s="8" t="s">
        <v>1653</v>
      </c>
      <c r="B1622" s="8">
        <v>1961</v>
      </c>
      <c r="C1622" s="8" t="s">
        <v>18</v>
      </c>
      <c r="D1622" s="8">
        <v>14</v>
      </c>
      <c r="E1622" s="8">
        <v>2</v>
      </c>
      <c r="F1622" s="25">
        <v>14119.62</v>
      </c>
      <c r="G1622" s="8" t="s">
        <v>11</v>
      </c>
      <c r="H1622" s="8" t="s">
        <v>16</v>
      </c>
      <c r="I1622" s="8" t="s">
        <v>23</v>
      </c>
      <c r="J1622" s="26">
        <v>1961</v>
      </c>
      <c r="K1622" s="26" t="s">
        <v>18</v>
      </c>
      <c r="L1622" s="26" t="s">
        <v>11</v>
      </c>
      <c r="M1622" s="26" t="s">
        <v>16</v>
      </c>
      <c r="N1622" s="26" t="s">
        <v>23</v>
      </c>
      <c r="O1622" s="27">
        <f>IF(A1622="?","",DATE(J1622,MATCH(K1622,{"Jan","Feb","Mar","Apr","May","Jun","Jul","Aug","Sep","Oct","Nov","Dec"},0),D1622))</f>
        <v>22446</v>
      </c>
      <c r="P1622" s="26">
        <f t="shared" si="25"/>
        <v>61</v>
      </c>
    </row>
    <row r="1623" spans="1:16" x14ac:dyDescent="0.3">
      <c r="A1623" s="8" t="s">
        <v>1654</v>
      </c>
      <c r="B1623" s="8">
        <v>2004</v>
      </c>
      <c r="C1623" s="8" t="s">
        <v>10</v>
      </c>
      <c r="D1623" s="8">
        <v>6</v>
      </c>
      <c r="E1623" s="8">
        <v>0</v>
      </c>
      <c r="F1623" s="25">
        <v>14133.04</v>
      </c>
      <c r="G1623" s="8" t="s">
        <v>11</v>
      </c>
      <c r="H1623" s="8" t="s">
        <v>12</v>
      </c>
      <c r="I1623" s="8" t="s">
        <v>13</v>
      </c>
      <c r="J1623" s="26">
        <v>2004</v>
      </c>
      <c r="K1623" s="26" t="s">
        <v>10</v>
      </c>
      <c r="L1623" s="26" t="s">
        <v>11</v>
      </c>
      <c r="M1623" s="26" t="s">
        <v>12</v>
      </c>
      <c r="N1623" s="26" t="s">
        <v>13</v>
      </c>
      <c r="O1623" s="27">
        <f>IF(A1623="?","",DATE(J1623,MATCH(K1623,{"Jan","Feb","Mar","Apr","May","Jun","Jul","Aug","Sep","Oct","Nov","Dec"},0),D1623))</f>
        <v>38174</v>
      </c>
      <c r="P1623" s="26">
        <f t="shared" si="25"/>
        <v>18</v>
      </c>
    </row>
    <row r="1624" spans="1:16" x14ac:dyDescent="0.3">
      <c r="A1624" s="8" t="s">
        <v>1655</v>
      </c>
      <c r="B1624" s="8">
        <v>1984</v>
      </c>
      <c r="C1624" s="8" t="s">
        <v>10</v>
      </c>
      <c r="D1624" s="8">
        <v>7</v>
      </c>
      <c r="E1624" s="8">
        <v>3</v>
      </c>
      <c r="F1624" s="25">
        <v>14152.46</v>
      </c>
      <c r="G1624" s="8" t="s">
        <v>11</v>
      </c>
      <c r="H1624" s="8" t="s">
        <v>16</v>
      </c>
      <c r="I1624" s="8" t="s">
        <v>23</v>
      </c>
      <c r="J1624" s="26">
        <v>1984</v>
      </c>
      <c r="K1624" s="26" t="s">
        <v>10</v>
      </c>
      <c r="L1624" s="26" t="s">
        <v>11</v>
      </c>
      <c r="M1624" s="26" t="s">
        <v>16</v>
      </c>
      <c r="N1624" s="26" t="s">
        <v>23</v>
      </c>
      <c r="O1624" s="27">
        <f>IF(A1624="?","",DATE(J1624,MATCH(K1624,{"Jan","Feb","Mar","Apr","May","Jun","Jul","Aug","Sep","Oct","Nov","Dec"},0),D1624))</f>
        <v>30870</v>
      </c>
      <c r="P1624" s="26">
        <f t="shared" si="25"/>
        <v>38</v>
      </c>
    </row>
    <row r="1625" spans="1:16" x14ac:dyDescent="0.3">
      <c r="A1625" s="8" t="s">
        <v>1656</v>
      </c>
      <c r="B1625" s="8">
        <v>1968</v>
      </c>
      <c r="C1625" s="8" t="s">
        <v>30</v>
      </c>
      <c r="D1625" s="8">
        <v>25</v>
      </c>
      <c r="E1625" s="8">
        <v>0</v>
      </c>
      <c r="F1625" s="25">
        <v>14193.55</v>
      </c>
      <c r="G1625" s="8" t="s">
        <v>11</v>
      </c>
      <c r="H1625" s="8" t="s">
        <v>16</v>
      </c>
      <c r="I1625" s="8" t="s">
        <v>535</v>
      </c>
      <c r="J1625" s="26">
        <v>1968</v>
      </c>
      <c r="K1625" s="26" t="s">
        <v>30</v>
      </c>
      <c r="L1625" s="26" t="s">
        <v>11</v>
      </c>
      <c r="M1625" s="26" t="s">
        <v>16</v>
      </c>
      <c r="N1625" s="26" t="s">
        <v>535</v>
      </c>
      <c r="O1625" s="27">
        <f>IF(A1625="?","",DATE(J1625,MATCH(K1625,{"Jan","Feb","Mar","Apr","May","Jun","Jul","Aug","Sep","Oct","Nov","Dec"},0),D1625))</f>
        <v>25197</v>
      </c>
      <c r="P1625" s="26">
        <f t="shared" si="25"/>
        <v>54</v>
      </c>
    </row>
    <row r="1626" spans="1:16" x14ac:dyDescent="0.3">
      <c r="A1626" s="8" t="s">
        <v>1657</v>
      </c>
      <c r="B1626" s="8">
        <v>1983</v>
      </c>
      <c r="C1626" s="8" t="s">
        <v>15</v>
      </c>
      <c r="D1626" s="8">
        <v>17</v>
      </c>
      <c r="E1626" s="8">
        <v>3</v>
      </c>
      <c r="F1626" s="25">
        <v>14209.4</v>
      </c>
      <c r="G1626" s="8" t="s">
        <v>11</v>
      </c>
      <c r="H1626" s="8" t="s">
        <v>16</v>
      </c>
      <c r="I1626" s="8" t="s">
        <v>535</v>
      </c>
      <c r="J1626" s="26">
        <v>1983</v>
      </c>
      <c r="K1626" s="26" t="s">
        <v>15</v>
      </c>
      <c r="L1626" s="26" t="s">
        <v>11</v>
      </c>
      <c r="M1626" s="26" t="s">
        <v>16</v>
      </c>
      <c r="N1626" s="26" t="s">
        <v>535</v>
      </c>
      <c r="O1626" s="27">
        <f>IF(A1626="?","",DATE(J1626,MATCH(K1626,{"Jan","Feb","Mar","Apr","May","Jun","Jul","Aug","Sep","Oct","Nov","Dec"},0),D1626))</f>
        <v>30637</v>
      </c>
      <c r="P1626" s="26">
        <f t="shared" si="25"/>
        <v>39</v>
      </c>
    </row>
    <row r="1627" spans="1:16" x14ac:dyDescent="0.3">
      <c r="A1627" s="8" t="s">
        <v>1658</v>
      </c>
      <c r="B1627" s="8">
        <v>1958</v>
      </c>
      <c r="C1627" s="8" t="s">
        <v>20</v>
      </c>
      <c r="D1627" s="8">
        <v>21</v>
      </c>
      <c r="E1627" s="8">
        <v>0</v>
      </c>
      <c r="F1627" s="25">
        <v>14210.54</v>
      </c>
      <c r="G1627" s="8" t="s">
        <v>11</v>
      </c>
      <c r="H1627" s="8" t="s">
        <v>11</v>
      </c>
      <c r="I1627" s="8" t="s">
        <v>23</v>
      </c>
      <c r="J1627" s="26">
        <v>1958</v>
      </c>
      <c r="K1627" s="26" t="s">
        <v>20</v>
      </c>
      <c r="L1627" s="26" t="s">
        <v>11</v>
      </c>
      <c r="M1627" s="26" t="s">
        <v>11</v>
      </c>
      <c r="N1627" s="26" t="s">
        <v>23</v>
      </c>
      <c r="O1627" s="27">
        <f>IF(A1627="?","",DATE(J1627,MATCH(K1627,{"Jan","Feb","Mar","Apr","May","Jun","Jul","Aug","Sep","Oct","Nov","Dec"},0),D1627))</f>
        <v>21449</v>
      </c>
      <c r="P1627" s="26">
        <f t="shared" si="25"/>
        <v>64</v>
      </c>
    </row>
    <row r="1628" spans="1:16" x14ac:dyDescent="0.3">
      <c r="A1628" s="8" t="s">
        <v>1659</v>
      </c>
      <c r="B1628" s="8">
        <v>1961</v>
      </c>
      <c r="C1628" s="8" t="s">
        <v>20</v>
      </c>
      <c r="D1628" s="8">
        <v>25</v>
      </c>
      <c r="E1628" s="8">
        <v>2</v>
      </c>
      <c r="F1628" s="25">
        <v>14235.07</v>
      </c>
      <c r="G1628" s="8" t="s">
        <v>11</v>
      </c>
      <c r="H1628" s="8" t="s">
        <v>16</v>
      </c>
      <c r="I1628" s="8" t="s">
        <v>42</v>
      </c>
      <c r="J1628" s="26">
        <v>1961</v>
      </c>
      <c r="K1628" s="26" t="s">
        <v>20</v>
      </c>
      <c r="L1628" s="26" t="s">
        <v>11</v>
      </c>
      <c r="M1628" s="26" t="s">
        <v>16</v>
      </c>
      <c r="N1628" s="26" t="s">
        <v>42</v>
      </c>
      <c r="O1628" s="27">
        <f>IF(A1628="?","",DATE(J1628,MATCH(K1628,{"Jan","Feb","Mar","Apr","May","Jun","Jul","Aug","Sep","Oct","Nov","Dec"},0),D1628))</f>
        <v>22549</v>
      </c>
      <c r="P1628" s="26">
        <f t="shared" si="25"/>
        <v>61</v>
      </c>
    </row>
    <row r="1629" spans="1:16" x14ac:dyDescent="0.3">
      <c r="A1629" s="8" t="s">
        <v>1660</v>
      </c>
      <c r="B1629" s="8">
        <v>1959</v>
      </c>
      <c r="C1629" s="8" t="s">
        <v>37</v>
      </c>
      <c r="D1629" s="8">
        <v>10</v>
      </c>
      <c r="E1629" s="8">
        <v>0</v>
      </c>
      <c r="F1629" s="25">
        <v>14254.61</v>
      </c>
      <c r="G1629" s="8" t="s">
        <v>11</v>
      </c>
      <c r="H1629" s="8" t="s">
        <v>16</v>
      </c>
      <c r="I1629" s="8" t="s">
        <v>23</v>
      </c>
      <c r="J1629" s="26">
        <v>1959</v>
      </c>
      <c r="K1629" s="26" t="s">
        <v>37</v>
      </c>
      <c r="L1629" s="26" t="s">
        <v>11</v>
      </c>
      <c r="M1629" s="26" t="s">
        <v>16</v>
      </c>
      <c r="N1629" s="26" t="s">
        <v>23</v>
      </c>
      <c r="O1629" s="27">
        <f>IF(A1629="?","",DATE(J1629,MATCH(K1629,{"Jan","Feb","Mar","Apr","May","Jun","Jul","Aug","Sep","Oct","Nov","Dec"},0),D1629))</f>
        <v>21833</v>
      </c>
      <c r="P1629" s="26">
        <f t="shared" si="25"/>
        <v>63</v>
      </c>
    </row>
    <row r="1630" spans="1:16" x14ac:dyDescent="0.3">
      <c r="A1630" s="8" t="s">
        <v>1661</v>
      </c>
      <c r="B1630" s="8">
        <v>1959</v>
      </c>
      <c r="C1630" s="8" t="s">
        <v>15</v>
      </c>
      <c r="D1630" s="8">
        <v>8</v>
      </c>
      <c r="E1630" s="8">
        <v>0</v>
      </c>
      <c r="F1630" s="25">
        <v>14256.19</v>
      </c>
      <c r="G1630" s="8" t="s">
        <v>11</v>
      </c>
      <c r="H1630" s="8" t="s">
        <v>12</v>
      </c>
      <c r="I1630" s="8" t="s">
        <v>23</v>
      </c>
      <c r="J1630" s="26">
        <v>1959</v>
      </c>
      <c r="K1630" s="26" t="s">
        <v>15</v>
      </c>
      <c r="L1630" s="26" t="s">
        <v>11</v>
      </c>
      <c r="M1630" s="26" t="s">
        <v>12</v>
      </c>
      <c r="N1630" s="26" t="s">
        <v>23</v>
      </c>
      <c r="O1630" s="27">
        <f>IF(A1630="?","",DATE(J1630,MATCH(K1630,{"Jan","Feb","Mar","Apr","May","Jun","Jul","Aug","Sep","Oct","Nov","Dec"},0),D1630))</f>
        <v>21862</v>
      </c>
      <c r="P1630" s="26">
        <f t="shared" si="25"/>
        <v>63</v>
      </c>
    </row>
    <row r="1631" spans="1:16" x14ac:dyDescent="0.3">
      <c r="A1631" s="8" t="s">
        <v>1662</v>
      </c>
      <c r="B1631" s="8">
        <v>1974</v>
      </c>
      <c r="C1631" s="8" t="s">
        <v>30</v>
      </c>
      <c r="D1631" s="8">
        <v>26</v>
      </c>
      <c r="E1631" s="8">
        <v>0</v>
      </c>
      <c r="F1631" s="25">
        <v>14256.79</v>
      </c>
      <c r="G1631" s="8" t="s">
        <v>11</v>
      </c>
      <c r="H1631" s="8" t="s">
        <v>11</v>
      </c>
      <c r="I1631" s="8" t="s">
        <v>535</v>
      </c>
      <c r="J1631" s="26">
        <v>1974</v>
      </c>
      <c r="K1631" s="26" t="s">
        <v>30</v>
      </c>
      <c r="L1631" s="26" t="s">
        <v>11</v>
      </c>
      <c r="M1631" s="26" t="s">
        <v>11</v>
      </c>
      <c r="N1631" s="26" t="s">
        <v>535</v>
      </c>
      <c r="O1631" s="27">
        <f>IF(A1631="?","",DATE(J1631,MATCH(K1631,{"Jan","Feb","Mar","Apr","May","Jun","Jul","Aug","Sep","Oct","Nov","Dec"},0),D1631))</f>
        <v>27389</v>
      </c>
      <c r="P1631" s="26">
        <f t="shared" si="25"/>
        <v>48</v>
      </c>
    </row>
    <row r="1632" spans="1:16" x14ac:dyDescent="0.3">
      <c r="A1632" s="8" t="s">
        <v>1663</v>
      </c>
      <c r="B1632" s="8">
        <v>1972</v>
      </c>
      <c r="C1632" s="8" t="s">
        <v>10</v>
      </c>
      <c r="D1632" s="8">
        <v>13</v>
      </c>
      <c r="E1632" s="8">
        <v>0</v>
      </c>
      <c r="F1632" s="25">
        <v>14258.33</v>
      </c>
      <c r="G1632" s="8" t="s">
        <v>11</v>
      </c>
      <c r="H1632" s="8" t="s">
        <v>11</v>
      </c>
      <c r="I1632" s="8" t="s">
        <v>535</v>
      </c>
      <c r="J1632" s="26">
        <v>1972</v>
      </c>
      <c r="K1632" s="26" t="s">
        <v>10</v>
      </c>
      <c r="L1632" s="26" t="s">
        <v>11</v>
      </c>
      <c r="M1632" s="26" t="s">
        <v>11</v>
      </c>
      <c r="N1632" s="26" t="s">
        <v>535</v>
      </c>
      <c r="O1632" s="27">
        <f>IF(A1632="?","",DATE(J1632,MATCH(K1632,{"Jan","Feb","Mar","Apr","May","Jun","Jul","Aug","Sep","Oct","Nov","Dec"},0),D1632))</f>
        <v>26493</v>
      </c>
      <c r="P1632" s="26">
        <f t="shared" si="25"/>
        <v>50</v>
      </c>
    </row>
    <row r="1633" spans="1:16" x14ac:dyDescent="0.3">
      <c r="A1633" s="8" t="s">
        <v>1664</v>
      </c>
      <c r="B1633" s="8">
        <v>2004</v>
      </c>
      <c r="C1633" s="8" t="s">
        <v>20</v>
      </c>
      <c r="D1633" s="8">
        <v>6</v>
      </c>
      <c r="E1633" s="8">
        <v>0</v>
      </c>
      <c r="F1633" s="25">
        <v>14283.46</v>
      </c>
      <c r="G1633" s="8" t="s">
        <v>11</v>
      </c>
      <c r="H1633" s="8" t="s">
        <v>11</v>
      </c>
      <c r="I1633" s="8" t="s">
        <v>247</v>
      </c>
      <c r="J1633" s="26">
        <v>2004</v>
      </c>
      <c r="K1633" s="26" t="s">
        <v>20</v>
      </c>
      <c r="L1633" s="26" t="s">
        <v>11</v>
      </c>
      <c r="M1633" s="26" t="s">
        <v>11</v>
      </c>
      <c r="N1633" s="26" t="s">
        <v>247</v>
      </c>
      <c r="O1633" s="27">
        <f>IF(A1633="?","",DATE(J1633,MATCH(K1633,{"Jan","Feb","Mar","Apr","May","Jun","Jul","Aug","Sep","Oct","Nov","Dec"},0),D1633))</f>
        <v>38236</v>
      </c>
      <c r="P1633" s="26">
        <f t="shared" si="25"/>
        <v>18</v>
      </c>
    </row>
    <row r="1634" spans="1:16" x14ac:dyDescent="0.3">
      <c r="A1634" s="8" t="s">
        <v>1665</v>
      </c>
      <c r="B1634" s="8">
        <v>1968</v>
      </c>
      <c r="C1634" s="8" t="s">
        <v>30</v>
      </c>
      <c r="D1634" s="8">
        <v>15</v>
      </c>
      <c r="E1634" s="8">
        <v>0</v>
      </c>
      <c r="F1634" s="25">
        <v>14285.9</v>
      </c>
      <c r="G1634" s="8" t="s">
        <v>11</v>
      </c>
      <c r="H1634" s="8" t="s">
        <v>12</v>
      </c>
      <c r="I1634" s="8" t="s">
        <v>23</v>
      </c>
      <c r="J1634" s="26">
        <v>1968</v>
      </c>
      <c r="K1634" s="26" t="s">
        <v>30</v>
      </c>
      <c r="L1634" s="26" t="s">
        <v>11</v>
      </c>
      <c r="M1634" s="26" t="s">
        <v>12</v>
      </c>
      <c r="N1634" s="26" t="s">
        <v>23</v>
      </c>
      <c r="O1634" s="27">
        <f>IF(A1634="?","",DATE(J1634,MATCH(K1634,{"Jan","Feb","Mar","Apr","May","Jun","Jul","Aug","Sep","Oct","Nov","Dec"},0),D1634))</f>
        <v>25187</v>
      </c>
      <c r="P1634" s="26">
        <f t="shared" si="25"/>
        <v>54</v>
      </c>
    </row>
    <row r="1635" spans="1:16" x14ac:dyDescent="0.3">
      <c r="A1635" s="8" t="s">
        <v>1666</v>
      </c>
      <c r="B1635" s="8">
        <v>1958</v>
      </c>
      <c r="C1635" s="8" t="s">
        <v>37</v>
      </c>
      <c r="D1635" s="8">
        <v>15</v>
      </c>
      <c r="E1635" s="8">
        <v>0</v>
      </c>
      <c r="F1635" s="25">
        <v>14313.85</v>
      </c>
      <c r="G1635" s="8" t="s">
        <v>11</v>
      </c>
      <c r="H1635" s="8" t="s">
        <v>12</v>
      </c>
      <c r="I1635" s="8" t="s">
        <v>13</v>
      </c>
      <c r="J1635" s="26">
        <v>1958</v>
      </c>
      <c r="K1635" s="26" t="s">
        <v>37</v>
      </c>
      <c r="L1635" s="26" t="s">
        <v>11</v>
      </c>
      <c r="M1635" s="26" t="s">
        <v>12</v>
      </c>
      <c r="N1635" s="26" t="s">
        <v>13</v>
      </c>
      <c r="O1635" s="27">
        <f>IF(A1635="?","",DATE(J1635,MATCH(K1635,{"Jan","Feb","Mar","Apr","May","Jun","Jul","Aug","Sep","Oct","Nov","Dec"},0),D1635))</f>
        <v>21473</v>
      </c>
      <c r="P1635" s="26">
        <f t="shared" si="25"/>
        <v>64</v>
      </c>
    </row>
    <row r="1636" spans="1:16" x14ac:dyDescent="0.3">
      <c r="A1636" s="8" t="s">
        <v>1667</v>
      </c>
      <c r="B1636" s="8">
        <v>1958</v>
      </c>
      <c r="C1636" s="8" t="s">
        <v>10</v>
      </c>
      <c r="D1636" s="8">
        <v>10</v>
      </c>
      <c r="E1636" s="8">
        <v>0</v>
      </c>
      <c r="F1636" s="25">
        <v>14319.03</v>
      </c>
      <c r="G1636" s="8" t="s">
        <v>11</v>
      </c>
      <c r="H1636" s="8" t="s">
        <v>11</v>
      </c>
      <c r="I1636" s="8" t="s">
        <v>42</v>
      </c>
      <c r="J1636" s="26">
        <v>1958</v>
      </c>
      <c r="K1636" s="26" t="s">
        <v>10</v>
      </c>
      <c r="L1636" s="26" t="s">
        <v>11</v>
      </c>
      <c r="M1636" s="26" t="s">
        <v>11</v>
      </c>
      <c r="N1636" s="26" t="s">
        <v>42</v>
      </c>
      <c r="O1636" s="27">
        <f>IF(A1636="?","",DATE(J1636,MATCH(K1636,{"Jan","Feb","Mar","Apr","May","Jun","Jul","Aug","Sep","Oct","Nov","Dec"},0),D1636))</f>
        <v>21376</v>
      </c>
      <c r="P1636" s="26">
        <f t="shared" si="25"/>
        <v>64</v>
      </c>
    </row>
    <row r="1637" spans="1:16" x14ac:dyDescent="0.3">
      <c r="A1637" s="8" t="s">
        <v>1668</v>
      </c>
      <c r="B1637" s="8">
        <v>1969</v>
      </c>
      <c r="C1637" s="8" t="s">
        <v>20</v>
      </c>
      <c r="D1637" s="8">
        <v>26</v>
      </c>
      <c r="E1637" s="8">
        <v>0</v>
      </c>
      <c r="F1637" s="25">
        <v>14337.91</v>
      </c>
      <c r="G1637" s="8" t="s">
        <v>11</v>
      </c>
      <c r="H1637" s="8" t="s">
        <v>12</v>
      </c>
      <c r="I1637" s="8" t="s">
        <v>632</v>
      </c>
      <c r="J1637" s="26">
        <v>1969</v>
      </c>
      <c r="K1637" s="26" t="s">
        <v>20</v>
      </c>
      <c r="L1637" s="26" t="s">
        <v>11</v>
      </c>
      <c r="M1637" s="26" t="s">
        <v>12</v>
      </c>
      <c r="N1637" s="26" t="s">
        <v>632</v>
      </c>
      <c r="O1637" s="27">
        <f>IF(A1637="?","",DATE(J1637,MATCH(K1637,{"Jan","Feb","Mar","Apr","May","Jun","Jul","Aug","Sep","Oct","Nov","Dec"},0),D1637))</f>
        <v>25472</v>
      </c>
      <c r="P1637" s="26">
        <f t="shared" si="25"/>
        <v>53</v>
      </c>
    </row>
    <row r="1638" spans="1:16" x14ac:dyDescent="0.3">
      <c r="A1638" s="8" t="s">
        <v>1669</v>
      </c>
      <c r="B1638" s="8">
        <v>1959</v>
      </c>
      <c r="C1638" s="8" t="s">
        <v>30</v>
      </c>
      <c r="D1638" s="8">
        <v>24</v>
      </c>
      <c r="E1638" s="8">
        <v>1</v>
      </c>
      <c r="F1638" s="25">
        <v>14349.85</v>
      </c>
      <c r="G1638" s="8" t="s">
        <v>11</v>
      </c>
      <c r="H1638" s="8" t="s">
        <v>11</v>
      </c>
      <c r="I1638" s="8" t="s">
        <v>23</v>
      </c>
      <c r="J1638" s="26">
        <v>1959</v>
      </c>
      <c r="K1638" s="26" t="s">
        <v>30</v>
      </c>
      <c r="L1638" s="26" t="s">
        <v>11</v>
      </c>
      <c r="M1638" s="26" t="s">
        <v>11</v>
      </c>
      <c r="N1638" s="26" t="s">
        <v>23</v>
      </c>
      <c r="O1638" s="27">
        <f>IF(A1638="?","",DATE(J1638,MATCH(K1638,{"Jan","Feb","Mar","Apr","May","Jun","Jul","Aug","Sep","Oct","Nov","Dec"},0),D1638))</f>
        <v>21908</v>
      </c>
      <c r="P1638" s="26">
        <f t="shared" si="25"/>
        <v>63</v>
      </c>
    </row>
    <row r="1639" spans="1:16" x14ac:dyDescent="0.3">
      <c r="A1639" s="8" t="s">
        <v>1670</v>
      </c>
      <c r="B1639" s="8">
        <v>1967</v>
      </c>
      <c r="C1639" s="8" t="s">
        <v>37</v>
      </c>
      <c r="D1639" s="8">
        <v>10</v>
      </c>
      <c r="E1639" s="8">
        <v>0</v>
      </c>
      <c r="F1639" s="25">
        <v>14355.43</v>
      </c>
      <c r="G1639" s="8" t="s">
        <v>11</v>
      </c>
      <c r="H1639" s="8" t="s">
        <v>16</v>
      </c>
      <c r="I1639" s="8" t="s">
        <v>535</v>
      </c>
      <c r="J1639" s="26">
        <v>1967</v>
      </c>
      <c r="K1639" s="26" t="s">
        <v>37</v>
      </c>
      <c r="L1639" s="26" t="s">
        <v>11</v>
      </c>
      <c r="M1639" s="26" t="s">
        <v>16</v>
      </c>
      <c r="N1639" s="26" t="s">
        <v>535</v>
      </c>
      <c r="O1639" s="27">
        <f>IF(A1639="?","",DATE(J1639,MATCH(K1639,{"Jan","Feb","Mar","Apr","May","Jun","Jul","Aug","Sep","Oct","Nov","Dec"},0),D1639))</f>
        <v>24755</v>
      </c>
      <c r="P1639" s="26">
        <f t="shared" si="25"/>
        <v>55</v>
      </c>
    </row>
    <row r="1640" spans="1:16" x14ac:dyDescent="0.3">
      <c r="A1640" s="8" t="s">
        <v>1671</v>
      </c>
      <c r="B1640" s="8">
        <v>1988</v>
      </c>
      <c r="C1640" s="8" t="s">
        <v>15</v>
      </c>
      <c r="D1640" s="8">
        <v>16</v>
      </c>
      <c r="E1640" s="8">
        <v>1</v>
      </c>
      <c r="F1640" s="25">
        <v>14358.36</v>
      </c>
      <c r="G1640" s="8" t="s">
        <v>11</v>
      </c>
      <c r="H1640" s="8" t="s">
        <v>11</v>
      </c>
      <c r="I1640" s="8" t="s">
        <v>42</v>
      </c>
      <c r="J1640" s="26">
        <v>1988</v>
      </c>
      <c r="K1640" s="26" t="s">
        <v>15</v>
      </c>
      <c r="L1640" s="26" t="s">
        <v>11</v>
      </c>
      <c r="M1640" s="26" t="s">
        <v>11</v>
      </c>
      <c r="N1640" s="26" t="s">
        <v>42</v>
      </c>
      <c r="O1640" s="27">
        <f>IF(A1640="?","",DATE(J1640,MATCH(K1640,{"Jan","Feb","Mar","Apr","May","Jun","Jul","Aug","Sep","Oct","Nov","Dec"},0),D1640))</f>
        <v>32463</v>
      </c>
      <c r="P1640" s="26">
        <f t="shared" si="25"/>
        <v>34</v>
      </c>
    </row>
    <row r="1641" spans="1:16" x14ac:dyDescent="0.3">
      <c r="A1641" s="8" t="s">
        <v>1672</v>
      </c>
      <c r="B1641" s="8">
        <v>1963</v>
      </c>
      <c r="C1641" s="8" t="s">
        <v>10</v>
      </c>
      <c r="D1641" s="8">
        <v>16</v>
      </c>
      <c r="E1641" s="8">
        <v>3</v>
      </c>
      <c r="F1641" s="25">
        <v>14382.71</v>
      </c>
      <c r="G1641" s="8" t="s">
        <v>11</v>
      </c>
      <c r="H1641" s="8" t="s">
        <v>11</v>
      </c>
      <c r="I1641" s="8" t="s">
        <v>23</v>
      </c>
      <c r="J1641" s="26">
        <v>1963</v>
      </c>
      <c r="K1641" s="26" t="s">
        <v>10</v>
      </c>
      <c r="L1641" s="26" t="s">
        <v>11</v>
      </c>
      <c r="M1641" s="26" t="s">
        <v>11</v>
      </c>
      <c r="N1641" s="26" t="s">
        <v>23</v>
      </c>
      <c r="O1641" s="27">
        <f>IF(A1641="?","",DATE(J1641,MATCH(K1641,{"Jan","Feb","Mar","Apr","May","Jun","Jul","Aug","Sep","Oct","Nov","Dec"},0),D1641))</f>
        <v>23208</v>
      </c>
      <c r="P1641" s="26">
        <f t="shared" si="25"/>
        <v>59</v>
      </c>
    </row>
    <row r="1642" spans="1:16" x14ac:dyDescent="0.3">
      <c r="A1642" s="8" t="s">
        <v>1673</v>
      </c>
      <c r="B1642" s="8">
        <v>1965</v>
      </c>
      <c r="C1642" s="8" t="s">
        <v>18</v>
      </c>
      <c r="D1642" s="8">
        <v>22</v>
      </c>
      <c r="E1642" s="8">
        <v>4</v>
      </c>
      <c r="F1642" s="25">
        <v>14394.4</v>
      </c>
      <c r="G1642" s="8" t="s">
        <v>11</v>
      </c>
      <c r="H1642" s="8" t="s">
        <v>12</v>
      </c>
      <c r="I1642" s="8" t="s">
        <v>247</v>
      </c>
      <c r="J1642" s="26">
        <v>1965</v>
      </c>
      <c r="K1642" s="26" t="s">
        <v>18</v>
      </c>
      <c r="L1642" s="26" t="s">
        <v>11</v>
      </c>
      <c r="M1642" s="26" t="s">
        <v>12</v>
      </c>
      <c r="N1642" s="26" t="s">
        <v>247</v>
      </c>
      <c r="O1642" s="27">
        <f>IF(A1642="?","",DATE(J1642,MATCH(K1642,{"Jan","Feb","Mar","Apr","May","Jun","Jul","Aug","Sep","Oct","Nov","Dec"},0),D1642))</f>
        <v>23915</v>
      </c>
      <c r="P1642" s="26">
        <f t="shared" si="25"/>
        <v>57</v>
      </c>
    </row>
    <row r="1643" spans="1:16" x14ac:dyDescent="0.3">
      <c r="A1643" s="8" t="s">
        <v>1674</v>
      </c>
      <c r="B1643" s="8">
        <v>1958</v>
      </c>
      <c r="C1643" s="8" t="s">
        <v>20</v>
      </c>
      <c r="D1643" s="8">
        <v>14</v>
      </c>
      <c r="E1643" s="8">
        <v>0</v>
      </c>
      <c r="F1643" s="25">
        <v>14394.56</v>
      </c>
      <c r="G1643" s="8" t="s">
        <v>11</v>
      </c>
      <c r="H1643" s="8" t="s">
        <v>16</v>
      </c>
      <c r="I1643" s="8" t="s">
        <v>170</v>
      </c>
      <c r="J1643" s="26">
        <v>1958</v>
      </c>
      <c r="K1643" s="26" t="s">
        <v>20</v>
      </c>
      <c r="L1643" s="26" t="s">
        <v>11</v>
      </c>
      <c r="M1643" s="26" t="s">
        <v>16</v>
      </c>
      <c r="N1643" s="26" t="s">
        <v>170</v>
      </c>
      <c r="O1643" s="27">
        <f>IF(A1643="?","",DATE(J1643,MATCH(K1643,{"Jan","Feb","Mar","Apr","May","Jun","Jul","Aug","Sep","Oct","Nov","Dec"},0),D1643))</f>
        <v>21442</v>
      </c>
      <c r="P1643" s="26">
        <f t="shared" si="25"/>
        <v>64</v>
      </c>
    </row>
    <row r="1644" spans="1:16" x14ac:dyDescent="0.3">
      <c r="A1644" s="8" t="s">
        <v>1675</v>
      </c>
      <c r="B1644" s="8">
        <v>1958</v>
      </c>
      <c r="C1644" s="8" t="s">
        <v>10</v>
      </c>
      <c r="D1644" s="8">
        <v>29</v>
      </c>
      <c r="E1644" s="8">
        <v>0</v>
      </c>
      <c r="F1644" s="25">
        <v>14410.93</v>
      </c>
      <c r="G1644" s="8" t="s">
        <v>11</v>
      </c>
      <c r="H1644" s="8" t="s">
        <v>11</v>
      </c>
      <c r="I1644" s="8" t="s">
        <v>168</v>
      </c>
      <c r="J1644" s="26">
        <v>1958</v>
      </c>
      <c r="K1644" s="26" t="s">
        <v>10</v>
      </c>
      <c r="L1644" s="26" t="s">
        <v>11</v>
      </c>
      <c r="M1644" s="26" t="s">
        <v>11</v>
      </c>
      <c r="N1644" s="26" t="s">
        <v>168</v>
      </c>
      <c r="O1644" s="27">
        <f>IF(A1644="?","",DATE(J1644,MATCH(K1644,{"Jan","Feb","Mar","Apr","May","Jun","Jul","Aug","Sep","Oct","Nov","Dec"},0),D1644))</f>
        <v>21395</v>
      </c>
      <c r="P1644" s="26">
        <f t="shared" si="25"/>
        <v>64</v>
      </c>
    </row>
    <row r="1645" spans="1:16" x14ac:dyDescent="0.3">
      <c r="A1645" s="8" t="s">
        <v>1676</v>
      </c>
      <c r="B1645" s="8">
        <v>1958</v>
      </c>
      <c r="C1645" s="8" t="s">
        <v>20</v>
      </c>
      <c r="D1645" s="8">
        <v>20</v>
      </c>
      <c r="E1645" s="8">
        <v>1</v>
      </c>
      <c r="F1645" s="25">
        <v>14418.28</v>
      </c>
      <c r="G1645" s="8" t="s">
        <v>11</v>
      </c>
      <c r="H1645" s="8" t="s">
        <v>12</v>
      </c>
      <c r="I1645" s="8" t="s">
        <v>13</v>
      </c>
      <c r="J1645" s="26">
        <v>1958</v>
      </c>
      <c r="K1645" s="26" t="s">
        <v>20</v>
      </c>
      <c r="L1645" s="26" t="s">
        <v>11</v>
      </c>
      <c r="M1645" s="26" t="s">
        <v>12</v>
      </c>
      <c r="N1645" s="26" t="s">
        <v>13</v>
      </c>
      <c r="O1645" s="27">
        <f>IF(A1645="?","",DATE(J1645,MATCH(K1645,{"Jan","Feb","Mar","Apr","May","Jun","Jul","Aug","Sep","Oct","Nov","Dec"},0),D1645))</f>
        <v>21448</v>
      </c>
      <c r="P1645" s="26">
        <f t="shared" si="25"/>
        <v>64</v>
      </c>
    </row>
    <row r="1646" spans="1:16" x14ac:dyDescent="0.3">
      <c r="A1646" s="8" t="s">
        <v>1677</v>
      </c>
      <c r="B1646" s="8">
        <v>1999</v>
      </c>
      <c r="C1646" s="8" t="s">
        <v>35</v>
      </c>
      <c r="D1646" s="8">
        <v>10</v>
      </c>
      <c r="E1646" s="8">
        <v>2</v>
      </c>
      <c r="F1646" s="25">
        <v>14426.07</v>
      </c>
      <c r="G1646" s="8" t="s">
        <v>11</v>
      </c>
      <c r="H1646" s="8" t="s">
        <v>16</v>
      </c>
      <c r="I1646" s="8" t="s">
        <v>23</v>
      </c>
      <c r="J1646" s="26">
        <v>1999</v>
      </c>
      <c r="K1646" s="26" t="s">
        <v>35</v>
      </c>
      <c r="L1646" s="26" t="s">
        <v>11</v>
      </c>
      <c r="M1646" s="26" t="s">
        <v>16</v>
      </c>
      <c r="N1646" s="26" t="s">
        <v>23</v>
      </c>
      <c r="O1646" s="27">
        <f>IF(A1646="?","",DATE(J1646,MATCH(K1646,{"Jan","Feb","Mar","Apr","May","Jun","Jul","Aug","Sep","Oct","Nov","Dec"},0),D1646))</f>
        <v>36382</v>
      </c>
      <c r="P1646" s="26">
        <f t="shared" si="25"/>
        <v>23</v>
      </c>
    </row>
    <row r="1647" spans="1:16" x14ac:dyDescent="0.3">
      <c r="A1647" s="8" t="s">
        <v>1678</v>
      </c>
      <c r="B1647" s="8">
        <v>1967</v>
      </c>
      <c r="C1647" s="8" t="s">
        <v>35</v>
      </c>
      <c r="D1647" s="8">
        <v>15</v>
      </c>
      <c r="E1647" s="8">
        <v>0</v>
      </c>
      <c r="F1647" s="25">
        <v>14426.66</v>
      </c>
      <c r="G1647" s="8" t="s">
        <v>11</v>
      </c>
      <c r="H1647" s="8" t="s">
        <v>11</v>
      </c>
      <c r="I1647" s="8" t="s">
        <v>535</v>
      </c>
      <c r="J1647" s="26">
        <v>1967</v>
      </c>
      <c r="K1647" s="26" t="s">
        <v>35</v>
      </c>
      <c r="L1647" s="26" t="s">
        <v>11</v>
      </c>
      <c r="M1647" s="26" t="s">
        <v>11</v>
      </c>
      <c r="N1647" s="26" t="s">
        <v>535</v>
      </c>
      <c r="O1647" s="27">
        <f>IF(A1647="?","",DATE(J1647,MATCH(K1647,{"Jan","Feb","Mar","Apr","May","Jun","Jul","Aug","Sep","Oct","Nov","Dec"},0),D1647))</f>
        <v>24699</v>
      </c>
      <c r="P1647" s="26">
        <f t="shared" si="25"/>
        <v>55</v>
      </c>
    </row>
    <row r="1648" spans="1:16" x14ac:dyDescent="0.3">
      <c r="A1648" s="8" t="s">
        <v>1679</v>
      </c>
      <c r="B1648" s="8">
        <v>1967</v>
      </c>
      <c r="C1648" s="8" t="s">
        <v>15</v>
      </c>
      <c r="D1648" s="8">
        <v>4</v>
      </c>
      <c r="E1648" s="8">
        <v>0</v>
      </c>
      <c r="F1648" s="25">
        <v>14427.63</v>
      </c>
      <c r="G1648" s="8" t="s">
        <v>11</v>
      </c>
      <c r="H1648" s="8" t="s">
        <v>11</v>
      </c>
      <c r="I1648" s="8" t="s">
        <v>300</v>
      </c>
      <c r="J1648" s="26">
        <v>1967</v>
      </c>
      <c r="K1648" s="26" t="s">
        <v>15</v>
      </c>
      <c r="L1648" s="26" t="s">
        <v>11</v>
      </c>
      <c r="M1648" s="26" t="s">
        <v>11</v>
      </c>
      <c r="N1648" s="26" t="s">
        <v>300</v>
      </c>
      <c r="O1648" s="27">
        <f>IF(A1648="?","",DATE(J1648,MATCH(K1648,{"Jan","Feb","Mar","Apr","May","Jun","Jul","Aug","Sep","Oct","Nov","Dec"},0),D1648))</f>
        <v>24780</v>
      </c>
      <c r="P1648" s="26">
        <f t="shared" si="25"/>
        <v>55</v>
      </c>
    </row>
    <row r="1649" spans="1:16" x14ac:dyDescent="0.3">
      <c r="A1649" s="8" t="s">
        <v>1680</v>
      </c>
      <c r="B1649" s="8">
        <v>1959</v>
      </c>
      <c r="C1649" s="8" t="s">
        <v>18</v>
      </c>
      <c r="D1649" s="8">
        <v>29</v>
      </c>
      <c r="E1649" s="8">
        <v>0</v>
      </c>
      <c r="F1649" s="25">
        <v>14449.85</v>
      </c>
      <c r="G1649" s="8" t="s">
        <v>11</v>
      </c>
      <c r="H1649" s="8" t="s">
        <v>16</v>
      </c>
      <c r="I1649" s="8" t="s">
        <v>247</v>
      </c>
      <c r="J1649" s="26">
        <v>1959</v>
      </c>
      <c r="K1649" s="26" t="s">
        <v>18</v>
      </c>
      <c r="L1649" s="26" t="s">
        <v>11</v>
      </c>
      <c r="M1649" s="26" t="s">
        <v>16</v>
      </c>
      <c r="N1649" s="26" t="s">
        <v>247</v>
      </c>
      <c r="O1649" s="27">
        <f>IF(A1649="?","",DATE(J1649,MATCH(K1649,{"Jan","Feb","Mar","Apr","May","Jun","Jul","Aug","Sep","Oct","Nov","Dec"},0),D1649))</f>
        <v>21730</v>
      </c>
      <c r="P1649" s="26">
        <f t="shared" si="25"/>
        <v>63</v>
      </c>
    </row>
    <row r="1650" spans="1:16" x14ac:dyDescent="0.3">
      <c r="A1650" s="8" t="s">
        <v>1681</v>
      </c>
      <c r="B1650" s="8">
        <v>1959</v>
      </c>
      <c r="C1650" s="8" t="s">
        <v>35</v>
      </c>
      <c r="D1650" s="8">
        <v>3</v>
      </c>
      <c r="E1650" s="8">
        <v>0</v>
      </c>
      <c r="F1650" s="25">
        <v>14451.84</v>
      </c>
      <c r="G1650" s="8" t="s">
        <v>11</v>
      </c>
      <c r="H1650" s="8" t="s">
        <v>12</v>
      </c>
      <c r="I1650" s="8" t="s">
        <v>249</v>
      </c>
      <c r="J1650" s="26">
        <v>1959</v>
      </c>
      <c r="K1650" s="26" t="s">
        <v>35</v>
      </c>
      <c r="L1650" s="26" t="s">
        <v>11</v>
      </c>
      <c r="M1650" s="26" t="s">
        <v>12</v>
      </c>
      <c r="N1650" s="26" t="s">
        <v>249</v>
      </c>
      <c r="O1650" s="27">
        <f>IF(A1650="?","",DATE(J1650,MATCH(K1650,{"Jan","Feb","Mar","Apr","May","Jun","Jul","Aug","Sep","Oct","Nov","Dec"},0),D1650))</f>
        <v>21765</v>
      </c>
      <c r="P1650" s="26">
        <f t="shared" si="25"/>
        <v>63</v>
      </c>
    </row>
    <row r="1651" spans="1:16" x14ac:dyDescent="0.3">
      <c r="A1651" s="8" t="s">
        <v>1682</v>
      </c>
      <c r="B1651" s="8">
        <v>1996</v>
      </c>
      <c r="C1651" s="8" t="s">
        <v>15</v>
      </c>
      <c r="D1651" s="8">
        <v>10</v>
      </c>
      <c r="E1651" s="8">
        <v>2</v>
      </c>
      <c r="F1651" s="25">
        <v>14455.64</v>
      </c>
      <c r="G1651" s="8" t="s">
        <v>11</v>
      </c>
      <c r="H1651" s="8" t="s">
        <v>12</v>
      </c>
      <c r="I1651" s="8" t="s">
        <v>247</v>
      </c>
      <c r="J1651" s="26">
        <v>1996</v>
      </c>
      <c r="K1651" s="26" t="s">
        <v>15</v>
      </c>
      <c r="L1651" s="26" t="s">
        <v>11</v>
      </c>
      <c r="M1651" s="26" t="s">
        <v>12</v>
      </c>
      <c r="N1651" s="26" t="s">
        <v>247</v>
      </c>
      <c r="O1651" s="27">
        <f>IF(A1651="?","",DATE(J1651,MATCH(K1651,{"Jan","Feb","Mar","Apr","May","Jun","Jul","Aug","Sep","Oct","Nov","Dec"},0),D1651))</f>
        <v>35379</v>
      </c>
      <c r="P1651" s="26">
        <f t="shared" si="25"/>
        <v>26</v>
      </c>
    </row>
    <row r="1652" spans="1:16" x14ac:dyDescent="0.3">
      <c r="A1652" s="8" t="s">
        <v>1683</v>
      </c>
      <c r="B1652" s="8">
        <v>1976</v>
      </c>
      <c r="C1652" s="8" t="s">
        <v>15</v>
      </c>
      <c r="D1652" s="8">
        <v>27</v>
      </c>
      <c r="E1652" s="8">
        <v>2</v>
      </c>
      <c r="F1652" s="25">
        <v>14470.01</v>
      </c>
      <c r="G1652" s="8" t="s">
        <v>11</v>
      </c>
      <c r="H1652" s="8" t="s">
        <v>12</v>
      </c>
      <c r="I1652" s="8" t="s">
        <v>23</v>
      </c>
      <c r="J1652" s="26">
        <v>1976</v>
      </c>
      <c r="K1652" s="26" t="s">
        <v>15</v>
      </c>
      <c r="L1652" s="26" t="s">
        <v>11</v>
      </c>
      <c r="M1652" s="26" t="s">
        <v>12</v>
      </c>
      <c r="N1652" s="26" t="s">
        <v>23</v>
      </c>
      <c r="O1652" s="27">
        <f>IF(A1652="?","",DATE(J1652,MATCH(K1652,{"Jan","Feb","Mar","Apr","May","Jun","Jul","Aug","Sep","Oct","Nov","Dec"},0),D1652))</f>
        <v>28091</v>
      </c>
      <c r="P1652" s="26">
        <f t="shared" si="25"/>
        <v>46</v>
      </c>
    </row>
    <row r="1653" spans="1:16" x14ac:dyDescent="0.3">
      <c r="A1653" s="8" t="s">
        <v>1684</v>
      </c>
      <c r="B1653" s="8">
        <v>1959</v>
      </c>
      <c r="C1653" s="8" t="s">
        <v>15</v>
      </c>
      <c r="D1653" s="8">
        <v>20</v>
      </c>
      <c r="E1653" s="8">
        <v>1</v>
      </c>
      <c r="F1653" s="25">
        <v>14474.68</v>
      </c>
      <c r="G1653" s="8" t="s">
        <v>11</v>
      </c>
      <c r="H1653" s="8" t="s">
        <v>11</v>
      </c>
      <c r="I1653" s="8" t="s">
        <v>13</v>
      </c>
      <c r="J1653" s="26">
        <v>1959</v>
      </c>
      <c r="K1653" s="26" t="s">
        <v>15</v>
      </c>
      <c r="L1653" s="26" t="s">
        <v>11</v>
      </c>
      <c r="M1653" s="26" t="s">
        <v>11</v>
      </c>
      <c r="N1653" s="26" t="s">
        <v>13</v>
      </c>
      <c r="O1653" s="27">
        <f>IF(A1653="?","",DATE(J1653,MATCH(K1653,{"Jan","Feb","Mar","Apr","May","Jun","Jul","Aug","Sep","Oct","Nov","Dec"},0),D1653))</f>
        <v>21874</v>
      </c>
      <c r="P1653" s="26">
        <f t="shared" si="25"/>
        <v>63</v>
      </c>
    </row>
    <row r="1654" spans="1:16" x14ac:dyDescent="0.3">
      <c r="A1654" s="8" t="s">
        <v>1685</v>
      </c>
      <c r="B1654" s="8">
        <v>1979</v>
      </c>
      <c r="C1654" s="8" t="s">
        <v>37</v>
      </c>
      <c r="D1654" s="8">
        <v>20</v>
      </c>
      <c r="E1654" s="8">
        <v>5</v>
      </c>
      <c r="F1654" s="25">
        <v>14478.33</v>
      </c>
      <c r="G1654" s="8" t="s">
        <v>11</v>
      </c>
      <c r="H1654" s="8" t="s">
        <v>11</v>
      </c>
      <c r="I1654" s="8" t="s">
        <v>13</v>
      </c>
      <c r="J1654" s="26">
        <v>1979</v>
      </c>
      <c r="K1654" s="26" t="s">
        <v>37</v>
      </c>
      <c r="L1654" s="26" t="s">
        <v>11</v>
      </c>
      <c r="M1654" s="26" t="s">
        <v>11</v>
      </c>
      <c r="N1654" s="26" t="s">
        <v>13</v>
      </c>
      <c r="O1654" s="27">
        <f>IF(A1654="?","",DATE(J1654,MATCH(K1654,{"Jan","Feb","Mar","Apr","May","Jun","Jul","Aug","Sep","Oct","Nov","Dec"},0),D1654))</f>
        <v>29148</v>
      </c>
      <c r="P1654" s="26">
        <f t="shared" si="25"/>
        <v>43</v>
      </c>
    </row>
    <row r="1655" spans="1:16" x14ac:dyDescent="0.3">
      <c r="A1655" s="8" t="s">
        <v>1686</v>
      </c>
      <c r="B1655" s="8">
        <v>1989</v>
      </c>
      <c r="C1655" s="8" t="s">
        <v>10</v>
      </c>
      <c r="D1655" s="8">
        <v>22</v>
      </c>
      <c r="E1655" s="8">
        <v>3</v>
      </c>
      <c r="F1655" s="25">
        <v>14507.46</v>
      </c>
      <c r="G1655" s="8" t="s">
        <v>11</v>
      </c>
      <c r="H1655" s="8" t="s">
        <v>12</v>
      </c>
      <c r="I1655" s="8" t="s">
        <v>23</v>
      </c>
      <c r="J1655" s="26">
        <v>1989</v>
      </c>
      <c r="K1655" s="26" t="s">
        <v>10</v>
      </c>
      <c r="L1655" s="26" t="s">
        <v>11</v>
      </c>
      <c r="M1655" s="26" t="s">
        <v>12</v>
      </c>
      <c r="N1655" s="26" t="s">
        <v>23</v>
      </c>
      <c r="O1655" s="27">
        <f>IF(A1655="?","",DATE(J1655,MATCH(K1655,{"Jan","Feb","Mar","Apr","May","Jun","Jul","Aug","Sep","Oct","Nov","Dec"},0),D1655))</f>
        <v>32711</v>
      </c>
      <c r="P1655" s="26">
        <f t="shared" si="25"/>
        <v>33</v>
      </c>
    </row>
    <row r="1656" spans="1:16" x14ac:dyDescent="0.3">
      <c r="A1656" s="8" t="s">
        <v>1687</v>
      </c>
      <c r="B1656" s="8">
        <v>1989</v>
      </c>
      <c r="C1656" s="8" t="s">
        <v>10</v>
      </c>
      <c r="D1656" s="8">
        <v>14</v>
      </c>
      <c r="E1656" s="8">
        <v>3</v>
      </c>
      <c r="F1656" s="25">
        <v>14547.26</v>
      </c>
      <c r="G1656" s="8" t="s">
        <v>11</v>
      </c>
      <c r="H1656" s="8" t="s">
        <v>12</v>
      </c>
      <c r="I1656" s="8" t="s">
        <v>42</v>
      </c>
      <c r="J1656" s="26">
        <v>1989</v>
      </c>
      <c r="K1656" s="26" t="s">
        <v>10</v>
      </c>
      <c r="L1656" s="26" t="s">
        <v>11</v>
      </c>
      <c r="M1656" s="26" t="s">
        <v>12</v>
      </c>
      <c r="N1656" s="26" t="s">
        <v>42</v>
      </c>
      <c r="O1656" s="27">
        <f>IF(A1656="?","",DATE(J1656,MATCH(K1656,{"Jan","Feb","Mar","Apr","May","Jun","Jul","Aug","Sep","Oct","Nov","Dec"},0),D1656))</f>
        <v>32703</v>
      </c>
      <c r="P1656" s="26">
        <f t="shared" si="25"/>
        <v>33</v>
      </c>
    </row>
    <row r="1657" spans="1:16" x14ac:dyDescent="0.3">
      <c r="A1657" s="8" t="s">
        <v>1688</v>
      </c>
      <c r="B1657" s="8">
        <v>1998</v>
      </c>
      <c r="C1657" s="8" t="s">
        <v>20</v>
      </c>
      <c r="D1657" s="8">
        <v>12</v>
      </c>
      <c r="E1657" s="8">
        <v>0</v>
      </c>
      <c r="F1657" s="25">
        <v>14571.89</v>
      </c>
      <c r="G1657" s="8" t="s">
        <v>11</v>
      </c>
      <c r="H1657" s="8" t="s">
        <v>16</v>
      </c>
      <c r="I1657" s="8" t="s">
        <v>247</v>
      </c>
      <c r="J1657" s="26">
        <v>1998</v>
      </c>
      <c r="K1657" s="26" t="s">
        <v>20</v>
      </c>
      <c r="L1657" s="26" t="s">
        <v>11</v>
      </c>
      <c r="M1657" s="26" t="s">
        <v>16</v>
      </c>
      <c r="N1657" s="26" t="s">
        <v>247</v>
      </c>
      <c r="O1657" s="27">
        <f>IF(A1657="?","",DATE(J1657,MATCH(K1657,{"Jan","Feb","Mar","Apr","May","Jun","Jul","Aug","Sep","Oct","Nov","Dec"},0),D1657))</f>
        <v>36050</v>
      </c>
      <c r="P1657" s="26">
        <f t="shared" si="25"/>
        <v>24</v>
      </c>
    </row>
    <row r="1658" spans="1:16" x14ac:dyDescent="0.3">
      <c r="A1658" s="8" t="s">
        <v>1689</v>
      </c>
      <c r="B1658" s="8">
        <v>1962</v>
      </c>
      <c r="C1658" s="8" t="s">
        <v>30</v>
      </c>
      <c r="D1658" s="8">
        <v>3</v>
      </c>
      <c r="E1658" s="8">
        <v>0</v>
      </c>
      <c r="F1658" s="25">
        <v>14574.64</v>
      </c>
      <c r="G1658" s="8" t="s">
        <v>11</v>
      </c>
      <c r="H1658" s="8" t="s">
        <v>16</v>
      </c>
      <c r="I1658" s="8" t="s">
        <v>200</v>
      </c>
      <c r="J1658" s="26">
        <v>1962</v>
      </c>
      <c r="K1658" s="26" t="s">
        <v>30</v>
      </c>
      <c r="L1658" s="26" t="s">
        <v>11</v>
      </c>
      <c r="M1658" s="26" t="s">
        <v>16</v>
      </c>
      <c r="N1658" s="26" t="s">
        <v>200</v>
      </c>
      <c r="O1658" s="27">
        <f>IF(A1658="?","",DATE(J1658,MATCH(K1658,{"Jan","Feb","Mar","Apr","May","Jun","Jul","Aug","Sep","Oct","Nov","Dec"},0),D1658))</f>
        <v>22983</v>
      </c>
      <c r="P1658" s="26">
        <f t="shared" si="25"/>
        <v>60</v>
      </c>
    </row>
    <row r="1659" spans="1:16" x14ac:dyDescent="0.3">
      <c r="A1659" s="8" t="s">
        <v>1690</v>
      </c>
      <c r="B1659" s="8">
        <v>1963</v>
      </c>
      <c r="C1659" s="8" t="s">
        <v>37</v>
      </c>
      <c r="D1659" s="8">
        <v>14</v>
      </c>
      <c r="E1659" s="8">
        <v>3</v>
      </c>
      <c r="F1659" s="25">
        <v>14590.63</v>
      </c>
      <c r="G1659" s="8" t="s">
        <v>11</v>
      </c>
      <c r="H1659" s="8" t="s">
        <v>16</v>
      </c>
      <c r="I1659" s="8" t="s">
        <v>247</v>
      </c>
      <c r="J1659" s="26">
        <v>1963</v>
      </c>
      <c r="K1659" s="26" t="s">
        <v>37</v>
      </c>
      <c r="L1659" s="26" t="s">
        <v>11</v>
      </c>
      <c r="M1659" s="26" t="s">
        <v>16</v>
      </c>
      <c r="N1659" s="26" t="s">
        <v>247</v>
      </c>
      <c r="O1659" s="27">
        <f>IF(A1659="?","",DATE(J1659,MATCH(K1659,{"Jan","Feb","Mar","Apr","May","Jun","Jul","Aug","Sep","Oct","Nov","Dec"},0),D1659))</f>
        <v>23298</v>
      </c>
      <c r="P1659" s="26">
        <f t="shared" si="25"/>
        <v>59</v>
      </c>
    </row>
    <row r="1660" spans="1:16" x14ac:dyDescent="0.3">
      <c r="A1660" s="8" t="s">
        <v>1691</v>
      </c>
      <c r="B1660" s="8">
        <v>1967</v>
      </c>
      <c r="C1660" s="8" t="s">
        <v>10</v>
      </c>
      <c r="D1660" s="8">
        <v>18</v>
      </c>
      <c r="E1660" s="8">
        <v>0</v>
      </c>
      <c r="F1660" s="25">
        <v>14600.62</v>
      </c>
      <c r="G1660" s="8" t="s">
        <v>11</v>
      </c>
      <c r="H1660" s="8" t="s">
        <v>12</v>
      </c>
      <c r="I1660" s="8" t="s">
        <v>632</v>
      </c>
      <c r="J1660" s="26">
        <v>1967</v>
      </c>
      <c r="K1660" s="26" t="s">
        <v>10</v>
      </c>
      <c r="L1660" s="26" t="s">
        <v>11</v>
      </c>
      <c r="M1660" s="26" t="s">
        <v>12</v>
      </c>
      <c r="N1660" s="26" t="s">
        <v>632</v>
      </c>
      <c r="O1660" s="27">
        <f>IF(A1660="?","",DATE(J1660,MATCH(K1660,{"Jan","Feb","Mar","Apr","May","Jun","Jul","Aug","Sep","Oct","Nov","Dec"},0),D1660))</f>
        <v>24671</v>
      </c>
      <c r="P1660" s="26">
        <f t="shared" si="25"/>
        <v>55</v>
      </c>
    </row>
    <row r="1661" spans="1:16" x14ac:dyDescent="0.3">
      <c r="A1661" s="8" t="s">
        <v>1692</v>
      </c>
      <c r="B1661" s="8">
        <v>1965</v>
      </c>
      <c r="C1661" s="8" t="s">
        <v>15</v>
      </c>
      <c r="D1661" s="8">
        <v>8</v>
      </c>
      <c r="E1661" s="8">
        <v>0</v>
      </c>
      <c r="F1661" s="25">
        <v>14612.33</v>
      </c>
      <c r="G1661" s="8" t="s">
        <v>11</v>
      </c>
      <c r="H1661" s="8" t="s">
        <v>12</v>
      </c>
      <c r="I1661" s="8" t="s">
        <v>300</v>
      </c>
      <c r="J1661" s="26">
        <v>1965</v>
      </c>
      <c r="K1661" s="26" t="s">
        <v>15</v>
      </c>
      <c r="L1661" s="26" t="s">
        <v>11</v>
      </c>
      <c r="M1661" s="26" t="s">
        <v>12</v>
      </c>
      <c r="N1661" s="26" t="s">
        <v>300</v>
      </c>
      <c r="O1661" s="27">
        <f>IF(A1661="?","",DATE(J1661,MATCH(K1661,{"Jan","Feb","Mar","Apr","May","Jun","Jul","Aug","Sep","Oct","Nov","Dec"},0),D1661))</f>
        <v>24054</v>
      </c>
      <c r="P1661" s="26">
        <f t="shared" si="25"/>
        <v>57</v>
      </c>
    </row>
    <row r="1662" spans="1:16" x14ac:dyDescent="0.3">
      <c r="A1662" s="8" t="s">
        <v>1693</v>
      </c>
      <c r="B1662" s="8">
        <v>1991</v>
      </c>
      <c r="C1662" s="8" t="s">
        <v>35</v>
      </c>
      <c r="D1662" s="8">
        <v>21</v>
      </c>
      <c r="E1662" s="8">
        <v>3</v>
      </c>
      <c r="F1662" s="25">
        <v>14630.52</v>
      </c>
      <c r="G1662" s="8" t="s">
        <v>11</v>
      </c>
      <c r="H1662" s="8" t="s">
        <v>12</v>
      </c>
      <c r="I1662" s="8" t="s">
        <v>42</v>
      </c>
      <c r="J1662" s="26">
        <v>1991</v>
      </c>
      <c r="K1662" s="26" t="s">
        <v>35</v>
      </c>
      <c r="L1662" s="26" t="s">
        <v>11</v>
      </c>
      <c r="M1662" s="26" t="s">
        <v>12</v>
      </c>
      <c r="N1662" s="26" t="s">
        <v>42</v>
      </c>
      <c r="O1662" s="27">
        <f>IF(A1662="?","",DATE(J1662,MATCH(K1662,{"Jan","Feb","Mar","Apr","May","Jun","Jul","Aug","Sep","Oct","Nov","Dec"},0),D1662))</f>
        <v>33471</v>
      </c>
      <c r="P1662" s="26">
        <f t="shared" si="25"/>
        <v>31</v>
      </c>
    </row>
    <row r="1663" spans="1:16" x14ac:dyDescent="0.3">
      <c r="A1663" s="8" t="s">
        <v>1694</v>
      </c>
      <c r="B1663" s="8">
        <v>1967</v>
      </c>
      <c r="C1663" s="8" t="s">
        <v>20</v>
      </c>
      <c r="D1663" s="8">
        <v>1</v>
      </c>
      <c r="E1663" s="8">
        <v>0</v>
      </c>
      <c r="F1663" s="25">
        <v>14640.35</v>
      </c>
      <c r="G1663" s="8" t="s">
        <v>11</v>
      </c>
      <c r="H1663" s="8" t="s">
        <v>12</v>
      </c>
      <c r="I1663" s="8" t="s">
        <v>535</v>
      </c>
      <c r="J1663" s="26">
        <v>1967</v>
      </c>
      <c r="K1663" s="26" t="s">
        <v>20</v>
      </c>
      <c r="L1663" s="26" t="s">
        <v>11</v>
      </c>
      <c r="M1663" s="26" t="s">
        <v>12</v>
      </c>
      <c r="N1663" s="26" t="s">
        <v>535</v>
      </c>
      <c r="O1663" s="27">
        <f>IF(A1663="?","",DATE(J1663,MATCH(K1663,{"Jan","Feb","Mar","Apr","May","Jun","Jul","Aug","Sep","Oct","Nov","Dec"},0),D1663))</f>
        <v>24716</v>
      </c>
      <c r="P1663" s="26">
        <f t="shared" si="25"/>
        <v>55</v>
      </c>
    </row>
    <row r="1664" spans="1:16" x14ac:dyDescent="0.3">
      <c r="A1664" s="8" t="s">
        <v>1695</v>
      </c>
      <c r="B1664" s="8">
        <v>1981</v>
      </c>
      <c r="C1664" s="8" t="s">
        <v>15</v>
      </c>
      <c r="D1664" s="8">
        <v>13</v>
      </c>
      <c r="E1664" s="8">
        <v>1</v>
      </c>
      <c r="F1664" s="25">
        <v>14657.2</v>
      </c>
      <c r="G1664" s="8" t="s">
        <v>11</v>
      </c>
      <c r="H1664" s="8" t="s">
        <v>16</v>
      </c>
      <c r="I1664" s="8" t="s">
        <v>23</v>
      </c>
      <c r="J1664" s="26">
        <v>1981</v>
      </c>
      <c r="K1664" s="26" t="s">
        <v>15</v>
      </c>
      <c r="L1664" s="26" t="s">
        <v>11</v>
      </c>
      <c r="M1664" s="26" t="s">
        <v>16</v>
      </c>
      <c r="N1664" s="26" t="s">
        <v>23</v>
      </c>
      <c r="O1664" s="27">
        <f>IF(A1664="?","",DATE(J1664,MATCH(K1664,{"Jan","Feb","Mar","Apr","May","Jun","Jul","Aug","Sep","Oct","Nov","Dec"},0),D1664))</f>
        <v>29903</v>
      </c>
      <c r="P1664" s="26">
        <f t="shared" si="25"/>
        <v>41</v>
      </c>
    </row>
    <row r="1665" spans="1:16" x14ac:dyDescent="0.3">
      <c r="A1665" s="8" t="s">
        <v>1696</v>
      </c>
      <c r="B1665" s="8">
        <v>1969</v>
      </c>
      <c r="C1665" s="8" t="s">
        <v>37</v>
      </c>
      <c r="D1665" s="8">
        <v>20</v>
      </c>
      <c r="E1665" s="8">
        <v>0</v>
      </c>
      <c r="F1665" s="25">
        <v>14665.75</v>
      </c>
      <c r="G1665" s="8" t="s">
        <v>11</v>
      </c>
      <c r="H1665" s="8" t="s">
        <v>16</v>
      </c>
      <c r="I1665" s="8" t="s">
        <v>23</v>
      </c>
      <c r="J1665" s="26">
        <v>1969</v>
      </c>
      <c r="K1665" s="26" t="s">
        <v>37</v>
      </c>
      <c r="L1665" s="26" t="s">
        <v>11</v>
      </c>
      <c r="M1665" s="26" t="s">
        <v>16</v>
      </c>
      <c r="N1665" s="26" t="s">
        <v>23</v>
      </c>
      <c r="O1665" s="27">
        <f>IF(A1665="?","",DATE(J1665,MATCH(K1665,{"Jan","Feb","Mar","Apr","May","Jun","Jul","Aug","Sep","Oct","Nov","Dec"},0),D1665))</f>
        <v>25496</v>
      </c>
      <c r="P1665" s="26">
        <f t="shared" si="25"/>
        <v>53</v>
      </c>
    </row>
    <row r="1666" spans="1:16" x14ac:dyDescent="0.3">
      <c r="A1666" s="8" t="s">
        <v>1697</v>
      </c>
      <c r="B1666" s="8">
        <v>1958</v>
      </c>
      <c r="C1666" s="8" t="s">
        <v>10</v>
      </c>
      <c r="D1666" s="8">
        <v>23</v>
      </c>
      <c r="E1666" s="8">
        <v>0</v>
      </c>
      <c r="F1666" s="25">
        <v>14692.67</v>
      </c>
      <c r="G1666" s="8" t="s">
        <v>11</v>
      </c>
      <c r="H1666" s="8" t="s">
        <v>16</v>
      </c>
      <c r="I1666" s="8" t="s">
        <v>23</v>
      </c>
      <c r="J1666" s="26">
        <v>1958</v>
      </c>
      <c r="K1666" s="26" t="s">
        <v>10</v>
      </c>
      <c r="L1666" s="26" t="s">
        <v>11</v>
      </c>
      <c r="M1666" s="26" t="s">
        <v>16</v>
      </c>
      <c r="N1666" s="26" t="s">
        <v>23</v>
      </c>
      <c r="O1666" s="27">
        <f>IF(A1666="?","",DATE(J1666,MATCH(K1666,{"Jan","Feb","Mar","Apr","May","Jun","Jul","Aug","Sep","Oct","Nov","Dec"},0),D1666))</f>
        <v>21389</v>
      </c>
      <c r="P1666" s="26">
        <f t="shared" si="25"/>
        <v>64</v>
      </c>
    </row>
    <row r="1667" spans="1:16" x14ac:dyDescent="0.3">
      <c r="A1667" s="8" t="s">
        <v>1698</v>
      </c>
      <c r="B1667" s="8">
        <v>1982</v>
      </c>
      <c r="C1667" s="8" t="s">
        <v>20</v>
      </c>
      <c r="D1667" s="8">
        <v>4</v>
      </c>
      <c r="E1667" s="8">
        <v>3</v>
      </c>
      <c r="F1667" s="25">
        <v>14696.77</v>
      </c>
      <c r="G1667" s="8" t="s">
        <v>11</v>
      </c>
      <c r="H1667" s="8" t="s">
        <v>11</v>
      </c>
      <c r="I1667" s="8" t="s">
        <v>42</v>
      </c>
      <c r="J1667" s="26">
        <v>1982</v>
      </c>
      <c r="K1667" s="26" t="s">
        <v>20</v>
      </c>
      <c r="L1667" s="26" t="s">
        <v>11</v>
      </c>
      <c r="M1667" s="26" t="s">
        <v>11</v>
      </c>
      <c r="N1667" s="26" t="s">
        <v>42</v>
      </c>
      <c r="O1667" s="27">
        <f>IF(A1667="?","",DATE(J1667,MATCH(K1667,{"Jan","Feb","Mar","Apr","May","Jun","Jul","Aug","Sep","Oct","Nov","Dec"},0),D1667))</f>
        <v>30198</v>
      </c>
      <c r="P1667" s="26">
        <f t="shared" ref="P1667:P1730" si="26">IF(O1667="","",DATEDIF(O1667,DATE(2023,6,8),"Y"))</f>
        <v>40</v>
      </c>
    </row>
    <row r="1668" spans="1:16" x14ac:dyDescent="0.3">
      <c r="A1668" s="8" t="s">
        <v>1699</v>
      </c>
      <c r="B1668" s="8">
        <v>2002</v>
      </c>
      <c r="C1668" s="8" t="s">
        <v>20</v>
      </c>
      <c r="D1668" s="8">
        <v>24</v>
      </c>
      <c r="E1668" s="8">
        <v>0</v>
      </c>
      <c r="F1668" s="25">
        <v>14711.74</v>
      </c>
      <c r="G1668" s="8" t="s">
        <v>11</v>
      </c>
      <c r="H1668" s="8" t="s">
        <v>11</v>
      </c>
      <c r="I1668" s="8" t="s">
        <v>23</v>
      </c>
      <c r="J1668" s="26">
        <v>2002</v>
      </c>
      <c r="K1668" s="26" t="s">
        <v>20</v>
      </c>
      <c r="L1668" s="26" t="s">
        <v>11</v>
      </c>
      <c r="M1668" s="26" t="s">
        <v>11</v>
      </c>
      <c r="N1668" s="26" t="s">
        <v>23</v>
      </c>
      <c r="O1668" s="27">
        <f>IF(A1668="?","",DATE(J1668,MATCH(K1668,{"Jan","Feb","Mar","Apr","May","Jun","Jul","Aug","Sep","Oct","Nov","Dec"},0),D1668))</f>
        <v>37523</v>
      </c>
      <c r="P1668" s="26">
        <f t="shared" si="26"/>
        <v>20</v>
      </c>
    </row>
    <row r="1669" spans="1:16" x14ac:dyDescent="0.3">
      <c r="A1669" s="8" t="s">
        <v>1700</v>
      </c>
      <c r="B1669" s="8">
        <v>1962</v>
      </c>
      <c r="C1669" s="8" t="s">
        <v>10</v>
      </c>
      <c r="D1669" s="8">
        <v>29</v>
      </c>
      <c r="E1669" s="8">
        <v>0</v>
      </c>
      <c r="F1669" s="25">
        <v>14738.43</v>
      </c>
      <c r="G1669" s="8" t="s">
        <v>11</v>
      </c>
      <c r="H1669" s="8" t="s">
        <v>12</v>
      </c>
      <c r="I1669" s="8" t="s">
        <v>300</v>
      </c>
      <c r="J1669" s="26">
        <v>1962</v>
      </c>
      <c r="K1669" s="26" t="s">
        <v>10</v>
      </c>
      <c r="L1669" s="26" t="s">
        <v>11</v>
      </c>
      <c r="M1669" s="26" t="s">
        <v>12</v>
      </c>
      <c r="N1669" s="26" t="s">
        <v>300</v>
      </c>
      <c r="O1669" s="27">
        <f>IF(A1669="?","",DATE(J1669,MATCH(K1669,{"Jan","Feb","Mar","Apr","May","Jun","Jul","Aug","Sep","Oct","Nov","Dec"},0),D1669))</f>
        <v>22856</v>
      </c>
      <c r="P1669" s="26">
        <f t="shared" si="26"/>
        <v>60</v>
      </c>
    </row>
    <row r="1670" spans="1:16" x14ac:dyDescent="0.3">
      <c r="A1670" s="8" t="s">
        <v>1701</v>
      </c>
      <c r="B1670" s="8">
        <v>1965</v>
      </c>
      <c r="C1670" s="8" t="s">
        <v>10</v>
      </c>
      <c r="D1670" s="8">
        <v>27</v>
      </c>
      <c r="E1670" s="8">
        <v>0</v>
      </c>
      <c r="F1670" s="25">
        <v>14750.42</v>
      </c>
      <c r="G1670" s="8" t="s">
        <v>11</v>
      </c>
      <c r="H1670" s="8" t="s">
        <v>11</v>
      </c>
      <c r="I1670" s="8" t="s">
        <v>535</v>
      </c>
      <c r="J1670" s="26">
        <v>1965</v>
      </c>
      <c r="K1670" s="26" t="s">
        <v>10</v>
      </c>
      <c r="L1670" s="26" t="s">
        <v>11</v>
      </c>
      <c r="M1670" s="26" t="s">
        <v>11</v>
      </c>
      <c r="N1670" s="26" t="s">
        <v>535</v>
      </c>
      <c r="O1670" s="27">
        <f>IF(A1670="?","",DATE(J1670,MATCH(K1670,{"Jan","Feb","Mar","Apr","May","Jun","Jul","Aug","Sep","Oct","Nov","Dec"},0),D1670))</f>
        <v>23950</v>
      </c>
      <c r="P1670" s="26">
        <f t="shared" si="26"/>
        <v>57</v>
      </c>
    </row>
    <row r="1671" spans="1:16" x14ac:dyDescent="0.3">
      <c r="A1671" s="8" t="s">
        <v>1702</v>
      </c>
      <c r="B1671" s="8">
        <v>1975</v>
      </c>
      <c r="C1671" s="8" t="s">
        <v>30</v>
      </c>
      <c r="D1671" s="8">
        <v>10</v>
      </c>
      <c r="E1671" s="8">
        <v>1</v>
      </c>
      <c r="F1671" s="25">
        <v>14819</v>
      </c>
      <c r="G1671" s="8" t="s">
        <v>11</v>
      </c>
      <c r="H1671" s="8" t="s">
        <v>12</v>
      </c>
      <c r="I1671" s="8" t="s">
        <v>249</v>
      </c>
      <c r="J1671" s="26">
        <v>1975</v>
      </c>
      <c r="K1671" s="26" t="s">
        <v>30</v>
      </c>
      <c r="L1671" s="26" t="s">
        <v>11</v>
      </c>
      <c r="M1671" s="26" t="s">
        <v>12</v>
      </c>
      <c r="N1671" s="26" t="s">
        <v>249</v>
      </c>
      <c r="O1671" s="27">
        <f>IF(A1671="?","",DATE(J1671,MATCH(K1671,{"Jan","Feb","Mar","Apr","May","Jun","Jul","Aug","Sep","Oct","Nov","Dec"},0),D1671))</f>
        <v>27738</v>
      </c>
      <c r="P1671" s="26">
        <f t="shared" si="26"/>
        <v>47</v>
      </c>
    </row>
    <row r="1672" spans="1:16" x14ac:dyDescent="0.3">
      <c r="A1672" s="8" t="s">
        <v>1703</v>
      </c>
      <c r="B1672" s="8">
        <v>1979</v>
      </c>
      <c r="C1672" s="8" t="s">
        <v>37</v>
      </c>
      <c r="D1672" s="8">
        <v>18</v>
      </c>
      <c r="E1672" s="8">
        <v>2</v>
      </c>
      <c r="F1672" s="25">
        <v>14839.34</v>
      </c>
      <c r="G1672" s="8" t="s">
        <v>11</v>
      </c>
      <c r="H1672" s="8" t="s">
        <v>12</v>
      </c>
      <c r="I1672" s="8" t="s">
        <v>535</v>
      </c>
      <c r="J1672" s="26">
        <v>1979</v>
      </c>
      <c r="K1672" s="26" t="s">
        <v>37</v>
      </c>
      <c r="L1672" s="26" t="s">
        <v>11</v>
      </c>
      <c r="M1672" s="26" t="s">
        <v>12</v>
      </c>
      <c r="N1672" s="26" t="s">
        <v>535</v>
      </c>
      <c r="O1672" s="27">
        <f>IF(A1672="?","",DATE(J1672,MATCH(K1672,{"Jan","Feb","Mar","Apr","May","Jun","Jul","Aug","Sep","Oct","Nov","Dec"},0),D1672))</f>
        <v>29146</v>
      </c>
      <c r="P1672" s="26">
        <f t="shared" si="26"/>
        <v>43</v>
      </c>
    </row>
    <row r="1673" spans="1:16" x14ac:dyDescent="0.3">
      <c r="A1673" s="8" t="s">
        <v>1704</v>
      </c>
      <c r="B1673" s="8">
        <v>1981</v>
      </c>
      <c r="C1673" s="8" t="s">
        <v>18</v>
      </c>
      <c r="D1673" s="8">
        <v>5</v>
      </c>
      <c r="E1673" s="8">
        <v>1</v>
      </c>
      <c r="F1673" s="25">
        <v>14843.96</v>
      </c>
      <c r="G1673" s="8" t="s">
        <v>11</v>
      </c>
      <c r="H1673" s="8" t="s">
        <v>12</v>
      </c>
      <c r="I1673" s="8" t="s">
        <v>535</v>
      </c>
      <c r="J1673" s="26">
        <v>1981</v>
      </c>
      <c r="K1673" s="26" t="s">
        <v>18</v>
      </c>
      <c r="L1673" s="26" t="s">
        <v>11</v>
      </c>
      <c r="M1673" s="26" t="s">
        <v>12</v>
      </c>
      <c r="N1673" s="26" t="s">
        <v>535</v>
      </c>
      <c r="O1673" s="27">
        <f>IF(A1673="?","",DATE(J1673,MATCH(K1673,{"Jan","Feb","Mar","Apr","May","Jun","Jul","Aug","Sep","Oct","Nov","Dec"},0),D1673))</f>
        <v>29742</v>
      </c>
      <c r="P1673" s="26">
        <f t="shared" si="26"/>
        <v>42</v>
      </c>
    </row>
    <row r="1674" spans="1:16" x14ac:dyDescent="0.3">
      <c r="A1674" s="8" t="s">
        <v>1705</v>
      </c>
      <c r="B1674" s="8">
        <v>1970</v>
      </c>
      <c r="C1674" s="8" t="s">
        <v>15</v>
      </c>
      <c r="D1674" s="8">
        <v>11</v>
      </c>
      <c r="E1674" s="8">
        <v>0</v>
      </c>
      <c r="F1674" s="25">
        <v>14847.63</v>
      </c>
      <c r="G1674" s="8" t="s">
        <v>11</v>
      </c>
      <c r="H1674" s="8" t="s">
        <v>11</v>
      </c>
      <c r="I1674" s="8" t="s">
        <v>249</v>
      </c>
      <c r="J1674" s="26">
        <v>1970</v>
      </c>
      <c r="K1674" s="26" t="s">
        <v>15</v>
      </c>
      <c r="L1674" s="26" t="s">
        <v>11</v>
      </c>
      <c r="M1674" s="26" t="s">
        <v>11</v>
      </c>
      <c r="N1674" s="26" t="s">
        <v>249</v>
      </c>
      <c r="O1674" s="27">
        <f>IF(A1674="?","",DATE(J1674,MATCH(K1674,{"Jan","Feb","Mar","Apr","May","Jun","Jul","Aug","Sep","Oct","Nov","Dec"},0),D1674))</f>
        <v>25883</v>
      </c>
      <c r="P1674" s="26">
        <f t="shared" si="26"/>
        <v>52</v>
      </c>
    </row>
    <row r="1675" spans="1:16" x14ac:dyDescent="0.3">
      <c r="A1675" s="8" t="s">
        <v>1706</v>
      </c>
      <c r="B1675" s="8">
        <v>1958</v>
      </c>
      <c r="C1675" s="8" t="s">
        <v>37</v>
      </c>
      <c r="D1675" s="8">
        <v>17</v>
      </c>
      <c r="E1675" s="8">
        <v>0</v>
      </c>
      <c r="F1675" s="25">
        <v>14901.52</v>
      </c>
      <c r="G1675" s="8" t="s">
        <v>11</v>
      </c>
      <c r="H1675" s="8" t="s">
        <v>11</v>
      </c>
      <c r="I1675" s="8" t="s">
        <v>247</v>
      </c>
      <c r="J1675" s="26">
        <v>1958</v>
      </c>
      <c r="K1675" s="26" t="s">
        <v>37</v>
      </c>
      <c r="L1675" s="26" t="s">
        <v>11</v>
      </c>
      <c r="M1675" s="26" t="s">
        <v>11</v>
      </c>
      <c r="N1675" s="26" t="s">
        <v>247</v>
      </c>
      <c r="O1675" s="27">
        <f>IF(A1675="?","",DATE(J1675,MATCH(K1675,{"Jan","Feb","Mar","Apr","May","Jun","Jul","Aug","Sep","Oct","Nov","Dec"},0),D1675))</f>
        <v>21475</v>
      </c>
      <c r="P1675" s="26">
        <f t="shared" si="26"/>
        <v>64</v>
      </c>
    </row>
    <row r="1676" spans="1:16" x14ac:dyDescent="0.3">
      <c r="A1676" s="8" t="s">
        <v>1707</v>
      </c>
      <c r="B1676" s="8">
        <v>1981</v>
      </c>
      <c r="C1676" s="8" t="s">
        <v>10</v>
      </c>
      <c r="D1676" s="8">
        <v>4</v>
      </c>
      <c r="E1676" s="8">
        <v>1</v>
      </c>
      <c r="F1676" s="25">
        <v>14908.27</v>
      </c>
      <c r="G1676" s="8" t="s">
        <v>11</v>
      </c>
      <c r="H1676" s="8" t="s">
        <v>16</v>
      </c>
      <c r="I1676" s="8" t="s">
        <v>42</v>
      </c>
      <c r="J1676" s="26">
        <v>1981</v>
      </c>
      <c r="K1676" s="26" t="s">
        <v>10</v>
      </c>
      <c r="L1676" s="26" t="s">
        <v>11</v>
      </c>
      <c r="M1676" s="26" t="s">
        <v>16</v>
      </c>
      <c r="N1676" s="26" t="s">
        <v>42</v>
      </c>
      <c r="O1676" s="27">
        <f>IF(A1676="?","",DATE(J1676,MATCH(K1676,{"Jan","Feb","Mar","Apr","May","Jun","Jul","Aug","Sep","Oct","Nov","Dec"},0),D1676))</f>
        <v>29771</v>
      </c>
      <c r="P1676" s="26">
        <f t="shared" si="26"/>
        <v>41</v>
      </c>
    </row>
    <row r="1677" spans="1:16" x14ac:dyDescent="0.3">
      <c r="A1677" s="8" t="s">
        <v>1708</v>
      </c>
      <c r="B1677" s="8">
        <v>1968</v>
      </c>
      <c r="C1677" s="8" t="s">
        <v>15</v>
      </c>
      <c r="D1677" s="8">
        <v>8</v>
      </c>
      <c r="E1677" s="8">
        <v>0</v>
      </c>
      <c r="F1677" s="25">
        <v>14926.97</v>
      </c>
      <c r="G1677" s="8" t="s">
        <v>11</v>
      </c>
      <c r="H1677" s="8" t="s">
        <v>11</v>
      </c>
      <c r="I1677" s="8" t="s">
        <v>23</v>
      </c>
      <c r="J1677" s="26">
        <v>1968</v>
      </c>
      <c r="K1677" s="26" t="s">
        <v>15</v>
      </c>
      <c r="L1677" s="26" t="s">
        <v>11</v>
      </c>
      <c r="M1677" s="26" t="s">
        <v>11</v>
      </c>
      <c r="N1677" s="26" t="s">
        <v>23</v>
      </c>
      <c r="O1677" s="27">
        <f>IF(A1677="?","",DATE(J1677,MATCH(K1677,{"Jan","Feb","Mar","Apr","May","Jun","Jul","Aug","Sep","Oct","Nov","Dec"},0),D1677))</f>
        <v>25150</v>
      </c>
      <c r="P1677" s="26">
        <f t="shared" si="26"/>
        <v>54</v>
      </c>
    </row>
    <row r="1678" spans="1:16" x14ac:dyDescent="0.3">
      <c r="A1678" s="8" t="s">
        <v>1709</v>
      </c>
      <c r="B1678" s="8">
        <v>1962</v>
      </c>
      <c r="C1678" s="8" t="s">
        <v>15</v>
      </c>
      <c r="D1678" s="8">
        <v>29</v>
      </c>
      <c r="E1678" s="8">
        <v>0</v>
      </c>
      <c r="F1678" s="25">
        <v>14945.34</v>
      </c>
      <c r="G1678" s="8" t="s">
        <v>11</v>
      </c>
      <c r="H1678" s="8" t="s">
        <v>16</v>
      </c>
      <c r="I1678" s="8" t="s">
        <v>300</v>
      </c>
      <c r="J1678" s="26">
        <v>1962</v>
      </c>
      <c r="K1678" s="26" t="s">
        <v>15</v>
      </c>
      <c r="L1678" s="26" t="s">
        <v>11</v>
      </c>
      <c r="M1678" s="26" t="s">
        <v>16</v>
      </c>
      <c r="N1678" s="26" t="s">
        <v>300</v>
      </c>
      <c r="O1678" s="27">
        <f>IF(A1678="?","",DATE(J1678,MATCH(K1678,{"Jan","Feb","Mar","Apr","May","Jun","Jul","Aug","Sep","Oct","Nov","Dec"},0),D1678))</f>
        <v>22979</v>
      </c>
      <c r="P1678" s="26">
        <f t="shared" si="26"/>
        <v>60</v>
      </c>
    </row>
    <row r="1679" spans="1:16" x14ac:dyDescent="0.3">
      <c r="A1679" s="8" t="s">
        <v>1710</v>
      </c>
      <c r="B1679" s="8">
        <v>1958</v>
      </c>
      <c r="C1679" s="8" t="s">
        <v>10</v>
      </c>
      <c r="D1679" s="8">
        <v>29</v>
      </c>
      <c r="E1679" s="8">
        <v>2</v>
      </c>
      <c r="F1679" s="25">
        <v>14988.43</v>
      </c>
      <c r="G1679" s="8" t="s">
        <v>11</v>
      </c>
      <c r="H1679" s="8" t="s">
        <v>12</v>
      </c>
      <c r="I1679" s="8" t="s">
        <v>42</v>
      </c>
      <c r="J1679" s="26">
        <v>1958</v>
      </c>
      <c r="K1679" s="26" t="s">
        <v>10</v>
      </c>
      <c r="L1679" s="26" t="s">
        <v>11</v>
      </c>
      <c r="M1679" s="26" t="s">
        <v>12</v>
      </c>
      <c r="N1679" s="26" t="s">
        <v>42</v>
      </c>
      <c r="O1679" s="27">
        <f>IF(A1679="?","",DATE(J1679,MATCH(K1679,{"Jan","Feb","Mar","Apr","May","Jun","Jul","Aug","Sep","Oct","Nov","Dec"},0),D1679))</f>
        <v>21395</v>
      </c>
      <c r="P1679" s="26">
        <f t="shared" si="26"/>
        <v>64</v>
      </c>
    </row>
    <row r="1680" spans="1:16" x14ac:dyDescent="0.3">
      <c r="A1680" s="8" t="s">
        <v>1711</v>
      </c>
      <c r="B1680" s="8">
        <v>1995</v>
      </c>
      <c r="C1680" s="8" t="s">
        <v>35</v>
      </c>
      <c r="D1680" s="8">
        <v>2</v>
      </c>
      <c r="E1680" s="8">
        <v>2</v>
      </c>
      <c r="F1680" s="25">
        <v>15006.58</v>
      </c>
      <c r="G1680" s="8" t="s">
        <v>11</v>
      </c>
      <c r="H1680" s="8" t="s">
        <v>11</v>
      </c>
      <c r="I1680" s="8" t="s">
        <v>247</v>
      </c>
      <c r="J1680" s="26">
        <v>1995</v>
      </c>
      <c r="K1680" s="26" t="s">
        <v>35</v>
      </c>
      <c r="L1680" s="26" t="s">
        <v>11</v>
      </c>
      <c r="M1680" s="26" t="s">
        <v>11</v>
      </c>
      <c r="N1680" s="26" t="s">
        <v>247</v>
      </c>
      <c r="O1680" s="27">
        <f>IF(A1680="?","",DATE(J1680,MATCH(K1680,{"Jan","Feb","Mar","Apr","May","Jun","Jul","Aug","Sep","Oct","Nov","Dec"},0),D1680))</f>
        <v>34913</v>
      </c>
      <c r="P1680" s="26">
        <f t="shared" si="26"/>
        <v>27</v>
      </c>
    </row>
    <row r="1681" spans="1:16" x14ac:dyDescent="0.3">
      <c r="A1681" s="8" t="s">
        <v>1712</v>
      </c>
      <c r="B1681" s="8">
        <v>1960</v>
      </c>
      <c r="C1681" s="8" t="s">
        <v>35</v>
      </c>
      <c r="D1681" s="8">
        <v>8</v>
      </c>
      <c r="E1681" s="8">
        <v>2</v>
      </c>
      <c r="F1681" s="25">
        <v>15019.76</v>
      </c>
      <c r="G1681" s="8" t="s">
        <v>11</v>
      </c>
      <c r="H1681" s="8" t="s">
        <v>11</v>
      </c>
      <c r="I1681" s="8" t="s">
        <v>23</v>
      </c>
      <c r="J1681" s="26">
        <v>1960</v>
      </c>
      <c r="K1681" s="26" t="s">
        <v>35</v>
      </c>
      <c r="L1681" s="26" t="s">
        <v>11</v>
      </c>
      <c r="M1681" s="26" t="s">
        <v>11</v>
      </c>
      <c r="N1681" s="26" t="s">
        <v>23</v>
      </c>
      <c r="O1681" s="27">
        <f>IF(A1681="?","",DATE(J1681,MATCH(K1681,{"Jan","Feb","Mar","Apr","May","Jun","Jul","Aug","Sep","Oct","Nov","Dec"},0),D1681))</f>
        <v>22136</v>
      </c>
      <c r="P1681" s="26">
        <f t="shared" si="26"/>
        <v>62</v>
      </c>
    </row>
    <row r="1682" spans="1:16" x14ac:dyDescent="0.3">
      <c r="A1682" s="8" t="s">
        <v>1713</v>
      </c>
      <c r="B1682" s="8">
        <v>1979</v>
      </c>
      <c r="C1682" s="8" t="s">
        <v>15</v>
      </c>
      <c r="D1682" s="8">
        <v>25</v>
      </c>
      <c r="E1682" s="8">
        <v>2</v>
      </c>
      <c r="F1682" s="25">
        <v>15025.76</v>
      </c>
      <c r="G1682" s="8" t="s">
        <v>11</v>
      </c>
      <c r="H1682" s="8" t="s">
        <v>16</v>
      </c>
      <c r="I1682" s="8" t="s">
        <v>42</v>
      </c>
      <c r="J1682" s="26">
        <v>1979</v>
      </c>
      <c r="K1682" s="26" t="s">
        <v>15</v>
      </c>
      <c r="L1682" s="26" t="s">
        <v>11</v>
      </c>
      <c r="M1682" s="26" t="s">
        <v>16</v>
      </c>
      <c r="N1682" s="26" t="s">
        <v>42</v>
      </c>
      <c r="O1682" s="27">
        <f>IF(A1682="?","",DATE(J1682,MATCH(K1682,{"Jan","Feb","Mar","Apr","May","Jun","Jul","Aug","Sep","Oct","Nov","Dec"},0),D1682))</f>
        <v>29184</v>
      </c>
      <c r="P1682" s="26">
        <f t="shared" si="26"/>
        <v>43</v>
      </c>
    </row>
    <row r="1683" spans="1:16" x14ac:dyDescent="0.3">
      <c r="A1683" s="8" t="s">
        <v>1714</v>
      </c>
      <c r="B1683" s="8">
        <v>1970</v>
      </c>
      <c r="C1683" s="8" t="s">
        <v>20</v>
      </c>
      <c r="D1683" s="8">
        <v>11</v>
      </c>
      <c r="E1683" s="8">
        <v>0</v>
      </c>
      <c r="F1683" s="25">
        <v>15026.3</v>
      </c>
      <c r="G1683" s="8" t="s">
        <v>11</v>
      </c>
      <c r="H1683" s="8" t="s">
        <v>12</v>
      </c>
      <c r="I1683" s="8" t="s">
        <v>42</v>
      </c>
      <c r="J1683" s="26">
        <v>1970</v>
      </c>
      <c r="K1683" s="26" t="s">
        <v>20</v>
      </c>
      <c r="L1683" s="26" t="s">
        <v>11</v>
      </c>
      <c r="M1683" s="26" t="s">
        <v>12</v>
      </c>
      <c r="N1683" s="26" t="s">
        <v>42</v>
      </c>
      <c r="O1683" s="27">
        <f>IF(A1683="?","",DATE(J1683,MATCH(K1683,{"Jan","Feb","Mar","Apr","May","Jun","Jul","Aug","Sep","Oct","Nov","Dec"},0),D1683))</f>
        <v>25822</v>
      </c>
      <c r="P1683" s="26">
        <f t="shared" si="26"/>
        <v>52</v>
      </c>
    </row>
    <row r="1684" spans="1:16" x14ac:dyDescent="0.3">
      <c r="A1684" s="8" t="s">
        <v>1715</v>
      </c>
      <c r="B1684" s="8">
        <v>1971</v>
      </c>
      <c r="C1684" s="8" t="s">
        <v>35</v>
      </c>
      <c r="D1684" s="8">
        <v>15</v>
      </c>
      <c r="E1684" s="8">
        <v>0</v>
      </c>
      <c r="F1684" s="25">
        <v>15038.51</v>
      </c>
      <c r="G1684" s="8" t="s">
        <v>11</v>
      </c>
      <c r="H1684" s="8" t="s">
        <v>12</v>
      </c>
      <c r="I1684" s="8" t="s">
        <v>249</v>
      </c>
      <c r="J1684" s="26">
        <v>1971</v>
      </c>
      <c r="K1684" s="26" t="s">
        <v>35</v>
      </c>
      <c r="L1684" s="26" t="s">
        <v>11</v>
      </c>
      <c r="M1684" s="26" t="s">
        <v>12</v>
      </c>
      <c r="N1684" s="26" t="s">
        <v>249</v>
      </c>
      <c r="O1684" s="27">
        <f>IF(A1684="?","",DATE(J1684,MATCH(K1684,{"Jan","Feb","Mar","Apr","May","Jun","Jul","Aug","Sep","Oct","Nov","Dec"},0),D1684))</f>
        <v>26160</v>
      </c>
      <c r="P1684" s="26">
        <f t="shared" si="26"/>
        <v>51</v>
      </c>
    </row>
    <row r="1685" spans="1:16" x14ac:dyDescent="0.3">
      <c r="A1685" s="8" t="s">
        <v>1716</v>
      </c>
      <c r="B1685" s="8">
        <v>1968</v>
      </c>
      <c r="C1685" s="8" t="s">
        <v>18</v>
      </c>
      <c r="D1685" s="8">
        <v>12</v>
      </c>
      <c r="E1685" s="8">
        <v>0</v>
      </c>
      <c r="F1685" s="25">
        <v>15052.68</v>
      </c>
      <c r="G1685" s="8" t="s">
        <v>11</v>
      </c>
      <c r="H1685" s="8" t="s">
        <v>11</v>
      </c>
      <c r="I1685" s="8" t="s">
        <v>632</v>
      </c>
      <c r="J1685" s="26">
        <v>1968</v>
      </c>
      <c r="K1685" s="26" t="s">
        <v>18</v>
      </c>
      <c r="L1685" s="26" t="s">
        <v>11</v>
      </c>
      <c r="M1685" s="26" t="s">
        <v>11</v>
      </c>
      <c r="N1685" s="26" t="s">
        <v>632</v>
      </c>
      <c r="O1685" s="27">
        <f>IF(A1685="?","",DATE(J1685,MATCH(K1685,{"Jan","Feb","Mar","Apr","May","Jun","Jul","Aug","Sep","Oct","Nov","Dec"},0),D1685))</f>
        <v>25001</v>
      </c>
      <c r="P1685" s="26">
        <f t="shared" si="26"/>
        <v>54</v>
      </c>
    </row>
    <row r="1686" spans="1:16" x14ac:dyDescent="0.3">
      <c r="A1686" s="8" t="s">
        <v>1717</v>
      </c>
      <c r="B1686" s="8">
        <v>1975</v>
      </c>
      <c r="C1686" s="8" t="s">
        <v>37</v>
      </c>
      <c r="D1686" s="8">
        <v>26</v>
      </c>
      <c r="E1686" s="8">
        <v>1</v>
      </c>
      <c r="F1686" s="25">
        <v>15090.35</v>
      </c>
      <c r="G1686" s="8" t="s">
        <v>11</v>
      </c>
      <c r="H1686" s="8" t="s">
        <v>16</v>
      </c>
      <c r="I1686" s="8" t="s">
        <v>249</v>
      </c>
      <c r="J1686" s="26">
        <v>1975</v>
      </c>
      <c r="K1686" s="26" t="s">
        <v>37</v>
      </c>
      <c r="L1686" s="26" t="s">
        <v>11</v>
      </c>
      <c r="M1686" s="26" t="s">
        <v>16</v>
      </c>
      <c r="N1686" s="26" t="s">
        <v>249</v>
      </c>
      <c r="O1686" s="27">
        <f>IF(A1686="?","",DATE(J1686,MATCH(K1686,{"Jan","Feb","Mar","Apr","May","Jun","Jul","Aug","Sep","Oct","Nov","Dec"},0),D1686))</f>
        <v>27693</v>
      </c>
      <c r="P1686" s="26">
        <f t="shared" si="26"/>
        <v>47</v>
      </c>
    </row>
    <row r="1687" spans="1:16" x14ac:dyDescent="0.3">
      <c r="A1687" s="8" t="s">
        <v>1718</v>
      </c>
      <c r="B1687" s="8">
        <v>1972</v>
      </c>
      <c r="C1687" s="8" t="s">
        <v>15</v>
      </c>
      <c r="D1687" s="8">
        <v>7</v>
      </c>
      <c r="E1687" s="8">
        <v>0</v>
      </c>
      <c r="F1687" s="25">
        <v>15103.69</v>
      </c>
      <c r="G1687" s="8" t="s">
        <v>11</v>
      </c>
      <c r="H1687" s="8" t="s">
        <v>16</v>
      </c>
      <c r="I1687" s="8" t="s">
        <v>23</v>
      </c>
      <c r="J1687" s="26">
        <v>1972</v>
      </c>
      <c r="K1687" s="26" t="s">
        <v>15</v>
      </c>
      <c r="L1687" s="26" t="s">
        <v>11</v>
      </c>
      <c r="M1687" s="26" t="s">
        <v>16</v>
      </c>
      <c r="N1687" s="26" t="s">
        <v>23</v>
      </c>
      <c r="O1687" s="27">
        <f>IF(A1687="?","",DATE(J1687,MATCH(K1687,{"Jan","Feb","Mar","Apr","May","Jun","Jul","Aug","Sep","Oct","Nov","Dec"},0),D1687))</f>
        <v>26610</v>
      </c>
      <c r="P1687" s="26">
        <f t="shared" si="26"/>
        <v>50</v>
      </c>
    </row>
    <row r="1688" spans="1:16" x14ac:dyDescent="0.3">
      <c r="A1688" s="8" t="s">
        <v>1719</v>
      </c>
      <c r="B1688" s="8">
        <v>1978</v>
      </c>
      <c r="C1688" s="8" t="s">
        <v>20</v>
      </c>
      <c r="D1688" s="8">
        <v>5</v>
      </c>
      <c r="E1688" s="8">
        <v>2</v>
      </c>
      <c r="F1688" s="25">
        <v>15123.19</v>
      </c>
      <c r="G1688" s="8" t="s">
        <v>11</v>
      </c>
      <c r="H1688" s="8" t="s">
        <v>16</v>
      </c>
      <c r="I1688" s="8" t="s">
        <v>42</v>
      </c>
      <c r="J1688" s="26">
        <v>1978</v>
      </c>
      <c r="K1688" s="26" t="s">
        <v>20</v>
      </c>
      <c r="L1688" s="26" t="s">
        <v>11</v>
      </c>
      <c r="M1688" s="26" t="s">
        <v>16</v>
      </c>
      <c r="N1688" s="26" t="s">
        <v>42</v>
      </c>
      <c r="O1688" s="27">
        <f>IF(A1688="?","",DATE(J1688,MATCH(K1688,{"Jan","Feb","Mar","Apr","May","Jun","Jul","Aug","Sep","Oct","Nov","Dec"},0),D1688))</f>
        <v>28738</v>
      </c>
      <c r="P1688" s="26">
        <f t="shared" si="26"/>
        <v>44</v>
      </c>
    </row>
    <row r="1689" spans="1:16" x14ac:dyDescent="0.3">
      <c r="A1689" s="8" t="s">
        <v>1720</v>
      </c>
      <c r="B1689" s="8">
        <v>1971</v>
      </c>
      <c r="C1689" s="8" t="s">
        <v>15</v>
      </c>
      <c r="D1689" s="8">
        <v>25</v>
      </c>
      <c r="E1689" s="8">
        <v>0</v>
      </c>
      <c r="F1689" s="25">
        <v>15150.44</v>
      </c>
      <c r="G1689" s="8" t="s">
        <v>11</v>
      </c>
      <c r="H1689" s="8" t="s">
        <v>16</v>
      </c>
      <c r="I1689" s="8" t="s">
        <v>249</v>
      </c>
      <c r="J1689" s="26">
        <v>1971</v>
      </c>
      <c r="K1689" s="26" t="s">
        <v>15</v>
      </c>
      <c r="L1689" s="26" t="s">
        <v>11</v>
      </c>
      <c r="M1689" s="26" t="s">
        <v>16</v>
      </c>
      <c r="N1689" s="26" t="s">
        <v>249</v>
      </c>
      <c r="O1689" s="27">
        <f>IF(A1689="?","",DATE(J1689,MATCH(K1689,{"Jan","Feb","Mar","Apr","May","Jun","Jul","Aug","Sep","Oct","Nov","Dec"},0),D1689))</f>
        <v>26262</v>
      </c>
      <c r="P1689" s="26">
        <f t="shared" si="26"/>
        <v>51</v>
      </c>
    </row>
    <row r="1690" spans="1:16" x14ac:dyDescent="0.3">
      <c r="A1690" s="8" t="s">
        <v>1721</v>
      </c>
      <c r="B1690" s="8">
        <v>1962</v>
      </c>
      <c r="C1690" s="8" t="s">
        <v>37</v>
      </c>
      <c r="D1690" s="8">
        <v>25</v>
      </c>
      <c r="E1690" s="8">
        <v>0</v>
      </c>
      <c r="F1690" s="25">
        <v>15161.25</v>
      </c>
      <c r="G1690" s="8" t="s">
        <v>11</v>
      </c>
      <c r="H1690" s="8" t="s">
        <v>11</v>
      </c>
      <c r="I1690" s="8" t="s">
        <v>23</v>
      </c>
      <c r="J1690" s="26">
        <v>1962</v>
      </c>
      <c r="K1690" s="26" t="s">
        <v>37</v>
      </c>
      <c r="L1690" s="26" t="s">
        <v>11</v>
      </c>
      <c r="M1690" s="26" t="s">
        <v>11</v>
      </c>
      <c r="N1690" s="26" t="s">
        <v>23</v>
      </c>
      <c r="O1690" s="27">
        <f>IF(A1690="?","",DATE(J1690,MATCH(K1690,{"Jan","Feb","Mar","Apr","May","Jun","Jul","Aug","Sep","Oct","Nov","Dec"},0),D1690))</f>
        <v>22944</v>
      </c>
      <c r="P1690" s="26">
        <f t="shared" si="26"/>
        <v>60</v>
      </c>
    </row>
    <row r="1691" spans="1:16" x14ac:dyDescent="0.3">
      <c r="A1691" s="8" t="s">
        <v>1722</v>
      </c>
      <c r="B1691" s="8">
        <v>1959</v>
      </c>
      <c r="C1691" s="8" t="s">
        <v>18</v>
      </c>
      <c r="D1691" s="8">
        <v>4</v>
      </c>
      <c r="E1691" s="8">
        <v>3</v>
      </c>
      <c r="F1691" s="25">
        <v>15161.53</v>
      </c>
      <c r="G1691" s="8" t="s">
        <v>11</v>
      </c>
      <c r="H1691" s="8" t="s">
        <v>16</v>
      </c>
      <c r="I1691" s="8" t="s">
        <v>13</v>
      </c>
      <c r="J1691" s="26">
        <v>1959</v>
      </c>
      <c r="K1691" s="26" t="s">
        <v>18</v>
      </c>
      <c r="L1691" s="26" t="s">
        <v>11</v>
      </c>
      <c r="M1691" s="26" t="s">
        <v>16</v>
      </c>
      <c r="N1691" s="26" t="s">
        <v>13</v>
      </c>
      <c r="O1691" s="27">
        <f>IF(A1691="?","",DATE(J1691,MATCH(K1691,{"Jan","Feb","Mar","Apr","May","Jun","Jul","Aug","Sep","Oct","Nov","Dec"},0),D1691))</f>
        <v>21705</v>
      </c>
      <c r="P1691" s="26">
        <f t="shared" si="26"/>
        <v>64</v>
      </c>
    </row>
    <row r="1692" spans="1:16" x14ac:dyDescent="0.3">
      <c r="A1692" s="8" t="s">
        <v>1723</v>
      </c>
      <c r="B1692" s="8">
        <v>1959</v>
      </c>
      <c r="C1692" s="8" t="s">
        <v>30</v>
      </c>
      <c r="D1692" s="8">
        <v>3</v>
      </c>
      <c r="E1692" s="8">
        <v>3</v>
      </c>
      <c r="F1692" s="25">
        <v>15170.07</v>
      </c>
      <c r="G1692" s="8" t="s">
        <v>11</v>
      </c>
      <c r="H1692" s="8" t="s">
        <v>12</v>
      </c>
      <c r="I1692" s="8" t="s">
        <v>42</v>
      </c>
      <c r="J1692" s="26">
        <v>1959</v>
      </c>
      <c r="K1692" s="26" t="s">
        <v>30</v>
      </c>
      <c r="L1692" s="26" t="s">
        <v>11</v>
      </c>
      <c r="M1692" s="26" t="s">
        <v>12</v>
      </c>
      <c r="N1692" s="26" t="s">
        <v>42</v>
      </c>
      <c r="O1692" s="27">
        <f>IF(A1692="?","",DATE(J1692,MATCH(K1692,{"Jan","Feb","Mar","Apr","May","Jun","Jul","Aug","Sep","Oct","Nov","Dec"},0),D1692))</f>
        <v>21887</v>
      </c>
      <c r="P1692" s="26">
        <f t="shared" si="26"/>
        <v>63</v>
      </c>
    </row>
    <row r="1693" spans="1:16" x14ac:dyDescent="0.3">
      <c r="A1693" s="8" t="s">
        <v>1724</v>
      </c>
      <c r="B1693" s="8">
        <v>1962</v>
      </c>
      <c r="C1693" s="8" t="s">
        <v>18</v>
      </c>
      <c r="D1693" s="8">
        <v>17</v>
      </c>
      <c r="E1693" s="8">
        <v>0</v>
      </c>
      <c r="F1693" s="25">
        <v>15174.81</v>
      </c>
      <c r="G1693" s="8" t="s">
        <v>11</v>
      </c>
      <c r="H1693" s="8" t="s">
        <v>16</v>
      </c>
      <c r="I1693" s="8" t="s">
        <v>23</v>
      </c>
      <c r="J1693" s="26">
        <v>1962</v>
      </c>
      <c r="K1693" s="26" t="s">
        <v>18</v>
      </c>
      <c r="L1693" s="26" t="s">
        <v>11</v>
      </c>
      <c r="M1693" s="26" t="s">
        <v>16</v>
      </c>
      <c r="N1693" s="26" t="s">
        <v>23</v>
      </c>
      <c r="O1693" s="27">
        <f>IF(A1693="?","",DATE(J1693,MATCH(K1693,{"Jan","Feb","Mar","Apr","May","Jun","Jul","Aug","Sep","Oct","Nov","Dec"},0),D1693))</f>
        <v>22814</v>
      </c>
      <c r="P1693" s="26">
        <f t="shared" si="26"/>
        <v>60</v>
      </c>
    </row>
    <row r="1694" spans="1:16" x14ac:dyDescent="0.3">
      <c r="A1694" s="8" t="s">
        <v>1725</v>
      </c>
      <c r="B1694" s="8">
        <v>1978</v>
      </c>
      <c r="C1694" s="8" t="s">
        <v>15</v>
      </c>
      <c r="D1694" s="8">
        <v>23</v>
      </c>
      <c r="E1694" s="8">
        <v>2</v>
      </c>
      <c r="F1694" s="25">
        <v>15207.92</v>
      </c>
      <c r="G1694" s="8" t="s">
        <v>11</v>
      </c>
      <c r="H1694" s="8" t="s">
        <v>16</v>
      </c>
      <c r="I1694" s="8" t="s">
        <v>23</v>
      </c>
      <c r="J1694" s="26">
        <v>1978</v>
      </c>
      <c r="K1694" s="26" t="s">
        <v>15</v>
      </c>
      <c r="L1694" s="26" t="s">
        <v>11</v>
      </c>
      <c r="M1694" s="26" t="s">
        <v>16</v>
      </c>
      <c r="N1694" s="26" t="s">
        <v>23</v>
      </c>
      <c r="O1694" s="27">
        <f>IF(A1694="?","",DATE(J1694,MATCH(K1694,{"Jan","Feb","Mar","Apr","May","Jun","Jul","Aug","Sep","Oct","Nov","Dec"},0),D1694))</f>
        <v>28817</v>
      </c>
      <c r="P1694" s="26">
        <f t="shared" si="26"/>
        <v>44</v>
      </c>
    </row>
    <row r="1695" spans="1:16" x14ac:dyDescent="0.3">
      <c r="A1695" s="8" t="s">
        <v>1726</v>
      </c>
      <c r="B1695" s="8">
        <v>1960</v>
      </c>
      <c r="C1695" s="8" t="s">
        <v>10</v>
      </c>
      <c r="D1695" s="8">
        <v>25</v>
      </c>
      <c r="E1695" s="8">
        <v>2</v>
      </c>
      <c r="F1695" s="25">
        <v>15230.32</v>
      </c>
      <c r="G1695" s="8" t="s">
        <v>11</v>
      </c>
      <c r="H1695" s="8" t="s">
        <v>11</v>
      </c>
      <c r="I1695" s="8" t="s">
        <v>247</v>
      </c>
      <c r="J1695" s="26">
        <v>1960</v>
      </c>
      <c r="K1695" s="26" t="s">
        <v>10</v>
      </c>
      <c r="L1695" s="26" t="s">
        <v>11</v>
      </c>
      <c r="M1695" s="26" t="s">
        <v>11</v>
      </c>
      <c r="N1695" s="26" t="s">
        <v>247</v>
      </c>
      <c r="O1695" s="27">
        <f>IF(A1695="?","",DATE(J1695,MATCH(K1695,{"Jan","Feb","Mar","Apr","May","Jun","Jul","Aug","Sep","Oct","Nov","Dec"},0),D1695))</f>
        <v>22122</v>
      </c>
      <c r="P1695" s="26">
        <f t="shared" si="26"/>
        <v>62</v>
      </c>
    </row>
    <row r="1696" spans="1:16" x14ac:dyDescent="0.3">
      <c r="A1696" s="8" t="s">
        <v>1727</v>
      </c>
      <c r="B1696" s="8">
        <v>1969</v>
      </c>
      <c r="C1696" s="8" t="s">
        <v>20</v>
      </c>
      <c r="D1696" s="8">
        <v>16</v>
      </c>
      <c r="E1696" s="8">
        <v>0</v>
      </c>
      <c r="F1696" s="25">
        <v>15260.52</v>
      </c>
      <c r="G1696" s="8" t="s">
        <v>11</v>
      </c>
      <c r="H1696" s="8" t="s">
        <v>11</v>
      </c>
      <c r="I1696" s="8" t="s">
        <v>249</v>
      </c>
      <c r="J1696" s="26">
        <v>1969</v>
      </c>
      <c r="K1696" s="26" t="s">
        <v>20</v>
      </c>
      <c r="L1696" s="26" t="s">
        <v>11</v>
      </c>
      <c r="M1696" s="26" t="s">
        <v>11</v>
      </c>
      <c r="N1696" s="26" t="s">
        <v>249</v>
      </c>
      <c r="O1696" s="27">
        <f>IF(A1696="?","",DATE(J1696,MATCH(K1696,{"Jan","Feb","Mar","Apr","May","Jun","Jul","Aug","Sep","Oct","Nov","Dec"},0),D1696))</f>
        <v>25462</v>
      </c>
      <c r="P1696" s="26">
        <f t="shared" si="26"/>
        <v>53</v>
      </c>
    </row>
    <row r="1697" spans="1:16" x14ac:dyDescent="0.3">
      <c r="A1697" s="8" t="s">
        <v>1728</v>
      </c>
      <c r="B1697" s="8">
        <v>1963</v>
      </c>
      <c r="C1697" s="8" t="s">
        <v>30</v>
      </c>
      <c r="D1697" s="8">
        <v>13</v>
      </c>
      <c r="E1697" s="8">
        <v>0</v>
      </c>
      <c r="F1697" s="25">
        <v>15322.77</v>
      </c>
      <c r="G1697" s="8" t="s">
        <v>11</v>
      </c>
      <c r="H1697" s="8" t="s">
        <v>12</v>
      </c>
      <c r="I1697" s="8" t="s">
        <v>300</v>
      </c>
      <c r="J1697" s="26">
        <v>1963</v>
      </c>
      <c r="K1697" s="26" t="s">
        <v>30</v>
      </c>
      <c r="L1697" s="26" t="s">
        <v>11</v>
      </c>
      <c r="M1697" s="26" t="s">
        <v>12</v>
      </c>
      <c r="N1697" s="26" t="s">
        <v>300</v>
      </c>
      <c r="O1697" s="27">
        <f>IF(A1697="?","",DATE(J1697,MATCH(K1697,{"Jan","Feb","Mar","Apr","May","Jun","Jul","Aug","Sep","Oct","Nov","Dec"},0),D1697))</f>
        <v>23358</v>
      </c>
      <c r="P1697" s="26">
        <f t="shared" si="26"/>
        <v>59</v>
      </c>
    </row>
    <row r="1698" spans="1:16" x14ac:dyDescent="0.3">
      <c r="A1698" s="8" t="s">
        <v>1729</v>
      </c>
      <c r="B1698" s="8">
        <v>2001</v>
      </c>
      <c r="C1698" s="8" t="s">
        <v>10</v>
      </c>
      <c r="D1698" s="8">
        <v>14</v>
      </c>
      <c r="E1698" s="8">
        <v>1</v>
      </c>
      <c r="F1698" s="25">
        <v>15359.1</v>
      </c>
      <c r="G1698" s="8" t="s">
        <v>11</v>
      </c>
      <c r="H1698" s="8" t="s">
        <v>12</v>
      </c>
      <c r="I1698" s="8" t="s">
        <v>247</v>
      </c>
      <c r="J1698" s="26">
        <v>2001</v>
      </c>
      <c r="K1698" s="26" t="s">
        <v>10</v>
      </c>
      <c r="L1698" s="26" t="s">
        <v>11</v>
      </c>
      <c r="M1698" s="26" t="s">
        <v>12</v>
      </c>
      <c r="N1698" s="26" t="s">
        <v>247</v>
      </c>
      <c r="O1698" s="27">
        <f>IF(A1698="?","",DATE(J1698,MATCH(K1698,{"Jan","Feb","Mar","Apr","May","Jun","Jul","Aug","Sep","Oct","Nov","Dec"},0),D1698))</f>
        <v>37086</v>
      </c>
      <c r="P1698" s="26">
        <f t="shared" si="26"/>
        <v>21</v>
      </c>
    </row>
    <row r="1699" spans="1:16" x14ac:dyDescent="0.3">
      <c r="A1699" s="8" t="s">
        <v>1730</v>
      </c>
      <c r="B1699" s="8">
        <v>1988</v>
      </c>
      <c r="C1699" s="8" t="s">
        <v>30</v>
      </c>
      <c r="D1699" s="8">
        <v>17</v>
      </c>
      <c r="E1699" s="8">
        <v>3</v>
      </c>
      <c r="F1699" s="25">
        <v>15361.5</v>
      </c>
      <c r="G1699" s="8" t="s">
        <v>11</v>
      </c>
      <c r="H1699" s="8" t="s">
        <v>12</v>
      </c>
      <c r="I1699" s="8" t="s">
        <v>249</v>
      </c>
      <c r="J1699" s="26">
        <v>1988</v>
      </c>
      <c r="K1699" s="26" t="s">
        <v>30</v>
      </c>
      <c r="L1699" s="26" t="s">
        <v>11</v>
      </c>
      <c r="M1699" s="26" t="s">
        <v>12</v>
      </c>
      <c r="N1699" s="26" t="s">
        <v>249</v>
      </c>
      <c r="O1699" s="27">
        <f>IF(A1699="?","",DATE(J1699,MATCH(K1699,{"Jan","Feb","Mar","Apr","May","Jun","Jul","Aug","Sep","Oct","Nov","Dec"},0),D1699))</f>
        <v>32494</v>
      </c>
      <c r="P1699" s="26">
        <f t="shared" si="26"/>
        <v>34</v>
      </c>
    </row>
    <row r="1700" spans="1:16" x14ac:dyDescent="0.3">
      <c r="A1700" s="8" t="s">
        <v>1731</v>
      </c>
      <c r="B1700" s="8">
        <v>1968</v>
      </c>
      <c r="C1700" s="8" t="s">
        <v>10</v>
      </c>
      <c r="D1700" s="8">
        <v>18</v>
      </c>
      <c r="E1700" s="8">
        <v>0</v>
      </c>
      <c r="F1700" s="25">
        <v>15363.77</v>
      </c>
      <c r="G1700" s="8" t="s">
        <v>11</v>
      </c>
      <c r="H1700" s="8" t="s">
        <v>16</v>
      </c>
      <c r="I1700" s="8" t="s">
        <v>535</v>
      </c>
      <c r="J1700" s="26">
        <v>1968</v>
      </c>
      <c r="K1700" s="26" t="s">
        <v>10</v>
      </c>
      <c r="L1700" s="26" t="s">
        <v>11</v>
      </c>
      <c r="M1700" s="26" t="s">
        <v>16</v>
      </c>
      <c r="N1700" s="26" t="s">
        <v>535</v>
      </c>
      <c r="O1700" s="27">
        <f>IF(A1700="?","",DATE(J1700,MATCH(K1700,{"Jan","Feb","Mar","Apr","May","Jun","Jul","Aug","Sep","Oct","Nov","Dec"},0),D1700))</f>
        <v>25037</v>
      </c>
      <c r="P1700" s="26">
        <f t="shared" si="26"/>
        <v>54</v>
      </c>
    </row>
    <row r="1701" spans="1:16" x14ac:dyDescent="0.3">
      <c r="A1701" s="8" t="s">
        <v>1732</v>
      </c>
      <c r="B1701" s="8">
        <v>1962</v>
      </c>
      <c r="C1701" s="8" t="s">
        <v>20</v>
      </c>
      <c r="D1701" s="8">
        <v>6</v>
      </c>
      <c r="E1701" s="8">
        <v>0</v>
      </c>
      <c r="F1701" s="25">
        <v>15368.22</v>
      </c>
      <c r="G1701" s="8" t="s">
        <v>11</v>
      </c>
      <c r="H1701" s="8" t="s">
        <v>11</v>
      </c>
      <c r="I1701" s="8" t="s">
        <v>42</v>
      </c>
      <c r="J1701" s="26">
        <v>1962</v>
      </c>
      <c r="K1701" s="26" t="s">
        <v>20</v>
      </c>
      <c r="L1701" s="26" t="s">
        <v>11</v>
      </c>
      <c r="M1701" s="26" t="s">
        <v>11</v>
      </c>
      <c r="N1701" s="26" t="s">
        <v>42</v>
      </c>
      <c r="O1701" s="27">
        <f>IF(A1701="?","",DATE(J1701,MATCH(K1701,{"Jan","Feb","Mar","Apr","May","Jun","Jul","Aug","Sep","Oct","Nov","Dec"},0),D1701))</f>
        <v>22895</v>
      </c>
      <c r="P1701" s="26">
        <f t="shared" si="26"/>
        <v>60</v>
      </c>
    </row>
    <row r="1702" spans="1:16" x14ac:dyDescent="0.3">
      <c r="A1702" s="8" t="s">
        <v>1733</v>
      </c>
      <c r="B1702" s="8">
        <v>1964</v>
      </c>
      <c r="C1702" s="8" t="s">
        <v>20</v>
      </c>
      <c r="D1702" s="8">
        <v>4</v>
      </c>
      <c r="E1702" s="8">
        <v>0</v>
      </c>
      <c r="F1702" s="25">
        <v>15377.77</v>
      </c>
      <c r="G1702" s="8" t="s">
        <v>11</v>
      </c>
      <c r="H1702" s="8" t="s">
        <v>11</v>
      </c>
      <c r="I1702" s="8" t="s">
        <v>23</v>
      </c>
      <c r="J1702" s="26">
        <v>1964</v>
      </c>
      <c r="K1702" s="26" t="s">
        <v>20</v>
      </c>
      <c r="L1702" s="26" t="s">
        <v>11</v>
      </c>
      <c r="M1702" s="26" t="s">
        <v>11</v>
      </c>
      <c r="N1702" s="26" t="s">
        <v>23</v>
      </c>
      <c r="O1702" s="27">
        <f>IF(A1702="?","",DATE(J1702,MATCH(K1702,{"Jan","Feb","Mar","Apr","May","Jun","Jul","Aug","Sep","Oct","Nov","Dec"},0),D1702))</f>
        <v>23624</v>
      </c>
      <c r="P1702" s="26">
        <f t="shared" si="26"/>
        <v>58</v>
      </c>
    </row>
    <row r="1703" spans="1:16" x14ac:dyDescent="0.3">
      <c r="A1703" s="8" t="s">
        <v>1734</v>
      </c>
      <c r="B1703" s="8">
        <v>1990</v>
      </c>
      <c r="C1703" s="8" t="s">
        <v>37</v>
      </c>
      <c r="D1703" s="8">
        <v>25</v>
      </c>
      <c r="E1703" s="8">
        <v>3</v>
      </c>
      <c r="F1703" s="25">
        <v>15440.2</v>
      </c>
      <c r="G1703" s="8" t="s">
        <v>11</v>
      </c>
      <c r="H1703" s="8" t="s">
        <v>16</v>
      </c>
      <c r="I1703" s="8" t="s">
        <v>23</v>
      </c>
      <c r="J1703" s="26">
        <v>1990</v>
      </c>
      <c r="K1703" s="26" t="s">
        <v>37</v>
      </c>
      <c r="L1703" s="26" t="s">
        <v>11</v>
      </c>
      <c r="M1703" s="26" t="s">
        <v>16</v>
      </c>
      <c r="N1703" s="26" t="s">
        <v>23</v>
      </c>
      <c r="O1703" s="27">
        <f>IF(A1703="?","",DATE(J1703,MATCH(K1703,{"Jan","Feb","Mar","Apr","May","Jun","Jul","Aug","Sep","Oct","Nov","Dec"},0),D1703))</f>
        <v>33171</v>
      </c>
      <c r="P1703" s="26">
        <f t="shared" si="26"/>
        <v>32</v>
      </c>
    </row>
    <row r="1704" spans="1:16" x14ac:dyDescent="0.3">
      <c r="A1704" s="8" t="s">
        <v>1735</v>
      </c>
      <c r="B1704" s="8">
        <v>1976</v>
      </c>
      <c r="C1704" s="8" t="s">
        <v>10</v>
      </c>
      <c r="D1704" s="8">
        <v>20</v>
      </c>
      <c r="E1704" s="8">
        <v>2</v>
      </c>
      <c r="F1704" s="25">
        <v>15450.48</v>
      </c>
      <c r="G1704" s="8" t="s">
        <v>11</v>
      </c>
      <c r="H1704" s="8" t="s">
        <v>16</v>
      </c>
      <c r="I1704" s="8" t="s">
        <v>535</v>
      </c>
      <c r="J1704" s="26">
        <v>1976</v>
      </c>
      <c r="K1704" s="26" t="s">
        <v>10</v>
      </c>
      <c r="L1704" s="26" t="s">
        <v>11</v>
      </c>
      <c r="M1704" s="26" t="s">
        <v>16</v>
      </c>
      <c r="N1704" s="26" t="s">
        <v>535</v>
      </c>
      <c r="O1704" s="27">
        <f>IF(A1704="?","",DATE(J1704,MATCH(K1704,{"Jan","Feb","Mar","Apr","May","Jun","Jul","Aug","Sep","Oct","Nov","Dec"},0),D1704))</f>
        <v>27961</v>
      </c>
      <c r="P1704" s="26">
        <f t="shared" si="26"/>
        <v>46</v>
      </c>
    </row>
    <row r="1705" spans="1:16" x14ac:dyDescent="0.3">
      <c r="A1705" s="8" t="s">
        <v>1736</v>
      </c>
      <c r="B1705" s="8">
        <v>2004</v>
      </c>
      <c r="C1705" s="8" t="s">
        <v>10</v>
      </c>
      <c r="D1705" s="8">
        <v>17</v>
      </c>
      <c r="E1705" s="8">
        <v>0</v>
      </c>
      <c r="F1705" s="25">
        <v>15518.18</v>
      </c>
      <c r="G1705" s="8" t="s">
        <v>11</v>
      </c>
      <c r="H1705" s="8" t="s">
        <v>12</v>
      </c>
      <c r="I1705" s="8" t="s">
        <v>164</v>
      </c>
      <c r="J1705" s="26">
        <v>2004</v>
      </c>
      <c r="K1705" s="26" t="s">
        <v>10</v>
      </c>
      <c r="L1705" s="26" t="s">
        <v>11</v>
      </c>
      <c r="M1705" s="26" t="s">
        <v>12</v>
      </c>
      <c r="N1705" s="26" t="s">
        <v>164</v>
      </c>
      <c r="O1705" s="27">
        <f>IF(A1705="?","",DATE(J1705,MATCH(K1705,{"Jan","Feb","Mar","Apr","May","Jun","Jul","Aug","Sep","Oct","Nov","Dec"},0),D1705))</f>
        <v>38185</v>
      </c>
      <c r="P1705" s="26">
        <f t="shared" si="26"/>
        <v>18</v>
      </c>
    </row>
    <row r="1706" spans="1:16" x14ac:dyDescent="0.3">
      <c r="A1706" s="8" t="s">
        <v>1737</v>
      </c>
      <c r="B1706" s="8">
        <v>1974</v>
      </c>
      <c r="C1706" s="8" t="s">
        <v>18</v>
      </c>
      <c r="D1706" s="8">
        <v>28</v>
      </c>
      <c r="E1706" s="8">
        <v>0</v>
      </c>
      <c r="F1706" s="25">
        <v>15532.16</v>
      </c>
      <c r="G1706" s="8" t="s">
        <v>11</v>
      </c>
      <c r="H1706" s="8" t="s">
        <v>11</v>
      </c>
      <c r="I1706" s="8" t="s">
        <v>535</v>
      </c>
      <c r="J1706" s="26">
        <v>1974</v>
      </c>
      <c r="K1706" s="26" t="s">
        <v>18</v>
      </c>
      <c r="L1706" s="26" t="s">
        <v>11</v>
      </c>
      <c r="M1706" s="26" t="s">
        <v>11</v>
      </c>
      <c r="N1706" s="26" t="s">
        <v>535</v>
      </c>
      <c r="O1706" s="27">
        <f>IF(A1706="?","",DATE(J1706,MATCH(K1706,{"Jan","Feb","Mar","Apr","May","Jun","Jul","Aug","Sep","Oct","Nov","Dec"},0),D1706))</f>
        <v>27208</v>
      </c>
      <c r="P1706" s="26">
        <f t="shared" si="26"/>
        <v>48</v>
      </c>
    </row>
    <row r="1707" spans="1:16" x14ac:dyDescent="0.3">
      <c r="A1707" s="8" t="s">
        <v>1738</v>
      </c>
      <c r="B1707" s="8">
        <v>1959</v>
      </c>
      <c r="C1707" s="8" t="s">
        <v>37</v>
      </c>
      <c r="D1707" s="8">
        <v>2</v>
      </c>
      <c r="E1707" s="8">
        <v>3</v>
      </c>
      <c r="F1707" s="25">
        <v>15555.19</v>
      </c>
      <c r="G1707" s="8" t="s">
        <v>11</v>
      </c>
      <c r="H1707" s="8" t="s">
        <v>12</v>
      </c>
      <c r="I1707" s="8" t="s">
        <v>23</v>
      </c>
      <c r="J1707" s="26">
        <v>1959</v>
      </c>
      <c r="K1707" s="26" t="s">
        <v>37</v>
      </c>
      <c r="L1707" s="26" t="s">
        <v>11</v>
      </c>
      <c r="M1707" s="26" t="s">
        <v>12</v>
      </c>
      <c r="N1707" s="26" t="s">
        <v>23</v>
      </c>
      <c r="O1707" s="27">
        <f>IF(A1707="?","",DATE(J1707,MATCH(K1707,{"Jan","Feb","Mar","Apr","May","Jun","Jul","Aug","Sep","Oct","Nov","Dec"},0),D1707))</f>
        <v>21825</v>
      </c>
      <c r="P1707" s="26">
        <f t="shared" si="26"/>
        <v>63</v>
      </c>
    </row>
    <row r="1708" spans="1:16" x14ac:dyDescent="0.3">
      <c r="A1708" s="8" t="s">
        <v>1739</v>
      </c>
      <c r="B1708" s="8">
        <v>1974</v>
      </c>
      <c r="C1708" s="8" t="s">
        <v>10</v>
      </c>
      <c r="D1708" s="8">
        <v>30</v>
      </c>
      <c r="E1708" s="8">
        <v>0</v>
      </c>
      <c r="F1708" s="25">
        <v>15556.67</v>
      </c>
      <c r="G1708" s="8" t="s">
        <v>11</v>
      </c>
      <c r="H1708" s="8" t="s">
        <v>11</v>
      </c>
      <c r="I1708" s="8" t="s">
        <v>23</v>
      </c>
      <c r="J1708" s="26">
        <v>1974</v>
      </c>
      <c r="K1708" s="26" t="s">
        <v>10</v>
      </c>
      <c r="L1708" s="26" t="s">
        <v>11</v>
      </c>
      <c r="M1708" s="26" t="s">
        <v>11</v>
      </c>
      <c r="N1708" s="26" t="s">
        <v>23</v>
      </c>
      <c r="O1708" s="27">
        <f>IF(A1708="?","",DATE(J1708,MATCH(K1708,{"Jan","Feb","Mar","Apr","May","Jun","Jul","Aug","Sep","Oct","Nov","Dec"},0),D1708))</f>
        <v>27240</v>
      </c>
      <c r="P1708" s="26">
        <f t="shared" si="26"/>
        <v>48</v>
      </c>
    </row>
    <row r="1709" spans="1:16" x14ac:dyDescent="0.3">
      <c r="A1709" s="8" t="s">
        <v>1740</v>
      </c>
      <c r="B1709" s="8">
        <v>1965</v>
      </c>
      <c r="C1709" s="8" t="s">
        <v>37</v>
      </c>
      <c r="D1709" s="8">
        <v>28</v>
      </c>
      <c r="E1709" s="8">
        <v>0</v>
      </c>
      <c r="F1709" s="25">
        <v>15608.58</v>
      </c>
      <c r="G1709" s="8" t="s">
        <v>11</v>
      </c>
      <c r="H1709" s="8" t="s">
        <v>11</v>
      </c>
      <c r="I1709" s="8" t="s">
        <v>535</v>
      </c>
      <c r="J1709" s="26">
        <v>1965</v>
      </c>
      <c r="K1709" s="26" t="s">
        <v>37</v>
      </c>
      <c r="L1709" s="26" t="s">
        <v>11</v>
      </c>
      <c r="M1709" s="26" t="s">
        <v>11</v>
      </c>
      <c r="N1709" s="26" t="s">
        <v>535</v>
      </c>
      <c r="O1709" s="27">
        <f>IF(A1709="?","",DATE(J1709,MATCH(K1709,{"Jan","Feb","Mar","Apr","May","Jun","Jul","Aug","Sep","Oct","Nov","Dec"},0),D1709))</f>
        <v>24043</v>
      </c>
      <c r="P1709" s="26">
        <f t="shared" si="26"/>
        <v>57</v>
      </c>
    </row>
    <row r="1710" spans="1:16" x14ac:dyDescent="0.3">
      <c r="A1710" s="8" t="s">
        <v>1741</v>
      </c>
      <c r="B1710" s="8">
        <v>1960</v>
      </c>
      <c r="C1710" s="8" t="s">
        <v>18</v>
      </c>
      <c r="D1710" s="8">
        <v>6</v>
      </c>
      <c r="E1710" s="8">
        <v>3</v>
      </c>
      <c r="F1710" s="25">
        <v>15612.19</v>
      </c>
      <c r="G1710" s="8" t="s">
        <v>11</v>
      </c>
      <c r="H1710" s="8" t="s">
        <v>11</v>
      </c>
      <c r="I1710" s="8" t="s">
        <v>23</v>
      </c>
      <c r="J1710" s="26">
        <v>1960</v>
      </c>
      <c r="K1710" s="26" t="s">
        <v>18</v>
      </c>
      <c r="L1710" s="26" t="s">
        <v>11</v>
      </c>
      <c r="M1710" s="26" t="s">
        <v>11</v>
      </c>
      <c r="N1710" s="26" t="s">
        <v>23</v>
      </c>
      <c r="O1710" s="27">
        <f>IF(A1710="?","",DATE(J1710,MATCH(K1710,{"Jan","Feb","Mar","Apr","May","Jun","Jul","Aug","Sep","Oct","Nov","Dec"},0),D1710))</f>
        <v>22073</v>
      </c>
      <c r="P1710" s="26">
        <f t="shared" si="26"/>
        <v>63</v>
      </c>
    </row>
    <row r="1711" spans="1:16" x14ac:dyDescent="0.3">
      <c r="A1711" s="8" t="s">
        <v>1742</v>
      </c>
      <c r="B1711" s="8">
        <v>1988</v>
      </c>
      <c r="C1711" s="8" t="s">
        <v>30</v>
      </c>
      <c r="D1711" s="8">
        <v>22</v>
      </c>
      <c r="E1711" s="8">
        <v>3</v>
      </c>
      <c r="F1711" s="25">
        <v>15646.28</v>
      </c>
      <c r="G1711" s="8" t="s">
        <v>11</v>
      </c>
      <c r="H1711" s="8" t="s">
        <v>11</v>
      </c>
      <c r="I1711" s="8" t="s">
        <v>42</v>
      </c>
      <c r="J1711" s="26">
        <v>1988</v>
      </c>
      <c r="K1711" s="26" t="s">
        <v>30</v>
      </c>
      <c r="L1711" s="26" t="s">
        <v>11</v>
      </c>
      <c r="M1711" s="26" t="s">
        <v>11</v>
      </c>
      <c r="N1711" s="26" t="s">
        <v>42</v>
      </c>
      <c r="O1711" s="27">
        <f>IF(A1711="?","",DATE(J1711,MATCH(K1711,{"Jan","Feb","Mar","Apr","May","Jun","Jul","Aug","Sep","Oct","Nov","Dec"},0),D1711))</f>
        <v>32499</v>
      </c>
      <c r="P1711" s="26">
        <f t="shared" si="26"/>
        <v>34</v>
      </c>
    </row>
    <row r="1712" spans="1:16" x14ac:dyDescent="0.3">
      <c r="A1712" s="8" t="s">
        <v>1743</v>
      </c>
      <c r="B1712" s="8">
        <v>1973</v>
      </c>
      <c r="C1712" s="8" t="s">
        <v>18</v>
      </c>
      <c r="D1712" s="8">
        <v>26</v>
      </c>
      <c r="E1712" s="8">
        <v>0</v>
      </c>
      <c r="F1712" s="25">
        <v>15670.3</v>
      </c>
      <c r="G1712" s="8" t="s">
        <v>11</v>
      </c>
      <c r="H1712" s="8" t="s">
        <v>11</v>
      </c>
      <c r="I1712" s="8" t="s">
        <v>535</v>
      </c>
      <c r="J1712" s="26">
        <v>1973</v>
      </c>
      <c r="K1712" s="26" t="s">
        <v>18</v>
      </c>
      <c r="L1712" s="26" t="s">
        <v>11</v>
      </c>
      <c r="M1712" s="26" t="s">
        <v>11</v>
      </c>
      <c r="N1712" s="26" t="s">
        <v>535</v>
      </c>
      <c r="O1712" s="27">
        <f>IF(A1712="?","",DATE(J1712,MATCH(K1712,{"Jan","Feb","Mar","Apr","May","Jun","Jul","Aug","Sep","Oct","Nov","Dec"},0),D1712))</f>
        <v>26841</v>
      </c>
      <c r="P1712" s="26">
        <f t="shared" si="26"/>
        <v>49</v>
      </c>
    </row>
    <row r="1713" spans="1:16" x14ac:dyDescent="0.3">
      <c r="A1713" s="8" t="s">
        <v>1744</v>
      </c>
      <c r="B1713" s="8">
        <v>1976</v>
      </c>
      <c r="C1713" s="8" t="s">
        <v>20</v>
      </c>
      <c r="D1713" s="8">
        <v>20</v>
      </c>
      <c r="E1713" s="8">
        <v>2</v>
      </c>
      <c r="F1713" s="25">
        <v>15698.86</v>
      </c>
      <c r="G1713" s="8" t="s">
        <v>11</v>
      </c>
      <c r="H1713" s="8" t="s">
        <v>11</v>
      </c>
      <c r="I1713" s="8" t="s">
        <v>23</v>
      </c>
      <c r="J1713" s="26">
        <v>1976</v>
      </c>
      <c r="K1713" s="26" t="s">
        <v>20</v>
      </c>
      <c r="L1713" s="26" t="s">
        <v>11</v>
      </c>
      <c r="M1713" s="26" t="s">
        <v>11</v>
      </c>
      <c r="N1713" s="26" t="s">
        <v>23</v>
      </c>
      <c r="O1713" s="27">
        <f>IF(A1713="?","",DATE(J1713,MATCH(K1713,{"Jan","Feb","Mar","Apr","May","Jun","Jul","Aug","Sep","Oct","Nov","Dec"},0),D1713))</f>
        <v>28023</v>
      </c>
      <c r="P1713" s="26">
        <f t="shared" si="26"/>
        <v>46</v>
      </c>
    </row>
    <row r="1714" spans="1:16" x14ac:dyDescent="0.3">
      <c r="A1714" s="8" t="s">
        <v>1745</v>
      </c>
      <c r="B1714" s="8">
        <v>1974</v>
      </c>
      <c r="C1714" s="8" t="s">
        <v>35</v>
      </c>
      <c r="D1714" s="8">
        <v>29</v>
      </c>
      <c r="E1714" s="8">
        <v>0</v>
      </c>
      <c r="F1714" s="25">
        <v>15746.62</v>
      </c>
      <c r="G1714" s="8" t="s">
        <v>11</v>
      </c>
      <c r="H1714" s="8" t="s">
        <v>16</v>
      </c>
      <c r="I1714" s="8" t="s">
        <v>23</v>
      </c>
      <c r="J1714" s="26">
        <v>1974</v>
      </c>
      <c r="K1714" s="26" t="s">
        <v>35</v>
      </c>
      <c r="L1714" s="26" t="s">
        <v>11</v>
      </c>
      <c r="M1714" s="26" t="s">
        <v>16</v>
      </c>
      <c r="N1714" s="26" t="s">
        <v>23</v>
      </c>
      <c r="O1714" s="27">
        <f>IF(A1714="?","",DATE(J1714,MATCH(K1714,{"Jan","Feb","Mar","Apr","May","Jun","Jul","Aug","Sep","Oct","Nov","Dec"},0),D1714))</f>
        <v>27270</v>
      </c>
      <c r="P1714" s="26">
        <f t="shared" si="26"/>
        <v>48</v>
      </c>
    </row>
    <row r="1715" spans="1:16" x14ac:dyDescent="0.3">
      <c r="A1715" s="8" t="s">
        <v>1746</v>
      </c>
      <c r="B1715" s="8">
        <v>1997</v>
      </c>
      <c r="C1715" s="8" t="s">
        <v>37</v>
      </c>
      <c r="D1715" s="8">
        <v>9</v>
      </c>
      <c r="E1715" s="8">
        <v>0</v>
      </c>
      <c r="F1715" s="25">
        <v>15817.99</v>
      </c>
      <c r="G1715" s="8" t="s">
        <v>11</v>
      </c>
      <c r="H1715" s="8" t="s">
        <v>11</v>
      </c>
      <c r="I1715" s="8" t="s">
        <v>23</v>
      </c>
      <c r="J1715" s="26">
        <v>1997</v>
      </c>
      <c r="K1715" s="26" t="s">
        <v>37</v>
      </c>
      <c r="L1715" s="26" t="s">
        <v>11</v>
      </c>
      <c r="M1715" s="26" t="s">
        <v>11</v>
      </c>
      <c r="N1715" s="26" t="s">
        <v>23</v>
      </c>
      <c r="O1715" s="27">
        <f>IF(A1715="?","",DATE(J1715,MATCH(K1715,{"Jan","Feb","Mar","Apr","May","Jun","Jul","Aug","Sep","Oct","Nov","Dec"},0),D1715))</f>
        <v>35712</v>
      </c>
      <c r="P1715" s="26">
        <f t="shared" si="26"/>
        <v>25</v>
      </c>
    </row>
    <row r="1716" spans="1:16" x14ac:dyDescent="0.3">
      <c r="A1716" s="8" t="s">
        <v>1747</v>
      </c>
      <c r="B1716" s="8">
        <v>1984</v>
      </c>
      <c r="C1716" s="8" t="s">
        <v>18</v>
      </c>
      <c r="D1716" s="8">
        <v>26</v>
      </c>
      <c r="E1716" s="8">
        <v>0</v>
      </c>
      <c r="F1716" s="25">
        <v>15820.7</v>
      </c>
      <c r="G1716" s="8" t="s">
        <v>11</v>
      </c>
      <c r="H1716" s="8" t="s">
        <v>12</v>
      </c>
      <c r="I1716" s="8" t="s">
        <v>42</v>
      </c>
      <c r="J1716" s="26">
        <v>1984</v>
      </c>
      <c r="K1716" s="26" t="s">
        <v>18</v>
      </c>
      <c r="L1716" s="26" t="s">
        <v>11</v>
      </c>
      <c r="M1716" s="26" t="s">
        <v>12</v>
      </c>
      <c r="N1716" s="26" t="s">
        <v>42</v>
      </c>
      <c r="O1716" s="27">
        <f>IF(A1716="?","",DATE(J1716,MATCH(K1716,{"Jan","Feb","Mar","Apr","May","Jun","Jul","Aug","Sep","Oct","Nov","Dec"},0),D1716))</f>
        <v>30859</v>
      </c>
      <c r="P1716" s="26">
        <f t="shared" si="26"/>
        <v>38</v>
      </c>
    </row>
    <row r="1717" spans="1:16" x14ac:dyDescent="0.3">
      <c r="A1717" s="8" t="s">
        <v>1748</v>
      </c>
      <c r="B1717" s="8">
        <v>1982</v>
      </c>
      <c r="C1717" s="8" t="s">
        <v>15</v>
      </c>
      <c r="D1717" s="8">
        <v>11</v>
      </c>
      <c r="E1717" s="8">
        <v>4</v>
      </c>
      <c r="F1717" s="25">
        <v>15828.82</v>
      </c>
      <c r="G1717" s="8" t="s">
        <v>11</v>
      </c>
      <c r="H1717" s="8" t="s">
        <v>12</v>
      </c>
      <c r="I1717" s="8" t="s">
        <v>42</v>
      </c>
      <c r="J1717" s="26">
        <v>1982</v>
      </c>
      <c r="K1717" s="26" t="s">
        <v>15</v>
      </c>
      <c r="L1717" s="26" t="s">
        <v>11</v>
      </c>
      <c r="M1717" s="26" t="s">
        <v>12</v>
      </c>
      <c r="N1717" s="26" t="s">
        <v>42</v>
      </c>
      <c r="O1717" s="27">
        <f>IF(A1717="?","",DATE(J1717,MATCH(K1717,{"Jan","Feb","Mar","Apr","May","Jun","Jul","Aug","Sep","Oct","Nov","Dec"},0),D1717))</f>
        <v>30266</v>
      </c>
      <c r="P1717" s="26">
        <f t="shared" si="26"/>
        <v>40</v>
      </c>
    </row>
    <row r="1718" spans="1:16" x14ac:dyDescent="0.3">
      <c r="A1718" s="8" t="s">
        <v>1749</v>
      </c>
      <c r="B1718" s="8">
        <v>1962</v>
      </c>
      <c r="C1718" s="8" t="s">
        <v>30</v>
      </c>
      <c r="D1718" s="8">
        <v>25</v>
      </c>
      <c r="E1718" s="8">
        <v>0</v>
      </c>
      <c r="F1718" s="25">
        <v>15840.81</v>
      </c>
      <c r="G1718" s="8" t="s">
        <v>11</v>
      </c>
      <c r="H1718" s="8" t="s">
        <v>16</v>
      </c>
      <c r="I1718" s="8" t="s">
        <v>632</v>
      </c>
      <c r="J1718" s="26">
        <v>1962</v>
      </c>
      <c r="K1718" s="26" t="s">
        <v>30</v>
      </c>
      <c r="L1718" s="26" t="s">
        <v>11</v>
      </c>
      <c r="M1718" s="26" t="s">
        <v>16</v>
      </c>
      <c r="N1718" s="26" t="s">
        <v>632</v>
      </c>
      <c r="O1718" s="27">
        <f>IF(A1718="?","",DATE(J1718,MATCH(K1718,{"Jan","Feb","Mar","Apr","May","Jun","Jul","Aug","Sep","Oct","Nov","Dec"},0),D1718))</f>
        <v>23005</v>
      </c>
      <c r="P1718" s="26">
        <f t="shared" si="26"/>
        <v>60</v>
      </c>
    </row>
    <row r="1719" spans="1:16" x14ac:dyDescent="0.3">
      <c r="A1719" s="8" t="s">
        <v>1750</v>
      </c>
      <c r="B1719" s="8">
        <v>1980</v>
      </c>
      <c r="C1719" s="8" t="s">
        <v>37</v>
      </c>
      <c r="D1719" s="8">
        <v>12</v>
      </c>
      <c r="E1719" s="8">
        <v>2</v>
      </c>
      <c r="F1719" s="25">
        <v>15922.29</v>
      </c>
      <c r="G1719" s="8" t="s">
        <v>11</v>
      </c>
      <c r="H1719" s="8" t="s">
        <v>12</v>
      </c>
      <c r="I1719" s="8" t="s">
        <v>535</v>
      </c>
      <c r="J1719" s="26">
        <v>1980</v>
      </c>
      <c r="K1719" s="26" t="s">
        <v>37</v>
      </c>
      <c r="L1719" s="26" t="s">
        <v>11</v>
      </c>
      <c r="M1719" s="26" t="s">
        <v>12</v>
      </c>
      <c r="N1719" s="26" t="s">
        <v>535</v>
      </c>
      <c r="O1719" s="27">
        <f>IF(A1719="?","",DATE(J1719,MATCH(K1719,{"Jan","Feb","Mar","Apr","May","Jun","Jul","Aug","Sep","Oct","Nov","Dec"},0),D1719))</f>
        <v>29506</v>
      </c>
      <c r="P1719" s="26">
        <f t="shared" si="26"/>
        <v>42</v>
      </c>
    </row>
    <row r="1720" spans="1:16" x14ac:dyDescent="0.3">
      <c r="A1720" s="8" t="s">
        <v>1751</v>
      </c>
      <c r="B1720" s="8">
        <v>1982</v>
      </c>
      <c r="C1720" s="8" t="s">
        <v>10</v>
      </c>
      <c r="D1720" s="8">
        <v>24</v>
      </c>
      <c r="E1720" s="8">
        <v>3</v>
      </c>
      <c r="F1720" s="25">
        <v>15965.29</v>
      </c>
      <c r="G1720" s="8" t="s">
        <v>11</v>
      </c>
      <c r="H1720" s="8" t="s">
        <v>16</v>
      </c>
      <c r="I1720" s="8" t="s">
        <v>23</v>
      </c>
      <c r="J1720" s="26">
        <v>1982</v>
      </c>
      <c r="K1720" s="26" t="s">
        <v>10</v>
      </c>
      <c r="L1720" s="26" t="s">
        <v>11</v>
      </c>
      <c r="M1720" s="26" t="s">
        <v>16</v>
      </c>
      <c r="N1720" s="26" t="s">
        <v>23</v>
      </c>
      <c r="O1720" s="27">
        <f>IF(A1720="?","",DATE(J1720,MATCH(K1720,{"Jan","Feb","Mar","Apr","May","Jun","Jul","Aug","Sep","Oct","Nov","Dec"},0),D1720))</f>
        <v>30156</v>
      </c>
      <c r="P1720" s="26">
        <f t="shared" si="26"/>
        <v>40</v>
      </c>
    </row>
    <row r="1721" spans="1:16" x14ac:dyDescent="0.3">
      <c r="A1721" s="8" t="s">
        <v>1752</v>
      </c>
      <c r="B1721" s="8">
        <v>1980</v>
      </c>
      <c r="C1721" s="8" t="s">
        <v>20</v>
      </c>
      <c r="D1721" s="8">
        <v>19</v>
      </c>
      <c r="E1721" s="8">
        <v>2</v>
      </c>
      <c r="F1721" s="25">
        <v>15966.19</v>
      </c>
      <c r="G1721" s="8" t="s">
        <v>11</v>
      </c>
      <c r="H1721" s="8" t="s">
        <v>11</v>
      </c>
      <c r="I1721" s="8" t="s">
        <v>23</v>
      </c>
      <c r="J1721" s="26">
        <v>1980</v>
      </c>
      <c r="K1721" s="26" t="s">
        <v>20</v>
      </c>
      <c r="L1721" s="26" t="s">
        <v>11</v>
      </c>
      <c r="M1721" s="26" t="s">
        <v>11</v>
      </c>
      <c r="N1721" s="26" t="s">
        <v>23</v>
      </c>
      <c r="O1721" s="27">
        <f>IF(A1721="?","",DATE(J1721,MATCH(K1721,{"Jan","Feb","Mar","Apr","May","Jun","Jul","Aug","Sep","Oct","Nov","Dec"},0),D1721))</f>
        <v>29483</v>
      </c>
      <c r="P1721" s="26">
        <f t="shared" si="26"/>
        <v>42</v>
      </c>
    </row>
    <row r="1722" spans="1:16" x14ac:dyDescent="0.3">
      <c r="A1722" s="8" t="s">
        <v>1753</v>
      </c>
      <c r="B1722" s="8">
        <v>1988</v>
      </c>
      <c r="C1722" s="8" t="s">
        <v>30</v>
      </c>
      <c r="D1722" s="8">
        <v>5</v>
      </c>
      <c r="E1722" s="8">
        <v>3</v>
      </c>
      <c r="F1722" s="25">
        <v>16059.06</v>
      </c>
      <c r="G1722" s="8" t="s">
        <v>11</v>
      </c>
      <c r="H1722" s="8" t="s">
        <v>12</v>
      </c>
      <c r="I1722" s="8" t="s">
        <v>23</v>
      </c>
      <c r="J1722" s="26">
        <v>1988</v>
      </c>
      <c r="K1722" s="26" t="s">
        <v>30</v>
      </c>
      <c r="L1722" s="26" t="s">
        <v>11</v>
      </c>
      <c r="M1722" s="26" t="s">
        <v>12</v>
      </c>
      <c r="N1722" s="26" t="s">
        <v>23</v>
      </c>
      <c r="O1722" s="27">
        <f>IF(A1722="?","",DATE(J1722,MATCH(K1722,{"Jan","Feb","Mar","Apr","May","Jun","Jul","Aug","Sep","Oct","Nov","Dec"},0),D1722))</f>
        <v>32482</v>
      </c>
      <c r="P1722" s="26">
        <f t="shared" si="26"/>
        <v>34</v>
      </c>
    </row>
    <row r="1723" spans="1:16" x14ac:dyDescent="0.3">
      <c r="A1723" s="8" t="s">
        <v>1754</v>
      </c>
      <c r="B1723" s="8">
        <v>1978</v>
      </c>
      <c r="C1723" s="8" t="s">
        <v>20</v>
      </c>
      <c r="D1723" s="8">
        <v>16</v>
      </c>
      <c r="E1723" s="8">
        <v>2</v>
      </c>
      <c r="F1723" s="25">
        <v>16062.89</v>
      </c>
      <c r="G1723" s="8" t="s">
        <v>11</v>
      </c>
      <c r="H1723" s="8" t="s">
        <v>11</v>
      </c>
      <c r="I1723" s="8" t="s">
        <v>535</v>
      </c>
      <c r="J1723" s="26">
        <v>1978</v>
      </c>
      <c r="K1723" s="26" t="s">
        <v>20</v>
      </c>
      <c r="L1723" s="26" t="s">
        <v>11</v>
      </c>
      <c r="M1723" s="26" t="s">
        <v>11</v>
      </c>
      <c r="N1723" s="26" t="s">
        <v>535</v>
      </c>
      <c r="O1723" s="27">
        <f>IF(A1723="?","",DATE(J1723,MATCH(K1723,{"Jan","Feb","Mar","Apr","May","Jun","Jul","Aug","Sep","Oct","Nov","Dec"},0),D1723))</f>
        <v>28749</v>
      </c>
      <c r="P1723" s="26">
        <f t="shared" si="26"/>
        <v>44</v>
      </c>
    </row>
    <row r="1724" spans="1:16" x14ac:dyDescent="0.3">
      <c r="A1724" s="8" t="s">
        <v>1755</v>
      </c>
      <c r="B1724" s="8">
        <v>1958</v>
      </c>
      <c r="C1724" s="8" t="s">
        <v>37</v>
      </c>
      <c r="D1724" s="8">
        <v>22</v>
      </c>
      <c r="E1724" s="8">
        <v>2</v>
      </c>
      <c r="F1724" s="25">
        <v>16069.08</v>
      </c>
      <c r="G1724" s="8" t="s">
        <v>11</v>
      </c>
      <c r="H1724" s="8" t="s">
        <v>11</v>
      </c>
      <c r="I1724" s="8" t="s">
        <v>247</v>
      </c>
      <c r="J1724" s="26">
        <v>1958</v>
      </c>
      <c r="K1724" s="26" t="s">
        <v>37</v>
      </c>
      <c r="L1724" s="26" t="s">
        <v>11</v>
      </c>
      <c r="M1724" s="26" t="s">
        <v>11</v>
      </c>
      <c r="N1724" s="26" t="s">
        <v>247</v>
      </c>
      <c r="O1724" s="27">
        <f>IF(A1724="?","",DATE(J1724,MATCH(K1724,{"Jan","Feb","Mar","Apr","May","Jun","Jul","Aug","Sep","Oct","Nov","Dec"},0),D1724))</f>
        <v>21480</v>
      </c>
      <c r="P1724" s="26">
        <f t="shared" si="26"/>
        <v>64</v>
      </c>
    </row>
    <row r="1725" spans="1:16" x14ac:dyDescent="0.3">
      <c r="A1725" s="8" t="s">
        <v>1756</v>
      </c>
      <c r="B1725" s="8">
        <v>1958</v>
      </c>
      <c r="C1725" s="8" t="s">
        <v>18</v>
      </c>
      <c r="D1725" s="8">
        <v>21</v>
      </c>
      <c r="E1725" s="8">
        <v>3</v>
      </c>
      <c r="F1725" s="25">
        <v>16085.13</v>
      </c>
      <c r="G1725" s="8" t="s">
        <v>11</v>
      </c>
      <c r="H1725" s="8" t="s">
        <v>11</v>
      </c>
      <c r="I1725" s="8" t="s">
        <v>13</v>
      </c>
      <c r="J1725" s="26">
        <v>1958</v>
      </c>
      <c r="K1725" s="26" t="s">
        <v>18</v>
      </c>
      <c r="L1725" s="26" t="s">
        <v>11</v>
      </c>
      <c r="M1725" s="26" t="s">
        <v>11</v>
      </c>
      <c r="N1725" s="26" t="s">
        <v>13</v>
      </c>
      <c r="O1725" s="27">
        <f>IF(A1725="?","",DATE(J1725,MATCH(K1725,{"Jan","Feb","Mar","Apr","May","Jun","Jul","Aug","Sep","Oct","Nov","Dec"},0),D1725))</f>
        <v>21357</v>
      </c>
      <c r="P1725" s="26">
        <f t="shared" si="26"/>
        <v>64</v>
      </c>
    </row>
    <row r="1726" spans="1:16" x14ac:dyDescent="0.3">
      <c r="A1726" s="8" t="s">
        <v>1757</v>
      </c>
      <c r="B1726" s="8">
        <v>1985</v>
      </c>
      <c r="C1726" s="8" t="s">
        <v>35</v>
      </c>
      <c r="D1726" s="8">
        <v>27</v>
      </c>
      <c r="E1726" s="8">
        <v>3</v>
      </c>
      <c r="F1726" s="25">
        <v>16097.94</v>
      </c>
      <c r="G1726" s="8" t="s">
        <v>11</v>
      </c>
      <c r="H1726" s="8" t="s">
        <v>12</v>
      </c>
      <c r="I1726" s="8" t="s">
        <v>23</v>
      </c>
      <c r="J1726" s="26">
        <v>1985</v>
      </c>
      <c r="K1726" s="26" t="s">
        <v>35</v>
      </c>
      <c r="L1726" s="26" t="s">
        <v>11</v>
      </c>
      <c r="M1726" s="26" t="s">
        <v>12</v>
      </c>
      <c r="N1726" s="26" t="s">
        <v>23</v>
      </c>
      <c r="O1726" s="27">
        <f>IF(A1726="?","",DATE(J1726,MATCH(K1726,{"Jan","Feb","Mar","Apr","May","Jun","Jul","Aug","Sep","Oct","Nov","Dec"},0),D1726))</f>
        <v>31286</v>
      </c>
      <c r="P1726" s="26">
        <f t="shared" si="26"/>
        <v>37</v>
      </c>
    </row>
    <row r="1727" spans="1:16" x14ac:dyDescent="0.3">
      <c r="A1727" s="8" t="s">
        <v>1758</v>
      </c>
      <c r="B1727" s="8">
        <v>1993</v>
      </c>
      <c r="C1727" s="8" t="s">
        <v>35</v>
      </c>
      <c r="D1727" s="8">
        <v>8</v>
      </c>
      <c r="E1727" s="8">
        <v>0</v>
      </c>
      <c r="F1727" s="25">
        <v>16115.3</v>
      </c>
      <c r="G1727" s="8" t="s">
        <v>11</v>
      </c>
      <c r="H1727" s="8" t="s">
        <v>16</v>
      </c>
      <c r="I1727" s="8" t="s">
        <v>247</v>
      </c>
      <c r="J1727" s="26">
        <v>1993</v>
      </c>
      <c r="K1727" s="26" t="s">
        <v>35</v>
      </c>
      <c r="L1727" s="26" t="s">
        <v>11</v>
      </c>
      <c r="M1727" s="26" t="s">
        <v>16</v>
      </c>
      <c r="N1727" s="26" t="s">
        <v>247</v>
      </c>
      <c r="O1727" s="27">
        <f>IF(A1727="?","",DATE(J1727,MATCH(K1727,{"Jan","Feb","Mar","Apr","May","Jun","Jul","Aug","Sep","Oct","Nov","Dec"},0),D1727))</f>
        <v>34189</v>
      </c>
      <c r="P1727" s="26">
        <f t="shared" si="26"/>
        <v>29</v>
      </c>
    </row>
    <row r="1728" spans="1:16" x14ac:dyDescent="0.3">
      <c r="A1728" s="8" t="s">
        <v>1759</v>
      </c>
      <c r="B1728" s="8">
        <v>1987</v>
      </c>
      <c r="C1728" s="8" t="s">
        <v>37</v>
      </c>
      <c r="D1728" s="8">
        <v>6</v>
      </c>
      <c r="E1728" s="8">
        <v>3</v>
      </c>
      <c r="F1728" s="25">
        <v>16122.65</v>
      </c>
      <c r="G1728" s="8" t="s">
        <v>11</v>
      </c>
      <c r="H1728" s="8" t="s">
        <v>16</v>
      </c>
      <c r="I1728" s="8" t="s">
        <v>42</v>
      </c>
      <c r="J1728" s="26">
        <v>1987</v>
      </c>
      <c r="K1728" s="26" t="s">
        <v>37</v>
      </c>
      <c r="L1728" s="26" t="s">
        <v>11</v>
      </c>
      <c r="M1728" s="26" t="s">
        <v>16</v>
      </c>
      <c r="N1728" s="26" t="s">
        <v>42</v>
      </c>
      <c r="O1728" s="27">
        <f>IF(A1728="?","",DATE(J1728,MATCH(K1728,{"Jan","Feb","Mar","Apr","May","Jun","Jul","Aug","Sep","Oct","Nov","Dec"},0),D1728))</f>
        <v>32056</v>
      </c>
      <c r="P1728" s="26">
        <f t="shared" si="26"/>
        <v>35</v>
      </c>
    </row>
    <row r="1729" spans="1:16" x14ac:dyDescent="0.3">
      <c r="A1729" s="8" t="s">
        <v>1760</v>
      </c>
      <c r="B1729" s="8">
        <v>1993</v>
      </c>
      <c r="C1729" s="8" t="s">
        <v>30</v>
      </c>
      <c r="D1729" s="8">
        <v>12</v>
      </c>
      <c r="E1729" s="8">
        <v>0</v>
      </c>
      <c r="F1729" s="25">
        <v>16138.76</v>
      </c>
      <c r="G1729" s="8" t="s">
        <v>11</v>
      </c>
      <c r="H1729" s="8" t="s">
        <v>12</v>
      </c>
      <c r="I1729" s="8" t="s">
        <v>356</v>
      </c>
      <c r="J1729" s="26">
        <v>1993</v>
      </c>
      <c r="K1729" s="26" t="s">
        <v>30</v>
      </c>
      <c r="L1729" s="26" t="s">
        <v>11</v>
      </c>
      <c r="M1729" s="26" t="s">
        <v>12</v>
      </c>
      <c r="N1729" s="26" t="s">
        <v>356</v>
      </c>
      <c r="O1729" s="27">
        <f>IF(A1729="?","",DATE(J1729,MATCH(K1729,{"Jan","Feb","Mar","Apr","May","Jun","Jul","Aug","Sep","Oct","Nov","Dec"},0),D1729))</f>
        <v>34315</v>
      </c>
      <c r="P1729" s="26">
        <f t="shared" si="26"/>
        <v>29</v>
      </c>
    </row>
    <row r="1730" spans="1:16" x14ac:dyDescent="0.3">
      <c r="A1730" s="8" t="s">
        <v>1761</v>
      </c>
      <c r="B1730" s="8">
        <v>1982</v>
      </c>
      <c r="C1730" s="8" t="s">
        <v>10</v>
      </c>
      <c r="D1730" s="8">
        <v>6</v>
      </c>
      <c r="E1730" s="8">
        <v>3</v>
      </c>
      <c r="F1730" s="25">
        <v>16152.04</v>
      </c>
      <c r="G1730" s="8" t="s">
        <v>11</v>
      </c>
      <c r="H1730" s="8" t="s">
        <v>16</v>
      </c>
      <c r="I1730" s="8" t="s">
        <v>535</v>
      </c>
      <c r="J1730" s="26">
        <v>1982</v>
      </c>
      <c r="K1730" s="26" t="s">
        <v>10</v>
      </c>
      <c r="L1730" s="26" t="s">
        <v>11</v>
      </c>
      <c r="M1730" s="26" t="s">
        <v>16</v>
      </c>
      <c r="N1730" s="26" t="s">
        <v>535</v>
      </c>
      <c r="O1730" s="27">
        <f>IF(A1730="?","",DATE(J1730,MATCH(K1730,{"Jan","Feb","Mar","Apr","May","Jun","Jul","Aug","Sep","Oct","Nov","Dec"},0),D1730))</f>
        <v>30138</v>
      </c>
      <c r="P1730" s="26">
        <f t="shared" si="26"/>
        <v>40</v>
      </c>
    </row>
    <row r="1731" spans="1:16" x14ac:dyDescent="0.3">
      <c r="A1731" s="8" t="s">
        <v>1762</v>
      </c>
      <c r="B1731" s="8">
        <v>1974</v>
      </c>
      <c r="C1731" s="8" t="s">
        <v>20</v>
      </c>
      <c r="D1731" s="8">
        <v>11</v>
      </c>
      <c r="E1731" s="8">
        <v>0</v>
      </c>
      <c r="F1731" s="25">
        <v>16190.97</v>
      </c>
      <c r="G1731" s="8" t="s">
        <v>11</v>
      </c>
      <c r="H1731" s="8" t="s">
        <v>12</v>
      </c>
      <c r="I1731" s="8" t="s">
        <v>23</v>
      </c>
      <c r="J1731" s="26">
        <v>1974</v>
      </c>
      <c r="K1731" s="26" t="s">
        <v>20</v>
      </c>
      <c r="L1731" s="26" t="s">
        <v>11</v>
      </c>
      <c r="M1731" s="26" t="s">
        <v>12</v>
      </c>
      <c r="N1731" s="26" t="s">
        <v>23</v>
      </c>
      <c r="O1731" s="27">
        <f>IF(A1731="?","",DATE(J1731,MATCH(K1731,{"Jan","Feb","Mar","Apr","May","Jun","Jul","Aug","Sep","Oct","Nov","Dec"},0),D1731))</f>
        <v>27283</v>
      </c>
      <c r="P1731" s="26">
        <f t="shared" ref="P1731:P1794" si="27">IF(O1731="","",DATEDIF(O1731,DATE(2023,6,8),"Y"))</f>
        <v>48</v>
      </c>
    </row>
    <row r="1732" spans="1:16" x14ac:dyDescent="0.3">
      <c r="A1732" s="8" t="s">
        <v>1763</v>
      </c>
      <c r="B1732" s="8">
        <v>1988</v>
      </c>
      <c r="C1732" s="8" t="s">
        <v>35</v>
      </c>
      <c r="D1732" s="8">
        <v>6</v>
      </c>
      <c r="E1732" s="8">
        <v>3</v>
      </c>
      <c r="F1732" s="25">
        <v>16199.1</v>
      </c>
      <c r="G1732" s="8" t="s">
        <v>11</v>
      </c>
      <c r="H1732" s="8" t="s">
        <v>11</v>
      </c>
      <c r="I1732" s="8" t="s">
        <v>23</v>
      </c>
      <c r="J1732" s="26">
        <v>1988</v>
      </c>
      <c r="K1732" s="26" t="s">
        <v>35</v>
      </c>
      <c r="L1732" s="26" t="s">
        <v>11</v>
      </c>
      <c r="M1732" s="26" t="s">
        <v>11</v>
      </c>
      <c r="N1732" s="26" t="s">
        <v>23</v>
      </c>
      <c r="O1732" s="27">
        <f>IF(A1732="?","",DATE(J1732,MATCH(K1732,{"Jan","Feb","Mar","Apr","May","Jun","Jul","Aug","Sep","Oct","Nov","Dec"},0),D1732))</f>
        <v>32361</v>
      </c>
      <c r="P1732" s="26">
        <f t="shared" si="27"/>
        <v>34</v>
      </c>
    </row>
    <row r="1733" spans="1:16" x14ac:dyDescent="0.3">
      <c r="A1733" s="8" t="s">
        <v>1764</v>
      </c>
      <c r="B1733" s="8">
        <v>1988</v>
      </c>
      <c r="C1733" s="8" t="s">
        <v>35</v>
      </c>
      <c r="D1733" s="8">
        <v>21</v>
      </c>
      <c r="E1733" s="8">
        <v>3</v>
      </c>
      <c r="F1733" s="25">
        <v>16205.88</v>
      </c>
      <c r="G1733" s="8" t="s">
        <v>11</v>
      </c>
      <c r="H1733" s="8" t="s">
        <v>16</v>
      </c>
      <c r="I1733" s="8" t="s">
        <v>23</v>
      </c>
      <c r="J1733" s="26">
        <v>1988</v>
      </c>
      <c r="K1733" s="26" t="s">
        <v>35</v>
      </c>
      <c r="L1733" s="26" t="s">
        <v>11</v>
      </c>
      <c r="M1733" s="26" t="s">
        <v>16</v>
      </c>
      <c r="N1733" s="26" t="s">
        <v>23</v>
      </c>
      <c r="O1733" s="27">
        <f>IF(A1733="?","",DATE(J1733,MATCH(K1733,{"Jan","Feb","Mar","Apr","May","Jun","Jul","Aug","Sep","Oct","Nov","Dec"},0),D1733))</f>
        <v>32376</v>
      </c>
      <c r="P1733" s="26">
        <f t="shared" si="27"/>
        <v>34</v>
      </c>
    </row>
    <row r="1734" spans="1:16" x14ac:dyDescent="0.3">
      <c r="A1734" s="8" t="s">
        <v>1765</v>
      </c>
      <c r="B1734" s="8">
        <v>2002</v>
      </c>
      <c r="C1734" s="8" t="s">
        <v>20</v>
      </c>
      <c r="D1734" s="8">
        <v>8</v>
      </c>
      <c r="E1734" s="8">
        <v>0</v>
      </c>
      <c r="F1734" s="25">
        <v>16232.85</v>
      </c>
      <c r="G1734" s="8" t="s">
        <v>11</v>
      </c>
      <c r="H1734" s="8" t="s">
        <v>16</v>
      </c>
      <c r="I1734" s="8" t="s">
        <v>42</v>
      </c>
      <c r="J1734" s="26">
        <v>2002</v>
      </c>
      <c r="K1734" s="26" t="s">
        <v>20</v>
      </c>
      <c r="L1734" s="26" t="s">
        <v>11</v>
      </c>
      <c r="M1734" s="26" t="s">
        <v>16</v>
      </c>
      <c r="N1734" s="26" t="s">
        <v>42</v>
      </c>
      <c r="O1734" s="27">
        <f>IF(A1734="?","",DATE(J1734,MATCH(K1734,{"Jan","Feb","Mar","Apr","May","Jun","Jul","Aug","Sep","Oct","Nov","Dec"},0),D1734))</f>
        <v>37507</v>
      </c>
      <c r="P1734" s="26">
        <f t="shared" si="27"/>
        <v>20</v>
      </c>
    </row>
    <row r="1735" spans="1:16" x14ac:dyDescent="0.3">
      <c r="A1735" s="8" t="s">
        <v>1766</v>
      </c>
      <c r="B1735" s="8">
        <v>1972</v>
      </c>
      <c r="C1735" s="8" t="s">
        <v>10</v>
      </c>
      <c r="D1735" s="8">
        <v>30</v>
      </c>
      <c r="E1735" s="8">
        <v>0</v>
      </c>
      <c r="F1735" s="25">
        <v>16267.32</v>
      </c>
      <c r="G1735" s="8" t="s">
        <v>11</v>
      </c>
      <c r="H1735" s="8" t="s">
        <v>11</v>
      </c>
      <c r="I1735" s="8" t="s">
        <v>249</v>
      </c>
      <c r="J1735" s="26">
        <v>1972</v>
      </c>
      <c r="K1735" s="26" t="s">
        <v>10</v>
      </c>
      <c r="L1735" s="26" t="s">
        <v>11</v>
      </c>
      <c r="M1735" s="26" t="s">
        <v>11</v>
      </c>
      <c r="N1735" s="26" t="s">
        <v>249</v>
      </c>
      <c r="O1735" s="27">
        <f>IF(A1735="?","",DATE(J1735,MATCH(K1735,{"Jan","Feb","Mar","Apr","May","Jun","Jul","Aug","Sep","Oct","Nov","Dec"},0),D1735))</f>
        <v>26510</v>
      </c>
      <c r="P1735" s="26">
        <f t="shared" si="27"/>
        <v>50</v>
      </c>
    </row>
    <row r="1736" spans="1:16" x14ac:dyDescent="0.3">
      <c r="A1736" s="8" t="s">
        <v>1767</v>
      </c>
      <c r="B1736" s="8">
        <v>2003</v>
      </c>
      <c r="C1736" s="8" t="s">
        <v>35</v>
      </c>
      <c r="D1736" s="8">
        <v>24</v>
      </c>
      <c r="E1736" s="8">
        <v>0</v>
      </c>
      <c r="F1736" s="25">
        <v>16297.85</v>
      </c>
      <c r="G1736" s="8" t="s">
        <v>11</v>
      </c>
      <c r="H1736" s="8" t="s">
        <v>12</v>
      </c>
      <c r="I1736" s="8" t="s">
        <v>42</v>
      </c>
      <c r="J1736" s="26">
        <v>2003</v>
      </c>
      <c r="K1736" s="26" t="s">
        <v>35</v>
      </c>
      <c r="L1736" s="26" t="s">
        <v>11</v>
      </c>
      <c r="M1736" s="26" t="s">
        <v>12</v>
      </c>
      <c r="N1736" s="26" t="s">
        <v>42</v>
      </c>
      <c r="O1736" s="27">
        <f>IF(A1736="?","",DATE(J1736,MATCH(K1736,{"Jan","Feb","Mar","Apr","May","Jun","Jul","Aug","Sep","Oct","Nov","Dec"},0),D1736))</f>
        <v>37857</v>
      </c>
      <c r="P1736" s="26">
        <f t="shared" si="27"/>
        <v>19</v>
      </c>
    </row>
    <row r="1737" spans="1:16" x14ac:dyDescent="0.3">
      <c r="A1737" s="8" t="s">
        <v>1768</v>
      </c>
      <c r="B1737" s="8">
        <v>1969</v>
      </c>
      <c r="C1737" s="8" t="s">
        <v>35</v>
      </c>
      <c r="D1737" s="8">
        <v>8</v>
      </c>
      <c r="E1737" s="8">
        <v>0</v>
      </c>
      <c r="F1737" s="25">
        <v>16311.05</v>
      </c>
      <c r="G1737" s="8" t="s">
        <v>11</v>
      </c>
      <c r="H1737" s="8" t="s">
        <v>12</v>
      </c>
      <c r="I1737" s="8" t="s">
        <v>535</v>
      </c>
      <c r="J1737" s="26">
        <v>1969</v>
      </c>
      <c r="K1737" s="26" t="s">
        <v>35</v>
      </c>
      <c r="L1737" s="26" t="s">
        <v>11</v>
      </c>
      <c r="M1737" s="26" t="s">
        <v>12</v>
      </c>
      <c r="N1737" s="26" t="s">
        <v>535</v>
      </c>
      <c r="O1737" s="27">
        <f>IF(A1737="?","",DATE(J1737,MATCH(K1737,{"Jan","Feb","Mar","Apr","May","Jun","Jul","Aug","Sep","Oct","Nov","Dec"},0),D1737))</f>
        <v>25423</v>
      </c>
      <c r="P1737" s="26">
        <f t="shared" si="27"/>
        <v>53</v>
      </c>
    </row>
    <row r="1738" spans="1:16" x14ac:dyDescent="0.3">
      <c r="A1738" s="8" t="s">
        <v>1769</v>
      </c>
      <c r="B1738" s="8">
        <v>1965</v>
      </c>
      <c r="C1738" s="8" t="s">
        <v>30</v>
      </c>
      <c r="D1738" s="8">
        <v>5</v>
      </c>
      <c r="E1738" s="8">
        <v>0</v>
      </c>
      <c r="F1738" s="25">
        <v>16351.42</v>
      </c>
      <c r="G1738" s="8" t="s">
        <v>11</v>
      </c>
      <c r="H1738" s="8" t="s">
        <v>12</v>
      </c>
      <c r="I1738" s="8" t="s">
        <v>535</v>
      </c>
      <c r="J1738" s="26">
        <v>1965</v>
      </c>
      <c r="K1738" s="26" t="s">
        <v>30</v>
      </c>
      <c r="L1738" s="26" t="s">
        <v>11</v>
      </c>
      <c r="M1738" s="26" t="s">
        <v>12</v>
      </c>
      <c r="N1738" s="26" t="s">
        <v>535</v>
      </c>
      <c r="O1738" s="27">
        <f>IF(A1738="?","",DATE(J1738,MATCH(K1738,{"Jan","Feb","Mar","Apr","May","Jun","Jul","Aug","Sep","Oct","Nov","Dec"},0),D1738))</f>
        <v>24081</v>
      </c>
      <c r="P1738" s="26">
        <f t="shared" si="27"/>
        <v>57</v>
      </c>
    </row>
    <row r="1739" spans="1:16" x14ac:dyDescent="0.3">
      <c r="A1739" s="8" t="s">
        <v>1770</v>
      </c>
      <c r="B1739" s="8">
        <v>1995</v>
      </c>
      <c r="C1739" s="8" t="s">
        <v>20</v>
      </c>
      <c r="D1739" s="8">
        <v>28</v>
      </c>
      <c r="E1739" s="8">
        <v>3</v>
      </c>
      <c r="F1739" s="25">
        <v>16420.490000000002</v>
      </c>
      <c r="G1739" s="8" t="s">
        <v>11</v>
      </c>
      <c r="H1739" s="8" t="s">
        <v>12</v>
      </c>
      <c r="I1739" s="8" t="s">
        <v>23</v>
      </c>
      <c r="J1739" s="26">
        <v>1995</v>
      </c>
      <c r="K1739" s="26" t="s">
        <v>20</v>
      </c>
      <c r="L1739" s="26" t="s">
        <v>11</v>
      </c>
      <c r="M1739" s="26" t="s">
        <v>12</v>
      </c>
      <c r="N1739" s="26" t="s">
        <v>23</v>
      </c>
      <c r="O1739" s="27">
        <f>IF(A1739="?","",DATE(J1739,MATCH(K1739,{"Jan","Feb","Mar","Apr","May","Jun","Jul","Aug","Sep","Oct","Nov","Dec"},0),D1739))</f>
        <v>34970</v>
      </c>
      <c r="P1739" s="26">
        <f t="shared" si="27"/>
        <v>27</v>
      </c>
    </row>
    <row r="1740" spans="1:16" x14ac:dyDescent="0.3">
      <c r="A1740" s="8" t="s">
        <v>1771</v>
      </c>
      <c r="B1740" s="8">
        <v>2003</v>
      </c>
      <c r="C1740" s="8" t="s">
        <v>30</v>
      </c>
      <c r="D1740" s="8">
        <v>20</v>
      </c>
      <c r="E1740" s="8">
        <v>1</v>
      </c>
      <c r="F1740" s="25">
        <v>16450.89</v>
      </c>
      <c r="G1740" s="8" t="s">
        <v>11</v>
      </c>
      <c r="H1740" s="8" t="s">
        <v>16</v>
      </c>
      <c r="I1740" s="8" t="s">
        <v>23</v>
      </c>
      <c r="J1740" s="26">
        <v>2003</v>
      </c>
      <c r="K1740" s="26" t="s">
        <v>30</v>
      </c>
      <c r="L1740" s="26" t="s">
        <v>11</v>
      </c>
      <c r="M1740" s="26" t="s">
        <v>16</v>
      </c>
      <c r="N1740" s="26" t="s">
        <v>23</v>
      </c>
      <c r="O1740" s="27">
        <f>IF(A1740="?","",DATE(J1740,MATCH(K1740,{"Jan","Feb","Mar","Apr","May","Jun","Jul","Aug","Sep","Oct","Nov","Dec"},0),D1740))</f>
        <v>37975</v>
      </c>
      <c r="P1740" s="26">
        <f t="shared" si="27"/>
        <v>19</v>
      </c>
    </row>
    <row r="1741" spans="1:16" x14ac:dyDescent="0.3">
      <c r="A1741" s="8" t="s">
        <v>1772</v>
      </c>
      <c r="B1741" s="8">
        <v>1958</v>
      </c>
      <c r="C1741" s="8" t="s">
        <v>37</v>
      </c>
      <c r="D1741" s="8">
        <v>10</v>
      </c>
      <c r="E1741" s="8">
        <v>3</v>
      </c>
      <c r="F1741" s="25">
        <v>16455.71</v>
      </c>
      <c r="G1741" s="8" t="s">
        <v>11</v>
      </c>
      <c r="H1741" s="8" t="s">
        <v>11</v>
      </c>
      <c r="I1741" s="8" t="s">
        <v>23</v>
      </c>
      <c r="J1741" s="26">
        <v>1958</v>
      </c>
      <c r="K1741" s="26" t="s">
        <v>37</v>
      </c>
      <c r="L1741" s="26" t="s">
        <v>11</v>
      </c>
      <c r="M1741" s="26" t="s">
        <v>11</v>
      </c>
      <c r="N1741" s="26" t="s">
        <v>23</v>
      </c>
      <c r="O1741" s="27">
        <f>IF(A1741="?","",DATE(J1741,MATCH(K1741,{"Jan","Feb","Mar","Apr","May","Jun","Jul","Aug","Sep","Oct","Nov","Dec"},0),D1741))</f>
        <v>21468</v>
      </c>
      <c r="P1741" s="26">
        <f t="shared" si="27"/>
        <v>64</v>
      </c>
    </row>
    <row r="1742" spans="1:16" x14ac:dyDescent="0.3">
      <c r="A1742" s="8" t="s">
        <v>1773</v>
      </c>
      <c r="B1742" s="8">
        <v>1995</v>
      </c>
      <c r="C1742" s="8" t="s">
        <v>30</v>
      </c>
      <c r="D1742" s="8">
        <v>23</v>
      </c>
      <c r="E1742" s="8">
        <v>0</v>
      </c>
      <c r="F1742" s="25">
        <v>16577.78</v>
      </c>
      <c r="G1742" s="8" t="s">
        <v>11</v>
      </c>
      <c r="H1742" s="8" t="s">
        <v>16</v>
      </c>
      <c r="I1742" s="8" t="s">
        <v>13</v>
      </c>
      <c r="J1742" s="26">
        <v>1995</v>
      </c>
      <c r="K1742" s="26" t="s">
        <v>30</v>
      </c>
      <c r="L1742" s="26" t="s">
        <v>11</v>
      </c>
      <c r="M1742" s="26" t="s">
        <v>16</v>
      </c>
      <c r="N1742" s="26" t="s">
        <v>13</v>
      </c>
      <c r="O1742" s="27">
        <f>IF(A1742="?","",DATE(J1742,MATCH(K1742,{"Jan","Feb","Mar","Apr","May","Jun","Jul","Aug","Sep","Oct","Nov","Dec"},0),D1742))</f>
        <v>35056</v>
      </c>
      <c r="P1742" s="26">
        <f t="shared" si="27"/>
        <v>27</v>
      </c>
    </row>
    <row r="1743" spans="1:16" x14ac:dyDescent="0.3">
      <c r="A1743" s="8" t="s">
        <v>1774</v>
      </c>
      <c r="B1743" s="8">
        <v>2001</v>
      </c>
      <c r="C1743" s="8" t="s">
        <v>18</v>
      </c>
      <c r="D1743" s="8">
        <v>25</v>
      </c>
      <c r="E1743" s="8">
        <v>0</v>
      </c>
      <c r="F1743" s="25">
        <v>16586.5</v>
      </c>
      <c r="G1743" s="8" t="s">
        <v>11</v>
      </c>
      <c r="H1743" s="8" t="s">
        <v>16</v>
      </c>
      <c r="I1743" s="8" t="s">
        <v>13</v>
      </c>
      <c r="J1743" s="26">
        <v>2001</v>
      </c>
      <c r="K1743" s="26" t="s">
        <v>18</v>
      </c>
      <c r="L1743" s="26" t="s">
        <v>11</v>
      </c>
      <c r="M1743" s="26" t="s">
        <v>16</v>
      </c>
      <c r="N1743" s="26" t="s">
        <v>13</v>
      </c>
      <c r="O1743" s="27">
        <f>IF(A1743="?","",DATE(J1743,MATCH(K1743,{"Jan","Feb","Mar","Apr","May","Jun","Jul","Aug","Sep","Oct","Nov","Dec"},0),D1743))</f>
        <v>37067</v>
      </c>
      <c r="P1743" s="26">
        <f t="shared" si="27"/>
        <v>21</v>
      </c>
    </row>
    <row r="1744" spans="1:16" x14ac:dyDescent="0.3">
      <c r="A1744" s="8" t="s">
        <v>1775</v>
      </c>
      <c r="B1744" s="8">
        <v>1963</v>
      </c>
      <c r="C1744" s="8" t="s">
        <v>18</v>
      </c>
      <c r="D1744" s="8">
        <v>25</v>
      </c>
      <c r="E1744" s="8">
        <v>0</v>
      </c>
      <c r="F1744" s="25">
        <v>16587.96</v>
      </c>
      <c r="G1744" s="8" t="s">
        <v>11</v>
      </c>
      <c r="H1744" s="8" t="s">
        <v>11</v>
      </c>
      <c r="I1744" s="8" t="s">
        <v>249</v>
      </c>
      <c r="J1744" s="26">
        <v>1963</v>
      </c>
      <c r="K1744" s="26" t="s">
        <v>18</v>
      </c>
      <c r="L1744" s="26" t="s">
        <v>11</v>
      </c>
      <c r="M1744" s="26" t="s">
        <v>11</v>
      </c>
      <c r="N1744" s="26" t="s">
        <v>249</v>
      </c>
      <c r="O1744" s="27">
        <f>IF(A1744="?","",DATE(J1744,MATCH(K1744,{"Jan","Feb","Mar","Apr","May","Jun","Jul","Aug","Sep","Oct","Nov","Dec"},0),D1744))</f>
        <v>23187</v>
      </c>
      <c r="P1744" s="26">
        <f t="shared" si="27"/>
        <v>59</v>
      </c>
    </row>
    <row r="1745" spans="1:16" x14ac:dyDescent="0.3">
      <c r="A1745" s="8" t="s">
        <v>1776</v>
      </c>
      <c r="B1745" s="8">
        <v>1970</v>
      </c>
      <c r="C1745" s="8" t="s">
        <v>10</v>
      </c>
      <c r="D1745" s="8">
        <v>10</v>
      </c>
      <c r="E1745" s="8">
        <v>0</v>
      </c>
      <c r="F1745" s="25">
        <v>16600.16</v>
      </c>
      <c r="G1745" s="8" t="s">
        <v>11</v>
      </c>
      <c r="H1745" s="8" t="s">
        <v>11</v>
      </c>
      <c r="I1745" s="8" t="s">
        <v>42</v>
      </c>
      <c r="J1745" s="26">
        <v>1970</v>
      </c>
      <c r="K1745" s="26" t="s">
        <v>10</v>
      </c>
      <c r="L1745" s="26" t="s">
        <v>11</v>
      </c>
      <c r="M1745" s="26" t="s">
        <v>11</v>
      </c>
      <c r="N1745" s="26" t="s">
        <v>42</v>
      </c>
      <c r="O1745" s="27">
        <f>IF(A1745="?","",DATE(J1745,MATCH(K1745,{"Jan","Feb","Mar","Apr","May","Jun","Jul","Aug","Sep","Oct","Nov","Dec"},0),D1745))</f>
        <v>25759</v>
      </c>
      <c r="P1745" s="26">
        <f t="shared" si="27"/>
        <v>52</v>
      </c>
    </row>
    <row r="1746" spans="1:16" x14ac:dyDescent="0.3">
      <c r="A1746" s="8" t="s">
        <v>1777</v>
      </c>
      <c r="B1746" s="8">
        <v>1975</v>
      </c>
      <c r="C1746" s="8" t="s">
        <v>10</v>
      </c>
      <c r="D1746" s="8">
        <v>24</v>
      </c>
      <c r="E1746" s="8">
        <v>1</v>
      </c>
      <c r="F1746" s="25">
        <v>16602.18</v>
      </c>
      <c r="G1746" s="8" t="s">
        <v>11</v>
      </c>
      <c r="H1746" s="8" t="s">
        <v>16</v>
      </c>
      <c r="I1746" s="8" t="s">
        <v>535</v>
      </c>
      <c r="J1746" s="26">
        <v>1975</v>
      </c>
      <c r="K1746" s="26" t="s">
        <v>10</v>
      </c>
      <c r="L1746" s="26" t="s">
        <v>11</v>
      </c>
      <c r="M1746" s="26" t="s">
        <v>16</v>
      </c>
      <c r="N1746" s="26" t="s">
        <v>535</v>
      </c>
      <c r="O1746" s="27">
        <f>IF(A1746="?","",DATE(J1746,MATCH(K1746,{"Jan","Feb","Mar","Apr","May","Jun","Jul","Aug","Sep","Oct","Nov","Dec"},0),D1746))</f>
        <v>27599</v>
      </c>
      <c r="P1746" s="26">
        <f t="shared" si="27"/>
        <v>47</v>
      </c>
    </row>
    <row r="1747" spans="1:16" x14ac:dyDescent="0.3">
      <c r="A1747" s="8" t="s">
        <v>1778</v>
      </c>
      <c r="B1747" s="8">
        <v>1977</v>
      </c>
      <c r="C1747" s="8" t="s">
        <v>20</v>
      </c>
      <c r="D1747" s="8">
        <v>25</v>
      </c>
      <c r="E1747" s="8">
        <v>2</v>
      </c>
      <c r="F1747" s="25">
        <v>16631.61</v>
      </c>
      <c r="G1747" s="8" t="s">
        <v>11</v>
      </c>
      <c r="H1747" s="8" t="s">
        <v>16</v>
      </c>
      <c r="I1747" s="8" t="s">
        <v>23</v>
      </c>
      <c r="J1747" s="26">
        <v>1977</v>
      </c>
      <c r="K1747" s="26" t="s">
        <v>20</v>
      </c>
      <c r="L1747" s="26" t="s">
        <v>11</v>
      </c>
      <c r="M1747" s="26" t="s">
        <v>16</v>
      </c>
      <c r="N1747" s="26" t="s">
        <v>23</v>
      </c>
      <c r="O1747" s="27">
        <f>IF(A1747="?","",DATE(J1747,MATCH(K1747,{"Jan","Feb","Mar","Apr","May","Jun","Jul","Aug","Sep","Oct","Nov","Dec"},0),D1747))</f>
        <v>28393</v>
      </c>
      <c r="P1747" s="26">
        <f t="shared" si="27"/>
        <v>45</v>
      </c>
    </row>
    <row r="1748" spans="1:16" x14ac:dyDescent="0.3">
      <c r="A1748" s="8" t="s">
        <v>1779</v>
      </c>
      <c r="B1748" s="8">
        <v>1993</v>
      </c>
      <c r="C1748" s="8" t="s">
        <v>15</v>
      </c>
      <c r="D1748" s="8">
        <v>5</v>
      </c>
      <c r="E1748" s="8">
        <v>1</v>
      </c>
      <c r="F1748" s="25">
        <v>16657.72</v>
      </c>
      <c r="G1748" s="8" t="s">
        <v>11</v>
      </c>
      <c r="H1748" s="8" t="s">
        <v>16</v>
      </c>
      <c r="I1748" s="8" t="s">
        <v>247</v>
      </c>
      <c r="J1748" s="26">
        <v>1993</v>
      </c>
      <c r="K1748" s="26" t="s">
        <v>15</v>
      </c>
      <c r="L1748" s="26" t="s">
        <v>11</v>
      </c>
      <c r="M1748" s="26" t="s">
        <v>16</v>
      </c>
      <c r="N1748" s="26" t="s">
        <v>247</v>
      </c>
      <c r="O1748" s="27">
        <f>IF(A1748="?","",DATE(J1748,MATCH(K1748,{"Jan","Feb","Mar","Apr","May","Jun","Jul","Aug","Sep","Oct","Nov","Dec"},0),D1748))</f>
        <v>34278</v>
      </c>
      <c r="P1748" s="26">
        <f t="shared" si="27"/>
        <v>29</v>
      </c>
    </row>
    <row r="1749" spans="1:16" x14ac:dyDescent="0.3">
      <c r="A1749" s="8" t="s">
        <v>1780</v>
      </c>
      <c r="B1749" s="8">
        <v>1974</v>
      </c>
      <c r="C1749" s="8" t="s">
        <v>35</v>
      </c>
      <c r="D1749" s="8">
        <v>28</v>
      </c>
      <c r="E1749" s="8">
        <v>0</v>
      </c>
      <c r="F1749" s="25">
        <v>16770.990000000002</v>
      </c>
      <c r="G1749" s="8" t="s">
        <v>11</v>
      </c>
      <c r="H1749" s="8" t="s">
        <v>16</v>
      </c>
      <c r="I1749" s="8" t="s">
        <v>23</v>
      </c>
      <c r="J1749" s="26">
        <v>1974</v>
      </c>
      <c r="K1749" s="26" t="s">
        <v>35</v>
      </c>
      <c r="L1749" s="26" t="s">
        <v>11</v>
      </c>
      <c r="M1749" s="26" t="s">
        <v>16</v>
      </c>
      <c r="N1749" s="26" t="s">
        <v>23</v>
      </c>
      <c r="O1749" s="27">
        <f>IF(A1749="?","",DATE(J1749,MATCH(K1749,{"Jan","Feb","Mar","Apr","May","Jun","Jul","Aug","Sep","Oct","Nov","Dec"},0),D1749))</f>
        <v>27269</v>
      </c>
      <c r="P1749" s="26">
        <f t="shared" si="27"/>
        <v>48</v>
      </c>
    </row>
    <row r="1750" spans="1:16" x14ac:dyDescent="0.3">
      <c r="A1750" s="8" t="s">
        <v>1781</v>
      </c>
      <c r="B1750" s="8">
        <v>1989</v>
      </c>
      <c r="C1750" s="8" t="s">
        <v>20</v>
      </c>
      <c r="D1750" s="8">
        <v>23</v>
      </c>
      <c r="E1750" s="8">
        <v>2</v>
      </c>
      <c r="F1750" s="25">
        <v>16776.3</v>
      </c>
      <c r="G1750" s="8" t="s">
        <v>11</v>
      </c>
      <c r="H1750" s="8" t="s">
        <v>11</v>
      </c>
      <c r="I1750" s="8" t="s">
        <v>247</v>
      </c>
      <c r="J1750" s="26">
        <v>1989</v>
      </c>
      <c r="K1750" s="26" t="s">
        <v>20</v>
      </c>
      <c r="L1750" s="26" t="s">
        <v>11</v>
      </c>
      <c r="M1750" s="26" t="s">
        <v>11</v>
      </c>
      <c r="N1750" s="26" t="s">
        <v>247</v>
      </c>
      <c r="O1750" s="27">
        <f>IF(A1750="?","",DATE(J1750,MATCH(K1750,{"Jan","Feb","Mar","Apr","May","Jun","Jul","Aug","Sep","Oct","Nov","Dec"},0),D1750))</f>
        <v>32774</v>
      </c>
      <c r="P1750" s="26">
        <f t="shared" si="27"/>
        <v>33</v>
      </c>
    </row>
    <row r="1751" spans="1:16" x14ac:dyDescent="0.3">
      <c r="A1751" s="8" t="s">
        <v>1782</v>
      </c>
      <c r="B1751" s="8">
        <v>1962</v>
      </c>
      <c r="C1751" s="8" t="s">
        <v>10</v>
      </c>
      <c r="D1751" s="8">
        <v>29</v>
      </c>
      <c r="E1751" s="8">
        <v>0</v>
      </c>
      <c r="F1751" s="25">
        <v>16779.400000000001</v>
      </c>
      <c r="G1751" s="8" t="s">
        <v>11</v>
      </c>
      <c r="H1751" s="8" t="s">
        <v>11</v>
      </c>
      <c r="I1751" s="8" t="s">
        <v>535</v>
      </c>
      <c r="J1751" s="26">
        <v>1962</v>
      </c>
      <c r="K1751" s="26" t="s">
        <v>10</v>
      </c>
      <c r="L1751" s="26" t="s">
        <v>11</v>
      </c>
      <c r="M1751" s="26" t="s">
        <v>11</v>
      </c>
      <c r="N1751" s="26" t="s">
        <v>535</v>
      </c>
      <c r="O1751" s="27">
        <f>IF(A1751="?","",DATE(J1751,MATCH(K1751,{"Jan","Feb","Mar","Apr","May","Jun","Jul","Aug","Sep","Oct","Nov","Dec"},0),D1751))</f>
        <v>22856</v>
      </c>
      <c r="P1751" s="26">
        <f t="shared" si="27"/>
        <v>60</v>
      </c>
    </row>
    <row r="1752" spans="1:16" x14ac:dyDescent="0.3">
      <c r="A1752" s="8" t="s">
        <v>1783</v>
      </c>
      <c r="B1752" s="8">
        <v>1995</v>
      </c>
      <c r="C1752" s="8" t="s">
        <v>37</v>
      </c>
      <c r="D1752" s="8">
        <v>19</v>
      </c>
      <c r="E1752" s="8">
        <v>1</v>
      </c>
      <c r="F1752" s="25">
        <v>16796.41</v>
      </c>
      <c r="G1752" s="8" t="s">
        <v>11</v>
      </c>
      <c r="H1752" s="8" t="s">
        <v>12</v>
      </c>
      <c r="I1752" s="8" t="s">
        <v>247</v>
      </c>
      <c r="J1752" s="26">
        <v>1995</v>
      </c>
      <c r="K1752" s="26" t="s">
        <v>37</v>
      </c>
      <c r="L1752" s="26" t="s">
        <v>11</v>
      </c>
      <c r="M1752" s="26" t="s">
        <v>12</v>
      </c>
      <c r="N1752" s="26" t="s">
        <v>247</v>
      </c>
      <c r="O1752" s="27">
        <f>IF(A1752="?","",DATE(J1752,MATCH(K1752,{"Jan","Feb","Mar","Apr","May","Jun","Jul","Aug","Sep","Oct","Nov","Dec"},0),D1752))</f>
        <v>34991</v>
      </c>
      <c r="P1752" s="26">
        <f t="shared" si="27"/>
        <v>27</v>
      </c>
    </row>
    <row r="1753" spans="1:16" x14ac:dyDescent="0.3">
      <c r="A1753" s="8" t="s">
        <v>1784</v>
      </c>
      <c r="B1753" s="8">
        <v>1974</v>
      </c>
      <c r="C1753" s="8" t="s">
        <v>35</v>
      </c>
      <c r="D1753" s="8">
        <v>8</v>
      </c>
      <c r="E1753" s="8">
        <v>0</v>
      </c>
      <c r="F1753" s="25">
        <v>16841.32</v>
      </c>
      <c r="G1753" s="8" t="s">
        <v>11</v>
      </c>
      <c r="H1753" s="8" t="s">
        <v>12</v>
      </c>
      <c r="I1753" s="8" t="s">
        <v>42</v>
      </c>
      <c r="J1753" s="26">
        <v>1974</v>
      </c>
      <c r="K1753" s="26" t="s">
        <v>35</v>
      </c>
      <c r="L1753" s="26" t="s">
        <v>11</v>
      </c>
      <c r="M1753" s="26" t="s">
        <v>12</v>
      </c>
      <c r="N1753" s="26" t="s">
        <v>42</v>
      </c>
      <c r="O1753" s="27">
        <f>IF(A1753="?","",DATE(J1753,MATCH(K1753,{"Jan","Feb","Mar","Apr","May","Jun","Jul","Aug","Sep","Oct","Nov","Dec"},0),D1753))</f>
        <v>27249</v>
      </c>
      <c r="P1753" s="26">
        <f t="shared" si="27"/>
        <v>48</v>
      </c>
    </row>
    <row r="1754" spans="1:16" x14ac:dyDescent="0.3">
      <c r="A1754" s="8" t="s">
        <v>1785</v>
      </c>
      <c r="B1754" s="8">
        <v>2003</v>
      </c>
      <c r="C1754" s="8" t="s">
        <v>20</v>
      </c>
      <c r="D1754" s="8">
        <v>10</v>
      </c>
      <c r="E1754" s="8">
        <v>0</v>
      </c>
      <c r="F1754" s="25">
        <v>16884.919999999998</v>
      </c>
      <c r="G1754" s="8" t="s">
        <v>11</v>
      </c>
      <c r="H1754" s="8" t="s">
        <v>11</v>
      </c>
      <c r="I1754" s="8" t="s">
        <v>42</v>
      </c>
      <c r="J1754" s="26">
        <v>2003</v>
      </c>
      <c r="K1754" s="26" t="s">
        <v>20</v>
      </c>
      <c r="L1754" s="26" t="s">
        <v>11</v>
      </c>
      <c r="M1754" s="26" t="s">
        <v>11</v>
      </c>
      <c r="N1754" s="26" t="s">
        <v>42</v>
      </c>
      <c r="O1754" s="27">
        <f>IF(A1754="?","",DATE(J1754,MATCH(K1754,{"Jan","Feb","Mar","Apr","May","Jun","Jul","Aug","Sep","Oct","Nov","Dec"},0),D1754))</f>
        <v>37874</v>
      </c>
      <c r="P1754" s="26">
        <f t="shared" si="27"/>
        <v>19</v>
      </c>
    </row>
    <row r="1755" spans="1:16" x14ac:dyDescent="0.3">
      <c r="A1755" s="8" t="s">
        <v>1786</v>
      </c>
      <c r="B1755" s="8">
        <v>1968</v>
      </c>
      <c r="C1755" s="8" t="s">
        <v>37</v>
      </c>
      <c r="D1755" s="8">
        <v>21</v>
      </c>
      <c r="E1755" s="8">
        <v>0</v>
      </c>
      <c r="F1755" s="25">
        <v>16903.5</v>
      </c>
      <c r="G1755" s="8" t="s">
        <v>11</v>
      </c>
      <c r="H1755" s="8" t="s">
        <v>12</v>
      </c>
      <c r="I1755" s="8" t="s">
        <v>23</v>
      </c>
      <c r="J1755" s="26">
        <v>1968</v>
      </c>
      <c r="K1755" s="26" t="s">
        <v>37</v>
      </c>
      <c r="L1755" s="26" t="s">
        <v>11</v>
      </c>
      <c r="M1755" s="26" t="s">
        <v>12</v>
      </c>
      <c r="N1755" s="26" t="s">
        <v>23</v>
      </c>
      <c r="O1755" s="27">
        <f>IF(A1755="?","",DATE(J1755,MATCH(K1755,{"Jan","Feb","Mar","Apr","May","Jun","Jul","Aug","Sep","Oct","Nov","Dec"},0),D1755))</f>
        <v>25132</v>
      </c>
      <c r="P1755" s="26">
        <f t="shared" si="27"/>
        <v>54</v>
      </c>
    </row>
    <row r="1756" spans="1:16" x14ac:dyDescent="0.3">
      <c r="A1756" s="8" t="s">
        <v>1787</v>
      </c>
      <c r="B1756" s="8">
        <v>1977</v>
      </c>
      <c r="C1756" s="8" t="s">
        <v>35</v>
      </c>
      <c r="D1756" s="8">
        <v>25</v>
      </c>
      <c r="E1756" s="8">
        <v>2</v>
      </c>
      <c r="F1756" s="25">
        <v>16921.09</v>
      </c>
      <c r="G1756" s="8" t="s">
        <v>11</v>
      </c>
      <c r="H1756" s="8" t="s">
        <v>12</v>
      </c>
      <c r="I1756" s="8" t="s">
        <v>249</v>
      </c>
      <c r="J1756" s="26">
        <v>1977</v>
      </c>
      <c r="K1756" s="26" t="s">
        <v>35</v>
      </c>
      <c r="L1756" s="26" t="s">
        <v>11</v>
      </c>
      <c r="M1756" s="26" t="s">
        <v>12</v>
      </c>
      <c r="N1756" s="26" t="s">
        <v>249</v>
      </c>
      <c r="O1756" s="27">
        <f>IF(A1756="?","",DATE(J1756,MATCH(K1756,{"Jan","Feb","Mar","Apr","May","Jun","Jul","Aug","Sep","Oct","Nov","Dec"},0),D1756))</f>
        <v>28362</v>
      </c>
      <c r="P1756" s="26">
        <f t="shared" si="27"/>
        <v>45</v>
      </c>
    </row>
    <row r="1757" spans="1:16" x14ac:dyDescent="0.3">
      <c r="A1757" s="8" t="s">
        <v>1788</v>
      </c>
      <c r="B1757" s="8">
        <v>1980</v>
      </c>
      <c r="C1757" s="8" t="s">
        <v>10</v>
      </c>
      <c r="D1757" s="8">
        <v>16</v>
      </c>
      <c r="E1757" s="8">
        <v>2</v>
      </c>
      <c r="F1757" s="25">
        <v>16990.55</v>
      </c>
      <c r="G1757" s="8" t="s">
        <v>11</v>
      </c>
      <c r="H1757" s="8" t="s">
        <v>12</v>
      </c>
      <c r="I1757" s="8" t="s">
        <v>23</v>
      </c>
      <c r="J1757" s="26">
        <v>1980</v>
      </c>
      <c r="K1757" s="26" t="s">
        <v>10</v>
      </c>
      <c r="L1757" s="26" t="s">
        <v>11</v>
      </c>
      <c r="M1757" s="26" t="s">
        <v>12</v>
      </c>
      <c r="N1757" s="26" t="s">
        <v>23</v>
      </c>
      <c r="O1757" s="27">
        <f>IF(A1757="?","",DATE(J1757,MATCH(K1757,{"Jan","Feb","Mar","Apr","May","Jun","Jul","Aug","Sep","Oct","Nov","Dec"},0),D1757))</f>
        <v>29418</v>
      </c>
      <c r="P1757" s="26">
        <f t="shared" si="27"/>
        <v>42</v>
      </c>
    </row>
    <row r="1758" spans="1:16" x14ac:dyDescent="0.3">
      <c r="A1758" s="8" t="s">
        <v>1789</v>
      </c>
      <c r="B1758" s="8">
        <v>1971</v>
      </c>
      <c r="C1758" s="8" t="s">
        <v>35</v>
      </c>
      <c r="D1758" s="8">
        <v>22</v>
      </c>
      <c r="E1758" s="8">
        <v>0</v>
      </c>
      <c r="F1758" s="25">
        <v>17016.009999999998</v>
      </c>
      <c r="G1758" s="8" t="s">
        <v>11</v>
      </c>
      <c r="H1758" s="8" t="s">
        <v>11</v>
      </c>
      <c r="I1758" s="8" t="s">
        <v>249</v>
      </c>
      <c r="J1758" s="26">
        <v>1971</v>
      </c>
      <c r="K1758" s="26" t="s">
        <v>35</v>
      </c>
      <c r="L1758" s="26" t="s">
        <v>11</v>
      </c>
      <c r="M1758" s="26" t="s">
        <v>11</v>
      </c>
      <c r="N1758" s="26" t="s">
        <v>249</v>
      </c>
      <c r="O1758" s="27">
        <f>IF(A1758="?","",DATE(J1758,MATCH(K1758,{"Jan","Feb","Mar","Apr","May","Jun","Jul","Aug","Sep","Oct","Nov","Dec"},0),D1758))</f>
        <v>26167</v>
      </c>
      <c r="P1758" s="26">
        <f t="shared" si="27"/>
        <v>51</v>
      </c>
    </row>
    <row r="1759" spans="1:16" x14ac:dyDescent="0.3">
      <c r="A1759" s="8" t="s">
        <v>1790</v>
      </c>
      <c r="B1759" s="8">
        <v>1996</v>
      </c>
      <c r="C1759" s="8" t="s">
        <v>18</v>
      </c>
      <c r="D1759" s="8">
        <v>10</v>
      </c>
      <c r="E1759" s="8">
        <v>0</v>
      </c>
      <c r="F1759" s="25">
        <v>17043.34</v>
      </c>
      <c r="G1759" s="8" t="s">
        <v>11</v>
      </c>
      <c r="H1759" s="8" t="s">
        <v>12</v>
      </c>
      <c r="I1759" s="8" t="s">
        <v>13</v>
      </c>
      <c r="J1759" s="26">
        <v>1996</v>
      </c>
      <c r="K1759" s="26" t="s">
        <v>18</v>
      </c>
      <c r="L1759" s="26" t="s">
        <v>11</v>
      </c>
      <c r="M1759" s="26" t="s">
        <v>12</v>
      </c>
      <c r="N1759" s="26" t="s">
        <v>13</v>
      </c>
      <c r="O1759" s="27">
        <f>IF(A1759="?","",DATE(J1759,MATCH(K1759,{"Jan","Feb","Mar","Apr","May","Jun","Jul","Aug","Sep","Oct","Nov","Dec"},0),D1759))</f>
        <v>35226</v>
      </c>
      <c r="P1759" s="26">
        <f t="shared" si="27"/>
        <v>26</v>
      </c>
    </row>
    <row r="1760" spans="1:16" x14ac:dyDescent="0.3">
      <c r="A1760" s="8" t="s">
        <v>1791</v>
      </c>
      <c r="B1760" s="8">
        <v>2003</v>
      </c>
      <c r="C1760" s="8" t="s">
        <v>30</v>
      </c>
      <c r="D1760" s="8">
        <v>26</v>
      </c>
      <c r="E1760" s="8">
        <v>0</v>
      </c>
      <c r="F1760" s="25">
        <v>17081.080000000002</v>
      </c>
      <c r="G1760" s="8" t="s">
        <v>11</v>
      </c>
      <c r="H1760" s="8" t="s">
        <v>11</v>
      </c>
      <c r="I1760" s="8" t="s">
        <v>42</v>
      </c>
      <c r="J1760" s="26">
        <v>2003</v>
      </c>
      <c r="K1760" s="26" t="s">
        <v>30</v>
      </c>
      <c r="L1760" s="26" t="s">
        <v>11</v>
      </c>
      <c r="M1760" s="26" t="s">
        <v>11</v>
      </c>
      <c r="N1760" s="26" t="s">
        <v>42</v>
      </c>
      <c r="O1760" s="27">
        <f>IF(A1760="?","",DATE(J1760,MATCH(K1760,{"Jan","Feb","Mar","Apr","May","Jun","Jul","Aug","Sep","Oct","Nov","Dec"},0),D1760))</f>
        <v>37981</v>
      </c>
      <c r="P1760" s="26">
        <f t="shared" si="27"/>
        <v>19</v>
      </c>
    </row>
    <row r="1761" spans="1:16" x14ac:dyDescent="0.3">
      <c r="A1761" s="8" t="s">
        <v>1792</v>
      </c>
      <c r="B1761" s="8">
        <v>2002</v>
      </c>
      <c r="C1761" s="8" t="s">
        <v>18</v>
      </c>
      <c r="D1761" s="8">
        <v>28</v>
      </c>
      <c r="E1761" s="8">
        <v>1</v>
      </c>
      <c r="F1761" s="25">
        <v>17085.27</v>
      </c>
      <c r="G1761" s="8" t="s">
        <v>11</v>
      </c>
      <c r="H1761" s="8" t="s">
        <v>12</v>
      </c>
      <c r="I1761" s="8" t="s">
        <v>13</v>
      </c>
      <c r="J1761" s="26">
        <v>2002</v>
      </c>
      <c r="K1761" s="26" t="s">
        <v>18</v>
      </c>
      <c r="L1761" s="26" t="s">
        <v>11</v>
      </c>
      <c r="M1761" s="26" t="s">
        <v>12</v>
      </c>
      <c r="N1761" s="26" t="s">
        <v>13</v>
      </c>
      <c r="O1761" s="27">
        <f>IF(A1761="?","",DATE(J1761,MATCH(K1761,{"Jan","Feb","Mar","Apr","May","Jun","Jul","Aug","Sep","Oct","Nov","Dec"},0),D1761))</f>
        <v>37435</v>
      </c>
      <c r="P1761" s="26">
        <f t="shared" si="27"/>
        <v>20</v>
      </c>
    </row>
    <row r="1762" spans="1:16" x14ac:dyDescent="0.3">
      <c r="A1762" s="8" t="s">
        <v>1793</v>
      </c>
      <c r="B1762" s="8">
        <v>1998</v>
      </c>
      <c r="C1762" s="8" t="s">
        <v>18</v>
      </c>
      <c r="D1762" s="8">
        <v>3</v>
      </c>
      <c r="E1762" s="8">
        <v>4</v>
      </c>
      <c r="F1762" s="25">
        <v>17128.43</v>
      </c>
      <c r="G1762" s="8" t="s">
        <v>11</v>
      </c>
      <c r="H1762" s="8" t="s">
        <v>12</v>
      </c>
      <c r="I1762" s="8" t="s">
        <v>168</v>
      </c>
      <c r="J1762" s="26">
        <v>1998</v>
      </c>
      <c r="K1762" s="26" t="s">
        <v>18</v>
      </c>
      <c r="L1762" s="26" t="s">
        <v>11</v>
      </c>
      <c r="M1762" s="26" t="s">
        <v>12</v>
      </c>
      <c r="N1762" s="26" t="s">
        <v>168</v>
      </c>
      <c r="O1762" s="27">
        <f>IF(A1762="?","",DATE(J1762,MATCH(K1762,{"Jan","Feb","Mar","Apr","May","Jun","Jul","Aug","Sep","Oct","Nov","Dec"},0),D1762))</f>
        <v>35949</v>
      </c>
      <c r="P1762" s="26">
        <f t="shared" si="27"/>
        <v>25</v>
      </c>
    </row>
    <row r="1763" spans="1:16" x14ac:dyDescent="0.3">
      <c r="A1763" s="8" t="s">
        <v>1794</v>
      </c>
      <c r="B1763" s="8">
        <v>1965</v>
      </c>
      <c r="C1763" s="8" t="s">
        <v>20</v>
      </c>
      <c r="D1763" s="8">
        <v>16</v>
      </c>
      <c r="E1763" s="8">
        <v>0</v>
      </c>
      <c r="F1763" s="25">
        <v>17172.27</v>
      </c>
      <c r="G1763" s="8" t="s">
        <v>11</v>
      </c>
      <c r="H1763" s="8" t="s">
        <v>11</v>
      </c>
      <c r="I1763" s="8" t="s">
        <v>535</v>
      </c>
      <c r="J1763" s="26">
        <v>1965</v>
      </c>
      <c r="K1763" s="26" t="s">
        <v>20</v>
      </c>
      <c r="L1763" s="26" t="s">
        <v>11</v>
      </c>
      <c r="M1763" s="26" t="s">
        <v>11</v>
      </c>
      <c r="N1763" s="26" t="s">
        <v>535</v>
      </c>
      <c r="O1763" s="27">
        <f>IF(A1763="?","",DATE(J1763,MATCH(K1763,{"Jan","Feb","Mar","Apr","May","Jun","Jul","Aug","Sep","Oct","Nov","Dec"},0),D1763))</f>
        <v>24001</v>
      </c>
      <c r="P1763" s="26">
        <f t="shared" si="27"/>
        <v>57</v>
      </c>
    </row>
    <row r="1764" spans="1:16" x14ac:dyDescent="0.3">
      <c r="A1764" s="8" t="s">
        <v>1795</v>
      </c>
      <c r="B1764" s="8">
        <v>1964</v>
      </c>
      <c r="C1764" s="8" t="s">
        <v>18</v>
      </c>
      <c r="D1764" s="8">
        <v>7</v>
      </c>
      <c r="E1764" s="8">
        <v>0</v>
      </c>
      <c r="F1764" s="25">
        <v>17174.52</v>
      </c>
      <c r="G1764" s="8" t="s">
        <v>11</v>
      </c>
      <c r="H1764" s="8" t="s">
        <v>11</v>
      </c>
      <c r="I1764" s="8" t="s">
        <v>23</v>
      </c>
      <c r="J1764" s="26">
        <v>1964</v>
      </c>
      <c r="K1764" s="26" t="s">
        <v>18</v>
      </c>
      <c r="L1764" s="26" t="s">
        <v>11</v>
      </c>
      <c r="M1764" s="26" t="s">
        <v>11</v>
      </c>
      <c r="N1764" s="26" t="s">
        <v>23</v>
      </c>
      <c r="O1764" s="27">
        <f>IF(A1764="?","",DATE(J1764,MATCH(K1764,{"Jan","Feb","Mar","Apr","May","Jun","Jul","Aug","Sep","Oct","Nov","Dec"},0),D1764))</f>
        <v>23535</v>
      </c>
      <c r="P1764" s="26">
        <f t="shared" si="27"/>
        <v>59</v>
      </c>
    </row>
    <row r="1765" spans="1:16" x14ac:dyDescent="0.3">
      <c r="A1765" s="8" t="s">
        <v>1796</v>
      </c>
      <c r="B1765" s="8">
        <v>2004</v>
      </c>
      <c r="C1765" s="8" t="s">
        <v>35</v>
      </c>
      <c r="D1765" s="8">
        <v>18</v>
      </c>
      <c r="E1765" s="8">
        <v>1</v>
      </c>
      <c r="F1765" s="25">
        <v>17178.68</v>
      </c>
      <c r="G1765" s="8" t="s">
        <v>11</v>
      </c>
      <c r="H1765" s="8" t="s">
        <v>11</v>
      </c>
      <c r="I1765" s="8" t="s">
        <v>166</v>
      </c>
      <c r="J1765" s="26">
        <v>2004</v>
      </c>
      <c r="K1765" s="26" t="s">
        <v>35</v>
      </c>
      <c r="L1765" s="26" t="s">
        <v>11</v>
      </c>
      <c r="M1765" s="26" t="s">
        <v>11</v>
      </c>
      <c r="N1765" s="26" t="s">
        <v>166</v>
      </c>
      <c r="O1765" s="27">
        <f>IF(A1765="?","",DATE(J1765,MATCH(K1765,{"Jan","Feb","Mar","Apr","May","Jun","Jul","Aug","Sep","Oct","Nov","Dec"},0),D1765))</f>
        <v>38217</v>
      </c>
      <c r="P1765" s="26">
        <f t="shared" si="27"/>
        <v>18</v>
      </c>
    </row>
    <row r="1766" spans="1:16" x14ac:dyDescent="0.3">
      <c r="A1766" s="8" t="s">
        <v>1797</v>
      </c>
      <c r="B1766" s="8">
        <v>1982</v>
      </c>
      <c r="C1766" s="8" t="s">
        <v>37</v>
      </c>
      <c r="D1766" s="8">
        <v>22</v>
      </c>
      <c r="E1766" s="8">
        <v>1</v>
      </c>
      <c r="F1766" s="25">
        <v>17179.52</v>
      </c>
      <c r="G1766" s="8" t="s">
        <v>11</v>
      </c>
      <c r="H1766" s="8" t="s">
        <v>16</v>
      </c>
      <c r="I1766" s="8" t="s">
        <v>13</v>
      </c>
      <c r="J1766" s="26">
        <v>1982</v>
      </c>
      <c r="K1766" s="26" t="s">
        <v>37</v>
      </c>
      <c r="L1766" s="26" t="s">
        <v>11</v>
      </c>
      <c r="M1766" s="26" t="s">
        <v>16</v>
      </c>
      <c r="N1766" s="26" t="s">
        <v>13</v>
      </c>
      <c r="O1766" s="27">
        <f>IF(A1766="?","",DATE(J1766,MATCH(K1766,{"Jan","Feb","Mar","Apr","May","Jun","Jul","Aug","Sep","Oct","Nov","Dec"},0),D1766))</f>
        <v>30246</v>
      </c>
      <c r="P1766" s="26">
        <f t="shared" si="27"/>
        <v>40</v>
      </c>
    </row>
    <row r="1767" spans="1:16" x14ac:dyDescent="0.3">
      <c r="A1767" s="8" t="s">
        <v>1798</v>
      </c>
      <c r="B1767" s="8">
        <v>1975</v>
      </c>
      <c r="C1767" s="8" t="s">
        <v>35</v>
      </c>
      <c r="D1767" s="8">
        <v>25</v>
      </c>
      <c r="E1767" s="8">
        <v>1</v>
      </c>
      <c r="F1767" s="25">
        <v>17253.43</v>
      </c>
      <c r="G1767" s="8" t="s">
        <v>11</v>
      </c>
      <c r="H1767" s="8" t="s">
        <v>12</v>
      </c>
      <c r="I1767" s="8" t="s">
        <v>535</v>
      </c>
      <c r="J1767" s="26">
        <v>1975</v>
      </c>
      <c r="K1767" s="26" t="s">
        <v>35</v>
      </c>
      <c r="L1767" s="26" t="s">
        <v>11</v>
      </c>
      <c r="M1767" s="26" t="s">
        <v>12</v>
      </c>
      <c r="N1767" s="26" t="s">
        <v>535</v>
      </c>
      <c r="O1767" s="27">
        <f>IF(A1767="?","",DATE(J1767,MATCH(K1767,{"Jan","Feb","Mar","Apr","May","Jun","Jul","Aug","Sep","Oct","Nov","Dec"},0),D1767))</f>
        <v>27631</v>
      </c>
      <c r="P1767" s="26">
        <f t="shared" si="27"/>
        <v>47</v>
      </c>
    </row>
    <row r="1768" spans="1:16" x14ac:dyDescent="0.3">
      <c r="A1768" s="8" t="s">
        <v>1799</v>
      </c>
      <c r="B1768" s="8">
        <v>1963</v>
      </c>
      <c r="C1768" s="8" t="s">
        <v>10</v>
      </c>
      <c r="D1768" s="8">
        <v>12</v>
      </c>
      <c r="E1768" s="8">
        <v>0</v>
      </c>
      <c r="F1768" s="25">
        <v>17337.580000000002</v>
      </c>
      <c r="G1768" s="8" t="s">
        <v>11</v>
      </c>
      <c r="H1768" s="8" t="s">
        <v>12</v>
      </c>
      <c r="I1768" s="8" t="s">
        <v>249</v>
      </c>
      <c r="J1768" s="26">
        <v>1963</v>
      </c>
      <c r="K1768" s="26" t="s">
        <v>10</v>
      </c>
      <c r="L1768" s="26" t="s">
        <v>11</v>
      </c>
      <c r="M1768" s="26" t="s">
        <v>12</v>
      </c>
      <c r="N1768" s="26" t="s">
        <v>249</v>
      </c>
      <c r="O1768" s="27">
        <f>IF(A1768="?","",DATE(J1768,MATCH(K1768,{"Jan","Feb","Mar","Apr","May","Jun","Jul","Aug","Sep","Oct","Nov","Dec"},0),D1768))</f>
        <v>23204</v>
      </c>
      <c r="P1768" s="26">
        <f t="shared" si="27"/>
        <v>59</v>
      </c>
    </row>
    <row r="1769" spans="1:16" x14ac:dyDescent="0.3">
      <c r="A1769" s="8" t="s">
        <v>1800</v>
      </c>
      <c r="B1769" s="8">
        <v>2003</v>
      </c>
      <c r="C1769" s="8" t="s">
        <v>15</v>
      </c>
      <c r="D1769" s="8">
        <v>1</v>
      </c>
      <c r="E1769" s="8">
        <v>0</v>
      </c>
      <c r="F1769" s="25">
        <v>17352.68</v>
      </c>
      <c r="G1769" s="8" t="s">
        <v>11</v>
      </c>
      <c r="H1769" s="8" t="s">
        <v>12</v>
      </c>
      <c r="I1769" s="8" t="s">
        <v>23</v>
      </c>
      <c r="J1769" s="26">
        <v>2003</v>
      </c>
      <c r="K1769" s="26" t="s">
        <v>15</v>
      </c>
      <c r="L1769" s="26" t="s">
        <v>11</v>
      </c>
      <c r="M1769" s="26" t="s">
        <v>12</v>
      </c>
      <c r="N1769" s="26" t="s">
        <v>23</v>
      </c>
      <c r="O1769" s="27">
        <f>IF(A1769="?","",DATE(J1769,MATCH(K1769,{"Jan","Feb","Mar","Apr","May","Jun","Jul","Aug","Sep","Oct","Nov","Dec"},0),D1769))</f>
        <v>37926</v>
      </c>
      <c r="P1769" s="26">
        <f t="shared" si="27"/>
        <v>19</v>
      </c>
    </row>
    <row r="1770" spans="1:16" x14ac:dyDescent="0.3">
      <c r="A1770" s="8" t="s">
        <v>1801</v>
      </c>
      <c r="B1770" s="8">
        <v>1992</v>
      </c>
      <c r="C1770" s="8" t="s">
        <v>37</v>
      </c>
      <c r="D1770" s="8">
        <v>18</v>
      </c>
      <c r="E1770" s="8">
        <v>2</v>
      </c>
      <c r="F1770" s="25">
        <v>17361.77</v>
      </c>
      <c r="G1770" s="8" t="s">
        <v>11</v>
      </c>
      <c r="H1770" s="8" t="s">
        <v>16</v>
      </c>
      <c r="I1770" s="8" t="s">
        <v>23</v>
      </c>
      <c r="J1770" s="26">
        <v>1992</v>
      </c>
      <c r="K1770" s="26" t="s">
        <v>37</v>
      </c>
      <c r="L1770" s="26" t="s">
        <v>11</v>
      </c>
      <c r="M1770" s="26" t="s">
        <v>16</v>
      </c>
      <c r="N1770" s="26" t="s">
        <v>23</v>
      </c>
      <c r="O1770" s="27">
        <f>IF(A1770="?","",DATE(J1770,MATCH(K1770,{"Jan","Feb","Mar","Apr","May","Jun","Jul","Aug","Sep","Oct","Nov","Dec"},0),D1770))</f>
        <v>33895</v>
      </c>
      <c r="P1770" s="26">
        <f t="shared" si="27"/>
        <v>30</v>
      </c>
    </row>
    <row r="1771" spans="1:16" x14ac:dyDescent="0.3">
      <c r="A1771" s="8" t="s">
        <v>1802</v>
      </c>
      <c r="B1771" s="8">
        <v>2003</v>
      </c>
      <c r="C1771" s="8" t="s">
        <v>15</v>
      </c>
      <c r="D1771" s="8">
        <v>2</v>
      </c>
      <c r="E1771" s="8">
        <v>0</v>
      </c>
      <c r="F1771" s="25">
        <v>17468.98</v>
      </c>
      <c r="G1771" s="8" t="s">
        <v>11</v>
      </c>
      <c r="H1771" s="8" t="s">
        <v>16</v>
      </c>
      <c r="I1771" s="8" t="s">
        <v>23</v>
      </c>
      <c r="J1771" s="26">
        <v>2003</v>
      </c>
      <c r="K1771" s="26" t="s">
        <v>15</v>
      </c>
      <c r="L1771" s="26" t="s">
        <v>11</v>
      </c>
      <c r="M1771" s="26" t="s">
        <v>16</v>
      </c>
      <c r="N1771" s="26" t="s">
        <v>23</v>
      </c>
      <c r="O1771" s="27">
        <f>IF(A1771="?","",DATE(J1771,MATCH(K1771,{"Jan","Feb","Mar","Apr","May","Jun","Jul","Aug","Sep","Oct","Nov","Dec"},0),D1771))</f>
        <v>37927</v>
      </c>
      <c r="P1771" s="26">
        <f t="shared" si="27"/>
        <v>19</v>
      </c>
    </row>
    <row r="1772" spans="1:16" x14ac:dyDescent="0.3">
      <c r="A1772" s="8" t="s">
        <v>1803</v>
      </c>
      <c r="B1772" s="8">
        <v>1971</v>
      </c>
      <c r="C1772" s="8" t="s">
        <v>18</v>
      </c>
      <c r="D1772" s="8">
        <v>8</v>
      </c>
      <c r="E1772" s="8">
        <v>0</v>
      </c>
      <c r="F1772" s="25">
        <v>17479.53</v>
      </c>
      <c r="G1772" s="8" t="s">
        <v>16</v>
      </c>
      <c r="H1772" s="8" t="s">
        <v>16</v>
      </c>
      <c r="I1772" s="8" t="s">
        <v>23</v>
      </c>
      <c r="J1772" s="26">
        <v>1971</v>
      </c>
      <c r="K1772" s="26" t="s">
        <v>18</v>
      </c>
      <c r="L1772" s="26" t="s">
        <v>16</v>
      </c>
      <c r="M1772" s="26" t="s">
        <v>16</v>
      </c>
      <c r="N1772" s="26" t="s">
        <v>23</v>
      </c>
      <c r="O1772" s="27">
        <f>IF(A1772="?","",DATE(J1772,MATCH(K1772,{"Jan","Feb","Mar","Apr","May","Jun","Jul","Aug","Sep","Oct","Nov","Dec"},0),D1772))</f>
        <v>26092</v>
      </c>
      <c r="P1772" s="26">
        <f t="shared" si="27"/>
        <v>52</v>
      </c>
    </row>
    <row r="1773" spans="1:16" x14ac:dyDescent="0.3">
      <c r="A1773" s="8" t="s">
        <v>1804</v>
      </c>
      <c r="B1773" s="8">
        <v>1990</v>
      </c>
      <c r="C1773" s="8" t="s">
        <v>30</v>
      </c>
      <c r="D1773" s="8">
        <v>29</v>
      </c>
      <c r="E1773" s="8">
        <v>0</v>
      </c>
      <c r="F1773" s="25">
        <v>17496.310000000001</v>
      </c>
      <c r="G1773" s="8" t="s">
        <v>16</v>
      </c>
      <c r="H1773" s="8" t="s">
        <v>11</v>
      </c>
      <c r="I1773" s="8" t="s">
        <v>42</v>
      </c>
      <c r="J1773" s="26">
        <v>1990</v>
      </c>
      <c r="K1773" s="26" t="s">
        <v>30</v>
      </c>
      <c r="L1773" s="26" t="s">
        <v>16</v>
      </c>
      <c r="M1773" s="26" t="s">
        <v>11</v>
      </c>
      <c r="N1773" s="26" t="s">
        <v>42</v>
      </c>
      <c r="O1773" s="27">
        <f>IF(A1773="?","",DATE(J1773,MATCH(K1773,{"Jan","Feb","Mar","Apr","May","Jun","Jul","Aug","Sep","Oct","Nov","Dec"},0),D1773))</f>
        <v>33236</v>
      </c>
      <c r="P1773" s="26">
        <f t="shared" si="27"/>
        <v>32</v>
      </c>
    </row>
    <row r="1774" spans="1:16" x14ac:dyDescent="0.3">
      <c r="A1774" s="8" t="s">
        <v>1805</v>
      </c>
      <c r="B1774" s="8">
        <v>1965</v>
      </c>
      <c r="C1774" s="8" t="s">
        <v>18</v>
      </c>
      <c r="D1774" s="8">
        <v>16</v>
      </c>
      <c r="E1774" s="8">
        <v>0</v>
      </c>
      <c r="F1774" s="25">
        <v>17505.650000000001</v>
      </c>
      <c r="G1774" s="8" t="s">
        <v>16</v>
      </c>
      <c r="H1774" s="8" t="s">
        <v>11</v>
      </c>
      <c r="I1774" s="8" t="s">
        <v>249</v>
      </c>
      <c r="J1774" s="26">
        <v>1965</v>
      </c>
      <c r="K1774" s="26" t="s">
        <v>18</v>
      </c>
      <c r="L1774" s="26" t="s">
        <v>16</v>
      </c>
      <c r="M1774" s="26" t="s">
        <v>11</v>
      </c>
      <c r="N1774" s="26" t="s">
        <v>249</v>
      </c>
      <c r="O1774" s="27">
        <f>IF(A1774="?","",DATE(J1774,MATCH(K1774,{"Jan","Feb","Mar","Apr","May","Jun","Jul","Aug","Sep","Oct","Nov","Dec"},0),D1774))</f>
        <v>23909</v>
      </c>
      <c r="P1774" s="26">
        <f t="shared" si="27"/>
        <v>57</v>
      </c>
    </row>
    <row r="1775" spans="1:16" x14ac:dyDescent="0.3">
      <c r="A1775" s="8" t="s">
        <v>1806</v>
      </c>
      <c r="B1775" s="8">
        <v>1968</v>
      </c>
      <c r="C1775" s="8" t="s">
        <v>10</v>
      </c>
      <c r="D1775" s="8">
        <v>12</v>
      </c>
      <c r="E1775" s="8">
        <v>0</v>
      </c>
      <c r="F1775" s="25">
        <v>17507.47</v>
      </c>
      <c r="G1775" s="8" t="s">
        <v>16</v>
      </c>
      <c r="H1775" s="8" t="s">
        <v>16</v>
      </c>
      <c r="I1775" s="8" t="s">
        <v>535</v>
      </c>
      <c r="J1775" s="26">
        <v>1968</v>
      </c>
      <c r="K1775" s="26" t="s">
        <v>10</v>
      </c>
      <c r="L1775" s="26" t="s">
        <v>16</v>
      </c>
      <c r="M1775" s="26" t="s">
        <v>16</v>
      </c>
      <c r="N1775" s="26" t="s">
        <v>535</v>
      </c>
      <c r="O1775" s="27">
        <f>IF(A1775="?","",DATE(J1775,MATCH(K1775,{"Jan","Feb","Mar","Apr","May","Jun","Jul","Aug","Sep","Oct","Nov","Dec"},0),D1775))</f>
        <v>25031</v>
      </c>
      <c r="P1775" s="26">
        <f t="shared" si="27"/>
        <v>54</v>
      </c>
    </row>
    <row r="1776" spans="1:16" x14ac:dyDescent="0.3">
      <c r="A1776" s="8" t="s">
        <v>1807</v>
      </c>
      <c r="B1776" s="8">
        <v>1963</v>
      </c>
      <c r="C1776" s="8" t="s">
        <v>15</v>
      </c>
      <c r="D1776" s="8">
        <v>16</v>
      </c>
      <c r="E1776" s="8">
        <v>0</v>
      </c>
      <c r="F1776" s="25">
        <v>17556.88</v>
      </c>
      <c r="G1776" s="8" t="s">
        <v>16</v>
      </c>
      <c r="H1776" s="8" t="s">
        <v>11</v>
      </c>
      <c r="I1776" s="8" t="s">
        <v>23</v>
      </c>
      <c r="J1776" s="26">
        <v>1963</v>
      </c>
      <c r="K1776" s="26" t="s">
        <v>15</v>
      </c>
      <c r="L1776" s="26" t="s">
        <v>16</v>
      </c>
      <c r="M1776" s="26" t="s">
        <v>11</v>
      </c>
      <c r="N1776" s="26" t="s">
        <v>23</v>
      </c>
      <c r="O1776" s="27">
        <f>IF(A1776="?","",DATE(J1776,MATCH(K1776,{"Jan","Feb","Mar","Apr","May","Jun","Jul","Aug","Sep","Oct","Nov","Dec"},0),D1776))</f>
        <v>23331</v>
      </c>
      <c r="P1776" s="26">
        <f t="shared" si="27"/>
        <v>59</v>
      </c>
    </row>
    <row r="1777" spans="1:16" x14ac:dyDescent="0.3">
      <c r="A1777" s="8" t="s">
        <v>1808</v>
      </c>
      <c r="B1777" s="8">
        <v>2002</v>
      </c>
      <c r="C1777" s="8" t="s">
        <v>35</v>
      </c>
      <c r="D1777" s="8">
        <v>25</v>
      </c>
      <c r="E1777" s="8">
        <v>1</v>
      </c>
      <c r="F1777" s="25">
        <v>17560.38</v>
      </c>
      <c r="G1777" s="8" t="s">
        <v>16</v>
      </c>
      <c r="H1777" s="8" t="s">
        <v>16</v>
      </c>
      <c r="I1777" s="8" t="s">
        <v>23</v>
      </c>
      <c r="J1777" s="26">
        <v>2002</v>
      </c>
      <c r="K1777" s="26" t="s">
        <v>35</v>
      </c>
      <c r="L1777" s="26" t="s">
        <v>16</v>
      </c>
      <c r="M1777" s="26" t="s">
        <v>16</v>
      </c>
      <c r="N1777" s="26" t="s">
        <v>23</v>
      </c>
      <c r="O1777" s="27">
        <f>IF(A1777="?","",DATE(J1777,MATCH(K1777,{"Jan","Feb","Mar","Apr","May","Jun","Jul","Aug","Sep","Oct","Nov","Dec"},0),D1777))</f>
        <v>37493</v>
      </c>
      <c r="P1777" s="26">
        <f t="shared" si="27"/>
        <v>20</v>
      </c>
    </row>
    <row r="1778" spans="1:16" x14ac:dyDescent="0.3">
      <c r="A1778" s="8" t="s">
        <v>1809</v>
      </c>
      <c r="B1778" s="8">
        <v>1970</v>
      </c>
      <c r="C1778" s="8" t="s">
        <v>10</v>
      </c>
      <c r="D1778" s="8">
        <v>26</v>
      </c>
      <c r="E1778" s="8">
        <v>0</v>
      </c>
      <c r="F1778" s="25">
        <v>17584.72</v>
      </c>
      <c r="G1778" s="8" t="s">
        <v>16</v>
      </c>
      <c r="H1778" s="8" t="s">
        <v>12</v>
      </c>
      <c r="I1778" s="8" t="s">
        <v>23</v>
      </c>
      <c r="J1778" s="26">
        <v>1970</v>
      </c>
      <c r="K1778" s="26" t="s">
        <v>10</v>
      </c>
      <c r="L1778" s="26" t="s">
        <v>16</v>
      </c>
      <c r="M1778" s="26" t="s">
        <v>12</v>
      </c>
      <c r="N1778" s="26" t="s">
        <v>23</v>
      </c>
      <c r="O1778" s="27">
        <f>IF(A1778="?","",DATE(J1778,MATCH(K1778,{"Jan","Feb","Mar","Apr","May","Jun","Jul","Aug","Sep","Oct","Nov","Dec"},0),D1778))</f>
        <v>25775</v>
      </c>
      <c r="P1778" s="26">
        <f t="shared" si="27"/>
        <v>52</v>
      </c>
    </row>
    <row r="1779" spans="1:16" x14ac:dyDescent="0.3">
      <c r="A1779" s="8" t="s">
        <v>1810</v>
      </c>
      <c r="B1779" s="8">
        <v>1990</v>
      </c>
      <c r="C1779" s="8" t="s">
        <v>37</v>
      </c>
      <c r="D1779" s="8">
        <v>25</v>
      </c>
      <c r="E1779" s="8">
        <v>1</v>
      </c>
      <c r="F1779" s="25">
        <v>17626.240000000002</v>
      </c>
      <c r="G1779" s="8" t="s">
        <v>16</v>
      </c>
      <c r="H1779" s="8" t="s">
        <v>12</v>
      </c>
      <c r="I1779" s="8" t="s">
        <v>13</v>
      </c>
      <c r="J1779" s="26">
        <v>1990</v>
      </c>
      <c r="K1779" s="26" t="s">
        <v>37</v>
      </c>
      <c r="L1779" s="26" t="s">
        <v>16</v>
      </c>
      <c r="M1779" s="26" t="s">
        <v>12</v>
      </c>
      <c r="N1779" s="26" t="s">
        <v>13</v>
      </c>
      <c r="O1779" s="27">
        <f>IF(A1779="?","",DATE(J1779,MATCH(K1779,{"Jan","Feb","Mar","Apr","May","Jun","Jul","Aug","Sep","Oct","Nov","Dec"},0),D1779))</f>
        <v>33171</v>
      </c>
      <c r="P1779" s="26">
        <f t="shared" si="27"/>
        <v>32</v>
      </c>
    </row>
    <row r="1780" spans="1:16" x14ac:dyDescent="0.3">
      <c r="A1780" s="8" t="s">
        <v>1811</v>
      </c>
      <c r="B1780" s="8">
        <v>1994</v>
      </c>
      <c r="C1780" s="8" t="s">
        <v>10</v>
      </c>
      <c r="D1780" s="8">
        <v>1</v>
      </c>
      <c r="E1780" s="8">
        <v>3</v>
      </c>
      <c r="F1780" s="25">
        <v>17663.14</v>
      </c>
      <c r="G1780" s="8" t="s">
        <v>16</v>
      </c>
      <c r="H1780" s="8" t="s">
        <v>12</v>
      </c>
      <c r="I1780" s="8" t="s">
        <v>13</v>
      </c>
      <c r="J1780" s="26">
        <v>1994</v>
      </c>
      <c r="K1780" s="26" t="s">
        <v>10</v>
      </c>
      <c r="L1780" s="26" t="s">
        <v>16</v>
      </c>
      <c r="M1780" s="26" t="s">
        <v>12</v>
      </c>
      <c r="N1780" s="26" t="s">
        <v>13</v>
      </c>
      <c r="O1780" s="27">
        <f>IF(A1780="?","",DATE(J1780,MATCH(K1780,{"Jan","Feb","Mar","Apr","May","Jun","Jul","Aug","Sep","Oct","Nov","Dec"},0),D1780))</f>
        <v>34516</v>
      </c>
      <c r="P1780" s="26">
        <f t="shared" si="27"/>
        <v>28</v>
      </c>
    </row>
    <row r="1781" spans="1:16" x14ac:dyDescent="0.3">
      <c r="A1781" s="8" t="s">
        <v>1812</v>
      </c>
      <c r="B1781" s="8">
        <v>2003</v>
      </c>
      <c r="C1781" s="8" t="s">
        <v>10</v>
      </c>
      <c r="D1781" s="8">
        <v>14</v>
      </c>
      <c r="E1781" s="8">
        <v>0</v>
      </c>
      <c r="F1781" s="25">
        <v>17748.509999999998</v>
      </c>
      <c r="G1781" s="8" t="s">
        <v>16</v>
      </c>
      <c r="H1781" s="8" t="s">
        <v>16</v>
      </c>
      <c r="I1781" s="8" t="s">
        <v>23</v>
      </c>
      <c r="J1781" s="26">
        <v>2003</v>
      </c>
      <c r="K1781" s="26" t="s">
        <v>10</v>
      </c>
      <c r="L1781" s="26" t="s">
        <v>16</v>
      </c>
      <c r="M1781" s="26" t="s">
        <v>16</v>
      </c>
      <c r="N1781" s="26" t="s">
        <v>23</v>
      </c>
      <c r="O1781" s="27">
        <f>IF(A1781="?","",DATE(J1781,MATCH(K1781,{"Jan","Feb","Mar","Apr","May","Jun","Jul","Aug","Sep","Oct","Nov","Dec"},0),D1781))</f>
        <v>37816</v>
      </c>
      <c r="P1781" s="26">
        <f t="shared" si="27"/>
        <v>19</v>
      </c>
    </row>
    <row r="1782" spans="1:16" x14ac:dyDescent="0.3">
      <c r="A1782" s="8" t="s">
        <v>1813</v>
      </c>
      <c r="B1782" s="8">
        <v>1966</v>
      </c>
      <c r="C1782" s="8" t="s">
        <v>18</v>
      </c>
      <c r="D1782" s="8">
        <v>21</v>
      </c>
      <c r="E1782" s="8">
        <v>0</v>
      </c>
      <c r="F1782" s="25">
        <v>17777.73</v>
      </c>
      <c r="G1782" s="8" t="s">
        <v>16</v>
      </c>
      <c r="H1782" s="8" t="s">
        <v>12</v>
      </c>
      <c r="I1782" s="8" t="s">
        <v>23</v>
      </c>
      <c r="J1782" s="26">
        <v>1966</v>
      </c>
      <c r="K1782" s="26" t="s">
        <v>18</v>
      </c>
      <c r="L1782" s="26" t="s">
        <v>16</v>
      </c>
      <c r="M1782" s="26" t="s">
        <v>12</v>
      </c>
      <c r="N1782" s="26" t="s">
        <v>23</v>
      </c>
      <c r="O1782" s="27">
        <f>IF(A1782="?","",DATE(J1782,MATCH(K1782,{"Jan","Feb","Mar","Apr","May","Jun","Jul","Aug","Sep","Oct","Nov","Dec"},0),D1782))</f>
        <v>24279</v>
      </c>
      <c r="P1782" s="26">
        <f t="shared" si="27"/>
        <v>56</v>
      </c>
    </row>
    <row r="1783" spans="1:16" x14ac:dyDescent="0.3">
      <c r="A1783" s="8" t="s">
        <v>1814</v>
      </c>
      <c r="B1783" s="8">
        <v>1979</v>
      </c>
      <c r="C1783" s="8" t="s">
        <v>37</v>
      </c>
      <c r="D1783" s="8">
        <v>10</v>
      </c>
      <c r="E1783" s="8">
        <v>2</v>
      </c>
      <c r="F1783" s="25">
        <v>17779.939999999999</v>
      </c>
      <c r="G1783" s="8" t="s">
        <v>16</v>
      </c>
      <c r="H1783" s="8" t="s">
        <v>11</v>
      </c>
      <c r="I1783" s="8" t="s">
        <v>23</v>
      </c>
      <c r="J1783" s="26">
        <v>1979</v>
      </c>
      <c r="K1783" s="26" t="s">
        <v>37</v>
      </c>
      <c r="L1783" s="26" t="s">
        <v>16</v>
      </c>
      <c r="M1783" s="26" t="s">
        <v>11</v>
      </c>
      <c r="N1783" s="26" t="s">
        <v>23</v>
      </c>
      <c r="O1783" s="27">
        <f>IF(A1783="?","",DATE(J1783,MATCH(K1783,{"Jan","Feb","Mar","Apr","May","Jun","Jul","Aug","Sep","Oct","Nov","Dec"},0),D1783))</f>
        <v>29138</v>
      </c>
      <c r="P1783" s="26">
        <f t="shared" si="27"/>
        <v>43</v>
      </c>
    </row>
    <row r="1784" spans="1:16" x14ac:dyDescent="0.3">
      <c r="A1784" s="8" t="s">
        <v>1815</v>
      </c>
      <c r="B1784" s="8">
        <v>1963</v>
      </c>
      <c r="C1784" s="8" t="s">
        <v>30</v>
      </c>
      <c r="D1784" s="8">
        <v>8</v>
      </c>
      <c r="E1784" s="8">
        <v>0</v>
      </c>
      <c r="F1784" s="25">
        <v>17832.599999999999</v>
      </c>
      <c r="G1784" s="8" t="s">
        <v>16</v>
      </c>
      <c r="H1784" s="8" t="s">
        <v>11</v>
      </c>
      <c r="I1784" s="8" t="s">
        <v>23</v>
      </c>
      <c r="J1784" s="26">
        <v>1963</v>
      </c>
      <c r="K1784" s="26" t="s">
        <v>30</v>
      </c>
      <c r="L1784" s="26" t="s">
        <v>16</v>
      </c>
      <c r="M1784" s="26" t="s">
        <v>11</v>
      </c>
      <c r="N1784" s="26" t="s">
        <v>23</v>
      </c>
      <c r="O1784" s="27">
        <f>IF(A1784="?","",DATE(J1784,MATCH(K1784,{"Jan","Feb","Mar","Apr","May","Jun","Jul","Aug","Sep","Oct","Nov","Dec"},0),D1784))</f>
        <v>23353</v>
      </c>
      <c r="P1784" s="26">
        <f t="shared" si="27"/>
        <v>59</v>
      </c>
    </row>
    <row r="1785" spans="1:16" x14ac:dyDescent="0.3">
      <c r="A1785" s="8" t="s">
        <v>1816</v>
      </c>
      <c r="B1785" s="8">
        <v>1976</v>
      </c>
      <c r="C1785" s="8" t="s">
        <v>30</v>
      </c>
      <c r="D1785" s="8">
        <v>12</v>
      </c>
      <c r="E1785" s="8">
        <v>2</v>
      </c>
      <c r="F1785" s="25">
        <v>17862.919999999998</v>
      </c>
      <c r="G1785" s="8" t="s">
        <v>16</v>
      </c>
      <c r="H1785" s="8" t="s">
        <v>11</v>
      </c>
      <c r="I1785" s="8" t="s">
        <v>23</v>
      </c>
      <c r="J1785" s="26">
        <v>1976</v>
      </c>
      <c r="K1785" s="26" t="s">
        <v>30</v>
      </c>
      <c r="L1785" s="26" t="s">
        <v>16</v>
      </c>
      <c r="M1785" s="26" t="s">
        <v>11</v>
      </c>
      <c r="N1785" s="26" t="s">
        <v>23</v>
      </c>
      <c r="O1785" s="27">
        <f>IF(A1785="?","",DATE(J1785,MATCH(K1785,{"Jan","Feb","Mar","Apr","May","Jun","Jul","Aug","Sep","Oct","Nov","Dec"},0),D1785))</f>
        <v>28106</v>
      </c>
      <c r="P1785" s="26">
        <f t="shared" si="27"/>
        <v>46</v>
      </c>
    </row>
    <row r="1786" spans="1:16" x14ac:dyDescent="0.3">
      <c r="A1786" s="8" t="s">
        <v>1817</v>
      </c>
      <c r="B1786" s="8">
        <v>1997</v>
      </c>
      <c r="C1786" s="8" t="s">
        <v>35</v>
      </c>
      <c r="D1786" s="8">
        <v>26</v>
      </c>
      <c r="E1786" s="8">
        <v>0</v>
      </c>
      <c r="F1786" s="25">
        <v>17878.900000000001</v>
      </c>
      <c r="G1786" s="8" t="s">
        <v>16</v>
      </c>
      <c r="H1786" s="8" t="s">
        <v>11</v>
      </c>
      <c r="I1786" s="8" t="s">
        <v>247</v>
      </c>
      <c r="J1786" s="26">
        <v>1997</v>
      </c>
      <c r="K1786" s="26" t="s">
        <v>35</v>
      </c>
      <c r="L1786" s="26" t="s">
        <v>16</v>
      </c>
      <c r="M1786" s="26" t="s">
        <v>11</v>
      </c>
      <c r="N1786" s="26" t="s">
        <v>247</v>
      </c>
      <c r="O1786" s="27">
        <f>IF(A1786="?","",DATE(J1786,MATCH(K1786,{"Jan","Feb","Mar","Apr","May","Jun","Jul","Aug","Sep","Oct","Nov","Dec"},0),D1786))</f>
        <v>35668</v>
      </c>
      <c r="P1786" s="26">
        <f t="shared" si="27"/>
        <v>25</v>
      </c>
    </row>
    <row r="1787" spans="1:16" x14ac:dyDescent="0.3">
      <c r="A1787" s="8" t="s">
        <v>1818</v>
      </c>
      <c r="B1787" s="8">
        <v>1979</v>
      </c>
      <c r="C1787" s="8" t="s">
        <v>15</v>
      </c>
      <c r="D1787" s="8">
        <v>12</v>
      </c>
      <c r="E1787" s="8">
        <v>2</v>
      </c>
      <c r="F1787" s="25">
        <v>17882.669999999998</v>
      </c>
      <c r="G1787" s="8" t="s">
        <v>16</v>
      </c>
      <c r="H1787" s="8" t="s">
        <v>12</v>
      </c>
      <c r="I1787" s="8" t="s">
        <v>23</v>
      </c>
      <c r="J1787" s="26">
        <v>1979</v>
      </c>
      <c r="K1787" s="26" t="s">
        <v>15</v>
      </c>
      <c r="L1787" s="26" t="s">
        <v>16</v>
      </c>
      <c r="M1787" s="26" t="s">
        <v>12</v>
      </c>
      <c r="N1787" s="26" t="s">
        <v>23</v>
      </c>
      <c r="O1787" s="27">
        <f>IF(A1787="?","",DATE(J1787,MATCH(K1787,{"Jan","Feb","Mar","Apr","May","Jun","Jul","Aug","Sep","Oct","Nov","Dec"},0),D1787))</f>
        <v>29171</v>
      </c>
      <c r="P1787" s="26">
        <f t="shared" si="27"/>
        <v>43</v>
      </c>
    </row>
    <row r="1788" spans="1:16" x14ac:dyDescent="0.3">
      <c r="A1788" s="8" t="s">
        <v>1819</v>
      </c>
      <c r="B1788" s="8">
        <v>1989</v>
      </c>
      <c r="C1788" s="8" t="s">
        <v>30</v>
      </c>
      <c r="D1788" s="8">
        <v>4</v>
      </c>
      <c r="E1788" s="8">
        <v>0</v>
      </c>
      <c r="F1788" s="25">
        <v>17904.53</v>
      </c>
      <c r="G1788" s="8" t="s">
        <v>16</v>
      </c>
      <c r="H1788" s="8" t="s">
        <v>11</v>
      </c>
      <c r="I1788" s="8" t="s">
        <v>356</v>
      </c>
      <c r="J1788" s="26">
        <v>1989</v>
      </c>
      <c r="K1788" s="26" t="s">
        <v>30</v>
      </c>
      <c r="L1788" s="26" t="s">
        <v>16</v>
      </c>
      <c r="M1788" s="26" t="s">
        <v>11</v>
      </c>
      <c r="N1788" s="26" t="s">
        <v>356</v>
      </c>
      <c r="O1788" s="27">
        <f>IF(A1788="?","",DATE(J1788,MATCH(K1788,{"Jan","Feb","Mar","Apr","May","Jun","Jul","Aug","Sep","Oct","Nov","Dec"},0),D1788))</f>
        <v>32846</v>
      </c>
      <c r="P1788" s="26">
        <f t="shared" si="27"/>
        <v>33</v>
      </c>
    </row>
    <row r="1789" spans="1:16" x14ac:dyDescent="0.3">
      <c r="A1789" s="8" t="s">
        <v>1820</v>
      </c>
      <c r="B1789" s="8">
        <v>1977</v>
      </c>
      <c r="C1789" s="8" t="s">
        <v>37</v>
      </c>
      <c r="D1789" s="8">
        <v>17</v>
      </c>
      <c r="E1789" s="8">
        <v>0</v>
      </c>
      <c r="F1789" s="25">
        <v>17929.3</v>
      </c>
      <c r="G1789" s="8" t="s">
        <v>16</v>
      </c>
      <c r="H1789" s="8" t="s">
        <v>11</v>
      </c>
      <c r="I1789" s="8" t="s">
        <v>13</v>
      </c>
      <c r="J1789" s="26">
        <v>1977</v>
      </c>
      <c r="K1789" s="26" t="s">
        <v>37</v>
      </c>
      <c r="L1789" s="26" t="s">
        <v>16</v>
      </c>
      <c r="M1789" s="26" t="s">
        <v>11</v>
      </c>
      <c r="N1789" s="26" t="s">
        <v>13</v>
      </c>
      <c r="O1789" s="27">
        <f>IF(A1789="?","",DATE(J1789,MATCH(K1789,{"Jan","Feb","Mar","Apr","May","Jun","Jul","Aug","Sep","Oct","Nov","Dec"},0),D1789))</f>
        <v>28415</v>
      </c>
      <c r="P1789" s="26">
        <f t="shared" si="27"/>
        <v>45</v>
      </c>
    </row>
    <row r="1790" spans="1:16" x14ac:dyDescent="0.3">
      <c r="A1790" s="8" t="s">
        <v>1821</v>
      </c>
      <c r="B1790" s="8">
        <v>2001</v>
      </c>
      <c r="C1790" s="8" t="s">
        <v>20</v>
      </c>
      <c r="D1790" s="8">
        <v>28</v>
      </c>
      <c r="E1790" s="8">
        <v>4</v>
      </c>
      <c r="F1790" s="25">
        <v>17942.11</v>
      </c>
      <c r="G1790" s="8" t="s">
        <v>16</v>
      </c>
      <c r="H1790" s="8" t="s">
        <v>11</v>
      </c>
      <c r="I1790" s="8" t="s">
        <v>42</v>
      </c>
      <c r="J1790" s="26">
        <v>2001</v>
      </c>
      <c r="K1790" s="26" t="s">
        <v>20</v>
      </c>
      <c r="L1790" s="26" t="s">
        <v>16</v>
      </c>
      <c r="M1790" s="26" t="s">
        <v>11</v>
      </c>
      <c r="N1790" s="26" t="s">
        <v>42</v>
      </c>
      <c r="O1790" s="27">
        <f>IF(A1790="?","",DATE(J1790,MATCH(K1790,{"Jan","Feb","Mar","Apr","May","Jun","Jul","Aug","Sep","Oct","Nov","Dec"},0),D1790))</f>
        <v>37162</v>
      </c>
      <c r="P1790" s="26">
        <f t="shared" si="27"/>
        <v>21</v>
      </c>
    </row>
    <row r="1791" spans="1:16" x14ac:dyDescent="0.3">
      <c r="A1791" s="8" t="s">
        <v>1822</v>
      </c>
      <c r="B1791" s="8">
        <v>1975</v>
      </c>
      <c r="C1791" s="8" t="s">
        <v>18</v>
      </c>
      <c r="D1791" s="8">
        <v>27</v>
      </c>
      <c r="E1791" s="8">
        <v>1</v>
      </c>
      <c r="F1791" s="25">
        <v>18031.16</v>
      </c>
      <c r="G1791" s="8" t="s">
        <v>16</v>
      </c>
      <c r="H1791" s="8" t="s">
        <v>12</v>
      </c>
      <c r="I1791" s="8" t="s">
        <v>249</v>
      </c>
      <c r="J1791" s="26">
        <v>1975</v>
      </c>
      <c r="K1791" s="26" t="s">
        <v>18</v>
      </c>
      <c r="L1791" s="26" t="s">
        <v>16</v>
      </c>
      <c r="M1791" s="26" t="s">
        <v>12</v>
      </c>
      <c r="N1791" s="26" t="s">
        <v>249</v>
      </c>
      <c r="O1791" s="27">
        <f>IF(A1791="?","",DATE(J1791,MATCH(K1791,{"Jan","Feb","Mar","Apr","May","Jun","Jul","Aug","Sep","Oct","Nov","Dec"},0),D1791))</f>
        <v>27572</v>
      </c>
      <c r="P1791" s="26">
        <f t="shared" si="27"/>
        <v>47</v>
      </c>
    </row>
    <row r="1792" spans="1:16" x14ac:dyDescent="0.3">
      <c r="A1792" s="8" t="s">
        <v>1823</v>
      </c>
      <c r="B1792" s="8">
        <v>1965</v>
      </c>
      <c r="C1792" s="8" t="s">
        <v>37</v>
      </c>
      <c r="D1792" s="8">
        <v>17</v>
      </c>
      <c r="E1792" s="8">
        <v>0</v>
      </c>
      <c r="F1792" s="25">
        <v>18031.189999999999</v>
      </c>
      <c r="G1792" s="8" t="s">
        <v>16</v>
      </c>
      <c r="H1792" s="8" t="s">
        <v>11</v>
      </c>
      <c r="I1792" s="8" t="s">
        <v>23</v>
      </c>
      <c r="J1792" s="26">
        <v>1965</v>
      </c>
      <c r="K1792" s="26" t="s">
        <v>37</v>
      </c>
      <c r="L1792" s="26" t="s">
        <v>16</v>
      </c>
      <c r="M1792" s="26" t="s">
        <v>11</v>
      </c>
      <c r="N1792" s="26" t="s">
        <v>23</v>
      </c>
      <c r="O1792" s="27">
        <f>IF(A1792="?","",DATE(J1792,MATCH(K1792,{"Jan","Feb","Mar","Apr","May","Jun","Jul","Aug","Sep","Oct","Nov","Dec"},0),D1792))</f>
        <v>24032</v>
      </c>
      <c r="P1792" s="26">
        <f t="shared" si="27"/>
        <v>57</v>
      </c>
    </row>
    <row r="1793" spans="1:16" x14ac:dyDescent="0.3">
      <c r="A1793" s="8" t="s">
        <v>1824</v>
      </c>
      <c r="B1793" s="8">
        <v>1999</v>
      </c>
      <c r="C1793" s="8" t="s">
        <v>37</v>
      </c>
      <c r="D1793" s="8">
        <v>24</v>
      </c>
      <c r="E1793" s="8">
        <v>0</v>
      </c>
      <c r="F1793" s="25">
        <v>18033.97</v>
      </c>
      <c r="G1793" s="8" t="s">
        <v>16</v>
      </c>
      <c r="H1793" s="8" t="s">
        <v>16</v>
      </c>
      <c r="I1793" s="8" t="s">
        <v>23</v>
      </c>
      <c r="J1793" s="26">
        <v>1999</v>
      </c>
      <c r="K1793" s="26" t="s">
        <v>37</v>
      </c>
      <c r="L1793" s="26" t="s">
        <v>16</v>
      </c>
      <c r="M1793" s="26" t="s">
        <v>16</v>
      </c>
      <c r="N1793" s="26" t="s">
        <v>23</v>
      </c>
      <c r="O1793" s="27">
        <f>IF(A1793="?","",DATE(J1793,MATCH(K1793,{"Jan","Feb","Mar","Apr","May","Jun","Jul","Aug","Sep","Oct","Nov","Dec"},0),D1793))</f>
        <v>36457</v>
      </c>
      <c r="P1793" s="26">
        <f t="shared" si="27"/>
        <v>23</v>
      </c>
    </row>
    <row r="1794" spans="1:16" x14ac:dyDescent="0.3">
      <c r="A1794" s="8" t="s">
        <v>1825</v>
      </c>
      <c r="B1794" s="8">
        <v>1993</v>
      </c>
      <c r="C1794" s="8" t="s">
        <v>10</v>
      </c>
      <c r="D1794" s="8">
        <v>12</v>
      </c>
      <c r="E1794" s="8">
        <v>2</v>
      </c>
      <c r="F1794" s="25">
        <v>18157.88</v>
      </c>
      <c r="G1794" s="8" t="s">
        <v>16</v>
      </c>
      <c r="H1794" s="8" t="s">
        <v>16</v>
      </c>
      <c r="I1794" s="8" t="s">
        <v>23</v>
      </c>
      <c r="J1794" s="26">
        <v>1993</v>
      </c>
      <c r="K1794" s="26" t="s">
        <v>10</v>
      </c>
      <c r="L1794" s="26" t="s">
        <v>16</v>
      </c>
      <c r="M1794" s="26" t="s">
        <v>16</v>
      </c>
      <c r="N1794" s="26" t="s">
        <v>23</v>
      </c>
      <c r="O1794" s="27">
        <f>IF(A1794="?","",DATE(J1794,MATCH(K1794,{"Jan","Feb","Mar","Apr","May","Jun","Jul","Aug","Sep","Oct","Nov","Dec"},0),D1794))</f>
        <v>34162</v>
      </c>
      <c r="P1794" s="26">
        <f t="shared" si="27"/>
        <v>29</v>
      </c>
    </row>
    <row r="1795" spans="1:16" x14ac:dyDescent="0.3">
      <c r="A1795" s="8" t="s">
        <v>1826</v>
      </c>
      <c r="B1795" s="8">
        <v>1963</v>
      </c>
      <c r="C1795" s="8" t="s">
        <v>10</v>
      </c>
      <c r="D1795" s="8">
        <v>4</v>
      </c>
      <c r="E1795" s="8">
        <v>0</v>
      </c>
      <c r="F1795" s="25">
        <v>18208.34</v>
      </c>
      <c r="G1795" s="8" t="s">
        <v>16</v>
      </c>
      <c r="H1795" s="8" t="s">
        <v>11</v>
      </c>
      <c r="I1795" s="8" t="s">
        <v>535</v>
      </c>
      <c r="J1795" s="26">
        <v>1963</v>
      </c>
      <c r="K1795" s="26" t="s">
        <v>10</v>
      </c>
      <c r="L1795" s="26" t="s">
        <v>16</v>
      </c>
      <c r="M1795" s="26" t="s">
        <v>11</v>
      </c>
      <c r="N1795" s="26" t="s">
        <v>535</v>
      </c>
      <c r="O1795" s="27">
        <f>IF(A1795="?","",DATE(J1795,MATCH(K1795,{"Jan","Feb","Mar","Apr","May","Jun","Jul","Aug","Sep","Oct","Nov","Dec"},0),D1795))</f>
        <v>23196</v>
      </c>
      <c r="P1795" s="26">
        <f t="shared" ref="P1795:P1858" si="28">IF(O1795="","",DATEDIF(O1795,DATE(2023,6,8),"Y"))</f>
        <v>59</v>
      </c>
    </row>
    <row r="1796" spans="1:16" x14ac:dyDescent="0.3">
      <c r="A1796" s="8" t="s">
        <v>1827</v>
      </c>
      <c r="B1796" s="8">
        <v>1997</v>
      </c>
      <c r="C1796" s="8" t="s">
        <v>18</v>
      </c>
      <c r="D1796" s="8">
        <v>15</v>
      </c>
      <c r="E1796" s="8">
        <v>1</v>
      </c>
      <c r="F1796" s="25">
        <v>18218.16</v>
      </c>
      <c r="G1796" s="8" t="s">
        <v>16</v>
      </c>
      <c r="H1796" s="8" t="s">
        <v>16</v>
      </c>
      <c r="I1796" s="8" t="s">
        <v>13</v>
      </c>
      <c r="J1796" s="26">
        <v>1997</v>
      </c>
      <c r="K1796" s="26" t="s">
        <v>18</v>
      </c>
      <c r="L1796" s="26" t="s">
        <v>16</v>
      </c>
      <c r="M1796" s="26" t="s">
        <v>16</v>
      </c>
      <c r="N1796" s="26" t="s">
        <v>13</v>
      </c>
      <c r="O1796" s="27">
        <f>IF(A1796="?","",DATE(J1796,MATCH(K1796,{"Jan","Feb","Mar","Apr","May","Jun","Jul","Aug","Sep","Oct","Nov","Dec"},0),D1796))</f>
        <v>35596</v>
      </c>
      <c r="P1796" s="26">
        <f t="shared" si="28"/>
        <v>25</v>
      </c>
    </row>
    <row r="1797" spans="1:16" x14ac:dyDescent="0.3">
      <c r="A1797" s="8" t="s">
        <v>1828</v>
      </c>
      <c r="B1797" s="8">
        <v>2004</v>
      </c>
      <c r="C1797" s="8" t="s">
        <v>20</v>
      </c>
      <c r="D1797" s="8">
        <v>10</v>
      </c>
      <c r="E1797" s="8">
        <v>3</v>
      </c>
      <c r="F1797" s="25">
        <v>18223.45</v>
      </c>
      <c r="G1797" s="8" t="s">
        <v>16</v>
      </c>
      <c r="H1797" s="8" t="s">
        <v>12</v>
      </c>
      <c r="I1797" s="8" t="s">
        <v>13</v>
      </c>
      <c r="J1797" s="26">
        <v>2004</v>
      </c>
      <c r="K1797" s="26" t="s">
        <v>20</v>
      </c>
      <c r="L1797" s="26" t="s">
        <v>16</v>
      </c>
      <c r="M1797" s="26" t="s">
        <v>12</v>
      </c>
      <c r="N1797" s="26" t="s">
        <v>13</v>
      </c>
      <c r="O1797" s="27">
        <f>IF(A1797="?","",DATE(J1797,MATCH(K1797,{"Jan","Feb","Mar","Apr","May","Jun","Jul","Aug","Sep","Oct","Nov","Dec"},0),D1797))</f>
        <v>38240</v>
      </c>
      <c r="P1797" s="26">
        <f t="shared" si="28"/>
        <v>18</v>
      </c>
    </row>
    <row r="1798" spans="1:16" x14ac:dyDescent="0.3">
      <c r="A1798" s="8" t="s">
        <v>1829</v>
      </c>
      <c r="B1798" s="8">
        <v>1995</v>
      </c>
      <c r="C1798" s="8" t="s">
        <v>35</v>
      </c>
      <c r="D1798" s="8">
        <v>3</v>
      </c>
      <c r="E1798" s="8">
        <v>0</v>
      </c>
      <c r="F1798" s="25">
        <v>18246.5</v>
      </c>
      <c r="G1798" s="8" t="s">
        <v>16</v>
      </c>
      <c r="H1798" s="8" t="s">
        <v>16</v>
      </c>
      <c r="I1798" s="8" t="s">
        <v>13</v>
      </c>
      <c r="J1798" s="26">
        <v>1995</v>
      </c>
      <c r="K1798" s="26" t="s">
        <v>35</v>
      </c>
      <c r="L1798" s="26" t="s">
        <v>16</v>
      </c>
      <c r="M1798" s="26" t="s">
        <v>16</v>
      </c>
      <c r="N1798" s="26" t="s">
        <v>13</v>
      </c>
      <c r="O1798" s="27">
        <f>IF(A1798="?","",DATE(J1798,MATCH(K1798,{"Jan","Feb","Mar","Apr","May","Jun","Jul","Aug","Sep","Oct","Nov","Dec"},0),D1798))</f>
        <v>34914</v>
      </c>
      <c r="P1798" s="26">
        <f t="shared" si="28"/>
        <v>27</v>
      </c>
    </row>
    <row r="1799" spans="1:16" x14ac:dyDescent="0.3">
      <c r="A1799" s="8" t="s">
        <v>1830</v>
      </c>
      <c r="B1799" s="8">
        <v>1992</v>
      </c>
      <c r="C1799" s="8" t="s">
        <v>30</v>
      </c>
      <c r="D1799" s="8">
        <v>25</v>
      </c>
      <c r="E1799" s="8">
        <v>3</v>
      </c>
      <c r="F1799" s="25">
        <v>18259.22</v>
      </c>
      <c r="G1799" s="8" t="s">
        <v>16</v>
      </c>
      <c r="H1799" s="8" t="s">
        <v>12</v>
      </c>
      <c r="I1799" s="8" t="s">
        <v>42</v>
      </c>
      <c r="J1799" s="26">
        <v>1992</v>
      </c>
      <c r="K1799" s="26" t="s">
        <v>30</v>
      </c>
      <c r="L1799" s="26" t="s">
        <v>16</v>
      </c>
      <c r="M1799" s="26" t="s">
        <v>12</v>
      </c>
      <c r="N1799" s="26" t="s">
        <v>42</v>
      </c>
      <c r="O1799" s="27">
        <f>IF(A1799="?","",DATE(J1799,MATCH(K1799,{"Jan","Feb","Mar","Apr","May","Jun","Jul","Aug","Sep","Oct","Nov","Dec"},0),D1799))</f>
        <v>33963</v>
      </c>
      <c r="P1799" s="26">
        <f t="shared" si="28"/>
        <v>30</v>
      </c>
    </row>
    <row r="1800" spans="1:16" x14ac:dyDescent="0.3">
      <c r="A1800" s="8" t="s">
        <v>1831</v>
      </c>
      <c r="B1800" s="8">
        <v>1995</v>
      </c>
      <c r="C1800" s="8" t="s">
        <v>10</v>
      </c>
      <c r="D1800" s="8">
        <v>4</v>
      </c>
      <c r="E1800" s="8">
        <v>0</v>
      </c>
      <c r="F1800" s="25">
        <v>18310.740000000002</v>
      </c>
      <c r="G1800" s="8" t="s">
        <v>16</v>
      </c>
      <c r="H1800" s="8" t="s">
        <v>12</v>
      </c>
      <c r="I1800" s="8" t="s">
        <v>23</v>
      </c>
      <c r="J1800" s="26">
        <v>1995</v>
      </c>
      <c r="K1800" s="26" t="s">
        <v>10</v>
      </c>
      <c r="L1800" s="26" t="s">
        <v>16</v>
      </c>
      <c r="M1800" s="26" t="s">
        <v>12</v>
      </c>
      <c r="N1800" s="26" t="s">
        <v>23</v>
      </c>
      <c r="O1800" s="27">
        <f>IF(A1800="?","",DATE(J1800,MATCH(K1800,{"Jan","Feb","Mar","Apr","May","Jun","Jul","Aug","Sep","Oct","Nov","Dec"},0),D1800))</f>
        <v>34884</v>
      </c>
      <c r="P1800" s="26">
        <f t="shared" si="28"/>
        <v>27</v>
      </c>
    </row>
    <row r="1801" spans="1:16" x14ac:dyDescent="0.3">
      <c r="A1801" s="8" t="s">
        <v>1832</v>
      </c>
      <c r="B1801" s="8">
        <v>1999</v>
      </c>
      <c r="C1801" s="8" t="s">
        <v>30</v>
      </c>
      <c r="D1801" s="8">
        <v>15</v>
      </c>
      <c r="E1801" s="8">
        <v>1</v>
      </c>
      <c r="F1801" s="25">
        <v>18328.240000000002</v>
      </c>
      <c r="G1801" s="8" t="s">
        <v>16</v>
      </c>
      <c r="H1801" s="8" t="s">
        <v>11</v>
      </c>
      <c r="I1801" s="8" t="s">
        <v>13</v>
      </c>
      <c r="J1801" s="26">
        <v>1999</v>
      </c>
      <c r="K1801" s="26" t="s">
        <v>30</v>
      </c>
      <c r="L1801" s="26" t="s">
        <v>16</v>
      </c>
      <c r="M1801" s="26" t="s">
        <v>11</v>
      </c>
      <c r="N1801" s="26" t="s">
        <v>13</v>
      </c>
      <c r="O1801" s="27">
        <f>IF(A1801="?","",DATE(J1801,MATCH(K1801,{"Jan","Feb","Mar","Apr","May","Jun","Jul","Aug","Sep","Oct","Nov","Dec"},0),D1801))</f>
        <v>36509</v>
      </c>
      <c r="P1801" s="26">
        <f t="shared" si="28"/>
        <v>23</v>
      </c>
    </row>
    <row r="1802" spans="1:16" x14ac:dyDescent="0.3">
      <c r="A1802" s="8" t="s">
        <v>1833</v>
      </c>
      <c r="B1802" s="8">
        <v>1964</v>
      </c>
      <c r="C1802" s="8" t="s">
        <v>20</v>
      </c>
      <c r="D1802" s="8">
        <v>26</v>
      </c>
      <c r="E1802" s="8">
        <v>0</v>
      </c>
      <c r="F1802" s="25">
        <v>18443.11</v>
      </c>
      <c r="G1802" s="8" t="s">
        <v>16</v>
      </c>
      <c r="H1802" s="8" t="s">
        <v>11</v>
      </c>
      <c r="I1802" s="8" t="s">
        <v>23</v>
      </c>
      <c r="J1802" s="26">
        <v>1964</v>
      </c>
      <c r="K1802" s="26" t="s">
        <v>20</v>
      </c>
      <c r="L1802" s="26" t="s">
        <v>16</v>
      </c>
      <c r="M1802" s="26" t="s">
        <v>11</v>
      </c>
      <c r="N1802" s="26" t="s">
        <v>23</v>
      </c>
      <c r="O1802" s="27">
        <f>IF(A1802="?","",DATE(J1802,MATCH(K1802,{"Jan","Feb","Mar","Apr","May","Jun","Jul","Aug","Sep","Oct","Nov","Dec"},0),D1802))</f>
        <v>23646</v>
      </c>
      <c r="P1802" s="26">
        <f t="shared" si="28"/>
        <v>58</v>
      </c>
    </row>
    <row r="1803" spans="1:16" x14ac:dyDescent="0.3">
      <c r="A1803" s="8" t="s">
        <v>1834</v>
      </c>
      <c r="B1803" s="8">
        <v>1986</v>
      </c>
      <c r="C1803" s="8" t="s">
        <v>35</v>
      </c>
      <c r="D1803" s="8">
        <v>12</v>
      </c>
      <c r="E1803" s="8">
        <v>2</v>
      </c>
      <c r="F1803" s="25">
        <v>18608.259999999998</v>
      </c>
      <c r="G1803" s="8" t="s">
        <v>16</v>
      </c>
      <c r="H1803" s="8" t="s">
        <v>12</v>
      </c>
      <c r="I1803" s="8" t="s">
        <v>42</v>
      </c>
      <c r="J1803" s="26">
        <v>1986</v>
      </c>
      <c r="K1803" s="26" t="s">
        <v>35</v>
      </c>
      <c r="L1803" s="26" t="s">
        <v>16</v>
      </c>
      <c r="M1803" s="26" t="s">
        <v>12</v>
      </c>
      <c r="N1803" s="26" t="s">
        <v>42</v>
      </c>
      <c r="O1803" s="27">
        <f>IF(A1803="?","",DATE(J1803,MATCH(K1803,{"Jan","Feb","Mar","Apr","May","Jun","Jul","Aug","Sep","Oct","Nov","Dec"},0),D1803))</f>
        <v>31636</v>
      </c>
      <c r="P1803" s="26">
        <f t="shared" si="28"/>
        <v>36</v>
      </c>
    </row>
    <row r="1804" spans="1:16" x14ac:dyDescent="0.3">
      <c r="A1804" s="8" t="s">
        <v>1835</v>
      </c>
      <c r="B1804" s="8">
        <v>1998</v>
      </c>
      <c r="C1804" s="8" t="s">
        <v>20</v>
      </c>
      <c r="D1804" s="8">
        <v>23</v>
      </c>
      <c r="E1804" s="8">
        <v>0</v>
      </c>
      <c r="F1804" s="25">
        <v>18648.419999999998</v>
      </c>
      <c r="G1804" s="8" t="s">
        <v>16</v>
      </c>
      <c r="H1804" s="8" t="s">
        <v>16</v>
      </c>
      <c r="I1804" s="8" t="s">
        <v>166</v>
      </c>
      <c r="J1804" s="26">
        <v>1998</v>
      </c>
      <c r="K1804" s="26" t="s">
        <v>20</v>
      </c>
      <c r="L1804" s="26" t="s">
        <v>16</v>
      </c>
      <c r="M1804" s="26" t="s">
        <v>16</v>
      </c>
      <c r="N1804" s="26" t="s">
        <v>166</v>
      </c>
      <c r="O1804" s="27">
        <f>IF(A1804="?","",DATE(J1804,MATCH(K1804,{"Jan","Feb","Mar","Apr","May","Jun","Jul","Aug","Sep","Oct","Nov","Dec"},0),D1804))</f>
        <v>36061</v>
      </c>
      <c r="P1804" s="26">
        <f t="shared" si="28"/>
        <v>24</v>
      </c>
    </row>
    <row r="1805" spans="1:16" x14ac:dyDescent="0.3">
      <c r="A1805" s="8" t="s">
        <v>1836</v>
      </c>
      <c r="B1805" s="8">
        <v>1970</v>
      </c>
      <c r="C1805" s="8" t="s">
        <v>37</v>
      </c>
      <c r="D1805" s="8">
        <v>17</v>
      </c>
      <c r="E1805" s="8">
        <v>0</v>
      </c>
      <c r="F1805" s="25">
        <v>18682.740000000002</v>
      </c>
      <c r="G1805" s="8" t="s">
        <v>16</v>
      </c>
      <c r="H1805" s="8" t="s">
        <v>12</v>
      </c>
      <c r="I1805" s="8" t="s">
        <v>23</v>
      </c>
      <c r="J1805" s="26">
        <v>1970</v>
      </c>
      <c r="K1805" s="26" t="s">
        <v>37</v>
      </c>
      <c r="L1805" s="26" t="s">
        <v>16</v>
      </c>
      <c r="M1805" s="26" t="s">
        <v>12</v>
      </c>
      <c r="N1805" s="26" t="s">
        <v>23</v>
      </c>
      <c r="O1805" s="27">
        <f>IF(A1805="?","",DATE(J1805,MATCH(K1805,{"Jan","Feb","Mar","Apr","May","Jun","Jul","Aug","Sep","Oct","Nov","Dec"},0),D1805))</f>
        <v>25858</v>
      </c>
      <c r="P1805" s="26">
        <f t="shared" si="28"/>
        <v>52</v>
      </c>
    </row>
    <row r="1806" spans="1:16" x14ac:dyDescent="0.3">
      <c r="A1806" s="8" t="s">
        <v>1837</v>
      </c>
      <c r="B1806" s="8">
        <v>1967</v>
      </c>
      <c r="C1806" s="8" t="s">
        <v>35</v>
      </c>
      <c r="D1806" s="8">
        <v>30</v>
      </c>
      <c r="E1806" s="8">
        <v>0</v>
      </c>
      <c r="F1806" s="25">
        <v>18694.689999999999</v>
      </c>
      <c r="G1806" s="8" t="s">
        <v>16</v>
      </c>
      <c r="H1806" s="8" t="s">
        <v>16</v>
      </c>
      <c r="I1806" s="8" t="s">
        <v>249</v>
      </c>
      <c r="J1806" s="26">
        <v>1967</v>
      </c>
      <c r="K1806" s="26" t="s">
        <v>35</v>
      </c>
      <c r="L1806" s="26" t="s">
        <v>16</v>
      </c>
      <c r="M1806" s="26" t="s">
        <v>16</v>
      </c>
      <c r="N1806" s="26" t="s">
        <v>249</v>
      </c>
      <c r="O1806" s="27">
        <f>IF(A1806="?","",DATE(J1806,MATCH(K1806,{"Jan","Feb","Mar","Apr","May","Jun","Jul","Aug","Sep","Oct","Nov","Dec"},0),D1806))</f>
        <v>24714</v>
      </c>
      <c r="P1806" s="26">
        <f t="shared" si="28"/>
        <v>55</v>
      </c>
    </row>
    <row r="1807" spans="1:16" x14ac:dyDescent="0.3">
      <c r="A1807" s="8" t="s">
        <v>1838</v>
      </c>
      <c r="B1807" s="8">
        <v>1992</v>
      </c>
      <c r="C1807" s="8" t="s">
        <v>30</v>
      </c>
      <c r="D1807" s="8">
        <v>27</v>
      </c>
      <c r="E1807" s="8">
        <v>3</v>
      </c>
      <c r="F1807" s="25">
        <v>18765.88</v>
      </c>
      <c r="G1807" s="8" t="s">
        <v>16</v>
      </c>
      <c r="H1807" s="8" t="s">
        <v>11</v>
      </c>
      <c r="I1807" s="8" t="s">
        <v>23</v>
      </c>
      <c r="J1807" s="26">
        <v>1992</v>
      </c>
      <c r="K1807" s="26" t="s">
        <v>30</v>
      </c>
      <c r="L1807" s="26" t="s">
        <v>16</v>
      </c>
      <c r="M1807" s="26" t="s">
        <v>11</v>
      </c>
      <c r="N1807" s="26" t="s">
        <v>23</v>
      </c>
      <c r="O1807" s="27">
        <f>IF(A1807="?","",DATE(J1807,MATCH(K1807,{"Jan","Feb","Mar","Apr","May","Jun","Jul","Aug","Sep","Oct","Nov","Dec"},0),D1807))</f>
        <v>33965</v>
      </c>
      <c r="P1807" s="26">
        <f t="shared" si="28"/>
        <v>30</v>
      </c>
    </row>
    <row r="1808" spans="1:16" x14ac:dyDescent="0.3">
      <c r="A1808" s="8" t="s">
        <v>1839</v>
      </c>
      <c r="B1808" s="8">
        <v>1979</v>
      </c>
      <c r="C1808" s="8" t="s">
        <v>15</v>
      </c>
      <c r="D1808" s="8">
        <v>19</v>
      </c>
      <c r="E1808" s="8">
        <v>2</v>
      </c>
      <c r="F1808" s="25">
        <v>18767.740000000002</v>
      </c>
      <c r="G1808" s="8" t="s">
        <v>16</v>
      </c>
      <c r="H1808" s="8" t="s">
        <v>16</v>
      </c>
      <c r="I1808" s="8" t="s">
        <v>13</v>
      </c>
      <c r="J1808" s="26">
        <v>1979</v>
      </c>
      <c r="K1808" s="26" t="s">
        <v>15</v>
      </c>
      <c r="L1808" s="26" t="s">
        <v>16</v>
      </c>
      <c r="M1808" s="26" t="s">
        <v>16</v>
      </c>
      <c r="N1808" s="26" t="s">
        <v>13</v>
      </c>
      <c r="O1808" s="27">
        <f>IF(A1808="?","",DATE(J1808,MATCH(K1808,{"Jan","Feb","Mar","Apr","May","Jun","Jul","Aug","Sep","Oct","Nov","Dec"},0),D1808))</f>
        <v>29178</v>
      </c>
      <c r="P1808" s="26">
        <f t="shared" si="28"/>
        <v>43</v>
      </c>
    </row>
    <row r="1809" spans="1:16" x14ac:dyDescent="0.3">
      <c r="A1809" s="8" t="s">
        <v>1840</v>
      </c>
      <c r="B1809" s="8">
        <v>1995</v>
      </c>
      <c r="C1809" s="8" t="s">
        <v>15</v>
      </c>
      <c r="D1809" s="8">
        <v>28</v>
      </c>
      <c r="E1809" s="8">
        <v>3</v>
      </c>
      <c r="F1809" s="25">
        <v>18804.75</v>
      </c>
      <c r="G1809" s="8" t="s">
        <v>16</v>
      </c>
      <c r="H1809" s="8" t="s">
        <v>16</v>
      </c>
      <c r="I1809" s="8" t="s">
        <v>23</v>
      </c>
      <c r="J1809" s="26">
        <v>1995</v>
      </c>
      <c r="K1809" s="26" t="s">
        <v>15</v>
      </c>
      <c r="L1809" s="26" t="s">
        <v>16</v>
      </c>
      <c r="M1809" s="26" t="s">
        <v>16</v>
      </c>
      <c r="N1809" s="26" t="s">
        <v>23</v>
      </c>
      <c r="O1809" s="27">
        <f>IF(A1809="?","",DATE(J1809,MATCH(K1809,{"Jan","Feb","Mar","Apr","May","Jun","Jul","Aug","Sep","Oct","Nov","Dec"},0),D1809))</f>
        <v>35031</v>
      </c>
      <c r="P1809" s="26">
        <f t="shared" si="28"/>
        <v>27</v>
      </c>
    </row>
    <row r="1810" spans="1:16" x14ac:dyDescent="0.3">
      <c r="A1810" s="8" t="s">
        <v>1841</v>
      </c>
      <c r="B1810" s="8">
        <v>1979</v>
      </c>
      <c r="C1810" s="8" t="s">
        <v>37</v>
      </c>
      <c r="D1810" s="8">
        <v>15</v>
      </c>
      <c r="E1810" s="8">
        <v>2</v>
      </c>
      <c r="F1810" s="25">
        <v>18806.150000000001</v>
      </c>
      <c r="G1810" s="8" t="s">
        <v>16</v>
      </c>
      <c r="H1810" s="8" t="s">
        <v>11</v>
      </c>
      <c r="I1810" s="8" t="s">
        <v>13</v>
      </c>
      <c r="J1810" s="26">
        <v>1979</v>
      </c>
      <c r="K1810" s="26" t="s">
        <v>37</v>
      </c>
      <c r="L1810" s="26" t="s">
        <v>16</v>
      </c>
      <c r="M1810" s="26" t="s">
        <v>11</v>
      </c>
      <c r="N1810" s="26" t="s">
        <v>13</v>
      </c>
      <c r="O1810" s="27">
        <f>IF(A1810="?","",DATE(J1810,MATCH(K1810,{"Jan","Feb","Mar","Apr","May","Jun","Jul","Aug","Sep","Oct","Nov","Dec"},0),D1810))</f>
        <v>29143</v>
      </c>
      <c r="P1810" s="26">
        <f t="shared" si="28"/>
        <v>43</v>
      </c>
    </row>
    <row r="1811" spans="1:16" x14ac:dyDescent="0.3">
      <c r="A1811" s="8" t="s">
        <v>1842</v>
      </c>
      <c r="B1811" s="8">
        <v>1962</v>
      </c>
      <c r="C1811" s="8" t="s">
        <v>30</v>
      </c>
      <c r="D1811" s="8">
        <v>18</v>
      </c>
      <c r="E1811" s="8">
        <v>0</v>
      </c>
      <c r="F1811" s="25">
        <v>18815.53</v>
      </c>
      <c r="G1811" s="8" t="s">
        <v>16</v>
      </c>
      <c r="H1811" s="8" t="s">
        <v>16</v>
      </c>
      <c r="I1811" s="8" t="s">
        <v>249</v>
      </c>
      <c r="J1811" s="26">
        <v>1962</v>
      </c>
      <c r="K1811" s="26" t="s">
        <v>30</v>
      </c>
      <c r="L1811" s="26" t="s">
        <v>16</v>
      </c>
      <c r="M1811" s="26" t="s">
        <v>16</v>
      </c>
      <c r="N1811" s="26" t="s">
        <v>249</v>
      </c>
      <c r="O1811" s="27">
        <f>IF(A1811="?","",DATE(J1811,MATCH(K1811,{"Jan","Feb","Mar","Apr","May","Jun","Jul","Aug","Sep","Oct","Nov","Dec"},0),D1811))</f>
        <v>22998</v>
      </c>
      <c r="P1811" s="26">
        <f t="shared" si="28"/>
        <v>60</v>
      </c>
    </row>
    <row r="1812" spans="1:16" x14ac:dyDescent="0.3">
      <c r="A1812" s="8" t="s">
        <v>1843</v>
      </c>
      <c r="B1812" s="8">
        <v>2003</v>
      </c>
      <c r="C1812" s="8" t="s">
        <v>10</v>
      </c>
      <c r="D1812" s="8">
        <v>24</v>
      </c>
      <c r="E1812" s="8">
        <v>3</v>
      </c>
      <c r="F1812" s="25">
        <v>18838.7</v>
      </c>
      <c r="G1812" s="8" t="s">
        <v>16</v>
      </c>
      <c r="H1812" s="8" t="s">
        <v>12</v>
      </c>
      <c r="I1812" s="8" t="s">
        <v>23</v>
      </c>
      <c r="J1812" s="26">
        <v>2003</v>
      </c>
      <c r="K1812" s="26" t="s">
        <v>10</v>
      </c>
      <c r="L1812" s="26" t="s">
        <v>16</v>
      </c>
      <c r="M1812" s="26" t="s">
        <v>12</v>
      </c>
      <c r="N1812" s="26" t="s">
        <v>23</v>
      </c>
      <c r="O1812" s="27">
        <f>IF(A1812="?","",DATE(J1812,MATCH(K1812,{"Jan","Feb","Mar","Apr","May","Jun","Jul","Aug","Sep","Oct","Nov","Dec"},0),D1812))</f>
        <v>37826</v>
      </c>
      <c r="P1812" s="26">
        <f t="shared" si="28"/>
        <v>19</v>
      </c>
    </row>
    <row r="1813" spans="1:16" x14ac:dyDescent="0.3">
      <c r="A1813" s="8" t="s">
        <v>1844</v>
      </c>
      <c r="B1813" s="8">
        <v>1963</v>
      </c>
      <c r="C1813" s="8" t="s">
        <v>30</v>
      </c>
      <c r="D1813" s="8">
        <v>6</v>
      </c>
      <c r="E1813" s="8">
        <v>0</v>
      </c>
      <c r="F1813" s="25">
        <v>18883.330000000002</v>
      </c>
      <c r="G1813" s="8" t="s">
        <v>16</v>
      </c>
      <c r="H1813" s="8" t="s">
        <v>16</v>
      </c>
      <c r="I1813" s="8" t="s">
        <v>535</v>
      </c>
      <c r="J1813" s="26">
        <v>1963</v>
      </c>
      <c r="K1813" s="26" t="s">
        <v>30</v>
      </c>
      <c r="L1813" s="26" t="s">
        <v>16</v>
      </c>
      <c r="M1813" s="26" t="s">
        <v>16</v>
      </c>
      <c r="N1813" s="26" t="s">
        <v>535</v>
      </c>
      <c r="O1813" s="27">
        <f>IF(A1813="?","",DATE(J1813,MATCH(K1813,{"Jan","Feb","Mar","Apr","May","Jun","Jul","Aug","Sep","Oct","Nov","Dec"},0),D1813))</f>
        <v>23351</v>
      </c>
      <c r="P1813" s="26">
        <f t="shared" si="28"/>
        <v>59</v>
      </c>
    </row>
    <row r="1814" spans="1:16" x14ac:dyDescent="0.3">
      <c r="A1814" s="8" t="s">
        <v>1845</v>
      </c>
      <c r="B1814" s="8">
        <v>1995</v>
      </c>
      <c r="C1814" s="8" t="s">
        <v>20</v>
      </c>
      <c r="D1814" s="8">
        <v>27</v>
      </c>
      <c r="E1814" s="8">
        <v>1</v>
      </c>
      <c r="F1814" s="25">
        <v>18903.490000000002</v>
      </c>
      <c r="G1814" s="8" t="s">
        <v>16</v>
      </c>
      <c r="H1814" s="8" t="s">
        <v>11</v>
      </c>
      <c r="I1814" s="8" t="s">
        <v>247</v>
      </c>
      <c r="J1814" s="26">
        <v>1995</v>
      </c>
      <c r="K1814" s="26" t="s">
        <v>20</v>
      </c>
      <c r="L1814" s="26" t="s">
        <v>16</v>
      </c>
      <c r="M1814" s="26" t="s">
        <v>11</v>
      </c>
      <c r="N1814" s="26" t="s">
        <v>247</v>
      </c>
      <c r="O1814" s="27">
        <f>IF(A1814="?","",DATE(J1814,MATCH(K1814,{"Jan","Feb","Mar","Apr","May","Jun","Jul","Aug","Sep","Oct","Nov","Dec"},0),D1814))</f>
        <v>34969</v>
      </c>
      <c r="P1814" s="26">
        <f t="shared" si="28"/>
        <v>27</v>
      </c>
    </row>
    <row r="1815" spans="1:16" x14ac:dyDescent="0.3">
      <c r="A1815" s="8" t="s">
        <v>1846</v>
      </c>
      <c r="B1815" s="8">
        <v>1969</v>
      </c>
      <c r="C1815" s="8" t="s">
        <v>35</v>
      </c>
      <c r="D1815" s="8">
        <v>3</v>
      </c>
      <c r="E1815" s="8">
        <v>0</v>
      </c>
      <c r="F1815" s="25">
        <v>18932.810000000001</v>
      </c>
      <c r="G1815" s="8" t="s">
        <v>16</v>
      </c>
      <c r="H1815" s="8" t="s">
        <v>12</v>
      </c>
      <c r="I1815" s="8" t="s">
        <v>23</v>
      </c>
      <c r="J1815" s="26">
        <v>1969</v>
      </c>
      <c r="K1815" s="26" t="s">
        <v>35</v>
      </c>
      <c r="L1815" s="26" t="s">
        <v>16</v>
      </c>
      <c r="M1815" s="26" t="s">
        <v>12</v>
      </c>
      <c r="N1815" s="26" t="s">
        <v>23</v>
      </c>
      <c r="O1815" s="27">
        <f>IF(A1815="?","",DATE(J1815,MATCH(K1815,{"Jan","Feb","Mar","Apr","May","Jun","Jul","Aug","Sep","Oct","Nov","Dec"},0),D1815))</f>
        <v>25418</v>
      </c>
      <c r="P1815" s="26">
        <f t="shared" si="28"/>
        <v>53</v>
      </c>
    </row>
    <row r="1816" spans="1:16" x14ac:dyDescent="0.3">
      <c r="A1816" s="8" t="s">
        <v>1847</v>
      </c>
      <c r="B1816" s="8">
        <v>1963</v>
      </c>
      <c r="C1816" s="8" t="s">
        <v>37</v>
      </c>
      <c r="D1816" s="8">
        <v>20</v>
      </c>
      <c r="E1816" s="8">
        <v>0</v>
      </c>
      <c r="F1816" s="25">
        <v>18954.560000000001</v>
      </c>
      <c r="G1816" s="8" t="s">
        <v>16</v>
      </c>
      <c r="H1816" s="8" t="s">
        <v>16</v>
      </c>
      <c r="I1816" s="8" t="s">
        <v>535</v>
      </c>
      <c r="J1816" s="26">
        <v>1963</v>
      </c>
      <c r="K1816" s="26" t="s">
        <v>37</v>
      </c>
      <c r="L1816" s="26" t="s">
        <v>16</v>
      </c>
      <c r="M1816" s="26" t="s">
        <v>16</v>
      </c>
      <c r="N1816" s="26" t="s">
        <v>535</v>
      </c>
      <c r="O1816" s="27">
        <f>IF(A1816="?","",DATE(J1816,MATCH(K1816,{"Jan","Feb","Mar","Apr","May","Jun","Jul","Aug","Sep","Oct","Nov","Dec"},0),D1816))</f>
        <v>23304</v>
      </c>
      <c r="P1816" s="26">
        <f t="shared" si="28"/>
        <v>59</v>
      </c>
    </row>
    <row r="1817" spans="1:16" x14ac:dyDescent="0.3">
      <c r="A1817" s="8" t="s">
        <v>1848</v>
      </c>
      <c r="B1817" s="8">
        <v>1998</v>
      </c>
      <c r="C1817" s="8" t="s">
        <v>35</v>
      </c>
      <c r="D1817" s="8">
        <v>6</v>
      </c>
      <c r="E1817" s="8">
        <v>0</v>
      </c>
      <c r="F1817" s="25">
        <v>18955.22</v>
      </c>
      <c r="G1817" s="8" t="s">
        <v>16</v>
      </c>
      <c r="H1817" s="8" t="s">
        <v>12</v>
      </c>
      <c r="I1817" s="8" t="s">
        <v>42</v>
      </c>
      <c r="J1817" s="26">
        <v>1998</v>
      </c>
      <c r="K1817" s="26" t="s">
        <v>35</v>
      </c>
      <c r="L1817" s="26" t="s">
        <v>16</v>
      </c>
      <c r="M1817" s="26" t="s">
        <v>12</v>
      </c>
      <c r="N1817" s="26" t="s">
        <v>42</v>
      </c>
      <c r="O1817" s="27">
        <f>IF(A1817="?","",DATE(J1817,MATCH(K1817,{"Jan","Feb","Mar","Apr","May","Jun","Jul","Aug","Sep","Oct","Nov","Dec"},0),D1817))</f>
        <v>36013</v>
      </c>
      <c r="P1817" s="26">
        <f t="shared" si="28"/>
        <v>24</v>
      </c>
    </row>
    <row r="1818" spans="1:16" x14ac:dyDescent="0.3">
      <c r="A1818" s="8" t="s">
        <v>1849</v>
      </c>
      <c r="B1818" s="8">
        <v>1992</v>
      </c>
      <c r="C1818" s="8" t="s">
        <v>15</v>
      </c>
      <c r="D1818" s="8">
        <v>30</v>
      </c>
      <c r="E1818" s="8">
        <v>1</v>
      </c>
      <c r="F1818" s="25">
        <v>18963.169999999998</v>
      </c>
      <c r="G1818" s="8" t="s">
        <v>16</v>
      </c>
      <c r="H1818" s="8" t="s">
        <v>16</v>
      </c>
      <c r="I1818" s="8" t="s">
        <v>13</v>
      </c>
      <c r="J1818" s="26">
        <v>1992</v>
      </c>
      <c r="K1818" s="26" t="s">
        <v>15</v>
      </c>
      <c r="L1818" s="26" t="s">
        <v>16</v>
      </c>
      <c r="M1818" s="26" t="s">
        <v>16</v>
      </c>
      <c r="N1818" s="26" t="s">
        <v>13</v>
      </c>
      <c r="O1818" s="27">
        <f>IF(A1818="?","",DATE(J1818,MATCH(K1818,{"Jan","Feb","Mar","Apr","May","Jun","Jul","Aug","Sep","Oct","Nov","Dec"},0),D1818))</f>
        <v>33938</v>
      </c>
      <c r="P1818" s="26">
        <f t="shared" si="28"/>
        <v>30</v>
      </c>
    </row>
    <row r="1819" spans="1:16" x14ac:dyDescent="0.3">
      <c r="A1819" s="8" t="s">
        <v>1850</v>
      </c>
      <c r="B1819" s="8">
        <v>1988</v>
      </c>
      <c r="C1819" s="8" t="s">
        <v>37</v>
      </c>
      <c r="D1819" s="8">
        <v>24</v>
      </c>
      <c r="E1819" s="8">
        <v>2</v>
      </c>
      <c r="F1819" s="25">
        <v>18972.5</v>
      </c>
      <c r="G1819" s="8" t="s">
        <v>16</v>
      </c>
      <c r="H1819" s="8" t="s">
        <v>12</v>
      </c>
      <c r="I1819" s="8" t="s">
        <v>13</v>
      </c>
      <c r="J1819" s="26">
        <v>1988</v>
      </c>
      <c r="K1819" s="26" t="s">
        <v>37</v>
      </c>
      <c r="L1819" s="26" t="s">
        <v>16</v>
      </c>
      <c r="M1819" s="26" t="s">
        <v>12</v>
      </c>
      <c r="N1819" s="26" t="s">
        <v>13</v>
      </c>
      <c r="O1819" s="27">
        <f>IF(A1819="?","",DATE(J1819,MATCH(K1819,{"Jan","Feb","Mar","Apr","May","Jun","Jul","Aug","Sep","Oct","Nov","Dec"},0),D1819))</f>
        <v>32440</v>
      </c>
      <c r="P1819" s="26">
        <f t="shared" si="28"/>
        <v>34</v>
      </c>
    </row>
    <row r="1820" spans="1:16" x14ac:dyDescent="0.3">
      <c r="A1820" s="8" t="s">
        <v>1851</v>
      </c>
      <c r="B1820" s="8">
        <v>1983</v>
      </c>
      <c r="C1820" s="8" t="s">
        <v>30</v>
      </c>
      <c r="D1820" s="8">
        <v>19</v>
      </c>
      <c r="E1820" s="8">
        <v>5</v>
      </c>
      <c r="F1820" s="25">
        <v>19023.259999999998</v>
      </c>
      <c r="G1820" s="8" t="s">
        <v>16</v>
      </c>
      <c r="H1820" s="8" t="s">
        <v>12</v>
      </c>
      <c r="I1820" s="8" t="s">
        <v>42</v>
      </c>
      <c r="J1820" s="26">
        <v>1983</v>
      </c>
      <c r="K1820" s="26" t="s">
        <v>30</v>
      </c>
      <c r="L1820" s="26" t="s">
        <v>16</v>
      </c>
      <c r="M1820" s="26" t="s">
        <v>12</v>
      </c>
      <c r="N1820" s="26" t="s">
        <v>42</v>
      </c>
      <c r="O1820" s="27">
        <f>IF(A1820="?","",DATE(J1820,MATCH(K1820,{"Jan","Feb","Mar","Apr","May","Jun","Jul","Aug","Sep","Oct","Nov","Dec"},0),D1820))</f>
        <v>30669</v>
      </c>
      <c r="P1820" s="26">
        <f t="shared" si="28"/>
        <v>39</v>
      </c>
    </row>
    <row r="1821" spans="1:16" x14ac:dyDescent="0.3">
      <c r="A1821" s="8" t="s">
        <v>1852</v>
      </c>
      <c r="B1821" s="8">
        <v>1989</v>
      </c>
      <c r="C1821" s="8" t="s">
        <v>18</v>
      </c>
      <c r="D1821" s="8">
        <v>5</v>
      </c>
      <c r="E1821" s="8">
        <v>1</v>
      </c>
      <c r="F1821" s="25">
        <v>19040.88</v>
      </c>
      <c r="G1821" s="8" t="s">
        <v>16</v>
      </c>
      <c r="H1821" s="8" t="s">
        <v>12</v>
      </c>
      <c r="I1821" s="8" t="s">
        <v>42</v>
      </c>
      <c r="J1821" s="26">
        <v>1989</v>
      </c>
      <c r="K1821" s="26" t="s">
        <v>18</v>
      </c>
      <c r="L1821" s="26" t="s">
        <v>16</v>
      </c>
      <c r="M1821" s="26" t="s">
        <v>12</v>
      </c>
      <c r="N1821" s="26" t="s">
        <v>42</v>
      </c>
      <c r="O1821" s="27">
        <f>IF(A1821="?","",DATE(J1821,MATCH(K1821,{"Jan","Feb","Mar","Apr","May","Jun","Jul","Aug","Sep","Oct","Nov","Dec"},0),D1821))</f>
        <v>32664</v>
      </c>
      <c r="P1821" s="26">
        <f t="shared" si="28"/>
        <v>34</v>
      </c>
    </row>
    <row r="1822" spans="1:16" x14ac:dyDescent="0.3">
      <c r="A1822" s="8" t="s">
        <v>1853</v>
      </c>
      <c r="B1822" s="8">
        <v>1993</v>
      </c>
      <c r="C1822" s="8" t="s">
        <v>20</v>
      </c>
      <c r="D1822" s="8">
        <v>28</v>
      </c>
      <c r="E1822" s="8">
        <v>1</v>
      </c>
      <c r="F1822" s="25">
        <v>19107.78</v>
      </c>
      <c r="G1822" s="8" t="s">
        <v>16</v>
      </c>
      <c r="H1822" s="8" t="s">
        <v>11</v>
      </c>
      <c r="I1822" s="8" t="s">
        <v>13</v>
      </c>
      <c r="J1822" s="26">
        <v>1993</v>
      </c>
      <c r="K1822" s="26" t="s">
        <v>20</v>
      </c>
      <c r="L1822" s="26" t="s">
        <v>16</v>
      </c>
      <c r="M1822" s="26" t="s">
        <v>11</v>
      </c>
      <c r="N1822" s="26" t="s">
        <v>13</v>
      </c>
      <c r="O1822" s="27">
        <f>IF(A1822="?","",DATE(J1822,MATCH(K1822,{"Jan","Feb","Mar","Apr","May","Jun","Jul","Aug","Sep","Oct","Nov","Dec"},0),D1822))</f>
        <v>34240</v>
      </c>
      <c r="P1822" s="26">
        <f t="shared" si="28"/>
        <v>29</v>
      </c>
    </row>
    <row r="1823" spans="1:16" x14ac:dyDescent="0.3">
      <c r="A1823" s="8" t="s">
        <v>1854</v>
      </c>
      <c r="B1823" s="8">
        <v>1979</v>
      </c>
      <c r="C1823" s="8" t="s">
        <v>10</v>
      </c>
      <c r="D1823" s="8">
        <v>2</v>
      </c>
      <c r="E1823" s="8">
        <v>2</v>
      </c>
      <c r="F1823" s="25">
        <v>19144.580000000002</v>
      </c>
      <c r="G1823" s="8" t="s">
        <v>16</v>
      </c>
      <c r="H1823" s="8" t="s">
        <v>16</v>
      </c>
      <c r="I1823" s="8" t="s">
        <v>247</v>
      </c>
      <c r="J1823" s="26">
        <v>1979</v>
      </c>
      <c r="K1823" s="26" t="s">
        <v>10</v>
      </c>
      <c r="L1823" s="26" t="s">
        <v>16</v>
      </c>
      <c r="M1823" s="26" t="s">
        <v>16</v>
      </c>
      <c r="N1823" s="26" t="s">
        <v>247</v>
      </c>
      <c r="O1823" s="27">
        <f>IF(A1823="?","",DATE(J1823,MATCH(K1823,{"Jan","Feb","Mar","Apr","May","Jun","Jul","Aug","Sep","Oct","Nov","Dec"},0),D1823))</f>
        <v>29038</v>
      </c>
      <c r="P1823" s="26">
        <f t="shared" si="28"/>
        <v>43</v>
      </c>
    </row>
    <row r="1824" spans="1:16" x14ac:dyDescent="0.3">
      <c r="A1824" s="8" t="s">
        <v>1855</v>
      </c>
      <c r="B1824" s="8">
        <v>1991</v>
      </c>
      <c r="C1824" s="8" t="s">
        <v>20</v>
      </c>
      <c r="D1824" s="8">
        <v>16</v>
      </c>
      <c r="E1824" s="8">
        <v>3</v>
      </c>
      <c r="F1824" s="25">
        <v>19199.939999999999</v>
      </c>
      <c r="G1824" s="8" t="s">
        <v>16</v>
      </c>
      <c r="H1824" s="8" t="s">
        <v>12</v>
      </c>
      <c r="I1824" s="8" t="s">
        <v>42</v>
      </c>
      <c r="J1824" s="26">
        <v>1991</v>
      </c>
      <c r="K1824" s="26" t="s">
        <v>20</v>
      </c>
      <c r="L1824" s="26" t="s">
        <v>16</v>
      </c>
      <c r="M1824" s="26" t="s">
        <v>12</v>
      </c>
      <c r="N1824" s="26" t="s">
        <v>42</v>
      </c>
      <c r="O1824" s="27">
        <f>IF(A1824="?","",DATE(J1824,MATCH(K1824,{"Jan","Feb","Mar","Apr","May","Jun","Jul","Aug","Sep","Oct","Nov","Dec"},0),D1824))</f>
        <v>33497</v>
      </c>
      <c r="P1824" s="26">
        <f t="shared" si="28"/>
        <v>31</v>
      </c>
    </row>
    <row r="1825" spans="1:16" x14ac:dyDescent="0.3">
      <c r="A1825" s="8" t="s">
        <v>1856</v>
      </c>
      <c r="B1825" s="8">
        <v>1985</v>
      </c>
      <c r="C1825" s="8" t="s">
        <v>30</v>
      </c>
      <c r="D1825" s="8">
        <v>28</v>
      </c>
      <c r="E1825" s="8">
        <v>0</v>
      </c>
      <c r="F1825" s="25">
        <v>19214.71</v>
      </c>
      <c r="G1825" s="8" t="s">
        <v>16</v>
      </c>
      <c r="H1825" s="8" t="s">
        <v>12</v>
      </c>
      <c r="I1825" s="8" t="s">
        <v>13</v>
      </c>
      <c r="J1825" s="26">
        <v>1985</v>
      </c>
      <c r="K1825" s="26" t="s">
        <v>30</v>
      </c>
      <c r="L1825" s="26" t="s">
        <v>16</v>
      </c>
      <c r="M1825" s="26" t="s">
        <v>12</v>
      </c>
      <c r="N1825" s="26" t="s">
        <v>13</v>
      </c>
      <c r="O1825" s="27">
        <f>IF(A1825="?","",DATE(J1825,MATCH(K1825,{"Jan","Feb","Mar","Apr","May","Jun","Jul","Aug","Sep","Oct","Nov","Dec"},0),D1825))</f>
        <v>31409</v>
      </c>
      <c r="P1825" s="26">
        <f t="shared" si="28"/>
        <v>37</v>
      </c>
    </row>
    <row r="1826" spans="1:16" x14ac:dyDescent="0.3">
      <c r="A1826" s="8" t="s">
        <v>1857</v>
      </c>
      <c r="B1826" s="8">
        <v>1967</v>
      </c>
      <c r="C1826" s="8" t="s">
        <v>10</v>
      </c>
      <c r="D1826" s="8">
        <v>29</v>
      </c>
      <c r="E1826" s="8">
        <v>0</v>
      </c>
      <c r="F1826" s="25">
        <v>19259.96</v>
      </c>
      <c r="G1826" s="8" t="s">
        <v>16</v>
      </c>
      <c r="H1826" s="8" t="s">
        <v>16</v>
      </c>
      <c r="I1826" s="8" t="s">
        <v>23</v>
      </c>
      <c r="J1826" s="26">
        <v>1967</v>
      </c>
      <c r="K1826" s="26" t="s">
        <v>10</v>
      </c>
      <c r="L1826" s="26" t="s">
        <v>16</v>
      </c>
      <c r="M1826" s="26" t="s">
        <v>16</v>
      </c>
      <c r="N1826" s="26" t="s">
        <v>23</v>
      </c>
      <c r="O1826" s="27">
        <f>IF(A1826="?","",DATE(J1826,MATCH(K1826,{"Jan","Feb","Mar","Apr","May","Jun","Jul","Aug","Sep","Oct","Nov","Dec"},0),D1826))</f>
        <v>24682</v>
      </c>
      <c r="P1826" s="26">
        <f t="shared" si="28"/>
        <v>55</v>
      </c>
    </row>
    <row r="1827" spans="1:16" x14ac:dyDescent="0.3">
      <c r="A1827" s="8" t="s">
        <v>1858</v>
      </c>
      <c r="B1827" s="8">
        <v>1966</v>
      </c>
      <c r="C1827" s="8" t="s">
        <v>15</v>
      </c>
      <c r="D1827" s="8">
        <v>15</v>
      </c>
      <c r="E1827" s="8">
        <v>0</v>
      </c>
      <c r="F1827" s="25">
        <v>19321.060000000001</v>
      </c>
      <c r="G1827" s="8" t="s">
        <v>16</v>
      </c>
      <c r="H1827" s="8" t="s">
        <v>16</v>
      </c>
      <c r="I1827" s="8" t="s">
        <v>23</v>
      </c>
      <c r="J1827" s="26">
        <v>1966</v>
      </c>
      <c r="K1827" s="26" t="s">
        <v>15</v>
      </c>
      <c r="L1827" s="26" t="s">
        <v>16</v>
      </c>
      <c r="M1827" s="26" t="s">
        <v>16</v>
      </c>
      <c r="N1827" s="26" t="s">
        <v>23</v>
      </c>
      <c r="O1827" s="27">
        <f>IF(A1827="?","",DATE(J1827,MATCH(K1827,{"Jan","Feb","Mar","Apr","May","Jun","Jul","Aug","Sep","Oct","Nov","Dec"},0),D1827))</f>
        <v>24426</v>
      </c>
      <c r="P1827" s="26">
        <f t="shared" si="28"/>
        <v>56</v>
      </c>
    </row>
    <row r="1828" spans="1:16" x14ac:dyDescent="0.3">
      <c r="A1828" s="8" t="s">
        <v>1859</v>
      </c>
      <c r="B1828" s="8">
        <v>1991</v>
      </c>
      <c r="C1828" s="8" t="s">
        <v>35</v>
      </c>
      <c r="D1828" s="8">
        <v>24</v>
      </c>
      <c r="E1828" s="8">
        <v>0</v>
      </c>
      <c r="F1828" s="25">
        <v>19350.37</v>
      </c>
      <c r="G1828" s="8" t="s">
        <v>16</v>
      </c>
      <c r="H1828" s="8" t="s">
        <v>12</v>
      </c>
      <c r="I1828" s="8" t="s">
        <v>13</v>
      </c>
      <c r="J1828" s="26">
        <v>1991</v>
      </c>
      <c r="K1828" s="26" t="s">
        <v>35</v>
      </c>
      <c r="L1828" s="26" t="s">
        <v>16</v>
      </c>
      <c r="M1828" s="26" t="s">
        <v>12</v>
      </c>
      <c r="N1828" s="26" t="s">
        <v>13</v>
      </c>
      <c r="O1828" s="27">
        <f>IF(A1828="?","",DATE(J1828,MATCH(K1828,{"Jan","Feb","Mar","Apr","May","Jun","Jul","Aug","Sep","Oct","Nov","Dec"},0),D1828))</f>
        <v>33474</v>
      </c>
      <c r="P1828" s="26">
        <f t="shared" si="28"/>
        <v>31</v>
      </c>
    </row>
    <row r="1829" spans="1:16" x14ac:dyDescent="0.3">
      <c r="A1829" s="8" t="s">
        <v>1860</v>
      </c>
      <c r="B1829" s="8">
        <v>1987</v>
      </c>
      <c r="C1829" s="8" t="s">
        <v>18</v>
      </c>
      <c r="D1829" s="8">
        <v>30</v>
      </c>
      <c r="E1829" s="8">
        <v>3</v>
      </c>
      <c r="F1829" s="25">
        <v>19362</v>
      </c>
      <c r="G1829" s="8" t="s">
        <v>16</v>
      </c>
      <c r="H1829" s="8" t="s">
        <v>12</v>
      </c>
      <c r="I1829" s="8" t="s">
        <v>13</v>
      </c>
      <c r="J1829" s="26">
        <v>1987</v>
      </c>
      <c r="K1829" s="26" t="s">
        <v>18</v>
      </c>
      <c r="L1829" s="26" t="s">
        <v>16</v>
      </c>
      <c r="M1829" s="26" t="s">
        <v>12</v>
      </c>
      <c r="N1829" s="26" t="s">
        <v>13</v>
      </c>
      <c r="O1829" s="27">
        <f>IF(A1829="?","",DATE(J1829,MATCH(K1829,{"Jan","Feb","Mar","Apr","May","Jun","Jul","Aug","Sep","Oct","Nov","Dec"},0),D1829))</f>
        <v>31958</v>
      </c>
      <c r="P1829" s="26">
        <f t="shared" si="28"/>
        <v>35</v>
      </c>
    </row>
    <row r="1830" spans="1:16" x14ac:dyDescent="0.3">
      <c r="A1830" s="8" t="s">
        <v>1861</v>
      </c>
      <c r="B1830" s="8">
        <v>1993</v>
      </c>
      <c r="C1830" s="8" t="s">
        <v>20</v>
      </c>
      <c r="D1830" s="8">
        <v>6</v>
      </c>
      <c r="E1830" s="8">
        <v>2</v>
      </c>
      <c r="F1830" s="25">
        <v>19442.349999999999</v>
      </c>
      <c r="G1830" s="8" t="s">
        <v>16</v>
      </c>
      <c r="H1830" s="8" t="s">
        <v>12</v>
      </c>
      <c r="I1830" s="8" t="s">
        <v>23</v>
      </c>
      <c r="J1830" s="26">
        <v>1993</v>
      </c>
      <c r="K1830" s="26" t="s">
        <v>20</v>
      </c>
      <c r="L1830" s="26" t="s">
        <v>16</v>
      </c>
      <c r="M1830" s="26" t="s">
        <v>12</v>
      </c>
      <c r="N1830" s="26" t="s">
        <v>23</v>
      </c>
      <c r="O1830" s="27">
        <f>IF(A1830="?","",DATE(J1830,MATCH(K1830,{"Jan","Feb","Mar","Apr","May","Jun","Jul","Aug","Sep","Oct","Nov","Dec"},0),D1830))</f>
        <v>34218</v>
      </c>
      <c r="P1830" s="26">
        <f t="shared" si="28"/>
        <v>29</v>
      </c>
    </row>
    <row r="1831" spans="1:16" x14ac:dyDescent="0.3">
      <c r="A1831" s="8" t="s">
        <v>1862</v>
      </c>
      <c r="B1831" s="8">
        <v>1982</v>
      </c>
      <c r="C1831" s="8" t="s">
        <v>30</v>
      </c>
      <c r="D1831" s="8">
        <v>15</v>
      </c>
      <c r="E1831" s="8">
        <v>2</v>
      </c>
      <c r="F1831" s="25">
        <v>19444.27</v>
      </c>
      <c r="G1831" s="8" t="s">
        <v>16</v>
      </c>
      <c r="H1831" s="8" t="s">
        <v>16</v>
      </c>
      <c r="I1831" s="8" t="s">
        <v>13</v>
      </c>
      <c r="J1831" s="26">
        <v>1982</v>
      </c>
      <c r="K1831" s="26" t="s">
        <v>30</v>
      </c>
      <c r="L1831" s="26" t="s">
        <v>16</v>
      </c>
      <c r="M1831" s="26" t="s">
        <v>16</v>
      </c>
      <c r="N1831" s="26" t="s">
        <v>13</v>
      </c>
      <c r="O1831" s="27">
        <f>IF(A1831="?","",DATE(J1831,MATCH(K1831,{"Jan","Feb","Mar","Apr","May","Jun","Jul","Aug","Sep","Oct","Nov","Dec"},0),D1831))</f>
        <v>30300</v>
      </c>
      <c r="P1831" s="26">
        <f t="shared" si="28"/>
        <v>40</v>
      </c>
    </row>
    <row r="1832" spans="1:16" x14ac:dyDescent="0.3">
      <c r="A1832" s="8" t="s">
        <v>1863</v>
      </c>
      <c r="B1832" s="8">
        <v>1987</v>
      </c>
      <c r="C1832" s="8" t="s">
        <v>15</v>
      </c>
      <c r="D1832" s="8">
        <v>30</v>
      </c>
      <c r="E1832" s="8">
        <v>4</v>
      </c>
      <c r="F1832" s="25">
        <v>19496.72</v>
      </c>
      <c r="G1832" s="8" t="s">
        <v>16</v>
      </c>
      <c r="H1832" s="8" t="s">
        <v>12</v>
      </c>
      <c r="I1832" s="8" t="s">
        <v>166</v>
      </c>
      <c r="J1832" s="26">
        <v>1987</v>
      </c>
      <c r="K1832" s="26" t="s">
        <v>15</v>
      </c>
      <c r="L1832" s="26" t="s">
        <v>16</v>
      </c>
      <c r="M1832" s="26" t="s">
        <v>12</v>
      </c>
      <c r="N1832" s="26" t="s">
        <v>166</v>
      </c>
      <c r="O1832" s="27">
        <f>IF(A1832="?","",DATE(J1832,MATCH(K1832,{"Jan","Feb","Mar","Apr","May","Jun","Jul","Aug","Sep","Oct","Nov","Dec"},0),D1832))</f>
        <v>32111</v>
      </c>
      <c r="P1832" s="26">
        <f t="shared" si="28"/>
        <v>35</v>
      </c>
    </row>
    <row r="1833" spans="1:16" x14ac:dyDescent="0.3">
      <c r="A1833" s="8" t="s">
        <v>1864</v>
      </c>
      <c r="B1833" s="8">
        <v>1980</v>
      </c>
      <c r="C1833" s="8" t="s">
        <v>15</v>
      </c>
      <c r="D1833" s="8">
        <v>8</v>
      </c>
      <c r="E1833" s="8">
        <v>0</v>
      </c>
      <c r="F1833" s="25">
        <v>19515.54</v>
      </c>
      <c r="G1833" s="8" t="s">
        <v>16</v>
      </c>
      <c r="H1833" s="8" t="s">
        <v>16</v>
      </c>
      <c r="I1833" s="8" t="s">
        <v>13</v>
      </c>
      <c r="J1833" s="26">
        <v>1980</v>
      </c>
      <c r="K1833" s="26" t="s">
        <v>15</v>
      </c>
      <c r="L1833" s="26" t="s">
        <v>16</v>
      </c>
      <c r="M1833" s="26" t="s">
        <v>16</v>
      </c>
      <c r="N1833" s="26" t="s">
        <v>13</v>
      </c>
      <c r="O1833" s="27">
        <f>IF(A1833="?","",DATE(J1833,MATCH(K1833,{"Jan","Feb","Mar","Apr","May","Jun","Jul","Aug","Sep","Oct","Nov","Dec"},0),D1833))</f>
        <v>29533</v>
      </c>
      <c r="P1833" s="26">
        <f t="shared" si="28"/>
        <v>42</v>
      </c>
    </row>
    <row r="1834" spans="1:16" x14ac:dyDescent="0.3">
      <c r="A1834" s="8" t="s">
        <v>1865</v>
      </c>
      <c r="B1834" s="8">
        <v>1992</v>
      </c>
      <c r="C1834" s="8" t="s">
        <v>35</v>
      </c>
      <c r="D1834" s="8">
        <v>19</v>
      </c>
      <c r="E1834" s="8">
        <v>1</v>
      </c>
      <c r="F1834" s="25">
        <v>19521.97</v>
      </c>
      <c r="G1834" s="8" t="s">
        <v>16</v>
      </c>
      <c r="H1834" s="8" t="s">
        <v>11</v>
      </c>
      <c r="I1834" s="8" t="s">
        <v>13</v>
      </c>
      <c r="J1834" s="26">
        <v>1992</v>
      </c>
      <c r="K1834" s="26" t="s">
        <v>35</v>
      </c>
      <c r="L1834" s="26" t="s">
        <v>16</v>
      </c>
      <c r="M1834" s="26" t="s">
        <v>11</v>
      </c>
      <c r="N1834" s="26" t="s">
        <v>13</v>
      </c>
      <c r="O1834" s="27">
        <f>IF(A1834="?","",DATE(J1834,MATCH(K1834,{"Jan","Feb","Mar","Apr","May","Jun","Jul","Aug","Sep","Oct","Nov","Dec"},0),D1834))</f>
        <v>33835</v>
      </c>
      <c r="P1834" s="26">
        <f t="shared" si="28"/>
        <v>30</v>
      </c>
    </row>
    <row r="1835" spans="1:16" x14ac:dyDescent="0.3">
      <c r="A1835" s="8" t="s">
        <v>1866</v>
      </c>
      <c r="B1835" s="8">
        <v>1985</v>
      </c>
      <c r="C1835" s="8" t="s">
        <v>20</v>
      </c>
      <c r="D1835" s="8">
        <v>17</v>
      </c>
      <c r="E1835" s="8">
        <v>0</v>
      </c>
      <c r="F1835" s="25">
        <v>19539.240000000002</v>
      </c>
      <c r="G1835" s="8" t="s">
        <v>16</v>
      </c>
      <c r="H1835" s="8" t="s">
        <v>16</v>
      </c>
      <c r="I1835" s="8" t="s">
        <v>13</v>
      </c>
      <c r="J1835" s="26">
        <v>1985</v>
      </c>
      <c r="K1835" s="26" t="s">
        <v>20</v>
      </c>
      <c r="L1835" s="26" t="s">
        <v>16</v>
      </c>
      <c r="M1835" s="26" t="s">
        <v>16</v>
      </c>
      <c r="N1835" s="26" t="s">
        <v>13</v>
      </c>
      <c r="O1835" s="27">
        <f>IF(A1835="?","",DATE(J1835,MATCH(K1835,{"Jan","Feb","Mar","Apr","May","Jun","Jul","Aug","Sep","Oct","Nov","Dec"},0),D1835))</f>
        <v>31307</v>
      </c>
      <c r="P1835" s="26">
        <f t="shared" si="28"/>
        <v>37</v>
      </c>
    </row>
    <row r="1836" spans="1:16" x14ac:dyDescent="0.3">
      <c r="A1836" s="8" t="s">
        <v>1867</v>
      </c>
      <c r="B1836" s="8">
        <v>1963</v>
      </c>
      <c r="C1836" s="8" t="s">
        <v>10</v>
      </c>
      <c r="D1836" s="8">
        <v>14</v>
      </c>
      <c r="E1836" s="8">
        <v>0</v>
      </c>
      <c r="F1836" s="25">
        <v>19551.34</v>
      </c>
      <c r="G1836" s="8" t="s">
        <v>16</v>
      </c>
      <c r="H1836" s="8" t="s">
        <v>12</v>
      </c>
      <c r="I1836" s="8" t="s">
        <v>23</v>
      </c>
      <c r="J1836" s="26">
        <v>1963</v>
      </c>
      <c r="K1836" s="26" t="s">
        <v>10</v>
      </c>
      <c r="L1836" s="26" t="s">
        <v>16</v>
      </c>
      <c r="M1836" s="26" t="s">
        <v>12</v>
      </c>
      <c r="N1836" s="26" t="s">
        <v>23</v>
      </c>
      <c r="O1836" s="27">
        <f>IF(A1836="?","",DATE(J1836,MATCH(K1836,{"Jan","Feb","Mar","Apr","May","Jun","Jul","Aug","Sep","Oct","Nov","Dec"},0),D1836))</f>
        <v>23206</v>
      </c>
      <c r="P1836" s="26">
        <f t="shared" si="28"/>
        <v>59</v>
      </c>
    </row>
    <row r="1837" spans="1:16" x14ac:dyDescent="0.3">
      <c r="A1837" s="8" t="s">
        <v>1868</v>
      </c>
      <c r="B1837" s="8">
        <v>1978</v>
      </c>
      <c r="C1837" s="8" t="s">
        <v>20</v>
      </c>
      <c r="D1837" s="8">
        <v>24</v>
      </c>
      <c r="E1837" s="8">
        <v>1</v>
      </c>
      <c r="F1837" s="25">
        <v>19594.810000000001</v>
      </c>
      <c r="G1837" s="8" t="s">
        <v>16</v>
      </c>
      <c r="H1837" s="8" t="s">
        <v>16</v>
      </c>
      <c r="I1837" s="8" t="s">
        <v>247</v>
      </c>
      <c r="J1837" s="26">
        <v>1978</v>
      </c>
      <c r="K1837" s="26" t="s">
        <v>20</v>
      </c>
      <c r="L1837" s="26" t="s">
        <v>16</v>
      </c>
      <c r="M1837" s="26" t="s">
        <v>16</v>
      </c>
      <c r="N1837" s="26" t="s">
        <v>247</v>
      </c>
      <c r="O1837" s="27">
        <f>IF(A1837="?","",DATE(J1837,MATCH(K1837,{"Jan","Feb","Mar","Apr","May","Jun","Jul","Aug","Sep","Oct","Nov","Dec"},0),D1837))</f>
        <v>28757</v>
      </c>
      <c r="P1837" s="26">
        <f t="shared" si="28"/>
        <v>44</v>
      </c>
    </row>
    <row r="1838" spans="1:16" x14ac:dyDescent="0.3">
      <c r="A1838" s="8" t="s">
        <v>1869</v>
      </c>
      <c r="B1838" s="8">
        <v>1994</v>
      </c>
      <c r="C1838" s="8" t="s">
        <v>35</v>
      </c>
      <c r="D1838" s="8">
        <v>27</v>
      </c>
      <c r="E1838" s="8">
        <v>0</v>
      </c>
      <c r="F1838" s="25">
        <v>19673.34</v>
      </c>
      <c r="G1838" s="8" t="s">
        <v>16</v>
      </c>
      <c r="H1838" s="8" t="s">
        <v>11</v>
      </c>
      <c r="I1838" s="8" t="s">
        <v>23</v>
      </c>
      <c r="J1838" s="26">
        <v>1994</v>
      </c>
      <c r="K1838" s="26" t="s">
        <v>35</v>
      </c>
      <c r="L1838" s="26" t="s">
        <v>16</v>
      </c>
      <c r="M1838" s="26" t="s">
        <v>11</v>
      </c>
      <c r="N1838" s="26" t="s">
        <v>23</v>
      </c>
      <c r="O1838" s="27">
        <f>IF(A1838="?","",DATE(J1838,MATCH(K1838,{"Jan","Feb","Mar","Apr","May","Jun","Jul","Aug","Sep","Oct","Nov","Dec"},0),D1838))</f>
        <v>34573</v>
      </c>
      <c r="P1838" s="26">
        <f t="shared" si="28"/>
        <v>28</v>
      </c>
    </row>
    <row r="1839" spans="1:16" x14ac:dyDescent="0.3">
      <c r="A1839" s="8" t="s">
        <v>1870</v>
      </c>
      <c r="B1839" s="8">
        <v>1990</v>
      </c>
      <c r="C1839" s="8" t="s">
        <v>35</v>
      </c>
      <c r="D1839" s="8">
        <v>8</v>
      </c>
      <c r="E1839" s="8">
        <v>1</v>
      </c>
      <c r="F1839" s="25">
        <v>19719.689999999999</v>
      </c>
      <c r="G1839" s="8" t="s">
        <v>16</v>
      </c>
      <c r="H1839" s="8" t="s">
        <v>11</v>
      </c>
      <c r="I1839" s="8" t="s">
        <v>13</v>
      </c>
      <c r="J1839" s="26">
        <v>1990</v>
      </c>
      <c r="K1839" s="26" t="s">
        <v>35</v>
      </c>
      <c r="L1839" s="26" t="s">
        <v>16</v>
      </c>
      <c r="M1839" s="26" t="s">
        <v>11</v>
      </c>
      <c r="N1839" s="26" t="s">
        <v>13</v>
      </c>
      <c r="O1839" s="27">
        <f>IF(A1839="?","",DATE(J1839,MATCH(K1839,{"Jan","Feb","Mar","Apr","May","Jun","Jul","Aug","Sep","Oct","Nov","Dec"},0),D1839))</f>
        <v>33093</v>
      </c>
      <c r="P1839" s="26">
        <f t="shared" si="28"/>
        <v>32</v>
      </c>
    </row>
    <row r="1840" spans="1:16" x14ac:dyDescent="0.3">
      <c r="A1840" s="8" t="s">
        <v>1871</v>
      </c>
      <c r="B1840" s="8">
        <v>1972</v>
      </c>
      <c r="C1840" s="8" t="s">
        <v>18</v>
      </c>
      <c r="D1840" s="8">
        <v>14</v>
      </c>
      <c r="E1840" s="8">
        <v>3</v>
      </c>
      <c r="F1840" s="25">
        <v>19749.38</v>
      </c>
      <c r="G1840" s="8" t="s">
        <v>16</v>
      </c>
      <c r="H1840" s="8" t="s">
        <v>12</v>
      </c>
      <c r="I1840" s="8" t="s">
        <v>13</v>
      </c>
      <c r="J1840" s="26">
        <v>1972</v>
      </c>
      <c r="K1840" s="26" t="s">
        <v>18</v>
      </c>
      <c r="L1840" s="26" t="s">
        <v>16</v>
      </c>
      <c r="M1840" s="26" t="s">
        <v>12</v>
      </c>
      <c r="N1840" s="26" t="s">
        <v>13</v>
      </c>
      <c r="O1840" s="27">
        <f>IF(A1840="?","",DATE(J1840,MATCH(K1840,{"Jan","Feb","Mar","Apr","May","Jun","Jul","Aug","Sep","Oct","Nov","Dec"},0),D1840))</f>
        <v>26464</v>
      </c>
      <c r="P1840" s="26">
        <f t="shared" si="28"/>
        <v>50</v>
      </c>
    </row>
    <row r="1841" spans="1:16" x14ac:dyDescent="0.3">
      <c r="A1841" s="8" t="s">
        <v>1872</v>
      </c>
      <c r="B1841" s="8">
        <v>1979</v>
      </c>
      <c r="C1841" s="8" t="s">
        <v>37</v>
      </c>
      <c r="D1841" s="8">
        <v>30</v>
      </c>
      <c r="E1841" s="8">
        <v>2</v>
      </c>
      <c r="F1841" s="25">
        <v>19798.05</v>
      </c>
      <c r="G1841" s="8" t="s">
        <v>16</v>
      </c>
      <c r="H1841" s="8" t="s">
        <v>16</v>
      </c>
      <c r="I1841" s="8" t="s">
        <v>247</v>
      </c>
      <c r="J1841" s="26">
        <v>1979</v>
      </c>
      <c r="K1841" s="26" t="s">
        <v>37</v>
      </c>
      <c r="L1841" s="26" t="s">
        <v>16</v>
      </c>
      <c r="M1841" s="26" t="s">
        <v>16</v>
      </c>
      <c r="N1841" s="26" t="s">
        <v>247</v>
      </c>
      <c r="O1841" s="27">
        <f>IF(A1841="?","",DATE(J1841,MATCH(K1841,{"Jan","Feb","Mar","Apr","May","Jun","Jul","Aug","Sep","Oct","Nov","Dec"},0),D1841))</f>
        <v>29158</v>
      </c>
      <c r="P1841" s="26">
        <f t="shared" si="28"/>
        <v>43</v>
      </c>
    </row>
    <row r="1842" spans="1:16" x14ac:dyDescent="0.3">
      <c r="A1842" s="8" t="s">
        <v>1873</v>
      </c>
      <c r="B1842" s="8">
        <v>1997</v>
      </c>
      <c r="C1842" s="8" t="s">
        <v>37</v>
      </c>
      <c r="D1842" s="8">
        <v>18</v>
      </c>
      <c r="E1842" s="8">
        <v>3</v>
      </c>
      <c r="F1842" s="25">
        <v>19933.46</v>
      </c>
      <c r="G1842" s="8" t="s">
        <v>16</v>
      </c>
      <c r="H1842" s="8" t="s">
        <v>12</v>
      </c>
      <c r="I1842" s="8" t="s">
        <v>42</v>
      </c>
      <c r="J1842" s="26">
        <v>1997</v>
      </c>
      <c r="K1842" s="26" t="s">
        <v>37</v>
      </c>
      <c r="L1842" s="26" t="s">
        <v>16</v>
      </c>
      <c r="M1842" s="26" t="s">
        <v>12</v>
      </c>
      <c r="N1842" s="26" t="s">
        <v>42</v>
      </c>
      <c r="O1842" s="27">
        <f>IF(A1842="?","",DATE(J1842,MATCH(K1842,{"Jan","Feb","Mar","Apr","May","Jun","Jul","Aug","Sep","Oct","Nov","Dec"},0),D1842))</f>
        <v>35721</v>
      </c>
      <c r="P1842" s="26">
        <f t="shared" si="28"/>
        <v>25</v>
      </c>
    </row>
    <row r="1843" spans="1:16" x14ac:dyDescent="0.3">
      <c r="A1843" s="8" t="s">
        <v>1874</v>
      </c>
      <c r="B1843" s="8">
        <v>1980</v>
      </c>
      <c r="C1843" s="8" t="s">
        <v>37</v>
      </c>
      <c r="D1843" s="8">
        <v>9</v>
      </c>
      <c r="E1843" s="8">
        <v>0</v>
      </c>
      <c r="F1843" s="25">
        <v>19964.75</v>
      </c>
      <c r="G1843" s="8" t="s">
        <v>16</v>
      </c>
      <c r="H1843" s="8" t="s">
        <v>11</v>
      </c>
      <c r="I1843" s="8" t="s">
        <v>247</v>
      </c>
      <c r="J1843" s="26">
        <v>1980</v>
      </c>
      <c r="K1843" s="26" t="s">
        <v>37</v>
      </c>
      <c r="L1843" s="26" t="s">
        <v>16</v>
      </c>
      <c r="M1843" s="26" t="s">
        <v>11</v>
      </c>
      <c r="N1843" s="26" t="s">
        <v>247</v>
      </c>
      <c r="O1843" s="27">
        <f>IF(A1843="?","",DATE(J1843,MATCH(K1843,{"Jan","Feb","Mar","Apr","May","Jun","Jul","Aug","Sep","Oct","Nov","Dec"},0),D1843))</f>
        <v>29503</v>
      </c>
      <c r="P1843" s="26">
        <f t="shared" si="28"/>
        <v>42</v>
      </c>
    </row>
    <row r="1844" spans="1:16" x14ac:dyDescent="0.3">
      <c r="A1844" s="8" t="s">
        <v>1875</v>
      </c>
      <c r="B1844" s="8">
        <v>1966</v>
      </c>
      <c r="C1844" s="8" t="s">
        <v>35</v>
      </c>
      <c r="D1844" s="8">
        <v>10</v>
      </c>
      <c r="E1844" s="8">
        <v>0</v>
      </c>
      <c r="F1844" s="25">
        <v>19995.29</v>
      </c>
      <c r="G1844" s="8" t="s">
        <v>16</v>
      </c>
      <c r="H1844" s="8" t="s">
        <v>12</v>
      </c>
      <c r="I1844" s="8" t="s">
        <v>535</v>
      </c>
      <c r="J1844" s="26">
        <v>1966</v>
      </c>
      <c r="K1844" s="26" t="s">
        <v>35</v>
      </c>
      <c r="L1844" s="26" t="s">
        <v>16</v>
      </c>
      <c r="M1844" s="26" t="s">
        <v>12</v>
      </c>
      <c r="N1844" s="26" t="s">
        <v>535</v>
      </c>
      <c r="O1844" s="27">
        <f>IF(A1844="?","",DATE(J1844,MATCH(K1844,{"Jan","Feb","Mar","Apr","May","Jun","Jul","Aug","Sep","Oct","Nov","Dec"},0),D1844))</f>
        <v>24329</v>
      </c>
      <c r="P1844" s="26">
        <f t="shared" si="28"/>
        <v>56</v>
      </c>
    </row>
    <row r="1845" spans="1:16" x14ac:dyDescent="0.3">
      <c r="A1845" s="8" t="s">
        <v>1876</v>
      </c>
      <c r="B1845" s="8">
        <v>1988</v>
      </c>
      <c r="C1845" s="8" t="s">
        <v>10</v>
      </c>
      <c r="D1845" s="8">
        <v>25</v>
      </c>
      <c r="E1845" s="8">
        <v>1</v>
      </c>
      <c r="F1845" s="25">
        <v>20009.63</v>
      </c>
      <c r="G1845" s="8" t="s">
        <v>11</v>
      </c>
      <c r="H1845" s="8" t="s">
        <v>16</v>
      </c>
      <c r="I1845" s="8" t="s">
        <v>23</v>
      </c>
      <c r="J1845" s="26">
        <v>1988</v>
      </c>
      <c r="K1845" s="26" t="s">
        <v>10</v>
      </c>
      <c r="L1845" s="26" t="s">
        <v>11</v>
      </c>
      <c r="M1845" s="26" t="s">
        <v>16</v>
      </c>
      <c r="N1845" s="26" t="s">
        <v>23</v>
      </c>
      <c r="O1845" s="27">
        <f>IF(A1845="?","",DATE(J1845,MATCH(K1845,{"Jan","Feb","Mar","Apr","May","Jun","Jul","Aug","Sep","Oct","Nov","Dec"},0),D1845))</f>
        <v>32349</v>
      </c>
      <c r="P1845" s="26">
        <f t="shared" si="28"/>
        <v>34</v>
      </c>
    </row>
    <row r="1846" spans="1:16" x14ac:dyDescent="0.3">
      <c r="A1846" s="8" t="s">
        <v>1877</v>
      </c>
      <c r="B1846" s="8">
        <v>1983</v>
      </c>
      <c r="C1846" s="8" t="s">
        <v>37</v>
      </c>
      <c r="D1846" s="8">
        <v>6</v>
      </c>
      <c r="E1846" s="8">
        <v>0</v>
      </c>
      <c r="F1846" s="25">
        <v>20149.32</v>
      </c>
      <c r="G1846" s="8" t="s">
        <v>11</v>
      </c>
      <c r="H1846" s="8" t="s">
        <v>16</v>
      </c>
      <c r="I1846" s="8" t="s">
        <v>168</v>
      </c>
      <c r="J1846" s="26">
        <v>1983</v>
      </c>
      <c r="K1846" s="26" t="s">
        <v>37</v>
      </c>
      <c r="L1846" s="26" t="s">
        <v>11</v>
      </c>
      <c r="M1846" s="26" t="s">
        <v>16</v>
      </c>
      <c r="N1846" s="26" t="s">
        <v>168</v>
      </c>
      <c r="O1846" s="27">
        <f>IF(A1846="?","",DATE(J1846,MATCH(K1846,{"Jan","Feb","Mar","Apr","May","Jun","Jul","Aug","Sep","Oct","Nov","Dec"},0),D1846))</f>
        <v>30595</v>
      </c>
      <c r="P1846" s="26">
        <f t="shared" si="28"/>
        <v>39</v>
      </c>
    </row>
    <row r="1847" spans="1:16" x14ac:dyDescent="0.3">
      <c r="A1847" s="8" t="s">
        <v>1878</v>
      </c>
      <c r="B1847" s="8">
        <v>2002</v>
      </c>
      <c r="C1847" s="8" t="s">
        <v>10</v>
      </c>
      <c r="D1847" s="8">
        <v>9</v>
      </c>
      <c r="E1847" s="8">
        <v>0</v>
      </c>
      <c r="F1847" s="25">
        <v>20167.34</v>
      </c>
      <c r="G1847" s="8" t="s">
        <v>12</v>
      </c>
      <c r="H1847" s="8" t="s">
        <v>12</v>
      </c>
      <c r="I1847" s="8" t="s">
        <v>42</v>
      </c>
      <c r="J1847" s="26">
        <v>2002</v>
      </c>
      <c r="K1847" s="26" t="s">
        <v>10</v>
      </c>
      <c r="L1847" s="26" t="s">
        <v>12</v>
      </c>
      <c r="M1847" s="26" t="s">
        <v>12</v>
      </c>
      <c r="N1847" s="26" t="s">
        <v>42</v>
      </c>
      <c r="O1847" s="27">
        <f>IF(A1847="?","",DATE(J1847,MATCH(K1847,{"Jan","Feb","Mar","Apr","May","Jun","Jul","Aug","Sep","Oct","Nov","Dec"},0),D1847))</f>
        <v>37446</v>
      </c>
      <c r="P1847" s="26">
        <f t="shared" si="28"/>
        <v>20</v>
      </c>
    </row>
    <row r="1848" spans="1:16" x14ac:dyDescent="0.3">
      <c r="A1848" s="8" t="s">
        <v>1879</v>
      </c>
      <c r="B1848" s="8">
        <v>1994</v>
      </c>
      <c r="C1848" s="8" t="s">
        <v>18</v>
      </c>
      <c r="D1848" s="8">
        <v>8</v>
      </c>
      <c r="E1848" s="8">
        <v>2</v>
      </c>
      <c r="F1848" s="25">
        <v>20177.669999999998</v>
      </c>
      <c r="G1848" s="8" t="s">
        <v>11</v>
      </c>
      <c r="H1848" s="8" t="s">
        <v>16</v>
      </c>
      <c r="I1848" s="8" t="s">
        <v>42</v>
      </c>
      <c r="J1848" s="26">
        <v>1994</v>
      </c>
      <c r="K1848" s="26" t="s">
        <v>18</v>
      </c>
      <c r="L1848" s="26" t="s">
        <v>11</v>
      </c>
      <c r="M1848" s="26" t="s">
        <v>16</v>
      </c>
      <c r="N1848" s="26" t="s">
        <v>42</v>
      </c>
      <c r="O1848" s="27">
        <f>IF(A1848="?","",DATE(J1848,MATCH(K1848,{"Jan","Feb","Mar","Apr","May","Jun","Jul","Aug","Sep","Oct","Nov","Dec"},0),D1848))</f>
        <v>34493</v>
      </c>
      <c r="P1848" s="26">
        <f t="shared" si="28"/>
        <v>29</v>
      </c>
    </row>
    <row r="1849" spans="1:16" x14ac:dyDescent="0.3">
      <c r="A1849" s="8" t="s">
        <v>1880</v>
      </c>
      <c r="B1849" s="8">
        <v>1987</v>
      </c>
      <c r="C1849" s="8" t="s">
        <v>37</v>
      </c>
      <c r="D1849" s="8">
        <v>17</v>
      </c>
      <c r="E1849" s="8">
        <v>0</v>
      </c>
      <c r="F1849" s="25">
        <v>20234.849999999999</v>
      </c>
      <c r="G1849" s="8" t="s">
        <v>11</v>
      </c>
      <c r="H1849" s="8" t="s">
        <v>12</v>
      </c>
      <c r="I1849" s="8" t="s">
        <v>23</v>
      </c>
      <c r="J1849" s="26">
        <v>1987</v>
      </c>
      <c r="K1849" s="26" t="s">
        <v>37</v>
      </c>
      <c r="L1849" s="26" t="s">
        <v>11</v>
      </c>
      <c r="M1849" s="26" t="s">
        <v>12</v>
      </c>
      <c r="N1849" s="26" t="s">
        <v>23</v>
      </c>
      <c r="O1849" s="27">
        <f>IF(A1849="?","",DATE(J1849,MATCH(K1849,{"Jan","Feb","Mar","Apr","May","Jun","Jul","Aug","Sep","Oct","Nov","Dec"},0),D1849))</f>
        <v>32067</v>
      </c>
      <c r="P1849" s="26">
        <f t="shared" si="28"/>
        <v>35</v>
      </c>
    </row>
    <row r="1850" spans="1:16" x14ac:dyDescent="0.3">
      <c r="A1850" s="8" t="s">
        <v>1881</v>
      </c>
      <c r="B1850" s="8">
        <v>1966</v>
      </c>
      <c r="C1850" s="8" t="s">
        <v>35</v>
      </c>
      <c r="D1850" s="8">
        <v>22</v>
      </c>
      <c r="E1850" s="8">
        <v>0</v>
      </c>
      <c r="F1850" s="25">
        <v>20253.84</v>
      </c>
      <c r="G1850" s="8" t="s">
        <v>11</v>
      </c>
      <c r="H1850" s="8" t="s">
        <v>12</v>
      </c>
      <c r="I1850" s="8" t="s">
        <v>23</v>
      </c>
      <c r="J1850" s="26">
        <v>1966</v>
      </c>
      <c r="K1850" s="26" t="s">
        <v>35</v>
      </c>
      <c r="L1850" s="26" t="s">
        <v>11</v>
      </c>
      <c r="M1850" s="26" t="s">
        <v>12</v>
      </c>
      <c r="N1850" s="26" t="s">
        <v>23</v>
      </c>
      <c r="O1850" s="27">
        <f>IF(A1850="?","",DATE(J1850,MATCH(K1850,{"Jan","Feb","Mar","Apr","May","Jun","Jul","Aug","Sep","Oct","Nov","Dec"},0),D1850))</f>
        <v>24341</v>
      </c>
      <c r="P1850" s="26">
        <f t="shared" si="28"/>
        <v>56</v>
      </c>
    </row>
    <row r="1851" spans="1:16" x14ac:dyDescent="0.3">
      <c r="A1851" s="8" t="s">
        <v>1882</v>
      </c>
      <c r="B1851" s="8">
        <v>1993</v>
      </c>
      <c r="C1851" s="8" t="s">
        <v>20</v>
      </c>
      <c r="D1851" s="8">
        <v>7</v>
      </c>
      <c r="E1851" s="8">
        <v>1</v>
      </c>
      <c r="F1851" s="25">
        <v>20277.810000000001</v>
      </c>
      <c r="G1851" s="8" t="s">
        <v>12</v>
      </c>
      <c r="H1851" s="8" t="s">
        <v>12</v>
      </c>
      <c r="I1851" s="8" t="s">
        <v>168</v>
      </c>
      <c r="J1851" s="26">
        <v>1993</v>
      </c>
      <c r="K1851" s="26" t="s">
        <v>20</v>
      </c>
      <c r="L1851" s="26" t="s">
        <v>12</v>
      </c>
      <c r="M1851" s="26" t="s">
        <v>12</v>
      </c>
      <c r="N1851" s="26" t="s">
        <v>168</v>
      </c>
      <c r="O1851" s="27">
        <f>IF(A1851="?","",DATE(J1851,MATCH(K1851,{"Jan","Feb","Mar","Apr","May","Jun","Jul","Aug","Sep","Oct","Nov","Dec"},0),D1851))</f>
        <v>34219</v>
      </c>
      <c r="P1851" s="26">
        <f t="shared" si="28"/>
        <v>29</v>
      </c>
    </row>
    <row r="1852" spans="1:16" x14ac:dyDescent="0.3">
      <c r="A1852" s="8" t="s">
        <v>1883</v>
      </c>
      <c r="B1852" s="8">
        <v>1985</v>
      </c>
      <c r="C1852" s="8" t="s">
        <v>20</v>
      </c>
      <c r="D1852" s="8">
        <v>17</v>
      </c>
      <c r="E1852" s="8">
        <v>1</v>
      </c>
      <c r="F1852" s="25">
        <v>20296.86</v>
      </c>
      <c r="G1852" s="8" t="s">
        <v>12</v>
      </c>
      <c r="H1852" s="8" t="s">
        <v>16</v>
      </c>
      <c r="I1852" s="8" t="s">
        <v>247</v>
      </c>
      <c r="J1852" s="26">
        <v>1985</v>
      </c>
      <c r="K1852" s="26" t="s">
        <v>20</v>
      </c>
      <c r="L1852" s="26" t="s">
        <v>12</v>
      </c>
      <c r="M1852" s="26" t="s">
        <v>16</v>
      </c>
      <c r="N1852" s="26" t="s">
        <v>247</v>
      </c>
      <c r="O1852" s="27">
        <f>IF(A1852="?","",DATE(J1852,MATCH(K1852,{"Jan","Feb","Mar","Apr","May","Jun","Jul","Aug","Sep","Oct","Nov","Dec"},0),D1852))</f>
        <v>31307</v>
      </c>
      <c r="P1852" s="26">
        <f t="shared" si="28"/>
        <v>37</v>
      </c>
    </row>
    <row r="1853" spans="1:16" x14ac:dyDescent="0.3">
      <c r="A1853" s="8" t="s">
        <v>1884</v>
      </c>
      <c r="B1853" s="8">
        <v>1962</v>
      </c>
      <c r="C1853" s="8" t="s">
        <v>10</v>
      </c>
      <c r="D1853" s="8">
        <v>2</v>
      </c>
      <c r="E1853" s="8">
        <v>0</v>
      </c>
      <c r="F1853" s="25">
        <v>20354.5</v>
      </c>
      <c r="G1853" s="8" t="s">
        <v>12</v>
      </c>
      <c r="H1853" s="8" t="s">
        <v>11</v>
      </c>
      <c r="I1853" s="8" t="s">
        <v>535</v>
      </c>
      <c r="J1853" s="26">
        <v>1962</v>
      </c>
      <c r="K1853" s="26" t="s">
        <v>10</v>
      </c>
      <c r="L1853" s="26" t="s">
        <v>12</v>
      </c>
      <c r="M1853" s="26" t="s">
        <v>11</v>
      </c>
      <c r="N1853" s="26" t="s">
        <v>535</v>
      </c>
      <c r="O1853" s="27">
        <f>IF(A1853="?","",DATE(J1853,MATCH(K1853,{"Jan","Feb","Mar","Apr","May","Jun","Jul","Aug","Sep","Oct","Nov","Dec"},0),D1853))</f>
        <v>22829</v>
      </c>
      <c r="P1853" s="26">
        <f t="shared" si="28"/>
        <v>60</v>
      </c>
    </row>
    <row r="1854" spans="1:16" x14ac:dyDescent="0.3">
      <c r="A1854" s="8" t="s">
        <v>1885</v>
      </c>
      <c r="B1854" s="8">
        <v>1985</v>
      </c>
      <c r="C1854" s="8" t="s">
        <v>10</v>
      </c>
      <c r="D1854" s="8">
        <v>12</v>
      </c>
      <c r="E1854" s="8">
        <v>0</v>
      </c>
      <c r="F1854" s="25">
        <v>20420.599999999999</v>
      </c>
      <c r="G1854" s="8" t="s">
        <v>12</v>
      </c>
      <c r="H1854" s="8" t="s">
        <v>11</v>
      </c>
      <c r="I1854" s="8" t="s">
        <v>42</v>
      </c>
      <c r="J1854" s="26">
        <v>1985</v>
      </c>
      <c r="K1854" s="26" t="s">
        <v>10</v>
      </c>
      <c r="L1854" s="26" t="s">
        <v>12</v>
      </c>
      <c r="M1854" s="26" t="s">
        <v>11</v>
      </c>
      <c r="N1854" s="26" t="s">
        <v>42</v>
      </c>
      <c r="O1854" s="27">
        <f>IF(A1854="?","",DATE(J1854,MATCH(K1854,{"Jan","Feb","Mar","Apr","May","Jun","Jul","Aug","Sep","Oct","Nov","Dec"},0),D1854))</f>
        <v>31240</v>
      </c>
      <c r="P1854" s="26">
        <f t="shared" si="28"/>
        <v>37</v>
      </c>
    </row>
    <row r="1855" spans="1:16" x14ac:dyDescent="0.3">
      <c r="A1855" s="8" t="s">
        <v>1886</v>
      </c>
      <c r="B1855" s="8">
        <v>1962</v>
      </c>
      <c r="C1855" s="8" t="s">
        <v>37</v>
      </c>
      <c r="D1855" s="8">
        <v>18</v>
      </c>
      <c r="E1855" s="8">
        <v>0</v>
      </c>
      <c r="F1855" s="25">
        <v>20446.849999999999</v>
      </c>
      <c r="G1855" s="8" t="s">
        <v>11</v>
      </c>
      <c r="H1855" s="8" t="s">
        <v>16</v>
      </c>
      <c r="I1855" s="8" t="s">
        <v>23</v>
      </c>
      <c r="J1855" s="26">
        <v>1962</v>
      </c>
      <c r="K1855" s="26" t="s">
        <v>37</v>
      </c>
      <c r="L1855" s="26" t="s">
        <v>11</v>
      </c>
      <c r="M1855" s="26" t="s">
        <v>16</v>
      </c>
      <c r="N1855" s="26" t="s">
        <v>23</v>
      </c>
      <c r="O1855" s="27">
        <f>IF(A1855="?","",DATE(J1855,MATCH(K1855,{"Jan","Feb","Mar","Apr","May","Jun","Jul","Aug","Sep","Oct","Nov","Dec"},0),D1855))</f>
        <v>22937</v>
      </c>
      <c r="P1855" s="26">
        <f t="shared" si="28"/>
        <v>60</v>
      </c>
    </row>
    <row r="1856" spans="1:16" x14ac:dyDescent="0.3">
      <c r="A1856" s="8" t="s">
        <v>1887</v>
      </c>
      <c r="B1856" s="8">
        <v>1969</v>
      </c>
      <c r="C1856" s="8" t="s">
        <v>37</v>
      </c>
      <c r="D1856" s="8">
        <v>13</v>
      </c>
      <c r="E1856" s="8">
        <v>3</v>
      </c>
      <c r="F1856" s="25">
        <v>20463</v>
      </c>
      <c r="G1856" s="8" t="s">
        <v>11</v>
      </c>
      <c r="H1856" s="8" t="s">
        <v>11</v>
      </c>
      <c r="I1856" s="8" t="s">
        <v>13</v>
      </c>
      <c r="J1856" s="26">
        <v>1969</v>
      </c>
      <c r="K1856" s="26" t="s">
        <v>37</v>
      </c>
      <c r="L1856" s="26" t="s">
        <v>11</v>
      </c>
      <c r="M1856" s="26" t="s">
        <v>11</v>
      </c>
      <c r="N1856" s="26" t="s">
        <v>13</v>
      </c>
      <c r="O1856" s="27">
        <f>IF(A1856="?","",DATE(J1856,MATCH(K1856,{"Jan","Feb","Mar","Apr","May","Jun","Jul","Aug","Sep","Oct","Nov","Dec"},0),D1856))</f>
        <v>25489</v>
      </c>
      <c r="P1856" s="26">
        <f t="shared" si="28"/>
        <v>53</v>
      </c>
    </row>
    <row r="1857" spans="1:16" x14ac:dyDescent="0.3">
      <c r="A1857" s="8" t="s">
        <v>1888</v>
      </c>
      <c r="B1857" s="8">
        <v>1966</v>
      </c>
      <c r="C1857" s="8" t="s">
        <v>10</v>
      </c>
      <c r="D1857" s="8">
        <v>9</v>
      </c>
      <c r="E1857" s="8">
        <v>0</v>
      </c>
      <c r="F1857" s="25">
        <v>20568.32</v>
      </c>
      <c r="G1857" s="8" t="s">
        <v>12</v>
      </c>
      <c r="H1857" s="8" t="s">
        <v>11</v>
      </c>
      <c r="I1857" s="8" t="s">
        <v>23</v>
      </c>
      <c r="J1857" s="26">
        <v>1966</v>
      </c>
      <c r="K1857" s="26" t="s">
        <v>10</v>
      </c>
      <c r="L1857" s="26" t="s">
        <v>12</v>
      </c>
      <c r="M1857" s="26" t="s">
        <v>11</v>
      </c>
      <c r="N1857" s="26" t="s">
        <v>23</v>
      </c>
      <c r="O1857" s="27">
        <f>IF(A1857="?","",DATE(J1857,MATCH(K1857,{"Jan","Feb","Mar","Apr","May","Jun","Jul","Aug","Sep","Oct","Nov","Dec"},0),D1857))</f>
        <v>24297</v>
      </c>
      <c r="P1857" s="26">
        <f t="shared" si="28"/>
        <v>56</v>
      </c>
    </row>
    <row r="1858" spans="1:16" x14ac:dyDescent="0.3">
      <c r="A1858" s="8" t="s">
        <v>1889</v>
      </c>
      <c r="B1858" s="8">
        <v>1967</v>
      </c>
      <c r="C1858" s="8" t="s">
        <v>30</v>
      </c>
      <c r="D1858" s="8">
        <v>17</v>
      </c>
      <c r="E1858" s="8">
        <v>0</v>
      </c>
      <c r="F1858" s="25">
        <v>20630.28</v>
      </c>
      <c r="G1858" s="8" t="s">
        <v>11</v>
      </c>
      <c r="H1858" s="8" t="s">
        <v>12</v>
      </c>
      <c r="I1858" s="8" t="s">
        <v>42</v>
      </c>
      <c r="J1858" s="26">
        <v>1967</v>
      </c>
      <c r="K1858" s="26" t="s">
        <v>30</v>
      </c>
      <c r="L1858" s="26" t="s">
        <v>11</v>
      </c>
      <c r="M1858" s="26" t="s">
        <v>12</v>
      </c>
      <c r="N1858" s="26" t="s">
        <v>42</v>
      </c>
      <c r="O1858" s="27">
        <f>IF(A1858="?","",DATE(J1858,MATCH(K1858,{"Jan","Feb","Mar","Apr","May","Jun","Jul","Aug","Sep","Oct","Nov","Dec"},0),D1858))</f>
        <v>24823</v>
      </c>
      <c r="P1858" s="26">
        <f t="shared" si="28"/>
        <v>55</v>
      </c>
    </row>
    <row r="1859" spans="1:16" x14ac:dyDescent="0.3">
      <c r="A1859" s="8" t="s">
        <v>1890</v>
      </c>
      <c r="B1859" s="8">
        <v>1965</v>
      </c>
      <c r="C1859" s="8" t="s">
        <v>35</v>
      </c>
      <c r="D1859" s="8">
        <v>1</v>
      </c>
      <c r="E1859" s="8">
        <v>0</v>
      </c>
      <c r="F1859" s="25">
        <v>20709.02</v>
      </c>
      <c r="G1859" s="8" t="s">
        <v>12</v>
      </c>
      <c r="H1859" s="8" t="s">
        <v>11</v>
      </c>
      <c r="I1859" s="8" t="s">
        <v>166</v>
      </c>
      <c r="J1859" s="26">
        <v>1965</v>
      </c>
      <c r="K1859" s="26" t="s">
        <v>35</v>
      </c>
      <c r="L1859" s="26" t="s">
        <v>12</v>
      </c>
      <c r="M1859" s="26" t="s">
        <v>11</v>
      </c>
      <c r="N1859" s="26" t="s">
        <v>166</v>
      </c>
      <c r="O1859" s="27">
        <f>IF(A1859="?","",DATE(J1859,MATCH(K1859,{"Jan","Feb","Mar","Apr","May","Jun","Jul","Aug","Sep","Oct","Nov","Dec"},0),D1859))</f>
        <v>23955</v>
      </c>
      <c r="P1859" s="26">
        <f t="shared" ref="P1859:P1922" si="29">IF(O1859="","",DATEDIF(O1859,DATE(2023,6,8),"Y"))</f>
        <v>57</v>
      </c>
    </row>
    <row r="1860" spans="1:16" x14ac:dyDescent="0.3">
      <c r="A1860" s="8" t="s">
        <v>1891</v>
      </c>
      <c r="B1860" s="8">
        <v>1992</v>
      </c>
      <c r="C1860" s="8" t="s">
        <v>20</v>
      </c>
      <c r="D1860" s="8">
        <v>14</v>
      </c>
      <c r="E1860" s="8">
        <v>3</v>
      </c>
      <c r="F1860" s="25">
        <v>20745.990000000002</v>
      </c>
      <c r="G1860" s="8" t="s">
        <v>12</v>
      </c>
      <c r="H1860" s="8" t="s">
        <v>16</v>
      </c>
      <c r="I1860" s="8" t="s">
        <v>23</v>
      </c>
      <c r="J1860" s="26">
        <v>1992</v>
      </c>
      <c r="K1860" s="26" t="s">
        <v>20</v>
      </c>
      <c r="L1860" s="26" t="s">
        <v>12</v>
      </c>
      <c r="M1860" s="26" t="s">
        <v>16</v>
      </c>
      <c r="N1860" s="26" t="s">
        <v>23</v>
      </c>
      <c r="O1860" s="27">
        <f>IF(A1860="?","",DATE(J1860,MATCH(K1860,{"Jan","Feb","Mar","Apr","May","Jun","Jul","Aug","Sep","Oct","Nov","Dec"},0),D1860))</f>
        <v>33861</v>
      </c>
      <c r="P1860" s="26">
        <f t="shared" si="29"/>
        <v>30</v>
      </c>
    </row>
    <row r="1861" spans="1:16" x14ac:dyDescent="0.3">
      <c r="A1861" s="8" t="s">
        <v>1892</v>
      </c>
      <c r="B1861" s="8">
        <v>1986</v>
      </c>
      <c r="C1861" s="8" t="s">
        <v>35</v>
      </c>
      <c r="D1861" s="8">
        <v>4</v>
      </c>
      <c r="E1861" s="8">
        <v>1</v>
      </c>
      <c r="F1861" s="25">
        <v>20773.63</v>
      </c>
      <c r="G1861" s="8" t="s">
        <v>11</v>
      </c>
      <c r="H1861" s="8" t="s">
        <v>12</v>
      </c>
      <c r="I1861" s="8" t="s">
        <v>356</v>
      </c>
      <c r="J1861" s="26">
        <v>1986</v>
      </c>
      <c r="K1861" s="26" t="s">
        <v>35</v>
      </c>
      <c r="L1861" s="26" t="s">
        <v>11</v>
      </c>
      <c r="M1861" s="26" t="s">
        <v>12</v>
      </c>
      <c r="N1861" s="26" t="s">
        <v>356</v>
      </c>
      <c r="O1861" s="27">
        <f>IF(A1861="?","",DATE(J1861,MATCH(K1861,{"Jan","Feb","Mar","Apr","May","Jun","Jul","Aug","Sep","Oct","Nov","Dec"},0),D1861))</f>
        <v>31628</v>
      </c>
      <c r="P1861" s="26">
        <f t="shared" si="29"/>
        <v>36</v>
      </c>
    </row>
    <row r="1862" spans="1:16" x14ac:dyDescent="0.3">
      <c r="A1862" s="8" t="s">
        <v>1893</v>
      </c>
      <c r="B1862" s="8">
        <v>1967</v>
      </c>
      <c r="C1862" s="8" t="s">
        <v>20</v>
      </c>
      <c r="D1862" s="8">
        <v>8</v>
      </c>
      <c r="E1862" s="8">
        <v>0</v>
      </c>
      <c r="F1862" s="25">
        <v>20781.490000000002</v>
      </c>
      <c r="G1862" s="8" t="s">
        <v>11</v>
      </c>
      <c r="H1862" s="8" t="s">
        <v>12</v>
      </c>
      <c r="I1862" s="8" t="s">
        <v>13</v>
      </c>
      <c r="J1862" s="26">
        <v>1967</v>
      </c>
      <c r="K1862" s="26" t="s">
        <v>20</v>
      </c>
      <c r="L1862" s="26" t="s">
        <v>11</v>
      </c>
      <c r="M1862" s="26" t="s">
        <v>12</v>
      </c>
      <c r="N1862" s="26" t="s">
        <v>13</v>
      </c>
      <c r="O1862" s="27">
        <f>IF(A1862="?","",DATE(J1862,MATCH(K1862,{"Jan","Feb","Mar","Apr","May","Jun","Jul","Aug","Sep","Oct","Nov","Dec"},0),D1862))</f>
        <v>24723</v>
      </c>
      <c r="P1862" s="26">
        <f t="shared" si="29"/>
        <v>55</v>
      </c>
    </row>
    <row r="1863" spans="1:16" x14ac:dyDescent="0.3">
      <c r="A1863" s="8" t="s">
        <v>1894</v>
      </c>
      <c r="B1863" s="8">
        <v>1975</v>
      </c>
      <c r="C1863" s="8" t="s">
        <v>30</v>
      </c>
      <c r="D1863" s="8">
        <v>8</v>
      </c>
      <c r="E1863" s="8">
        <v>0</v>
      </c>
      <c r="F1863" s="25">
        <v>20878.78</v>
      </c>
      <c r="G1863" s="8" t="s">
        <v>11</v>
      </c>
      <c r="H1863" s="8" t="s">
        <v>16</v>
      </c>
      <c r="I1863" s="8" t="s">
        <v>247</v>
      </c>
      <c r="J1863" s="26">
        <v>1975</v>
      </c>
      <c r="K1863" s="26" t="s">
        <v>30</v>
      </c>
      <c r="L1863" s="26" t="s">
        <v>11</v>
      </c>
      <c r="M1863" s="26" t="s">
        <v>16</v>
      </c>
      <c r="N1863" s="26" t="s">
        <v>247</v>
      </c>
      <c r="O1863" s="27">
        <f>IF(A1863="?","",DATE(J1863,MATCH(K1863,{"Jan","Feb","Mar","Apr","May","Jun","Jul","Aug","Sep","Oct","Nov","Dec"},0),D1863))</f>
        <v>27736</v>
      </c>
      <c r="P1863" s="26">
        <f t="shared" si="29"/>
        <v>47</v>
      </c>
    </row>
    <row r="1864" spans="1:16" x14ac:dyDescent="0.3">
      <c r="A1864" s="8" t="s">
        <v>1895</v>
      </c>
      <c r="B1864" s="8">
        <v>1964</v>
      </c>
      <c r="C1864" s="8" t="s">
        <v>15</v>
      </c>
      <c r="D1864" s="8">
        <v>19</v>
      </c>
      <c r="E1864" s="8">
        <v>0</v>
      </c>
      <c r="F1864" s="25">
        <v>20893.060000000001</v>
      </c>
      <c r="G1864" s="8" t="s">
        <v>11</v>
      </c>
      <c r="H1864" s="8" t="s">
        <v>12</v>
      </c>
      <c r="I1864" s="8" t="s">
        <v>23</v>
      </c>
      <c r="J1864" s="26">
        <v>1964</v>
      </c>
      <c r="K1864" s="26" t="s">
        <v>15</v>
      </c>
      <c r="L1864" s="26" t="s">
        <v>11</v>
      </c>
      <c r="M1864" s="26" t="s">
        <v>12</v>
      </c>
      <c r="N1864" s="26" t="s">
        <v>23</v>
      </c>
      <c r="O1864" s="27">
        <f>IF(A1864="?","",DATE(J1864,MATCH(K1864,{"Jan","Feb","Mar","Apr","May","Jun","Jul","Aug","Sep","Oct","Nov","Dec"},0),D1864))</f>
        <v>23700</v>
      </c>
      <c r="P1864" s="26">
        <f t="shared" si="29"/>
        <v>58</v>
      </c>
    </row>
    <row r="1865" spans="1:16" x14ac:dyDescent="0.3">
      <c r="A1865" s="8" t="s">
        <v>1896</v>
      </c>
      <c r="B1865" s="8">
        <v>1987</v>
      </c>
      <c r="C1865" s="8" t="s">
        <v>15</v>
      </c>
      <c r="D1865" s="8">
        <v>27</v>
      </c>
      <c r="E1865" s="8">
        <v>2</v>
      </c>
      <c r="F1865" s="25">
        <v>20984.09</v>
      </c>
      <c r="G1865" s="8" t="s">
        <v>11</v>
      </c>
      <c r="H1865" s="8" t="s">
        <v>11</v>
      </c>
      <c r="I1865" s="8" t="s">
        <v>164</v>
      </c>
      <c r="J1865" s="26">
        <v>1987</v>
      </c>
      <c r="K1865" s="26" t="s">
        <v>15</v>
      </c>
      <c r="L1865" s="26" t="s">
        <v>11</v>
      </c>
      <c r="M1865" s="26" t="s">
        <v>11</v>
      </c>
      <c r="N1865" s="26" t="s">
        <v>164</v>
      </c>
      <c r="O1865" s="27">
        <f>IF(A1865="?","",DATE(J1865,MATCH(K1865,{"Jan","Feb","Mar","Apr","May","Jun","Jul","Aug","Sep","Oct","Nov","Dec"},0),D1865))</f>
        <v>32108</v>
      </c>
      <c r="P1865" s="26">
        <f t="shared" si="29"/>
        <v>35</v>
      </c>
    </row>
    <row r="1866" spans="1:16" x14ac:dyDescent="0.3">
      <c r="A1866" s="8" t="s">
        <v>1897</v>
      </c>
      <c r="B1866" s="8">
        <v>1983</v>
      </c>
      <c r="C1866" s="8" t="s">
        <v>10</v>
      </c>
      <c r="D1866" s="8">
        <v>2</v>
      </c>
      <c r="E1866" s="8">
        <v>1</v>
      </c>
      <c r="F1866" s="25">
        <v>21082.16</v>
      </c>
      <c r="G1866" s="8" t="s">
        <v>12</v>
      </c>
      <c r="H1866" s="8" t="s">
        <v>11</v>
      </c>
      <c r="I1866" s="8" t="s">
        <v>42</v>
      </c>
      <c r="J1866" s="26">
        <v>1983</v>
      </c>
      <c r="K1866" s="26" t="s">
        <v>10</v>
      </c>
      <c r="L1866" s="26" t="s">
        <v>12</v>
      </c>
      <c r="M1866" s="26" t="s">
        <v>11</v>
      </c>
      <c r="N1866" s="26" t="s">
        <v>42</v>
      </c>
      <c r="O1866" s="27">
        <f>IF(A1866="?","",DATE(J1866,MATCH(K1866,{"Jan","Feb","Mar","Apr","May","Jun","Jul","Aug","Sep","Oct","Nov","Dec"},0),D1866))</f>
        <v>30499</v>
      </c>
      <c r="P1866" s="26">
        <f t="shared" si="29"/>
        <v>39</v>
      </c>
    </row>
    <row r="1867" spans="1:16" x14ac:dyDescent="0.3">
      <c r="A1867" s="8" t="s">
        <v>1898</v>
      </c>
      <c r="B1867" s="8">
        <v>1977</v>
      </c>
      <c r="C1867" s="8" t="s">
        <v>15</v>
      </c>
      <c r="D1867" s="8">
        <v>23</v>
      </c>
      <c r="E1867" s="8">
        <v>2</v>
      </c>
      <c r="F1867" s="25">
        <v>21098.55</v>
      </c>
      <c r="G1867" s="8" t="s">
        <v>12</v>
      </c>
      <c r="H1867" s="8" t="s">
        <v>12</v>
      </c>
      <c r="I1867" s="8" t="s">
        <v>23</v>
      </c>
      <c r="J1867" s="26">
        <v>1977</v>
      </c>
      <c r="K1867" s="26" t="s">
        <v>15</v>
      </c>
      <c r="L1867" s="26" t="s">
        <v>12</v>
      </c>
      <c r="M1867" s="26" t="s">
        <v>12</v>
      </c>
      <c r="N1867" s="26" t="s">
        <v>23</v>
      </c>
      <c r="O1867" s="27">
        <f>IF(A1867="?","",DATE(J1867,MATCH(K1867,{"Jan","Feb","Mar","Apr","May","Jun","Jul","Aug","Sep","Oct","Nov","Dec"},0),D1867))</f>
        <v>28452</v>
      </c>
      <c r="P1867" s="26">
        <f t="shared" si="29"/>
        <v>45</v>
      </c>
    </row>
    <row r="1868" spans="1:16" x14ac:dyDescent="0.3">
      <c r="A1868" s="8" t="s">
        <v>1899</v>
      </c>
      <c r="B1868" s="8">
        <v>1969</v>
      </c>
      <c r="C1868" s="8" t="s">
        <v>35</v>
      </c>
      <c r="D1868" s="8">
        <v>26</v>
      </c>
      <c r="E1868" s="8">
        <v>0</v>
      </c>
      <c r="F1868" s="25">
        <v>21195.82</v>
      </c>
      <c r="G1868" s="8" t="s">
        <v>12</v>
      </c>
      <c r="H1868" s="8" t="s">
        <v>16</v>
      </c>
      <c r="I1868" s="8" t="s">
        <v>13</v>
      </c>
      <c r="J1868" s="26">
        <v>1969</v>
      </c>
      <c r="K1868" s="26" t="s">
        <v>35</v>
      </c>
      <c r="L1868" s="26" t="s">
        <v>12</v>
      </c>
      <c r="M1868" s="26" t="s">
        <v>16</v>
      </c>
      <c r="N1868" s="26" t="s">
        <v>13</v>
      </c>
      <c r="O1868" s="27">
        <f>IF(A1868="?","",DATE(J1868,MATCH(K1868,{"Jan","Feb","Mar","Apr","May","Jun","Jul","Aug","Sep","Oct","Nov","Dec"},0),D1868))</f>
        <v>25441</v>
      </c>
      <c r="P1868" s="26">
        <f t="shared" si="29"/>
        <v>53</v>
      </c>
    </row>
    <row r="1869" spans="1:16" x14ac:dyDescent="0.3">
      <c r="A1869" s="8" t="s">
        <v>1900</v>
      </c>
      <c r="B1869" s="8">
        <v>1974</v>
      </c>
      <c r="C1869" s="8" t="s">
        <v>37</v>
      </c>
      <c r="D1869" s="8">
        <v>14</v>
      </c>
      <c r="E1869" s="8">
        <v>0</v>
      </c>
      <c r="F1869" s="25">
        <v>21223.68</v>
      </c>
      <c r="G1869" s="8" t="s">
        <v>12</v>
      </c>
      <c r="H1869" s="8" t="s">
        <v>11</v>
      </c>
      <c r="I1869" s="8" t="s">
        <v>13</v>
      </c>
      <c r="J1869" s="26">
        <v>1974</v>
      </c>
      <c r="K1869" s="26" t="s">
        <v>37</v>
      </c>
      <c r="L1869" s="26" t="s">
        <v>12</v>
      </c>
      <c r="M1869" s="26" t="s">
        <v>11</v>
      </c>
      <c r="N1869" s="26" t="s">
        <v>13</v>
      </c>
      <c r="O1869" s="27">
        <f>IF(A1869="?","",DATE(J1869,MATCH(K1869,{"Jan","Feb","Mar","Apr","May","Jun","Jul","Aug","Sep","Oct","Nov","Dec"},0),D1869))</f>
        <v>27316</v>
      </c>
      <c r="P1869" s="26">
        <f t="shared" si="29"/>
        <v>48</v>
      </c>
    </row>
    <row r="1870" spans="1:16" x14ac:dyDescent="0.3">
      <c r="A1870" s="8" t="s">
        <v>1901</v>
      </c>
      <c r="B1870" s="8">
        <v>1974</v>
      </c>
      <c r="C1870" s="8" t="s">
        <v>20</v>
      </c>
      <c r="D1870" s="8">
        <v>3</v>
      </c>
      <c r="E1870" s="8">
        <v>0</v>
      </c>
      <c r="F1870" s="25">
        <v>21232.18</v>
      </c>
      <c r="G1870" s="8" t="s">
        <v>12</v>
      </c>
      <c r="H1870" s="8" t="s">
        <v>11</v>
      </c>
      <c r="I1870" s="8" t="s">
        <v>42</v>
      </c>
      <c r="J1870" s="26">
        <v>1974</v>
      </c>
      <c r="K1870" s="26" t="s">
        <v>20</v>
      </c>
      <c r="L1870" s="26" t="s">
        <v>12</v>
      </c>
      <c r="M1870" s="26" t="s">
        <v>11</v>
      </c>
      <c r="N1870" s="26" t="s">
        <v>42</v>
      </c>
      <c r="O1870" s="27">
        <f>IF(A1870="?","",DATE(J1870,MATCH(K1870,{"Jan","Feb","Mar","Apr","May","Jun","Jul","Aug","Sep","Oct","Nov","Dec"},0),D1870))</f>
        <v>27275</v>
      </c>
      <c r="P1870" s="26">
        <f t="shared" si="29"/>
        <v>48</v>
      </c>
    </row>
    <row r="1871" spans="1:16" x14ac:dyDescent="0.3">
      <c r="A1871" s="8" t="s">
        <v>1902</v>
      </c>
      <c r="B1871" s="8">
        <v>1980</v>
      </c>
      <c r="C1871" s="8" t="s">
        <v>30</v>
      </c>
      <c r="D1871" s="8">
        <v>10</v>
      </c>
      <c r="E1871" s="8">
        <v>2</v>
      </c>
      <c r="F1871" s="25">
        <v>21259.38</v>
      </c>
      <c r="G1871" s="8" t="s">
        <v>12</v>
      </c>
      <c r="H1871" s="8" t="s">
        <v>12</v>
      </c>
      <c r="I1871" s="8" t="s">
        <v>166</v>
      </c>
      <c r="J1871" s="26">
        <v>1980</v>
      </c>
      <c r="K1871" s="26" t="s">
        <v>30</v>
      </c>
      <c r="L1871" s="26" t="s">
        <v>12</v>
      </c>
      <c r="M1871" s="26" t="s">
        <v>12</v>
      </c>
      <c r="N1871" s="26" t="s">
        <v>166</v>
      </c>
      <c r="O1871" s="27">
        <f>IF(A1871="?","",DATE(J1871,MATCH(K1871,{"Jan","Feb","Mar","Apr","May","Jun","Jul","Aug","Sep","Oct","Nov","Dec"},0),D1871))</f>
        <v>29565</v>
      </c>
      <c r="P1871" s="26">
        <f t="shared" si="29"/>
        <v>42</v>
      </c>
    </row>
    <row r="1872" spans="1:16" x14ac:dyDescent="0.3">
      <c r="A1872" s="8" t="s">
        <v>1903</v>
      </c>
      <c r="B1872" s="8">
        <v>2004</v>
      </c>
      <c r="C1872" s="8" t="s">
        <v>35</v>
      </c>
      <c r="D1872" s="8">
        <v>4</v>
      </c>
      <c r="E1872" s="8">
        <v>0</v>
      </c>
      <c r="F1872" s="25">
        <v>21344.85</v>
      </c>
      <c r="G1872" s="8" t="s">
        <v>12</v>
      </c>
      <c r="H1872" s="8" t="s">
        <v>16</v>
      </c>
      <c r="I1872" s="8" t="s">
        <v>247</v>
      </c>
      <c r="J1872" s="26">
        <v>2004</v>
      </c>
      <c r="K1872" s="26" t="s">
        <v>35</v>
      </c>
      <c r="L1872" s="26" t="s">
        <v>12</v>
      </c>
      <c r="M1872" s="26" t="s">
        <v>16</v>
      </c>
      <c r="N1872" s="26" t="s">
        <v>247</v>
      </c>
      <c r="O1872" s="27">
        <f>IF(A1872="?","",DATE(J1872,MATCH(K1872,{"Jan","Feb","Mar","Apr","May","Jun","Jul","Aug","Sep","Oct","Nov","Dec"},0),D1872))</f>
        <v>38203</v>
      </c>
      <c r="P1872" s="26">
        <f t="shared" si="29"/>
        <v>18</v>
      </c>
    </row>
    <row r="1873" spans="1:16" x14ac:dyDescent="0.3">
      <c r="A1873" s="8" t="s">
        <v>1904</v>
      </c>
      <c r="B1873" s="8">
        <v>1980</v>
      </c>
      <c r="C1873" s="8" t="s">
        <v>20</v>
      </c>
      <c r="D1873" s="8">
        <v>4</v>
      </c>
      <c r="E1873" s="8">
        <v>0</v>
      </c>
      <c r="F1873" s="25">
        <v>21348.71</v>
      </c>
      <c r="G1873" s="8" t="s">
        <v>11</v>
      </c>
      <c r="H1873" s="8" t="s">
        <v>16</v>
      </c>
      <c r="I1873" s="8" t="s">
        <v>23</v>
      </c>
      <c r="J1873" s="26">
        <v>1980</v>
      </c>
      <c r="K1873" s="26" t="s">
        <v>20</v>
      </c>
      <c r="L1873" s="26" t="s">
        <v>11</v>
      </c>
      <c r="M1873" s="26" t="s">
        <v>16</v>
      </c>
      <c r="N1873" s="26" t="s">
        <v>23</v>
      </c>
      <c r="O1873" s="27">
        <f>IF(A1873="?","",DATE(J1873,MATCH(K1873,{"Jan","Feb","Mar","Apr","May","Jun","Jul","Aug","Sep","Oct","Nov","Dec"},0),D1873))</f>
        <v>29468</v>
      </c>
      <c r="P1873" s="26">
        <f t="shared" si="29"/>
        <v>42</v>
      </c>
    </row>
    <row r="1874" spans="1:16" x14ac:dyDescent="0.3">
      <c r="A1874" s="8" t="s">
        <v>1905</v>
      </c>
      <c r="B1874" s="8">
        <v>1990</v>
      </c>
      <c r="C1874" s="8" t="s">
        <v>15</v>
      </c>
      <c r="D1874" s="8">
        <v>21</v>
      </c>
      <c r="E1874" s="8">
        <v>4</v>
      </c>
      <c r="F1874" s="25">
        <v>21472.48</v>
      </c>
      <c r="G1874" s="8" t="s">
        <v>11</v>
      </c>
      <c r="H1874" s="8" t="s">
        <v>11</v>
      </c>
      <c r="I1874" s="8" t="s">
        <v>23</v>
      </c>
      <c r="J1874" s="26">
        <v>1990</v>
      </c>
      <c r="K1874" s="26" t="s">
        <v>15</v>
      </c>
      <c r="L1874" s="26" t="s">
        <v>11</v>
      </c>
      <c r="M1874" s="26" t="s">
        <v>11</v>
      </c>
      <c r="N1874" s="26" t="s">
        <v>23</v>
      </c>
      <c r="O1874" s="27">
        <f>IF(A1874="?","",DATE(J1874,MATCH(K1874,{"Jan","Feb","Mar","Apr","May","Jun","Jul","Aug","Sep","Oct","Nov","Dec"},0),D1874))</f>
        <v>33198</v>
      </c>
      <c r="P1874" s="26">
        <f t="shared" si="29"/>
        <v>32</v>
      </c>
    </row>
    <row r="1875" spans="1:16" x14ac:dyDescent="0.3">
      <c r="A1875" s="8" t="s">
        <v>1906</v>
      </c>
      <c r="B1875" s="8">
        <v>1999</v>
      </c>
      <c r="C1875" s="8" t="s">
        <v>18</v>
      </c>
      <c r="D1875" s="8">
        <v>12</v>
      </c>
      <c r="E1875" s="8">
        <v>0</v>
      </c>
      <c r="F1875" s="25">
        <v>21595.38</v>
      </c>
      <c r="G1875" s="8" t="s">
        <v>11</v>
      </c>
      <c r="H1875" s="8" t="s">
        <v>12</v>
      </c>
      <c r="I1875" s="8" t="s">
        <v>23</v>
      </c>
      <c r="J1875" s="26">
        <v>1999</v>
      </c>
      <c r="K1875" s="26" t="s">
        <v>18</v>
      </c>
      <c r="L1875" s="26" t="s">
        <v>11</v>
      </c>
      <c r="M1875" s="26" t="s">
        <v>12</v>
      </c>
      <c r="N1875" s="26" t="s">
        <v>23</v>
      </c>
      <c r="O1875" s="27">
        <f>IF(A1875="?","",DATE(J1875,MATCH(K1875,{"Jan","Feb","Mar","Apr","May","Jun","Jul","Aug","Sep","Oct","Nov","Dec"},0),D1875))</f>
        <v>36323</v>
      </c>
      <c r="P1875" s="26">
        <f t="shared" si="29"/>
        <v>23</v>
      </c>
    </row>
    <row r="1876" spans="1:16" x14ac:dyDescent="0.3">
      <c r="A1876" s="8" t="s">
        <v>1907</v>
      </c>
      <c r="B1876" s="8">
        <v>1983</v>
      </c>
      <c r="C1876" s="8" t="s">
        <v>30</v>
      </c>
      <c r="D1876" s="8">
        <v>25</v>
      </c>
      <c r="E1876" s="8">
        <v>3</v>
      </c>
      <c r="F1876" s="25">
        <v>21659.93</v>
      </c>
      <c r="G1876" s="8" t="s">
        <v>12</v>
      </c>
      <c r="H1876" s="8" t="s">
        <v>12</v>
      </c>
      <c r="I1876" s="8" t="s">
        <v>247</v>
      </c>
      <c r="J1876" s="26">
        <v>1983</v>
      </c>
      <c r="K1876" s="26" t="s">
        <v>30</v>
      </c>
      <c r="L1876" s="26" t="s">
        <v>12</v>
      </c>
      <c r="M1876" s="26" t="s">
        <v>12</v>
      </c>
      <c r="N1876" s="26" t="s">
        <v>247</v>
      </c>
      <c r="O1876" s="27">
        <f>IF(A1876="?","",DATE(J1876,MATCH(K1876,{"Jan","Feb","Mar","Apr","May","Jun","Jul","Aug","Sep","Oct","Nov","Dec"},0),D1876))</f>
        <v>30675</v>
      </c>
      <c r="P1876" s="26">
        <f t="shared" si="29"/>
        <v>39</v>
      </c>
    </row>
    <row r="1877" spans="1:16" x14ac:dyDescent="0.3">
      <c r="A1877" s="8" t="s">
        <v>1908</v>
      </c>
      <c r="B1877" s="8">
        <v>1962</v>
      </c>
      <c r="C1877" s="8" t="s">
        <v>15</v>
      </c>
      <c r="D1877" s="8">
        <v>16</v>
      </c>
      <c r="E1877" s="8">
        <v>0</v>
      </c>
      <c r="F1877" s="25">
        <v>21661.16</v>
      </c>
      <c r="G1877" s="8" t="s">
        <v>11</v>
      </c>
      <c r="H1877" s="8" t="s">
        <v>11</v>
      </c>
      <c r="I1877" s="8" t="s">
        <v>23</v>
      </c>
      <c r="J1877" s="26">
        <v>1962</v>
      </c>
      <c r="K1877" s="26" t="s">
        <v>15</v>
      </c>
      <c r="L1877" s="26" t="s">
        <v>11</v>
      </c>
      <c r="M1877" s="26" t="s">
        <v>11</v>
      </c>
      <c r="N1877" s="26" t="s">
        <v>23</v>
      </c>
      <c r="O1877" s="27">
        <f>IF(A1877="?","",DATE(J1877,MATCH(K1877,{"Jan","Feb","Mar","Apr","May","Jun","Jul","Aug","Sep","Oct","Nov","Dec"},0),D1877))</f>
        <v>22966</v>
      </c>
      <c r="P1877" s="26">
        <f t="shared" si="29"/>
        <v>60</v>
      </c>
    </row>
    <row r="1878" spans="1:16" x14ac:dyDescent="0.3">
      <c r="A1878" s="8" t="s">
        <v>1909</v>
      </c>
      <c r="B1878" s="8">
        <v>1976</v>
      </c>
      <c r="C1878" s="8" t="s">
        <v>10</v>
      </c>
      <c r="D1878" s="8">
        <v>18</v>
      </c>
      <c r="E1878" s="8">
        <v>1</v>
      </c>
      <c r="F1878" s="25">
        <v>21677.279999999999</v>
      </c>
      <c r="G1878" s="8" t="s">
        <v>12</v>
      </c>
      <c r="H1878" s="8" t="s">
        <v>16</v>
      </c>
      <c r="I1878" s="8" t="s">
        <v>23</v>
      </c>
      <c r="J1878" s="26">
        <v>1976</v>
      </c>
      <c r="K1878" s="26" t="s">
        <v>10</v>
      </c>
      <c r="L1878" s="26" t="s">
        <v>12</v>
      </c>
      <c r="M1878" s="26" t="s">
        <v>16</v>
      </c>
      <c r="N1878" s="26" t="s">
        <v>23</v>
      </c>
      <c r="O1878" s="27">
        <f>IF(A1878="?","",DATE(J1878,MATCH(K1878,{"Jan","Feb","Mar","Apr","May","Jun","Jul","Aug","Sep","Oct","Nov","Dec"},0),D1878))</f>
        <v>27959</v>
      </c>
      <c r="P1878" s="26">
        <f t="shared" si="29"/>
        <v>46</v>
      </c>
    </row>
    <row r="1879" spans="1:16" x14ac:dyDescent="0.3">
      <c r="A1879" s="8" t="s">
        <v>1910</v>
      </c>
      <c r="B1879" s="8">
        <v>1979</v>
      </c>
      <c r="C1879" s="8" t="s">
        <v>20</v>
      </c>
      <c r="D1879" s="8">
        <v>20</v>
      </c>
      <c r="E1879" s="8">
        <v>1</v>
      </c>
      <c r="F1879" s="25">
        <v>21771.34</v>
      </c>
      <c r="G1879" s="8" t="s">
        <v>12</v>
      </c>
      <c r="H1879" s="8" t="s">
        <v>16</v>
      </c>
      <c r="I1879" s="8" t="s">
        <v>247</v>
      </c>
      <c r="J1879" s="26">
        <v>1979</v>
      </c>
      <c r="K1879" s="26" t="s">
        <v>20</v>
      </c>
      <c r="L1879" s="26" t="s">
        <v>12</v>
      </c>
      <c r="M1879" s="26" t="s">
        <v>16</v>
      </c>
      <c r="N1879" s="26" t="s">
        <v>247</v>
      </c>
      <c r="O1879" s="27">
        <f>IF(A1879="?","",DATE(J1879,MATCH(K1879,{"Jan","Feb","Mar","Apr","May","Jun","Jul","Aug","Sep","Oct","Nov","Dec"},0),D1879))</f>
        <v>29118</v>
      </c>
      <c r="P1879" s="26">
        <f t="shared" si="29"/>
        <v>43</v>
      </c>
    </row>
    <row r="1880" spans="1:16" x14ac:dyDescent="0.3">
      <c r="A1880" s="8" t="s">
        <v>1911</v>
      </c>
      <c r="B1880" s="8">
        <v>1979</v>
      </c>
      <c r="C1880" s="8" t="s">
        <v>20</v>
      </c>
      <c r="D1880" s="8">
        <v>28</v>
      </c>
      <c r="E1880" s="8">
        <v>0</v>
      </c>
      <c r="F1880" s="25">
        <v>21774.32</v>
      </c>
      <c r="G1880" s="8" t="s">
        <v>12</v>
      </c>
      <c r="H1880" s="8" t="s">
        <v>11</v>
      </c>
      <c r="I1880" s="8" t="s">
        <v>23</v>
      </c>
      <c r="J1880" s="26">
        <v>1979</v>
      </c>
      <c r="K1880" s="26" t="s">
        <v>20</v>
      </c>
      <c r="L1880" s="26" t="s">
        <v>12</v>
      </c>
      <c r="M1880" s="26" t="s">
        <v>11</v>
      </c>
      <c r="N1880" s="26" t="s">
        <v>23</v>
      </c>
      <c r="O1880" s="27">
        <f>IF(A1880="?","",DATE(J1880,MATCH(K1880,{"Jan","Feb","Mar","Apr","May","Jun","Jul","Aug","Sep","Oct","Nov","Dec"},0),D1880))</f>
        <v>29126</v>
      </c>
      <c r="P1880" s="26">
        <f t="shared" si="29"/>
        <v>43</v>
      </c>
    </row>
    <row r="1881" spans="1:16" x14ac:dyDescent="0.3">
      <c r="A1881" s="8" t="s">
        <v>1912</v>
      </c>
      <c r="B1881" s="8">
        <v>1963</v>
      </c>
      <c r="C1881" s="8" t="s">
        <v>35</v>
      </c>
      <c r="D1881" s="8">
        <v>27</v>
      </c>
      <c r="E1881" s="8">
        <v>0</v>
      </c>
      <c r="F1881" s="25">
        <v>21797</v>
      </c>
      <c r="G1881" s="8" t="s">
        <v>12</v>
      </c>
      <c r="H1881" s="8" t="s">
        <v>16</v>
      </c>
      <c r="I1881" s="8" t="s">
        <v>42</v>
      </c>
      <c r="J1881" s="26">
        <v>1963</v>
      </c>
      <c r="K1881" s="26" t="s">
        <v>35</v>
      </c>
      <c r="L1881" s="26" t="s">
        <v>12</v>
      </c>
      <c r="M1881" s="26" t="s">
        <v>16</v>
      </c>
      <c r="N1881" s="26" t="s">
        <v>42</v>
      </c>
      <c r="O1881" s="27">
        <f>IF(A1881="?","",DATE(J1881,MATCH(K1881,{"Jan","Feb","Mar","Apr","May","Jun","Jul","Aug","Sep","Oct","Nov","Dec"},0),D1881))</f>
        <v>23250</v>
      </c>
      <c r="P1881" s="26">
        <f t="shared" si="29"/>
        <v>59</v>
      </c>
    </row>
    <row r="1882" spans="1:16" x14ac:dyDescent="0.3">
      <c r="A1882" s="8" t="s">
        <v>1913</v>
      </c>
      <c r="B1882" s="8">
        <v>1979</v>
      </c>
      <c r="C1882" s="8" t="s">
        <v>35</v>
      </c>
      <c r="D1882" s="8">
        <v>17</v>
      </c>
      <c r="E1882" s="8">
        <v>2</v>
      </c>
      <c r="F1882" s="25">
        <v>21880.82</v>
      </c>
      <c r="G1882" s="8" t="s">
        <v>12</v>
      </c>
      <c r="H1882" s="8" t="s">
        <v>16</v>
      </c>
      <c r="I1882" s="8" t="s">
        <v>23</v>
      </c>
      <c r="J1882" s="26">
        <v>1979</v>
      </c>
      <c r="K1882" s="26" t="s">
        <v>35</v>
      </c>
      <c r="L1882" s="26" t="s">
        <v>12</v>
      </c>
      <c r="M1882" s="26" t="s">
        <v>16</v>
      </c>
      <c r="N1882" s="26" t="s">
        <v>23</v>
      </c>
      <c r="O1882" s="27">
        <f>IF(A1882="?","",DATE(J1882,MATCH(K1882,{"Jan","Feb","Mar","Apr","May","Jun","Jul","Aug","Sep","Oct","Nov","Dec"},0),D1882))</f>
        <v>29084</v>
      </c>
      <c r="P1882" s="26">
        <f t="shared" si="29"/>
        <v>43</v>
      </c>
    </row>
    <row r="1883" spans="1:16" x14ac:dyDescent="0.3">
      <c r="A1883" s="8" t="s">
        <v>1914</v>
      </c>
      <c r="B1883" s="8">
        <v>2003</v>
      </c>
      <c r="C1883" s="8" t="s">
        <v>20</v>
      </c>
      <c r="D1883" s="8">
        <v>28</v>
      </c>
      <c r="E1883" s="8">
        <v>0</v>
      </c>
      <c r="F1883" s="25">
        <v>21882.400000000001</v>
      </c>
      <c r="G1883" s="8" t="s">
        <v>11</v>
      </c>
      <c r="H1883" s="8" t="s">
        <v>16</v>
      </c>
      <c r="I1883" s="8" t="s">
        <v>42</v>
      </c>
      <c r="J1883" s="26">
        <v>2003</v>
      </c>
      <c r="K1883" s="26" t="s">
        <v>20</v>
      </c>
      <c r="L1883" s="26" t="s">
        <v>11</v>
      </c>
      <c r="M1883" s="26" t="s">
        <v>16</v>
      </c>
      <c r="N1883" s="26" t="s">
        <v>42</v>
      </c>
      <c r="O1883" s="27">
        <f>IF(A1883="?","",DATE(J1883,MATCH(K1883,{"Jan","Feb","Mar","Apr","May","Jun","Jul","Aug","Sep","Oct","Nov","Dec"},0),D1883))</f>
        <v>37892</v>
      </c>
      <c r="P1883" s="26">
        <f t="shared" si="29"/>
        <v>19</v>
      </c>
    </row>
    <row r="1884" spans="1:16" x14ac:dyDescent="0.3">
      <c r="A1884" s="8" t="s">
        <v>1915</v>
      </c>
      <c r="B1884" s="8">
        <v>1975</v>
      </c>
      <c r="C1884" s="8" t="s">
        <v>30</v>
      </c>
      <c r="D1884" s="8">
        <v>19</v>
      </c>
      <c r="E1884" s="8">
        <v>1</v>
      </c>
      <c r="F1884" s="25">
        <v>21978.68</v>
      </c>
      <c r="G1884" s="8" t="s">
        <v>12</v>
      </c>
      <c r="H1884" s="8" t="s">
        <v>12</v>
      </c>
      <c r="I1884" s="8" t="s">
        <v>13</v>
      </c>
      <c r="J1884" s="26">
        <v>1975</v>
      </c>
      <c r="K1884" s="26" t="s">
        <v>30</v>
      </c>
      <c r="L1884" s="26" t="s">
        <v>12</v>
      </c>
      <c r="M1884" s="26" t="s">
        <v>12</v>
      </c>
      <c r="N1884" s="26" t="s">
        <v>13</v>
      </c>
      <c r="O1884" s="27">
        <f>IF(A1884="?","",DATE(J1884,MATCH(K1884,{"Jan","Feb","Mar","Apr","May","Jun","Jul","Aug","Sep","Oct","Nov","Dec"},0),D1884))</f>
        <v>27747</v>
      </c>
      <c r="P1884" s="26">
        <f t="shared" si="29"/>
        <v>47</v>
      </c>
    </row>
    <row r="1885" spans="1:16" x14ac:dyDescent="0.3">
      <c r="A1885" s="8" t="s">
        <v>1916</v>
      </c>
      <c r="B1885" s="8">
        <v>1989</v>
      </c>
      <c r="C1885" s="8" t="s">
        <v>37</v>
      </c>
      <c r="D1885" s="8">
        <v>14</v>
      </c>
      <c r="E1885" s="8">
        <v>0</v>
      </c>
      <c r="F1885" s="25">
        <v>21984.47</v>
      </c>
      <c r="G1885" s="8" t="s">
        <v>12</v>
      </c>
      <c r="H1885" s="8" t="s">
        <v>16</v>
      </c>
      <c r="I1885" s="8" t="s">
        <v>23</v>
      </c>
      <c r="J1885" s="26">
        <v>1989</v>
      </c>
      <c r="K1885" s="26" t="s">
        <v>37</v>
      </c>
      <c r="L1885" s="26" t="s">
        <v>12</v>
      </c>
      <c r="M1885" s="26" t="s">
        <v>16</v>
      </c>
      <c r="N1885" s="26" t="s">
        <v>23</v>
      </c>
      <c r="O1885" s="27">
        <f>IF(A1885="?","",DATE(J1885,MATCH(K1885,{"Jan","Feb","Mar","Apr","May","Jun","Jul","Aug","Sep","Oct","Nov","Dec"},0),D1885))</f>
        <v>32795</v>
      </c>
      <c r="P1885" s="26">
        <f t="shared" si="29"/>
        <v>33</v>
      </c>
    </row>
    <row r="1886" spans="1:16" x14ac:dyDescent="0.3">
      <c r="A1886" s="8" t="s">
        <v>1917</v>
      </c>
      <c r="B1886" s="8">
        <v>2001</v>
      </c>
      <c r="C1886" s="8" t="s">
        <v>35</v>
      </c>
      <c r="D1886" s="8">
        <v>28</v>
      </c>
      <c r="E1886" s="8">
        <v>0</v>
      </c>
      <c r="F1886" s="25">
        <v>22097.62</v>
      </c>
      <c r="G1886" s="8" t="s">
        <v>12</v>
      </c>
      <c r="H1886" s="8" t="s">
        <v>16</v>
      </c>
      <c r="I1886" s="8" t="s">
        <v>42</v>
      </c>
      <c r="J1886" s="26">
        <v>2001</v>
      </c>
      <c r="K1886" s="26" t="s">
        <v>35</v>
      </c>
      <c r="L1886" s="26" t="s">
        <v>12</v>
      </c>
      <c r="M1886" s="26" t="s">
        <v>16</v>
      </c>
      <c r="N1886" s="26" t="s">
        <v>42</v>
      </c>
      <c r="O1886" s="27">
        <f>IF(A1886="?","",DATE(J1886,MATCH(K1886,{"Jan","Feb","Mar","Apr","May","Jun","Jul","Aug","Sep","Oct","Nov","Dec"},0),D1886))</f>
        <v>37131</v>
      </c>
      <c r="P1886" s="26">
        <f t="shared" si="29"/>
        <v>21</v>
      </c>
    </row>
    <row r="1887" spans="1:16" x14ac:dyDescent="0.3">
      <c r="A1887" s="8" t="s">
        <v>1918</v>
      </c>
      <c r="B1887" s="8">
        <v>1980</v>
      </c>
      <c r="C1887" s="8" t="s">
        <v>20</v>
      </c>
      <c r="D1887" s="8">
        <v>12</v>
      </c>
      <c r="E1887" s="8">
        <v>0</v>
      </c>
      <c r="F1887" s="25">
        <v>22144.03</v>
      </c>
      <c r="G1887" s="8" t="s">
        <v>11</v>
      </c>
      <c r="H1887" s="8" t="s">
        <v>11</v>
      </c>
      <c r="I1887" s="8" t="s">
        <v>42</v>
      </c>
      <c r="J1887" s="26">
        <v>1980</v>
      </c>
      <c r="K1887" s="26" t="s">
        <v>20</v>
      </c>
      <c r="L1887" s="26" t="s">
        <v>11</v>
      </c>
      <c r="M1887" s="26" t="s">
        <v>11</v>
      </c>
      <c r="N1887" s="26" t="s">
        <v>42</v>
      </c>
      <c r="O1887" s="27">
        <f>IF(A1887="?","",DATE(J1887,MATCH(K1887,{"Jan","Feb","Mar","Apr","May","Jun","Jul","Aug","Sep","Oct","Nov","Dec"},0),D1887))</f>
        <v>29476</v>
      </c>
      <c r="P1887" s="26">
        <f t="shared" si="29"/>
        <v>42</v>
      </c>
    </row>
    <row r="1888" spans="1:16" x14ac:dyDescent="0.3">
      <c r="A1888" s="8" t="s">
        <v>1919</v>
      </c>
      <c r="B1888" s="8">
        <v>1965</v>
      </c>
      <c r="C1888" s="8" t="s">
        <v>35</v>
      </c>
      <c r="D1888" s="8">
        <v>24</v>
      </c>
      <c r="E1888" s="8">
        <v>1</v>
      </c>
      <c r="F1888" s="25">
        <v>22192.44</v>
      </c>
      <c r="G1888" s="8" t="s">
        <v>12</v>
      </c>
      <c r="H1888" s="8" t="s">
        <v>16</v>
      </c>
      <c r="I1888" s="8" t="s">
        <v>13</v>
      </c>
      <c r="J1888" s="26">
        <v>1965</v>
      </c>
      <c r="K1888" s="26" t="s">
        <v>35</v>
      </c>
      <c r="L1888" s="26" t="s">
        <v>12</v>
      </c>
      <c r="M1888" s="26" t="s">
        <v>16</v>
      </c>
      <c r="N1888" s="26" t="s">
        <v>13</v>
      </c>
      <c r="O1888" s="27">
        <f>IF(A1888="?","",DATE(J1888,MATCH(K1888,{"Jan","Feb","Mar","Apr","May","Jun","Jul","Aug","Sep","Oct","Nov","Dec"},0),D1888))</f>
        <v>23978</v>
      </c>
      <c r="P1888" s="26">
        <f t="shared" si="29"/>
        <v>57</v>
      </c>
    </row>
    <row r="1889" spans="1:16" x14ac:dyDescent="0.3">
      <c r="A1889" s="8" t="s">
        <v>1920</v>
      </c>
      <c r="B1889" s="8">
        <v>1971</v>
      </c>
      <c r="C1889" s="8" t="s">
        <v>18</v>
      </c>
      <c r="D1889" s="8">
        <v>16</v>
      </c>
      <c r="E1889" s="8">
        <v>1</v>
      </c>
      <c r="F1889" s="25">
        <v>22218.11</v>
      </c>
      <c r="G1889" s="8" t="s">
        <v>11</v>
      </c>
      <c r="H1889" s="8" t="s">
        <v>12</v>
      </c>
      <c r="I1889" s="8" t="s">
        <v>13</v>
      </c>
      <c r="J1889" s="26">
        <v>1971</v>
      </c>
      <c r="K1889" s="26" t="s">
        <v>18</v>
      </c>
      <c r="L1889" s="26" t="s">
        <v>11</v>
      </c>
      <c r="M1889" s="26" t="s">
        <v>12</v>
      </c>
      <c r="N1889" s="26" t="s">
        <v>13</v>
      </c>
      <c r="O1889" s="27">
        <f>IF(A1889="?","",DATE(J1889,MATCH(K1889,{"Jan","Feb","Mar","Apr","May","Jun","Jul","Aug","Sep","Oct","Nov","Dec"},0),D1889))</f>
        <v>26100</v>
      </c>
      <c r="P1889" s="26">
        <f t="shared" si="29"/>
        <v>51</v>
      </c>
    </row>
    <row r="1890" spans="1:16" x14ac:dyDescent="0.3">
      <c r="A1890" s="8" t="s">
        <v>1921</v>
      </c>
      <c r="B1890" s="8">
        <v>1982</v>
      </c>
      <c r="C1890" s="8" t="s">
        <v>30</v>
      </c>
      <c r="D1890" s="8">
        <v>27</v>
      </c>
      <c r="E1890" s="8">
        <v>1</v>
      </c>
      <c r="F1890" s="25">
        <v>22331.57</v>
      </c>
      <c r="G1890" s="8" t="s">
        <v>11</v>
      </c>
      <c r="H1890" s="8" t="s">
        <v>12</v>
      </c>
      <c r="I1890" s="8" t="s">
        <v>247</v>
      </c>
      <c r="J1890" s="26">
        <v>1982</v>
      </c>
      <c r="K1890" s="26" t="s">
        <v>30</v>
      </c>
      <c r="L1890" s="26" t="s">
        <v>11</v>
      </c>
      <c r="M1890" s="26" t="s">
        <v>12</v>
      </c>
      <c r="N1890" s="26" t="s">
        <v>247</v>
      </c>
      <c r="O1890" s="27">
        <f>IF(A1890="?","",DATE(J1890,MATCH(K1890,{"Jan","Feb","Mar","Apr","May","Jun","Jul","Aug","Sep","Oct","Nov","Dec"},0),D1890))</f>
        <v>30312</v>
      </c>
      <c r="P1890" s="26">
        <f t="shared" si="29"/>
        <v>40</v>
      </c>
    </row>
    <row r="1891" spans="1:16" x14ac:dyDescent="0.3">
      <c r="A1891" s="8" t="s">
        <v>1922</v>
      </c>
      <c r="B1891" s="8">
        <v>1999</v>
      </c>
      <c r="C1891" s="8" t="s">
        <v>35</v>
      </c>
      <c r="D1891" s="8">
        <v>26</v>
      </c>
      <c r="E1891" s="8">
        <v>2</v>
      </c>
      <c r="F1891" s="25">
        <v>22395.74</v>
      </c>
      <c r="G1891" s="8" t="s">
        <v>12</v>
      </c>
      <c r="H1891" s="8" t="s">
        <v>11</v>
      </c>
      <c r="I1891" s="8" t="s">
        <v>247</v>
      </c>
      <c r="J1891" s="26">
        <v>1999</v>
      </c>
      <c r="K1891" s="26" t="s">
        <v>35</v>
      </c>
      <c r="L1891" s="26" t="s">
        <v>12</v>
      </c>
      <c r="M1891" s="26" t="s">
        <v>11</v>
      </c>
      <c r="N1891" s="26" t="s">
        <v>247</v>
      </c>
      <c r="O1891" s="27">
        <f>IF(A1891="?","",DATE(J1891,MATCH(K1891,{"Jan","Feb","Mar","Apr","May","Jun","Jul","Aug","Sep","Oct","Nov","Dec"},0),D1891))</f>
        <v>36398</v>
      </c>
      <c r="P1891" s="26">
        <f t="shared" si="29"/>
        <v>23</v>
      </c>
    </row>
    <row r="1892" spans="1:16" x14ac:dyDescent="0.3">
      <c r="A1892" s="8" t="s">
        <v>1923</v>
      </c>
      <c r="B1892" s="8">
        <v>1966</v>
      </c>
      <c r="C1892" s="8" t="s">
        <v>35</v>
      </c>
      <c r="D1892" s="8">
        <v>18</v>
      </c>
      <c r="E1892" s="8">
        <v>0</v>
      </c>
      <c r="F1892" s="25">
        <v>22412.65</v>
      </c>
      <c r="G1892" s="8" t="s">
        <v>12</v>
      </c>
      <c r="H1892" s="8" t="s">
        <v>12</v>
      </c>
      <c r="I1892" s="8" t="s">
        <v>276</v>
      </c>
      <c r="J1892" s="26">
        <v>1966</v>
      </c>
      <c r="K1892" s="26" t="s">
        <v>35</v>
      </c>
      <c r="L1892" s="26" t="s">
        <v>12</v>
      </c>
      <c r="M1892" s="26" t="s">
        <v>12</v>
      </c>
      <c r="N1892" s="26" t="s">
        <v>276</v>
      </c>
      <c r="O1892" s="27">
        <f>IF(A1892="?","",DATE(J1892,MATCH(K1892,{"Jan","Feb","Mar","Apr","May","Jun","Jul","Aug","Sep","Oct","Nov","Dec"},0),D1892))</f>
        <v>24337</v>
      </c>
      <c r="P1892" s="26">
        <f t="shared" si="29"/>
        <v>56</v>
      </c>
    </row>
    <row r="1893" spans="1:16" x14ac:dyDescent="0.3">
      <c r="A1893" s="8" t="s">
        <v>1924</v>
      </c>
      <c r="B1893" s="8">
        <v>1983</v>
      </c>
      <c r="C1893" s="8" t="s">
        <v>30</v>
      </c>
      <c r="D1893" s="8">
        <v>21</v>
      </c>
      <c r="E1893" s="8">
        <v>1</v>
      </c>
      <c r="F1893" s="25">
        <v>22462.04</v>
      </c>
      <c r="G1893" s="8" t="s">
        <v>12</v>
      </c>
      <c r="H1893" s="8" t="s">
        <v>16</v>
      </c>
      <c r="I1893" s="8" t="s">
        <v>166</v>
      </c>
      <c r="J1893" s="26">
        <v>1983</v>
      </c>
      <c r="K1893" s="26" t="s">
        <v>30</v>
      </c>
      <c r="L1893" s="26" t="s">
        <v>12</v>
      </c>
      <c r="M1893" s="26" t="s">
        <v>16</v>
      </c>
      <c r="N1893" s="26" t="s">
        <v>166</v>
      </c>
      <c r="O1893" s="27">
        <f>IF(A1893="?","",DATE(J1893,MATCH(K1893,{"Jan","Feb","Mar","Apr","May","Jun","Jul","Aug","Sep","Oct","Nov","Dec"},0),D1893))</f>
        <v>30671</v>
      </c>
      <c r="P1893" s="26">
        <f t="shared" si="29"/>
        <v>39</v>
      </c>
    </row>
    <row r="1894" spans="1:16" x14ac:dyDescent="0.3">
      <c r="A1894" s="8" t="s">
        <v>1925</v>
      </c>
      <c r="B1894" s="8">
        <v>1979</v>
      </c>
      <c r="C1894" s="8" t="s">
        <v>15</v>
      </c>
      <c r="D1894" s="8">
        <v>14</v>
      </c>
      <c r="E1894" s="8">
        <v>2</v>
      </c>
      <c r="F1894" s="25">
        <v>22478.6</v>
      </c>
      <c r="G1894" s="8" t="s">
        <v>12</v>
      </c>
      <c r="H1894" s="8" t="s">
        <v>11</v>
      </c>
      <c r="I1894" s="8" t="s">
        <v>42</v>
      </c>
      <c r="J1894" s="26">
        <v>1979</v>
      </c>
      <c r="K1894" s="26" t="s">
        <v>15</v>
      </c>
      <c r="L1894" s="26" t="s">
        <v>12</v>
      </c>
      <c r="M1894" s="26" t="s">
        <v>11</v>
      </c>
      <c r="N1894" s="26" t="s">
        <v>42</v>
      </c>
      <c r="O1894" s="27">
        <f>IF(A1894="?","",DATE(J1894,MATCH(K1894,{"Jan","Feb","Mar","Apr","May","Jun","Jul","Aug","Sep","Oct","Nov","Dec"},0),D1894))</f>
        <v>29173</v>
      </c>
      <c r="P1894" s="26">
        <f t="shared" si="29"/>
        <v>43</v>
      </c>
    </row>
    <row r="1895" spans="1:16" x14ac:dyDescent="0.3">
      <c r="A1895" s="8" t="s">
        <v>1926</v>
      </c>
      <c r="B1895" s="8">
        <v>2003</v>
      </c>
      <c r="C1895" s="8" t="s">
        <v>10</v>
      </c>
      <c r="D1895" s="8">
        <v>25</v>
      </c>
      <c r="E1895" s="8">
        <v>2</v>
      </c>
      <c r="F1895" s="25">
        <v>22493.66</v>
      </c>
      <c r="G1895" s="8" t="s">
        <v>11</v>
      </c>
      <c r="H1895" s="8" t="s">
        <v>16</v>
      </c>
      <c r="I1895" s="8" t="s">
        <v>23</v>
      </c>
      <c r="J1895" s="26">
        <v>2003</v>
      </c>
      <c r="K1895" s="26" t="s">
        <v>10</v>
      </c>
      <c r="L1895" s="26" t="s">
        <v>11</v>
      </c>
      <c r="M1895" s="26" t="s">
        <v>16</v>
      </c>
      <c r="N1895" s="26" t="s">
        <v>23</v>
      </c>
      <c r="O1895" s="27">
        <f>IF(A1895="?","",DATE(J1895,MATCH(K1895,{"Jan","Feb","Mar","Apr","May","Jun","Jul","Aug","Sep","Oct","Nov","Dec"},0),D1895))</f>
        <v>37827</v>
      </c>
      <c r="P1895" s="26">
        <f t="shared" si="29"/>
        <v>19</v>
      </c>
    </row>
    <row r="1896" spans="1:16" x14ac:dyDescent="0.3">
      <c r="A1896" s="8" t="s">
        <v>1927</v>
      </c>
      <c r="B1896" s="8">
        <v>1970</v>
      </c>
      <c r="C1896" s="8" t="s">
        <v>15</v>
      </c>
      <c r="D1896" s="8">
        <v>9</v>
      </c>
      <c r="E1896" s="8">
        <v>0</v>
      </c>
      <c r="F1896" s="25">
        <v>23045.57</v>
      </c>
      <c r="G1896" s="8" t="s">
        <v>11</v>
      </c>
      <c r="H1896" s="8" t="s">
        <v>11</v>
      </c>
      <c r="I1896" s="8" t="s">
        <v>247</v>
      </c>
      <c r="J1896" s="26">
        <v>1970</v>
      </c>
      <c r="K1896" s="26" t="s">
        <v>15</v>
      </c>
      <c r="L1896" s="26" t="s">
        <v>11</v>
      </c>
      <c r="M1896" s="26" t="s">
        <v>11</v>
      </c>
      <c r="N1896" s="26" t="s">
        <v>247</v>
      </c>
      <c r="O1896" s="27">
        <f>IF(A1896="?","",DATE(J1896,MATCH(K1896,{"Jan","Feb","Mar","Apr","May","Jun","Jul","Aug","Sep","Oct","Nov","Dec"},0),D1896))</f>
        <v>25881</v>
      </c>
      <c r="P1896" s="26">
        <f t="shared" si="29"/>
        <v>52</v>
      </c>
    </row>
    <row r="1897" spans="1:16" x14ac:dyDescent="0.3">
      <c r="A1897" s="8" t="s">
        <v>1928</v>
      </c>
      <c r="B1897" s="8">
        <v>1975</v>
      </c>
      <c r="C1897" s="8" t="s">
        <v>20</v>
      </c>
      <c r="D1897" s="8">
        <v>9</v>
      </c>
      <c r="E1897" s="8">
        <v>0</v>
      </c>
      <c r="F1897" s="25">
        <v>23065.42</v>
      </c>
      <c r="G1897" s="8" t="s">
        <v>11</v>
      </c>
      <c r="H1897" s="8" t="s">
        <v>11</v>
      </c>
      <c r="I1897" s="8" t="s">
        <v>13</v>
      </c>
      <c r="J1897" s="26">
        <v>1975</v>
      </c>
      <c r="K1897" s="26" t="s">
        <v>20</v>
      </c>
      <c r="L1897" s="26" t="s">
        <v>11</v>
      </c>
      <c r="M1897" s="26" t="s">
        <v>11</v>
      </c>
      <c r="N1897" s="26" t="s">
        <v>13</v>
      </c>
      <c r="O1897" s="27">
        <f>IF(A1897="?","",DATE(J1897,MATCH(K1897,{"Jan","Feb","Mar","Apr","May","Jun","Jul","Aug","Sep","Oct","Nov","Dec"},0),D1897))</f>
        <v>27646</v>
      </c>
      <c r="P1897" s="26">
        <f t="shared" si="29"/>
        <v>47</v>
      </c>
    </row>
    <row r="1898" spans="1:16" x14ac:dyDescent="0.3">
      <c r="A1898" s="8" t="s">
        <v>1929</v>
      </c>
      <c r="B1898" s="8">
        <v>2003</v>
      </c>
      <c r="C1898" s="8" t="s">
        <v>30</v>
      </c>
      <c r="D1898" s="8">
        <v>14</v>
      </c>
      <c r="E1898" s="8">
        <v>0</v>
      </c>
      <c r="F1898" s="25">
        <v>23082.959999999999</v>
      </c>
      <c r="G1898" s="8" t="s">
        <v>11</v>
      </c>
      <c r="H1898" s="8" t="s">
        <v>11</v>
      </c>
      <c r="I1898" s="8" t="s">
        <v>42</v>
      </c>
      <c r="J1898" s="26">
        <v>2003</v>
      </c>
      <c r="K1898" s="26" t="s">
        <v>30</v>
      </c>
      <c r="L1898" s="26" t="s">
        <v>11</v>
      </c>
      <c r="M1898" s="26" t="s">
        <v>11</v>
      </c>
      <c r="N1898" s="26" t="s">
        <v>42</v>
      </c>
      <c r="O1898" s="27">
        <f>IF(A1898="?","",DATE(J1898,MATCH(K1898,{"Jan","Feb","Mar","Apr","May","Jun","Jul","Aug","Sep","Oct","Nov","Dec"},0),D1898))</f>
        <v>37969</v>
      </c>
      <c r="P1898" s="26">
        <f t="shared" si="29"/>
        <v>19</v>
      </c>
    </row>
    <row r="1899" spans="1:16" x14ac:dyDescent="0.3">
      <c r="A1899" s="8" t="s">
        <v>1930</v>
      </c>
      <c r="B1899" s="8">
        <v>1997</v>
      </c>
      <c r="C1899" s="8" t="s">
        <v>35</v>
      </c>
      <c r="D1899" s="8">
        <v>7</v>
      </c>
      <c r="E1899" s="8">
        <v>2</v>
      </c>
      <c r="F1899" s="25">
        <v>23241.47</v>
      </c>
      <c r="G1899" s="8" t="s">
        <v>11</v>
      </c>
      <c r="H1899" s="8" t="s">
        <v>12</v>
      </c>
      <c r="I1899" s="8" t="s">
        <v>170</v>
      </c>
      <c r="J1899" s="26">
        <v>1997</v>
      </c>
      <c r="K1899" s="26" t="s">
        <v>35</v>
      </c>
      <c r="L1899" s="26" t="s">
        <v>11</v>
      </c>
      <c r="M1899" s="26" t="s">
        <v>12</v>
      </c>
      <c r="N1899" s="26" t="s">
        <v>170</v>
      </c>
      <c r="O1899" s="27">
        <f>IF(A1899="?","",DATE(J1899,MATCH(K1899,{"Jan","Feb","Mar","Apr","May","Jun","Jul","Aug","Sep","Oct","Nov","Dec"},0),D1899))</f>
        <v>35649</v>
      </c>
      <c r="P1899" s="26">
        <f t="shared" si="29"/>
        <v>25</v>
      </c>
    </row>
    <row r="1900" spans="1:16" x14ac:dyDescent="0.3">
      <c r="A1900" s="8" t="s">
        <v>1931</v>
      </c>
      <c r="B1900" s="8">
        <v>1969</v>
      </c>
      <c r="C1900" s="8" t="s">
        <v>15</v>
      </c>
      <c r="D1900" s="8">
        <v>14</v>
      </c>
      <c r="E1900" s="8">
        <v>1</v>
      </c>
      <c r="F1900" s="25">
        <v>23244.79</v>
      </c>
      <c r="G1900" s="8" t="s">
        <v>11</v>
      </c>
      <c r="H1900" s="8" t="s">
        <v>12</v>
      </c>
      <c r="I1900" s="8" t="s">
        <v>13</v>
      </c>
      <c r="J1900" s="26">
        <v>1969</v>
      </c>
      <c r="K1900" s="26" t="s">
        <v>15</v>
      </c>
      <c r="L1900" s="26" t="s">
        <v>11</v>
      </c>
      <c r="M1900" s="26" t="s">
        <v>12</v>
      </c>
      <c r="N1900" s="26" t="s">
        <v>13</v>
      </c>
      <c r="O1900" s="27">
        <f>IF(A1900="?","",DATE(J1900,MATCH(K1900,{"Jan","Feb","Mar","Apr","May","Jun","Jul","Aug","Sep","Oct","Nov","Dec"},0),D1900))</f>
        <v>25521</v>
      </c>
      <c r="P1900" s="26">
        <f t="shared" si="29"/>
        <v>53</v>
      </c>
    </row>
    <row r="1901" spans="1:16" x14ac:dyDescent="0.3">
      <c r="A1901" s="8" t="s">
        <v>1932</v>
      </c>
      <c r="B1901" s="8">
        <v>1994</v>
      </c>
      <c r="C1901" s="8" t="s">
        <v>37</v>
      </c>
      <c r="D1901" s="8">
        <v>3</v>
      </c>
      <c r="E1901" s="8">
        <v>1</v>
      </c>
      <c r="F1901" s="25">
        <v>23288.93</v>
      </c>
      <c r="G1901" s="8" t="s">
        <v>11</v>
      </c>
      <c r="H1901" s="8" t="s">
        <v>12</v>
      </c>
      <c r="I1901" s="8" t="s">
        <v>247</v>
      </c>
      <c r="J1901" s="26">
        <v>1994</v>
      </c>
      <c r="K1901" s="26" t="s">
        <v>37</v>
      </c>
      <c r="L1901" s="26" t="s">
        <v>11</v>
      </c>
      <c r="M1901" s="26" t="s">
        <v>12</v>
      </c>
      <c r="N1901" s="26" t="s">
        <v>247</v>
      </c>
      <c r="O1901" s="27">
        <f>IF(A1901="?","",DATE(J1901,MATCH(K1901,{"Jan","Feb","Mar","Apr","May","Jun","Jul","Aug","Sep","Oct","Nov","Dec"},0),D1901))</f>
        <v>34610</v>
      </c>
      <c r="P1901" s="26">
        <f t="shared" si="29"/>
        <v>28</v>
      </c>
    </row>
    <row r="1902" spans="1:16" x14ac:dyDescent="0.3">
      <c r="A1902" s="8" t="s">
        <v>1933</v>
      </c>
      <c r="B1902" s="8">
        <v>1973</v>
      </c>
      <c r="C1902" s="8" t="s">
        <v>37</v>
      </c>
      <c r="D1902" s="8">
        <v>22</v>
      </c>
      <c r="E1902" s="8">
        <v>2</v>
      </c>
      <c r="F1902" s="25">
        <v>23306.55</v>
      </c>
      <c r="G1902" s="8" t="s">
        <v>11</v>
      </c>
      <c r="H1902" s="8" t="s">
        <v>11</v>
      </c>
      <c r="I1902" s="8" t="s">
        <v>42</v>
      </c>
      <c r="J1902" s="26">
        <v>1973</v>
      </c>
      <c r="K1902" s="26" t="s">
        <v>37</v>
      </c>
      <c r="L1902" s="26" t="s">
        <v>11</v>
      </c>
      <c r="M1902" s="26" t="s">
        <v>11</v>
      </c>
      <c r="N1902" s="26" t="s">
        <v>42</v>
      </c>
      <c r="O1902" s="27">
        <f>IF(A1902="?","",DATE(J1902,MATCH(K1902,{"Jan","Feb","Mar","Apr","May","Jun","Jul","Aug","Sep","Oct","Nov","Dec"},0),D1902))</f>
        <v>26959</v>
      </c>
      <c r="P1902" s="26">
        <f t="shared" si="29"/>
        <v>49</v>
      </c>
    </row>
    <row r="1903" spans="1:16" x14ac:dyDescent="0.3">
      <c r="A1903" s="8" t="s">
        <v>1934</v>
      </c>
      <c r="B1903" s="8">
        <v>1975</v>
      </c>
      <c r="C1903" s="8" t="s">
        <v>15</v>
      </c>
      <c r="D1903" s="8">
        <v>13</v>
      </c>
      <c r="E1903" s="8">
        <v>1</v>
      </c>
      <c r="F1903" s="25">
        <v>23401.31</v>
      </c>
      <c r="G1903" s="8" t="s">
        <v>11</v>
      </c>
      <c r="H1903" s="8" t="s">
        <v>12</v>
      </c>
      <c r="I1903" s="8" t="s">
        <v>247</v>
      </c>
      <c r="J1903" s="26">
        <v>1975</v>
      </c>
      <c r="K1903" s="26" t="s">
        <v>15</v>
      </c>
      <c r="L1903" s="26" t="s">
        <v>11</v>
      </c>
      <c r="M1903" s="26" t="s">
        <v>12</v>
      </c>
      <c r="N1903" s="26" t="s">
        <v>247</v>
      </c>
      <c r="O1903" s="27">
        <f>IF(A1903="?","",DATE(J1903,MATCH(K1903,{"Jan","Feb","Mar","Apr","May","Jun","Jul","Aug","Sep","Oct","Nov","Dec"},0),D1903))</f>
        <v>27711</v>
      </c>
      <c r="P1903" s="26">
        <f t="shared" si="29"/>
        <v>47</v>
      </c>
    </row>
    <row r="1904" spans="1:16" x14ac:dyDescent="0.3">
      <c r="A1904" s="8" t="s">
        <v>1935</v>
      </c>
      <c r="B1904" s="8">
        <v>1983</v>
      </c>
      <c r="C1904" s="8" t="s">
        <v>35</v>
      </c>
      <c r="D1904" s="8">
        <v>26</v>
      </c>
      <c r="E1904" s="8">
        <v>2</v>
      </c>
      <c r="F1904" s="25">
        <v>23563.02</v>
      </c>
      <c r="G1904" s="8" t="s">
        <v>11</v>
      </c>
      <c r="H1904" s="8" t="s">
        <v>11</v>
      </c>
      <c r="I1904" s="8" t="s">
        <v>13</v>
      </c>
      <c r="J1904" s="26">
        <v>1983</v>
      </c>
      <c r="K1904" s="26" t="s">
        <v>35</v>
      </c>
      <c r="L1904" s="26" t="s">
        <v>11</v>
      </c>
      <c r="M1904" s="26" t="s">
        <v>11</v>
      </c>
      <c r="N1904" s="26" t="s">
        <v>13</v>
      </c>
      <c r="O1904" s="27">
        <f>IF(A1904="?","",DATE(J1904,MATCH(K1904,{"Jan","Feb","Mar","Apr","May","Jun","Jul","Aug","Sep","Oct","Nov","Dec"},0),D1904))</f>
        <v>30554</v>
      </c>
      <c r="P1904" s="26">
        <f t="shared" si="29"/>
        <v>39</v>
      </c>
    </row>
    <row r="1905" spans="1:16" x14ac:dyDescent="0.3">
      <c r="A1905" s="8" t="s">
        <v>1936</v>
      </c>
      <c r="B1905" s="8">
        <v>1974</v>
      </c>
      <c r="C1905" s="8" t="s">
        <v>18</v>
      </c>
      <c r="D1905" s="8">
        <v>2</v>
      </c>
      <c r="E1905" s="8">
        <v>1</v>
      </c>
      <c r="F1905" s="25">
        <v>23568.27</v>
      </c>
      <c r="G1905" s="8" t="s">
        <v>11</v>
      </c>
      <c r="H1905" s="8" t="s">
        <v>11</v>
      </c>
      <c r="I1905" s="8" t="s">
        <v>42</v>
      </c>
      <c r="J1905" s="26">
        <v>1974</v>
      </c>
      <c r="K1905" s="26" t="s">
        <v>18</v>
      </c>
      <c r="L1905" s="26" t="s">
        <v>11</v>
      </c>
      <c r="M1905" s="26" t="s">
        <v>11</v>
      </c>
      <c r="N1905" s="26" t="s">
        <v>42</v>
      </c>
      <c r="O1905" s="27">
        <f>IF(A1905="?","",DATE(J1905,MATCH(K1905,{"Jan","Feb","Mar","Apr","May","Jun","Jul","Aug","Sep","Oct","Nov","Dec"},0),D1905))</f>
        <v>27182</v>
      </c>
      <c r="P1905" s="26">
        <f t="shared" si="29"/>
        <v>49</v>
      </c>
    </row>
    <row r="1906" spans="1:16" x14ac:dyDescent="0.3">
      <c r="A1906" s="8" t="s">
        <v>1937</v>
      </c>
      <c r="B1906" s="8">
        <v>1973</v>
      </c>
      <c r="C1906" s="8" t="s">
        <v>18</v>
      </c>
      <c r="D1906" s="8">
        <v>27</v>
      </c>
      <c r="E1906" s="8">
        <v>2</v>
      </c>
      <c r="F1906" s="25">
        <v>23807.24</v>
      </c>
      <c r="G1906" s="8" t="s">
        <v>11</v>
      </c>
      <c r="H1906" s="8" t="s">
        <v>12</v>
      </c>
      <c r="I1906" s="8" t="s">
        <v>23</v>
      </c>
      <c r="J1906" s="26">
        <v>1973</v>
      </c>
      <c r="K1906" s="26" t="s">
        <v>18</v>
      </c>
      <c r="L1906" s="26" t="s">
        <v>11</v>
      </c>
      <c r="M1906" s="26" t="s">
        <v>12</v>
      </c>
      <c r="N1906" s="26" t="s">
        <v>23</v>
      </c>
      <c r="O1906" s="27">
        <f>IF(A1906="?","",DATE(J1906,MATCH(K1906,{"Jan","Feb","Mar","Apr","May","Jun","Jul","Aug","Sep","Oct","Nov","Dec"},0),D1906))</f>
        <v>26842</v>
      </c>
      <c r="P1906" s="26">
        <f t="shared" si="29"/>
        <v>49</v>
      </c>
    </row>
    <row r="1907" spans="1:16" x14ac:dyDescent="0.3">
      <c r="A1907" s="8" t="s">
        <v>1938</v>
      </c>
      <c r="B1907" s="8">
        <v>1970</v>
      </c>
      <c r="C1907" s="8" t="s">
        <v>35</v>
      </c>
      <c r="D1907" s="8">
        <v>8</v>
      </c>
      <c r="E1907" s="8">
        <v>1</v>
      </c>
      <c r="F1907" s="25">
        <v>23887.66</v>
      </c>
      <c r="G1907" s="8" t="s">
        <v>11</v>
      </c>
      <c r="H1907" s="8" t="s">
        <v>12</v>
      </c>
      <c r="I1907" s="8" t="s">
        <v>23</v>
      </c>
      <c r="J1907" s="26">
        <v>1970</v>
      </c>
      <c r="K1907" s="26" t="s">
        <v>35</v>
      </c>
      <c r="L1907" s="26" t="s">
        <v>11</v>
      </c>
      <c r="M1907" s="26" t="s">
        <v>12</v>
      </c>
      <c r="N1907" s="26" t="s">
        <v>23</v>
      </c>
      <c r="O1907" s="27">
        <f>IF(A1907="?","",DATE(J1907,MATCH(K1907,{"Jan","Feb","Mar","Apr","May","Jun","Jul","Aug","Sep","Oct","Nov","Dec"},0),D1907))</f>
        <v>25788</v>
      </c>
      <c r="P1907" s="26">
        <f t="shared" si="29"/>
        <v>52</v>
      </c>
    </row>
    <row r="1908" spans="1:16" x14ac:dyDescent="0.3">
      <c r="A1908" s="8" t="s">
        <v>1939</v>
      </c>
      <c r="B1908" s="8">
        <v>1971</v>
      </c>
      <c r="C1908" s="8" t="s">
        <v>10</v>
      </c>
      <c r="D1908" s="8">
        <v>10</v>
      </c>
      <c r="E1908" s="8">
        <v>2</v>
      </c>
      <c r="F1908" s="25">
        <v>23967.38</v>
      </c>
      <c r="G1908" s="8" t="s">
        <v>11</v>
      </c>
      <c r="H1908" s="8" t="s">
        <v>11</v>
      </c>
      <c r="I1908" s="8" t="s">
        <v>23</v>
      </c>
      <c r="J1908" s="26">
        <v>1971</v>
      </c>
      <c r="K1908" s="26" t="s">
        <v>10</v>
      </c>
      <c r="L1908" s="26" t="s">
        <v>11</v>
      </c>
      <c r="M1908" s="26" t="s">
        <v>11</v>
      </c>
      <c r="N1908" s="26" t="s">
        <v>23</v>
      </c>
      <c r="O1908" s="27">
        <f>IF(A1908="?","",DATE(J1908,MATCH(K1908,{"Jan","Feb","Mar","Apr","May","Jun","Jul","Aug","Sep","Oct","Nov","Dec"},0),D1908))</f>
        <v>26124</v>
      </c>
      <c r="P1908" s="26">
        <f t="shared" si="29"/>
        <v>51</v>
      </c>
    </row>
    <row r="1909" spans="1:16" x14ac:dyDescent="0.3">
      <c r="A1909" s="8" t="s">
        <v>1940</v>
      </c>
      <c r="B1909" s="8">
        <v>2003</v>
      </c>
      <c r="C1909" s="8" t="s">
        <v>30</v>
      </c>
      <c r="D1909" s="8">
        <v>30</v>
      </c>
      <c r="E1909" s="8">
        <v>2</v>
      </c>
      <c r="F1909" s="25">
        <v>24059.68</v>
      </c>
      <c r="G1909" s="8" t="s">
        <v>11</v>
      </c>
      <c r="H1909" s="8" t="s">
        <v>11</v>
      </c>
      <c r="I1909" s="8" t="s">
        <v>23</v>
      </c>
      <c r="J1909" s="26">
        <v>2003</v>
      </c>
      <c r="K1909" s="26" t="s">
        <v>30</v>
      </c>
      <c r="L1909" s="26" t="s">
        <v>11</v>
      </c>
      <c r="M1909" s="26" t="s">
        <v>11</v>
      </c>
      <c r="N1909" s="26" t="s">
        <v>23</v>
      </c>
      <c r="O1909" s="27">
        <f>IF(A1909="?","",DATE(J1909,MATCH(K1909,{"Jan","Feb","Mar","Apr","May","Jun","Jul","Aug","Sep","Oct","Nov","Dec"},0),D1909))</f>
        <v>37985</v>
      </c>
      <c r="P1909" s="26">
        <f t="shared" si="29"/>
        <v>19</v>
      </c>
    </row>
    <row r="1910" spans="1:16" x14ac:dyDescent="0.3">
      <c r="A1910" s="8" t="s">
        <v>1941</v>
      </c>
      <c r="B1910" s="8">
        <v>1973</v>
      </c>
      <c r="C1910" s="8" t="s">
        <v>18</v>
      </c>
      <c r="D1910" s="8">
        <v>13</v>
      </c>
      <c r="E1910" s="8">
        <v>3</v>
      </c>
      <c r="F1910" s="25">
        <v>24106.91</v>
      </c>
      <c r="G1910" s="8" t="s">
        <v>11</v>
      </c>
      <c r="H1910" s="8" t="s">
        <v>11</v>
      </c>
      <c r="I1910" s="8" t="s">
        <v>247</v>
      </c>
      <c r="J1910" s="26">
        <v>1973</v>
      </c>
      <c r="K1910" s="26" t="s">
        <v>18</v>
      </c>
      <c r="L1910" s="26" t="s">
        <v>11</v>
      </c>
      <c r="M1910" s="26" t="s">
        <v>11</v>
      </c>
      <c r="N1910" s="26" t="s">
        <v>247</v>
      </c>
      <c r="O1910" s="27">
        <f>IF(A1910="?","",DATE(J1910,MATCH(K1910,{"Jan","Feb","Mar","Apr","May","Jun","Jul","Aug","Sep","Oct","Nov","Dec"},0),D1910))</f>
        <v>26828</v>
      </c>
      <c r="P1910" s="26">
        <f t="shared" si="29"/>
        <v>49</v>
      </c>
    </row>
    <row r="1911" spans="1:16" x14ac:dyDescent="0.3">
      <c r="A1911" s="8" t="s">
        <v>1942</v>
      </c>
      <c r="B1911" s="8">
        <v>1974</v>
      </c>
      <c r="C1911" s="8" t="s">
        <v>20</v>
      </c>
      <c r="D1911" s="8">
        <v>10</v>
      </c>
      <c r="E1911" s="8">
        <v>3</v>
      </c>
      <c r="F1911" s="25">
        <v>24180.93</v>
      </c>
      <c r="G1911" s="8" t="s">
        <v>11</v>
      </c>
      <c r="H1911" s="8" t="s">
        <v>16</v>
      </c>
      <c r="I1911" s="8" t="s">
        <v>13</v>
      </c>
      <c r="J1911" s="26">
        <v>1974</v>
      </c>
      <c r="K1911" s="26" t="s">
        <v>20</v>
      </c>
      <c r="L1911" s="26" t="s">
        <v>11</v>
      </c>
      <c r="M1911" s="26" t="s">
        <v>16</v>
      </c>
      <c r="N1911" s="26" t="s">
        <v>13</v>
      </c>
      <c r="O1911" s="27">
        <f>IF(A1911="?","",DATE(J1911,MATCH(K1911,{"Jan","Feb","Mar","Apr","May","Jun","Jul","Aug","Sep","Oct","Nov","Dec"},0),D1911))</f>
        <v>27282</v>
      </c>
      <c r="P1911" s="26">
        <f t="shared" si="29"/>
        <v>48</v>
      </c>
    </row>
    <row r="1912" spans="1:16" x14ac:dyDescent="0.3">
      <c r="A1912" s="8" t="s">
        <v>1943</v>
      </c>
      <c r="B1912" s="8">
        <v>1964</v>
      </c>
      <c r="C1912" s="8" t="s">
        <v>30</v>
      </c>
      <c r="D1912" s="8">
        <v>16</v>
      </c>
      <c r="E1912" s="8">
        <v>0</v>
      </c>
      <c r="F1912" s="25">
        <v>24227.34</v>
      </c>
      <c r="G1912" s="8" t="s">
        <v>11</v>
      </c>
      <c r="H1912" s="8" t="s">
        <v>16</v>
      </c>
      <c r="I1912" s="8" t="s">
        <v>13</v>
      </c>
      <c r="J1912" s="26">
        <v>1964</v>
      </c>
      <c r="K1912" s="26" t="s">
        <v>30</v>
      </c>
      <c r="L1912" s="26" t="s">
        <v>11</v>
      </c>
      <c r="M1912" s="26" t="s">
        <v>16</v>
      </c>
      <c r="N1912" s="26" t="s">
        <v>13</v>
      </c>
      <c r="O1912" s="27">
        <f>IF(A1912="?","",DATE(J1912,MATCH(K1912,{"Jan","Feb","Mar","Apr","May","Jun","Jul","Aug","Sep","Oct","Nov","Dec"},0),D1912))</f>
        <v>23727</v>
      </c>
      <c r="P1912" s="26">
        <f t="shared" si="29"/>
        <v>58</v>
      </c>
    </row>
    <row r="1913" spans="1:16" x14ac:dyDescent="0.3">
      <c r="A1913" s="8" t="s">
        <v>1944</v>
      </c>
      <c r="B1913" s="8">
        <v>2004</v>
      </c>
      <c r="C1913" s="8" t="s">
        <v>35</v>
      </c>
      <c r="D1913" s="8">
        <v>3</v>
      </c>
      <c r="E1913" s="8">
        <v>0</v>
      </c>
      <c r="F1913" s="25">
        <v>24294.02</v>
      </c>
      <c r="G1913" s="8" t="s">
        <v>11</v>
      </c>
      <c r="H1913" s="8" t="s">
        <v>16</v>
      </c>
      <c r="I1913" s="8" t="s">
        <v>42</v>
      </c>
      <c r="J1913" s="26">
        <v>2004</v>
      </c>
      <c r="K1913" s="26" t="s">
        <v>35</v>
      </c>
      <c r="L1913" s="26" t="s">
        <v>11</v>
      </c>
      <c r="M1913" s="26" t="s">
        <v>16</v>
      </c>
      <c r="N1913" s="26" t="s">
        <v>42</v>
      </c>
      <c r="O1913" s="27">
        <f>IF(A1913="?","",DATE(J1913,MATCH(K1913,{"Jan","Feb","Mar","Apr","May","Jun","Jul","Aug","Sep","Oct","Nov","Dec"},0),D1913))</f>
        <v>38202</v>
      </c>
      <c r="P1913" s="26">
        <f t="shared" si="29"/>
        <v>18</v>
      </c>
    </row>
    <row r="1914" spans="1:16" x14ac:dyDescent="0.3">
      <c r="A1914" s="8" t="s">
        <v>1945</v>
      </c>
      <c r="B1914" s="8">
        <v>1999</v>
      </c>
      <c r="C1914" s="8" t="s">
        <v>37</v>
      </c>
      <c r="D1914" s="8">
        <v>7</v>
      </c>
      <c r="E1914" s="8">
        <v>0</v>
      </c>
      <c r="F1914" s="25">
        <v>24387.74</v>
      </c>
      <c r="G1914" s="8" t="s">
        <v>11</v>
      </c>
      <c r="H1914" s="8" t="s">
        <v>16</v>
      </c>
      <c r="I1914" s="8" t="s">
        <v>42</v>
      </c>
      <c r="J1914" s="26">
        <v>1999</v>
      </c>
      <c r="K1914" s="26" t="s">
        <v>37</v>
      </c>
      <c r="L1914" s="26" t="s">
        <v>11</v>
      </c>
      <c r="M1914" s="26" t="s">
        <v>16</v>
      </c>
      <c r="N1914" s="26" t="s">
        <v>42</v>
      </c>
      <c r="O1914" s="27">
        <f>IF(A1914="?","",DATE(J1914,MATCH(K1914,{"Jan","Feb","Mar","Apr","May","Jun","Jul","Aug","Sep","Oct","Nov","Dec"},0),D1914))</f>
        <v>36440</v>
      </c>
      <c r="P1914" s="26">
        <f t="shared" si="29"/>
        <v>23</v>
      </c>
    </row>
    <row r="1915" spans="1:16" x14ac:dyDescent="0.3">
      <c r="A1915" s="8" t="s">
        <v>1946</v>
      </c>
      <c r="B1915" s="8">
        <v>1970</v>
      </c>
      <c r="C1915" s="8" t="s">
        <v>15</v>
      </c>
      <c r="D1915" s="8">
        <v>30</v>
      </c>
      <c r="E1915" s="8">
        <v>0</v>
      </c>
      <c r="F1915" s="25">
        <v>24393.62</v>
      </c>
      <c r="G1915" s="8" t="s">
        <v>11</v>
      </c>
      <c r="H1915" s="8" t="s">
        <v>12</v>
      </c>
      <c r="I1915" s="8" t="s">
        <v>23</v>
      </c>
      <c r="J1915" s="26">
        <v>1970</v>
      </c>
      <c r="K1915" s="26" t="s">
        <v>15</v>
      </c>
      <c r="L1915" s="26" t="s">
        <v>11</v>
      </c>
      <c r="M1915" s="26" t="s">
        <v>12</v>
      </c>
      <c r="N1915" s="26" t="s">
        <v>23</v>
      </c>
      <c r="O1915" s="27">
        <f>IF(A1915="?","",DATE(J1915,MATCH(K1915,{"Jan","Feb","Mar","Apr","May","Jun","Jul","Aug","Sep","Oct","Nov","Dec"},0),D1915))</f>
        <v>25902</v>
      </c>
      <c r="P1915" s="26">
        <f t="shared" si="29"/>
        <v>52</v>
      </c>
    </row>
    <row r="1916" spans="1:16" x14ac:dyDescent="0.3">
      <c r="A1916" s="8" t="s">
        <v>1947</v>
      </c>
      <c r="B1916" s="8">
        <v>1968</v>
      </c>
      <c r="C1916" s="8" t="s">
        <v>10</v>
      </c>
      <c r="D1916" s="8">
        <v>6</v>
      </c>
      <c r="E1916" s="8">
        <v>0</v>
      </c>
      <c r="F1916" s="25">
        <v>24476.48</v>
      </c>
      <c r="G1916" s="8" t="s">
        <v>11</v>
      </c>
      <c r="H1916" s="8" t="s">
        <v>11</v>
      </c>
      <c r="I1916" s="8" t="s">
        <v>23</v>
      </c>
      <c r="J1916" s="26">
        <v>1968</v>
      </c>
      <c r="K1916" s="26" t="s">
        <v>10</v>
      </c>
      <c r="L1916" s="26" t="s">
        <v>11</v>
      </c>
      <c r="M1916" s="26" t="s">
        <v>11</v>
      </c>
      <c r="N1916" s="26" t="s">
        <v>23</v>
      </c>
      <c r="O1916" s="27">
        <f>IF(A1916="?","",DATE(J1916,MATCH(K1916,{"Jan","Feb","Mar","Apr","May","Jun","Jul","Aug","Sep","Oct","Nov","Dec"},0),D1916))</f>
        <v>25025</v>
      </c>
      <c r="P1916" s="26">
        <f t="shared" si="29"/>
        <v>54</v>
      </c>
    </row>
    <row r="1917" spans="1:16" x14ac:dyDescent="0.3">
      <c r="A1917" s="8" t="s">
        <v>1948</v>
      </c>
      <c r="B1917" s="8">
        <v>1961</v>
      </c>
      <c r="C1917" s="8" t="s">
        <v>37</v>
      </c>
      <c r="D1917" s="8">
        <v>21</v>
      </c>
      <c r="E1917" s="8">
        <v>0</v>
      </c>
      <c r="F1917" s="25">
        <v>24513.09</v>
      </c>
      <c r="G1917" s="8" t="s">
        <v>11</v>
      </c>
      <c r="H1917" s="8" t="s">
        <v>11</v>
      </c>
      <c r="I1917" s="8" t="s">
        <v>13</v>
      </c>
      <c r="J1917" s="26">
        <v>1961</v>
      </c>
      <c r="K1917" s="26" t="s">
        <v>37</v>
      </c>
      <c r="L1917" s="26" t="s">
        <v>11</v>
      </c>
      <c r="M1917" s="26" t="s">
        <v>11</v>
      </c>
      <c r="N1917" s="26" t="s">
        <v>13</v>
      </c>
      <c r="O1917" s="27">
        <f>IF(A1917="?","",DATE(J1917,MATCH(K1917,{"Jan","Feb","Mar","Apr","May","Jun","Jul","Aug","Sep","Oct","Nov","Dec"},0),D1917))</f>
        <v>22575</v>
      </c>
      <c r="P1917" s="26">
        <f t="shared" si="29"/>
        <v>61</v>
      </c>
    </row>
    <row r="1918" spans="1:16" x14ac:dyDescent="0.3">
      <c r="A1918" s="8" t="s">
        <v>1949</v>
      </c>
      <c r="B1918" s="8">
        <v>1972</v>
      </c>
      <c r="C1918" s="8" t="s">
        <v>20</v>
      </c>
      <c r="D1918" s="8">
        <v>14</v>
      </c>
      <c r="E1918" s="8">
        <v>1</v>
      </c>
      <c r="F1918" s="25">
        <v>24520.26</v>
      </c>
      <c r="G1918" s="8" t="s">
        <v>11</v>
      </c>
      <c r="H1918" s="8" t="s">
        <v>12</v>
      </c>
      <c r="I1918" s="8" t="s">
        <v>42</v>
      </c>
      <c r="J1918" s="26">
        <v>1972</v>
      </c>
      <c r="K1918" s="26" t="s">
        <v>20</v>
      </c>
      <c r="L1918" s="26" t="s">
        <v>11</v>
      </c>
      <c r="M1918" s="26" t="s">
        <v>12</v>
      </c>
      <c r="N1918" s="26" t="s">
        <v>42</v>
      </c>
      <c r="O1918" s="27">
        <f>IF(A1918="?","",DATE(J1918,MATCH(K1918,{"Jan","Feb","Mar","Apr","May","Jun","Jul","Aug","Sep","Oct","Nov","Dec"},0),D1918))</f>
        <v>26556</v>
      </c>
      <c r="P1918" s="26">
        <f t="shared" si="29"/>
        <v>50</v>
      </c>
    </row>
    <row r="1919" spans="1:16" x14ac:dyDescent="0.3">
      <c r="A1919" s="8" t="s">
        <v>1950</v>
      </c>
      <c r="B1919" s="8">
        <v>1975</v>
      </c>
      <c r="C1919" s="8" t="s">
        <v>18</v>
      </c>
      <c r="D1919" s="8">
        <v>13</v>
      </c>
      <c r="E1919" s="8">
        <v>2</v>
      </c>
      <c r="F1919" s="25">
        <v>24535.7</v>
      </c>
      <c r="G1919" s="8" t="s">
        <v>11</v>
      </c>
      <c r="H1919" s="8" t="s">
        <v>11</v>
      </c>
      <c r="I1919" s="8" t="s">
        <v>23</v>
      </c>
      <c r="J1919" s="26">
        <v>1975</v>
      </c>
      <c r="K1919" s="26" t="s">
        <v>18</v>
      </c>
      <c r="L1919" s="26" t="s">
        <v>11</v>
      </c>
      <c r="M1919" s="26" t="s">
        <v>11</v>
      </c>
      <c r="N1919" s="26" t="s">
        <v>23</v>
      </c>
      <c r="O1919" s="27">
        <f>IF(A1919="?","",DATE(J1919,MATCH(K1919,{"Jan","Feb","Mar","Apr","May","Jun","Jul","Aug","Sep","Oct","Nov","Dec"},0),D1919))</f>
        <v>27558</v>
      </c>
      <c r="P1919" s="26">
        <f t="shared" si="29"/>
        <v>47</v>
      </c>
    </row>
    <row r="1920" spans="1:16" x14ac:dyDescent="0.3">
      <c r="A1920" s="8" t="s">
        <v>1951</v>
      </c>
      <c r="B1920" s="8">
        <v>1976</v>
      </c>
      <c r="C1920" s="8" t="s">
        <v>37</v>
      </c>
      <c r="D1920" s="8">
        <v>12</v>
      </c>
      <c r="E1920" s="8">
        <v>0</v>
      </c>
      <c r="F1920" s="25">
        <v>24603.05</v>
      </c>
      <c r="G1920" s="8" t="s">
        <v>11</v>
      </c>
      <c r="H1920" s="8" t="s">
        <v>11</v>
      </c>
      <c r="I1920" s="8" t="s">
        <v>42</v>
      </c>
      <c r="J1920" s="26">
        <v>1976</v>
      </c>
      <c r="K1920" s="26" t="s">
        <v>37</v>
      </c>
      <c r="L1920" s="26" t="s">
        <v>11</v>
      </c>
      <c r="M1920" s="26" t="s">
        <v>11</v>
      </c>
      <c r="N1920" s="26" t="s">
        <v>42</v>
      </c>
      <c r="O1920" s="27">
        <f>IF(A1920="?","",DATE(J1920,MATCH(K1920,{"Jan","Feb","Mar","Apr","May","Jun","Jul","Aug","Sep","Oct","Nov","Dec"},0),D1920))</f>
        <v>28045</v>
      </c>
      <c r="P1920" s="26">
        <f t="shared" si="29"/>
        <v>46</v>
      </c>
    </row>
    <row r="1921" spans="1:16" x14ac:dyDescent="0.3">
      <c r="A1921" s="8" t="s">
        <v>1952</v>
      </c>
      <c r="B1921" s="8">
        <v>1970</v>
      </c>
      <c r="C1921" s="8" t="s">
        <v>18</v>
      </c>
      <c r="D1921" s="8">
        <v>12</v>
      </c>
      <c r="E1921" s="8">
        <v>2</v>
      </c>
      <c r="F1921" s="25">
        <v>24667.42</v>
      </c>
      <c r="G1921" s="8" t="s">
        <v>11</v>
      </c>
      <c r="H1921" s="8" t="s">
        <v>12</v>
      </c>
      <c r="I1921" s="8" t="s">
        <v>13</v>
      </c>
      <c r="J1921" s="26">
        <v>1970</v>
      </c>
      <c r="K1921" s="26" t="s">
        <v>18</v>
      </c>
      <c r="L1921" s="26" t="s">
        <v>11</v>
      </c>
      <c r="M1921" s="26" t="s">
        <v>12</v>
      </c>
      <c r="N1921" s="26" t="s">
        <v>13</v>
      </c>
      <c r="O1921" s="27">
        <f>IF(A1921="?","",DATE(J1921,MATCH(K1921,{"Jan","Feb","Mar","Apr","May","Jun","Jul","Aug","Sep","Oct","Nov","Dec"},0),D1921))</f>
        <v>25731</v>
      </c>
      <c r="P1921" s="26">
        <f t="shared" si="29"/>
        <v>52</v>
      </c>
    </row>
    <row r="1922" spans="1:16" x14ac:dyDescent="0.3">
      <c r="A1922" s="8" t="s">
        <v>1953</v>
      </c>
      <c r="B1922" s="8">
        <v>1996</v>
      </c>
      <c r="C1922" s="8" t="s">
        <v>35</v>
      </c>
      <c r="D1922" s="8">
        <v>28</v>
      </c>
      <c r="E1922" s="8">
        <v>4</v>
      </c>
      <c r="F1922" s="25">
        <v>24671.66</v>
      </c>
      <c r="G1922" s="8" t="s">
        <v>11</v>
      </c>
      <c r="H1922" s="8" t="s">
        <v>16</v>
      </c>
      <c r="I1922" s="8" t="s">
        <v>247</v>
      </c>
      <c r="J1922" s="26">
        <v>1996</v>
      </c>
      <c r="K1922" s="26" t="s">
        <v>35</v>
      </c>
      <c r="L1922" s="26" t="s">
        <v>11</v>
      </c>
      <c r="M1922" s="26" t="s">
        <v>16</v>
      </c>
      <c r="N1922" s="26" t="s">
        <v>247</v>
      </c>
      <c r="O1922" s="27">
        <f>IF(A1922="?","",DATE(J1922,MATCH(K1922,{"Jan","Feb","Mar","Apr","May","Jun","Jul","Aug","Sep","Oct","Nov","Dec"},0),D1922))</f>
        <v>35305</v>
      </c>
      <c r="P1922" s="26">
        <f t="shared" si="29"/>
        <v>26</v>
      </c>
    </row>
    <row r="1923" spans="1:16" x14ac:dyDescent="0.3">
      <c r="A1923" s="8" t="s">
        <v>1954</v>
      </c>
      <c r="B1923" s="8">
        <v>1992</v>
      </c>
      <c r="C1923" s="8" t="s">
        <v>37</v>
      </c>
      <c r="D1923" s="8">
        <v>11</v>
      </c>
      <c r="E1923" s="8">
        <v>0</v>
      </c>
      <c r="F1923" s="25">
        <v>24795.040000000001</v>
      </c>
      <c r="G1923" s="8" t="s">
        <v>11</v>
      </c>
      <c r="H1923" s="8" t="s">
        <v>12</v>
      </c>
      <c r="I1923" s="8" t="s">
        <v>42</v>
      </c>
      <c r="J1923" s="26">
        <v>1992</v>
      </c>
      <c r="K1923" s="26" t="s">
        <v>37</v>
      </c>
      <c r="L1923" s="26" t="s">
        <v>11</v>
      </c>
      <c r="M1923" s="26" t="s">
        <v>12</v>
      </c>
      <c r="N1923" s="26" t="s">
        <v>42</v>
      </c>
      <c r="O1923" s="27">
        <f>IF(A1923="?","",DATE(J1923,MATCH(K1923,{"Jan","Feb","Mar","Apr","May","Jun","Jul","Aug","Sep","Oct","Nov","Dec"},0),D1923))</f>
        <v>33888</v>
      </c>
      <c r="P1923" s="26">
        <f t="shared" ref="P1923:P1986" si="30">IF(O1923="","",DATEDIF(O1923,DATE(2023,6,8),"Y"))</f>
        <v>30</v>
      </c>
    </row>
    <row r="1924" spans="1:16" x14ac:dyDescent="0.3">
      <c r="A1924" s="8" t="s">
        <v>1955</v>
      </c>
      <c r="B1924" s="8">
        <v>1994</v>
      </c>
      <c r="C1924" s="8" t="s">
        <v>20</v>
      </c>
      <c r="D1924" s="8">
        <v>9</v>
      </c>
      <c r="E1924" s="8">
        <v>0</v>
      </c>
      <c r="F1924" s="25">
        <v>24817.25</v>
      </c>
      <c r="G1924" s="8" t="s">
        <v>11</v>
      </c>
      <c r="H1924" s="8" t="s">
        <v>11</v>
      </c>
      <c r="I1924" s="8" t="s">
        <v>42</v>
      </c>
      <c r="J1924" s="26">
        <v>1994</v>
      </c>
      <c r="K1924" s="26" t="s">
        <v>20</v>
      </c>
      <c r="L1924" s="26" t="s">
        <v>11</v>
      </c>
      <c r="M1924" s="26" t="s">
        <v>11</v>
      </c>
      <c r="N1924" s="26" t="s">
        <v>42</v>
      </c>
      <c r="O1924" s="27">
        <f>IF(A1924="?","",DATE(J1924,MATCH(K1924,{"Jan","Feb","Mar","Apr","May","Jun","Jul","Aug","Sep","Oct","Nov","Dec"},0),D1924))</f>
        <v>34586</v>
      </c>
      <c r="P1924" s="26">
        <f t="shared" si="30"/>
        <v>28</v>
      </c>
    </row>
    <row r="1925" spans="1:16" x14ac:dyDescent="0.3">
      <c r="A1925" s="8" t="s">
        <v>1956</v>
      </c>
      <c r="B1925" s="8">
        <v>1995</v>
      </c>
      <c r="C1925" s="8" t="s">
        <v>18</v>
      </c>
      <c r="D1925" s="8">
        <v>10</v>
      </c>
      <c r="E1925" s="8">
        <v>0</v>
      </c>
      <c r="F1925" s="25">
        <v>24863.25</v>
      </c>
      <c r="G1925" s="8" t="s">
        <v>11</v>
      </c>
      <c r="H1925" s="8" t="s">
        <v>12</v>
      </c>
      <c r="I1925" s="8" t="s">
        <v>42</v>
      </c>
      <c r="J1925" s="26">
        <v>1995</v>
      </c>
      <c r="K1925" s="26" t="s">
        <v>18</v>
      </c>
      <c r="L1925" s="26" t="s">
        <v>11</v>
      </c>
      <c r="M1925" s="26" t="s">
        <v>12</v>
      </c>
      <c r="N1925" s="26" t="s">
        <v>42</v>
      </c>
      <c r="O1925" s="27">
        <f>IF(A1925="?","",DATE(J1925,MATCH(K1925,{"Jan","Feb","Mar","Apr","May","Jun","Jul","Aug","Sep","Oct","Nov","Dec"},0),D1925))</f>
        <v>34860</v>
      </c>
      <c r="P1925" s="26">
        <f t="shared" si="30"/>
        <v>27</v>
      </c>
    </row>
    <row r="1926" spans="1:16" x14ac:dyDescent="0.3">
      <c r="A1926" s="8" t="s">
        <v>1957</v>
      </c>
      <c r="B1926" s="8">
        <v>1970</v>
      </c>
      <c r="C1926" s="8" t="s">
        <v>15</v>
      </c>
      <c r="D1926" s="8">
        <v>26</v>
      </c>
      <c r="E1926" s="8">
        <v>3</v>
      </c>
      <c r="F1926" s="25">
        <v>24869.84</v>
      </c>
      <c r="G1926" s="8" t="s">
        <v>11</v>
      </c>
      <c r="H1926" s="8" t="s">
        <v>11</v>
      </c>
      <c r="I1926" s="8" t="s">
        <v>168</v>
      </c>
      <c r="J1926" s="26">
        <v>1970</v>
      </c>
      <c r="K1926" s="26" t="s">
        <v>15</v>
      </c>
      <c r="L1926" s="26" t="s">
        <v>11</v>
      </c>
      <c r="M1926" s="26" t="s">
        <v>11</v>
      </c>
      <c r="N1926" s="26" t="s">
        <v>168</v>
      </c>
      <c r="O1926" s="27">
        <f>IF(A1926="?","",DATE(J1926,MATCH(K1926,{"Jan","Feb","Mar","Apr","May","Jun","Jul","Aug","Sep","Oct","Nov","Dec"},0),D1926))</f>
        <v>25898</v>
      </c>
      <c r="P1926" s="26">
        <f t="shared" si="30"/>
        <v>52</v>
      </c>
    </row>
    <row r="1927" spans="1:16" x14ac:dyDescent="0.3">
      <c r="A1927" s="8" t="s">
        <v>1958</v>
      </c>
      <c r="B1927" s="8">
        <v>1969</v>
      </c>
      <c r="C1927" s="8" t="s">
        <v>10</v>
      </c>
      <c r="D1927" s="8">
        <v>23</v>
      </c>
      <c r="E1927" s="8">
        <v>3</v>
      </c>
      <c r="F1927" s="25">
        <v>24873.38</v>
      </c>
      <c r="G1927" s="8" t="s">
        <v>11</v>
      </c>
      <c r="H1927" s="8" t="s">
        <v>16</v>
      </c>
      <c r="I1927" s="8" t="s">
        <v>247</v>
      </c>
      <c r="J1927" s="26">
        <v>1969</v>
      </c>
      <c r="K1927" s="26" t="s">
        <v>10</v>
      </c>
      <c r="L1927" s="26" t="s">
        <v>11</v>
      </c>
      <c r="M1927" s="26" t="s">
        <v>16</v>
      </c>
      <c r="N1927" s="26" t="s">
        <v>247</v>
      </c>
      <c r="O1927" s="27">
        <f>IF(A1927="?","",DATE(J1927,MATCH(K1927,{"Jan","Feb","Mar","Apr","May","Jun","Jul","Aug","Sep","Oct","Nov","Dec"},0),D1927))</f>
        <v>25407</v>
      </c>
      <c r="P1927" s="26">
        <f t="shared" si="30"/>
        <v>53</v>
      </c>
    </row>
    <row r="1928" spans="1:16" x14ac:dyDescent="0.3">
      <c r="A1928" s="8" t="s">
        <v>1959</v>
      </c>
      <c r="B1928" s="8">
        <v>1987</v>
      </c>
      <c r="C1928" s="8" t="s">
        <v>18</v>
      </c>
      <c r="D1928" s="8">
        <v>14</v>
      </c>
      <c r="E1928" s="8">
        <v>2</v>
      </c>
      <c r="F1928" s="25">
        <v>24915.05</v>
      </c>
      <c r="G1928" s="8" t="s">
        <v>11</v>
      </c>
      <c r="H1928" s="8" t="s">
        <v>16</v>
      </c>
      <c r="I1928" s="8" t="s">
        <v>247</v>
      </c>
      <c r="J1928" s="26">
        <v>1987</v>
      </c>
      <c r="K1928" s="26" t="s">
        <v>18</v>
      </c>
      <c r="L1928" s="26" t="s">
        <v>11</v>
      </c>
      <c r="M1928" s="26" t="s">
        <v>16</v>
      </c>
      <c r="N1928" s="26" t="s">
        <v>247</v>
      </c>
      <c r="O1928" s="27">
        <f>IF(A1928="?","",DATE(J1928,MATCH(K1928,{"Jan","Feb","Mar","Apr","May","Jun","Jul","Aug","Sep","Oct","Nov","Dec"},0),D1928))</f>
        <v>31942</v>
      </c>
      <c r="P1928" s="26">
        <f t="shared" si="30"/>
        <v>35</v>
      </c>
    </row>
    <row r="1929" spans="1:16" x14ac:dyDescent="0.3">
      <c r="A1929" s="8" t="s">
        <v>1960</v>
      </c>
      <c r="B1929" s="8">
        <v>1975</v>
      </c>
      <c r="C1929" s="8" t="s">
        <v>15</v>
      </c>
      <c r="D1929" s="8">
        <v>14</v>
      </c>
      <c r="E1929" s="8">
        <v>3</v>
      </c>
      <c r="F1929" s="25">
        <v>24915.22</v>
      </c>
      <c r="G1929" s="8" t="s">
        <v>11</v>
      </c>
      <c r="H1929" s="8" t="s">
        <v>12</v>
      </c>
      <c r="I1929" s="8" t="s">
        <v>23</v>
      </c>
      <c r="J1929" s="26">
        <v>1975</v>
      </c>
      <c r="K1929" s="26" t="s">
        <v>15</v>
      </c>
      <c r="L1929" s="26" t="s">
        <v>11</v>
      </c>
      <c r="M1929" s="26" t="s">
        <v>12</v>
      </c>
      <c r="N1929" s="26" t="s">
        <v>23</v>
      </c>
      <c r="O1929" s="27">
        <f>IF(A1929="?","",DATE(J1929,MATCH(K1929,{"Jan","Feb","Mar","Apr","May","Jun","Jul","Aug","Sep","Oct","Nov","Dec"},0),D1929))</f>
        <v>27712</v>
      </c>
      <c r="P1929" s="26">
        <f t="shared" si="30"/>
        <v>47</v>
      </c>
    </row>
    <row r="1930" spans="1:16" x14ac:dyDescent="0.3">
      <c r="A1930" s="8" t="s">
        <v>1961</v>
      </c>
      <c r="B1930" s="8">
        <v>1995</v>
      </c>
      <c r="C1930" s="8" t="s">
        <v>30</v>
      </c>
      <c r="D1930" s="8">
        <v>4</v>
      </c>
      <c r="E1930" s="8">
        <v>0</v>
      </c>
      <c r="F1930" s="25">
        <v>25075.97</v>
      </c>
      <c r="G1930" s="8" t="s">
        <v>11</v>
      </c>
      <c r="H1930" s="8" t="s">
        <v>11</v>
      </c>
      <c r="I1930" s="8" t="s">
        <v>42</v>
      </c>
      <c r="J1930" s="26">
        <v>1995</v>
      </c>
      <c r="K1930" s="26" t="s">
        <v>30</v>
      </c>
      <c r="L1930" s="26" t="s">
        <v>11</v>
      </c>
      <c r="M1930" s="26" t="s">
        <v>11</v>
      </c>
      <c r="N1930" s="26" t="s">
        <v>42</v>
      </c>
      <c r="O1930" s="27">
        <f>IF(A1930="?","",DATE(J1930,MATCH(K1930,{"Jan","Feb","Mar","Apr","May","Jun","Jul","Aug","Sep","Oct","Nov","Dec"},0),D1930))</f>
        <v>35037</v>
      </c>
      <c r="P1930" s="26">
        <f t="shared" si="30"/>
        <v>27</v>
      </c>
    </row>
    <row r="1931" spans="1:16" x14ac:dyDescent="0.3">
      <c r="A1931" s="8" t="s">
        <v>1962</v>
      </c>
      <c r="B1931" s="8">
        <v>1998</v>
      </c>
      <c r="C1931" s="8" t="s">
        <v>18</v>
      </c>
      <c r="D1931" s="8">
        <v>14</v>
      </c>
      <c r="E1931" s="8">
        <v>0</v>
      </c>
      <c r="F1931" s="25">
        <v>25081.77</v>
      </c>
      <c r="G1931" s="8" t="s">
        <v>11</v>
      </c>
      <c r="H1931" s="8" t="s">
        <v>11</v>
      </c>
      <c r="I1931" s="8" t="s">
        <v>13</v>
      </c>
      <c r="J1931" s="26">
        <v>1998</v>
      </c>
      <c r="K1931" s="26" t="s">
        <v>18</v>
      </c>
      <c r="L1931" s="26" t="s">
        <v>11</v>
      </c>
      <c r="M1931" s="26" t="s">
        <v>11</v>
      </c>
      <c r="N1931" s="26" t="s">
        <v>13</v>
      </c>
      <c r="O1931" s="27">
        <f>IF(A1931="?","",DATE(J1931,MATCH(K1931,{"Jan","Feb","Mar","Apr","May","Jun","Jul","Aug","Sep","Oct","Nov","Dec"},0),D1931))</f>
        <v>35960</v>
      </c>
      <c r="P1931" s="26">
        <f t="shared" si="30"/>
        <v>24</v>
      </c>
    </row>
    <row r="1932" spans="1:16" x14ac:dyDescent="0.3">
      <c r="A1932" s="8" t="s">
        <v>1963</v>
      </c>
      <c r="B1932" s="8">
        <v>1998</v>
      </c>
      <c r="C1932" s="8" t="s">
        <v>15</v>
      </c>
      <c r="D1932" s="8">
        <v>24</v>
      </c>
      <c r="E1932" s="8">
        <v>0</v>
      </c>
      <c r="F1932" s="25">
        <v>25127.22</v>
      </c>
      <c r="G1932" s="8" t="s">
        <v>11</v>
      </c>
      <c r="H1932" s="8" t="s">
        <v>12</v>
      </c>
      <c r="I1932" s="8" t="s">
        <v>42</v>
      </c>
      <c r="J1932" s="26">
        <v>1998</v>
      </c>
      <c r="K1932" s="26" t="s">
        <v>15</v>
      </c>
      <c r="L1932" s="26" t="s">
        <v>11</v>
      </c>
      <c r="M1932" s="26" t="s">
        <v>12</v>
      </c>
      <c r="N1932" s="26" t="s">
        <v>42</v>
      </c>
      <c r="O1932" s="27">
        <f>IF(A1932="?","",DATE(J1932,MATCH(K1932,{"Jan","Feb","Mar","Apr","May","Jun","Jul","Aug","Sep","Oct","Nov","Dec"},0),D1932))</f>
        <v>36123</v>
      </c>
      <c r="P1932" s="26">
        <f t="shared" si="30"/>
        <v>24</v>
      </c>
    </row>
    <row r="1933" spans="1:16" x14ac:dyDescent="0.3">
      <c r="A1933" s="8" t="s">
        <v>1964</v>
      </c>
      <c r="B1933" s="8">
        <v>1975</v>
      </c>
      <c r="C1933" s="8" t="s">
        <v>30</v>
      </c>
      <c r="D1933" s="8">
        <v>14</v>
      </c>
      <c r="E1933" s="8">
        <v>3</v>
      </c>
      <c r="F1933" s="25">
        <v>25309.49</v>
      </c>
      <c r="G1933" s="8" t="s">
        <v>11</v>
      </c>
      <c r="H1933" s="8" t="s">
        <v>16</v>
      </c>
      <c r="I1933" s="8" t="s">
        <v>42</v>
      </c>
      <c r="J1933" s="26">
        <v>1975</v>
      </c>
      <c r="K1933" s="26" t="s">
        <v>30</v>
      </c>
      <c r="L1933" s="26" t="s">
        <v>11</v>
      </c>
      <c r="M1933" s="26" t="s">
        <v>16</v>
      </c>
      <c r="N1933" s="26" t="s">
        <v>42</v>
      </c>
      <c r="O1933" s="27">
        <f>IF(A1933="?","",DATE(J1933,MATCH(K1933,{"Jan","Feb","Mar","Apr","May","Jun","Jul","Aug","Sep","Oct","Nov","Dec"},0),D1933))</f>
        <v>27742</v>
      </c>
      <c r="P1933" s="26">
        <f t="shared" si="30"/>
        <v>47</v>
      </c>
    </row>
    <row r="1934" spans="1:16" x14ac:dyDescent="0.3">
      <c r="A1934" s="8" t="s">
        <v>1965</v>
      </c>
      <c r="B1934" s="8">
        <v>1972</v>
      </c>
      <c r="C1934" s="8" t="s">
        <v>20</v>
      </c>
      <c r="D1934" s="8">
        <v>26</v>
      </c>
      <c r="E1934" s="8">
        <v>2</v>
      </c>
      <c r="F1934" s="25">
        <v>25333.33</v>
      </c>
      <c r="G1934" s="8" t="s">
        <v>11</v>
      </c>
      <c r="H1934" s="8" t="s">
        <v>11</v>
      </c>
      <c r="I1934" s="8" t="s">
        <v>356</v>
      </c>
      <c r="J1934" s="26">
        <v>1972</v>
      </c>
      <c r="K1934" s="26" t="s">
        <v>20</v>
      </c>
      <c r="L1934" s="26" t="s">
        <v>11</v>
      </c>
      <c r="M1934" s="26" t="s">
        <v>11</v>
      </c>
      <c r="N1934" s="26" t="s">
        <v>356</v>
      </c>
      <c r="O1934" s="27">
        <f>IF(A1934="?","",DATE(J1934,MATCH(K1934,{"Jan","Feb","Mar","Apr","May","Jun","Jul","Aug","Sep","Oct","Nov","Dec"},0),D1934))</f>
        <v>26568</v>
      </c>
      <c r="P1934" s="26">
        <f t="shared" si="30"/>
        <v>50</v>
      </c>
    </row>
    <row r="1935" spans="1:16" x14ac:dyDescent="0.3">
      <c r="A1935" s="8" t="s">
        <v>1966</v>
      </c>
      <c r="B1935" s="8">
        <v>1968</v>
      </c>
      <c r="C1935" s="8" t="s">
        <v>35</v>
      </c>
      <c r="D1935" s="8">
        <v>22</v>
      </c>
      <c r="E1935" s="8">
        <v>3</v>
      </c>
      <c r="F1935" s="25">
        <v>25382.3</v>
      </c>
      <c r="G1935" s="8" t="s">
        <v>11</v>
      </c>
      <c r="H1935" s="8" t="s">
        <v>11</v>
      </c>
      <c r="I1935" s="8" t="s">
        <v>42</v>
      </c>
      <c r="J1935" s="26">
        <v>1968</v>
      </c>
      <c r="K1935" s="26" t="s">
        <v>35</v>
      </c>
      <c r="L1935" s="26" t="s">
        <v>11</v>
      </c>
      <c r="M1935" s="26" t="s">
        <v>11</v>
      </c>
      <c r="N1935" s="26" t="s">
        <v>42</v>
      </c>
      <c r="O1935" s="27">
        <f>IF(A1935="?","",DATE(J1935,MATCH(K1935,{"Jan","Feb","Mar","Apr","May","Jun","Jul","Aug","Sep","Oct","Nov","Dec"},0),D1935))</f>
        <v>25072</v>
      </c>
      <c r="P1935" s="26">
        <f t="shared" si="30"/>
        <v>54</v>
      </c>
    </row>
    <row r="1936" spans="1:16" x14ac:dyDescent="0.3">
      <c r="A1936" s="8" t="s">
        <v>1967</v>
      </c>
      <c r="B1936" s="8">
        <v>1968</v>
      </c>
      <c r="C1936" s="8" t="s">
        <v>30</v>
      </c>
      <c r="D1936" s="8">
        <v>11</v>
      </c>
      <c r="E1936" s="8">
        <v>1</v>
      </c>
      <c r="F1936" s="25">
        <v>25517.11</v>
      </c>
      <c r="G1936" s="8" t="s">
        <v>11</v>
      </c>
      <c r="H1936" s="8" t="s">
        <v>12</v>
      </c>
      <c r="I1936" s="8" t="s">
        <v>356</v>
      </c>
      <c r="J1936" s="26">
        <v>1968</v>
      </c>
      <c r="K1936" s="26" t="s">
        <v>30</v>
      </c>
      <c r="L1936" s="26" t="s">
        <v>11</v>
      </c>
      <c r="M1936" s="26" t="s">
        <v>12</v>
      </c>
      <c r="N1936" s="26" t="s">
        <v>356</v>
      </c>
      <c r="O1936" s="27">
        <f>IF(A1936="?","",DATE(J1936,MATCH(K1936,{"Jan","Feb","Mar","Apr","May","Jun","Jul","Aug","Sep","Oct","Nov","Dec"},0),D1936))</f>
        <v>25183</v>
      </c>
      <c r="P1936" s="26">
        <f t="shared" si="30"/>
        <v>54</v>
      </c>
    </row>
    <row r="1937" spans="1:16" x14ac:dyDescent="0.3">
      <c r="A1937" s="8" t="s">
        <v>1968</v>
      </c>
      <c r="B1937" s="8">
        <v>2001</v>
      </c>
      <c r="C1937" s="8" t="s">
        <v>35</v>
      </c>
      <c r="D1937" s="8">
        <v>2</v>
      </c>
      <c r="E1937" s="8">
        <v>0</v>
      </c>
      <c r="F1937" s="25">
        <v>25648.98</v>
      </c>
      <c r="G1937" s="8" t="s">
        <v>11</v>
      </c>
      <c r="H1937" s="8" t="s">
        <v>16</v>
      </c>
      <c r="I1937" s="8" t="s">
        <v>42</v>
      </c>
      <c r="J1937" s="26">
        <v>2001</v>
      </c>
      <c r="K1937" s="26" t="s">
        <v>35</v>
      </c>
      <c r="L1937" s="26" t="s">
        <v>11</v>
      </c>
      <c r="M1937" s="26" t="s">
        <v>16</v>
      </c>
      <c r="N1937" s="26" t="s">
        <v>42</v>
      </c>
      <c r="O1937" s="27">
        <f>IF(A1937="?","",DATE(J1937,MATCH(K1937,{"Jan","Feb","Mar","Apr","May","Jun","Jul","Aug","Sep","Oct","Nov","Dec"},0),D1937))</f>
        <v>37105</v>
      </c>
      <c r="P1937" s="26">
        <f t="shared" si="30"/>
        <v>21</v>
      </c>
    </row>
    <row r="1938" spans="1:16" x14ac:dyDescent="0.3">
      <c r="A1938" s="8" t="s">
        <v>1969</v>
      </c>
      <c r="B1938" s="8">
        <v>1972</v>
      </c>
      <c r="C1938" s="8" t="s">
        <v>10</v>
      </c>
      <c r="D1938" s="8">
        <v>17</v>
      </c>
      <c r="E1938" s="8">
        <v>0</v>
      </c>
      <c r="F1938" s="25">
        <v>25656.58</v>
      </c>
      <c r="G1938" s="8" t="s">
        <v>11</v>
      </c>
      <c r="H1938" s="8" t="s">
        <v>12</v>
      </c>
      <c r="I1938" s="8" t="s">
        <v>247</v>
      </c>
      <c r="J1938" s="26">
        <v>1972</v>
      </c>
      <c r="K1938" s="26" t="s">
        <v>10</v>
      </c>
      <c r="L1938" s="26" t="s">
        <v>11</v>
      </c>
      <c r="M1938" s="26" t="s">
        <v>12</v>
      </c>
      <c r="N1938" s="26" t="s">
        <v>247</v>
      </c>
      <c r="O1938" s="27">
        <f>IF(A1938="?","",DATE(J1938,MATCH(K1938,{"Jan","Feb","Mar","Apr","May","Jun","Jul","Aug","Sep","Oct","Nov","Dec"},0),D1938))</f>
        <v>26497</v>
      </c>
      <c r="P1938" s="26">
        <f t="shared" si="30"/>
        <v>50</v>
      </c>
    </row>
    <row r="1939" spans="1:16" x14ac:dyDescent="0.3">
      <c r="A1939" s="8" t="s">
        <v>1970</v>
      </c>
      <c r="B1939" s="8">
        <v>1963</v>
      </c>
      <c r="C1939" s="8" t="s">
        <v>35</v>
      </c>
      <c r="D1939" s="8">
        <v>21</v>
      </c>
      <c r="E1939" s="8">
        <v>0</v>
      </c>
      <c r="F1939" s="25">
        <v>25678.78</v>
      </c>
      <c r="G1939" s="8" t="s">
        <v>11</v>
      </c>
      <c r="H1939" s="8" t="s">
        <v>12</v>
      </c>
      <c r="I1939" s="8" t="s">
        <v>23</v>
      </c>
      <c r="J1939" s="26">
        <v>1963</v>
      </c>
      <c r="K1939" s="26" t="s">
        <v>35</v>
      </c>
      <c r="L1939" s="26" t="s">
        <v>11</v>
      </c>
      <c r="M1939" s="26" t="s">
        <v>12</v>
      </c>
      <c r="N1939" s="26" t="s">
        <v>23</v>
      </c>
      <c r="O1939" s="27">
        <f>IF(A1939="?","",DATE(J1939,MATCH(K1939,{"Jan","Feb","Mar","Apr","May","Jun","Jul","Aug","Sep","Oct","Nov","Dec"},0),D1939))</f>
        <v>23244</v>
      </c>
      <c r="P1939" s="26">
        <f t="shared" si="30"/>
        <v>59</v>
      </c>
    </row>
    <row r="1940" spans="1:16" x14ac:dyDescent="0.3">
      <c r="A1940" s="8" t="s">
        <v>1971</v>
      </c>
      <c r="B1940" s="8">
        <v>1970</v>
      </c>
      <c r="C1940" s="8" t="s">
        <v>30</v>
      </c>
      <c r="D1940" s="8">
        <v>3</v>
      </c>
      <c r="E1940" s="8">
        <v>3</v>
      </c>
      <c r="F1940" s="25">
        <v>25992.82</v>
      </c>
      <c r="G1940" s="8" t="s">
        <v>11</v>
      </c>
      <c r="H1940" s="8" t="s">
        <v>11</v>
      </c>
      <c r="I1940" s="8" t="s">
        <v>13</v>
      </c>
      <c r="J1940" s="26">
        <v>1970</v>
      </c>
      <c r="K1940" s="26" t="s">
        <v>30</v>
      </c>
      <c r="L1940" s="26" t="s">
        <v>11</v>
      </c>
      <c r="M1940" s="26" t="s">
        <v>11</v>
      </c>
      <c r="N1940" s="26" t="s">
        <v>13</v>
      </c>
      <c r="O1940" s="27">
        <f>IF(A1940="?","",DATE(J1940,MATCH(K1940,{"Jan","Feb","Mar","Apr","May","Jun","Jul","Aug","Sep","Oct","Nov","Dec"},0),D1940))</f>
        <v>25905</v>
      </c>
      <c r="P1940" s="26">
        <f t="shared" si="30"/>
        <v>52</v>
      </c>
    </row>
    <row r="1941" spans="1:16" x14ac:dyDescent="0.3">
      <c r="A1941" s="8" t="s">
        <v>1972</v>
      </c>
      <c r="B1941" s="8">
        <v>2001</v>
      </c>
      <c r="C1941" s="8" t="s">
        <v>18</v>
      </c>
      <c r="D1941" s="8">
        <v>5</v>
      </c>
      <c r="E1941" s="8">
        <v>2</v>
      </c>
      <c r="F1941" s="25">
        <v>26018.95</v>
      </c>
      <c r="G1941" s="8" t="s">
        <v>11</v>
      </c>
      <c r="H1941" s="8" t="s">
        <v>11</v>
      </c>
      <c r="I1941" s="8" t="s">
        <v>23</v>
      </c>
      <c r="J1941" s="26">
        <v>2001</v>
      </c>
      <c r="K1941" s="26" t="s">
        <v>18</v>
      </c>
      <c r="L1941" s="26" t="s">
        <v>11</v>
      </c>
      <c r="M1941" s="26" t="s">
        <v>11</v>
      </c>
      <c r="N1941" s="26" t="s">
        <v>23</v>
      </c>
      <c r="O1941" s="27">
        <f>IF(A1941="?","",DATE(J1941,MATCH(K1941,{"Jan","Feb","Mar","Apr","May","Jun","Jul","Aug","Sep","Oct","Nov","Dec"},0),D1941))</f>
        <v>37047</v>
      </c>
      <c r="P1941" s="26">
        <f t="shared" si="30"/>
        <v>22</v>
      </c>
    </row>
    <row r="1942" spans="1:16" x14ac:dyDescent="0.3">
      <c r="A1942" s="8" t="s">
        <v>1973</v>
      </c>
      <c r="B1942" s="8">
        <v>2000</v>
      </c>
      <c r="C1942" s="8" t="s">
        <v>30</v>
      </c>
      <c r="D1942" s="8">
        <v>26</v>
      </c>
      <c r="E1942" s="8">
        <v>0</v>
      </c>
      <c r="F1942" s="25">
        <v>26026.97</v>
      </c>
      <c r="G1942" s="8" t="s">
        <v>11</v>
      </c>
      <c r="H1942" s="8" t="s">
        <v>12</v>
      </c>
      <c r="I1942" s="8" t="s">
        <v>42</v>
      </c>
      <c r="J1942" s="26">
        <v>2000</v>
      </c>
      <c r="K1942" s="26" t="s">
        <v>30</v>
      </c>
      <c r="L1942" s="26" t="s">
        <v>11</v>
      </c>
      <c r="M1942" s="26" t="s">
        <v>12</v>
      </c>
      <c r="N1942" s="26" t="s">
        <v>42</v>
      </c>
      <c r="O1942" s="27">
        <f>IF(A1942="?","",DATE(J1942,MATCH(K1942,{"Jan","Feb","Mar","Apr","May","Jun","Jul","Aug","Sep","Oct","Nov","Dec"},0),D1942))</f>
        <v>36886</v>
      </c>
      <c r="P1942" s="26">
        <f t="shared" si="30"/>
        <v>22</v>
      </c>
    </row>
    <row r="1943" spans="1:16" x14ac:dyDescent="0.3">
      <c r="A1943" s="8" t="s">
        <v>1974</v>
      </c>
      <c r="B1943" s="8">
        <v>1966</v>
      </c>
      <c r="C1943" s="8" t="s">
        <v>10</v>
      </c>
      <c r="D1943" s="8">
        <v>9</v>
      </c>
      <c r="E1943" s="8">
        <v>1</v>
      </c>
      <c r="F1943" s="25">
        <v>26109.33</v>
      </c>
      <c r="G1943" s="8" t="s">
        <v>11</v>
      </c>
      <c r="H1943" s="8" t="s">
        <v>12</v>
      </c>
      <c r="I1943" s="8" t="s">
        <v>23</v>
      </c>
      <c r="J1943" s="26">
        <v>1966</v>
      </c>
      <c r="K1943" s="26" t="s">
        <v>10</v>
      </c>
      <c r="L1943" s="26" t="s">
        <v>11</v>
      </c>
      <c r="M1943" s="26" t="s">
        <v>12</v>
      </c>
      <c r="N1943" s="26" t="s">
        <v>23</v>
      </c>
      <c r="O1943" s="27">
        <f>IF(A1943="?","",DATE(J1943,MATCH(K1943,{"Jan","Feb","Mar","Apr","May","Jun","Jul","Aug","Sep","Oct","Nov","Dec"},0),D1943))</f>
        <v>24297</v>
      </c>
      <c r="P1943" s="26">
        <f t="shared" si="30"/>
        <v>56</v>
      </c>
    </row>
    <row r="1944" spans="1:16" x14ac:dyDescent="0.3">
      <c r="A1944" s="8" t="s">
        <v>1975</v>
      </c>
      <c r="B1944" s="8">
        <v>2002</v>
      </c>
      <c r="C1944" s="8" t="s">
        <v>37</v>
      </c>
      <c r="D1944" s="8">
        <v>11</v>
      </c>
      <c r="E1944" s="8">
        <v>0</v>
      </c>
      <c r="F1944" s="25">
        <v>26125.67</v>
      </c>
      <c r="G1944" s="8" t="s">
        <v>11</v>
      </c>
      <c r="H1944" s="8" t="s">
        <v>16</v>
      </c>
      <c r="I1944" s="8" t="s">
        <v>13</v>
      </c>
      <c r="J1944" s="26">
        <v>2002</v>
      </c>
      <c r="K1944" s="26" t="s">
        <v>37</v>
      </c>
      <c r="L1944" s="26" t="s">
        <v>11</v>
      </c>
      <c r="M1944" s="26" t="s">
        <v>16</v>
      </c>
      <c r="N1944" s="26" t="s">
        <v>13</v>
      </c>
      <c r="O1944" s="27">
        <f>IF(A1944="?","",DATE(J1944,MATCH(K1944,{"Jan","Feb","Mar","Apr","May","Jun","Jul","Aug","Sep","Oct","Nov","Dec"},0),D1944))</f>
        <v>37540</v>
      </c>
      <c r="P1944" s="26">
        <f t="shared" si="30"/>
        <v>20</v>
      </c>
    </row>
    <row r="1945" spans="1:16" x14ac:dyDescent="0.3">
      <c r="A1945" s="8" t="s">
        <v>1976</v>
      </c>
      <c r="B1945" s="8">
        <v>1973</v>
      </c>
      <c r="C1945" s="8" t="s">
        <v>10</v>
      </c>
      <c r="D1945" s="8">
        <v>7</v>
      </c>
      <c r="E1945" s="8">
        <v>1</v>
      </c>
      <c r="F1945" s="25">
        <v>26140.36</v>
      </c>
      <c r="G1945" s="8" t="s">
        <v>11</v>
      </c>
      <c r="H1945" s="8" t="s">
        <v>12</v>
      </c>
      <c r="I1945" s="8" t="s">
        <v>42</v>
      </c>
      <c r="J1945" s="26">
        <v>1973</v>
      </c>
      <c r="K1945" s="26" t="s">
        <v>10</v>
      </c>
      <c r="L1945" s="26" t="s">
        <v>11</v>
      </c>
      <c r="M1945" s="26" t="s">
        <v>12</v>
      </c>
      <c r="N1945" s="26" t="s">
        <v>42</v>
      </c>
      <c r="O1945" s="27">
        <f>IF(A1945="?","",DATE(J1945,MATCH(K1945,{"Jan","Feb","Mar","Apr","May","Jun","Jul","Aug","Sep","Oct","Nov","Dec"},0),D1945))</f>
        <v>26852</v>
      </c>
      <c r="P1945" s="26">
        <f t="shared" si="30"/>
        <v>49</v>
      </c>
    </row>
    <row r="1946" spans="1:16" x14ac:dyDescent="0.3">
      <c r="A1946" s="8" t="s">
        <v>1977</v>
      </c>
      <c r="B1946" s="8">
        <v>1975</v>
      </c>
      <c r="C1946" s="8" t="s">
        <v>18</v>
      </c>
      <c r="D1946" s="8">
        <v>4</v>
      </c>
      <c r="E1946" s="8">
        <v>1</v>
      </c>
      <c r="F1946" s="25">
        <v>26236.58</v>
      </c>
      <c r="G1946" s="8" t="s">
        <v>11</v>
      </c>
      <c r="H1946" s="8" t="s">
        <v>16</v>
      </c>
      <c r="I1946" s="8" t="s">
        <v>42</v>
      </c>
      <c r="J1946" s="26">
        <v>1975</v>
      </c>
      <c r="K1946" s="26" t="s">
        <v>18</v>
      </c>
      <c r="L1946" s="26" t="s">
        <v>11</v>
      </c>
      <c r="M1946" s="26" t="s">
        <v>16</v>
      </c>
      <c r="N1946" s="26" t="s">
        <v>42</v>
      </c>
      <c r="O1946" s="27">
        <f>IF(A1946="?","",DATE(J1946,MATCH(K1946,{"Jan","Feb","Mar","Apr","May","Jun","Jul","Aug","Sep","Oct","Nov","Dec"},0),D1946))</f>
        <v>27549</v>
      </c>
      <c r="P1946" s="26">
        <f t="shared" si="30"/>
        <v>48</v>
      </c>
    </row>
    <row r="1947" spans="1:16" x14ac:dyDescent="0.3">
      <c r="A1947" s="8" t="s">
        <v>1978</v>
      </c>
      <c r="B1947" s="8">
        <v>2004</v>
      </c>
      <c r="C1947" s="8" t="s">
        <v>30</v>
      </c>
      <c r="D1947" s="8">
        <v>5</v>
      </c>
      <c r="E1947" s="8">
        <v>0</v>
      </c>
      <c r="F1947" s="25">
        <v>26316.59</v>
      </c>
      <c r="G1947" s="8" t="s">
        <v>11</v>
      </c>
      <c r="H1947" s="8" t="s">
        <v>12</v>
      </c>
      <c r="I1947" s="8" t="s">
        <v>42</v>
      </c>
      <c r="J1947" s="26">
        <v>2004</v>
      </c>
      <c r="K1947" s="26" t="s">
        <v>30</v>
      </c>
      <c r="L1947" s="26" t="s">
        <v>11</v>
      </c>
      <c r="M1947" s="26" t="s">
        <v>12</v>
      </c>
      <c r="N1947" s="26" t="s">
        <v>42</v>
      </c>
      <c r="O1947" s="27">
        <f>IF(A1947="?","",DATE(J1947,MATCH(K1947,{"Jan","Feb","Mar","Apr","May","Jun","Jul","Aug","Sep","Oct","Nov","Dec"},0),D1947))</f>
        <v>38326</v>
      </c>
      <c r="P1947" s="26">
        <f t="shared" si="30"/>
        <v>18</v>
      </c>
    </row>
    <row r="1948" spans="1:16" x14ac:dyDescent="0.3">
      <c r="A1948" s="8" t="s">
        <v>1979</v>
      </c>
      <c r="B1948" s="8">
        <v>1974</v>
      </c>
      <c r="C1948" s="8" t="s">
        <v>20</v>
      </c>
      <c r="D1948" s="8">
        <v>21</v>
      </c>
      <c r="E1948" s="8">
        <v>1</v>
      </c>
      <c r="F1948" s="25">
        <v>26392.26</v>
      </c>
      <c r="G1948" s="8" t="s">
        <v>11</v>
      </c>
      <c r="H1948" s="8" t="s">
        <v>11</v>
      </c>
      <c r="I1948" s="8" t="s">
        <v>247</v>
      </c>
      <c r="J1948" s="26">
        <v>1974</v>
      </c>
      <c r="K1948" s="26" t="s">
        <v>20</v>
      </c>
      <c r="L1948" s="26" t="s">
        <v>11</v>
      </c>
      <c r="M1948" s="26" t="s">
        <v>11</v>
      </c>
      <c r="N1948" s="26" t="s">
        <v>247</v>
      </c>
      <c r="O1948" s="27">
        <f>IF(A1948="?","",DATE(J1948,MATCH(K1948,{"Jan","Feb","Mar","Apr","May","Jun","Jul","Aug","Sep","Oct","Nov","Dec"},0),D1948))</f>
        <v>27293</v>
      </c>
      <c r="P1948" s="26">
        <f t="shared" si="30"/>
        <v>48</v>
      </c>
    </row>
    <row r="1949" spans="1:16" x14ac:dyDescent="0.3">
      <c r="A1949" s="8" t="s">
        <v>1980</v>
      </c>
      <c r="B1949" s="8">
        <v>1970</v>
      </c>
      <c r="C1949" s="8" t="s">
        <v>35</v>
      </c>
      <c r="D1949" s="8">
        <v>27</v>
      </c>
      <c r="E1949" s="8">
        <v>2</v>
      </c>
      <c r="F1949" s="25">
        <v>26467.1</v>
      </c>
      <c r="G1949" s="8" t="s">
        <v>11</v>
      </c>
      <c r="H1949" s="8" t="s">
        <v>12</v>
      </c>
      <c r="I1949" s="8" t="s">
        <v>23</v>
      </c>
      <c r="J1949" s="26">
        <v>1970</v>
      </c>
      <c r="K1949" s="26" t="s">
        <v>35</v>
      </c>
      <c r="L1949" s="26" t="s">
        <v>11</v>
      </c>
      <c r="M1949" s="26" t="s">
        <v>12</v>
      </c>
      <c r="N1949" s="26" t="s">
        <v>23</v>
      </c>
      <c r="O1949" s="27">
        <f>IF(A1949="?","",DATE(J1949,MATCH(K1949,{"Jan","Feb","Mar","Apr","May","Jun","Jul","Aug","Sep","Oct","Nov","Dec"},0),D1949))</f>
        <v>25807</v>
      </c>
      <c r="P1949" s="26">
        <f t="shared" si="30"/>
        <v>52</v>
      </c>
    </row>
    <row r="1950" spans="1:16" x14ac:dyDescent="0.3">
      <c r="A1950" s="8" t="s">
        <v>1981</v>
      </c>
      <c r="B1950" s="8">
        <v>2004</v>
      </c>
      <c r="C1950" s="8" t="s">
        <v>20</v>
      </c>
      <c r="D1950" s="8">
        <v>5</v>
      </c>
      <c r="E1950" s="8">
        <v>0</v>
      </c>
      <c r="F1950" s="25">
        <v>26479.4</v>
      </c>
      <c r="G1950" s="8" t="s">
        <v>11</v>
      </c>
      <c r="H1950" s="8" t="s">
        <v>11</v>
      </c>
      <c r="I1950" s="8" t="s">
        <v>42</v>
      </c>
      <c r="J1950" s="26">
        <v>2004</v>
      </c>
      <c r="K1950" s="26" t="s">
        <v>20</v>
      </c>
      <c r="L1950" s="26" t="s">
        <v>11</v>
      </c>
      <c r="M1950" s="26" t="s">
        <v>11</v>
      </c>
      <c r="N1950" s="26" t="s">
        <v>42</v>
      </c>
      <c r="O1950" s="27">
        <f>IF(A1950="?","",DATE(J1950,MATCH(K1950,{"Jan","Feb","Mar","Apr","May","Jun","Jul","Aug","Sep","Oct","Nov","Dec"},0),D1950))</f>
        <v>38235</v>
      </c>
      <c r="P1950" s="26">
        <f t="shared" si="30"/>
        <v>18</v>
      </c>
    </row>
    <row r="1951" spans="1:16" x14ac:dyDescent="0.3">
      <c r="A1951" s="8" t="s">
        <v>1982</v>
      </c>
      <c r="B1951" s="8">
        <v>1988</v>
      </c>
      <c r="C1951" s="8" t="s">
        <v>10</v>
      </c>
      <c r="D1951" s="8">
        <v>22</v>
      </c>
      <c r="E1951" s="8">
        <v>3</v>
      </c>
      <c r="F1951" s="25">
        <v>26607.89</v>
      </c>
      <c r="G1951" s="8" t="s">
        <v>11</v>
      </c>
      <c r="H1951" s="8" t="s">
        <v>16</v>
      </c>
      <c r="I1951" s="8" t="s">
        <v>42</v>
      </c>
      <c r="J1951" s="26">
        <v>1988</v>
      </c>
      <c r="K1951" s="26" t="s">
        <v>10</v>
      </c>
      <c r="L1951" s="26" t="s">
        <v>11</v>
      </c>
      <c r="M1951" s="26" t="s">
        <v>16</v>
      </c>
      <c r="N1951" s="26" t="s">
        <v>42</v>
      </c>
      <c r="O1951" s="27">
        <f>IF(A1951="?","",DATE(J1951,MATCH(K1951,{"Jan","Feb","Mar","Apr","May","Jun","Jul","Aug","Sep","Oct","Nov","Dec"},0),D1951))</f>
        <v>32346</v>
      </c>
      <c r="P1951" s="26">
        <f t="shared" si="30"/>
        <v>34</v>
      </c>
    </row>
    <row r="1952" spans="1:16" x14ac:dyDescent="0.3">
      <c r="A1952" s="8" t="s">
        <v>1983</v>
      </c>
      <c r="B1952" s="8">
        <v>1991</v>
      </c>
      <c r="C1952" s="8" t="s">
        <v>35</v>
      </c>
      <c r="D1952" s="8">
        <v>22</v>
      </c>
      <c r="E1952" s="8">
        <v>3</v>
      </c>
      <c r="F1952" s="25">
        <v>26912.560000000001</v>
      </c>
      <c r="G1952" s="8" t="s">
        <v>11</v>
      </c>
      <c r="H1952" s="8" t="s">
        <v>11</v>
      </c>
      <c r="I1952" s="8" t="s">
        <v>42</v>
      </c>
      <c r="J1952" s="26">
        <v>1991</v>
      </c>
      <c r="K1952" s="26" t="s">
        <v>35</v>
      </c>
      <c r="L1952" s="26" t="s">
        <v>11</v>
      </c>
      <c r="M1952" s="26" t="s">
        <v>11</v>
      </c>
      <c r="N1952" s="26" t="s">
        <v>42</v>
      </c>
      <c r="O1952" s="27">
        <f>IF(A1952="?","",DATE(J1952,MATCH(K1952,{"Jan","Feb","Mar","Apr","May","Jun","Jul","Aug","Sep","Oct","Nov","Dec"},0),D1952))</f>
        <v>33472</v>
      </c>
      <c r="P1952" s="26">
        <f t="shared" si="30"/>
        <v>31</v>
      </c>
    </row>
    <row r="1953" spans="1:16" x14ac:dyDescent="0.3">
      <c r="A1953" s="8" t="s">
        <v>1984</v>
      </c>
      <c r="B1953" s="8">
        <v>1958</v>
      </c>
      <c r="C1953" s="8" t="s">
        <v>30</v>
      </c>
      <c r="D1953" s="8">
        <v>25</v>
      </c>
      <c r="E1953" s="8">
        <v>0</v>
      </c>
      <c r="F1953" s="25">
        <v>26926.51</v>
      </c>
      <c r="G1953" s="8" t="s">
        <v>11</v>
      </c>
      <c r="H1953" s="8" t="s">
        <v>16</v>
      </c>
      <c r="I1953" s="8" t="s">
        <v>13</v>
      </c>
      <c r="J1953" s="26">
        <v>1958</v>
      </c>
      <c r="K1953" s="26" t="s">
        <v>30</v>
      </c>
      <c r="L1953" s="26" t="s">
        <v>11</v>
      </c>
      <c r="M1953" s="26" t="s">
        <v>16</v>
      </c>
      <c r="N1953" s="26" t="s">
        <v>13</v>
      </c>
      <c r="O1953" s="27">
        <f>IF(A1953="?","",DATE(J1953,MATCH(K1953,{"Jan","Feb","Mar","Apr","May","Jun","Jul","Aug","Sep","Oct","Nov","Dec"},0),D1953))</f>
        <v>21544</v>
      </c>
      <c r="P1953" s="26">
        <f t="shared" si="30"/>
        <v>64</v>
      </c>
    </row>
    <row r="1954" spans="1:16" x14ac:dyDescent="0.3">
      <c r="A1954" s="8" t="s">
        <v>1985</v>
      </c>
      <c r="B1954" s="8">
        <v>2002</v>
      </c>
      <c r="C1954" s="8" t="s">
        <v>18</v>
      </c>
      <c r="D1954" s="8">
        <v>17</v>
      </c>
      <c r="E1954" s="8">
        <v>0</v>
      </c>
      <c r="F1954" s="25">
        <v>26927.69</v>
      </c>
      <c r="G1954" s="8" t="s">
        <v>11</v>
      </c>
      <c r="H1954" s="8" t="s">
        <v>11</v>
      </c>
      <c r="I1954" s="8" t="s">
        <v>42</v>
      </c>
      <c r="J1954" s="26">
        <v>2002</v>
      </c>
      <c r="K1954" s="26" t="s">
        <v>18</v>
      </c>
      <c r="L1954" s="26" t="s">
        <v>11</v>
      </c>
      <c r="M1954" s="26" t="s">
        <v>11</v>
      </c>
      <c r="N1954" s="26" t="s">
        <v>42</v>
      </c>
      <c r="O1954" s="27">
        <f>IF(A1954="?","",DATE(J1954,MATCH(K1954,{"Jan","Feb","Mar","Apr","May","Jun","Jul","Aug","Sep","Oct","Nov","Dec"},0),D1954))</f>
        <v>37424</v>
      </c>
      <c r="P1954" s="26">
        <f t="shared" si="30"/>
        <v>20</v>
      </c>
    </row>
    <row r="1955" spans="1:16" x14ac:dyDescent="0.3">
      <c r="A1955" s="8" t="s">
        <v>1986</v>
      </c>
      <c r="B1955" s="8">
        <v>2000</v>
      </c>
      <c r="C1955" s="8" t="s">
        <v>15</v>
      </c>
      <c r="D1955" s="8">
        <v>9</v>
      </c>
      <c r="E1955" s="8">
        <v>0</v>
      </c>
      <c r="F1955" s="25">
        <v>26936.98</v>
      </c>
      <c r="G1955" s="8" t="s">
        <v>11</v>
      </c>
      <c r="H1955" s="8" t="s">
        <v>12</v>
      </c>
      <c r="I1955" s="8" t="s">
        <v>42</v>
      </c>
      <c r="J1955" s="26">
        <v>2000</v>
      </c>
      <c r="K1955" s="26" t="s">
        <v>15</v>
      </c>
      <c r="L1955" s="26" t="s">
        <v>11</v>
      </c>
      <c r="M1955" s="26" t="s">
        <v>12</v>
      </c>
      <c r="N1955" s="26" t="s">
        <v>42</v>
      </c>
      <c r="O1955" s="27">
        <f>IF(A1955="?","",DATE(J1955,MATCH(K1955,{"Jan","Feb","Mar","Apr","May","Jun","Jul","Aug","Sep","Oct","Nov","Dec"},0),D1955))</f>
        <v>36839</v>
      </c>
      <c r="P1955" s="26">
        <f t="shared" si="30"/>
        <v>22</v>
      </c>
    </row>
    <row r="1956" spans="1:16" x14ac:dyDescent="0.3">
      <c r="A1956" s="8" t="s">
        <v>1987</v>
      </c>
      <c r="B1956" s="8">
        <v>1960</v>
      </c>
      <c r="C1956" s="8" t="s">
        <v>10</v>
      </c>
      <c r="D1956" s="8">
        <v>9</v>
      </c>
      <c r="E1956" s="8">
        <v>1</v>
      </c>
      <c r="F1956" s="25">
        <v>27000.98</v>
      </c>
      <c r="G1956" s="8" t="s">
        <v>11</v>
      </c>
      <c r="H1956" s="8" t="s">
        <v>11</v>
      </c>
      <c r="I1956" s="8" t="s">
        <v>13</v>
      </c>
      <c r="J1956" s="26">
        <v>1960</v>
      </c>
      <c r="K1956" s="26" t="s">
        <v>10</v>
      </c>
      <c r="L1956" s="26" t="s">
        <v>11</v>
      </c>
      <c r="M1956" s="26" t="s">
        <v>11</v>
      </c>
      <c r="N1956" s="26" t="s">
        <v>13</v>
      </c>
      <c r="O1956" s="27">
        <f>IF(A1956="?","",DATE(J1956,MATCH(K1956,{"Jan","Feb","Mar","Apr","May","Jun","Jul","Aug","Sep","Oct","Nov","Dec"},0),D1956))</f>
        <v>22106</v>
      </c>
      <c r="P1956" s="26">
        <f t="shared" si="30"/>
        <v>62</v>
      </c>
    </row>
    <row r="1957" spans="1:16" x14ac:dyDescent="0.3">
      <c r="A1957" s="8" t="s">
        <v>1988</v>
      </c>
      <c r="B1957" s="8">
        <v>1958</v>
      </c>
      <c r="C1957" s="8" t="s">
        <v>18</v>
      </c>
      <c r="D1957" s="8">
        <v>30</v>
      </c>
      <c r="E1957" s="8">
        <v>0</v>
      </c>
      <c r="F1957" s="25">
        <v>27037.91</v>
      </c>
      <c r="G1957" s="8" t="s">
        <v>11</v>
      </c>
      <c r="H1957" s="8" t="s">
        <v>11</v>
      </c>
      <c r="I1957" s="8" t="s">
        <v>13</v>
      </c>
      <c r="J1957" s="26">
        <v>1958</v>
      </c>
      <c r="K1957" s="26" t="s">
        <v>18</v>
      </c>
      <c r="L1957" s="26" t="s">
        <v>11</v>
      </c>
      <c r="M1957" s="26" t="s">
        <v>11</v>
      </c>
      <c r="N1957" s="26" t="s">
        <v>13</v>
      </c>
      <c r="O1957" s="27">
        <f>IF(A1957="?","",DATE(J1957,MATCH(K1957,{"Jan","Feb","Mar","Apr","May","Jun","Jul","Aug","Sep","Oct","Nov","Dec"},0),D1957))</f>
        <v>21366</v>
      </c>
      <c r="P1957" s="26">
        <f t="shared" si="30"/>
        <v>64</v>
      </c>
    </row>
    <row r="1958" spans="1:16" x14ac:dyDescent="0.3">
      <c r="A1958" s="8" t="s">
        <v>1989</v>
      </c>
      <c r="B1958" s="8">
        <v>1994</v>
      </c>
      <c r="C1958" s="8" t="s">
        <v>10</v>
      </c>
      <c r="D1958" s="8">
        <v>2</v>
      </c>
      <c r="E1958" s="8">
        <v>0</v>
      </c>
      <c r="F1958" s="25">
        <v>27080.639999999999</v>
      </c>
      <c r="G1958" s="8" t="s">
        <v>11</v>
      </c>
      <c r="H1958" s="8" t="s">
        <v>11</v>
      </c>
      <c r="I1958" s="8" t="s">
        <v>42</v>
      </c>
      <c r="J1958" s="26">
        <v>1994</v>
      </c>
      <c r="K1958" s="26" t="s">
        <v>10</v>
      </c>
      <c r="L1958" s="26" t="s">
        <v>11</v>
      </c>
      <c r="M1958" s="26" t="s">
        <v>11</v>
      </c>
      <c r="N1958" s="26" t="s">
        <v>42</v>
      </c>
      <c r="O1958" s="27">
        <f>IF(A1958="?","",DATE(J1958,MATCH(K1958,{"Jan","Feb","Mar","Apr","May","Jun","Jul","Aug","Sep","Oct","Nov","Dec"},0),D1958))</f>
        <v>34517</v>
      </c>
      <c r="P1958" s="26">
        <f t="shared" si="30"/>
        <v>28</v>
      </c>
    </row>
    <row r="1959" spans="1:16" x14ac:dyDescent="0.3">
      <c r="A1959" s="8" t="s">
        <v>1990</v>
      </c>
      <c r="B1959" s="8">
        <v>1990</v>
      </c>
      <c r="C1959" s="8" t="s">
        <v>30</v>
      </c>
      <c r="D1959" s="8">
        <v>13</v>
      </c>
      <c r="E1959" s="8">
        <v>3</v>
      </c>
      <c r="F1959" s="25">
        <v>27092.38</v>
      </c>
      <c r="G1959" s="8" t="s">
        <v>11</v>
      </c>
      <c r="H1959" s="8" t="s">
        <v>12</v>
      </c>
      <c r="I1959" s="8" t="s">
        <v>42</v>
      </c>
      <c r="J1959" s="26">
        <v>1990</v>
      </c>
      <c r="K1959" s="26" t="s">
        <v>30</v>
      </c>
      <c r="L1959" s="26" t="s">
        <v>11</v>
      </c>
      <c r="M1959" s="26" t="s">
        <v>12</v>
      </c>
      <c r="N1959" s="26" t="s">
        <v>42</v>
      </c>
      <c r="O1959" s="27">
        <f>IF(A1959="?","",DATE(J1959,MATCH(K1959,{"Jan","Feb","Mar","Apr","May","Jun","Jul","Aug","Sep","Oct","Nov","Dec"},0),D1959))</f>
        <v>33220</v>
      </c>
      <c r="P1959" s="26">
        <f t="shared" si="30"/>
        <v>32</v>
      </c>
    </row>
    <row r="1960" spans="1:16" x14ac:dyDescent="0.3">
      <c r="A1960" s="8" t="s">
        <v>1991</v>
      </c>
      <c r="B1960" s="8">
        <v>1970</v>
      </c>
      <c r="C1960" s="8" t="s">
        <v>37</v>
      </c>
      <c r="D1960" s="8">
        <v>2</v>
      </c>
      <c r="E1960" s="8">
        <v>0</v>
      </c>
      <c r="F1960" s="25">
        <v>27117.99</v>
      </c>
      <c r="G1960" s="8" t="s">
        <v>11</v>
      </c>
      <c r="H1960" s="8" t="s">
        <v>11</v>
      </c>
      <c r="I1960" s="8" t="s">
        <v>13</v>
      </c>
      <c r="J1960" s="26">
        <v>1970</v>
      </c>
      <c r="K1960" s="26" t="s">
        <v>37</v>
      </c>
      <c r="L1960" s="26" t="s">
        <v>11</v>
      </c>
      <c r="M1960" s="26" t="s">
        <v>11</v>
      </c>
      <c r="N1960" s="26" t="s">
        <v>13</v>
      </c>
      <c r="O1960" s="27">
        <f>IF(A1960="?","",DATE(J1960,MATCH(K1960,{"Jan","Feb","Mar","Apr","May","Jun","Jul","Aug","Sep","Oct","Nov","Dec"},0),D1960))</f>
        <v>25843</v>
      </c>
      <c r="P1960" s="26">
        <f t="shared" si="30"/>
        <v>52</v>
      </c>
    </row>
    <row r="1961" spans="1:16" x14ac:dyDescent="0.3">
      <c r="A1961" s="8" t="s">
        <v>1992</v>
      </c>
      <c r="B1961" s="8">
        <v>1965</v>
      </c>
      <c r="C1961" s="8" t="s">
        <v>30</v>
      </c>
      <c r="D1961" s="8">
        <v>21</v>
      </c>
      <c r="E1961" s="8">
        <v>0</v>
      </c>
      <c r="F1961" s="25">
        <v>27218.44</v>
      </c>
      <c r="G1961" s="8" t="s">
        <v>11</v>
      </c>
      <c r="H1961" s="8" t="s">
        <v>16</v>
      </c>
      <c r="I1961" s="8" t="s">
        <v>356</v>
      </c>
      <c r="J1961" s="26">
        <v>1965</v>
      </c>
      <c r="K1961" s="26" t="s">
        <v>30</v>
      </c>
      <c r="L1961" s="26" t="s">
        <v>11</v>
      </c>
      <c r="M1961" s="26" t="s">
        <v>16</v>
      </c>
      <c r="N1961" s="26" t="s">
        <v>356</v>
      </c>
      <c r="O1961" s="27">
        <f>IF(A1961="?","",DATE(J1961,MATCH(K1961,{"Jan","Feb","Mar","Apr","May","Jun","Jul","Aug","Sep","Oct","Nov","Dec"},0),D1961))</f>
        <v>24097</v>
      </c>
      <c r="P1961" s="26">
        <f t="shared" si="30"/>
        <v>57</v>
      </c>
    </row>
    <row r="1962" spans="1:16" x14ac:dyDescent="0.3">
      <c r="A1962" s="8" t="s">
        <v>1993</v>
      </c>
      <c r="B1962" s="8">
        <v>1999</v>
      </c>
      <c r="C1962" s="8" t="s">
        <v>30</v>
      </c>
      <c r="D1962" s="8">
        <v>2</v>
      </c>
      <c r="E1962" s="8">
        <v>0</v>
      </c>
      <c r="F1962" s="25">
        <v>27236.959999999999</v>
      </c>
      <c r="G1962" s="8" t="s">
        <v>11</v>
      </c>
      <c r="H1962" s="8" t="s">
        <v>16</v>
      </c>
      <c r="I1962" s="8" t="s">
        <v>42</v>
      </c>
      <c r="J1962" s="26">
        <v>1999</v>
      </c>
      <c r="K1962" s="26" t="s">
        <v>30</v>
      </c>
      <c r="L1962" s="26" t="s">
        <v>11</v>
      </c>
      <c r="M1962" s="26" t="s">
        <v>16</v>
      </c>
      <c r="N1962" s="26" t="s">
        <v>42</v>
      </c>
      <c r="O1962" s="27">
        <f>IF(A1962="?","",DATE(J1962,MATCH(K1962,{"Jan","Feb","Mar","Apr","May","Jun","Jul","Aug","Sep","Oct","Nov","Dec"},0),D1962))</f>
        <v>36496</v>
      </c>
      <c r="P1962" s="26">
        <f t="shared" si="30"/>
        <v>23</v>
      </c>
    </row>
    <row r="1963" spans="1:16" x14ac:dyDescent="0.3">
      <c r="A1963" s="8" t="s">
        <v>1994</v>
      </c>
      <c r="B1963" s="8">
        <v>1968</v>
      </c>
      <c r="C1963" s="8" t="s">
        <v>18</v>
      </c>
      <c r="D1963" s="8">
        <v>6</v>
      </c>
      <c r="E1963" s="8">
        <v>3</v>
      </c>
      <c r="F1963" s="25">
        <v>27322.73</v>
      </c>
      <c r="G1963" s="8" t="s">
        <v>11</v>
      </c>
      <c r="H1963" s="8" t="s">
        <v>11</v>
      </c>
      <c r="I1963" s="8" t="s">
        <v>13</v>
      </c>
      <c r="J1963" s="26">
        <v>1968</v>
      </c>
      <c r="K1963" s="26" t="s">
        <v>18</v>
      </c>
      <c r="L1963" s="26" t="s">
        <v>11</v>
      </c>
      <c r="M1963" s="26" t="s">
        <v>11</v>
      </c>
      <c r="N1963" s="26" t="s">
        <v>13</v>
      </c>
      <c r="O1963" s="27">
        <f>IF(A1963="?","",DATE(J1963,MATCH(K1963,{"Jan","Feb","Mar","Apr","May","Jun","Jul","Aug","Sep","Oct","Nov","Dec"},0),D1963))</f>
        <v>24995</v>
      </c>
      <c r="P1963" s="26">
        <f t="shared" si="30"/>
        <v>55</v>
      </c>
    </row>
    <row r="1964" spans="1:16" x14ac:dyDescent="0.3">
      <c r="A1964" s="8" t="s">
        <v>1995</v>
      </c>
      <c r="B1964" s="8">
        <v>1969</v>
      </c>
      <c r="C1964" s="8" t="s">
        <v>37</v>
      </c>
      <c r="D1964" s="8">
        <v>16</v>
      </c>
      <c r="E1964" s="8">
        <v>0</v>
      </c>
      <c r="F1964" s="25">
        <v>27346.04</v>
      </c>
      <c r="G1964" s="8" t="s">
        <v>11</v>
      </c>
      <c r="H1964" s="8" t="s">
        <v>11</v>
      </c>
      <c r="I1964" s="8" t="s">
        <v>13</v>
      </c>
      <c r="J1964" s="26">
        <v>1969</v>
      </c>
      <c r="K1964" s="26" t="s">
        <v>37</v>
      </c>
      <c r="L1964" s="26" t="s">
        <v>11</v>
      </c>
      <c r="M1964" s="26" t="s">
        <v>11</v>
      </c>
      <c r="N1964" s="26" t="s">
        <v>13</v>
      </c>
      <c r="O1964" s="27">
        <f>IF(A1964="?","",DATE(J1964,MATCH(K1964,{"Jan","Feb","Mar","Apr","May","Jun","Jul","Aug","Sep","Oct","Nov","Dec"},0),D1964))</f>
        <v>25492</v>
      </c>
      <c r="P1964" s="26">
        <f t="shared" si="30"/>
        <v>53</v>
      </c>
    </row>
    <row r="1965" spans="1:16" x14ac:dyDescent="0.3">
      <c r="A1965" s="8" t="s">
        <v>1996</v>
      </c>
      <c r="B1965" s="8">
        <v>1988</v>
      </c>
      <c r="C1965" s="8" t="s">
        <v>20</v>
      </c>
      <c r="D1965" s="8">
        <v>15</v>
      </c>
      <c r="E1965" s="8">
        <v>2</v>
      </c>
      <c r="F1965" s="25">
        <v>27375.9</v>
      </c>
      <c r="G1965" s="8" t="s">
        <v>11</v>
      </c>
      <c r="H1965" s="8" t="s">
        <v>12</v>
      </c>
      <c r="I1965" s="8" t="s">
        <v>164</v>
      </c>
      <c r="J1965" s="26">
        <v>1988</v>
      </c>
      <c r="K1965" s="26" t="s">
        <v>20</v>
      </c>
      <c r="L1965" s="26" t="s">
        <v>11</v>
      </c>
      <c r="M1965" s="26" t="s">
        <v>12</v>
      </c>
      <c r="N1965" s="26" t="s">
        <v>164</v>
      </c>
      <c r="O1965" s="27">
        <f>IF(A1965="?","",DATE(J1965,MATCH(K1965,{"Jan","Feb","Mar","Apr","May","Jun","Jul","Aug","Sep","Oct","Nov","Dec"},0),D1965))</f>
        <v>32401</v>
      </c>
      <c r="P1965" s="26">
        <f t="shared" si="30"/>
        <v>34</v>
      </c>
    </row>
    <row r="1966" spans="1:16" x14ac:dyDescent="0.3">
      <c r="A1966" s="8" t="s">
        <v>1997</v>
      </c>
      <c r="B1966" s="8">
        <v>1985</v>
      </c>
      <c r="C1966" s="8" t="s">
        <v>30</v>
      </c>
      <c r="D1966" s="8">
        <v>5</v>
      </c>
      <c r="E1966" s="8">
        <v>3</v>
      </c>
      <c r="F1966" s="25">
        <v>27432.73</v>
      </c>
      <c r="G1966" s="8" t="s">
        <v>11</v>
      </c>
      <c r="H1966" s="8" t="s">
        <v>16</v>
      </c>
      <c r="I1966" s="8" t="s">
        <v>42</v>
      </c>
      <c r="J1966" s="26">
        <v>1985</v>
      </c>
      <c r="K1966" s="26" t="s">
        <v>30</v>
      </c>
      <c r="L1966" s="26" t="s">
        <v>11</v>
      </c>
      <c r="M1966" s="26" t="s">
        <v>16</v>
      </c>
      <c r="N1966" s="26" t="s">
        <v>42</v>
      </c>
      <c r="O1966" s="27">
        <f>IF(A1966="?","",DATE(J1966,MATCH(K1966,{"Jan","Feb","Mar","Apr","May","Jun","Jul","Aug","Sep","Oct","Nov","Dec"},0),D1966))</f>
        <v>31386</v>
      </c>
      <c r="P1966" s="26">
        <f t="shared" si="30"/>
        <v>37</v>
      </c>
    </row>
    <row r="1967" spans="1:16" x14ac:dyDescent="0.3">
      <c r="A1967" s="8" t="s">
        <v>1998</v>
      </c>
      <c r="B1967" s="8">
        <v>1981</v>
      </c>
      <c r="C1967" s="8" t="s">
        <v>37</v>
      </c>
      <c r="D1967" s="8">
        <v>3</v>
      </c>
      <c r="E1967" s="8">
        <v>1</v>
      </c>
      <c r="F1967" s="25">
        <v>27495.59</v>
      </c>
      <c r="G1967" s="8" t="s">
        <v>11</v>
      </c>
      <c r="H1967" s="8" t="s">
        <v>16</v>
      </c>
      <c r="I1967" s="8" t="s">
        <v>42</v>
      </c>
      <c r="J1967" s="26">
        <v>1981</v>
      </c>
      <c r="K1967" s="26" t="s">
        <v>37</v>
      </c>
      <c r="L1967" s="26" t="s">
        <v>11</v>
      </c>
      <c r="M1967" s="26" t="s">
        <v>16</v>
      </c>
      <c r="N1967" s="26" t="s">
        <v>42</v>
      </c>
      <c r="O1967" s="27">
        <f>IF(A1967="?","",DATE(J1967,MATCH(K1967,{"Jan","Feb","Mar","Apr","May","Jun","Jul","Aug","Sep","Oct","Nov","Dec"},0),D1967))</f>
        <v>29862</v>
      </c>
      <c r="P1967" s="26">
        <f t="shared" si="30"/>
        <v>41</v>
      </c>
    </row>
    <row r="1968" spans="1:16" x14ac:dyDescent="0.3">
      <c r="A1968" s="8" t="s">
        <v>1999</v>
      </c>
      <c r="B1968" s="8">
        <v>1965</v>
      </c>
      <c r="C1968" s="8" t="s">
        <v>37</v>
      </c>
      <c r="D1968" s="8">
        <v>19</v>
      </c>
      <c r="E1968" s="8">
        <v>0</v>
      </c>
      <c r="F1968" s="25">
        <v>27533.91</v>
      </c>
      <c r="G1968" s="8" t="s">
        <v>11</v>
      </c>
      <c r="H1968" s="8" t="s">
        <v>12</v>
      </c>
      <c r="I1968" s="8" t="s">
        <v>13</v>
      </c>
      <c r="J1968" s="26">
        <v>1965</v>
      </c>
      <c r="K1968" s="26" t="s">
        <v>37</v>
      </c>
      <c r="L1968" s="26" t="s">
        <v>11</v>
      </c>
      <c r="M1968" s="26" t="s">
        <v>12</v>
      </c>
      <c r="N1968" s="26" t="s">
        <v>13</v>
      </c>
      <c r="O1968" s="27">
        <f>IF(A1968="?","",DATE(J1968,MATCH(K1968,{"Jan","Feb","Mar","Apr","May","Jun","Jul","Aug","Sep","Oct","Nov","Dec"},0),D1968))</f>
        <v>24034</v>
      </c>
      <c r="P1968" s="26">
        <f t="shared" si="30"/>
        <v>57</v>
      </c>
    </row>
    <row r="1969" spans="1:16" x14ac:dyDescent="0.3">
      <c r="A1969" s="8" t="s">
        <v>2000</v>
      </c>
      <c r="B1969" s="8">
        <v>1984</v>
      </c>
      <c r="C1969" s="8" t="s">
        <v>10</v>
      </c>
      <c r="D1969" s="8">
        <v>22</v>
      </c>
      <c r="E1969" s="8">
        <v>3</v>
      </c>
      <c r="F1969" s="25">
        <v>27534.53</v>
      </c>
      <c r="G1969" s="8" t="s">
        <v>11</v>
      </c>
      <c r="H1969" s="8" t="s">
        <v>11</v>
      </c>
      <c r="I1969" s="8" t="s">
        <v>42</v>
      </c>
      <c r="J1969" s="26">
        <v>1984</v>
      </c>
      <c r="K1969" s="26" t="s">
        <v>10</v>
      </c>
      <c r="L1969" s="26" t="s">
        <v>11</v>
      </c>
      <c r="M1969" s="26" t="s">
        <v>11</v>
      </c>
      <c r="N1969" s="26" t="s">
        <v>42</v>
      </c>
      <c r="O1969" s="27">
        <f>IF(A1969="?","",DATE(J1969,MATCH(K1969,{"Jan","Feb","Mar","Apr","May","Jun","Jul","Aug","Sep","Oct","Nov","Dec"},0),D1969))</f>
        <v>30885</v>
      </c>
      <c r="P1969" s="26">
        <f t="shared" si="30"/>
        <v>38</v>
      </c>
    </row>
    <row r="1970" spans="1:16" x14ac:dyDescent="0.3">
      <c r="A1970" s="8" t="s">
        <v>2001</v>
      </c>
      <c r="B1970" s="8">
        <v>1985</v>
      </c>
      <c r="C1970" s="8" t="s">
        <v>15</v>
      </c>
      <c r="D1970" s="8">
        <v>6</v>
      </c>
      <c r="E1970" s="8">
        <v>3</v>
      </c>
      <c r="F1970" s="25">
        <v>27598.93</v>
      </c>
      <c r="G1970" s="8" t="s">
        <v>11</v>
      </c>
      <c r="H1970" s="8" t="s">
        <v>16</v>
      </c>
      <c r="I1970" s="8" t="s">
        <v>42</v>
      </c>
      <c r="J1970" s="26">
        <v>1985</v>
      </c>
      <c r="K1970" s="26" t="s">
        <v>15</v>
      </c>
      <c r="L1970" s="26" t="s">
        <v>11</v>
      </c>
      <c r="M1970" s="26" t="s">
        <v>16</v>
      </c>
      <c r="N1970" s="26" t="s">
        <v>42</v>
      </c>
      <c r="O1970" s="27">
        <f>IF(A1970="?","",DATE(J1970,MATCH(K1970,{"Jan","Feb","Mar","Apr","May","Jun","Jul","Aug","Sep","Oct","Nov","Dec"},0),D1970))</f>
        <v>31357</v>
      </c>
      <c r="P1970" s="26">
        <f t="shared" si="30"/>
        <v>37</v>
      </c>
    </row>
    <row r="1971" spans="1:16" x14ac:dyDescent="0.3">
      <c r="A1971" s="8" t="s">
        <v>2002</v>
      </c>
      <c r="B1971" s="8">
        <v>1992</v>
      </c>
      <c r="C1971" s="8" t="s">
        <v>18</v>
      </c>
      <c r="D1971" s="8">
        <v>11</v>
      </c>
      <c r="E1971" s="8">
        <v>0</v>
      </c>
      <c r="F1971" s="25">
        <v>27614.71</v>
      </c>
      <c r="G1971" s="8" t="s">
        <v>11</v>
      </c>
      <c r="H1971" s="8" t="s">
        <v>12</v>
      </c>
      <c r="I1971" s="8" t="s">
        <v>42</v>
      </c>
      <c r="J1971" s="26">
        <v>1992</v>
      </c>
      <c r="K1971" s="26" t="s">
        <v>18</v>
      </c>
      <c r="L1971" s="26" t="s">
        <v>11</v>
      </c>
      <c r="M1971" s="26" t="s">
        <v>12</v>
      </c>
      <c r="N1971" s="26" t="s">
        <v>42</v>
      </c>
      <c r="O1971" s="27">
        <f>IF(A1971="?","",DATE(J1971,MATCH(K1971,{"Jan","Feb","Mar","Apr","May","Jun","Jul","Aug","Sep","Oct","Nov","Dec"},0),D1971))</f>
        <v>33766</v>
      </c>
      <c r="P1971" s="26">
        <f t="shared" si="30"/>
        <v>30</v>
      </c>
    </row>
    <row r="1972" spans="1:16" x14ac:dyDescent="0.3">
      <c r="A1972" s="8" t="s">
        <v>2003</v>
      </c>
      <c r="B1972" s="8">
        <v>1997</v>
      </c>
      <c r="C1972" s="8" t="s">
        <v>20</v>
      </c>
      <c r="D1972" s="8">
        <v>9</v>
      </c>
      <c r="E1972" s="8">
        <v>0</v>
      </c>
      <c r="F1972" s="25">
        <v>27619.360000000001</v>
      </c>
      <c r="G1972" s="8" t="s">
        <v>11</v>
      </c>
      <c r="H1972" s="8" t="s">
        <v>12</v>
      </c>
      <c r="I1972" s="8" t="s">
        <v>42</v>
      </c>
      <c r="J1972" s="26">
        <v>1997</v>
      </c>
      <c r="K1972" s="26" t="s">
        <v>20</v>
      </c>
      <c r="L1972" s="26" t="s">
        <v>11</v>
      </c>
      <c r="M1972" s="26" t="s">
        <v>12</v>
      </c>
      <c r="N1972" s="26" t="s">
        <v>42</v>
      </c>
      <c r="O1972" s="27">
        <f>IF(A1972="?","",DATE(J1972,MATCH(K1972,{"Jan","Feb","Mar","Apr","May","Jun","Jul","Aug","Sep","Oct","Nov","Dec"},0),D1972))</f>
        <v>35682</v>
      </c>
      <c r="P1972" s="26">
        <f t="shared" si="30"/>
        <v>25</v>
      </c>
    </row>
    <row r="1973" spans="1:16" x14ac:dyDescent="0.3">
      <c r="A1973" s="8" t="s">
        <v>2004</v>
      </c>
      <c r="B1973" s="8">
        <v>1997</v>
      </c>
      <c r="C1973" s="8" t="s">
        <v>37</v>
      </c>
      <c r="D1973" s="8">
        <v>7</v>
      </c>
      <c r="E1973" s="8">
        <v>0</v>
      </c>
      <c r="F1973" s="25">
        <v>27625.17</v>
      </c>
      <c r="G1973" s="8" t="s">
        <v>16</v>
      </c>
      <c r="H1973" s="8" t="s">
        <v>16</v>
      </c>
      <c r="I1973" s="8" t="s">
        <v>42</v>
      </c>
      <c r="J1973" s="26">
        <v>1997</v>
      </c>
      <c r="K1973" s="26" t="s">
        <v>37</v>
      </c>
      <c r="L1973" s="26" t="s">
        <v>16</v>
      </c>
      <c r="M1973" s="26" t="s">
        <v>16</v>
      </c>
      <c r="N1973" s="26" t="s">
        <v>42</v>
      </c>
      <c r="O1973" s="27">
        <f>IF(A1973="?","",DATE(J1973,MATCH(K1973,{"Jan","Feb","Mar","Apr","May","Jun","Jul","Aug","Sep","Oct","Nov","Dec"},0),D1973))</f>
        <v>35710</v>
      </c>
      <c r="P1973" s="26">
        <f t="shared" si="30"/>
        <v>25</v>
      </c>
    </row>
    <row r="1974" spans="1:16" x14ac:dyDescent="0.3">
      <c r="A1974" s="8" t="s">
        <v>2005</v>
      </c>
      <c r="B1974" s="8">
        <v>1992</v>
      </c>
      <c r="C1974" s="8" t="s">
        <v>10</v>
      </c>
      <c r="D1974" s="8">
        <v>3</v>
      </c>
      <c r="E1974" s="8">
        <v>0</v>
      </c>
      <c r="F1974" s="25">
        <v>27696.11</v>
      </c>
      <c r="G1974" s="8" t="s">
        <v>16</v>
      </c>
      <c r="H1974" s="8" t="s">
        <v>11</v>
      </c>
      <c r="I1974" s="8" t="s">
        <v>42</v>
      </c>
      <c r="J1974" s="26">
        <v>1992</v>
      </c>
      <c r="K1974" s="26" t="s">
        <v>10</v>
      </c>
      <c r="L1974" s="26" t="s">
        <v>16</v>
      </c>
      <c r="M1974" s="26" t="s">
        <v>11</v>
      </c>
      <c r="N1974" s="26" t="s">
        <v>42</v>
      </c>
      <c r="O1974" s="27">
        <f>IF(A1974="?","",DATE(J1974,MATCH(K1974,{"Jan","Feb","Mar","Apr","May","Jun","Jul","Aug","Sep","Oct","Nov","Dec"},0),D1974))</f>
        <v>33788</v>
      </c>
      <c r="P1974" s="26">
        <f t="shared" si="30"/>
        <v>30</v>
      </c>
    </row>
    <row r="1975" spans="1:16" x14ac:dyDescent="0.3">
      <c r="A1975" s="8" t="s">
        <v>2006</v>
      </c>
      <c r="B1975" s="8">
        <v>2002</v>
      </c>
      <c r="C1975" s="8" t="s">
        <v>30</v>
      </c>
      <c r="D1975" s="8">
        <v>6</v>
      </c>
      <c r="E1975" s="8">
        <v>1</v>
      </c>
      <c r="F1975" s="25">
        <v>27724.29</v>
      </c>
      <c r="G1975" s="8" t="s">
        <v>16</v>
      </c>
      <c r="H1975" s="8" t="s">
        <v>12</v>
      </c>
      <c r="I1975" s="8" t="s">
        <v>13</v>
      </c>
      <c r="J1975" s="26">
        <v>2002</v>
      </c>
      <c r="K1975" s="26" t="s">
        <v>30</v>
      </c>
      <c r="L1975" s="26" t="s">
        <v>16</v>
      </c>
      <c r="M1975" s="26" t="s">
        <v>12</v>
      </c>
      <c r="N1975" s="26" t="s">
        <v>13</v>
      </c>
      <c r="O1975" s="27">
        <f>IF(A1975="?","",DATE(J1975,MATCH(K1975,{"Jan","Feb","Mar","Apr","May","Jun","Jul","Aug","Sep","Oct","Nov","Dec"},0),D1975))</f>
        <v>37596</v>
      </c>
      <c r="P1975" s="26">
        <f t="shared" si="30"/>
        <v>20</v>
      </c>
    </row>
    <row r="1976" spans="1:16" x14ac:dyDescent="0.3">
      <c r="A1976" s="8" t="s">
        <v>2007</v>
      </c>
      <c r="B1976" s="8">
        <v>1960</v>
      </c>
      <c r="C1976" s="8" t="s">
        <v>10</v>
      </c>
      <c r="D1976" s="8">
        <v>6</v>
      </c>
      <c r="E1976" s="8">
        <v>0</v>
      </c>
      <c r="F1976" s="25">
        <v>27808.73</v>
      </c>
      <c r="G1976" s="8" t="s">
        <v>16</v>
      </c>
      <c r="H1976" s="8" t="s">
        <v>16</v>
      </c>
      <c r="I1976" s="8" t="s">
        <v>13</v>
      </c>
      <c r="J1976" s="26">
        <v>1960</v>
      </c>
      <c r="K1976" s="26" t="s">
        <v>10</v>
      </c>
      <c r="L1976" s="26" t="s">
        <v>16</v>
      </c>
      <c r="M1976" s="26" t="s">
        <v>16</v>
      </c>
      <c r="N1976" s="26" t="s">
        <v>13</v>
      </c>
      <c r="O1976" s="27">
        <f>IF(A1976="?","",DATE(J1976,MATCH(K1976,{"Jan","Feb","Mar","Apr","May","Jun","Jul","Aug","Sep","Oct","Nov","Dec"},0),D1976))</f>
        <v>22103</v>
      </c>
      <c r="P1976" s="26">
        <f t="shared" si="30"/>
        <v>62</v>
      </c>
    </row>
    <row r="1977" spans="1:16" x14ac:dyDescent="0.3">
      <c r="A1977" s="8" t="s">
        <v>2008</v>
      </c>
      <c r="B1977" s="8">
        <v>1985</v>
      </c>
      <c r="C1977" s="8" t="s">
        <v>30</v>
      </c>
      <c r="D1977" s="8">
        <v>4</v>
      </c>
      <c r="E1977" s="8">
        <v>3</v>
      </c>
      <c r="F1977" s="25">
        <v>27849.94</v>
      </c>
      <c r="G1977" s="8" t="s">
        <v>16</v>
      </c>
      <c r="H1977" s="8" t="s">
        <v>16</v>
      </c>
      <c r="I1977" s="8" t="s">
        <v>42</v>
      </c>
      <c r="J1977" s="26">
        <v>1985</v>
      </c>
      <c r="K1977" s="26" t="s">
        <v>30</v>
      </c>
      <c r="L1977" s="26" t="s">
        <v>16</v>
      </c>
      <c r="M1977" s="26" t="s">
        <v>16</v>
      </c>
      <c r="N1977" s="26" t="s">
        <v>42</v>
      </c>
      <c r="O1977" s="27">
        <f>IF(A1977="?","",DATE(J1977,MATCH(K1977,{"Jan","Feb","Mar","Apr","May","Jun","Jul","Aug","Sep","Oct","Nov","Dec"},0),D1977))</f>
        <v>31385</v>
      </c>
      <c r="P1977" s="26">
        <f t="shared" si="30"/>
        <v>37</v>
      </c>
    </row>
    <row r="1978" spans="1:16" x14ac:dyDescent="0.3">
      <c r="A1978" s="8" t="s">
        <v>2009</v>
      </c>
      <c r="B1978" s="8">
        <v>1989</v>
      </c>
      <c r="C1978" s="8" t="s">
        <v>15</v>
      </c>
      <c r="D1978" s="8">
        <v>21</v>
      </c>
      <c r="E1978" s="8">
        <v>3</v>
      </c>
      <c r="F1978" s="25">
        <v>27925.86</v>
      </c>
      <c r="G1978" s="8" t="s">
        <v>16</v>
      </c>
      <c r="H1978" s="8" t="s">
        <v>11</v>
      </c>
      <c r="I1978" s="8" t="s">
        <v>42</v>
      </c>
      <c r="J1978" s="26">
        <v>1989</v>
      </c>
      <c r="K1978" s="26" t="s">
        <v>15</v>
      </c>
      <c r="L1978" s="26" t="s">
        <v>16</v>
      </c>
      <c r="M1978" s="26" t="s">
        <v>11</v>
      </c>
      <c r="N1978" s="26" t="s">
        <v>42</v>
      </c>
      <c r="O1978" s="27">
        <f>IF(A1978="?","",DATE(J1978,MATCH(K1978,{"Jan","Feb","Mar","Apr","May","Jun","Jul","Aug","Sep","Oct","Nov","Dec"},0),D1978))</f>
        <v>32833</v>
      </c>
      <c r="P1978" s="26">
        <f t="shared" si="30"/>
        <v>33</v>
      </c>
    </row>
    <row r="1979" spans="1:16" x14ac:dyDescent="0.3">
      <c r="A1979" s="8" t="s">
        <v>2010</v>
      </c>
      <c r="B1979" s="8">
        <v>1991</v>
      </c>
      <c r="C1979" s="8" t="s">
        <v>18</v>
      </c>
      <c r="D1979" s="8">
        <v>4</v>
      </c>
      <c r="E1979" s="8">
        <v>3</v>
      </c>
      <c r="F1979" s="25">
        <v>27931.11</v>
      </c>
      <c r="G1979" s="8" t="s">
        <v>16</v>
      </c>
      <c r="H1979" s="8" t="s">
        <v>12</v>
      </c>
      <c r="I1979" s="8" t="s">
        <v>42</v>
      </c>
      <c r="J1979" s="26">
        <v>1991</v>
      </c>
      <c r="K1979" s="26" t="s">
        <v>18</v>
      </c>
      <c r="L1979" s="26" t="s">
        <v>16</v>
      </c>
      <c r="M1979" s="26" t="s">
        <v>12</v>
      </c>
      <c r="N1979" s="26" t="s">
        <v>42</v>
      </c>
      <c r="O1979" s="27">
        <f>IF(A1979="?","",DATE(J1979,MATCH(K1979,{"Jan","Feb","Mar","Apr","May","Jun","Jul","Aug","Sep","Oct","Nov","Dec"},0),D1979))</f>
        <v>33393</v>
      </c>
      <c r="P1979" s="26">
        <f t="shared" si="30"/>
        <v>32</v>
      </c>
    </row>
    <row r="1980" spans="1:16" x14ac:dyDescent="0.3">
      <c r="A1980" s="8" t="s">
        <v>2011</v>
      </c>
      <c r="B1980" s="8">
        <v>1961</v>
      </c>
      <c r="C1980" s="8" t="s">
        <v>10</v>
      </c>
      <c r="D1980" s="8">
        <v>28</v>
      </c>
      <c r="E1980" s="8">
        <v>3</v>
      </c>
      <c r="F1980" s="25">
        <v>27941.29</v>
      </c>
      <c r="G1980" s="8" t="s">
        <v>16</v>
      </c>
      <c r="H1980" s="8" t="s">
        <v>12</v>
      </c>
      <c r="I1980" s="8" t="s">
        <v>42</v>
      </c>
      <c r="J1980" s="26">
        <v>1961</v>
      </c>
      <c r="K1980" s="26" t="s">
        <v>10</v>
      </c>
      <c r="L1980" s="26" t="s">
        <v>16</v>
      </c>
      <c r="M1980" s="26" t="s">
        <v>12</v>
      </c>
      <c r="N1980" s="26" t="s">
        <v>42</v>
      </c>
      <c r="O1980" s="27">
        <f>IF(A1980="?","",DATE(J1980,MATCH(K1980,{"Jan","Feb","Mar","Apr","May","Jun","Jul","Aug","Sep","Oct","Nov","Dec"},0),D1980))</f>
        <v>22490</v>
      </c>
      <c r="P1980" s="26">
        <f t="shared" si="30"/>
        <v>61</v>
      </c>
    </row>
    <row r="1981" spans="1:16" x14ac:dyDescent="0.3">
      <c r="A1981" s="8" t="s">
        <v>2012</v>
      </c>
      <c r="B1981" s="8">
        <v>1999</v>
      </c>
      <c r="C1981" s="8" t="s">
        <v>30</v>
      </c>
      <c r="D1981" s="8">
        <v>21</v>
      </c>
      <c r="E1981" s="8">
        <v>0</v>
      </c>
      <c r="F1981" s="25">
        <v>27980.77</v>
      </c>
      <c r="G1981" s="8" t="s">
        <v>16</v>
      </c>
      <c r="H1981" s="8" t="s">
        <v>16</v>
      </c>
      <c r="I1981" s="8" t="s">
        <v>42</v>
      </c>
      <c r="J1981" s="26">
        <v>1999</v>
      </c>
      <c r="K1981" s="26" t="s">
        <v>30</v>
      </c>
      <c r="L1981" s="26" t="s">
        <v>16</v>
      </c>
      <c r="M1981" s="26" t="s">
        <v>16</v>
      </c>
      <c r="N1981" s="26" t="s">
        <v>42</v>
      </c>
      <c r="O1981" s="27">
        <f>IF(A1981="?","",DATE(J1981,MATCH(K1981,{"Jan","Feb","Mar","Apr","May","Jun","Jul","Aug","Sep","Oct","Nov","Dec"},0),D1981))</f>
        <v>36515</v>
      </c>
      <c r="P1981" s="26">
        <f t="shared" si="30"/>
        <v>23</v>
      </c>
    </row>
    <row r="1982" spans="1:16" x14ac:dyDescent="0.3">
      <c r="A1982" s="8" t="s">
        <v>2013</v>
      </c>
      <c r="B1982" s="8">
        <v>1985</v>
      </c>
      <c r="C1982" s="8" t="s">
        <v>15</v>
      </c>
      <c r="D1982" s="8">
        <v>29</v>
      </c>
      <c r="E1982" s="8">
        <v>3</v>
      </c>
      <c r="F1982" s="25">
        <v>28006.94</v>
      </c>
      <c r="G1982" s="8" t="s">
        <v>16</v>
      </c>
      <c r="H1982" s="8" t="s">
        <v>11</v>
      </c>
      <c r="I1982" s="8" t="s">
        <v>42</v>
      </c>
      <c r="J1982" s="26">
        <v>1985</v>
      </c>
      <c r="K1982" s="26" t="s">
        <v>15</v>
      </c>
      <c r="L1982" s="26" t="s">
        <v>16</v>
      </c>
      <c r="M1982" s="26" t="s">
        <v>11</v>
      </c>
      <c r="N1982" s="26" t="s">
        <v>42</v>
      </c>
      <c r="O1982" s="27">
        <f>IF(A1982="?","",DATE(J1982,MATCH(K1982,{"Jan","Feb","Mar","Apr","May","Jun","Jul","Aug","Sep","Oct","Nov","Dec"},0),D1982))</f>
        <v>31380</v>
      </c>
      <c r="P1982" s="26">
        <f t="shared" si="30"/>
        <v>37</v>
      </c>
    </row>
    <row r="1983" spans="1:16" x14ac:dyDescent="0.3">
      <c r="A1983" s="8" t="s">
        <v>2014</v>
      </c>
      <c r="B1983" s="8">
        <v>1960</v>
      </c>
      <c r="C1983" s="8" t="s">
        <v>15</v>
      </c>
      <c r="D1983" s="8">
        <v>22</v>
      </c>
      <c r="E1983" s="8">
        <v>0</v>
      </c>
      <c r="F1983" s="25">
        <v>28101.33</v>
      </c>
      <c r="G1983" s="8" t="s">
        <v>16</v>
      </c>
      <c r="H1983" s="8" t="s">
        <v>11</v>
      </c>
      <c r="I1983" s="8" t="s">
        <v>166</v>
      </c>
      <c r="J1983" s="26">
        <v>1960</v>
      </c>
      <c r="K1983" s="26" t="s">
        <v>15</v>
      </c>
      <c r="L1983" s="26" t="s">
        <v>16</v>
      </c>
      <c r="M1983" s="26" t="s">
        <v>11</v>
      </c>
      <c r="N1983" s="26" t="s">
        <v>166</v>
      </c>
      <c r="O1983" s="27">
        <f>IF(A1983="?","",DATE(J1983,MATCH(K1983,{"Jan","Feb","Mar","Apr","May","Jun","Jul","Aug","Sep","Oct","Nov","Dec"},0),D1983))</f>
        <v>22242</v>
      </c>
      <c r="P1983" s="26">
        <f t="shared" si="30"/>
        <v>62</v>
      </c>
    </row>
    <row r="1984" spans="1:16" x14ac:dyDescent="0.3">
      <c r="A1984" s="8" t="s">
        <v>2015</v>
      </c>
      <c r="B1984" s="8">
        <v>1999</v>
      </c>
      <c r="C1984" s="8" t="s">
        <v>20</v>
      </c>
      <c r="D1984" s="8">
        <v>6</v>
      </c>
      <c r="E1984" s="8">
        <v>0</v>
      </c>
      <c r="F1984" s="25">
        <v>28245.34</v>
      </c>
      <c r="G1984" s="8" t="s">
        <v>16</v>
      </c>
      <c r="H1984" s="8" t="s">
        <v>12</v>
      </c>
      <c r="I1984" s="8" t="s">
        <v>42</v>
      </c>
      <c r="J1984" s="26">
        <v>1999</v>
      </c>
      <c r="K1984" s="26" t="s">
        <v>20</v>
      </c>
      <c r="L1984" s="26" t="s">
        <v>16</v>
      </c>
      <c r="M1984" s="26" t="s">
        <v>12</v>
      </c>
      <c r="N1984" s="26" t="s">
        <v>42</v>
      </c>
      <c r="O1984" s="27">
        <f>IF(A1984="?","",DATE(J1984,MATCH(K1984,{"Jan","Feb","Mar","Apr","May","Jun","Jul","Aug","Sep","Oct","Nov","Dec"},0),D1984))</f>
        <v>36409</v>
      </c>
      <c r="P1984" s="26">
        <f t="shared" si="30"/>
        <v>23</v>
      </c>
    </row>
    <row r="1985" spans="1:16" x14ac:dyDescent="0.3">
      <c r="A1985" s="8" t="s">
        <v>2016</v>
      </c>
      <c r="B1985" s="8">
        <v>1963</v>
      </c>
      <c r="C1985" s="8" t="s">
        <v>15</v>
      </c>
      <c r="D1985" s="8">
        <v>25</v>
      </c>
      <c r="E1985" s="8">
        <v>1</v>
      </c>
      <c r="F1985" s="25">
        <v>28287.9</v>
      </c>
      <c r="G1985" s="8" t="s">
        <v>16</v>
      </c>
      <c r="H1985" s="8" t="s">
        <v>16</v>
      </c>
      <c r="I1985" s="8" t="s">
        <v>13</v>
      </c>
      <c r="J1985" s="26">
        <v>1963</v>
      </c>
      <c r="K1985" s="26" t="s">
        <v>15</v>
      </c>
      <c r="L1985" s="26" t="s">
        <v>16</v>
      </c>
      <c r="M1985" s="26" t="s">
        <v>16</v>
      </c>
      <c r="N1985" s="26" t="s">
        <v>13</v>
      </c>
      <c r="O1985" s="27">
        <f>IF(A1985="?","",DATE(J1985,MATCH(K1985,{"Jan","Feb","Mar","Apr","May","Jun","Jul","Aug","Sep","Oct","Nov","Dec"},0),D1985))</f>
        <v>23340</v>
      </c>
      <c r="P1985" s="26">
        <f t="shared" si="30"/>
        <v>59</v>
      </c>
    </row>
    <row r="1986" spans="1:16" x14ac:dyDescent="0.3">
      <c r="A1986" s="8" t="s">
        <v>2017</v>
      </c>
      <c r="B1986" s="8">
        <v>1990</v>
      </c>
      <c r="C1986" s="8" t="s">
        <v>30</v>
      </c>
      <c r="D1986" s="8">
        <v>24</v>
      </c>
      <c r="E1986" s="8">
        <v>3</v>
      </c>
      <c r="F1986" s="25">
        <v>28302.33</v>
      </c>
      <c r="G1986" s="8" t="s">
        <v>16</v>
      </c>
      <c r="H1986" s="8" t="s">
        <v>11</v>
      </c>
      <c r="I1986" s="8" t="s">
        <v>42</v>
      </c>
      <c r="J1986" s="26">
        <v>1990</v>
      </c>
      <c r="K1986" s="26" t="s">
        <v>30</v>
      </c>
      <c r="L1986" s="26" t="s">
        <v>16</v>
      </c>
      <c r="M1986" s="26" t="s">
        <v>11</v>
      </c>
      <c r="N1986" s="26" t="s">
        <v>42</v>
      </c>
      <c r="O1986" s="27">
        <f>IF(A1986="?","",DATE(J1986,MATCH(K1986,{"Jan","Feb","Mar","Apr","May","Jun","Jul","Aug","Sep","Oct","Nov","Dec"},0),D1986))</f>
        <v>33231</v>
      </c>
      <c r="P1986" s="26">
        <f t="shared" si="30"/>
        <v>32</v>
      </c>
    </row>
    <row r="1987" spans="1:16" x14ac:dyDescent="0.3">
      <c r="A1987" s="8" t="s">
        <v>2018</v>
      </c>
      <c r="B1987" s="8">
        <v>1977</v>
      </c>
      <c r="C1987" s="8" t="s">
        <v>30</v>
      </c>
      <c r="D1987" s="8">
        <v>2</v>
      </c>
      <c r="E1987" s="8">
        <v>1</v>
      </c>
      <c r="F1987" s="25">
        <v>28340.19</v>
      </c>
      <c r="G1987" s="8" t="s">
        <v>16</v>
      </c>
      <c r="H1987" s="8" t="s">
        <v>11</v>
      </c>
      <c r="I1987" s="8" t="s">
        <v>23</v>
      </c>
      <c r="J1987" s="26">
        <v>1977</v>
      </c>
      <c r="K1987" s="26" t="s">
        <v>30</v>
      </c>
      <c r="L1987" s="26" t="s">
        <v>16</v>
      </c>
      <c r="M1987" s="26" t="s">
        <v>11</v>
      </c>
      <c r="N1987" s="26" t="s">
        <v>23</v>
      </c>
      <c r="O1987" s="27">
        <f>IF(A1987="?","",DATE(J1987,MATCH(K1987,{"Jan","Feb","Mar","Apr","May","Jun","Jul","Aug","Sep","Oct","Nov","Dec"},0),D1987))</f>
        <v>28461</v>
      </c>
      <c r="P1987" s="26">
        <f t="shared" ref="P1987:P2050" si="31">IF(O1987="","",DATEDIF(O1987,DATE(2023,6,8),"Y"))</f>
        <v>45</v>
      </c>
    </row>
    <row r="1988" spans="1:16" x14ac:dyDescent="0.3">
      <c r="A1988" s="8" t="s">
        <v>2019</v>
      </c>
      <c r="B1988" s="8">
        <v>1974</v>
      </c>
      <c r="C1988" s="8" t="s">
        <v>20</v>
      </c>
      <c r="D1988" s="8">
        <v>16</v>
      </c>
      <c r="E1988" s="8">
        <v>1</v>
      </c>
      <c r="F1988" s="25">
        <v>28468.92</v>
      </c>
      <c r="G1988" s="8" t="s">
        <v>16</v>
      </c>
      <c r="H1988" s="8" t="s">
        <v>16</v>
      </c>
      <c r="I1988" s="8" t="s">
        <v>23</v>
      </c>
      <c r="J1988" s="26">
        <v>1974</v>
      </c>
      <c r="K1988" s="26" t="s">
        <v>20</v>
      </c>
      <c r="L1988" s="26" t="s">
        <v>16</v>
      </c>
      <c r="M1988" s="26" t="s">
        <v>16</v>
      </c>
      <c r="N1988" s="26" t="s">
        <v>23</v>
      </c>
      <c r="O1988" s="27">
        <f>IF(A1988="?","",DATE(J1988,MATCH(K1988,{"Jan","Feb","Mar","Apr","May","Jun","Jul","Aug","Sep","Oct","Nov","Dec"},0),D1988))</f>
        <v>27288</v>
      </c>
      <c r="P1988" s="26">
        <f t="shared" si="31"/>
        <v>48</v>
      </c>
    </row>
    <row r="1989" spans="1:16" x14ac:dyDescent="0.3">
      <c r="A1989" s="8" t="s">
        <v>2020</v>
      </c>
      <c r="B1989" s="8">
        <v>1982</v>
      </c>
      <c r="C1989" s="8" t="s">
        <v>30</v>
      </c>
      <c r="D1989" s="8">
        <v>11</v>
      </c>
      <c r="E1989" s="8">
        <v>1</v>
      </c>
      <c r="F1989" s="25">
        <v>28476.73</v>
      </c>
      <c r="G1989" s="8" t="s">
        <v>16</v>
      </c>
      <c r="H1989" s="8" t="s">
        <v>11</v>
      </c>
      <c r="I1989" s="8" t="s">
        <v>23</v>
      </c>
      <c r="J1989" s="26">
        <v>1982</v>
      </c>
      <c r="K1989" s="26" t="s">
        <v>30</v>
      </c>
      <c r="L1989" s="26" t="s">
        <v>16</v>
      </c>
      <c r="M1989" s="26" t="s">
        <v>11</v>
      </c>
      <c r="N1989" s="26" t="s">
        <v>23</v>
      </c>
      <c r="O1989" s="27">
        <f>IF(A1989="?","",DATE(J1989,MATCH(K1989,{"Jan","Feb","Mar","Apr","May","Jun","Jul","Aug","Sep","Oct","Nov","Dec"},0),D1989))</f>
        <v>30296</v>
      </c>
      <c r="P1989" s="26">
        <f t="shared" si="31"/>
        <v>40</v>
      </c>
    </row>
    <row r="1990" spans="1:16" x14ac:dyDescent="0.3">
      <c r="A1990" s="8" t="s">
        <v>2021</v>
      </c>
      <c r="B1990" s="8">
        <v>1985</v>
      </c>
      <c r="C1990" s="8" t="s">
        <v>20</v>
      </c>
      <c r="D1990" s="8">
        <v>27</v>
      </c>
      <c r="E1990" s="8">
        <v>3</v>
      </c>
      <c r="F1990" s="25">
        <v>28542.86</v>
      </c>
      <c r="G1990" s="8" t="s">
        <v>16</v>
      </c>
      <c r="H1990" s="8" t="s">
        <v>12</v>
      </c>
      <c r="I1990" s="8" t="s">
        <v>42</v>
      </c>
      <c r="J1990" s="26">
        <v>1985</v>
      </c>
      <c r="K1990" s="26" t="s">
        <v>20</v>
      </c>
      <c r="L1990" s="26" t="s">
        <v>16</v>
      </c>
      <c r="M1990" s="26" t="s">
        <v>12</v>
      </c>
      <c r="N1990" s="26" t="s">
        <v>42</v>
      </c>
      <c r="O1990" s="27">
        <f>IF(A1990="?","",DATE(J1990,MATCH(K1990,{"Jan","Feb","Mar","Apr","May","Jun","Jul","Aug","Sep","Oct","Nov","Dec"},0),D1990))</f>
        <v>31317</v>
      </c>
      <c r="P1990" s="26">
        <f t="shared" si="31"/>
        <v>37</v>
      </c>
    </row>
    <row r="1991" spans="1:16" x14ac:dyDescent="0.3">
      <c r="A1991" s="8" t="s">
        <v>2022</v>
      </c>
      <c r="B1991" s="8">
        <v>1990</v>
      </c>
      <c r="C1991" s="8" t="s">
        <v>30</v>
      </c>
      <c r="D1991" s="8">
        <v>5</v>
      </c>
      <c r="E1991" s="8">
        <v>3</v>
      </c>
      <c r="F1991" s="25">
        <v>28716.14</v>
      </c>
      <c r="G1991" s="8" t="s">
        <v>16</v>
      </c>
      <c r="H1991" s="8" t="s">
        <v>12</v>
      </c>
      <c r="I1991" s="8" t="s">
        <v>42</v>
      </c>
      <c r="J1991" s="26">
        <v>1990</v>
      </c>
      <c r="K1991" s="26" t="s">
        <v>30</v>
      </c>
      <c r="L1991" s="26" t="s">
        <v>16</v>
      </c>
      <c r="M1991" s="26" t="s">
        <v>12</v>
      </c>
      <c r="N1991" s="26" t="s">
        <v>42</v>
      </c>
      <c r="O1991" s="27">
        <f>IF(A1991="?","",DATE(J1991,MATCH(K1991,{"Jan","Feb","Mar","Apr","May","Jun","Jul","Aug","Sep","Oct","Nov","Dec"},0),D1991))</f>
        <v>33212</v>
      </c>
      <c r="P1991" s="26">
        <f t="shared" si="31"/>
        <v>32</v>
      </c>
    </row>
    <row r="1992" spans="1:16" x14ac:dyDescent="0.3">
      <c r="A1992" s="8" t="s">
        <v>2023</v>
      </c>
      <c r="B1992" s="8">
        <v>1961</v>
      </c>
      <c r="C1992" s="8" t="s">
        <v>35</v>
      </c>
      <c r="D1992" s="8">
        <v>3</v>
      </c>
      <c r="E1992" s="8">
        <v>1</v>
      </c>
      <c r="F1992" s="25">
        <v>28868.66</v>
      </c>
      <c r="G1992" s="8" t="s">
        <v>16</v>
      </c>
      <c r="H1992" s="8" t="s">
        <v>11</v>
      </c>
      <c r="I1992" s="8" t="s">
        <v>23</v>
      </c>
      <c r="J1992" s="26">
        <v>1961</v>
      </c>
      <c r="K1992" s="26" t="s">
        <v>35</v>
      </c>
      <c r="L1992" s="26" t="s">
        <v>16</v>
      </c>
      <c r="M1992" s="26" t="s">
        <v>11</v>
      </c>
      <c r="N1992" s="26" t="s">
        <v>23</v>
      </c>
      <c r="O1992" s="27">
        <f>IF(A1992="?","",DATE(J1992,MATCH(K1992,{"Jan","Feb","Mar","Apr","May","Jun","Jul","Aug","Sep","Oct","Nov","Dec"},0),D1992))</f>
        <v>22496</v>
      </c>
      <c r="P1992" s="26">
        <f t="shared" si="31"/>
        <v>61</v>
      </c>
    </row>
    <row r="1993" spans="1:16" x14ac:dyDescent="0.3">
      <c r="A1993" s="8" t="s">
        <v>2024</v>
      </c>
      <c r="B1993" s="8">
        <v>1962</v>
      </c>
      <c r="C1993" s="8" t="s">
        <v>10</v>
      </c>
      <c r="D1993" s="8">
        <v>25</v>
      </c>
      <c r="E1993" s="8">
        <v>0</v>
      </c>
      <c r="F1993" s="25">
        <v>28923.14</v>
      </c>
      <c r="G1993" s="8" t="s">
        <v>16</v>
      </c>
      <c r="H1993" s="8" t="s">
        <v>16</v>
      </c>
      <c r="I1993" s="8" t="s">
        <v>23</v>
      </c>
      <c r="J1993" s="26">
        <v>1962</v>
      </c>
      <c r="K1993" s="26" t="s">
        <v>10</v>
      </c>
      <c r="L1993" s="26" t="s">
        <v>16</v>
      </c>
      <c r="M1993" s="26" t="s">
        <v>16</v>
      </c>
      <c r="N1993" s="26" t="s">
        <v>23</v>
      </c>
      <c r="O1993" s="27">
        <f>IF(A1993="?","",DATE(J1993,MATCH(K1993,{"Jan","Feb","Mar","Apr","May","Jun","Jul","Aug","Sep","Oct","Nov","Dec"},0),D1993))</f>
        <v>22852</v>
      </c>
      <c r="P1993" s="26">
        <f t="shared" si="31"/>
        <v>60</v>
      </c>
    </row>
    <row r="1994" spans="1:16" x14ac:dyDescent="0.3">
      <c r="A1994" s="8" t="s">
        <v>2025</v>
      </c>
      <c r="B1994" s="8">
        <v>1959</v>
      </c>
      <c r="C1994" s="8" t="s">
        <v>30</v>
      </c>
      <c r="D1994" s="8">
        <v>5</v>
      </c>
      <c r="E1994" s="8">
        <v>0</v>
      </c>
      <c r="F1994" s="25">
        <v>28950.47</v>
      </c>
      <c r="G1994" s="8" t="s">
        <v>16</v>
      </c>
      <c r="H1994" s="8" t="s">
        <v>16</v>
      </c>
      <c r="I1994" s="8" t="s">
        <v>23</v>
      </c>
      <c r="J1994" s="26">
        <v>1959</v>
      </c>
      <c r="K1994" s="26" t="s">
        <v>30</v>
      </c>
      <c r="L1994" s="26" t="s">
        <v>16</v>
      </c>
      <c r="M1994" s="26" t="s">
        <v>16</v>
      </c>
      <c r="N1994" s="26" t="s">
        <v>23</v>
      </c>
      <c r="O1994" s="27">
        <f>IF(A1994="?","",DATE(J1994,MATCH(K1994,{"Jan","Feb","Mar","Apr","May","Jun","Jul","Aug","Sep","Oct","Nov","Dec"},0),D1994))</f>
        <v>21889</v>
      </c>
      <c r="P1994" s="26">
        <f t="shared" si="31"/>
        <v>63</v>
      </c>
    </row>
    <row r="1995" spans="1:16" x14ac:dyDescent="0.3">
      <c r="A1995" s="8" t="s">
        <v>2026</v>
      </c>
      <c r="B1995" s="8">
        <v>2003</v>
      </c>
      <c r="C1995" s="8" t="s">
        <v>20</v>
      </c>
      <c r="D1995" s="8">
        <v>1</v>
      </c>
      <c r="E1995" s="8">
        <v>0</v>
      </c>
      <c r="F1995" s="25">
        <v>28998.68</v>
      </c>
      <c r="G1995" s="8" t="s">
        <v>16</v>
      </c>
      <c r="H1995" s="8" t="s">
        <v>12</v>
      </c>
      <c r="I1995" s="8" t="s">
        <v>42</v>
      </c>
      <c r="J1995" s="26">
        <v>2003</v>
      </c>
      <c r="K1995" s="26" t="s">
        <v>20</v>
      </c>
      <c r="L1995" s="26" t="s">
        <v>16</v>
      </c>
      <c r="M1995" s="26" t="s">
        <v>12</v>
      </c>
      <c r="N1995" s="26" t="s">
        <v>42</v>
      </c>
      <c r="O1995" s="27">
        <f>IF(A1995="?","",DATE(J1995,MATCH(K1995,{"Jan","Feb","Mar","Apr","May","Jun","Jul","Aug","Sep","Oct","Nov","Dec"},0),D1995))</f>
        <v>37865</v>
      </c>
      <c r="P1995" s="26">
        <f t="shared" si="31"/>
        <v>19</v>
      </c>
    </row>
    <row r="1996" spans="1:16" x14ac:dyDescent="0.3">
      <c r="A1996" s="8" t="s">
        <v>2027</v>
      </c>
      <c r="B1996" s="8">
        <v>1992</v>
      </c>
      <c r="C1996" s="8" t="s">
        <v>10</v>
      </c>
      <c r="D1996" s="8">
        <v>7</v>
      </c>
      <c r="E1996" s="8">
        <v>0</v>
      </c>
      <c r="F1996" s="25">
        <v>29007.82</v>
      </c>
      <c r="G1996" s="8" t="s">
        <v>16</v>
      </c>
      <c r="H1996" s="8" t="s">
        <v>12</v>
      </c>
      <c r="I1996" s="8" t="s">
        <v>42</v>
      </c>
      <c r="J1996" s="26">
        <v>1992</v>
      </c>
      <c r="K1996" s="26" t="s">
        <v>10</v>
      </c>
      <c r="L1996" s="26" t="s">
        <v>16</v>
      </c>
      <c r="M1996" s="26" t="s">
        <v>12</v>
      </c>
      <c r="N1996" s="26" t="s">
        <v>42</v>
      </c>
      <c r="O1996" s="27">
        <f>IF(A1996="?","",DATE(J1996,MATCH(K1996,{"Jan","Feb","Mar","Apr","May","Jun","Jul","Aug","Sep","Oct","Nov","Dec"},0),D1996))</f>
        <v>33792</v>
      </c>
      <c r="P1996" s="26">
        <f t="shared" si="31"/>
        <v>30</v>
      </c>
    </row>
    <row r="1997" spans="1:16" x14ac:dyDescent="0.3">
      <c r="A1997" s="8" t="s">
        <v>2028</v>
      </c>
      <c r="B1997" s="8">
        <v>1980</v>
      </c>
      <c r="C1997" s="8" t="s">
        <v>10</v>
      </c>
      <c r="D1997" s="8">
        <v>14</v>
      </c>
      <c r="E1997" s="8">
        <v>2</v>
      </c>
      <c r="F1997" s="25">
        <v>29114.21</v>
      </c>
      <c r="G1997" s="8" t="s">
        <v>16</v>
      </c>
      <c r="H1997" s="8" t="s">
        <v>12</v>
      </c>
      <c r="I1997" s="8" t="s">
        <v>42</v>
      </c>
      <c r="J1997" s="26">
        <v>1980</v>
      </c>
      <c r="K1997" s="26" t="s">
        <v>10</v>
      </c>
      <c r="L1997" s="26" t="s">
        <v>16</v>
      </c>
      <c r="M1997" s="26" t="s">
        <v>12</v>
      </c>
      <c r="N1997" s="26" t="s">
        <v>42</v>
      </c>
      <c r="O1997" s="27">
        <f>IF(A1997="?","",DATE(J1997,MATCH(K1997,{"Jan","Feb","Mar","Apr","May","Jun","Jul","Aug","Sep","Oct","Nov","Dec"},0),D1997))</f>
        <v>29416</v>
      </c>
      <c r="P1997" s="26">
        <f t="shared" si="31"/>
        <v>42</v>
      </c>
    </row>
    <row r="1998" spans="1:16" x14ac:dyDescent="0.3">
      <c r="A1998" s="8" t="s">
        <v>2029</v>
      </c>
      <c r="B1998" s="8">
        <v>1978</v>
      </c>
      <c r="C1998" s="8" t="s">
        <v>15</v>
      </c>
      <c r="D1998" s="8">
        <v>29</v>
      </c>
      <c r="E1998" s="8">
        <v>2</v>
      </c>
      <c r="F1998" s="25">
        <v>29114.77</v>
      </c>
      <c r="G1998" s="8" t="s">
        <v>16</v>
      </c>
      <c r="H1998" s="8" t="s">
        <v>16</v>
      </c>
      <c r="I1998" s="8" t="s">
        <v>42</v>
      </c>
      <c r="J1998" s="26">
        <v>1978</v>
      </c>
      <c r="K1998" s="26" t="s">
        <v>15</v>
      </c>
      <c r="L1998" s="26" t="s">
        <v>16</v>
      </c>
      <c r="M1998" s="26" t="s">
        <v>16</v>
      </c>
      <c r="N1998" s="26" t="s">
        <v>42</v>
      </c>
      <c r="O1998" s="27">
        <f>IF(A1998="?","",DATE(J1998,MATCH(K1998,{"Jan","Feb","Mar","Apr","May","Jun","Jul","Aug","Sep","Oct","Nov","Dec"},0),D1998))</f>
        <v>28823</v>
      </c>
      <c r="P1998" s="26">
        <f t="shared" si="31"/>
        <v>44</v>
      </c>
    </row>
    <row r="1999" spans="1:16" x14ac:dyDescent="0.3">
      <c r="A1999" s="8" t="s">
        <v>2030</v>
      </c>
      <c r="B1999" s="8">
        <v>1961</v>
      </c>
      <c r="C1999" s="8" t="s">
        <v>30</v>
      </c>
      <c r="D1999" s="8">
        <v>24</v>
      </c>
      <c r="E1999" s="8">
        <v>0</v>
      </c>
      <c r="F1999" s="25">
        <v>29141.360000000001</v>
      </c>
      <c r="G1999" s="8" t="s">
        <v>16</v>
      </c>
      <c r="H1999" s="8" t="s">
        <v>12</v>
      </c>
      <c r="I1999" s="8" t="s">
        <v>23</v>
      </c>
      <c r="J1999" s="26">
        <v>1961</v>
      </c>
      <c r="K1999" s="26" t="s">
        <v>30</v>
      </c>
      <c r="L1999" s="26" t="s">
        <v>16</v>
      </c>
      <c r="M1999" s="26" t="s">
        <v>12</v>
      </c>
      <c r="N1999" s="26" t="s">
        <v>23</v>
      </c>
      <c r="O1999" s="27">
        <f>IF(A1999="?","",DATE(J1999,MATCH(K1999,{"Jan","Feb","Mar","Apr","May","Jun","Jul","Aug","Sep","Oct","Nov","Dec"},0),D1999))</f>
        <v>22639</v>
      </c>
      <c r="P1999" s="26">
        <f t="shared" si="31"/>
        <v>61</v>
      </c>
    </row>
    <row r="2000" spans="1:16" x14ac:dyDescent="0.3">
      <c r="A2000" s="8" t="s">
        <v>2031</v>
      </c>
      <c r="B2000" s="8">
        <v>1976</v>
      </c>
      <c r="C2000" s="8" t="s">
        <v>15</v>
      </c>
      <c r="D2000" s="8">
        <v>8</v>
      </c>
      <c r="E2000" s="8">
        <v>2</v>
      </c>
      <c r="F2000" s="25">
        <v>29160.39</v>
      </c>
      <c r="G2000" s="8" t="s">
        <v>16</v>
      </c>
      <c r="H2000" s="8" t="s">
        <v>11</v>
      </c>
      <c r="I2000" s="8" t="s">
        <v>42</v>
      </c>
      <c r="J2000" s="26">
        <v>1976</v>
      </c>
      <c r="K2000" s="26" t="s">
        <v>15</v>
      </c>
      <c r="L2000" s="26" t="s">
        <v>16</v>
      </c>
      <c r="M2000" s="26" t="s">
        <v>11</v>
      </c>
      <c r="N2000" s="26" t="s">
        <v>42</v>
      </c>
      <c r="O2000" s="27">
        <f>IF(A2000="?","",DATE(J2000,MATCH(K2000,{"Jan","Feb","Mar","Apr","May","Jun","Jul","Aug","Sep","Oct","Nov","Dec"},0),D2000))</f>
        <v>28072</v>
      </c>
      <c r="P2000" s="26">
        <f t="shared" si="31"/>
        <v>46</v>
      </c>
    </row>
    <row r="2001" spans="1:16" x14ac:dyDescent="0.3">
      <c r="A2001" s="8" t="s">
        <v>2032</v>
      </c>
      <c r="B2001" s="8">
        <v>1969</v>
      </c>
      <c r="C2001" s="8" t="s">
        <v>10</v>
      </c>
      <c r="D2001" s="8">
        <v>9</v>
      </c>
      <c r="E2001" s="8">
        <v>2</v>
      </c>
      <c r="F2001" s="25">
        <v>29186.48</v>
      </c>
      <c r="G2001" s="8" t="s">
        <v>16</v>
      </c>
      <c r="H2001" s="8" t="s">
        <v>12</v>
      </c>
      <c r="I2001" s="8" t="s">
        <v>247</v>
      </c>
      <c r="J2001" s="26">
        <v>1969</v>
      </c>
      <c r="K2001" s="26" t="s">
        <v>10</v>
      </c>
      <c r="L2001" s="26" t="s">
        <v>16</v>
      </c>
      <c r="M2001" s="26" t="s">
        <v>12</v>
      </c>
      <c r="N2001" s="26" t="s">
        <v>247</v>
      </c>
      <c r="O2001" s="27">
        <f>IF(A2001="?","",DATE(J2001,MATCH(K2001,{"Jan","Feb","Mar","Apr","May","Jun","Jul","Aug","Sep","Oct","Nov","Dec"},0),D2001))</f>
        <v>25393</v>
      </c>
      <c r="P2001" s="26">
        <f t="shared" si="31"/>
        <v>53</v>
      </c>
    </row>
    <row r="2002" spans="1:16" x14ac:dyDescent="0.3">
      <c r="A2002" s="8" t="s">
        <v>2033</v>
      </c>
      <c r="B2002" s="8">
        <v>1978</v>
      </c>
      <c r="C2002" s="8" t="s">
        <v>10</v>
      </c>
      <c r="D2002" s="8">
        <v>21</v>
      </c>
      <c r="E2002" s="8">
        <v>2</v>
      </c>
      <c r="F2002" s="25">
        <v>29227.599999999999</v>
      </c>
      <c r="G2002" s="8" t="s">
        <v>16</v>
      </c>
      <c r="H2002" s="8" t="s">
        <v>12</v>
      </c>
      <c r="I2002" s="8" t="s">
        <v>23</v>
      </c>
      <c r="J2002" s="26">
        <v>1978</v>
      </c>
      <c r="K2002" s="26" t="s">
        <v>10</v>
      </c>
      <c r="L2002" s="26" t="s">
        <v>16</v>
      </c>
      <c r="M2002" s="26" t="s">
        <v>12</v>
      </c>
      <c r="N2002" s="26" t="s">
        <v>23</v>
      </c>
      <c r="O2002" s="27">
        <f>IF(A2002="?","",DATE(J2002,MATCH(K2002,{"Jan","Feb","Mar","Apr","May","Jun","Jul","Aug","Sep","Oct","Nov","Dec"},0),D2002))</f>
        <v>28692</v>
      </c>
      <c r="P2002" s="26">
        <f t="shared" si="31"/>
        <v>44</v>
      </c>
    </row>
    <row r="2003" spans="1:16" x14ac:dyDescent="0.3">
      <c r="A2003" s="8" t="s">
        <v>2034</v>
      </c>
      <c r="B2003" s="8">
        <v>1958</v>
      </c>
      <c r="C2003" s="8" t="s">
        <v>18</v>
      </c>
      <c r="D2003" s="8">
        <v>5</v>
      </c>
      <c r="E2003" s="8">
        <v>0</v>
      </c>
      <c r="F2003" s="25">
        <v>29330.98</v>
      </c>
      <c r="G2003" s="8" t="s">
        <v>16</v>
      </c>
      <c r="H2003" s="8" t="s">
        <v>11</v>
      </c>
      <c r="I2003" s="8" t="s">
        <v>23</v>
      </c>
      <c r="J2003" s="26">
        <v>1958</v>
      </c>
      <c r="K2003" s="26" t="s">
        <v>18</v>
      </c>
      <c r="L2003" s="26" t="s">
        <v>16</v>
      </c>
      <c r="M2003" s="26" t="s">
        <v>11</v>
      </c>
      <c r="N2003" s="26" t="s">
        <v>23</v>
      </c>
      <c r="O2003" s="27">
        <f>IF(A2003="?","",DATE(J2003,MATCH(K2003,{"Jan","Feb","Mar","Apr","May","Jun","Jul","Aug","Sep","Oct","Nov","Dec"},0),D2003))</f>
        <v>21341</v>
      </c>
      <c r="P2003" s="26">
        <f t="shared" si="31"/>
        <v>65</v>
      </c>
    </row>
    <row r="2004" spans="1:16" x14ac:dyDescent="0.3">
      <c r="A2004" s="8" t="s">
        <v>2035</v>
      </c>
      <c r="B2004" s="8">
        <v>1985</v>
      </c>
      <c r="C2004" s="8" t="s">
        <v>15</v>
      </c>
      <c r="D2004" s="8">
        <v>7</v>
      </c>
      <c r="E2004" s="8">
        <v>3</v>
      </c>
      <c r="F2004" s="25">
        <v>29352.560000000001</v>
      </c>
      <c r="G2004" s="8" t="s">
        <v>16</v>
      </c>
      <c r="H2004" s="8" t="s">
        <v>16</v>
      </c>
      <c r="I2004" s="8" t="s">
        <v>42</v>
      </c>
      <c r="J2004" s="26">
        <v>1985</v>
      </c>
      <c r="K2004" s="26" t="s">
        <v>15</v>
      </c>
      <c r="L2004" s="26" t="s">
        <v>16</v>
      </c>
      <c r="M2004" s="26" t="s">
        <v>16</v>
      </c>
      <c r="N2004" s="26" t="s">
        <v>42</v>
      </c>
      <c r="O2004" s="27">
        <f>IF(A2004="?","",DATE(J2004,MATCH(K2004,{"Jan","Feb","Mar","Apr","May","Jun","Jul","Aug","Sep","Oct","Nov","Dec"},0),D2004))</f>
        <v>31358</v>
      </c>
      <c r="P2004" s="26">
        <f t="shared" si="31"/>
        <v>37</v>
      </c>
    </row>
    <row r="2005" spans="1:16" x14ac:dyDescent="0.3">
      <c r="A2005" s="8" t="s">
        <v>2036</v>
      </c>
      <c r="B2005" s="8">
        <v>1987</v>
      </c>
      <c r="C2005" s="8" t="s">
        <v>10</v>
      </c>
      <c r="D2005" s="8">
        <v>16</v>
      </c>
      <c r="E2005" s="8">
        <v>3</v>
      </c>
      <c r="F2005" s="25">
        <v>29443.59</v>
      </c>
      <c r="G2005" s="8" t="s">
        <v>16</v>
      </c>
      <c r="H2005" s="8" t="s">
        <v>16</v>
      </c>
      <c r="I2005" s="8" t="s">
        <v>42</v>
      </c>
      <c r="J2005" s="26">
        <v>1987</v>
      </c>
      <c r="K2005" s="26" t="s">
        <v>10</v>
      </c>
      <c r="L2005" s="26" t="s">
        <v>16</v>
      </c>
      <c r="M2005" s="26" t="s">
        <v>16</v>
      </c>
      <c r="N2005" s="26" t="s">
        <v>42</v>
      </c>
      <c r="O2005" s="27">
        <f>IF(A2005="?","",DATE(J2005,MATCH(K2005,{"Jan","Feb","Mar","Apr","May","Jun","Jul","Aug","Sep","Oct","Nov","Dec"},0),D2005))</f>
        <v>31974</v>
      </c>
      <c r="P2005" s="26">
        <f t="shared" si="31"/>
        <v>35</v>
      </c>
    </row>
    <row r="2006" spans="1:16" x14ac:dyDescent="0.3">
      <c r="A2006" s="8" t="s">
        <v>2037</v>
      </c>
      <c r="B2006" s="8">
        <v>1959</v>
      </c>
      <c r="C2006" s="8" t="s">
        <v>37</v>
      </c>
      <c r="D2006" s="8">
        <v>20</v>
      </c>
      <c r="E2006" s="8">
        <v>0</v>
      </c>
      <c r="F2006" s="25">
        <v>29523.17</v>
      </c>
      <c r="G2006" s="8" t="s">
        <v>16</v>
      </c>
      <c r="H2006" s="8" t="s">
        <v>11</v>
      </c>
      <c r="I2006" s="8" t="s">
        <v>247</v>
      </c>
      <c r="J2006" s="26">
        <v>1959</v>
      </c>
      <c r="K2006" s="26" t="s">
        <v>37</v>
      </c>
      <c r="L2006" s="26" t="s">
        <v>16</v>
      </c>
      <c r="M2006" s="26" t="s">
        <v>11</v>
      </c>
      <c r="N2006" s="26" t="s">
        <v>247</v>
      </c>
      <c r="O2006" s="27">
        <f>IF(A2006="?","",DATE(J2006,MATCH(K2006,{"Jan","Feb","Mar","Apr","May","Jun","Jul","Aug","Sep","Oct","Nov","Dec"},0),D2006))</f>
        <v>21843</v>
      </c>
      <c r="P2006" s="26">
        <f t="shared" si="31"/>
        <v>63</v>
      </c>
    </row>
    <row r="2007" spans="1:16" x14ac:dyDescent="0.3">
      <c r="A2007" s="8" t="s">
        <v>2038</v>
      </c>
      <c r="B2007" s="8">
        <v>1975</v>
      </c>
      <c r="C2007" s="8" t="s">
        <v>15</v>
      </c>
      <c r="D2007" s="8">
        <v>3</v>
      </c>
      <c r="E2007" s="8">
        <v>1</v>
      </c>
      <c r="F2007" s="25">
        <v>29583.8</v>
      </c>
      <c r="G2007" s="8" t="s">
        <v>16</v>
      </c>
      <c r="H2007" s="8" t="s">
        <v>16</v>
      </c>
      <c r="I2007" s="8" t="s">
        <v>42</v>
      </c>
      <c r="J2007" s="26">
        <v>1975</v>
      </c>
      <c r="K2007" s="26" t="s">
        <v>15</v>
      </c>
      <c r="L2007" s="26" t="s">
        <v>16</v>
      </c>
      <c r="M2007" s="26" t="s">
        <v>16</v>
      </c>
      <c r="N2007" s="26" t="s">
        <v>42</v>
      </c>
      <c r="O2007" s="27">
        <f>IF(A2007="?","",DATE(J2007,MATCH(K2007,{"Jan","Feb","Mar","Apr","May","Jun","Jul","Aug","Sep","Oct","Nov","Dec"},0),D2007))</f>
        <v>27701</v>
      </c>
      <c r="P2007" s="26">
        <f t="shared" si="31"/>
        <v>47</v>
      </c>
    </row>
    <row r="2008" spans="1:16" x14ac:dyDescent="0.3">
      <c r="A2008" s="8" t="s">
        <v>2039</v>
      </c>
      <c r="B2008" s="8">
        <v>1993</v>
      </c>
      <c r="C2008" s="8" t="s">
        <v>10</v>
      </c>
      <c r="D2008" s="8">
        <v>27</v>
      </c>
      <c r="E2008" s="8">
        <v>0</v>
      </c>
      <c r="F2008" s="25">
        <v>29622.69</v>
      </c>
      <c r="G2008" s="8" t="s">
        <v>16</v>
      </c>
      <c r="H2008" s="8" t="s">
        <v>16</v>
      </c>
      <c r="I2008" s="8" t="s">
        <v>42</v>
      </c>
      <c r="J2008" s="26">
        <v>1993</v>
      </c>
      <c r="K2008" s="26" t="s">
        <v>10</v>
      </c>
      <c r="L2008" s="26" t="s">
        <v>16</v>
      </c>
      <c r="M2008" s="26" t="s">
        <v>16</v>
      </c>
      <c r="N2008" s="26" t="s">
        <v>42</v>
      </c>
      <c r="O2008" s="27">
        <f>IF(A2008="?","",DATE(J2008,MATCH(K2008,{"Jan","Feb","Mar","Apr","May","Jun","Jul","Aug","Sep","Oct","Nov","Dec"},0),D2008))</f>
        <v>34177</v>
      </c>
      <c r="P2008" s="26">
        <f t="shared" si="31"/>
        <v>29</v>
      </c>
    </row>
    <row r="2009" spans="1:16" x14ac:dyDescent="0.3">
      <c r="A2009" s="8" t="s">
        <v>2040</v>
      </c>
      <c r="B2009" s="8">
        <v>1973</v>
      </c>
      <c r="C2009" s="8" t="s">
        <v>35</v>
      </c>
      <c r="D2009" s="8">
        <v>23</v>
      </c>
      <c r="E2009" s="8">
        <v>0</v>
      </c>
      <c r="F2009" s="25">
        <v>29757.69</v>
      </c>
      <c r="G2009" s="8" t="s">
        <v>16</v>
      </c>
      <c r="H2009" s="8" t="s">
        <v>12</v>
      </c>
      <c r="I2009" s="8" t="s">
        <v>42</v>
      </c>
      <c r="J2009" s="26">
        <v>1973</v>
      </c>
      <c r="K2009" s="26" t="s">
        <v>35</v>
      </c>
      <c r="L2009" s="26" t="s">
        <v>16</v>
      </c>
      <c r="M2009" s="26" t="s">
        <v>12</v>
      </c>
      <c r="N2009" s="26" t="s">
        <v>42</v>
      </c>
      <c r="O2009" s="27">
        <f>IF(A2009="?","",DATE(J2009,MATCH(K2009,{"Jan","Feb","Mar","Apr","May","Jun","Jul","Aug","Sep","Oct","Nov","Dec"},0),D2009))</f>
        <v>26899</v>
      </c>
      <c r="P2009" s="26">
        <f t="shared" si="31"/>
        <v>49</v>
      </c>
    </row>
    <row r="2010" spans="1:16" x14ac:dyDescent="0.3">
      <c r="A2010" s="8" t="s">
        <v>2041</v>
      </c>
      <c r="B2010" s="8">
        <v>1998</v>
      </c>
      <c r="C2010" s="8" t="s">
        <v>18</v>
      </c>
      <c r="D2010" s="8">
        <v>20</v>
      </c>
      <c r="E2010" s="8">
        <v>0</v>
      </c>
      <c r="F2010" s="25">
        <v>29760.6</v>
      </c>
      <c r="G2010" s="8" t="s">
        <v>16</v>
      </c>
      <c r="H2010" s="8" t="s">
        <v>11</v>
      </c>
      <c r="I2010" s="8" t="s">
        <v>42</v>
      </c>
      <c r="J2010" s="26">
        <v>1998</v>
      </c>
      <c r="K2010" s="26" t="s">
        <v>18</v>
      </c>
      <c r="L2010" s="26" t="s">
        <v>16</v>
      </c>
      <c r="M2010" s="26" t="s">
        <v>11</v>
      </c>
      <c r="N2010" s="26" t="s">
        <v>42</v>
      </c>
      <c r="O2010" s="27">
        <f>IF(A2010="?","",DATE(J2010,MATCH(K2010,{"Jan","Feb","Mar","Apr","May","Jun","Jul","Aug","Sep","Oct","Nov","Dec"},0),D2010))</f>
        <v>35966</v>
      </c>
      <c r="P2010" s="26">
        <f t="shared" si="31"/>
        <v>24</v>
      </c>
    </row>
    <row r="2011" spans="1:16" x14ac:dyDescent="0.3">
      <c r="A2011" s="8" t="s">
        <v>2042</v>
      </c>
      <c r="B2011" s="8">
        <v>1981</v>
      </c>
      <c r="C2011" s="8" t="s">
        <v>35</v>
      </c>
      <c r="D2011" s="8">
        <v>13</v>
      </c>
      <c r="E2011" s="8">
        <v>1</v>
      </c>
      <c r="F2011" s="25">
        <v>29816.639999999999</v>
      </c>
      <c r="G2011" s="8" t="s">
        <v>16</v>
      </c>
      <c r="H2011" s="8" t="s">
        <v>11</v>
      </c>
      <c r="I2011" s="8" t="s">
        <v>42</v>
      </c>
      <c r="J2011" s="26">
        <v>1981</v>
      </c>
      <c r="K2011" s="26" t="s">
        <v>35</v>
      </c>
      <c r="L2011" s="26" t="s">
        <v>16</v>
      </c>
      <c r="M2011" s="26" t="s">
        <v>11</v>
      </c>
      <c r="N2011" s="26" t="s">
        <v>42</v>
      </c>
      <c r="O2011" s="27">
        <f>IF(A2011="?","",DATE(J2011,MATCH(K2011,{"Jan","Feb","Mar","Apr","May","Jun","Jul","Aug","Sep","Oct","Nov","Dec"},0),D2011))</f>
        <v>29811</v>
      </c>
      <c r="P2011" s="26">
        <f t="shared" si="31"/>
        <v>41</v>
      </c>
    </row>
    <row r="2012" spans="1:16" x14ac:dyDescent="0.3">
      <c r="A2012" s="8" t="s">
        <v>2043</v>
      </c>
      <c r="B2012" s="8">
        <v>1982</v>
      </c>
      <c r="C2012" s="8" t="s">
        <v>37</v>
      </c>
      <c r="D2012" s="8">
        <v>29</v>
      </c>
      <c r="E2012" s="8">
        <v>3</v>
      </c>
      <c r="F2012" s="25">
        <v>29818.76</v>
      </c>
      <c r="G2012" s="8" t="s">
        <v>16</v>
      </c>
      <c r="H2012" s="8" t="s">
        <v>16</v>
      </c>
      <c r="I2012" s="8" t="s">
        <v>23</v>
      </c>
      <c r="J2012" s="26">
        <v>1982</v>
      </c>
      <c r="K2012" s="26" t="s">
        <v>37</v>
      </c>
      <c r="L2012" s="26" t="s">
        <v>16</v>
      </c>
      <c r="M2012" s="26" t="s">
        <v>16</v>
      </c>
      <c r="N2012" s="26" t="s">
        <v>23</v>
      </c>
      <c r="O2012" s="27">
        <f>IF(A2012="?","",DATE(J2012,MATCH(K2012,{"Jan","Feb","Mar","Apr","May","Jun","Jul","Aug","Sep","Oct","Nov","Dec"},0),D2012))</f>
        <v>30253</v>
      </c>
      <c r="P2012" s="26">
        <f t="shared" si="31"/>
        <v>40</v>
      </c>
    </row>
    <row r="2013" spans="1:16" x14ac:dyDescent="0.3">
      <c r="A2013" s="8" t="s">
        <v>2044</v>
      </c>
      <c r="B2013" s="8">
        <v>1989</v>
      </c>
      <c r="C2013" s="8" t="s">
        <v>30</v>
      </c>
      <c r="D2013" s="8">
        <v>30</v>
      </c>
      <c r="E2013" s="8">
        <v>3</v>
      </c>
      <c r="F2013" s="25">
        <v>29852.48</v>
      </c>
      <c r="G2013" s="8" t="s">
        <v>16</v>
      </c>
      <c r="H2013" s="8" t="s">
        <v>12</v>
      </c>
      <c r="I2013" s="8" t="s">
        <v>42</v>
      </c>
      <c r="J2013" s="26">
        <v>1989</v>
      </c>
      <c r="K2013" s="26" t="s">
        <v>30</v>
      </c>
      <c r="L2013" s="26" t="s">
        <v>16</v>
      </c>
      <c r="M2013" s="26" t="s">
        <v>12</v>
      </c>
      <c r="N2013" s="26" t="s">
        <v>42</v>
      </c>
      <c r="O2013" s="27">
        <f>IF(A2013="?","",DATE(J2013,MATCH(K2013,{"Jan","Feb","Mar","Apr","May","Jun","Jul","Aug","Sep","Oct","Nov","Dec"},0),D2013))</f>
        <v>32872</v>
      </c>
      <c r="P2013" s="26">
        <f t="shared" si="31"/>
        <v>33</v>
      </c>
    </row>
    <row r="2014" spans="1:16" x14ac:dyDescent="0.3">
      <c r="A2014" s="8" t="s">
        <v>2045</v>
      </c>
      <c r="B2014" s="8">
        <v>1975</v>
      </c>
      <c r="C2014" s="8" t="s">
        <v>35</v>
      </c>
      <c r="D2014" s="8">
        <v>19</v>
      </c>
      <c r="E2014" s="8">
        <v>1</v>
      </c>
      <c r="F2014" s="25">
        <v>29899.25</v>
      </c>
      <c r="G2014" s="8" t="s">
        <v>16</v>
      </c>
      <c r="H2014" s="8" t="s">
        <v>12</v>
      </c>
      <c r="I2014" s="8" t="s">
        <v>42</v>
      </c>
      <c r="J2014" s="26">
        <v>1975</v>
      </c>
      <c r="K2014" s="26" t="s">
        <v>35</v>
      </c>
      <c r="L2014" s="26" t="s">
        <v>16</v>
      </c>
      <c r="M2014" s="26" t="s">
        <v>12</v>
      </c>
      <c r="N2014" s="26" t="s">
        <v>42</v>
      </c>
      <c r="O2014" s="27">
        <f>IF(A2014="?","",DATE(J2014,MATCH(K2014,{"Jan","Feb","Mar","Apr","May","Jun","Jul","Aug","Sep","Oct","Nov","Dec"},0),D2014))</f>
        <v>27625</v>
      </c>
      <c r="P2014" s="26">
        <f t="shared" si="31"/>
        <v>47</v>
      </c>
    </row>
    <row r="2015" spans="1:16" x14ac:dyDescent="0.3">
      <c r="A2015" s="8" t="s">
        <v>2046</v>
      </c>
      <c r="B2015" s="8">
        <v>1988</v>
      </c>
      <c r="C2015" s="8" t="s">
        <v>30</v>
      </c>
      <c r="D2015" s="8">
        <v>30</v>
      </c>
      <c r="E2015" s="8">
        <v>3</v>
      </c>
      <c r="F2015" s="25">
        <v>29929.56</v>
      </c>
      <c r="G2015" s="8" t="s">
        <v>16</v>
      </c>
      <c r="H2015" s="8" t="s">
        <v>16</v>
      </c>
      <c r="I2015" s="8" t="s">
        <v>42</v>
      </c>
      <c r="J2015" s="26">
        <v>1988</v>
      </c>
      <c r="K2015" s="26" t="s">
        <v>30</v>
      </c>
      <c r="L2015" s="26" t="s">
        <v>16</v>
      </c>
      <c r="M2015" s="26" t="s">
        <v>16</v>
      </c>
      <c r="N2015" s="26" t="s">
        <v>42</v>
      </c>
      <c r="O2015" s="27">
        <f>IF(A2015="?","",DATE(J2015,MATCH(K2015,{"Jan","Feb","Mar","Apr","May","Jun","Jul","Aug","Sep","Oct","Nov","Dec"},0),D2015))</f>
        <v>32507</v>
      </c>
      <c r="P2015" s="26">
        <f t="shared" si="31"/>
        <v>34</v>
      </c>
    </row>
    <row r="2016" spans="1:16" x14ac:dyDescent="0.3">
      <c r="A2016" s="8" t="s">
        <v>2047</v>
      </c>
      <c r="B2016" s="8">
        <v>1976</v>
      </c>
      <c r="C2016" s="8" t="s">
        <v>18</v>
      </c>
      <c r="D2016" s="8">
        <v>12</v>
      </c>
      <c r="E2016" s="8">
        <v>2</v>
      </c>
      <c r="F2016" s="25">
        <v>29933.75</v>
      </c>
      <c r="G2016" s="8" t="s">
        <v>16</v>
      </c>
      <c r="H2016" s="8" t="s">
        <v>16</v>
      </c>
      <c r="I2016" s="8" t="s">
        <v>42</v>
      </c>
      <c r="J2016" s="26">
        <v>1976</v>
      </c>
      <c r="K2016" s="26" t="s">
        <v>18</v>
      </c>
      <c r="L2016" s="26" t="s">
        <v>16</v>
      </c>
      <c r="M2016" s="26" t="s">
        <v>16</v>
      </c>
      <c r="N2016" s="26" t="s">
        <v>42</v>
      </c>
      <c r="O2016" s="27">
        <f>IF(A2016="?","",DATE(J2016,MATCH(K2016,{"Jan","Feb","Mar","Apr","May","Jun","Jul","Aug","Sep","Oct","Nov","Dec"},0),D2016))</f>
        <v>27923</v>
      </c>
      <c r="P2016" s="26">
        <f t="shared" si="31"/>
        <v>46</v>
      </c>
    </row>
    <row r="2017" spans="1:16" x14ac:dyDescent="0.3">
      <c r="A2017" s="8" t="s">
        <v>2048</v>
      </c>
      <c r="B2017" s="8">
        <v>1991</v>
      </c>
      <c r="C2017" s="8" t="s">
        <v>37</v>
      </c>
      <c r="D2017" s="8">
        <v>5</v>
      </c>
      <c r="E2017" s="8">
        <v>3</v>
      </c>
      <c r="F2017" s="25">
        <v>29969.67</v>
      </c>
      <c r="G2017" s="8" t="s">
        <v>16</v>
      </c>
      <c r="H2017" s="8" t="s">
        <v>16</v>
      </c>
      <c r="I2017" s="8" t="s">
        <v>42</v>
      </c>
      <c r="J2017" s="26">
        <v>1991</v>
      </c>
      <c r="K2017" s="26" t="s">
        <v>37</v>
      </c>
      <c r="L2017" s="26" t="s">
        <v>16</v>
      </c>
      <c r="M2017" s="26" t="s">
        <v>16</v>
      </c>
      <c r="N2017" s="26" t="s">
        <v>42</v>
      </c>
      <c r="O2017" s="27">
        <f>IF(A2017="?","",DATE(J2017,MATCH(K2017,{"Jan","Feb","Mar","Apr","May","Jun","Jul","Aug","Sep","Oct","Nov","Dec"},0),D2017))</f>
        <v>33516</v>
      </c>
      <c r="P2017" s="26">
        <f t="shared" si="31"/>
        <v>31</v>
      </c>
    </row>
    <row r="2018" spans="1:16" x14ac:dyDescent="0.3">
      <c r="A2018" s="8" t="s">
        <v>2049</v>
      </c>
      <c r="B2018" s="8">
        <v>1981</v>
      </c>
      <c r="C2018" s="8" t="s">
        <v>35</v>
      </c>
      <c r="D2018" s="8">
        <v>4</v>
      </c>
      <c r="E2018" s="8">
        <v>1</v>
      </c>
      <c r="F2018" s="25">
        <v>30026.87</v>
      </c>
      <c r="G2018" s="8" t="s">
        <v>11</v>
      </c>
      <c r="H2018" s="8" t="s">
        <v>12</v>
      </c>
      <c r="I2018" s="8" t="s">
        <v>23</v>
      </c>
      <c r="J2018" s="26">
        <v>1981</v>
      </c>
      <c r="K2018" s="26" t="s">
        <v>35</v>
      </c>
      <c r="L2018" s="26" t="s">
        <v>11</v>
      </c>
      <c r="M2018" s="26" t="s">
        <v>12</v>
      </c>
      <c r="N2018" s="26" t="s">
        <v>23</v>
      </c>
      <c r="O2018" s="27">
        <f>IF(A2018="?","",DATE(J2018,MATCH(K2018,{"Jan","Feb","Mar","Apr","May","Jun","Jul","Aug","Sep","Oct","Nov","Dec"},0),D2018))</f>
        <v>29802</v>
      </c>
      <c r="P2018" s="26">
        <f t="shared" si="31"/>
        <v>41</v>
      </c>
    </row>
    <row r="2019" spans="1:16" x14ac:dyDescent="0.3">
      <c r="A2019" s="8" t="s">
        <v>2050</v>
      </c>
      <c r="B2019" s="8">
        <v>1967</v>
      </c>
      <c r="C2019" s="8" t="s">
        <v>18</v>
      </c>
      <c r="D2019" s="8">
        <v>16</v>
      </c>
      <c r="E2019" s="8">
        <v>3</v>
      </c>
      <c r="F2019" s="25">
        <v>30063.58</v>
      </c>
      <c r="G2019" s="8" t="s">
        <v>16</v>
      </c>
      <c r="H2019" s="8" t="s">
        <v>16</v>
      </c>
      <c r="I2019" s="8" t="s">
        <v>23</v>
      </c>
      <c r="J2019" s="26">
        <v>1967</v>
      </c>
      <c r="K2019" s="26" t="s">
        <v>18</v>
      </c>
      <c r="L2019" s="26" t="s">
        <v>16</v>
      </c>
      <c r="M2019" s="26" t="s">
        <v>16</v>
      </c>
      <c r="N2019" s="26" t="s">
        <v>23</v>
      </c>
      <c r="O2019" s="27">
        <f>IF(A2019="?","",DATE(J2019,MATCH(K2019,{"Jan","Feb","Mar","Apr","May","Jun","Jul","Aug","Sep","Oct","Nov","Dec"},0),D2019))</f>
        <v>24639</v>
      </c>
      <c r="P2019" s="26">
        <f t="shared" si="31"/>
        <v>55</v>
      </c>
    </row>
    <row r="2020" spans="1:16" x14ac:dyDescent="0.3">
      <c r="A2020" s="8" t="s">
        <v>2051</v>
      </c>
      <c r="B2020" s="8">
        <v>1979</v>
      </c>
      <c r="C2020" s="8" t="s">
        <v>20</v>
      </c>
      <c r="D2020" s="8">
        <v>2</v>
      </c>
      <c r="E2020" s="8">
        <v>2</v>
      </c>
      <c r="F2020" s="25">
        <v>30095.97</v>
      </c>
      <c r="G2020" s="8" t="s">
        <v>11</v>
      </c>
      <c r="H2020" s="8" t="s">
        <v>12</v>
      </c>
      <c r="I2020" s="8" t="s">
        <v>42</v>
      </c>
      <c r="J2020" s="26">
        <v>1979</v>
      </c>
      <c r="K2020" s="26" t="s">
        <v>20</v>
      </c>
      <c r="L2020" s="26" t="s">
        <v>11</v>
      </c>
      <c r="M2020" s="26" t="s">
        <v>12</v>
      </c>
      <c r="N2020" s="26" t="s">
        <v>42</v>
      </c>
      <c r="O2020" s="27">
        <f>IF(A2020="?","",DATE(J2020,MATCH(K2020,{"Jan","Feb","Mar","Apr","May","Jun","Jul","Aug","Sep","Oct","Nov","Dec"},0),D2020))</f>
        <v>29100</v>
      </c>
      <c r="P2020" s="26">
        <f t="shared" si="31"/>
        <v>43</v>
      </c>
    </row>
    <row r="2021" spans="1:16" x14ac:dyDescent="0.3">
      <c r="A2021" s="8" t="s">
        <v>2052</v>
      </c>
      <c r="B2021" s="8">
        <v>1971</v>
      </c>
      <c r="C2021" s="8" t="s">
        <v>30</v>
      </c>
      <c r="D2021" s="8">
        <v>25</v>
      </c>
      <c r="E2021" s="8">
        <v>0</v>
      </c>
      <c r="F2021" s="25">
        <v>30134.75</v>
      </c>
      <c r="G2021" s="8" t="s">
        <v>11</v>
      </c>
      <c r="H2021" s="8" t="s">
        <v>12</v>
      </c>
      <c r="I2021" s="8" t="s">
        <v>42</v>
      </c>
      <c r="J2021" s="26">
        <v>1971</v>
      </c>
      <c r="K2021" s="26" t="s">
        <v>30</v>
      </c>
      <c r="L2021" s="26" t="s">
        <v>11</v>
      </c>
      <c r="M2021" s="26" t="s">
        <v>12</v>
      </c>
      <c r="N2021" s="26" t="s">
        <v>42</v>
      </c>
      <c r="O2021" s="27">
        <f>IF(A2021="?","",DATE(J2021,MATCH(K2021,{"Jan","Feb","Mar","Apr","May","Jun","Jul","Aug","Sep","Oct","Nov","Dec"},0),D2021))</f>
        <v>26292</v>
      </c>
      <c r="P2021" s="26">
        <f t="shared" si="31"/>
        <v>51</v>
      </c>
    </row>
    <row r="2022" spans="1:16" x14ac:dyDescent="0.3">
      <c r="A2022" s="8" t="s">
        <v>2053</v>
      </c>
      <c r="B2022" s="8">
        <v>1958</v>
      </c>
      <c r="C2022" s="8" t="s">
        <v>35</v>
      </c>
      <c r="D2022" s="8">
        <v>11</v>
      </c>
      <c r="E2022" s="8">
        <v>1</v>
      </c>
      <c r="F2022" s="25">
        <v>30166.62</v>
      </c>
      <c r="G2022" s="8" t="s">
        <v>16</v>
      </c>
      <c r="H2022" s="8" t="s">
        <v>12</v>
      </c>
      <c r="I2022" s="8" t="s">
        <v>23</v>
      </c>
      <c r="J2022" s="26">
        <v>1958</v>
      </c>
      <c r="K2022" s="26" t="s">
        <v>35</v>
      </c>
      <c r="L2022" s="26" t="s">
        <v>16</v>
      </c>
      <c r="M2022" s="26" t="s">
        <v>12</v>
      </c>
      <c r="N2022" s="26" t="s">
        <v>23</v>
      </c>
      <c r="O2022" s="27">
        <f>IF(A2022="?","",DATE(J2022,MATCH(K2022,{"Jan","Feb","Mar","Apr","May","Jun","Jul","Aug","Sep","Oct","Nov","Dec"},0),D2022))</f>
        <v>21408</v>
      </c>
      <c r="P2022" s="26">
        <f t="shared" si="31"/>
        <v>64</v>
      </c>
    </row>
    <row r="2023" spans="1:16" x14ac:dyDescent="0.3">
      <c r="A2023" s="8" t="s">
        <v>2054</v>
      </c>
      <c r="B2023" s="8">
        <v>1963</v>
      </c>
      <c r="C2023" s="8" t="s">
        <v>20</v>
      </c>
      <c r="D2023" s="8">
        <v>13</v>
      </c>
      <c r="E2023" s="8">
        <v>3</v>
      </c>
      <c r="F2023" s="25">
        <v>30184.94</v>
      </c>
      <c r="G2023" s="8" t="s">
        <v>16</v>
      </c>
      <c r="H2023" s="8" t="s">
        <v>16</v>
      </c>
      <c r="I2023" s="8" t="s">
        <v>276</v>
      </c>
      <c r="J2023" s="26">
        <v>1963</v>
      </c>
      <c r="K2023" s="26" t="s">
        <v>20</v>
      </c>
      <c r="L2023" s="26" t="s">
        <v>16</v>
      </c>
      <c r="M2023" s="26" t="s">
        <v>16</v>
      </c>
      <c r="N2023" s="26" t="s">
        <v>276</v>
      </c>
      <c r="O2023" s="27">
        <f>IF(A2023="?","",DATE(J2023,MATCH(K2023,{"Jan","Feb","Mar","Apr","May","Jun","Jul","Aug","Sep","Oct","Nov","Dec"},0),D2023))</f>
        <v>23267</v>
      </c>
      <c r="P2023" s="26">
        <f t="shared" si="31"/>
        <v>59</v>
      </c>
    </row>
    <row r="2024" spans="1:16" x14ac:dyDescent="0.3">
      <c r="A2024" s="8" t="s">
        <v>2055</v>
      </c>
      <c r="B2024" s="8">
        <v>1962</v>
      </c>
      <c r="C2024" s="8" t="s">
        <v>20</v>
      </c>
      <c r="D2024" s="8">
        <v>15</v>
      </c>
      <c r="E2024" s="8">
        <v>0</v>
      </c>
      <c r="F2024" s="25">
        <v>30260</v>
      </c>
      <c r="G2024" s="8" t="s">
        <v>16</v>
      </c>
      <c r="H2024" s="8" t="s">
        <v>16</v>
      </c>
      <c r="I2024" s="8" t="s">
        <v>276</v>
      </c>
      <c r="J2024" s="26">
        <v>1962</v>
      </c>
      <c r="K2024" s="26" t="s">
        <v>20</v>
      </c>
      <c r="L2024" s="26" t="s">
        <v>16</v>
      </c>
      <c r="M2024" s="26" t="s">
        <v>16</v>
      </c>
      <c r="N2024" s="26" t="s">
        <v>276</v>
      </c>
      <c r="O2024" s="27">
        <f>IF(A2024="?","",DATE(J2024,MATCH(K2024,{"Jan","Feb","Mar","Apr","May","Jun","Jul","Aug","Sep","Oct","Nov","Dec"},0),D2024))</f>
        <v>22904</v>
      </c>
      <c r="P2024" s="26">
        <f t="shared" si="31"/>
        <v>60</v>
      </c>
    </row>
    <row r="2025" spans="1:16" x14ac:dyDescent="0.3">
      <c r="A2025" s="8" t="s">
        <v>2056</v>
      </c>
      <c r="B2025" s="8">
        <v>1972</v>
      </c>
      <c r="C2025" s="8" t="s">
        <v>10</v>
      </c>
      <c r="D2025" s="8">
        <v>24</v>
      </c>
      <c r="E2025" s="8">
        <v>2</v>
      </c>
      <c r="F2025" s="25">
        <v>30284.639999999999</v>
      </c>
      <c r="G2025" s="8" t="s">
        <v>16</v>
      </c>
      <c r="H2025" s="8" t="s">
        <v>16</v>
      </c>
      <c r="I2025" s="8" t="s">
        <v>23</v>
      </c>
      <c r="J2025" s="26">
        <v>1972</v>
      </c>
      <c r="K2025" s="26" t="s">
        <v>10</v>
      </c>
      <c r="L2025" s="26" t="s">
        <v>16</v>
      </c>
      <c r="M2025" s="26" t="s">
        <v>16</v>
      </c>
      <c r="N2025" s="26" t="s">
        <v>23</v>
      </c>
      <c r="O2025" s="27">
        <f>IF(A2025="?","",DATE(J2025,MATCH(K2025,{"Jan","Feb","Mar","Apr","May","Jun","Jul","Aug","Sep","Oct","Nov","Dec"},0),D2025))</f>
        <v>26504</v>
      </c>
      <c r="P2025" s="26">
        <f t="shared" si="31"/>
        <v>50</v>
      </c>
    </row>
    <row r="2026" spans="1:16" x14ac:dyDescent="0.3">
      <c r="A2026" s="8" t="s">
        <v>2057</v>
      </c>
      <c r="B2026" s="8">
        <v>2004</v>
      </c>
      <c r="C2026" s="8" t="s">
        <v>18</v>
      </c>
      <c r="D2026" s="8">
        <v>1</v>
      </c>
      <c r="E2026" s="8">
        <v>0</v>
      </c>
      <c r="F2026" s="25">
        <v>30328.27</v>
      </c>
      <c r="G2026" s="8" t="s">
        <v>11</v>
      </c>
      <c r="H2026" s="8" t="s">
        <v>11</v>
      </c>
      <c r="I2026" s="8" t="s">
        <v>42</v>
      </c>
      <c r="J2026" s="26">
        <v>2004</v>
      </c>
      <c r="K2026" s="26" t="s">
        <v>18</v>
      </c>
      <c r="L2026" s="26" t="s">
        <v>11</v>
      </c>
      <c r="M2026" s="26" t="s">
        <v>11</v>
      </c>
      <c r="N2026" s="26" t="s">
        <v>42</v>
      </c>
      <c r="O2026" s="27">
        <f>IF(A2026="?","",DATE(J2026,MATCH(K2026,{"Jan","Feb","Mar","Apr","May","Jun","Jul","Aug","Sep","Oct","Nov","Dec"},0),D2026))</f>
        <v>38139</v>
      </c>
      <c r="P2026" s="26">
        <f t="shared" si="31"/>
        <v>19</v>
      </c>
    </row>
    <row r="2027" spans="1:16" x14ac:dyDescent="0.3">
      <c r="A2027" s="8" t="s">
        <v>2058</v>
      </c>
      <c r="B2027" s="8">
        <v>1969</v>
      </c>
      <c r="C2027" s="8" t="s">
        <v>10</v>
      </c>
      <c r="D2027" s="8">
        <v>30</v>
      </c>
      <c r="E2027" s="8">
        <v>0</v>
      </c>
      <c r="F2027" s="25">
        <v>30366.93</v>
      </c>
      <c r="G2027" s="8" t="s">
        <v>11</v>
      </c>
      <c r="H2027" s="8" t="s">
        <v>11</v>
      </c>
      <c r="I2027" s="8" t="s">
        <v>42</v>
      </c>
      <c r="J2027" s="26">
        <v>1969</v>
      </c>
      <c r="K2027" s="26" t="s">
        <v>10</v>
      </c>
      <c r="L2027" s="26" t="s">
        <v>11</v>
      </c>
      <c r="M2027" s="26" t="s">
        <v>11</v>
      </c>
      <c r="N2027" s="26" t="s">
        <v>42</v>
      </c>
      <c r="O2027" s="27">
        <f>IF(A2027="?","",DATE(J2027,MATCH(K2027,{"Jan","Feb","Mar","Apr","May","Jun","Jul","Aug","Sep","Oct","Nov","Dec"},0),D2027))</f>
        <v>25414</v>
      </c>
      <c r="P2027" s="26">
        <f t="shared" si="31"/>
        <v>53</v>
      </c>
    </row>
    <row r="2028" spans="1:16" x14ac:dyDescent="0.3">
      <c r="A2028" s="8" t="s">
        <v>2059</v>
      </c>
      <c r="B2028" s="8">
        <v>1976</v>
      </c>
      <c r="C2028" s="8" t="s">
        <v>20</v>
      </c>
      <c r="D2028" s="8">
        <v>3</v>
      </c>
      <c r="E2028" s="8">
        <v>2</v>
      </c>
      <c r="F2028" s="25">
        <v>30409.53</v>
      </c>
      <c r="G2028" s="8" t="s">
        <v>11</v>
      </c>
      <c r="H2028" s="8" t="s">
        <v>12</v>
      </c>
      <c r="I2028" s="8" t="s">
        <v>23</v>
      </c>
      <c r="J2028" s="26">
        <v>1976</v>
      </c>
      <c r="K2028" s="26" t="s">
        <v>20</v>
      </c>
      <c r="L2028" s="26" t="s">
        <v>11</v>
      </c>
      <c r="M2028" s="26" t="s">
        <v>12</v>
      </c>
      <c r="N2028" s="26" t="s">
        <v>23</v>
      </c>
      <c r="O2028" s="27">
        <f>IF(A2028="?","",DATE(J2028,MATCH(K2028,{"Jan","Feb","Mar","Apr","May","Jun","Jul","Aug","Sep","Oct","Nov","Dec"},0),D2028))</f>
        <v>28006</v>
      </c>
      <c r="P2028" s="26">
        <f t="shared" si="31"/>
        <v>46</v>
      </c>
    </row>
    <row r="2029" spans="1:16" x14ac:dyDescent="0.3">
      <c r="A2029" s="8" t="s">
        <v>2060</v>
      </c>
      <c r="B2029" s="8">
        <v>1998</v>
      </c>
      <c r="C2029" s="8" t="s">
        <v>37</v>
      </c>
      <c r="D2029" s="8">
        <v>28</v>
      </c>
      <c r="E2029" s="8">
        <v>0</v>
      </c>
      <c r="F2029" s="25">
        <v>30422.03</v>
      </c>
      <c r="G2029" s="8" t="s">
        <v>11</v>
      </c>
      <c r="H2029" s="8" t="s">
        <v>12</v>
      </c>
      <c r="I2029" s="8" t="s">
        <v>42</v>
      </c>
      <c r="J2029" s="26">
        <v>1998</v>
      </c>
      <c r="K2029" s="26" t="s">
        <v>37</v>
      </c>
      <c r="L2029" s="26" t="s">
        <v>11</v>
      </c>
      <c r="M2029" s="26" t="s">
        <v>12</v>
      </c>
      <c r="N2029" s="26" t="s">
        <v>42</v>
      </c>
      <c r="O2029" s="27">
        <f>IF(A2029="?","",DATE(J2029,MATCH(K2029,{"Jan","Feb","Mar","Apr","May","Jun","Jul","Aug","Sep","Oct","Nov","Dec"},0),D2029))</f>
        <v>36096</v>
      </c>
      <c r="P2029" s="26">
        <f t="shared" si="31"/>
        <v>24</v>
      </c>
    </row>
    <row r="2030" spans="1:16" x14ac:dyDescent="0.3">
      <c r="A2030" s="8" t="s">
        <v>2061</v>
      </c>
      <c r="B2030" s="8">
        <v>1983</v>
      </c>
      <c r="C2030" s="8" t="s">
        <v>20</v>
      </c>
      <c r="D2030" s="8">
        <v>3</v>
      </c>
      <c r="E2030" s="8">
        <v>3</v>
      </c>
      <c r="F2030" s="25">
        <v>30457.37</v>
      </c>
      <c r="G2030" s="8" t="s">
        <v>11</v>
      </c>
      <c r="H2030" s="8" t="s">
        <v>16</v>
      </c>
      <c r="I2030" s="8" t="s">
        <v>23</v>
      </c>
      <c r="J2030" s="26">
        <v>1983</v>
      </c>
      <c r="K2030" s="26" t="s">
        <v>20</v>
      </c>
      <c r="L2030" s="26" t="s">
        <v>11</v>
      </c>
      <c r="M2030" s="26" t="s">
        <v>16</v>
      </c>
      <c r="N2030" s="26" t="s">
        <v>23</v>
      </c>
      <c r="O2030" s="27">
        <f>IF(A2030="?","",DATE(J2030,MATCH(K2030,{"Jan","Feb","Mar","Apr","May","Jun","Jul","Aug","Sep","Oct","Nov","Dec"},0),D2030))</f>
        <v>30562</v>
      </c>
      <c r="P2030" s="26">
        <f t="shared" si="31"/>
        <v>39</v>
      </c>
    </row>
    <row r="2031" spans="1:16" x14ac:dyDescent="0.3">
      <c r="A2031" s="8" t="s">
        <v>2062</v>
      </c>
      <c r="B2031" s="8">
        <v>1986</v>
      </c>
      <c r="C2031" s="8" t="s">
        <v>35</v>
      </c>
      <c r="D2031" s="8">
        <v>10</v>
      </c>
      <c r="E2031" s="8">
        <v>3</v>
      </c>
      <c r="F2031" s="25">
        <v>30530.5</v>
      </c>
      <c r="G2031" s="8" t="s">
        <v>11</v>
      </c>
      <c r="H2031" s="8" t="s">
        <v>16</v>
      </c>
      <c r="I2031" s="8" t="s">
        <v>42</v>
      </c>
      <c r="J2031" s="26">
        <v>1986</v>
      </c>
      <c r="K2031" s="26" t="s">
        <v>35</v>
      </c>
      <c r="L2031" s="26" t="s">
        <v>11</v>
      </c>
      <c r="M2031" s="26" t="s">
        <v>16</v>
      </c>
      <c r="N2031" s="26" t="s">
        <v>42</v>
      </c>
      <c r="O2031" s="27">
        <f>IF(A2031="?","",DATE(J2031,MATCH(K2031,{"Jan","Feb","Mar","Apr","May","Jun","Jul","Aug","Sep","Oct","Nov","Dec"},0),D2031))</f>
        <v>31634</v>
      </c>
      <c r="P2031" s="26">
        <f t="shared" si="31"/>
        <v>36</v>
      </c>
    </row>
    <row r="2032" spans="1:16" x14ac:dyDescent="0.3">
      <c r="A2032" s="8" t="s">
        <v>2063</v>
      </c>
      <c r="B2032" s="8">
        <v>1970</v>
      </c>
      <c r="C2032" s="8" t="s">
        <v>15</v>
      </c>
      <c r="D2032" s="8">
        <v>11</v>
      </c>
      <c r="E2032" s="8">
        <v>0</v>
      </c>
      <c r="F2032" s="25">
        <v>30625.65</v>
      </c>
      <c r="G2032" s="8" t="s">
        <v>11</v>
      </c>
      <c r="H2032" s="8" t="s">
        <v>12</v>
      </c>
      <c r="I2032" s="8" t="s">
        <v>42</v>
      </c>
      <c r="J2032" s="26">
        <v>1970</v>
      </c>
      <c r="K2032" s="26" t="s">
        <v>15</v>
      </c>
      <c r="L2032" s="26" t="s">
        <v>11</v>
      </c>
      <c r="M2032" s="26" t="s">
        <v>12</v>
      </c>
      <c r="N2032" s="26" t="s">
        <v>42</v>
      </c>
      <c r="O2032" s="27">
        <f>IF(A2032="?","",DATE(J2032,MATCH(K2032,{"Jan","Feb","Mar","Apr","May","Jun","Jul","Aug","Sep","Oct","Nov","Dec"},0),D2032))</f>
        <v>25883</v>
      </c>
      <c r="P2032" s="26">
        <f t="shared" si="31"/>
        <v>52</v>
      </c>
    </row>
    <row r="2033" spans="1:16" x14ac:dyDescent="0.3">
      <c r="A2033" s="8" t="s">
        <v>2064</v>
      </c>
      <c r="B2033" s="8">
        <v>1999</v>
      </c>
      <c r="C2033" s="8" t="s">
        <v>20</v>
      </c>
      <c r="D2033" s="8">
        <v>21</v>
      </c>
      <c r="E2033" s="8">
        <v>0</v>
      </c>
      <c r="F2033" s="25">
        <v>30697.71</v>
      </c>
      <c r="G2033" s="8" t="s">
        <v>16</v>
      </c>
      <c r="H2033" s="8" t="s">
        <v>11</v>
      </c>
      <c r="I2033" s="8" t="s">
        <v>42</v>
      </c>
      <c r="J2033" s="26">
        <v>1999</v>
      </c>
      <c r="K2033" s="26" t="s">
        <v>20</v>
      </c>
      <c r="L2033" s="26" t="s">
        <v>16</v>
      </c>
      <c r="M2033" s="26" t="s">
        <v>11</v>
      </c>
      <c r="N2033" s="26" t="s">
        <v>42</v>
      </c>
      <c r="O2033" s="27">
        <f>IF(A2033="?","",DATE(J2033,MATCH(K2033,{"Jan","Feb","Mar","Apr","May","Jun","Jul","Aug","Sep","Oct","Nov","Dec"},0),D2033))</f>
        <v>36424</v>
      </c>
      <c r="P2033" s="26">
        <f t="shared" si="31"/>
        <v>23</v>
      </c>
    </row>
    <row r="2034" spans="1:16" x14ac:dyDescent="0.3">
      <c r="A2034" s="8" t="s">
        <v>2065</v>
      </c>
      <c r="B2034" s="8">
        <v>1983</v>
      </c>
      <c r="C2034" s="8" t="s">
        <v>30</v>
      </c>
      <c r="D2034" s="8">
        <v>21</v>
      </c>
      <c r="E2034" s="8">
        <v>3</v>
      </c>
      <c r="F2034" s="25">
        <v>30724.44</v>
      </c>
      <c r="G2034" s="8" t="s">
        <v>11</v>
      </c>
      <c r="H2034" s="8" t="s">
        <v>12</v>
      </c>
      <c r="I2034" s="8" t="s">
        <v>42</v>
      </c>
      <c r="J2034" s="26">
        <v>1983</v>
      </c>
      <c r="K2034" s="26" t="s">
        <v>30</v>
      </c>
      <c r="L2034" s="26" t="s">
        <v>11</v>
      </c>
      <c r="M2034" s="26" t="s">
        <v>12</v>
      </c>
      <c r="N2034" s="26" t="s">
        <v>42</v>
      </c>
      <c r="O2034" s="27">
        <f>IF(A2034="?","",DATE(J2034,MATCH(K2034,{"Jan","Feb","Mar","Apr","May","Jun","Jul","Aug","Sep","Oct","Nov","Dec"},0),D2034))</f>
        <v>30671</v>
      </c>
      <c r="P2034" s="26">
        <f t="shared" si="31"/>
        <v>39</v>
      </c>
    </row>
    <row r="2035" spans="1:16" x14ac:dyDescent="0.3">
      <c r="A2035" s="8" t="s">
        <v>2066</v>
      </c>
      <c r="B2035" s="8">
        <v>1988</v>
      </c>
      <c r="C2035" s="8" t="s">
        <v>20</v>
      </c>
      <c r="D2035" s="8">
        <v>5</v>
      </c>
      <c r="E2035" s="8">
        <v>3</v>
      </c>
      <c r="F2035" s="25">
        <v>30763.01</v>
      </c>
      <c r="G2035" s="8" t="s">
        <v>11</v>
      </c>
      <c r="H2035" s="8" t="s">
        <v>16</v>
      </c>
      <c r="I2035" s="8" t="s">
        <v>42</v>
      </c>
      <c r="J2035" s="26">
        <v>1988</v>
      </c>
      <c r="K2035" s="26" t="s">
        <v>20</v>
      </c>
      <c r="L2035" s="26" t="s">
        <v>11</v>
      </c>
      <c r="M2035" s="26" t="s">
        <v>16</v>
      </c>
      <c r="N2035" s="26" t="s">
        <v>42</v>
      </c>
      <c r="O2035" s="27">
        <f>IF(A2035="?","",DATE(J2035,MATCH(K2035,{"Jan","Feb","Mar","Apr","May","Jun","Jul","Aug","Sep","Oct","Nov","Dec"},0),D2035))</f>
        <v>32391</v>
      </c>
      <c r="P2035" s="26">
        <f t="shared" si="31"/>
        <v>34</v>
      </c>
    </row>
    <row r="2036" spans="1:16" x14ac:dyDescent="0.3">
      <c r="A2036" s="8" t="s">
        <v>2067</v>
      </c>
      <c r="B2036" s="8">
        <v>1961</v>
      </c>
      <c r="C2036" s="8" t="s">
        <v>20</v>
      </c>
      <c r="D2036" s="8">
        <v>9</v>
      </c>
      <c r="E2036" s="8">
        <v>3</v>
      </c>
      <c r="F2036" s="25">
        <v>30942.19</v>
      </c>
      <c r="G2036" s="8" t="s">
        <v>11</v>
      </c>
      <c r="H2036" s="8" t="s">
        <v>11</v>
      </c>
      <c r="I2036" s="8" t="s">
        <v>13</v>
      </c>
      <c r="J2036" s="26">
        <v>1961</v>
      </c>
      <c r="K2036" s="26" t="s">
        <v>20</v>
      </c>
      <c r="L2036" s="26" t="s">
        <v>11</v>
      </c>
      <c r="M2036" s="26" t="s">
        <v>11</v>
      </c>
      <c r="N2036" s="26" t="s">
        <v>13</v>
      </c>
      <c r="O2036" s="27">
        <f>IF(A2036="?","",DATE(J2036,MATCH(K2036,{"Jan","Feb","Mar","Apr","May","Jun","Jul","Aug","Sep","Oct","Nov","Dec"},0),D2036))</f>
        <v>22533</v>
      </c>
      <c r="P2036" s="26">
        <f t="shared" si="31"/>
        <v>61</v>
      </c>
    </row>
    <row r="2037" spans="1:16" x14ac:dyDescent="0.3">
      <c r="A2037" s="8" t="s">
        <v>2068</v>
      </c>
      <c r="B2037" s="8">
        <v>2004</v>
      </c>
      <c r="C2037" s="8" t="s">
        <v>15</v>
      </c>
      <c r="D2037" s="8">
        <v>9</v>
      </c>
      <c r="E2037" s="8">
        <v>0</v>
      </c>
      <c r="F2037" s="25">
        <v>31196.61</v>
      </c>
      <c r="G2037" s="8" t="s">
        <v>11</v>
      </c>
      <c r="H2037" s="8" t="s">
        <v>16</v>
      </c>
      <c r="I2037" s="8" t="s">
        <v>42</v>
      </c>
      <c r="J2037" s="26">
        <v>2004</v>
      </c>
      <c r="K2037" s="26" t="s">
        <v>15</v>
      </c>
      <c r="L2037" s="26" t="s">
        <v>11</v>
      </c>
      <c r="M2037" s="26" t="s">
        <v>16</v>
      </c>
      <c r="N2037" s="26" t="s">
        <v>42</v>
      </c>
      <c r="O2037" s="27">
        <f>IF(A2037="?","",DATE(J2037,MATCH(K2037,{"Jan","Feb","Mar","Apr","May","Jun","Jul","Aug","Sep","Oct","Nov","Dec"},0),D2037))</f>
        <v>38300</v>
      </c>
      <c r="P2037" s="26">
        <f t="shared" si="31"/>
        <v>18</v>
      </c>
    </row>
    <row r="2038" spans="1:16" x14ac:dyDescent="0.3">
      <c r="A2038" s="8" t="s">
        <v>2069</v>
      </c>
      <c r="B2038" s="8">
        <v>2000</v>
      </c>
      <c r="C2038" s="8" t="s">
        <v>10</v>
      </c>
      <c r="D2038" s="8">
        <v>22</v>
      </c>
      <c r="E2038" s="8">
        <v>0</v>
      </c>
      <c r="F2038" s="25">
        <v>31234.560000000001</v>
      </c>
      <c r="G2038" s="8" t="s">
        <v>16</v>
      </c>
      <c r="H2038" s="8" t="s">
        <v>16</v>
      </c>
      <c r="I2038" s="8" t="s">
        <v>42</v>
      </c>
      <c r="J2038" s="26">
        <v>2000</v>
      </c>
      <c r="K2038" s="26" t="s">
        <v>10</v>
      </c>
      <c r="L2038" s="26" t="s">
        <v>16</v>
      </c>
      <c r="M2038" s="26" t="s">
        <v>16</v>
      </c>
      <c r="N2038" s="26" t="s">
        <v>42</v>
      </c>
      <c r="O2038" s="27">
        <f>IF(A2038="?","",DATE(J2038,MATCH(K2038,{"Jan","Feb","Mar","Apr","May","Jun","Jul","Aug","Sep","Oct","Nov","Dec"},0),D2038))</f>
        <v>36729</v>
      </c>
      <c r="P2038" s="26">
        <f t="shared" si="31"/>
        <v>22</v>
      </c>
    </row>
    <row r="2039" spans="1:16" x14ac:dyDescent="0.3">
      <c r="A2039" s="8" t="s">
        <v>2070</v>
      </c>
      <c r="B2039" s="8">
        <v>1968</v>
      </c>
      <c r="C2039" s="8" t="s">
        <v>10</v>
      </c>
      <c r="D2039" s="8">
        <v>9</v>
      </c>
      <c r="E2039" s="8">
        <v>0</v>
      </c>
      <c r="F2039" s="25">
        <v>31322.53</v>
      </c>
      <c r="G2039" s="8" t="s">
        <v>11</v>
      </c>
      <c r="H2039" s="8" t="s">
        <v>16</v>
      </c>
      <c r="I2039" s="8" t="s">
        <v>42</v>
      </c>
      <c r="J2039" s="26">
        <v>1968</v>
      </c>
      <c r="K2039" s="26" t="s">
        <v>10</v>
      </c>
      <c r="L2039" s="26" t="s">
        <v>11</v>
      </c>
      <c r="M2039" s="26" t="s">
        <v>16</v>
      </c>
      <c r="N2039" s="26" t="s">
        <v>42</v>
      </c>
      <c r="O2039" s="27">
        <f>IF(A2039="?","",DATE(J2039,MATCH(K2039,{"Jan","Feb","Mar","Apr","May","Jun","Jul","Aug","Sep","Oct","Nov","Dec"},0),D2039))</f>
        <v>25028</v>
      </c>
      <c r="P2039" s="26">
        <f t="shared" si="31"/>
        <v>54</v>
      </c>
    </row>
    <row r="2040" spans="1:16" x14ac:dyDescent="0.3">
      <c r="A2040" s="8" t="s">
        <v>2071</v>
      </c>
      <c r="B2040" s="8">
        <v>1995</v>
      </c>
      <c r="C2040" s="8" t="s">
        <v>20</v>
      </c>
      <c r="D2040" s="8">
        <v>27</v>
      </c>
      <c r="E2040" s="8">
        <v>0</v>
      </c>
      <c r="F2040" s="25">
        <v>31328.27</v>
      </c>
      <c r="G2040" s="8" t="s">
        <v>11</v>
      </c>
      <c r="H2040" s="8" t="s">
        <v>11</v>
      </c>
      <c r="I2040" s="8" t="s">
        <v>42</v>
      </c>
      <c r="J2040" s="26">
        <v>1995</v>
      </c>
      <c r="K2040" s="26" t="s">
        <v>20</v>
      </c>
      <c r="L2040" s="26" t="s">
        <v>11</v>
      </c>
      <c r="M2040" s="26" t="s">
        <v>11</v>
      </c>
      <c r="N2040" s="26" t="s">
        <v>42</v>
      </c>
      <c r="O2040" s="27">
        <f>IF(A2040="?","",DATE(J2040,MATCH(K2040,{"Jan","Feb","Mar","Apr","May","Jun","Jul","Aug","Sep","Oct","Nov","Dec"},0),D2040))</f>
        <v>34969</v>
      </c>
      <c r="P2040" s="26">
        <f t="shared" si="31"/>
        <v>27</v>
      </c>
    </row>
    <row r="2041" spans="1:16" x14ac:dyDescent="0.3">
      <c r="A2041" s="8" t="s">
        <v>2072</v>
      </c>
      <c r="B2041" s="8">
        <v>1974</v>
      </c>
      <c r="C2041" s="8" t="s">
        <v>37</v>
      </c>
      <c r="D2041" s="8">
        <v>8</v>
      </c>
      <c r="E2041" s="8">
        <v>0</v>
      </c>
      <c r="F2041" s="25">
        <v>31368.81</v>
      </c>
      <c r="G2041" s="8" t="s">
        <v>11</v>
      </c>
      <c r="H2041" s="8" t="s">
        <v>12</v>
      </c>
      <c r="I2041" s="8" t="s">
        <v>42</v>
      </c>
      <c r="J2041" s="26">
        <v>1974</v>
      </c>
      <c r="K2041" s="26" t="s">
        <v>37</v>
      </c>
      <c r="L2041" s="26" t="s">
        <v>11</v>
      </c>
      <c r="M2041" s="26" t="s">
        <v>12</v>
      </c>
      <c r="N2041" s="26" t="s">
        <v>42</v>
      </c>
      <c r="O2041" s="27">
        <f>IF(A2041="?","",DATE(J2041,MATCH(K2041,{"Jan","Feb","Mar","Apr","May","Jun","Jul","Aug","Sep","Oct","Nov","Dec"},0),D2041))</f>
        <v>27310</v>
      </c>
      <c r="P2041" s="26">
        <f t="shared" si="31"/>
        <v>48</v>
      </c>
    </row>
    <row r="2042" spans="1:16" x14ac:dyDescent="0.3">
      <c r="A2042" s="8" t="s">
        <v>2073</v>
      </c>
      <c r="B2042" s="8">
        <v>1975</v>
      </c>
      <c r="C2042" s="8" t="s">
        <v>37</v>
      </c>
      <c r="D2042" s="8">
        <v>29</v>
      </c>
      <c r="E2042" s="8">
        <v>1</v>
      </c>
      <c r="F2042" s="25">
        <v>31591.82</v>
      </c>
      <c r="G2042" s="8" t="s">
        <v>11</v>
      </c>
      <c r="H2042" s="8" t="s">
        <v>16</v>
      </c>
      <c r="I2042" s="8" t="s">
        <v>42</v>
      </c>
      <c r="J2042" s="26">
        <v>1975</v>
      </c>
      <c r="K2042" s="26" t="s">
        <v>37</v>
      </c>
      <c r="L2042" s="26" t="s">
        <v>11</v>
      </c>
      <c r="M2042" s="26" t="s">
        <v>16</v>
      </c>
      <c r="N2042" s="26" t="s">
        <v>42</v>
      </c>
      <c r="O2042" s="27">
        <f>IF(A2042="?","",DATE(J2042,MATCH(K2042,{"Jan","Feb","Mar","Apr","May","Jun","Jul","Aug","Sep","Oct","Nov","Dec"},0),D2042))</f>
        <v>27696</v>
      </c>
      <c r="P2042" s="26">
        <f t="shared" si="31"/>
        <v>47</v>
      </c>
    </row>
    <row r="2043" spans="1:16" x14ac:dyDescent="0.3">
      <c r="A2043" s="8" t="s">
        <v>2074</v>
      </c>
      <c r="B2043" s="8">
        <v>1960</v>
      </c>
      <c r="C2043" s="8" t="s">
        <v>30</v>
      </c>
      <c r="D2043" s="8">
        <v>13</v>
      </c>
      <c r="E2043" s="8">
        <v>1</v>
      </c>
      <c r="F2043" s="25">
        <v>31620</v>
      </c>
      <c r="G2043" s="8" t="s">
        <v>11</v>
      </c>
      <c r="H2043" s="8" t="s">
        <v>16</v>
      </c>
      <c r="I2043" s="8" t="s">
        <v>247</v>
      </c>
      <c r="J2043" s="26">
        <v>1960</v>
      </c>
      <c r="K2043" s="26" t="s">
        <v>30</v>
      </c>
      <c r="L2043" s="26" t="s">
        <v>11</v>
      </c>
      <c r="M2043" s="26" t="s">
        <v>16</v>
      </c>
      <c r="N2043" s="26" t="s">
        <v>247</v>
      </c>
      <c r="O2043" s="27">
        <f>IF(A2043="?","",DATE(J2043,MATCH(K2043,{"Jan","Feb","Mar","Apr","May","Jun","Jul","Aug","Sep","Oct","Nov","Dec"},0),D2043))</f>
        <v>22263</v>
      </c>
      <c r="P2043" s="26">
        <f t="shared" si="31"/>
        <v>62</v>
      </c>
    </row>
    <row r="2044" spans="1:16" x14ac:dyDescent="0.3">
      <c r="A2044" s="8" t="s">
        <v>2075</v>
      </c>
      <c r="B2044" s="8">
        <v>1977</v>
      </c>
      <c r="C2044" s="8" t="s">
        <v>37</v>
      </c>
      <c r="D2044" s="8">
        <v>14</v>
      </c>
      <c r="E2044" s="8">
        <v>2</v>
      </c>
      <c r="F2044" s="25">
        <v>31736.7</v>
      </c>
      <c r="G2044" s="8" t="s">
        <v>11</v>
      </c>
      <c r="H2044" s="8" t="s">
        <v>11</v>
      </c>
      <c r="I2044" s="8" t="s">
        <v>23</v>
      </c>
      <c r="J2044" s="26">
        <v>1977</v>
      </c>
      <c r="K2044" s="26" t="s">
        <v>37</v>
      </c>
      <c r="L2044" s="26" t="s">
        <v>11</v>
      </c>
      <c r="M2044" s="26" t="s">
        <v>11</v>
      </c>
      <c r="N2044" s="26" t="s">
        <v>23</v>
      </c>
      <c r="O2044" s="27">
        <f>IF(A2044="?","",DATE(J2044,MATCH(K2044,{"Jan","Feb","Mar","Apr","May","Jun","Jul","Aug","Sep","Oct","Nov","Dec"},0),D2044))</f>
        <v>28412</v>
      </c>
      <c r="P2044" s="26">
        <f t="shared" si="31"/>
        <v>45</v>
      </c>
    </row>
    <row r="2045" spans="1:16" x14ac:dyDescent="0.3">
      <c r="A2045" s="8" t="s">
        <v>2076</v>
      </c>
      <c r="B2045" s="8">
        <v>1984</v>
      </c>
      <c r="C2045" s="8" t="s">
        <v>20</v>
      </c>
      <c r="D2045" s="8">
        <v>10</v>
      </c>
      <c r="E2045" s="8">
        <v>3</v>
      </c>
      <c r="F2045" s="25">
        <v>31743.919999999998</v>
      </c>
      <c r="G2045" s="8" t="s">
        <v>11</v>
      </c>
      <c r="H2045" s="8" t="s">
        <v>16</v>
      </c>
      <c r="I2045" s="8" t="s">
        <v>42</v>
      </c>
      <c r="J2045" s="26">
        <v>1984</v>
      </c>
      <c r="K2045" s="26" t="s">
        <v>20</v>
      </c>
      <c r="L2045" s="26" t="s">
        <v>11</v>
      </c>
      <c r="M2045" s="26" t="s">
        <v>16</v>
      </c>
      <c r="N2045" s="26" t="s">
        <v>42</v>
      </c>
      <c r="O2045" s="27">
        <f>IF(A2045="?","",DATE(J2045,MATCH(K2045,{"Jan","Feb","Mar","Apr","May","Jun","Jul","Aug","Sep","Oct","Nov","Dec"},0),D2045))</f>
        <v>30935</v>
      </c>
      <c r="P2045" s="26">
        <f t="shared" si="31"/>
        <v>38</v>
      </c>
    </row>
    <row r="2046" spans="1:16" x14ac:dyDescent="0.3">
      <c r="A2046" s="8" t="s">
        <v>2077</v>
      </c>
      <c r="B2046" s="8">
        <v>1975</v>
      </c>
      <c r="C2046" s="8" t="s">
        <v>20</v>
      </c>
      <c r="D2046" s="8">
        <v>25</v>
      </c>
      <c r="E2046" s="8">
        <v>1</v>
      </c>
      <c r="F2046" s="25">
        <v>31897.1</v>
      </c>
      <c r="G2046" s="8" t="s">
        <v>11</v>
      </c>
      <c r="H2046" s="8" t="s">
        <v>12</v>
      </c>
      <c r="I2046" s="8" t="s">
        <v>42</v>
      </c>
      <c r="J2046" s="26">
        <v>1975</v>
      </c>
      <c r="K2046" s="26" t="s">
        <v>20</v>
      </c>
      <c r="L2046" s="26" t="s">
        <v>11</v>
      </c>
      <c r="M2046" s="26" t="s">
        <v>12</v>
      </c>
      <c r="N2046" s="26" t="s">
        <v>42</v>
      </c>
      <c r="O2046" s="27">
        <f>IF(A2046="?","",DATE(J2046,MATCH(K2046,{"Jan","Feb","Mar","Apr","May","Jun","Jul","Aug","Sep","Oct","Nov","Dec"},0),D2046))</f>
        <v>27662</v>
      </c>
      <c r="P2046" s="26">
        <f t="shared" si="31"/>
        <v>47</v>
      </c>
    </row>
    <row r="2047" spans="1:16" x14ac:dyDescent="0.3">
      <c r="A2047" s="8" t="s">
        <v>2078</v>
      </c>
      <c r="B2047" s="8">
        <v>1972</v>
      </c>
      <c r="C2047" s="8" t="s">
        <v>20</v>
      </c>
      <c r="D2047" s="8">
        <v>21</v>
      </c>
      <c r="E2047" s="8">
        <v>0</v>
      </c>
      <c r="F2047" s="25">
        <v>31980.89</v>
      </c>
      <c r="G2047" s="8" t="s">
        <v>11</v>
      </c>
      <c r="H2047" s="8" t="s">
        <v>16</v>
      </c>
      <c r="I2047" s="8" t="s">
        <v>42</v>
      </c>
      <c r="J2047" s="26">
        <v>1972</v>
      </c>
      <c r="K2047" s="26" t="s">
        <v>20</v>
      </c>
      <c r="L2047" s="26" t="s">
        <v>11</v>
      </c>
      <c r="M2047" s="26" t="s">
        <v>16</v>
      </c>
      <c r="N2047" s="26" t="s">
        <v>42</v>
      </c>
      <c r="O2047" s="27">
        <f>IF(A2047="?","",DATE(J2047,MATCH(K2047,{"Jan","Feb","Mar","Apr","May","Jun","Jul","Aug","Sep","Oct","Nov","Dec"},0),D2047))</f>
        <v>26563</v>
      </c>
      <c r="P2047" s="26">
        <f t="shared" si="31"/>
        <v>50</v>
      </c>
    </row>
    <row r="2048" spans="1:16" x14ac:dyDescent="0.3">
      <c r="A2048" s="8" t="s">
        <v>2079</v>
      </c>
      <c r="B2048" s="8">
        <v>1993</v>
      </c>
      <c r="C2048" s="8" t="s">
        <v>20</v>
      </c>
      <c r="D2048" s="8">
        <v>13</v>
      </c>
      <c r="E2048" s="8">
        <v>0</v>
      </c>
      <c r="F2048" s="25">
        <v>32086.21</v>
      </c>
      <c r="G2048" s="8" t="s">
        <v>16</v>
      </c>
      <c r="H2048" s="8" t="s">
        <v>12</v>
      </c>
      <c r="I2048" s="8" t="s">
        <v>42</v>
      </c>
      <c r="J2048" s="26">
        <v>1993</v>
      </c>
      <c r="K2048" s="26" t="s">
        <v>20</v>
      </c>
      <c r="L2048" s="26" t="s">
        <v>16</v>
      </c>
      <c r="M2048" s="26" t="s">
        <v>12</v>
      </c>
      <c r="N2048" s="26" t="s">
        <v>42</v>
      </c>
      <c r="O2048" s="27">
        <f>IF(A2048="?","",DATE(J2048,MATCH(K2048,{"Jan","Feb","Mar","Apr","May","Jun","Jul","Aug","Sep","Oct","Nov","Dec"},0),D2048))</f>
        <v>34225</v>
      </c>
      <c r="P2048" s="26">
        <f t="shared" si="31"/>
        <v>29</v>
      </c>
    </row>
    <row r="2049" spans="1:16" x14ac:dyDescent="0.3">
      <c r="A2049" s="8" t="s">
        <v>2080</v>
      </c>
      <c r="B2049" s="8">
        <v>1978</v>
      </c>
      <c r="C2049" s="8" t="s">
        <v>15</v>
      </c>
      <c r="D2049" s="8">
        <v>10</v>
      </c>
      <c r="E2049" s="8">
        <v>2</v>
      </c>
      <c r="F2049" s="25">
        <v>32108.66</v>
      </c>
      <c r="G2049" s="8" t="s">
        <v>16</v>
      </c>
      <c r="H2049" s="8" t="s">
        <v>12</v>
      </c>
      <c r="I2049" s="8" t="s">
        <v>356</v>
      </c>
      <c r="J2049" s="26">
        <v>1978</v>
      </c>
      <c r="K2049" s="26" t="s">
        <v>15</v>
      </c>
      <c r="L2049" s="26" t="s">
        <v>16</v>
      </c>
      <c r="M2049" s="26" t="s">
        <v>12</v>
      </c>
      <c r="N2049" s="26" t="s">
        <v>356</v>
      </c>
      <c r="O2049" s="27">
        <f>IF(A2049="?","",DATE(J2049,MATCH(K2049,{"Jan","Feb","Mar","Apr","May","Jun","Jul","Aug","Sep","Oct","Nov","Dec"},0),D2049))</f>
        <v>28804</v>
      </c>
      <c r="P2049" s="26">
        <f t="shared" si="31"/>
        <v>44</v>
      </c>
    </row>
    <row r="2050" spans="1:16" x14ac:dyDescent="0.3">
      <c r="A2050" s="8" t="s">
        <v>2081</v>
      </c>
      <c r="B2050" s="8">
        <v>1969</v>
      </c>
      <c r="C2050" s="8" t="s">
        <v>20</v>
      </c>
      <c r="D2050" s="8">
        <v>11</v>
      </c>
      <c r="E2050" s="8">
        <v>0</v>
      </c>
      <c r="F2050" s="25">
        <v>32192.76</v>
      </c>
      <c r="G2050" s="8" t="s">
        <v>16</v>
      </c>
      <c r="H2050" s="8" t="s">
        <v>11</v>
      </c>
      <c r="I2050" s="8" t="s">
        <v>42</v>
      </c>
      <c r="J2050" s="26">
        <v>1969</v>
      </c>
      <c r="K2050" s="26" t="s">
        <v>20</v>
      </c>
      <c r="L2050" s="26" t="s">
        <v>16</v>
      </c>
      <c r="M2050" s="26" t="s">
        <v>11</v>
      </c>
      <c r="N2050" s="26" t="s">
        <v>42</v>
      </c>
      <c r="O2050" s="27">
        <f>IF(A2050="?","",DATE(J2050,MATCH(K2050,{"Jan","Feb","Mar","Apr","May","Jun","Jul","Aug","Sep","Oct","Nov","Dec"},0),D2050))</f>
        <v>25457</v>
      </c>
      <c r="P2050" s="26">
        <f t="shared" si="31"/>
        <v>53</v>
      </c>
    </row>
    <row r="2051" spans="1:16" x14ac:dyDescent="0.3">
      <c r="A2051" s="8" t="s">
        <v>2082</v>
      </c>
      <c r="B2051" s="8">
        <v>1994</v>
      </c>
      <c r="C2051" s="8" t="s">
        <v>20</v>
      </c>
      <c r="D2051" s="8">
        <v>8</v>
      </c>
      <c r="E2051" s="8">
        <v>0</v>
      </c>
      <c r="F2051" s="25">
        <v>32222.81</v>
      </c>
      <c r="G2051" s="8" t="s">
        <v>11</v>
      </c>
      <c r="H2051" s="8" t="s">
        <v>16</v>
      </c>
      <c r="I2051" s="8" t="s">
        <v>42</v>
      </c>
      <c r="J2051" s="26">
        <v>1994</v>
      </c>
      <c r="K2051" s="26" t="s">
        <v>20</v>
      </c>
      <c r="L2051" s="26" t="s">
        <v>11</v>
      </c>
      <c r="M2051" s="26" t="s">
        <v>16</v>
      </c>
      <c r="N2051" s="26" t="s">
        <v>42</v>
      </c>
      <c r="O2051" s="27">
        <f>IF(A2051="?","",DATE(J2051,MATCH(K2051,{"Jan","Feb","Mar","Apr","May","Jun","Jul","Aug","Sep","Oct","Nov","Dec"},0),D2051))</f>
        <v>34585</v>
      </c>
      <c r="P2051" s="26">
        <f t="shared" ref="P2051:P2114" si="32">IF(O2051="","",DATEDIF(O2051,DATE(2023,6,8),"Y"))</f>
        <v>28</v>
      </c>
    </row>
    <row r="2052" spans="1:16" x14ac:dyDescent="0.3">
      <c r="A2052" s="8" t="s">
        <v>2083</v>
      </c>
      <c r="B2052" s="8">
        <v>1975</v>
      </c>
      <c r="C2052" s="8" t="s">
        <v>30</v>
      </c>
      <c r="D2052" s="8">
        <v>17</v>
      </c>
      <c r="E2052" s="8">
        <v>1</v>
      </c>
      <c r="F2052" s="25">
        <v>32259.96</v>
      </c>
      <c r="G2052" s="8" t="s">
        <v>11</v>
      </c>
      <c r="H2052" s="8" t="s">
        <v>12</v>
      </c>
      <c r="I2052" s="8" t="s">
        <v>23</v>
      </c>
      <c r="J2052" s="26">
        <v>1975</v>
      </c>
      <c r="K2052" s="26" t="s">
        <v>30</v>
      </c>
      <c r="L2052" s="26" t="s">
        <v>11</v>
      </c>
      <c r="M2052" s="26" t="s">
        <v>12</v>
      </c>
      <c r="N2052" s="26" t="s">
        <v>23</v>
      </c>
      <c r="O2052" s="27">
        <f>IF(A2052="?","",DATE(J2052,MATCH(K2052,{"Jan","Feb","Mar","Apr","May","Jun","Jul","Aug","Sep","Oct","Nov","Dec"},0),D2052))</f>
        <v>27745</v>
      </c>
      <c r="P2052" s="26">
        <f t="shared" si="32"/>
        <v>47</v>
      </c>
    </row>
    <row r="2053" spans="1:16" x14ac:dyDescent="0.3">
      <c r="A2053" s="8" t="s">
        <v>2084</v>
      </c>
      <c r="B2053" s="8">
        <v>1986</v>
      </c>
      <c r="C2053" s="8" t="s">
        <v>30</v>
      </c>
      <c r="D2053" s="8">
        <v>2</v>
      </c>
      <c r="E2053" s="8">
        <v>3</v>
      </c>
      <c r="F2053" s="25">
        <v>32288.49</v>
      </c>
      <c r="G2053" s="8" t="s">
        <v>11</v>
      </c>
      <c r="H2053" s="8" t="s">
        <v>11</v>
      </c>
      <c r="I2053" s="8" t="s">
        <v>42</v>
      </c>
      <c r="J2053" s="26">
        <v>1986</v>
      </c>
      <c r="K2053" s="26" t="s">
        <v>30</v>
      </c>
      <c r="L2053" s="26" t="s">
        <v>11</v>
      </c>
      <c r="M2053" s="26" t="s">
        <v>11</v>
      </c>
      <c r="N2053" s="26" t="s">
        <v>42</v>
      </c>
      <c r="O2053" s="27">
        <f>IF(A2053="?","",DATE(J2053,MATCH(K2053,{"Jan","Feb","Mar","Apr","May","Jun","Jul","Aug","Sep","Oct","Nov","Dec"},0),D2053))</f>
        <v>31748</v>
      </c>
      <c r="P2053" s="26">
        <f t="shared" si="32"/>
        <v>36</v>
      </c>
    </row>
    <row r="2054" spans="1:16" x14ac:dyDescent="0.3">
      <c r="A2054" s="8" t="s">
        <v>2085</v>
      </c>
      <c r="B2054" s="8">
        <v>1972</v>
      </c>
      <c r="C2054" s="8" t="s">
        <v>37</v>
      </c>
      <c r="D2054" s="8">
        <v>19</v>
      </c>
      <c r="E2054" s="8">
        <v>0</v>
      </c>
      <c r="F2054" s="25">
        <v>32428.63</v>
      </c>
      <c r="G2054" s="8" t="s">
        <v>11</v>
      </c>
      <c r="H2054" s="8" t="s">
        <v>11</v>
      </c>
      <c r="I2054" s="8" t="s">
        <v>42</v>
      </c>
      <c r="J2054" s="26">
        <v>1972</v>
      </c>
      <c r="K2054" s="26" t="s">
        <v>37</v>
      </c>
      <c r="L2054" s="26" t="s">
        <v>11</v>
      </c>
      <c r="M2054" s="26" t="s">
        <v>11</v>
      </c>
      <c r="N2054" s="26" t="s">
        <v>42</v>
      </c>
      <c r="O2054" s="27">
        <f>IF(A2054="?","",DATE(J2054,MATCH(K2054,{"Jan","Feb","Mar","Apr","May","Jun","Jul","Aug","Sep","Oct","Nov","Dec"},0),D2054))</f>
        <v>26591</v>
      </c>
      <c r="P2054" s="26">
        <f t="shared" si="32"/>
        <v>50</v>
      </c>
    </row>
    <row r="2055" spans="1:16" x14ac:dyDescent="0.3">
      <c r="A2055" s="8" t="s">
        <v>2086</v>
      </c>
      <c r="B2055" s="8">
        <v>1976</v>
      </c>
      <c r="C2055" s="8" t="s">
        <v>35</v>
      </c>
      <c r="D2055" s="8">
        <v>9</v>
      </c>
      <c r="E2055" s="8">
        <v>2</v>
      </c>
      <c r="F2055" s="25">
        <v>32430.22</v>
      </c>
      <c r="G2055" s="8" t="s">
        <v>11</v>
      </c>
      <c r="H2055" s="8" t="s">
        <v>12</v>
      </c>
      <c r="I2055" s="8" t="s">
        <v>42</v>
      </c>
      <c r="J2055" s="26">
        <v>1976</v>
      </c>
      <c r="K2055" s="26" t="s">
        <v>35</v>
      </c>
      <c r="L2055" s="26" t="s">
        <v>11</v>
      </c>
      <c r="M2055" s="26" t="s">
        <v>12</v>
      </c>
      <c r="N2055" s="26" t="s">
        <v>42</v>
      </c>
      <c r="O2055" s="27">
        <f>IF(A2055="?","",DATE(J2055,MATCH(K2055,{"Jan","Feb","Mar","Apr","May","Jun","Jul","Aug","Sep","Oct","Nov","Dec"},0),D2055))</f>
        <v>27981</v>
      </c>
      <c r="P2055" s="26">
        <f t="shared" si="32"/>
        <v>46</v>
      </c>
    </row>
    <row r="2056" spans="1:16" x14ac:dyDescent="0.3">
      <c r="A2056" s="8" t="s">
        <v>2087</v>
      </c>
      <c r="B2056" s="8">
        <v>1981</v>
      </c>
      <c r="C2056" s="8" t="s">
        <v>20</v>
      </c>
      <c r="D2056" s="8">
        <v>27</v>
      </c>
      <c r="E2056" s="8">
        <v>1</v>
      </c>
      <c r="F2056" s="25">
        <v>32462.35</v>
      </c>
      <c r="G2056" s="8" t="s">
        <v>11</v>
      </c>
      <c r="H2056" s="8" t="s">
        <v>11</v>
      </c>
      <c r="I2056" s="8" t="s">
        <v>42</v>
      </c>
      <c r="J2056" s="26">
        <v>1981</v>
      </c>
      <c r="K2056" s="26" t="s">
        <v>20</v>
      </c>
      <c r="L2056" s="26" t="s">
        <v>11</v>
      </c>
      <c r="M2056" s="26" t="s">
        <v>11</v>
      </c>
      <c r="N2056" s="26" t="s">
        <v>42</v>
      </c>
      <c r="O2056" s="27">
        <f>IF(A2056="?","",DATE(J2056,MATCH(K2056,{"Jan","Feb","Mar","Apr","May","Jun","Jul","Aug","Sep","Oct","Nov","Dec"},0),D2056))</f>
        <v>29856</v>
      </c>
      <c r="P2056" s="26">
        <f t="shared" si="32"/>
        <v>41</v>
      </c>
    </row>
    <row r="2057" spans="1:16" x14ac:dyDescent="0.3">
      <c r="A2057" s="8" t="s">
        <v>2088</v>
      </c>
      <c r="B2057" s="8">
        <v>1976</v>
      </c>
      <c r="C2057" s="8" t="s">
        <v>20</v>
      </c>
      <c r="D2057" s="8">
        <v>19</v>
      </c>
      <c r="E2057" s="8">
        <v>2</v>
      </c>
      <c r="F2057" s="25">
        <v>32485.46</v>
      </c>
      <c r="G2057" s="8" t="s">
        <v>11</v>
      </c>
      <c r="H2057" s="8" t="s">
        <v>16</v>
      </c>
      <c r="I2057" s="8" t="s">
        <v>42</v>
      </c>
      <c r="J2057" s="26">
        <v>1976</v>
      </c>
      <c r="K2057" s="26" t="s">
        <v>20</v>
      </c>
      <c r="L2057" s="26" t="s">
        <v>11</v>
      </c>
      <c r="M2057" s="26" t="s">
        <v>16</v>
      </c>
      <c r="N2057" s="26" t="s">
        <v>42</v>
      </c>
      <c r="O2057" s="27">
        <f>IF(A2057="?","",DATE(J2057,MATCH(K2057,{"Jan","Feb","Mar","Apr","May","Jun","Jul","Aug","Sep","Oct","Nov","Dec"},0),D2057))</f>
        <v>28022</v>
      </c>
      <c r="P2057" s="26">
        <f t="shared" si="32"/>
        <v>46</v>
      </c>
    </row>
    <row r="2058" spans="1:16" x14ac:dyDescent="0.3">
      <c r="A2058" s="8" t="s">
        <v>2089</v>
      </c>
      <c r="B2058" s="8">
        <v>2003</v>
      </c>
      <c r="C2058" s="8" t="s">
        <v>37</v>
      </c>
      <c r="D2058" s="8">
        <v>8</v>
      </c>
      <c r="E2058" s="8">
        <v>0</v>
      </c>
      <c r="F2058" s="25">
        <v>32548.34</v>
      </c>
      <c r="G2058" s="8" t="s">
        <v>16</v>
      </c>
      <c r="H2058" s="8" t="s">
        <v>11</v>
      </c>
      <c r="I2058" s="8" t="s">
        <v>13</v>
      </c>
      <c r="J2058" s="26">
        <v>2003</v>
      </c>
      <c r="K2058" s="26" t="s">
        <v>37</v>
      </c>
      <c r="L2058" s="26" t="s">
        <v>16</v>
      </c>
      <c r="M2058" s="26" t="s">
        <v>11</v>
      </c>
      <c r="N2058" s="26" t="s">
        <v>13</v>
      </c>
      <c r="O2058" s="27">
        <f>IF(A2058="?","",DATE(J2058,MATCH(K2058,{"Jan","Feb","Mar","Apr","May","Jun","Jul","Aug","Sep","Oct","Nov","Dec"},0),D2058))</f>
        <v>37902</v>
      </c>
      <c r="P2058" s="26">
        <f t="shared" si="32"/>
        <v>19</v>
      </c>
    </row>
    <row r="2059" spans="1:16" x14ac:dyDescent="0.3">
      <c r="A2059" s="8" t="s">
        <v>2090</v>
      </c>
      <c r="B2059" s="8">
        <v>1990</v>
      </c>
      <c r="C2059" s="8" t="s">
        <v>10</v>
      </c>
      <c r="D2059" s="8">
        <v>13</v>
      </c>
      <c r="E2059" s="8">
        <v>3</v>
      </c>
      <c r="F2059" s="25">
        <v>32672.11</v>
      </c>
      <c r="G2059" s="8" t="s">
        <v>16</v>
      </c>
      <c r="H2059" s="8" t="s">
        <v>16</v>
      </c>
      <c r="I2059" s="8" t="s">
        <v>42</v>
      </c>
      <c r="J2059" s="26">
        <v>1990</v>
      </c>
      <c r="K2059" s="26" t="s">
        <v>10</v>
      </c>
      <c r="L2059" s="26" t="s">
        <v>16</v>
      </c>
      <c r="M2059" s="26" t="s">
        <v>16</v>
      </c>
      <c r="N2059" s="26" t="s">
        <v>42</v>
      </c>
      <c r="O2059" s="27">
        <f>IF(A2059="?","",DATE(J2059,MATCH(K2059,{"Jan","Feb","Mar","Apr","May","Jun","Jul","Aug","Sep","Oct","Nov","Dec"},0),D2059))</f>
        <v>33067</v>
      </c>
      <c r="P2059" s="26">
        <f t="shared" si="32"/>
        <v>32</v>
      </c>
    </row>
    <row r="2060" spans="1:16" x14ac:dyDescent="0.3">
      <c r="A2060" s="8" t="s">
        <v>2091</v>
      </c>
      <c r="B2060" s="8">
        <v>1968</v>
      </c>
      <c r="C2060" s="8" t="s">
        <v>15</v>
      </c>
      <c r="D2060" s="8">
        <v>1</v>
      </c>
      <c r="E2060" s="8">
        <v>0</v>
      </c>
      <c r="F2060" s="25">
        <v>32686.080000000002</v>
      </c>
      <c r="G2060" s="8" t="s">
        <v>11</v>
      </c>
      <c r="H2060" s="8" t="s">
        <v>12</v>
      </c>
      <c r="I2060" s="8" t="s">
        <v>42</v>
      </c>
      <c r="J2060" s="26">
        <v>1968</v>
      </c>
      <c r="K2060" s="26" t="s">
        <v>15</v>
      </c>
      <c r="L2060" s="26" t="s">
        <v>11</v>
      </c>
      <c r="M2060" s="26" t="s">
        <v>12</v>
      </c>
      <c r="N2060" s="26" t="s">
        <v>42</v>
      </c>
      <c r="O2060" s="27">
        <f>IF(A2060="?","",DATE(J2060,MATCH(K2060,{"Jan","Feb","Mar","Apr","May","Jun","Jul","Aug","Sep","Oct","Nov","Dec"},0),D2060))</f>
        <v>25143</v>
      </c>
      <c r="P2060" s="26">
        <f t="shared" si="32"/>
        <v>54</v>
      </c>
    </row>
    <row r="2061" spans="1:16" x14ac:dyDescent="0.3">
      <c r="A2061" s="8" t="s">
        <v>2092</v>
      </c>
      <c r="B2061" s="8">
        <v>1990</v>
      </c>
      <c r="C2061" s="8" t="s">
        <v>20</v>
      </c>
      <c r="D2061" s="8">
        <v>30</v>
      </c>
      <c r="E2061" s="8">
        <v>3</v>
      </c>
      <c r="F2061" s="25">
        <v>32716.2</v>
      </c>
      <c r="G2061" s="8" t="s">
        <v>16</v>
      </c>
      <c r="H2061" s="8" t="s">
        <v>11</v>
      </c>
      <c r="I2061" s="8" t="s">
        <v>42</v>
      </c>
      <c r="J2061" s="26">
        <v>1990</v>
      </c>
      <c r="K2061" s="26" t="s">
        <v>20</v>
      </c>
      <c r="L2061" s="26" t="s">
        <v>16</v>
      </c>
      <c r="M2061" s="26" t="s">
        <v>11</v>
      </c>
      <c r="N2061" s="26" t="s">
        <v>42</v>
      </c>
      <c r="O2061" s="27">
        <f>IF(A2061="?","",DATE(J2061,MATCH(K2061,{"Jan","Feb","Mar","Apr","May","Jun","Jul","Aug","Sep","Oct","Nov","Dec"},0),D2061))</f>
        <v>33146</v>
      </c>
      <c r="P2061" s="26">
        <f t="shared" si="32"/>
        <v>32</v>
      </c>
    </row>
    <row r="2062" spans="1:16" x14ac:dyDescent="0.3">
      <c r="A2062" s="8" t="s">
        <v>2093</v>
      </c>
      <c r="B2062" s="8">
        <v>1990</v>
      </c>
      <c r="C2062" s="8" t="s">
        <v>10</v>
      </c>
      <c r="D2062" s="8">
        <v>9</v>
      </c>
      <c r="E2062" s="8">
        <v>2</v>
      </c>
      <c r="F2062" s="25">
        <v>32734.19</v>
      </c>
      <c r="G2062" s="8" t="s">
        <v>11</v>
      </c>
      <c r="H2062" s="8" t="s">
        <v>16</v>
      </c>
      <c r="I2062" s="8" t="s">
        <v>23</v>
      </c>
      <c r="J2062" s="26">
        <v>1990</v>
      </c>
      <c r="K2062" s="26" t="s">
        <v>10</v>
      </c>
      <c r="L2062" s="26" t="s">
        <v>11</v>
      </c>
      <c r="M2062" s="26" t="s">
        <v>16</v>
      </c>
      <c r="N2062" s="26" t="s">
        <v>23</v>
      </c>
      <c r="O2062" s="27">
        <f>IF(A2062="?","",DATE(J2062,MATCH(K2062,{"Jan","Feb","Mar","Apr","May","Jun","Jul","Aug","Sep","Oct","Nov","Dec"},0),D2062))</f>
        <v>33063</v>
      </c>
      <c r="P2062" s="26">
        <f t="shared" si="32"/>
        <v>32</v>
      </c>
    </row>
    <row r="2063" spans="1:16" x14ac:dyDescent="0.3">
      <c r="A2063" s="8" t="s">
        <v>2094</v>
      </c>
      <c r="B2063" s="8">
        <v>1974</v>
      </c>
      <c r="C2063" s="8" t="s">
        <v>30</v>
      </c>
      <c r="D2063" s="8">
        <v>6</v>
      </c>
      <c r="E2063" s="8">
        <v>0</v>
      </c>
      <c r="F2063" s="25">
        <v>32760.48</v>
      </c>
      <c r="G2063" s="8" t="s">
        <v>16</v>
      </c>
      <c r="H2063" s="8" t="s">
        <v>16</v>
      </c>
      <c r="I2063" s="8" t="s">
        <v>42</v>
      </c>
      <c r="J2063" s="26">
        <v>1974</v>
      </c>
      <c r="K2063" s="26" t="s">
        <v>30</v>
      </c>
      <c r="L2063" s="26" t="s">
        <v>16</v>
      </c>
      <c r="M2063" s="26" t="s">
        <v>16</v>
      </c>
      <c r="N2063" s="26" t="s">
        <v>42</v>
      </c>
      <c r="O2063" s="27">
        <f>IF(A2063="?","",DATE(J2063,MATCH(K2063,{"Jan","Feb","Mar","Apr","May","Jun","Jul","Aug","Sep","Oct","Nov","Dec"},0),D2063))</f>
        <v>27369</v>
      </c>
      <c r="P2063" s="26">
        <f t="shared" si="32"/>
        <v>48</v>
      </c>
    </row>
    <row r="2064" spans="1:16" x14ac:dyDescent="0.3">
      <c r="A2064" s="8" t="s">
        <v>2095</v>
      </c>
      <c r="B2064" s="8">
        <v>1972</v>
      </c>
      <c r="C2064" s="8" t="s">
        <v>15</v>
      </c>
      <c r="D2064" s="8">
        <v>7</v>
      </c>
      <c r="E2064" s="8">
        <v>0</v>
      </c>
      <c r="F2064" s="25">
        <v>32765.33</v>
      </c>
      <c r="G2064" s="8" t="s">
        <v>11</v>
      </c>
      <c r="H2064" s="8" t="s">
        <v>11</v>
      </c>
      <c r="I2064" s="8" t="s">
        <v>23</v>
      </c>
      <c r="J2064" s="26">
        <v>1972</v>
      </c>
      <c r="K2064" s="26" t="s">
        <v>15</v>
      </c>
      <c r="L2064" s="26" t="s">
        <v>11</v>
      </c>
      <c r="M2064" s="26" t="s">
        <v>11</v>
      </c>
      <c r="N2064" s="26" t="s">
        <v>23</v>
      </c>
      <c r="O2064" s="27">
        <f>IF(A2064="?","",DATE(J2064,MATCH(K2064,{"Jan","Feb","Mar","Apr","May","Jun","Jul","Aug","Sep","Oct","Nov","Dec"},0),D2064))</f>
        <v>26610</v>
      </c>
      <c r="P2064" s="26">
        <f t="shared" si="32"/>
        <v>50</v>
      </c>
    </row>
    <row r="2065" spans="1:16" x14ac:dyDescent="0.3">
      <c r="A2065" s="8" t="s">
        <v>2096</v>
      </c>
      <c r="B2065" s="8">
        <v>1980</v>
      </c>
      <c r="C2065" s="8" t="s">
        <v>30</v>
      </c>
      <c r="D2065" s="8">
        <v>12</v>
      </c>
      <c r="E2065" s="8">
        <v>3</v>
      </c>
      <c r="F2065" s="25">
        <v>32787.46</v>
      </c>
      <c r="G2065" s="8" t="s">
        <v>16</v>
      </c>
      <c r="H2065" s="8" t="s">
        <v>12</v>
      </c>
      <c r="I2065" s="8" t="s">
        <v>23</v>
      </c>
      <c r="J2065" s="26">
        <v>1980</v>
      </c>
      <c r="K2065" s="26" t="s">
        <v>30</v>
      </c>
      <c r="L2065" s="26" t="s">
        <v>16</v>
      </c>
      <c r="M2065" s="26" t="s">
        <v>12</v>
      </c>
      <c r="N2065" s="26" t="s">
        <v>23</v>
      </c>
      <c r="O2065" s="27">
        <f>IF(A2065="?","",DATE(J2065,MATCH(K2065,{"Jan","Feb","Mar","Apr","May","Jun","Jul","Aug","Sep","Oct","Nov","Dec"},0),D2065))</f>
        <v>29567</v>
      </c>
      <c r="P2065" s="26">
        <f t="shared" si="32"/>
        <v>42</v>
      </c>
    </row>
    <row r="2066" spans="1:16" x14ac:dyDescent="0.3">
      <c r="A2066" s="8" t="s">
        <v>2097</v>
      </c>
      <c r="B2066" s="8">
        <v>1995</v>
      </c>
      <c r="C2066" s="8" t="s">
        <v>30</v>
      </c>
      <c r="D2066" s="8">
        <v>4</v>
      </c>
      <c r="E2066" s="8">
        <v>0</v>
      </c>
      <c r="F2066" s="25">
        <v>32827.51</v>
      </c>
      <c r="G2066" s="8" t="s">
        <v>16</v>
      </c>
      <c r="H2066" s="8" t="s">
        <v>11</v>
      </c>
      <c r="I2066" s="8" t="s">
        <v>42</v>
      </c>
      <c r="J2066" s="26">
        <v>1995</v>
      </c>
      <c r="K2066" s="26" t="s">
        <v>30</v>
      </c>
      <c r="L2066" s="26" t="s">
        <v>16</v>
      </c>
      <c r="M2066" s="26" t="s">
        <v>11</v>
      </c>
      <c r="N2066" s="26" t="s">
        <v>42</v>
      </c>
      <c r="O2066" s="27">
        <f>IF(A2066="?","",DATE(J2066,MATCH(K2066,{"Jan","Feb","Mar","Apr","May","Jun","Jul","Aug","Sep","Oct","Nov","Dec"},0),D2066))</f>
        <v>35037</v>
      </c>
      <c r="P2066" s="26">
        <f t="shared" si="32"/>
        <v>27</v>
      </c>
    </row>
    <row r="2067" spans="1:16" x14ac:dyDescent="0.3">
      <c r="A2067" s="8" t="s">
        <v>2098</v>
      </c>
      <c r="B2067" s="8">
        <v>1981</v>
      </c>
      <c r="C2067" s="8" t="s">
        <v>15</v>
      </c>
      <c r="D2067" s="8">
        <v>17</v>
      </c>
      <c r="E2067" s="8">
        <v>1</v>
      </c>
      <c r="F2067" s="25">
        <v>32906.69</v>
      </c>
      <c r="G2067" s="8" t="s">
        <v>11</v>
      </c>
      <c r="H2067" s="8" t="s">
        <v>12</v>
      </c>
      <c r="I2067" s="8" t="s">
        <v>42</v>
      </c>
      <c r="J2067" s="26">
        <v>1981</v>
      </c>
      <c r="K2067" s="26" t="s">
        <v>15</v>
      </c>
      <c r="L2067" s="26" t="s">
        <v>11</v>
      </c>
      <c r="M2067" s="26" t="s">
        <v>12</v>
      </c>
      <c r="N2067" s="26" t="s">
        <v>42</v>
      </c>
      <c r="O2067" s="27">
        <f>IF(A2067="?","",DATE(J2067,MATCH(K2067,{"Jan","Feb","Mar","Apr","May","Jun","Jul","Aug","Sep","Oct","Nov","Dec"},0),D2067))</f>
        <v>29907</v>
      </c>
      <c r="P2067" s="26">
        <f t="shared" si="32"/>
        <v>41</v>
      </c>
    </row>
    <row r="2068" spans="1:16" x14ac:dyDescent="0.3">
      <c r="A2068" s="8" t="s">
        <v>2099</v>
      </c>
      <c r="B2068" s="8">
        <v>1971</v>
      </c>
      <c r="C2068" s="8" t="s">
        <v>35</v>
      </c>
      <c r="D2068" s="8">
        <v>24</v>
      </c>
      <c r="E2068" s="8">
        <v>0</v>
      </c>
      <c r="F2068" s="25">
        <v>32947.629999999997</v>
      </c>
      <c r="G2068" s="8" t="s">
        <v>11</v>
      </c>
      <c r="H2068" s="8" t="s">
        <v>16</v>
      </c>
      <c r="I2068" s="8" t="s">
        <v>42</v>
      </c>
      <c r="J2068" s="26">
        <v>1971</v>
      </c>
      <c r="K2068" s="26" t="s">
        <v>35</v>
      </c>
      <c r="L2068" s="26" t="s">
        <v>11</v>
      </c>
      <c r="M2068" s="26" t="s">
        <v>16</v>
      </c>
      <c r="N2068" s="26" t="s">
        <v>42</v>
      </c>
      <c r="O2068" s="27">
        <f>IF(A2068="?","",DATE(J2068,MATCH(K2068,{"Jan","Feb","Mar","Apr","May","Jun","Jul","Aug","Sep","Oct","Nov","Dec"},0),D2068))</f>
        <v>26169</v>
      </c>
      <c r="P2068" s="26">
        <f t="shared" si="32"/>
        <v>51</v>
      </c>
    </row>
    <row r="2069" spans="1:16" x14ac:dyDescent="0.3">
      <c r="A2069" s="8" t="s">
        <v>2100</v>
      </c>
      <c r="B2069" s="8">
        <v>1995</v>
      </c>
      <c r="C2069" s="8" t="s">
        <v>10</v>
      </c>
      <c r="D2069" s="8">
        <v>8</v>
      </c>
      <c r="E2069" s="8">
        <v>0</v>
      </c>
      <c r="F2069" s="25">
        <v>33017.46</v>
      </c>
      <c r="G2069" s="8" t="s">
        <v>16</v>
      </c>
      <c r="H2069" s="8" t="s">
        <v>16</v>
      </c>
      <c r="I2069" s="8" t="s">
        <v>42</v>
      </c>
      <c r="J2069" s="26">
        <v>1995</v>
      </c>
      <c r="K2069" s="26" t="s">
        <v>10</v>
      </c>
      <c r="L2069" s="26" t="s">
        <v>16</v>
      </c>
      <c r="M2069" s="26" t="s">
        <v>16</v>
      </c>
      <c r="N2069" s="26" t="s">
        <v>42</v>
      </c>
      <c r="O2069" s="27">
        <f>IF(A2069="?","",DATE(J2069,MATCH(K2069,{"Jan","Feb","Mar","Apr","May","Jun","Jul","Aug","Sep","Oct","Nov","Dec"},0),D2069))</f>
        <v>34888</v>
      </c>
      <c r="P2069" s="26">
        <f t="shared" si="32"/>
        <v>27</v>
      </c>
    </row>
    <row r="2070" spans="1:16" x14ac:dyDescent="0.3">
      <c r="A2070" s="8" t="s">
        <v>2101</v>
      </c>
      <c r="B2070" s="8">
        <v>1967</v>
      </c>
      <c r="C2070" s="8" t="s">
        <v>10</v>
      </c>
      <c r="D2070" s="8">
        <v>10</v>
      </c>
      <c r="E2070" s="8">
        <v>0</v>
      </c>
      <c r="F2070" s="25">
        <v>33025.32</v>
      </c>
      <c r="G2070" s="8" t="s">
        <v>11</v>
      </c>
      <c r="H2070" s="8" t="s">
        <v>12</v>
      </c>
      <c r="I2070" s="8" t="s">
        <v>42</v>
      </c>
      <c r="J2070" s="26">
        <v>1967</v>
      </c>
      <c r="K2070" s="26" t="s">
        <v>10</v>
      </c>
      <c r="L2070" s="26" t="s">
        <v>11</v>
      </c>
      <c r="M2070" s="26" t="s">
        <v>12</v>
      </c>
      <c r="N2070" s="26" t="s">
        <v>42</v>
      </c>
      <c r="O2070" s="27">
        <f>IF(A2070="?","",DATE(J2070,MATCH(K2070,{"Jan","Feb","Mar","Apr","May","Jun","Jul","Aug","Sep","Oct","Nov","Dec"},0),D2070))</f>
        <v>24663</v>
      </c>
      <c r="P2070" s="26">
        <f t="shared" si="32"/>
        <v>55</v>
      </c>
    </row>
    <row r="2071" spans="1:16" x14ac:dyDescent="0.3">
      <c r="A2071" s="8" t="s">
        <v>2102</v>
      </c>
      <c r="B2071" s="8">
        <v>1994</v>
      </c>
      <c r="C2071" s="8" t="s">
        <v>10</v>
      </c>
      <c r="D2071" s="8">
        <v>28</v>
      </c>
      <c r="E2071" s="8">
        <v>0</v>
      </c>
      <c r="F2071" s="25">
        <v>33057.230000000003</v>
      </c>
      <c r="G2071" s="8" t="s">
        <v>16</v>
      </c>
      <c r="H2071" s="8" t="s">
        <v>11</v>
      </c>
      <c r="I2071" s="8" t="s">
        <v>42</v>
      </c>
      <c r="J2071" s="26">
        <v>1994</v>
      </c>
      <c r="K2071" s="26" t="s">
        <v>10</v>
      </c>
      <c r="L2071" s="26" t="s">
        <v>16</v>
      </c>
      <c r="M2071" s="26" t="s">
        <v>11</v>
      </c>
      <c r="N2071" s="26" t="s">
        <v>42</v>
      </c>
      <c r="O2071" s="27">
        <f>IF(A2071="?","",DATE(J2071,MATCH(K2071,{"Jan","Feb","Mar","Apr","May","Jun","Jul","Aug","Sep","Oct","Nov","Dec"},0),D2071))</f>
        <v>34543</v>
      </c>
      <c r="P2071" s="26">
        <f t="shared" si="32"/>
        <v>28</v>
      </c>
    </row>
    <row r="2072" spans="1:16" x14ac:dyDescent="0.3">
      <c r="A2072" s="8" t="s">
        <v>2103</v>
      </c>
      <c r="B2072" s="8">
        <v>1962</v>
      </c>
      <c r="C2072" s="8" t="s">
        <v>10</v>
      </c>
      <c r="D2072" s="8">
        <v>1</v>
      </c>
      <c r="E2072" s="8">
        <v>0</v>
      </c>
      <c r="F2072" s="25">
        <v>33074.94</v>
      </c>
      <c r="G2072" s="8" t="s">
        <v>16</v>
      </c>
      <c r="H2072" s="8" t="s">
        <v>11</v>
      </c>
      <c r="I2072" s="8" t="s">
        <v>42</v>
      </c>
      <c r="J2072" s="26">
        <v>1962</v>
      </c>
      <c r="K2072" s="26" t="s">
        <v>10</v>
      </c>
      <c r="L2072" s="26" t="s">
        <v>16</v>
      </c>
      <c r="M2072" s="26" t="s">
        <v>11</v>
      </c>
      <c r="N2072" s="26" t="s">
        <v>42</v>
      </c>
      <c r="O2072" s="27">
        <f>IF(A2072="?","",DATE(J2072,MATCH(K2072,{"Jan","Feb","Mar","Apr","May","Jun","Jul","Aug","Sep","Oct","Nov","Dec"},0),D2072))</f>
        <v>22828</v>
      </c>
      <c r="P2072" s="26">
        <f t="shared" si="32"/>
        <v>60</v>
      </c>
    </row>
    <row r="2073" spans="1:16" x14ac:dyDescent="0.3">
      <c r="A2073" s="8" t="s">
        <v>2104</v>
      </c>
      <c r="B2073" s="8">
        <v>1969</v>
      </c>
      <c r="C2073" s="8" t="s">
        <v>37</v>
      </c>
      <c r="D2073" s="8">
        <v>30</v>
      </c>
      <c r="E2073" s="8">
        <v>0</v>
      </c>
      <c r="F2073" s="25">
        <v>33090.660000000003</v>
      </c>
      <c r="G2073" s="8" t="s">
        <v>11</v>
      </c>
      <c r="H2073" s="8" t="s">
        <v>11</v>
      </c>
      <c r="I2073" s="8" t="s">
        <v>42</v>
      </c>
      <c r="J2073" s="26">
        <v>1969</v>
      </c>
      <c r="K2073" s="26" t="s">
        <v>37</v>
      </c>
      <c r="L2073" s="26" t="s">
        <v>11</v>
      </c>
      <c r="M2073" s="26" t="s">
        <v>11</v>
      </c>
      <c r="N2073" s="26" t="s">
        <v>42</v>
      </c>
      <c r="O2073" s="27">
        <f>IF(A2073="?","",DATE(J2073,MATCH(K2073,{"Jan","Feb","Mar","Apr","May","Jun","Jul","Aug","Sep","Oct","Nov","Dec"},0),D2073))</f>
        <v>25506</v>
      </c>
      <c r="P2073" s="26">
        <f t="shared" si="32"/>
        <v>53</v>
      </c>
    </row>
    <row r="2074" spans="1:16" x14ac:dyDescent="0.3">
      <c r="A2074" s="8" t="s">
        <v>2105</v>
      </c>
      <c r="B2074" s="8">
        <v>1985</v>
      </c>
      <c r="C2074" s="8" t="s">
        <v>10</v>
      </c>
      <c r="D2074" s="8">
        <v>15</v>
      </c>
      <c r="E2074" s="8">
        <v>3</v>
      </c>
      <c r="F2074" s="25">
        <v>33121</v>
      </c>
      <c r="G2074" s="8" t="s">
        <v>11</v>
      </c>
      <c r="H2074" s="8" t="s">
        <v>16</v>
      </c>
      <c r="I2074" s="8" t="s">
        <v>42</v>
      </c>
      <c r="J2074" s="26">
        <v>1985</v>
      </c>
      <c r="K2074" s="26" t="s">
        <v>10</v>
      </c>
      <c r="L2074" s="26" t="s">
        <v>11</v>
      </c>
      <c r="M2074" s="26" t="s">
        <v>16</v>
      </c>
      <c r="N2074" s="26" t="s">
        <v>42</v>
      </c>
      <c r="O2074" s="27">
        <f>IF(A2074="?","",DATE(J2074,MATCH(K2074,{"Jan","Feb","Mar","Apr","May","Jun","Jul","Aug","Sep","Oct","Nov","Dec"},0),D2074))</f>
        <v>31243</v>
      </c>
      <c r="P2074" s="26">
        <f t="shared" si="32"/>
        <v>37</v>
      </c>
    </row>
    <row r="2075" spans="1:16" x14ac:dyDescent="0.3">
      <c r="A2075" s="8" t="s">
        <v>2106</v>
      </c>
      <c r="B2075" s="8">
        <v>1990</v>
      </c>
      <c r="C2075" s="8" t="s">
        <v>37</v>
      </c>
      <c r="D2075" s="8">
        <v>12</v>
      </c>
      <c r="E2075" s="8">
        <v>3</v>
      </c>
      <c r="F2075" s="25">
        <v>33292.83</v>
      </c>
      <c r="G2075" s="8" t="s">
        <v>11</v>
      </c>
      <c r="H2075" s="8" t="s">
        <v>16</v>
      </c>
      <c r="I2075" s="8" t="s">
        <v>42</v>
      </c>
      <c r="J2075" s="26">
        <v>1990</v>
      </c>
      <c r="K2075" s="26" t="s">
        <v>37</v>
      </c>
      <c r="L2075" s="26" t="s">
        <v>11</v>
      </c>
      <c r="M2075" s="26" t="s">
        <v>16</v>
      </c>
      <c r="N2075" s="26" t="s">
        <v>42</v>
      </c>
      <c r="O2075" s="27">
        <f>IF(A2075="?","",DATE(J2075,MATCH(K2075,{"Jan","Feb","Mar","Apr","May","Jun","Jul","Aug","Sep","Oct","Nov","Dec"},0),D2075))</f>
        <v>33158</v>
      </c>
      <c r="P2075" s="26">
        <f t="shared" si="32"/>
        <v>32</v>
      </c>
    </row>
    <row r="2076" spans="1:16" x14ac:dyDescent="0.3">
      <c r="A2076" s="8" t="s">
        <v>2107</v>
      </c>
      <c r="B2076" s="8">
        <v>2003</v>
      </c>
      <c r="C2076" s="8" t="s">
        <v>15</v>
      </c>
      <c r="D2076" s="8">
        <v>28</v>
      </c>
      <c r="E2076" s="8">
        <v>0</v>
      </c>
      <c r="F2076" s="25">
        <v>33307.550000000003</v>
      </c>
      <c r="G2076" s="8" t="s">
        <v>11</v>
      </c>
      <c r="H2076" s="8" t="s">
        <v>12</v>
      </c>
      <c r="I2076" s="8" t="s">
        <v>23</v>
      </c>
      <c r="J2076" s="26">
        <v>2003</v>
      </c>
      <c r="K2076" s="26" t="s">
        <v>15</v>
      </c>
      <c r="L2076" s="26" t="s">
        <v>11</v>
      </c>
      <c r="M2076" s="26" t="s">
        <v>12</v>
      </c>
      <c r="N2076" s="26" t="s">
        <v>23</v>
      </c>
      <c r="O2076" s="27">
        <f>IF(A2076="?","",DATE(J2076,MATCH(K2076,{"Jan","Feb","Mar","Apr","May","Jun","Jul","Aug","Sep","Oct","Nov","Dec"},0),D2076))</f>
        <v>37953</v>
      </c>
      <c r="P2076" s="26">
        <f t="shared" si="32"/>
        <v>19</v>
      </c>
    </row>
    <row r="2077" spans="1:16" x14ac:dyDescent="0.3">
      <c r="A2077" s="8" t="s">
        <v>2108</v>
      </c>
      <c r="B2077" s="8">
        <v>1972</v>
      </c>
      <c r="C2077" s="8" t="s">
        <v>20</v>
      </c>
      <c r="D2077" s="8">
        <v>5</v>
      </c>
      <c r="E2077" s="8">
        <v>0</v>
      </c>
      <c r="F2077" s="25">
        <v>33344.449999999997</v>
      </c>
      <c r="G2077" s="8" t="s">
        <v>11</v>
      </c>
      <c r="H2077" s="8" t="s">
        <v>12</v>
      </c>
      <c r="I2077" s="8" t="s">
        <v>42</v>
      </c>
      <c r="J2077" s="26">
        <v>1972</v>
      </c>
      <c r="K2077" s="26" t="s">
        <v>20</v>
      </c>
      <c r="L2077" s="26" t="s">
        <v>11</v>
      </c>
      <c r="M2077" s="26" t="s">
        <v>12</v>
      </c>
      <c r="N2077" s="26" t="s">
        <v>42</v>
      </c>
      <c r="O2077" s="27">
        <f>IF(A2077="?","",DATE(J2077,MATCH(K2077,{"Jan","Feb","Mar","Apr","May","Jun","Jul","Aug","Sep","Oct","Nov","Dec"},0),D2077))</f>
        <v>26547</v>
      </c>
      <c r="P2077" s="26">
        <f t="shared" si="32"/>
        <v>50</v>
      </c>
    </row>
    <row r="2078" spans="1:16" x14ac:dyDescent="0.3">
      <c r="A2078" s="8" t="s">
        <v>2109</v>
      </c>
      <c r="B2078" s="8">
        <v>1985</v>
      </c>
      <c r="C2078" s="8" t="s">
        <v>30</v>
      </c>
      <c r="D2078" s="8">
        <v>7</v>
      </c>
      <c r="E2078" s="8">
        <v>3</v>
      </c>
      <c r="F2078" s="25">
        <v>33450.99</v>
      </c>
      <c r="G2078" s="8" t="s">
        <v>11</v>
      </c>
      <c r="H2078" s="8" t="s">
        <v>11</v>
      </c>
      <c r="I2078" s="8" t="s">
        <v>42</v>
      </c>
      <c r="J2078" s="26">
        <v>1985</v>
      </c>
      <c r="K2078" s="26" t="s">
        <v>30</v>
      </c>
      <c r="L2078" s="26" t="s">
        <v>11</v>
      </c>
      <c r="M2078" s="26" t="s">
        <v>11</v>
      </c>
      <c r="N2078" s="26" t="s">
        <v>42</v>
      </c>
      <c r="O2078" s="27">
        <f>IF(A2078="?","",DATE(J2078,MATCH(K2078,{"Jan","Feb","Mar","Apr","May","Jun","Jul","Aug","Sep","Oct","Nov","Dec"},0),D2078))</f>
        <v>31388</v>
      </c>
      <c r="P2078" s="26">
        <f t="shared" si="32"/>
        <v>37</v>
      </c>
    </row>
    <row r="2079" spans="1:16" x14ac:dyDescent="0.3">
      <c r="A2079" s="8" t="s">
        <v>2110</v>
      </c>
      <c r="B2079" s="8">
        <v>1970</v>
      </c>
      <c r="C2079" s="8" t="s">
        <v>18</v>
      </c>
      <c r="D2079" s="8">
        <v>18</v>
      </c>
      <c r="E2079" s="8">
        <v>2</v>
      </c>
      <c r="F2079" s="25">
        <v>33471.97</v>
      </c>
      <c r="G2079" s="8" t="s">
        <v>11</v>
      </c>
      <c r="H2079" s="8" t="s">
        <v>11</v>
      </c>
      <c r="I2079" s="8" t="s">
        <v>23</v>
      </c>
      <c r="J2079" s="26">
        <v>1970</v>
      </c>
      <c r="K2079" s="26" t="s">
        <v>18</v>
      </c>
      <c r="L2079" s="26" t="s">
        <v>11</v>
      </c>
      <c r="M2079" s="26" t="s">
        <v>11</v>
      </c>
      <c r="N2079" s="26" t="s">
        <v>23</v>
      </c>
      <c r="O2079" s="27">
        <f>IF(A2079="?","",DATE(J2079,MATCH(K2079,{"Jan","Feb","Mar","Apr","May","Jun","Jul","Aug","Sep","Oct","Nov","Dec"},0),D2079))</f>
        <v>25737</v>
      </c>
      <c r="P2079" s="26">
        <f t="shared" si="32"/>
        <v>52</v>
      </c>
    </row>
    <row r="2080" spans="1:16" x14ac:dyDescent="0.3">
      <c r="A2080" s="8" t="s">
        <v>2111</v>
      </c>
      <c r="B2080" s="8">
        <v>2002</v>
      </c>
      <c r="C2080" s="8" t="s">
        <v>35</v>
      </c>
      <c r="D2080" s="8">
        <v>25</v>
      </c>
      <c r="E2080" s="8">
        <v>0</v>
      </c>
      <c r="F2080" s="25">
        <v>33475.82</v>
      </c>
      <c r="G2080" s="8" t="s">
        <v>16</v>
      </c>
      <c r="H2080" s="8" t="s">
        <v>16</v>
      </c>
      <c r="I2080" s="8" t="s">
        <v>170</v>
      </c>
      <c r="J2080" s="26">
        <v>2002</v>
      </c>
      <c r="K2080" s="26" t="s">
        <v>35</v>
      </c>
      <c r="L2080" s="26" t="s">
        <v>16</v>
      </c>
      <c r="M2080" s="26" t="s">
        <v>16</v>
      </c>
      <c r="N2080" s="26" t="s">
        <v>170</v>
      </c>
      <c r="O2080" s="27">
        <f>IF(A2080="?","",DATE(J2080,MATCH(K2080,{"Jan","Feb","Mar","Apr","May","Jun","Jul","Aug","Sep","Oct","Nov","Dec"},0),D2080))</f>
        <v>37493</v>
      </c>
      <c r="P2080" s="26">
        <f t="shared" si="32"/>
        <v>20</v>
      </c>
    </row>
    <row r="2081" spans="1:16" x14ac:dyDescent="0.3">
      <c r="A2081" s="8" t="s">
        <v>2112</v>
      </c>
      <c r="B2081" s="8">
        <v>1984</v>
      </c>
      <c r="C2081" s="8" t="s">
        <v>10</v>
      </c>
      <c r="D2081" s="8">
        <v>22</v>
      </c>
      <c r="E2081" s="8">
        <v>3</v>
      </c>
      <c r="F2081" s="25">
        <v>33527.1</v>
      </c>
      <c r="G2081" s="8" t="s">
        <v>11</v>
      </c>
      <c r="H2081" s="8" t="s">
        <v>12</v>
      </c>
      <c r="I2081" s="8" t="s">
        <v>42</v>
      </c>
      <c r="J2081" s="26">
        <v>1984</v>
      </c>
      <c r="K2081" s="26" t="s">
        <v>10</v>
      </c>
      <c r="L2081" s="26" t="s">
        <v>11</v>
      </c>
      <c r="M2081" s="26" t="s">
        <v>12</v>
      </c>
      <c r="N2081" s="26" t="s">
        <v>42</v>
      </c>
      <c r="O2081" s="27">
        <f>IF(A2081="?","",DATE(J2081,MATCH(K2081,{"Jan","Feb","Mar","Apr","May","Jun","Jul","Aug","Sep","Oct","Nov","Dec"},0),D2081))</f>
        <v>30885</v>
      </c>
      <c r="P2081" s="26">
        <f t="shared" si="32"/>
        <v>38</v>
      </c>
    </row>
    <row r="2082" spans="1:16" x14ac:dyDescent="0.3">
      <c r="A2082" s="8" t="s">
        <v>2113</v>
      </c>
      <c r="B2082" s="8">
        <v>2003</v>
      </c>
      <c r="C2082" s="8" t="s">
        <v>20</v>
      </c>
      <c r="D2082" s="8">
        <v>9</v>
      </c>
      <c r="E2082" s="8">
        <v>0</v>
      </c>
      <c r="F2082" s="25">
        <v>33611.71</v>
      </c>
      <c r="G2082" s="8" t="s">
        <v>16</v>
      </c>
      <c r="H2082" s="8" t="s">
        <v>11</v>
      </c>
      <c r="I2082" s="8" t="s">
        <v>42</v>
      </c>
      <c r="J2082" s="26">
        <v>2003</v>
      </c>
      <c r="K2082" s="26" t="s">
        <v>20</v>
      </c>
      <c r="L2082" s="26" t="s">
        <v>16</v>
      </c>
      <c r="M2082" s="26" t="s">
        <v>11</v>
      </c>
      <c r="N2082" s="26" t="s">
        <v>42</v>
      </c>
      <c r="O2082" s="27">
        <f>IF(A2082="?","",DATE(J2082,MATCH(K2082,{"Jan","Feb","Mar","Apr","May","Jun","Jul","Aug","Sep","Oct","Nov","Dec"},0),D2082))</f>
        <v>37873</v>
      </c>
      <c r="P2082" s="26">
        <f t="shared" si="32"/>
        <v>19</v>
      </c>
    </row>
    <row r="2083" spans="1:16" x14ac:dyDescent="0.3">
      <c r="A2083" s="8" t="s">
        <v>2114</v>
      </c>
      <c r="B2083" s="8">
        <v>1993</v>
      </c>
      <c r="C2083" s="8" t="s">
        <v>15</v>
      </c>
      <c r="D2083" s="8">
        <v>28</v>
      </c>
      <c r="E2083" s="8">
        <v>0</v>
      </c>
      <c r="F2083" s="25">
        <v>33707.550000000003</v>
      </c>
      <c r="G2083" s="8" t="s">
        <v>11</v>
      </c>
      <c r="H2083" s="8" t="s">
        <v>11</v>
      </c>
      <c r="I2083" s="8" t="s">
        <v>42</v>
      </c>
      <c r="J2083" s="26">
        <v>1993</v>
      </c>
      <c r="K2083" s="26" t="s">
        <v>15</v>
      </c>
      <c r="L2083" s="26" t="s">
        <v>11</v>
      </c>
      <c r="M2083" s="26" t="s">
        <v>11</v>
      </c>
      <c r="N2083" s="26" t="s">
        <v>42</v>
      </c>
      <c r="O2083" s="27">
        <f>IF(A2083="?","",DATE(J2083,MATCH(K2083,{"Jan","Feb","Mar","Apr","May","Jun","Jul","Aug","Sep","Oct","Nov","Dec"},0),D2083))</f>
        <v>34301</v>
      </c>
      <c r="P2083" s="26">
        <f t="shared" si="32"/>
        <v>29</v>
      </c>
    </row>
    <row r="2084" spans="1:16" x14ac:dyDescent="0.3">
      <c r="A2084" s="8" t="s">
        <v>2115</v>
      </c>
      <c r="B2084" s="8">
        <v>2004</v>
      </c>
      <c r="C2084" s="8" t="s">
        <v>15</v>
      </c>
      <c r="D2084" s="8">
        <v>1</v>
      </c>
      <c r="E2084" s="8">
        <v>0</v>
      </c>
      <c r="F2084" s="25">
        <v>33732.69</v>
      </c>
      <c r="G2084" s="8" t="s">
        <v>16</v>
      </c>
      <c r="H2084" s="8" t="s">
        <v>16</v>
      </c>
      <c r="I2084" s="8" t="s">
        <v>356</v>
      </c>
      <c r="J2084" s="26">
        <v>2004</v>
      </c>
      <c r="K2084" s="26" t="s">
        <v>15</v>
      </c>
      <c r="L2084" s="26" t="s">
        <v>16</v>
      </c>
      <c r="M2084" s="26" t="s">
        <v>16</v>
      </c>
      <c r="N2084" s="26" t="s">
        <v>356</v>
      </c>
      <c r="O2084" s="27">
        <f>IF(A2084="?","",DATE(J2084,MATCH(K2084,{"Jan","Feb","Mar","Apr","May","Jun","Jul","Aug","Sep","Oct","Nov","Dec"},0),D2084))</f>
        <v>38292</v>
      </c>
      <c r="P2084" s="26">
        <f t="shared" si="32"/>
        <v>18</v>
      </c>
    </row>
    <row r="2085" spans="1:16" x14ac:dyDescent="0.3">
      <c r="A2085" s="8" t="s">
        <v>2116</v>
      </c>
      <c r="B2085" s="8">
        <v>2003</v>
      </c>
      <c r="C2085" s="8" t="s">
        <v>20</v>
      </c>
      <c r="D2085" s="8">
        <v>12</v>
      </c>
      <c r="E2085" s="8">
        <v>0</v>
      </c>
      <c r="F2085" s="25">
        <v>33750.29</v>
      </c>
      <c r="G2085" s="8" t="s">
        <v>16</v>
      </c>
      <c r="H2085" s="8" t="s">
        <v>12</v>
      </c>
      <c r="I2085" s="8" t="s">
        <v>23</v>
      </c>
      <c r="J2085" s="26">
        <v>2003</v>
      </c>
      <c r="K2085" s="26" t="s">
        <v>20</v>
      </c>
      <c r="L2085" s="26" t="s">
        <v>16</v>
      </c>
      <c r="M2085" s="26" t="s">
        <v>12</v>
      </c>
      <c r="N2085" s="26" t="s">
        <v>23</v>
      </c>
      <c r="O2085" s="27">
        <f>IF(A2085="?","",DATE(J2085,MATCH(K2085,{"Jan","Feb","Mar","Apr","May","Jun","Jul","Aug","Sep","Oct","Nov","Dec"},0),D2085))</f>
        <v>37876</v>
      </c>
      <c r="P2085" s="26">
        <f t="shared" si="32"/>
        <v>19</v>
      </c>
    </row>
    <row r="2086" spans="1:16" x14ac:dyDescent="0.3">
      <c r="A2086" s="8" t="s">
        <v>2117</v>
      </c>
      <c r="B2086" s="8">
        <v>1962</v>
      </c>
      <c r="C2086" s="8" t="s">
        <v>30</v>
      </c>
      <c r="D2086" s="8">
        <v>11</v>
      </c>
      <c r="E2086" s="8">
        <v>0</v>
      </c>
      <c r="F2086" s="25">
        <v>33753.32</v>
      </c>
      <c r="G2086" s="8" t="s">
        <v>16</v>
      </c>
      <c r="H2086" s="8" t="s">
        <v>12</v>
      </c>
      <c r="I2086" s="8" t="s">
        <v>42</v>
      </c>
      <c r="J2086" s="26">
        <v>1962</v>
      </c>
      <c r="K2086" s="26" t="s">
        <v>30</v>
      </c>
      <c r="L2086" s="26" t="s">
        <v>16</v>
      </c>
      <c r="M2086" s="26" t="s">
        <v>12</v>
      </c>
      <c r="N2086" s="26" t="s">
        <v>42</v>
      </c>
      <c r="O2086" s="27">
        <f>IF(A2086="?","",DATE(J2086,MATCH(K2086,{"Jan","Feb","Mar","Apr","May","Jun","Jul","Aug","Sep","Oct","Nov","Dec"},0),D2086))</f>
        <v>22991</v>
      </c>
      <c r="P2086" s="26">
        <f t="shared" si="32"/>
        <v>60</v>
      </c>
    </row>
    <row r="2087" spans="1:16" x14ac:dyDescent="0.3">
      <c r="A2087" s="8" t="s">
        <v>2118</v>
      </c>
      <c r="B2087" s="8">
        <v>2000</v>
      </c>
      <c r="C2087" s="8" t="s">
        <v>37</v>
      </c>
      <c r="D2087" s="8">
        <v>26</v>
      </c>
      <c r="E2087" s="8">
        <v>0</v>
      </c>
      <c r="F2087" s="25">
        <v>33829.39</v>
      </c>
      <c r="G2087" s="8" t="s">
        <v>11</v>
      </c>
      <c r="H2087" s="8" t="s">
        <v>12</v>
      </c>
      <c r="I2087" s="8" t="s">
        <v>42</v>
      </c>
      <c r="J2087" s="26">
        <v>2000</v>
      </c>
      <c r="K2087" s="26" t="s">
        <v>37</v>
      </c>
      <c r="L2087" s="26" t="s">
        <v>11</v>
      </c>
      <c r="M2087" s="26" t="s">
        <v>12</v>
      </c>
      <c r="N2087" s="26" t="s">
        <v>42</v>
      </c>
      <c r="O2087" s="27">
        <f>IF(A2087="?","",DATE(J2087,MATCH(K2087,{"Jan","Feb","Mar","Apr","May","Jun","Jul","Aug","Sep","Oct","Nov","Dec"},0),D2087))</f>
        <v>36825</v>
      </c>
      <c r="P2087" s="26">
        <f t="shared" si="32"/>
        <v>22</v>
      </c>
    </row>
    <row r="2088" spans="1:16" x14ac:dyDescent="0.3">
      <c r="A2088" s="8" t="s">
        <v>2119</v>
      </c>
      <c r="B2088" s="8">
        <v>1997</v>
      </c>
      <c r="C2088" s="8" t="s">
        <v>35</v>
      </c>
      <c r="D2088" s="8">
        <v>9</v>
      </c>
      <c r="E2088" s="8">
        <v>0</v>
      </c>
      <c r="F2088" s="25">
        <v>33900.65</v>
      </c>
      <c r="G2088" s="8" t="s">
        <v>11</v>
      </c>
      <c r="H2088" s="8" t="s">
        <v>12</v>
      </c>
      <c r="I2088" s="8" t="s">
        <v>42</v>
      </c>
      <c r="J2088" s="26">
        <v>1997</v>
      </c>
      <c r="K2088" s="26" t="s">
        <v>35</v>
      </c>
      <c r="L2088" s="26" t="s">
        <v>11</v>
      </c>
      <c r="M2088" s="26" t="s">
        <v>12</v>
      </c>
      <c r="N2088" s="26" t="s">
        <v>42</v>
      </c>
      <c r="O2088" s="27">
        <f>IF(A2088="?","",DATE(J2088,MATCH(K2088,{"Jan","Feb","Mar","Apr","May","Jun","Jul","Aug","Sep","Oct","Nov","Dec"},0),D2088))</f>
        <v>35651</v>
      </c>
      <c r="P2088" s="26">
        <f t="shared" si="32"/>
        <v>25</v>
      </c>
    </row>
    <row r="2089" spans="1:16" x14ac:dyDescent="0.3">
      <c r="A2089" s="8" t="s">
        <v>2120</v>
      </c>
      <c r="B2089" s="8">
        <v>2000</v>
      </c>
      <c r="C2089" s="8" t="s">
        <v>30</v>
      </c>
      <c r="D2089" s="8">
        <v>27</v>
      </c>
      <c r="E2089" s="8">
        <v>0</v>
      </c>
      <c r="F2089" s="25">
        <v>33907.550000000003</v>
      </c>
      <c r="G2089" s="8" t="s">
        <v>11</v>
      </c>
      <c r="H2089" s="8" t="s">
        <v>11</v>
      </c>
      <c r="I2089" s="8" t="s">
        <v>23</v>
      </c>
      <c r="J2089" s="26">
        <v>2000</v>
      </c>
      <c r="K2089" s="26" t="s">
        <v>30</v>
      </c>
      <c r="L2089" s="26" t="s">
        <v>11</v>
      </c>
      <c r="M2089" s="26" t="s">
        <v>11</v>
      </c>
      <c r="N2089" s="26" t="s">
        <v>23</v>
      </c>
      <c r="O2089" s="27">
        <f>IF(A2089="?","",DATE(J2089,MATCH(K2089,{"Jan","Feb","Mar","Apr","May","Jun","Jul","Aug","Sep","Oct","Nov","Dec"},0),D2089))</f>
        <v>36887</v>
      </c>
      <c r="P2089" s="26">
        <f t="shared" si="32"/>
        <v>22</v>
      </c>
    </row>
    <row r="2090" spans="1:16" x14ac:dyDescent="0.3">
      <c r="A2090" s="8" t="s">
        <v>2121</v>
      </c>
      <c r="B2090" s="8">
        <v>1994</v>
      </c>
      <c r="C2090" s="8" t="s">
        <v>20</v>
      </c>
      <c r="D2090" s="8">
        <v>25</v>
      </c>
      <c r="E2090" s="8">
        <v>0</v>
      </c>
      <c r="F2090" s="25">
        <v>33975.47</v>
      </c>
      <c r="G2090" s="8" t="s">
        <v>11</v>
      </c>
      <c r="H2090" s="8" t="s">
        <v>11</v>
      </c>
      <c r="I2090" s="8" t="s">
        <v>42</v>
      </c>
      <c r="J2090" s="26">
        <v>1994</v>
      </c>
      <c r="K2090" s="26" t="s">
        <v>20</v>
      </c>
      <c r="L2090" s="26" t="s">
        <v>11</v>
      </c>
      <c r="M2090" s="26" t="s">
        <v>11</v>
      </c>
      <c r="N2090" s="26" t="s">
        <v>42</v>
      </c>
      <c r="O2090" s="27">
        <f>IF(A2090="?","",DATE(J2090,MATCH(K2090,{"Jan","Feb","Mar","Apr","May","Jun","Jul","Aug","Sep","Oct","Nov","Dec"},0),D2090))</f>
        <v>34602</v>
      </c>
      <c r="P2090" s="26">
        <f t="shared" si="32"/>
        <v>28</v>
      </c>
    </row>
    <row r="2091" spans="1:16" x14ac:dyDescent="0.3">
      <c r="A2091" s="8" t="s">
        <v>2122</v>
      </c>
      <c r="B2091" s="8">
        <v>1972</v>
      </c>
      <c r="C2091" s="8" t="s">
        <v>10</v>
      </c>
      <c r="D2091" s="8">
        <v>26</v>
      </c>
      <c r="E2091" s="8">
        <v>0</v>
      </c>
      <c r="F2091" s="25">
        <v>34053.360000000001</v>
      </c>
      <c r="G2091" s="8" t="s">
        <v>11</v>
      </c>
      <c r="H2091" s="8" t="s">
        <v>11</v>
      </c>
      <c r="I2091" s="8" t="s">
        <v>42</v>
      </c>
      <c r="J2091" s="26">
        <v>1972</v>
      </c>
      <c r="K2091" s="26" t="s">
        <v>10</v>
      </c>
      <c r="L2091" s="26" t="s">
        <v>11</v>
      </c>
      <c r="M2091" s="26" t="s">
        <v>11</v>
      </c>
      <c r="N2091" s="26" t="s">
        <v>42</v>
      </c>
      <c r="O2091" s="27">
        <f>IF(A2091="?","",DATE(J2091,MATCH(K2091,{"Jan","Feb","Mar","Apr","May","Jun","Jul","Aug","Sep","Oct","Nov","Dec"},0),D2091))</f>
        <v>26506</v>
      </c>
      <c r="P2091" s="26">
        <f t="shared" si="32"/>
        <v>50</v>
      </c>
    </row>
    <row r="2092" spans="1:16" x14ac:dyDescent="0.3">
      <c r="A2092" s="8" t="s">
        <v>2123</v>
      </c>
      <c r="B2092" s="8">
        <v>2002</v>
      </c>
      <c r="C2092" s="8" t="s">
        <v>30</v>
      </c>
      <c r="D2092" s="8">
        <v>26</v>
      </c>
      <c r="E2092" s="8">
        <v>0</v>
      </c>
      <c r="F2092" s="25">
        <v>34084.68</v>
      </c>
      <c r="G2092" s="8" t="s">
        <v>11</v>
      </c>
      <c r="H2092" s="8" t="s">
        <v>12</v>
      </c>
      <c r="I2092" s="8" t="s">
        <v>42</v>
      </c>
      <c r="J2092" s="26">
        <v>2002</v>
      </c>
      <c r="K2092" s="26" t="s">
        <v>30</v>
      </c>
      <c r="L2092" s="26" t="s">
        <v>11</v>
      </c>
      <c r="M2092" s="26" t="s">
        <v>12</v>
      </c>
      <c r="N2092" s="26" t="s">
        <v>42</v>
      </c>
      <c r="O2092" s="27">
        <f>IF(A2092="?","",DATE(J2092,MATCH(K2092,{"Jan","Feb","Mar","Apr","May","Jun","Jul","Aug","Sep","Oct","Nov","Dec"},0),D2092))</f>
        <v>37616</v>
      </c>
      <c r="P2092" s="26">
        <f t="shared" si="32"/>
        <v>20</v>
      </c>
    </row>
    <row r="2093" spans="1:16" x14ac:dyDescent="0.3">
      <c r="A2093" s="8" t="s">
        <v>2124</v>
      </c>
      <c r="B2093" s="8">
        <v>1999</v>
      </c>
      <c r="C2093" s="8" t="s">
        <v>15</v>
      </c>
      <c r="D2093" s="8">
        <v>6</v>
      </c>
      <c r="E2093" s="8">
        <v>0</v>
      </c>
      <c r="F2093" s="25">
        <v>34166.269999999997</v>
      </c>
      <c r="G2093" s="8" t="s">
        <v>11</v>
      </c>
      <c r="H2093" s="8" t="s">
        <v>12</v>
      </c>
      <c r="I2093" s="8" t="s">
        <v>42</v>
      </c>
      <c r="J2093" s="26">
        <v>1999</v>
      </c>
      <c r="K2093" s="26" t="s">
        <v>15</v>
      </c>
      <c r="L2093" s="26" t="s">
        <v>11</v>
      </c>
      <c r="M2093" s="26" t="s">
        <v>12</v>
      </c>
      <c r="N2093" s="26" t="s">
        <v>42</v>
      </c>
      <c r="O2093" s="27">
        <f>IF(A2093="?","",DATE(J2093,MATCH(K2093,{"Jan","Feb","Mar","Apr","May","Jun","Jul","Aug","Sep","Oct","Nov","Dec"},0),D2093))</f>
        <v>36470</v>
      </c>
      <c r="P2093" s="26">
        <f t="shared" si="32"/>
        <v>23</v>
      </c>
    </row>
    <row r="2094" spans="1:16" x14ac:dyDescent="0.3">
      <c r="A2094" s="8" t="s">
        <v>2125</v>
      </c>
      <c r="B2094" s="8">
        <v>1971</v>
      </c>
      <c r="C2094" s="8" t="s">
        <v>35</v>
      </c>
      <c r="D2094" s="8">
        <v>25</v>
      </c>
      <c r="E2094" s="8">
        <v>0</v>
      </c>
      <c r="F2094" s="25">
        <v>34205.07</v>
      </c>
      <c r="G2094" s="8" t="s">
        <v>11</v>
      </c>
      <c r="H2094" s="8" t="s">
        <v>11</v>
      </c>
      <c r="I2094" s="8" t="s">
        <v>42</v>
      </c>
      <c r="J2094" s="26">
        <v>1971</v>
      </c>
      <c r="K2094" s="26" t="s">
        <v>35</v>
      </c>
      <c r="L2094" s="26" t="s">
        <v>11</v>
      </c>
      <c r="M2094" s="26" t="s">
        <v>11</v>
      </c>
      <c r="N2094" s="26" t="s">
        <v>42</v>
      </c>
      <c r="O2094" s="27">
        <f>IF(A2094="?","",DATE(J2094,MATCH(K2094,{"Jan","Feb","Mar","Apr","May","Jun","Jul","Aug","Sep","Oct","Nov","Dec"},0),D2094))</f>
        <v>26170</v>
      </c>
      <c r="P2094" s="26">
        <f t="shared" si="32"/>
        <v>51</v>
      </c>
    </row>
    <row r="2095" spans="1:16" x14ac:dyDescent="0.3">
      <c r="A2095" s="8" t="s">
        <v>2126</v>
      </c>
      <c r="B2095" s="8">
        <v>1975</v>
      </c>
      <c r="C2095" s="8" t="s">
        <v>10</v>
      </c>
      <c r="D2095" s="8">
        <v>21</v>
      </c>
      <c r="E2095" s="8">
        <v>1</v>
      </c>
      <c r="F2095" s="25">
        <v>34210.33</v>
      </c>
      <c r="G2095" s="8" t="s">
        <v>11</v>
      </c>
      <c r="H2095" s="8" t="s">
        <v>16</v>
      </c>
      <c r="I2095" s="8" t="s">
        <v>23</v>
      </c>
      <c r="J2095" s="26">
        <v>1975</v>
      </c>
      <c r="K2095" s="26" t="s">
        <v>10</v>
      </c>
      <c r="L2095" s="26" t="s">
        <v>11</v>
      </c>
      <c r="M2095" s="26" t="s">
        <v>16</v>
      </c>
      <c r="N2095" s="26" t="s">
        <v>23</v>
      </c>
      <c r="O2095" s="27">
        <f>IF(A2095="?","",DATE(J2095,MATCH(K2095,{"Jan","Feb","Mar","Apr","May","Jun","Jul","Aug","Sep","Oct","Nov","Dec"},0),D2095))</f>
        <v>27596</v>
      </c>
      <c r="P2095" s="26">
        <f t="shared" si="32"/>
        <v>47</v>
      </c>
    </row>
    <row r="2096" spans="1:16" x14ac:dyDescent="0.3">
      <c r="A2096" s="8" t="s">
        <v>2127</v>
      </c>
      <c r="B2096" s="8">
        <v>1962</v>
      </c>
      <c r="C2096" s="8" t="s">
        <v>10</v>
      </c>
      <c r="D2096" s="8">
        <v>5</v>
      </c>
      <c r="E2096" s="8">
        <v>0</v>
      </c>
      <c r="F2096" s="25">
        <v>34218.019999999997</v>
      </c>
      <c r="G2096" s="8" t="s">
        <v>16</v>
      </c>
      <c r="H2096" s="8" t="s">
        <v>16</v>
      </c>
      <c r="I2096" s="8" t="s">
        <v>42</v>
      </c>
      <c r="J2096" s="26">
        <v>1962</v>
      </c>
      <c r="K2096" s="26" t="s">
        <v>10</v>
      </c>
      <c r="L2096" s="26" t="s">
        <v>16</v>
      </c>
      <c r="M2096" s="26" t="s">
        <v>16</v>
      </c>
      <c r="N2096" s="26" t="s">
        <v>42</v>
      </c>
      <c r="O2096" s="27">
        <f>IF(A2096="?","",DATE(J2096,MATCH(K2096,{"Jan","Feb","Mar","Apr","May","Jun","Jul","Aug","Sep","Oct","Nov","Dec"},0),D2096))</f>
        <v>22832</v>
      </c>
      <c r="P2096" s="26">
        <f t="shared" si="32"/>
        <v>60</v>
      </c>
    </row>
    <row r="2097" spans="1:16" x14ac:dyDescent="0.3">
      <c r="A2097" s="8" t="s">
        <v>2128</v>
      </c>
      <c r="B2097" s="8">
        <v>1998</v>
      </c>
      <c r="C2097" s="8" t="s">
        <v>18</v>
      </c>
      <c r="D2097" s="8">
        <v>11</v>
      </c>
      <c r="E2097" s="8">
        <v>0</v>
      </c>
      <c r="F2097" s="25">
        <v>34254.050000000003</v>
      </c>
      <c r="G2097" s="8" t="s">
        <v>16</v>
      </c>
      <c r="H2097" s="8" t="s">
        <v>12</v>
      </c>
      <c r="I2097" s="8" t="s">
        <v>166</v>
      </c>
      <c r="J2097" s="26">
        <v>1998</v>
      </c>
      <c r="K2097" s="26" t="s">
        <v>18</v>
      </c>
      <c r="L2097" s="26" t="s">
        <v>16</v>
      </c>
      <c r="M2097" s="26" t="s">
        <v>12</v>
      </c>
      <c r="N2097" s="26" t="s">
        <v>166</v>
      </c>
      <c r="O2097" s="27">
        <f>IF(A2097="?","",DATE(J2097,MATCH(K2097,{"Jan","Feb","Mar","Apr","May","Jun","Jul","Aug","Sep","Oct","Nov","Dec"},0),D2097))</f>
        <v>35957</v>
      </c>
      <c r="P2097" s="26">
        <f t="shared" si="32"/>
        <v>24</v>
      </c>
    </row>
    <row r="2098" spans="1:16" x14ac:dyDescent="0.3">
      <c r="A2098" s="8" t="s">
        <v>2129</v>
      </c>
      <c r="B2098" s="8">
        <v>1995</v>
      </c>
      <c r="C2098" s="8" t="s">
        <v>37</v>
      </c>
      <c r="D2098" s="8">
        <v>30</v>
      </c>
      <c r="E2098" s="8">
        <v>0</v>
      </c>
      <c r="F2098" s="25">
        <v>34289.43</v>
      </c>
      <c r="G2098" s="8" t="s">
        <v>16</v>
      </c>
      <c r="H2098" s="8" t="s">
        <v>16</v>
      </c>
      <c r="I2098" s="8" t="s">
        <v>42</v>
      </c>
      <c r="J2098" s="26">
        <v>1995</v>
      </c>
      <c r="K2098" s="26" t="s">
        <v>37</v>
      </c>
      <c r="L2098" s="26" t="s">
        <v>16</v>
      </c>
      <c r="M2098" s="26" t="s">
        <v>16</v>
      </c>
      <c r="N2098" s="26" t="s">
        <v>42</v>
      </c>
      <c r="O2098" s="27">
        <f>IF(A2098="?","",DATE(J2098,MATCH(K2098,{"Jan","Feb","Mar","Apr","May","Jun","Jul","Aug","Sep","Oct","Nov","Dec"},0),D2098))</f>
        <v>35002</v>
      </c>
      <c r="P2098" s="26">
        <f t="shared" si="32"/>
        <v>27</v>
      </c>
    </row>
    <row r="2099" spans="1:16" x14ac:dyDescent="0.3">
      <c r="A2099" s="8" t="s">
        <v>2130</v>
      </c>
      <c r="B2099" s="8">
        <v>1986</v>
      </c>
      <c r="C2099" s="8" t="s">
        <v>37</v>
      </c>
      <c r="D2099" s="8">
        <v>11</v>
      </c>
      <c r="E2099" s="8">
        <v>3</v>
      </c>
      <c r="F2099" s="25">
        <v>34293.120000000003</v>
      </c>
      <c r="G2099" s="8" t="s">
        <v>16</v>
      </c>
      <c r="H2099" s="8" t="s">
        <v>11</v>
      </c>
      <c r="I2099" s="8" t="s">
        <v>42</v>
      </c>
      <c r="J2099" s="26">
        <v>1986</v>
      </c>
      <c r="K2099" s="26" t="s">
        <v>37</v>
      </c>
      <c r="L2099" s="26" t="s">
        <v>16</v>
      </c>
      <c r="M2099" s="26" t="s">
        <v>11</v>
      </c>
      <c r="N2099" s="26" t="s">
        <v>42</v>
      </c>
      <c r="O2099" s="27">
        <f>IF(A2099="?","",DATE(J2099,MATCH(K2099,{"Jan","Feb","Mar","Apr","May","Jun","Jul","Aug","Sep","Oct","Nov","Dec"},0),D2099))</f>
        <v>31696</v>
      </c>
      <c r="P2099" s="26">
        <f t="shared" si="32"/>
        <v>36</v>
      </c>
    </row>
    <row r="2100" spans="1:16" x14ac:dyDescent="0.3">
      <c r="A2100" s="8" t="s">
        <v>2131</v>
      </c>
      <c r="B2100" s="8">
        <v>2004</v>
      </c>
      <c r="C2100" s="8" t="s">
        <v>15</v>
      </c>
      <c r="D2100" s="8">
        <v>1</v>
      </c>
      <c r="E2100" s="8">
        <v>2</v>
      </c>
      <c r="F2100" s="25">
        <v>34303.17</v>
      </c>
      <c r="G2100" s="8" t="s">
        <v>16</v>
      </c>
      <c r="H2100" s="8" t="s">
        <v>12</v>
      </c>
      <c r="I2100" s="8" t="s">
        <v>13</v>
      </c>
      <c r="J2100" s="26">
        <v>2004</v>
      </c>
      <c r="K2100" s="26" t="s">
        <v>15</v>
      </c>
      <c r="L2100" s="26" t="s">
        <v>16</v>
      </c>
      <c r="M2100" s="26" t="s">
        <v>12</v>
      </c>
      <c r="N2100" s="26" t="s">
        <v>13</v>
      </c>
      <c r="O2100" s="27">
        <f>IF(A2100="?","",DATE(J2100,MATCH(K2100,{"Jan","Feb","Mar","Apr","May","Jun","Jul","Aug","Sep","Oct","Nov","Dec"},0),D2100))</f>
        <v>38292</v>
      </c>
      <c r="P2100" s="26">
        <f t="shared" si="32"/>
        <v>18</v>
      </c>
    </row>
    <row r="2101" spans="1:16" x14ac:dyDescent="0.3">
      <c r="A2101" s="8" t="s">
        <v>2132</v>
      </c>
      <c r="B2101" s="8">
        <v>1983</v>
      </c>
      <c r="C2101" s="8" t="s">
        <v>37</v>
      </c>
      <c r="D2101" s="8">
        <v>2</v>
      </c>
      <c r="E2101" s="8">
        <v>3</v>
      </c>
      <c r="F2101" s="25">
        <v>34307.22</v>
      </c>
      <c r="G2101" s="8" t="s">
        <v>11</v>
      </c>
      <c r="H2101" s="8" t="s">
        <v>11</v>
      </c>
      <c r="I2101" s="8" t="s">
        <v>23</v>
      </c>
      <c r="J2101" s="26">
        <v>1983</v>
      </c>
      <c r="K2101" s="26" t="s">
        <v>37</v>
      </c>
      <c r="L2101" s="26" t="s">
        <v>11</v>
      </c>
      <c r="M2101" s="26" t="s">
        <v>11</v>
      </c>
      <c r="N2101" s="26" t="s">
        <v>23</v>
      </c>
      <c r="O2101" s="27">
        <f>IF(A2101="?","",DATE(J2101,MATCH(K2101,{"Jan","Feb","Mar","Apr","May","Jun","Jul","Aug","Sep","Oct","Nov","Dec"},0),D2101))</f>
        <v>30591</v>
      </c>
      <c r="P2101" s="26">
        <f t="shared" si="32"/>
        <v>39</v>
      </c>
    </row>
    <row r="2102" spans="1:16" x14ac:dyDescent="0.3">
      <c r="A2102" s="8" t="s">
        <v>2133</v>
      </c>
      <c r="B2102" s="8">
        <v>1984</v>
      </c>
      <c r="C2102" s="8" t="s">
        <v>37</v>
      </c>
      <c r="D2102" s="8">
        <v>1</v>
      </c>
      <c r="E2102" s="8">
        <v>3</v>
      </c>
      <c r="F2102" s="25">
        <v>34402.22</v>
      </c>
      <c r="G2102" s="8" t="s">
        <v>11</v>
      </c>
      <c r="H2102" s="8" t="s">
        <v>12</v>
      </c>
      <c r="I2102" s="8" t="s">
        <v>42</v>
      </c>
      <c r="J2102" s="26">
        <v>1984</v>
      </c>
      <c r="K2102" s="26" t="s">
        <v>37</v>
      </c>
      <c r="L2102" s="26" t="s">
        <v>11</v>
      </c>
      <c r="M2102" s="26" t="s">
        <v>12</v>
      </c>
      <c r="N2102" s="26" t="s">
        <v>42</v>
      </c>
      <c r="O2102" s="27">
        <f>IF(A2102="?","",DATE(J2102,MATCH(K2102,{"Jan","Feb","Mar","Apr","May","Jun","Jul","Aug","Sep","Oct","Nov","Dec"},0),D2102))</f>
        <v>30956</v>
      </c>
      <c r="P2102" s="26">
        <f t="shared" si="32"/>
        <v>38</v>
      </c>
    </row>
    <row r="2103" spans="1:16" x14ac:dyDescent="0.3">
      <c r="A2103" s="8" t="s">
        <v>2134</v>
      </c>
      <c r="B2103" s="8">
        <v>2003</v>
      </c>
      <c r="C2103" s="8" t="s">
        <v>37</v>
      </c>
      <c r="D2103" s="8">
        <v>5</v>
      </c>
      <c r="E2103" s="8">
        <v>0</v>
      </c>
      <c r="F2103" s="25">
        <v>34439.86</v>
      </c>
      <c r="G2103" s="8" t="s">
        <v>11</v>
      </c>
      <c r="H2103" s="8" t="s">
        <v>16</v>
      </c>
      <c r="I2103" s="8" t="s">
        <v>13</v>
      </c>
      <c r="J2103" s="26">
        <v>2003</v>
      </c>
      <c r="K2103" s="26" t="s">
        <v>37</v>
      </c>
      <c r="L2103" s="26" t="s">
        <v>11</v>
      </c>
      <c r="M2103" s="26" t="s">
        <v>16</v>
      </c>
      <c r="N2103" s="26" t="s">
        <v>13</v>
      </c>
      <c r="O2103" s="27">
        <f>IF(A2103="?","",DATE(J2103,MATCH(K2103,{"Jan","Feb","Mar","Apr","May","Jun","Jul","Aug","Sep","Oct","Nov","Dec"},0),D2103))</f>
        <v>37899</v>
      </c>
      <c r="P2103" s="26">
        <f t="shared" si="32"/>
        <v>19</v>
      </c>
    </row>
    <row r="2104" spans="1:16" x14ac:dyDescent="0.3">
      <c r="A2104" s="8" t="s">
        <v>2135</v>
      </c>
      <c r="B2104" s="8">
        <v>1990</v>
      </c>
      <c r="C2104" s="8" t="s">
        <v>20</v>
      </c>
      <c r="D2104" s="8">
        <v>24</v>
      </c>
      <c r="E2104" s="8">
        <v>3</v>
      </c>
      <c r="F2104" s="25">
        <v>34456.269999999997</v>
      </c>
      <c r="G2104" s="8" t="s">
        <v>16</v>
      </c>
      <c r="H2104" s="8" t="s">
        <v>11</v>
      </c>
      <c r="I2104" s="8" t="s">
        <v>42</v>
      </c>
      <c r="J2104" s="26">
        <v>1990</v>
      </c>
      <c r="K2104" s="26" t="s">
        <v>20</v>
      </c>
      <c r="L2104" s="26" t="s">
        <v>16</v>
      </c>
      <c r="M2104" s="26" t="s">
        <v>11</v>
      </c>
      <c r="N2104" s="26" t="s">
        <v>42</v>
      </c>
      <c r="O2104" s="27">
        <f>IF(A2104="?","",DATE(J2104,MATCH(K2104,{"Jan","Feb","Mar","Apr","May","Jun","Jul","Aug","Sep","Oct","Nov","Dec"},0),D2104))</f>
        <v>33140</v>
      </c>
      <c r="P2104" s="26">
        <f t="shared" si="32"/>
        <v>32</v>
      </c>
    </row>
    <row r="2105" spans="1:16" x14ac:dyDescent="0.3">
      <c r="A2105" s="8" t="s">
        <v>2136</v>
      </c>
      <c r="B2105" s="8">
        <v>1998</v>
      </c>
      <c r="C2105" s="8" t="s">
        <v>18</v>
      </c>
      <c r="D2105" s="8">
        <v>24</v>
      </c>
      <c r="E2105" s="8">
        <v>0</v>
      </c>
      <c r="F2105" s="25">
        <v>34472.839999999997</v>
      </c>
      <c r="G2105" s="8" t="s">
        <v>16</v>
      </c>
      <c r="H2105" s="8" t="s">
        <v>12</v>
      </c>
      <c r="I2105" s="8" t="s">
        <v>42</v>
      </c>
      <c r="J2105" s="26">
        <v>1998</v>
      </c>
      <c r="K2105" s="26" t="s">
        <v>18</v>
      </c>
      <c r="L2105" s="26" t="s">
        <v>16</v>
      </c>
      <c r="M2105" s="26" t="s">
        <v>12</v>
      </c>
      <c r="N2105" s="26" t="s">
        <v>42</v>
      </c>
      <c r="O2105" s="27">
        <f>IF(A2105="?","",DATE(J2105,MATCH(K2105,{"Jan","Feb","Mar","Apr","May","Jun","Jul","Aug","Sep","Oct","Nov","Dec"},0),D2105))</f>
        <v>35970</v>
      </c>
      <c r="P2105" s="26">
        <f t="shared" si="32"/>
        <v>24</v>
      </c>
    </row>
    <row r="2106" spans="1:16" x14ac:dyDescent="0.3">
      <c r="A2106" s="8" t="s">
        <v>2137</v>
      </c>
      <c r="B2106" s="8">
        <v>1976</v>
      </c>
      <c r="C2106" s="8" t="s">
        <v>15</v>
      </c>
      <c r="D2106" s="8">
        <v>25</v>
      </c>
      <c r="E2106" s="8">
        <v>2</v>
      </c>
      <c r="F2106" s="25">
        <v>34543.39</v>
      </c>
      <c r="G2106" s="8" t="s">
        <v>11</v>
      </c>
      <c r="H2106" s="8" t="s">
        <v>12</v>
      </c>
      <c r="I2106" s="8" t="s">
        <v>42</v>
      </c>
      <c r="J2106" s="26">
        <v>1976</v>
      </c>
      <c r="K2106" s="26" t="s">
        <v>15</v>
      </c>
      <c r="L2106" s="26" t="s">
        <v>11</v>
      </c>
      <c r="M2106" s="26" t="s">
        <v>12</v>
      </c>
      <c r="N2106" s="26" t="s">
        <v>42</v>
      </c>
      <c r="O2106" s="27">
        <f>IF(A2106="?","",DATE(J2106,MATCH(K2106,{"Jan","Feb","Mar","Apr","May","Jun","Jul","Aug","Sep","Oct","Nov","Dec"},0),D2106))</f>
        <v>28089</v>
      </c>
      <c r="P2106" s="26">
        <f t="shared" si="32"/>
        <v>46</v>
      </c>
    </row>
    <row r="2107" spans="1:16" x14ac:dyDescent="0.3">
      <c r="A2107" s="8" t="s">
        <v>2138</v>
      </c>
      <c r="B2107" s="8">
        <v>2004</v>
      </c>
      <c r="C2107" s="8" t="s">
        <v>37</v>
      </c>
      <c r="D2107" s="8">
        <v>9</v>
      </c>
      <c r="E2107" s="8">
        <v>0</v>
      </c>
      <c r="F2107" s="25">
        <v>34617.839999999997</v>
      </c>
      <c r="G2107" s="8" t="s">
        <v>16</v>
      </c>
      <c r="H2107" s="8" t="s">
        <v>12</v>
      </c>
      <c r="I2107" s="8" t="s">
        <v>168</v>
      </c>
      <c r="J2107" s="26">
        <v>2004</v>
      </c>
      <c r="K2107" s="26" t="s">
        <v>37</v>
      </c>
      <c r="L2107" s="26" t="s">
        <v>16</v>
      </c>
      <c r="M2107" s="26" t="s">
        <v>12</v>
      </c>
      <c r="N2107" s="26" t="s">
        <v>168</v>
      </c>
      <c r="O2107" s="27">
        <f>IF(A2107="?","",DATE(J2107,MATCH(K2107,{"Jan","Feb","Mar","Apr","May","Jun","Jul","Aug","Sep","Oct","Nov","Dec"},0),D2107))</f>
        <v>38269</v>
      </c>
      <c r="P2107" s="26">
        <f t="shared" si="32"/>
        <v>18</v>
      </c>
    </row>
    <row r="2108" spans="1:16" x14ac:dyDescent="0.3">
      <c r="A2108" s="8" t="s">
        <v>2139</v>
      </c>
      <c r="B2108" s="8">
        <v>1994</v>
      </c>
      <c r="C2108" s="8" t="s">
        <v>10</v>
      </c>
      <c r="D2108" s="8">
        <v>7</v>
      </c>
      <c r="E2108" s="8">
        <v>0</v>
      </c>
      <c r="F2108" s="25">
        <v>34672.15</v>
      </c>
      <c r="G2108" s="8" t="s">
        <v>16</v>
      </c>
      <c r="H2108" s="8" t="s">
        <v>12</v>
      </c>
      <c r="I2108" s="8" t="s">
        <v>13</v>
      </c>
      <c r="J2108" s="26">
        <v>1994</v>
      </c>
      <c r="K2108" s="26" t="s">
        <v>10</v>
      </c>
      <c r="L2108" s="26" t="s">
        <v>16</v>
      </c>
      <c r="M2108" s="26" t="s">
        <v>12</v>
      </c>
      <c r="N2108" s="26" t="s">
        <v>13</v>
      </c>
      <c r="O2108" s="27">
        <f>IF(A2108="?","",DATE(J2108,MATCH(K2108,{"Jan","Feb","Mar","Apr","May","Jun","Jul","Aug","Sep","Oct","Nov","Dec"},0),D2108))</f>
        <v>34522</v>
      </c>
      <c r="P2108" s="26">
        <f t="shared" si="32"/>
        <v>28</v>
      </c>
    </row>
    <row r="2109" spans="1:16" x14ac:dyDescent="0.3">
      <c r="A2109" s="8" t="s">
        <v>2140</v>
      </c>
      <c r="B2109" s="8">
        <v>2003</v>
      </c>
      <c r="C2109" s="8" t="s">
        <v>10</v>
      </c>
      <c r="D2109" s="8">
        <v>3</v>
      </c>
      <c r="E2109" s="8">
        <v>0</v>
      </c>
      <c r="F2109" s="25">
        <v>34779.620000000003</v>
      </c>
      <c r="G2109" s="8" t="s">
        <v>16</v>
      </c>
      <c r="H2109" s="8" t="s">
        <v>11</v>
      </c>
      <c r="I2109" s="8" t="s">
        <v>42</v>
      </c>
      <c r="J2109" s="26">
        <v>2003</v>
      </c>
      <c r="K2109" s="26" t="s">
        <v>10</v>
      </c>
      <c r="L2109" s="26" t="s">
        <v>16</v>
      </c>
      <c r="M2109" s="26" t="s">
        <v>11</v>
      </c>
      <c r="N2109" s="26" t="s">
        <v>42</v>
      </c>
      <c r="O2109" s="27">
        <f>IF(A2109="?","",DATE(J2109,MATCH(K2109,{"Jan","Feb","Mar","Apr","May","Jun","Jul","Aug","Sep","Oct","Nov","Dec"},0),D2109))</f>
        <v>37805</v>
      </c>
      <c r="P2109" s="26">
        <f t="shared" si="32"/>
        <v>19</v>
      </c>
    </row>
    <row r="2110" spans="1:16" x14ac:dyDescent="0.3">
      <c r="A2110" s="8" t="s">
        <v>2141</v>
      </c>
      <c r="B2110" s="8">
        <v>1995</v>
      </c>
      <c r="C2110" s="8" t="s">
        <v>30</v>
      </c>
      <c r="D2110" s="8">
        <v>27</v>
      </c>
      <c r="E2110" s="8">
        <v>1</v>
      </c>
      <c r="F2110" s="25">
        <v>34806.47</v>
      </c>
      <c r="G2110" s="8" t="s">
        <v>16</v>
      </c>
      <c r="H2110" s="8" t="s">
        <v>11</v>
      </c>
      <c r="I2110" s="8" t="s">
        <v>13</v>
      </c>
      <c r="J2110" s="26">
        <v>1995</v>
      </c>
      <c r="K2110" s="26" t="s">
        <v>30</v>
      </c>
      <c r="L2110" s="26" t="s">
        <v>16</v>
      </c>
      <c r="M2110" s="26" t="s">
        <v>11</v>
      </c>
      <c r="N2110" s="26" t="s">
        <v>13</v>
      </c>
      <c r="O2110" s="27">
        <f>IF(A2110="?","",DATE(J2110,MATCH(K2110,{"Jan","Feb","Mar","Apr","May","Jun","Jul","Aug","Sep","Oct","Nov","Dec"},0),D2110))</f>
        <v>35060</v>
      </c>
      <c r="P2110" s="26">
        <f t="shared" si="32"/>
        <v>27</v>
      </c>
    </row>
    <row r="2111" spans="1:16" x14ac:dyDescent="0.3">
      <c r="A2111" s="8" t="s">
        <v>2142</v>
      </c>
      <c r="B2111" s="8">
        <v>2003</v>
      </c>
      <c r="C2111" s="8" t="s">
        <v>20</v>
      </c>
      <c r="D2111" s="8">
        <v>17</v>
      </c>
      <c r="E2111" s="8">
        <v>0</v>
      </c>
      <c r="F2111" s="25">
        <v>34828.65</v>
      </c>
      <c r="G2111" s="8" t="s">
        <v>16</v>
      </c>
      <c r="H2111" s="8" t="s">
        <v>12</v>
      </c>
      <c r="I2111" s="8" t="s">
        <v>42</v>
      </c>
      <c r="J2111" s="26">
        <v>2003</v>
      </c>
      <c r="K2111" s="26" t="s">
        <v>20</v>
      </c>
      <c r="L2111" s="26" t="s">
        <v>16</v>
      </c>
      <c r="M2111" s="26" t="s">
        <v>12</v>
      </c>
      <c r="N2111" s="26" t="s">
        <v>42</v>
      </c>
      <c r="O2111" s="27">
        <f>IF(A2111="?","",DATE(J2111,MATCH(K2111,{"Jan","Feb","Mar","Apr","May","Jun","Jul","Aug","Sep","Oct","Nov","Dec"},0),D2111))</f>
        <v>37881</v>
      </c>
      <c r="P2111" s="26">
        <f t="shared" si="32"/>
        <v>19</v>
      </c>
    </row>
    <row r="2112" spans="1:16" x14ac:dyDescent="0.3">
      <c r="A2112" s="8" t="s">
        <v>2143</v>
      </c>
      <c r="B2112" s="8">
        <v>1995</v>
      </c>
      <c r="C2112" s="8" t="s">
        <v>37</v>
      </c>
      <c r="D2112" s="8">
        <v>17</v>
      </c>
      <c r="E2112" s="8">
        <v>0</v>
      </c>
      <c r="F2112" s="25">
        <v>34838.870000000003</v>
      </c>
      <c r="G2112" s="8" t="s">
        <v>11</v>
      </c>
      <c r="H2112" s="8" t="s">
        <v>12</v>
      </c>
      <c r="I2112" s="8" t="s">
        <v>42</v>
      </c>
      <c r="J2112" s="26">
        <v>1995</v>
      </c>
      <c r="K2112" s="26" t="s">
        <v>37</v>
      </c>
      <c r="L2112" s="26" t="s">
        <v>11</v>
      </c>
      <c r="M2112" s="26" t="s">
        <v>12</v>
      </c>
      <c r="N2112" s="26" t="s">
        <v>42</v>
      </c>
      <c r="O2112" s="27">
        <f>IF(A2112="?","",DATE(J2112,MATCH(K2112,{"Jan","Feb","Mar","Apr","May","Jun","Jul","Aug","Sep","Oct","Nov","Dec"},0),D2112))</f>
        <v>34989</v>
      </c>
      <c r="P2112" s="26">
        <f t="shared" si="32"/>
        <v>27</v>
      </c>
    </row>
    <row r="2113" spans="1:16" x14ac:dyDescent="0.3">
      <c r="A2113" s="8" t="s">
        <v>2144</v>
      </c>
      <c r="B2113" s="8">
        <v>1983</v>
      </c>
      <c r="C2113" s="8" t="s">
        <v>10</v>
      </c>
      <c r="D2113" s="8">
        <v>29</v>
      </c>
      <c r="E2113" s="8">
        <v>3</v>
      </c>
      <c r="F2113" s="25">
        <v>34940.61</v>
      </c>
      <c r="G2113" s="8" t="s">
        <v>11</v>
      </c>
      <c r="H2113" s="8" t="s">
        <v>12</v>
      </c>
      <c r="I2113" s="8" t="s">
        <v>42</v>
      </c>
      <c r="J2113" s="26">
        <v>1983</v>
      </c>
      <c r="K2113" s="26" t="s">
        <v>10</v>
      </c>
      <c r="L2113" s="26" t="s">
        <v>11</v>
      </c>
      <c r="M2113" s="26" t="s">
        <v>12</v>
      </c>
      <c r="N2113" s="26" t="s">
        <v>42</v>
      </c>
      <c r="O2113" s="27">
        <f>IF(A2113="?","",DATE(J2113,MATCH(K2113,{"Jan","Feb","Mar","Apr","May","Jun","Jul","Aug","Sep","Oct","Nov","Dec"},0),D2113))</f>
        <v>30526</v>
      </c>
      <c r="P2113" s="26">
        <f t="shared" si="32"/>
        <v>39</v>
      </c>
    </row>
    <row r="2114" spans="1:16" x14ac:dyDescent="0.3">
      <c r="A2114" s="8" t="s">
        <v>2145</v>
      </c>
      <c r="B2114" s="8">
        <v>1967</v>
      </c>
      <c r="C2114" s="8" t="s">
        <v>37</v>
      </c>
      <c r="D2114" s="8">
        <v>7</v>
      </c>
      <c r="E2114" s="8">
        <v>0</v>
      </c>
      <c r="F2114" s="25">
        <v>34975.68</v>
      </c>
      <c r="G2114" s="8" t="s">
        <v>11</v>
      </c>
      <c r="H2114" s="8" t="s">
        <v>11</v>
      </c>
      <c r="I2114" s="8" t="s">
        <v>42</v>
      </c>
      <c r="J2114" s="26">
        <v>1967</v>
      </c>
      <c r="K2114" s="26" t="s">
        <v>37</v>
      </c>
      <c r="L2114" s="26" t="s">
        <v>11</v>
      </c>
      <c r="M2114" s="26" t="s">
        <v>11</v>
      </c>
      <c r="N2114" s="26" t="s">
        <v>42</v>
      </c>
      <c r="O2114" s="27">
        <f>IF(A2114="?","",DATE(J2114,MATCH(K2114,{"Jan","Feb","Mar","Apr","May","Jun","Jul","Aug","Sep","Oct","Nov","Dec"},0),D2114))</f>
        <v>24752</v>
      </c>
      <c r="P2114" s="26">
        <f t="shared" si="32"/>
        <v>55</v>
      </c>
    </row>
    <row r="2115" spans="1:16" x14ac:dyDescent="0.3">
      <c r="A2115" s="8" t="s">
        <v>2146</v>
      </c>
      <c r="B2115" s="8">
        <v>1998</v>
      </c>
      <c r="C2115" s="8" t="s">
        <v>35</v>
      </c>
      <c r="D2115" s="8">
        <v>22</v>
      </c>
      <c r="E2115" s="8">
        <v>0</v>
      </c>
      <c r="F2115" s="25">
        <v>34976.42</v>
      </c>
      <c r="G2115" s="8" t="s">
        <v>11</v>
      </c>
      <c r="H2115" s="8" t="s">
        <v>16</v>
      </c>
      <c r="I2115" s="8" t="s">
        <v>42</v>
      </c>
      <c r="J2115" s="26">
        <v>1998</v>
      </c>
      <c r="K2115" s="26" t="s">
        <v>35</v>
      </c>
      <c r="L2115" s="26" t="s">
        <v>11</v>
      </c>
      <c r="M2115" s="26" t="s">
        <v>16</v>
      </c>
      <c r="N2115" s="26" t="s">
        <v>42</v>
      </c>
      <c r="O2115" s="27">
        <f>IF(A2115="?","",DATE(J2115,MATCH(K2115,{"Jan","Feb","Mar","Apr","May","Jun","Jul","Aug","Sep","Oct","Nov","Dec"},0),D2115))</f>
        <v>36029</v>
      </c>
      <c r="P2115" s="26">
        <f t="shared" ref="P2115:P2178" si="33">IF(O2115="","",DATEDIF(O2115,DATE(2023,6,8),"Y"))</f>
        <v>24</v>
      </c>
    </row>
    <row r="2116" spans="1:16" x14ac:dyDescent="0.3">
      <c r="A2116" s="8" t="s">
        <v>2147</v>
      </c>
      <c r="B2116" s="8">
        <v>1997</v>
      </c>
      <c r="C2116" s="8" t="s">
        <v>35</v>
      </c>
      <c r="D2116" s="8">
        <v>22</v>
      </c>
      <c r="E2116" s="8">
        <v>0</v>
      </c>
      <c r="F2116" s="25">
        <v>34979.86</v>
      </c>
      <c r="G2116" s="8" t="s">
        <v>11</v>
      </c>
      <c r="H2116" s="8" t="s">
        <v>11</v>
      </c>
      <c r="I2116" s="8" t="s">
        <v>42</v>
      </c>
      <c r="J2116" s="26">
        <v>1997</v>
      </c>
      <c r="K2116" s="26" t="s">
        <v>35</v>
      </c>
      <c r="L2116" s="26" t="s">
        <v>11</v>
      </c>
      <c r="M2116" s="26" t="s">
        <v>11</v>
      </c>
      <c r="N2116" s="26" t="s">
        <v>42</v>
      </c>
      <c r="O2116" s="27">
        <f>IF(A2116="?","",DATE(J2116,MATCH(K2116,{"Jan","Feb","Mar","Apr","May","Jun","Jul","Aug","Sep","Oct","Nov","Dec"},0),D2116))</f>
        <v>35664</v>
      </c>
      <c r="P2116" s="26">
        <f t="shared" si="33"/>
        <v>25</v>
      </c>
    </row>
    <row r="2117" spans="1:16" x14ac:dyDescent="0.3">
      <c r="A2117" s="8" t="s">
        <v>2148</v>
      </c>
      <c r="B2117" s="8">
        <v>1982</v>
      </c>
      <c r="C2117" s="8" t="s">
        <v>10</v>
      </c>
      <c r="D2117" s="8">
        <v>5</v>
      </c>
      <c r="E2117" s="8">
        <v>3</v>
      </c>
      <c r="F2117" s="25">
        <v>35000.730000000003</v>
      </c>
      <c r="G2117" s="8" t="s">
        <v>11</v>
      </c>
      <c r="H2117" s="8" t="s">
        <v>12</v>
      </c>
      <c r="I2117" s="8" t="s">
        <v>42</v>
      </c>
      <c r="J2117" s="26">
        <v>1982</v>
      </c>
      <c r="K2117" s="26" t="s">
        <v>10</v>
      </c>
      <c r="L2117" s="26" t="s">
        <v>11</v>
      </c>
      <c r="M2117" s="26" t="s">
        <v>12</v>
      </c>
      <c r="N2117" s="26" t="s">
        <v>42</v>
      </c>
      <c r="O2117" s="27">
        <f>IF(A2117="?","",DATE(J2117,MATCH(K2117,{"Jan","Feb","Mar","Apr","May","Jun","Jul","Aug","Sep","Oct","Nov","Dec"},0),D2117))</f>
        <v>30137</v>
      </c>
      <c r="P2117" s="26">
        <f t="shared" si="33"/>
        <v>40</v>
      </c>
    </row>
    <row r="2118" spans="1:16" x14ac:dyDescent="0.3">
      <c r="A2118" s="8" t="s">
        <v>2149</v>
      </c>
      <c r="B2118" s="8">
        <v>1975</v>
      </c>
      <c r="C2118" s="8" t="s">
        <v>35</v>
      </c>
      <c r="D2118" s="8">
        <v>29</v>
      </c>
      <c r="E2118" s="8">
        <v>1</v>
      </c>
      <c r="F2118" s="25">
        <v>35050.620000000003</v>
      </c>
      <c r="G2118" s="8" t="s">
        <v>11</v>
      </c>
      <c r="H2118" s="8" t="s">
        <v>16</v>
      </c>
      <c r="I2118" s="8" t="s">
        <v>42</v>
      </c>
      <c r="J2118" s="26">
        <v>1975</v>
      </c>
      <c r="K2118" s="26" t="s">
        <v>35</v>
      </c>
      <c r="L2118" s="26" t="s">
        <v>11</v>
      </c>
      <c r="M2118" s="26" t="s">
        <v>16</v>
      </c>
      <c r="N2118" s="26" t="s">
        <v>42</v>
      </c>
      <c r="O2118" s="27">
        <f>IF(A2118="?","",DATE(J2118,MATCH(K2118,{"Jan","Feb","Mar","Apr","May","Jun","Jul","Aug","Sep","Oct","Nov","Dec"},0),D2118))</f>
        <v>27635</v>
      </c>
      <c r="P2118" s="26">
        <f t="shared" si="33"/>
        <v>47</v>
      </c>
    </row>
    <row r="2119" spans="1:16" x14ac:dyDescent="0.3">
      <c r="A2119" s="8" t="s">
        <v>2150</v>
      </c>
      <c r="B2119" s="8">
        <v>1977</v>
      </c>
      <c r="C2119" s="8" t="s">
        <v>18</v>
      </c>
      <c r="D2119" s="8">
        <v>29</v>
      </c>
      <c r="E2119" s="8">
        <v>0</v>
      </c>
      <c r="F2119" s="25">
        <v>35069.370000000003</v>
      </c>
      <c r="G2119" s="8" t="s">
        <v>16</v>
      </c>
      <c r="H2119" s="8" t="s">
        <v>16</v>
      </c>
      <c r="I2119" s="8" t="s">
        <v>356</v>
      </c>
      <c r="J2119" s="26">
        <v>1977</v>
      </c>
      <c r="K2119" s="26" t="s">
        <v>18</v>
      </c>
      <c r="L2119" s="26" t="s">
        <v>16</v>
      </c>
      <c r="M2119" s="26" t="s">
        <v>16</v>
      </c>
      <c r="N2119" s="26" t="s">
        <v>356</v>
      </c>
      <c r="O2119" s="27">
        <f>IF(A2119="?","",DATE(J2119,MATCH(K2119,{"Jan","Feb","Mar","Apr","May","Jun","Jul","Aug","Sep","Oct","Nov","Dec"},0),D2119))</f>
        <v>28305</v>
      </c>
      <c r="P2119" s="26">
        <f t="shared" si="33"/>
        <v>45</v>
      </c>
    </row>
    <row r="2120" spans="1:16" x14ac:dyDescent="0.3">
      <c r="A2120" s="8" t="s">
        <v>2151</v>
      </c>
      <c r="B2120" s="8">
        <v>1998</v>
      </c>
      <c r="C2120" s="8" t="s">
        <v>30</v>
      </c>
      <c r="D2120" s="8">
        <v>22</v>
      </c>
      <c r="E2120" s="8">
        <v>0</v>
      </c>
      <c r="F2120" s="25">
        <v>35147.53</v>
      </c>
      <c r="G2120" s="8" t="s">
        <v>16</v>
      </c>
      <c r="H2120" s="8" t="s">
        <v>16</v>
      </c>
      <c r="I2120" s="8" t="s">
        <v>168</v>
      </c>
      <c r="J2120" s="26">
        <v>1998</v>
      </c>
      <c r="K2120" s="26" t="s">
        <v>30</v>
      </c>
      <c r="L2120" s="26" t="s">
        <v>16</v>
      </c>
      <c r="M2120" s="26" t="s">
        <v>16</v>
      </c>
      <c r="N2120" s="26" t="s">
        <v>168</v>
      </c>
      <c r="O2120" s="27">
        <f>IF(A2120="?","",DATE(J2120,MATCH(K2120,{"Jan","Feb","Mar","Apr","May","Jun","Jul","Aug","Sep","Oct","Nov","Dec"},0),D2120))</f>
        <v>36151</v>
      </c>
      <c r="P2120" s="26">
        <f t="shared" si="33"/>
        <v>24</v>
      </c>
    </row>
    <row r="2121" spans="1:16" x14ac:dyDescent="0.3">
      <c r="A2121" s="8" t="s">
        <v>2152</v>
      </c>
      <c r="B2121" s="8">
        <v>1967</v>
      </c>
      <c r="C2121" s="8" t="s">
        <v>30</v>
      </c>
      <c r="D2121" s="8">
        <v>30</v>
      </c>
      <c r="E2121" s="8">
        <v>1</v>
      </c>
      <c r="F2121" s="25">
        <v>35160.129999999997</v>
      </c>
      <c r="G2121" s="8" t="s">
        <v>11</v>
      </c>
      <c r="H2121" s="8" t="s">
        <v>11</v>
      </c>
      <c r="I2121" s="8" t="s">
        <v>42</v>
      </c>
      <c r="J2121" s="26">
        <v>1967</v>
      </c>
      <c r="K2121" s="26" t="s">
        <v>30</v>
      </c>
      <c r="L2121" s="26" t="s">
        <v>11</v>
      </c>
      <c r="M2121" s="26" t="s">
        <v>11</v>
      </c>
      <c r="N2121" s="26" t="s">
        <v>42</v>
      </c>
      <c r="O2121" s="27">
        <f>IF(A2121="?","",DATE(J2121,MATCH(K2121,{"Jan","Feb","Mar","Apr","May","Jun","Jul","Aug","Sep","Oct","Nov","Dec"},0),D2121))</f>
        <v>24836</v>
      </c>
      <c r="P2121" s="26">
        <f t="shared" si="33"/>
        <v>55</v>
      </c>
    </row>
    <row r="2122" spans="1:16" x14ac:dyDescent="0.3">
      <c r="A2122" s="8" t="s">
        <v>2153</v>
      </c>
      <c r="B2122" s="8">
        <v>1997</v>
      </c>
      <c r="C2122" s="8" t="s">
        <v>10</v>
      </c>
      <c r="D2122" s="8">
        <v>9</v>
      </c>
      <c r="E2122" s="8">
        <v>0</v>
      </c>
      <c r="F2122" s="25">
        <v>35302.089999999997</v>
      </c>
      <c r="G2122" s="8" t="s">
        <v>16</v>
      </c>
      <c r="H2122" s="8" t="s">
        <v>11</v>
      </c>
      <c r="I2122" s="8" t="s">
        <v>42</v>
      </c>
      <c r="J2122" s="26">
        <v>1997</v>
      </c>
      <c r="K2122" s="26" t="s">
        <v>10</v>
      </c>
      <c r="L2122" s="26" t="s">
        <v>16</v>
      </c>
      <c r="M2122" s="26" t="s">
        <v>11</v>
      </c>
      <c r="N2122" s="26" t="s">
        <v>42</v>
      </c>
      <c r="O2122" s="27">
        <f>IF(A2122="?","",DATE(J2122,MATCH(K2122,{"Jan","Feb","Mar","Apr","May","Jun","Jul","Aug","Sep","Oct","Nov","Dec"},0),D2122))</f>
        <v>35620</v>
      </c>
      <c r="P2122" s="26">
        <f t="shared" si="33"/>
        <v>25</v>
      </c>
    </row>
    <row r="2123" spans="1:16" x14ac:dyDescent="0.3">
      <c r="A2123" s="8" t="s">
        <v>2154</v>
      </c>
      <c r="B2123" s="8">
        <v>1988</v>
      </c>
      <c r="C2123" s="8" t="s">
        <v>20</v>
      </c>
      <c r="D2123" s="8">
        <v>19</v>
      </c>
      <c r="E2123" s="8">
        <v>3</v>
      </c>
      <c r="F2123" s="25">
        <v>35315.96</v>
      </c>
      <c r="G2123" s="8" t="s">
        <v>11</v>
      </c>
      <c r="H2123" s="8" t="s">
        <v>16</v>
      </c>
      <c r="I2123" s="8" t="s">
        <v>42</v>
      </c>
      <c r="J2123" s="26">
        <v>1988</v>
      </c>
      <c r="K2123" s="26" t="s">
        <v>20</v>
      </c>
      <c r="L2123" s="26" t="s">
        <v>11</v>
      </c>
      <c r="M2123" s="26" t="s">
        <v>16</v>
      </c>
      <c r="N2123" s="26" t="s">
        <v>42</v>
      </c>
      <c r="O2123" s="27">
        <f>IF(A2123="?","",DATE(J2123,MATCH(K2123,{"Jan","Feb","Mar","Apr","May","Jun","Jul","Aug","Sep","Oct","Nov","Dec"},0),D2123))</f>
        <v>32405</v>
      </c>
      <c r="P2123" s="26">
        <f t="shared" si="33"/>
        <v>34</v>
      </c>
    </row>
    <row r="2124" spans="1:16" x14ac:dyDescent="0.3">
      <c r="A2124" s="8" t="s">
        <v>2155</v>
      </c>
      <c r="B2124" s="8">
        <v>1971</v>
      </c>
      <c r="C2124" s="8" t="s">
        <v>20</v>
      </c>
      <c r="D2124" s="8">
        <v>22</v>
      </c>
      <c r="E2124" s="8">
        <v>0</v>
      </c>
      <c r="F2124" s="25">
        <v>35345.730000000003</v>
      </c>
      <c r="G2124" s="8" t="s">
        <v>11</v>
      </c>
      <c r="H2124" s="8" t="s">
        <v>12</v>
      </c>
      <c r="I2124" s="8" t="s">
        <v>42</v>
      </c>
      <c r="J2124" s="26">
        <v>1971</v>
      </c>
      <c r="K2124" s="26" t="s">
        <v>20</v>
      </c>
      <c r="L2124" s="26" t="s">
        <v>11</v>
      </c>
      <c r="M2124" s="26" t="s">
        <v>12</v>
      </c>
      <c r="N2124" s="26" t="s">
        <v>42</v>
      </c>
      <c r="O2124" s="27">
        <f>IF(A2124="?","",DATE(J2124,MATCH(K2124,{"Jan","Feb","Mar","Apr","May","Jun","Jul","Aug","Sep","Oct","Nov","Dec"},0),D2124))</f>
        <v>26198</v>
      </c>
      <c r="P2124" s="26">
        <f t="shared" si="33"/>
        <v>51</v>
      </c>
    </row>
    <row r="2125" spans="1:16" x14ac:dyDescent="0.3">
      <c r="A2125" s="8" t="s">
        <v>2156</v>
      </c>
      <c r="B2125" s="8">
        <v>1988</v>
      </c>
      <c r="C2125" s="8" t="s">
        <v>15</v>
      </c>
      <c r="D2125" s="8">
        <v>20</v>
      </c>
      <c r="E2125" s="8">
        <v>0</v>
      </c>
      <c r="F2125" s="25">
        <v>35491.64</v>
      </c>
      <c r="G2125" s="8" t="s">
        <v>16</v>
      </c>
      <c r="H2125" s="8" t="s">
        <v>11</v>
      </c>
      <c r="I2125" s="8" t="s">
        <v>42</v>
      </c>
      <c r="J2125" s="26">
        <v>1988</v>
      </c>
      <c r="K2125" s="26" t="s">
        <v>15</v>
      </c>
      <c r="L2125" s="26" t="s">
        <v>16</v>
      </c>
      <c r="M2125" s="26" t="s">
        <v>11</v>
      </c>
      <c r="N2125" s="26" t="s">
        <v>42</v>
      </c>
      <c r="O2125" s="27">
        <f>IF(A2125="?","",DATE(J2125,MATCH(K2125,{"Jan","Feb","Mar","Apr","May","Jun","Jul","Aug","Sep","Oct","Nov","Dec"},0),D2125))</f>
        <v>32467</v>
      </c>
      <c r="P2125" s="26">
        <f t="shared" si="33"/>
        <v>34</v>
      </c>
    </row>
    <row r="2126" spans="1:16" x14ac:dyDescent="0.3">
      <c r="A2126" s="8" t="s">
        <v>2157</v>
      </c>
      <c r="B2126" s="8">
        <v>1973</v>
      </c>
      <c r="C2126" s="8" t="s">
        <v>30</v>
      </c>
      <c r="D2126" s="8">
        <v>16</v>
      </c>
      <c r="E2126" s="8">
        <v>0</v>
      </c>
      <c r="F2126" s="25">
        <v>35517.19</v>
      </c>
      <c r="G2126" s="8" t="s">
        <v>11</v>
      </c>
      <c r="H2126" s="8" t="s">
        <v>11</v>
      </c>
      <c r="I2126" s="8" t="s">
        <v>42</v>
      </c>
      <c r="J2126" s="26">
        <v>1973</v>
      </c>
      <c r="K2126" s="26" t="s">
        <v>30</v>
      </c>
      <c r="L2126" s="26" t="s">
        <v>11</v>
      </c>
      <c r="M2126" s="26" t="s">
        <v>11</v>
      </c>
      <c r="N2126" s="26" t="s">
        <v>42</v>
      </c>
      <c r="O2126" s="27">
        <f>IF(A2126="?","",DATE(J2126,MATCH(K2126,{"Jan","Feb","Mar","Apr","May","Jun","Jul","Aug","Sep","Oct","Nov","Dec"},0),D2126))</f>
        <v>27014</v>
      </c>
      <c r="P2126" s="26">
        <f t="shared" si="33"/>
        <v>49</v>
      </c>
    </row>
    <row r="2127" spans="1:16" x14ac:dyDescent="0.3">
      <c r="A2127" s="8" t="s">
        <v>2158</v>
      </c>
      <c r="B2127" s="8">
        <v>1992</v>
      </c>
      <c r="C2127" s="8" t="s">
        <v>20</v>
      </c>
      <c r="D2127" s="8">
        <v>13</v>
      </c>
      <c r="E2127" s="8">
        <v>0</v>
      </c>
      <c r="F2127" s="25">
        <v>35547.47</v>
      </c>
      <c r="G2127" s="8" t="s">
        <v>11</v>
      </c>
      <c r="H2127" s="8" t="s">
        <v>12</v>
      </c>
      <c r="I2127" s="8" t="s">
        <v>42</v>
      </c>
      <c r="J2127" s="26">
        <v>1992</v>
      </c>
      <c r="K2127" s="26" t="s">
        <v>20</v>
      </c>
      <c r="L2127" s="26" t="s">
        <v>11</v>
      </c>
      <c r="M2127" s="26" t="s">
        <v>12</v>
      </c>
      <c r="N2127" s="26" t="s">
        <v>42</v>
      </c>
      <c r="O2127" s="27">
        <f>IF(A2127="?","",DATE(J2127,MATCH(K2127,{"Jan","Feb","Mar","Apr","May","Jun","Jul","Aug","Sep","Oct","Nov","Dec"},0),D2127))</f>
        <v>33860</v>
      </c>
      <c r="P2127" s="26">
        <f t="shared" si="33"/>
        <v>30</v>
      </c>
    </row>
    <row r="2128" spans="1:16" x14ac:dyDescent="0.3">
      <c r="A2128" s="8" t="s">
        <v>2159</v>
      </c>
      <c r="B2128" s="8">
        <v>1973</v>
      </c>
      <c r="C2128" s="8" t="s">
        <v>37</v>
      </c>
      <c r="D2128" s="8">
        <v>27</v>
      </c>
      <c r="E2128" s="8">
        <v>0</v>
      </c>
      <c r="F2128" s="25">
        <v>35547.72</v>
      </c>
      <c r="G2128" s="8" t="s">
        <v>16</v>
      </c>
      <c r="H2128" s="8" t="s">
        <v>16</v>
      </c>
      <c r="I2128" s="8" t="s">
        <v>42</v>
      </c>
      <c r="J2128" s="26">
        <v>1973</v>
      </c>
      <c r="K2128" s="26" t="s">
        <v>37</v>
      </c>
      <c r="L2128" s="26" t="s">
        <v>16</v>
      </c>
      <c r="M2128" s="26" t="s">
        <v>16</v>
      </c>
      <c r="N2128" s="26" t="s">
        <v>42</v>
      </c>
      <c r="O2128" s="27">
        <f>IF(A2128="?","",DATE(J2128,MATCH(K2128,{"Jan","Feb","Mar","Apr","May","Jun","Jul","Aug","Sep","Oct","Nov","Dec"},0),D2128))</f>
        <v>26964</v>
      </c>
      <c r="P2128" s="26">
        <f t="shared" si="33"/>
        <v>49</v>
      </c>
    </row>
    <row r="2129" spans="1:16" x14ac:dyDescent="0.3">
      <c r="A2129" s="8" t="s">
        <v>2160</v>
      </c>
      <c r="B2129" s="8">
        <v>1964</v>
      </c>
      <c r="C2129" s="8" t="s">
        <v>35</v>
      </c>
      <c r="D2129" s="8">
        <v>29</v>
      </c>
      <c r="E2129" s="8">
        <v>0</v>
      </c>
      <c r="F2129" s="25">
        <v>35573.26</v>
      </c>
      <c r="G2129" s="8" t="s">
        <v>11</v>
      </c>
      <c r="H2129" s="8" t="s">
        <v>16</v>
      </c>
      <c r="I2129" s="8" t="s">
        <v>42</v>
      </c>
      <c r="J2129" s="26">
        <v>1964</v>
      </c>
      <c r="K2129" s="26" t="s">
        <v>35</v>
      </c>
      <c r="L2129" s="26" t="s">
        <v>11</v>
      </c>
      <c r="M2129" s="26" t="s">
        <v>16</v>
      </c>
      <c r="N2129" s="26" t="s">
        <v>42</v>
      </c>
      <c r="O2129" s="27">
        <f>IF(A2129="?","",DATE(J2129,MATCH(K2129,{"Jan","Feb","Mar","Apr","May","Jun","Jul","Aug","Sep","Oct","Nov","Dec"},0),D2129))</f>
        <v>23618</v>
      </c>
      <c r="P2129" s="26">
        <f t="shared" si="33"/>
        <v>58</v>
      </c>
    </row>
    <row r="2130" spans="1:16" x14ac:dyDescent="0.3">
      <c r="A2130" s="8" t="s">
        <v>2161</v>
      </c>
      <c r="B2130" s="8">
        <v>1971</v>
      </c>
      <c r="C2130" s="8" t="s">
        <v>35</v>
      </c>
      <c r="D2130" s="8">
        <v>10</v>
      </c>
      <c r="E2130" s="8">
        <v>0</v>
      </c>
      <c r="F2130" s="25">
        <v>35583.17</v>
      </c>
      <c r="G2130" s="8" t="s">
        <v>16</v>
      </c>
      <c r="H2130" s="8" t="s">
        <v>12</v>
      </c>
      <c r="I2130" s="8" t="s">
        <v>42</v>
      </c>
      <c r="J2130" s="26">
        <v>1971</v>
      </c>
      <c r="K2130" s="26" t="s">
        <v>35</v>
      </c>
      <c r="L2130" s="26" t="s">
        <v>16</v>
      </c>
      <c r="M2130" s="26" t="s">
        <v>12</v>
      </c>
      <c r="N2130" s="26" t="s">
        <v>42</v>
      </c>
      <c r="O2130" s="27">
        <f>IF(A2130="?","",DATE(J2130,MATCH(K2130,{"Jan","Feb","Mar","Apr","May","Jun","Jul","Aug","Sep","Oct","Nov","Dec"},0),D2130))</f>
        <v>26155</v>
      </c>
      <c r="P2130" s="26">
        <f t="shared" si="33"/>
        <v>51</v>
      </c>
    </row>
    <row r="2131" spans="1:16" x14ac:dyDescent="0.3">
      <c r="A2131" s="8" t="s">
        <v>31</v>
      </c>
      <c r="B2131" s="8">
        <v>2000</v>
      </c>
      <c r="C2131" s="8" t="s">
        <v>37</v>
      </c>
      <c r="D2131" s="8">
        <v>13</v>
      </c>
      <c r="E2131" s="8">
        <v>0</v>
      </c>
      <c r="F2131" s="25">
        <v>35585.58</v>
      </c>
      <c r="G2131" s="8" t="s">
        <v>16</v>
      </c>
      <c r="H2131" s="8" t="s">
        <v>11</v>
      </c>
      <c r="I2131" s="8" t="s">
        <v>42</v>
      </c>
      <c r="J2131" s="26">
        <v>2000</v>
      </c>
      <c r="K2131" s="26" t="s">
        <v>37</v>
      </c>
      <c r="L2131" s="26" t="s">
        <v>16</v>
      </c>
      <c r="M2131" s="26" t="s">
        <v>11</v>
      </c>
      <c r="N2131" s="26" t="s">
        <v>42</v>
      </c>
      <c r="O2131" s="27" t="str">
        <f>IF(A2131="?","",DATE(J2131,MATCH(K2131,{"Jan","Feb","Mar","Apr","May","Jun","Jul","Aug","Sep","Oct","Nov","Dec"},0),D2131))</f>
        <v/>
      </c>
      <c r="P2131" s="26" t="str">
        <f t="shared" si="33"/>
        <v/>
      </c>
    </row>
    <row r="2132" spans="1:16" x14ac:dyDescent="0.3">
      <c r="A2132" s="8" t="s">
        <v>2162</v>
      </c>
      <c r="B2132" s="8">
        <v>2000</v>
      </c>
      <c r="C2132" s="8" t="s">
        <v>15</v>
      </c>
      <c r="D2132" s="8">
        <v>19</v>
      </c>
      <c r="E2132" s="8">
        <v>0</v>
      </c>
      <c r="F2132" s="25">
        <v>35585.58</v>
      </c>
      <c r="G2132" s="8" t="s">
        <v>11</v>
      </c>
      <c r="H2132" s="8" t="s">
        <v>12</v>
      </c>
      <c r="I2132" s="8" t="s">
        <v>42</v>
      </c>
      <c r="J2132" s="26">
        <v>2000</v>
      </c>
      <c r="K2132" s="26" t="s">
        <v>15</v>
      </c>
      <c r="L2132" s="26" t="s">
        <v>11</v>
      </c>
      <c r="M2132" s="26" t="s">
        <v>12</v>
      </c>
      <c r="N2132" s="26" t="s">
        <v>42</v>
      </c>
      <c r="O2132" s="27">
        <f>IF(A2132="?","",DATE(J2132,MATCH(K2132,{"Jan","Feb","Mar","Apr","May","Jun","Jul","Aug","Sep","Oct","Nov","Dec"},0),D2132))</f>
        <v>36849</v>
      </c>
      <c r="P2132" s="26">
        <f t="shared" si="33"/>
        <v>22</v>
      </c>
    </row>
    <row r="2133" spans="1:16" x14ac:dyDescent="0.3">
      <c r="A2133" s="8" t="s">
        <v>2163</v>
      </c>
      <c r="B2133" s="8">
        <v>2000</v>
      </c>
      <c r="C2133" s="8" t="s">
        <v>30</v>
      </c>
      <c r="D2133" s="8">
        <v>17</v>
      </c>
      <c r="E2133" s="8">
        <v>3</v>
      </c>
      <c r="F2133" s="25">
        <v>35595.589999999997</v>
      </c>
      <c r="G2133" s="8" t="s">
        <v>11</v>
      </c>
      <c r="H2133" s="8" t="s">
        <v>12</v>
      </c>
      <c r="I2133" s="8" t="s">
        <v>13</v>
      </c>
      <c r="J2133" s="26">
        <v>2000</v>
      </c>
      <c r="K2133" s="26" t="s">
        <v>30</v>
      </c>
      <c r="L2133" s="26" t="s">
        <v>11</v>
      </c>
      <c r="M2133" s="26" t="s">
        <v>12</v>
      </c>
      <c r="N2133" s="26" t="s">
        <v>13</v>
      </c>
      <c r="O2133" s="27">
        <f>IF(A2133="?","",DATE(J2133,MATCH(K2133,{"Jan","Feb","Mar","Apr","May","Jun","Jul","Aug","Sep","Oct","Nov","Dec"},0),D2133))</f>
        <v>36877</v>
      </c>
      <c r="P2133" s="26">
        <f t="shared" si="33"/>
        <v>22</v>
      </c>
    </row>
    <row r="2134" spans="1:16" x14ac:dyDescent="0.3">
      <c r="A2134" s="8" t="s">
        <v>2164</v>
      </c>
      <c r="B2134" s="8">
        <v>1978</v>
      </c>
      <c r="C2134" s="8" t="s">
        <v>30</v>
      </c>
      <c r="D2134" s="8">
        <v>19</v>
      </c>
      <c r="E2134" s="8">
        <v>2</v>
      </c>
      <c r="F2134" s="25">
        <v>35701.9</v>
      </c>
      <c r="G2134" s="8" t="s">
        <v>11</v>
      </c>
      <c r="H2134" s="8" t="s">
        <v>16</v>
      </c>
      <c r="I2134" s="8" t="s">
        <v>42</v>
      </c>
      <c r="J2134" s="26">
        <v>1978</v>
      </c>
      <c r="K2134" s="26" t="s">
        <v>30</v>
      </c>
      <c r="L2134" s="26" t="s">
        <v>11</v>
      </c>
      <c r="M2134" s="26" t="s">
        <v>16</v>
      </c>
      <c r="N2134" s="26" t="s">
        <v>42</v>
      </c>
      <c r="O2134" s="27">
        <f>IF(A2134="?","",DATE(J2134,MATCH(K2134,{"Jan","Feb","Mar","Apr","May","Jun","Jul","Aug","Sep","Oct","Nov","Dec"},0),D2134))</f>
        <v>28843</v>
      </c>
      <c r="P2134" s="26">
        <f t="shared" si="33"/>
        <v>44</v>
      </c>
    </row>
    <row r="2135" spans="1:16" x14ac:dyDescent="0.3">
      <c r="A2135" s="8" t="s">
        <v>2165</v>
      </c>
      <c r="B2135" s="8">
        <v>1974</v>
      </c>
      <c r="C2135" s="8" t="s">
        <v>10</v>
      </c>
      <c r="D2135" s="8">
        <v>15</v>
      </c>
      <c r="E2135" s="8">
        <v>0</v>
      </c>
      <c r="F2135" s="25">
        <v>35711.39</v>
      </c>
      <c r="G2135" s="8" t="s">
        <v>11</v>
      </c>
      <c r="H2135" s="8" t="s">
        <v>12</v>
      </c>
      <c r="I2135" s="8" t="s">
        <v>23</v>
      </c>
      <c r="J2135" s="26">
        <v>1974</v>
      </c>
      <c r="K2135" s="26" t="s">
        <v>10</v>
      </c>
      <c r="L2135" s="26" t="s">
        <v>11</v>
      </c>
      <c r="M2135" s="26" t="s">
        <v>12</v>
      </c>
      <c r="N2135" s="26" t="s">
        <v>23</v>
      </c>
      <c r="O2135" s="27">
        <f>IF(A2135="?","",DATE(J2135,MATCH(K2135,{"Jan","Feb","Mar","Apr","May","Jun","Jul","Aug","Sep","Oct","Nov","Dec"},0),D2135))</f>
        <v>27225</v>
      </c>
      <c r="P2135" s="26">
        <f t="shared" si="33"/>
        <v>48</v>
      </c>
    </row>
    <row r="2136" spans="1:16" x14ac:dyDescent="0.3">
      <c r="A2136" s="8" t="s">
        <v>2166</v>
      </c>
      <c r="B2136" s="8">
        <v>1976</v>
      </c>
      <c r="C2136" s="8" t="s">
        <v>37</v>
      </c>
      <c r="D2136" s="8">
        <v>4</v>
      </c>
      <c r="E2136" s="8">
        <v>2</v>
      </c>
      <c r="F2136" s="25">
        <v>35733.96</v>
      </c>
      <c r="G2136" s="8" t="s">
        <v>11</v>
      </c>
      <c r="H2136" s="8" t="s">
        <v>11</v>
      </c>
      <c r="I2136" s="8" t="s">
        <v>42</v>
      </c>
      <c r="J2136" s="26">
        <v>1976</v>
      </c>
      <c r="K2136" s="26" t="s">
        <v>37</v>
      </c>
      <c r="L2136" s="26" t="s">
        <v>11</v>
      </c>
      <c r="M2136" s="26" t="s">
        <v>11</v>
      </c>
      <c r="N2136" s="26" t="s">
        <v>42</v>
      </c>
      <c r="O2136" s="27">
        <f>IF(A2136="?","",DATE(J2136,MATCH(K2136,{"Jan","Feb","Mar","Apr","May","Jun","Jul","Aug","Sep","Oct","Nov","Dec"},0),D2136))</f>
        <v>28037</v>
      </c>
      <c r="P2136" s="26">
        <f t="shared" si="33"/>
        <v>46</v>
      </c>
    </row>
    <row r="2137" spans="1:16" x14ac:dyDescent="0.3">
      <c r="A2137" s="8" t="s">
        <v>2167</v>
      </c>
      <c r="B2137" s="8">
        <v>1992</v>
      </c>
      <c r="C2137" s="8" t="s">
        <v>18</v>
      </c>
      <c r="D2137" s="8">
        <v>18</v>
      </c>
      <c r="E2137" s="8">
        <v>0</v>
      </c>
      <c r="F2137" s="25">
        <v>35883.269999999997</v>
      </c>
      <c r="G2137" s="8" t="s">
        <v>11</v>
      </c>
      <c r="H2137" s="8" t="s">
        <v>16</v>
      </c>
      <c r="I2137" s="8" t="s">
        <v>42</v>
      </c>
      <c r="J2137" s="26">
        <v>1992</v>
      </c>
      <c r="K2137" s="26" t="s">
        <v>18</v>
      </c>
      <c r="L2137" s="26" t="s">
        <v>11</v>
      </c>
      <c r="M2137" s="26" t="s">
        <v>16</v>
      </c>
      <c r="N2137" s="26" t="s">
        <v>42</v>
      </c>
      <c r="O2137" s="27">
        <f>IF(A2137="?","",DATE(J2137,MATCH(K2137,{"Jan","Feb","Mar","Apr","May","Jun","Jul","Aug","Sep","Oct","Nov","Dec"},0),D2137))</f>
        <v>33773</v>
      </c>
      <c r="P2137" s="26">
        <f t="shared" si="33"/>
        <v>30</v>
      </c>
    </row>
    <row r="2138" spans="1:16" x14ac:dyDescent="0.3">
      <c r="A2138" s="8" t="s">
        <v>2168</v>
      </c>
      <c r="B2138" s="8">
        <v>1981</v>
      </c>
      <c r="C2138" s="8" t="s">
        <v>15</v>
      </c>
      <c r="D2138" s="8">
        <v>22</v>
      </c>
      <c r="E2138" s="8">
        <v>1</v>
      </c>
      <c r="F2138" s="25">
        <v>35952.65</v>
      </c>
      <c r="G2138" s="8" t="s">
        <v>16</v>
      </c>
      <c r="H2138" s="8" t="s">
        <v>12</v>
      </c>
      <c r="I2138" s="8" t="s">
        <v>42</v>
      </c>
      <c r="J2138" s="26">
        <v>1981</v>
      </c>
      <c r="K2138" s="26" t="s">
        <v>15</v>
      </c>
      <c r="L2138" s="26" t="s">
        <v>16</v>
      </c>
      <c r="M2138" s="26" t="s">
        <v>12</v>
      </c>
      <c r="N2138" s="26" t="s">
        <v>42</v>
      </c>
      <c r="O2138" s="27">
        <f>IF(A2138="?","",DATE(J2138,MATCH(K2138,{"Jan","Feb","Mar","Apr","May","Jun","Jul","Aug","Sep","Oct","Nov","Dec"},0),D2138))</f>
        <v>29912</v>
      </c>
      <c r="P2138" s="26">
        <f t="shared" si="33"/>
        <v>41</v>
      </c>
    </row>
    <row r="2139" spans="1:16" x14ac:dyDescent="0.3">
      <c r="A2139" s="8" t="s">
        <v>2169</v>
      </c>
      <c r="B2139" s="8">
        <v>1999</v>
      </c>
      <c r="C2139" s="8" t="s">
        <v>20</v>
      </c>
      <c r="D2139" s="8">
        <v>4</v>
      </c>
      <c r="E2139" s="8">
        <v>2</v>
      </c>
      <c r="F2139" s="25">
        <v>36021.01</v>
      </c>
      <c r="G2139" s="8" t="s">
        <v>11</v>
      </c>
      <c r="H2139" s="8" t="s">
        <v>12</v>
      </c>
      <c r="I2139" s="8" t="s">
        <v>13</v>
      </c>
      <c r="J2139" s="26">
        <v>1999</v>
      </c>
      <c r="K2139" s="26" t="s">
        <v>20</v>
      </c>
      <c r="L2139" s="26" t="s">
        <v>11</v>
      </c>
      <c r="M2139" s="26" t="s">
        <v>12</v>
      </c>
      <c r="N2139" s="26" t="s">
        <v>13</v>
      </c>
      <c r="O2139" s="27">
        <f>IF(A2139="?","",DATE(J2139,MATCH(K2139,{"Jan","Feb","Mar","Apr","May","Jun","Jul","Aug","Sep","Oct","Nov","Dec"},0),D2139))</f>
        <v>36407</v>
      </c>
      <c r="P2139" s="26">
        <f t="shared" si="33"/>
        <v>23</v>
      </c>
    </row>
    <row r="2140" spans="1:16" x14ac:dyDescent="0.3">
      <c r="A2140" s="8" t="s">
        <v>2170</v>
      </c>
      <c r="B2140" s="8">
        <v>1963</v>
      </c>
      <c r="C2140" s="8" t="s">
        <v>10</v>
      </c>
      <c r="D2140" s="8">
        <v>22</v>
      </c>
      <c r="E2140" s="8">
        <v>0</v>
      </c>
      <c r="F2140" s="25">
        <v>36074.339999999997</v>
      </c>
      <c r="G2140" s="8" t="s">
        <v>11</v>
      </c>
      <c r="H2140" s="8" t="s">
        <v>16</v>
      </c>
      <c r="I2140" s="8" t="s">
        <v>42</v>
      </c>
      <c r="J2140" s="26">
        <v>1963</v>
      </c>
      <c r="K2140" s="26" t="s">
        <v>10</v>
      </c>
      <c r="L2140" s="26" t="s">
        <v>11</v>
      </c>
      <c r="M2140" s="26" t="s">
        <v>16</v>
      </c>
      <c r="N2140" s="26" t="s">
        <v>42</v>
      </c>
      <c r="O2140" s="27">
        <f>IF(A2140="?","",DATE(J2140,MATCH(K2140,{"Jan","Feb","Mar","Apr","May","Jun","Jul","Aug","Sep","Oct","Nov","Dec"},0),D2140))</f>
        <v>23214</v>
      </c>
      <c r="P2140" s="26">
        <f t="shared" si="33"/>
        <v>59</v>
      </c>
    </row>
    <row r="2141" spans="1:16" x14ac:dyDescent="0.3">
      <c r="A2141" s="8" t="s">
        <v>2171</v>
      </c>
      <c r="B2141" s="8">
        <v>1996</v>
      </c>
      <c r="C2141" s="8" t="s">
        <v>35</v>
      </c>
      <c r="D2141" s="8">
        <v>20</v>
      </c>
      <c r="E2141" s="8">
        <v>2</v>
      </c>
      <c r="F2141" s="25">
        <v>36085.22</v>
      </c>
      <c r="G2141" s="8" t="s">
        <v>16</v>
      </c>
      <c r="H2141" s="8" t="s">
        <v>16</v>
      </c>
      <c r="I2141" s="8" t="s">
        <v>42</v>
      </c>
      <c r="J2141" s="26">
        <v>1996</v>
      </c>
      <c r="K2141" s="26" t="s">
        <v>35</v>
      </c>
      <c r="L2141" s="26" t="s">
        <v>16</v>
      </c>
      <c r="M2141" s="26" t="s">
        <v>16</v>
      </c>
      <c r="N2141" s="26" t="s">
        <v>42</v>
      </c>
      <c r="O2141" s="27">
        <f>IF(A2141="?","",DATE(J2141,MATCH(K2141,{"Jan","Feb","Mar","Apr","May","Jun","Jul","Aug","Sep","Oct","Nov","Dec"},0),D2141))</f>
        <v>35297</v>
      </c>
      <c r="P2141" s="26">
        <f t="shared" si="33"/>
        <v>26</v>
      </c>
    </row>
    <row r="2142" spans="1:16" x14ac:dyDescent="0.3">
      <c r="A2142" s="8" t="s">
        <v>2172</v>
      </c>
      <c r="B2142" s="8">
        <v>1979</v>
      </c>
      <c r="C2142" s="8" t="s">
        <v>15</v>
      </c>
      <c r="D2142" s="8">
        <v>4</v>
      </c>
      <c r="E2142" s="8">
        <v>2</v>
      </c>
      <c r="F2142" s="25">
        <v>36090.49</v>
      </c>
      <c r="G2142" s="8" t="s">
        <v>11</v>
      </c>
      <c r="H2142" s="8" t="s">
        <v>11</v>
      </c>
      <c r="I2142" s="8" t="s">
        <v>42</v>
      </c>
      <c r="J2142" s="26">
        <v>1979</v>
      </c>
      <c r="K2142" s="26" t="s">
        <v>15</v>
      </c>
      <c r="L2142" s="26" t="s">
        <v>11</v>
      </c>
      <c r="M2142" s="26" t="s">
        <v>11</v>
      </c>
      <c r="N2142" s="26" t="s">
        <v>42</v>
      </c>
      <c r="O2142" s="27">
        <f>IF(A2142="?","",DATE(J2142,MATCH(K2142,{"Jan","Feb","Mar","Apr","May","Jun","Jul","Aug","Sep","Oct","Nov","Dec"},0),D2142))</f>
        <v>29163</v>
      </c>
      <c r="P2142" s="26">
        <f t="shared" si="33"/>
        <v>43</v>
      </c>
    </row>
    <row r="2143" spans="1:16" x14ac:dyDescent="0.3">
      <c r="A2143" s="8" t="s">
        <v>2173</v>
      </c>
      <c r="B2143" s="8">
        <v>1997</v>
      </c>
      <c r="C2143" s="8" t="s">
        <v>18</v>
      </c>
      <c r="D2143" s="8">
        <v>12</v>
      </c>
      <c r="E2143" s="8">
        <v>2</v>
      </c>
      <c r="F2143" s="25">
        <v>36124.57</v>
      </c>
      <c r="G2143" s="8" t="s">
        <v>16</v>
      </c>
      <c r="H2143" s="8" t="s">
        <v>12</v>
      </c>
      <c r="I2143" s="8" t="s">
        <v>13</v>
      </c>
      <c r="J2143" s="26">
        <v>1997</v>
      </c>
      <c r="K2143" s="26" t="s">
        <v>18</v>
      </c>
      <c r="L2143" s="26" t="s">
        <v>16</v>
      </c>
      <c r="M2143" s="26" t="s">
        <v>12</v>
      </c>
      <c r="N2143" s="26" t="s">
        <v>13</v>
      </c>
      <c r="O2143" s="27">
        <f>IF(A2143="?","",DATE(J2143,MATCH(K2143,{"Jan","Feb","Mar","Apr","May","Jun","Jul","Aug","Sep","Oct","Nov","Dec"},0),D2143))</f>
        <v>35593</v>
      </c>
      <c r="P2143" s="26">
        <f t="shared" si="33"/>
        <v>25</v>
      </c>
    </row>
    <row r="2144" spans="1:16" x14ac:dyDescent="0.3">
      <c r="A2144" s="8" t="s">
        <v>2174</v>
      </c>
      <c r="B2144" s="8">
        <v>2004</v>
      </c>
      <c r="C2144" s="8" t="s">
        <v>35</v>
      </c>
      <c r="D2144" s="8">
        <v>30</v>
      </c>
      <c r="E2144" s="8">
        <v>0</v>
      </c>
      <c r="F2144" s="25">
        <v>36149.480000000003</v>
      </c>
      <c r="G2144" s="8" t="s">
        <v>11</v>
      </c>
      <c r="H2144" s="8" t="s">
        <v>11</v>
      </c>
      <c r="I2144" s="8" t="s">
        <v>13</v>
      </c>
      <c r="J2144" s="26">
        <v>2004</v>
      </c>
      <c r="K2144" s="26" t="s">
        <v>35</v>
      </c>
      <c r="L2144" s="26" t="s">
        <v>11</v>
      </c>
      <c r="M2144" s="26" t="s">
        <v>11</v>
      </c>
      <c r="N2144" s="26" t="s">
        <v>13</v>
      </c>
      <c r="O2144" s="27">
        <f>IF(A2144="?","",DATE(J2144,MATCH(K2144,{"Jan","Feb","Mar","Apr","May","Jun","Jul","Aug","Sep","Oct","Nov","Dec"},0),D2144))</f>
        <v>38229</v>
      </c>
      <c r="P2144" s="26">
        <f t="shared" si="33"/>
        <v>18</v>
      </c>
    </row>
    <row r="2145" spans="1:16" x14ac:dyDescent="0.3">
      <c r="A2145" s="8" t="s">
        <v>2175</v>
      </c>
      <c r="B2145" s="8">
        <v>1974</v>
      </c>
      <c r="C2145" s="8" t="s">
        <v>30</v>
      </c>
      <c r="D2145" s="8">
        <v>6</v>
      </c>
      <c r="E2145" s="8">
        <v>0</v>
      </c>
      <c r="F2145" s="25">
        <v>36182.870000000003</v>
      </c>
      <c r="G2145" s="8" t="s">
        <v>11</v>
      </c>
      <c r="H2145" s="8" t="s">
        <v>12</v>
      </c>
      <c r="I2145" s="8" t="s">
        <v>23</v>
      </c>
      <c r="J2145" s="26">
        <v>1974</v>
      </c>
      <c r="K2145" s="26" t="s">
        <v>30</v>
      </c>
      <c r="L2145" s="26" t="s">
        <v>11</v>
      </c>
      <c r="M2145" s="26" t="s">
        <v>12</v>
      </c>
      <c r="N2145" s="26" t="s">
        <v>23</v>
      </c>
      <c r="O2145" s="27">
        <f>IF(A2145="?","",DATE(J2145,MATCH(K2145,{"Jan","Feb","Mar","Apr","May","Jun","Jul","Aug","Sep","Oct","Nov","Dec"},0),D2145))</f>
        <v>27369</v>
      </c>
      <c r="P2145" s="26">
        <f t="shared" si="33"/>
        <v>48</v>
      </c>
    </row>
    <row r="2146" spans="1:16" x14ac:dyDescent="0.3">
      <c r="A2146" s="8" t="s">
        <v>2176</v>
      </c>
      <c r="B2146" s="8">
        <v>1999</v>
      </c>
      <c r="C2146" s="8" t="s">
        <v>37</v>
      </c>
      <c r="D2146" s="8">
        <v>1</v>
      </c>
      <c r="E2146" s="8">
        <v>3</v>
      </c>
      <c r="F2146" s="25">
        <v>36189.1</v>
      </c>
      <c r="G2146" s="8" t="s">
        <v>16</v>
      </c>
      <c r="H2146" s="8" t="s">
        <v>12</v>
      </c>
      <c r="I2146" s="8" t="s">
        <v>168</v>
      </c>
      <c r="J2146" s="26">
        <v>1999</v>
      </c>
      <c r="K2146" s="26" t="s">
        <v>37</v>
      </c>
      <c r="L2146" s="26" t="s">
        <v>16</v>
      </c>
      <c r="M2146" s="26" t="s">
        <v>12</v>
      </c>
      <c r="N2146" s="26" t="s">
        <v>168</v>
      </c>
      <c r="O2146" s="27">
        <f>IF(A2146="?","",DATE(J2146,MATCH(K2146,{"Jan","Feb","Mar","Apr","May","Jun","Jul","Aug","Sep","Oct","Nov","Dec"},0),D2146))</f>
        <v>36434</v>
      </c>
      <c r="P2146" s="26">
        <f t="shared" si="33"/>
        <v>23</v>
      </c>
    </row>
    <row r="2147" spans="1:16" x14ac:dyDescent="0.3">
      <c r="A2147" s="8" t="s">
        <v>2177</v>
      </c>
      <c r="B2147" s="8">
        <v>1993</v>
      </c>
      <c r="C2147" s="8" t="s">
        <v>30</v>
      </c>
      <c r="D2147" s="8">
        <v>28</v>
      </c>
      <c r="E2147" s="8">
        <v>0</v>
      </c>
      <c r="F2147" s="25">
        <v>36197.699999999997</v>
      </c>
      <c r="G2147" s="8" t="s">
        <v>16</v>
      </c>
      <c r="H2147" s="8" t="s">
        <v>12</v>
      </c>
      <c r="I2147" s="8" t="s">
        <v>42</v>
      </c>
      <c r="J2147" s="26">
        <v>1993</v>
      </c>
      <c r="K2147" s="26" t="s">
        <v>30</v>
      </c>
      <c r="L2147" s="26" t="s">
        <v>16</v>
      </c>
      <c r="M2147" s="26" t="s">
        <v>12</v>
      </c>
      <c r="N2147" s="26" t="s">
        <v>42</v>
      </c>
      <c r="O2147" s="27">
        <f>IF(A2147="?","",DATE(J2147,MATCH(K2147,{"Jan","Feb","Mar","Apr","May","Jun","Jul","Aug","Sep","Oct","Nov","Dec"},0),D2147))</f>
        <v>34331</v>
      </c>
      <c r="P2147" s="26">
        <f t="shared" si="33"/>
        <v>29</v>
      </c>
    </row>
    <row r="2148" spans="1:16" x14ac:dyDescent="0.3">
      <c r="A2148" s="8" t="s">
        <v>2178</v>
      </c>
      <c r="B2148" s="8">
        <v>2003</v>
      </c>
      <c r="C2148" s="8" t="s">
        <v>20</v>
      </c>
      <c r="D2148" s="8">
        <v>5</v>
      </c>
      <c r="E2148" s="8">
        <v>0</v>
      </c>
      <c r="F2148" s="25">
        <v>36219.410000000003</v>
      </c>
      <c r="G2148" s="8" t="s">
        <v>16</v>
      </c>
      <c r="H2148" s="8" t="s">
        <v>16</v>
      </c>
      <c r="I2148" s="8" t="s">
        <v>23</v>
      </c>
      <c r="J2148" s="26">
        <v>2003</v>
      </c>
      <c r="K2148" s="26" t="s">
        <v>20</v>
      </c>
      <c r="L2148" s="26" t="s">
        <v>16</v>
      </c>
      <c r="M2148" s="26" t="s">
        <v>16</v>
      </c>
      <c r="N2148" s="26" t="s">
        <v>23</v>
      </c>
      <c r="O2148" s="27">
        <f>IF(A2148="?","",DATE(J2148,MATCH(K2148,{"Jan","Feb","Mar","Apr","May","Jun","Jul","Aug","Sep","Oct","Nov","Dec"},0),D2148))</f>
        <v>37869</v>
      </c>
      <c r="P2148" s="26">
        <f t="shared" si="33"/>
        <v>19</v>
      </c>
    </row>
    <row r="2149" spans="1:16" x14ac:dyDescent="0.3">
      <c r="A2149" s="8" t="s">
        <v>2179</v>
      </c>
      <c r="B2149" s="8">
        <v>2004</v>
      </c>
      <c r="C2149" s="8" t="s">
        <v>30</v>
      </c>
      <c r="D2149" s="8">
        <v>25</v>
      </c>
      <c r="E2149" s="8">
        <v>0</v>
      </c>
      <c r="F2149" s="25">
        <v>36307.800000000003</v>
      </c>
      <c r="G2149" s="8" t="s">
        <v>16</v>
      </c>
      <c r="H2149" s="8" t="s">
        <v>11</v>
      </c>
      <c r="I2149" s="8" t="s">
        <v>13</v>
      </c>
      <c r="J2149" s="26">
        <v>2004</v>
      </c>
      <c r="K2149" s="26" t="s">
        <v>30</v>
      </c>
      <c r="L2149" s="26" t="s">
        <v>16</v>
      </c>
      <c r="M2149" s="26" t="s">
        <v>11</v>
      </c>
      <c r="N2149" s="26" t="s">
        <v>13</v>
      </c>
      <c r="O2149" s="27">
        <f>IF(A2149="?","",DATE(J2149,MATCH(K2149,{"Jan","Feb","Mar","Apr","May","Jun","Jul","Aug","Sep","Oct","Nov","Dec"},0),D2149))</f>
        <v>38346</v>
      </c>
      <c r="P2149" s="26">
        <f t="shared" si="33"/>
        <v>18</v>
      </c>
    </row>
    <row r="2150" spans="1:16" x14ac:dyDescent="0.3">
      <c r="A2150" s="8" t="s">
        <v>2180</v>
      </c>
      <c r="B2150" s="8">
        <v>1992</v>
      </c>
      <c r="C2150" s="8" t="s">
        <v>18</v>
      </c>
      <c r="D2150" s="8">
        <v>16</v>
      </c>
      <c r="E2150" s="8">
        <v>0</v>
      </c>
      <c r="F2150" s="25">
        <v>36314.050000000003</v>
      </c>
      <c r="G2150" s="8" t="s">
        <v>11</v>
      </c>
      <c r="H2150" s="8" t="s">
        <v>11</v>
      </c>
      <c r="I2150" s="8" t="s">
        <v>42</v>
      </c>
      <c r="J2150" s="26">
        <v>1992</v>
      </c>
      <c r="K2150" s="26" t="s">
        <v>18</v>
      </c>
      <c r="L2150" s="26" t="s">
        <v>11</v>
      </c>
      <c r="M2150" s="26" t="s">
        <v>11</v>
      </c>
      <c r="N2150" s="26" t="s">
        <v>42</v>
      </c>
      <c r="O2150" s="27">
        <f>IF(A2150="?","",DATE(J2150,MATCH(K2150,{"Jan","Feb","Mar","Apr","May","Jun","Jul","Aug","Sep","Oct","Nov","Dec"},0),D2150))</f>
        <v>33771</v>
      </c>
      <c r="P2150" s="26">
        <f t="shared" si="33"/>
        <v>30</v>
      </c>
    </row>
    <row r="2151" spans="1:16" x14ac:dyDescent="0.3">
      <c r="A2151" s="8" t="s">
        <v>2181</v>
      </c>
      <c r="B2151" s="8">
        <v>1967</v>
      </c>
      <c r="C2151" s="8" t="s">
        <v>37</v>
      </c>
      <c r="D2151" s="8">
        <v>18</v>
      </c>
      <c r="E2151" s="8">
        <v>0</v>
      </c>
      <c r="F2151" s="25">
        <v>36332.449999999997</v>
      </c>
      <c r="G2151" s="8" t="s">
        <v>16</v>
      </c>
      <c r="H2151" s="8" t="s">
        <v>12</v>
      </c>
      <c r="I2151" s="8" t="s">
        <v>42</v>
      </c>
      <c r="J2151" s="26">
        <v>1967</v>
      </c>
      <c r="K2151" s="26" t="s">
        <v>37</v>
      </c>
      <c r="L2151" s="26" t="s">
        <v>16</v>
      </c>
      <c r="M2151" s="26" t="s">
        <v>12</v>
      </c>
      <c r="N2151" s="26" t="s">
        <v>42</v>
      </c>
      <c r="O2151" s="27">
        <f>IF(A2151="?","",DATE(J2151,MATCH(K2151,{"Jan","Feb","Mar","Apr","May","Jun","Jul","Aug","Sep","Oct","Nov","Dec"},0),D2151))</f>
        <v>24763</v>
      </c>
      <c r="P2151" s="26">
        <f t="shared" si="33"/>
        <v>55</v>
      </c>
    </row>
    <row r="2152" spans="1:16" x14ac:dyDescent="0.3">
      <c r="A2152" s="8" t="s">
        <v>2182</v>
      </c>
      <c r="B2152" s="8">
        <v>1975</v>
      </c>
      <c r="C2152" s="8" t="s">
        <v>18</v>
      </c>
      <c r="D2152" s="8">
        <v>5</v>
      </c>
      <c r="E2152" s="8">
        <v>1</v>
      </c>
      <c r="F2152" s="25">
        <v>36350.71</v>
      </c>
      <c r="G2152" s="8" t="s">
        <v>16</v>
      </c>
      <c r="H2152" s="8" t="s">
        <v>11</v>
      </c>
      <c r="I2152" s="8" t="s">
        <v>42</v>
      </c>
      <c r="J2152" s="26">
        <v>1975</v>
      </c>
      <c r="K2152" s="26" t="s">
        <v>18</v>
      </c>
      <c r="L2152" s="26" t="s">
        <v>16</v>
      </c>
      <c r="M2152" s="26" t="s">
        <v>11</v>
      </c>
      <c r="N2152" s="26" t="s">
        <v>42</v>
      </c>
      <c r="O2152" s="27">
        <f>IF(A2152="?","",DATE(J2152,MATCH(K2152,{"Jan","Feb","Mar","Apr","May","Jun","Jul","Aug","Sep","Oct","Nov","Dec"},0),D2152))</f>
        <v>27550</v>
      </c>
      <c r="P2152" s="26">
        <f t="shared" si="33"/>
        <v>48</v>
      </c>
    </row>
    <row r="2153" spans="1:16" x14ac:dyDescent="0.3">
      <c r="A2153" s="8" t="s">
        <v>2183</v>
      </c>
      <c r="B2153" s="8">
        <v>2003</v>
      </c>
      <c r="C2153" s="8" t="s">
        <v>30</v>
      </c>
      <c r="D2153" s="8">
        <v>9</v>
      </c>
      <c r="E2153" s="8">
        <v>2</v>
      </c>
      <c r="F2153" s="25">
        <v>36397.58</v>
      </c>
      <c r="G2153" s="8" t="s">
        <v>11</v>
      </c>
      <c r="H2153" s="8" t="s">
        <v>12</v>
      </c>
      <c r="I2153" s="8" t="s">
        <v>42</v>
      </c>
      <c r="J2153" s="26">
        <v>2003</v>
      </c>
      <c r="K2153" s="26" t="s">
        <v>30</v>
      </c>
      <c r="L2153" s="26" t="s">
        <v>11</v>
      </c>
      <c r="M2153" s="26" t="s">
        <v>12</v>
      </c>
      <c r="N2153" s="26" t="s">
        <v>42</v>
      </c>
      <c r="O2153" s="27">
        <f>IF(A2153="?","",DATE(J2153,MATCH(K2153,{"Jan","Feb","Mar","Apr","May","Jun","Jul","Aug","Sep","Oct","Nov","Dec"},0),D2153))</f>
        <v>37964</v>
      </c>
      <c r="P2153" s="26">
        <f t="shared" si="33"/>
        <v>19</v>
      </c>
    </row>
    <row r="2154" spans="1:16" x14ac:dyDescent="0.3">
      <c r="A2154" s="8" t="s">
        <v>2184</v>
      </c>
      <c r="B2154" s="8">
        <v>1962</v>
      </c>
      <c r="C2154" s="8" t="s">
        <v>15</v>
      </c>
      <c r="D2154" s="8">
        <v>19</v>
      </c>
      <c r="E2154" s="8">
        <v>0</v>
      </c>
      <c r="F2154" s="25">
        <v>36445.550000000003</v>
      </c>
      <c r="G2154" s="8" t="s">
        <v>11</v>
      </c>
      <c r="H2154" s="8" t="s">
        <v>11</v>
      </c>
      <c r="I2154" s="8" t="s">
        <v>42</v>
      </c>
      <c r="J2154" s="26">
        <v>1962</v>
      </c>
      <c r="K2154" s="26" t="s">
        <v>15</v>
      </c>
      <c r="L2154" s="26" t="s">
        <v>11</v>
      </c>
      <c r="M2154" s="26" t="s">
        <v>11</v>
      </c>
      <c r="N2154" s="26" t="s">
        <v>42</v>
      </c>
      <c r="O2154" s="27">
        <f>IF(A2154="?","",DATE(J2154,MATCH(K2154,{"Jan","Feb","Mar","Apr","May","Jun","Jul","Aug","Sep","Oct","Nov","Dec"},0),D2154))</f>
        <v>22969</v>
      </c>
      <c r="P2154" s="26">
        <f t="shared" si="33"/>
        <v>60</v>
      </c>
    </row>
    <row r="2155" spans="1:16" x14ac:dyDescent="0.3">
      <c r="A2155" s="8" t="s">
        <v>2185</v>
      </c>
      <c r="B2155" s="8">
        <v>1973</v>
      </c>
      <c r="C2155" s="8" t="s">
        <v>35</v>
      </c>
      <c r="D2155" s="8">
        <v>9</v>
      </c>
      <c r="E2155" s="8">
        <v>0</v>
      </c>
      <c r="F2155" s="25">
        <v>36541.550000000003</v>
      </c>
      <c r="G2155" s="8" t="s">
        <v>11</v>
      </c>
      <c r="H2155" s="8" t="s">
        <v>12</v>
      </c>
      <c r="I2155" s="8" t="s">
        <v>42</v>
      </c>
      <c r="J2155" s="26">
        <v>1973</v>
      </c>
      <c r="K2155" s="26" t="s">
        <v>35</v>
      </c>
      <c r="L2155" s="26" t="s">
        <v>11</v>
      </c>
      <c r="M2155" s="26" t="s">
        <v>12</v>
      </c>
      <c r="N2155" s="26" t="s">
        <v>42</v>
      </c>
      <c r="O2155" s="27">
        <f>IF(A2155="?","",DATE(J2155,MATCH(K2155,{"Jan","Feb","Mar","Apr","May","Jun","Jul","Aug","Sep","Oct","Nov","Dec"},0),D2155))</f>
        <v>26885</v>
      </c>
      <c r="P2155" s="26">
        <f t="shared" si="33"/>
        <v>49</v>
      </c>
    </row>
    <row r="2156" spans="1:16" x14ac:dyDescent="0.3">
      <c r="A2156" s="8" t="s">
        <v>2186</v>
      </c>
      <c r="B2156" s="8">
        <v>1992</v>
      </c>
      <c r="C2156" s="8" t="s">
        <v>37</v>
      </c>
      <c r="D2156" s="8">
        <v>9</v>
      </c>
      <c r="E2156" s="8">
        <v>0</v>
      </c>
      <c r="F2156" s="25">
        <v>36572.800000000003</v>
      </c>
      <c r="G2156" s="8" t="s">
        <v>16</v>
      </c>
      <c r="H2156" s="8" t="s">
        <v>11</v>
      </c>
      <c r="I2156" s="8" t="s">
        <v>42</v>
      </c>
      <c r="J2156" s="26">
        <v>1992</v>
      </c>
      <c r="K2156" s="26" t="s">
        <v>37</v>
      </c>
      <c r="L2156" s="26" t="s">
        <v>16</v>
      </c>
      <c r="M2156" s="26" t="s">
        <v>11</v>
      </c>
      <c r="N2156" s="26" t="s">
        <v>42</v>
      </c>
      <c r="O2156" s="27">
        <f>IF(A2156="?","",DATE(J2156,MATCH(K2156,{"Jan","Feb","Mar","Apr","May","Jun","Jul","Aug","Sep","Oct","Nov","Dec"},0),D2156))</f>
        <v>33886</v>
      </c>
      <c r="P2156" s="26">
        <f t="shared" si="33"/>
        <v>30</v>
      </c>
    </row>
    <row r="2157" spans="1:16" x14ac:dyDescent="0.3">
      <c r="A2157" s="8" t="s">
        <v>2187</v>
      </c>
      <c r="B2157" s="8">
        <v>1961</v>
      </c>
      <c r="C2157" s="8" t="s">
        <v>10</v>
      </c>
      <c r="D2157" s="8">
        <v>29</v>
      </c>
      <c r="E2157" s="8">
        <v>4</v>
      </c>
      <c r="F2157" s="25">
        <v>36580.28</v>
      </c>
      <c r="G2157" s="8" t="s">
        <v>11</v>
      </c>
      <c r="H2157" s="8" t="s">
        <v>11</v>
      </c>
      <c r="I2157" s="8" t="s">
        <v>13</v>
      </c>
      <c r="J2157" s="26">
        <v>1961</v>
      </c>
      <c r="K2157" s="26" t="s">
        <v>10</v>
      </c>
      <c r="L2157" s="26" t="s">
        <v>11</v>
      </c>
      <c r="M2157" s="26" t="s">
        <v>11</v>
      </c>
      <c r="N2157" s="26" t="s">
        <v>13</v>
      </c>
      <c r="O2157" s="27">
        <f>IF(A2157="?","",DATE(J2157,MATCH(K2157,{"Jan","Feb","Mar","Apr","May","Jun","Jul","Aug","Sep","Oct","Nov","Dec"},0),D2157))</f>
        <v>22491</v>
      </c>
      <c r="P2157" s="26">
        <f t="shared" si="33"/>
        <v>61</v>
      </c>
    </row>
    <row r="2158" spans="1:16" x14ac:dyDescent="0.3">
      <c r="A2158" s="8" t="s">
        <v>2188</v>
      </c>
      <c r="B2158" s="8">
        <v>1970</v>
      </c>
      <c r="C2158" s="8" t="s">
        <v>10</v>
      </c>
      <c r="D2158" s="8">
        <v>14</v>
      </c>
      <c r="E2158" s="8">
        <v>0</v>
      </c>
      <c r="F2158" s="25">
        <v>36786.370000000003</v>
      </c>
      <c r="G2158" s="8" t="s">
        <v>16</v>
      </c>
      <c r="H2158" s="8" t="s">
        <v>16</v>
      </c>
      <c r="I2158" s="8" t="s">
        <v>42</v>
      </c>
      <c r="J2158" s="26">
        <v>1970</v>
      </c>
      <c r="K2158" s="26" t="s">
        <v>10</v>
      </c>
      <c r="L2158" s="26" t="s">
        <v>16</v>
      </c>
      <c r="M2158" s="26" t="s">
        <v>16</v>
      </c>
      <c r="N2158" s="26" t="s">
        <v>42</v>
      </c>
      <c r="O2158" s="27">
        <f>IF(A2158="?","",DATE(J2158,MATCH(K2158,{"Jan","Feb","Mar","Apr","May","Jun","Jul","Aug","Sep","Oct","Nov","Dec"},0),D2158))</f>
        <v>25763</v>
      </c>
      <c r="P2158" s="26">
        <f t="shared" si="33"/>
        <v>52</v>
      </c>
    </row>
    <row r="2159" spans="1:16" x14ac:dyDescent="0.3">
      <c r="A2159" s="8" t="s">
        <v>2189</v>
      </c>
      <c r="B2159" s="8">
        <v>1965</v>
      </c>
      <c r="C2159" s="8" t="s">
        <v>30</v>
      </c>
      <c r="D2159" s="8">
        <v>28</v>
      </c>
      <c r="E2159" s="8">
        <v>0</v>
      </c>
      <c r="F2159" s="25">
        <v>36795.29</v>
      </c>
      <c r="G2159" s="8" t="s">
        <v>11</v>
      </c>
      <c r="H2159" s="8" t="s">
        <v>16</v>
      </c>
      <c r="I2159" s="8" t="s">
        <v>42</v>
      </c>
      <c r="J2159" s="26">
        <v>1965</v>
      </c>
      <c r="K2159" s="26" t="s">
        <v>30</v>
      </c>
      <c r="L2159" s="26" t="s">
        <v>11</v>
      </c>
      <c r="M2159" s="26" t="s">
        <v>16</v>
      </c>
      <c r="N2159" s="26" t="s">
        <v>42</v>
      </c>
      <c r="O2159" s="27">
        <f>IF(A2159="?","",DATE(J2159,MATCH(K2159,{"Jan","Feb","Mar","Apr","May","Jun","Jul","Aug","Sep","Oct","Nov","Dec"},0),D2159))</f>
        <v>24104</v>
      </c>
      <c r="P2159" s="26">
        <f t="shared" si="33"/>
        <v>57</v>
      </c>
    </row>
    <row r="2160" spans="1:16" x14ac:dyDescent="0.3">
      <c r="A2160" s="8" t="s">
        <v>31</v>
      </c>
      <c r="B2160" s="8">
        <v>1992</v>
      </c>
      <c r="C2160" s="8" t="s">
        <v>37</v>
      </c>
      <c r="D2160" s="8">
        <v>6</v>
      </c>
      <c r="E2160" s="8">
        <v>0</v>
      </c>
      <c r="F2160" s="25">
        <v>36837.47</v>
      </c>
      <c r="G2160" s="8" t="s">
        <v>16</v>
      </c>
      <c r="H2160" s="8" t="s">
        <v>11</v>
      </c>
      <c r="I2160" s="8" t="s">
        <v>42</v>
      </c>
      <c r="J2160" s="26">
        <v>1992</v>
      </c>
      <c r="K2160" s="26" t="s">
        <v>37</v>
      </c>
      <c r="L2160" s="26" t="s">
        <v>16</v>
      </c>
      <c r="M2160" s="26" t="s">
        <v>11</v>
      </c>
      <c r="N2160" s="26" t="s">
        <v>42</v>
      </c>
      <c r="O2160" s="27" t="str">
        <f>IF(A2160="?","",DATE(J2160,MATCH(K2160,{"Jan","Feb","Mar","Apr","May","Jun","Jul","Aug","Sep","Oct","Nov","Dec"},0),D2160))</f>
        <v/>
      </c>
      <c r="P2160" s="26" t="str">
        <f t="shared" si="33"/>
        <v/>
      </c>
    </row>
    <row r="2161" spans="1:16" x14ac:dyDescent="0.3">
      <c r="A2161" s="8" t="s">
        <v>2190</v>
      </c>
      <c r="B2161" s="8">
        <v>1992</v>
      </c>
      <c r="C2161" s="8" t="s">
        <v>10</v>
      </c>
      <c r="D2161" s="8">
        <v>4</v>
      </c>
      <c r="E2161" s="8">
        <v>0</v>
      </c>
      <c r="F2161" s="25">
        <v>36837.47</v>
      </c>
      <c r="G2161" s="8" t="s">
        <v>11</v>
      </c>
      <c r="H2161" s="8" t="s">
        <v>12</v>
      </c>
      <c r="I2161" s="8" t="s">
        <v>42</v>
      </c>
      <c r="J2161" s="26">
        <v>1992</v>
      </c>
      <c r="K2161" s="26" t="s">
        <v>10</v>
      </c>
      <c r="L2161" s="26" t="s">
        <v>11</v>
      </c>
      <c r="M2161" s="26" t="s">
        <v>12</v>
      </c>
      <c r="N2161" s="26" t="s">
        <v>42</v>
      </c>
      <c r="O2161" s="27">
        <f>IF(A2161="?","",DATE(J2161,MATCH(K2161,{"Jan","Feb","Mar","Apr","May","Jun","Jul","Aug","Sep","Oct","Nov","Dec"},0),D2161))</f>
        <v>33789</v>
      </c>
      <c r="P2161" s="26">
        <f t="shared" si="33"/>
        <v>30</v>
      </c>
    </row>
    <row r="2162" spans="1:16" x14ac:dyDescent="0.3">
      <c r="A2162" s="8" t="s">
        <v>2191</v>
      </c>
      <c r="B2162" s="8">
        <v>1972</v>
      </c>
      <c r="C2162" s="8" t="s">
        <v>30</v>
      </c>
      <c r="D2162" s="8">
        <v>5</v>
      </c>
      <c r="E2162" s="8">
        <v>0</v>
      </c>
      <c r="F2162" s="25">
        <v>36889.99</v>
      </c>
      <c r="G2162" s="8" t="s">
        <v>16</v>
      </c>
      <c r="H2162" s="8" t="s">
        <v>12</v>
      </c>
      <c r="I2162" s="8" t="s">
        <v>42</v>
      </c>
      <c r="J2162" s="26">
        <v>1972</v>
      </c>
      <c r="K2162" s="26" t="s">
        <v>30</v>
      </c>
      <c r="L2162" s="26" t="s">
        <v>16</v>
      </c>
      <c r="M2162" s="26" t="s">
        <v>12</v>
      </c>
      <c r="N2162" s="26" t="s">
        <v>42</v>
      </c>
      <c r="O2162" s="27">
        <f>IF(A2162="?","",DATE(J2162,MATCH(K2162,{"Jan","Feb","Mar","Apr","May","Jun","Jul","Aug","Sep","Oct","Nov","Dec"},0),D2162))</f>
        <v>26638</v>
      </c>
      <c r="P2162" s="26">
        <f t="shared" si="33"/>
        <v>50</v>
      </c>
    </row>
    <row r="2163" spans="1:16" x14ac:dyDescent="0.3">
      <c r="A2163" s="8" t="s">
        <v>2192</v>
      </c>
      <c r="B2163" s="8">
        <v>2003</v>
      </c>
      <c r="C2163" s="8" t="s">
        <v>18</v>
      </c>
      <c r="D2163" s="8">
        <v>21</v>
      </c>
      <c r="E2163" s="8">
        <v>0</v>
      </c>
      <c r="F2163" s="25">
        <v>36898.730000000003</v>
      </c>
      <c r="G2163" s="8" t="s">
        <v>11</v>
      </c>
      <c r="H2163" s="8" t="s">
        <v>16</v>
      </c>
      <c r="I2163" s="8" t="s">
        <v>23</v>
      </c>
      <c r="J2163" s="26">
        <v>2003</v>
      </c>
      <c r="K2163" s="26" t="s">
        <v>18</v>
      </c>
      <c r="L2163" s="26" t="s">
        <v>11</v>
      </c>
      <c r="M2163" s="26" t="s">
        <v>16</v>
      </c>
      <c r="N2163" s="26" t="s">
        <v>23</v>
      </c>
      <c r="O2163" s="27">
        <f>IF(A2163="?","",DATE(J2163,MATCH(K2163,{"Jan","Feb","Mar","Apr","May","Jun","Jul","Aug","Sep","Oct","Nov","Dec"},0),D2163))</f>
        <v>37793</v>
      </c>
      <c r="P2163" s="26">
        <f t="shared" si="33"/>
        <v>19</v>
      </c>
    </row>
    <row r="2164" spans="1:16" x14ac:dyDescent="0.3">
      <c r="A2164" s="8" t="s">
        <v>2193</v>
      </c>
      <c r="B2164" s="8">
        <v>1963</v>
      </c>
      <c r="C2164" s="8" t="s">
        <v>10</v>
      </c>
      <c r="D2164" s="8">
        <v>24</v>
      </c>
      <c r="E2164" s="8">
        <v>2</v>
      </c>
      <c r="F2164" s="25">
        <v>36910.61</v>
      </c>
      <c r="G2164" s="8" t="s">
        <v>11</v>
      </c>
      <c r="H2164" s="8" t="s">
        <v>11</v>
      </c>
      <c r="I2164" s="8" t="s">
        <v>42</v>
      </c>
      <c r="J2164" s="26">
        <v>1963</v>
      </c>
      <c r="K2164" s="26" t="s">
        <v>10</v>
      </c>
      <c r="L2164" s="26" t="s">
        <v>11</v>
      </c>
      <c r="M2164" s="26" t="s">
        <v>11</v>
      </c>
      <c r="N2164" s="26" t="s">
        <v>42</v>
      </c>
      <c r="O2164" s="27">
        <f>IF(A2164="?","",DATE(J2164,MATCH(K2164,{"Jan","Feb","Mar","Apr","May","Jun","Jul","Aug","Sep","Oct","Nov","Dec"},0),D2164))</f>
        <v>23216</v>
      </c>
      <c r="P2164" s="26">
        <f t="shared" si="33"/>
        <v>59</v>
      </c>
    </row>
    <row r="2165" spans="1:16" x14ac:dyDescent="0.3">
      <c r="A2165" s="8" t="s">
        <v>2194</v>
      </c>
      <c r="B2165" s="8">
        <v>1991</v>
      </c>
      <c r="C2165" s="8" t="s">
        <v>18</v>
      </c>
      <c r="D2165" s="8">
        <v>10</v>
      </c>
      <c r="E2165" s="8">
        <v>3</v>
      </c>
      <c r="F2165" s="25">
        <v>36911.99</v>
      </c>
      <c r="G2165" s="8" t="s">
        <v>11</v>
      </c>
      <c r="H2165" s="8" t="s">
        <v>11</v>
      </c>
      <c r="I2165" s="8" t="s">
        <v>42</v>
      </c>
      <c r="J2165" s="26">
        <v>1991</v>
      </c>
      <c r="K2165" s="26" t="s">
        <v>18</v>
      </c>
      <c r="L2165" s="26" t="s">
        <v>11</v>
      </c>
      <c r="M2165" s="26" t="s">
        <v>11</v>
      </c>
      <c r="N2165" s="26" t="s">
        <v>42</v>
      </c>
      <c r="O2165" s="27">
        <f>IF(A2165="?","",DATE(J2165,MATCH(K2165,{"Jan","Feb","Mar","Apr","May","Jun","Jul","Aug","Sep","Oct","Nov","Dec"},0),D2165))</f>
        <v>33399</v>
      </c>
      <c r="P2165" s="26">
        <f t="shared" si="33"/>
        <v>31</v>
      </c>
    </row>
    <row r="2166" spans="1:16" x14ac:dyDescent="0.3">
      <c r="A2166" s="8" t="s">
        <v>2195</v>
      </c>
      <c r="B2166" s="8">
        <v>1968</v>
      </c>
      <c r="C2166" s="8" t="s">
        <v>37</v>
      </c>
      <c r="D2166" s="8">
        <v>22</v>
      </c>
      <c r="E2166" s="8">
        <v>0</v>
      </c>
      <c r="F2166" s="25">
        <v>36922.61</v>
      </c>
      <c r="G2166" s="8" t="s">
        <v>11</v>
      </c>
      <c r="H2166" s="8" t="s">
        <v>16</v>
      </c>
      <c r="I2166" s="8" t="s">
        <v>42</v>
      </c>
      <c r="J2166" s="26">
        <v>1968</v>
      </c>
      <c r="K2166" s="26" t="s">
        <v>37</v>
      </c>
      <c r="L2166" s="26" t="s">
        <v>11</v>
      </c>
      <c r="M2166" s="26" t="s">
        <v>16</v>
      </c>
      <c r="N2166" s="26" t="s">
        <v>42</v>
      </c>
      <c r="O2166" s="27">
        <f>IF(A2166="?","",DATE(J2166,MATCH(K2166,{"Jan","Feb","Mar","Apr","May","Jun","Jul","Aug","Sep","Oct","Nov","Dec"},0),D2166))</f>
        <v>25133</v>
      </c>
      <c r="P2166" s="26">
        <f t="shared" si="33"/>
        <v>54</v>
      </c>
    </row>
    <row r="2167" spans="1:16" x14ac:dyDescent="0.3">
      <c r="A2167" s="8" t="s">
        <v>2196</v>
      </c>
      <c r="B2167" s="8">
        <v>1977</v>
      </c>
      <c r="C2167" s="8" t="s">
        <v>35</v>
      </c>
      <c r="D2167" s="8">
        <v>13</v>
      </c>
      <c r="E2167" s="8">
        <v>2</v>
      </c>
      <c r="F2167" s="25">
        <v>36935.64</v>
      </c>
      <c r="G2167" s="8" t="s">
        <v>11</v>
      </c>
      <c r="H2167" s="8" t="s">
        <v>16</v>
      </c>
      <c r="I2167" s="8" t="s">
        <v>42</v>
      </c>
      <c r="J2167" s="26">
        <v>1977</v>
      </c>
      <c r="K2167" s="26" t="s">
        <v>35</v>
      </c>
      <c r="L2167" s="26" t="s">
        <v>11</v>
      </c>
      <c r="M2167" s="26" t="s">
        <v>16</v>
      </c>
      <c r="N2167" s="26" t="s">
        <v>42</v>
      </c>
      <c r="O2167" s="27">
        <f>IF(A2167="?","",DATE(J2167,MATCH(K2167,{"Jan","Feb","Mar","Apr","May","Jun","Jul","Aug","Sep","Oct","Nov","Dec"},0),D2167))</f>
        <v>28350</v>
      </c>
      <c r="P2167" s="26">
        <f t="shared" si="33"/>
        <v>45</v>
      </c>
    </row>
    <row r="2168" spans="1:16" x14ac:dyDescent="0.3">
      <c r="A2168" s="8" t="s">
        <v>2197</v>
      </c>
      <c r="B2168" s="8">
        <v>1992</v>
      </c>
      <c r="C2168" s="8" t="s">
        <v>35</v>
      </c>
      <c r="D2168" s="8">
        <v>25</v>
      </c>
      <c r="E2168" s="8">
        <v>0</v>
      </c>
      <c r="F2168" s="25">
        <v>36950.26</v>
      </c>
      <c r="G2168" s="8" t="s">
        <v>16</v>
      </c>
      <c r="H2168" s="8" t="s">
        <v>16</v>
      </c>
      <c r="I2168" s="8" t="s">
        <v>13</v>
      </c>
      <c r="J2168" s="26">
        <v>1992</v>
      </c>
      <c r="K2168" s="26" t="s">
        <v>35</v>
      </c>
      <c r="L2168" s="26" t="s">
        <v>16</v>
      </c>
      <c r="M2168" s="26" t="s">
        <v>16</v>
      </c>
      <c r="N2168" s="26" t="s">
        <v>13</v>
      </c>
      <c r="O2168" s="27">
        <f>IF(A2168="?","",DATE(J2168,MATCH(K2168,{"Jan","Feb","Mar","Apr","May","Jun","Jul","Aug","Sep","Oct","Nov","Dec"},0),D2168))</f>
        <v>33841</v>
      </c>
      <c r="P2168" s="26">
        <f t="shared" si="33"/>
        <v>30</v>
      </c>
    </row>
    <row r="2169" spans="1:16" x14ac:dyDescent="0.3">
      <c r="A2169" s="8" t="s">
        <v>2198</v>
      </c>
      <c r="B2169" s="8">
        <v>1992</v>
      </c>
      <c r="C2169" s="8" t="s">
        <v>20</v>
      </c>
      <c r="D2169" s="8">
        <v>13</v>
      </c>
      <c r="E2169" s="8">
        <v>0</v>
      </c>
      <c r="F2169" s="25">
        <v>36976.449999999997</v>
      </c>
      <c r="G2169" s="8" t="s">
        <v>11</v>
      </c>
      <c r="H2169" s="8" t="s">
        <v>12</v>
      </c>
      <c r="I2169" s="8" t="s">
        <v>42</v>
      </c>
      <c r="J2169" s="26">
        <v>1992</v>
      </c>
      <c r="K2169" s="26" t="s">
        <v>20</v>
      </c>
      <c r="L2169" s="26" t="s">
        <v>11</v>
      </c>
      <c r="M2169" s="26" t="s">
        <v>12</v>
      </c>
      <c r="N2169" s="26" t="s">
        <v>42</v>
      </c>
      <c r="O2169" s="27">
        <f>IF(A2169="?","",DATE(J2169,MATCH(K2169,{"Jan","Feb","Mar","Apr","May","Jun","Jul","Aug","Sep","Oct","Nov","Dec"},0),D2169))</f>
        <v>33860</v>
      </c>
      <c r="P2169" s="26">
        <f t="shared" si="33"/>
        <v>30</v>
      </c>
    </row>
    <row r="2170" spans="1:16" x14ac:dyDescent="0.3">
      <c r="A2170" s="8" t="s">
        <v>2199</v>
      </c>
      <c r="B2170" s="8">
        <v>1991</v>
      </c>
      <c r="C2170" s="8" t="s">
        <v>15</v>
      </c>
      <c r="D2170" s="8">
        <v>1</v>
      </c>
      <c r="E2170" s="8">
        <v>3</v>
      </c>
      <c r="F2170" s="25">
        <v>37040.879999999997</v>
      </c>
      <c r="G2170" s="8" t="s">
        <v>11</v>
      </c>
      <c r="H2170" s="8" t="s">
        <v>11</v>
      </c>
      <c r="I2170" s="8" t="s">
        <v>42</v>
      </c>
      <c r="J2170" s="26">
        <v>1991</v>
      </c>
      <c r="K2170" s="26" t="s">
        <v>15</v>
      </c>
      <c r="L2170" s="26" t="s">
        <v>11</v>
      </c>
      <c r="M2170" s="26" t="s">
        <v>11</v>
      </c>
      <c r="N2170" s="26" t="s">
        <v>42</v>
      </c>
      <c r="O2170" s="27">
        <f>IF(A2170="?","",DATE(J2170,MATCH(K2170,{"Jan","Feb","Mar","Apr","May","Jun","Jul","Aug","Sep","Oct","Nov","Dec"},0),D2170))</f>
        <v>33543</v>
      </c>
      <c r="P2170" s="26">
        <f t="shared" si="33"/>
        <v>31</v>
      </c>
    </row>
    <row r="2171" spans="1:16" x14ac:dyDescent="0.3">
      <c r="A2171" s="8" t="s">
        <v>2200</v>
      </c>
      <c r="B2171" s="8">
        <v>1988</v>
      </c>
      <c r="C2171" s="8" t="s">
        <v>30</v>
      </c>
      <c r="D2171" s="8">
        <v>17</v>
      </c>
      <c r="E2171" s="8">
        <v>3</v>
      </c>
      <c r="F2171" s="25">
        <v>37076.370000000003</v>
      </c>
      <c r="G2171" s="8" t="s">
        <v>11</v>
      </c>
      <c r="H2171" s="8" t="s">
        <v>16</v>
      </c>
      <c r="I2171" s="8" t="s">
        <v>42</v>
      </c>
      <c r="J2171" s="26">
        <v>1988</v>
      </c>
      <c r="K2171" s="26" t="s">
        <v>30</v>
      </c>
      <c r="L2171" s="26" t="s">
        <v>11</v>
      </c>
      <c r="M2171" s="26" t="s">
        <v>16</v>
      </c>
      <c r="N2171" s="26" t="s">
        <v>42</v>
      </c>
      <c r="O2171" s="27">
        <f>IF(A2171="?","",DATE(J2171,MATCH(K2171,{"Jan","Feb","Mar","Apr","May","Jun","Jul","Aug","Sep","Oct","Nov","Dec"},0),D2171))</f>
        <v>32494</v>
      </c>
      <c r="P2171" s="26">
        <f t="shared" si="33"/>
        <v>34</v>
      </c>
    </row>
    <row r="2172" spans="1:16" x14ac:dyDescent="0.3">
      <c r="A2172" s="8" t="s">
        <v>2201</v>
      </c>
      <c r="B2172" s="8">
        <v>1989</v>
      </c>
      <c r="C2172" s="8" t="s">
        <v>18</v>
      </c>
      <c r="D2172" s="8">
        <v>10</v>
      </c>
      <c r="E2172" s="8">
        <v>0</v>
      </c>
      <c r="F2172" s="25">
        <v>37079.370000000003</v>
      </c>
      <c r="G2172" s="8" t="s">
        <v>11</v>
      </c>
      <c r="H2172" s="8" t="s">
        <v>12</v>
      </c>
      <c r="I2172" s="8" t="s">
        <v>42</v>
      </c>
      <c r="J2172" s="26">
        <v>1989</v>
      </c>
      <c r="K2172" s="26" t="s">
        <v>18</v>
      </c>
      <c r="L2172" s="26" t="s">
        <v>11</v>
      </c>
      <c r="M2172" s="26" t="s">
        <v>12</v>
      </c>
      <c r="N2172" s="26" t="s">
        <v>42</v>
      </c>
      <c r="O2172" s="27">
        <f>IF(A2172="?","",DATE(J2172,MATCH(K2172,{"Jan","Feb","Mar","Apr","May","Jun","Jul","Aug","Sep","Oct","Nov","Dec"},0),D2172))</f>
        <v>32669</v>
      </c>
      <c r="P2172" s="26">
        <f t="shared" si="33"/>
        <v>33</v>
      </c>
    </row>
    <row r="2173" spans="1:16" x14ac:dyDescent="0.3">
      <c r="A2173" s="8" t="s">
        <v>2202</v>
      </c>
      <c r="B2173" s="8">
        <v>1995</v>
      </c>
      <c r="C2173" s="8" t="s">
        <v>37</v>
      </c>
      <c r="D2173" s="8">
        <v>30</v>
      </c>
      <c r="E2173" s="8">
        <v>0</v>
      </c>
      <c r="F2173" s="25">
        <v>37133.9</v>
      </c>
      <c r="G2173" s="8" t="s">
        <v>11</v>
      </c>
      <c r="H2173" s="8" t="s">
        <v>11</v>
      </c>
      <c r="I2173" s="8" t="s">
        <v>13</v>
      </c>
      <c r="J2173" s="26">
        <v>1995</v>
      </c>
      <c r="K2173" s="26" t="s">
        <v>37</v>
      </c>
      <c r="L2173" s="26" t="s">
        <v>11</v>
      </c>
      <c r="M2173" s="26" t="s">
        <v>11</v>
      </c>
      <c r="N2173" s="26" t="s">
        <v>13</v>
      </c>
      <c r="O2173" s="27">
        <f>IF(A2173="?","",DATE(J2173,MATCH(K2173,{"Jan","Feb","Mar","Apr","May","Jun","Jul","Aug","Sep","Oct","Nov","Dec"},0),D2173))</f>
        <v>35002</v>
      </c>
      <c r="P2173" s="26">
        <f t="shared" si="33"/>
        <v>27</v>
      </c>
    </row>
    <row r="2174" spans="1:16" x14ac:dyDescent="0.3">
      <c r="A2174" s="8" t="s">
        <v>2203</v>
      </c>
      <c r="B2174" s="8">
        <v>2000</v>
      </c>
      <c r="C2174" s="8" t="s">
        <v>20</v>
      </c>
      <c r="D2174" s="8">
        <v>5</v>
      </c>
      <c r="E2174" s="8">
        <v>1</v>
      </c>
      <c r="F2174" s="25">
        <v>37165.160000000003</v>
      </c>
      <c r="G2174" s="8" t="s">
        <v>16</v>
      </c>
      <c r="H2174" s="8" t="s">
        <v>12</v>
      </c>
      <c r="I2174" s="8" t="s">
        <v>31</v>
      </c>
      <c r="J2174" s="26">
        <v>2000</v>
      </c>
      <c r="K2174" s="26" t="s">
        <v>20</v>
      </c>
      <c r="L2174" s="26" t="s">
        <v>16</v>
      </c>
      <c r="M2174" s="26" t="s">
        <v>12</v>
      </c>
      <c r="N2174" s="26" t="s">
        <v>4730</v>
      </c>
      <c r="O2174" s="27">
        <f>IF(A2174="?","",DATE(J2174,MATCH(K2174,{"Jan","Feb","Mar","Apr","May","Jun","Jul","Aug","Sep","Oct","Nov","Dec"},0),D2174))</f>
        <v>36774</v>
      </c>
      <c r="P2174" s="26">
        <f t="shared" si="33"/>
        <v>22</v>
      </c>
    </row>
    <row r="2175" spans="1:16" x14ac:dyDescent="0.3">
      <c r="A2175" s="8" t="s">
        <v>2204</v>
      </c>
      <c r="B2175" s="8">
        <v>1990</v>
      </c>
      <c r="C2175" s="8" t="s">
        <v>37</v>
      </c>
      <c r="D2175" s="8">
        <v>17</v>
      </c>
      <c r="E2175" s="8">
        <v>3</v>
      </c>
      <c r="F2175" s="25">
        <v>37251.22</v>
      </c>
      <c r="G2175" s="8" t="s">
        <v>11</v>
      </c>
      <c r="H2175" s="8" t="s">
        <v>11</v>
      </c>
      <c r="I2175" s="8" t="s">
        <v>42</v>
      </c>
      <c r="J2175" s="26">
        <v>1990</v>
      </c>
      <c r="K2175" s="26" t="s">
        <v>37</v>
      </c>
      <c r="L2175" s="26" t="s">
        <v>11</v>
      </c>
      <c r="M2175" s="26" t="s">
        <v>11</v>
      </c>
      <c r="N2175" s="26" t="s">
        <v>42</v>
      </c>
      <c r="O2175" s="27">
        <f>IF(A2175="?","",DATE(J2175,MATCH(K2175,{"Jan","Feb","Mar","Apr","May","Jun","Jul","Aug","Sep","Oct","Nov","Dec"},0),D2175))</f>
        <v>33163</v>
      </c>
      <c r="P2175" s="26">
        <f t="shared" si="33"/>
        <v>32</v>
      </c>
    </row>
    <row r="2176" spans="1:16" x14ac:dyDescent="0.3">
      <c r="A2176" s="8" t="s">
        <v>2205</v>
      </c>
      <c r="B2176" s="8">
        <v>1985</v>
      </c>
      <c r="C2176" s="8" t="s">
        <v>15</v>
      </c>
      <c r="D2176" s="8">
        <v>17</v>
      </c>
      <c r="E2176" s="8">
        <v>0</v>
      </c>
      <c r="F2176" s="25">
        <v>37270.15</v>
      </c>
      <c r="G2176" s="8" t="s">
        <v>11</v>
      </c>
      <c r="H2176" s="8" t="s">
        <v>16</v>
      </c>
      <c r="I2176" s="8" t="s">
        <v>247</v>
      </c>
      <c r="J2176" s="26">
        <v>1985</v>
      </c>
      <c r="K2176" s="26" t="s">
        <v>15</v>
      </c>
      <c r="L2176" s="26" t="s">
        <v>11</v>
      </c>
      <c r="M2176" s="26" t="s">
        <v>16</v>
      </c>
      <c r="N2176" s="26" t="s">
        <v>247</v>
      </c>
      <c r="O2176" s="27">
        <f>IF(A2176="?","",DATE(J2176,MATCH(K2176,{"Jan","Feb","Mar","Apr","May","Jun","Jul","Aug","Sep","Oct","Nov","Dec"},0),D2176))</f>
        <v>31368</v>
      </c>
      <c r="P2176" s="26">
        <f t="shared" si="33"/>
        <v>37</v>
      </c>
    </row>
    <row r="2177" spans="1:16" x14ac:dyDescent="0.3">
      <c r="A2177" s="8" t="s">
        <v>2206</v>
      </c>
      <c r="B2177" s="8">
        <v>1975</v>
      </c>
      <c r="C2177" s="8" t="s">
        <v>15</v>
      </c>
      <c r="D2177" s="8">
        <v>9</v>
      </c>
      <c r="E2177" s="8">
        <v>1</v>
      </c>
      <c r="F2177" s="25">
        <v>37272.339999999997</v>
      </c>
      <c r="G2177" s="8" t="s">
        <v>11</v>
      </c>
      <c r="H2177" s="8" t="s">
        <v>12</v>
      </c>
      <c r="I2177" s="8" t="s">
        <v>42</v>
      </c>
      <c r="J2177" s="26">
        <v>1975</v>
      </c>
      <c r="K2177" s="26" t="s">
        <v>15</v>
      </c>
      <c r="L2177" s="26" t="s">
        <v>11</v>
      </c>
      <c r="M2177" s="26" t="s">
        <v>12</v>
      </c>
      <c r="N2177" s="26" t="s">
        <v>42</v>
      </c>
      <c r="O2177" s="27">
        <f>IF(A2177="?","",DATE(J2177,MATCH(K2177,{"Jan","Feb","Mar","Apr","May","Jun","Jul","Aug","Sep","Oct","Nov","Dec"},0),D2177))</f>
        <v>27707</v>
      </c>
      <c r="P2177" s="26">
        <f t="shared" si="33"/>
        <v>47</v>
      </c>
    </row>
    <row r="2178" spans="1:16" x14ac:dyDescent="0.3">
      <c r="A2178" s="8" t="s">
        <v>2207</v>
      </c>
      <c r="B2178" s="8">
        <v>1969</v>
      </c>
      <c r="C2178" s="8" t="s">
        <v>37</v>
      </c>
      <c r="D2178" s="8">
        <v>30</v>
      </c>
      <c r="E2178" s="8">
        <v>0</v>
      </c>
      <c r="F2178" s="25">
        <v>37277.269999999997</v>
      </c>
      <c r="G2178" s="8" t="s">
        <v>16</v>
      </c>
      <c r="H2178" s="8" t="s">
        <v>12</v>
      </c>
      <c r="I2178" s="8" t="s">
        <v>42</v>
      </c>
      <c r="J2178" s="26">
        <v>1969</v>
      </c>
      <c r="K2178" s="26" t="s">
        <v>37</v>
      </c>
      <c r="L2178" s="26" t="s">
        <v>16</v>
      </c>
      <c r="M2178" s="26" t="s">
        <v>12</v>
      </c>
      <c r="N2178" s="26" t="s">
        <v>42</v>
      </c>
      <c r="O2178" s="27">
        <f>IF(A2178="?","",DATE(J2178,MATCH(K2178,{"Jan","Feb","Mar","Apr","May","Jun","Jul","Aug","Sep","Oct","Nov","Dec"},0),D2178))</f>
        <v>25506</v>
      </c>
      <c r="P2178" s="26">
        <f t="shared" si="33"/>
        <v>53</v>
      </c>
    </row>
    <row r="2179" spans="1:16" x14ac:dyDescent="0.3">
      <c r="A2179" s="8" t="s">
        <v>2208</v>
      </c>
      <c r="B2179" s="8">
        <v>1979</v>
      </c>
      <c r="C2179" s="8" t="s">
        <v>35</v>
      </c>
      <c r="D2179" s="8">
        <v>3</v>
      </c>
      <c r="E2179" s="8">
        <v>2</v>
      </c>
      <c r="F2179" s="25">
        <v>37425.94</v>
      </c>
      <c r="G2179" s="8" t="s">
        <v>11</v>
      </c>
      <c r="H2179" s="8" t="s">
        <v>16</v>
      </c>
      <c r="I2179" s="8" t="s">
        <v>42</v>
      </c>
      <c r="J2179" s="26">
        <v>1979</v>
      </c>
      <c r="K2179" s="26" t="s">
        <v>35</v>
      </c>
      <c r="L2179" s="26" t="s">
        <v>11</v>
      </c>
      <c r="M2179" s="26" t="s">
        <v>16</v>
      </c>
      <c r="N2179" s="26" t="s">
        <v>42</v>
      </c>
      <c r="O2179" s="27">
        <f>IF(A2179="?","",DATE(J2179,MATCH(K2179,{"Jan","Feb","Mar","Apr","May","Jun","Jul","Aug","Sep","Oct","Nov","Dec"},0),D2179))</f>
        <v>29070</v>
      </c>
      <c r="P2179" s="26">
        <f t="shared" ref="P2179:P2242" si="34">IF(O2179="","",DATEDIF(O2179,DATE(2023,6,8),"Y"))</f>
        <v>43</v>
      </c>
    </row>
    <row r="2180" spans="1:16" x14ac:dyDescent="0.3">
      <c r="A2180" s="8" t="s">
        <v>2209</v>
      </c>
      <c r="B2180" s="8">
        <v>2002</v>
      </c>
      <c r="C2180" s="8" t="s">
        <v>20</v>
      </c>
      <c r="D2180" s="8">
        <v>27</v>
      </c>
      <c r="E2180" s="8">
        <v>3</v>
      </c>
      <c r="F2180" s="25">
        <v>37465.339999999997</v>
      </c>
      <c r="G2180" s="8" t="s">
        <v>16</v>
      </c>
      <c r="H2180" s="8" t="s">
        <v>11</v>
      </c>
      <c r="I2180" s="8" t="s">
        <v>23</v>
      </c>
      <c r="J2180" s="26">
        <v>2002</v>
      </c>
      <c r="K2180" s="26" t="s">
        <v>20</v>
      </c>
      <c r="L2180" s="26" t="s">
        <v>16</v>
      </c>
      <c r="M2180" s="26" t="s">
        <v>11</v>
      </c>
      <c r="N2180" s="26" t="s">
        <v>23</v>
      </c>
      <c r="O2180" s="27">
        <f>IF(A2180="?","",DATE(J2180,MATCH(K2180,{"Jan","Feb","Mar","Apr","May","Jun","Jul","Aug","Sep","Oct","Nov","Dec"},0),D2180))</f>
        <v>37526</v>
      </c>
      <c r="P2180" s="26">
        <f t="shared" si="34"/>
        <v>20</v>
      </c>
    </row>
    <row r="2181" spans="1:16" x14ac:dyDescent="0.3">
      <c r="A2181" s="8" t="s">
        <v>2210</v>
      </c>
      <c r="B2181" s="8">
        <v>2000</v>
      </c>
      <c r="C2181" s="8" t="s">
        <v>37</v>
      </c>
      <c r="D2181" s="8">
        <v>12</v>
      </c>
      <c r="E2181" s="8">
        <v>2</v>
      </c>
      <c r="F2181" s="25">
        <v>37484.449999999997</v>
      </c>
      <c r="G2181" s="8" t="s">
        <v>16</v>
      </c>
      <c r="H2181" s="8" t="s">
        <v>16</v>
      </c>
      <c r="I2181" s="8" t="s">
        <v>13</v>
      </c>
      <c r="J2181" s="26">
        <v>2000</v>
      </c>
      <c r="K2181" s="26" t="s">
        <v>37</v>
      </c>
      <c r="L2181" s="26" t="s">
        <v>16</v>
      </c>
      <c r="M2181" s="26" t="s">
        <v>16</v>
      </c>
      <c r="N2181" s="26" t="s">
        <v>13</v>
      </c>
      <c r="O2181" s="27">
        <f>IF(A2181="?","",DATE(J2181,MATCH(K2181,{"Jan","Feb","Mar","Apr","May","Jun","Jul","Aug","Sep","Oct","Nov","Dec"},0),D2181))</f>
        <v>36811</v>
      </c>
      <c r="P2181" s="26">
        <f t="shared" si="34"/>
        <v>22</v>
      </c>
    </row>
    <row r="2182" spans="1:16" x14ac:dyDescent="0.3">
      <c r="A2182" s="8" t="s">
        <v>2211</v>
      </c>
      <c r="B2182" s="8">
        <v>1990</v>
      </c>
      <c r="C2182" s="8" t="s">
        <v>15</v>
      </c>
      <c r="D2182" s="8">
        <v>16</v>
      </c>
      <c r="E2182" s="8">
        <v>1</v>
      </c>
      <c r="F2182" s="25">
        <v>37607.53</v>
      </c>
      <c r="G2182" s="8" t="s">
        <v>16</v>
      </c>
      <c r="H2182" s="8" t="s">
        <v>11</v>
      </c>
      <c r="I2182" s="8" t="s">
        <v>166</v>
      </c>
      <c r="J2182" s="26">
        <v>1990</v>
      </c>
      <c r="K2182" s="26" t="s">
        <v>15</v>
      </c>
      <c r="L2182" s="26" t="s">
        <v>16</v>
      </c>
      <c r="M2182" s="26" t="s">
        <v>11</v>
      </c>
      <c r="N2182" s="26" t="s">
        <v>166</v>
      </c>
      <c r="O2182" s="27">
        <f>IF(A2182="?","",DATE(J2182,MATCH(K2182,{"Jan","Feb","Mar","Apr","May","Jun","Jul","Aug","Sep","Oct","Nov","Dec"},0),D2182))</f>
        <v>33193</v>
      </c>
      <c r="P2182" s="26">
        <f t="shared" si="34"/>
        <v>32</v>
      </c>
    </row>
    <row r="2183" spans="1:16" x14ac:dyDescent="0.3">
      <c r="A2183" s="8" t="s">
        <v>2212</v>
      </c>
      <c r="B2183" s="8">
        <v>1982</v>
      </c>
      <c r="C2183" s="8" t="s">
        <v>18</v>
      </c>
      <c r="D2183" s="8">
        <v>20</v>
      </c>
      <c r="E2183" s="8">
        <v>3</v>
      </c>
      <c r="F2183" s="25">
        <v>37650.74</v>
      </c>
      <c r="G2183" s="8" t="s">
        <v>11</v>
      </c>
      <c r="H2183" s="8" t="s">
        <v>11</v>
      </c>
      <c r="I2183" s="8" t="s">
        <v>23</v>
      </c>
      <c r="J2183" s="26">
        <v>1982</v>
      </c>
      <c r="K2183" s="26" t="s">
        <v>18</v>
      </c>
      <c r="L2183" s="26" t="s">
        <v>11</v>
      </c>
      <c r="M2183" s="26" t="s">
        <v>11</v>
      </c>
      <c r="N2183" s="26" t="s">
        <v>23</v>
      </c>
      <c r="O2183" s="27">
        <f>IF(A2183="?","",DATE(J2183,MATCH(K2183,{"Jan","Feb","Mar","Apr","May","Jun","Jul","Aug","Sep","Oct","Nov","Dec"},0),D2183))</f>
        <v>30122</v>
      </c>
      <c r="P2183" s="26">
        <f t="shared" si="34"/>
        <v>40</v>
      </c>
    </row>
    <row r="2184" spans="1:16" x14ac:dyDescent="0.3">
      <c r="A2184" s="8" t="s">
        <v>2213</v>
      </c>
      <c r="B2184" s="8">
        <v>1970</v>
      </c>
      <c r="C2184" s="8" t="s">
        <v>37</v>
      </c>
      <c r="D2184" s="8">
        <v>28</v>
      </c>
      <c r="E2184" s="8">
        <v>0</v>
      </c>
      <c r="F2184" s="25">
        <v>37675.06</v>
      </c>
      <c r="G2184" s="8" t="s">
        <v>11</v>
      </c>
      <c r="H2184" s="8" t="s">
        <v>12</v>
      </c>
      <c r="I2184" s="8" t="s">
        <v>42</v>
      </c>
      <c r="J2184" s="26">
        <v>1970</v>
      </c>
      <c r="K2184" s="26" t="s">
        <v>37</v>
      </c>
      <c r="L2184" s="26" t="s">
        <v>11</v>
      </c>
      <c r="M2184" s="26" t="s">
        <v>12</v>
      </c>
      <c r="N2184" s="26" t="s">
        <v>42</v>
      </c>
      <c r="O2184" s="27">
        <f>IF(A2184="?","",DATE(J2184,MATCH(K2184,{"Jan","Feb","Mar","Apr","May","Jun","Jul","Aug","Sep","Oct","Nov","Dec"},0),D2184))</f>
        <v>25869</v>
      </c>
      <c r="P2184" s="26">
        <f t="shared" si="34"/>
        <v>52</v>
      </c>
    </row>
    <row r="2185" spans="1:16" x14ac:dyDescent="0.3">
      <c r="A2185" s="8" t="s">
        <v>2214</v>
      </c>
      <c r="B2185" s="8">
        <v>1988</v>
      </c>
      <c r="C2185" s="8" t="s">
        <v>37</v>
      </c>
      <c r="D2185" s="8">
        <v>10</v>
      </c>
      <c r="E2185" s="8">
        <v>1</v>
      </c>
      <c r="F2185" s="25">
        <v>37701.879999999997</v>
      </c>
      <c r="G2185" s="8" t="s">
        <v>11</v>
      </c>
      <c r="H2185" s="8" t="s">
        <v>12</v>
      </c>
      <c r="I2185" s="8" t="s">
        <v>249</v>
      </c>
      <c r="J2185" s="26">
        <v>1988</v>
      </c>
      <c r="K2185" s="26" t="s">
        <v>37</v>
      </c>
      <c r="L2185" s="26" t="s">
        <v>11</v>
      </c>
      <c r="M2185" s="26" t="s">
        <v>12</v>
      </c>
      <c r="N2185" s="26" t="s">
        <v>249</v>
      </c>
      <c r="O2185" s="27">
        <f>IF(A2185="?","",DATE(J2185,MATCH(K2185,{"Jan","Feb","Mar","Apr","May","Jun","Jul","Aug","Sep","Oct","Nov","Dec"},0),D2185))</f>
        <v>32426</v>
      </c>
      <c r="P2185" s="26">
        <f t="shared" si="34"/>
        <v>34</v>
      </c>
    </row>
    <row r="2186" spans="1:16" x14ac:dyDescent="0.3">
      <c r="A2186" s="8" t="s">
        <v>2215</v>
      </c>
      <c r="B2186" s="8">
        <v>1976</v>
      </c>
      <c r="C2186" s="8" t="s">
        <v>20</v>
      </c>
      <c r="D2186" s="8">
        <v>18</v>
      </c>
      <c r="E2186" s="8">
        <v>2</v>
      </c>
      <c r="F2186" s="25">
        <v>37735.199999999997</v>
      </c>
      <c r="G2186" s="8" t="s">
        <v>11</v>
      </c>
      <c r="H2186" s="8" t="s">
        <v>11</v>
      </c>
      <c r="I2186" s="8" t="s">
        <v>42</v>
      </c>
      <c r="J2186" s="26">
        <v>1976</v>
      </c>
      <c r="K2186" s="26" t="s">
        <v>20</v>
      </c>
      <c r="L2186" s="26" t="s">
        <v>11</v>
      </c>
      <c r="M2186" s="26" t="s">
        <v>11</v>
      </c>
      <c r="N2186" s="26" t="s">
        <v>42</v>
      </c>
      <c r="O2186" s="27">
        <f>IF(A2186="?","",DATE(J2186,MATCH(K2186,{"Jan","Feb","Mar","Apr","May","Jun","Jul","Aug","Sep","Oct","Nov","Dec"},0),D2186))</f>
        <v>28021</v>
      </c>
      <c r="P2186" s="26">
        <f t="shared" si="34"/>
        <v>46</v>
      </c>
    </row>
    <row r="2187" spans="1:16" x14ac:dyDescent="0.3">
      <c r="A2187" s="8" t="s">
        <v>2216</v>
      </c>
      <c r="B2187" s="8">
        <v>1986</v>
      </c>
      <c r="C2187" s="8" t="s">
        <v>35</v>
      </c>
      <c r="D2187" s="8">
        <v>15</v>
      </c>
      <c r="E2187" s="8">
        <v>0</v>
      </c>
      <c r="F2187" s="25">
        <v>37742.58</v>
      </c>
      <c r="G2187" s="8" t="s">
        <v>16</v>
      </c>
      <c r="H2187" s="8" t="s">
        <v>16</v>
      </c>
      <c r="I2187" s="8" t="s">
        <v>13</v>
      </c>
      <c r="J2187" s="26">
        <v>1986</v>
      </c>
      <c r="K2187" s="26" t="s">
        <v>35</v>
      </c>
      <c r="L2187" s="26" t="s">
        <v>16</v>
      </c>
      <c r="M2187" s="26" t="s">
        <v>16</v>
      </c>
      <c r="N2187" s="26" t="s">
        <v>13</v>
      </c>
      <c r="O2187" s="27">
        <f>IF(A2187="?","",DATE(J2187,MATCH(K2187,{"Jan","Feb","Mar","Apr","May","Jun","Jul","Aug","Sep","Oct","Nov","Dec"},0),D2187))</f>
        <v>31639</v>
      </c>
      <c r="P2187" s="26">
        <f t="shared" si="34"/>
        <v>36</v>
      </c>
    </row>
    <row r="2188" spans="1:16" x14ac:dyDescent="0.3">
      <c r="A2188" s="8" t="s">
        <v>2217</v>
      </c>
      <c r="B2188" s="8">
        <v>1983</v>
      </c>
      <c r="C2188" s="8" t="s">
        <v>10</v>
      </c>
      <c r="D2188" s="8">
        <v>26</v>
      </c>
      <c r="E2188" s="8">
        <v>3</v>
      </c>
      <c r="F2188" s="25">
        <v>37800.980000000003</v>
      </c>
      <c r="G2188" s="8" t="s">
        <v>11</v>
      </c>
      <c r="H2188" s="8" t="s">
        <v>11</v>
      </c>
      <c r="I2188" s="8" t="s">
        <v>42</v>
      </c>
      <c r="J2188" s="26">
        <v>1983</v>
      </c>
      <c r="K2188" s="26" t="s">
        <v>10</v>
      </c>
      <c r="L2188" s="26" t="s">
        <v>11</v>
      </c>
      <c r="M2188" s="26" t="s">
        <v>11</v>
      </c>
      <c r="N2188" s="26" t="s">
        <v>42</v>
      </c>
      <c r="O2188" s="27">
        <f>IF(A2188="?","",DATE(J2188,MATCH(K2188,{"Jan","Feb","Mar","Apr","May","Jun","Jul","Aug","Sep","Oct","Nov","Dec"},0),D2188))</f>
        <v>30523</v>
      </c>
      <c r="P2188" s="26">
        <f t="shared" si="34"/>
        <v>39</v>
      </c>
    </row>
    <row r="2189" spans="1:16" x14ac:dyDescent="0.3">
      <c r="A2189" s="8" t="s">
        <v>2218</v>
      </c>
      <c r="B2189" s="8">
        <v>1979</v>
      </c>
      <c r="C2189" s="8" t="s">
        <v>20</v>
      </c>
      <c r="D2189" s="8">
        <v>9</v>
      </c>
      <c r="E2189" s="8">
        <v>0</v>
      </c>
      <c r="F2189" s="25">
        <v>37829.72</v>
      </c>
      <c r="G2189" s="8" t="s">
        <v>16</v>
      </c>
      <c r="H2189" s="8" t="s">
        <v>11</v>
      </c>
      <c r="I2189" s="8" t="s">
        <v>42</v>
      </c>
      <c r="J2189" s="26">
        <v>1979</v>
      </c>
      <c r="K2189" s="26" t="s">
        <v>20</v>
      </c>
      <c r="L2189" s="26" t="s">
        <v>16</v>
      </c>
      <c r="M2189" s="26" t="s">
        <v>11</v>
      </c>
      <c r="N2189" s="26" t="s">
        <v>42</v>
      </c>
      <c r="O2189" s="27">
        <f>IF(A2189="?","",DATE(J2189,MATCH(K2189,{"Jan","Feb","Mar","Apr","May","Jun","Jul","Aug","Sep","Oct","Nov","Dec"},0),D2189))</f>
        <v>29107</v>
      </c>
      <c r="P2189" s="26">
        <f t="shared" si="34"/>
        <v>43</v>
      </c>
    </row>
    <row r="2190" spans="1:16" x14ac:dyDescent="0.3">
      <c r="A2190" s="8" t="s">
        <v>2219</v>
      </c>
      <c r="B2190" s="8">
        <v>1998</v>
      </c>
      <c r="C2190" s="8" t="s">
        <v>10</v>
      </c>
      <c r="D2190" s="8">
        <v>29</v>
      </c>
      <c r="E2190" s="8">
        <v>0</v>
      </c>
      <c r="F2190" s="25">
        <v>38126.25</v>
      </c>
      <c r="G2190" s="8" t="s">
        <v>16</v>
      </c>
      <c r="H2190" s="8" t="s">
        <v>12</v>
      </c>
      <c r="I2190" s="8" t="s">
        <v>13</v>
      </c>
      <c r="J2190" s="26">
        <v>1998</v>
      </c>
      <c r="K2190" s="26" t="s">
        <v>10</v>
      </c>
      <c r="L2190" s="26" t="s">
        <v>16</v>
      </c>
      <c r="M2190" s="26" t="s">
        <v>12</v>
      </c>
      <c r="N2190" s="26" t="s">
        <v>13</v>
      </c>
      <c r="O2190" s="27">
        <f>IF(A2190="?","",DATE(J2190,MATCH(K2190,{"Jan","Feb","Mar","Apr","May","Jun","Jul","Aug","Sep","Oct","Nov","Dec"},0),D2190))</f>
        <v>36005</v>
      </c>
      <c r="P2190" s="26">
        <f t="shared" si="34"/>
        <v>24</v>
      </c>
    </row>
    <row r="2191" spans="1:16" x14ac:dyDescent="0.3">
      <c r="A2191" s="8" t="s">
        <v>2220</v>
      </c>
      <c r="B2191" s="8">
        <v>1972</v>
      </c>
      <c r="C2191" s="8" t="s">
        <v>15</v>
      </c>
      <c r="D2191" s="8">
        <v>19</v>
      </c>
      <c r="E2191" s="8">
        <v>0</v>
      </c>
      <c r="F2191" s="25">
        <v>38189.1</v>
      </c>
      <c r="G2191" s="8" t="s">
        <v>11</v>
      </c>
      <c r="H2191" s="8" t="s">
        <v>11</v>
      </c>
      <c r="I2191" s="8" t="s">
        <v>42</v>
      </c>
      <c r="J2191" s="26">
        <v>1972</v>
      </c>
      <c r="K2191" s="26" t="s">
        <v>15</v>
      </c>
      <c r="L2191" s="26" t="s">
        <v>11</v>
      </c>
      <c r="M2191" s="26" t="s">
        <v>11</v>
      </c>
      <c r="N2191" s="26" t="s">
        <v>42</v>
      </c>
      <c r="O2191" s="27">
        <f>IF(A2191="?","",DATE(J2191,MATCH(K2191,{"Jan","Feb","Mar","Apr","May","Jun","Jul","Aug","Sep","Oct","Nov","Dec"},0),D2191))</f>
        <v>26622</v>
      </c>
      <c r="P2191" s="26">
        <f t="shared" si="34"/>
        <v>50</v>
      </c>
    </row>
    <row r="2192" spans="1:16" x14ac:dyDescent="0.3">
      <c r="A2192" s="8" t="s">
        <v>2221</v>
      </c>
      <c r="B2192" s="8">
        <v>1989</v>
      </c>
      <c r="C2192" s="8" t="s">
        <v>20</v>
      </c>
      <c r="D2192" s="8">
        <v>8</v>
      </c>
      <c r="E2192" s="8">
        <v>3</v>
      </c>
      <c r="F2192" s="25">
        <v>38237.339999999997</v>
      </c>
      <c r="G2192" s="8" t="s">
        <v>11</v>
      </c>
      <c r="H2192" s="8" t="s">
        <v>12</v>
      </c>
      <c r="I2192" s="8" t="s">
        <v>42</v>
      </c>
      <c r="J2192" s="26">
        <v>1989</v>
      </c>
      <c r="K2192" s="26" t="s">
        <v>20</v>
      </c>
      <c r="L2192" s="26" t="s">
        <v>11</v>
      </c>
      <c r="M2192" s="26" t="s">
        <v>12</v>
      </c>
      <c r="N2192" s="26" t="s">
        <v>42</v>
      </c>
      <c r="O2192" s="27">
        <f>IF(A2192="?","",DATE(J2192,MATCH(K2192,{"Jan","Feb","Mar","Apr","May","Jun","Jul","Aug","Sep","Oct","Nov","Dec"},0),D2192))</f>
        <v>32759</v>
      </c>
      <c r="P2192" s="26">
        <f t="shared" si="34"/>
        <v>33</v>
      </c>
    </row>
    <row r="2193" spans="1:16" x14ac:dyDescent="0.3">
      <c r="A2193" s="8" t="s">
        <v>2222</v>
      </c>
      <c r="B2193" s="8">
        <v>1964</v>
      </c>
      <c r="C2193" s="8" t="s">
        <v>18</v>
      </c>
      <c r="D2193" s="8">
        <v>16</v>
      </c>
      <c r="E2193" s="8">
        <v>0</v>
      </c>
      <c r="F2193" s="25">
        <v>38241.74</v>
      </c>
      <c r="G2193" s="8" t="s">
        <v>11</v>
      </c>
      <c r="H2193" s="8" t="s">
        <v>12</v>
      </c>
      <c r="I2193" s="8" t="s">
        <v>42</v>
      </c>
      <c r="J2193" s="26">
        <v>1964</v>
      </c>
      <c r="K2193" s="26" t="s">
        <v>18</v>
      </c>
      <c r="L2193" s="26" t="s">
        <v>11</v>
      </c>
      <c r="M2193" s="26" t="s">
        <v>12</v>
      </c>
      <c r="N2193" s="26" t="s">
        <v>42</v>
      </c>
      <c r="O2193" s="27">
        <f>IF(A2193="?","",DATE(J2193,MATCH(K2193,{"Jan","Feb","Mar","Apr","May","Jun","Jul","Aug","Sep","Oct","Nov","Dec"},0),D2193))</f>
        <v>23544</v>
      </c>
      <c r="P2193" s="26">
        <f t="shared" si="34"/>
        <v>58</v>
      </c>
    </row>
    <row r="2194" spans="1:16" x14ac:dyDescent="0.3">
      <c r="A2194" s="8" t="s">
        <v>2223</v>
      </c>
      <c r="B2194" s="8">
        <v>1980</v>
      </c>
      <c r="C2194" s="8" t="s">
        <v>35</v>
      </c>
      <c r="D2194" s="8">
        <v>16</v>
      </c>
      <c r="E2194" s="8">
        <v>1</v>
      </c>
      <c r="F2194" s="25">
        <v>38245.589999999997</v>
      </c>
      <c r="G2194" s="8" t="s">
        <v>16</v>
      </c>
      <c r="H2194" s="8" t="s">
        <v>11</v>
      </c>
      <c r="I2194" s="8" t="s">
        <v>13</v>
      </c>
      <c r="J2194" s="26">
        <v>1980</v>
      </c>
      <c r="K2194" s="26" t="s">
        <v>35</v>
      </c>
      <c r="L2194" s="26" t="s">
        <v>16</v>
      </c>
      <c r="M2194" s="26" t="s">
        <v>11</v>
      </c>
      <c r="N2194" s="26" t="s">
        <v>13</v>
      </c>
      <c r="O2194" s="27">
        <f>IF(A2194="?","",DATE(J2194,MATCH(K2194,{"Jan","Feb","Mar","Apr","May","Jun","Jul","Aug","Sep","Oct","Nov","Dec"},0),D2194))</f>
        <v>29449</v>
      </c>
      <c r="P2194" s="26">
        <f t="shared" si="34"/>
        <v>42</v>
      </c>
    </row>
    <row r="2195" spans="1:16" x14ac:dyDescent="0.3">
      <c r="A2195" s="8" t="s">
        <v>2224</v>
      </c>
      <c r="B2195" s="8">
        <v>1989</v>
      </c>
      <c r="C2195" s="8" t="s">
        <v>37</v>
      </c>
      <c r="D2195" s="8">
        <v>30</v>
      </c>
      <c r="E2195" s="8">
        <v>1</v>
      </c>
      <c r="F2195" s="25">
        <v>38282.75</v>
      </c>
      <c r="G2195" s="8" t="s">
        <v>16</v>
      </c>
      <c r="H2195" s="8" t="s">
        <v>11</v>
      </c>
      <c r="I2195" s="8" t="s">
        <v>13</v>
      </c>
      <c r="J2195" s="26">
        <v>1989</v>
      </c>
      <c r="K2195" s="26" t="s">
        <v>37</v>
      </c>
      <c r="L2195" s="26" t="s">
        <v>16</v>
      </c>
      <c r="M2195" s="26" t="s">
        <v>11</v>
      </c>
      <c r="N2195" s="26" t="s">
        <v>13</v>
      </c>
      <c r="O2195" s="27">
        <f>IF(A2195="?","",DATE(J2195,MATCH(K2195,{"Jan","Feb","Mar","Apr","May","Jun","Jul","Aug","Sep","Oct","Nov","Dec"},0),D2195))</f>
        <v>32811</v>
      </c>
      <c r="P2195" s="26">
        <f t="shared" si="34"/>
        <v>33</v>
      </c>
    </row>
    <row r="2196" spans="1:16" x14ac:dyDescent="0.3">
      <c r="A2196" s="8" t="s">
        <v>2225</v>
      </c>
      <c r="B2196" s="8">
        <v>1980</v>
      </c>
      <c r="C2196" s="8" t="s">
        <v>18</v>
      </c>
      <c r="D2196" s="8">
        <v>12</v>
      </c>
      <c r="E2196" s="8">
        <v>2</v>
      </c>
      <c r="F2196" s="25">
        <v>38313.129999999997</v>
      </c>
      <c r="G2196" s="8" t="s">
        <v>16</v>
      </c>
      <c r="H2196" s="8" t="s">
        <v>12</v>
      </c>
      <c r="I2196" s="8" t="s">
        <v>42</v>
      </c>
      <c r="J2196" s="26">
        <v>1980</v>
      </c>
      <c r="K2196" s="26" t="s">
        <v>18</v>
      </c>
      <c r="L2196" s="26" t="s">
        <v>16</v>
      </c>
      <c r="M2196" s="26" t="s">
        <v>12</v>
      </c>
      <c r="N2196" s="26" t="s">
        <v>42</v>
      </c>
      <c r="O2196" s="27">
        <f>IF(A2196="?","",DATE(J2196,MATCH(K2196,{"Jan","Feb","Mar","Apr","May","Jun","Jul","Aug","Sep","Oct","Nov","Dec"},0),D2196))</f>
        <v>29384</v>
      </c>
      <c r="P2196" s="26">
        <f t="shared" si="34"/>
        <v>42</v>
      </c>
    </row>
    <row r="2197" spans="1:16" x14ac:dyDescent="0.3">
      <c r="A2197" s="8" t="s">
        <v>2226</v>
      </c>
      <c r="B2197" s="8">
        <v>2002</v>
      </c>
      <c r="C2197" s="8" t="s">
        <v>20</v>
      </c>
      <c r="D2197" s="8">
        <v>17</v>
      </c>
      <c r="E2197" s="8">
        <v>2</v>
      </c>
      <c r="F2197" s="25">
        <v>38344.57</v>
      </c>
      <c r="G2197" s="8" t="s">
        <v>16</v>
      </c>
      <c r="H2197" s="8" t="s">
        <v>12</v>
      </c>
      <c r="I2197" s="8" t="s">
        <v>42</v>
      </c>
      <c r="J2197" s="26">
        <v>2002</v>
      </c>
      <c r="K2197" s="26" t="s">
        <v>20</v>
      </c>
      <c r="L2197" s="26" t="s">
        <v>16</v>
      </c>
      <c r="M2197" s="26" t="s">
        <v>12</v>
      </c>
      <c r="N2197" s="26" t="s">
        <v>42</v>
      </c>
      <c r="O2197" s="27">
        <f>IF(A2197="?","",DATE(J2197,MATCH(K2197,{"Jan","Feb","Mar","Apr","May","Jun","Jul","Aug","Sep","Oct","Nov","Dec"},0),D2197))</f>
        <v>37516</v>
      </c>
      <c r="P2197" s="26">
        <f t="shared" si="34"/>
        <v>20</v>
      </c>
    </row>
    <row r="2198" spans="1:16" x14ac:dyDescent="0.3">
      <c r="A2198" s="8" t="s">
        <v>2227</v>
      </c>
      <c r="B2198" s="8">
        <v>1970</v>
      </c>
      <c r="C2198" s="8" t="s">
        <v>35</v>
      </c>
      <c r="D2198" s="8">
        <v>22</v>
      </c>
      <c r="E2198" s="8">
        <v>0</v>
      </c>
      <c r="F2198" s="25">
        <v>38389.79</v>
      </c>
      <c r="G2198" s="8" t="s">
        <v>11</v>
      </c>
      <c r="H2198" s="8" t="s">
        <v>12</v>
      </c>
      <c r="I2198" s="8" t="s">
        <v>42</v>
      </c>
      <c r="J2198" s="26">
        <v>1970</v>
      </c>
      <c r="K2198" s="26" t="s">
        <v>35</v>
      </c>
      <c r="L2198" s="26" t="s">
        <v>11</v>
      </c>
      <c r="M2198" s="26" t="s">
        <v>12</v>
      </c>
      <c r="N2198" s="26" t="s">
        <v>42</v>
      </c>
      <c r="O2198" s="27">
        <f>IF(A2198="?","",DATE(J2198,MATCH(K2198,{"Jan","Feb","Mar","Apr","May","Jun","Jul","Aug","Sep","Oct","Nov","Dec"},0),D2198))</f>
        <v>25802</v>
      </c>
      <c r="P2198" s="26">
        <f t="shared" si="34"/>
        <v>52</v>
      </c>
    </row>
    <row r="2199" spans="1:16" x14ac:dyDescent="0.3">
      <c r="A2199" s="8" t="s">
        <v>2228</v>
      </c>
      <c r="B2199" s="8">
        <v>1971</v>
      </c>
      <c r="C2199" s="8" t="s">
        <v>30</v>
      </c>
      <c r="D2199" s="8">
        <v>23</v>
      </c>
      <c r="E2199" s="8">
        <v>0</v>
      </c>
      <c r="F2199" s="25">
        <v>38405.26</v>
      </c>
      <c r="G2199" s="8" t="s">
        <v>11</v>
      </c>
      <c r="H2199" s="8" t="s">
        <v>16</v>
      </c>
      <c r="I2199" s="8" t="s">
        <v>42</v>
      </c>
      <c r="J2199" s="26">
        <v>1971</v>
      </c>
      <c r="K2199" s="26" t="s">
        <v>30</v>
      </c>
      <c r="L2199" s="26" t="s">
        <v>11</v>
      </c>
      <c r="M2199" s="26" t="s">
        <v>16</v>
      </c>
      <c r="N2199" s="26" t="s">
        <v>42</v>
      </c>
      <c r="O2199" s="27">
        <f>IF(A2199="?","",DATE(J2199,MATCH(K2199,{"Jan","Feb","Mar","Apr","May","Jun","Jul","Aug","Sep","Oct","Nov","Dec"},0),D2199))</f>
        <v>26290</v>
      </c>
      <c r="P2199" s="26">
        <f t="shared" si="34"/>
        <v>51</v>
      </c>
    </row>
    <row r="2200" spans="1:16" x14ac:dyDescent="0.3">
      <c r="A2200" s="8" t="s">
        <v>2229</v>
      </c>
      <c r="B2200" s="8">
        <v>1986</v>
      </c>
      <c r="C2200" s="8" t="s">
        <v>18</v>
      </c>
      <c r="D2200" s="8">
        <v>21</v>
      </c>
      <c r="E2200" s="8">
        <v>2</v>
      </c>
      <c r="F2200" s="25">
        <v>38415.47</v>
      </c>
      <c r="G2200" s="8" t="s">
        <v>16</v>
      </c>
      <c r="H2200" s="8" t="s">
        <v>11</v>
      </c>
      <c r="I2200" s="8" t="s">
        <v>42</v>
      </c>
      <c r="J2200" s="26">
        <v>1986</v>
      </c>
      <c r="K2200" s="26" t="s">
        <v>18</v>
      </c>
      <c r="L2200" s="26" t="s">
        <v>16</v>
      </c>
      <c r="M2200" s="26" t="s">
        <v>11</v>
      </c>
      <c r="N2200" s="26" t="s">
        <v>42</v>
      </c>
      <c r="O2200" s="27">
        <f>IF(A2200="?","",DATE(J2200,MATCH(K2200,{"Jan","Feb","Mar","Apr","May","Jun","Jul","Aug","Sep","Oct","Nov","Dec"},0),D2200))</f>
        <v>31584</v>
      </c>
      <c r="P2200" s="26">
        <f t="shared" si="34"/>
        <v>36</v>
      </c>
    </row>
    <row r="2201" spans="1:16" x14ac:dyDescent="0.3">
      <c r="A2201" s="8" t="s">
        <v>2230</v>
      </c>
      <c r="B2201" s="8">
        <v>1999</v>
      </c>
      <c r="C2201" s="8" t="s">
        <v>15</v>
      </c>
      <c r="D2201" s="8">
        <v>12</v>
      </c>
      <c r="E2201" s="8">
        <v>2</v>
      </c>
      <c r="F2201" s="25">
        <v>38511.629999999997</v>
      </c>
      <c r="G2201" s="8" t="s">
        <v>11</v>
      </c>
      <c r="H2201" s="8" t="s">
        <v>11</v>
      </c>
      <c r="I2201" s="8" t="s">
        <v>247</v>
      </c>
      <c r="J2201" s="26">
        <v>1999</v>
      </c>
      <c r="K2201" s="26" t="s">
        <v>15</v>
      </c>
      <c r="L2201" s="26" t="s">
        <v>11</v>
      </c>
      <c r="M2201" s="26" t="s">
        <v>11</v>
      </c>
      <c r="N2201" s="26" t="s">
        <v>247</v>
      </c>
      <c r="O2201" s="27">
        <f>IF(A2201="?","",DATE(J2201,MATCH(K2201,{"Jan","Feb","Mar","Apr","May","Jun","Jul","Aug","Sep","Oct","Nov","Dec"},0),D2201))</f>
        <v>36476</v>
      </c>
      <c r="P2201" s="26">
        <f t="shared" si="34"/>
        <v>23</v>
      </c>
    </row>
    <row r="2202" spans="1:16" x14ac:dyDescent="0.3">
      <c r="A2202" s="8" t="s">
        <v>2231</v>
      </c>
      <c r="B2202" s="8">
        <v>1990</v>
      </c>
      <c r="C2202" s="8" t="s">
        <v>10</v>
      </c>
      <c r="D2202" s="8">
        <v>13</v>
      </c>
      <c r="E2202" s="8">
        <v>3</v>
      </c>
      <c r="F2202" s="25">
        <v>38652.089999999997</v>
      </c>
      <c r="G2202" s="8" t="s">
        <v>11</v>
      </c>
      <c r="H2202" s="8" t="s">
        <v>11</v>
      </c>
      <c r="I2202" s="8" t="s">
        <v>42</v>
      </c>
      <c r="J2202" s="26">
        <v>1990</v>
      </c>
      <c r="K2202" s="26" t="s">
        <v>10</v>
      </c>
      <c r="L2202" s="26" t="s">
        <v>11</v>
      </c>
      <c r="M2202" s="26" t="s">
        <v>11</v>
      </c>
      <c r="N2202" s="26" t="s">
        <v>42</v>
      </c>
      <c r="O2202" s="27">
        <f>IF(A2202="?","",DATE(J2202,MATCH(K2202,{"Jan","Feb","Mar","Apr","May","Jun","Jul","Aug","Sep","Oct","Nov","Dec"},0),D2202))</f>
        <v>33067</v>
      </c>
      <c r="P2202" s="26">
        <f t="shared" si="34"/>
        <v>32</v>
      </c>
    </row>
    <row r="2203" spans="1:16" x14ac:dyDescent="0.3">
      <c r="A2203" s="8" t="s">
        <v>2232</v>
      </c>
      <c r="B2203" s="8">
        <v>1986</v>
      </c>
      <c r="C2203" s="8" t="s">
        <v>10</v>
      </c>
      <c r="D2203" s="8">
        <v>20</v>
      </c>
      <c r="E2203" s="8">
        <v>1</v>
      </c>
      <c r="F2203" s="25">
        <v>38709.18</v>
      </c>
      <c r="G2203" s="8" t="s">
        <v>16</v>
      </c>
      <c r="H2203" s="8" t="s">
        <v>12</v>
      </c>
      <c r="I2203" s="8" t="s">
        <v>13</v>
      </c>
      <c r="J2203" s="26">
        <v>1986</v>
      </c>
      <c r="K2203" s="26" t="s">
        <v>10</v>
      </c>
      <c r="L2203" s="26" t="s">
        <v>16</v>
      </c>
      <c r="M2203" s="26" t="s">
        <v>12</v>
      </c>
      <c r="N2203" s="26" t="s">
        <v>13</v>
      </c>
      <c r="O2203" s="27">
        <f>IF(A2203="?","",DATE(J2203,MATCH(K2203,{"Jan","Feb","Mar","Apr","May","Jun","Jul","Aug","Sep","Oct","Nov","Dec"},0),D2203))</f>
        <v>31613</v>
      </c>
      <c r="P2203" s="26">
        <f t="shared" si="34"/>
        <v>36</v>
      </c>
    </row>
    <row r="2204" spans="1:16" x14ac:dyDescent="0.3">
      <c r="A2204" s="8" t="s">
        <v>31</v>
      </c>
      <c r="B2204" s="8">
        <v>1991</v>
      </c>
      <c r="C2204" s="8" t="s">
        <v>15</v>
      </c>
      <c r="D2204" s="8">
        <v>22</v>
      </c>
      <c r="E2204" s="8">
        <v>2</v>
      </c>
      <c r="F2204" s="25">
        <v>38711</v>
      </c>
      <c r="G2204" s="8" t="s">
        <v>16</v>
      </c>
      <c r="H2204" s="8" t="s">
        <v>12</v>
      </c>
      <c r="I2204" s="8" t="s">
        <v>42</v>
      </c>
      <c r="J2204" s="26">
        <v>1991</v>
      </c>
      <c r="K2204" s="26" t="s">
        <v>15</v>
      </c>
      <c r="L2204" s="26" t="s">
        <v>16</v>
      </c>
      <c r="M2204" s="26" t="s">
        <v>12</v>
      </c>
      <c r="N2204" s="26" t="s">
        <v>42</v>
      </c>
      <c r="O2204" s="27" t="str">
        <f>IF(A2204="?","",DATE(J2204,MATCH(K2204,{"Jan","Feb","Mar","Apr","May","Jun","Jul","Aug","Sep","Oct","Nov","Dec"},0),D2204))</f>
        <v/>
      </c>
      <c r="P2204" s="26" t="str">
        <f t="shared" si="34"/>
        <v/>
      </c>
    </row>
    <row r="2205" spans="1:16" x14ac:dyDescent="0.3">
      <c r="A2205" s="8" t="s">
        <v>2233</v>
      </c>
      <c r="B2205" s="8">
        <v>1991</v>
      </c>
      <c r="C2205" s="8" t="s">
        <v>15</v>
      </c>
      <c r="D2205" s="8">
        <v>2</v>
      </c>
      <c r="E2205" s="8">
        <v>2</v>
      </c>
      <c r="F2205" s="25">
        <v>38711</v>
      </c>
      <c r="G2205" s="8" t="s">
        <v>11</v>
      </c>
      <c r="H2205" s="8" t="s">
        <v>11</v>
      </c>
      <c r="I2205" s="8" t="s">
        <v>42</v>
      </c>
      <c r="J2205" s="26">
        <v>1991</v>
      </c>
      <c r="K2205" s="26" t="s">
        <v>15</v>
      </c>
      <c r="L2205" s="26" t="s">
        <v>11</v>
      </c>
      <c r="M2205" s="26" t="s">
        <v>11</v>
      </c>
      <c r="N2205" s="26" t="s">
        <v>42</v>
      </c>
      <c r="O2205" s="27">
        <f>IF(A2205="?","",DATE(J2205,MATCH(K2205,{"Jan","Feb","Mar","Apr","May","Jun","Jul","Aug","Sep","Oct","Nov","Dec"},0),D2205))</f>
        <v>33544</v>
      </c>
      <c r="P2205" s="26">
        <f t="shared" si="34"/>
        <v>31</v>
      </c>
    </row>
    <row r="2206" spans="1:16" x14ac:dyDescent="0.3">
      <c r="A2206" s="8" t="s">
        <v>2234</v>
      </c>
      <c r="B2206" s="8">
        <v>1976</v>
      </c>
      <c r="C2206" s="8" t="s">
        <v>18</v>
      </c>
      <c r="D2206" s="8">
        <v>15</v>
      </c>
      <c r="E2206" s="8">
        <v>2</v>
      </c>
      <c r="F2206" s="25">
        <v>38740.120000000003</v>
      </c>
      <c r="G2206" s="8" t="s">
        <v>11</v>
      </c>
      <c r="H2206" s="8" t="s">
        <v>11</v>
      </c>
      <c r="I2206" s="8" t="s">
        <v>23</v>
      </c>
      <c r="J2206" s="26">
        <v>1976</v>
      </c>
      <c r="K2206" s="26" t="s">
        <v>18</v>
      </c>
      <c r="L2206" s="26" t="s">
        <v>11</v>
      </c>
      <c r="M2206" s="26" t="s">
        <v>11</v>
      </c>
      <c r="N2206" s="26" t="s">
        <v>23</v>
      </c>
      <c r="O2206" s="27">
        <f>IF(A2206="?","",DATE(J2206,MATCH(K2206,{"Jan","Feb","Mar","Apr","May","Jun","Jul","Aug","Sep","Oct","Nov","Dec"},0),D2206))</f>
        <v>27926</v>
      </c>
      <c r="P2206" s="26">
        <f t="shared" si="34"/>
        <v>46</v>
      </c>
    </row>
    <row r="2207" spans="1:16" x14ac:dyDescent="0.3">
      <c r="A2207" s="8" t="s">
        <v>2235</v>
      </c>
      <c r="B2207" s="8">
        <v>1991</v>
      </c>
      <c r="C2207" s="8" t="s">
        <v>15</v>
      </c>
      <c r="D2207" s="8">
        <v>8</v>
      </c>
      <c r="E2207" s="8">
        <v>3</v>
      </c>
      <c r="F2207" s="25">
        <v>38746.36</v>
      </c>
      <c r="G2207" s="8" t="s">
        <v>16</v>
      </c>
      <c r="H2207" s="8" t="s">
        <v>11</v>
      </c>
      <c r="I2207" s="8" t="s">
        <v>23</v>
      </c>
      <c r="J2207" s="26">
        <v>1991</v>
      </c>
      <c r="K2207" s="26" t="s">
        <v>15</v>
      </c>
      <c r="L2207" s="26" t="s">
        <v>16</v>
      </c>
      <c r="M2207" s="26" t="s">
        <v>11</v>
      </c>
      <c r="N2207" s="26" t="s">
        <v>23</v>
      </c>
      <c r="O2207" s="27">
        <f>IF(A2207="?","",DATE(J2207,MATCH(K2207,{"Jan","Feb","Mar","Apr","May","Jun","Jul","Aug","Sep","Oct","Nov","Dec"},0),D2207))</f>
        <v>33550</v>
      </c>
      <c r="P2207" s="26">
        <f t="shared" si="34"/>
        <v>31</v>
      </c>
    </row>
    <row r="2208" spans="1:16" x14ac:dyDescent="0.3">
      <c r="A2208" s="8" t="s">
        <v>2236</v>
      </c>
      <c r="B2208" s="8">
        <v>2004</v>
      </c>
      <c r="C2208" s="8" t="s">
        <v>30</v>
      </c>
      <c r="D2208" s="8">
        <v>5</v>
      </c>
      <c r="E2208" s="8">
        <v>0</v>
      </c>
      <c r="F2208" s="25">
        <v>38792.69</v>
      </c>
      <c r="G2208" s="8" t="s">
        <v>11</v>
      </c>
      <c r="H2208" s="8" t="s">
        <v>11</v>
      </c>
      <c r="I2208" s="8" t="s">
        <v>13</v>
      </c>
      <c r="J2208" s="26">
        <v>2004</v>
      </c>
      <c r="K2208" s="26" t="s">
        <v>30</v>
      </c>
      <c r="L2208" s="26" t="s">
        <v>11</v>
      </c>
      <c r="M2208" s="26" t="s">
        <v>11</v>
      </c>
      <c r="N2208" s="26" t="s">
        <v>13</v>
      </c>
      <c r="O2208" s="27">
        <f>IF(A2208="?","",DATE(J2208,MATCH(K2208,{"Jan","Feb","Mar","Apr","May","Jun","Jul","Aug","Sep","Oct","Nov","Dec"},0),D2208))</f>
        <v>38326</v>
      </c>
      <c r="P2208" s="26">
        <f t="shared" si="34"/>
        <v>18</v>
      </c>
    </row>
    <row r="2209" spans="1:16" x14ac:dyDescent="0.3">
      <c r="A2209" s="8" t="s">
        <v>2237</v>
      </c>
      <c r="B2209" s="8">
        <v>1979</v>
      </c>
      <c r="C2209" s="8" t="s">
        <v>30</v>
      </c>
      <c r="D2209" s="8">
        <v>3</v>
      </c>
      <c r="E2209" s="8">
        <v>2</v>
      </c>
      <c r="F2209" s="25">
        <v>38836.980000000003</v>
      </c>
      <c r="G2209" s="8" t="s">
        <v>11</v>
      </c>
      <c r="H2209" s="8" t="s">
        <v>16</v>
      </c>
      <c r="I2209" s="8" t="s">
        <v>42</v>
      </c>
      <c r="J2209" s="26">
        <v>1979</v>
      </c>
      <c r="K2209" s="26" t="s">
        <v>30</v>
      </c>
      <c r="L2209" s="26" t="s">
        <v>11</v>
      </c>
      <c r="M2209" s="26" t="s">
        <v>16</v>
      </c>
      <c r="N2209" s="26" t="s">
        <v>42</v>
      </c>
      <c r="O2209" s="27">
        <f>IF(A2209="?","",DATE(J2209,MATCH(K2209,{"Jan","Feb","Mar","Apr","May","Jun","Jul","Aug","Sep","Oct","Nov","Dec"},0),D2209))</f>
        <v>29192</v>
      </c>
      <c r="P2209" s="26">
        <f t="shared" si="34"/>
        <v>43</v>
      </c>
    </row>
    <row r="2210" spans="1:16" x14ac:dyDescent="0.3">
      <c r="A2210" s="8" t="s">
        <v>2238</v>
      </c>
      <c r="B2210" s="8">
        <v>1964</v>
      </c>
      <c r="C2210" s="8" t="s">
        <v>18</v>
      </c>
      <c r="D2210" s="8">
        <v>6</v>
      </c>
      <c r="E2210" s="8">
        <v>0</v>
      </c>
      <c r="F2210" s="25">
        <v>38869.25</v>
      </c>
      <c r="G2210" s="8" t="s">
        <v>11</v>
      </c>
      <c r="H2210" s="8" t="s">
        <v>11</v>
      </c>
      <c r="I2210" s="8" t="s">
        <v>42</v>
      </c>
      <c r="J2210" s="26">
        <v>1964</v>
      </c>
      <c r="K2210" s="26" t="s">
        <v>18</v>
      </c>
      <c r="L2210" s="26" t="s">
        <v>11</v>
      </c>
      <c r="M2210" s="26" t="s">
        <v>11</v>
      </c>
      <c r="N2210" s="26" t="s">
        <v>42</v>
      </c>
      <c r="O2210" s="27">
        <f>IF(A2210="?","",DATE(J2210,MATCH(K2210,{"Jan","Feb","Mar","Apr","May","Jun","Jul","Aug","Sep","Oct","Nov","Dec"},0),D2210))</f>
        <v>23534</v>
      </c>
      <c r="P2210" s="26">
        <f t="shared" si="34"/>
        <v>59</v>
      </c>
    </row>
    <row r="2211" spans="1:16" x14ac:dyDescent="0.3">
      <c r="A2211" s="8" t="s">
        <v>2239</v>
      </c>
      <c r="B2211" s="8">
        <v>1967</v>
      </c>
      <c r="C2211" s="8" t="s">
        <v>10</v>
      </c>
      <c r="D2211" s="8">
        <v>30</v>
      </c>
      <c r="E2211" s="8">
        <v>0</v>
      </c>
      <c r="F2211" s="25">
        <v>38893.360000000001</v>
      </c>
      <c r="G2211" s="8" t="s">
        <v>16</v>
      </c>
      <c r="H2211" s="8" t="s">
        <v>11</v>
      </c>
      <c r="I2211" s="8" t="s">
        <v>42</v>
      </c>
      <c r="J2211" s="26">
        <v>1967</v>
      </c>
      <c r="K2211" s="26" t="s">
        <v>10</v>
      </c>
      <c r="L2211" s="26" t="s">
        <v>16</v>
      </c>
      <c r="M2211" s="26" t="s">
        <v>11</v>
      </c>
      <c r="N2211" s="26" t="s">
        <v>42</v>
      </c>
      <c r="O2211" s="27">
        <f>IF(A2211="?","",DATE(J2211,MATCH(K2211,{"Jan","Feb","Mar","Apr","May","Jun","Jul","Aug","Sep","Oct","Nov","Dec"},0),D2211))</f>
        <v>24683</v>
      </c>
      <c r="P2211" s="26">
        <f t="shared" si="34"/>
        <v>55</v>
      </c>
    </row>
    <row r="2212" spans="1:16" x14ac:dyDescent="0.3">
      <c r="A2212" s="8" t="s">
        <v>2240</v>
      </c>
      <c r="B2212" s="8">
        <v>1987</v>
      </c>
      <c r="C2212" s="8" t="s">
        <v>18</v>
      </c>
      <c r="D2212" s="8">
        <v>16</v>
      </c>
      <c r="E2212" s="8">
        <v>3</v>
      </c>
      <c r="F2212" s="25">
        <v>38924.04</v>
      </c>
      <c r="G2212" s="8" t="s">
        <v>11</v>
      </c>
      <c r="H2212" s="8" t="s">
        <v>11</v>
      </c>
      <c r="I2212" s="8" t="s">
        <v>42</v>
      </c>
      <c r="J2212" s="26">
        <v>1987</v>
      </c>
      <c r="K2212" s="26" t="s">
        <v>18</v>
      </c>
      <c r="L2212" s="26" t="s">
        <v>11</v>
      </c>
      <c r="M2212" s="26" t="s">
        <v>11</v>
      </c>
      <c r="N2212" s="26" t="s">
        <v>42</v>
      </c>
      <c r="O2212" s="27">
        <f>IF(A2212="?","",DATE(J2212,MATCH(K2212,{"Jan","Feb","Mar","Apr","May","Jun","Jul","Aug","Sep","Oct","Nov","Dec"},0),D2212))</f>
        <v>31944</v>
      </c>
      <c r="P2212" s="26">
        <f t="shared" si="34"/>
        <v>35</v>
      </c>
    </row>
    <row r="2213" spans="1:16" x14ac:dyDescent="0.3">
      <c r="A2213" s="8" t="s">
        <v>2241</v>
      </c>
      <c r="B2213" s="8">
        <v>1976</v>
      </c>
      <c r="C2213" s="8" t="s">
        <v>30</v>
      </c>
      <c r="D2213" s="8">
        <v>15</v>
      </c>
      <c r="E2213" s="8">
        <v>2</v>
      </c>
      <c r="F2213" s="25">
        <v>38932.559999999998</v>
      </c>
      <c r="G2213" s="8" t="s">
        <v>11</v>
      </c>
      <c r="H2213" s="8" t="s">
        <v>12</v>
      </c>
      <c r="I2213" s="8" t="s">
        <v>42</v>
      </c>
      <c r="J2213" s="26">
        <v>1976</v>
      </c>
      <c r="K2213" s="26" t="s">
        <v>30</v>
      </c>
      <c r="L2213" s="26" t="s">
        <v>11</v>
      </c>
      <c r="M2213" s="26" t="s">
        <v>12</v>
      </c>
      <c r="N2213" s="26" t="s">
        <v>42</v>
      </c>
      <c r="O2213" s="27">
        <f>IF(A2213="?","",DATE(J2213,MATCH(K2213,{"Jan","Feb","Mar","Apr","May","Jun","Jul","Aug","Sep","Oct","Nov","Dec"},0),D2213))</f>
        <v>28109</v>
      </c>
      <c r="P2213" s="26">
        <f t="shared" si="34"/>
        <v>46</v>
      </c>
    </row>
    <row r="2214" spans="1:16" x14ac:dyDescent="0.3">
      <c r="A2214" s="8" t="s">
        <v>2242</v>
      </c>
      <c r="B2214" s="8">
        <v>1980</v>
      </c>
      <c r="C2214" s="8" t="s">
        <v>20</v>
      </c>
      <c r="D2214" s="8">
        <v>24</v>
      </c>
      <c r="E2214" s="8">
        <v>2</v>
      </c>
      <c r="F2214" s="25">
        <v>38947.43</v>
      </c>
      <c r="G2214" s="8" t="s">
        <v>11</v>
      </c>
      <c r="H2214" s="8" t="s">
        <v>12</v>
      </c>
      <c r="I2214" s="8" t="s">
        <v>42</v>
      </c>
      <c r="J2214" s="26">
        <v>1980</v>
      </c>
      <c r="K2214" s="26" t="s">
        <v>20</v>
      </c>
      <c r="L2214" s="26" t="s">
        <v>11</v>
      </c>
      <c r="M2214" s="26" t="s">
        <v>12</v>
      </c>
      <c r="N2214" s="26" t="s">
        <v>42</v>
      </c>
      <c r="O2214" s="27">
        <f>IF(A2214="?","",DATE(J2214,MATCH(K2214,{"Jan","Feb","Mar","Apr","May","Jun","Jul","Aug","Sep","Oct","Nov","Dec"},0),D2214))</f>
        <v>29488</v>
      </c>
      <c r="P2214" s="26">
        <f t="shared" si="34"/>
        <v>42</v>
      </c>
    </row>
    <row r="2215" spans="1:16" x14ac:dyDescent="0.3">
      <c r="A2215" s="8" t="s">
        <v>2243</v>
      </c>
      <c r="B2215" s="8">
        <v>1978</v>
      </c>
      <c r="C2215" s="8" t="s">
        <v>37</v>
      </c>
      <c r="D2215" s="8">
        <v>12</v>
      </c>
      <c r="E2215" s="8">
        <v>2</v>
      </c>
      <c r="F2215" s="25">
        <v>38998.550000000003</v>
      </c>
      <c r="G2215" s="8" t="s">
        <v>16</v>
      </c>
      <c r="H2215" s="8" t="s">
        <v>16</v>
      </c>
      <c r="I2215" s="8" t="s">
        <v>42</v>
      </c>
      <c r="J2215" s="26">
        <v>1978</v>
      </c>
      <c r="K2215" s="26" t="s">
        <v>37</v>
      </c>
      <c r="L2215" s="26" t="s">
        <v>16</v>
      </c>
      <c r="M2215" s="26" t="s">
        <v>16</v>
      </c>
      <c r="N2215" s="26" t="s">
        <v>42</v>
      </c>
      <c r="O2215" s="27">
        <f>IF(A2215="?","",DATE(J2215,MATCH(K2215,{"Jan","Feb","Mar","Apr","May","Jun","Jul","Aug","Sep","Oct","Nov","Dec"},0),D2215))</f>
        <v>28775</v>
      </c>
      <c r="P2215" s="26">
        <f t="shared" si="34"/>
        <v>44</v>
      </c>
    </row>
    <row r="2216" spans="1:16" x14ac:dyDescent="0.3">
      <c r="A2216" s="8" t="s">
        <v>2244</v>
      </c>
      <c r="B2216" s="8">
        <v>1985</v>
      </c>
      <c r="C2216" s="8" t="s">
        <v>20</v>
      </c>
      <c r="D2216" s="8">
        <v>20</v>
      </c>
      <c r="E2216" s="8">
        <v>1</v>
      </c>
      <c r="F2216" s="25">
        <v>39047.29</v>
      </c>
      <c r="G2216" s="8" t="s">
        <v>16</v>
      </c>
      <c r="H2216" s="8" t="s">
        <v>12</v>
      </c>
      <c r="I2216" s="8" t="s">
        <v>356</v>
      </c>
      <c r="J2216" s="26">
        <v>1985</v>
      </c>
      <c r="K2216" s="26" t="s">
        <v>20</v>
      </c>
      <c r="L2216" s="26" t="s">
        <v>16</v>
      </c>
      <c r="M2216" s="26" t="s">
        <v>12</v>
      </c>
      <c r="N2216" s="26" t="s">
        <v>356</v>
      </c>
      <c r="O2216" s="27">
        <f>IF(A2216="?","",DATE(J2216,MATCH(K2216,{"Jan","Feb","Mar","Apr","May","Jun","Jul","Aug","Sep","Oct","Nov","Dec"},0),D2216))</f>
        <v>31310</v>
      </c>
      <c r="P2216" s="26">
        <f t="shared" si="34"/>
        <v>37</v>
      </c>
    </row>
    <row r="2217" spans="1:16" x14ac:dyDescent="0.3">
      <c r="A2217" s="8" t="s">
        <v>2245</v>
      </c>
      <c r="B2217" s="8">
        <v>1982</v>
      </c>
      <c r="C2217" s="8" t="s">
        <v>35</v>
      </c>
      <c r="D2217" s="8">
        <v>4</v>
      </c>
      <c r="E2217" s="8">
        <v>1</v>
      </c>
      <c r="F2217" s="25">
        <v>39125.33</v>
      </c>
      <c r="G2217" s="8" t="s">
        <v>16</v>
      </c>
      <c r="H2217" s="8" t="s">
        <v>16</v>
      </c>
      <c r="I2217" s="8" t="s">
        <v>168</v>
      </c>
      <c r="J2217" s="26">
        <v>1982</v>
      </c>
      <c r="K2217" s="26" t="s">
        <v>35</v>
      </c>
      <c r="L2217" s="26" t="s">
        <v>16</v>
      </c>
      <c r="M2217" s="26" t="s">
        <v>16</v>
      </c>
      <c r="N2217" s="26" t="s">
        <v>168</v>
      </c>
      <c r="O2217" s="27">
        <f>IF(A2217="?","",DATE(J2217,MATCH(K2217,{"Jan","Feb","Mar","Apr","May","Jun","Jul","Aug","Sep","Oct","Nov","Dec"},0),D2217))</f>
        <v>30167</v>
      </c>
      <c r="P2217" s="26">
        <f t="shared" si="34"/>
        <v>40</v>
      </c>
    </row>
    <row r="2218" spans="1:16" x14ac:dyDescent="0.3">
      <c r="A2218" s="8" t="s">
        <v>2246</v>
      </c>
      <c r="B2218" s="8">
        <v>1962</v>
      </c>
      <c r="C2218" s="8" t="s">
        <v>10</v>
      </c>
      <c r="D2218" s="8">
        <v>7</v>
      </c>
      <c r="E2218" s="8">
        <v>0</v>
      </c>
      <c r="F2218" s="25">
        <v>39221.120000000003</v>
      </c>
      <c r="G2218" s="8" t="s">
        <v>11</v>
      </c>
      <c r="H2218" s="8" t="s">
        <v>16</v>
      </c>
      <c r="I2218" s="8" t="s">
        <v>42</v>
      </c>
      <c r="J2218" s="26">
        <v>1962</v>
      </c>
      <c r="K2218" s="26" t="s">
        <v>10</v>
      </c>
      <c r="L2218" s="26" t="s">
        <v>11</v>
      </c>
      <c r="M2218" s="26" t="s">
        <v>16</v>
      </c>
      <c r="N2218" s="26" t="s">
        <v>42</v>
      </c>
      <c r="O2218" s="27">
        <f>IF(A2218="?","",DATE(J2218,MATCH(K2218,{"Jan","Feb","Mar","Apr","May","Jun","Jul","Aug","Sep","Oct","Nov","Dec"},0),D2218))</f>
        <v>22834</v>
      </c>
      <c r="P2218" s="26">
        <f t="shared" si="34"/>
        <v>60</v>
      </c>
    </row>
    <row r="2219" spans="1:16" x14ac:dyDescent="0.3">
      <c r="A2219" s="8" t="s">
        <v>2247</v>
      </c>
      <c r="B2219" s="8">
        <v>1992</v>
      </c>
      <c r="C2219" s="8" t="s">
        <v>15</v>
      </c>
      <c r="D2219" s="8">
        <v>30</v>
      </c>
      <c r="E2219" s="8">
        <v>2</v>
      </c>
      <c r="F2219" s="25">
        <v>39241.440000000002</v>
      </c>
      <c r="G2219" s="8" t="s">
        <v>16</v>
      </c>
      <c r="H2219" s="8" t="s">
        <v>12</v>
      </c>
      <c r="I2219" s="8" t="s">
        <v>42</v>
      </c>
      <c r="J2219" s="26">
        <v>1992</v>
      </c>
      <c r="K2219" s="26" t="s">
        <v>15</v>
      </c>
      <c r="L2219" s="26" t="s">
        <v>16</v>
      </c>
      <c r="M2219" s="26" t="s">
        <v>12</v>
      </c>
      <c r="N2219" s="26" t="s">
        <v>42</v>
      </c>
      <c r="O2219" s="27">
        <f>IF(A2219="?","",DATE(J2219,MATCH(K2219,{"Jan","Feb","Mar","Apr","May","Jun","Jul","Aug","Sep","Oct","Nov","Dec"},0),D2219))</f>
        <v>33938</v>
      </c>
      <c r="P2219" s="26">
        <f t="shared" si="34"/>
        <v>30</v>
      </c>
    </row>
    <row r="2220" spans="1:16" x14ac:dyDescent="0.3">
      <c r="A2220" s="8" t="s">
        <v>2248</v>
      </c>
      <c r="B2220" s="8">
        <v>1982</v>
      </c>
      <c r="C2220" s="8" t="s">
        <v>35</v>
      </c>
      <c r="D2220" s="8">
        <v>16</v>
      </c>
      <c r="E2220" s="8">
        <v>3</v>
      </c>
      <c r="F2220" s="25">
        <v>39315.279999999999</v>
      </c>
      <c r="G2220" s="8" t="s">
        <v>11</v>
      </c>
      <c r="H2220" s="8" t="s">
        <v>12</v>
      </c>
      <c r="I2220" s="8" t="s">
        <v>42</v>
      </c>
      <c r="J2220" s="26">
        <v>1982</v>
      </c>
      <c r="K2220" s="26" t="s">
        <v>35</v>
      </c>
      <c r="L2220" s="26" t="s">
        <v>11</v>
      </c>
      <c r="M2220" s="26" t="s">
        <v>12</v>
      </c>
      <c r="N2220" s="26" t="s">
        <v>42</v>
      </c>
      <c r="O2220" s="27">
        <f>IF(A2220="?","",DATE(J2220,MATCH(K2220,{"Jan","Feb","Mar","Apr","May","Jun","Jul","Aug","Sep","Oct","Nov","Dec"},0),D2220))</f>
        <v>30179</v>
      </c>
      <c r="P2220" s="26">
        <f t="shared" si="34"/>
        <v>40</v>
      </c>
    </row>
    <row r="2221" spans="1:16" x14ac:dyDescent="0.3">
      <c r="A2221" s="8" t="s">
        <v>2249</v>
      </c>
      <c r="B2221" s="8">
        <v>1978</v>
      </c>
      <c r="C2221" s="8" t="s">
        <v>35</v>
      </c>
      <c r="D2221" s="8">
        <v>5</v>
      </c>
      <c r="E2221" s="8">
        <v>2</v>
      </c>
      <c r="F2221" s="25">
        <v>39352.6</v>
      </c>
      <c r="G2221" s="8" t="s">
        <v>11</v>
      </c>
      <c r="H2221" s="8" t="s">
        <v>12</v>
      </c>
      <c r="I2221" s="8" t="s">
        <v>42</v>
      </c>
      <c r="J2221" s="26">
        <v>1978</v>
      </c>
      <c r="K2221" s="26" t="s">
        <v>35</v>
      </c>
      <c r="L2221" s="26" t="s">
        <v>11</v>
      </c>
      <c r="M2221" s="26" t="s">
        <v>12</v>
      </c>
      <c r="N2221" s="26" t="s">
        <v>42</v>
      </c>
      <c r="O2221" s="27">
        <f>IF(A2221="?","",DATE(J2221,MATCH(K2221,{"Jan","Feb","Mar","Apr","May","Jun","Jul","Aug","Sep","Oct","Nov","Dec"},0),D2221))</f>
        <v>28707</v>
      </c>
      <c r="P2221" s="26">
        <f t="shared" si="34"/>
        <v>44</v>
      </c>
    </row>
    <row r="2222" spans="1:16" x14ac:dyDescent="0.3">
      <c r="A2222" s="8" t="s">
        <v>2250</v>
      </c>
      <c r="B2222" s="8">
        <v>1966</v>
      </c>
      <c r="C2222" s="8" t="s">
        <v>18</v>
      </c>
      <c r="D2222" s="8">
        <v>24</v>
      </c>
      <c r="E2222" s="8">
        <v>0</v>
      </c>
      <c r="F2222" s="25">
        <v>39396.86</v>
      </c>
      <c r="G2222" s="8" t="s">
        <v>11</v>
      </c>
      <c r="H2222" s="8" t="s">
        <v>11</v>
      </c>
      <c r="I2222" s="8" t="s">
        <v>42</v>
      </c>
      <c r="J2222" s="26">
        <v>1966</v>
      </c>
      <c r="K2222" s="26" t="s">
        <v>18</v>
      </c>
      <c r="L2222" s="26" t="s">
        <v>11</v>
      </c>
      <c r="M2222" s="26" t="s">
        <v>11</v>
      </c>
      <c r="N2222" s="26" t="s">
        <v>42</v>
      </c>
      <c r="O2222" s="27">
        <f>IF(A2222="?","",DATE(J2222,MATCH(K2222,{"Jan","Feb","Mar","Apr","May","Jun","Jul","Aug","Sep","Oct","Nov","Dec"},0),D2222))</f>
        <v>24282</v>
      </c>
      <c r="P2222" s="26">
        <f t="shared" si="34"/>
        <v>56</v>
      </c>
    </row>
    <row r="2223" spans="1:16" x14ac:dyDescent="0.3">
      <c r="A2223" s="8" t="s">
        <v>2251</v>
      </c>
      <c r="B2223" s="8">
        <v>1978</v>
      </c>
      <c r="C2223" s="8" t="s">
        <v>10</v>
      </c>
      <c r="D2223" s="8">
        <v>12</v>
      </c>
      <c r="E2223" s="8">
        <v>1</v>
      </c>
      <c r="F2223" s="25">
        <v>39556.49</v>
      </c>
      <c r="G2223" s="8" t="s">
        <v>16</v>
      </c>
      <c r="H2223" s="8" t="s">
        <v>11</v>
      </c>
      <c r="I2223" s="8" t="s">
        <v>164</v>
      </c>
      <c r="J2223" s="26">
        <v>1978</v>
      </c>
      <c r="K2223" s="26" t="s">
        <v>10</v>
      </c>
      <c r="L2223" s="26" t="s">
        <v>16</v>
      </c>
      <c r="M2223" s="26" t="s">
        <v>11</v>
      </c>
      <c r="N2223" s="26" t="s">
        <v>164</v>
      </c>
      <c r="O2223" s="27">
        <f>IF(A2223="?","",DATE(J2223,MATCH(K2223,{"Jan","Feb","Mar","Apr","May","Jun","Jul","Aug","Sep","Oct","Nov","Dec"},0),D2223))</f>
        <v>28683</v>
      </c>
      <c r="P2223" s="26">
        <f t="shared" si="34"/>
        <v>44</v>
      </c>
    </row>
    <row r="2224" spans="1:16" x14ac:dyDescent="0.3">
      <c r="A2224" s="8" t="s">
        <v>2252</v>
      </c>
      <c r="B2224" s="8">
        <v>1981</v>
      </c>
      <c r="C2224" s="8" t="s">
        <v>10</v>
      </c>
      <c r="D2224" s="8">
        <v>5</v>
      </c>
      <c r="E2224" s="8">
        <v>3</v>
      </c>
      <c r="F2224" s="25">
        <v>39597.410000000003</v>
      </c>
      <c r="G2224" s="8" t="s">
        <v>16</v>
      </c>
      <c r="H2224" s="8" t="s">
        <v>11</v>
      </c>
      <c r="I2224" s="8" t="s">
        <v>356</v>
      </c>
      <c r="J2224" s="26">
        <v>1981</v>
      </c>
      <c r="K2224" s="26" t="s">
        <v>10</v>
      </c>
      <c r="L2224" s="26" t="s">
        <v>16</v>
      </c>
      <c r="M2224" s="26" t="s">
        <v>11</v>
      </c>
      <c r="N2224" s="26" t="s">
        <v>356</v>
      </c>
      <c r="O2224" s="27">
        <f>IF(A2224="?","",DATE(J2224,MATCH(K2224,{"Jan","Feb","Mar","Apr","May","Jun","Jul","Aug","Sep","Oct","Nov","Dec"},0),D2224))</f>
        <v>29772</v>
      </c>
      <c r="P2224" s="26">
        <f t="shared" si="34"/>
        <v>41</v>
      </c>
    </row>
    <row r="2225" spans="1:16" x14ac:dyDescent="0.3">
      <c r="A2225" s="8" t="s">
        <v>2253</v>
      </c>
      <c r="B2225" s="8">
        <v>1995</v>
      </c>
      <c r="C2225" s="8" t="s">
        <v>35</v>
      </c>
      <c r="D2225" s="8">
        <v>7</v>
      </c>
      <c r="E2225" s="8">
        <v>0</v>
      </c>
      <c r="F2225" s="25">
        <v>39611.760000000002</v>
      </c>
      <c r="G2225" s="8" t="s">
        <v>16</v>
      </c>
      <c r="H2225" s="8" t="s">
        <v>12</v>
      </c>
      <c r="I2225" s="8" t="s">
        <v>13</v>
      </c>
      <c r="J2225" s="26">
        <v>1995</v>
      </c>
      <c r="K2225" s="26" t="s">
        <v>35</v>
      </c>
      <c r="L2225" s="26" t="s">
        <v>16</v>
      </c>
      <c r="M2225" s="26" t="s">
        <v>12</v>
      </c>
      <c r="N2225" s="26" t="s">
        <v>13</v>
      </c>
      <c r="O2225" s="27">
        <f>IF(A2225="?","",DATE(J2225,MATCH(K2225,{"Jan","Feb","Mar","Apr","May","Jun","Jul","Aug","Sep","Oct","Nov","Dec"},0),D2225))</f>
        <v>34918</v>
      </c>
      <c r="P2225" s="26">
        <f t="shared" si="34"/>
        <v>27</v>
      </c>
    </row>
    <row r="2226" spans="1:16" x14ac:dyDescent="0.3">
      <c r="A2226" s="8" t="s">
        <v>2254</v>
      </c>
      <c r="B2226" s="8">
        <v>1977</v>
      </c>
      <c r="C2226" s="8" t="s">
        <v>30</v>
      </c>
      <c r="D2226" s="8">
        <v>17</v>
      </c>
      <c r="E2226" s="8">
        <v>2</v>
      </c>
      <c r="F2226" s="25">
        <v>39670.44</v>
      </c>
      <c r="G2226" s="8" t="s">
        <v>11</v>
      </c>
      <c r="H2226" s="8" t="s">
        <v>16</v>
      </c>
      <c r="I2226" s="8" t="s">
        <v>23</v>
      </c>
      <c r="J2226" s="26">
        <v>1977</v>
      </c>
      <c r="K2226" s="26" t="s">
        <v>30</v>
      </c>
      <c r="L2226" s="26" t="s">
        <v>11</v>
      </c>
      <c r="M2226" s="26" t="s">
        <v>16</v>
      </c>
      <c r="N2226" s="26" t="s">
        <v>23</v>
      </c>
      <c r="O2226" s="27">
        <f>IF(A2226="?","",DATE(J2226,MATCH(K2226,{"Jan","Feb","Mar","Apr","May","Jun","Jul","Aug","Sep","Oct","Nov","Dec"},0),D2226))</f>
        <v>28476</v>
      </c>
      <c r="P2226" s="26">
        <f t="shared" si="34"/>
        <v>45</v>
      </c>
    </row>
    <row r="2227" spans="1:16" x14ac:dyDescent="0.3">
      <c r="A2227" s="8" t="s">
        <v>2255</v>
      </c>
      <c r="B2227" s="8">
        <v>1968</v>
      </c>
      <c r="C2227" s="8" t="s">
        <v>20</v>
      </c>
      <c r="D2227" s="8">
        <v>29</v>
      </c>
      <c r="E2227" s="8">
        <v>0</v>
      </c>
      <c r="F2227" s="25">
        <v>39721.93</v>
      </c>
      <c r="G2227" s="8" t="s">
        <v>11</v>
      </c>
      <c r="H2227" s="8" t="s">
        <v>11</v>
      </c>
      <c r="I2227" s="8" t="s">
        <v>42</v>
      </c>
      <c r="J2227" s="26">
        <v>1968</v>
      </c>
      <c r="K2227" s="26" t="s">
        <v>20</v>
      </c>
      <c r="L2227" s="26" t="s">
        <v>11</v>
      </c>
      <c r="M2227" s="26" t="s">
        <v>11</v>
      </c>
      <c r="N2227" s="26" t="s">
        <v>42</v>
      </c>
      <c r="O2227" s="27">
        <f>IF(A2227="?","",DATE(J2227,MATCH(K2227,{"Jan","Feb","Mar","Apr","May","Jun","Jul","Aug","Sep","Oct","Nov","Dec"},0),D2227))</f>
        <v>25110</v>
      </c>
      <c r="P2227" s="26">
        <f t="shared" si="34"/>
        <v>54</v>
      </c>
    </row>
    <row r="2228" spans="1:16" x14ac:dyDescent="0.3">
      <c r="A2228" s="8" t="s">
        <v>2256</v>
      </c>
      <c r="B2228" s="8">
        <v>2003</v>
      </c>
      <c r="C2228" s="8" t="s">
        <v>10</v>
      </c>
      <c r="D2228" s="8">
        <v>16</v>
      </c>
      <c r="E2228" s="8">
        <v>0</v>
      </c>
      <c r="F2228" s="25">
        <v>39722.75</v>
      </c>
      <c r="G2228" s="8" t="s">
        <v>16</v>
      </c>
      <c r="H2228" s="8" t="s">
        <v>16</v>
      </c>
      <c r="I2228" s="8" t="s">
        <v>13</v>
      </c>
      <c r="J2228" s="26">
        <v>2003</v>
      </c>
      <c r="K2228" s="26" t="s">
        <v>10</v>
      </c>
      <c r="L2228" s="26" t="s">
        <v>16</v>
      </c>
      <c r="M2228" s="26" t="s">
        <v>16</v>
      </c>
      <c r="N2228" s="26" t="s">
        <v>13</v>
      </c>
      <c r="O2228" s="27">
        <f>IF(A2228="?","",DATE(J2228,MATCH(K2228,{"Jan","Feb","Mar","Apr","May","Jun","Jul","Aug","Sep","Oct","Nov","Dec"},0),D2228))</f>
        <v>37818</v>
      </c>
      <c r="P2228" s="26">
        <f t="shared" si="34"/>
        <v>19</v>
      </c>
    </row>
    <row r="2229" spans="1:16" x14ac:dyDescent="0.3">
      <c r="A2229" s="8" t="s">
        <v>2257</v>
      </c>
      <c r="B2229" s="8">
        <v>1977</v>
      </c>
      <c r="C2229" s="8" t="s">
        <v>35</v>
      </c>
      <c r="D2229" s="8">
        <v>12</v>
      </c>
      <c r="E2229" s="8">
        <v>1</v>
      </c>
      <c r="F2229" s="25">
        <v>39725.519999999997</v>
      </c>
      <c r="G2229" s="8" t="s">
        <v>11</v>
      </c>
      <c r="H2229" s="8" t="s">
        <v>16</v>
      </c>
      <c r="I2229" s="8" t="s">
        <v>23</v>
      </c>
      <c r="J2229" s="26">
        <v>1977</v>
      </c>
      <c r="K2229" s="26" t="s">
        <v>35</v>
      </c>
      <c r="L2229" s="26" t="s">
        <v>11</v>
      </c>
      <c r="M2229" s="26" t="s">
        <v>16</v>
      </c>
      <c r="N2229" s="26" t="s">
        <v>23</v>
      </c>
      <c r="O2229" s="27">
        <f>IF(A2229="?","",DATE(J2229,MATCH(K2229,{"Jan","Feb","Mar","Apr","May","Jun","Jul","Aug","Sep","Oct","Nov","Dec"},0),D2229))</f>
        <v>28349</v>
      </c>
      <c r="P2229" s="26">
        <f t="shared" si="34"/>
        <v>45</v>
      </c>
    </row>
    <row r="2230" spans="1:16" x14ac:dyDescent="0.3">
      <c r="A2230" s="8" t="s">
        <v>2258</v>
      </c>
      <c r="B2230" s="8">
        <v>1973</v>
      </c>
      <c r="C2230" s="8" t="s">
        <v>30</v>
      </c>
      <c r="D2230" s="8">
        <v>17</v>
      </c>
      <c r="E2230" s="8">
        <v>0</v>
      </c>
      <c r="F2230" s="25">
        <v>39727.61</v>
      </c>
      <c r="G2230" s="8" t="s">
        <v>16</v>
      </c>
      <c r="H2230" s="8" t="s">
        <v>11</v>
      </c>
      <c r="I2230" s="8" t="s">
        <v>42</v>
      </c>
      <c r="J2230" s="26">
        <v>1973</v>
      </c>
      <c r="K2230" s="26" t="s">
        <v>30</v>
      </c>
      <c r="L2230" s="26" t="s">
        <v>16</v>
      </c>
      <c r="M2230" s="26" t="s">
        <v>11</v>
      </c>
      <c r="N2230" s="26" t="s">
        <v>42</v>
      </c>
      <c r="O2230" s="27">
        <f>IF(A2230="?","",DATE(J2230,MATCH(K2230,{"Jan","Feb","Mar","Apr","May","Jun","Jul","Aug","Sep","Oct","Nov","Dec"},0),D2230))</f>
        <v>27015</v>
      </c>
      <c r="P2230" s="26">
        <f t="shared" si="34"/>
        <v>49</v>
      </c>
    </row>
    <row r="2231" spans="1:16" x14ac:dyDescent="0.3">
      <c r="A2231" s="8" t="s">
        <v>2259</v>
      </c>
      <c r="B2231" s="8">
        <v>1987</v>
      </c>
      <c r="C2231" s="8" t="s">
        <v>10</v>
      </c>
      <c r="D2231" s="8">
        <v>24</v>
      </c>
      <c r="E2231" s="8">
        <v>1</v>
      </c>
      <c r="F2231" s="25">
        <v>39774.28</v>
      </c>
      <c r="G2231" s="8" t="s">
        <v>16</v>
      </c>
      <c r="H2231" s="8" t="s">
        <v>16</v>
      </c>
      <c r="I2231" s="8" t="s">
        <v>276</v>
      </c>
      <c r="J2231" s="26">
        <v>1987</v>
      </c>
      <c r="K2231" s="26" t="s">
        <v>10</v>
      </c>
      <c r="L2231" s="26" t="s">
        <v>16</v>
      </c>
      <c r="M2231" s="26" t="s">
        <v>16</v>
      </c>
      <c r="N2231" s="26" t="s">
        <v>276</v>
      </c>
      <c r="O2231" s="27">
        <f>IF(A2231="?","",DATE(J2231,MATCH(K2231,{"Jan","Feb","Mar","Apr","May","Jun","Jul","Aug","Sep","Oct","Nov","Dec"},0),D2231))</f>
        <v>31982</v>
      </c>
      <c r="P2231" s="26">
        <f t="shared" si="34"/>
        <v>35</v>
      </c>
    </row>
    <row r="2232" spans="1:16" x14ac:dyDescent="0.3">
      <c r="A2232" s="8" t="s">
        <v>2260</v>
      </c>
      <c r="B2232" s="8">
        <v>1985</v>
      </c>
      <c r="C2232" s="8" t="s">
        <v>10</v>
      </c>
      <c r="D2232" s="8">
        <v>17</v>
      </c>
      <c r="E2232" s="8">
        <v>2</v>
      </c>
      <c r="F2232" s="25">
        <v>39836.519999999997</v>
      </c>
      <c r="G2232" s="8" t="s">
        <v>11</v>
      </c>
      <c r="H2232" s="8" t="s">
        <v>16</v>
      </c>
      <c r="I2232" s="8" t="s">
        <v>42</v>
      </c>
      <c r="J2232" s="26">
        <v>1985</v>
      </c>
      <c r="K2232" s="26" t="s">
        <v>10</v>
      </c>
      <c r="L2232" s="26" t="s">
        <v>11</v>
      </c>
      <c r="M2232" s="26" t="s">
        <v>16</v>
      </c>
      <c r="N2232" s="26" t="s">
        <v>42</v>
      </c>
      <c r="O2232" s="27">
        <f>IF(A2232="?","",DATE(J2232,MATCH(K2232,{"Jan","Feb","Mar","Apr","May","Jun","Jul","Aug","Sep","Oct","Nov","Dec"},0),D2232))</f>
        <v>31245</v>
      </c>
      <c r="P2232" s="26">
        <f t="shared" si="34"/>
        <v>37</v>
      </c>
    </row>
    <row r="2233" spans="1:16" x14ac:dyDescent="0.3">
      <c r="A2233" s="8" t="s">
        <v>2261</v>
      </c>
      <c r="B2233" s="8">
        <v>1983</v>
      </c>
      <c r="C2233" s="8" t="s">
        <v>18</v>
      </c>
      <c r="D2233" s="8">
        <v>1</v>
      </c>
      <c r="E2233" s="8">
        <v>3</v>
      </c>
      <c r="F2233" s="25">
        <v>39865.699999999997</v>
      </c>
      <c r="G2233" s="8" t="s">
        <v>11</v>
      </c>
      <c r="H2233" s="8" t="s">
        <v>11</v>
      </c>
      <c r="I2233" s="8" t="s">
        <v>42</v>
      </c>
      <c r="J2233" s="26">
        <v>1983</v>
      </c>
      <c r="K2233" s="26" t="s">
        <v>18</v>
      </c>
      <c r="L2233" s="26" t="s">
        <v>11</v>
      </c>
      <c r="M2233" s="26" t="s">
        <v>11</v>
      </c>
      <c r="N2233" s="26" t="s">
        <v>42</v>
      </c>
      <c r="O2233" s="27">
        <f>IF(A2233="?","",DATE(J2233,MATCH(K2233,{"Jan","Feb","Mar","Apr","May","Jun","Jul","Aug","Sep","Oct","Nov","Dec"},0),D2233))</f>
        <v>30468</v>
      </c>
      <c r="P2233" s="26">
        <f t="shared" si="34"/>
        <v>40</v>
      </c>
    </row>
    <row r="2234" spans="1:16" x14ac:dyDescent="0.3">
      <c r="A2234" s="8" t="s">
        <v>2262</v>
      </c>
      <c r="B2234" s="8">
        <v>1985</v>
      </c>
      <c r="C2234" s="8" t="s">
        <v>35</v>
      </c>
      <c r="D2234" s="8">
        <v>22</v>
      </c>
      <c r="E2234" s="8">
        <v>1</v>
      </c>
      <c r="F2234" s="25">
        <v>39871.699999999997</v>
      </c>
      <c r="G2234" s="8" t="s">
        <v>16</v>
      </c>
      <c r="H2234" s="8" t="s">
        <v>11</v>
      </c>
      <c r="I2234" s="8" t="s">
        <v>13</v>
      </c>
      <c r="J2234" s="26">
        <v>1985</v>
      </c>
      <c r="K2234" s="26" t="s">
        <v>35</v>
      </c>
      <c r="L2234" s="26" t="s">
        <v>16</v>
      </c>
      <c r="M2234" s="26" t="s">
        <v>11</v>
      </c>
      <c r="N2234" s="26" t="s">
        <v>13</v>
      </c>
      <c r="O2234" s="27">
        <f>IF(A2234="?","",DATE(J2234,MATCH(K2234,{"Jan","Feb","Mar","Apr","May","Jun","Jul","Aug","Sep","Oct","Nov","Dec"},0),D2234))</f>
        <v>31281</v>
      </c>
      <c r="P2234" s="26">
        <f t="shared" si="34"/>
        <v>37</v>
      </c>
    </row>
    <row r="2235" spans="1:16" x14ac:dyDescent="0.3">
      <c r="A2235" s="8" t="s">
        <v>2263</v>
      </c>
      <c r="B2235" s="8">
        <v>1975</v>
      </c>
      <c r="C2235" s="8" t="s">
        <v>30</v>
      </c>
      <c r="D2235" s="8">
        <v>2</v>
      </c>
      <c r="E2235" s="8">
        <v>1</v>
      </c>
      <c r="F2235" s="25">
        <v>39963.120000000003</v>
      </c>
      <c r="G2235" s="8" t="s">
        <v>11</v>
      </c>
      <c r="H2235" s="8" t="s">
        <v>11</v>
      </c>
      <c r="I2235" s="8" t="s">
        <v>42</v>
      </c>
      <c r="J2235" s="26">
        <v>1975</v>
      </c>
      <c r="K2235" s="26" t="s">
        <v>30</v>
      </c>
      <c r="L2235" s="26" t="s">
        <v>11</v>
      </c>
      <c r="M2235" s="26" t="s">
        <v>11</v>
      </c>
      <c r="N2235" s="26" t="s">
        <v>42</v>
      </c>
      <c r="O2235" s="27">
        <f>IF(A2235="?","",DATE(J2235,MATCH(K2235,{"Jan","Feb","Mar","Apr","May","Jun","Jul","Aug","Sep","Oct","Nov","Dec"},0),D2235))</f>
        <v>27730</v>
      </c>
      <c r="P2235" s="26">
        <f t="shared" si="34"/>
        <v>47</v>
      </c>
    </row>
    <row r="2236" spans="1:16" x14ac:dyDescent="0.3">
      <c r="A2236" s="8" t="s">
        <v>2264</v>
      </c>
      <c r="B2236" s="8">
        <v>1987</v>
      </c>
      <c r="C2236" s="8" t="s">
        <v>35</v>
      </c>
      <c r="D2236" s="8">
        <v>8</v>
      </c>
      <c r="E2236" s="8">
        <v>3</v>
      </c>
      <c r="F2236" s="25">
        <v>39983.43</v>
      </c>
      <c r="G2236" s="8" t="s">
        <v>11</v>
      </c>
      <c r="H2236" s="8" t="s">
        <v>12</v>
      </c>
      <c r="I2236" s="8" t="s">
        <v>23</v>
      </c>
      <c r="J2236" s="26">
        <v>1987</v>
      </c>
      <c r="K2236" s="26" t="s">
        <v>35</v>
      </c>
      <c r="L2236" s="26" t="s">
        <v>11</v>
      </c>
      <c r="M2236" s="26" t="s">
        <v>12</v>
      </c>
      <c r="N2236" s="26" t="s">
        <v>23</v>
      </c>
      <c r="O2236" s="27">
        <f>IF(A2236="?","",DATE(J2236,MATCH(K2236,{"Jan","Feb","Mar","Apr","May","Jun","Jul","Aug","Sep","Oct","Nov","Dec"},0),D2236))</f>
        <v>31997</v>
      </c>
      <c r="P2236" s="26">
        <f t="shared" si="34"/>
        <v>35</v>
      </c>
    </row>
    <row r="2237" spans="1:16" x14ac:dyDescent="0.3">
      <c r="A2237" s="8" t="s">
        <v>2265</v>
      </c>
      <c r="B2237" s="8">
        <v>1982</v>
      </c>
      <c r="C2237" s="8" t="s">
        <v>30</v>
      </c>
      <c r="D2237" s="8">
        <v>25</v>
      </c>
      <c r="E2237" s="8">
        <v>2</v>
      </c>
      <c r="F2237" s="25">
        <v>40003.33</v>
      </c>
      <c r="G2237" s="8" t="s">
        <v>16</v>
      </c>
      <c r="H2237" s="8" t="s">
        <v>16</v>
      </c>
      <c r="I2237" s="8" t="s">
        <v>23</v>
      </c>
      <c r="J2237" s="26">
        <v>1982</v>
      </c>
      <c r="K2237" s="26" t="s">
        <v>30</v>
      </c>
      <c r="L2237" s="26" t="s">
        <v>16</v>
      </c>
      <c r="M2237" s="26" t="s">
        <v>16</v>
      </c>
      <c r="N2237" s="26" t="s">
        <v>23</v>
      </c>
      <c r="O2237" s="27">
        <f>IF(A2237="?","",DATE(J2237,MATCH(K2237,{"Jan","Feb","Mar","Apr","May","Jun","Jul","Aug","Sep","Oct","Nov","Dec"},0),D2237))</f>
        <v>30310</v>
      </c>
      <c r="P2237" s="26">
        <f t="shared" si="34"/>
        <v>40</v>
      </c>
    </row>
    <row r="2238" spans="1:16" x14ac:dyDescent="0.3">
      <c r="A2238" s="8" t="s">
        <v>2266</v>
      </c>
      <c r="B2238" s="8">
        <v>1978</v>
      </c>
      <c r="C2238" s="8" t="s">
        <v>30</v>
      </c>
      <c r="D2238" s="8">
        <v>20</v>
      </c>
      <c r="E2238" s="8">
        <v>2</v>
      </c>
      <c r="F2238" s="25">
        <v>40054.730000000003</v>
      </c>
      <c r="G2238" s="8" t="s">
        <v>16</v>
      </c>
      <c r="H2238" s="8" t="s">
        <v>12</v>
      </c>
      <c r="I2238" s="8" t="s">
        <v>42</v>
      </c>
      <c r="J2238" s="26">
        <v>1978</v>
      </c>
      <c r="K2238" s="26" t="s">
        <v>30</v>
      </c>
      <c r="L2238" s="26" t="s">
        <v>16</v>
      </c>
      <c r="M2238" s="26" t="s">
        <v>12</v>
      </c>
      <c r="N2238" s="26" t="s">
        <v>42</v>
      </c>
      <c r="O2238" s="27">
        <f>IF(A2238="?","",DATE(J2238,MATCH(K2238,{"Jan","Feb","Mar","Apr","May","Jun","Jul","Aug","Sep","Oct","Nov","Dec"},0),D2238))</f>
        <v>28844</v>
      </c>
      <c r="P2238" s="26">
        <f t="shared" si="34"/>
        <v>44</v>
      </c>
    </row>
    <row r="2239" spans="1:16" x14ac:dyDescent="0.3">
      <c r="A2239" s="8" t="s">
        <v>2267</v>
      </c>
      <c r="B2239" s="8">
        <v>1966</v>
      </c>
      <c r="C2239" s="8" t="s">
        <v>35</v>
      </c>
      <c r="D2239" s="8">
        <v>12</v>
      </c>
      <c r="E2239" s="8">
        <v>0</v>
      </c>
      <c r="F2239" s="25">
        <v>40069.440000000002</v>
      </c>
      <c r="G2239" s="8" t="s">
        <v>16</v>
      </c>
      <c r="H2239" s="8" t="s">
        <v>12</v>
      </c>
      <c r="I2239" s="8" t="s">
        <v>42</v>
      </c>
      <c r="J2239" s="26">
        <v>1966</v>
      </c>
      <c r="K2239" s="26" t="s">
        <v>35</v>
      </c>
      <c r="L2239" s="26" t="s">
        <v>16</v>
      </c>
      <c r="M2239" s="26" t="s">
        <v>12</v>
      </c>
      <c r="N2239" s="26" t="s">
        <v>42</v>
      </c>
      <c r="O2239" s="27">
        <f>IF(A2239="?","",DATE(J2239,MATCH(K2239,{"Jan","Feb","Mar","Apr","May","Jun","Jul","Aug","Sep","Oct","Nov","Dec"},0),D2239))</f>
        <v>24331</v>
      </c>
      <c r="P2239" s="26">
        <f t="shared" si="34"/>
        <v>56</v>
      </c>
    </row>
    <row r="2240" spans="1:16" x14ac:dyDescent="0.3">
      <c r="A2240" s="8" t="s">
        <v>2268</v>
      </c>
      <c r="B2240" s="8">
        <v>1983</v>
      </c>
      <c r="C2240" s="8" t="s">
        <v>37</v>
      </c>
      <c r="D2240" s="8">
        <v>14</v>
      </c>
      <c r="E2240" s="8">
        <v>2</v>
      </c>
      <c r="F2240" s="25">
        <v>40103.89</v>
      </c>
      <c r="G2240" s="8" t="s">
        <v>16</v>
      </c>
      <c r="H2240" s="8" t="s">
        <v>11</v>
      </c>
      <c r="I2240" s="8" t="s">
        <v>42</v>
      </c>
      <c r="J2240" s="26">
        <v>1983</v>
      </c>
      <c r="K2240" s="26" t="s">
        <v>37</v>
      </c>
      <c r="L2240" s="26" t="s">
        <v>16</v>
      </c>
      <c r="M2240" s="26" t="s">
        <v>11</v>
      </c>
      <c r="N2240" s="26" t="s">
        <v>42</v>
      </c>
      <c r="O2240" s="27">
        <f>IF(A2240="?","",DATE(J2240,MATCH(K2240,{"Jan","Feb","Mar","Apr","May","Jun","Jul","Aug","Sep","Oct","Nov","Dec"},0),D2240))</f>
        <v>30603</v>
      </c>
      <c r="P2240" s="26">
        <f t="shared" si="34"/>
        <v>39</v>
      </c>
    </row>
    <row r="2241" spans="1:16" x14ac:dyDescent="0.3">
      <c r="A2241" s="8" t="s">
        <v>2269</v>
      </c>
      <c r="B2241" s="8">
        <v>1985</v>
      </c>
      <c r="C2241" s="8" t="s">
        <v>37</v>
      </c>
      <c r="D2241" s="8">
        <v>21</v>
      </c>
      <c r="E2241" s="8">
        <v>4</v>
      </c>
      <c r="F2241" s="25">
        <v>40182.25</v>
      </c>
      <c r="G2241" s="8" t="s">
        <v>16</v>
      </c>
      <c r="H2241" s="8" t="s">
        <v>11</v>
      </c>
      <c r="I2241" s="8" t="s">
        <v>42</v>
      </c>
      <c r="J2241" s="26">
        <v>1985</v>
      </c>
      <c r="K2241" s="26" t="s">
        <v>37</v>
      </c>
      <c r="L2241" s="26" t="s">
        <v>16</v>
      </c>
      <c r="M2241" s="26" t="s">
        <v>11</v>
      </c>
      <c r="N2241" s="26" t="s">
        <v>42</v>
      </c>
      <c r="O2241" s="27">
        <f>IF(A2241="?","",DATE(J2241,MATCH(K2241,{"Jan","Feb","Mar","Apr","May","Jun","Jul","Aug","Sep","Oct","Nov","Dec"},0),D2241))</f>
        <v>31341</v>
      </c>
      <c r="P2241" s="26">
        <f t="shared" si="34"/>
        <v>37</v>
      </c>
    </row>
    <row r="2242" spans="1:16" x14ac:dyDescent="0.3">
      <c r="A2242" s="8" t="s">
        <v>2270</v>
      </c>
      <c r="B2242" s="8">
        <v>1979</v>
      </c>
      <c r="C2242" s="8" t="s">
        <v>35</v>
      </c>
      <c r="D2242" s="8">
        <v>18</v>
      </c>
      <c r="E2242" s="8">
        <v>2</v>
      </c>
      <c r="F2242" s="25">
        <v>40204.83</v>
      </c>
      <c r="G2242" s="8" t="s">
        <v>16</v>
      </c>
      <c r="H2242" s="8" t="s">
        <v>12</v>
      </c>
      <c r="I2242" s="8" t="s">
        <v>23</v>
      </c>
      <c r="J2242" s="26">
        <v>1979</v>
      </c>
      <c r="K2242" s="26" t="s">
        <v>35</v>
      </c>
      <c r="L2242" s="26" t="s">
        <v>16</v>
      </c>
      <c r="M2242" s="26" t="s">
        <v>12</v>
      </c>
      <c r="N2242" s="26" t="s">
        <v>23</v>
      </c>
      <c r="O2242" s="27">
        <f>IF(A2242="?","",DATE(J2242,MATCH(K2242,{"Jan","Feb","Mar","Apr","May","Jun","Jul","Aug","Sep","Oct","Nov","Dec"},0),D2242))</f>
        <v>29085</v>
      </c>
      <c r="P2242" s="26">
        <f t="shared" si="34"/>
        <v>43</v>
      </c>
    </row>
    <row r="2243" spans="1:16" x14ac:dyDescent="0.3">
      <c r="A2243" s="8" t="s">
        <v>2271</v>
      </c>
      <c r="B2243" s="8">
        <v>1981</v>
      </c>
      <c r="C2243" s="8" t="s">
        <v>10</v>
      </c>
      <c r="D2243" s="8">
        <v>28</v>
      </c>
      <c r="E2243" s="8">
        <v>1</v>
      </c>
      <c r="F2243" s="25">
        <v>40208.559999999998</v>
      </c>
      <c r="G2243" s="8" t="s">
        <v>16</v>
      </c>
      <c r="H2243" s="8" t="s">
        <v>11</v>
      </c>
      <c r="I2243" s="8" t="s">
        <v>42</v>
      </c>
      <c r="J2243" s="26">
        <v>1981</v>
      </c>
      <c r="K2243" s="26" t="s">
        <v>10</v>
      </c>
      <c r="L2243" s="26" t="s">
        <v>16</v>
      </c>
      <c r="M2243" s="26" t="s">
        <v>11</v>
      </c>
      <c r="N2243" s="26" t="s">
        <v>42</v>
      </c>
      <c r="O2243" s="27">
        <f>IF(A2243="?","",DATE(J2243,MATCH(K2243,{"Jan","Feb","Mar","Apr","May","Jun","Jul","Aug","Sep","Oct","Nov","Dec"},0),D2243))</f>
        <v>29795</v>
      </c>
      <c r="P2243" s="26">
        <f t="shared" ref="P2243:P2306" si="35">IF(O2243="","",DATEDIF(O2243,DATE(2023,6,8),"Y"))</f>
        <v>41</v>
      </c>
    </row>
    <row r="2244" spans="1:16" x14ac:dyDescent="0.3">
      <c r="A2244" s="8" t="s">
        <v>2272</v>
      </c>
      <c r="B2244" s="8">
        <v>1981</v>
      </c>
      <c r="C2244" s="8" t="s">
        <v>37</v>
      </c>
      <c r="D2244" s="8">
        <v>4</v>
      </c>
      <c r="E2244" s="8">
        <v>1</v>
      </c>
      <c r="F2244" s="25">
        <v>40273.65</v>
      </c>
      <c r="G2244" s="8" t="s">
        <v>16</v>
      </c>
      <c r="H2244" s="8" t="s">
        <v>12</v>
      </c>
      <c r="I2244" s="8" t="s">
        <v>13</v>
      </c>
      <c r="J2244" s="26">
        <v>1981</v>
      </c>
      <c r="K2244" s="26" t="s">
        <v>37</v>
      </c>
      <c r="L2244" s="26" t="s">
        <v>16</v>
      </c>
      <c r="M2244" s="26" t="s">
        <v>12</v>
      </c>
      <c r="N2244" s="26" t="s">
        <v>13</v>
      </c>
      <c r="O2244" s="27">
        <f>IF(A2244="?","",DATE(J2244,MATCH(K2244,{"Jan","Feb","Mar","Apr","May","Jun","Jul","Aug","Sep","Oct","Nov","Dec"},0),D2244))</f>
        <v>29863</v>
      </c>
      <c r="P2244" s="26">
        <f t="shared" si="35"/>
        <v>41</v>
      </c>
    </row>
    <row r="2245" spans="1:16" x14ac:dyDescent="0.3">
      <c r="A2245" s="8" t="s">
        <v>2273</v>
      </c>
      <c r="B2245" s="8">
        <v>1977</v>
      </c>
      <c r="C2245" s="8" t="s">
        <v>18</v>
      </c>
      <c r="D2245" s="8">
        <v>27</v>
      </c>
      <c r="E2245" s="8">
        <v>2</v>
      </c>
      <c r="F2245" s="25">
        <v>40284.379999999997</v>
      </c>
      <c r="G2245" s="8" t="s">
        <v>16</v>
      </c>
      <c r="H2245" s="8" t="s">
        <v>12</v>
      </c>
      <c r="I2245" s="8" t="s">
        <v>23</v>
      </c>
      <c r="J2245" s="26">
        <v>1977</v>
      </c>
      <c r="K2245" s="26" t="s">
        <v>18</v>
      </c>
      <c r="L2245" s="26" t="s">
        <v>16</v>
      </c>
      <c r="M2245" s="26" t="s">
        <v>12</v>
      </c>
      <c r="N2245" s="26" t="s">
        <v>23</v>
      </c>
      <c r="O2245" s="27">
        <f>IF(A2245="?","",DATE(J2245,MATCH(K2245,{"Jan","Feb","Mar","Apr","May","Jun","Jul","Aug","Sep","Oct","Nov","Dec"},0),D2245))</f>
        <v>28303</v>
      </c>
      <c r="P2245" s="26">
        <f t="shared" si="35"/>
        <v>45</v>
      </c>
    </row>
    <row r="2246" spans="1:16" x14ac:dyDescent="0.3">
      <c r="A2246" s="8" t="s">
        <v>2274</v>
      </c>
      <c r="B2246" s="8">
        <v>1962</v>
      </c>
      <c r="C2246" s="8" t="s">
        <v>20</v>
      </c>
      <c r="D2246" s="8">
        <v>4</v>
      </c>
      <c r="E2246" s="8">
        <v>0</v>
      </c>
      <c r="F2246" s="25">
        <v>40309.93</v>
      </c>
      <c r="G2246" s="8" t="s">
        <v>16</v>
      </c>
      <c r="H2246" s="8" t="s">
        <v>12</v>
      </c>
      <c r="I2246" s="8" t="s">
        <v>42</v>
      </c>
      <c r="J2246" s="26">
        <v>1962</v>
      </c>
      <c r="K2246" s="26" t="s">
        <v>20</v>
      </c>
      <c r="L2246" s="26" t="s">
        <v>16</v>
      </c>
      <c r="M2246" s="26" t="s">
        <v>12</v>
      </c>
      <c r="N2246" s="26" t="s">
        <v>42</v>
      </c>
      <c r="O2246" s="27">
        <f>IF(A2246="?","",DATE(J2246,MATCH(K2246,{"Jan","Feb","Mar","Apr","May","Jun","Jul","Aug","Sep","Oct","Nov","Dec"},0),D2246))</f>
        <v>22893</v>
      </c>
      <c r="P2246" s="26">
        <f t="shared" si="35"/>
        <v>60</v>
      </c>
    </row>
    <row r="2247" spans="1:16" x14ac:dyDescent="0.3">
      <c r="A2247" s="8" t="s">
        <v>2275</v>
      </c>
      <c r="B2247" s="8">
        <v>1966</v>
      </c>
      <c r="C2247" s="8" t="s">
        <v>35</v>
      </c>
      <c r="D2247" s="8">
        <v>12</v>
      </c>
      <c r="E2247" s="8">
        <v>0</v>
      </c>
      <c r="F2247" s="25">
        <v>40373.74</v>
      </c>
      <c r="G2247" s="8" t="s">
        <v>16</v>
      </c>
      <c r="H2247" s="8" t="s">
        <v>12</v>
      </c>
      <c r="I2247" s="8" t="s">
        <v>42</v>
      </c>
      <c r="J2247" s="26">
        <v>1966</v>
      </c>
      <c r="K2247" s="26" t="s">
        <v>35</v>
      </c>
      <c r="L2247" s="26" t="s">
        <v>16</v>
      </c>
      <c r="M2247" s="26" t="s">
        <v>12</v>
      </c>
      <c r="N2247" s="26" t="s">
        <v>42</v>
      </c>
      <c r="O2247" s="27">
        <f>IF(A2247="?","",DATE(J2247,MATCH(K2247,{"Jan","Feb","Mar","Apr","May","Jun","Jul","Aug","Sep","Oct","Nov","Dec"},0),D2247))</f>
        <v>24331</v>
      </c>
      <c r="P2247" s="26">
        <f t="shared" si="35"/>
        <v>56</v>
      </c>
    </row>
    <row r="2248" spans="1:16" x14ac:dyDescent="0.3">
      <c r="A2248" s="8" t="s">
        <v>2276</v>
      </c>
      <c r="B2248" s="8">
        <v>1985</v>
      </c>
      <c r="C2248" s="8" t="s">
        <v>15</v>
      </c>
      <c r="D2248" s="8">
        <v>3</v>
      </c>
      <c r="E2248" s="8">
        <v>0</v>
      </c>
      <c r="F2248" s="25">
        <v>40419.019999999997</v>
      </c>
      <c r="G2248" s="8" t="s">
        <v>16</v>
      </c>
      <c r="H2248" s="8" t="s">
        <v>11</v>
      </c>
      <c r="I2248" s="8" t="s">
        <v>13</v>
      </c>
      <c r="J2248" s="26">
        <v>1985</v>
      </c>
      <c r="K2248" s="26" t="s">
        <v>15</v>
      </c>
      <c r="L2248" s="26" t="s">
        <v>16</v>
      </c>
      <c r="M2248" s="26" t="s">
        <v>11</v>
      </c>
      <c r="N2248" s="26" t="s">
        <v>13</v>
      </c>
      <c r="O2248" s="27">
        <f>IF(A2248="?","",DATE(J2248,MATCH(K2248,{"Jan","Feb","Mar","Apr","May","Jun","Jul","Aug","Sep","Oct","Nov","Dec"},0),D2248))</f>
        <v>31354</v>
      </c>
      <c r="P2248" s="26">
        <f t="shared" si="35"/>
        <v>37</v>
      </c>
    </row>
    <row r="2249" spans="1:16" x14ac:dyDescent="0.3">
      <c r="A2249" s="8" t="s">
        <v>2277</v>
      </c>
      <c r="B2249" s="8">
        <v>1975</v>
      </c>
      <c r="C2249" s="8" t="s">
        <v>10</v>
      </c>
      <c r="D2249" s="8">
        <v>10</v>
      </c>
      <c r="E2249" s="8">
        <v>1</v>
      </c>
      <c r="F2249" s="25">
        <v>40590.550000000003</v>
      </c>
      <c r="G2249" s="8" t="s">
        <v>16</v>
      </c>
      <c r="H2249" s="8" t="s">
        <v>12</v>
      </c>
      <c r="I2249" s="8" t="s">
        <v>23</v>
      </c>
      <c r="J2249" s="26">
        <v>1975</v>
      </c>
      <c r="K2249" s="26" t="s">
        <v>10</v>
      </c>
      <c r="L2249" s="26" t="s">
        <v>16</v>
      </c>
      <c r="M2249" s="26" t="s">
        <v>12</v>
      </c>
      <c r="N2249" s="26" t="s">
        <v>23</v>
      </c>
      <c r="O2249" s="27">
        <f>IF(A2249="?","",DATE(J2249,MATCH(K2249,{"Jan","Feb","Mar","Apr","May","Jun","Jul","Aug","Sep","Oct","Nov","Dec"},0),D2249))</f>
        <v>27585</v>
      </c>
      <c r="P2249" s="26">
        <f t="shared" si="35"/>
        <v>47</v>
      </c>
    </row>
    <row r="2250" spans="1:16" x14ac:dyDescent="0.3">
      <c r="A2250" s="8" t="s">
        <v>2278</v>
      </c>
      <c r="B2250" s="8">
        <v>1970</v>
      </c>
      <c r="C2250" s="8" t="s">
        <v>20</v>
      </c>
      <c r="D2250" s="8">
        <v>25</v>
      </c>
      <c r="E2250" s="8">
        <v>0</v>
      </c>
      <c r="F2250" s="25">
        <v>40692.910000000003</v>
      </c>
      <c r="G2250" s="8" t="s">
        <v>16</v>
      </c>
      <c r="H2250" s="8" t="s">
        <v>16</v>
      </c>
      <c r="I2250" s="8" t="s">
        <v>42</v>
      </c>
      <c r="J2250" s="26">
        <v>1970</v>
      </c>
      <c r="K2250" s="26" t="s">
        <v>20</v>
      </c>
      <c r="L2250" s="26" t="s">
        <v>16</v>
      </c>
      <c r="M2250" s="26" t="s">
        <v>16</v>
      </c>
      <c r="N2250" s="26" t="s">
        <v>42</v>
      </c>
      <c r="O2250" s="27">
        <f>IF(A2250="?","",DATE(J2250,MATCH(K2250,{"Jan","Feb","Mar","Apr","May","Jun","Jul","Aug","Sep","Oct","Nov","Dec"},0),D2250))</f>
        <v>25836</v>
      </c>
      <c r="P2250" s="26">
        <f t="shared" si="35"/>
        <v>52</v>
      </c>
    </row>
    <row r="2251" spans="1:16" x14ac:dyDescent="0.3">
      <c r="A2251" s="8" t="s">
        <v>2279</v>
      </c>
      <c r="B2251" s="8">
        <v>1976</v>
      </c>
      <c r="C2251" s="8" t="s">
        <v>30</v>
      </c>
      <c r="D2251" s="8">
        <v>26</v>
      </c>
      <c r="E2251" s="8">
        <v>3</v>
      </c>
      <c r="F2251" s="25">
        <v>40720.550000000003</v>
      </c>
      <c r="G2251" s="8" t="s">
        <v>16</v>
      </c>
      <c r="H2251" s="8" t="s">
        <v>12</v>
      </c>
      <c r="I2251" s="8" t="s">
        <v>23</v>
      </c>
      <c r="J2251" s="26">
        <v>1976</v>
      </c>
      <c r="K2251" s="26" t="s">
        <v>30</v>
      </c>
      <c r="L2251" s="26" t="s">
        <v>16</v>
      </c>
      <c r="M2251" s="26" t="s">
        <v>12</v>
      </c>
      <c r="N2251" s="26" t="s">
        <v>23</v>
      </c>
      <c r="O2251" s="27">
        <f>IF(A2251="?","",DATE(J2251,MATCH(K2251,{"Jan","Feb","Mar","Apr","May","Jun","Jul","Aug","Sep","Oct","Nov","Dec"},0),D2251))</f>
        <v>28120</v>
      </c>
      <c r="P2251" s="26">
        <f t="shared" si="35"/>
        <v>46</v>
      </c>
    </row>
    <row r="2252" spans="1:16" x14ac:dyDescent="0.3">
      <c r="A2252" s="8" t="s">
        <v>2280</v>
      </c>
      <c r="B2252" s="8">
        <v>1972</v>
      </c>
      <c r="C2252" s="8" t="s">
        <v>18</v>
      </c>
      <c r="D2252" s="8">
        <v>10</v>
      </c>
      <c r="E2252" s="8">
        <v>0</v>
      </c>
      <c r="F2252" s="25">
        <v>40817.85</v>
      </c>
      <c r="G2252" s="8" t="s">
        <v>16</v>
      </c>
      <c r="H2252" s="8" t="s">
        <v>12</v>
      </c>
      <c r="I2252" s="8" t="s">
        <v>42</v>
      </c>
      <c r="J2252" s="26">
        <v>1972</v>
      </c>
      <c r="K2252" s="26" t="s">
        <v>18</v>
      </c>
      <c r="L2252" s="26" t="s">
        <v>16</v>
      </c>
      <c r="M2252" s="26" t="s">
        <v>12</v>
      </c>
      <c r="N2252" s="26" t="s">
        <v>42</v>
      </c>
      <c r="O2252" s="27">
        <f>IF(A2252="?","",DATE(J2252,MATCH(K2252,{"Jan","Feb","Mar","Apr","May","Jun","Jul","Aug","Sep","Oct","Nov","Dec"},0),D2252))</f>
        <v>26460</v>
      </c>
      <c r="P2252" s="26">
        <f t="shared" si="35"/>
        <v>50</v>
      </c>
    </row>
    <row r="2253" spans="1:16" x14ac:dyDescent="0.3">
      <c r="A2253" s="8" t="s">
        <v>2281</v>
      </c>
      <c r="B2253" s="8">
        <v>1999</v>
      </c>
      <c r="C2253" s="8" t="s">
        <v>10</v>
      </c>
      <c r="D2253" s="8">
        <v>2</v>
      </c>
      <c r="E2253" s="8">
        <v>1</v>
      </c>
      <c r="F2253" s="25">
        <v>40904.199999999997</v>
      </c>
      <c r="G2253" s="8" t="s">
        <v>16</v>
      </c>
      <c r="H2253" s="8" t="s">
        <v>16</v>
      </c>
      <c r="I2253" s="8" t="s">
        <v>247</v>
      </c>
      <c r="J2253" s="26">
        <v>1999</v>
      </c>
      <c r="K2253" s="26" t="s">
        <v>10</v>
      </c>
      <c r="L2253" s="26" t="s">
        <v>16</v>
      </c>
      <c r="M2253" s="26" t="s">
        <v>16</v>
      </c>
      <c r="N2253" s="26" t="s">
        <v>247</v>
      </c>
      <c r="O2253" s="27">
        <f>IF(A2253="?","",DATE(J2253,MATCH(K2253,{"Jan","Feb","Mar","Apr","May","Jun","Jul","Aug","Sep","Oct","Nov","Dec"},0),D2253))</f>
        <v>36343</v>
      </c>
      <c r="P2253" s="26">
        <f t="shared" si="35"/>
        <v>23</v>
      </c>
    </row>
    <row r="2254" spans="1:16" x14ac:dyDescent="0.3">
      <c r="A2254" s="8" t="s">
        <v>2282</v>
      </c>
      <c r="B2254" s="8">
        <v>1992</v>
      </c>
      <c r="C2254" s="8" t="s">
        <v>35</v>
      </c>
      <c r="D2254" s="8">
        <v>4</v>
      </c>
      <c r="E2254" s="8">
        <v>3</v>
      </c>
      <c r="F2254" s="25">
        <v>40932.43</v>
      </c>
      <c r="G2254" s="8" t="s">
        <v>16</v>
      </c>
      <c r="H2254" s="8" t="s">
        <v>11</v>
      </c>
      <c r="I2254" s="8" t="s">
        <v>13</v>
      </c>
      <c r="J2254" s="26">
        <v>1992</v>
      </c>
      <c r="K2254" s="26" t="s">
        <v>35</v>
      </c>
      <c r="L2254" s="26" t="s">
        <v>16</v>
      </c>
      <c r="M2254" s="26" t="s">
        <v>11</v>
      </c>
      <c r="N2254" s="26" t="s">
        <v>13</v>
      </c>
      <c r="O2254" s="27">
        <f>IF(A2254="?","",DATE(J2254,MATCH(K2254,{"Jan","Feb","Mar","Apr","May","Jun","Jul","Aug","Sep","Oct","Nov","Dec"},0),D2254))</f>
        <v>33820</v>
      </c>
      <c r="P2254" s="26">
        <f t="shared" si="35"/>
        <v>30</v>
      </c>
    </row>
    <row r="2255" spans="1:16" x14ac:dyDescent="0.3">
      <c r="A2255" s="8" t="s">
        <v>2283</v>
      </c>
      <c r="B2255" s="8">
        <v>1979</v>
      </c>
      <c r="C2255" s="8" t="s">
        <v>20</v>
      </c>
      <c r="D2255" s="8">
        <v>16</v>
      </c>
      <c r="E2255" s="8">
        <v>3</v>
      </c>
      <c r="F2255" s="25">
        <v>40941.29</v>
      </c>
      <c r="G2255" s="8" t="s">
        <v>16</v>
      </c>
      <c r="H2255" s="8" t="s">
        <v>11</v>
      </c>
      <c r="I2255" s="8" t="s">
        <v>13</v>
      </c>
      <c r="J2255" s="26">
        <v>1979</v>
      </c>
      <c r="K2255" s="26" t="s">
        <v>20</v>
      </c>
      <c r="L2255" s="26" t="s">
        <v>16</v>
      </c>
      <c r="M2255" s="26" t="s">
        <v>11</v>
      </c>
      <c r="N2255" s="26" t="s">
        <v>13</v>
      </c>
      <c r="O2255" s="27">
        <f>IF(A2255="?","",DATE(J2255,MATCH(K2255,{"Jan","Feb","Mar","Apr","May","Jun","Jul","Aug","Sep","Oct","Nov","Dec"},0),D2255))</f>
        <v>29114</v>
      </c>
      <c r="P2255" s="26">
        <f t="shared" si="35"/>
        <v>43</v>
      </c>
    </row>
    <row r="2256" spans="1:16" x14ac:dyDescent="0.3">
      <c r="A2256" s="8" t="s">
        <v>2284</v>
      </c>
      <c r="B2256" s="8">
        <v>1983</v>
      </c>
      <c r="C2256" s="8" t="s">
        <v>20</v>
      </c>
      <c r="D2256" s="8">
        <v>8</v>
      </c>
      <c r="E2256" s="8">
        <v>3</v>
      </c>
      <c r="F2256" s="25">
        <v>40961.29</v>
      </c>
      <c r="G2256" s="8" t="s">
        <v>16</v>
      </c>
      <c r="H2256" s="8" t="s">
        <v>11</v>
      </c>
      <c r="I2256" s="8" t="s">
        <v>42</v>
      </c>
      <c r="J2256" s="26">
        <v>1983</v>
      </c>
      <c r="K2256" s="26" t="s">
        <v>20</v>
      </c>
      <c r="L2256" s="26" t="s">
        <v>16</v>
      </c>
      <c r="M2256" s="26" t="s">
        <v>11</v>
      </c>
      <c r="N2256" s="26" t="s">
        <v>42</v>
      </c>
      <c r="O2256" s="27">
        <f>IF(A2256="?","",DATE(J2256,MATCH(K2256,{"Jan","Feb","Mar","Apr","May","Jun","Jul","Aug","Sep","Oct","Nov","Dec"},0),D2256))</f>
        <v>30567</v>
      </c>
      <c r="P2256" s="26">
        <f t="shared" si="35"/>
        <v>39</v>
      </c>
    </row>
    <row r="2257" spans="1:16" x14ac:dyDescent="0.3">
      <c r="A2257" s="8" t="s">
        <v>2285</v>
      </c>
      <c r="B2257" s="8">
        <v>1974</v>
      </c>
      <c r="C2257" s="8" t="s">
        <v>18</v>
      </c>
      <c r="D2257" s="8">
        <v>5</v>
      </c>
      <c r="E2257" s="8">
        <v>0</v>
      </c>
      <c r="F2257" s="25">
        <v>40974.160000000003</v>
      </c>
      <c r="G2257" s="8" t="s">
        <v>16</v>
      </c>
      <c r="H2257" s="8" t="s">
        <v>11</v>
      </c>
      <c r="I2257" s="8" t="s">
        <v>13</v>
      </c>
      <c r="J2257" s="26">
        <v>1974</v>
      </c>
      <c r="K2257" s="26" t="s">
        <v>18</v>
      </c>
      <c r="L2257" s="26" t="s">
        <v>16</v>
      </c>
      <c r="M2257" s="26" t="s">
        <v>11</v>
      </c>
      <c r="N2257" s="26" t="s">
        <v>13</v>
      </c>
      <c r="O2257" s="27">
        <f>IF(A2257="?","",DATE(J2257,MATCH(K2257,{"Jan","Feb","Mar","Apr","May","Jun","Jul","Aug","Sep","Oct","Nov","Dec"},0),D2257))</f>
        <v>27185</v>
      </c>
      <c r="P2257" s="26">
        <f t="shared" si="35"/>
        <v>49</v>
      </c>
    </row>
    <row r="2258" spans="1:16" x14ac:dyDescent="0.3">
      <c r="A2258" s="8" t="s">
        <v>2286</v>
      </c>
      <c r="B2258" s="8">
        <v>1979</v>
      </c>
      <c r="C2258" s="8" t="s">
        <v>37</v>
      </c>
      <c r="D2258" s="8">
        <v>11</v>
      </c>
      <c r="E2258" s="8">
        <v>1</v>
      </c>
      <c r="F2258" s="25">
        <v>41034.22</v>
      </c>
      <c r="G2258" s="8" t="s">
        <v>16</v>
      </c>
      <c r="H2258" s="8" t="s">
        <v>12</v>
      </c>
      <c r="I2258" s="8" t="s">
        <v>356</v>
      </c>
      <c r="J2258" s="26">
        <v>1979</v>
      </c>
      <c r="K2258" s="26" t="s">
        <v>37</v>
      </c>
      <c r="L2258" s="26" t="s">
        <v>16</v>
      </c>
      <c r="M2258" s="26" t="s">
        <v>12</v>
      </c>
      <c r="N2258" s="26" t="s">
        <v>356</v>
      </c>
      <c r="O2258" s="27">
        <f>IF(A2258="?","",DATE(J2258,MATCH(K2258,{"Jan","Feb","Mar","Apr","May","Jun","Jul","Aug","Sep","Oct","Nov","Dec"},0),D2258))</f>
        <v>29139</v>
      </c>
      <c r="P2258" s="26">
        <f t="shared" si="35"/>
        <v>43</v>
      </c>
    </row>
    <row r="2259" spans="1:16" x14ac:dyDescent="0.3">
      <c r="A2259" s="8" t="s">
        <v>2287</v>
      </c>
      <c r="B2259" s="8">
        <v>1972</v>
      </c>
      <c r="C2259" s="8" t="s">
        <v>35</v>
      </c>
      <c r="D2259" s="8">
        <v>12</v>
      </c>
      <c r="E2259" s="8">
        <v>0</v>
      </c>
      <c r="F2259" s="25">
        <v>41055.29</v>
      </c>
      <c r="G2259" s="8" t="s">
        <v>16</v>
      </c>
      <c r="H2259" s="8" t="s">
        <v>11</v>
      </c>
      <c r="I2259" s="8" t="s">
        <v>42</v>
      </c>
      <c r="J2259" s="26">
        <v>1972</v>
      </c>
      <c r="K2259" s="26" t="s">
        <v>35</v>
      </c>
      <c r="L2259" s="26" t="s">
        <v>16</v>
      </c>
      <c r="M2259" s="26" t="s">
        <v>11</v>
      </c>
      <c r="N2259" s="26" t="s">
        <v>42</v>
      </c>
      <c r="O2259" s="27">
        <f>IF(A2259="?","",DATE(J2259,MATCH(K2259,{"Jan","Feb","Mar","Apr","May","Jun","Jul","Aug","Sep","Oct","Nov","Dec"},0),D2259))</f>
        <v>26523</v>
      </c>
      <c r="P2259" s="26">
        <f t="shared" si="35"/>
        <v>50</v>
      </c>
    </row>
    <row r="2260" spans="1:16" x14ac:dyDescent="0.3">
      <c r="A2260" s="8" t="s">
        <v>2288</v>
      </c>
      <c r="B2260" s="8">
        <v>1972</v>
      </c>
      <c r="C2260" s="8" t="s">
        <v>20</v>
      </c>
      <c r="D2260" s="8">
        <v>6</v>
      </c>
      <c r="E2260" s="8">
        <v>0</v>
      </c>
      <c r="F2260" s="25">
        <v>41097.160000000003</v>
      </c>
      <c r="G2260" s="8" t="s">
        <v>16</v>
      </c>
      <c r="H2260" s="8" t="s">
        <v>12</v>
      </c>
      <c r="I2260" s="8" t="s">
        <v>168</v>
      </c>
      <c r="J2260" s="26">
        <v>1972</v>
      </c>
      <c r="K2260" s="26" t="s">
        <v>20</v>
      </c>
      <c r="L2260" s="26" t="s">
        <v>16</v>
      </c>
      <c r="M2260" s="26" t="s">
        <v>12</v>
      </c>
      <c r="N2260" s="26" t="s">
        <v>168</v>
      </c>
      <c r="O2260" s="27">
        <f>IF(A2260="?","",DATE(J2260,MATCH(K2260,{"Jan","Feb","Mar","Apr","May","Jun","Jul","Aug","Sep","Oct","Nov","Dec"},0),D2260))</f>
        <v>26548</v>
      </c>
      <c r="P2260" s="26">
        <f t="shared" si="35"/>
        <v>50</v>
      </c>
    </row>
    <row r="2261" spans="1:16" x14ac:dyDescent="0.3">
      <c r="A2261" s="8" t="s">
        <v>2289</v>
      </c>
      <c r="B2261" s="8">
        <v>1969</v>
      </c>
      <c r="C2261" s="8" t="s">
        <v>35</v>
      </c>
      <c r="D2261" s="8">
        <v>8</v>
      </c>
      <c r="E2261" s="8">
        <v>0</v>
      </c>
      <c r="F2261" s="25">
        <v>41191.57</v>
      </c>
      <c r="G2261" s="8" t="s">
        <v>16</v>
      </c>
      <c r="H2261" s="8" t="s">
        <v>11</v>
      </c>
      <c r="I2261" s="8" t="s">
        <v>42</v>
      </c>
      <c r="J2261" s="26">
        <v>1969</v>
      </c>
      <c r="K2261" s="26" t="s">
        <v>35</v>
      </c>
      <c r="L2261" s="26" t="s">
        <v>16</v>
      </c>
      <c r="M2261" s="26" t="s">
        <v>11</v>
      </c>
      <c r="N2261" s="26" t="s">
        <v>42</v>
      </c>
      <c r="O2261" s="27">
        <f>IF(A2261="?","",DATE(J2261,MATCH(K2261,{"Jan","Feb","Mar","Apr","May","Jun","Jul","Aug","Sep","Oct","Nov","Dec"},0),D2261))</f>
        <v>25423</v>
      </c>
      <c r="P2261" s="26">
        <f t="shared" si="35"/>
        <v>53</v>
      </c>
    </row>
    <row r="2262" spans="1:16" x14ac:dyDescent="0.3">
      <c r="A2262" s="8" t="s">
        <v>2290</v>
      </c>
      <c r="B2262" s="8">
        <v>1964</v>
      </c>
      <c r="C2262" s="8" t="s">
        <v>18</v>
      </c>
      <c r="D2262" s="8">
        <v>6</v>
      </c>
      <c r="E2262" s="8">
        <v>0</v>
      </c>
      <c r="F2262" s="25">
        <v>41250.39</v>
      </c>
      <c r="G2262" s="8" t="s">
        <v>16</v>
      </c>
      <c r="H2262" s="8" t="s">
        <v>12</v>
      </c>
      <c r="I2262" s="8" t="s">
        <v>42</v>
      </c>
      <c r="J2262" s="26">
        <v>1964</v>
      </c>
      <c r="K2262" s="26" t="s">
        <v>18</v>
      </c>
      <c r="L2262" s="26" t="s">
        <v>16</v>
      </c>
      <c r="M2262" s="26" t="s">
        <v>12</v>
      </c>
      <c r="N2262" s="26" t="s">
        <v>42</v>
      </c>
      <c r="O2262" s="27">
        <f>IF(A2262="?","",DATE(J2262,MATCH(K2262,{"Jan","Feb","Mar","Apr","May","Jun","Jul","Aug","Sep","Oct","Nov","Dec"},0),D2262))</f>
        <v>23534</v>
      </c>
      <c r="P2262" s="26">
        <f t="shared" si="35"/>
        <v>59</v>
      </c>
    </row>
    <row r="2263" spans="1:16" x14ac:dyDescent="0.3">
      <c r="A2263" s="8" t="s">
        <v>2291</v>
      </c>
      <c r="B2263" s="8">
        <v>1977</v>
      </c>
      <c r="C2263" s="8" t="s">
        <v>35</v>
      </c>
      <c r="D2263" s="8">
        <v>27</v>
      </c>
      <c r="E2263" s="8">
        <v>2</v>
      </c>
      <c r="F2263" s="25">
        <v>41271.5</v>
      </c>
      <c r="G2263" s="8" t="s">
        <v>16</v>
      </c>
      <c r="H2263" s="8" t="s">
        <v>11</v>
      </c>
      <c r="I2263" s="8" t="s">
        <v>42</v>
      </c>
      <c r="J2263" s="26">
        <v>1977</v>
      </c>
      <c r="K2263" s="26" t="s">
        <v>35</v>
      </c>
      <c r="L2263" s="26" t="s">
        <v>16</v>
      </c>
      <c r="M2263" s="26" t="s">
        <v>11</v>
      </c>
      <c r="N2263" s="26" t="s">
        <v>42</v>
      </c>
      <c r="O2263" s="27">
        <f>IF(A2263="?","",DATE(J2263,MATCH(K2263,{"Jan","Feb","Mar","Apr","May","Jun","Jul","Aug","Sep","Oct","Nov","Dec"},0),D2263))</f>
        <v>28364</v>
      </c>
      <c r="P2263" s="26">
        <f t="shared" si="35"/>
        <v>45</v>
      </c>
    </row>
    <row r="2264" spans="1:16" x14ac:dyDescent="0.3">
      <c r="A2264" s="8" t="s">
        <v>2292</v>
      </c>
      <c r="B2264" s="8">
        <v>1964</v>
      </c>
      <c r="C2264" s="8" t="s">
        <v>37</v>
      </c>
      <c r="D2264" s="8">
        <v>7</v>
      </c>
      <c r="E2264" s="8">
        <v>0</v>
      </c>
      <c r="F2264" s="25">
        <v>41331.79</v>
      </c>
      <c r="G2264" s="8" t="s">
        <v>16</v>
      </c>
      <c r="H2264" s="8" t="s">
        <v>11</v>
      </c>
      <c r="I2264" s="8" t="s">
        <v>42</v>
      </c>
      <c r="J2264" s="26">
        <v>1964</v>
      </c>
      <c r="K2264" s="26" t="s">
        <v>37</v>
      </c>
      <c r="L2264" s="26" t="s">
        <v>16</v>
      </c>
      <c r="M2264" s="26" t="s">
        <v>11</v>
      </c>
      <c r="N2264" s="26" t="s">
        <v>42</v>
      </c>
      <c r="O2264" s="27">
        <f>IF(A2264="?","",DATE(J2264,MATCH(K2264,{"Jan","Feb","Mar","Apr","May","Jun","Jul","Aug","Sep","Oct","Nov","Dec"},0),D2264))</f>
        <v>23657</v>
      </c>
      <c r="P2264" s="26">
        <f t="shared" si="35"/>
        <v>58</v>
      </c>
    </row>
    <row r="2265" spans="1:16" x14ac:dyDescent="0.3">
      <c r="A2265" s="8" t="s">
        <v>2293</v>
      </c>
      <c r="B2265" s="8">
        <v>1971</v>
      </c>
      <c r="C2265" s="8" t="s">
        <v>37</v>
      </c>
      <c r="D2265" s="8">
        <v>16</v>
      </c>
      <c r="E2265" s="8">
        <v>0</v>
      </c>
      <c r="F2265" s="25">
        <v>41351.879999999997</v>
      </c>
      <c r="G2265" s="8" t="s">
        <v>16</v>
      </c>
      <c r="H2265" s="8" t="s">
        <v>11</v>
      </c>
      <c r="I2265" s="8" t="s">
        <v>42</v>
      </c>
      <c r="J2265" s="26">
        <v>1971</v>
      </c>
      <c r="K2265" s="26" t="s">
        <v>37</v>
      </c>
      <c r="L2265" s="26" t="s">
        <v>16</v>
      </c>
      <c r="M2265" s="26" t="s">
        <v>11</v>
      </c>
      <c r="N2265" s="26" t="s">
        <v>42</v>
      </c>
      <c r="O2265" s="27">
        <f>IF(A2265="?","",DATE(J2265,MATCH(K2265,{"Jan","Feb","Mar","Apr","May","Jun","Jul","Aug","Sep","Oct","Nov","Dec"},0),D2265))</f>
        <v>26222</v>
      </c>
      <c r="P2265" s="26">
        <f t="shared" si="35"/>
        <v>51</v>
      </c>
    </row>
    <row r="2266" spans="1:16" x14ac:dyDescent="0.3">
      <c r="A2266" s="8" t="s">
        <v>2294</v>
      </c>
      <c r="B2266" s="8">
        <v>1967</v>
      </c>
      <c r="C2266" s="8" t="s">
        <v>30</v>
      </c>
      <c r="D2266" s="8">
        <v>22</v>
      </c>
      <c r="E2266" s="8">
        <v>0</v>
      </c>
      <c r="F2266" s="25">
        <v>41505.15</v>
      </c>
      <c r="G2266" s="8" t="s">
        <v>16</v>
      </c>
      <c r="H2266" s="8" t="s">
        <v>11</v>
      </c>
      <c r="I2266" s="8" t="s">
        <v>42</v>
      </c>
      <c r="J2266" s="26">
        <v>1967</v>
      </c>
      <c r="K2266" s="26" t="s">
        <v>30</v>
      </c>
      <c r="L2266" s="26" t="s">
        <v>16</v>
      </c>
      <c r="M2266" s="26" t="s">
        <v>11</v>
      </c>
      <c r="N2266" s="26" t="s">
        <v>42</v>
      </c>
      <c r="O2266" s="27">
        <f>IF(A2266="?","",DATE(J2266,MATCH(K2266,{"Jan","Feb","Mar","Apr","May","Jun","Jul","Aug","Sep","Oct","Nov","Dec"},0),D2266))</f>
        <v>24828</v>
      </c>
      <c r="P2266" s="26">
        <f t="shared" si="35"/>
        <v>55</v>
      </c>
    </row>
    <row r="2267" spans="1:16" x14ac:dyDescent="0.3">
      <c r="A2267" s="8" t="s">
        <v>2295</v>
      </c>
      <c r="B2267" s="8">
        <v>1974</v>
      </c>
      <c r="C2267" s="8" t="s">
        <v>15</v>
      </c>
      <c r="D2267" s="8">
        <v>24</v>
      </c>
      <c r="E2267" s="8">
        <v>0</v>
      </c>
      <c r="F2267" s="25">
        <v>41636.199999999997</v>
      </c>
      <c r="G2267" s="8" t="s">
        <v>16</v>
      </c>
      <c r="H2267" s="8" t="s">
        <v>16</v>
      </c>
      <c r="I2267" s="8" t="s">
        <v>42</v>
      </c>
      <c r="J2267" s="26">
        <v>1974</v>
      </c>
      <c r="K2267" s="26" t="s">
        <v>15</v>
      </c>
      <c r="L2267" s="26" t="s">
        <v>16</v>
      </c>
      <c r="M2267" s="26" t="s">
        <v>16</v>
      </c>
      <c r="N2267" s="26" t="s">
        <v>42</v>
      </c>
      <c r="O2267" s="27">
        <f>IF(A2267="?","",DATE(J2267,MATCH(K2267,{"Jan","Feb","Mar","Apr","May","Jun","Jul","Aug","Sep","Oct","Nov","Dec"},0),D2267))</f>
        <v>27357</v>
      </c>
      <c r="P2267" s="26">
        <f t="shared" si="35"/>
        <v>48</v>
      </c>
    </row>
    <row r="2268" spans="1:16" x14ac:dyDescent="0.3">
      <c r="A2268" s="8" t="s">
        <v>2296</v>
      </c>
      <c r="B2268" s="8">
        <v>1976</v>
      </c>
      <c r="C2268" s="8" t="s">
        <v>37</v>
      </c>
      <c r="D2268" s="8">
        <v>29</v>
      </c>
      <c r="E2268" s="8">
        <v>1</v>
      </c>
      <c r="F2268" s="25">
        <v>41661.599999999999</v>
      </c>
      <c r="G2268" s="8" t="s">
        <v>16</v>
      </c>
      <c r="H2268" s="8" t="s">
        <v>12</v>
      </c>
      <c r="I2268" s="8" t="s">
        <v>42</v>
      </c>
      <c r="J2268" s="26">
        <v>1976</v>
      </c>
      <c r="K2268" s="26" t="s">
        <v>37</v>
      </c>
      <c r="L2268" s="26" t="s">
        <v>16</v>
      </c>
      <c r="M2268" s="26" t="s">
        <v>12</v>
      </c>
      <c r="N2268" s="26" t="s">
        <v>42</v>
      </c>
      <c r="O2268" s="27">
        <f>IF(A2268="?","",DATE(J2268,MATCH(K2268,{"Jan","Feb","Mar","Apr","May","Jun","Jul","Aug","Sep","Oct","Nov","Dec"},0),D2268))</f>
        <v>28062</v>
      </c>
      <c r="P2268" s="26">
        <f t="shared" si="35"/>
        <v>46</v>
      </c>
    </row>
    <row r="2269" spans="1:16" x14ac:dyDescent="0.3">
      <c r="A2269" s="8" t="s">
        <v>2297</v>
      </c>
      <c r="B2269" s="8">
        <v>1975</v>
      </c>
      <c r="C2269" s="8" t="s">
        <v>15</v>
      </c>
      <c r="D2269" s="8">
        <v>14</v>
      </c>
      <c r="E2269" s="8">
        <v>0</v>
      </c>
      <c r="F2269" s="25">
        <v>41676.080000000002</v>
      </c>
      <c r="G2269" s="8" t="s">
        <v>16</v>
      </c>
      <c r="H2269" s="8" t="s">
        <v>11</v>
      </c>
      <c r="I2269" s="8" t="s">
        <v>13</v>
      </c>
      <c r="J2269" s="26">
        <v>1975</v>
      </c>
      <c r="K2269" s="26" t="s">
        <v>15</v>
      </c>
      <c r="L2269" s="26" t="s">
        <v>16</v>
      </c>
      <c r="M2269" s="26" t="s">
        <v>11</v>
      </c>
      <c r="N2269" s="26" t="s">
        <v>13</v>
      </c>
      <c r="O2269" s="27">
        <f>IF(A2269="?","",DATE(J2269,MATCH(K2269,{"Jan","Feb","Mar","Apr","May","Jun","Jul","Aug","Sep","Oct","Nov","Dec"},0),D2269))</f>
        <v>27712</v>
      </c>
      <c r="P2269" s="26">
        <f t="shared" si="35"/>
        <v>47</v>
      </c>
    </row>
    <row r="2270" spans="1:16" x14ac:dyDescent="0.3">
      <c r="A2270" s="8" t="s">
        <v>2298</v>
      </c>
      <c r="B2270" s="8">
        <v>1975</v>
      </c>
      <c r="C2270" s="8" t="s">
        <v>20</v>
      </c>
      <c r="D2270" s="8">
        <v>29</v>
      </c>
      <c r="E2270" s="8">
        <v>1</v>
      </c>
      <c r="F2270" s="25">
        <v>41681.86</v>
      </c>
      <c r="G2270" s="8" t="s">
        <v>16</v>
      </c>
      <c r="H2270" s="8" t="s">
        <v>16</v>
      </c>
      <c r="I2270" s="8" t="s">
        <v>42</v>
      </c>
      <c r="J2270" s="26">
        <v>1975</v>
      </c>
      <c r="K2270" s="26" t="s">
        <v>20</v>
      </c>
      <c r="L2270" s="26" t="s">
        <v>16</v>
      </c>
      <c r="M2270" s="26" t="s">
        <v>16</v>
      </c>
      <c r="N2270" s="26" t="s">
        <v>42</v>
      </c>
      <c r="O2270" s="27">
        <f>IF(A2270="?","",DATE(J2270,MATCH(K2270,{"Jan","Feb","Mar","Apr","May","Jun","Jul","Aug","Sep","Oct","Nov","Dec"},0),D2270))</f>
        <v>27666</v>
      </c>
      <c r="P2270" s="26">
        <f t="shared" si="35"/>
        <v>47</v>
      </c>
    </row>
    <row r="2271" spans="1:16" x14ac:dyDescent="0.3">
      <c r="A2271" s="8" t="s">
        <v>2299</v>
      </c>
      <c r="B2271" s="8">
        <v>1962</v>
      </c>
      <c r="C2271" s="8" t="s">
        <v>20</v>
      </c>
      <c r="D2271" s="8">
        <v>22</v>
      </c>
      <c r="E2271" s="8">
        <v>0</v>
      </c>
      <c r="F2271" s="25">
        <v>41794.629999999997</v>
      </c>
      <c r="G2271" s="8" t="s">
        <v>16</v>
      </c>
      <c r="H2271" s="8" t="s">
        <v>12</v>
      </c>
      <c r="I2271" s="8" t="s">
        <v>42</v>
      </c>
      <c r="J2271" s="26">
        <v>1962</v>
      </c>
      <c r="K2271" s="26" t="s">
        <v>20</v>
      </c>
      <c r="L2271" s="26" t="s">
        <v>16</v>
      </c>
      <c r="M2271" s="26" t="s">
        <v>12</v>
      </c>
      <c r="N2271" s="26" t="s">
        <v>42</v>
      </c>
      <c r="O2271" s="27">
        <f>IF(A2271="?","",DATE(J2271,MATCH(K2271,{"Jan","Feb","Mar","Apr","May","Jun","Jul","Aug","Sep","Oct","Nov","Dec"},0),D2271))</f>
        <v>22911</v>
      </c>
      <c r="P2271" s="26">
        <f t="shared" si="35"/>
        <v>60</v>
      </c>
    </row>
    <row r="2272" spans="1:16" x14ac:dyDescent="0.3">
      <c r="A2272" s="8" t="s">
        <v>2300</v>
      </c>
      <c r="B2272" s="8">
        <v>1966</v>
      </c>
      <c r="C2272" s="8" t="s">
        <v>20</v>
      </c>
      <c r="D2272" s="8">
        <v>21</v>
      </c>
      <c r="E2272" s="8">
        <v>0</v>
      </c>
      <c r="F2272" s="25">
        <v>41886.54</v>
      </c>
      <c r="G2272" s="8" t="s">
        <v>16</v>
      </c>
      <c r="H2272" s="8" t="s">
        <v>12</v>
      </c>
      <c r="I2272" s="8" t="s">
        <v>42</v>
      </c>
      <c r="J2272" s="26">
        <v>1966</v>
      </c>
      <c r="K2272" s="26" t="s">
        <v>20</v>
      </c>
      <c r="L2272" s="26" t="s">
        <v>16</v>
      </c>
      <c r="M2272" s="26" t="s">
        <v>12</v>
      </c>
      <c r="N2272" s="26" t="s">
        <v>42</v>
      </c>
      <c r="O2272" s="27">
        <f>IF(A2272="?","",DATE(J2272,MATCH(K2272,{"Jan","Feb","Mar","Apr","May","Jun","Jul","Aug","Sep","Oct","Nov","Dec"},0),D2272))</f>
        <v>24371</v>
      </c>
      <c r="P2272" s="26">
        <f t="shared" si="35"/>
        <v>56</v>
      </c>
    </row>
    <row r="2273" spans="1:16" x14ac:dyDescent="0.3">
      <c r="A2273" s="8" t="s">
        <v>2301</v>
      </c>
      <c r="B2273" s="8">
        <v>1972</v>
      </c>
      <c r="C2273" s="8" t="s">
        <v>18</v>
      </c>
      <c r="D2273" s="8">
        <v>8</v>
      </c>
      <c r="E2273" s="8">
        <v>1</v>
      </c>
      <c r="F2273" s="25">
        <v>41919.1</v>
      </c>
      <c r="G2273" s="8" t="s">
        <v>16</v>
      </c>
      <c r="H2273" s="8" t="s">
        <v>16</v>
      </c>
      <c r="I2273" s="8" t="s">
        <v>168</v>
      </c>
      <c r="J2273" s="26">
        <v>1972</v>
      </c>
      <c r="K2273" s="26" t="s">
        <v>18</v>
      </c>
      <c r="L2273" s="26" t="s">
        <v>16</v>
      </c>
      <c r="M2273" s="26" t="s">
        <v>16</v>
      </c>
      <c r="N2273" s="26" t="s">
        <v>168</v>
      </c>
      <c r="O2273" s="27">
        <f>IF(A2273="?","",DATE(J2273,MATCH(K2273,{"Jan","Feb","Mar","Apr","May","Jun","Jul","Aug","Sep","Oct","Nov","Dec"},0),D2273))</f>
        <v>26458</v>
      </c>
      <c r="P2273" s="26">
        <f t="shared" si="35"/>
        <v>51</v>
      </c>
    </row>
    <row r="2274" spans="1:16" x14ac:dyDescent="0.3">
      <c r="A2274" s="8" t="s">
        <v>2302</v>
      </c>
      <c r="B2274" s="8">
        <v>1984</v>
      </c>
      <c r="C2274" s="8" t="s">
        <v>15</v>
      </c>
      <c r="D2274" s="8">
        <v>10</v>
      </c>
      <c r="E2274" s="8">
        <v>3</v>
      </c>
      <c r="F2274" s="25">
        <v>41949.24</v>
      </c>
      <c r="G2274" s="8" t="s">
        <v>16</v>
      </c>
      <c r="H2274" s="8" t="s">
        <v>16</v>
      </c>
      <c r="I2274" s="8" t="s">
        <v>13</v>
      </c>
      <c r="J2274" s="26">
        <v>1984</v>
      </c>
      <c r="K2274" s="26" t="s">
        <v>15</v>
      </c>
      <c r="L2274" s="26" t="s">
        <v>16</v>
      </c>
      <c r="M2274" s="26" t="s">
        <v>16</v>
      </c>
      <c r="N2274" s="26" t="s">
        <v>13</v>
      </c>
      <c r="O2274" s="27">
        <f>IF(A2274="?","",DATE(J2274,MATCH(K2274,{"Jan","Feb","Mar","Apr","May","Jun","Jul","Aug","Sep","Oct","Nov","Dec"},0),D2274))</f>
        <v>30996</v>
      </c>
      <c r="P2274" s="26">
        <f t="shared" si="35"/>
        <v>38</v>
      </c>
    </row>
    <row r="2275" spans="1:16" x14ac:dyDescent="0.3">
      <c r="A2275" s="8" t="s">
        <v>2303</v>
      </c>
      <c r="B2275" s="8">
        <v>1968</v>
      </c>
      <c r="C2275" s="8" t="s">
        <v>30</v>
      </c>
      <c r="D2275" s="8">
        <v>19</v>
      </c>
      <c r="E2275" s="8">
        <v>1</v>
      </c>
      <c r="F2275" s="25">
        <v>41999.519999999997</v>
      </c>
      <c r="G2275" s="8" t="s">
        <v>16</v>
      </c>
      <c r="H2275" s="8" t="s">
        <v>12</v>
      </c>
      <c r="I2275" s="8" t="s">
        <v>13</v>
      </c>
      <c r="J2275" s="26">
        <v>1968</v>
      </c>
      <c r="K2275" s="26" t="s">
        <v>30</v>
      </c>
      <c r="L2275" s="26" t="s">
        <v>16</v>
      </c>
      <c r="M2275" s="26" t="s">
        <v>12</v>
      </c>
      <c r="N2275" s="26" t="s">
        <v>13</v>
      </c>
      <c r="O2275" s="27">
        <f>IF(A2275="?","",DATE(J2275,MATCH(K2275,{"Jan","Feb","Mar","Apr","May","Jun","Jul","Aug","Sep","Oct","Nov","Dec"},0),D2275))</f>
        <v>25191</v>
      </c>
      <c r="P2275" s="26">
        <f t="shared" si="35"/>
        <v>54</v>
      </c>
    </row>
    <row r="2276" spans="1:16" x14ac:dyDescent="0.3">
      <c r="A2276" s="8" t="s">
        <v>2304</v>
      </c>
      <c r="B2276" s="8">
        <v>1976</v>
      </c>
      <c r="C2276" s="8" t="s">
        <v>15</v>
      </c>
      <c r="D2276" s="8">
        <v>28</v>
      </c>
      <c r="E2276" s="8">
        <v>0</v>
      </c>
      <c r="F2276" s="25">
        <v>42111.66</v>
      </c>
      <c r="G2276" s="8" t="s">
        <v>16</v>
      </c>
      <c r="H2276" s="8" t="s">
        <v>16</v>
      </c>
      <c r="I2276" s="8" t="s">
        <v>247</v>
      </c>
      <c r="J2276" s="26">
        <v>1976</v>
      </c>
      <c r="K2276" s="26" t="s">
        <v>15</v>
      </c>
      <c r="L2276" s="26" t="s">
        <v>16</v>
      </c>
      <c r="M2276" s="26" t="s">
        <v>16</v>
      </c>
      <c r="N2276" s="26" t="s">
        <v>247</v>
      </c>
      <c r="O2276" s="27">
        <f>IF(A2276="?","",DATE(J2276,MATCH(K2276,{"Jan","Feb","Mar","Apr","May","Jun","Jul","Aug","Sep","Oct","Nov","Dec"},0),D2276))</f>
        <v>28092</v>
      </c>
      <c r="P2276" s="26">
        <f t="shared" si="35"/>
        <v>46</v>
      </c>
    </row>
    <row r="2277" spans="1:16" x14ac:dyDescent="0.3">
      <c r="A2277" s="8" t="s">
        <v>2305</v>
      </c>
      <c r="B2277" s="8">
        <v>1997</v>
      </c>
      <c r="C2277" s="8" t="s">
        <v>30</v>
      </c>
      <c r="D2277" s="8">
        <v>9</v>
      </c>
      <c r="E2277" s="8">
        <v>2</v>
      </c>
      <c r="F2277" s="25">
        <v>42112.24</v>
      </c>
      <c r="G2277" s="8" t="s">
        <v>16</v>
      </c>
      <c r="H2277" s="8" t="s">
        <v>12</v>
      </c>
      <c r="I2277" s="8" t="s">
        <v>13</v>
      </c>
      <c r="J2277" s="26">
        <v>1997</v>
      </c>
      <c r="K2277" s="26" t="s">
        <v>30</v>
      </c>
      <c r="L2277" s="26" t="s">
        <v>16</v>
      </c>
      <c r="M2277" s="26" t="s">
        <v>12</v>
      </c>
      <c r="N2277" s="26" t="s">
        <v>13</v>
      </c>
      <c r="O2277" s="27">
        <f>IF(A2277="?","",DATE(J2277,MATCH(K2277,{"Jan","Feb","Mar","Apr","May","Jun","Jul","Aug","Sep","Oct","Nov","Dec"},0),D2277))</f>
        <v>35773</v>
      </c>
      <c r="P2277" s="26">
        <f t="shared" si="35"/>
        <v>25</v>
      </c>
    </row>
    <row r="2278" spans="1:16" x14ac:dyDescent="0.3">
      <c r="A2278" s="8" t="s">
        <v>2306</v>
      </c>
      <c r="B2278" s="8">
        <v>1979</v>
      </c>
      <c r="C2278" s="8" t="s">
        <v>10</v>
      </c>
      <c r="D2278" s="8">
        <v>3</v>
      </c>
      <c r="E2278" s="8">
        <v>3</v>
      </c>
      <c r="F2278" s="25">
        <v>42124.52</v>
      </c>
      <c r="G2278" s="8" t="s">
        <v>16</v>
      </c>
      <c r="H2278" s="8" t="s">
        <v>16</v>
      </c>
      <c r="I2278" s="8" t="s">
        <v>13</v>
      </c>
      <c r="J2278" s="26">
        <v>1979</v>
      </c>
      <c r="K2278" s="26" t="s">
        <v>10</v>
      </c>
      <c r="L2278" s="26" t="s">
        <v>16</v>
      </c>
      <c r="M2278" s="26" t="s">
        <v>16</v>
      </c>
      <c r="N2278" s="26" t="s">
        <v>13</v>
      </c>
      <c r="O2278" s="27">
        <f>IF(A2278="?","",DATE(J2278,MATCH(K2278,{"Jan","Feb","Mar","Apr","May","Jun","Jul","Aug","Sep","Oct","Nov","Dec"},0),D2278))</f>
        <v>29039</v>
      </c>
      <c r="P2278" s="26">
        <f t="shared" si="35"/>
        <v>43</v>
      </c>
    </row>
    <row r="2279" spans="1:16" x14ac:dyDescent="0.3">
      <c r="A2279" s="8" t="s">
        <v>2307</v>
      </c>
      <c r="B2279" s="8">
        <v>1973</v>
      </c>
      <c r="C2279" s="8" t="s">
        <v>20</v>
      </c>
      <c r="D2279" s="8">
        <v>18</v>
      </c>
      <c r="E2279" s="8">
        <v>0</v>
      </c>
      <c r="F2279" s="25">
        <v>42188.15</v>
      </c>
      <c r="G2279" s="8" t="s">
        <v>16</v>
      </c>
      <c r="H2279" s="8" t="s">
        <v>16</v>
      </c>
      <c r="I2279" s="8" t="s">
        <v>42</v>
      </c>
      <c r="J2279" s="26">
        <v>1973</v>
      </c>
      <c r="K2279" s="26" t="s">
        <v>20</v>
      </c>
      <c r="L2279" s="26" t="s">
        <v>16</v>
      </c>
      <c r="M2279" s="26" t="s">
        <v>16</v>
      </c>
      <c r="N2279" s="26" t="s">
        <v>42</v>
      </c>
      <c r="O2279" s="27">
        <f>IF(A2279="?","",DATE(J2279,MATCH(K2279,{"Jan","Feb","Mar","Apr","May","Jun","Jul","Aug","Sep","Oct","Nov","Dec"},0),D2279))</f>
        <v>26925</v>
      </c>
      <c r="P2279" s="26">
        <f t="shared" si="35"/>
        <v>49</v>
      </c>
    </row>
    <row r="2280" spans="1:16" x14ac:dyDescent="0.3">
      <c r="A2280" s="8" t="s">
        <v>2308</v>
      </c>
      <c r="B2280" s="8">
        <v>1975</v>
      </c>
      <c r="C2280" s="8" t="s">
        <v>35</v>
      </c>
      <c r="D2280" s="8">
        <v>15</v>
      </c>
      <c r="E2280" s="8">
        <v>1</v>
      </c>
      <c r="F2280" s="25">
        <v>42211.14</v>
      </c>
      <c r="G2280" s="8" t="s">
        <v>16</v>
      </c>
      <c r="H2280" s="8" t="s">
        <v>12</v>
      </c>
      <c r="I2280" s="8" t="s">
        <v>13</v>
      </c>
      <c r="J2280" s="26">
        <v>1975</v>
      </c>
      <c r="K2280" s="26" t="s">
        <v>35</v>
      </c>
      <c r="L2280" s="26" t="s">
        <v>16</v>
      </c>
      <c r="M2280" s="26" t="s">
        <v>12</v>
      </c>
      <c r="N2280" s="26" t="s">
        <v>13</v>
      </c>
      <c r="O2280" s="27">
        <f>IF(A2280="?","",DATE(J2280,MATCH(K2280,{"Jan","Feb","Mar","Apr","May","Jun","Jul","Aug","Sep","Oct","Nov","Dec"},0),D2280))</f>
        <v>27621</v>
      </c>
      <c r="P2280" s="26">
        <f t="shared" si="35"/>
        <v>47</v>
      </c>
    </row>
    <row r="2281" spans="1:16" x14ac:dyDescent="0.3">
      <c r="A2281" s="8" t="s">
        <v>2309</v>
      </c>
      <c r="B2281" s="8">
        <v>1967</v>
      </c>
      <c r="C2281" s="8" t="s">
        <v>18</v>
      </c>
      <c r="D2281" s="8">
        <v>28</v>
      </c>
      <c r="E2281" s="8">
        <v>0</v>
      </c>
      <c r="F2281" s="25">
        <v>42303.69</v>
      </c>
      <c r="G2281" s="8" t="s">
        <v>16</v>
      </c>
      <c r="H2281" s="8" t="s">
        <v>11</v>
      </c>
      <c r="I2281" s="8" t="s">
        <v>168</v>
      </c>
      <c r="J2281" s="26">
        <v>1967</v>
      </c>
      <c r="K2281" s="26" t="s">
        <v>18</v>
      </c>
      <c r="L2281" s="26" t="s">
        <v>16</v>
      </c>
      <c r="M2281" s="26" t="s">
        <v>11</v>
      </c>
      <c r="N2281" s="26" t="s">
        <v>168</v>
      </c>
      <c r="O2281" s="27">
        <f>IF(A2281="?","",DATE(J2281,MATCH(K2281,{"Jan","Feb","Mar","Apr","May","Jun","Jul","Aug","Sep","Oct","Nov","Dec"},0),D2281))</f>
        <v>24651</v>
      </c>
      <c r="P2281" s="26">
        <f t="shared" si="35"/>
        <v>55</v>
      </c>
    </row>
    <row r="2282" spans="1:16" x14ac:dyDescent="0.3">
      <c r="A2282" s="8" t="s">
        <v>2310</v>
      </c>
      <c r="B2282" s="8">
        <v>1968</v>
      </c>
      <c r="C2282" s="8" t="s">
        <v>35</v>
      </c>
      <c r="D2282" s="8">
        <v>3</v>
      </c>
      <c r="E2282" s="8">
        <v>0</v>
      </c>
      <c r="F2282" s="25">
        <v>42478.6</v>
      </c>
      <c r="G2282" s="8" t="s">
        <v>16</v>
      </c>
      <c r="H2282" s="8" t="s">
        <v>11</v>
      </c>
      <c r="I2282" s="8" t="s">
        <v>42</v>
      </c>
      <c r="J2282" s="26">
        <v>1968</v>
      </c>
      <c r="K2282" s="26" t="s">
        <v>35</v>
      </c>
      <c r="L2282" s="26" t="s">
        <v>16</v>
      </c>
      <c r="M2282" s="26" t="s">
        <v>11</v>
      </c>
      <c r="N2282" s="26" t="s">
        <v>42</v>
      </c>
      <c r="O2282" s="27">
        <f>IF(A2282="?","",DATE(J2282,MATCH(K2282,{"Jan","Feb","Mar","Apr","May","Jun","Jul","Aug","Sep","Oct","Nov","Dec"},0),D2282))</f>
        <v>25053</v>
      </c>
      <c r="P2282" s="26">
        <f t="shared" si="35"/>
        <v>54</v>
      </c>
    </row>
    <row r="2283" spans="1:16" x14ac:dyDescent="0.3">
      <c r="A2283" s="8" t="s">
        <v>2311</v>
      </c>
      <c r="B2283" s="8">
        <v>1967</v>
      </c>
      <c r="C2283" s="8" t="s">
        <v>18</v>
      </c>
      <c r="D2283" s="8">
        <v>27</v>
      </c>
      <c r="E2283" s="8">
        <v>0</v>
      </c>
      <c r="F2283" s="25">
        <v>42538.720000000001</v>
      </c>
      <c r="G2283" s="8" t="s">
        <v>16</v>
      </c>
      <c r="H2283" s="8" t="s">
        <v>12</v>
      </c>
      <c r="I2283" s="8" t="s">
        <v>42</v>
      </c>
      <c r="J2283" s="26">
        <v>1967</v>
      </c>
      <c r="K2283" s="26" t="s">
        <v>18</v>
      </c>
      <c r="L2283" s="26" t="s">
        <v>16</v>
      </c>
      <c r="M2283" s="26" t="s">
        <v>12</v>
      </c>
      <c r="N2283" s="26" t="s">
        <v>42</v>
      </c>
      <c r="O2283" s="27">
        <f>IF(A2283="?","",DATE(J2283,MATCH(K2283,{"Jan","Feb","Mar","Apr","May","Jun","Jul","Aug","Sep","Oct","Nov","Dec"},0),D2283))</f>
        <v>24650</v>
      </c>
      <c r="P2283" s="26">
        <f t="shared" si="35"/>
        <v>55</v>
      </c>
    </row>
    <row r="2284" spans="1:16" x14ac:dyDescent="0.3">
      <c r="A2284" s="8" t="s">
        <v>2312</v>
      </c>
      <c r="B2284" s="8">
        <v>1979</v>
      </c>
      <c r="C2284" s="8" t="s">
        <v>30</v>
      </c>
      <c r="D2284" s="8">
        <v>27</v>
      </c>
      <c r="E2284" s="8">
        <v>2</v>
      </c>
      <c r="F2284" s="25">
        <v>42560.43</v>
      </c>
      <c r="G2284" s="8" t="s">
        <v>16</v>
      </c>
      <c r="H2284" s="8" t="s">
        <v>12</v>
      </c>
      <c r="I2284" s="8" t="s">
        <v>13</v>
      </c>
      <c r="J2284" s="26">
        <v>1979</v>
      </c>
      <c r="K2284" s="26" t="s">
        <v>30</v>
      </c>
      <c r="L2284" s="26" t="s">
        <v>16</v>
      </c>
      <c r="M2284" s="26" t="s">
        <v>12</v>
      </c>
      <c r="N2284" s="26" t="s">
        <v>13</v>
      </c>
      <c r="O2284" s="27">
        <f>IF(A2284="?","",DATE(J2284,MATCH(K2284,{"Jan","Feb","Mar","Apr","May","Jun","Jul","Aug","Sep","Oct","Nov","Dec"},0),D2284))</f>
        <v>29216</v>
      </c>
      <c r="P2284" s="26">
        <f t="shared" si="35"/>
        <v>43</v>
      </c>
    </row>
    <row r="2285" spans="1:16" x14ac:dyDescent="0.3">
      <c r="A2285" s="8" t="s">
        <v>2313</v>
      </c>
      <c r="B2285" s="8">
        <v>1971</v>
      </c>
      <c r="C2285" s="8" t="s">
        <v>15</v>
      </c>
      <c r="D2285" s="8">
        <v>3</v>
      </c>
      <c r="E2285" s="8">
        <v>0</v>
      </c>
      <c r="F2285" s="25">
        <v>42644.2</v>
      </c>
      <c r="G2285" s="8" t="s">
        <v>16</v>
      </c>
      <c r="H2285" s="8" t="s">
        <v>12</v>
      </c>
      <c r="I2285" s="8" t="s">
        <v>42</v>
      </c>
      <c r="J2285" s="26">
        <v>1971</v>
      </c>
      <c r="K2285" s="26" t="s">
        <v>15</v>
      </c>
      <c r="L2285" s="26" t="s">
        <v>16</v>
      </c>
      <c r="M2285" s="26" t="s">
        <v>12</v>
      </c>
      <c r="N2285" s="26" t="s">
        <v>42</v>
      </c>
      <c r="O2285" s="27">
        <f>IF(A2285="?","",DATE(J2285,MATCH(K2285,{"Jan","Feb","Mar","Apr","May","Jun","Jul","Aug","Sep","Oct","Nov","Dec"},0),D2285))</f>
        <v>26240</v>
      </c>
      <c r="P2285" s="26">
        <f t="shared" si="35"/>
        <v>51</v>
      </c>
    </row>
    <row r="2286" spans="1:16" x14ac:dyDescent="0.3">
      <c r="A2286" s="8" t="s">
        <v>2314</v>
      </c>
      <c r="B2286" s="8">
        <v>1977</v>
      </c>
      <c r="C2286" s="8" t="s">
        <v>37</v>
      </c>
      <c r="D2286" s="8">
        <v>21</v>
      </c>
      <c r="E2286" s="8">
        <v>2</v>
      </c>
      <c r="F2286" s="25">
        <v>42760.5</v>
      </c>
      <c r="G2286" s="8" t="s">
        <v>16</v>
      </c>
      <c r="H2286" s="8" t="s">
        <v>11</v>
      </c>
      <c r="I2286" s="8" t="s">
        <v>23</v>
      </c>
      <c r="J2286" s="26">
        <v>1977</v>
      </c>
      <c r="K2286" s="26" t="s">
        <v>37</v>
      </c>
      <c r="L2286" s="26" t="s">
        <v>16</v>
      </c>
      <c r="M2286" s="26" t="s">
        <v>11</v>
      </c>
      <c r="N2286" s="26" t="s">
        <v>23</v>
      </c>
      <c r="O2286" s="27">
        <f>IF(A2286="?","",DATE(J2286,MATCH(K2286,{"Jan","Feb","Mar","Apr","May","Jun","Jul","Aug","Sep","Oct","Nov","Dec"},0),D2286))</f>
        <v>28419</v>
      </c>
      <c r="P2286" s="26">
        <f t="shared" si="35"/>
        <v>45</v>
      </c>
    </row>
    <row r="2287" spans="1:16" x14ac:dyDescent="0.3">
      <c r="A2287" s="8" t="s">
        <v>2315</v>
      </c>
      <c r="B2287" s="8">
        <v>1965</v>
      </c>
      <c r="C2287" s="8" t="s">
        <v>37</v>
      </c>
      <c r="D2287" s="8">
        <v>29</v>
      </c>
      <c r="E2287" s="8">
        <v>0</v>
      </c>
      <c r="F2287" s="25">
        <v>42764.12</v>
      </c>
      <c r="G2287" s="8" t="s">
        <v>16</v>
      </c>
      <c r="H2287" s="8" t="s">
        <v>11</v>
      </c>
      <c r="I2287" s="8" t="s">
        <v>42</v>
      </c>
      <c r="J2287" s="26">
        <v>1965</v>
      </c>
      <c r="K2287" s="26" t="s">
        <v>37</v>
      </c>
      <c r="L2287" s="26" t="s">
        <v>16</v>
      </c>
      <c r="M2287" s="26" t="s">
        <v>11</v>
      </c>
      <c r="N2287" s="26" t="s">
        <v>42</v>
      </c>
      <c r="O2287" s="27">
        <f>IF(A2287="?","",DATE(J2287,MATCH(K2287,{"Jan","Feb","Mar","Apr","May","Jun","Jul","Aug","Sep","Oct","Nov","Dec"},0),D2287))</f>
        <v>24044</v>
      </c>
      <c r="P2287" s="26">
        <f t="shared" si="35"/>
        <v>57</v>
      </c>
    </row>
    <row r="2288" spans="1:16" x14ac:dyDescent="0.3">
      <c r="A2288" s="8" t="s">
        <v>2316</v>
      </c>
      <c r="B2288" s="8">
        <v>1972</v>
      </c>
      <c r="C2288" s="8" t="s">
        <v>20</v>
      </c>
      <c r="D2288" s="8">
        <v>10</v>
      </c>
      <c r="E2288" s="8">
        <v>2</v>
      </c>
      <c r="F2288" s="25">
        <v>42856.84</v>
      </c>
      <c r="G2288" s="8" t="s">
        <v>16</v>
      </c>
      <c r="H2288" s="8" t="s">
        <v>16</v>
      </c>
      <c r="I2288" s="8" t="s">
        <v>42</v>
      </c>
      <c r="J2288" s="26">
        <v>1972</v>
      </c>
      <c r="K2288" s="26" t="s">
        <v>20</v>
      </c>
      <c r="L2288" s="26" t="s">
        <v>16</v>
      </c>
      <c r="M2288" s="26" t="s">
        <v>16</v>
      </c>
      <c r="N2288" s="26" t="s">
        <v>42</v>
      </c>
      <c r="O2288" s="27">
        <f>IF(A2288="?","",DATE(J2288,MATCH(K2288,{"Jan","Feb","Mar","Apr","May","Jun","Jul","Aug","Sep","Oct","Nov","Dec"},0),D2288))</f>
        <v>26552</v>
      </c>
      <c r="P2288" s="26">
        <f t="shared" si="35"/>
        <v>50</v>
      </c>
    </row>
    <row r="2289" spans="1:16" x14ac:dyDescent="0.3">
      <c r="A2289" s="8" t="s">
        <v>2317</v>
      </c>
      <c r="B2289" s="8">
        <v>1975</v>
      </c>
      <c r="C2289" s="8" t="s">
        <v>37</v>
      </c>
      <c r="D2289" s="8">
        <v>23</v>
      </c>
      <c r="E2289" s="8">
        <v>1</v>
      </c>
      <c r="F2289" s="25">
        <v>42969.85</v>
      </c>
      <c r="G2289" s="8" t="s">
        <v>16</v>
      </c>
      <c r="H2289" s="8" t="s">
        <v>12</v>
      </c>
      <c r="I2289" s="8" t="s">
        <v>13</v>
      </c>
      <c r="J2289" s="26">
        <v>1975</v>
      </c>
      <c r="K2289" s="26" t="s">
        <v>37</v>
      </c>
      <c r="L2289" s="26" t="s">
        <v>16</v>
      </c>
      <c r="M2289" s="26" t="s">
        <v>12</v>
      </c>
      <c r="N2289" s="26" t="s">
        <v>13</v>
      </c>
      <c r="O2289" s="27">
        <f>IF(A2289="?","",DATE(J2289,MATCH(K2289,{"Jan","Feb","Mar","Apr","May","Jun","Jul","Aug","Sep","Oct","Nov","Dec"},0),D2289))</f>
        <v>27690</v>
      </c>
      <c r="P2289" s="26">
        <f t="shared" si="35"/>
        <v>47</v>
      </c>
    </row>
    <row r="2290" spans="1:16" x14ac:dyDescent="0.3">
      <c r="A2290" s="8" t="s">
        <v>2318</v>
      </c>
      <c r="B2290" s="8">
        <v>1978</v>
      </c>
      <c r="C2290" s="8" t="s">
        <v>15</v>
      </c>
      <c r="D2290" s="8">
        <v>4</v>
      </c>
      <c r="E2290" s="8">
        <v>0</v>
      </c>
      <c r="F2290" s="25">
        <v>42983.46</v>
      </c>
      <c r="G2290" s="8" t="s">
        <v>16</v>
      </c>
      <c r="H2290" s="8" t="s">
        <v>11</v>
      </c>
      <c r="I2290" s="8" t="s">
        <v>23</v>
      </c>
      <c r="J2290" s="26">
        <v>1978</v>
      </c>
      <c r="K2290" s="26" t="s">
        <v>15</v>
      </c>
      <c r="L2290" s="26" t="s">
        <v>16</v>
      </c>
      <c r="M2290" s="26" t="s">
        <v>11</v>
      </c>
      <c r="N2290" s="26" t="s">
        <v>23</v>
      </c>
      <c r="O2290" s="27">
        <f>IF(A2290="?","",DATE(J2290,MATCH(K2290,{"Jan","Feb","Mar","Apr","May","Jun","Jul","Aug","Sep","Oct","Nov","Dec"},0),D2290))</f>
        <v>28798</v>
      </c>
      <c r="P2290" s="26">
        <f t="shared" si="35"/>
        <v>44</v>
      </c>
    </row>
    <row r="2291" spans="1:16" x14ac:dyDescent="0.3">
      <c r="A2291" s="8" t="s">
        <v>2319</v>
      </c>
      <c r="B2291" s="8">
        <v>1965</v>
      </c>
      <c r="C2291" s="8" t="s">
        <v>15</v>
      </c>
      <c r="D2291" s="8">
        <v>29</v>
      </c>
      <c r="E2291" s="8">
        <v>0</v>
      </c>
      <c r="F2291" s="25">
        <v>43073.760000000002</v>
      </c>
      <c r="G2291" s="8" t="s">
        <v>11</v>
      </c>
      <c r="H2291" s="8" t="s">
        <v>11</v>
      </c>
      <c r="I2291" s="8" t="s">
        <v>42</v>
      </c>
      <c r="J2291" s="26">
        <v>1965</v>
      </c>
      <c r="K2291" s="26" t="s">
        <v>15</v>
      </c>
      <c r="L2291" s="26" t="s">
        <v>11</v>
      </c>
      <c r="M2291" s="26" t="s">
        <v>11</v>
      </c>
      <c r="N2291" s="26" t="s">
        <v>42</v>
      </c>
      <c r="O2291" s="27">
        <f>IF(A2291="?","",DATE(J2291,MATCH(K2291,{"Jan","Feb","Mar","Apr","May","Jun","Jul","Aug","Sep","Oct","Nov","Dec"},0),D2291))</f>
        <v>24075</v>
      </c>
      <c r="P2291" s="26">
        <f t="shared" si="35"/>
        <v>57</v>
      </c>
    </row>
    <row r="2292" spans="1:16" x14ac:dyDescent="0.3">
      <c r="A2292" s="8" t="s">
        <v>2320</v>
      </c>
      <c r="B2292" s="8">
        <v>1969</v>
      </c>
      <c r="C2292" s="8" t="s">
        <v>30</v>
      </c>
      <c r="D2292" s="8">
        <v>3</v>
      </c>
      <c r="E2292" s="8">
        <v>0</v>
      </c>
      <c r="F2292" s="25">
        <v>43254.42</v>
      </c>
      <c r="G2292" s="8" t="s">
        <v>11</v>
      </c>
      <c r="H2292" s="8" t="s">
        <v>11</v>
      </c>
      <c r="I2292" s="8" t="s">
        <v>168</v>
      </c>
      <c r="J2292" s="26">
        <v>1969</v>
      </c>
      <c r="K2292" s="26" t="s">
        <v>30</v>
      </c>
      <c r="L2292" s="26" t="s">
        <v>11</v>
      </c>
      <c r="M2292" s="26" t="s">
        <v>11</v>
      </c>
      <c r="N2292" s="26" t="s">
        <v>168</v>
      </c>
      <c r="O2292" s="27">
        <f>IF(A2292="?","",DATE(J2292,MATCH(K2292,{"Jan","Feb","Mar","Apr","May","Jun","Jul","Aug","Sep","Oct","Nov","Dec"},0),D2292))</f>
        <v>25540</v>
      </c>
      <c r="P2292" s="26">
        <f t="shared" si="35"/>
        <v>53</v>
      </c>
    </row>
    <row r="2293" spans="1:16" x14ac:dyDescent="0.3">
      <c r="A2293" s="8" t="s">
        <v>2321</v>
      </c>
      <c r="B2293" s="8">
        <v>1965</v>
      </c>
      <c r="C2293" s="8" t="s">
        <v>35</v>
      </c>
      <c r="D2293" s="8">
        <v>22</v>
      </c>
      <c r="E2293" s="8">
        <v>0</v>
      </c>
      <c r="F2293" s="25">
        <v>43578.94</v>
      </c>
      <c r="G2293" s="8" t="s">
        <v>11</v>
      </c>
      <c r="H2293" s="8" t="s">
        <v>11</v>
      </c>
      <c r="I2293" s="8" t="s">
        <v>23</v>
      </c>
      <c r="J2293" s="26">
        <v>1965</v>
      </c>
      <c r="K2293" s="26" t="s">
        <v>35</v>
      </c>
      <c r="L2293" s="26" t="s">
        <v>11</v>
      </c>
      <c r="M2293" s="26" t="s">
        <v>11</v>
      </c>
      <c r="N2293" s="26" t="s">
        <v>23</v>
      </c>
      <c r="O2293" s="27">
        <f>IF(A2293="?","",DATE(J2293,MATCH(K2293,{"Jan","Feb","Mar","Apr","May","Jun","Jul","Aug","Sep","Oct","Nov","Dec"},0),D2293))</f>
        <v>23976</v>
      </c>
      <c r="P2293" s="26">
        <f t="shared" si="35"/>
        <v>57</v>
      </c>
    </row>
    <row r="2294" spans="1:16" x14ac:dyDescent="0.3">
      <c r="A2294" s="8" t="s">
        <v>2322</v>
      </c>
      <c r="B2294" s="8">
        <v>1986</v>
      </c>
      <c r="C2294" s="8" t="s">
        <v>30</v>
      </c>
      <c r="D2294" s="8">
        <v>29</v>
      </c>
      <c r="E2294" s="8">
        <v>3</v>
      </c>
      <c r="F2294" s="25">
        <v>43753.34</v>
      </c>
      <c r="G2294" s="8" t="s">
        <v>11</v>
      </c>
      <c r="H2294" s="8" t="s">
        <v>16</v>
      </c>
      <c r="I2294" s="8" t="s">
        <v>164</v>
      </c>
      <c r="J2294" s="26">
        <v>1986</v>
      </c>
      <c r="K2294" s="26" t="s">
        <v>30</v>
      </c>
      <c r="L2294" s="26" t="s">
        <v>11</v>
      </c>
      <c r="M2294" s="26" t="s">
        <v>16</v>
      </c>
      <c r="N2294" s="26" t="s">
        <v>164</v>
      </c>
      <c r="O2294" s="27">
        <f>IF(A2294="?","",DATE(J2294,MATCH(K2294,{"Jan","Feb","Mar","Apr","May","Jun","Jul","Aug","Sep","Oct","Nov","Dec"},0),D2294))</f>
        <v>31775</v>
      </c>
      <c r="P2294" s="26">
        <f t="shared" si="35"/>
        <v>36</v>
      </c>
    </row>
    <row r="2295" spans="1:16" x14ac:dyDescent="0.3">
      <c r="A2295" s="8" t="s">
        <v>2323</v>
      </c>
      <c r="B2295" s="8">
        <v>1966</v>
      </c>
      <c r="C2295" s="8" t="s">
        <v>37</v>
      </c>
      <c r="D2295" s="8">
        <v>25</v>
      </c>
      <c r="E2295" s="8">
        <v>2</v>
      </c>
      <c r="F2295" s="25">
        <v>43813.87</v>
      </c>
      <c r="G2295" s="8" t="s">
        <v>11</v>
      </c>
      <c r="H2295" s="8" t="s">
        <v>11</v>
      </c>
      <c r="I2295" s="8" t="s">
        <v>13</v>
      </c>
      <c r="J2295" s="26">
        <v>1966</v>
      </c>
      <c r="K2295" s="26" t="s">
        <v>37</v>
      </c>
      <c r="L2295" s="26" t="s">
        <v>11</v>
      </c>
      <c r="M2295" s="26" t="s">
        <v>11</v>
      </c>
      <c r="N2295" s="26" t="s">
        <v>13</v>
      </c>
      <c r="O2295" s="27">
        <f>IF(A2295="?","",DATE(J2295,MATCH(K2295,{"Jan","Feb","Mar","Apr","May","Jun","Jul","Aug","Sep","Oct","Nov","Dec"},0),D2295))</f>
        <v>24405</v>
      </c>
      <c r="P2295" s="26">
        <f t="shared" si="35"/>
        <v>56</v>
      </c>
    </row>
    <row r="2296" spans="1:16" x14ac:dyDescent="0.3">
      <c r="A2296" s="8" t="s">
        <v>2324</v>
      </c>
      <c r="B2296" s="8">
        <v>1966</v>
      </c>
      <c r="C2296" s="8" t="s">
        <v>10</v>
      </c>
      <c r="D2296" s="8">
        <v>2</v>
      </c>
      <c r="E2296" s="8">
        <v>0</v>
      </c>
      <c r="F2296" s="25">
        <v>43817.45</v>
      </c>
      <c r="G2296" s="8" t="s">
        <v>11</v>
      </c>
      <c r="H2296" s="8" t="s">
        <v>12</v>
      </c>
      <c r="I2296" s="8" t="s">
        <v>23</v>
      </c>
      <c r="J2296" s="26">
        <v>1966</v>
      </c>
      <c r="K2296" s="26" t="s">
        <v>10</v>
      </c>
      <c r="L2296" s="26" t="s">
        <v>11</v>
      </c>
      <c r="M2296" s="26" t="s">
        <v>12</v>
      </c>
      <c r="N2296" s="26" t="s">
        <v>23</v>
      </c>
      <c r="O2296" s="27">
        <f>IF(A2296="?","",DATE(J2296,MATCH(K2296,{"Jan","Feb","Mar","Apr","May","Jun","Jul","Aug","Sep","Oct","Nov","Dec"},0),D2296))</f>
        <v>24290</v>
      </c>
      <c r="P2296" s="26">
        <f t="shared" si="35"/>
        <v>56</v>
      </c>
    </row>
    <row r="2297" spans="1:16" x14ac:dyDescent="0.3">
      <c r="A2297" s="8" t="s">
        <v>2325</v>
      </c>
      <c r="B2297" s="8">
        <v>1980</v>
      </c>
      <c r="C2297" s="8" t="s">
        <v>15</v>
      </c>
      <c r="D2297" s="8">
        <v>10</v>
      </c>
      <c r="E2297" s="8">
        <v>2</v>
      </c>
      <c r="F2297" s="25">
        <v>43896.38</v>
      </c>
      <c r="G2297" s="8" t="s">
        <v>11</v>
      </c>
      <c r="H2297" s="8" t="s">
        <v>16</v>
      </c>
      <c r="I2297" s="8" t="s">
        <v>13</v>
      </c>
      <c r="J2297" s="26">
        <v>1980</v>
      </c>
      <c r="K2297" s="26" t="s">
        <v>15</v>
      </c>
      <c r="L2297" s="26" t="s">
        <v>11</v>
      </c>
      <c r="M2297" s="26" t="s">
        <v>16</v>
      </c>
      <c r="N2297" s="26" t="s">
        <v>13</v>
      </c>
      <c r="O2297" s="27">
        <f>IF(A2297="?","",DATE(J2297,MATCH(K2297,{"Jan","Feb","Mar","Apr","May","Jun","Jul","Aug","Sep","Oct","Nov","Dec"},0),D2297))</f>
        <v>29535</v>
      </c>
      <c r="P2297" s="26">
        <f t="shared" si="35"/>
        <v>42</v>
      </c>
    </row>
    <row r="2298" spans="1:16" x14ac:dyDescent="0.3">
      <c r="A2298" s="8" t="s">
        <v>2326</v>
      </c>
      <c r="B2298" s="8">
        <v>1966</v>
      </c>
      <c r="C2298" s="8" t="s">
        <v>37</v>
      </c>
      <c r="D2298" s="8">
        <v>5</v>
      </c>
      <c r="E2298" s="8">
        <v>0</v>
      </c>
      <c r="F2298" s="25">
        <v>43921.18</v>
      </c>
      <c r="G2298" s="8" t="s">
        <v>11</v>
      </c>
      <c r="H2298" s="8" t="s">
        <v>11</v>
      </c>
      <c r="I2298" s="8" t="s">
        <v>23</v>
      </c>
      <c r="J2298" s="26">
        <v>1966</v>
      </c>
      <c r="K2298" s="26" t="s">
        <v>37</v>
      </c>
      <c r="L2298" s="26" t="s">
        <v>11</v>
      </c>
      <c r="M2298" s="26" t="s">
        <v>11</v>
      </c>
      <c r="N2298" s="26" t="s">
        <v>23</v>
      </c>
      <c r="O2298" s="27">
        <f>IF(A2298="?","",DATE(J2298,MATCH(K2298,{"Jan","Feb","Mar","Apr","May","Jun","Jul","Aug","Sep","Oct","Nov","Dec"},0),D2298))</f>
        <v>24385</v>
      </c>
      <c r="P2298" s="26">
        <f t="shared" si="35"/>
        <v>56</v>
      </c>
    </row>
    <row r="2299" spans="1:16" x14ac:dyDescent="0.3">
      <c r="A2299" s="8" t="s">
        <v>2327</v>
      </c>
      <c r="B2299" s="8">
        <v>1988</v>
      </c>
      <c r="C2299" s="8" t="s">
        <v>10</v>
      </c>
      <c r="D2299" s="8">
        <v>16</v>
      </c>
      <c r="E2299" s="8">
        <v>1</v>
      </c>
      <c r="F2299" s="25">
        <v>43943.88</v>
      </c>
      <c r="G2299" s="8" t="s">
        <v>11</v>
      </c>
      <c r="H2299" s="8" t="s">
        <v>16</v>
      </c>
      <c r="I2299" s="8" t="s">
        <v>23</v>
      </c>
      <c r="J2299" s="26">
        <v>1988</v>
      </c>
      <c r="K2299" s="26" t="s">
        <v>10</v>
      </c>
      <c r="L2299" s="26" t="s">
        <v>11</v>
      </c>
      <c r="M2299" s="26" t="s">
        <v>16</v>
      </c>
      <c r="N2299" s="26" t="s">
        <v>23</v>
      </c>
      <c r="O2299" s="27">
        <f>IF(A2299="?","",DATE(J2299,MATCH(K2299,{"Jan","Feb","Mar","Apr","May","Jun","Jul","Aug","Sep","Oct","Nov","Dec"},0),D2299))</f>
        <v>32340</v>
      </c>
      <c r="P2299" s="26">
        <f t="shared" si="35"/>
        <v>34</v>
      </c>
    </row>
    <row r="2300" spans="1:16" x14ac:dyDescent="0.3">
      <c r="A2300" s="8" t="s">
        <v>2328</v>
      </c>
      <c r="B2300" s="8">
        <v>1975</v>
      </c>
      <c r="C2300" s="8" t="s">
        <v>18</v>
      </c>
      <c r="D2300" s="8">
        <v>1</v>
      </c>
      <c r="E2300" s="8">
        <v>2</v>
      </c>
      <c r="F2300" s="25">
        <v>44202.65</v>
      </c>
      <c r="G2300" s="8" t="s">
        <v>11</v>
      </c>
      <c r="H2300" s="8" t="s">
        <v>11</v>
      </c>
      <c r="I2300" s="8" t="s">
        <v>13</v>
      </c>
      <c r="J2300" s="26">
        <v>1975</v>
      </c>
      <c r="K2300" s="26" t="s">
        <v>18</v>
      </c>
      <c r="L2300" s="26" t="s">
        <v>11</v>
      </c>
      <c r="M2300" s="26" t="s">
        <v>11</v>
      </c>
      <c r="N2300" s="26" t="s">
        <v>13</v>
      </c>
      <c r="O2300" s="27">
        <f>IF(A2300="?","",DATE(J2300,MATCH(K2300,{"Jan","Feb","Mar","Apr","May","Jun","Jul","Aug","Sep","Oct","Nov","Dec"},0),D2300))</f>
        <v>27546</v>
      </c>
      <c r="P2300" s="26">
        <f t="shared" si="35"/>
        <v>48</v>
      </c>
    </row>
    <row r="2301" spans="1:16" x14ac:dyDescent="0.3">
      <c r="A2301" s="8" t="s">
        <v>2329</v>
      </c>
      <c r="B2301" s="8">
        <v>1968</v>
      </c>
      <c r="C2301" s="8" t="s">
        <v>15</v>
      </c>
      <c r="D2301" s="8">
        <v>24</v>
      </c>
      <c r="E2301" s="8">
        <v>2</v>
      </c>
      <c r="F2301" s="25">
        <v>44260.75</v>
      </c>
      <c r="G2301" s="8" t="s">
        <v>11</v>
      </c>
      <c r="H2301" s="8" t="s">
        <v>16</v>
      </c>
      <c r="I2301" s="8" t="s">
        <v>13</v>
      </c>
      <c r="J2301" s="26">
        <v>1968</v>
      </c>
      <c r="K2301" s="26" t="s">
        <v>15</v>
      </c>
      <c r="L2301" s="26" t="s">
        <v>11</v>
      </c>
      <c r="M2301" s="26" t="s">
        <v>16</v>
      </c>
      <c r="N2301" s="26" t="s">
        <v>13</v>
      </c>
      <c r="O2301" s="27">
        <f>IF(A2301="?","",DATE(J2301,MATCH(K2301,{"Jan","Feb","Mar","Apr","May","Jun","Jul","Aug","Sep","Oct","Nov","Dec"},0),D2301))</f>
        <v>25166</v>
      </c>
      <c r="P2301" s="26">
        <f t="shared" si="35"/>
        <v>54</v>
      </c>
    </row>
    <row r="2302" spans="1:16" x14ac:dyDescent="0.3">
      <c r="A2302" s="8" t="s">
        <v>2330</v>
      </c>
      <c r="B2302" s="8">
        <v>1971</v>
      </c>
      <c r="C2302" s="8" t="s">
        <v>37</v>
      </c>
      <c r="D2302" s="8">
        <v>29</v>
      </c>
      <c r="E2302" s="8">
        <v>0</v>
      </c>
      <c r="F2302" s="25">
        <v>44400.41</v>
      </c>
      <c r="G2302" s="8" t="s">
        <v>11</v>
      </c>
      <c r="H2302" s="8" t="s">
        <v>11</v>
      </c>
      <c r="I2302" s="8" t="s">
        <v>13</v>
      </c>
      <c r="J2302" s="26">
        <v>1971</v>
      </c>
      <c r="K2302" s="26" t="s">
        <v>37</v>
      </c>
      <c r="L2302" s="26" t="s">
        <v>11</v>
      </c>
      <c r="M2302" s="26" t="s">
        <v>11</v>
      </c>
      <c r="N2302" s="26" t="s">
        <v>13</v>
      </c>
      <c r="O2302" s="27">
        <f>IF(A2302="?","",DATE(J2302,MATCH(K2302,{"Jan","Feb","Mar","Apr","May","Jun","Jul","Aug","Sep","Oct","Nov","Dec"},0),D2302))</f>
        <v>26235</v>
      </c>
      <c r="P2302" s="26">
        <f t="shared" si="35"/>
        <v>51</v>
      </c>
    </row>
    <row r="2303" spans="1:16" x14ac:dyDescent="0.3">
      <c r="A2303" s="8" t="s">
        <v>2331</v>
      </c>
      <c r="B2303" s="8">
        <v>1967</v>
      </c>
      <c r="C2303" s="8" t="s">
        <v>20</v>
      </c>
      <c r="D2303" s="8">
        <v>14</v>
      </c>
      <c r="E2303" s="8">
        <v>0</v>
      </c>
      <c r="F2303" s="25">
        <v>44423.8</v>
      </c>
      <c r="G2303" s="8" t="s">
        <v>11</v>
      </c>
      <c r="H2303" s="8" t="s">
        <v>12</v>
      </c>
      <c r="I2303" s="8" t="s">
        <v>13</v>
      </c>
      <c r="J2303" s="26">
        <v>1967</v>
      </c>
      <c r="K2303" s="26" t="s">
        <v>20</v>
      </c>
      <c r="L2303" s="26" t="s">
        <v>11</v>
      </c>
      <c r="M2303" s="26" t="s">
        <v>12</v>
      </c>
      <c r="N2303" s="26" t="s">
        <v>13</v>
      </c>
      <c r="O2303" s="27">
        <f>IF(A2303="?","",DATE(J2303,MATCH(K2303,{"Jan","Feb","Mar","Apr","May","Jun","Jul","Aug","Sep","Oct","Nov","Dec"},0),D2303))</f>
        <v>24729</v>
      </c>
      <c r="P2303" s="26">
        <f t="shared" si="35"/>
        <v>55</v>
      </c>
    </row>
    <row r="2304" spans="1:16" x14ac:dyDescent="0.3">
      <c r="A2304" s="8" t="s">
        <v>2332</v>
      </c>
      <c r="B2304" s="8">
        <v>2000</v>
      </c>
      <c r="C2304" s="8" t="s">
        <v>35</v>
      </c>
      <c r="D2304" s="8">
        <v>2</v>
      </c>
      <c r="E2304" s="8">
        <v>1</v>
      </c>
      <c r="F2304" s="25">
        <v>44501.4</v>
      </c>
      <c r="G2304" s="8" t="s">
        <v>11</v>
      </c>
      <c r="H2304" s="8" t="s">
        <v>12</v>
      </c>
      <c r="I2304" s="8" t="s">
        <v>13</v>
      </c>
      <c r="J2304" s="26">
        <v>2000</v>
      </c>
      <c r="K2304" s="26" t="s">
        <v>35</v>
      </c>
      <c r="L2304" s="26" t="s">
        <v>11</v>
      </c>
      <c r="M2304" s="26" t="s">
        <v>12</v>
      </c>
      <c r="N2304" s="26" t="s">
        <v>13</v>
      </c>
      <c r="O2304" s="27">
        <f>IF(A2304="?","",DATE(J2304,MATCH(K2304,{"Jan","Feb","Mar","Apr","May","Jun","Jul","Aug","Sep","Oct","Nov","Dec"},0),D2304))</f>
        <v>36740</v>
      </c>
      <c r="P2304" s="26">
        <f t="shared" si="35"/>
        <v>22</v>
      </c>
    </row>
    <row r="2305" spans="1:16" x14ac:dyDescent="0.3">
      <c r="A2305" s="8" t="s">
        <v>2333</v>
      </c>
      <c r="B2305" s="8">
        <v>1993</v>
      </c>
      <c r="C2305" s="8" t="s">
        <v>37</v>
      </c>
      <c r="D2305" s="8">
        <v>11</v>
      </c>
      <c r="E2305" s="8">
        <v>2</v>
      </c>
      <c r="F2305" s="25">
        <v>44585.46</v>
      </c>
      <c r="G2305" s="8" t="s">
        <v>11</v>
      </c>
      <c r="H2305" s="8" t="s">
        <v>11</v>
      </c>
      <c r="I2305" s="8" t="s">
        <v>42</v>
      </c>
      <c r="J2305" s="26">
        <v>1993</v>
      </c>
      <c r="K2305" s="26" t="s">
        <v>37</v>
      </c>
      <c r="L2305" s="26" t="s">
        <v>11</v>
      </c>
      <c r="M2305" s="26" t="s">
        <v>11</v>
      </c>
      <c r="N2305" s="26" t="s">
        <v>42</v>
      </c>
      <c r="O2305" s="27">
        <f>IF(A2305="?","",DATE(J2305,MATCH(K2305,{"Jan","Feb","Mar","Apr","May","Jun","Jul","Aug","Sep","Oct","Nov","Dec"},0),D2305))</f>
        <v>34253</v>
      </c>
      <c r="P2305" s="26">
        <f t="shared" si="35"/>
        <v>29</v>
      </c>
    </row>
    <row r="2306" spans="1:16" x14ac:dyDescent="0.3">
      <c r="A2306" s="8" t="s">
        <v>2334</v>
      </c>
      <c r="B2306" s="8">
        <v>1971</v>
      </c>
      <c r="C2306" s="8" t="s">
        <v>35</v>
      </c>
      <c r="D2306" s="8">
        <v>13</v>
      </c>
      <c r="E2306" s="8">
        <v>2</v>
      </c>
      <c r="F2306" s="25">
        <v>44641.2</v>
      </c>
      <c r="G2306" s="8" t="s">
        <v>11</v>
      </c>
      <c r="H2306" s="8" t="s">
        <v>12</v>
      </c>
      <c r="I2306" s="8" t="s">
        <v>247</v>
      </c>
      <c r="J2306" s="26">
        <v>1971</v>
      </c>
      <c r="K2306" s="26" t="s">
        <v>35</v>
      </c>
      <c r="L2306" s="26" t="s">
        <v>11</v>
      </c>
      <c r="M2306" s="26" t="s">
        <v>12</v>
      </c>
      <c r="N2306" s="26" t="s">
        <v>247</v>
      </c>
      <c r="O2306" s="27">
        <f>IF(A2306="?","",DATE(J2306,MATCH(K2306,{"Jan","Feb","Mar","Apr","May","Jun","Jul","Aug","Sep","Oct","Nov","Dec"},0),D2306))</f>
        <v>26158</v>
      </c>
      <c r="P2306" s="26">
        <f t="shared" si="35"/>
        <v>51</v>
      </c>
    </row>
    <row r="2307" spans="1:16" x14ac:dyDescent="0.3">
      <c r="A2307" s="8" t="s">
        <v>2335</v>
      </c>
      <c r="B2307" s="8">
        <v>1962</v>
      </c>
      <c r="C2307" s="8" t="s">
        <v>30</v>
      </c>
      <c r="D2307" s="8">
        <v>17</v>
      </c>
      <c r="E2307" s="8">
        <v>0</v>
      </c>
      <c r="F2307" s="25">
        <v>45008.959999999999</v>
      </c>
      <c r="G2307" s="8" t="s">
        <v>11</v>
      </c>
      <c r="H2307" s="8" t="s">
        <v>11</v>
      </c>
      <c r="I2307" s="8" t="s">
        <v>13</v>
      </c>
      <c r="J2307" s="26">
        <v>1962</v>
      </c>
      <c r="K2307" s="26" t="s">
        <v>30</v>
      </c>
      <c r="L2307" s="26" t="s">
        <v>11</v>
      </c>
      <c r="M2307" s="26" t="s">
        <v>11</v>
      </c>
      <c r="N2307" s="26" t="s">
        <v>13</v>
      </c>
      <c r="O2307" s="27">
        <f>IF(A2307="?","",DATE(J2307,MATCH(K2307,{"Jan","Feb","Mar","Apr","May","Jun","Jul","Aug","Sep","Oct","Nov","Dec"},0),D2307))</f>
        <v>22997</v>
      </c>
      <c r="P2307" s="26">
        <f t="shared" ref="P2307:P2344" si="36">IF(O2307="","",DATEDIF(O2307,DATE(2023,6,8),"Y"))</f>
        <v>60</v>
      </c>
    </row>
    <row r="2308" spans="1:16" x14ac:dyDescent="0.3">
      <c r="A2308" s="8" t="s">
        <v>2336</v>
      </c>
      <c r="B2308" s="8">
        <v>1974</v>
      </c>
      <c r="C2308" s="8" t="s">
        <v>35</v>
      </c>
      <c r="D2308" s="8">
        <v>9</v>
      </c>
      <c r="E2308" s="8">
        <v>2</v>
      </c>
      <c r="F2308" s="25">
        <v>45702.02</v>
      </c>
      <c r="G2308" s="8" t="s">
        <v>11</v>
      </c>
      <c r="H2308" s="8" t="s">
        <v>11</v>
      </c>
      <c r="I2308" s="8" t="s">
        <v>23</v>
      </c>
      <c r="J2308" s="26">
        <v>1974</v>
      </c>
      <c r="K2308" s="26" t="s">
        <v>35</v>
      </c>
      <c r="L2308" s="26" t="s">
        <v>11</v>
      </c>
      <c r="M2308" s="26" t="s">
        <v>11</v>
      </c>
      <c r="N2308" s="26" t="s">
        <v>23</v>
      </c>
      <c r="O2308" s="27">
        <f>IF(A2308="?","",DATE(J2308,MATCH(K2308,{"Jan","Feb","Mar","Apr","May","Jun","Jul","Aug","Sep","Oct","Nov","Dec"},0),D2308))</f>
        <v>27250</v>
      </c>
      <c r="P2308" s="26">
        <f t="shared" si="36"/>
        <v>48</v>
      </c>
    </row>
    <row r="2309" spans="1:16" x14ac:dyDescent="0.3">
      <c r="A2309" s="8" t="s">
        <v>2337</v>
      </c>
      <c r="B2309" s="8">
        <v>1960</v>
      </c>
      <c r="C2309" s="8" t="s">
        <v>30</v>
      </c>
      <c r="D2309" s="8">
        <v>21</v>
      </c>
      <c r="E2309" s="8">
        <v>0</v>
      </c>
      <c r="F2309" s="25">
        <v>45710.21</v>
      </c>
      <c r="G2309" s="8" t="s">
        <v>11</v>
      </c>
      <c r="H2309" s="8" t="s">
        <v>11</v>
      </c>
      <c r="I2309" s="8" t="s">
        <v>168</v>
      </c>
      <c r="J2309" s="26">
        <v>1960</v>
      </c>
      <c r="K2309" s="26" t="s">
        <v>30</v>
      </c>
      <c r="L2309" s="26" t="s">
        <v>11</v>
      </c>
      <c r="M2309" s="26" t="s">
        <v>11</v>
      </c>
      <c r="N2309" s="26" t="s">
        <v>168</v>
      </c>
      <c r="O2309" s="27">
        <f>IF(A2309="?","",DATE(J2309,MATCH(K2309,{"Jan","Feb","Mar","Apr","May","Jun","Jul","Aug","Sep","Oct","Nov","Dec"},0),D2309))</f>
        <v>22271</v>
      </c>
      <c r="P2309" s="26">
        <f t="shared" si="36"/>
        <v>62</v>
      </c>
    </row>
    <row r="2310" spans="1:16" x14ac:dyDescent="0.3">
      <c r="A2310" s="8" t="s">
        <v>2338</v>
      </c>
      <c r="B2310" s="8">
        <v>1979</v>
      </c>
      <c r="C2310" s="8" t="s">
        <v>35</v>
      </c>
      <c r="D2310" s="8">
        <v>12</v>
      </c>
      <c r="E2310" s="8">
        <v>0</v>
      </c>
      <c r="F2310" s="25">
        <v>45863.21</v>
      </c>
      <c r="G2310" s="8" t="s">
        <v>11</v>
      </c>
      <c r="H2310" s="8" t="s">
        <v>16</v>
      </c>
      <c r="I2310" s="8" t="s">
        <v>13</v>
      </c>
      <c r="J2310" s="26">
        <v>1979</v>
      </c>
      <c r="K2310" s="26" t="s">
        <v>35</v>
      </c>
      <c r="L2310" s="26" t="s">
        <v>11</v>
      </c>
      <c r="M2310" s="26" t="s">
        <v>16</v>
      </c>
      <c r="N2310" s="26" t="s">
        <v>13</v>
      </c>
      <c r="O2310" s="27">
        <f>IF(A2310="?","",DATE(J2310,MATCH(K2310,{"Jan","Feb","Mar","Apr","May","Jun","Jul","Aug","Sep","Oct","Nov","Dec"},0),D2310))</f>
        <v>29079</v>
      </c>
      <c r="P2310" s="26">
        <f t="shared" si="36"/>
        <v>43</v>
      </c>
    </row>
    <row r="2311" spans="1:16" x14ac:dyDescent="0.3">
      <c r="A2311" s="8" t="s">
        <v>2339</v>
      </c>
      <c r="B2311" s="8">
        <v>1985</v>
      </c>
      <c r="C2311" s="8" t="s">
        <v>20</v>
      </c>
      <c r="D2311" s="8">
        <v>30</v>
      </c>
      <c r="E2311" s="8">
        <v>2</v>
      </c>
      <c r="F2311" s="25">
        <v>46113.51</v>
      </c>
      <c r="G2311" s="8" t="s">
        <v>11</v>
      </c>
      <c r="H2311" s="8" t="s">
        <v>12</v>
      </c>
      <c r="I2311" s="8" t="s">
        <v>42</v>
      </c>
      <c r="J2311" s="26">
        <v>1985</v>
      </c>
      <c r="K2311" s="26" t="s">
        <v>20</v>
      </c>
      <c r="L2311" s="26" t="s">
        <v>11</v>
      </c>
      <c r="M2311" s="26" t="s">
        <v>12</v>
      </c>
      <c r="N2311" s="26" t="s">
        <v>42</v>
      </c>
      <c r="O2311" s="27">
        <f>IF(A2311="?","",DATE(J2311,MATCH(K2311,{"Jan","Feb","Mar","Apr","May","Jun","Jul","Aug","Sep","Oct","Nov","Dec"},0),D2311))</f>
        <v>31320</v>
      </c>
      <c r="P2311" s="26">
        <f t="shared" si="36"/>
        <v>37</v>
      </c>
    </row>
    <row r="2312" spans="1:16" x14ac:dyDescent="0.3">
      <c r="A2312" s="8" t="s">
        <v>2340</v>
      </c>
      <c r="B2312" s="8">
        <v>1962</v>
      </c>
      <c r="C2312" s="8" t="s">
        <v>30</v>
      </c>
      <c r="D2312" s="8">
        <v>4</v>
      </c>
      <c r="E2312" s="8">
        <v>3</v>
      </c>
      <c r="F2312" s="25">
        <v>46130.53</v>
      </c>
      <c r="G2312" s="8" t="s">
        <v>16</v>
      </c>
      <c r="H2312" s="8" t="s">
        <v>16</v>
      </c>
      <c r="I2312" s="8" t="s">
        <v>23</v>
      </c>
      <c r="J2312" s="26">
        <v>1962</v>
      </c>
      <c r="K2312" s="26" t="s">
        <v>30</v>
      </c>
      <c r="L2312" s="26" t="s">
        <v>16</v>
      </c>
      <c r="M2312" s="26" t="s">
        <v>16</v>
      </c>
      <c r="N2312" s="26" t="s">
        <v>23</v>
      </c>
      <c r="O2312" s="27">
        <f>IF(A2312="?","",DATE(J2312,MATCH(K2312,{"Jan","Feb","Mar","Apr","May","Jun","Jul","Aug","Sep","Oct","Nov","Dec"},0),D2312))</f>
        <v>22984</v>
      </c>
      <c r="P2312" s="26">
        <f t="shared" si="36"/>
        <v>60</v>
      </c>
    </row>
    <row r="2313" spans="1:16" x14ac:dyDescent="0.3">
      <c r="A2313" s="8" t="s">
        <v>2341</v>
      </c>
      <c r="B2313" s="8">
        <v>1976</v>
      </c>
      <c r="C2313" s="8" t="s">
        <v>30</v>
      </c>
      <c r="D2313" s="8">
        <v>2</v>
      </c>
      <c r="E2313" s="8">
        <v>3</v>
      </c>
      <c r="F2313" s="25">
        <v>46151.12</v>
      </c>
      <c r="G2313" s="8" t="s">
        <v>16</v>
      </c>
      <c r="H2313" s="8" t="s">
        <v>12</v>
      </c>
      <c r="I2313" s="8" t="s">
        <v>13</v>
      </c>
      <c r="J2313" s="26">
        <v>1976</v>
      </c>
      <c r="K2313" s="26" t="s">
        <v>30</v>
      </c>
      <c r="L2313" s="26" t="s">
        <v>16</v>
      </c>
      <c r="M2313" s="26" t="s">
        <v>12</v>
      </c>
      <c r="N2313" s="26" t="s">
        <v>13</v>
      </c>
      <c r="O2313" s="27">
        <f>IF(A2313="?","",DATE(J2313,MATCH(K2313,{"Jan","Feb","Mar","Apr","May","Jun","Jul","Aug","Sep","Oct","Nov","Dec"},0),D2313))</f>
        <v>28096</v>
      </c>
      <c r="P2313" s="26">
        <f t="shared" si="36"/>
        <v>46</v>
      </c>
    </row>
    <row r="2314" spans="1:16" x14ac:dyDescent="0.3">
      <c r="A2314" s="8" t="s">
        <v>2342</v>
      </c>
      <c r="B2314" s="8">
        <v>1978</v>
      </c>
      <c r="C2314" s="8" t="s">
        <v>35</v>
      </c>
      <c r="D2314" s="8">
        <v>17</v>
      </c>
      <c r="E2314" s="8">
        <v>2</v>
      </c>
      <c r="F2314" s="25">
        <v>46200.99</v>
      </c>
      <c r="G2314" s="8" t="s">
        <v>16</v>
      </c>
      <c r="H2314" s="8" t="s">
        <v>16</v>
      </c>
      <c r="I2314" s="8" t="s">
        <v>13</v>
      </c>
      <c r="J2314" s="26">
        <v>1978</v>
      </c>
      <c r="K2314" s="26" t="s">
        <v>35</v>
      </c>
      <c r="L2314" s="26" t="s">
        <v>16</v>
      </c>
      <c r="M2314" s="26" t="s">
        <v>16</v>
      </c>
      <c r="N2314" s="26" t="s">
        <v>13</v>
      </c>
      <c r="O2314" s="27">
        <f>IF(A2314="?","",DATE(J2314,MATCH(K2314,{"Jan","Feb","Mar","Apr","May","Jun","Jul","Aug","Sep","Oct","Nov","Dec"},0),D2314))</f>
        <v>28719</v>
      </c>
      <c r="P2314" s="26">
        <f t="shared" si="36"/>
        <v>44</v>
      </c>
    </row>
    <row r="2315" spans="1:16" x14ac:dyDescent="0.3">
      <c r="A2315" s="8" t="s">
        <v>2343</v>
      </c>
      <c r="B2315" s="8">
        <v>1971</v>
      </c>
      <c r="C2315" s="8" t="s">
        <v>30</v>
      </c>
      <c r="D2315" s="8">
        <v>6</v>
      </c>
      <c r="E2315" s="8">
        <v>3</v>
      </c>
      <c r="F2315" s="25">
        <v>46255.11</v>
      </c>
      <c r="G2315" s="8" t="s">
        <v>16</v>
      </c>
      <c r="H2315" s="8" t="s">
        <v>12</v>
      </c>
      <c r="I2315" s="8" t="s">
        <v>247</v>
      </c>
      <c r="J2315" s="26">
        <v>1971</v>
      </c>
      <c r="K2315" s="26" t="s">
        <v>30</v>
      </c>
      <c r="L2315" s="26" t="s">
        <v>16</v>
      </c>
      <c r="M2315" s="26" t="s">
        <v>12</v>
      </c>
      <c r="N2315" s="26" t="s">
        <v>247</v>
      </c>
      <c r="O2315" s="27">
        <f>IF(A2315="?","",DATE(J2315,MATCH(K2315,{"Jan","Feb","Mar","Apr","May","Jun","Jul","Aug","Sep","Oct","Nov","Dec"},0),D2315))</f>
        <v>26273</v>
      </c>
      <c r="P2315" s="26">
        <f t="shared" si="36"/>
        <v>51</v>
      </c>
    </row>
    <row r="2316" spans="1:16" x14ac:dyDescent="0.3">
      <c r="A2316" s="8" t="s">
        <v>2344</v>
      </c>
      <c r="B2316" s="8">
        <v>1961</v>
      </c>
      <c r="C2316" s="8" t="s">
        <v>35</v>
      </c>
      <c r="D2316" s="8">
        <v>8</v>
      </c>
      <c r="E2316" s="8">
        <v>0</v>
      </c>
      <c r="F2316" s="25">
        <v>46599.11</v>
      </c>
      <c r="G2316" s="8" t="s">
        <v>16</v>
      </c>
      <c r="H2316" s="8" t="s">
        <v>16</v>
      </c>
      <c r="I2316" s="8" t="s">
        <v>13</v>
      </c>
      <c r="J2316" s="26">
        <v>1961</v>
      </c>
      <c r="K2316" s="26" t="s">
        <v>35</v>
      </c>
      <c r="L2316" s="26" t="s">
        <v>16</v>
      </c>
      <c r="M2316" s="26" t="s">
        <v>16</v>
      </c>
      <c r="N2316" s="26" t="s">
        <v>13</v>
      </c>
      <c r="O2316" s="27">
        <f>IF(A2316="?","",DATE(J2316,MATCH(K2316,{"Jan","Feb","Mar","Apr","May","Jun","Jul","Aug","Sep","Oct","Nov","Dec"},0),D2316))</f>
        <v>22501</v>
      </c>
      <c r="P2316" s="26">
        <f t="shared" si="36"/>
        <v>61</v>
      </c>
    </row>
    <row r="2317" spans="1:16" x14ac:dyDescent="0.3">
      <c r="A2317" s="8" t="s">
        <v>2345</v>
      </c>
      <c r="B2317" s="8">
        <v>1969</v>
      </c>
      <c r="C2317" s="8" t="s">
        <v>18</v>
      </c>
      <c r="D2317" s="8">
        <v>23</v>
      </c>
      <c r="E2317" s="8">
        <v>3</v>
      </c>
      <c r="F2317" s="25">
        <v>46661.440000000002</v>
      </c>
      <c r="G2317" s="8" t="s">
        <v>16</v>
      </c>
      <c r="H2317" s="8" t="s">
        <v>12</v>
      </c>
      <c r="I2317" s="8" t="s">
        <v>23</v>
      </c>
      <c r="J2317" s="26">
        <v>1969</v>
      </c>
      <c r="K2317" s="26" t="s">
        <v>18</v>
      </c>
      <c r="L2317" s="26" t="s">
        <v>16</v>
      </c>
      <c r="M2317" s="26" t="s">
        <v>12</v>
      </c>
      <c r="N2317" s="26" t="s">
        <v>23</v>
      </c>
      <c r="O2317" s="27">
        <f>IF(A2317="?","",DATE(J2317,MATCH(K2317,{"Jan","Feb","Mar","Apr","May","Jun","Jul","Aug","Sep","Oct","Nov","Dec"},0),D2317))</f>
        <v>25377</v>
      </c>
      <c r="P2317" s="26">
        <f t="shared" si="36"/>
        <v>53</v>
      </c>
    </row>
    <row r="2318" spans="1:16" x14ac:dyDescent="0.3">
      <c r="A2318" s="8" t="s">
        <v>2346</v>
      </c>
      <c r="B2318" s="8">
        <v>1960</v>
      </c>
      <c r="C2318" s="8" t="s">
        <v>15</v>
      </c>
      <c r="D2318" s="8">
        <v>17</v>
      </c>
      <c r="E2318" s="8">
        <v>3</v>
      </c>
      <c r="F2318" s="25">
        <v>46718.16</v>
      </c>
      <c r="G2318" s="8" t="s">
        <v>16</v>
      </c>
      <c r="H2318" s="8" t="s">
        <v>16</v>
      </c>
      <c r="I2318" s="8" t="s">
        <v>23</v>
      </c>
      <c r="J2318" s="26">
        <v>1960</v>
      </c>
      <c r="K2318" s="26" t="s">
        <v>15</v>
      </c>
      <c r="L2318" s="26" t="s">
        <v>16</v>
      </c>
      <c r="M2318" s="26" t="s">
        <v>16</v>
      </c>
      <c r="N2318" s="26" t="s">
        <v>23</v>
      </c>
      <c r="O2318" s="27">
        <f>IF(A2318="?","",DATE(J2318,MATCH(K2318,{"Jan","Feb","Mar","Apr","May","Jun","Jul","Aug","Sep","Oct","Nov","Dec"},0),D2318))</f>
        <v>22237</v>
      </c>
      <c r="P2318" s="26">
        <f t="shared" si="36"/>
        <v>62</v>
      </c>
    </row>
    <row r="2319" spans="1:16" x14ac:dyDescent="0.3">
      <c r="A2319" s="8" t="s">
        <v>2347</v>
      </c>
      <c r="B2319" s="8">
        <v>1958</v>
      </c>
      <c r="C2319" s="8" t="s">
        <v>20</v>
      </c>
      <c r="D2319" s="8">
        <v>15</v>
      </c>
      <c r="E2319" s="8">
        <v>0</v>
      </c>
      <c r="F2319" s="25">
        <v>46889.26</v>
      </c>
      <c r="G2319" s="8" t="s">
        <v>11</v>
      </c>
      <c r="H2319" s="8" t="s">
        <v>12</v>
      </c>
      <c r="I2319" s="8" t="s">
        <v>13</v>
      </c>
      <c r="J2319" s="26">
        <v>1958</v>
      </c>
      <c r="K2319" s="26" t="s">
        <v>20</v>
      </c>
      <c r="L2319" s="26" t="s">
        <v>11</v>
      </c>
      <c r="M2319" s="26" t="s">
        <v>12</v>
      </c>
      <c r="N2319" s="26" t="s">
        <v>13</v>
      </c>
      <c r="O2319" s="27">
        <f>IF(A2319="?","",DATE(J2319,MATCH(K2319,{"Jan","Feb","Mar","Apr","May","Jun","Jul","Aug","Sep","Oct","Nov","Dec"},0),D2319))</f>
        <v>21443</v>
      </c>
      <c r="P2319" s="26">
        <f t="shared" si="36"/>
        <v>64</v>
      </c>
    </row>
    <row r="2320" spans="1:16" x14ac:dyDescent="0.3">
      <c r="A2320" s="8" t="s">
        <v>2348</v>
      </c>
      <c r="B2320" s="8">
        <v>1959</v>
      </c>
      <c r="C2320" s="8" t="s">
        <v>10</v>
      </c>
      <c r="D2320" s="8">
        <v>14</v>
      </c>
      <c r="E2320" s="8">
        <v>0</v>
      </c>
      <c r="F2320" s="25">
        <v>47055.53</v>
      </c>
      <c r="G2320" s="8" t="s">
        <v>11</v>
      </c>
      <c r="H2320" s="8" t="s">
        <v>16</v>
      </c>
      <c r="I2320" s="8" t="s">
        <v>13</v>
      </c>
      <c r="J2320" s="26">
        <v>1959</v>
      </c>
      <c r="K2320" s="26" t="s">
        <v>10</v>
      </c>
      <c r="L2320" s="26" t="s">
        <v>11</v>
      </c>
      <c r="M2320" s="26" t="s">
        <v>16</v>
      </c>
      <c r="N2320" s="26" t="s">
        <v>13</v>
      </c>
      <c r="O2320" s="27">
        <f>IF(A2320="?","",DATE(J2320,MATCH(K2320,{"Jan","Feb","Mar","Apr","May","Jun","Jul","Aug","Sep","Oct","Nov","Dec"},0),D2320))</f>
        <v>21745</v>
      </c>
      <c r="P2320" s="26">
        <f t="shared" si="36"/>
        <v>63</v>
      </c>
    </row>
    <row r="2321" spans="1:16" x14ac:dyDescent="0.3">
      <c r="A2321" s="8" t="s">
        <v>2349</v>
      </c>
      <c r="B2321" s="8">
        <v>1970</v>
      </c>
      <c r="C2321" s="8" t="s">
        <v>30</v>
      </c>
      <c r="D2321" s="8">
        <v>28</v>
      </c>
      <c r="E2321" s="8">
        <v>2</v>
      </c>
      <c r="F2321" s="25">
        <v>47269.85</v>
      </c>
      <c r="G2321" s="8" t="s">
        <v>16</v>
      </c>
      <c r="H2321" s="8" t="s">
        <v>11</v>
      </c>
      <c r="I2321" s="8" t="s">
        <v>13</v>
      </c>
      <c r="J2321" s="26">
        <v>1970</v>
      </c>
      <c r="K2321" s="26" t="s">
        <v>30</v>
      </c>
      <c r="L2321" s="26" t="s">
        <v>16</v>
      </c>
      <c r="M2321" s="26" t="s">
        <v>11</v>
      </c>
      <c r="N2321" s="26" t="s">
        <v>13</v>
      </c>
      <c r="O2321" s="27">
        <f>IF(A2321="?","",DATE(J2321,MATCH(K2321,{"Jan","Feb","Mar","Apr","May","Jun","Jul","Aug","Sep","Oct","Nov","Dec"},0),D2321))</f>
        <v>25930</v>
      </c>
      <c r="P2321" s="26">
        <f t="shared" si="36"/>
        <v>52</v>
      </c>
    </row>
    <row r="2322" spans="1:16" x14ac:dyDescent="0.3">
      <c r="A2322" s="8" t="s">
        <v>2350</v>
      </c>
      <c r="B2322" s="8">
        <v>1958</v>
      </c>
      <c r="C2322" s="8" t="s">
        <v>20</v>
      </c>
      <c r="D2322" s="8">
        <v>3</v>
      </c>
      <c r="E2322" s="8">
        <v>2</v>
      </c>
      <c r="F2322" s="25">
        <v>47291.06</v>
      </c>
      <c r="G2322" s="8" t="s">
        <v>11</v>
      </c>
      <c r="H2322" s="8" t="s">
        <v>16</v>
      </c>
      <c r="I2322" s="8" t="s">
        <v>42</v>
      </c>
      <c r="J2322" s="26">
        <v>1958</v>
      </c>
      <c r="K2322" s="26" t="s">
        <v>20</v>
      </c>
      <c r="L2322" s="26" t="s">
        <v>11</v>
      </c>
      <c r="M2322" s="26" t="s">
        <v>16</v>
      </c>
      <c r="N2322" s="26" t="s">
        <v>42</v>
      </c>
      <c r="O2322" s="27">
        <f>IF(A2322="?","",DATE(J2322,MATCH(K2322,{"Jan","Feb","Mar","Apr","May","Jun","Jul","Aug","Sep","Oct","Nov","Dec"},0),D2322))</f>
        <v>21431</v>
      </c>
      <c r="P2322" s="26">
        <f t="shared" si="36"/>
        <v>64</v>
      </c>
    </row>
    <row r="2323" spans="1:16" x14ac:dyDescent="0.3">
      <c r="A2323" s="8" t="s">
        <v>2351</v>
      </c>
      <c r="B2323" s="8">
        <v>1959</v>
      </c>
      <c r="C2323" s="8" t="s">
        <v>37</v>
      </c>
      <c r="D2323" s="8">
        <v>4</v>
      </c>
      <c r="E2323" s="8">
        <v>2</v>
      </c>
      <c r="F2323" s="25">
        <v>47305.31</v>
      </c>
      <c r="G2323" s="8" t="s">
        <v>11</v>
      </c>
      <c r="H2323" s="8" t="s">
        <v>16</v>
      </c>
      <c r="I2323" s="8" t="s">
        <v>42</v>
      </c>
      <c r="J2323" s="26">
        <v>1959</v>
      </c>
      <c r="K2323" s="26" t="s">
        <v>37</v>
      </c>
      <c r="L2323" s="26" t="s">
        <v>11</v>
      </c>
      <c r="M2323" s="26" t="s">
        <v>16</v>
      </c>
      <c r="N2323" s="26" t="s">
        <v>42</v>
      </c>
      <c r="O2323" s="27">
        <f>IF(A2323="?","",DATE(J2323,MATCH(K2323,{"Jan","Feb","Mar","Apr","May","Jun","Jul","Aug","Sep","Oct","Nov","Dec"},0),D2323))</f>
        <v>21827</v>
      </c>
      <c r="P2323" s="26">
        <f t="shared" si="36"/>
        <v>63</v>
      </c>
    </row>
    <row r="2324" spans="1:16" x14ac:dyDescent="0.3">
      <c r="A2324" s="8" t="s">
        <v>2352</v>
      </c>
      <c r="B2324" s="8">
        <v>1961</v>
      </c>
      <c r="C2324" s="8" t="s">
        <v>18</v>
      </c>
      <c r="D2324" s="8">
        <v>13</v>
      </c>
      <c r="E2324" s="8">
        <v>1</v>
      </c>
      <c r="F2324" s="25">
        <v>47403.88</v>
      </c>
      <c r="G2324" s="8" t="s">
        <v>16</v>
      </c>
      <c r="H2324" s="8" t="s">
        <v>12</v>
      </c>
      <c r="I2324" s="8" t="s">
        <v>42</v>
      </c>
      <c r="J2324" s="26">
        <v>1961</v>
      </c>
      <c r="K2324" s="26" t="s">
        <v>18</v>
      </c>
      <c r="L2324" s="26" t="s">
        <v>16</v>
      </c>
      <c r="M2324" s="26" t="s">
        <v>12</v>
      </c>
      <c r="N2324" s="26" t="s">
        <v>42</v>
      </c>
      <c r="O2324" s="27">
        <f>IF(A2324="?","",DATE(J2324,MATCH(K2324,{"Jan","Feb","Mar","Apr","May","Jun","Jul","Aug","Sep","Oct","Nov","Dec"},0),D2324))</f>
        <v>22445</v>
      </c>
      <c r="P2324" s="26">
        <f t="shared" si="36"/>
        <v>61</v>
      </c>
    </row>
    <row r="2325" spans="1:16" x14ac:dyDescent="0.3">
      <c r="A2325" s="8" t="s">
        <v>2353</v>
      </c>
      <c r="B2325" s="8">
        <v>1971</v>
      </c>
      <c r="C2325" s="8" t="s">
        <v>20</v>
      </c>
      <c r="D2325" s="8">
        <v>27</v>
      </c>
      <c r="E2325" s="8">
        <v>2</v>
      </c>
      <c r="F2325" s="25">
        <v>47462.89</v>
      </c>
      <c r="G2325" s="8" t="s">
        <v>16</v>
      </c>
      <c r="H2325" s="8" t="s">
        <v>11</v>
      </c>
      <c r="I2325" s="8" t="s">
        <v>13</v>
      </c>
      <c r="J2325" s="26">
        <v>1971</v>
      </c>
      <c r="K2325" s="26" t="s">
        <v>20</v>
      </c>
      <c r="L2325" s="26" t="s">
        <v>16</v>
      </c>
      <c r="M2325" s="26" t="s">
        <v>11</v>
      </c>
      <c r="N2325" s="26" t="s">
        <v>13</v>
      </c>
      <c r="O2325" s="27">
        <f>IF(A2325="?","",DATE(J2325,MATCH(K2325,{"Jan","Feb","Mar","Apr","May","Jun","Jul","Aug","Sep","Oct","Nov","Dec"},0),D2325))</f>
        <v>26203</v>
      </c>
      <c r="P2325" s="26">
        <f t="shared" si="36"/>
        <v>51</v>
      </c>
    </row>
    <row r="2326" spans="1:16" x14ac:dyDescent="0.3">
      <c r="A2326" s="8" t="s">
        <v>2354</v>
      </c>
      <c r="B2326" s="8">
        <v>1964</v>
      </c>
      <c r="C2326" s="8" t="s">
        <v>15</v>
      </c>
      <c r="D2326" s="8">
        <v>7</v>
      </c>
      <c r="E2326" s="8">
        <v>2</v>
      </c>
      <c r="F2326" s="25">
        <v>47496.49</v>
      </c>
      <c r="G2326" s="8" t="s">
        <v>16</v>
      </c>
      <c r="H2326" s="8" t="s">
        <v>12</v>
      </c>
      <c r="I2326" s="8" t="s">
        <v>23</v>
      </c>
      <c r="J2326" s="26">
        <v>1964</v>
      </c>
      <c r="K2326" s="26" t="s">
        <v>15</v>
      </c>
      <c r="L2326" s="26" t="s">
        <v>16</v>
      </c>
      <c r="M2326" s="26" t="s">
        <v>12</v>
      </c>
      <c r="N2326" s="26" t="s">
        <v>23</v>
      </c>
      <c r="O2326" s="27">
        <f>IF(A2326="?","",DATE(J2326,MATCH(K2326,{"Jan","Feb","Mar","Apr","May","Jun","Jul","Aug","Sep","Oct","Nov","Dec"},0),D2326))</f>
        <v>23688</v>
      </c>
      <c r="P2326" s="26">
        <f t="shared" si="36"/>
        <v>58</v>
      </c>
    </row>
    <row r="2327" spans="1:16" x14ac:dyDescent="0.3">
      <c r="A2327" s="8" t="s">
        <v>2355</v>
      </c>
      <c r="B2327" s="8">
        <v>1963</v>
      </c>
      <c r="C2327" s="8" t="s">
        <v>35</v>
      </c>
      <c r="D2327" s="8">
        <v>5</v>
      </c>
      <c r="E2327" s="8">
        <v>1</v>
      </c>
      <c r="F2327" s="25">
        <v>47896.79</v>
      </c>
      <c r="G2327" s="8" t="s">
        <v>16</v>
      </c>
      <c r="H2327" s="8" t="s">
        <v>12</v>
      </c>
      <c r="I2327" s="8" t="s">
        <v>247</v>
      </c>
      <c r="J2327" s="26">
        <v>1963</v>
      </c>
      <c r="K2327" s="26" t="s">
        <v>35</v>
      </c>
      <c r="L2327" s="26" t="s">
        <v>16</v>
      </c>
      <c r="M2327" s="26" t="s">
        <v>12</v>
      </c>
      <c r="N2327" s="26" t="s">
        <v>247</v>
      </c>
      <c r="O2327" s="27">
        <f>IF(A2327="?","",DATE(J2327,MATCH(K2327,{"Jan","Feb","Mar","Apr","May","Jun","Jul","Aug","Sep","Oct","Nov","Dec"},0),D2327))</f>
        <v>23228</v>
      </c>
      <c r="P2327" s="26">
        <f t="shared" si="36"/>
        <v>59</v>
      </c>
    </row>
    <row r="2328" spans="1:16" x14ac:dyDescent="0.3">
      <c r="A2328" s="8" t="s">
        <v>2356</v>
      </c>
      <c r="B2328" s="8">
        <v>1958</v>
      </c>
      <c r="C2328" s="8" t="s">
        <v>15</v>
      </c>
      <c r="D2328" s="8">
        <v>16</v>
      </c>
      <c r="E2328" s="8">
        <v>1</v>
      </c>
      <c r="F2328" s="25">
        <v>47928.03</v>
      </c>
      <c r="G2328" s="8" t="s">
        <v>11</v>
      </c>
      <c r="H2328" s="8" t="s">
        <v>12</v>
      </c>
      <c r="I2328" s="8" t="s">
        <v>42</v>
      </c>
      <c r="J2328" s="26">
        <v>1958</v>
      </c>
      <c r="K2328" s="26" t="s">
        <v>15</v>
      </c>
      <c r="L2328" s="26" t="s">
        <v>11</v>
      </c>
      <c r="M2328" s="26" t="s">
        <v>12</v>
      </c>
      <c r="N2328" s="26" t="s">
        <v>42</v>
      </c>
      <c r="O2328" s="27">
        <f>IF(A2328="?","",DATE(J2328,MATCH(K2328,{"Jan","Feb","Mar","Apr","May","Jun","Jul","Aug","Sep","Oct","Nov","Dec"},0),D2328))</f>
        <v>21505</v>
      </c>
      <c r="P2328" s="26">
        <f t="shared" si="36"/>
        <v>64</v>
      </c>
    </row>
    <row r="2329" spans="1:16" x14ac:dyDescent="0.3">
      <c r="A2329" s="8" t="s">
        <v>2357</v>
      </c>
      <c r="B2329" s="8">
        <v>1962</v>
      </c>
      <c r="C2329" s="8" t="s">
        <v>35</v>
      </c>
      <c r="D2329" s="8">
        <v>27</v>
      </c>
      <c r="E2329" s="8">
        <v>0</v>
      </c>
      <c r="F2329" s="25">
        <v>48173.36</v>
      </c>
      <c r="G2329" s="8" t="s">
        <v>16</v>
      </c>
      <c r="H2329" s="8" t="s">
        <v>12</v>
      </c>
      <c r="I2329" s="8" t="s">
        <v>42</v>
      </c>
      <c r="J2329" s="26">
        <v>1962</v>
      </c>
      <c r="K2329" s="26" t="s">
        <v>35</v>
      </c>
      <c r="L2329" s="26" t="s">
        <v>16</v>
      </c>
      <c r="M2329" s="26" t="s">
        <v>12</v>
      </c>
      <c r="N2329" s="26" t="s">
        <v>42</v>
      </c>
      <c r="O2329" s="27">
        <f>IF(A2329="?","",DATE(J2329,MATCH(K2329,{"Jan","Feb","Mar","Apr","May","Jun","Jul","Aug","Sep","Oct","Nov","Dec"},0),D2329))</f>
        <v>22885</v>
      </c>
      <c r="P2329" s="26">
        <f t="shared" si="36"/>
        <v>60</v>
      </c>
    </row>
    <row r="2330" spans="1:16" x14ac:dyDescent="0.3">
      <c r="A2330" s="8" t="s">
        <v>2358</v>
      </c>
      <c r="B2330" s="8">
        <v>1961</v>
      </c>
      <c r="C2330" s="8" t="s">
        <v>30</v>
      </c>
      <c r="D2330" s="8">
        <v>21</v>
      </c>
      <c r="E2330" s="8">
        <v>1</v>
      </c>
      <c r="F2330" s="25">
        <v>48517.56</v>
      </c>
      <c r="G2330" s="8" t="s">
        <v>16</v>
      </c>
      <c r="H2330" s="8" t="s">
        <v>12</v>
      </c>
      <c r="I2330" s="8" t="s">
        <v>247</v>
      </c>
      <c r="J2330" s="26">
        <v>1961</v>
      </c>
      <c r="K2330" s="26" t="s">
        <v>30</v>
      </c>
      <c r="L2330" s="26" t="s">
        <v>16</v>
      </c>
      <c r="M2330" s="26" t="s">
        <v>12</v>
      </c>
      <c r="N2330" s="26" t="s">
        <v>247</v>
      </c>
      <c r="O2330" s="27">
        <f>IF(A2330="?","",DATE(J2330,MATCH(K2330,{"Jan","Feb","Mar","Apr","May","Jun","Jul","Aug","Sep","Oct","Nov","Dec"},0),D2330))</f>
        <v>22636</v>
      </c>
      <c r="P2330" s="26">
        <f t="shared" si="36"/>
        <v>61</v>
      </c>
    </row>
    <row r="2331" spans="1:16" x14ac:dyDescent="0.3">
      <c r="A2331" s="8" t="s">
        <v>2359</v>
      </c>
      <c r="B2331" s="8">
        <v>1968</v>
      </c>
      <c r="C2331" s="8" t="s">
        <v>30</v>
      </c>
      <c r="D2331" s="8">
        <v>1</v>
      </c>
      <c r="E2331" s="8">
        <v>3</v>
      </c>
      <c r="F2331" s="25">
        <v>48549.18</v>
      </c>
      <c r="G2331" s="8" t="s">
        <v>16</v>
      </c>
      <c r="H2331" s="8" t="s">
        <v>12</v>
      </c>
      <c r="I2331" s="8" t="s">
        <v>168</v>
      </c>
      <c r="J2331" s="26">
        <v>1968</v>
      </c>
      <c r="K2331" s="26" t="s">
        <v>30</v>
      </c>
      <c r="L2331" s="26" t="s">
        <v>16</v>
      </c>
      <c r="M2331" s="26" t="s">
        <v>12</v>
      </c>
      <c r="N2331" s="26" t="s">
        <v>168</v>
      </c>
      <c r="O2331" s="27">
        <f>IF(A2331="?","",DATE(J2331,MATCH(K2331,{"Jan","Feb","Mar","Apr","May","Jun","Jul","Aug","Sep","Oct","Nov","Dec"},0),D2331))</f>
        <v>25173</v>
      </c>
      <c r="P2331" s="26">
        <f t="shared" si="36"/>
        <v>54</v>
      </c>
    </row>
    <row r="2332" spans="1:16" x14ac:dyDescent="0.3">
      <c r="A2332" s="8" t="s">
        <v>2360</v>
      </c>
      <c r="B2332" s="8">
        <v>1962</v>
      </c>
      <c r="C2332" s="8" t="s">
        <v>37</v>
      </c>
      <c r="D2332" s="8">
        <v>11</v>
      </c>
      <c r="E2332" s="8">
        <v>0</v>
      </c>
      <c r="F2332" s="25">
        <v>48673.56</v>
      </c>
      <c r="G2332" s="8" t="s">
        <v>16</v>
      </c>
      <c r="H2332" s="8" t="s">
        <v>11</v>
      </c>
      <c r="I2332" s="8" t="s">
        <v>13</v>
      </c>
      <c r="J2332" s="26">
        <v>1962</v>
      </c>
      <c r="K2332" s="26" t="s">
        <v>37</v>
      </c>
      <c r="L2332" s="26" t="s">
        <v>16</v>
      </c>
      <c r="M2332" s="26" t="s">
        <v>11</v>
      </c>
      <c r="N2332" s="26" t="s">
        <v>13</v>
      </c>
      <c r="O2332" s="27">
        <f>IF(A2332="?","",DATE(J2332,MATCH(K2332,{"Jan","Feb","Mar","Apr","May","Jun","Jul","Aug","Sep","Oct","Nov","Dec"},0),D2332))</f>
        <v>22930</v>
      </c>
      <c r="P2332" s="26">
        <f t="shared" si="36"/>
        <v>60</v>
      </c>
    </row>
    <row r="2333" spans="1:16" x14ac:dyDescent="0.3">
      <c r="A2333" s="8" t="s">
        <v>2361</v>
      </c>
      <c r="B2333" s="8">
        <v>1965</v>
      </c>
      <c r="C2333" s="8" t="s">
        <v>37</v>
      </c>
      <c r="D2333" s="8">
        <v>27</v>
      </c>
      <c r="E2333" s="8">
        <v>1</v>
      </c>
      <c r="F2333" s="25">
        <v>48675.519999999997</v>
      </c>
      <c r="G2333" s="8" t="s">
        <v>16</v>
      </c>
      <c r="H2333" s="8" t="s">
        <v>11</v>
      </c>
      <c r="I2333" s="8" t="s">
        <v>13</v>
      </c>
      <c r="J2333" s="26">
        <v>1965</v>
      </c>
      <c r="K2333" s="26" t="s">
        <v>37</v>
      </c>
      <c r="L2333" s="26" t="s">
        <v>16</v>
      </c>
      <c r="M2333" s="26" t="s">
        <v>11</v>
      </c>
      <c r="N2333" s="26" t="s">
        <v>13</v>
      </c>
      <c r="O2333" s="27">
        <f>IF(A2333="?","",DATE(J2333,MATCH(K2333,{"Jan","Feb","Mar","Apr","May","Jun","Jul","Aug","Sep","Oct","Nov","Dec"},0),D2333))</f>
        <v>24042</v>
      </c>
      <c r="P2333" s="26">
        <f t="shared" si="36"/>
        <v>57</v>
      </c>
    </row>
    <row r="2334" spans="1:16" x14ac:dyDescent="0.3">
      <c r="A2334" s="8" t="s">
        <v>2362</v>
      </c>
      <c r="B2334" s="8">
        <v>1959</v>
      </c>
      <c r="C2334" s="8" t="s">
        <v>10</v>
      </c>
      <c r="D2334" s="8">
        <v>22</v>
      </c>
      <c r="E2334" s="8">
        <v>0</v>
      </c>
      <c r="F2334" s="25">
        <v>48824.45</v>
      </c>
      <c r="G2334" s="8" t="s">
        <v>11</v>
      </c>
      <c r="H2334" s="8" t="s">
        <v>16</v>
      </c>
      <c r="I2334" s="8" t="s">
        <v>42</v>
      </c>
      <c r="J2334" s="26">
        <v>1959</v>
      </c>
      <c r="K2334" s="26" t="s">
        <v>10</v>
      </c>
      <c r="L2334" s="26" t="s">
        <v>11</v>
      </c>
      <c r="M2334" s="26" t="s">
        <v>16</v>
      </c>
      <c r="N2334" s="26" t="s">
        <v>42</v>
      </c>
      <c r="O2334" s="27">
        <f>IF(A2334="?","",DATE(J2334,MATCH(K2334,{"Jan","Feb","Mar","Apr","May","Jun","Jul","Aug","Sep","Oct","Nov","Dec"},0),D2334))</f>
        <v>21753</v>
      </c>
      <c r="P2334" s="26">
        <f t="shared" si="36"/>
        <v>63</v>
      </c>
    </row>
    <row r="2335" spans="1:16" x14ac:dyDescent="0.3">
      <c r="A2335" s="8" t="s">
        <v>2363</v>
      </c>
      <c r="B2335" s="8">
        <v>1978</v>
      </c>
      <c r="C2335" s="8" t="s">
        <v>30</v>
      </c>
      <c r="D2335" s="8">
        <v>29</v>
      </c>
      <c r="E2335" s="8">
        <v>0</v>
      </c>
      <c r="F2335" s="25">
        <v>48885.14</v>
      </c>
      <c r="G2335" s="8" t="s">
        <v>16</v>
      </c>
      <c r="H2335" s="8" t="s">
        <v>11</v>
      </c>
      <c r="I2335" s="8" t="s">
        <v>13</v>
      </c>
      <c r="J2335" s="26">
        <v>1978</v>
      </c>
      <c r="K2335" s="26" t="s">
        <v>30</v>
      </c>
      <c r="L2335" s="26" t="s">
        <v>16</v>
      </c>
      <c r="M2335" s="26" t="s">
        <v>11</v>
      </c>
      <c r="N2335" s="26" t="s">
        <v>13</v>
      </c>
      <c r="O2335" s="27">
        <f>IF(A2335="?","",DATE(J2335,MATCH(K2335,{"Jan","Feb","Mar","Apr","May","Jun","Jul","Aug","Sep","Oct","Nov","Dec"},0),D2335))</f>
        <v>28853</v>
      </c>
      <c r="P2335" s="26">
        <f t="shared" si="36"/>
        <v>44</v>
      </c>
    </row>
    <row r="2336" spans="1:16" x14ac:dyDescent="0.3">
      <c r="A2336" s="8" t="s">
        <v>2364</v>
      </c>
      <c r="B2336" s="8">
        <v>1963</v>
      </c>
      <c r="C2336" s="8" t="s">
        <v>20</v>
      </c>
      <c r="D2336" s="8">
        <v>4</v>
      </c>
      <c r="E2336" s="8">
        <v>1</v>
      </c>
      <c r="F2336" s="25">
        <v>48970.25</v>
      </c>
      <c r="G2336" s="8" t="s">
        <v>16</v>
      </c>
      <c r="H2336" s="8" t="s">
        <v>11</v>
      </c>
      <c r="I2336" s="8" t="s">
        <v>13</v>
      </c>
      <c r="J2336" s="26">
        <v>1963</v>
      </c>
      <c r="K2336" s="26" t="s">
        <v>20</v>
      </c>
      <c r="L2336" s="26" t="s">
        <v>16</v>
      </c>
      <c r="M2336" s="26" t="s">
        <v>11</v>
      </c>
      <c r="N2336" s="26" t="s">
        <v>13</v>
      </c>
      <c r="O2336" s="27">
        <f>IF(A2336="?","",DATE(J2336,MATCH(K2336,{"Jan","Feb","Mar","Apr","May","Jun","Jul","Aug","Sep","Oct","Nov","Dec"},0),D2336))</f>
        <v>23258</v>
      </c>
      <c r="P2336" s="26">
        <f t="shared" si="36"/>
        <v>59</v>
      </c>
    </row>
    <row r="2337" spans="1:16" x14ac:dyDescent="0.3">
      <c r="A2337" s="8" t="s">
        <v>2365</v>
      </c>
      <c r="B2337" s="8">
        <v>1958</v>
      </c>
      <c r="C2337" s="8" t="s">
        <v>18</v>
      </c>
      <c r="D2337" s="8">
        <v>27</v>
      </c>
      <c r="E2337" s="8">
        <v>2</v>
      </c>
      <c r="F2337" s="25">
        <v>49577.66</v>
      </c>
      <c r="G2337" s="8" t="s">
        <v>11</v>
      </c>
      <c r="H2337" s="8" t="s">
        <v>11</v>
      </c>
      <c r="I2337" s="8" t="s">
        <v>13</v>
      </c>
      <c r="J2337" s="26">
        <v>1958</v>
      </c>
      <c r="K2337" s="26" t="s">
        <v>18</v>
      </c>
      <c r="L2337" s="26" t="s">
        <v>11</v>
      </c>
      <c r="M2337" s="26" t="s">
        <v>11</v>
      </c>
      <c r="N2337" s="26" t="s">
        <v>13</v>
      </c>
      <c r="O2337" s="27">
        <f>IF(A2337="?","",DATE(J2337,MATCH(K2337,{"Jan","Feb","Mar","Apr","May","Jun","Jul","Aug","Sep","Oct","Nov","Dec"},0),D2337))</f>
        <v>21363</v>
      </c>
      <c r="P2337" s="26">
        <f t="shared" si="36"/>
        <v>64</v>
      </c>
    </row>
    <row r="2338" spans="1:16" x14ac:dyDescent="0.3">
      <c r="A2338" s="8" t="s">
        <v>2366</v>
      </c>
      <c r="B2338" s="8">
        <v>1994</v>
      </c>
      <c r="C2338" s="8" t="s">
        <v>37</v>
      </c>
      <c r="D2338" s="8">
        <v>27</v>
      </c>
      <c r="E2338" s="8">
        <v>1</v>
      </c>
      <c r="F2338" s="25">
        <v>51194.559999999998</v>
      </c>
      <c r="G2338" s="8" t="s">
        <v>16</v>
      </c>
      <c r="H2338" s="8" t="s">
        <v>12</v>
      </c>
      <c r="I2338" s="8" t="s">
        <v>42</v>
      </c>
      <c r="J2338" s="26">
        <v>1994</v>
      </c>
      <c r="K2338" s="26" t="s">
        <v>37</v>
      </c>
      <c r="L2338" s="26" t="s">
        <v>16</v>
      </c>
      <c r="M2338" s="26" t="s">
        <v>12</v>
      </c>
      <c r="N2338" s="26" t="s">
        <v>42</v>
      </c>
      <c r="O2338" s="27">
        <f>IF(A2338="?","",DATE(J2338,MATCH(K2338,{"Jan","Feb","Mar","Apr","May","Jun","Jul","Aug","Sep","Oct","Nov","Dec"},0),D2338))</f>
        <v>34634</v>
      </c>
      <c r="P2338" s="26">
        <f t="shared" si="36"/>
        <v>28</v>
      </c>
    </row>
    <row r="2339" spans="1:16" x14ac:dyDescent="0.3">
      <c r="A2339" s="8" t="s">
        <v>2367</v>
      </c>
      <c r="B2339" s="8">
        <v>1962</v>
      </c>
      <c r="C2339" s="8" t="s">
        <v>35</v>
      </c>
      <c r="D2339" s="8">
        <v>4</v>
      </c>
      <c r="E2339" s="8">
        <v>0</v>
      </c>
      <c r="F2339" s="25">
        <v>52590.83</v>
      </c>
      <c r="G2339" s="8" t="s">
        <v>16</v>
      </c>
      <c r="H2339" s="8" t="s">
        <v>12</v>
      </c>
      <c r="I2339" s="8" t="s">
        <v>42</v>
      </c>
      <c r="J2339" s="26">
        <v>1962</v>
      </c>
      <c r="K2339" s="26" t="s">
        <v>35</v>
      </c>
      <c r="L2339" s="26" t="s">
        <v>16</v>
      </c>
      <c r="M2339" s="26" t="s">
        <v>12</v>
      </c>
      <c r="N2339" s="26" t="s">
        <v>42</v>
      </c>
      <c r="O2339" s="27">
        <f>IF(A2339="?","",DATE(J2339,MATCH(K2339,{"Jan","Feb","Mar","Apr","May","Jun","Jul","Aug","Sep","Oct","Nov","Dec"},0),D2339))</f>
        <v>22862</v>
      </c>
      <c r="P2339" s="26">
        <f t="shared" si="36"/>
        <v>60</v>
      </c>
    </row>
    <row r="2340" spans="1:16" x14ac:dyDescent="0.3">
      <c r="A2340" s="8" t="s">
        <v>2368</v>
      </c>
      <c r="B2340" s="8">
        <v>1989</v>
      </c>
      <c r="C2340" s="8" t="s">
        <v>18</v>
      </c>
      <c r="D2340" s="8">
        <v>19</v>
      </c>
      <c r="E2340" s="8">
        <v>0</v>
      </c>
      <c r="F2340" s="25">
        <v>55135.4</v>
      </c>
      <c r="G2340" s="8" t="s">
        <v>16</v>
      </c>
      <c r="H2340" s="8" t="s">
        <v>11</v>
      </c>
      <c r="I2340" s="8" t="s">
        <v>23</v>
      </c>
      <c r="J2340" s="26">
        <v>1989</v>
      </c>
      <c r="K2340" s="26" t="s">
        <v>18</v>
      </c>
      <c r="L2340" s="26" t="s">
        <v>16</v>
      </c>
      <c r="M2340" s="26" t="s">
        <v>11</v>
      </c>
      <c r="N2340" s="26" t="s">
        <v>23</v>
      </c>
      <c r="O2340" s="27">
        <f>IF(A2340="?","",DATE(J2340,MATCH(K2340,{"Jan","Feb","Mar","Apr","May","Jun","Jul","Aug","Sep","Oct","Nov","Dec"},0),D2340))</f>
        <v>32678</v>
      </c>
      <c r="P2340" s="26">
        <f t="shared" si="36"/>
        <v>33</v>
      </c>
    </row>
    <row r="2341" spans="1:16" x14ac:dyDescent="0.3">
      <c r="A2341" s="8" t="s">
        <v>2369</v>
      </c>
      <c r="B2341" s="8">
        <v>1991</v>
      </c>
      <c r="C2341" s="8" t="s">
        <v>18</v>
      </c>
      <c r="D2341" s="8">
        <v>6</v>
      </c>
      <c r="E2341" s="8">
        <v>1</v>
      </c>
      <c r="F2341" s="25">
        <v>58571.07</v>
      </c>
      <c r="G2341" s="8" t="s">
        <v>16</v>
      </c>
      <c r="H2341" s="8" t="s">
        <v>12</v>
      </c>
      <c r="I2341" s="8" t="s">
        <v>247</v>
      </c>
      <c r="J2341" s="26">
        <v>1991</v>
      </c>
      <c r="K2341" s="26" t="s">
        <v>18</v>
      </c>
      <c r="L2341" s="26" t="s">
        <v>16</v>
      </c>
      <c r="M2341" s="26" t="s">
        <v>12</v>
      </c>
      <c r="N2341" s="26" t="s">
        <v>247</v>
      </c>
      <c r="O2341" s="27">
        <f>IF(A2341="?","",DATE(J2341,MATCH(K2341,{"Jan","Feb","Mar","Apr","May","Jun","Jul","Aug","Sep","Oct","Nov","Dec"},0),D2341))</f>
        <v>33395</v>
      </c>
      <c r="P2341" s="26">
        <f t="shared" si="36"/>
        <v>32</v>
      </c>
    </row>
    <row r="2342" spans="1:16" x14ac:dyDescent="0.3">
      <c r="A2342" s="8" t="s">
        <v>2370</v>
      </c>
      <c r="B2342" s="8">
        <v>1970</v>
      </c>
      <c r="C2342" s="8" t="s">
        <v>31</v>
      </c>
      <c r="D2342" s="8">
        <v>11</v>
      </c>
      <c r="E2342" s="8">
        <v>3</v>
      </c>
      <c r="F2342" s="25">
        <v>60021.4</v>
      </c>
      <c r="G2342" s="8" t="s">
        <v>16</v>
      </c>
      <c r="H2342" s="8" t="s">
        <v>16</v>
      </c>
      <c r="I2342" s="8" t="s">
        <v>23</v>
      </c>
      <c r="J2342" s="26">
        <v>1970</v>
      </c>
      <c r="K2342" s="26" t="s">
        <v>20</v>
      </c>
      <c r="L2342" s="26" t="s">
        <v>16</v>
      </c>
      <c r="M2342" s="26" t="s">
        <v>16</v>
      </c>
      <c r="N2342" s="26" t="s">
        <v>23</v>
      </c>
      <c r="O2342" s="27">
        <f>IF(A2342="?","",DATE(J2342,MATCH(K2342,{"Jan","Feb","Mar","Apr","May","Jun","Jul","Aug","Sep","Oct","Nov","Dec"},0),D2342))</f>
        <v>25822</v>
      </c>
      <c r="P2342" s="26">
        <f t="shared" si="36"/>
        <v>52</v>
      </c>
    </row>
    <row r="2343" spans="1:16" x14ac:dyDescent="0.3">
      <c r="A2343" s="8" t="s">
        <v>2371</v>
      </c>
      <c r="B2343" s="8">
        <v>1977</v>
      </c>
      <c r="C2343" s="8" t="s">
        <v>18</v>
      </c>
      <c r="D2343" s="8">
        <v>8</v>
      </c>
      <c r="E2343" s="8">
        <v>0</v>
      </c>
      <c r="F2343" s="25">
        <v>62592.87</v>
      </c>
      <c r="G2343" s="8" t="s">
        <v>11</v>
      </c>
      <c r="H2343" s="8" t="s">
        <v>12</v>
      </c>
      <c r="I2343" s="8" t="s">
        <v>13</v>
      </c>
      <c r="J2343" s="26">
        <v>1977</v>
      </c>
      <c r="K2343" s="26" t="s">
        <v>18</v>
      </c>
      <c r="L2343" s="26" t="s">
        <v>11</v>
      </c>
      <c r="M2343" s="26" t="s">
        <v>12</v>
      </c>
      <c r="N2343" s="26" t="s">
        <v>13</v>
      </c>
      <c r="O2343" s="27">
        <f>IF(A2343="?","",DATE(J2343,MATCH(K2343,{"Jan","Feb","Mar","Apr","May","Jun","Jul","Aug","Sep","Oct","Nov","Dec"},0),D2343))</f>
        <v>28284</v>
      </c>
      <c r="P2343" s="26">
        <f t="shared" si="36"/>
        <v>46</v>
      </c>
    </row>
    <row r="2344" spans="1:16" x14ac:dyDescent="0.3">
      <c r="A2344" s="8" t="s">
        <v>2372</v>
      </c>
      <c r="B2344" s="8">
        <v>1968</v>
      </c>
      <c r="C2344" s="8" t="s">
        <v>37</v>
      </c>
      <c r="D2344" s="8">
        <v>12</v>
      </c>
      <c r="E2344" s="8">
        <v>0</v>
      </c>
      <c r="F2344" s="25">
        <v>63770.43</v>
      </c>
      <c r="G2344" s="8" t="s">
        <v>16</v>
      </c>
      <c r="H2344" s="8" t="s">
        <v>12</v>
      </c>
      <c r="I2344" s="8" t="s">
        <v>13</v>
      </c>
      <c r="J2344" s="26">
        <v>1968</v>
      </c>
      <c r="K2344" s="26" t="s">
        <v>37</v>
      </c>
      <c r="L2344" s="26" t="s">
        <v>16</v>
      </c>
      <c r="M2344" s="26" t="s">
        <v>12</v>
      </c>
      <c r="N2344" s="26" t="s">
        <v>13</v>
      </c>
      <c r="O2344" s="27">
        <f>IF(A2344="?","",DATE(J2344,MATCH(K2344,{"Jan","Feb","Mar","Apr","May","Jun","Jul","Aug","Sep","Oct","Nov","Dec"},0),D2344))</f>
        <v>25123</v>
      </c>
      <c r="P2344" s="26">
        <f t="shared" si="36"/>
        <v>54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7FA4D-D364-49E0-8B5D-98FE61EB58E7}">
  <dimension ref="A1:X2453"/>
  <sheetViews>
    <sheetView topLeftCell="B1" zoomScale="55" zoomScaleNormal="55" workbookViewId="0">
      <selection activeCell="W17" sqref="W17"/>
    </sheetView>
  </sheetViews>
  <sheetFormatPr defaultColWidth="12.33203125" defaultRowHeight="15.6" x14ac:dyDescent="0.3"/>
  <cols>
    <col min="1" max="2" width="12.33203125" style="43"/>
    <col min="3" max="3" width="12.33203125" style="8"/>
    <col min="4" max="4" width="12.33203125" style="8" customWidth="1"/>
    <col min="5" max="9" width="12.33203125" style="8"/>
    <col min="10" max="10" width="21.6640625" style="8" customWidth="1"/>
    <col min="11" max="11" width="12.33203125" style="8"/>
    <col min="12" max="12" width="13.6640625" style="8" customWidth="1"/>
    <col min="13" max="13" width="12.33203125" style="8"/>
    <col min="14" max="14" width="20.44140625" style="38" customWidth="1"/>
    <col min="15" max="16384" width="12.33203125" style="8"/>
  </cols>
  <sheetData>
    <row r="1" spans="1:24" ht="31.2" customHeight="1" x14ac:dyDescent="0.25">
      <c r="A1" s="39" t="s">
        <v>0</v>
      </c>
      <c r="B1" s="39" t="s">
        <v>4720</v>
      </c>
      <c r="C1" s="40" t="s">
        <v>4721</v>
      </c>
      <c r="D1" s="41" t="s">
        <v>4722</v>
      </c>
      <c r="E1" s="42" t="s">
        <v>2373</v>
      </c>
      <c r="F1" s="42" t="s">
        <v>2374</v>
      </c>
      <c r="G1" s="42" t="s">
        <v>2375</v>
      </c>
      <c r="H1" s="42" t="s">
        <v>2376</v>
      </c>
      <c r="I1" s="42" t="s">
        <v>2377</v>
      </c>
      <c r="J1" s="42" t="s">
        <v>4748</v>
      </c>
      <c r="K1" s="42" t="s">
        <v>4749</v>
      </c>
      <c r="L1" s="42" t="s">
        <v>4723</v>
      </c>
      <c r="M1" s="42" t="s">
        <v>4724</v>
      </c>
      <c r="N1" s="44" t="s">
        <v>4731</v>
      </c>
      <c r="O1" s="42" t="s">
        <v>5</v>
      </c>
      <c r="P1" s="42" t="s">
        <v>6</v>
      </c>
      <c r="Q1" s="42" t="s">
        <v>7</v>
      </c>
      <c r="R1" s="42" t="s">
        <v>8</v>
      </c>
      <c r="S1" s="42" t="s">
        <v>4732</v>
      </c>
    </row>
    <row r="2" spans="1:24" x14ac:dyDescent="0.3">
      <c r="A2" s="34" t="str">
        <f>'Medical Examinations'!A2</f>
        <v>Id1</v>
      </c>
      <c r="B2" s="36" t="str">
        <f>VLOOKUP($A2,'Customer Names'!A:E,3,FALSE)</f>
        <v>Ms.</v>
      </c>
      <c r="C2" s="37" t="str">
        <f>VLOOKUP($A2,'Customer Names'!A:E,4,FALSE)</f>
        <v xml:space="preserve"> Kelly</v>
      </c>
      <c r="D2" s="37" t="str">
        <f>VLOOKUP($A2,'Customer Names'!A:E,5,FALSE)</f>
        <v>Hawks</v>
      </c>
      <c r="E2" s="35">
        <f>VLOOKUP($A2,'Medical Examinations'!$A:$H,2,FALSE)</f>
        <v>47.41</v>
      </c>
      <c r="F2" s="35">
        <f>VLOOKUP($A2,'Medical Examinations'!$A:$H,3,FALSE)</f>
        <v>7.47</v>
      </c>
      <c r="G2" s="35" t="str">
        <f>VLOOKUP($A2,'Medical Examinations'!$A:$N,11,0)</f>
        <v>No</v>
      </c>
      <c r="H2" s="35" t="str">
        <f>VLOOKUP($A2,'Medical Examinations'!$A:$N,5,0)</f>
        <v>No</v>
      </c>
      <c r="I2" s="35" t="str">
        <f>VLOOKUP($A2,'Medical Examinations'!$A:$N,6,0)</f>
        <v>No</v>
      </c>
      <c r="J2" s="35">
        <f>VLOOKUP($A2,'Medical Examinations'!$A:$N,9,0)</f>
        <v>0</v>
      </c>
      <c r="K2" s="35" t="str">
        <f>VLOOKUP($A2,'Medical Examinations'!$A:$N,10,0)</f>
        <v>Yes</v>
      </c>
      <c r="L2" s="35" t="str">
        <f>VLOOKUP($A2,'Medical Examinations'!$A:$N,12,0)</f>
        <v>Obesity</v>
      </c>
      <c r="M2" s="35" t="str">
        <f>VLOOKUP($A2,'Medical Examinations'!$A:$N,13,0)</f>
        <v>Diabetes</v>
      </c>
      <c r="N2" s="45">
        <f>IFERROR(VLOOKUP($A2,'Hospitalisation Details'!$A:$P,15,0),"")</f>
        <v>25123</v>
      </c>
      <c r="O2" s="46">
        <f>IFERROR(VLOOKUP($A2,'Hospitalisation Details'!$A:$P,6,0),"")</f>
        <v>63770.43</v>
      </c>
      <c r="P2" s="47" t="str">
        <f>IFERROR(VLOOKUP($A2,'Hospitalisation Details'!$A:$P,12,0),"")</f>
        <v>tier - 1</v>
      </c>
      <c r="Q2" s="47" t="str">
        <f>IFERROR(VLOOKUP($A2,'Hospitalisation Details'!$A:$P,13,0),"")</f>
        <v>tier - 3</v>
      </c>
      <c r="R2" s="47" t="str">
        <f>IFERROR(VLOOKUP($A2,'Hospitalisation Details'!$A:$P,14,0),"")</f>
        <v>R1013</v>
      </c>
      <c r="S2" s="47">
        <f>IFERROR(VLOOKUP($A2,'Hospitalisation Details'!$A:$P,16,0),"")</f>
        <v>54</v>
      </c>
    </row>
    <row r="3" spans="1:24" x14ac:dyDescent="0.3">
      <c r="A3" s="34" t="str">
        <f>'Medical Examinations'!A3</f>
        <v>Id2</v>
      </c>
      <c r="B3" s="36" t="str">
        <f>VLOOKUP($A3,'Customer Names'!A:E,3,FALSE)</f>
        <v>Mr.</v>
      </c>
      <c r="C3" s="37" t="str">
        <f>VLOOKUP($A3,'Customer Names'!$A:$E,4,FALSE)</f>
        <v xml:space="preserve"> Matthew D</v>
      </c>
      <c r="D3" s="37" t="str">
        <f>VLOOKUP($A3,'Customer Names'!A:E,5,FALSE)</f>
        <v>Lehner</v>
      </c>
      <c r="E3" s="35">
        <f>VLOOKUP($A3,'Medical Examinations'!$A:$H,2,FALSE)</f>
        <v>30.36</v>
      </c>
      <c r="F3" s="35">
        <f>VLOOKUP($A3,'Medical Examinations'!$A:$H,3,FALSE)</f>
        <v>5.77</v>
      </c>
      <c r="G3" s="35" t="str">
        <f>VLOOKUP($A3,'Medical Examinations'!$A:$N,11,0)</f>
        <v>No</v>
      </c>
      <c r="H3" s="35" t="str">
        <f>VLOOKUP($A3,'Medical Examinations'!$A:$N,5,0)</f>
        <v>No</v>
      </c>
      <c r="I3" s="35" t="str">
        <f>VLOOKUP($A3,'Medical Examinations'!$A:$N,6,0)</f>
        <v>No</v>
      </c>
      <c r="J3" s="35">
        <f>VLOOKUP($A3,'Medical Examinations'!$A:$N,9,0)</f>
        <v>0</v>
      </c>
      <c r="K3" s="35" t="str">
        <f>VLOOKUP($A3,'Medical Examinations'!$A:$N,10,0)</f>
        <v>Yes</v>
      </c>
      <c r="L3" s="35" t="str">
        <f>VLOOKUP($A3,'Medical Examinations'!$A:$N,12,0)</f>
        <v>Obesity</v>
      </c>
      <c r="M3" s="35" t="str">
        <f>VLOOKUP($A3,'Medical Examinations'!$A:$N,13,0)</f>
        <v>Prediabetes</v>
      </c>
      <c r="N3" s="45">
        <f>IFERROR(VLOOKUP($A3,'Hospitalisation Details'!$A:$P,15,0),"")</f>
        <v>28284</v>
      </c>
      <c r="O3" s="46">
        <f>IFERROR(VLOOKUP($A3,'Hospitalisation Details'!$A:$P,6,0),"")</f>
        <v>62592.87</v>
      </c>
      <c r="P3" s="47" t="str">
        <f>IFERROR(VLOOKUP($A3,'Hospitalisation Details'!$A:$P,12,0),"")</f>
        <v>tier - 2</v>
      </c>
      <c r="Q3" s="47" t="str">
        <f>IFERROR(VLOOKUP($A3,'Hospitalisation Details'!$A:$P,13,0),"")</f>
        <v>tier - 3</v>
      </c>
      <c r="R3" s="47" t="str">
        <f>IFERROR(VLOOKUP($A3,'Hospitalisation Details'!$A:$P,14,0),"")</f>
        <v>R1013</v>
      </c>
      <c r="S3" s="47">
        <f>IFERROR(VLOOKUP($A3,'Hospitalisation Details'!$A:$P,16,0),"")</f>
        <v>46</v>
      </c>
      <c r="U3" s="48" t="s">
        <v>4753</v>
      </c>
      <c r="V3" s="48"/>
      <c r="W3" s="48"/>
      <c r="X3" s="48"/>
    </row>
    <row r="4" spans="1:24" x14ac:dyDescent="0.3">
      <c r="A4" s="34" t="str">
        <f>'Medical Examinations'!A4</f>
        <v>Id3</v>
      </c>
      <c r="B4" s="36" t="str">
        <f>VLOOKUP($A4,'Customer Names'!A:E,3,FALSE)</f>
        <v>Mr.</v>
      </c>
      <c r="C4" s="37" t="str">
        <f>VLOOKUP($A4,'Customer Names'!$A:$E,4,FALSE)</f>
        <v xml:space="preserve"> Phil</v>
      </c>
      <c r="D4" s="37" t="str">
        <f>VLOOKUP($A4,'Customer Names'!A:E,5,FALSE)</f>
        <v>Lu</v>
      </c>
      <c r="E4" s="35">
        <f>VLOOKUP($A4,'Medical Examinations'!$A:$H,2,FALSE)</f>
        <v>34.484999999999999</v>
      </c>
      <c r="F4" s="35">
        <f>VLOOKUP($A4,'Medical Examinations'!$A:$H,3,FALSE)</f>
        <v>11.87</v>
      </c>
      <c r="G4" s="35" t="str">
        <f>VLOOKUP($A4,'Medical Examinations'!$A:$N,11,0)</f>
        <v>Yes</v>
      </c>
      <c r="H4" s="35" t="str">
        <f>VLOOKUP($A4,'Medical Examinations'!$A:$N,5,0)</f>
        <v>No</v>
      </c>
      <c r="I4" s="35" t="str">
        <f>VLOOKUP($A4,'Medical Examinations'!$A:$N,6,0)</f>
        <v>No</v>
      </c>
      <c r="J4" s="35">
        <f>VLOOKUP($A4,'Medical Examinations'!$A:$N,9,0)</f>
        <v>2</v>
      </c>
      <c r="K4" s="35" t="str">
        <f>VLOOKUP($A4,'Medical Examinations'!$A:$N,10,0)</f>
        <v>Yes</v>
      </c>
      <c r="L4" s="35" t="str">
        <f>VLOOKUP($A4,'Medical Examinations'!$A:$N,12,0)</f>
        <v>Obesity</v>
      </c>
      <c r="M4" s="35" t="str">
        <f>VLOOKUP($A4,'Medical Examinations'!$A:$N,13,0)</f>
        <v>Diabetes</v>
      </c>
      <c r="N4" s="45">
        <f>IFERROR(VLOOKUP($A4,'Hospitalisation Details'!$A:$P,15,0),"")</f>
        <v>25822</v>
      </c>
      <c r="O4" s="46">
        <f>IFERROR(VLOOKUP($A4,'Hospitalisation Details'!$A:$P,6,0),"")</f>
        <v>60021.4</v>
      </c>
      <c r="P4" s="47" t="str">
        <f>IFERROR(VLOOKUP($A4,'Hospitalisation Details'!$A:$P,12,0),"")</f>
        <v>tier - 1</v>
      </c>
      <c r="Q4" s="47" t="str">
        <f>IFERROR(VLOOKUP($A4,'Hospitalisation Details'!$A:$P,13,0),"")</f>
        <v>tier - 1</v>
      </c>
      <c r="R4" s="47" t="str">
        <f>IFERROR(VLOOKUP($A4,'Hospitalisation Details'!$A:$P,14,0),"")</f>
        <v>R1012</v>
      </c>
      <c r="S4" s="47">
        <f>IFERROR(VLOOKUP($A4,'Hospitalisation Details'!$A:$P,16,0),"")</f>
        <v>52</v>
      </c>
      <c r="U4" s="58"/>
      <c r="V4" s="59"/>
      <c r="W4" s="59"/>
      <c r="X4" s="60"/>
    </row>
    <row r="5" spans="1:24" x14ac:dyDescent="0.3">
      <c r="A5" s="34" t="str">
        <f>'Medical Examinations'!A5</f>
        <v>Id4</v>
      </c>
      <c r="B5" s="36" t="str">
        <f>VLOOKUP($A5,'Customer Names'!A:E,3,FALSE)</f>
        <v>Ms.</v>
      </c>
      <c r="C5" s="37" t="str">
        <f>VLOOKUP($A5,'Customer Names'!$A:$E,4,FALSE)</f>
        <v xml:space="preserve"> Kelsey</v>
      </c>
      <c r="D5" s="37" t="str">
        <f>VLOOKUP($A5,'Customer Names'!A:E,5,FALSE)</f>
        <v>Osborne</v>
      </c>
      <c r="E5" s="35">
        <f>VLOOKUP($A5,'Medical Examinations'!$A:$H,2,FALSE)</f>
        <v>38.094999999999999</v>
      </c>
      <c r="F5" s="35">
        <f>VLOOKUP($A5,'Medical Examinations'!$A:$H,3,FALSE)</f>
        <v>6.05</v>
      </c>
      <c r="G5" s="35" t="str">
        <f>VLOOKUP($A5,'Medical Examinations'!$A:$N,11,0)</f>
        <v>No</v>
      </c>
      <c r="H5" s="35" t="str">
        <f>VLOOKUP($A5,'Medical Examinations'!$A:$N,5,0)</f>
        <v>No</v>
      </c>
      <c r="I5" s="35" t="str">
        <f>VLOOKUP($A5,'Medical Examinations'!$A:$N,6,0)</f>
        <v>No</v>
      </c>
      <c r="J5" s="35">
        <f>VLOOKUP($A5,'Medical Examinations'!$A:$N,9,0)</f>
        <v>0</v>
      </c>
      <c r="K5" s="35" t="str">
        <f>VLOOKUP($A5,'Medical Examinations'!$A:$N,10,0)</f>
        <v>Yes</v>
      </c>
      <c r="L5" s="35" t="str">
        <f>VLOOKUP($A5,'Medical Examinations'!$A:$N,12,0)</f>
        <v>Obesity</v>
      </c>
      <c r="M5" s="35" t="str">
        <f>VLOOKUP($A5,'Medical Examinations'!$A:$N,13,0)</f>
        <v>Prediabetes</v>
      </c>
      <c r="N5" s="45">
        <f>IFERROR(VLOOKUP($A5,'Hospitalisation Details'!$A:$P,15,0),"")</f>
        <v>33395</v>
      </c>
      <c r="O5" s="46">
        <f>IFERROR(VLOOKUP($A5,'Hospitalisation Details'!$A:$P,6,0),"")</f>
        <v>58571.07</v>
      </c>
      <c r="P5" s="47" t="str">
        <f>IFERROR(VLOOKUP($A5,'Hospitalisation Details'!$A:$P,12,0),"")</f>
        <v>tier - 1</v>
      </c>
      <c r="Q5" s="47" t="str">
        <f>IFERROR(VLOOKUP($A5,'Hospitalisation Details'!$A:$P,13,0),"")</f>
        <v>tier - 3</v>
      </c>
      <c r="R5" s="47" t="str">
        <f>IFERROR(VLOOKUP($A5,'Hospitalisation Details'!$A:$P,14,0),"")</f>
        <v>R1024</v>
      </c>
      <c r="S5" s="47">
        <f>IFERROR(VLOOKUP($A5,'Hospitalisation Details'!$A:$P,16,0),"")</f>
        <v>32</v>
      </c>
      <c r="U5" s="49" t="s">
        <v>4750</v>
      </c>
      <c r="V5" s="50"/>
      <c r="W5" s="50"/>
      <c r="X5" s="51"/>
    </row>
    <row r="6" spans="1:24" x14ac:dyDescent="0.3">
      <c r="A6" s="34" t="str">
        <f>'Medical Examinations'!A6</f>
        <v>Id5</v>
      </c>
      <c r="B6" s="36" t="str">
        <f>VLOOKUP($A6,'Customer Names'!A:E,3,FALSE)</f>
        <v>Ms.</v>
      </c>
      <c r="C6" s="37" t="str">
        <f>VLOOKUP($A6,'Customer Names'!$A:$E,4,FALSE)</f>
        <v xml:space="preserve"> Kristyn</v>
      </c>
      <c r="D6" s="37" t="str">
        <f>VLOOKUP($A6,'Customer Names'!A:E,5,FALSE)</f>
        <v>Kadala</v>
      </c>
      <c r="E6" s="35">
        <f>VLOOKUP($A6,'Medical Examinations'!$A:$H,2,FALSE)</f>
        <v>35.53</v>
      </c>
      <c r="F6" s="35">
        <f>VLOOKUP($A6,'Medical Examinations'!$A:$H,3,FALSE)</f>
        <v>5.45</v>
      </c>
      <c r="G6" s="35" t="str">
        <f>VLOOKUP($A6,'Medical Examinations'!$A:$N,11,0)</f>
        <v>No</v>
      </c>
      <c r="H6" s="35" t="str">
        <f>VLOOKUP($A6,'Medical Examinations'!$A:$N,5,0)</f>
        <v>No</v>
      </c>
      <c r="I6" s="35" t="str">
        <f>VLOOKUP($A6,'Medical Examinations'!$A:$N,6,0)</f>
        <v>No</v>
      </c>
      <c r="J6" s="35">
        <f>VLOOKUP($A6,'Medical Examinations'!$A:$N,9,0)</f>
        <v>0</v>
      </c>
      <c r="K6" s="35" t="str">
        <f>VLOOKUP($A6,'Medical Examinations'!$A:$N,10,0)</f>
        <v>Yes</v>
      </c>
      <c r="L6" s="35" t="str">
        <f>VLOOKUP($A6,'Medical Examinations'!$A:$N,12,0)</f>
        <v>Obesity</v>
      </c>
      <c r="M6" s="35" t="str">
        <f>VLOOKUP($A6,'Medical Examinations'!$A:$N,13,0)</f>
        <v>Normal</v>
      </c>
      <c r="N6" s="45">
        <f>IFERROR(VLOOKUP($A6,'Hospitalisation Details'!$A:$P,15,0),"")</f>
        <v>32678</v>
      </c>
      <c r="O6" s="46">
        <f>IFERROR(VLOOKUP($A6,'Hospitalisation Details'!$A:$P,6,0),"")</f>
        <v>55135.4</v>
      </c>
      <c r="P6" s="47" t="str">
        <f>IFERROR(VLOOKUP($A6,'Hospitalisation Details'!$A:$P,12,0),"")</f>
        <v>tier - 1</v>
      </c>
      <c r="Q6" s="47" t="str">
        <f>IFERROR(VLOOKUP($A6,'Hospitalisation Details'!$A:$P,13,0),"")</f>
        <v>tier - 2</v>
      </c>
      <c r="R6" s="47" t="str">
        <f>IFERROR(VLOOKUP($A6,'Hospitalisation Details'!$A:$P,14,0),"")</f>
        <v>R1012</v>
      </c>
      <c r="S6" s="47">
        <f>IFERROR(VLOOKUP($A6,'Hospitalisation Details'!$A:$P,16,0),"")</f>
        <v>33</v>
      </c>
      <c r="U6" s="58"/>
      <c r="V6" s="59"/>
      <c r="W6" s="59"/>
      <c r="X6" s="60"/>
    </row>
    <row r="7" spans="1:24" x14ac:dyDescent="0.3">
      <c r="A7" s="34" t="str">
        <f>'Medical Examinations'!A7</f>
        <v>Id6</v>
      </c>
      <c r="B7" s="36" t="str">
        <f>VLOOKUP($A7,'Customer Names'!A:E,3,FALSE)</f>
        <v>Mr.</v>
      </c>
      <c r="C7" s="37" t="str">
        <f>VLOOKUP($A7,'Customer Names'!$A:$E,4,FALSE)</f>
        <v xml:space="preserve"> Russell B.</v>
      </c>
      <c r="D7" s="37" t="str">
        <f>VLOOKUP($A7,'Customer Names'!A:E,5,FALSE)</f>
        <v>Baker</v>
      </c>
      <c r="E7" s="35">
        <f>VLOOKUP($A7,'Medical Examinations'!$A:$H,2,FALSE)</f>
        <v>32.799999999999997</v>
      </c>
      <c r="F7" s="35">
        <f>VLOOKUP($A7,'Medical Examinations'!$A:$H,3,FALSE)</f>
        <v>6.59</v>
      </c>
      <c r="G7" s="35" t="str">
        <f>VLOOKUP($A7,'Medical Examinations'!$A:$N,11,0)</f>
        <v>No</v>
      </c>
      <c r="H7" s="35" t="str">
        <f>VLOOKUP($A7,'Medical Examinations'!$A:$N,5,0)</f>
        <v>No</v>
      </c>
      <c r="I7" s="35" t="str">
        <f>VLOOKUP($A7,'Medical Examinations'!$A:$N,6,0)</f>
        <v>No</v>
      </c>
      <c r="J7" s="35">
        <f>VLOOKUP($A7,'Medical Examinations'!$A:$N,9,0)</f>
        <v>0</v>
      </c>
      <c r="K7" s="35" t="str">
        <f>VLOOKUP($A7,'Medical Examinations'!$A:$N,10,0)</f>
        <v>Yes</v>
      </c>
      <c r="L7" s="35" t="str">
        <f>VLOOKUP($A7,'Medical Examinations'!$A:$N,12,0)</f>
        <v>Obesity</v>
      </c>
      <c r="M7" s="35" t="str">
        <f>VLOOKUP($A7,'Medical Examinations'!$A:$N,13,0)</f>
        <v>Diabetes</v>
      </c>
      <c r="N7" s="45">
        <f>IFERROR(VLOOKUP($A7,'Hospitalisation Details'!$A:$P,15,0),"")</f>
        <v>22862</v>
      </c>
      <c r="O7" s="46">
        <f>IFERROR(VLOOKUP($A7,'Hospitalisation Details'!$A:$P,6,0),"")</f>
        <v>52590.83</v>
      </c>
      <c r="P7" s="47" t="str">
        <f>IFERROR(VLOOKUP($A7,'Hospitalisation Details'!$A:$P,12,0),"")</f>
        <v>tier - 1</v>
      </c>
      <c r="Q7" s="47" t="str">
        <f>IFERROR(VLOOKUP($A7,'Hospitalisation Details'!$A:$P,13,0),"")</f>
        <v>tier - 3</v>
      </c>
      <c r="R7" s="47" t="str">
        <f>IFERROR(VLOOKUP($A7,'Hospitalisation Details'!$A:$P,14,0),"")</f>
        <v>R1011</v>
      </c>
      <c r="S7" s="47">
        <f>IFERROR(VLOOKUP($A7,'Hospitalisation Details'!$A:$P,16,0),"")</f>
        <v>60</v>
      </c>
      <c r="U7" s="52" t="s">
        <v>4751</v>
      </c>
      <c r="V7" s="53"/>
      <c r="W7" s="53"/>
      <c r="X7" s="54"/>
    </row>
    <row r="8" spans="1:24" x14ac:dyDescent="0.3">
      <c r="A8" s="34" t="str">
        <f>'Medical Examinations'!A8</f>
        <v>Id7</v>
      </c>
      <c r="B8" s="36" t="str">
        <f>VLOOKUP($A8,'Customer Names'!A:E,3,FALSE)</f>
        <v>Mr.</v>
      </c>
      <c r="C8" s="37" t="str">
        <f>VLOOKUP($A8,'Customer Names'!$A:$E,4,FALSE)</f>
        <v xml:space="preserve"> Scott</v>
      </c>
      <c r="D8" s="37" t="str">
        <f>VLOOKUP($A8,'Customer Names'!A:E,5,FALSE)</f>
        <v>Macpherson</v>
      </c>
      <c r="E8" s="35">
        <f>VLOOKUP($A8,'Medical Examinations'!$A:$H,2,FALSE)</f>
        <v>36.4</v>
      </c>
      <c r="F8" s="35">
        <f>VLOOKUP($A8,'Medical Examinations'!$A:$H,3,FALSE)</f>
        <v>6.07</v>
      </c>
      <c r="G8" s="35" t="str">
        <f>VLOOKUP($A8,'Medical Examinations'!$A:$N,11,0)</f>
        <v>No</v>
      </c>
      <c r="H8" s="35" t="str">
        <f>VLOOKUP($A8,'Medical Examinations'!$A:$N,5,0)</f>
        <v>No</v>
      </c>
      <c r="I8" s="35" t="str">
        <f>VLOOKUP($A8,'Medical Examinations'!$A:$N,6,0)</f>
        <v>No</v>
      </c>
      <c r="J8" s="35">
        <f>VLOOKUP($A8,'Medical Examinations'!$A:$N,9,0)</f>
        <v>0</v>
      </c>
      <c r="K8" s="35" t="str">
        <f>VLOOKUP($A8,'Medical Examinations'!$A:$N,10,0)</f>
        <v>Yes</v>
      </c>
      <c r="L8" s="35" t="str">
        <f>VLOOKUP($A8,'Medical Examinations'!$A:$N,12,0)</f>
        <v>Obesity</v>
      </c>
      <c r="M8" s="35" t="str">
        <f>VLOOKUP($A8,'Medical Examinations'!$A:$N,13,0)</f>
        <v>Prediabetes</v>
      </c>
      <c r="N8" s="45">
        <f>IFERROR(VLOOKUP($A8,'Hospitalisation Details'!$A:$P,15,0),"")</f>
        <v>34634</v>
      </c>
      <c r="O8" s="46">
        <f>IFERROR(VLOOKUP($A8,'Hospitalisation Details'!$A:$P,6,0),"")</f>
        <v>51194.559999999998</v>
      </c>
      <c r="P8" s="47" t="str">
        <f>IFERROR(VLOOKUP($A8,'Hospitalisation Details'!$A:$P,12,0),"")</f>
        <v>tier - 1</v>
      </c>
      <c r="Q8" s="47" t="str">
        <f>IFERROR(VLOOKUP($A8,'Hospitalisation Details'!$A:$P,13,0),"")</f>
        <v>tier - 3</v>
      </c>
      <c r="R8" s="47" t="str">
        <f>IFERROR(VLOOKUP($A8,'Hospitalisation Details'!$A:$P,14,0),"")</f>
        <v>R1011</v>
      </c>
      <c r="S8" s="47">
        <f>IFERROR(VLOOKUP($A8,'Hospitalisation Details'!$A:$P,16,0),"")</f>
        <v>28</v>
      </c>
      <c r="U8" s="58"/>
      <c r="V8" s="59"/>
      <c r="W8" s="59"/>
      <c r="X8" s="60"/>
    </row>
    <row r="9" spans="1:24" x14ac:dyDescent="0.3">
      <c r="A9" s="34" t="str">
        <f>'Medical Examinations'!A9</f>
        <v>Id8</v>
      </c>
      <c r="B9" s="36" t="str">
        <f>VLOOKUP($A9,'Customer Names'!A:E,3,FALSE)</f>
        <v>Mr.</v>
      </c>
      <c r="C9" s="37" t="str">
        <f>VLOOKUP($A9,'Customer Names'!$A:$E,4,FALSE)</f>
        <v xml:space="preserve"> Stephen</v>
      </c>
      <c r="D9" s="37" t="str">
        <f>VLOOKUP($A9,'Customer Names'!A:E,5,FALSE)</f>
        <v>Hallman</v>
      </c>
      <c r="E9" s="35">
        <f>VLOOKUP($A9,'Medical Examinations'!$A:$H,2,FALSE)</f>
        <v>36.96</v>
      </c>
      <c r="F9" s="35">
        <f>VLOOKUP($A9,'Medical Examinations'!$A:$H,3,FALSE)</f>
        <v>7.93</v>
      </c>
      <c r="G9" s="35" t="str">
        <f>VLOOKUP($A9,'Medical Examinations'!$A:$N,11,0)</f>
        <v>No</v>
      </c>
      <c r="H9" s="35" t="str">
        <f>VLOOKUP($A9,'Medical Examinations'!$A:$N,5,0)</f>
        <v>No</v>
      </c>
      <c r="I9" s="35" t="str">
        <f>VLOOKUP($A9,'Medical Examinations'!$A:$N,6,0)</f>
        <v>No</v>
      </c>
      <c r="J9" s="35">
        <f>VLOOKUP($A9,'Medical Examinations'!$A:$N,9,0)</f>
        <v>3</v>
      </c>
      <c r="K9" s="35" t="str">
        <f>VLOOKUP($A9,'Medical Examinations'!$A:$N,10,0)</f>
        <v>Yes</v>
      </c>
      <c r="L9" s="35" t="str">
        <f>VLOOKUP($A9,'Medical Examinations'!$A:$N,12,0)</f>
        <v>Obesity</v>
      </c>
      <c r="M9" s="35" t="str">
        <f>VLOOKUP($A9,'Medical Examinations'!$A:$N,13,0)</f>
        <v>Diabetes</v>
      </c>
      <c r="N9" s="45">
        <f>IFERROR(VLOOKUP($A9,'Hospitalisation Details'!$A:$P,15,0),"")</f>
        <v>21363</v>
      </c>
      <c r="O9" s="46">
        <f>IFERROR(VLOOKUP($A9,'Hospitalisation Details'!$A:$P,6,0),"")</f>
        <v>49577.66</v>
      </c>
      <c r="P9" s="47" t="str">
        <f>IFERROR(VLOOKUP($A9,'Hospitalisation Details'!$A:$P,12,0),"")</f>
        <v>tier - 2</v>
      </c>
      <c r="Q9" s="47" t="str">
        <f>IFERROR(VLOOKUP($A9,'Hospitalisation Details'!$A:$P,13,0),"")</f>
        <v>tier - 2</v>
      </c>
      <c r="R9" s="47" t="str">
        <f>IFERROR(VLOOKUP($A9,'Hospitalisation Details'!$A:$P,14,0),"")</f>
        <v>R1013</v>
      </c>
      <c r="S9" s="47">
        <f>IFERROR(VLOOKUP($A9,'Hospitalisation Details'!$A:$P,16,0),"")</f>
        <v>64</v>
      </c>
      <c r="U9" s="55" t="s">
        <v>4752</v>
      </c>
      <c r="V9" s="56"/>
      <c r="W9" s="56"/>
      <c r="X9" s="57"/>
    </row>
    <row r="10" spans="1:24" x14ac:dyDescent="0.3">
      <c r="A10" s="34" t="str">
        <f>'Medical Examinations'!A10</f>
        <v>Id9</v>
      </c>
      <c r="B10" s="36" t="str">
        <f>VLOOKUP($A10,'Customer Names'!A:E,3,FALSE)</f>
        <v>Mr.</v>
      </c>
      <c r="C10" s="37" t="str">
        <f>VLOOKUP($A10,'Customer Names'!$A:$E,4,FALSE)</f>
        <v xml:space="preserve"> Patrick R.</v>
      </c>
      <c r="D10" s="37" t="str">
        <f>VLOOKUP($A10,'Customer Names'!A:E,5,FALSE)</f>
        <v>Moran</v>
      </c>
      <c r="E10" s="35">
        <f>VLOOKUP($A10,'Medical Examinations'!$A:$H,2,FALSE)</f>
        <v>41.14</v>
      </c>
      <c r="F10" s="35">
        <f>VLOOKUP($A10,'Medical Examinations'!$A:$H,3,FALSE)</f>
        <v>9.58</v>
      </c>
      <c r="G10" s="35" t="str">
        <f>VLOOKUP($A10,'Medical Examinations'!$A:$N,11,0)</f>
        <v>Yes</v>
      </c>
      <c r="H10" s="35" t="str">
        <f>VLOOKUP($A10,'Medical Examinations'!$A:$N,5,0)</f>
        <v>No</v>
      </c>
      <c r="I10" s="35" t="str">
        <f>VLOOKUP($A10,'Medical Examinations'!$A:$N,6,0)</f>
        <v>Yes</v>
      </c>
      <c r="J10" s="35">
        <f>VLOOKUP($A10,'Medical Examinations'!$A:$N,9,0)</f>
        <v>1</v>
      </c>
      <c r="K10" s="35" t="str">
        <f>VLOOKUP($A10,'Medical Examinations'!$A:$N,10,0)</f>
        <v>Yes</v>
      </c>
      <c r="L10" s="35" t="str">
        <f>VLOOKUP($A10,'Medical Examinations'!$A:$N,12,0)</f>
        <v>Obesity</v>
      </c>
      <c r="M10" s="35" t="str">
        <f>VLOOKUP($A10,'Medical Examinations'!$A:$N,13,0)</f>
        <v>Diabetes</v>
      </c>
      <c r="N10" s="45">
        <f>IFERROR(VLOOKUP($A10,'Hospitalisation Details'!$A:$P,15,0),"")</f>
        <v>23258</v>
      </c>
      <c r="O10" s="46">
        <f>IFERROR(VLOOKUP($A10,'Hospitalisation Details'!$A:$P,6,0),"")</f>
        <v>48970.25</v>
      </c>
      <c r="P10" s="47" t="str">
        <f>IFERROR(VLOOKUP($A10,'Hospitalisation Details'!$A:$P,12,0),"")</f>
        <v>tier - 1</v>
      </c>
      <c r="Q10" s="47" t="str">
        <f>IFERROR(VLOOKUP($A10,'Hospitalisation Details'!$A:$P,13,0),"")</f>
        <v>tier - 2</v>
      </c>
      <c r="R10" s="47" t="str">
        <f>IFERROR(VLOOKUP($A10,'Hospitalisation Details'!$A:$P,14,0),"")</f>
        <v>R1013</v>
      </c>
      <c r="S10" s="47">
        <f>IFERROR(VLOOKUP($A10,'Hospitalisation Details'!$A:$P,16,0),"")</f>
        <v>59</v>
      </c>
    </row>
    <row r="11" spans="1:24" x14ac:dyDescent="0.3">
      <c r="A11" s="34" t="str">
        <f>'Medical Examinations'!A11</f>
        <v>Id10</v>
      </c>
      <c r="B11" s="36" t="str">
        <f>VLOOKUP($A11,'Customer Names'!A:E,3,FALSE)</f>
        <v>Ms.</v>
      </c>
      <c r="C11" s="37" t="str">
        <f>VLOOKUP($A11,'Customer Names'!$A:$E,4,FALSE)</f>
        <v xml:space="preserve"> Brooke N.</v>
      </c>
      <c r="D11" s="37" t="str">
        <f>VLOOKUP($A11,'Customer Names'!A:E,5,FALSE)</f>
        <v>Benner</v>
      </c>
      <c r="E11" s="35">
        <f>VLOOKUP($A11,'Medical Examinations'!$A:$H,2,FALSE)</f>
        <v>38.06</v>
      </c>
      <c r="F11" s="35">
        <f>VLOOKUP($A11,'Medical Examinations'!$A:$H,3,FALSE)</f>
        <v>10.79</v>
      </c>
      <c r="G11" s="35" t="str">
        <f>VLOOKUP($A11,'Medical Examinations'!$A:$N,11,0)</f>
        <v>No</v>
      </c>
      <c r="H11" s="35" t="str">
        <f>VLOOKUP($A11,'Medical Examinations'!$A:$N,5,0)</f>
        <v>No</v>
      </c>
      <c r="I11" s="35" t="str">
        <f>VLOOKUP($A11,'Medical Examinations'!$A:$N,6,0)</f>
        <v>No</v>
      </c>
      <c r="J11" s="35">
        <f>VLOOKUP($A11,'Medical Examinations'!$A:$N,9,0)</f>
        <v>0</v>
      </c>
      <c r="K11" s="35" t="str">
        <f>VLOOKUP($A11,'Medical Examinations'!$A:$N,10,0)</f>
        <v>Yes</v>
      </c>
      <c r="L11" s="35" t="str">
        <f>VLOOKUP($A11,'Medical Examinations'!$A:$N,12,0)</f>
        <v>Obesity</v>
      </c>
      <c r="M11" s="35" t="str">
        <f>VLOOKUP($A11,'Medical Examinations'!$A:$N,13,0)</f>
        <v>Diabetes</v>
      </c>
      <c r="N11" s="45">
        <f>IFERROR(VLOOKUP($A11,'Hospitalisation Details'!$A:$P,15,0),"")</f>
        <v>28853</v>
      </c>
      <c r="O11" s="46">
        <f>IFERROR(VLOOKUP($A11,'Hospitalisation Details'!$A:$P,6,0),"")</f>
        <v>48885.14</v>
      </c>
      <c r="P11" s="47" t="str">
        <f>IFERROR(VLOOKUP($A11,'Hospitalisation Details'!$A:$P,12,0),"")</f>
        <v>tier - 1</v>
      </c>
      <c r="Q11" s="47" t="str">
        <f>IFERROR(VLOOKUP($A11,'Hospitalisation Details'!$A:$P,13,0),"")</f>
        <v>tier - 2</v>
      </c>
      <c r="R11" s="47" t="str">
        <f>IFERROR(VLOOKUP($A11,'Hospitalisation Details'!$A:$P,14,0),"")</f>
        <v>R1013</v>
      </c>
      <c r="S11" s="47">
        <f>IFERROR(VLOOKUP($A11,'Hospitalisation Details'!$A:$P,16,0),"")</f>
        <v>44</v>
      </c>
    </row>
    <row r="12" spans="1:24" x14ac:dyDescent="0.3">
      <c r="A12" s="34" t="str">
        <f>'Medical Examinations'!A12</f>
        <v>Id11</v>
      </c>
      <c r="B12" s="36" t="str">
        <f>VLOOKUP($A12,'Customer Names'!A:E,3,FALSE)</f>
        <v>Ms.</v>
      </c>
      <c r="C12" s="37" t="str">
        <f>VLOOKUP($A12,'Customer Names'!$A:$E,4,FALSE)</f>
        <v xml:space="preserve"> Paola Andrea</v>
      </c>
      <c r="D12" s="37" t="str">
        <f>VLOOKUP($A12,'Customer Names'!A:E,5,FALSE)</f>
        <v>Fierro Vargas</v>
      </c>
      <c r="E12" s="35">
        <f>VLOOKUP($A12,'Medical Examinations'!$A:$H,2,FALSE)</f>
        <v>37.700000000000003</v>
      </c>
      <c r="F12" s="35">
        <f>VLOOKUP($A12,'Medical Examinations'!$A:$H,3,FALSE)</f>
        <v>5.96</v>
      </c>
      <c r="G12" s="35" t="str">
        <f>VLOOKUP($A12,'Medical Examinations'!$A:$N,11,0)</f>
        <v>Yes</v>
      </c>
      <c r="H12" s="35" t="str">
        <f>VLOOKUP($A12,'Medical Examinations'!$A:$N,5,0)</f>
        <v>No</v>
      </c>
      <c r="I12" s="35" t="str">
        <f>VLOOKUP($A12,'Medical Examinations'!$A:$N,6,0)</f>
        <v>No</v>
      </c>
      <c r="J12" s="35">
        <f>VLOOKUP($A12,'Medical Examinations'!$A:$N,9,0)</f>
        <v>2</v>
      </c>
      <c r="K12" s="35" t="str">
        <f>VLOOKUP($A12,'Medical Examinations'!$A:$N,10,0)</f>
        <v>Yes</v>
      </c>
      <c r="L12" s="35" t="str">
        <f>VLOOKUP($A12,'Medical Examinations'!$A:$N,12,0)</f>
        <v>Obesity</v>
      </c>
      <c r="M12" s="35" t="str">
        <f>VLOOKUP($A12,'Medical Examinations'!$A:$N,13,0)</f>
        <v>Prediabetes</v>
      </c>
      <c r="N12" s="45">
        <f>IFERROR(VLOOKUP($A12,'Hospitalisation Details'!$A:$P,15,0),"")</f>
        <v>21753</v>
      </c>
      <c r="O12" s="46">
        <f>IFERROR(VLOOKUP($A12,'Hospitalisation Details'!$A:$P,6,0),"")</f>
        <v>48824.45</v>
      </c>
      <c r="P12" s="47" t="str">
        <f>IFERROR(VLOOKUP($A12,'Hospitalisation Details'!$A:$P,12,0),"")</f>
        <v>tier - 2</v>
      </c>
      <c r="Q12" s="47" t="str">
        <f>IFERROR(VLOOKUP($A12,'Hospitalisation Details'!$A:$P,13,0),"")</f>
        <v>tier - 1</v>
      </c>
      <c r="R12" s="47" t="str">
        <f>IFERROR(VLOOKUP($A12,'Hospitalisation Details'!$A:$P,14,0),"")</f>
        <v>R1011</v>
      </c>
      <c r="S12" s="47">
        <f>IFERROR(VLOOKUP($A12,'Hospitalisation Details'!$A:$P,16,0),"")</f>
        <v>63</v>
      </c>
    </row>
    <row r="13" spans="1:24" x14ac:dyDescent="0.3">
      <c r="A13" s="34" t="str">
        <f>'Medical Examinations'!A13</f>
        <v>Id12</v>
      </c>
      <c r="B13" s="36" t="str">
        <f>VLOOKUP($A13,'Customer Names'!A:E,3,FALSE)</f>
        <v>Mr.</v>
      </c>
      <c r="C13" s="37" t="str">
        <f>VLOOKUP($A13,'Customer Names'!$A:$E,4,FALSE)</f>
        <v xml:space="preserve"> David</v>
      </c>
      <c r="D13" s="37" t="str">
        <f>VLOOKUP($A13,'Customer Names'!A:E,5,FALSE)</f>
        <v>Franz</v>
      </c>
      <c r="E13" s="35">
        <f>VLOOKUP($A13,'Medical Examinations'!$A:$H,2,FALSE)</f>
        <v>42.13</v>
      </c>
      <c r="F13" s="35">
        <f>VLOOKUP($A13,'Medical Examinations'!$A:$H,3,FALSE)</f>
        <v>11.9</v>
      </c>
      <c r="G13" s="35" t="str">
        <f>VLOOKUP($A13,'Medical Examinations'!$A:$N,11,0)</f>
        <v>No</v>
      </c>
      <c r="H13" s="35" t="str">
        <f>VLOOKUP($A13,'Medical Examinations'!$A:$N,5,0)</f>
        <v>No</v>
      </c>
      <c r="I13" s="35" t="str">
        <f>VLOOKUP($A13,'Medical Examinations'!$A:$N,6,0)</f>
        <v>No</v>
      </c>
      <c r="J13" s="35">
        <f>VLOOKUP($A13,'Medical Examinations'!$A:$N,9,0)</f>
        <v>0</v>
      </c>
      <c r="K13" s="35" t="str">
        <f>VLOOKUP($A13,'Medical Examinations'!$A:$N,10,0)</f>
        <v>Yes</v>
      </c>
      <c r="L13" s="35" t="str">
        <f>VLOOKUP($A13,'Medical Examinations'!$A:$N,12,0)</f>
        <v>Obesity</v>
      </c>
      <c r="M13" s="35" t="str">
        <f>VLOOKUP($A13,'Medical Examinations'!$A:$N,13,0)</f>
        <v>Diabetes</v>
      </c>
      <c r="N13" s="45">
        <f>IFERROR(VLOOKUP($A13,'Hospitalisation Details'!$A:$P,15,0),"")</f>
        <v>24042</v>
      </c>
      <c r="O13" s="46">
        <f>IFERROR(VLOOKUP($A13,'Hospitalisation Details'!$A:$P,6,0),"")</f>
        <v>48675.519999999997</v>
      </c>
      <c r="P13" s="47" t="str">
        <f>IFERROR(VLOOKUP($A13,'Hospitalisation Details'!$A:$P,12,0),"")</f>
        <v>tier - 1</v>
      </c>
      <c r="Q13" s="47" t="str">
        <f>IFERROR(VLOOKUP($A13,'Hospitalisation Details'!$A:$P,13,0),"")</f>
        <v>tier - 2</v>
      </c>
      <c r="R13" s="47" t="str">
        <f>IFERROR(VLOOKUP($A13,'Hospitalisation Details'!$A:$P,14,0),"")</f>
        <v>R1013</v>
      </c>
      <c r="S13" s="47">
        <f>IFERROR(VLOOKUP($A13,'Hospitalisation Details'!$A:$P,16,0),"")</f>
        <v>57</v>
      </c>
    </row>
    <row r="14" spans="1:24" x14ac:dyDescent="0.3">
      <c r="A14" s="34" t="str">
        <f>'Medical Examinations'!A14</f>
        <v>Id13</v>
      </c>
      <c r="B14" s="36" t="str">
        <f>VLOOKUP($A14,'Customer Names'!A:E,3,FALSE)</f>
        <v>Mr.</v>
      </c>
      <c r="C14" s="37" t="str">
        <f>VLOOKUP($A14,'Customer Names'!$A:$E,4,FALSE)</f>
        <v xml:space="preserve"> Wade</v>
      </c>
      <c r="D14" s="37" t="str">
        <f>VLOOKUP($A14,'Customer Names'!A:E,5,FALSE)</f>
        <v>Foster</v>
      </c>
      <c r="E14" s="35">
        <f>VLOOKUP($A14,'Medical Examinations'!$A:$H,2,FALSE)</f>
        <v>40.92</v>
      </c>
      <c r="F14" s="35">
        <f>VLOOKUP($A14,'Medical Examinations'!$A:$H,3,FALSE)</f>
        <v>8.41</v>
      </c>
      <c r="G14" s="35" t="str">
        <f>VLOOKUP($A14,'Medical Examinations'!$A:$N,11,0)</f>
        <v>No</v>
      </c>
      <c r="H14" s="35" t="str">
        <f>VLOOKUP($A14,'Medical Examinations'!$A:$N,5,0)</f>
        <v>No</v>
      </c>
      <c r="I14" s="35" t="str">
        <f>VLOOKUP($A14,'Medical Examinations'!$A:$N,6,0)</f>
        <v>No</v>
      </c>
      <c r="J14" s="35">
        <f>VLOOKUP($A14,'Medical Examinations'!$A:$N,9,0)</f>
        <v>0</v>
      </c>
      <c r="K14" s="35" t="str">
        <f>VLOOKUP($A14,'Medical Examinations'!$A:$N,10,0)</f>
        <v>Yes</v>
      </c>
      <c r="L14" s="35" t="str">
        <f>VLOOKUP($A14,'Medical Examinations'!$A:$N,12,0)</f>
        <v>Obesity</v>
      </c>
      <c r="M14" s="35" t="str">
        <f>VLOOKUP($A14,'Medical Examinations'!$A:$N,13,0)</f>
        <v>Diabetes</v>
      </c>
      <c r="N14" s="45">
        <f>IFERROR(VLOOKUP($A14,'Hospitalisation Details'!$A:$P,15,0),"")</f>
        <v>22930</v>
      </c>
      <c r="O14" s="46">
        <f>IFERROR(VLOOKUP($A14,'Hospitalisation Details'!$A:$P,6,0),"")</f>
        <v>48673.56</v>
      </c>
      <c r="P14" s="47" t="str">
        <f>IFERROR(VLOOKUP($A14,'Hospitalisation Details'!$A:$P,12,0),"")</f>
        <v>tier - 1</v>
      </c>
      <c r="Q14" s="47" t="str">
        <f>IFERROR(VLOOKUP($A14,'Hospitalisation Details'!$A:$P,13,0),"")</f>
        <v>tier - 2</v>
      </c>
      <c r="R14" s="47" t="str">
        <f>IFERROR(VLOOKUP($A14,'Hospitalisation Details'!$A:$P,14,0),"")</f>
        <v>R1013</v>
      </c>
      <c r="S14" s="47">
        <f>IFERROR(VLOOKUP($A14,'Hospitalisation Details'!$A:$P,16,0),"")</f>
        <v>60</v>
      </c>
    </row>
    <row r="15" spans="1:24" x14ac:dyDescent="0.3">
      <c r="A15" s="34" t="str">
        <f>'Medical Examinations'!A15</f>
        <v>Id14</v>
      </c>
      <c r="B15" s="36" t="str">
        <f>VLOOKUP($A15,'Customer Names'!A:E,3,FALSE)</f>
        <v>Mr.</v>
      </c>
      <c r="C15" s="37" t="str">
        <f>VLOOKUP($A15,'Customer Names'!$A:$E,4,FALSE)</f>
        <v xml:space="preserve"> Franklin</v>
      </c>
      <c r="D15" s="37" t="str">
        <f>VLOOKUP($A15,'Customer Names'!A:E,5,FALSE)</f>
        <v>Tenorio</v>
      </c>
      <c r="E15" s="35">
        <f>VLOOKUP($A15,'Medical Examinations'!$A:$H,2,FALSE)</f>
        <v>40.564999999999998</v>
      </c>
      <c r="F15" s="35">
        <f>VLOOKUP($A15,'Medical Examinations'!$A:$H,3,FALSE)</f>
        <v>7.02</v>
      </c>
      <c r="G15" s="35" t="str">
        <f>VLOOKUP($A15,'Medical Examinations'!$A:$N,11,0)</f>
        <v>No</v>
      </c>
      <c r="H15" s="35" t="str">
        <f>VLOOKUP($A15,'Medical Examinations'!$A:$N,5,0)</f>
        <v>No</v>
      </c>
      <c r="I15" s="35" t="str">
        <f>VLOOKUP($A15,'Medical Examinations'!$A:$N,6,0)</f>
        <v>No</v>
      </c>
      <c r="J15" s="35">
        <f>VLOOKUP($A15,'Medical Examinations'!$A:$N,9,0)</f>
        <v>0</v>
      </c>
      <c r="K15" s="35" t="str">
        <f>VLOOKUP($A15,'Medical Examinations'!$A:$N,10,0)</f>
        <v>Yes</v>
      </c>
      <c r="L15" s="35" t="str">
        <f>VLOOKUP($A15,'Medical Examinations'!$A:$N,12,0)</f>
        <v>Obesity</v>
      </c>
      <c r="M15" s="35" t="str">
        <f>VLOOKUP($A15,'Medical Examinations'!$A:$N,13,0)</f>
        <v>Diabetes</v>
      </c>
      <c r="N15" s="45">
        <f>IFERROR(VLOOKUP($A15,'Hospitalisation Details'!$A:$P,15,0),"")</f>
        <v>25173</v>
      </c>
      <c r="O15" s="46">
        <f>IFERROR(VLOOKUP($A15,'Hospitalisation Details'!$A:$P,6,0),"")</f>
        <v>48549.18</v>
      </c>
      <c r="P15" s="47" t="str">
        <f>IFERROR(VLOOKUP($A15,'Hospitalisation Details'!$A:$P,12,0),"")</f>
        <v>tier - 1</v>
      </c>
      <c r="Q15" s="47" t="str">
        <f>IFERROR(VLOOKUP($A15,'Hospitalisation Details'!$A:$P,13,0),"")</f>
        <v>tier - 3</v>
      </c>
      <c r="R15" s="47" t="str">
        <f>IFERROR(VLOOKUP($A15,'Hospitalisation Details'!$A:$P,14,0),"")</f>
        <v>R1016</v>
      </c>
      <c r="S15" s="47">
        <f>IFERROR(VLOOKUP($A15,'Hospitalisation Details'!$A:$P,16,0),"")</f>
        <v>54</v>
      </c>
    </row>
    <row r="16" spans="1:24" x14ac:dyDescent="0.3">
      <c r="A16" s="34" t="str">
        <f>'Medical Examinations'!A16</f>
        <v>Id15</v>
      </c>
      <c r="B16" s="36" t="str">
        <f>VLOOKUP($A16,'Customer Names'!A:E,3,FALSE)</f>
        <v>Ms.</v>
      </c>
      <c r="C16" s="37" t="str">
        <f>VLOOKUP($A16,'Customer Names'!$A:$E,4,FALSE)</f>
        <v xml:space="preserve"> Leilani M.</v>
      </c>
      <c r="D16" s="37" t="str">
        <f>VLOOKUP($A16,'Customer Names'!A:E,5,FALSE)</f>
        <v>Rios</v>
      </c>
      <c r="E16" s="35">
        <f>VLOOKUP($A16,'Medical Examinations'!$A:$H,2,FALSE)</f>
        <v>36.384999999999998</v>
      </c>
      <c r="F16" s="35">
        <f>VLOOKUP($A16,'Medical Examinations'!$A:$H,3,FALSE)</f>
        <v>7.59</v>
      </c>
      <c r="G16" s="35" t="str">
        <f>VLOOKUP($A16,'Medical Examinations'!$A:$N,11,0)</f>
        <v>Yes</v>
      </c>
      <c r="H16" s="35" t="str">
        <f>VLOOKUP($A16,'Medical Examinations'!$A:$N,5,0)</f>
        <v>No</v>
      </c>
      <c r="I16" s="35" t="str">
        <f>VLOOKUP($A16,'Medical Examinations'!$A:$N,6,0)</f>
        <v>No</v>
      </c>
      <c r="J16" s="35">
        <f>VLOOKUP($A16,'Medical Examinations'!$A:$N,9,0)</f>
        <v>2</v>
      </c>
      <c r="K16" s="35" t="str">
        <f>VLOOKUP($A16,'Medical Examinations'!$A:$N,10,0)</f>
        <v>Yes</v>
      </c>
      <c r="L16" s="35" t="str">
        <f>VLOOKUP($A16,'Medical Examinations'!$A:$N,12,0)</f>
        <v>Obesity</v>
      </c>
      <c r="M16" s="35" t="str">
        <f>VLOOKUP($A16,'Medical Examinations'!$A:$N,13,0)</f>
        <v>Diabetes</v>
      </c>
      <c r="N16" s="45">
        <f>IFERROR(VLOOKUP($A16,'Hospitalisation Details'!$A:$P,15,0),"")</f>
        <v>22636</v>
      </c>
      <c r="O16" s="46">
        <f>IFERROR(VLOOKUP($A16,'Hospitalisation Details'!$A:$P,6,0),"")</f>
        <v>48517.56</v>
      </c>
      <c r="P16" s="47" t="str">
        <f>IFERROR(VLOOKUP($A16,'Hospitalisation Details'!$A:$P,12,0),"")</f>
        <v>tier - 1</v>
      </c>
      <c r="Q16" s="47" t="str">
        <f>IFERROR(VLOOKUP($A16,'Hospitalisation Details'!$A:$P,13,0),"")</f>
        <v>tier - 3</v>
      </c>
      <c r="R16" s="47" t="str">
        <f>IFERROR(VLOOKUP($A16,'Hospitalisation Details'!$A:$P,14,0),"")</f>
        <v>R1024</v>
      </c>
      <c r="S16" s="47">
        <f>IFERROR(VLOOKUP($A16,'Hospitalisation Details'!$A:$P,16,0),"")</f>
        <v>61</v>
      </c>
    </row>
    <row r="17" spans="1:19" x14ac:dyDescent="0.3">
      <c r="A17" s="34" t="str">
        <f>'Medical Examinations'!A17</f>
        <v>Id16</v>
      </c>
      <c r="B17" s="36" t="str">
        <f>VLOOKUP($A17,'Customer Names'!A:E,3,FALSE)</f>
        <v>Mr.</v>
      </c>
      <c r="C17" s="37" t="str">
        <f>VLOOKUP($A17,'Customer Names'!$A:$E,4,FALSE)</f>
        <v xml:space="preserve"> Philippe</v>
      </c>
      <c r="D17" s="37" t="str">
        <f>VLOOKUP($A17,'Customer Names'!A:E,5,FALSE)</f>
        <v>Viau-Dupuis</v>
      </c>
      <c r="E17" s="35">
        <f>VLOOKUP($A17,'Medical Examinations'!$A:$H,2,FALSE)</f>
        <v>39.9</v>
      </c>
      <c r="F17" s="35">
        <f>VLOOKUP($A17,'Medical Examinations'!$A:$H,3,FALSE)</f>
        <v>11.32</v>
      </c>
      <c r="G17" s="35" t="str">
        <f>VLOOKUP($A17,'Medical Examinations'!$A:$N,11,0)</f>
        <v>No</v>
      </c>
      <c r="H17" s="35" t="str">
        <f>VLOOKUP($A17,'Medical Examinations'!$A:$N,5,0)</f>
        <v>No</v>
      </c>
      <c r="I17" s="35" t="str">
        <f>VLOOKUP($A17,'Medical Examinations'!$A:$N,6,0)</f>
        <v>No</v>
      </c>
      <c r="J17" s="35">
        <f>VLOOKUP($A17,'Medical Examinations'!$A:$N,9,0)</f>
        <v>0</v>
      </c>
      <c r="K17" s="35" t="str">
        <f>VLOOKUP($A17,'Medical Examinations'!$A:$N,10,0)</f>
        <v>Yes</v>
      </c>
      <c r="L17" s="35" t="str">
        <f>VLOOKUP($A17,'Medical Examinations'!$A:$N,12,0)</f>
        <v>Obesity</v>
      </c>
      <c r="M17" s="35" t="str">
        <f>VLOOKUP($A17,'Medical Examinations'!$A:$N,13,0)</f>
        <v>Diabetes</v>
      </c>
      <c r="N17" s="45">
        <f>IFERROR(VLOOKUP($A17,'Hospitalisation Details'!$A:$P,15,0),"")</f>
        <v>22885</v>
      </c>
      <c r="O17" s="46">
        <f>IFERROR(VLOOKUP($A17,'Hospitalisation Details'!$A:$P,6,0),"")</f>
        <v>48173.36</v>
      </c>
      <c r="P17" s="47" t="str">
        <f>IFERROR(VLOOKUP($A17,'Hospitalisation Details'!$A:$P,12,0),"")</f>
        <v>tier - 1</v>
      </c>
      <c r="Q17" s="47" t="str">
        <f>IFERROR(VLOOKUP($A17,'Hospitalisation Details'!$A:$P,13,0),"")</f>
        <v>tier - 3</v>
      </c>
      <c r="R17" s="47" t="str">
        <f>IFERROR(VLOOKUP($A17,'Hospitalisation Details'!$A:$P,14,0),"")</f>
        <v>R1011</v>
      </c>
      <c r="S17" s="47">
        <f>IFERROR(VLOOKUP($A17,'Hospitalisation Details'!$A:$P,16,0),"")</f>
        <v>60</v>
      </c>
    </row>
    <row r="18" spans="1:19" x14ac:dyDescent="0.3">
      <c r="A18" s="34" t="str">
        <f>'Medical Examinations'!A18</f>
        <v>Id17</v>
      </c>
      <c r="B18" s="36" t="str">
        <f>VLOOKUP($A18,'Customer Names'!A:E,3,FALSE)</f>
        <v>Ms.</v>
      </c>
      <c r="C18" s="37" t="str">
        <f>VLOOKUP($A18,'Customer Names'!$A:$E,4,FALSE)</f>
        <v xml:space="preserve"> Jennifer A.</v>
      </c>
      <c r="D18" s="37" t="str">
        <f>VLOOKUP($A18,'Customer Names'!A:E,5,FALSE)</f>
        <v>Cronin</v>
      </c>
      <c r="E18" s="35">
        <f>VLOOKUP($A18,'Medical Examinations'!$A:$H,2,FALSE)</f>
        <v>33.799999999999997</v>
      </c>
      <c r="F18" s="35">
        <f>VLOOKUP($A18,'Medical Examinations'!$A:$H,3,FALSE)</f>
        <v>7.67</v>
      </c>
      <c r="G18" s="35" t="str">
        <f>VLOOKUP($A18,'Medical Examinations'!$A:$N,11,0)</f>
        <v>No</v>
      </c>
      <c r="H18" s="35" t="str">
        <f>VLOOKUP($A18,'Medical Examinations'!$A:$N,5,0)</f>
        <v>No</v>
      </c>
      <c r="I18" s="35" t="str">
        <f>VLOOKUP($A18,'Medical Examinations'!$A:$N,6,0)</f>
        <v>No</v>
      </c>
      <c r="J18" s="35">
        <f>VLOOKUP($A18,'Medical Examinations'!$A:$N,9,0)</f>
        <v>3</v>
      </c>
      <c r="K18" s="35" t="str">
        <f>VLOOKUP($A18,'Medical Examinations'!$A:$N,10,0)</f>
        <v>Yes</v>
      </c>
      <c r="L18" s="35" t="str">
        <f>VLOOKUP($A18,'Medical Examinations'!$A:$N,12,0)</f>
        <v>Obesity</v>
      </c>
      <c r="M18" s="35" t="str">
        <f>VLOOKUP($A18,'Medical Examinations'!$A:$N,13,0)</f>
        <v>Diabetes</v>
      </c>
      <c r="N18" s="45">
        <f>IFERROR(VLOOKUP($A18,'Hospitalisation Details'!$A:$P,15,0),"")</f>
        <v>21505</v>
      </c>
      <c r="O18" s="46">
        <f>IFERROR(VLOOKUP($A18,'Hospitalisation Details'!$A:$P,6,0),"")</f>
        <v>47928.03</v>
      </c>
      <c r="P18" s="47" t="str">
        <f>IFERROR(VLOOKUP($A18,'Hospitalisation Details'!$A:$P,12,0),"")</f>
        <v>tier - 2</v>
      </c>
      <c r="Q18" s="47" t="str">
        <f>IFERROR(VLOOKUP($A18,'Hospitalisation Details'!$A:$P,13,0),"")</f>
        <v>tier - 3</v>
      </c>
      <c r="R18" s="47" t="str">
        <f>IFERROR(VLOOKUP($A18,'Hospitalisation Details'!$A:$P,14,0),"")</f>
        <v>R1011</v>
      </c>
      <c r="S18" s="47">
        <f>IFERROR(VLOOKUP($A18,'Hospitalisation Details'!$A:$P,16,0),"")</f>
        <v>64</v>
      </c>
    </row>
    <row r="19" spans="1:19" x14ac:dyDescent="0.3">
      <c r="A19" s="34" t="str">
        <f>'Medical Examinations'!A19</f>
        <v>Id18</v>
      </c>
      <c r="B19" s="36" t="str">
        <f>VLOOKUP($A19,'Customer Names'!A:E,3,FALSE)</f>
        <v>Ms.</v>
      </c>
      <c r="C19" s="37" t="str">
        <f>VLOOKUP($A19,'Customer Names'!$A:$E,4,FALSE)</f>
        <v xml:space="preserve"> Christina M.</v>
      </c>
      <c r="D19" s="37" t="str">
        <f>VLOOKUP($A19,'Customer Names'!A:E,5,FALSE)</f>
        <v>Noordstar</v>
      </c>
      <c r="E19" s="35">
        <f>VLOOKUP($A19,'Medical Examinations'!$A:$H,2,FALSE)</f>
        <v>36.765000000000001</v>
      </c>
      <c r="F19" s="35">
        <f>VLOOKUP($A19,'Medical Examinations'!$A:$H,3,FALSE)</f>
        <v>7.29</v>
      </c>
      <c r="G19" s="35" t="str">
        <f>VLOOKUP($A19,'Medical Examinations'!$A:$N,11,0)</f>
        <v>Yes</v>
      </c>
      <c r="H19" s="35" t="str">
        <f>VLOOKUP($A19,'Medical Examinations'!$A:$N,5,0)</f>
        <v>No</v>
      </c>
      <c r="I19" s="35" t="str">
        <f>VLOOKUP($A19,'Medical Examinations'!$A:$N,6,0)</f>
        <v>Yes</v>
      </c>
      <c r="J19" s="35">
        <f>VLOOKUP($A19,'Medical Examinations'!$A:$N,9,0)</f>
        <v>1</v>
      </c>
      <c r="K19" s="35" t="str">
        <f>VLOOKUP($A19,'Medical Examinations'!$A:$N,10,0)</f>
        <v>Yes</v>
      </c>
      <c r="L19" s="35" t="str">
        <f>VLOOKUP($A19,'Medical Examinations'!$A:$N,12,0)</f>
        <v>Obesity</v>
      </c>
      <c r="M19" s="35" t="str">
        <f>VLOOKUP($A19,'Medical Examinations'!$A:$N,13,0)</f>
        <v>Diabetes</v>
      </c>
      <c r="N19" s="45">
        <f>IFERROR(VLOOKUP($A19,'Hospitalisation Details'!$A:$P,15,0),"")</f>
        <v>23228</v>
      </c>
      <c r="O19" s="46">
        <f>IFERROR(VLOOKUP($A19,'Hospitalisation Details'!$A:$P,6,0),"")</f>
        <v>47896.79</v>
      </c>
      <c r="P19" s="47" t="str">
        <f>IFERROR(VLOOKUP($A19,'Hospitalisation Details'!$A:$P,12,0),"")</f>
        <v>tier - 1</v>
      </c>
      <c r="Q19" s="47" t="str">
        <f>IFERROR(VLOOKUP($A19,'Hospitalisation Details'!$A:$P,13,0),"")</f>
        <v>tier - 3</v>
      </c>
      <c r="R19" s="47" t="str">
        <f>IFERROR(VLOOKUP($A19,'Hospitalisation Details'!$A:$P,14,0),"")</f>
        <v>R1024</v>
      </c>
      <c r="S19" s="47">
        <f>IFERROR(VLOOKUP($A19,'Hospitalisation Details'!$A:$P,16,0),"")</f>
        <v>59</v>
      </c>
    </row>
    <row r="20" spans="1:19" x14ac:dyDescent="0.3">
      <c r="A20" s="34" t="str">
        <f>'Medical Examinations'!A20</f>
        <v>Id19</v>
      </c>
      <c r="B20" s="36" t="str">
        <f>VLOOKUP($A20,'Customer Names'!A:E,3,FALSE)</f>
        <v>Mr.</v>
      </c>
      <c r="C20" s="37" t="str">
        <f>VLOOKUP($A20,'Customer Names'!$A:$E,4,FALSE)</f>
        <v xml:space="preserve"> Said Sr.</v>
      </c>
      <c r="D20" s="37" t="str">
        <f>VLOOKUP($A20,'Customer Names'!A:E,5,FALSE)</f>
        <v>Boudalia</v>
      </c>
      <c r="E20" s="35">
        <f>VLOOKUP($A20,'Medical Examinations'!$A:$H,2,FALSE)</f>
        <v>36.954999999999998</v>
      </c>
      <c r="F20" s="35">
        <f>VLOOKUP($A20,'Medical Examinations'!$A:$H,3,FALSE)</f>
        <v>4.72</v>
      </c>
      <c r="G20" s="35" t="str">
        <f>VLOOKUP($A20,'Medical Examinations'!$A:$N,11,0)</f>
        <v>Yes</v>
      </c>
      <c r="H20" s="35" t="str">
        <f>VLOOKUP($A20,'Medical Examinations'!$A:$N,5,0)</f>
        <v>No</v>
      </c>
      <c r="I20" s="35" t="str">
        <f>VLOOKUP($A20,'Medical Examinations'!$A:$N,6,0)</f>
        <v>No</v>
      </c>
      <c r="J20" s="35">
        <f>VLOOKUP($A20,'Medical Examinations'!$A:$N,9,0)</f>
        <v>1</v>
      </c>
      <c r="K20" s="35" t="str">
        <f>VLOOKUP($A20,'Medical Examinations'!$A:$N,10,0)</f>
        <v>Yes</v>
      </c>
      <c r="L20" s="35" t="str">
        <f>VLOOKUP($A20,'Medical Examinations'!$A:$N,12,0)</f>
        <v>Obesity</v>
      </c>
      <c r="M20" s="35" t="str">
        <f>VLOOKUP($A20,'Medical Examinations'!$A:$N,13,0)</f>
        <v>Normal</v>
      </c>
      <c r="N20" s="45">
        <f>IFERROR(VLOOKUP($A20,'Hospitalisation Details'!$A:$P,15,0),"")</f>
        <v>23688</v>
      </c>
      <c r="O20" s="46">
        <f>IFERROR(VLOOKUP($A20,'Hospitalisation Details'!$A:$P,6,0),"")</f>
        <v>47496.49</v>
      </c>
      <c r="P20" s="47" t="str">
        <f>IFERROR(VLOOKUP($A20,'Hospitalisation Details'!$A:$P,12,0),"")</f>
        <v>tier - 1</v>
      </c>
      <c r="Q20" s="47" t="str">
        <f>IFERROR(VLOOKUP($A20,'Hospitalisation Details'!$A:$P,13,0),"")</f>
        <v>tier - 3</v>
      </c>
      <c r="R20" s="47" t="str">
        <f>IFERROR(VLOOKUP($A20,'Hospitalisation Details'!$A:$P,14,0),"")</f>
        <v>R1012</v>
      </c>
      <c r="S20" s="47">
        <f>IFERROR(VLOOKUP($A20,'Hospitalisation Details'!$A:$P,16,0),"")</f>
        <v>58</v>
      </c>
    </row>
    <row r="21" spans="1:19" x14ac:dyDescent="0.3">
      <c r="A21" s="34" t="str">
        <f>'Medical Examinations'!A21</f>
        <v>Id20</v>
      </c>
      <c r="B21" s="36" t="str">
        <f>VLOOKUP($A21,'Customer Names'!A:E,3,FALSE)</f>
        <v>Mr.</v>
      </c>
      <c r="C21" s="37" t="str">
        <f>VLOOKUP($A21,'Customer Names'!$A:$E,4,FALSE)</f>
        <v xml:space="preserve"> John</v>
      </c>
      <c r="D21" s="37" t="str">
        <f>VLOOKUP($A21,'Customer Names'!A:E,5,FALSE)</f>
        <v>Flor</v>
      </c>
      <c r="E21" s="35">
        <f>VLOOKUP($A21,'Medical Examinations'!$A:$H,2,FALSE)</f>
        <v>42.9</v>
      </c>
      <c r="F21" s="35">
        <f>VLOOKUP($A21,'Medical Examinations'!$A:$H,3,FALSE)</f>
        <v>11.41</v>
      </c>
      <c r="G21" s="35" t="str">
        <f>VLOOKUP($A21,'Medical Examinations'!$A:$N,11,0)</f>
        <v>No</v>
      </c>
      <c r="H21" s="35" t="str">
        <f>VLOOKUP($A21,'Medical Examinations'!$A:$N,5,0)</f>
        <v>No</v>
      </c>
      <c r="I21" s="35" t="str">
        <f>VLOOKUP($A21,'Medical Examinations'!$A:$N,6,0)</f>
        <v>No</v>
      </c>
      <c r="J21" s="35">
        <f>VLOOKUP($A21,'Medical Examinations'!$A:$N,9,0)</f>
        <v>0</v>
      </c>
      <c r="K21" s="35" t="str">
        <f>VLOOKUP($A21,'Medical Examinations'!$A:$N,10,0)</f>
        <v>Yes</v>
      </c>
      <c r="L21" s="35" t="str">
        <f>VLOOKUP($A21,'Medical Examinations'!$A:$N,12,0)</f>
        <v>Obesity</v>
      </c>
      <c r="M21" s="35" t="str">
        <f>VLOOKUP($A21,'Medical Examinations'!$A:$N,13,0)</f>
        <v>Diabetes</v>
      </c>
      <c r="N21" s="45">
        <f>IFERROR(VLOOKUP($A21,'Hospitalisation Details'!$A:$P,15,0),"")</f>
        <v>26203</v>
      </c>
      <c r="O21" s="46">
        <f>IFERROR(VLOOKUP($A21,'Hospitalisation Details'!$A:$P,6,0),"")</f>
        <v>47462.89</v>
      </c>
      <c r="P21" s="47" t="str">
        <f>IFERROR(VLOOKUP($A21,'Hospitalisation Details'!$A:$P,12,0),"")</f>
        <v>tier - 1</v>
      </c>
      <c r="Q21" s="47" t="str">
        <f>IFERROR(VLOOKUP($A21,'Hospitalisation Details'!$A:$P,13,0),"")</f>
        <v>tier - 2</v>
      </c>
      <c r="R21" s="47" t="str">
        <f>IFERROR(VLOOKUP($A21,'Hospitalisation Details'!$A:$P,14,0),"")</f>
        <v>R1013</v>
      </c>
      <c r="S21" s="47">
        <f>IFERROR(VLOOKUP($A21,'Hospitalisation Details'!$A:$P,16,0),"")</f>
        <v>51</v>
      </c>
    </row>
    <row r="22" spans="1:19" x14ac:dyDescent="0.3">
      <c r="A22" s="34" t="str">
        <f>'Medical Examinations'!A22</f>
        <v>Id21</v>
      </c>
      <c r="B22" s="36" t="str">
        <f>VLOOKUP($A22,'Customer Names'!A:E,3,FALSE)</f>
        <v>Mr.</v>
      </c>
      <c r="C22" s="37" t="str">
        <f>VLOOKUP($A22,'Customer Names'!$A:$E,4,FALSE)</f>
        <v xml:space="preserve"> Myles</v>
      </c>
      <c r="D22" s="37" t="str">
        <f>VLOOKUP($A22,'Customer Names'!A:E,5,FALSE)</f>
        <v>Fennon</v>
      </c>
      <c r="E22" s="35">
        <f>VLOOKUP($A22,'Medical Examinations'!$A:$H,2,FALSE)</f>
        <v>36.299999999999997</v>
      </c>
      <c r="F22" s="35">
        <f>VLOOKUP($A22,'Medical Examinations'!$A:$H,3,FALSE)</f>
        <v>11.5</v>
      </c>
      <c r="G22" s="35" t="str">
        <f>VLOOKUP($A22,'Medical Examinations'!$A:$N,11,0)</f>
        <v>Yes</v>
      </c>
      <c r="H22" s="35" t="str">
        <f>VLOOKUP($A22,'Medical Examinations'!$A:$N,5,0)</f>
        <v>No</v>
      </c>
      <c r="I22" s="35" t="str">
        <f>VLOOKUP($A22,'Medical Examinations'!$A:$N,6,0)</f>
        <v>No</v>
      </c>
      <c r="J22" s="35">
        <f>VLOOKUP($A22,'Medical Examinations'!$A:$N,9,0)</f>
        <v>2</v>
      </c>
      <c r="K22" s="35" t="str">
        <f>VLOOKUP($A22,'Medical Examinations'!$A:$N,10,0)</f>
        <v>Yes</v>
      </c>
      <c r="L22" s="35" t="str">
        <f>VLOOKUP($A22,'Medical Examinations'!$A:$N,12,0)</f>
        <v>Obesity</v>
      </c>
      <c r="M22" s="35" t="str">
        <f>VLOOKUP($A22,'Medical Examinations'!$A:$N,13,0)</f>
        <v>Diabetes</v>
      </c>
      <c r="N22" s="45">
        <f>IFERROR(VLOOKUP($A22,'Hospitalisation Details'!$A:$P,15,0),"")</f>
        <v>22445</v>
      </c>
      <c r="O22" s="46">
        <f>IFERROR(VLOOKUP($A22,'Hospitalisation Details'!$A:$P,6,0),"")</f>
        <v>47403.88</v>
      </c>
      <c r="P22" s="47" t="str">
        <f>IFERROR(VLOOKUP($A22,'Hospitalisation Details'!$A:$P,12,0),"")</f>
        <v>tier - 1</v>
      </c>
      <c r="Q22" s="47" t="str">
        <f>IFERROR(VLOOKUP($A22,'Hospitalisation Details'!$A:$P,13,0),"")</f>
        <v>tier - 3</v>
      </c>
      <c r="R22" s="47" t="str">
        <f>IFERROR(VLOOKUP($A22,'Hospitalisation Details'!$A:$P,14,0),"")</f>
        <v>R1011</v>
      </c>
      <c r="S22" s="47">
        <f>IFERROR(VLOOKUP($A22,'Hospitalisation Details'!$A:$P,16,0),"")</f>
        <v>61</v>
      </c>
    </row>
    <row r="23" spans="1:19" x14ac:dyDescent="0.3">
      <c r="A23" s="34" t="str">
        <f>'Medical Examinations'!A23</f>
        <v>Id22</v>
      </c>
      <c r="B23" s="36" t="str">
        <f>VLOOKUP($A23,'Customer Names'!A:E,3,FALSE)</f>
        <v>Ms.</v>
      </c>
      <c r="C23" s="37" t="str">
        <f>VLOOKUP($A23,'Customer Names'!$A:$E,4,FALSE)</f>
        <v xml:space="preserve"> Madelyn C</v>
      </c>
      <c r="D23" s="37" t="str">
        <f>VLOOKUP($A23,'Customer Names'!A:E,5,FALSE)</f>
        <v>Hribar</v>
      </c>
      <c r="E23" s="35">
        <f>VLOOKUP($A23,'Medical Examinations'!$A:$H,2,FALSE)</f>
        <v>32.200000000000003</v>
      </c>
      <c r="F23" s="35">
        <f>VLOOKUP($A23,'Medical Examinations'!$A:$H,3,FALSE)</f>
        <v>6.22</v>
      </c>
      <c r="G23" s="35" t="str">
        <f>VLOOKUP($A23,'Medical Examinations'!$A:$N,11,0)</f>
        <v>Yes</v>
      </c>
      <c r="H23" s="35" t="str">
        <f>VLOOKUP($A23,'Medical Examinations'!$A:$N,5,0)</f>
        <v>No</v>
      </c>
      <c r="I23" s="35" t="str">
        <f>VLOOKUP($A23,'Medical Examinations'!$A:$N,6,0)</f>
        <v>No</v>
      </c>
      <c r="J23" s="35">
        <f>VLOOKUP($A23,'Medical Examinations'!$A:$N,9,0)</f>
        <v>2</v>
      </c>
      <c r="K23" s="35" t="str">
        <f>VLOOKUP($A23,'Medical Examinations'!$A:$N,10,0)</f>
        <v>Yes</v>
      </c>
      <c r="L23" s="35" t="str">
        <f>VLOOKUP($A23,'Medical Examinations'!$A:$N,12,0)</f>
        <v>Obesity</v>
      </c>
      <c r="M23" s="35" t="str">
        <f>VLOOKUP($A23,'Medical Examinations'!$A:$N,13,0)</f>
        <v>Prediabetes</v>
      </c>
      <c r="N23" s="45">
        <f>IFERROR(VLOOKUP($A23,'Hospitalisation Details'!$A:$P,15,0),"")</f>
        <v>21827</v>
      </c>
      <c r="O23" s="46">
        <f>IFERROR(VLOOKUP($A23,'Hospitalisation Details'!$A:$P,6,0),"")</f>
        <v>47305.31</v>
      </c>
      <c r="P23" s="47" t="str">
        <f>IFERROR(VLOOKUP($A23,'Hospitalisation Details'!$A:$P,12,0),"")</f>
        <v>tier - 2</v>
      </c>
      <c r="Q23" s="47" t="str">
        <f>IFERROR(VLOOKUP($A23,'Hospitalisation Details'!$A:$P,13,0),"")</f>
        <v>tier - 1</v>
      </c>
      <c r="R23" s="47" t="str">
        <f>IFERROR(VLOOKUP($A23,'Hospitalisation Details'!$A:$P,14,0),"")</f>
        <v>R1011</v>
      </c>
      <c r="S23" s="47">
        <f>IFERROR(VLOOKUP($A23,'Hospitalisation Details'!$A:$P,16,0),"")</f>
        <v>63</v>
      </c>
    </row>
    <row r="24" spans="1:19" x14ac:dyDescent="0.3">
      <c r="A24" s="34" t="str">
        <f>'Medical Examinations'!A24</f>
        <v>Id23</v>
      </c>
      <c r="B24" s="36" t="str">
        <f>VLOOKUP($A24,'Customer Names'!A:E,3,FALSE)</f>
        <v>Ms.</v>
      </c>
      <c r="C24" s="37" t="str">
        <f>VLOOKUP($A24,'Customer Names'!$A:$E,4,FALSE)</f>
        <v xml:space="preserve"> Nicole</v>
      </c>
      <c r="D24" s="37" t="str">
        <f>VLOOKUP($A24,'Customer Names'!A:E,5,FALSE)</f>
        <v>Tassello</v>
      </c>
      <c r="E24" s="35">
        <f>VLOOKUP($A24,'Medical Examinations'!$A:$H,2,FALSE)</f>
        <v>31.3</v>
      </c>
      <c r="F24" s="35">
        <f>VLOOKUP($A24,'Medical Examinations'!$A:$H,3,FALSE)</f>
        <v>11.38</v>
      </c>
      <c r="G24" s="35" t="str">
        <f>VLOOKUP($A24,'Medical Examinations'!$A:$N,11,0)</f>
        <v>No</v>
      </c>
      <c r="H24" s="35" t="str">
        <f>VLOOKUP($A24,'Medical Examinations'!$A:$N,5,0)</f>
        <v>No</v>
      </c>
      <c r="I24" s="35" t="str">
        <f>VLOOKUP($A24,'Medical Examinations'!$A:$N,6,0)</f>
        <v>No</v>
      </c>
      <c r="J24" s="35">
        <f>VLOOKUP($A24,'Medical Examinations'!$A:$N,9,0)</f>
        <v>3</v>
      </c>
      <c r="K24" s="35" t="str">
        <f>VLOOKUP($A24,'Medical Examinations'!$A:$N,10,0)</f>
        <v>Yes</v>
      </c>
      <c r="L24" s="35" t="str">
        <f>VLOOKUP($A24,'Medical Examinations'!$A:$N,12,0)</f>
        <v>Obesity</v>
      </c>
      <c r="M24" s="35" t="str">
        <f>VLOOKUP($A24,'Medical Examinations'!$A:$N,13,0)</f>
        <v>Diabetes</v>
      </c>
      <c r="N24" s="45">
        <f>IFERROR(VLOOKUP($A24,'Hospitalisation Details'!$A:$P,15,0),"")</f>
        <v>21431</v>
      </c>
      <c r="O24" s="46">
        <f>IFERROR(VLOOKUP($A24,'Hospitalisation Details'!$A:$P,6,0),"")</f>
        <v>47291.06</v>
      </c>
      <c r="P24" s="47" t="str">
        <f>IFERROR(VLOOKUP($A24,'Hospitalisation Details'!$A:$P,12,0),"")</f>
        <v>tier - 2</v>
      </c>
      <c r="Q24" s="47" t="str">
        <f>IFERROR(VLOOKUP($A24,'Hospitalisation Details'!$A:$P,13,0),"")</f>
        <v>tier - 1</v>
      </c>
      <c r="R24" s="47" t="str">
        <f>IFERROR(VLOOKUP($A24,'Hospitalisation Details'!$A:$P,14,0),"")</f>
        <v>R1011</v>
      </c>
      <c r="S24" s="47">
        <f>IFERROR(VLOOKUP($A24,'Hospitalisation Details'!$A:$P,16,0),"")</f>
        <v>64</v>
      </c>
    </row>
    <row r="25" spans="1:19" x14ac:dyDescent="0.3">
      <c r="A25" s="34" t="str">
        <f>'Medical Examinations'!A25</f>
        <v>Id24</v>
      </c>
      <c r="B25" s="36" t="str">
        <f>VLOOKUP($A25,'Customer Names'!A:E,3,FALSE)</f>
        <v>Mr.</v>
      </c>
      <c r="C25" s="37" t="str">
        <f>VLOOKUP($A25,'Customer Names'!$A:$E,4,FALSE)</f>
        <v xml:space="preserve"> Eric A.</v>
      </c>
      <c r="D25" s="37" t="str">
        <f>VLOOKUP($A25,'Customer Names'!A:E,5,FALSE)</f>
        <v>Mauricette</v>
      </c>
      <c r="E25" s="35">
        <f>VLOOKUP($A25,'Medical Examinations'!$A:$H,2,FALSE)</f>
        <v>41.8</v>
      </c>
      <c r="F25" s="35">
        <f>VLOOKUP($A25,'Medical Examinations'!$A:$H,3,FALSE)</f>
        <v>7.89</v>
      </c>
      <c r="G25" s="35" t="str">
        <f>VLOOKUP($A25,'Medical Examinations'!$A:$N,11,0)</f>
        <v>Yes</v>
      </c>
      <c r="H25" s="35" t="str">
        <f>VLOOKUP($A25,'Medical Examinations'!$A:$N,5,0)</f>
        <v>No</v>
      </c>
      <c r="I25" s="35" t="str">
        <f>VLOOKUP($A25,'Medical Examinations'!$A:$N,6,0)</f>
        <v>No</v>
      </c>
      <c r="J25" s="35">
        <f>VLOOKUP($A25,'Medical Examinations'!$A:$N,9,0)</f>
        <v>2</v>
      </c>
      <c r="K25" s="35" t="str">
        <f>VLOOKUP($A25,'Medical Examinations'!$A:$N,10,0)</f>
        <v>Yes</v>
      </c>
      <c r="L25" s="35" t="str">
        <f>VLOOKUP($A25,'Medical Examinations'!$A:$N,12,0)</f>
        <v>Obesity</v>
      </c>
      <c r="M25" s="35" t="str">
        <f>VLOOKUP($A25,'Medical Examinations'!$A:$N,13,0)</f>
        <v>Diabetes</v>
      </c>
      <c r="N25" s="45">
        <f>IFERROR(VLOOKUP($A25,'Hospitalisation Details'!$A:$P,15,0),"")</f>
        <v>25930</v>
      </c>
      <c r="O25" s="46">
        <f>IFERROR(VLOOKUP($A25,'Hospitalisation Details'!$A:$P,6,0),"")</f>
        <v>47269.85</v>
      </c>
      <c r="P25" s="47" t="str">
        <f>IFERROR(VLOOKUP($A25,'Hospitalisation Details'!$A:$P,12,0),"")</f>
        <v>tier - 1</v>
      </c>
      <c r="Q25" s="47" t="str">
        <f>IFERROR(VLOOKUP($A25,'Hospitalisation Details'!$A:$P,13,0),"")</f>
        <v>tier - 2</v>
      </c>
      <c r="R25" s="47" t="str">
        <f>IFERROR(VLOOKUP($A25,'Hospitalisation Details'!$A:$P,14,0),"")</f>
        <v>R1013</v>
      </c>
      <c r="S25" s="47">
        <f>IFERROR(VLOOKUP($A25,'Hospitalisation Details'!$A:$P,16,0),"")</f>
        <v>52</v>
      </c>
    </row>
    <row r="26" spans="1:19" x14ac:dyDescent="0.3">
      <c r="A26" s="34" t="str">
        <f>'Medical Examinations'!A26</f>
        <v>Id25</v>
      </c>
      <c r="B26" s="36" t="str">
        <f>VLOOKUP($A26,'Customer Names'!A:E,3,FALSE)</f>
        <v>Mr.</v>
      </c>
      <c r="C26" s="37" t="str">
        <f>VLOOKUP($A26,'Customer Names'!$A:$E,4,FALSE)</f>
        <v xml:space="preserve"> Emiliano I.</v>
      </c>
      <c r="D26" s="37" t="str">
        <f>VLOOKUP($A26,'Customer Names'!A:E,5,FALSE)</f>
        <v>Garcia</v>
      </c>
      <c r="E26" s="35">
        <f>VLOOKUP($A26,'Medical Examinations'!$A:$H,2,FALSE)</f>
        <v>35.090000000000003</v>
      </c>
      <c r="F26" s="35">
        <f>VLOOKUP($A26,'Medical Examinations'!$A:$H,3,FALSE)</f>
        <v>4.38</v>
      </c>
      <c r="G26" s="35" t="str">
        <f>VLOOKUP($A26,'Medical Examinations'!$A:$N,11,0)</f>
        <v>Yes</v>
      </c>
      <c r="H26" s="35" t="str">
        <f>VLOOKUP($A26,'Medical Examinations'!$A:$N,5,0)</f>
        <v>No</v>
      </c>
      <c r="I26" s="35" t="str">
        <f>VLOOKUP($A26,'Medical Examinations'!$A:$N,6,0)</f>
        <v>No</v>
      </c>
      <c r="J26" s="35">
        <f>VLOOKUP($A26,'Medical Examinations'!$A:$N,9,0)</f>
        <v>2</v>
      </c>
      <c r="K26" s="35" t="str">
        <f>VLOOKUP($A26,'Medical Examinations'!$A:$N,10,0)</f>
        <v>Yes</v>
      </c>
      <c r="L26" s="35" t="str">
        <f>VLOOKUP($A26,'Medical Examinations'!$A:$N,12,0)</f>
        <v>Obesity</v>
      </c>
      <c r="M26" s="35" t="str">
        <f>VLOOKUP($A26,'Medical Examinations'!$A:$N,13,0)</f>
        <v>Normal</v>
      </c>
      <c r="N26" s="45">
        <f>IFERROR(VLOOKUP($A26,'Hospitalisation Details'!$A:$P,15,0),"")</f>
        <v>21745</v>
      </c>
      <c r="O26" s="46">
        <f>IFERROR(VLOOKUP($A26,'Hospitalisation Details'!$A:$P,6,0),"")</f>
        <v>47055.53</v>
      </c>
      <c r="P26" s="47" t="str">
        <f>IFERROR(VLOOKUP($A26,'Hospitalisation Details'!$A:$P,12,0),"")</f>
        <v>tier - 2</v>
      </c>
      <c r="Q26" s="47" t="str">
        <f>IFERROR(VLOOKUP($A26,'Hospitalisation Details'!$A:$P,13,0),"")</f>
        <v>tier - 1</v>
      </c>
      <c r="R26" s="47" t="str">
        <f>IFERROR(VLOOKUP($A26,'Hospitalisation Details'!$A:$P,14,0),"")</f>
        <v>R1013</v>
      </c>
      <c r="S26" s="47">
        <f>IFERROR(VLOOKUP($A26,'Hospitalisation Details'!$A:$P,16,0),"")</f>
        <v>63</v>
      </c>
    </row>
    <row r="27" spans="1:19" x14ac:dyDescent="0.3">
      <c r="A27" s="34" t="str">
        <f>'Medical Examinations'!A27</f>
        <v>Id26</v>
      </c>
      <c r="B27" s="36" t="str">
        <f>VLOOKUP($A27,'Customer Names'!A:E,3,FALSE)</f>
        <v>Mr.</v>
      </c>
      <c r="C27" s="37" t="str">
        <f>VLOOKUP($A27,'Customer Names'!$A:$E,4,FALSE)</f>
        <v xml:space="preserve"> Adam</v>
      </c>
      <c r="D27" s="37" t="str">
        <f>VLOOKUP($A27,'Customer Names'!A:E,5,FALSE)</f>
        <v>Airoldi</v>
      </c>
      <c r="E27" s="35">
        <f>VLOOKUP($A27,'Medical Examinations'!$A:$H,2,FALSE)</f>
        <v>33.880000000000003</v>
      </c>
      <c r="F27" s="35">
        <f>VLOOKUP($A27,'Medical Examinations'!$A:$H,3,FALSE)</f>
        <v>7.01</v>
      </c>
      <c r="G27" s="35" t="str">
        <f>VLOOKUP($A27,'Medical Examinations'!$A:$N,11,0)</f>
        <v>No</v>
      </c>
      <c r="H27" s="35" t="str">
        <f>VLOOKUP($A27,'Medical Examinations'!$A:$N,5,0)</f>
        <v>No</v>
      </c>
      <c r="I27" s="35" t="str">
        <f>VLOOKUP($A27,'Medical Examinations'!$A:$N,6,0)</f>
        <v>No</v>
      </c>
      <c r="J27" s="35">
        <f>VLOOKUP($A27,'Medical Examinations'!$A:$N,9,0)</f>
        <v>3</v>
      </c>
      <c r="K27" s="35" t="str">
        <f>VLOOKUP($A27,'Medical Examinations'!$A:$N,10,0)</f>
        <v>Yes</v>
      </c>
      <c r="L27" s="35" t="str">
        <f>VLOOKUP($A27,'Medical Examinations'!$A:$N,12,0)</f>
        <v>Obesity</v>
      </c>
      <c r="M27" s="35" t="str">
        <f>VLOOKUP($A27,'Medical Examinations'!$A:$N,13,0)</f>
        <v>Diabetes</v>
      </c>
      <c r="N27" s="45">
        <f>IFERROR(VLOOKUP($A27,'Hospitalisation Details'!$A:$P,15,0),"")</f>
        <v>21443</v>
      </c>
      <c r="O27" s="46">
        <f>IFERROR(VLOOKUP($A27,'Hospitalisation Details'!$A:$P,6,0),"")</f>
        <v>46889.26</v>
      </c>
      <c r="P27" s="47" t="str">
        <f>IFERROR(VLOOKUP($A27,'Hospitalisation Details'!$A:$P,12,0),"")</f>
        <v>tier - 2</v>
      </c>
      <c r="Q27" s="47" t="str">
        <f>IFERROR(VLOOKUP($A27,'Hospitalisation Details'!$A:$P,13,0),"")</f>
        <v>tier - 3</v>
      </c>
      <c r="R27" s="47" t="str">
        <f>IFERROR(VLOOKUP($A27,'Hospitalisation Details'!$A:$P,14,0),"")</f>
        <v>R1013</v>
      </c>
      <c r="S27" s="47">
        <f>IFERROR(VLOOKUP($A27,'Hospitalisation Details'!$A:$P,16,0),"")</f>
        <v>64</v>
      </c>
    </row>
    <row r="28" spans="1:19" x14ac:dyDescent="0.3">
      <c r="A28" s="34" t="str">
        <f>'Medical Examinations'!A28</f>
        <v>Id27</v>
      </c>
      <c r="B28" s="36" t="str">
        <f>VLOOKUP($A28,'Customer Names'!A:E,3,FALSE)</f>
        <v>Mr.</v>
      </c>
      <c r="C28" s="37" t="str">
        <f>VLOOKUP($A28,'Customer Names'!$A:$E,4,FALSE)</f>
        <v xml:space="preserve"> Zach</v>
      </c>
      <c r="D28" s="37" t="str">
        <f>VLOOKUP($A28,'Customer Names'!A:E,5,FALSE)</f>
        <v>Cater-Cyker</v>
      </c>
      <c r="E28" s="35">
        <f>VLOOKUP($A28,'Medical Examinations'!$A:$H,2,FALSE)</f>
        <v>30.875</v>
      </c>
      <c r="F28" s="35">
        <f>VLOOKUP($A28,'Medical Examinations'!$A:$H,3,FALSE)</f>
        <v>11.88</v>
      </c>
      <c r="G28" s="35" t="str">
        <f>VLOOKUP($A28,'Medical Examinations'!$A:$N,11,0)</f>
        <v>No</v>
      </c>
      <c r="H28" s="35" t="str">
        <f>VLOOKUP($A28,'Medical Examinations'!$A:$N,5,0)</f>
        <v>No</v>
      </c>
      <c r="I28" s="35" t="str">
        <f>VLOOKUP($A28,'Medical Examinations'!$A:$N,6,0)</f>
        <v>No</v>
      </c>
      <c r="J28" s="35">
        <f>VLOOKUP($A28,'Medical Examinations'!$A:$N,9,0)</f>
        <v>0</v>
      </c>
      <c r="K28" s="35" t="str">
        <f>VLOOKUP($A28,'Medical Examinations'!$A:$N,10,0)</f>
        <v>Yes</v>
      </c>
      <c r="L28" s="35" t="str">
        <f>VLOOKUP($A28,'Medical Examinations'!$A:$N,12,0)</f>
        <v>Obesity</v>
      </c>
      <c r="M28" s="35" t="str">
        <f>VLOOKUP($A28,'Medical Examinations'!$A:$N,13,0)</f>
        <v>Diabetes</v>
      </c>
      <c r="N28" s="45">
        <f>IFERROR(VLOOKUP($A28,'Hospitalisation Details'!$A:$P,15,0),"")</f>
        <v>22237</v>
      </c>
      <c r="O28" s="46">
        <f>IFERROR(VLOOKUP($A28,'Hospitalisation Details'!$A:$P,6,0),"")</f>
        <v>46718.16</v>
      </c>
      <c r="P28" s="47" t="str">
        <f>IFERROR(VLOOKUP($A28,'Hospitalisation Details'!$A:$P,12,0),"")</f>
        <v>tier - 1</v>
      </c>
      <c r="Q28" s="47" t="str">
        <f>IFERROR(VLOOKUP($A28,'Hospitalisation Details'!$A:$P,13,0),"")</f>
        <v>tier - 1</v>
      </c>
      <c r="R28" s="47" t="str">
        <f>IFERROR(VLOOKUP($A28,'Hospitalisation Details'!$A:$P,14,0),"")</f>
        <v>R1012</v>
      </c>
      <c r="S28" s="47">
        <f>IFERROR(VLOOKUP($A28,'Hospitalisation Details'!$A:$P,16,0),"")</f>
        <v>62</v>
      </c>
    </row>
    <row r="29" spans="1:19" x14ac:dyDescent="0.3">
      <c r="A29" s="34" t="str">
        <f>'Medical Examinations'!A29</f>
        <v>Id28</v>
      </c>
      <c r="B29" s="36" t="str">
        <f>VLOOKUP($A29,'Customer Names'!A:E,3,FALSE)</f>
        <v>Ms.</v>
      </c>
      <c r="C29" s="37" t="str">
        <f>VLOOKUP($A29,'Customer Names'!$A:$E,4,FALSE)</f>
        <v xml:space="preserve"> Stephanie W.</v>
      </c>
      <c r="D29" s="37" t="str">
        <f>VLOOKUP($A29,'Customer Names'!A:E,5,FALSE)</f>
        <v>Hamm</v>
      </c>
      <c r="E29" s="35">
        <f>VLOOKUP($A29,'Medical Examinations'!$A:$H,2,FALSE)</f>
        <v>36.86</v>
      </c>
      <c r="F29" s="35">
        <f>VLOOKUP($A29,'Medical Examinations'!$A:$H,3,FALSE)</f>
        <v>5.19</v>
      </c>
      <c r="G29" s="35" t="str">
        <f>VLOOKUP($A29,'Medical Examinations'!$A:$N,11,0)</f>
        <v>Yes</v>
      </c>
      <c r="H29" s="35" t="str">
        <f>VLOOKUP($A29,'Medical Examinations'!$A:$N,5,0)</f>
        <v>No</v>
      </c>
      <c r="I29" s="35" t="str">
        <f>VLOOKUP($A29,'Medical Examinations'!$A:$N,6,0)</f>
        <v>Yes</v>
      </c>
      <c r="J29" s="35">
        <f>VLOOKUP($A29,'Medical Examinations'!$A:$N,9,0)</f>
        <v>1</v>
      </c>
      <c r="K29" s="35" t="str">
        <f>VLOOKUP($A29,'Medical Examinations'!$A:$N,10,0)</f>
        <v>Yes</v>
      </c>
      <c r="L29" s="35" t="str">
        <f>VLOOKUP($A29,'Medical Examinations'!$A:$N,12,0)</f>
        <v>Obesity</v>
      </c>
      <c r="M29" s="35" t="str">
        <f>VLOOKUP($A29,'Medical Examinations'!$A:$N,13,0)</f>
        <v>Normal</v>
      </c>
      <c r="N29" s="45">
        <f>IFERROR(VLOOKUP($A29,'Hospitalisation Details'!$A:$P,15,0),"")</f>
        <v>25377</v>
      </c>
      <c r="O29" s="46">
        <f>IFERROR(VLOOKUP($A29,'Hospitalisation Details'!$A:$P,6,0),"")</f>
        <v>46661.440000000002</v>
      </c>
      <c r="P29" s="47" t="str">
        <f>IFERROR(VLOOKUP($A29,'Hospitalisation Details'!$A:$P,12,0),"")</f>
        <v>tier - 1</v>
      </c>
      <c r="Q29" s="47" t="str">
        <f>IFERROR(VLOOKUP($A29,'Hospitalisation Details'!$A:$P,13,0),"")</f>
        <v>tier - 3</v>
      </c>
      <c r="R29" s="47" t="str">
        <f>IFERROR(VLOOKUP($A29,'Hospitalisation Details'!$A:$P,14,0),"")</f>
        <v>R1012</v>
      </c>
      <c r="S29" s="47">
        <f>IFERROR(VLOOKUP($A29,'Hospitalisation Details'!$A:$P,16,0),"")</f>
        <v>53</v>
      </c>
    </row>
    <row r="30" spans="1:19" x14ac:dyDescent="0.3">
      <c r="A30" s="34" t="str">
        <f>'Medical Examinations'!A30</f>
        <v>Id29</v>
      </c>
      <c r="B30" s="36" t="str">
        <f>VLOOKUP($A30,'Customer Names'!A:E,3,FALSE)</f>
        <v>Mr.</v>
      </c>
      <c r="C30" s="37" t="str">
        <f>VLOOKUP($A30,'Customer Names'!$A:$E,4,FALSE)</f>
        <v xml:space="preserve"> Stephen</v>
      </c>
      <c r="D30" s="37" t="str">
        <f>VLOOKUP($A30,'Customer Names'!A:E,5,FALSE)</f>
        <v>Cox</v>
      </c>
      <c r="E30" s="35">
        <f>VLOOKUP($A30,'Medical Examinations'!$A:$H,2,FALSE)</f>
        <v>35.86</v>
      </c>
      <c r="F30" s="35">
        <f>VLOOKUP($A30,'Medical Examinations'!$A:$H,3,FALSE)</f>
        <v>6.74</v>
      </c>
      <c r="G30" s="35" t="str">
        <f>VLOOKUP($A30,'Medical Examinations'!$A:$N,11,0)</f>
        <v>Yes</v>
      </c>
      <c r="H30" s="35" t="str">
        <f>VLOOKUP($A30,'Medical Examinations'!$A:$N,5,0)</f>
        <v>No</v>
      </c>
      <c r="I30" s="35" t="str">
        <f>VLOOKUP($A30,'Medical Examinations'!$A:$N,6,0)</f>
        <v>No</v>
      </c>
      <c r="J30" s="35">
        <f>VLOOKUP($A30,'Medical Examinations'!$A:$N,9,0)</f>
        <v>2</v>
      </c>
      <c r="K30" s="35" t="str">
        <f>VLOOKUP($A30,'Medical Examinations'!$A:$N,10,0)</f>
        <v>Yes</v>
      </c>
      <c r="L30" s="35" t="str">
        <f>VLOOKUP($A30,'Medical Examinations'!$A:$N,12,0)</f>
        <v>Obesity</v>
      </c>
      <c r="M30" s="35" t="str">
        <f>VLOOKUP($A30,'Medical Examinations'!$A:$N,13,0)</f>
        <v>Diabetes</v>
      </c>
      <c r="N30" s="45">
        <f>IFERROR(VLOOKUP($A30,'Hospitalisation Details'!$A:$P,15,0),"")</f>
        <v>22501</v>
      </c>
      <c r="O30" s="46">
        <f>IFERROR(VLOOKUP($A30,'Hospitalisation Details'!$A:$P,6,0),"")</f>
        <v>46599.11</v>
      </c>
      <c r="P30" s="47" t="str">
        <f>IFERROR(VLOOKUP($A30,'Hospitalisation Details'!$A:$P,12,0),"")</f>
        <v>tier - 1</v>
      </c>
      <c r="Q30" s="47" t="str">
        <f>IFERROR(VLOOKUP($A30,'Hospitalisation Details'!$A:$P,13,0),"")</f>
        <v>tier - 1</v>
      </c>
      <c r="R30" s="47" t="str">
        <f>IFERROR(VLOOKUP($A30,'Hospitalisation Details'!$A:$P,14,0),"")</f>
        <v>R1013</v>
      </c>
      <c r="S30" s="47">
        <f>IFERROR(VLOOKUP($A30,'Hospitalisation Details'!$A:$P,16,0),"")</f>
        <v>61</v>
      </c>
    </row>
    <row r="31" spans="1:19" x14ac:dyDescent="0.3">
      <c r="A31" s="34" t="str">
        <f>'Medical Examinations'!A31</f>
        <v>Id30</v>
      </c>
      <c r="B31" s="36" t="str">
        <f>VLOOKUP($A31,'Customer Names'!A:E,3,FALSE)</f>
        <v>Ms.</v>
      </c>
      <c r="C31" s="37" t="str">
        <f>VLOOKUP($A31,'Customer Names'!$A:$E,4,FALSE)</f>
        <v xml:space="preserve"> Natalie</v>
      </c>
      <c r="D31" s="37" t="str">
        <f>VLOOKUP($A31,'Customer Names'!A:E,5,FALSE)</f>
        <v>Sachrajda</v>
      </c>
      <c r="E31" s="35">
        <f>VLOOKUP($A31,'Medical Examinations'!$A:$H,2,FALSE)</f>
        <v>37.049999999999997</v>
      </c>
      <c r="F31" s="35">
        <f>VLOOKUP($A31,'Medical Examinations'!$A:$H,3,FALSE)</f>
        <v>8.44</v>
      </c>
      <c r="G31" s="35" t="str">
        <f>VLOOKUP($A31,'Medical Examinations'!$A:$N,11,0)</f>
        <v>No</v>
      </c>
      <c r="H31" s="35" t="str">
        <f>VLOOKUP($A31,'Medical Examinations'!$A:$N,5,0)</f>
        <v>No</v>
      </c>
      <c r="I31" s="35" t="str">
        <f>VLOOKUP($A31,'Medical Examinations'!$A:$N,6,0)</f>
        <v>No</v>
      </c>
      <c r="J31" s="35">
        <f>VLOOKUP($A31,'Medical Examinations'!$A:$N,9,0)</f>
        <v>0</v>
      </c>
      <c r="K31" s="35" t="str">
        <f>VLOOKUP($A31,'Medical Examinations'!$A:$N,10,0)</f>
        <v>Yes</v>
      </c>
      <c r="L31" s="35" t="str">
        <f>VLOOKUP($A31,'Medical Examinations'!$A:$N,12,0)</f>
        <v>Obesity</v>
      </c>
      <c r="M31" s="35" t="str">
        <f>VLOOKUP($A31,'Medical Examinations'!$A:$N,13,0)</f>
        <v>Diabetes</v>
      </c>
      <c r="N31" s="45">
        <f>IFERROR(VLOOKUP($A31,'Hospitalisation Details'!$A:$P,15,0),"")</f>
        <v>26273</v>
      </c>
      <c r="O31" s="46">
        <f>IFERROR(VLOOKUP($A31,'Hospitalisation Details'!$A:$P,6,0),"")</f>
        <v>46255.11</v>
      </c>
      <c r="P31" s="47" t="str">
        <f>IFERROR(VLOOKUP($A31,'Hospitalisation Details'!$A:$P,12,0),"")</f>
        <v>tier - 1</v>
      </c>
      <c r="Q31" s="47" t="str">
        <f>IFERROR(VLOOKUP($A31,'Hospitalisation Details'!$A:$P,13,0),"")</f>
        <v>tier - 3</v>
      </c>
      <c r="R31" s="47" t="str">
        <f>IFERROR(VLOOKUP($A31,'Hospitalisation Details'!$A:$P,14,0),"")</f>
        <v>R1024</v>
      </c>
      <c r="S31" s="47">
        <f>IFERROR(VLOOKUP($A31,'Hospitalisation Details'!$A:$P,16,0),"")</f>
        <v>51</v>
      </c>
    </row>
    <row r="32" spans="1:19" x14ac:dyDescent="0.3">
      <c r="A32" s="34" t="str">
        <f>'Medical Examinations'!A32</f>
        <v>Id31</v>
      </c>
      <c r="B32" s="36" t="str">
        <f>VLOOKUP($A32,'Customer Names'!A:E,3,FALSE)</f>
        <v>Ms.</v>
      </c>
      <c r="C32" s="37" t="str">
        <f>VLOOKUP($A32,'Customer Names'!$A:$E,4,FALSE)</f>
        <v xml:space="preserve"> Nicole J.</v>
      </c>
      <c r="D32" s="37" t="str">
        <f>VLOOKUP($A32,'Customer Names'!A:E,5,FALSE)</f>
        <v>Gareri</v>
      </c>
      <c r="E32" s="35">
        <f>VLOOKUP($A32,'Medical Examinations'!$A:$H,2,FALSE)</f>
        <v>43.89</v>
      </c>
      <c r="F32" s="35">
        <f>VLOOKUP($A32,'Medical Examinations'!$A:$H,3,FALSE)</f>
        <v>8.7100000000000009</v>
      </c>
      <c r="G32" s="35" t="str">
        <f>VLOOKUP($A32,'Medical Examinations'!$A:$N,11,0)</f>
        <v>No</v>
      </c>
      <c r="H32" s="35" t="str">
        <f>VLOOKUP($A32,'Medical Examinations'!$A:$N,5,0)</f>
        <v>No</v>
      </c>
      <c r="I32" s="35" t="str">
        <f>VLOOKUP($A32,'Medical Examinations'!$A:$N,6,0)</f>
        <v>No</v>
      </c>
      <c r="J32" s="35">
        <f>VLOOKUP($A32,'Medical Examinations'!$A:$N,9,0)</f>
        <v>0</v>
      </c>
      <c r="K32" s="35" t="str">
        <f>VLOOKUP($A32,'Medical Examinations'!$A:$N,10,0)</f>
        <v>Yes</v>
      </c>
      <c r="L32" s="35" t="str">
        <f>VLOOKUP($A32,'Medical Examinations'!$A:$N,12,0)</f>
        <v>Obesity</v>
      </c>
      <c r="M32" s="35" t="str">
        <f>VLOOKUP($A32,'Medical Examinations'!$A:$N,13,0)</f>
        <v>Diabetes</v>
      </c>
      <c r="N32" s="45">
        <f>IFERROR(VLOOKUP($A32,'Hospitalisation Details'!$A:$P,15,0),"")</f>
        <v>28719</v>
      </c>
      <c r="O32" s="46">
        <f>IFERROR(VLOOKUP($A32,'Hospitalisation Details'!$A:$P,6,0),"")</f>
        <v>46200.99</v>
      </c>
      <c r="P32" s="47" t="str">
        <f>IFERROR(VLOOKUP($A32,'Hospitalisation Details'!$A:$P,12,0),"")</f>
        <v>tier - 1</v>
      </c>
      <c r="Q32" s="47" t="str">
        <f>IFERROR(VLOOKUP($A32,'Hospitalisation Details'!$A:$P,13,0),"")</f>
        <v>tier - 1</v>
      </c>
      <c r="R32" s="47" t="str">
        <f>IFERROR(VLOOKUP($A32,'Hospitalisation Details'!$A:$P,14,0),"")</f>
        <v>R1013</v>
      </c>
      <c r="S32" s="47">
        <f>IFERROR(VLOOKUP($A32,'Hospitalisation Details'!$A:$P,16,0),"")</f>
        <v>44</v>
      </c>
    </row>
    <row r="33" spans="1:19" x14ac:dyDescent="0.3">
      <c r="A33" s="34" t="str">
        <f>'Medical Examinations'!A33</f>
        <v>Id32</v>
      </c>
      <c r="B33" s="36" t="str">
        <f>VLOOKUP($A33,'Customer Names'!A:E,3,FALSE)</f>
        <v>Mr.</v>
      </c>
      <c r="C33" s="37" t="str">
        <f>VLOOKUP($A33,'Customer Names'!$A:$E,4,FALSE)</f>
        <v xml:space="preserve"> Jefferson D</v>
      </c>
      <c r="D33" s="37" t="str">
        <f>VLOOKUP($A33,'Customer Names'!A:E,5,FALSE)</f>
        <v>Welch</v>
      </c>
      <c r="E33" s="35">
        <f>VLOOKUP($A33,'Medical Examinations'!$A:$H,2,FALSE)</f>
        <v>42.35</v>
      </c>
      <c r="F33" s="35">
        <f>VLOOKUP($A33,'Medical Examinations'!$A:$H,3,FALSE)</f>
        <v>5.08</v>
      </c>
      <c r="G33" s="35" t="str">
        <f>VLOOKUP($A33,'Medical Examinations'!$A:$N,11,0)</f>
        <v>Yes</v>
      </c>
      <c r="H33" s="35" t="str">
        <f>VLOOKUP($A33,'Medical Examinations'!$A:$N,5,0)</f>
        <v>No</v>
      </c>
      <c r="I33" s="35" t="str">
        <f>VLOOKUP($A33,'Medical Examinations'!$A:$N,6,0)</f>
        <v>No</v>
      </c>
      <c r="J33" s="35">
        <f>VLOOKUP($A33,'Medical Examinations'!$A:$N,9,0)</f>
        <v>0</v>
      </c>
      <c r="K33" s="35" t="str">
        <f>VLOOKUP($A33,'Medical Examinations'!$A:$N,10,0)</f>
        <v>Yes</v>
      </c>
      <c r="L33" s="35" t="str">
        <f>VLOOKUP($A33,'Medical Examinations'!$A:$N,12,0)</f>
        <v>Obesity</v>
      </c>
      <c r="M33" s="35" t="str">
        <f>VLOOKUP($A33,'Medical Examinations'!$A:$N,13,0)</f>
        <v>Normal</v>
      </c>
      <c r="N33" s="45">
        <f>IFERROR(VLOOKUP($A33,'Hospitalisation Details'!$A:$P,15,0),"")</f>
        <v>28096</v>
      </c>
      <c r="O33" s="46">
        <f>IFERROR(VLOOKUP($A33,'Hospitalisation Details'!$A:$P,6,0),"")</f>
        <v>46151.12</v>
      </c>
      <c r="P33" s="47" t="str">
        <f>IFERROR(VLOOKUP($A33,'Hospitalisation Details'!$A:$P,12,0),"")</f>
        <v>tier - 1</v>
      </c>
      <c r="Q33" s="47" t="str">
        <f>IFERROR(VLOOKUP($A33,'Hospitalisation Details'!$A:$P,13,0),"")</f>
        <v>tier - 3</v>
      </c>
      <c r="R33" s="47" t="str">
        <f>IFERROR(VLOOKUP($A33,'Hospitalisation Details'!$A:$P,14,0),"")</f>
        <v>R1013</v>
      </c>
      <c r="S33" s="47">
        <f>IFERROR(VLOOKUP($A33,'Hospitalisation Details'!$A:$P,16,0),"")</f>
        <v>46</v>
      </c>
    </row>
    <row r="34" spans="1:19" x14ac:dyDescent="0.3">
      <c r="A34" s="34" t="str">
        <f>'Medical Examinations'!A34</f>
        <v>Id33</v>
      </c>
      <c r="B34" s="36" t="str">
        <f>VLOOKUP($A34,'Customer Names'!A:E,3,FALSE)</f>
        <v>Mr.</v>
      </c>
      <c r="C34" s="37" t="str">
        <f>VLOOKUP($A34,'Customer Names'!$A:$E,4,FALSE)</f>
        <v xml:space="preserve"> Brendan D.</v>
      </c>
      <c r="D34" s="37" t="str">
        <f>VLOOKUP($A34,'Customer Names'!A:E,5,FALSE)</f>
        <v>Prindiville</v>
      </c>
      <c r="E34" s="35">
        <f>VLOOKUP($A34,'Medical Examinations'!$A:$H,2,FALSE)</f>
        <v>31.35</v>
      </c>
      <c r="F34" s="35">
        <f>VLOOKUP($A34,'Medical Examinations'!$A:$H,3,FALSE)</f>
        <v>6.86</v>
      </c>
      <c r="G34" s="35" t="str">
        <f>VLOOKUP($A34,'Medical Examinations'!$A:$N,11,0)</f>
        <v>No</v>
      </c>
      <c r="H34" s="35" t="str">
        <f>VLOOKUP($A34,'Medical Examinations'!$A:$N,5,0)</f>
        <v>No</v>
      </c>
      <c r="I34" s="35" t="str">
        <f>VLOOKUP($A34,'Medical Examinations'!$A:$N,6,0)</f>
        <v>No</v>
      </c>
      <c r="J34" s="35">
        <f>VLOOKUP($A34,'Medical Examinations'!$A:$N,9,0)</f>
        <v>0</v>
      </c>
      <c r="K34" s="35" t="str">
        <f>VLOOKUP($A34,'Medical Examinations'!$A:$N,10,0)</f>
        <v>Yes</v>
      </c>
      <c r="L34" s="35" t="str">
        <f>VLOOKUP($A34,'Medical Examinations'!$A:$N,12,0)</f>
        <v>Obesity</v>
      </c>
      <c r="M34" s="35" t="str">
        <f>VLOOKUP($A34,'Medical Examinations'!$A:$N,13,0)</f>
        <v>Diabetes</v>
      </c>
      <c r="N34" s="45">
        <f>IFERROR(VLOOKUP($A34,'Hospitalisation Details'!$A:$P,15,0),"")</f>
        <v>22984</v>
      </c>
      <c r="O34" s="46">
        <f>IFERROR(VLOOKUP($A34,'Hospitalisation Details'!$A:$P,6,0),"")</f>
        <v>46130.53</v>
      </c>
      <c r="P34" s="47" t="str">
        <f>IFERROR(VLOOKUP($A34,'Hospitalisation Details'!$A:$P,12,0),"")</f>
        <v>tier - 1</v>
      </c>
      <c r="Q34" s="47" t="str">
        <f>IFERROR(VLOOKUP($A34,'Hospitalisation Details'!$A:$P,13,0),"")</f>
        <v>tier - 1</v>
      </c>
      <c r="R34" s="47" t="str">
        <f>IFERROR(VLOOKUP($A34,'Hospitalisation Details'!$A:$P,14,0),"")</f>
        <v>R1012</v>
      </c>
      <c r="S34" s="47">
        <f>IFERROR(VLOOKUP($A34,'Hospitalisation Details'!$A:$P,16,0),"")</f>
        <v>60</v>
      </c>
    </row>
    <row r="35" spans="1:19" x14ac:dyDescent="0.3">
      <c r="A35" s="34" t="str">
        <f>'Medical Examinations'!A35</f>
        <v>Id34</v>
      </c>
      <c r="B35" s="36" t="str">
        <f>VLOOKUP($A35,'Customer Names'!A:E,3,FALSE)</f>
        <v>Ms.</v>
      </c>
      <c r="C35" s="37" t="str">
        <f>VLOOKUP($A35,'Customer Names'!$A:$E,4,FALSE)</f>
        <v xml:space="preserve"> Courtney</v>
      </c>
      <c r="D35" s="37" t="str">
        <f>VLOOKUP($A35,'Customer Names'!A:E,5,FALSE)</f>
        <v>Kincaid</v>
      </c>
      <c r="E35" s="35">
        <f>VLOOKUP($A35,'Medical Examinations'!$A:$H,2,FALSE)</f>
        <v>47.6</v>
      </c>
      <c r="F35" s="35">
        <f>VLOOKUP($A35,'Medical Examinations'!$A:$H,3,FALSE)</f>
        <v>5.95</v>
      </c>
      <c r="G35" s="35" t="str">
        <f>VLOOKUP($A35,'Medical Examinations'!$A:$N,11,0)</f>
        <v>Yes</v>
      </c>
      <c r="H35" s="35" t="str">
        <f>VLOOKUP($A35,'Medical Examinations'!$A:$N,5,0)</f>
        <v>No</v>
      </c>
      <c r="I35" s="35" t="str">
        <f>VLOOKUP($A35,'Medical Examinations'!$A:$N,6,0)</f>
        <v>No</v>
      </c>
      <c r="J35" s="35">
        <f>VLOOKUP($A35,'Medical Examinations'!$A:$N,9,0)</f>
        <v>0</v>
      </c>
      <c r="K35" s="35" t="str">
        <f>VLOOKUP($A35,'Medical Examinations'!$A:$N,10,0)</f>
        <v>Yes</v>
      </c>
      <c r="L35" s="35" t="str">
        <f>VLOOKUP($A35,'Medical Examinations'!$A:$N,12,0)</f>
        <v>Obesity</v>
      </c>
      <c r="M35" s="35" t="str">
        <f>VLOOKUP($A35,'Medical Examinations'!$A:$N,13,0)</f>
        <v>Prediabetes</v>
      </c>
      <c r="N35" s="45">
        <f>IFERROR(VLOOKUP($A35,'Hospitalisation Details'!$A:$P,15,0),"")</f>
        <v>31320</v>
      </c>
      <c r="O35" s="46">
        <f>IFERROR(VLOOKUP($A35,'Hospitalisation Details'!$A:$P,6,0),"")</f>
        <v>46113.51</v>
      </c>
      <c r="P35" s="47" t="str">
        <f>IFERROR(VLOOKUP($A35,'Hospitalisation Details'!$A:$P,12,0),"")</f>
        <v>tier - 2</v>
      </c>
      <c r="Q35" s="47" t="str">
        <f>IFERROR(VLOOKUP($A35,'Hospitalisation Details'!$A:$P,13,0),"")</f>
        <v>tier - 3</v>
      </c>
      <c r="R35" s="47" t="str">
        <f>IFERROR(VLOOKUP($A35,'Hospitalisation Details'!$A:$P,14,0),"")</f>
        <v>R1011</v>
      </c>
      <c r="S35" s="47">
        <f>IFERROR(VLOOKUP($A35,'Hospitalisation Details'!$A:$P,16,0),"")</f>
        <v>37</v>
      </c>
    </row>
    <row r="36" spans="1:19" x14ac:dyDescent="0.3">
      <c r="A36" s="34" t="str">
        <f>'Medical Examinations'!A36</f>
        <v>Id35</v>
      </c>
      <c r="B36" s="36" t="str">
        <f>VLOOKUP($A36,'Customer Names'!A:E,3,FALSE)</f>
        <v>Ms.</v>
      </c>
      <c r="C36" s="37" t="str">
        <f>VLOOKUP($A36,'Customer Names'!$A:$E,4,FALSE)</f>
        <v xml:space="preserve"> Sydney L.</v>
      </c>
      <c r="D36" s="37" t="str">
        <f>VLOOKUP($A36,'Customer Names'!A:E,5,FALSE)</f>
        <v>Bruestle</v>
      </c>
      <c r="E36" s="35">
        <f>VLOOKUP($A36,'Medical Examinations'!$A:$H,2,FALSE)</f>
        <v>46.2</v>
      </c>
      <c r="F36" s="35">
        <f>VLOOKUP($A36,'Medical Examinations'!$A:$H,3,FALSE)</f>
        <v>6.09</v>
      </c>
      <c r="G36" s="35" t="str">
        <f>VLOOKUP($A36,'Medical Examinations'!$A:$N,11,0)</f>
        <v>No</v>
      </c>
      <c r="H36" s="35" t="str">
        <f>VLOOKUP($A36,'Medical Examinations'!$A:$N,5,0)</f>
        <v>No</v>
      </c>
      <c r="I36" s="35" t="str">
        <f>VLOOKUP($A36,'Medical Examinations'!$A:$N,6,0)</f>
        <v>Yes</v>
      </c>
      <c r="J36" s="35">
        <f>VLOOKUP($A36,'Medical Examinations'!$A:$N,9,0)</f>
        <v>1</v>
      </c>
      <c r="K36" s="35" t="str">
        <f>VLOOKUP($A36,'Medical Examinations'!$A:$N,10,0)</f>
        <v>Yes</v>
      </c>
      <c r="L36" s="35" t="str">
        <f>VLOOKUP($A36,'Medical Examinations'!$A:$N,12,0)</f>
        <v>Obesity</v>
      </c>
      <c r="M36" s="35" t="str">
        <f>VLOOKUP($A36,'Medical Examinations'!$A:$N,13,0)</f>
        <v>Prediabetes</v>
      </c>
      <c r="N36" s="45">
        <f>IFERROR(VLOOKUP($A36,'Hospitalisation Details'!$A:$P,15,0),"")</f>
        <v>29079</v>
      </c>
      <c r="O36" s="46">
        <f>IFERROR(VLOOKUP($A36,'Hospitalisation Details'!$A:$P,6,0),"")</f>
        <v>45863.21</v>
      </c>
      <c r="P36" s="47" t="str">
        <f>IFERROR(VLOOKUP($A36,'Hospitalisation Details'!$A:$P,12,0),"")</f>
        <v>tier - 2</v>
      </c>
      <c r="Q36" s="47" t="str">
        <f>IFERROR(VLOOKUP($A36,'Hospitalisation Details'!$A:$P,13,0),"")</f>
        <v>tier - 1</v>
      </c>
      <c r="R36" s="47" t="str">
        <f>IFERROR(VLOOKUP($A36,'Hospitalisation Details'!$A:$P,14,0),"")</f>
        <v>R1013</v>
      </c>
      <c r="S36" s="47">
        <f>IFERROR(VLOOKUP($A36,'Hospitalisation Details'!$A:$P,16,0),"")</f>
        <v>43</v>
      </c>
    </row>
    <row r="37" spans="1:19" x14ac:dyDescent="0.3">
      <c r="A37" s="34" t="str">
        <f>'Medical Examinations'!A37</f>
        <v>Id36</v>
      </c>
      <c r="B37" s="36" t="str">
        <f>VLOOKUP($A37,'Customer Names'!A:E,3,FALSE)</f>
        <v>Mr.</v>
      </c>
      <c r="C37" s="37" t="str">
        <f>VLOOKUP($A37,'Customer Names'!$A:$E,4,FALSE)</f>
        <v xml:space="preserve"> Julien</v>
      </c>
      <c r="D37" s="37" t="str">
        <f>VLOOKUP($A37,'Customer Names'!A:E,5,FALSE)</f>
        <v>Lachance</v>
      </c>
      <c r="E37" s="35">
        <f>VLOOKUP($A37,'Medical Examinations'!$A:$H,2,FALSE)</f>
        <v>32.015000000000001</v>
      </c>
      <c r="F37" s="35">
        <f>VLOOKUP($A37,'Medical Examinations'!$A:$H,3,FALSE)</f>
        <v>11.75</v>
      </c>
      <c r="G37" s="35" t="str">
        <f>VLOOKUP($A37,'Medical Examinations'!$A:$N,11,0)</f>
        <v>No</v>
      </c>
      <c r="H37" s="35" t="str">
        <f>VLOOKUP($A37,'Medical Examinations'!$A:$N,5,0)</f>
        <v>No</v>
      </c>
      <c r="I37" s="35" t="str">
        <f>VLOOKUP($A37,'Medical Examinations'!$A:$N,6,0)</f>
        <v>No</v>
      </c>
      <c r="J37" s="35">
        <f>VLOOKUP($A37,'Medical Examinations'!$A:$N,9,0)</f>
        <v>0</v>
      </c>
      <c r="K37" s="35" t="str">
        <f>VLOOKUP($A37,'Medical Examinations'!$A:$N,10,0)</f>
        <v>Yes</v>
      </c>
      <c r="L37" s="35" t="str">
        <f>VLOOKUP($A37,'Medical Examinations'!$A:$N,12,0)</f>
        <v>Obesity</v>
      </c>
      <c r="M37" s="35" t="str">
        <f>VLOOKUP($A37,'Medical Examinations'!$A:$N,13,0)</f>
        <v>Diabetes</v>
      </c>
      <c r="N37" s="45">
        <f>IFERROR(VLOOKUP($A37,'Hospitalisation Details'!$A:$P,15,0),"")</f>
        <v>22271</v>
      </c>
      <c r="O37" s="46">
        <f>IFERROR(VLOOKUP($A37,'Hospitalisation Details'!$A:$P,6,0),"")</f>
        <v>45710.21</v>
      </c>
      <c r="P37" s="47" t="str">
        <f>IFERROR(VLOOKUP($A37,'Hospitalisation Details'!$A:$P,12,0),"")</f>
        <v>tier - 2</v>
      </c>
      <c r="Q37" s="47" t="str">
        <f>IFERROR(VLOOKUP($A37,'Hospitalisation Details'!$A:$P,13,0),"")</f>
        <v>tier - 2</v>
      </c>
      <c r="R37" s="47" t="str">
        <f>IFERROR(VLOOKUP($A37,'Hospitalisation Details'!$A:$P,14,0),"")</f>
        <v>R1016</v>
      </c>
      <c r="S37" s="47">
        <f>IFERROR(VLOOKUP($A37,'Hospitalisation Details'!$A:$P,16,0),"")</f>
        <v>62</v>
      </c>
    </row>
    <row r="38" spans="1:19" x14ac:dyDescent="0.3">
      <c r="A38" s="34" t="str">
        <f>'Medical Examinations'!A38</f>
        <v>Id37</v>
      </c>
      <c r="B38" s="36" t="str">
        <f>VLOOKUP($A38,'Customer Names'!A:E,3,FALSE)</f>
        <v>Mr.</v>
      </c>
      <c r="C38" s="37" t="str">
        <f>VLOOKUP($A38,'Customer Names'!$A:$E,4,FALSE)</f>
        <v xml:space="preserve"> Ryan M</v>
      </c>
      <c r="D38" s="37" t="str">
        <f>VLOOKUP($A38,'Customer Names'!A:E,5,FALSE)</f>
        <v>Eason</v>
      </c>
      <c r="E38" s="35">
        <f>VLOOKUP($A38,'Medical Examinations'!$A:$H,2,FALSE)</f>
        <v>40.564999999999998</v>
      </c>
      <c r="F38" s="35">
        <f>VLOOKUP($A38,'Medical Examinations'!$A:$H,3,FALSE)</f>
        <v>7.37</v>
      </c>
      <c r="G38" s="35" t="str">
        <f>VLOOKUP($A38,'Medical Examinations'!$A:$N,11,0)</f>
        <v>No</v>
      </c>
      <c r="H38" s="35" t="str">
        <f>VLOOKUP($A38,'Medical Examinations'!$A:$N,5,0)</f>
        <v>No</v>
      </c>
      <c r="I38" s="35" t="str">
        <f>VLOOKUP($A38,'Medical Examinations'!$A:$N,6,0)</f>
        <v>No</v>
      </c>
      <c r="J38" s="35">
        <f>VLOOKUP($A38,'Medical Examinations'!$A:$N,9,0)</f>
        <v>0</v>
      </c>
      <c r="K38" s="35" t="str">
        <f>VLOOKUP($A38,'Medical Examinations'!$A:$N,10,0)</f>
        <v>Yes</v>
      </c>
      <c r="L38" s="35" t="str">
        <f>VLOOKUP($A38,'Medical Examinations'!$A:$N,12,0)</f>
        <v>Obesity</v>
      </c>
      <c r="M38" s="35" t="str">
        <f>VLOOKUP($A38,'Medical Examinations'!$A:$N,13,0)</f>
        <v>Diabetes</v>
      </c>
      <c r="N38" s="45">
        <f>IFERROR(VLOOKUP($A38,'Hospitalisation Details'!$A:$P,15,0),"")</f>
        <v>27250</v>
      </c>
      <c r="O38" s="46">
        <f>IFERROR(VLOOKUP($A38,'Hospitalisation Details'!$A:$P,6,0),"")</f>
        <v>45702.02</v>
      </c>
      <c r="P38" s="47" t="str">
        <f>IFERROR(VLOOKUP($A38,'Hospitalisation Details'!$A:$P,12,0),"")</f>
        <v>tier - 2</v>
      </c>
      <c r="Q38" s="47" t="str">
        <f>IFERROR(VLOOKUP($A38,'Hospitalisation Details'!$A:$P,13,0),"")</f>
        <v>tier - 2</v>
      </c>
      <c r="R38" s="47" t="str">
        <f>IFERROR(VLOOKUP($A38,'Hospitalisation Details'!$A:$P,14,0),"")</f>
        <v>R1012</v>
      </c>
      <c r="S38" s="47">
        <f>IFERROR(VLOOKUP($A38,'Hospitalisation Details'!$A:$P,16,0),"")</f>
        <v>48</v>
      </c>
    </row>
    <row r="39" spans="1:19" x14ac:dyDescent="0.3">
      <c r="A39" s="34" t="str">
        <f>'Medical Examinations'!A39</f>
        <v>Id38</v>
      </c>
      <c r="B39" s="36" t="str">
        <f>VLOOKUP($A39,'Customer Names'!A:E,3,FALSE)</f>
        <v>Ms.</v>
      </c>
      <c r="C39" s="37" t="str">
        <f>VLOOKUP($A39,'Customer Names'!$A:$E,4,FALSE)</f>
        <v xml:space="preserve"> Anna H.</v>
      </c>
      <c r="D39" s="37" t="str">
        <f>VLOOKUP($A39,'Customer Names'!A:E,5,FALSE)</f>
        <v>Grummon</v>
      </c>
      <c r="E39" s="35">
        <f>VLOOKUP($A39,'Medical Examinations'!$A:$H,2,FALSE)</f>
        <v>32.450000000000003</v>
      </c>
      <c r="F39" s="35">
        <f>VLOOKUP($A39,'Medical Examinations'!$A:$H,3,FALSE)</f>
        <v>11.91</v>
      </c>
      <c r="G39" s="35" t="str">
        <f>VLOOKUP($A39,'Medical Examinations'!$A:$N,11,0)</f>
        <v>No</v>
      </c>
      <c r="H39" s="35" t="str">
        <f>VLOOKUP($A39,'Medical Examinations'!$A:$N,5,0)</f>
        <v>No</v>
      </c>
      <c r="I39" s="35" t="str">
        <f>VLOOKUP($A39,'Medical Examinations'!$A:$N,6,0)</f>
        <v>No</v>
      </c>
      <c r="J39" s="35">
        <f>VLOOKUP($A39,'Medical Examinations'!$A:$N,9,0)</f>
        <v>0</v>
      </c>
      <c r="K39" s="35" t="str">
        <f>VLOOKUP($A39,'Medical Examinations'!$A:$N,10,0)</f>
        <v>Yes</v>
      </c>
      <c r="L39" s="35" t="str">
        <f>VLOOKUP($A39,'Medical Examinations'!$A:$N,12,0)</f>
        <v>Obesity</v>
      </c>
      <c r="M39" s="35" t="str">
        <f>VLOOKUP($A39,'Medical Examinations'!$A:$N,13,0)</f>
        <v>Diabetes</v>
      </c>
      <c r="N39" s="45">
        <f>IFERROR(VLOOKUP($A39,'Hospitalisation Details'!$A:$P,15,0),"")</f>
        <v>22997</v>
      </c>
      <c r="O39" s="46">
        <f>IFERROR(VLOOKUP($A39,'Hospitalisation Details'!$A:$P,6,0),"")</f>
        <v>45008.959999999999</v>
      </c>
      <c r="P39" s="47" t="str">
        <f>IFERROR(VLOOKUP($A39,'Hospitalisation Details'!$A:$P,12,0),"")</f>
        <v>tier - 2</v>
      </c>
      <c r="Q39" s="47" t="str">
        <f>IFERROR(VLOOKUP($A39,'Hospitalisation Details'!$A:$P,13,0),"")</f>
        <v>tier - 2</v>
      </c>
      <c r="R39" s="47" t="str">
        <f>IFERROR(VLOOKUP($A39,'Hospitalisation Details'!$A:$P,14,0),"")</f>
        <v>R1013</v>
      </c>
      <c r="S39" s="47">
        <f>IFERROR(VLOOKUP($A39,'Hospitalisation Details'!$A:$P,16,0),"")</f>
        <v>60</v>
      </c>
    </row>
    <row r="40" spans="1:19" x14ac:dyDescent="0.3">
      <c r="A40" s="34" t="str">
        <f>'Medical Examinations'!A40</f>
        <v>Id39</v>
      </c>
      <c r="B40" s="36" t="str">
        <f>VLOOKUP($A40,'Customer Names'!A:E,3,FALSE)</f>
        <v>Ms.</v>
      </c>
      <c r="C40" s="37" t="str">
        <f>VLOOKUP($A40,'Customer Names'!$A:$E,4,FALSE)</f>
        <v xml:space="preserve"> Samantha</v>
      </c>
      <c r="D40" s="37" t="str">
        <f>VLOOKUP($A40,'Customer Names'!A:E,5,FALSE)</f>
        <v>Vanwechel</v>
      </c>
      <c r="E40" s="35">
        <f>VLOOKUP($A40,'Medical Examinations'!$A:$H,2,FALSE)</f>
        <v>34.96</v>
      </c>
      <c r="F40" s="35">
        <f>VLOOKUP($A40,'Medical Examinations'!$A:$H,3,FALSE)</f>
        <v>6.52</v>
      </c>
      <c r="G40" s="35" t="str">
        <f>VLOOKUP($A40,'Medical Examinations'!$A:$N,11,0)</f>
        <v>No</v>
      </c>
      <c r="H40" s="35" t="str">
        <f>VLOOKUP($A40,'Medical Examinations'!$A:$N,5,0)</f>
        <v>No</v>
      </c>
      <c r="I40" s="35" t="str">
        <f>VLOOKUP($A40,'Medical Examinations'!$A:$N,6,0)</f>
        <v>No</v>
      </c>
      <c r="J40" s="35">
        <f>VLOOKUP($A40,'Medical Examinations'!$A:$N,9,0)</f>
        <v>0</v>
      </c>
      <c r="K40" s="35" t="str">
        <f>VLOOKUP($A40,'Medical Examinations'!$A:$N,10,0)</f>
        <v>Yes</v>
      </c>
      <c r="L40" s="35" t="str">
        <f>VLOOKUP($A40,'Medical Examinations'!$A:$N,12,0)</f>
        <v>Obesity</v>
      </c>
      <c r="M40" s="35" t="str">
        <f>VLOOKUP($A40,'Medical Examinations'!$A:$N,13,0)</f>
        <v>Diabetes</v>
      </c>
      <c r="N40" s="45">
        <f>IFERROR(VLOOKUP($A40,'Hospitalisation Details'!$A:$P,15,0),"")</f>
        <v>26158</v>
      </c>
      <c r="O40" s="46">
        <f>IFERROR(VLOOKUP($A40,'Hospitalisation Details'!$A:$P,6,0),"")</f>
        <v>44641.2</v>
      </c>
      <c r="P40" s="47" t="str">
        <f>IFERROR(VLOOKUP($A40,'Hospitalisation Details'!$A:$P,12,0),"")</f>
        <v>tier - 2</v>
      </c>
      <c r="Q40" s="47" t="str">
        <f>IFERROR(VLOOKUP($A40,'Hospitalisation Details'!$A:$P,13,0),"")</f>
        <v>tier - 3</v>
      </c>
      <c r="R40" s="47" t="str">
        <f>IFERROR(VLOOKUP($A40,'Hospitalisation Details'!$A:$P,14,0),"")</f>
        <v>R1024</v>
      </c>
      <c r="S40" s="47">
        <f>IFERROR(VLOOKUP($A40,'Hospitalisation Details'!$A:$P,16,0),"")</f>
        <v>51</v>
      </c>
    </row>
    <row r="41" spans="1:19" x14ac:dyDescent="0.3">
      <c r="A41" s="34" t="str">
        <f>'Medical Examinations'!A41</f>
        <v>Id40</v>
      </c>
      <c r="B41" s="36" t="str">
        <f>VLOOKUP($A41,'Customer Names'!A:E,3,FALSE)</f>
        <v>Mr.</v>
      </c>
      <c r="C41" s="37" t="str">
        <f>VLOOKUP($A41,'Customer Names'!$A:$E,4,FALSE)</f>
        <v xml:space="preserve"> Robert</v>
      </c>
      <c r="D41" s="37" t="str">
        <f>VLOOKUP($A41,'Customer Names'!A:E,5,FALSE)</f>
        <v>Fisher</v>
      </c>
      <c r="E41" s="35">
        <f>VLOOKUP($A41,'Medical Examinations'!$A:$H,2,FALSE)</f>
        <v>35.5</v>
      </c>
      <c r="F41" s="35">
        <f>VLOOKUP($A41,'Medical Examinations'!$A:$H,3,FALSE)</f>
        <v>5.14</v>
      </c>
      <c r="G41" s="35" t="str">
        <f>VLOOKUP($A41,'Medical Examinations'!$A:$N,11,0)</f>
        <v>No</v>
      </c>
      <c r="H41" s="35" t="str">
        <f>VLOOKUP($A41,'Medical Examinations'!$A:$N,5,0)</f>
        <v>No</v>
      </c>
      <c r="I41" s="35" t="str">
        <f>VLOOKUP($A41,'Medical Examinations'!$A:$N,6,0)</f>
        <v>Yes</v>
      </c>
      <c r="J41" s="35">
        <f>VLOOKUP($A41,'Medical Examinations'!$A:$N,9,0)</f>
        <v>1</v>
      </c>
      <c r="K41" s="35" t="str">
        <f>VLOOKUP($A41,'Medical Examinations'!$A:$N,10,0)</f>
        <v>Yes</v>
      </c>
      <c r="L41" s="35" t="str">
        <f>VLOOKUP($A41,'Medical Examinations'!$A:$N,12,0)</f>
        <v>Obesity</v>
      </c>
      <c r="M41" s="35" t="str">
        <f>VLOOKUP($A41,'Medical Examinations'!$A:$N,13,0)</f>
        <v>Normal</v>
      </c>
      <c r="N41" s="45">
        <f>IFERROR(VLOOKUP($A41,'Hospitalisation Details'!$A:$P,15,0),"")</f>
        <v>34253</v>
      </c>
      <c r="O41" s="46">
        <f>IFERROR(VLOOKUP($A41,'Hospitalisation Details'!$A:$P,6,0),"")</f>
        <v>44585.46</v>
      </c>
      <c r="P41" s="47" t="str">
        <f>IFERROR(VLOOKUP($A41,'Hospitalisation Details'!$A:$P,12,0),"")</f>
        <v>tier - 2</v>
      </c>
      <c r="Q41" s="47" t="str">
        <f>IFERROR(VLOOKUP($A41,'Hospitalisation Details'!$A:$P,13,0),"")</f>
        <v>tier - 2</v>
      </c>
      <c r="R41" s="47" t="str">
        <f>IFERROR(VLOOKUP($A41,'Hospitalisation Details'!$A:$P,14,0),"")</f>
        <v>R1011</v>
      </c>
      <c r="S41" s="47">
        <f>IFERROR(VLOOKUP($A41,'Hospitalisation Details'!$A:$P,16,0),"")</f>
        <v>29</v>
      </c>
    </row>
    <row r="42" spans="1:19" x14ac:dyDescent="0.3">
      <c r="A42" s="34" t="str">
        <f>'Medical Examinations'!A42</f>
        <v>Id41</v>
      </c>
      <c r="B42" s="36" t="str">
        <f>VLOOKUP($A42,'Customer Names'!A:E,3,FALSE)</f>
        <v>Mr.</v>
      </c>
      <c r="C42" s="37" t="str">
        <f>VLOOKUP($A42,'Customer Names'!$A:$E,4,FALSE)</f>
        <v xml:space="preserve"> James R.</v>
      </c>
      <c r="D42" s="37" t="str">
        <f>VLOOKUP($A42,'Customer Names'!A:E,5,FALSE)</f>
        <v>Jenkins</v>
      </c>
      <c r="E42" s="35">
        <f>VLOOKUP($A42,'Medical Examinations'!$A:$H,2,FALSE)</f>
        <v>52.58</v>
      </c>
      <c r="F42" s="35">
        <f>VLOOKUP($A42,'Medical Examinations'!$A:$H,3,FALSE)</f>
        <v>4.1900000000000004</v>
      </c>
      <c r="G42" s="35" t="str">
        <f>VLOOKUP($A42,'Medical Examinations'!$A:$N,11,0)</f>
        <v>No</v>
      </c>
      <c r="H42" s="35" t="str">
        <f>VLOOKUP($A42,'Medical Examinations'!$A:$N,5,0)</f>
        <v>yes</v>
      </c>
      <c r="I42" s="35" t="str">
        <f>VLOOKUP($A42,'Medical Examinations'!$A:$N,6,0)</f>
        <v>No</v>
      </c>
      <c r="J42" s="35">
        <f>VLOOKUP($A42,'Medical Examinations'!$A:$N,9,0)</f>
        <v>1</v>
      </c>
      <c r="K42" s="35" t="str">
        <f>VLOOKUP($A42,'Medical Examinations'!$A:$N,10,0)</f>
        <v>Yes</v>
      </c>
      <c r="L42" s="35" t="str">
        <f>VLOOKUP($A42,'Medical Examinations'!$A:$N,12,0)</f>
        <v>Obesity</v>
      </c>
      <c r="M42" s="35" t="str">
        <f>VLOOKUP($A42,'Medical Examinations'!$A:$N,13,0)</f>
        <v>Normal</v>
      </c>
      <c r="N42" s="45">
        <f>IFERROR(VLOOKUP($A42,'Hospitalisation Details'!$A:$P,15,0),"")</f>
        <v>36740</v>
      </c>
      <c r="O42" s="46">
        <f>IFERROR(VLOOKUP($A42,'Hospitalisation Details'!$A:$P,6,0),"")</f>
        <v>44501.4</v>
      </c>
      <c r="P42" s="47" t="str">
        <f>IFERROR(VLOOKUP($A42,'Hospitalisation Details'!$A:$P,12,0),"")</f>
        <v>tier - 2</v>
      </c>
      <c r="Q42" s="47" t="str">
        <f>IFERROR(VLOOKUP($A42,'Hospitalisation Details'!$A:$P,13,0),"")</f>
        <v>tier - 3</v>
      </c>
      <c r="R42" s="47" t="str">
        <f>IFERROR(VLOOKUP($A42,'Hospitalisation Details'!$A:$P,14,0),"")</f>
        <v>R1013</v>
      </c>
      <c r="S42" s="47">
        <f>IFERROR(VLOOKUP($A42,'Hospitalisation Details'!$A:$P,16,0),"")</f>
        <v>22</v>
      </c>
    </row>
    <row r="43" spans="1:19" x14ac:dyDescent="0.3">
      <c r="A43" s="34" t="str">
        <f>'Medical Examinations'!A43</f>
        <v>Id42</v>
      </c>
      <c r="B43" s="36" t="str">
        <f>VLOOKUP($A43,'Customer Names'!A:E,3,FALSE)</f>
        <v>Ms.</v>
      </c>
      <c r="C43" s="37" t="str">
        <f>VLOOKUP($A43,'Customer Names'!$A:$E,4,FALSE)</f>
        <v xml:space="preserve"> Roseann</v>
      </c>
      <c r="D43" s="37" t="str">
        <f>VLOOKUP($A43,'Customer Names'!A:E,5,FALSE)</f>
        <v>Peters</v>
      </c>
      <c r="E43" s="35">
        <f>VLOOKUP($A43,'Medical Examinations'!$A:$H,2,FALSE)</f>
        <v>35.200000000000003</v>
      </c>
      <c r="F43" s="35">
        <f>VLOOKUP($A43,'Medical Examinations'!$A:$H,3,FALSE)</f>
        <v>11.68</v>
      </c>
      <c r="G43" s="35" t="str">
        <f>VLOOKUP($A43,'Medical Examinations'!$A:$N,11,0)</f>
        <v>Yes</v>
      </c>
      <c r="H43" s="35" t="str">
        <f>VLOOKUP($A43,'Medical Examinations'!$A:$N,5,0)</f>
        <v>No</v>
      </c>
      <c r="I43" s="35" t="str">
        <f>VLOOKUP($A43,'Medical Examinations'!$A:$N,6,0)</f>
        <v>No</v>
      </c>
      <c r="J43" s="35">
        <f>VLOOKUP($A43,'Medical Examinations'!$A:$N,9,0)</f>
        <v>0</v>
      </c>
      <c r="K43" s="35" t="str">
        <f>VLOOKUP($A43,'Medical Examinations'!$A:$N,10,0)</f>
        <v>Yes</v>
      </c>
      <c r="L43" s="35" t="str">
        <f>VLOOKUP($A43,'Medical Examinations'!$A:$N,12,0)</f>
        <v>Obesity</v>
      </c>
      <c r="M43" s="35" t="str">
        <f>VLOOKUP($A43,'Medical Examinations'!$A:$N,13,0)</f>
        <v>Diabetes</v>
      </c>
      <c r="N43" s="45">
        <f>IFERROR(VLOOKUP($A43,'Hospitalisation Details'!$A:$P,15,0),"")</f>
        <v>24729</v>
      </c>
      <c r="O43" s="46">
        <f>IFERROR(VLOOKUP($A43,'Hospitalisation Details'!$A:$P,6,0),"")</f>
        <v>44423.8</v>
      </c>
      <c r="P43" s="47" t="str">
        <f>IFERROR(VLOOKUP($A43,'Hospitalisation Details'!$A:$P,12,0),"")</f>
        <v>tier - 2</v>
      </c>
      <c r="Q43" s="47" t="str">
        <f>IFERROR(VLOOKUP($A43,'Hospitalisation Details'!$A:$P,13,0),"")</f>
        <v>tier - 3</v>
      </c>
      <c r="R43" s="47" t="str">
        <f>IFERROR(VLOOKUP($A43,'Hospitalisation Details'!$A:$P,14,0),"")</f>
        <v>R1013</v>
      </c>
      <c r="S43" s="47">
        <f>IFERROR(VLOOKUP($A43,'Hospitalisation Details'!$A:$P,16,0),"")</f>
        <v>55</v>
      </c>
    </row>
    <row r="44" spans="1:19" x14ac:dyDescent="0.3">
      <c r="A44" s="34" t="str">
        <f>'Medical Examinations'!A44</f>
        <v>Id43</v>
      </c>
      <c r="B44" s="36" t="str">
        <f>VLOOKUP($A44,'Customer Names'!A:E,3,FALSE)</f>
        <v>Ms.</v>
      </c>
      <c r="C44" s="37" t="str">
        <f>VLOOKUP($A44,'Customer Names'!$A:$E,4,FALSE)</f>
        <v xml:space="preserve"> Nicole</v>
      </c>
      <c r="D44" s="37" t="str">
        <f>VLOOKUP($A44,'Customer Names'!A:E,5,FALSE)</f>
        <v>Aha</v>
      </c>
      <c r="E44" s="35">
        <f>VLOOKUP($A44,'Medical Examinations'!$A:$H,2,FALSE)</f>
        <v>38.06</v>
      </c>
      <c r="F44" s="35">
        <f>VLOOKUP($A44,'Medical Examinations'!$A:$H,3,FALSE)</f>
        <v>6.98</v>
      </c>
      <c r="G44" s="35" t="str">
        <f>VLOOKUP($A44,'Medical Examinations'!$A:$N,11,0)</f>
        <v>No</v>
      </c>
      <c r="H44" s="35" t="str">
        <f>VLOOKUP($A44,'Medical Examinations'!$A:$N,5,0)</f>
        <v>No</v>
      </c>
      <c r="I44" s="35" t="str">
        <f>VLOOKUP($A44,'Medical Examinations'!$A:$N,6,0)</f>
        <v>No</v>
      </c>
      <c r="J44" s="35">
        <f>VLOOKUP($A44,'Medical Examinations'!$A:$N,9,0)</f>
        <v>0</v>
      </c>
      <c r="K44" s="35" t="str">
        <f>VLOOKUP($A44,'Medical Examinations'!$A:$N,10,0)</f>
        <v>Yes</v>
      </c>
      <c r="L44" s="35" t="str">
        <f>VLOOKUP($A44,'Medical Examinations'!$A:$N,12,0)</f>
        <v>Obesity</v>
      </c>
      <c r="M44" s="35" t="str">
        <f>VLOOKUP($A44,'Medical Examinations'!$A:$N,13,0)</f>
        <v>Diabetes</v>
      </c>
      <c r="N44" s="45">
        <f>IFERROR(VLOOKUP($A44,'Hospitalisation Details'!$A:$P,15,0),"")</f>
        <v>26235</v>
      </c>
      <c r="O44" s="46">
        <f>IFERROR(VLOOKUP($A44,'Hospitalisation Details'!$A:$P,6,0),"")</f>
        <v>44400.41</v>
      </c>
      <c r="P44" s="47" t="str">
        <f>IFERROR(VLOOKUP($A44,'Hospitalisation Details'!$A:$P,12,0),"")</f>
        <v>tier - 2</v>
      </c>
      <c r="Q44" s="47" t="str">
        <f>IFERROR(VLOOKUP($A44,'Hospitalisation Details'!$A:$P,13,0),"")</f>
        <v>tier - 2</v>
      </c>
      <c r="R44" s="47" t="str">
        <f>IFERROR(VLOOKUP($A44,'Hospitalisation Details'!$A:$P,14,0),"")</f>
        <v>R1013</v>
      </c>
      <c r="S44" s="47">
        <f>IFERROR(VLOOKUP($A44,'Hospitalisation Details'!$A:$P,16,0),"")</f>
        <v>51</v>
      </c>
    </row>
    <row r="45" spans="1:19" x14ac:dyDescent="0.3">
      <c r="A45" s="34" t="str">
        <f>'Medical Examinations'!A45</f>
        <v>Id44</v>
      </c>
      <c r="B45" s="36" t="str">
        <f>VLOOKUP($A45,'Customer Names'!A:E,3,FALSE)</f>
        <v>Mr.</v>
      </c>
      <c r="C45" s="37" t="str">
        <f>VLOOKUP($A45,'Customer Names'!$A:$E,4,FALSE)</f>
        <v xml:space="preserve"> Spencer</v>
      </c>
      <c r="D45" s="37" t="str">
        <f>VLOOKUP($A45,'Customer Names'!A:E,5,FALSE)</f>
        <v>McElwain</v>
      </c>
      <c r="E45" s="35">
        <f>VLOOKUP($A45,'Medical Examinations'!$A:$H,2,FALSE)</f>
        <v>34.21</v>
      </c>
      <c r="F45" s="35">
        <f>VLOOKUP($A45,'Medical Examinations'!$A:$H,3,FALSE)</f>
        <v>8.34</v>
      </c>
      <c r="G45" s="35" t="str">
        <f>VLOOKUP($A45,'Medical Examinations'!$A:$N,11,0)</f>
        <v>No</v>
      </c>
      <c r="H45" s="35" t="str">
        <f>VLOOKUP($A45,'Medical Examinations'!$A:$N,5,0)</f>
        <v>No</v>
      </c>
      <c r="I45" s="35" t="str">
        <f>VLOOKUP($A45,'Medical Examinations'!$A:$N,6,0)</f>
        <v>No</v>
      </c>
      <c r="J45" s="35">
        <f>VLOOKUP($A45,'Medical Examinations'!$A:$N,9,0)</f>
        <v>0</v>
      </c>
      <c r="K45" s="35" t="str">
        <f>VLOOKUP($A45,'Medical Examinations'!$A:$N,10,0)</f>
        <v>Yes</v>
      </c>
      <c r="L45" s="35" t="str">
        <f>VLOOKUP($A45,'Medical Examinations'!$A:$N,12,0)</f>
        <v>Obesity</v>
      </c>
      <c r="M45" s="35" t="str">
        <f>VLOOKUP($A45,'Medical Examinations'!$A:$N,13,0)</f>
        <v>Diabetes</v>
      </c>
      <c r="N45" s="45">
        <f>IFERROR(VLOOKUP($A45,'Hospitalisation Details'!$A:$P,15,0),"")</f>
        <v>25166</v>
      </c>
      <c r="O45" s="46">
        <f>IFERROR(VLOOKUP($A45,'Hospitalisation Details'!$A:$P,6,0),"")</f>
        <v>44260.75</v>
      </c>
      <c r="P45" s="47" t="str">
        <f>IFERROR(VLOOKUP($A45,'Hospitalisation Details'!$A:$P,12,0),"")</f>
        <v>tier - 2</v>
      </c>
      <c r="Q45" s="47" t="str">
        <f>IFERROR(VLOOKUP($A45,'Hospitalisation Details'!$A:$P,13,0),"")</f>
        <v>tier - 1</v>
      </c>
      <c r="R45" s="47" t="str">
        <f>IFERROR(VLOOKUP($A45,'Hospitalisation Details'!$A:$P,14,0),"")</f>
        <v>R1013</v>
      </c>
      <c r="S45" s="47">
        <f>IFERROR(VLOOKUP($A45,'Hospitalisation Details'!$A:$P,16,0),"")</f>
        <v>54</v>
      </c>
    </row>
    <row r="46" spans="1:19" x14ac:dyDescent="0.3">
      <c r="A46" s="34" t="str">
        <f>'Medical Examinations'!A46</f>
        <v>Id45</v>
      </c>
      <c r="B46" s="36" t="str">
        <f>VLOOKUP($A46,'Customer Names'!A:E,3,FALSE)</f>
        <v>Mr.</v>
      </c>
      <c r="C46" s="37" t="str">
        <f>VLOOKUP($A46,'Customer Names'!$A:$E,4,FALSE)</f>
        <v xml:space="preserve"> Eric W</v>
      </c>
      <c r="D46" s="37" t="str">
        <f>VLOOKUP($A46,'Customer Names'!A:E,5,FALSE)</f>
        <v>Januszewski</v>
      </c>
      <c r="E46" s="35">
        <f>VLOOKUP($A46,'Medical Examinations'!$A:$H,2,FALSE)</f>
        <v>38.94</v>
      </c>
      <c r="F46" s="35">
        <f>VLOOKUP($A46,'Medical Examinations'!$A:$H,3,FALSE)</f>
        <v>8.49</v>
      </c>
      <c r="G46" s="35" t="str">
        <f>VLOOKUP($A46,'Medical Examinations'!$A:$N,11,0)</f>
        <v>Yes</v>
      </c>
      <c r="H46" s="35" t="str">
        <f>VLOOKUP($A46,'Medical Examinations'!$A:$N,5,0)</f>
        <v>No</v>
      </c>
      <c r="I46" s="35" t="str">
        <f>VLOOKUP($A46,'Medical Examinations'!$A:$N,6,0)</f>
        <v>No</v>
      </c>
      <c r="J46" s="35">
        <f>VLOOKUP($A46,'Medical Examinations'!$A:$N,9,0)</f>
        <v>1</v>
      </c>
      <c r="K46" s="35" t="str">
        <f>VLOOKUP($A46,'Medical Examinations'!$A:$N,10,0)</f>
        <v>Yes</v>
      </c>
      <c r="L46" s="35" t="str">
        <f>VLOOKUP($A46,'Medical Examinations'!$A:$N,12,0)</f>
        <v>Obesity</v>
      </c>
      <c r="M46" s="35" t="str">
        <f>VLOOKUP($A46,'Medical Examinations'!$A:$N,13,0)</f>
        <v>Diabetes</v>
      </c>
      <c r="N46" s="45">
        <f>IFERROR(VLOOKUP($A46,'Hospitalisation Details'!$A:$P,15,0),"")</f>
        <v>27546</v>
      </c>
      <c r="O46" s="46">
        <f>IFERROR(VLOOKUP($A46,'Hospitalisation Details'!$A:$P,6,0),"")</f>
        <v>44202.65</v>
      </c>
      <c r="P46" s="47" t="str">
        <f>IFERROR(VLOOKUP($A46,'Hospitalisation Details'!$A:$P,12,0),"")</f>
        <v>tier - 2</v>
      </c>
      <c r="Q46" s="47" t="str">
        <f>IFERROR(VLOOKUP($A46,'Hospitalisation Details'!$A:$P,13,0),"")</f>
        <v>tier - 2</v>
      </c>
      <c r="R46" s="47" t="str">
        <f>IFERROR(VLOOKUP($A46,'Hospitalisation Details'!$A:$P,14,0),"")</f>
        <v>R1013</v>
      </c>
      <c r="S46" s="47">
        <f>IFERROR(VLOOKUP($A46,'Hospitalisation Details'!$A:$P,16,0),"")</f>
        <v>48</v>
      </c>
    </row>
    <row r="47" spans="1:19" x14ac:dyDescent="0.3">
      <c r="A47" s="34" t="str">
        <f>'Medical Examinations'!A47</f>
        <v>Id46</v>
      </c>
      <c r="B47" s="36" t="str">
        <f>VLOOKUP($A47,'Customer Names'!A:E,3,FALSE)</f>
        <v>Ms.</v>
      </c>
      <c r="C47" s="37" t="str">
        <f>VLOOKUP($A47,'Customer Names'!$A:$E,4,FALSE)</f>
        <v xml:space="preserve"> Brianna L</v>
      </c>
      <c r="D47" s="37" t="str">
        <f>VLOOKUP($A47,'Customer Names'!A:E,5,FALSE)</f>
        <v>Rohne</v>
      </c>
      <c r="E47" s="35">
        <f>VLOOKUP($A47,'Medical Examinations'!$A:$H,2,FALSE)</f>
        <v>30.21</v>
      </c>
      <c r="F47" s="35">
        <f>VLOOKUP($A47,'Medical Examinations'!$A:$H,3,FALSE)</f>
        <v>5.34</v>
      </c>
      <c r="G47" s="35" t="str">
        <f>VLOOKUP($A47,'Medical Examinations'!$A:$N,11,0)</f>
        <v>Yes</v>
      </c>
      <c r="H47" s="35" t="str">
        <f>VLOOKUP($A47,'Medical Examinations'!$A:$N,5,0)</f>
        <v>No</v>
      </c>
      <c r="I47" s="35" t="str">
        <f>VLOOKUP($A47,'Medical Examinations'!$A:$N,6,0)</f>
        <v>No</v>
      </c>
      <c r="J47" s="35">
        <f>VLOOKUP($A47,'Medical Examinations'!$A:$N,9,0)</f>
        <v>1</v>
      </c>
      <c r="K47" s="35" t="str">
        <f>VLOOKUP($A47,'Medical Examinations'!$A:$N,10,0)</f>
        <v>Yes</v>
      </c>
      <c r="L47" s="35" t="str">
        <f>VLOOKUP($A47,'Medical Examinations'!$A:$N,12,0)</f>
        <v>Obesity</v>
      </c>
      <c r="M47" s="35" t="str">
        <f>VLOOKUP($A47,'Medical Examinations'!$A:$N,13,0)</f>
        <v>Normal</v>
      </c>
      <c r="N47" s="45">
        <f>IFERROR(VLOOKUP($A47,'Hospitalisation Details'!$A:$P,15,0),"")</f>
        <v>32340</v>
      </c>
      <c r="O47" s="46">
        <f>IFERROR(VLOOKUP($A47,'Hospitalisation Details'!$A:$P,6,0),"")</f>
        <v>43943.88</v>
      </c>
      <c r="P47" s="47" t="str">
        <f>IFERROR(VLOOKUP($A47,'Hospitalisation Details'!$A:$P,12,0),"")</f>
        <v>tier - 2</v>
      </c>
      <c r="Q47" s="47" t="str">
        <f>IFERROR(VLOOKUP($A47,'Hospitalisation Details'!$A:$P,13,0),"")</f>
        <v>tier - 1</v>
      </c>
      <c r="R47" s="47" t="str">
        <f>IFERROR(VLOOKUP($A47,'Hospitalisation Details'!$A:$P,14,0),"")</f>
        <v>R1012</v>
      </c>
      <c r="S47" s="47">
        <f>IFERROR(VLOOKUP($A47,'Hospitalisation Details'!$A:$P,16,0),"")</f>
        <v>34</v>
      </c>
    </row>
    <row r="48" spans="1:19" x14ac:dyDescent="0.3">
      <c r="A48" s="34" t="str">
        <f>'Medical Examinations'!A48</f>
        <v>Id47</v>
      </c>
      <c r="B48" s="36" t="str">
        <f>VLOOKUP($A48,'Customer Names'!A:E,3,FALSE)</f>
        <v>Mr.</v>
      </c>
      <c r="C48" s="37" t="str">
        <f>VLOOKUP($A48,'Customer Names'!$A:$E,4,FALSE)</f>
        <v xml:space="preserve"> Thomas J.</v>
      </c>
      <c r="D48" s="37" t="str">
        <f>VLOOKUP($A48,'Customer Names'!A:E,5,FALSE)</f>
        <v>O'Grady</v>
      </c>
      <c r="E48" s="35">
        <f>VLOOKUP($A48,'Medical Examinations'!$A:$H,2,FALSE)</f>
        <v>33.630000000000003</v>
      </c>
      <c r="F48" s="35">
        <f>VLOOKUP($A48,'Medical Examinations'!$A:$H,3,FALSE)</f>
        <v>4.43</v>
      </c>
      <c r="G48" s="35" t="str">
        <f>VLOOKUP($A48,'Medical Examinations'!$A:$N,11,0)</f>
        <v>Yes</v>
      </c>
      <c r="H48" s="35" t="str">
        <f>VLOOKUP($A48,'Medical Examinations'!$A:$N,5,0)</f>
        <v>No</v>
      </c>
      <c r="I48" s="35" t="str">
        <f>VLOOKUP($A48,'Medical Examinations'!$A:$N,6,0)</f>
        <v>No</v>
      </c>
      <c r="J48" s="35">
        <f>VLOOKUP($A48,'Medical Examinations'!$A:$N,9,0)</f>
        <v>2</v>
      </c>
      <c r="K48" s="35" t="str">
        <f>VLOOKUP($A48,'Medical Examinations'!$A:$N,10,0)</f>
        <v>Yes</v>
      </c>
      <c r="L48" s="35" t="str">
        <f>VLOOKUP($A48,'Medical Examinations'!$A:$N,12,0)</f>
        <v>Obesity</v>
      </c>
      <c r="M48" s="35" t="str">
        <f>VLOOKUP($A48,'Medical Examinations'!$A:$N,13,0)</f>
        <v>Normal</v>
      </c>
      <c r="N48" s="45">
        <f>IFERROR(VLOOKUP($A48,'Hospitalisation Details'!$A:$P,15,0),"")</f>
        <v>24385</v>
      </c>
      <c r="O48" s="46">
        <f>IFERROR(VLOOKUP($A48,'Hospitalisation Details'!$A:$P,6,0),"")</f>
        <v>43921.18</v>
      </c>
      <c r="P48" s="47" t="str">
        <f>IFERROR(VLOOKUP($A48,'Hospitalisation Details'!$A:$P,12,0),"")</f>
        <v>tier - 2</v>
      </c>
      <c r="Q48" s="47" t="str">
        <f>IFERROR(VLOOKUP($A48,'Hospitalisation Details'!$A:$P,13,0),"")</f>
        <v>tier - 2</v>
      </c>
      <c r="R48" s="47" t="str">
        <f>IFERROR(VLOOKUP($A48,'Hospitalisation Details'!$A:$P,14,0),"")</f>
        <v>R1012</v>
      </c>
      <c r="S48" s="47">
        <f>IFERROR(VLOOKUP($A48,'Hospitalisation Details'!$A:$P,16,0),"")</f>
        <v>56</v>
      </c>
    </row>
    <row r="49" spans="1:19" x14ac:dyDescent="0.3">
      <c r="A49" s="34" t="str">
        <f>'Medical Examinations'!A49</f>
        <v>Id48</v>
      </c>
      <c r="B49" s="36" t="str">
        <f>VLOOKUP($A49,'Customer Names'!A:E,3,FALSE)</f>
        <v>Ms.</v>
      </c>
      <c r="C49" s="37" t="str">
        <f>VLOOKUP($A49,'Customer Names'!$A:$E,4,FALSE)</f>
        <v xml:space="preserve"> Melissa L</v>
      </c>
      <c r="D49" s="37" t="str">
        <f>VLOOKUP($A49,'Customer Names'!A:E,5,FALSE)</f>
        <v>Peters</v>
      </c>
      <c r="E49" s="35">
        <f>VLOOKUP($A49,'Medical Examinations'!$A:$H,2,FALSE)</f>
        <v>40.369999999999997</v>
      </c>
      <c r="F49" s="35">
        <f>VLOOKUP($A49,'Medical Examinations'!$A:$H,3,FALSE)</f>
        <v>4.47</v>
      </c>
      <c r="G49" s="35" t="str">
        <f>VLOOKUP($A49,'Medical Examinations'!$A:$N,11,0)</f>
        <v>No</v>
      </c>
      <c r="H49" s="35" t="str">
        <f>VLOOKUP($A49,'Medical Examinations'!$A:$N,5,0)</f>
        <v>No</v>
      </c>
      <c r="I49" s="35" t="str">
        <f>VLOOKUP($A49,'Medical Examinations'!$A:$N,6,0)</f>
        <v>No</v>
      </c>
      <c r="J49" s="35">
        <f>VLOOKUP($A49,'Medical Examinations'!$A:$N,9,0)</f>
        <v>0</v>
      </c>
      <c r="K49" s="35" t="str">
        <f>VLOOKUP($A49,'Medical Examinations'!$A:$N,10,0)</f>
        <v>Yes</v>
      </c>
      <c r="L49" s="35" t="str">
        <f>VLOOKUP($A49,'Medical Examinations'!$A:$N,12,0)</f>
        <v>Obesity</v>
      </c>
      <c r="M49" s="35" t="str">
        <f>VLOOKUP($A49,'Medical Examinations'!$A:$N,13,0)</f>
        <v>Normal</v>
      </c>
      <c r="N49" s="45">
        <f>IFERROR(VLOOKUP($A49,'Hospitalisation Details'!$A:$P,15,0),"")</f>
        <v>29535</v>
      </c>
      <c r="O49" s="46">
        <f>IFERROR(VLOOKUP($A49,'Hospitalisation Details'!$A:$P,6,0),"")</f>
        <v>43896.38</v>
      </c>
      <c r="P49" s="47" t="str">
        <f>IFERROR(VLOOKUP($A49,'Hospitalisation Details'!$A:$P,12,0),"")</f>
        <v>tier - 2</v>
      </c>
      <c r="Q49" s="47" t="str">
        <f>IFERROR(VLOOKUP($A49,'Hospitalisation Details'!$A:$P,13,0),"")</f>
        <v>tier - 1</v>
      </c>
      <c r="R49" s="47" t="str">
        <f>IFERROR(VLOOKUP($A49,'Hospitalisation Details'!$A:$P,14,0),"")</f>
        <v>R1013</v>
      </c>
      <c r="S49" s="47">
        <f>IFERROR(VLOOKUP($A49,'Hospitalisation Details'!$A:$P,16,0),"")</f>
        <v>42</v>
      </c>
    </row>
    <row r="50" spans="1:19" x14ac:dyDescent="0.3">
      <c r="A50" s="34" t="str">
        <f>'Medical Examinations'!A50</f>
        <v>Id49</v>
      </c>
      <c r="B50" s="36" t="str">
        <f>VLOOKUP($A50,'Customer Names'!A:E,3,FALSE)</f>
        <v>Mr.</v>
      </c>
      <c r="C50" s="37" t="str">
        <f>VLOOKUP($A50,'Customer Names'!$A:$E,4,FALSE)</f>
        <v xml:space="preserve"> Flavio</v>
      </c>
      <c r="D50" s="37" t="str">
        <f>VLOOKUP($A50,'Customer Names'!A:E,5,FALSE)</f>
        <v>De Simone</v>
      </c>
      <c r="E50" s="35">
        <f>VLOOKUP($A50,'Medical Examinations'!$A:$H,2,FALSE)</f>
        <v>53.09</v>
      </c>
      <c r="F50" s="35">
        <f>VLOOKUP($A50,'Medical Examinations'!$A:$H,3,FALSE)</f>
        <v>4.82</v>
      </c>
      <c r="G50" s="35" t="str">
        <f>VLOOKUP($A50,'Medical Examinations'!$A:$N,11,0)</f>
        <v>Yes</v>
      </c>
      <c r="H50" s="35" t="str">
        <f>VLOOKUP($A50,'Medical Examinations'!$A:$N,5,0)</f>
        <v>No</v>
      </c>
      <c r="I50" s="35" t="str">
        <f>VLOOKUP($A50,'Medical Examinations'!$A:$N,6,0)</f>
        <v>No</v>
      </c>
      <c r="J50" s="35">
        <f>VLOOKUP($A50,'Medical Examinations'!$A:$N,9,0)</f>
        <v>2</v>
      </c>
      <c r="K50" s="35" t="str">
        <f>VLOOKUP($A50,'Medical Examinations'!$A:$N,10,0)</f>
        <v>Yes</v>
      </c>
      <c r="L50" s="35" t="str">
        <f>VLOOKUP($A50,'Medical Examinations'!$A:$N,12,0)</f>
        <v>Obesity</v>
      </c>
      <c r="M50" s="35" t="str">
        <f>VLOOKUP($A50,'Medical Examinations'!$A:$N,13,0)</f>
        <v>Normal</v>
      </c>
      <c r="N50" s="45">
        <f>IFERROR(VLOOKUP($A50,'Hospitalisation Details'!$A:$P,15,0),"")</f>
        <v>24290</v>
      </c>
      <c r="O50" s="46">
        <f>IFERROR(VLOOKUP($A50,'Hospitalisation Details'!$A:$P,6,0),"")</f>
        <v>43817.45</v>
      </c>
      <c r="P50" s="47" t="str">
        <f>IFERROR(VLOOKUP($A50,'Hospitalisation Details'!$A:$P,12,0),"")</f>
        <v>tier - 2</v>
      </c>
      <c r="Q50" s="47" t="str">
        <f>IFERROR(VLOOKUP($A50,'Hospitalisation Details'!$A:$P,13,0),"")</f>
        <v>tier - 3</v>
      </c>
      <c r="R50" s="47" t="str">
        <f>IFERROR(VLOOKUP($A50,'Hospitalisation Details'!$A:$P,14,0),"")</f>
        <v>R1012</v>
      </c>
      <c r="S50" s="47">
        <f>IFERROR(VLOOKUP($A50,'Hospitalisation Details'!$A:$P,16,0),"")</f>
        <v>56</v>
      </c>
    </row>
    <row r="51" spans="1:19" x14ac:dyDescent="0.3">
      <c r="A51" s="34" t="str">
        <f>'Medical Examinations'!A51</f>
        <v>Id50</v>
      </c>
      <c r="B51" s="36" t="str">
        <f>VLOOKUP($A51,'Customer Names'!A:E,3,FALSE)</f>
        <v>Mr.</v>
      </c>
      <c r="C51" s="37" t="str">
        <f>VLOOKUP($A51,'Customer Names'!$A:$E,4,FALSE)</f>
        <v xml:space="preserve"> Ryan</v>
      </c>
      <c r="D51" s="37" t="str">
        <f>VLOOKUP($A51,'Customer Names'!A:E,5,FALSE)</f>
        <v>Beckett</v>
      </c>
      <c r="E51" s="35">
        <f>VLOOKUP($A51,'Medical Examinations'!$A:$H,2,FALSE)</f>
        <v>31.79</v>
      </c>
      <c r="F51" s="35">
        <f>VLOOKUP($A51,'Medical Examinations'!$A:$H,3,FALSE)</f>
        <v>5.51</v>
      </c>
      <c r="G51" s="35" t="str">
        <f>VLOOKUP($A51,'Medical Examinations'!$A:$N,11,0)</f>
        <v>Yes</v>
      </c>
      <c r="H51" s="35" t="str">
        <f>VLOOKUP($A51,'Medical Examinations'!$A:$N,5,0)</f>
        <v>No</v>
      </c>
      <c r="I51" s="35" t="str">
        <f>VLOOKUP($A51,'Medical Examinations'!$A:$N,6,0)</f>
        <v>No</v>
      </c>
      <c r="J51" s="35">
        <f>VLOOKUP($A51,'Medical Examinations'!$A:$N,9,0)</f>
        <v>2</v>
      </c>
      <c r="K51" s="35" t="str">
        <f>VLOOKUP($A51,'Medical Examinations'!$A:$N,10,0)</f>
        <v>Yes</v>
      </c>
      <c r="L51" s="35" t="str">
        <f>VLOOKUP($A51,'Medical Examinations'!$A:$N,12,0)</f>
        <v>Obesity</v>
      </c>
      <c r="M51" s="35" t="str">
        <f>VLOOKUP($A51,'Medical Examinations'!$A:$N,13,0)</f>
        <v>Normal</v>
      </c>
      <c r="N51" s="45">
        <f>IFERROR(VLOOKUP($A51,'Hospitalisation Details'!$A:$P,15,0),"")</f>
        <v>24405</v>
      </c>
      <c r="O51" s="46">
        <f>IFERROR(VLOOKUP($A51,'Hospitalisation Details'!$A:$P,6,0),"")</f>
        <v>43813.87</v>
      </c>
      <c r="P51" s="47" t="str">
        <f>IFERROR(VLOOKUP($A51,'Hospitalisation Details'!$A:$P,12,0),"")</f>
        <v>tier - 2</v>
      </c>
      <c r="Q51" s="47" t="str">
        <f>IFERROR(VLOOKUP($A51,'Hospitalisation Details'!$A:$P,13,0),"")</f>
        <v>tier - 2</v>
      </c>
      <c r="R51" s="47" t="str">
        <f>IFERROR(VLOOKUP($A51,'Hospitalisation Details'!$A:$P,14,0),"")</f>
        <v>R1013</v>
      </c>
      <c r="S51" s="47">
        <f>IFERROR(VLOOKUP($A51,'Hospitalisation Details'!$A:$P,16,0),"")</f>
        <v>56</v>
      </c>
    </row>
    <row r="52" spans="1:19" x14ac:dyDescent="0.3">
      <c r="A52" s="34" t="str">
        <f>'Medical Examinations'!A52</f>
        <v>Id51</v>
      </c>
      <c r="B52" s="36" t="str">
        <f>VLOOKUP($A52,'Customer Names'!A:E,3,FALSE)</f>
        <v>Mr.</v>
      </c>
      <c r="C52" s="37" t="str">
        <f>VLOOKUP($A52,'Customer Names'!$A:$E,4,FALSE)</f>
        <v xml:space="preserve"> Anthony J.</v>
      </c>
      <c r="D52" s="37" t="str">
        <f>VLOOKUP($A52,'Customer Names'!A:E,5,FALSE)</f>
        <v>Sobrilsky</v>
      </c>
      <c r="E52" s="35">
        <f>VLOOKUP($A52,'Medical Examinations'!$A:$H,2,FALSE)</f>
        <v>41.895000000000003</v>
      </c>
      <c r="F52" s="35">
        <f>VLOOKUP($A52,'Medical Examinations'!$A:$H,3,FALSE)</f>
        <v>10.87</v>
      </c>
      <c r="G52" s="35" t="str">
        <f>VLOOKUP($A52,'Medical Examinations'!$A:$N,11,0)</f>
        <v>Yes</v>
      </c>
      <c r="H52" s="35" t="str">
        <f>VLOOKUP($A52,'Medical Examinations'!$A:$N,5,0)</f>
        <v>No</v>
      </c>
      <c r="I52" s="35" t="str">
        <f>VLOOKUP($A52,'Medical Examinations'!$A:$N,6,0)</f>
        <v>No</v>
      </c>
      <c r="J52" s="35">
        <f>VLOOKUP($A52,'Medical Examinations'!$A:$N,9,0)</f>
        <v>1</v>
      </c>
      <c r="K52" s="35" t="str">
        <f>VLOOKUP($A52,'Medical Examinations'!$A:$N,10,0)</f>
        <v>Yes</v>
      </c>
      <c r="L52" s="35" t="str">
        <f>VLOOKUP($A52,'Medical Examinations'!$A:$N,12,0)</f>
        <v>Obesity</v>
      </c>
      <c r="M52" s="35" t="str">
        <f>VLOOKUP($A52,'Medical Examinations'!$A:$N,13,0)</f>
        <v>Diabetes</v>
      </c>
      <c r="N52" s="45">
        <f>IFERROR(VLOOKUP($A52,'Hospitalisation Details'!$A:$P,15,0),"")</f>
        <v>31775</v>
      </c>
      <c r="O52" s="46">
        <f>IFERROR(VLOOKUP($A52,'Hospitalisation Details'!$A:$P,6,0),"")</f>
        <v>43753.34</v>
      </c>
      <c r="P52" s="47" t="str">
        <f>IFERROR(VLOOKUP($A52,'Hospitalisation Details'!$A:$P,12,0),"")</f>
        <v>tier - 2</v>
      </c>
      <c r="Q52" s="47" t="str">
        <f>IFERROR(VLOOKUP($A52,'Hospitalisation Details'!$A:$P,13,0),"")</f>
        <v>tier - 1</v>
      </c>
      <c r="R52" s="47" t="str">
        <f>IFERROR(VLOOKUP($A52,'Hospitalisation Details'!$A:$P,14,0),"")</f>
        <v>R1015</v>
      </c>
      <c r="S52" s="47">
        <f>IFERROR(VLOOKUP($A52,'Hospitalisation Details'!$A:$P,16,0),"")</f>
        <v>36</v>
      </c>
    </row>
    <row r="53" spans="1:19" x14ac:dyDescent="0.3">
      <c r="A53" s="34" t="str">
        <f>'Medical Examinations'!A53</f>
        <v>Id52</v>
      </c>
      <c r="B53" s="36" t="str">
        <f>VLOOKUP($A53,'Customer Names'!A:E,3,FALSE)</f>
        <v>Ms.</v>
      </c>
      <c r="C53" s="37" t="str">
        <f>VLOOKUP($A53,'Customer Names'!$A:$E,4,FALSE)</f>
        <v xml:space="preserve"> Alex</v>
      </c>
      <c r="D53" s="37" t="str">
        <f>VLOOKUP($A53,'Customer Names'!A:E,5,FALSE)</f>
        <v>Wang</v>
      </c>
      <c r="E53" s="35">
        <f>VLOOKUP($A53,'Medical Examinations'!$A:$H,2,FALSE)</f>
        <v>31.16</v>
      </c>
      <c r="F53" s="35">
        <f>VLOOKUP($A53,'Medical Examinations'!$A:$H,3,FALSE)</f>
        <v>9.34</v>
      </c>
      <c r="G53" s="35" t="str">
        <f>VLOOKUP($A53,'Medical Examinations'!$A:$N,11,0)</f>
        <v>No</v>
      </c>
      <c r="H53" s="35" t="str">
        <f>VLOOKUP($A53,'Medical Examinations'!$A:$N,5,0)</f>
        <v>No</v>
      </c>
      <c r="I53" s="35" t="str">
        <f>VLOOKUP($A53,'Medical Examinations'!$A:$N,6,0)</f>
        <v>No</v>
      </c>
      <c r="J53" s="35">
        <f>VLOOKUP($A53,'Medical Examinations'!$A:$N,9,0)</f>
        <v>0</v>
      </c>
      <c r="K53" s="35" t="str">
        <f>VLOOKUP($A53,'Medical Examinations'!$A:$N,10,0)</f>
        <v>Yes</v>
      </c>
      <c r="L53" s="35" t="str">
        <f>VLOOKUP($A53,'Medical Examinations'!$A:$N,12,0)</f>
        <v>Obesity</v>
      </c>
      <c r="M53" s="35" t="str">
        <f>VLOOKUP($A53,'Medical Examinations'!$A:$N,13,0)</f>
        <v>Diabetes</v>
      </c>
      <c r="N53" s="45">
        <f>IFERROR(VLOOKUP($A53,'Hospitalisation Details'!$A:$P,15,0),"")</f>
        <v>23976</v>
      </c>
      <c r="O53" s="46">
        <f>IFERROR(VLOOKUP($A53,'Hospitalisation Details'!$A:$P,6,0),"")</f>
        <v>43578.94</v>
      </c>
      <c r="P53" s="47" t="str">
        <f>IFERROR(VLOOKUP($A53,'Hospitalisation Details'!$A:$P,12,0),"")</f>
        <v>tier - 2</v>
      </c>
      <c r="Q53" s="47" t="str">
        <f>IFERROR(VLOOKUP($A53,'Hospitalisation Details'!$A:$P,13,0),"")</f>
        <v>tier - 2</v>
      </c>
      <c r="R53" s="47" t="str">
        <f>IFERROR(VLOOKUP($A53,'Hospitalisation Details'!$A:$P,14,0),"")</f>
        <v>R1012</v>
      </c>
      <c r="S53" s="47">
        <f>IFERROR(VLOOKUP($A53,'Hospitalisation Details'!$A:$P,16,0),"")</f>
        <v>57</v>
      </c>
    </row>
    <row r="54" spans="1:19" x14ac:dyDescent="0.3">
      <c r="A54" s="34" t="str">
        <f>'Medical Examinations'!A54</f>
        <v>Id53</v>
      </c>
      <c r="B54" s="36" t="str">
        <f>VLOOKUP($A54,'Customer Names'!A:E,3,FALSE)</f>
        <v>Mr.</v>
      </c>
      <c r="C54" s="37" t="str">
        <f>VLOOKUP($A54,'Customer Names'!$A:$E,4,FALSE)</f>
        <v xml:space="preserve"> David</v>
      </c>
      <c r="D54" s="37" t="str">
        <f>VLOOKUP($A54,'Customer Names'!A:E,5,FALSE)</f>
        <v>Campa</v>
      </c>
      <c r="E54" s="35">
        <f>VLOOKUP($A54,'Medical Examinations'!$A:$H,2,FALSE)</f>
        <v>34.104999999999997</v>
      </c>
      <c r="F54" s="35">
        <f>VLOOKUP($A54,'Medical Examinations'!$A:$H,3,FALSE)</f>
        <v>5.03</v>
      </c>
      <c r="G54" s="35" t="str">
        <f>VLOOKUP($A54,'Medical Examinations'!$A:$N,11,0)</f>
        <v>Yes</v>
      </c>
      <c r="H54" s="35" t="str">
        <f>VLOOKUP($A54,'Medical Examinations'!$A:$N,5,0)</f>
        <v>No</v>
      </c>
      <c r="I54" s="35" t="str">
        <f>VLOOKUP($A54,'Medical Examinations'!$A:$N,6,0)</f>
        <v>Yes</v>
      </c>
      <c r="J54" s="35">
        <f>VLOOKUP($A54,'Medical Examinations'!$A:$N,9,0)</f>
        <v>1</v>
      </c>
      <c r="K54" s="35" t="str">
        <f>VLOOKUP($A54,'Medical Examinations'!$A:$N,10,0)</f>
        <v>Yes</v>
      </c>
      <c r="L54" s="35" t="str">
        <f>VLOOKUP($A54,'Medical Examinations'!$A:$N,12,0)</f>
        <v>Obesity</v>
      </c>
      <c r="M54" s="35" t="str">
        <f>VLOOKUP($A54,'Medical Examinations'!$A:$N,13,0)</f>
        <v>Normal</v>
      </c>
      <c r="N54" s="45">
        <f>IFERROR(VLOOKUP($A54,'Hospitalisation Details'!$A:$P,15,0),"")</f>
        <v>25540</v>
      </c>
      <c r="O54" s="46">
        <f>IFERROR(VLOOKUP($A54,'Hospitalisation Details'!$A:$P,6,0),"")</f>
        <v>43254.42</v>
      </c>
      <c r="P54" s="47" t="str">
        <f>IFERROR(VLOOKUP($A54,'Hospitalisation Details'!$A:$P,12,0),"")</f>
        <v>tier - 2</v>
      </c>
      <c r="Q54" s="47" t="str">
        <f>IFERROR(VLOOKUP($A54,'Hospitalisation Details'!$A:$P,13,0),"")</f>
        <v>tier - 2</v>
      </c>
      <c r="R54" s="47" t="str">
        <f>IFERROR(VLOOKUP($A54,'Hospitalisation Details'!$A:$P,14,0),"")</f>
        <v>R1016</v>
      </c>
      <c r="S54" s="47">
        <f>IFERROR(VLOOKUP($A54,'Hospitalisation Details'!$A:$P,16,0),"")</f>
        <v>53</v>
      </c>
    </row>
    <row r="55" spans="1:19" x14ac:dyDescent="0.3">
      <c r="A55" s="34" t="str">
        <f>'Medical Examinations'!A55</f>
        <v>Id54</v>
      </c>
      <c r="B55" s="36" t="str">
        <f>VLOOKUP($A55,'Customer Names'!A:E,3,FALSE)</f>
        <v>Mr.</v>
      </c>
      <c r="C55" s="37" t="str">
        <f>VLOOKUP($A55,'Customer Names'!$A:$E,4,FALSE)</f>
        <v xml:space="preserve"> Andrew B</v>
      </c>
      <c r="D55" s="37" t="str">
        <f>VLOOKUP($A55,'Customer Names'!A:E,5,FALSE)</f>
        <v>Clifford</v>
      </c>
      <c r="E55" s="35">
        <f>VLOOKUP($A55,'Medical Examinations'!$A:$H,2,FALSE)</f>
        <v>51.93</v>
      </c>
      <c r="F55" s="35">
        <f>VLOOKUP($A55,'Medical Examinations'!$A:$H,3,FALSE)</f>
        <v>11.05</v>
      </c>
      <c r="G55" s="35" t="str">
        <f>VLOOKUP($A55,'Medical Examinations'!$A:$N,11,0)</f>
        <v>No</v>
      </c>
      <c r="H55" s="35" t="str">
        <f>VLOOKUP($A55,'Medical Examinations'!$A:$N,5,0)</f>
        <v>No</v>
      </c>
      <c r="I55" s="35" t="str">
        <f>VLOOKUP($A55,'Medical Examinations'!$A:$N,6,0)</f>
        <v>No</v>
      </c>
      <c r="J55" s="35">
        <f>VLOOKUP($A55,'Medical Examinations'!$A:$N,9,0)</f>
        <v>0</v>
      </c>
      <c r="K55" s="35" t="str">
        <f>VLOOKUP($A55,'Medical Examinations'!$A:$N,10,0)</f>
        <v>Yes</v>
      </c>
      <c r="L55" s="35" t="str">
        <f>VLOOKUP($A55,'Medical Examinations'!$A:$N,12,0)</f>
        <v>Obesity</v>
      </c>
      <c r="M55" s="35" t="str">
        <f>VLOOKUP($A55,'Medical Examinations'!$A:$N,13,0)</f>
        <v>Diabetes</v>
      </c>
      <c r="N55" s="45">
        <f>IFERROR(VLOOKUP($A55,'Hospitalisation Details'!$A:$P,15,0),"")</f>
        <v>24075</v>
      </c>
      <c r="O55" s="46">
        <f>IFERROR(VLOOKUP($A55,'Hospitalisation Details'!$A:$P,6,0),"")</f>
        <v>43073.760000000002</v>
      </c>
      <c r="P55" s="47" t="str">
        <f>IFERROR(VLOOKUP($A55,'Hospitalisation Details'!$A:$P,12,0),"")</f>
        <v>tier - 2</v>
      </c>
      <c r="Q55" s="47" t="str">
        <f>IFERROR(VLOOKUP($A55,'Hospitalisation Details'!$A:$P,13,0),"")</f>
        <v>tier - 2</v>
      </c>
      <c r="R55" s="47" t="str">
        <f>IFERROR(VLOOKUP($A55,'Hospitalisation Details'!$A:$P,14,0),"")</f>
        <v>R1011</v>
      </c>
      <c r="S55" s="47">
        <f>IFERROR(VLOOKUP($A55,'Hospitalisation Details'!$A:$P,16,0),"")</f>
        <v>57</v>
      </c>
    </row>
    <row r="56" spans="1:19" x14ac:dyDescent="0.3">
      <c r="A56" s="34" t="str">
        <f>'Medical Examinations'!A56</f>
        <v>Id55</v>
      </c>
      <c r="B56" s="36" t="str">
        <f>VLOOKUP($A56,'Customer Names'!A:E,3,FALSE)</f>
        <v>Ms.</v>
      </c>
      <c r="C56" s="37" t="str">
        <f>VLOOKUP($A56,'Customer Names'!$A:$E,4,FALSE)</f>
        <v xml:space="preserve"> Dara E</v>
      </c>
      <c r="D56" s="37" t="str">
        <f>VLOOKUP($A56,'Customer Names'!A:E,5,FALSE)</f>
        <v>Dalmata</v>
      </c>
      <c r="E56" s="35">
        <f>VLOOKUP($A56,'Medical Examinations'!$A:$H,2,FALSE)</f>
        <v>38.950000000000003</v>
      </c>
      <c r="F56" s="35">
        <f>VLOOKUP($A56,'Medical Examinations'!$A:$H,3,FALSE)</f>
        <v>11.95</v>
      </c>
      <c r="G56" s="35" t="str">
        <f>VLOOKUP($A56,'Medical Examinations'!$A:$N,11,0)</f>
        <v>No</v>
      </c>
      <c r="H56" s="35" t="str">
        <f>VLOOKUP($A56,'Medical Examinations'!$A:$N,5,0)</f>
        <v>No</v>
      </c>
      <c r="I56" s="35" t="str">
        <f>VLOOKUP($A56,'Medical Examinations'!$A:$N,6,0)</f>
        <v>No</v>
      </c>
      <c r="J56" s="35">
        <f>VLOOKUP($A56,'Medical Examinations'!$A:$N,9,0)</f>
        <v>0</v>
      </c>
      <c r="K56" s="35" t="str">
        <f>VLOOKUP($A56,'Medical Examinations'!$A:$N,10,0)</f>
        <v>Yes</v>
      </c>
      <c r="L56" s="35" t="str">
        <f>VLOOKUP($A56,'Medical Examinations'!$A:$N,12,0)</f>
        <v>Obesity</v>
      </c>
      <c r="M56" s="35" t="str">
        <f>VLOOKUP($A56,'Medical Examinations'!$A:$N,13,0)</f>
        <v>Diabetes</v>
      </c>
      <c r="N56" s="45">
        <f>IFERROR(VLOOKUP($A56,'Hospitalisation Details'!$A:$P,15,0),"")</f>
        <v>28798</v>
      </c>
      <c r="O56" s="46">
        <f>IFERROR(VLOOKUP($A56,'Hospitalisation Details'!$A:$P,6,0),"")</f>
        <v>42983.46</v>
      </c>
      <c r="P56" s="47" t="str">
        <f>IFERROR(VLOOKUP($A56,'Hospitalisation Details'!$A:$P,12,0),"")</f>
        <v>tier - 1</v>
      </c>
      <c r="Q56" s="47" t="str">
        <f>IFERROR(VLOOKUP($A56,'Hospitalisation Details'!$A:$P,13,0),"")</f>
        <v>tier - 2</v>
      </c>
      <c r="R56" s="47" t="str">
        <f>IFERROR(VLOOKUP($A56,'Hospitalisation Details'!$A:$P,14,0),"")</f>
        <v>R1012</v>
      </c>
      <c r="S56" s="47">
        <f>IFERROR(VLOOKUP($A56,'Hospitalisation Details'!$A:$P,16,0),"")</f>
        <v>44</v>
      </c>
    </row>
    <row r="57" spans="1:19" x14ac:dyDescent="0.3">
      <c r="A57" s="34" t="str">
        <f>'Medical Examinations'!A57</f>
        <v>Id56</v>
      </c>
      <c r="B57" s="36" t="str">
        <f>VLOOKUP($A57,'Customer Names'!A:E,3,FALSE)</f>
        <v>Ms.</v>
      </c>
      <c r="C57" s="37" t="str">
        <f>VLOOKUP($A57,'Customer Names'!$A:$E,4,FALSE)</f>
        <v xml:space="preserve"> Inna</v>
      </c>
      <c r="D57" s="37" t="str">
        <f>VLOOKUP($A57,'Customer Names'!A:E,5,FALSE)</f>
        <v>Vishik</v>
      </c>
      <c r="E57" s="35">
        <f>VLOOKUP($A57,'Medical Examinations'!$A:$H,2,FALSE)</f>
        <v>36.630000000000003</v>
      </c>
      <c r="F57" s="35">
        <f>VLOOKUP($A57,'Medical Examinations'!$A:$H,3,FALSE)</f>
        <v>7.72</v>
      </c>
      <c r="G57" s="35" t="str">
        <f>VLOOKUP($A57,'Medical Examinations'!$A:$N,11,0)</f>
        <v>Yes</v>
      </c>
      <c r="H57" s="35" t="str">
        <f>VLOOKUP($A57,'Medical Examinations'!$A:$N,5,0)</f>
        <v>No</v>
      </c>
      <c r="I57" s="35" t="str">
        <f>VLOOKUP($A57,'Medical Examinations'!$A:$N,6,0)</f>
        <v>No</v>
      </c>
      <c r="J57" s="35">
        <f>VLOOKUP($A57,'Medical Examinations'!$A:$N,9,0)</f>
        <v>1</v>
      </c>
      <c r="K57" s="35" t="str">
        <f>VLOOKUP($A57,'Medical Examinations'!$A:$N,10,0)</f>
        <v>Yes</v>
      </c>
      <c r="L57" s="35" t="str">
        <f>VLOOKUP($A57,'Medical Examinations'!$A:$N,12,0)</f>
        <v>Obesity</v>
      </c>
      <c r="M57" s="35" t="str">
        <f>VLOOKUP($A57,'Medical Examinations'!$A:$N,13,0)</f>
        <v>Diabetes</v>
      </c>
      <c r="N57" s="45">
        <f>IFERROR(VLOOKUP($A57,'Hospitalisation Details'!$A:$P,15,0),"")</f>
        <v>27690</v>
      </c>
      <c r="O57" s="46">
        <f>IFERROR(VLOOKUP($A57,'Hospitalisation Details'!$A:$P,6,0),"")</f>
        <v>42969.85</v>
      </c>
      <c r="P57" s="47" t="str">
        <f>IFERROR(VLOOKUP($A57,'Hospitalisation Details'!$A:$P,12,0),"")</f>
        <v>tier - 1</v>
      </c>
      <c r="Q57" s="47" t="str">
        <f>IFERROR(VLOOKUP($A57,'Hospitalisation Details'!$A:$P,13,0),"")</f>
        <v>tier - 3</v>
      </c>
      <c r="R57" s="47" t="str">
        <f>IFERROR(VLOOKUP($A57,'Hospitalisation Details'!$A:$P,14,0),"")</f>
        <v>R1013</v>
      </c>
      <c r="S57" s="47">
        <f>IFERROR(VLOOKUP($A57,'Hospitalisation Details'!$A:$P,16,0),"")</f>
        <v>47</v>
      </c>
    </row>
    <row r="58" spans="1:19" x14ac:dyDescent="0.3">
      <c r="A58" s="34" t="str">
        <f>'Medical Examinations'!A58</f>
        <v>Id57</v>
      </c>
      <c r="B58" s="36" t="str">
        <f>VLOOKUP($A58,'Customer Names'!A:E,3,FALSE)</f>
        <v>Mr.</v>
      </c>
      <c r="C58" s="37" t="str">
        <f>VLOOKUP($A58,'Customer Names'!$A:$E,4,FALSE)</f>
        <v xml:space="preserve"> Ari</v>
      </c>
      <c r="D58" s="37" t="str">
        <f>VLOOKUP($A58,'Customer Names'!A:E,5,FALSE)</f>
        <v>Schorr</v>
      </c>
      <c r="E58" s="35">
        <f>VLOOKUP($A58,'Medical Examinations'!$A:$H,2,FALSE)</f>
        <v>34.200000000000003</v>
      </c>
      <c r="F58" s="35">
        <f>VLOOKUP($A58,'Medical Examinations'!$A:$H,3,FALSE)</f>
        <v>5.75</v>
      </c>
      <c r="G58" s="35" t="str">
        <f>VLOOKUP($A58,'Medical Examinations'!$A:$N,11,0)</f>
        <v>No</v>
      </c>
      <c r="H58" s="35" t="str">
        <f>VLOOKUP($A58,'Medical Examinations'!$A:$N,5,0)</f>
        <v>No</v>
      </c>
      <c r="I58" s="35" t="str">
        <f>VLOOKUP($A58,'Medical Examinations'!$A:$N,6,0)</f>
        <v>No</v>
      </c>
      <c r="J58" s="35">
        <f>VLOOKUP($A58,'Medical Examinations'!$A:$N,9,0)</f>
        <v>2</v>
      </c>
      <c r="K58" s="35" t="str">
        <f>VLOOKUP($A58,'Medical Examinations'!$A:$N,10,0)</f>
        <v>Yes</v>
      </c>
      <c r="L58" s="35" t="str">
        <f>VLOOKUP($A58,'Medical Examinations'!$A:$N,12,0)</f>
        <v>Obesity</v>
      </c>
      <c r="M58" s="35" t="str">
        <f>VLOOKUP($A58,'Medical Examinations'!$A:$N,13,0)</f>
        <v>Prediabetes</v>
      </c>
      <c r="N58" s="45">
        <f>IFERROR(VLOOKUP($A58,'Hospitalisation Details'!$A:$P,15,0),"")</f>
        <v>26552</v>
      </c>
      <c r="O58" s="46">
        <f>IFERROR(VLOOKUP($A58,'Hospitalisation Details'!$A:$P,6,0),"")</f>
        <v>42856.84</v>
      </c>
      <c r="P58" s="47" t="str">
        <f>IFERROR(VLOOKUP($A58,'Hospitalisation Details'!$A:$P,12,0),"")</f>
        <v>tier - 1</v>
      </c>
      <c r="Q58" s="47" t="str">
        <f>IFERROR(VLOOKUP($A58,'Hospitalisation Details'!$A:$P,13,0),"")</f>
        <v>tier - 1</v>
      </c>
      <c r="R58" s="47" t="str">
        <f>IFERROR(VLOOKUP($A58,'Hospitalisation Details'!$A:$P,14,0),"")</f>
        <v>R1011</v>
      </c>
      <c r="S58" s="47">
        <f>IFERROR(VLOOKUP($A58,'Hospitalisation Details'!$A:$P,16,0),"")</f>
        <v>50</v>
      </c>
    </row>
    <row r="59" spans="1:19" x14ac:dyDescent="0.3">
      <c r="A59" s="34" t="str">
        <f>'Medical Examinations'!A59</f>
        <v>Id58</v>
      </c>
      <c r="B59" s="36" t="str">
        <f>VLOOKUP($A59,'Customer Names'!A:E,3,FALSE)</f>
        <v>Ms.</v>
      </c>
      <c r="C59" s="37" t="str">
        <f>VLOOKUP($A59,'Customer Names'!$A:$E,4,FALSE)</f>
        <v xml:space="preserve"> Lindsey</v>
      </c>
      <c r="D59" s="37" t="str">
        <f>VLOOKUP($A59,'Customer Names'!A:E,5,FALSE)</f>
        <v>Lusardi</v>
      </c>
      <c r="E59" s="35">
        <f>VLOOKUP($A59,'Medical Examinations'!$A:$H,2,FALSE)</f>
        <v>50.63</v>
      </c>
      <c r="F59" s="35">
        <f>VLOOKUP($A59,'Medical Examinations'!$A:$H,3,FALSE)</f>
        <v>11.89</v>
      </c>
      <c r="G59" s="35" t="str">
        <f>VLOOKUP($A59,'Medical Examinations'!$A:$N,11,0)</f>
        <v>No</v>
      </c>
      <c r="H59" s="35" t="str">
        <f>VLOOKUP($A59,'Medical Examinations'!$A:$N,5,0)</f>
        <v>No</v>
      </c>
      <c r="I59" s="35" t="str">
        <f>VLOOKUP($A59,'Medical Examinations'!$A:$N,6,0)</f>
        <v>No</v>
      </c>
      <c r="J59" s="35">
        <f>VLOOKUP($A59,'Medical Examinations'!$A:$N,9,0)</f>
        <v>0</v>
      </c>
      <c r="K59" s="35" t="str">
        <f>VLOOKUP($A59,'Medical Examinations'!$A:$N,10,0)</f>
        <v>Yes</v>
      </c>
      <c r="L59" s="35" t="str">
        <f>VLOOKUP($A59,'Medical Examinations'!$A:$N,12,0)</f>
        <v>Obesity</v>
      </c>
      <c r="M59" s="35" t="str">
        <f>VLOOKUP($A59,'Medical Examinations'!$A:$N,13,0)</f>
        <v>Diabetes</v>
      </c>
      <c r="N59" s="45">
        <f>IFERROR(VLOOKUP($A59,'Hospitalisation Details'!$A:$P,15,0),"")</f>
        <v>24044</v>
      </c>
      <c r="O59" s="46">
        <f>IFERROR(VLOOKUP($A59,'Hospitalisation Details'!$A:$P,6,0),"")</f>
        <v>42764.12</v>
      </c>
      <c r="P59" s="47" t="str">
        <f>IFERROR(VLOOKUP($A59,'Hospitalisation Details'!$A:$P,12,0),"")</f>
        <v>tier - 1</v>
      </c>
      <c r="Q59" s="47" t="str">
        <f>IFERROR(VLOOKUP($A59,'Hospitalisation Details'!$A:$P,13,0),"")</f>
        <v>tier - 2</v>
      </c>
      <c r="R59" s="47" t="str">
        <f>IFERROR(VLOOKUP($A59,'Hospitalisation Details'!$A:$P,14,0),"")</f>
        <v>R1011</v>
      </c>
      <c r="S59" s="47">
        <f>IFERROR(VLOOKUP($A59,'Hospitalisation Details'!$A:$P,16,0),"")</f>
        <v>57</v>
      </c>
    </row>
    <row r="60" spans="1:19" x14ac:dyDescent="0.3">
      <c r="A60" s="34" t="str">
        <f>'Medical Examinations'!A60</f>
        <v>Id59</v>
      </c>
      <c r="B60" s="36" t="str">
        <f>VLOOKUP($A60,'Customer Names'!A:E,3,FALSE)</f>
        <v>Mr.</v>
      </c>
      <c r="C60" s="37" t="str">
        <f>VLOOKUP($A60,'Customer Names'!$A:$E,4,FALSE)</f>
        <v xml:space="preserve"> Kenny</v>
      </c>
      <c r="D60" s="37" t="str">
        <f>VLOOKUP($A60,'Customer Names'!A:E,5,FALSE)</f>
        <v>Rayner</v>
      </c>
      <c r="E60" s="35">
        <f>VLOOKUP($A60,'Medical Examinations'!$A:$H,2,FALSE)</f>
        <v>36.479999999999997</v>
      </c>
      <c r="F60" s="35">
        <f>VLOOKUP($A60,'Medical Examinations'!$A:$H,3,FALSE)</f>
        <v>6.2</v>
      </c>
      <c r="G60" s="35" t="str">
        <f>VLOOKUP($A60,'Medical Examinations'!$A:$N,11,0)</f>
        <v>No</v>
      </c>
      <c r="H60" s="35" t="str">
        <f>VLOOKUP($A60,'Medical Examinations'!$A:$N,5,0)</f>
        <v>No</v>
      </c>
      <c r="I60" s="35" t="str">
        <f>VLOOKUP($A60,'Medical Examinations'!$A:$N,6,0)</f>
        <v>No</v>
      </c>
      <c r="J60" s="35">
        <f>VLOOKUP($A60,'Medical Examinations'!$A:$N,9,0)</f>
        <v>0</v>
      </c>
      <c r="K60" s="35" t="str">
        <f>VLOOKUP($A60,'Medical Examinations'!$A:$N,10,0)</f>
        <v>Yes</v>
      </c>
      <c r="L60" s="35" t="str">
        <f>VLOOKUP($A60,'Medical Examinations'!$A:$N,12,0)</f>
        <v>Obesity</v>
      </c>
      <c r="M60" s="35" t="str">
        <f>VLOOKUP($A60,'Medical Examinations'!$A:$N,13,0)</f>
        <v>Prediabetes</v>
      </c>
      <c r="N60" s="45">
        <f>IFERROR(VLOOKUP($A60,'Hospitalisation Details'!$A:$P,15,0),"")</f>
        <v>28419</v>
      </c>
      <c r="O60" s="46">
        <f>IFERROR(VLOOKUP($A60,'Hospitalisation Details'!$A:$P,6,0),"")</f>
        <v>42760.5</v>
      </c>
      <c r="P60" s="47" t="str">
        <f>IFERROR(VLOOKUP($A60,'Hospitalisation Details'!$A:$P,12,0),"")</f>
        <v>tier - 1</v>
      </c>
      <c r="Q60" s="47" t="str">
        <f>IFERROR(VLOOKUP($A60,'Hospitalisation Details'!$A:$P,13,0),"")</f>
        <v>tier - 2</v>
      </c>
      <c r="R60" s="47" t="str">
        <f>IFERROR(VLOOKUP($A60,'Hospitalisation Details'!$A:$P,14,0),"")</f>
        <v>R1012</v>
      </c>
      <c r="S60" s="47">
        <f>IFERROR(VLOOKUP($A60,'Hospitalisation Details'!$A:$P,16,0),"")</f>
        <v>45</v>
      </c>
    </row>
    <row r="61" spans="1:19" x14ac:dyDescent="0.3">
      <c r="A61" s="34" t="str">
        <f>'Medical Examinations'!A61</f>
        <v>Id60</v>
      </c>
      <c r="B61" s="36" t="str">
        <f>VLOOKUP($A61,'Customer Names'!A:E,3,FALSE)</f>
        <v>Ms.</v>
      </c>
      <c r="C61" s="37" t="str">
        <f>VLOOKUP($A61,'Customer Names'!$A:$E,4,FALSE)</f>
        <v xml:space="preserve"> Louise</v>
      </c>
      <c r="D61" s="37" t="str">
        <f>VLOOKUP($A61,'Customer Names'!A:E,5,FALSE)</f>
        <v>Voghel</v>
      </c>
      <c r="E61" s="35">
        <f>VLOOKUP($A61,'Medical Examinations'!$A:$H,2,FALSE)</f>
        <v>54.82</v>
      </c>
      <c r="F61" s="35">
        <f>VLOOKUP($A61,'Medical Examinations'!$A:$H,3,FALSE)</f>
        <v>10.61</v>
      </c>
      <c r="G61" s="35" t="str">
        <f>VLOOKUP($A61,'Medical Examinations'!$A:$N,11,0)</f>
        <v>No</v>
      </c>
      <c r="H61" s="35" t="str">
        <f>VLOOKUP($A61,'Medical Examinations'!$A:$N,5,0)</f>
        <v>No</v>
      </c>
      <c r="I61" s="35" t="str">
        <f>VLOOKUP($A61,'Medical Examinations'!$A:$N,6,0)</f>
        <v>No</v>
      </c>
      <c r="J61" s="35">
        <f>VLOOKUP($A61,'Medical Examinations'!$A:$N,9,0)</f>
        <v>0</v>
      </c>
      <c r="K61" s="35" t="str">
        <f>VLOOKUP($A61,'Medical Examinations'!$A:$N,10,0)</f>
        <v>Yes</v>
      </c>
      <c r="L61" s="35" t="str">
        <f>VLOOKUP($A61,'Medical Examinations'!$A:$N,12,0)</f>
        <v>Obesity</v>
      </c>
      <c r="M61" s="35" t="str">
        <f>VLOOKUP($A61,'Medical Examinations'!$A:$N,13,0)</f>
        <v>Diabetes</v>
      </c>
      <c r="N61" s="45">
        <f>IFERROR(VLOOKUP($A61,'Hospitalisation Details'!$A:$P,15,0),"")</f>
        <v>26240</v>
      </c>
      <c r="O61" s="46">
        <f>IFERROR(VLOOKUP($A61,'Hospitalisation Details'!$A:$P,6,0),"")</f>
        <v>42644.2</v>
      </c>
      <c r="P61" s="47" t="str">
        <f>IFERROR(VLOOKUP($A61,'Hospitalisation Details'!$A:$P,12,0),"")</f>
        <v>tier - 1</v>
      </c>
      <c r="Q61" s="47" t="str">
        <f>IFERROR(VLOOKUP($A61,'Hospitalisation Details'!$A:$P,13,0),"")</f>
        <v>tier - 3</v>
      </c>
      <c r="R61" s="47" t="str">
        <f>IFERROR(VLOOKUP($A61,'Hospitalisation Details'!$A:$P,14,0),"")</f>
        <v>R1011</v>
      </c>
      <c r="S61" s="47">
        <f>IFERROR(VLOOKUP($A61,'Hospitalisation Details'!$A:$P,16,0),"")</f>
        <v>51</v>
      </c>
    </row>
    <row r="62" spans="1:19" x14ac:dyDescent="0.3">
      <c r="A62" s="34" t="str">
        <f>'Medical Examinations'!A62</f>
        <v>Id61</v>
      </c>
      <c r="B62" s="36" t="str">
        <f>VLOOKUP($A62,'Customer Names'!A:E,3,FALSE)</f>
        <v>Mr.</v>
      </c>
      <c r="C62" s="37" t="str">
        <f>VLOOKUP($A62,'Customer Names'!$A:$E,4,FALSE)</f>
        <v xml:space="preserve"> Cameron</v>
      </c>
      <c r="D62" s="37" t="str">
        <f>VLOOKUP($A62,'Customer Names'!A:E,5,FALSE)</f>
        <v>Rieth</v>
      </c>
      <c r="E62" s="35">
        <f>VLOOKUP($A62,'Medical Examinations'!$A:$H,2,FALSE)</f>
        <v>38.06</v>
      </c>
      <c r="F62" s="35">
        <f>VLOOKUP($A62,'Medical Examinations'!$A:$H,3,FALSE)</f>
        <v>6.04</v>
      </c>
      <c r="G62" s="35" t="str">
        <f>VLOOKUP($A62,'Medical Examinations'!$A:$N,11,0)</f>
        <v>No</v>
      </c>
      <c r="H62" s="35" t="str">
        <f>VLOOKUP($A62,'Medical Examinations'!$A:$N,5,0)</f>
        <v>No</v>
      </c>
      <c r="I62" s="35" t="str">
        <f>VLOOKUP($A62,'Medical Examinations'!$A:$N,6,0)</f>
        <v>Yes</v>
      </c>
      <c r="J62" s="35">
        <f>VLOOKUP($A62,'Medical Examinations'!$A:$N,9,0)</f>
        <v>1</v>
      </c>
      <c r="K62" s="35" t="str">
        <f>VLOOKUP($A62,'Medical Examinations'!$A:$N,10,0)</f>
        <v>Yes</v>
      </c>
      <c r="L62" s="35" t="str">
        <f>VLOOKUP($A62,'Medical Examinations'!$A:$N,12,0)</f>
        <v>Obesity</v>
      </c>
      <c r="M62" s="35" t="str">
        <f>VLOOKUP($A62,'Medical Examinations'!$A:$N,13,0)</f>
        <v>Prediabetes</v>
      </c>
      <c r="N62" s="45">
        <f>IFERROR(VLOOKUP($A62,'Hospitalisation Details'!$A:$P,15,0),"")</f>
        <v>29216</v>
      </c>
      <c r="O62" s="46">
        <f>IFERROR(VLOOKUP($A62,'Hospitalisation Details'!$A:$P,6,0),"")</f>
        <v>42560.43</v>
      </c>
      <c r="P62" s="47" t="str">
        <f>IFERROR(VLOOKUP($A62,'Hospitalisation Details'!$A:$P,12,0),"")</f>
        <v>tier - 1</v>
      </c>
      <c r="Q62" s="47" t="str">
        <f>IFERROR(VLOOKUP($A62,'Hospitalisation Details'!$A:$P,13,0),"")</f>
        <v>tier - 3</v>
      </c>
      <c r="R62" s="47" t="str">
        <f>IFERROR(VLOOKUP($A62,'Hospitalisation Details'!$A:$P,14,0),"")</f>
        <v>R1013</v>
      </c>
      <c r="S62" s="47">
        <f>IFERROR(VLOOKUP($A62,'Hospitalisation Details'!$A:$P,16,0),"")</f>
        <v>43</v>
      </c>
    </row>
    <row r="63" spans="1:19" x14ac:dyDescent="0.3">
      <c r="A63" s="34" t="str">
        <f>'Medical Examinations'!A63</f>
        <v>Id62</v>
      </c>
      <c r="B63" s="36" t="str">
        <f>VLOOKUP($A63,'Customer Names'!A:E,3,FALSE)</f>
        <v>Ms.</v>
      </c>
      <c r="C63" s="37" t="str">
        <f>VLOOKUP($A63,'Customer Names'!$A:$E,4,FALSE)</f>
        <v xml:space="preserve"> Katie T.</v>
      </c>
      <c r="D63" s="37" t="str">
        <f>VLOOKUP($A63,'Customer Names'!A:E,5,FALSE)</f>
        <v>Gollotto</v>
      </c>
      <c r="E63" s="35">
        <f>VLOOKUP($A63,'Medical Examinations'!$A:$H,2,FALSE)</f>
        <v>51.48</v>
      </c>
      <c r="F63" s="35">
        <f>VLOOKUP($A63,'Medical Examinations'!$A:$H,3,FALSE)</f>
        <v>9.33</v>
      </c>
      <c r="G63" s="35" t="str">
        <f>VLOOKUP($A63,'Medical Examinations'!$A:$N,11,0)</f>
        <v>Yes</v>
      </c>
      <c r="H63" s="35" t="str">
        <f>VLOOKUP($A63,'Medical Examinations'!$A:$N,5,0)</f>
        <v>No</v>
      </c>
      <c r="I63" s="35" t="str">
        <f>VLOOKUP($A63,'Medical Examinations'!$A:$N,6,0)</f>
        <v>No</v>
      </c>
      <c r="J63" s="35">
        <f>VLOOKUP($A63,'Medical Examinations'!$A:$N,9,0)</f>
        <v>0</v>
      </c>
      <c r="K63" s="35" t="str">
        <f>VLOOKUP($A63,'Medical Examinations'!$A:$N,10,0)</f>
        <v>Yes</v>
      </c>
      <c r="L63" s="35" t="str">
        <f>VLOOKUP($A63,'Medical Examinations'!$A:$N,12,0)</f>
        <v>Obesity</v>
      </c>
      <c r="M63" s="35" t="str">
        <f>VLOOKUP($A63,'Medical Examinations'!$A:$N,13,0)</f>
        <v>Diabetes</v>
      </c>
      <c r="N63" s="45">
        <f>IFERROR(VLOOKUP($A63,'Hospitalisation Details'!$A:$P,15,0),"")</f>
        <v>24650</v>
      </c>
      <c r="O63" s="46">
        <f>IFERROR(VLOOKUP($A63,'Hospitalisation Details'!$A:$P,6,0),"")</f>
        <v>42538.720000000001</v>
      </c>
      <c r="P63" s="47" t="str">
        <f>IFERROR(VLOOKUP($A63,'Hospitalisation Details'!$A:$P,12,0),"")</f>
        <v>tier - 1</v>
      </c>
      <c r="Q63" s="47" t="str">
        <f>IFERROR(VLOOKUP($A63,'Hospitalisation Details'!$A:$P,13,0),"")</f>
        <v>tier - 3</v>
      </c>
      <c r="R63" s="47" t="str">
        <f>IFERROR(VLOOKUP($A63,'Hospitalisation Details'!$A:$P,14,0),"")</f>
        <v>R1011</v>
      </c>
      <c r="S63" s="47">
        <f>IFERROR(VLOOKUP($A63,'Hospitalisation Details'!$A:$P,16,0),"")</f>
        <v>55</v>
      </c>
    </row>
    <row r="64" spans="1:19" x14ac:dyDescent="0.3">
      <c r="A64" s="34" t="str">
        <f>'Medical Examinations'!A64</f>
        <v>Id63</v>
      </c>
      <c r="B64" s="36" t="str">
        <f>VLOOKUP($A64,'Customer Names'!A:E,3,FALSE)</f>
        <v>Ms.</v>
      </c>
      <c r="C64" s="37" t="str">
        <f>VLOOKUP($A64,'Customer Names'!$A:$E,4,FALSE)</f>
        <v xml:space="preserve"> Casey</v>
      </c>
      <c r="D64" s="37" t="str">
        <f>VLOOKUP($A64,'Customer Names'!A:E,5,FALSE)</f>
        <v>Dunn</v>
      </c>
      <c r="E64" s="35">
        <f>VLOOKUP($A64,'Medical Examinations'!$A:$H,2,FALSE)</f>
        <v>52.06</v>
      </c>
      <c r="F64" s="35">
        <f>VLOOKUP($A64,'Medical Examinations'!$A:$H,3,FALSE)</f>
        <v>11.47</v>
      </c>
      <c r="G64" s="35" t="str">
        <f>VLOOKUP($A64,'Medical Examinations'!$A:$N,11,0)</f>
        <v>No</v>
      </c>
      <c r="H64" s="35" t="str">
        <f>VLOOKUP($A64,'Medical Examinations'!$A:$N,5,0)</f>
        <v>No</v>
      </c>
      <c r="I64" s="35" t="str">
        <f>VLOOKUP($A64,'Medical Examinations'!$A:$N,6,0)</f>
        <v>No</v>
      </c>
      <c r="J64" s="35">
        <f>VLOOKUP($A64,'Medical Examinations'!$A:$N,9,0)</f>
        <v>0</v>
      </c>
      <c r="K64" s="35" t="str">
        <f>VLOOKUP($A64,'Medical Examinations'!$A:$N,10,0)</f>
        <v>Yes</v>
      </c>
      <c r="L64" s="35" t="str">
        <f>VLOOKUP($A64,'Medical Examinations'!$A:$N,12,0)</f>
        <v>Obesity</v>
      </c>
      <c r="M64" s="35" t="str">
        <f>VLOOKUP($A64,'Medical Examinations'!$A:$N,13,0)</f>
        <v>Diabetes</v>
      </c>
      <c r="N64" s="45">
        <f>IFERROR(VLOOKUP($A64,'Hospitalisation Details'!$A:$P,15,0),"")</f>
        <v>25053</v>
      </c>
      <c r="O64" s="46">
        <f>IFERROR(VLOOKUP($A64,'Hospitalisation Details'!$A:$P,6,0),"")</f>
        <v>42478.6</v>
      </c>
      <c r="P64" s="47" t="str">
        <f>IFERROR(VLOOKUP($A64,'Hospitalisation Details'!$A:$P,12,0),"")</f>
        <v>tier - 1</v>
      </c>
      <c r="Q64" s="47" t="str">
        <f>IFERROR(VLOOKUP($A64,'Hospitalisation Details'!$A:$P,13,0),"")</f>
        <v>tier - 2</v>
      </c>
      <c r="R64" s="47" t="str">
        <f>IFERROR(VLOOKUP($A64,'Hospitalisation Details'!$A:$P,14,0),"")</f>
        <v>R1011</v>
      </c>
      <c r="S64" s="47">
        <f>IFERROR(VLOOKUP($A64,'Hospitalisation Details'!$A:$P,16,0),"")</f>
        <v>54</v>
      </c>
    </row>
    <row r="65" spans="1:19" x14ac:dyDescent="0.3">
      <c r="A65" s="34" t="str">
        <f>'Medical Examinations'!A65</f>
        <v>Id64</v>
      </c>
      <c r="B65" s="36" t="str">
        <f>VLOOKUP($A65,'Customer Names'!A:E,3,FALSE)</f>
        <v>Mr.</v>
      </c>
      <c r="C65" s="37" t="str">
        <f>VLOOKUP($A65,'Customer Names'!$A:$E,4,FALSE)</f>
        <v xml:space="preserve"> David</v>
      </c>
      <c r="D65" s="37" t="str">
        <f>VLOOKUP($A65,'Customer Names'!A:E,5,FALSE)</f>
        <v>Blitzer</v>
      </c>
      <c r="E65" s="35">
        <f>VLOOKUP($A65,'Medical Examinations'!$A:$H,2,FALSE)</f>
        <v>30.684999999999999</v>
      </c>
      <c r="F65" s="35">
        <f>VLOOKUP($A65,'Medical Examinations'!$A:$H,3,FALSE)</f>
        <v>7.02</v>
      </c>
      <c r="G65" s="35" t="str">
        <f>VLOOKUP($A65,'Medical Examinations'!$A:$N,11,0)</f>
        <v>Yes</v>
      </c>
      <c r="H65" s="35" t="str">
        <f>VLOOKUP($A65,'Medical Examinations'!$A:$N,5,0)</f>
        <v>No</v>
      </c>
      <c r="I65" s="35" t="str">
        <f>VLOOKUP($A65,'Medical Examinations'!$A:$N,6,0)</f>
        <v>No</v>
      </c>
      <c r="J65" s="35">
        <f>VLOOKUP($A65,'Medical Examinations'!$A:$N,9,0)</f>
        <v>0</v>
      </c>
      <c r="K65" s="35" t="str">
        <f>VLOOKUP($A65,'Medical Examinations'!$A:$N,10,0)</f>
        <v>Yes</v>
      </c>
      <c r="L65" s="35" t="str">
        <f>VLOOKUP($A65,'Medical Examinations'!$A:$N,12,0)</f>
        <v>Obesity</v>
      </c>
      <c r="M65" s="35" t="str">
        <f>VLOOKUP($A65,'Medical Examinations'!$A:$N,13,0)</f>
        <v>Diabetes</v>
      </c>
      <c r="N65" s="45">
        <f>IFERROR(VLOOKUP($A65,'Hospitalisation Details'!$A:$P,15,0),"")</f>
        <v>24651</v>
      </c>
      <c r="O65" s="46">
        <f>IFERROR(VLOOKUP($A65,'Hospitalisation Details'!$A:$P,6,0),"")</f>
        <v>42303.69</v>
      </c>
      <c r="P65" s="47" t="str">
        <f>IFERROR(VLOOKUP($A65,'Hospitalisation Details'!$A:$P,12,0),"")</f>
        <v>tier - 1</v>
      </c>
      <c r="Q65" s="47" t="str">
        <f>IFERROR(VLOOKUP($A65,'Hospitalisation Details'!$A:$P,13,0),"")</f>
        <v>tier - 2</v>
      </c>
      <c r="R65" s="47" t="str">
        <f>IFERROR(VLOOKUP($A65,'Hospitalisation Details'!$A:$P,14,0),"")</f>
        <v>R1016</v>
      </c>
      <c r="S65" s="47">
        <f>IFERROR(VLOOKUP($A65,'Hospitalisation Details'!$A:$P,16,0),"")</f>
        <v>55</v>
      </c>
    </row>
    <row r="66" spans="1:19" x14ac:dyDescent="0.3">
      <c r="A66" s="34" t="str">
        <f>'Medical Examinations'!A66</f>
        <v>Id65</v>
      </c>
      <c r="B66" s="36" t="str">
        <f>VLOOKUP($A66,'Customer Names'!A:E,3,FALSE)</f>
        <v>Mr.</v>
      </c>
      <c r="C66" s="37" t="str">
        <f>VLOOKUP($A66,'Customer Names'!$A:$E,4,FALSE)</f>
        <v xml:space="preserve"> Bryson C.</v>
      </c>
      <c r="D66" s="37" t="str">
        <f>VLOOKUP($A66,'Customer Names'!A:E,5,FALSE)</f>
        <v>Smith</v>
      </c>
      <c r="E66" s="35">
        <f>VLOOKUP($A66,'Medical Examinations'!$A:$H,2,FALSE)</f>
        <v>36.08</v>
      </c>
      <c r="F66" s="35">
        <f>VLOOKUP($A66,'Medical Examinations'!$A:$H,3,FALSE)</f>
        <v>8.8000000000000007</v>
      </c>
      <c r="G66" s="35" t="str">
        <f>VLOOKUP($A66,'Medical Examinations'!$A:$N,11,0)</f>
        <v>Yes</v>
      </c>
      <c r="H66" s="35" t="str">
        <f>VLOOKUP($A66,'Medical Examinations'!$A:$N,5,0)</f>
        <v>No</v>
      </c>
      <c r="I66" s="35" t="str">
        <f>VLOOKUP($A66,'Medical Examinations'!$A:$N,6,0)</f>
        <v>No</v>
      </c>
      <c r="J66" s="35">
        <f>VLOOKUP($A66,'Medical Examinations'!$A:$N,9,0)</f>
        <v>1</v>
      </c>
      <c r="K66" s="35" t="str">
        <f>VLOOKUP($A66,'Medical Examinations'!$A:$N,10,0)</f>
        <v>Yes</v>
      </c>
      <c r="L66" s="35" t="str">
        <f>VLOOKUP($A66,'Medical Examinations'!$A:$N,12,0)</f>
        <v>Obesity</v>
      </c>
      <c r="M66" s="35" t="str">
        <f>VLOOKUP($A66,'Medical Examinations'!$A:$N,13,0)</f>
        <v>Diabetes</v>
      </c>
      <c r="N66" s="45">
        <f>IFERROR(VLOOKUP($A66,'Hospitalisation Details'!$A:$P,15,0),"")</f>
        <v>27621</v>
      </c>
      <c r="O66" s="46">
        <f>IFERROR(VLOOKUP($A66,'Hospitalisation Details'!$A:$P,6,0),"")</f>
        <v>42211.14</v>
      </c>
      <c r="P66" s="47" t="str">
        <f>IFERROR(VLOOKUP($A66,'Hospitalisation Details'!$A:$P,12,0),"")</f>
        <v>tier - 1</v>
      </c>
      <c r="Q66" s="47" t="str">
        <f>IFERROR(VLOOKUP($A66,'Hospitalisation Details'!$A:$P,13,0),"")</f>
        <v>tier - 3</v>
      </c>
      <c r="R66" s="47" t="str">
        <f>IFERROR(VLOOKUP($A66,'Hospitalisation Details'!$A:$P,14,0),"")</f>
        <v>R1013</v>
      </c>
      <c r="S66" s="47">
        <f>IFERROR(VLOOKUP($A66,'Hospitalisation Details'!$A:$P,16,0),"")</f>
        <v>47</v>
      </c>
    </row>
    <row r="67" spans="1:19" x14ac:dyDescent="0.3">
      <c r="A67" s="34" t="str">
        <f>'Medical Examinations'!A67</f>
        <v>Id66</v>
      </c>
      <c r="B67" s="36" t="str">
        <f>VLOOKUP($A67,'Customer Names'!A:E,3,FALSE)</f>
        <v>Ms.</v>
      </c>
      <c r="C67" s="37" t="str">
        <f>VLOOKUP($A67,'Customer Names'!$A:$E,4,FALSE)</f>
        <v xml:space="preserve"> Megan</v>
      </c>
      <c r="D67" s="37" t="str">
        <f>VLOOKUP($A67,'Customer Names'!A:E,5,FALSE)</f>
        <v>Hyland</v>
      </c>
      <c r="E67" s="35">
        <f>VLOOKUP($A67,'Medical Examinations'!$A:$H,2,FALSE)</f>
        <v>54.99</v>
      </c>
      <c r="F67" s="35">
        <f>VLOOKUP($A67,'Medical Examinations'!$A:$H,3,FALSE)</f>
        <v>8.68</v>
      </c>
      <c r="G67" s="35" t="str">
        <f>VLOOKUP($A67,'Medical Examinations'!$A:$N,11,0)</f>
        <v>No</v>
      </c>
      <c r="H67" s="35" t="str">
        <f>VLOOKUP($A67,'Medical Examinations'!$A:$N,5,0)</f>
        <v>No</v>
      </c>
      <c r="I67" s="35" t="str">
        <f>VLOOKUP($A67,'Medical Examinations'!$A:$N,6,0)</f>
        <v>No</v>
      </c>
      <c r="J67" s="35">
        <f>VLOOKUP($A67,'Medical Examinations'!$A:$N,9,0)</f>
        <v>2</v>
      </c>
      <c r="K67" s="35" t="str">
        <f>VLOOKUP($A67,'Medical Examinations'!$A:$N,10,0)</f>
        <v>Yes</v>
      </c>
      <c r="L67" s="35" t="str">
        <f>VLOOKUP($A67,'Medical Examinations'!$A:$N,12,0)</f>
        <v>Obesity</v>
      </c>
      <c r="M67" s="35" t="str">
        <f>VLOOKUP($A67,'Medical Examinations'!$A:$N,13,0)</f>
        <v>Diabetes</v>
      </c>
      <c r="N67" s="45">
        <f>IFERROR(VLOOKUP($A67,'Hospitalisation Details'!$A:$P,15,0),"")</f>
        <v>26925</v>
      </c>
      <c r="O67" s="46">
        <f>IFERROR(VLOOKUP($A67,'Hospitalisation Details'!$A:$P,6,0),"")</f>
        <v>42188.15</v>
      </c>
      <c r="P67" s="47" t="str">
        <f>IFERROR(VLOOKUP($A67,'Hospitalisation Details'!$A:$P,12,0),"")</f>
        <v>tier - 1</v>
      </c>
      <c r="Q67" s="47" t="str">
        <f>IFERROR(VLOOKUP($A67,'Hospitalisation Details'!$A:$P,13,0),"")</f>
        <v>tier - 1</v>
      </c>
      <c r="R67" s="47" t="str">
        <f>IFERROR(VLOOKUP($A67,'Hospitalisation Details'!$A:$P,14,0),"")</f>
        <v>R1011</v>
      </c>
      <c r="S67" s="47">
        <f>IFERROR(VLOOKUP($A67,'Hospitalisation Details'!$A:$P,16,0),"")</f>
        <v>49</v>
      </c>
    </row>
    <row r="68" spans="1:19" x14ac:dyDescent="0.3">
      <c r="A68" s="34" t="str">
        <f>'Medical Examinations'!A68</f>
        <v>Id67</v>
      </c>
      <c r="B68" s="36" t="str">
        <f>VLOOKUP($A68,'Customer Names'!A:E,3,FALSE)</f>
        <v>Mr.</v>
      </c>
      <c r="C68" s="37" t="str">
        <f>VLOOKUP($A68,'Customer Names'!$A:$E,4,FALSE)</f>
        <v xml:space="preserve"> Daniel</v>
      </c>
      <c r="D68" s="37" t="str">
        <f>VLOOKUP($A68,'Customer Names'!A:E,5,FALSE)</f>
        <v>Ducharme</v>
      </c>
      <c r="E68" s="35">
        <f>VLOOKUP($A68,'Medical Examinations'!$A:$H,2,FALSE)</f>
        <v>35.97</v>
      </c>
      <c r="F68" s="35">
        <f>VLOOKUP($A68,'Medical Examinations'!$A:$H,3,FALSE)</f>
        <v>6.12</v>
      </c>
      <c r="G68" s="35" t="str">
        <f>VLOOKUP($A68,'Medical Examinations'!$A:$N,11,0)</f>
        <v>No</v>
      </c>
      <c r="H68" s="35" t="str">
        <f>VLOOKUP($A68,'Medical Examinations'!$A:$N,5,0)</f>
        <v>No</v>
      </c>
      <c r="I68" s="35" t="str">
        <f>VLOOKUP($A68,'Medical Examinations'!$A:$N,6,0)</f>
        <v>Yes</v>
      </c>
      <c r="J68" s="35">
        <f>VLOOKUP($A68,'Medical Examinations'!$A:$N,9,0)</f>
        <v>1</v>
      </c>
      <c r="K68" s="35" t="str">
        <f>VLOOKUP($A68,'Medical Examinations'!$A:$N,10,0)</f>
        <v>Yes</v>
      </c>
      <c r="L68" s="35" t="str">
        <f>VLOOKUP($A68,'Medical Examinations'!$A:$N,12,0)</f>
        <v>Obesity</v>
      </c>
      <c r="M68" s="35" t="str">
        <f>VLOOKUP($A68,'Medical Examinations'!$A:$N,13,0)</f>
        <v>Prediabetes</v>
      </c>
      <c r="N68" s="45">
        <f>IFERROR(VLOOKUP($A68,'Hospitalisation Details'!$A:$P,15,0),"")</f>
        <v>29039</v>
      </c>
      <c r="O68" s="46">
        <f>IFERROR(VLOOKUP($A68,'Hospitalisation Details'!$A:$P,6,0),"")</f>
        <v>42124.52</v>
      </c>
      <c r="P68" s="47" t="str">
        <f>IFERROR(VLOOKUP($A68,'Hospitalisation Details'!$A:$P,12,0),"")</f>
        <v>tier - 1</v>
      </c>
      <c r="Q68" s="47" t="str">
        <f>IFERROR(VLOOKUP($A68,'Hospitalisation Details'!$A:$P,13,0),"")</f>
        <v>tier - 1</v>
      </c>
      <c r="R68" s="47" t="str">
        <f>IFERROR(VLOOKUP($A68,'Hospitalisation Details'!$A:$P,14,0),"")</f>
        <v>R1013</v>
      </c>
      <c r="S68" s="47">
        <f>IFERROR(VLOOKUP($A68,'Hospitalisation Details'!$A:$P,16,0),"")</f>
        <v>43</v>
      </c>
    </row>
    <row r="69" spans="1:19" x14ac:dyDescent="0.3">
      <c r="A69" s="34" t="str">
        <f>'Medical Examinations'!A69</f>
        <v>Id68</v>
      </c>
      <c r="B69" s="36" t="str">
        <f>VLOOKUP($A69,'Customer Names'!A:E,3,FALSE)</f>
        <v>Mr.</v>
      </c>
      <c r="C69" s="37" t="str">
        <f>VLOOKUP($A69,'Customer Names'!$A:$E,4,FALSE)</f>
        <v xml:space="preserve"> Steven M.</v>
      </c>
      <c r="D69" s="37" t="str">
        <f>VLOOKUP($A69,'Customer Names'!A:E,5,FALSE)</f>
        <v>Johnson</v>
      </c>
      <c r="E69" s="35">
        <f>VLOOKUP($A69,'Medical Examinations'!$A:$H,2,FALSE)</f>
        <v>45.54</v>
      </c>
      <c r="F69" s="35">
        <f>VLOOKUP($A69,'Medical Examinations'!$A:$H,3,FALSE)</f>
        <v>5.4</v>
      </c>
      <c r="G69" s="35" t="str">
        <f>VLOOKUP($A69,'Medical Examinations'!$A:$N,11,0)</f>
        <v>Yes</v>
      </c>
      <c r="H69" s="35" t="str">
        <f>VLOOKUP($A69,'Medical Examinations'!$A:$N,5,0)</f>
        <v>No</v>
      </c>
      <c r="I69" s="35" t="str">
        <f>VLOOKUP($A69,'Medical Examinations'!$A:$N,6,0)</f>
        <v>Yes</v>
      </c>
      <c r="J69" s="35">
        <f>VLOOKUP($A69,'Medical Examinations'!$A:$N,9,0)</f>
        <v>1</v>
      </c>
      <c r="K69" s="35" t="str">
        <f>VLOOKUP($A69,'Medical Examinations'!$A:$N,10,0)</f>
        <v>Yes</v>
      </c>
      <c r="L69" s="35" t="str">
        <f>VLOOKUP($A69,'Medical Examinations'!$A:$N,12,0)</f>
        <v>Obesity</v>
      </c>
      <c r="M69" s="35" t="str">
        <f>VLOOKUP($A69,'Medical Examinations'!$A:$N,13,0)</f>
        <v>Normal</v>
      </c>
      <c r="N69" s="45">
        <f>IFERROR(VLOOKUP($A69,'Hospitalisation Details'!$A:$P,15,0),"")</f>
        <v>35773</v>
      </c>
      <c r="O69" s="46">
        <f>IFERROR(VLOOKUP($A69,'Hospitalisation Details'!$A:$P,6,0),"")</f>
        <v>42112.24</v>
      </c>
      <c r="P69" s="47" t="str">
        <f>IFERROR(VLOOKUP($A69,'Hospitalisation Details'!$A:$P,12,0),"")</f>
        <v>tier - 1</v>
      </c>
      <c r="Q69" s="47" t="str">
        <f>IFERROR(VLOOKUP($A69,'Hospitalisation Details'!$A:$P,13,0),"")</f>
        <v>tier - 3</v>
      </c>
      <c r="R69" s="47" t="str">
        <f>IFERROR(VLOOKUP($A69,'Hospitalisation Details'!$A:$P,14,0),"")</f>
        <v>R1013</v>
      </c>
      <c r="S69" s="47">
        <f>IFERROR(VLOOKUP($A69,'Hospitalisation Details'!$A:$P,16,0),"")</f>
        <v>25</v>
      </c>
    </row>
    <row r="70" spans="1:19" x14ac:dyDescent="0.3">
      <c r="A70" s="34" t="str">
        <f>'Medical Examinations'!A70</f>
        <v>Id69</v>
      </c>
      <c r="B70" s="36" t="str">
        <f>VLOOKUP($A70,'Customer Names'!A:E,3,FALSE)</f>
        <v>Ms.</v>
      </c>
      <c r="C70" s="37" t="str">
        <f>VLOOKUP($A70,'Customer Names'!$A:$E,4,FALSE)</f>
        <v xml:space="preserve"> Jenna L.</v>
      </c>
      <c r="D70" s="37" t="str">
        <f>VLOOKUP($A70,'Customer Names'!A:E,5,FALSE)</f>
        <v>Mutz</v>
      </c>
      <c r="E70" s="35">
        <f>VLOOKUP($A70,'Medical Examinations'!$A:$H,2,FALSE)</f>
        <v>35.53</v>
      </c>
      <c r="F70" s="35">
        <f>VLOOKUP($A70,'Medical Examinations'!$A:$H,3,FALSE)</f>
        <v>4.3600000000000003</v>
      </c>
      <c r="G70" s="35" t="str">
        <f>VLOOKUP($A70,'Medical Examinations'!$A:$N,11,0)</f>
        <v>Yes</v>
      </c>
      <c r="H70" s="35" t="str">
        <f>VLOOKUP($A70,'Medical Examinations'!$A:$N,5,0)</f>
        <v>No</v>
      </c>
      <c r="I70" s="35" t="str">
        <f>VLOOKUP($A70,'Medical Examinations'!$A:$N,6,0)</f>
        <v>No</v>
      </c>
      <c r="J70" s="35">
        <f>VLOOKUP($A70,'Medical Examinations'!$A:$N,9,0)</f>
        <v>0</v>
      </c>
      <c r="K70" s="35" t="str">
        <f>VLOOKUP($A70,'Medical Examinations'!$A:$N,10,0)</f>
        <v>Yes</v>
      </c>
      <c r="L70" s="35" t="str">
        <f>VLOOKUP($A70,'Medical Examinations'!$A:$N,12,0)</f>
        <v>Obesity</v>
      </c>
      <c r="M70" s="35" t="str">
        <f>VLOOKUP($A70,'Medical Examinations'!$A:$N,13,0)</f>
        <v>Normal</v>
      </c>
      <c r="N70" s="45">
        <f>IFERROR(VLOOKUP($A70,'Hospitalisation Details'!$A:$P,15,0),"")</f>
        <v>28092</v>
      </c>
      <c r="O70" s="46">
        <f>IFERROR(VLOOKUP($A70,'Hospitalisation Details'!$A:$P,6,0),"")</f>
        <v>42111.66</v>
      </c>
      <c r="P70" s="47" t="str">
        <f>IFERROR(VLOOKUP($A70,'Hospitalisation Details'!$A:$P,12,0),"")</f>
        <v>tier - 1</v>
      </c>
      <c r="Q70" s="47" t="str">
        <f>IFERROR(VLOOKUP($A70,'Hospitalisation Details'!$A:$P,13,0),"")</f>
        <v>tier - 1</v>
      </c>
      <c r="R70" s="47" t="str">
        <f>IFERROR(VLOOKUP($A70,'Hospitalisation Details'!$A:$P,14,0),"")</f>
        <v>R1024</v>
      </c>
      <c r="S70" s="47">
        <f>IFERROR(VLOOKUP($A70,'Hospitalisation Details'!$A:$P,16,0),"")</f>
        <v>46</v>
      </c>
    </row>
    <row r="71" spans="1:19" x14ac:dyDescent="0.3">
      <c r="A71" s="34" t="str">
        <f>'Medical Examinations'!A71</f>
        <v>Id70</v>
      </c>
      <c r="B71" s="36" t="str">
        <f>VLOOKUP($A71,'Customer Names'!A:E,3,FALSE)</f>
        <v>Mr.</v>
      </c>
      <c r="C71" s="37" t="str">
        <f>VLOOKUP($A71,'Customer Names'!$A:$E,4,FALSE)</f>
        <v xml:space="preserve"> Freeman</v>
      </c>
      <c r="D71" s="37" t="str">
        <f>VLOOKUP($A71,'Customer Names'!A:E,5,FALSE)</f>
        <v>Lee</v>
      </c>
      <c r="E71" s="35">
        <f>VLOOKUP($A71,'Medical Examinations'!$A:$H,2,FALSE)</f>
        <v>30.8</v>
      </c>
      <c r="F71" s="35">
        <f>VLOOKUP($A71,'Medical Examinations'!$A:$H,3,FALSE)</f>
        <v>9.77</v>
      </c>
      <c r="G71" s="35" t="str">
        <f>VLOOKUP($A71,'Medical Examinations'!$A:$N,11,0)</f>
        <v>No</v>
      </c>
      <c r="H71" s="35" t="str">
        <f>VLOOKUP($A71,'Medical Examinations'!$A:$N,5,0)</f>
        <v>No</v>
      </c>
      <c r="I71" s="35" t="str">
        <f>VLOOKUP($A71,'Medical Examinations'!$A:$N,6,0)</f>
        <v>No</v>
      </c>
      <c r="J71" s="35">
        <f>VLOOKUP($A71,'Medical Examinations'!$A:$N,9,0)</f>
        <v>0</v>
      </c>
      <c r="K71" s="35" t="str">
        <f>VLOOKUP($A71,'Medical Examinations'!$A:$N,10,0)</f>
        <v>Yes</v>
      </c>
      <c r="L71" s="35" t="str">
        <f>VLOOKUP($A71,'Medical Examinations'!$A:$N,12,0)</f>
        <v>Obesity</v>
      </c>
      <c r="M71" s="35" t="str">
        <f>VLOOKUP($A71,'Medical Examinations'!$A:$N,13,0)</f>
        <v>Diabetes</v>
      </c>
      <c r="N71" s="45">
        <f>IFERROR(VLOOKUP($A71,'Hospitalisation Details'!$A:$P,15,0),"")</f>
        <v>25191</v>
      </c>
      <c r="O71" s="46">
        <f>IFERROR(VLOOKUP($A71,'Hospitalisation Details'!$A:$P,6,0),"")</f>
        <v>41999.519999999997</v>
      </c>
      <c r="P71" s="47" t="str">
        <f>IFERROR(VLOOKUP($A71,'Hospitalisation Details'!$A:$P,12,0),"")</f>
        <v>tier - 1</v>
      </c>
      <c r="Q71" s="47" t="str">
        <f>IFERROR(VLOOKUP($A71,'Hospitalisation Details'!$A:$P,13,0),"")</f>
        <v>tier - 3</v>
      </c>
      <c r="R71" s="47" t="str">
        <f>IFERROR(VLOOKUP($A71,'Hospitalisation Details'!$A:$P,14,0),"")</f>
        <v>R1013</v>
      </c>
      <c r="S71" s="47">
        <f>IFERROR(VLOOKUP($A71,'Hospitalisation Details'!$A:$P,16,0),"")</f>
        <v>54</v>
      </c>
    </row>
    <row r="72" spans="1:19" x14ac:dyDescent="0.3">
      <c r="A72" s="34" t="str">
        <f>'Medical Examinations'!A72</f>
        <v>Id71</v>
      </c>
      <c r="B72" s="36" t="str">
        <f>VLOOKUP($A72,'Customer Names'!A:E,3,FALSE)</f>
        <v>Mr.</v>
      </c>
      <c r="C72" s="37" t="str">
        <f>VLOOKUP($A72,'Customer Names'!$A:$E,4,FALSE)</f>
        <v xml:space="preserve"> Jeff</v>
      </c>
      <c r="D72" s="37" t="str">
        <f>VLOOKUP($A72,'Customer Names'!A:E,5,FALSE)</f>
        <v>Turner</v>
      </c>
      <c r="E72" s="35">
        <f>VLOOKUP($A72,'Medical Examinations'!$A:$H,2,FALSE)</f>
        <v>38.39</v>
      </c>
      <c r="F72" s="35">
        <f>VLOOKUP($A72,'Medical Examinations'!$A:$H,3,FALSE)</f>
        <v>4.25</v>
      </c>
      <c r="G72" s="35" t="str">
        <f>VLOOKUP($A72,'Medical Examinations'!$A:$N,11,0)</f>
        <v>No</v>
      </c>
      <c r="H72" s="35" t="str">
        <f>VLOOKUP($A72,'Medical Examinations'!$A:$N,5,0)</f>
        <v>No</v>
      </c>
      <c r="I72" s="35" t="str">
        <f>VLOOKUP($A72,'Medical Examinations'!$A:$N,6,0)</f>
        <v>No</v>
      </c>
      <c r="J72" s="35">
        <f>VLOOKUP($A72,'Medical Examinations'!$A:$N,9,0)</f>
        <v>1</v>
      </c>
      <c r="K72" s="35" t="str">
        <f>VLOOKUP($A72,'Medical Examinations'!$A:$N,10,0)</f>
        <v>Yes</v>
      </c>
      <c r="L72" s="35" t="str">
        <f>VLOOKUP($A72,'Medical Examinations'!$A:$N,12,0)</f>
        <v>Obesity</v>
      </c>
      <c r="M72" s="35" t="str">
        <f>VLOOKUP($A72,'Medical Examinations'!$A:$N,13,0)</f>
        <v>Normal</v>
      </c>
      <c r="N72" s="45">
        <f>IFERROR(VLOOKUP($A72,'Hospitalisation Details'!$A:$P,15,0),"")</f>
        <v>30996</v>
      </c>
      <c r="O72" s="46">
        <f>IFERROR(VLOOKUP($A72,'Hospitalisation Details'!$A:$P,6,0),"")</f>
        <v>41949.24</v>
      </c>
      <c r="P72" s="47" t="str">
        <f>IFERROR(VLOOKUP($A72,'Hospitalisation Details'!$A:$P,12,0),"")</f>
        <v>tier - 1</v>
      </c>
      <c r="Q72" s="47" t="str">
        <f>IFERROR(VLOOKUP($A72,'Hospitalisation Details'!$A:$P,13,0),"")</f>
        <v>tier - 1</v>
      </c>
      <c r="R72" s="47" t="str">
        <f>IFERROR(VLOOKUP($A72,'Hospitalisation Details'!$A:$P,14,0),"")</f>
        <v>R1013</v>
      </c>
      <c r="S72" s="47">
        <f>IFERROR(VLOOKUP($A72,'Hospitalisation Details'!$A:$P,16,0),"")</f>
        <v>38</v>
      </c>
    </row>
    <row r="73" spans="1:19" x14ac:dyDescent="0.3">
      <c r="A73" s="34" t="str">
        <f>'Medical Examinations'!A73</f>
        <v>Id72</v>
      </c>
      <c r="B73" s="36" t="str">
        <f>VLOOKUP($A73,'Customer Names'!A:E,3,FALSE)</f>
        <v>Mr.</v>
      </c>
      <c r="C73" s="37" t="str">
        <f>VLOOKUP($A73,'Customer Names'!$A:$E,4,FALSE)</f>
        <v xml:space="preserve"> Elenilton V. Sr.</v>
      </c>
      <c r="D73" s="37" t="str">
        <f>VLOOKUP($A73,'Customer Names'!A:E,5,FALSE)</f>
        <v>Rangel</v>
      </c>
      <c r="E73" s="35">
        <f>VLOOKUP($A73,'Medical Examinations'!$A:$H,2,FALSE)</f>
        <v>32.299999999999997</v>
      </c>
      <c r="F73" s="35">
        <f>VLOOKUP($A73,'Medical Examinations'!$A:$H,3,FALSE)</f>
        <v>4.76</v>
      </c>
      <c r="G73" s="35" t="str">
        <f>VLOOKUP($A73,'Medical Examinations'!$A:$N,11,0)</f>
        <v>No</v>
      </c>
      <c r="H73" s="35" t="str">
        <f>VLOOKUP($A73,'Medical Examinations'!$A:$N,5,0)</f>
        <v>No</v>
      </c>
      <c r="I73" s="35" t="str">
        <f>VLOOKUP($A73,'Medical Examinations'!$A:$N,6,0)</f>
        <v>No</v>
      </c>
      <c r="J73" s="35">
        <f>VLOOKUP($A73,'Medical Examinations'!$A:$N,9,0)</f>
        <v>2</v>
      </c>
      <c r="K73" s="35" t="str">
        <f>VLOOKUP($A73,'Medical Examinations'!$A:$N,10,0)</f>
        <v>Yes</v>
      </c>
      <c r="L73" s="35" t="str">
        <f>VLOOKUP($A73,'Medical Examinations'!$A:$N,12,0)</f>
        <v>Obesity</v>
      </c>
      <c r="M73" s="35" t="str">
        <f>VLOOKUP($A73,'Medical Examinations'!$A:$N,13,0)</f>
        <v>Normal</v>
      </c>
      <c r="N73" s="45">
        <f>IFERROR(VLOOKUP($A73,'Hospitalisation Details'!$A:$P,15,0),"")</f>
        <v>26458</v>
      </c>
      <c r="O73" s="46">
        <f>IFERROR(VLOOKUP($A73,'Hospitalisation Details'!$A:$P,6,0),"")</f>
        <v>41919.1</v>
      </c>
      <c r="P73" s="47" t="str">
        <f>IFERROR(VLOOKUP($A73,'Hospitalisation Details'!$A:$P,12,0),"")</f>
        <v>tier - 1</v>
      </c>
      <c r="Q73" s="47" t="str">
        <f>IFERROR(VLOOKUP($A73,'Hospitalisation Details'!$A:$P,13,0),"")</f>
        <v>tier - 1</v>
      </c>
      <c r="R73" s="47" t="str">
        <f>IFERROR(VLOOKUP($A73,'Hospitalisation Details'!$A:$P,14,0),"")</f>
        <v>R1016</v>
      </c>
      <c r="S73" s="47">
        <f>IFERROR(VLOOKUP($A73,'Hospitalisation Details'!$A:$P,16,0),"")</f>
        <v>51</v>
      </c>
    </row>
    <row r="74" spans="1:19" x14ac:dyDescent="0.3">
      <c r="A74" s="34" t="str">
        <f>'Medical Examinations'!A74</f>
        <v>Id73</v>
      </c>
      <c r="B74" s="36" t="str">
        <f>VLOOKUP($A74,'Customer Names'!A:E,3,FALSE)</f>
        <v>Ms.</v>
      </c>
      <c r="C74" s="37" t="str">
        <f>VLOOKUP($A74,'Customer Names'!$A:$E,4,FALSE)</f>
        <v xml:space="preserve"> Maurya</v>
      </c>
      <c r="D74" s="37" t="str">
        <f>VLOOKUP($A74,'Customer Names'!A:E,5,FALSE)</f>
        <v>Lacey</v>
      </c>
      <c r="E74" s="35">
        <f>VLOOKUP($A74,'Medical Examinations'!$A:$H,2,FALSE)</f>
        <v>48.8</v>
      </c>
      <c r="F74" s="35">
        <f>VLOOKUP($A74,'Medical Examinations'!$A:$H,3,FALSE)</f>
        <v>6.22</v>
      </c>
      <c r="G74" s="35" t="str">
        <f>VLOOKUP($A74,'Medical Examinations'!$A:$N,11,0)</f>
        <v>Yes</v>
      </c>
      <c r="H74" s="35" t="str">
        <f>VLOOKUP($A74,'Medical Examinations'!$A:$N,5,0)</f>
        <v>No</v>
      </c>
      <c r="I74" s="35" t="str">
        <f>VLOOKUP($A74,'Medical Examinations'!$A:$N,6,0)</f>
        <v>No</v>
      </c>
      <c r="J74" s="35">
        <f>VLOOKUP($A74,'Medical Examinations'!$A:$N,9,0)</f>
        <v>2</v>
      </c>
      <c r="K74" s="35" t="str">
        <f>VLOOKUP($A74,'Medical Examinations'!$A:$N,10,0)</f>
        <v>Yes</v>
      </c>
      <c r="L74" s="35" t="str">
        <f>VLOOKUP($A74,'Medical Examinations'!$A:$N,12,0)</f>
        <v>Obesity</v>
      </c>
      <c r="M74" s="35" t="str">
        <f>VLOOKUP($A74,'Medical Examinations'!$A:$N,13,0)</f>
        <v>Prediabetes</v>
      </c>
      <c r="N74" s="45">
        <f>IFERROR(VLOOKUP($A74,'Hospitalisation Details'!$A:$P,15,0),"")</f>
        <v>24371</v>
      </c>
      <c r="O74" s="46">
        <f>IFERROR(VLOOKUP($A74,'Hospitalisation Details'!$A:$P,6,0),"")</f>
        <v>41886.54</v>
      </c>
      <c r="P74" s="47" t="str">
        <f>IFERROR(VLOOKUP($A74,'Hospitalisation Details'!$A:$P,12,0),"")</f>
        <v>tier - 1</v>
      </c>
      <c r="Q74" s="47" t="str">
        <f>IFERROR(VLOOKUP($A74,'Hospitalisation Details'!$A:$P,13,0),"")</f>
        <v>tier - 3</v>
      </c>
      <c r="R74" s="47" t="str">
        <f>IFERROR(VLOOKUP($A74,'Hospitalisation Details'!$A:$P,14,0),"")</f>
        <v>R1011</v>
      </c>
      <c r="S74" s="47">
        <f>IFERROR(VLOOKUP($A74,'Hospitalisation Details'!$A:$P,16,0),"")</f>
        <v>56</v>
      </c>
    </row>
    <row r="75" spans="1:19" x14ac:dyDescent="0.3">
      <c r="A75" s="34" t="str">
        <f>'Medical Examinations'!A75</f>
        <v>Id74</v>
      </c>
      <c r="B75" s="36" t="str">
        <f>VLOOKUP($A75,'Customer Names'!A:E,3,FALSE)</f>
        <v>Ms.</v>
      </c>
      <c r="C75" s="37" t="str">
        <f>VLOOKUP($A75,'Customer Names'!$A:$E,4,FALSE)</f>
        <v xml:space="preserve"> Samantha C</v>
      </c>
      <c r="D75" s="37" t="str">
        <f>VLOOKUP($A75,'Customer Names'!A:E,5,FALSE)</f>
        <v>Stiger</v>
      </c>
      <c r="E75" s="35">
        <f>VLOOKUP($A75,'Medical Examinations'!$A:$H,2,FALSE)</f>
        <v>45.5</v>
      </c>
      <c r="F75" s="35">
        <f>VLOOKUP($A75,'Medical Examinations'!$A:$H,3,FALSE)</f>
        <v>7.96</v>
      </c>
      <c r="G75" s="35" t="str">
        <f>VLOOKUP($A75,'Medical Examinations'!$A:$N,11,0)</f>
        <v>No</v>
      </c>
      <c r="H75" s="35" t="str">
        <f>VLOOKUP($A75,'Medical Examinations'!$A:$N,5,0)</f>
        <v>No</v>
      </c>
      <c r="I75" s="35" t="str">
        <f>VLOOKUP($A75,'Medical Examinations'!$A:$N,6,0)</f>
        <v>No</v>
      </c>
      <c r="J75" s="35">
        <f>VLOOKUP($A75,'Medical Examinations'!$A:$N,9,0)</f>
        <v>0</v>
      </c>
      <c r="K75" s="35" t="str">
        <f>VLOOKUP($A75,'Medical Examinations'!$A:$N,10,0)</f>
        <v>Yes</v>
      </c>
      <c r="L75" s="35" t="str">
        <f>VLOOKUP($A75,'Medical Examinations'!$A:$N,12,0)</f>
        <v>Obesity</v>
      </c>
      <c r="M75" s="35" t="str">
        <f>VLOOKUP($A75,'Medical Examinations'!$A:$N,13,0)</f>
        <v>Diabetes</v>
      </c>
      <c r="N75" s="45">
        <f>IFERROR(VLOOKUP($A75,'Hospitalisation Details'!$A:$P,15,0),"")</f>
        <v>22911</v>
      </c>
      <c r="O75" s="46">
        <f>IFERROR(VLOOKUP($A75,'Hospitalisation Details'!$A:$P,6,0),"")</f>
        <v>41794.629999999997</v>
      </c>
      <c r="P75" s="47" t="str">
        <f>IFERROR(VLOOKUP($A75,'Hospitalisation Details'!$A:$P,12,0),"")</f>
        <v>tier - 1</v>
      </c>
      <c r="Q75" s="47" t="str">
        <f>IFERROR(VLOOKUP($A75,'Hospitalisation Details'!$A:$P,13,0),"")</f>
        <v>tier - 3</v>
      </c>
      <c r="R75" s="47" t="str">
        <f>IFERROR(VLOOKUP($A75,'Hospitalisation Details'!$A:$P,14,0),"")</f>
        <v>R1011</v>
      </c>
      <c r="S75" s="47">
        <f>IFERROR(VLOOKUP($A75,'Hospitalisation Details'!$A:$P,16,0),"")</f>
        <v>60</v>
      </c>
    </row>
    <row r="76" spans="1:19" x14ac:dyDescent="0.3">
      <c r="A76" s="34" t="str">
        <f>'Medical Examinations'!A76</f>
        <v>Id75</v>
      </c>
      <c r="B76" s="36" t="str">
        <f>VLOOKUP($A76,'Customer Names'!A:E,3,FALSE)</f>
        <v>Ms.</v>
      </c>
      <c r="C76" s="37" t="str">
        <f>VLOOKUP($A76,'Customer Names'!$A:$E,4,FALSE)</f>
        <v xml:space="preserve"> Bethany A</v>
      </c>
      <c r="D76" s="37" t="str">
        <f>VLOOKUP($A76,'Customer Names'!A:E,5,FALSE)</f>
        <v>Caldwell</v>
      </c>
      <c r="E76" s="35">
        <f>VLOOKUP($A76,'Medical Examinations'!$A:$H,2,FALSE)</f>
        <v>53.61</v>
      </c>
      <c r="F76" s="35">
        <f>VLOOKUP($A76,'Medical Examinations'!$A:$H,3,FALSE)</f>
        <v>10.92</v>
      </c>
      <c r="G76" s="35" t="str">
        <f>VLOOKUP($A76,'Medical Examinations'!$A:$N,11,0)</f>
        <v>Yes</v>
      </c>
      <c r="H76" s="35" t="str">
        <f>VLOOKUP($A76,'Medical Examinations'!$A:$N,5,0)</f>
        <v>No</v>
      </c>
      <c r="I76" s="35" t="str">
        <f>VLOOKUP($A76,'Medical Examinations'!$A:$N,6,0)</f>
        <v>No</v>
      </c>
      <c r="J76" s="35">
        <f>VLOOKUP($A76,'Medical Examinations'!$A:$N,9,0)</f>
        <v>1</v>
      </c>
      <c r="K76" s="35" t="str">
        <f>VLOOKUP($A76,'Medical Examinations'!$A:$N,10,0)</f>
        <v>Yes</v>
      </c>
      <c r="L76" s="35" t="str">
        <f>VLOOKUP($A76,'Medical Examinations'!$A:$N,12,0)</f>
        <v>Obesity</v>
      </c>
      <c r="M76" s="35" t="str">
        <f>VLOOKUP($A76,'Medical Examinations'!$A:$N,13,0)</f>
        <v>Diabetes</v>
      </c>
      <c r="N76" s="45">
        <f>IFERROR(VLOOKUP($A76,'Hospitalisation Details'!$A:$P,15,0),"")</f>
        <v>27666</v>
      </c>
      <c r="O76" s="46">
        <f>IFERROR(VLOOKUP($A76,'Hospitalisation Details'!$A:$P,6,0),"")</f>
        <v>41681.86</v>
      </c>
      <c r="P76" s="47" t="str">
        <f>IFERROR(VLOOKUP($A76,'Hospitalisation Details'!$A:$P,12,0),"")</f>
        <v>tier - 1</v>
      </c>
      <c r="Q76" s="47" t="str">
        <f>IFERROR(VLOOKUP($A76,'Hospitalisation Details'!$A:$P,13,0),"")</f>
        <v>tier - 1</v>
      </c>
      <c r="R76" s="47" t="str">
        <f>IFERROR(VLOOKUP($A76,'Hospitalisation Details'!$A:$P,14,0),"")</f>
        <v>R1011</v>
      </c>
      <c r="S76" s="47">
        <f>IFERROR(VLOOKUP($A76,'Hospitalisation Details'!$A:$P,16,0),"")</f>
        <v>47</v>
      </c>
    </row>
    <row r="77" spans="1:19" x14ac:dyDescent="0.3">
      <c r="A77" s="34" t="str">
        <f>'Medical Examinations'!A77</f>
        <v>Id76</v>
      </c>
      <c r="B77" s="36" t="str">
        <f>VLOOKUP($A77,'Customer Names'!A:E,3,FALSE)</f>
        <v>Mr.</v>
      </c>
      <c r="C77" s="37" t="str">
        <f>VLOOKUP($A77,'Customer Names'!$A:$E,4,FALSE)</f>
        <v xml:space="preserve"> Yves</v>
      </c>
      <c r="D77" s="37" t="str">
        <f>VLOOKUP($A77,'Customer Names'!A:E,5,FALSE)</f>
        <v>Marmillod</v>
      </c>
      <c r="E77" s="35">
        <f>VLOOKUP($A77,'Medical Examinations'!$A:$H,2,FALSE)</f>
        <v>36.19</v>
      </c>
      <c r="F77" s="35">
        <f>VLOOKUP($A77,'Medical Examinations'!$A:$H,3,FALSE)</f>
        <v>11.51</v>
      </c>
      <c r="G77" s="35" t="str">
        <f>VLOOKUP($A77,'Medical Examinations'!$A:$N,11,0)</f>
        <v>Yes</v>
      </c>
      <c r="H77" s="35" t="str">
        <f>VLOOKUP($A77,'Medical Examinations'!$A:$N,5,0)</f>
        <v>No</v>
      </c>
      <c r="I77" s="35" t="str">
        <f>VLOOKUP($A77,'Medical Examinations'!$A:$N,6,0)</f>
        <v>No</v>
      </c>
      <c r="J77" s="35">
        <f>VLOOKUP($A77,'Medical Examinations'!$A:$N,9,0)</f>
        <v>1</v>
      </c>
      <c r="K77" s="35" t="str">
        <f>VLOOKUP($A77,'Medical Examinations'!$A:$N,10,0)</f>
        <v>Yes</v>
      </c>
      <c r="L77" s="35" t="str">
        <f>VLOOKUP($A77,'Medical Examinations'!$A:$N,12,0)</f>
        <v>Obesity</v>
      </c>
      <c r="M77" s="35" t="str">
        <f>VLOOKUP($A77,'Medical Examinations'!$A:$N,13,0)</f>
        <v>Diabetes</v>
      </c>
      <c r="N77" s="45">
        <f>IFERROR(VLOOKUP($A77,'Hospitalisation Details'!$A:$P,15,0),"")</f>
        <v>27712</v>
      </c>
      <c r="O77" s="46">
        <f>IFERROR(VLOOKUP($A77,'Hospitalisation Details'!$A:$P,6,0),"")</f>
        <v>41676.080000000002</v>
      </c>
      <c r="P77" s="47" t="str">
        <f>IFERROR(VLOOKUP($A77,'Hospitalisation Details'!$A:$P,12,0),"")</f>
        <v>tier - 1</v>
      </c>
      <c r="Q77" s="47" t="str">
        <f>IFERROR(VLOOKUP($A77,'Hospitalisation Details'!$A:$P,13,0),"")</f>
        <v>tier - 2</v>
      </c>
      <c r="R77" s="47" t="str">
        <f>IFERROR(VLOOKUP($A77,'Hospitalisation Details'!$A:$P,14,0),"")</f>
        <v>R1013</v>
      </c>
      <c r="S77" s="47">
        <f>IFERROR(VLOOKUP($A77,'Hospitalisation Details'!$A:$P,16,0),"")</f>
        <v>47</v>
      </c>
    </row>
    <row r="78" spans="1:19" x14ac:dyDescent="0.3">
      <c r="A78" s="34" t="str">
        <f>'Medical Examinations'!A78</f>
        <v>Id77</v>
      </c>
      <c r="B78" s="36" t="str">
        <f>VLOOKUP($A78,'Customer Names'!A:E,3,FALSE)</f>
        <v>Ms.</v>
      </c>
      <c r="C78" s="37" t="str">
        <f>VLOOKUP($A78,'Customer Names'!$A:$E,4,FALSE)</f>
        <v xml:space="preserve"> Danielle</v>
      </c>
      <c r="D78" s="37" t="str">
        <f>VLOOKUP($A78,'Customer Names'!A:E,5,FALSE)</f>
        <v>Cloutier-Simons</v>
      </c>
      <c r="E78" s="35">
        <f>VLOOKUP($A78,'Medical Examinations'!$A:$H,2,FALSE)</f>
        <v>34.6</v>
      </c>
      <c r="F78" s="35">
        <f>VLOOKUP($A78,'Medical Examinations'!$A:$H,3,FALSE)</f>
        <v>5.99</v>
      </c>
      <c r="G78" s="35" t="str">
        <f>VLOOKUP($A78,'Medical Examinations'!$A:$N,11,0)</f>
        <v>Yes</v>
      </c>
      <c r="H78" s="35" t="str">
        <f>VLOOKUP($A78,'Medical Examinations'!$A:$N,5,0)</f>
        <v>No</v>
      </c>
      <c r="I78" s="35" t="str">
        <f>VLOOKUP($A78,'Medical Examinations'!$A:$N,6,0)</f>
        <v>No</v>
      </c>
      <c r="J78" s="35">
        <f>VLOOKUP($A78,'Medical Examinations'!$A:$N,9,0)</f>
        <v>0</v>
      </c>
      <c r="K78" s="35" t="str">
        <f>VLOOKUP($A78,'Medical Examinations'!$A:$N,10,0)</f>
        <v>Yes</v>
      </c>
      <c r="L78" s="35" t="str">
        <f>VLOOKUP($A78,'Medical Examinations'!$A:$N,12,0)</f>
        <v>Obesity</v>
      </c>
      <c r="M78" s="35" t="str">
        <f>VLOOKUP($A78,'Medical Examinations'!$A:$N,13,0)</f>
        <v>Prediabetes</v>
      </c>
      <c r="N78" s="45">
        <f>IFERROR(VLOOKUP($A78,'Hospitalisation Details'!$A:$P,15,0),"")</f>
        <v>28062</v>
      </c>
      <c r="O78" s="46">
        <f>IFERROR(VLOOKUP($A78,'Hospitalisation Details'!$A:$P,6,0),"")</f>
        <v>41661.599999999999</v>
      </c>
      <c r="P78" s="47" t="str">
        <f>IFERROR(VLOOKUP($A78,'Hospitalisation Details'!$A:$P,12,0),"")</f>
        <v>tier - 1</v>
      </c>
      <c r="Q78" s="47" t="str">
        <f>IFERROR(VLOOKUP($A78,'Hospitalisation Details'!$A:$P,13,0),"")</f>
        <v>tier - 3</v>
      </c>
      <c r="R78" s="47" t="str">
        <f>IFERROR(VLOOKUP($A78,'Hospitalisation Details'!$A:$P,14,0),"")</f>
        <v>R1011</v>
      </c>
      <c r="S78" s="47">
        <f>IFERROR(VLOOKUP($A78,'Hospitalisation Details'!$A:$P,16,0),"")</f>
        <v>46</v>
      </c>
    </row>
    <row r="79" spans="1:19" x14ac:dyDescent="0.3">
      <c r="A79" s="34" t="str">
        <f>'Medical Examinations'!A79</f>
        <v>Id78</v>
      </c>
      <c r="B79" s="36" t="str">
        <f>VLOOKUP($A79,'Customer Names'!A:E,3,FALSE)</f>
        <v>Ms.</v>
      </c>
      <c r="C79" s="37" t="str">
        <f>VLOOKUP($A79,'Customer Names'!$A:$E,4,FALSE)</f>
        <v xml:space="preserve"> Julia</v>
      </c>
      <c r="D79" s="37" t="str">
        <f>VLOOKUP($A79,'Customer Names'!A:E,5,FALSE)</f>
        <v>Vegas</v>
      </c>
      <c r="E79" s="35">
        <f>VLOOKUP($A79,'Medical Examinations'!$A:$H,2,FALSE)</f>
        <v>54.12</v>
      </c>
      <c r="F79" s="35">
        <f>VLOOKUP($A79,'Medical Examinations'!$A:$H,3,FALSE)</f>
        <v>11.57</v>
      </c>
      <c r="G79" s="35" t="str">
        <f>VLOOKUP($A79,'Medical Examinations'!$A:$N,11,0)</f>
        <v>No</v>
      </c>
      <c r="H79" s="35" t="str">
        <f>VLOOKUP($A79,'Medical Examinations'!$A:$N,5,0)</f>
        <v>No</v>
      </c>
      <c r="I79" s="35" t="str">
        <f>VLOOKUP($A79,'Medical Examinations'!$A:$N,6,0)</f>
        <v>No</v>
      </c>
      <c r="J79" s="35">
        <f>VLOOKUP($A79,'Medical Examinations'!$A:$N,9,0)</f>
        <v>0</v>
      </c>
      <c r="K79" s="35" t="str">
        <f>VLOOKUP($A79,'Medical Examinations'!$A:$N,10,0)</f>
        <v>Yes</v>
      </c>
      <c r="L79" s="35" t="str">
        <f>VLOOKUP($A79,'Medical Examinations'!$A:$N,12,0)</f>
        <v>Obesity</v>
      </c>
      <c r="M79" s="35" t="str">
        <f>VLOOKUP($A79,'Medical Examinations'!$A:$N,13,0)</f>
        <v>Diabetes</v>
      </c>
      <c r="N79" s="45">
        <f>IFERROR(VLOOKUP($A79,'Hospitalisation Details'!$A:$P,15,0),"")</f>
        <v>27357</v>
      </c>
      <c r="O79" s="46">
        <f>IFERROR(VLOOKUP($A79,'Hospitalisation Details'!$A:$P,6,0),"")</f>
        <v>41636.199999999997</v>
      </c>
      <c r="P79" s="47" t="str">
        <f>IFERROR(VLOOKUP($A79,'Hospitalisation Details'!$A:$P,12,0),"")</f>
        <v>tier - 1</v>
      </c>
      <c r="Q79" s="47" t="str">
        <f>IFERROR(VLOOKUP($A79,'Hospitalisation Details'!$A:$P,13,0),"")</f>
        <v>tier - 1</v>
      </c>
      <c r="R79" s="47" t="str">
        <f>IFERROR(VLOOKUP($A79,'Hospitalisation Details'!$A:$P,14,0),"")</f>
        <v>R1011</v>
      </c>
      <c r="S79" s="47">
        <f>IFERROR(VLOOKUP($A79,'Hospitalisation Details'!$A:$P,16,0),"")</f>
        <v>48</v>
      </c>
    </row>
    <row r="80" spans="1:19" x14ac:dyDescent="0.3">
      <c r="A80" s="34" t="str">
        <f>'Medical Examinations'!A80</f>
        <v>Id79</v>
      </c>
      <c r="B80" s="36" t="str">
        <f>VLOOKUP($A80,'Customer Names'!A:E,3,FALSE)</f>
        <v>Mr.</v>
      </c>
      <c r="C80" s="37" t="str">
        <f>VLOOKUP($A80,'Customer Names'!$A:$E,4,FALSE)</f>
        <v xml:space="preserve"> Joshua</v>
      </c>
      <c r="D80" s="37" t="str">
        <f>VLOOKUP($A80,'Customer Names'!A:E,5,FALSE)</f>
        <v>Cochran</v>
      </c>
      <c r="E80" s="35">
        <f>VLOOKUP($A80,'Medical Examinations'!$A:$H,2,FALSE)</f>
        <v>48.82</v>
      </c>
      <c r="F80" s="35">
        <f>VLOOKUP($A80,'Medical Examinations'!$A:$H,3,FALSE)</f>
        <v>6.67</v>
      </c>
      <c r="G80" s="35" t="str">
        <f>VLOOKUP($A80,'Medical Examinations'!$A:$N,11,0)</f>
        <v>Yes</v>
      </c>
      <c r="H80" s="35" t="str">
        <f>VLOOKUP($A80,'Medical Examinations'!$A:$N,5,0)</f>
        <v>No</v>
      </c>
      <c r="I80" s="35" t="str">
        <f>VLOOKUP($A80,'Medical Examinations'!$A:$N,6,0)</f>
        <v>No</v>
      </c>
      <c r="J80" s="35">
        <f>VLOOKUP($A80,'Medical Examinations'!$A:$N,9,0)</f>
        <v>0</v>
      </c>
      <c r="K80" s="35" t="str">
        <f>VLOOKUP($A80,'Medical Examinations'!$A:$N,10,0)</f>
        <v>Yes</v>
      </c>
      <c r="L80" s="35" t="str">
        <f>VLOOKUP($A80,'Medical Examinations'!$A:$N,12,0)</f>
        <v>Obesity</v>
      </c>
      <c r="M80" s="35" t="str">
        <f>VLOOKUP($A80,'Medical Examinations'!$A:$N,13,0)</f>
        <v>Diabetes</v>
      </c>
      <c r="N80" s="45">
        <f>IFERROR(VLOOKUP($A80,'Hospitalisation Details'!$A:$P,15,0),"")</f>
        <v>24828</v>
      </c>
      <c r="O80" s="46">
        <f>IFERROR(VLOOKUP($A80,'Hospitalisation Details'!$A:$P,6,0),"")</f>
        <v>41505.15</v>
      </c>
      <c r="P80" s="47" t="str">
        <f>IFERROR(VLOOKUP($A80,'Hospitalisation Details'!$A:$P,12,0),"")</f>
        <v>tier - 1</v>
      </c>
      <c r="Q80" s="47" t="str">
        <f>IFERROR(VLOOKUP($A80,'Hospitalisation Details'!$A:$P,13,0),"")</f>
        <v>tier - 2</v>
      </c>
      <c r="R80" s="47" t="str">
        <f>IFERROR(VLOOKUP($A80,'Hospitalisation Details'!$A:$P,14,0),"")</f>
        <v>R1011</v>
      </c>
      <c r="S80" s="47">
        <f>IFERROR(VLOOKUP($A80,'Hospitalisation Details'!$A:$P,16,0),"")</f>
        <v>55</v>
      </c>
    </row>
    <row r="81" spans="1:19" x14ac:dyDescent="0.3">
      <c r="A81" s="34" t="str">
        <f>'Medical Examinations'!A81</f>
        <v>Id80</v>
      </c>
      <c r="B81" s="36" t="str">
        <f>VLOOKUP($A81,'Customer Names'!A:E,3,FALSE)</f>
        <v>Ms.</v>
      </c>
      <c r="C81" s="37" t="str">
        <f>VLOOKUP($A81,'Customer Names'!$A:$E,4,FALSE)</f>
        <v xml:space="preserve"> Jennifer</v>
      </c>
      <c r="D81" s="37" t="str">
        <f>VLOOKUP($A81,'Customer Names'!A:E,5,FALSE)</f>
        <v>Holtzapple</v>
      </c>
      <c r="E81" s="35">
        <f>VLOOKUP($A81,'Medical Examinations'!$A:$H,2,FALSE)</f>
        <v>51.01</v>
      </c>
      <c r="F81" s="35">
        <f>VLOOKUP($A81,'Medical Examinations'!$A:$H,3,FALSE)</f>
        <v>9.1999999999999993</v>
      </c>
      <c r="G81" s="35" t="str">
        <f>VLOOKUP($A81,'Medical Examinations'!$A:$N,11,0)</f>
        <v>No</v>
      </c>
      <c r="H81" s="35" t="str">
        <f>VLOOKUP($A81,'Medical Examinations'!$A:$N,5,0)</f>
        <v>No</v>
      </c>
      <c r="I81" s="35" t="str">
        <f>VLOOKUP($A81,'Medical Examinations'!$A:$N,6,0)</f>
        <v>No</v>
      </c>
      <c r="J81" s="35">
        <f>VLOOKUP($A81,'Medical Examinations'!$A:$N,9,0)</f>
        <v>0</v>
      </c>
      <c r="K81" s="35" t="str">
        <f>VLOOKUP($A81,'Medical Examinations'!$A:$N,10,0)</f>
        <v>Yes</v>
      </c>
      <c r="L81" s="35" t="str">
        <f>VLOOKUP($A81,'Medical Examinations'!$A:$N,12,0)</f>
        <v>Obesity</v>
      </c>
      <c r="M81" s="35" t="str">
        <f>VLOOKUP($A81,'Medical Examinations'!$A:$N,13,0)</f>
        <v>Diabetes</v>
      </c>
      <c r="N81" s="45">
        <f>IFERROR(VLOOKUP($A81,'Hospitalisation Details'!$A:$P,15,0),"")</f>
        <v>26222</v>
      </c>
      <c r="O81" s="46">
        <f>IFERROR(VLOOKUP($A81,'Hospitalisation Details'!$A:$P,6,0),"")</f>
        <v>41351.879999999997</v>
      </c>
      <c r="P81" s="47" t="str">
        <f>IFERROR(VLOOKUP($A81,'Hospitalisation Details'!$A:$P,12,0),"")</f>
        <v>tier - 1</v>
      </c>
      <c r="Q81" s="47" t="str">
        <f>IFERROR(VLOOKUP($A81,'Hospitalisation Details'!$A:$P,13,0),"")</f>
        <v>tier - 2</v>
      </c>
      <c r="R81" s="47" t="str">
        <f>IFERROR(VLOOKUP($A81,'Hospitalisation Details'!$A:$P,14,0),"")</f>
        <v>R1011</v>
      </c>
      <c r="S81" s="47">
        <f>IFERROR(VLOOKUP($A81,'Hospitalisation Details'!$A:$P,16,0),"")</f>
        <v>51</v>
      </c>
    </row>
    <row r="82" spans="1:19" x14ac:dyDescent="0.3">
      <c r="A82" s="34" t="str">
        <f>'Medical Examinations'!A82</f>
        <v>Id81</v>
      </c>
      <c r="B82" s="36" t="str">
        <f>VLOOKUP($A82,'Customer Names'!A:E,3,FALSE)</f>
        <v>Ms.</v>
      </c>
      <c r="C82" s="37" t="str">
        <f>VLOOKUP($A82,'Customer Names'!$A:$E,4,FALSE)</f>
        <v xml:space="preserve"> Gwen M.</v>
      </c>
      <c r="D82" s="37" t="str">
        <f>VLOOKUP($A82,'Customer Names'!A:E,5,FALSE)</f>
        <v>Meyer</v>
      </c>
      <c r="E82" s="35">
        <f>VLOOKUP($A82,'Medical Examinations'!$A:$H,2,FALSE)</f>
        <v>45.65</v>
      </c>
      <c r="F82" s="35">
        <f>VLOOKUP($A82,'Medical Examinations'!$A:$H,3,FALSE)</f>
        <v>5.1100000000000003</v>
      </c>
      <c r="G82" s="35" t="str">
        <f>VLOOKUP($A82,'Medical Examinations'!$A:$N,11,0)</f>
        <v>Yes</v>
      </c>
      <c r="H82" s="35" t="str">
        <f>VLOOKUP($A82,'Medical Examinations'!$A:$N,5,0)</f>
        <v>No</v>
      </c>
      <c r="I82" s="35" t="str">
        <f>VLOOKUP($A82,'Medical Examinations'!$A:$N,6,0)</f>
        <v>No</v>
      </c>
      <c r="J82" s="35">
        <f>VLOOKUP($A82,'Medical Examinations'!$A:$N,9,0)</f>
        <v>1</v>
      </c>
      <c r="K82" s="35" t="str">
        <f>VLOOKUP($A82,'Medical Examinations'!$A:$N,10,0)</f>
        <v>Yes</v>
      </c>
      <c r="L82" s="35" t="str">
        <f>VLOOKUP($A82,'Medical Examinations'!$A:$N,12,0)</f>
        <v>Obesity</v>
      </c>
      <c r="M82" s="35" t="str">
        <f>VLOOKUP($A82,'Medical Examinations'!$A:$N,13,0)</f>
        <v>Normal</v>
      </c>
      <c r="N82" s="45">
        <f>IFERROR(VLOOKUP($A82,'Hospitalisation Details'!$A:$P,15,0),"")</f>
        <v>23657</v>
      </c>
      <c r="O82" s="46">
        <f>IFERROR(VLOOKUP($A82,'Hospitalisation Details'!$A:$P,6,0),"")</f>
        <v>41331.79</v>
      </c>
      <c r="P82" s="47" t="str">
        <f>IFERROR(VLOOKUP($A82,'Hospitalisation Details'!$A:$P,12,0),"")</f>
        <v>tier - 1</v>
      </c>
      <c r="Q82" s="47" t="str">
        <f>IFERROR(VLOOKUP($A82,'Hospitalisation Details'!$A:$P,13,0),"")</f>
        <v>tier - 2</v>
      </c>
      <c r="R82" s="47" t="str">
        <f>IFERROR(VLOOKUP($A82,'Hospitalisation Details'!$A:$P,14,0),"")</f>
        <v>R1011</v>
      </c>
      <c r="S82" s="47">
        <f>IFERROR(VLOOKUP($A82,'Hospitalisation Details'!$A:$P,16,0),"")</f>
        <v>58</v>
      </c>
    </row>
    <row r="83" spans="1:19" x14ac:dyDescent="0.3">
      <c r="A83" s="34" t="str">
        <f>'Medical Examinations'!A83</f>
        <v>Id82</v>
      </c>
      <c r="B83" s="36" t="str">
        <f>VLOOKUP($A83,'Customer Names'!A:E,3,FALSE)</f>
        <v>Mr.</v>
      </c>
      <c r="C83" s="37" t="str">
        <f>VLOOKUP($A83,'Customer Names'!$A:$E,4,FALSE)</f>
        <v xml:space="preserve"> Patrick</v>
      </c>
      <c r="D83" s="37" t="str">
        <f>VLOOKUP($A83,'Customer Names'!A:E,5,FALSE)</f>
        <v>Brickley</v>
      </c>
      <c r="E83" s="35">
        <f>VLOOKUP($A83,'Medical Examinations'!$A:$H,2,FALSE)</f>
        <v>52.9</v>
      </c>
      <c r="F83" s="35">
        <f>VLOOKUP($A83,'Medical Examinations'!$A:$H,3,FALSE)</f>
        <v>5.34</v>
      </c>
      <c r="G83" s="35" t="str">
        <f>VLOOKUP($A83,'Medical Examinations'!$A:$N,11,0)</f>
        <v>No</v>
      </c>
      <c r="H83" s="35" t="str">
        <f>VLOOKUP($A83,'Medical Examinations'!$A:$N,5,0)</f>
        <v>No</v>
      </c>
      <c r="I83" s="35" t="str">
        <f>VLOOKUP($A83,'Medical Examinations'!$A:$N,6,0)</f>
        <v>No</v>
      </c>
      <c r="J83" s="35">
        <f>VLOOKUP($A83,'Medical Examinations'!$A:$N,9,0)</f>
        <v>0</v>
      </c>
      <c r="K83" s="35" t="str">
        <f>VLOOKUP($A83,'Medical Examinations'!$A:$N,10,0)</f>
        <v>Yes</v>
      </c>
      <c r="L83" s="35" t="str">
        <f>VLOOKUP($A83,'Medical Examinations'!$A:$N,12,0)</f>
        <v>Obesity</v>
      </c>
      <c r="M83" s="35" t="str">
        <f>VLOOKUP($A83,'Medical Examinations'!$A:$N,13,0)</f>
        <v>Normal</v>
      </c>
      <c r="N83" s="45">
        <f>IFERROR(VLOOKUP($A83,'Hospitalisation Details'!$A:$P,15,0),"")</f>
        <v>28364</v>
      </c>
      <c r="O83" s="46">
        <f>IFERROR(VLOOKUP($A83,'Hospitalisation Details'!$A:$P,6,0),"")</f>
        <v>41271.5</v>
      </c>
      <c r="P83" s="47" t="str">
        <f>IFERROR(VLOOKUP($A83,'Hospitalisation Details'!$A:$P,12,0),"")</f>
        <v>tier - 1</v>
      </c>
      <c r="Q83" s="47" t="str">
        <f>IFERROR(VLOOKUP($A83,'Hospitalisation Details'!$A:$P,13,0),"")</f>
        <v>tier - 2</v>
      </c>
      <c r="R83" s="47" t="str">
        <f>IFERROR(VLOOKUP($A83,'Hospitalisation Details'!$A:$P,14,0),"")</f>
        <v>R1011</v>
      </c>
      <c r="S83" s="47">
        <f>IFERROR(VLOOKUP($A83,'Hospitalisation Details'!$A:$P,16,0),"")</f>
        <v>45</v>
      </c>
    </row>
    <row r="84" spans="1:19" x14ac:dyDescent="0.3">
      <c r="A84" s="34" t="str">
        <f>'Medical Examinations'!A84</f>
        <v>Id83</v>
      </c>
      <c r="B84" s="36" t="str">
        <f>VLOOKUP($A84,'Customer Names'!A:E,3,FALSE)</f>
        <v>Ms.</v>
      </c>
      <c r="C84" s="37" t="str">
        <f>VLOOKUP($A84,'Customer Names'!$A:$E,4,FALSE)</f>
        <v xml:space="preserve"> Kate</v>
      </c>
      <c r="D84" s="37" t="str">
        <f>VLOOKUP($A84,'Customer Names'!A:E,5,FALSE)</f>
        <v>Magee</v>
      </c>
      <c r="E84" s="35">
        <f>VLOOKUP($A84,'Medical Examinations'!$A:$H,2,FALSE)</f>
        <v>45.41</v>
      </c>
      <c r="F84" s="35">
        <f>VLOOKUP($A84,'Medical Examinations'!$A:$H,3,FALSE)</f>
        <v>4.03</v>
      </c>
      <c r="G84" s="35" t="str">
        <f>VLOOKUP($A84,'Medical Examinations'!$A:$N,11,0)</f>
        <v>Yes</v>
      </c>
      <c r="H84" s="35" t="str">
        <f>VLOOKUP($A84,'Medical Examinations'!$A:$N,5,0)</f>
        <v>No</v>
      </c>
      <c r="I84" s="35" t="str">
        <f>VLOOKUP($A84,'Medical Examinations'!$A:$N,6,0)</f>
        <v>No</v>
      </c>
      <c r="J84" s="35">
        <f>VLOOKUP($A84,'Medical Examinations'!$A:$N,9,0)</f>
        <v>1</v>
      </c>
      <c r="K84" s="35" t="str">
        <f>VLOOKUP($A84,'Medical Examinations'!$A:$N,10,0)</f>
        <v>Yes</v>
      </c>
      <c r="L84" s="35" t="str">
        <f>VLOOKUP($A84,'Medical Examinations'!$A:$N,12,0)</f>
        <v>Obesity</v>
      </c>
      <c r="M84" s="35" t="str">
        <f>VLOOKUP($A84,'Medical Examinations'!$A:$N,13,0)</f>
        <v>Normal</v>
      </c>
      <c r="N84" s="45">
        <f>IFERROR(VLOOKUP($A84,'Hospitalisation Details'!$A:$P,15,0),"")</f>
        <v>23534</v>
      </c>
      <c r="O84" s="46">
        <f>IFERROR(VLOOKUP($A84,'Hospitalisation Details'!$A:$P,6,0),"")</f>
        <v>41250.39</v>
      </c>
      <c r="P84" s="47" t="str">
        <f>IFERROR(VLOOKUP($A84,'Hospitalisation Details'!$A:$P,12,0),"")</f>
        <v>tier - 1</v>
      </c>
      <c r="Q84" s="47" t="str">
        <f>IFERROR(VLOOKUP($A84,'Hospitalisation Details'!$A:$P,13,0),"")</f>
        <v>tier - 3</v>
      </c>
      <c r="R84" s="47" t="str">
        <f>IFERROR(VLOOKUP($A84,'Hospitalisation Details'!$A:$P,14,0),"")</f>
        <v>R1011</v>
      </c>
      <c r="S84" s="47">
        <f>IFERROR(VLOOKUP($A84,'Hospitalisation Details'!$A:$P,16,0),"")</f>
        <v>59</v>
      </c>
    </row>
    <row r="85" spans="1:19" x14ac:dyDescent="0.3">
      <c r="A85" s="34" t="str">
        <f>'Medical Examinations'!A85</f>
        <v>Id84</v>
      </c>
      <c r="B85" s="36" t="str">
        <f>VLOOKUP($A85,'Customer Names'!A:E,3,FALSE)</f>
        <v>Mr.</v>
      </c>
      <c r="C85" s="37" t="str">
        <f>VLOOKUP($A85,'Customer Names'!$A:$E,4,FALSE)</f>
        <v xml:space="preserve"> Kevin</v>
      </c>
      <c r="D85" s="37" t="str">
        <f>VLOOKUP($A85,'Customer Names'!A:E,5,FALSE)</f>
        <v>Thoma</v>
      </c>
      <c r="E85" s="35">
        <f>VLOOKUP($A85,'Medical Examinations'!$A:$H,2,FALSE)</f>
        <v>49.41</v>
      </c>
      <c r="F85" s="35">
        <f>VLOOKUP($A85,'Medical Examinations'!$A:$H,3,FALSE)</f>
        <v>4.2300000000000004</v>
      </c>
      <c r="G85" s="35" t="str">
        <f>VLOOKUP($A85,'Medical Examinations'!$A:$N,11,0)</f>
        <v>Yes</v>
      </c>
      <c r="H85" s="35" t="str">
        <f>VLOOKUP($A85,'Medical Examinations'!$A:$N,5,0)</f>
        <v>No</v>
      </c>
      <c r="I85" s="35" t="str">
        <f>VLOOKUP($A85,'Medical Examinations'!$A:$N,6,0)</f>
        <v>Yes</v>
      </c>
      <c r="J85" s="35">
        <f>VLOOKUP($A85,'Medical Examinations'!$A:$N,9,0)</f>
        <v>1</v>
      </c>
      <c r="K85" s="35" t="str">
        <f>VLOOKUP($A85,'Medical Examinations'!$A:$N,10,0)</f>
        <v>Yes</v>
      </c>
      <c r="L85" s="35" t="str">
        <f>VLOOKUP($A85,'Medical Examinations'!$A:$N,12,0)</f>
        <v>Obesity</v>
      </c>
      <c r="M85" s="35" t="str">
        <f>VLOOKUP($A85,'Medical Examinations'!$A:$N,13,0)</f>
        <v>Normal</v>
      </c>
      <c r="N85" s="45">
        <f>IFERROR(VLOOKUP($A85,'Hospitalisation Details'!$A:$P,15,0),"")</f>
        <v>25423</v>
      </c>
      <c r="O85" s="46">
        <f>IFERROR(VLOOKUP($A85,'Hospitalisation Details'!$A:$P,6,0),"")</f>
        <v>41191.57</v>
      </c>
      <c r="P85" s="47" t="str">
        <f>IFERROR(VLOOKUP($A85,'Hospitalisation Details'!$A:$P,12,0),"")</f>
        <v>tier - 1</v>
      </c>
      <c r="Q85" s="47" t="str">
        <f>IFERROR(VLOOKUP($A85,'Hospitalisation Details'!$A:$P,13,0),"")</f>
        <v>tier - 2</v>
      </c>
      <c r="R85" s="47" t="str">
        <f>IFERROR(VLOOKUP($A85,'Hospitalisation Details'!$A:$P,14,0),"")</f>
        <v>R1011</v>
      </c>
      <c r="S85" s="47">
        <f>IFERROR(VLOOKUP($A85,'Hospitalisation Details'!$A:$P,16,0),"")</f>
        <v>53</v>
      </c>
    </row>
    <row r="86" spans="1:19" x14ac:dyDescent="0.3">
      <c r="A86" s="34" t="str">
        <f>'Medical Examinations'!A86</f>
        <v>Id85</v>
      </c>
      <c r="B86" s="36" t="str">
        <f>VLOOKUP($A86,'Customer Names'!A:E,3,FALSE)</f>
        <v>Mr.</v>
      </c>
      <c r="C86" s="37" t="str">
        <f>VLOOKUP($A86,'Customer Names'!$A:$E,4,FALSE)</f>
        <v xml:space="preserve"> Stephen II</v>
      </c>
      <c r="D86" s="37" t="str">
        <f>VLOOKUP($A86,'Customer Names'!A:E,5,FALSE)</f>
        <v>Heagy</v>
      </c>
      <c r="E86" s="35">
        <f>VLOOKUP($A86,'Medical Examinations'!$A:$H,2,FALSE)</f>
        <v>31.824999999999999</v>
      </c>
      <c r="F86" s="35">
        <f>VLOOKUP($A86,'Medical Examinations'!$A:$H,3,FALSE)</f>
        <v>4.0599999999999996</v>
      </c>
      <c r="G86" s="35" t="str">
        <f>VLOOKUP($A86,'Medical Examinations'!$A:$N,11,0)</f>
        <v>No</v>
      </c>
      <c r="H86" s="35" t="str">
        <f>VLOOKUP($A86,'Medical Examinations'!$A:$N,5,0)</f>
        <v>No</v>
      </c>
      <c r="I86" s="35" t="str">
        <f>VLOOKUP($A86,'Medical Examinations'!$A:$N,6,0)</f>
        <v>No</v>
      </c>
      <c r="J86" s="35">
        <f>VLOOKUP($A86,'Medical Examinations'!$A:$N,9,0)</f>
        <v>2</v>
      </c>
      <c r="K86" s="35" t="str">
        <f>VLOOKUP($A86,'Medical Examinations'!$A:$N,10,0)</f>
        <v>Yes</v>
      </c>
      <c r="L86" s="35" t="str">
        <f>VLOOKUP($A86,'Medical Examinations'!$A:$N,12,0)</f>
        <v>Obesity</v>
      </c>
      <c r="M86" s="35" t="str">
        <f>VLOOKUP($A86,'Medical Examinations'!$A:$N,13,0)</f>
        <v>Normal</v>
      </c>
      <c r="N86" s="45">
        <f>IFERROR(VLOOKUP($A86,'Hospitalisation Details'!$A:$P,15,0),"")</f>
        <v>26548</v>
      </c>
      <c r="O86" s="46">
        <f>IFERROR(VLOOKUP($A86,'Hospitalisation Details'!$A:$P,6,0),"")</f>
        <v>41097.160000000003</v>
      </c>
      <c r="P86" s="47" t="str">
        <f>IFERROR(VLOOKUP($A86,'Hospitalisation Details'!$A:$P,12,0),"")</f>
        <v>tier - 1</v>
      </c>
      <c r="Q86" s="47" t="str">
        <f>IFERROR(VLOOKUP($A86,'Hospitalisation Details'!$A:$P,13,0),"")</f>
        <v>tier - 3</v>
      </c>
      <c r="R86" s="47" t="str">
        <f>IFERROR(VLOOKUP($A86,'Hospitalisation Details'!$A:$P,14,0),"")</f>
        <v>R1016</v>
      </c>
      <c r="S86" s="47">
        <f>IFERROR(VLOOKUP($A86,'Hospitalisation Details'!$A:$P,16,0),"")</f>
        <v>50</v>
      </c>
    </row>
    <row r="87" spans="1:19" x14ac:dyDescent="0.3">
      <c r="A87" s="34" t="str">
        <f>'Medical Examinations'!A87</f>
        <v>Id86</v>
      </c>
      <c r="B87" s="36" t="str">
        <f>VLOOKUP($A87,'Customer Names'!A:E,3,FALSE)</f>
        <v>Mr.</v>
      </c>
      <c r="C87" s="37" t="str">
        <f>VLOOKUP($A87,'Customer Names'!$A:$E,4,FALSE)</f>
        <v xml:space="preserve"> Philip</v>
      </c>
      <c r="D87" s="37" t="str">
        <f>VLOOKUP($A87,'Customer Names'!A:E,5,FALSE)</f>
        <v>Regnier</v>
      </c>
      <c r="E87" s="35">
        <f>VLOOKUP($A87,'Medical Examinations'!$A:$H,2,FALSE)</f>
        <v>51.28</v>
      </c>
      <c r="F87" s="35">
        <f>VLOOKUP($A87,'Medical Examinations'!$A:$H,3,FALSE)</f>
        <v>4.68</v>
      </c>
      <c r="G87" s="35" t="str">
        <f>VLOOKUP($A87,'Medical Examinations'!$A:$N,11,0)</f>
        <v>No</v>
      </c>
      <c r="H87" s="35" t="str">
        <f>VLOOKUP($A87,'Medical Examinations'!$A:$N,5,0)</f>
        <v>No</v>
      </c>
      <c r="I87" s="35" t="str">
        <f>VLOOKUP($A87,'Medical Examinations'!$A:$N,6,0)</f>
        <v>No</v>
      </c>
      <c r="J87" s="35">
        <f>VLOOKUP($A87,'Medical Examinations'!$A:$N,9,0)</f>
        <v>2</v>
      </c>
      <c r="K87" s="35" t="str">
        <f>VLOOKUP($A87,'Medical Examinations'!$A:$N,10,0)</f>
        <v>Yes</v>
      </c>
      <c r="L87" s="35" t="str">
        <f>VLOOKUP($A87,'Medical Examinations'!$A:$N,12,0)</f>
        <v>Obesity</v>
      </c>
      <c r="M87" s="35" t="str">
        <f>VLOOKUP($A87,'Medical Examinations'!$A:$N,13,0)</f>
        <v>Normal</v>
      </c>
      <c r="N87" s="45">
        <f>IFERROR(VLOOKUP($A87,'Hospitalisation Details'!$A:$P,15,0),"")</f>
        <v>26523</v>
      </c>
      <c r="O87" s="46">
        <f>IFERROR(VLOOKUP($A87,'Hospitalisation Details'!$A:$P,6,0),"")</f>
        <v>41055.29</v>
      </c>
      <c r="P87" s="47" t="str">
        <f>IFERROR(VLOOKUP($A87,'Hospitalisation Details'!$A:$P,12,0),"")</f>
        <v>tier - 1</v>
      </c>
      <c r="Q87" s="47" t="str">
        <f>IFERROR(VLOOKUP($A87,'Hospitalisation Details'!$A:$P,13,0),"")</f>
        <v>tier - 2</v>
      </c>
      <c r="R87" s="47" t="str">
        <f>IFERROR(VLOOKUP($A87,'Hospitalisation Details'!$A:$P,14,0),"")</f>
        <v>R1011</v>
      </c>
      <c r="S87" s="47">
        <f>IFERROR(VLOOKUP($A87,'Hospitalisation Details'!$A:$P,16,0),"")</f>
        <v>50</v>
      </c>
    </row>
    <row r="88" spans="1:19" x14ac:dyDescent="0.3">
      <c r="A88" s="34" t="str">
        <f>'Medical Examinations'!A88</f>
        <v>Id87</v>
      </c>
      <c r="B88" s="36" t="str">
        <f>VLOOKUP($A88,'Customer Names'!A:E,3,FALSE)</f>
        <v>Mr.</v>
      </c>
      <c r="C88" s="37" t="str">
        <f>VLOOKUP($A88,'Customer Names'!$A:$E,4,FALSE)</f>
        <v xml:space="preserve"> Brett A</v>
      </c>
      <c r="D88" s="37" t="str">
        <f>VLOOKUP($A88,'Customer Names'!A:E,5,FALSE)</f>
        <v>Parendo</v>
      </c>
      <c r="E88" s="35">
        <f>VLOOKUP($A88,'Medical Examinations'!$A:$H,2,FALSE)</f>
        <v>34.96</v>
      </c>
      <c r="F88" s="35">
        <f>VLOOKUP($A88,'Medical Examinations'!$A:$H,3,FALSE)</f>
        <v>4.34</v>
      </c>
      <c r="G88" s="35" t="str">
        <f>VLOOKUP($A88,'Medical Examinations'!$A:$N,11,0)</f>
        <v>No</v>
      </c>
      <c r="H88" s="35" t="str">
        <f>VLOOKUP($A88,'Medical Examinations'!$A:$N,5,0)</f>
        <v>No</v>
      </c>
      <c r="I88" s="35" t="str">
        <f>VLOOKUP($A88,'Medical Examinations'!$A:$N,6,0)</f>
        <v>Yes</v>
      </c>
      <c r="J88" s="35">
        <f>VLOOKUP($A88,'Medical Examinations'!$A:$N,9,0)</f>
        <v>1</v>
      </c>
      <c r="K88" s="35" t="str">
        <f>VLOOKUP($A88,'Medical Examinations'!$A:$N,10,0)</f>
        <v>Yes</v>
      </c>
      <c r="L88" s="35" t="str">
        <f>VLOOKUP($A88,'Medical Examinations'!$A:$N,12,0)</f>
        <v>Obesity</v>
      </c>
      <c r="M88" s="35" t="str">
        <f>VLOOKUP($A88,'Medical Examinations'!$A:$N,13,0)</f>
        <v>Normal</v>
      </c>
      <c r="N88" s="45">
        <f>IFERROR(VLOOKUP($A88,'Hospitalisation Details'!$A:$P,15,0),"")</f>
        <v>29139</v>
      </c>
      <c r="O88" s="46">
        <f>IFERROR(VLOOKUP($A88,'Hospitalisation Details'!$A:$P,6,0),"")</f>
        <v>41034.22</v>
      </c>
      <c r="P88" s="47" t="str">
        <f>IFERROR(VLOOKUP($A88,'Hospitalisation Details'!$A:$P,12,0),"")</f>
        <v>tier - 1</v>
      </c>
      <c r="Q88" s="47" t="str">
        <f>IFERROR(VLOOKUP($A88,'Hospitalisation Details'!$A:$P,13,0),"")</f>
        <v>tier - 3</v>
      </c>
      <c r="R88" s="47" t="str">
        <f>IFERROR(VLOOKUP($A88,'Hospitalisation Details'!$A:$P,14,0),"")</f>
        <v>R1017</v>
      </c>
      <c r="S88" s="47">
        <f>IFERROR(VLOOKUP($A88,'Hospitalisation Details'!$A:$P,16,0),"")</f>
        <v>43</v>
      </c>
    </row>
    <row r="89" spans="1:19" x14ac:dyDescent="0.3">
      <c r="A89" s="34" t="str">
        <f>'Medical Examinations'!A89</f>
        <v>Id88</v>
      </c>
      <c r="B89" s="36" t="str">
        <f>VLOOKUP($A89,'Customer Names'!A:E,3,FALSE)</f>
        <v>Ms.</v>
      </c>
      <c r="C89" s="37" t="str">
        <f>VLOOKUP($A89,'Customer Names'!$A:$E,4,FALSE)</f>
        <v xml:space="preserve"> Rebecca</v>
      </c>
      <c r="D89" s="37" t="str">
        <f>VLOOKUP($A89,'Customer Names'!A:E,5,FALSE)</f>
        <v>Schell</v>
      </c>
      <c r="E89" s="35">
        <f>VLOOKUP($A89,'Medical Examinations'!$A:$H,2,FALSE)</f>
        <v>33.11</v>
      </c>
      <c r="F89" s="35">
        <f>VLOOKUP($A89,'Medical Examinations'!$A:$H,3,FALSE)</f>
        <v>10.51</v>
      </c>
      <c r="G89" s="35" t="str">
        <f>VLOOKUP($A89,'Medical Examinations'!$A:$N,11,0)</f>
        <v>No</v>
      </c>
      <c r="H89" s="35" t="str">
        <f>VLOOKUP($A89,'Medical Examinations'!$A:$N,5,0)</f>
        <v>No</v>
      </c>
      <c r="I89" s="35" t="str">
        <f>VLOOKUP($A89,'Medical Examinations'!$A:$N,6,0)</f>
        <v>No</v>
      </c>
      <c r="J89" s="35">
        <f>VLOOKUP($A89,'Medical Examinations'!$A:$N,9,0)</f>
        <v>0</v>
      </c>
      <c r="K89" s="35" t="str">
        <f>VLOOKUP($A89,'Medical Examinations'!$A:$N,10,0)</f>
        <v>Yes</v>
      </c>
      <c r="L89" s="35" t="str">
        <f>VLOOKUP($A89,'Medical Examinations'!$A:$N,12,0)</f>
        <v>Obesity</v>
      </c>
      <c r="M89" s="35" t="str">
        <f>VLOOKUP($A89,'Medical Examinations'!$A:$N,13,0)</f>
        <v>Diabetes</v>
      </c>
      <c r="N89" s="45">
        <f>IFERROR(VLOOKUP($A89,'Hospitalisation Details'!$A:$P,15,0),"")</f>
        <v>27185</v>
      </c>
      <c r="O89" s="46">
        <f>IFERROR(VLOOKUP($A89,'Hospitalisation Details'!$A:$P,6,0),"")</f>
        <v>40974.160000000003</v>
      </c>
      <c r="P89" s="47" t="str">
        <f>IFERROR(VLOOKUP($A89,'Hospitalisation Details'!$A:$P,12,0),"")</f>
        <v>tier - 1</v>
      </c>
      <c r="Q89" s="47" t="str">
        <f>IFERROR(VLOOKUP($A89,'Hospitalisation Details'!$A:$P,13,0),"")</f>
        <v>tier - 2</v>
      </c>
      <c r="R89" s="47" t="str">
        <f>IFERROR(VLOOKUP($A89,'Hospitalisation Details'!$A:$P,14,0),"")</f>
        <v>R1013</v>
      </c>
      <c r="S89" s="47">
        <f>IFERROR(VLOOKUP($A89,'Hospitalisation Details'!$A:$P,16,0),"")</f>
        <v>49</v>
      </c>
    </row>
    <row r="90" spans="1:19" x14ac:dyDescent="0.3">
      <c r="A90" s="34" t="str">
        <f>'Medical Examinations'!A90</f>
        <v>Id89</v>
      </c>
      <c r="B90" s="36" t="str">
        <f>VLOOKUP($A90,'Customer Names'!A:E,3,FALSE)</f>
        <v>Ms.</v>
      </c>
      <c r="C90" s="37" t="str">
        <f>VLOOKUP($A90,'Customer Names'!$A:$E,4,FALSE)</f>
        <v xml:space="preserve"> Kelley</v>
      </c>
      <c r="D90" s="37" t="str">
        <f>VLOOKUP($A90,'Customer Names'!A:E,5,FALSE)</f>
        <v>Driscoll</v>
      </c>
      <c r="E90" s="35">
        <f>VLOOKUP($A90,'Medical Examinations'!$A:$H,2,FALSE)</f>
        <v>54.74</v>
      </c>
      <c r="F90" s="35">
        <f>VLOOKUP($A90,'Medical Examinations'!$A:$H,3,FALSE)</f>
        <v>5.84</v>
      </c>
      <c r="G90" s="35" t="str">
        <f>VLOOKUP($A90,'Medical Examinations'!$A:$N,11,0)</f>
        <v>Yes</v>
      </c>
      <c r="H90" s="35" t="str">
        <f>VLOOKUP($A90,'Medical Examinations'!$A:$N,5,0)</f>
        <v>No</v>
      </c>
      <c r="I90" s="35" t="str">
        <f>VLOOKUP($A90,'Medical Examinations'!$A:$N,6,0)</f>
        <v>Yes</v>
      </c>
      <c r="J90" s="35">
        <f>VLOOKUP($A90,'Medical Examinations'!$A:$N,9,0)</f>
        <v>1</v>
      </c>
      <c r="K90" s="35" t="str">
        <f>VLOOKUP($A90,'Medical Examinations'!$A:$N,10,0)</f>
        <v>Yes</v>
      </c>
      <c r="L90" s="35" t="str">
        <f>VLOOKUP($A90,'Medical Examinations'!$A:$N,12,0)</f>
        <v>Obesity</v>
      </c>
      <c r="M90" s="35" t="str">
        <f>VLOOKUP($A90,'Medical Examinations'!$A:$N,13,0)</f>
        <v>Prediabetes</v>
      </c>
      <c r="N90" s="45">
        <f>IFERROR(VLOOKUP($A90,'Hospitalisation Details'!$A:$P,15,0),"")</f>
        <v>30567</v>
      </c>
      <c r="O90" s="46">
        <f>IFERROR(VLOOKUP($A90,'Hospitalisation Details'!$A:$P,6,0),"")</f>
        <v>40961.29</v>
      </c>
      <c r="P90" s="47" t="str">
        <f>IFERROR(VLOOKUP($A90,'Hospitalisation Details'!$A:$P,12,0),"")</f>
        <v>tier - 1</v>
      </c>
      <c r="Q90" s="47" t="str">
        <f>IFERROR(VLOOKUP($A90,'Hospitalisation Details'!$A:$P,13,0),"")</f>
        <v>tier - 2</v>
      </c>
      <c r="R90" s="47" t="str">
        <f>IFERROR(VLOOKUP($A90,'Hospitalisation Details'!$A:$P,14,0),"")</f>
        <v>R1011</v>
      </c>
      <c r="S90" s="47">
        <f>IFERROR(VLOOKUP($A90,'Hospitalisation Details'!$A:$P,16,0),"")</f>
        <v>39</v>
      </c>
    </row>
    <row r="91" spans="1:19" x14ac:dyDescent="0.3">
      <c r="A91" s="34" t="str">
        <f>'Medical Examinations'!A91</f>
        <v>Id90</v>
      </c>
      <c r="B91" s="36" t="str">
        <f>VLOOKUP($A91,'Customer Names'!A:E,3,FALSE)</f>
        <v>Ms.</v>
      </c>
      <c r="C91" s="37" t="str">
        <f>VLOOKUP($A91,'Customer Names'!$A:$E,4,FALSE)</f>
        <v xml:space="preserve"> Abigail K</v>
      </c>
      <c r="D91" s="37" t="str">
        <f>VLOOKUP($A91,'Customer Names'!A:E,5,FALSE)</f>
        <v>Mitchell</v>
      </c>
      <c r="E91" s="35">
        <f>VLOOKUP($A91,'Medical Examinations'!$A:$H,2,FALSE)</f>
        <v>32.56</v>
      </c>
      <c r="F91" s="35">
        <f>VLOOKUP($A91,'Medical Examinations'!$A:$H,3,FALSE)</f>
        <v>5.41</v>
      </c>
      <c r="G91" s="35" t="str">
        <f>VLOOKUP($A91,'Medical Examinations'!$A:$N,11,0)</f>
        <v>No</v>
      </c>
      <c r="H91" s="35" t="str">
        <f>VLOOKUP($A91,'Medical Examinations'!$A:$N,5,0)</f>
        <v>No</v>
      </c>
      <c r="I91" s="35" t="str">
        <f>VLOOKUP($A91,'Medical Examinations'!$A:$N,6,0)</f>
        <v>Yes</v>
      </c>
      <c r="J91" s="35">
        <f>VLOOKUP($A91,'Medical Examinations'!$A:$N,9,0)</f>
        <v>1</v>
      </c>
      <c r="K91" s="35" t="str">
        <f>VLOOKUP($A91,'Medical Examinations'!$A:$N,10,0)</f>
        <v>Yes</v>
      </c>
      <c r="L91" s="35" t="str">
        <f>VLOOKUP($A91,'Medical Examinations'!$A:$N,12,0)</f>
        <v>Obesity</v>
      </c>
      <c r="M91" s="35" t="str">
        <f>VLOOKUP($A91,'Medical Examinations'!$A:$N,13,0)</f>
        <v>Normal</v>
      </c>
      <c r="N91" s="45">
        <f>IFERROR(VLOOKUP($A91,'Hospitalisation Details'!$A:$P,15,0),"")</f>
        <v>29114</v>
      </c>
      <c r="O91" s="46">
        <f>IFERROR(VLOOKUP($A91,'Hospitalisation Details'!$A:$P,6,0),"")</f>
        <v>40941.29</v>
      </c>
      <c r="P91" s="47" t="str">
        <f>IFERROR(VLOOKUP($A91,'Hospitalisation Details'!$A:$P,12,0),"")</f>
        <v>tier - 1</v>
      </c>
      <c r="Q91" s="47" t="str">
        <f>IFERROR(VLOOKUP($A91,'Hospitalisation Details'!$A:$P,13,0),"")</f>
        <v>tier - 2</v>
      </c>
      <c r="R91" s="47" t="str">
        <f>IFERROR(VLOOKUP($A91,'Hospitalisation Details'!$A:$P,14,0),"")</f>
        <v>R1013</v>
      </c>
      <c r="S91" s="47">
        <f>IFERROR(VLOOKUP($A91,'Hospitalisation Details'!$A:$P,16,0),"")</f>
        <v>43</v>
      </c>
    </row>
    <row r="92" spans="1:19" x14ac:dyDescent="0.3">
      <c r="A92" s="34" t="str">
        <f>'Medical Examinations'!A92</f>
        <v>Id91</v>
      </c>
      <c r="B92" s="36" t="str">
        <f>VLOOKUP($A92,'Customer Names'!A:E,3,FALSE)</f>
        <v>Ms.</v>
      </c>
      <c r="C92" s="37" t="str">
        <f>VLOOKUP($A92,'Customer Names'!$A:$E,4,FALSE)</f>
        <v xml:space="preserve"> Hope</v>
      </c>
      <c r="D92" s="37" t="str">
        <f>VLOOKUP($A92,'Customer Names'!A:E,5,FALSE)</f>
        <v>Cutler</v>
      </c>
      <c r="E92" s="35">
        <f>VLOOKUP($A92,'Medical Examinations'!$A:$H,2,FALSE)</f>
        <v>39.049999999999997</v>
      </c>
      <c r="F92" s="35">
        <f>VLOOKUP($A92,'Medical Examinations'!$A:$H,3,FALSE)</f>
        <v>6.06</v>
      </c>
      <c r="G92" s="35" t="str">
        <f>VLOOKUP($A92,'Medical Examinations'!$A:$N,11,0)</f>
        <v>No</v>
      </c>
      <c r="H92" s="35" t="str">
        <f>VLOOKUP($A92,'Medical Examinations'!$A:$N,5,0)</f>
        <v>No</v>
      </c>
      <c r="I92" s="35" t="str">
        <f>VLOOKUP($A92,'Medical Examinations'!$A:$N,6,0)</f>
        <v>No</v>
      </c>
      <c r="J92" s="35">
        <f>VLOOKUP($A92,'Medical Examinations'!$A:$N,9,0)</f>
        <v>1</v>
      </c>
      <c r="K92" s="35" t="str">
        <f>VLOOKUP($A92,'Medical Examinations'!$A:$N,10,0)</f>
        <v>Yes</v>
      </c>
      <c r="L92" s="35" t="str">
        <f>VLOOKUP($A92,'Medical Examinations'!$A:$N,12,0)</f>
        <v>Obesity</v>
      </c>
      <c r="M92" s="35" t="str">
        <f>VLOOKUP($A92,'Medical Examinations'!$A:$N,13,0)</f>
        <v>Prediabetes</v>
      </c>
      <c r="N92" s="45">
        <f>IFERROR(VLOOKUP($A92,'Hospitalisation Details'!$A:$P,15,0),"")</f>
        <v>33820</v>
      </c>
      <c r="O92" s="46">
        <f>IFERROR(VLOOKUP($A92,'Hospitalisation Details'!$A:$P,6,0),"")</f>
        <v>40932.43</v>
      </c>
      <c r="P92" s="47" t="str">
        <f>IFERROR(VLOOKUP($A92,'Hospitalisation Details'!$A:$P,12,0),"")</f>
        <v>tier - 1</v>
      </c>
      <c r="Q92" s="47" t="str">
        <f>IFERROR(VLOOKUP($A92,'Hospitalisation Details'!$A:$P,13,0),"")</f>
        <v>tier - 2</v>
      </c>
      <c r="R92" s="47" t="str">
        <f>IFERROR(VLOOKUP($A92,'Hospitalisation Details'!$A:$P,14,0),"")</f>
        <v>R1013</v>
      </c>
      <c r="S92" s="47">
        <f>IFERROR(VLOOKUP($A92,'Hospitalisation Details'!$A:$P,16,0),"")</f>
        <v>30</v>
      </c>
    </row>
    <row r="93" spans="1:19" x14ac:dyDescent="0.3">
      <c r="A93" s="34" t="str">
        <f>'Medical Examinations'!A93</f>
        <v>Id92</v>
      </c>
      <c r="B93" s="36" t="str">
        <f>VLOOKUP($A93,'Customer Names'!A:E,3,FALSE)</f>
        <v>Ms.</v>
      </c>
      <c r="C93" s="37" t="str">
        <f>VLOOKUP($A93,'Customer Names'!$A:$E,4,FALSE)</f>
        <v xml:space="preserve"> Elyse M.</v>
      </c>
      <c r="D93" s="37" t="str">
        <f>VLOOKUP($A93,'Customer Names'!A:E,5,FALSE)</f>
        <v>Derian</v>
      </c>
      <c r="E93" s="35">
        <f>VLOOKUP($A93,'Medical Examinations'!$A:$H,2,FALSE)</f>
        <v>42.75</v>
      </c>
      <c r="F93" s="35">
        <f>VLOOKUP($A93,'Medical Examinations'!$A:$H,3,FALSE)</f>
        <v>4.22</v>
      </c>
      <c r="G93" s="35" t="str">
        <f>VLOOKUP($A93,'Medical Examinations'!$A:$N,11,0)</f>
        <v>No</v>
      </c>
      <c r="H93" s="35" t="str">
        <f>VLOOKUP($A93,'Medical Examinations'!$A:$N,5,0)</f>
        <v>No</v>
      </c>
      <c r="I93" s="35" t="str">
        <f>VLOOKUP($A93,'Medical Examinations'!$A:$N,6,0)</f>
        <v>No</v>
      </c>
      <c r="J93" s="35">
        <f>VLOOKUP($A93,'Medical Examinations'!$A:$N,9,0)</f>
        <v>0</v>
      </c>
      <c r="K93" s="35" t="str">
        <f>VLOOKUP($A93,'Medical Examinations'!$A:$N,10,0)</f>
        <v>Yes</v>
      </c>
      <c r="L93" s="35" t="str">
        <f>VLOOKUP($A93,'Medical Examinations'!$A:$N,12,0)</f>
        <v>Obesity</v>
      </c>
      <c r="M93" s="35" t="str">
        <f>VLOOKUP($A93,'Medical Examinations'!$A:$N,13,0)</f>
        <v>Normal</v>
      </c>
      <c r="N93" s="45">
        <f>IFERROR(VLOOKUP($A93,'Hospitalisation Details'!$A:$P,15,0),"")</f>
        <v>36343</v>
      </c>
      <c r="O93" s="46">
        <f>IFERROR(VLOOKUP($A93,'Hospitalisation Details'!$A:$P,6,0),"")</f>
        <v>40904.199999999997</v>
      </c>
      <c r="P93" s="47" t="str">
        <f>IFERROR(VLOOKUP($A93,'Hospitalisation Details'!$A:$P,12,0),"")</f>
        <v>tier - 1</v>
      </c>
      <c r="Q93" s="47" t="str">
        <f>IFERROR(VLOOKUP($A93,'Hospitalisation Details'!$A:$P,13,0),"")</f>
        <v>tier - 1</v>
      </c>
      <c r="R93" s="47" t="str">
        <f>IFERROR(VLOOKUP($A93,'Hospitalisation Details'!$A:$P,14,0),"")</f>
        <v>R1024</v>
      </c>
      <c r="S93" s="47">
        <f>IFERROR(VLOOKUP($A93,'Hospitalisation Details'!$A:$P,16,0),"")</f>
        <v>23</v>
      </c>
    </row>
    <row r="94" spans="1:19" x14ac:dyDescent="0.3">
      <c r="A94" s="34" t="str">
        <f>'Medical Examinations'!A94</f>
        <v>Id93</v>
      </c>
      <c r="B94" s="36" t="str">
        <f>VLOOKUP($A94,'Customer Names'!A:E,3,FALSE)</f>
        <v>Mr.</v>
      </c>
      <c r="C94" s="37" t="str">
        <f>VLOOKUP($A94,'Customer Names'!$A:$E,4,FALSE)</f>
        <v xml:space="preserve"> Nicholas</v>
      </c>
      <c r="D94" s="37" t="str">
        <f>VLOOKUP($A94,'Customer Names'!A:E,5,FALSE)</f>
        <v>Farina</v>
      </c>
      <c r="E94" s="35">
        <f>VLOOKUP($A94,'Medical Examinations'!$A:$H,2,FALSE)</f>
        <v>50.58</v>
      </c>
      <c r="F94" s="35">
        <f>VLOOKUP($A94,'Medical Examinations'!$A:$H,3,FALSE)</f>
        <v>5.12</v>
      </c>
      <c r="G94" s="35" t="str">
        <f>VLOOKUP($A94,'Medical Examinations'!$A:$N,11,0)</f>
        <v>No</v>
      </c>
      <c r="H94" s="35" t="str">
        <f>VLOOKUP($A94,'Medical Examinations'!$A:$N,5,0)</f>
        <v>No</v>
      </c>
      <c r="I94" s="35" t="str">
        <f>VLOOKUP($A94,'Medical Examinations'!$A:$N,6,0)</f>
        <v>No</v>
      </c>
      <c r="J94" s="35">
        <f>VLOOKUP($A94,'Medical Examinations'!$A:$N,9,0)</f>
        <v>2</v>
      </c>
      <c r="K94" s="35" t="str">
        <f>VLOOKUP($A94,'Medical Examinations'!$A:$N,10,0)</f>
        <v>Yes</v>
      </c>
      <c r="L94" s="35" t="str">
        <f>VLOOKUP($A94,'Medical Examinations'!$A:$N,12,0)</f>
        <v>Obesity</v>
      </c>
      <c r="M94" s="35" t="str">
        <f>VLOOKUP($A94,'Medical Examinations'!$A:$N,13,0)</f>
        <v>Normal</v>
      </c>
      <c r="N94" s="45">
        <f>IFERROR(VLOOKUP($A94,'Hospitalisation Details'!$A:$P,15,0),"")</f>
        <v>26460</v>
      </c>
      <c r="O94" s="46">
        <f>IFERROR(VLOOKUP($A94,'Hospitalisation Details'!$A:$P,6,0),"")</f>
        <v>40817.85</v>
      </c>
      <c r="P94" s="47" t="str">
        <f>IFERROR(VLOOKUP($A94,'Hospitalisation Details'!$A:$P,12,0),"")</f>
        <v>tier - 1</v>
      </c>
      <c r="Q94" s="47" t="str">
        <f>IFERROR(VLOOKUP($A94,'Hospitalisation Details'!$A:$P,13,0),"")</f>
        <v>tier - 3</v>
      </c>
      <c r="R94" s="47" t="str">
        <f>IFERROR(VLOOKUP($A94,'Hospitalisation Details'!$A:$P,14,0),"")</f>
        <v>R1011</v>
      </c>
      <c r="S94" s="47">
        <f>IFERROR(VLOOKUP($A94,'Hospitalisation Details'!$A:$P,16,0),"")</f>
        <v>50</v>
      </c>
    </row>
    <row r="95" spans="1:19" x14ac:dyDescent="0.3">
      <c r="A95" s="34" t="str">
        <f>'Medical Examinations'!A95</f>
        <v>Id94</v>
      </c>
      <c r="B95" s="36" t="str">
        <f>VLOOKUP($A95,'Customer Names'!A:E,3,FALSE)</f>
        <v>Mr.</v>
      </c>
      <c r="C95" s="37" t="str">
        <f>VLOOKUP($A95,'Customer Names'!$A:$E,4,FALSE)</f>
        <v xml:space="preserve"> David</v>
      </c>
      <c r="D95" s="37" t="str">
        <f>VLOOKUP($A95,'Customer Names'!A:E,5,FALSE)</f>
        <v>Saunders</v>
      </c>
      <c r="E95" s="35">
        <f>VLOOKUP($A95,'Medical Examinations'!$A:$H,2,FALSE)</f>
        <v>30.495000000000001</v>
      </c>
      <c r="F95" s="35">
        <f>VLOOKUP($A95,'Medical Examinations'!$A:$H,3,FALSE)</f>
        <v>4.57</v>
      </c>
      <c r="G95" s="35" t="str">
        <f>VLOOKUP($A95,'Medical Examinations'!$A:$N,11,0)</f>
        <v>Yes</v>
      </c>
      <c r="H95" s="35" t="str">
        <f>VLOOKUP($A95,'Medical Examinations'!$A:$N,5,0)</f>
        <v>No</v>
      </c>
      <c r="I95" s="35" t="str">
        <f>VLOOKUP($A95,'Medical Examinations'!$A:$N,6,0)</f>
        <v>No</v>
      </c>
      <c r="J95" s="35">
        <f>VLOOKUP($A95,'Medical Examinations'!$A:$N,9,0)</f>
        <v>0</v>
      </c>
      <c r="K95" s="35" t="str">
        <f>VLOOKUP($A95,'Medical Examinations'!$A:$N,10,0)</f>
        <v>Yes</v>
      </c>
      <c r="L95" s="35" t="str">
        <f>VLOOKUP($A95,'Medical Examinations'!$A:$N,12,0)</f>
        <v>Obesity</v>
      </c>
      <c r="M95" s="35" t="str">
        <f>VLOOKUP($A95,'Medical Examinations'!$A:$N,13,0)</f>
        <v>Normal</v>
      </c>
      <c r="N95" s="45">
        <f>IFERROR(VLOOKUP($A95,'Hospitalisation Details'!$A:$P,15,0),"")</f>
        <v>28120</v>
      </c>
      <c r="O95" s="46">
        <f>IFERROR(VLOOKUP($A95,'Hospitalisation Details'!$A:$P,6,0),"")</f>
        <v>40720.550000000003</v>
      </c>
      <c r="P95" s="47" t="str">
        <f>IFERROR(VLOOKUP($A95,'Hospitalisation Details'!$A:$P,12,0),"")</f>
        <v>tier - 1</v>
      </c>
      <c r="Q95" s="47" t="str">
        <f>IFERROR(VLOOKUP($A95,'Hospitalisation Details'!$A:$P,13,0),"")</f>
        <v>tier - 3</v>
      </c>
      <c r="R95" s="47" t="str">
        <f>IFERROR(VLOOKUP($A95,'Hospitalisation Details'!$A:$P,14,0),"")</f>
        <v>R1012</v>
      </c>
      <c r="S95" s="47">
        <f>IFERROR(VLOOKUP($A95,'Hospitalisation Details'!$A:$P,16,0),"")</f>
        <v>46</v>
      </c>
    </row>
    <row r="96" spans="1:19" x14ac:dyDescent="0.3">
      <c r="A96" s="34" t="str">
        <f>'Medical Examinations'!A96</f>
        <v>Id95</v>
      </c>
      <c r="B96" s="36" t="str">
        <f>VLOOKUP($A96,'Customer Names'!A:E,3,FALSE)</f>
        <v>Ms.</v>
      </c>
      <c r="C96" s="37" t="str">
        <f>VLOOKUP($A96,'Customer Names'!$A:$E,4,FALSE)</f>
        <v xml:space="preserve"> Natalie</v>
      </c>
      <c r="D96" s="37" t="str">
        <f>VLOOKUP($A96,'Customer Names'!A:E,5,FALSE)</f>
        <v>Kratz</v>
      </c>
      <c r="E96" s="35">
        <f>VLOOKUP($A96,'Medical Examinations'!$A:$H,2,FALSE)</f>
        <v>48.31</v>
      </c>
      <c r="F96" s="35">
        <f>VLOOKUP($A96,'Medical Examinations'!$A:$H,3,FALSE)</f>
        <v>9.58</v>
      </c>
      <c r="G96" s="35" t="str">
        <f>VLOOKUP($A96,'Medical Examinations'!$A:$N,11,0)</f>
        <v>Yes</v>
      </c>
      <c r="H96" s="35" t="str">
        <f>VLOOKUP($A96,'Medical Examinations'!$A:$N,5,0)</f>
        <v>No</v>
      </c>
      <c r="I96" s="35" t="str">
        <f>VLOOKUP($A96,'Medical Examinations'!$A:$N,6,0)</f>
        <v>No</v>
      </c>
      <c r="J96" s="35">
        <f>VLOOKUP($A96,'Medical Examinations'!$A:$N,9,0)</f>
        <v>2</v>
      </c>
      <c r="K96" s="35" t="str">
        <f>VLOOKUP($A96,'Medical Examinations'!$A:$N,10,0)</f>
        <v>Yes</v>
      </c>
      <c r="L96" s="35" t="str">
        <f>VLOOKUP($A96,'Medical Examinations'!$A:$N,12,0)</f>
        <v>Obesity</v>
      </c>
      <c r="M96" s="35" t="str">
        <f>VLOOKUP($A96,'Medical Examinations'!$A:$N,13,0)</f>
        <v>Diabetes</v>
      </c>
      <c r="N96" s="45">
        <f>IFERROR(VLOOKUP($A96,'Hospitalisation Details'!$A:$P,15,0),"")</f>
        <v>25836</v>
      </c>
      <c r="O96" s="46">
        <f>IFERROR(VLOOKUP($A96,'Hospitalisation Details'!$A:$P,6,0),"")</f>
        <v>40692.910000000003</v>
      </c>
      <c r="P96" s="47" t="str">
        <f>IFERROR(VLOOKUP($A96,'Hospitalisation Details'!$A:$P,12,0),"")</f>
        <v>tier - 1</v>
      </c>
      <c r="Q96" s="47" t="str">
        <f>IFERROR(VLOOKUP($A96,'Hospitalisation Details'!$A:$P,13,0),"")</f>
        <v>tier - 1</v>
      </c>
      <c r="R96" s="47" t="str">
        <f>IFERROR(VLOOKUP($A96,'Hospitalisation Details'!$A:$P,14,0),"")</f>
        <v>R1011</v>
      </c>
      <c r="S96" s="47">
        <f>IFERROR(VLOOKUP($A96,'Hospitalisation Details'!$A:$P,16,0),"")</f>
        <v>52</v>
      </c>
    </row>
    <row r="97" spans="1:19" x14ac:dyDescent="0.3">
      <c r="A97" s="34" t="str">
        <f>'Medical Examinations'!A97</f>
        <v>Id96</v>
      </c>
      <c r="B97" s="36" t="str">
        <f>VLOOKUP($A97,'Customer Names'!A:E,3,FALSE)</f>
        <v>Mr.</v>
      </c>
      <c r="C97" s="37" t="str">
        <f>VLOOKUP($A97,'Customer Names'!$A:$E,4,FALSE)</f>
        <v xml:space="preserve"> Thomas</v>
      </c>
      <c r="D97" s="37" t="str">
        <f>VLOOKUP($A97,'Customer Names'!A:E,5,FALSE)</f>
        <v>Boland</v>
      </c>
      <c r="E97" s="35">
        <f>VLOOKUP($A97,'Medical Examinations'!$A:$H,2,FALSE)</f>
        <v>48.99</v>
      </c>
      <c r="F97" s="35">
        <f>VLOOKUP($A97,'Medical Examinations'!$A:$H,3,FALSE)</f>
        <v>9.7799999999999994</v>
      </c>
      <c r="G97" s="35" t="str">
        <f>VLOOKUP($A97,'Medical Examinations'!$A:$N,11,0)</f>
        <v>Yes</v>
      </c>
      <c r="H97" s="35" t="str">
        <f>VLOOKUP($A97,'Medical Examinations'!$A:$N,5,0)</f>
        <v>No</v>
      </c>
      <c r="I97" s="35" t="str">
        <f>VLOOKUP($A97,'Medical Examinations'!$A:$N,6,0)</f>
        <v>No</v>
      </c>
      <c r="J97" s="35">
        <f>VLOOKUP($A97,'Medical Examinations'!$A:$N,9,0)</f>
        <v>1</v>
      </c>
      <c r="K97" s="35" t="str">
        <f>VLOOKUP($A97,'Medical Examinations'!$A:$N,10,0)</f>
        <v>Yes</v>
      </c>
      <c r="L97" s="35" t="str">
        <f>VLOOKUP($A97,'Medical Examinations'!$A:$N,12,0)</f>
        <v>Obesity</v>
      </c>
      <c r="M97" s="35" t="str">
        <f>VLOOKUP($A97,'Medical Examinations'!$A:$N,13,0)</f>
        <v>Diabetes</v>
      </c>
      <c r="N97" s="45">
        <f>IFERROR(VLOOKUP($A97,'Hospitalisation Details'!$A:$P,15,0),"")</f>
        <v>27585</v>
      </c>
      <c r="O97" s="46">
        <f>IFERROR(VLOOKUP($A97,'Hospitalisation Details'!$A:$P,6,0),"")</f>
        <v>40590.550000000003</v>
      </c>
      <c r="P97" s="47" t="str">
        <f>IFERROR(VLOOKUP($A97,'Hospitalisation Details'!$A:$P,12,0),"")</f>
        <v>tier - 1</v>
      </c>
      <c r="Q97" s="47" t="str">
        <f>IFERROR(VLOOKUP($A97,'Hospitalisation Details'!$A:$P,13,0),"")</f>
        <v>tier - 3</v>
      </c>
      <c r="R97" s="47" t="str">
        <f>IFERROR(VLOOKUP($A97,'Hospitalisation Details'!$A:$P,14,0),"")</f>
        <v>R1012</v>
      </c>
      <c r="S97" s="47">
        <f>IFERROR(VLOOKUP($A97,'Hospitalisation Details'!$A:$P,16,0),"")</f>
        <v>47</v>
      </c>
    </row>
    <row r="98" spans="1:19" x14ac:dyDescent="0.3">
      <c r="A98" s="34" t="str">
        <f>'Medical Examinations'!A98</f>
        <v>Id97</v>
      </c>
      <c r="B98" s="36" t="str">
        <f>VLOOKUP($A98,'Customer Names'!A:E,3,FALSE)</f>
        <v>Ms.</v>
      </c>
      <c r="C98" s="37" t="str">
        <f>VLOOKUP($A98,'Customer Names'!$A:$E,4,FALSE)</f>
        <v xml:space="preserve"> Pamela J.</v>
      </c>
      <c r="D98" s="37" t="str">
        <f>VLOOKUP($A98,'Customer Names'!A:E,5,FALSE)</f>
        <v>Van Hout</v>
      </c>
      <c r="E98" s="35">
        <f>VLOOKUP($A98,'Medical Examinations'!$A:$H,2,FALSE)</f>
        <v>38.39</v>
      </c>
      <c r="F98" s="35">
        <f>VLOOKUP($A98,'Medical Examinations'!$A:$H,3,FALSE)</f>
        <v>4.1100000000000003</v>
      </c>
      <c r="G98" s="35" t="str">
        <f>VLOOKUP($A98,'Medical Examinations'!$A:$N,11,0)</f>
        <v>Yes</v>
      </c>
      <c r="H98" s="35" t="str">
        <f>VLOOKUP($A98,'Medical Examinations'!$A:$N,5,0)</f>
        <v>No</v>
      </c>
      <c r="I98" s="35" t="str">
        <f>VLOOKUP($A98,'Medical Examinations'!$A:$N,6,0)</f>
        <v>No</v>
      </c>
      <c r="J98" s="35">
        <f>VLOOKUP($A98,'Medical Examinations'!$A:$N,9,0)</f>
        <v>0</v>
      </c>
      <c r="K98" s="35" t="str">
        <f>VLOOKUP($A98,'Medical Examinations'!$A:$N,10,0)</f>
        <v>Yes</v>
      </c>
      <c r="L98" s="35" t="str">
        <f>VLOOKUP($A98,'Medical Examinations'!$A:$N,12,0)</f>
        <v>Obesity</v>
      </c>
      <c r="M98" s="35" t="str">
        <f>VLOOKUP($A98,'Medical Examinations'!$A:$N,13,0)</f>
        <v>Normal</v>
      </c>
      <c r="N98" s="45">
        <f>IFERROR(VLOOKUP($A98,'Hospitalisation Details'!$A:$P,15,0),"")</f>
        <v>31354</v>
      </c>
      <c r="O98" s="46">
        <f>IFERROR(VLOOKUP($A98,'Hospitalisation Details'!$A:$P,6,0),"")</f>
        <v>40419.019999999997</v>
      </c>
      <c r="P98" s="47" t="str">
        <f>IFERROR(VLOOKUP($A98,'Hospitalisation Details'!$A:$P,12,0),"")</f>
        <v>tier - 1</v>
      </c>
      <c r="Q98" s="47" t="str">
        <f>IFERROR(VLOOKUP($A98,'Hospitalisation Details'!$A:$P,13,0),"")</f>
        <v>tier - 2</v>
      </c>
      <c r="R98" s="47" t="str">
        <f>IFERROR(VLOOKUP($A98,'Hospitalisation Details'!$A:$P,14,0),"")</f>
        <v>R1013</v>
      </c>
      <c r="S98" s="47">
        <f>IFERROR(VLOOKUP($A98,'Hospitalisation Details'!$A:$P,16,0),"")</f>
        <v>37</v>
      </c>
    </row>
    <row r="99" spans="1:19" x14ac:dyDescent="0.3">
      <c r="A99" s="34" t="str">
        <f>'Medical Examinations'!A99</f>
        <v>Id98</v>
      </c>
      <c r="B99" s="36" t="str">
        <f>VLOOKUP($A99,'Customer Names'!A:E,3,FALSE)</f>
        <v>Ms.</v>
      </c>
      <c r="C99" s="37" t="str">
        <f>VLOOKUP($A99,'Customer Names'!$A:$E,4,FALSE)</f>
        <v xml:space="preserve"> Jessica</v>
      </c>
      <c r="D99" s="37" t="str">
        <f>VLOOKUP($A99,'Customer Names'!A:E,5,FALSE)</f>
        <v>Ramsey</v>
      </c>
      <c r="E99" s="35">
        <f>VLOOKUP($A99,'Medical Examinations'!$A:$H,2,FALSE)</f>
        <v>44.34</v>
      </c>
      <c r="F99" s="35">
        <f>VLOOKUP($A99,'Medical Examinations'!$A:$H,3,FALSE)</f>
        <v>4.0199999999999996</v>
      </c>
      <c r="G99" s="35" t="str">
        <f>VLOOKUP($A99,'Medical Examinations'!$A:$N,11,0)</f>
        <v>Yes</v>
      </c>
      <c r="H99" s="35" t="str">
        <f>VLOOKUP($A99,'Medical Examinations'!$A:$N,5,0)</f>
        <v>No</v>
      </c>
      <c r="I99" s="35" t="str">
        <f>VLOOKUP($A99,'Medical Examinations'!$A:$N,6,0)</f>
        <v>No</v>
      </c>
      <c r="J99" s="35">
        <f>VLOOKUP($A99,'Medical Examinations'!$A:$N,9,0)</f>
        <v>2</v>
      </c>
      <c r="K99" s="35" t="str">
        <f>VLOOKUP($A99,'Medical Examinations'!$A:$N,10,0)</f>
        <v>Yes</v>
      </c>
      <c r="L99" s="35" t="str">
        <f>VLOOKUP($A99,'Medical Examinations'!$A:$N,12,0)</f>
        <v>Obesity</v>
      </c>
      <c r="M99" s="35" t="str">
        <f>VLOOKUP($A99,'Medical Examinations'!$A:$N,13,0)</f>
        <v>Normal</v>
      </c>
      <c r="N99" s="45">
        <f>IFERROR(VLOOKUP($A99,'Hospitalisation Details'!$A:$P,15,0),"")</f>
        <v>24331</v>
      </c>
      <c r="O99" s="46">
        <f>IFERROR(VLOOKUP($A99,'Hospitalisation Details'!$A:$P,6,0),"")</f>
        <v>40373.74</v>
      </c>
      <c r="P99" s="47" t="str">
        <f>IFERROR(VLOOKUP($A99,'Hospitalisation Details'!$A:$P,12,0),"")</f>
        <v>tier - 1</v>
      </c>
      <c r="Q99" s="47" t="str">
        <f>IFERROR(VLOOKUP($A99,'Hospitalisation Details'!$A:$P,13,0),"")</f>
        <v>tier - 3</v>
      </c>
      <c r="R99" s="47" t="str">
        <f>IFERROR(VLOOKUP($A99,'Hospitalisation Details'!$A:$P,14,0),"")</f>
        <v>R1011</v>
      </c>
      <c r="S99" s="47">
        <f>IFERROR(VLOOKUP($A99,'Hospitalisation Details'!$A:$P,16,0),"")</f>
        <v>56</v>
      </c>
    </row>
    <row r="100" spans="1:19" x14ac:dyDescent="0.3">
      <c r="A100" s="34" t="str">
        <f>'Medical Examinations'!A100</f>
        <v>Id99</v>
      </c>
      <c r="B100" s="36" t="str">
        <f>VLOOKUP($A100,'Customer Names'!A:E,3,FALSE)</f>
        <v>Mr.</v>
      </c>
      <c r="C100" s="37" t="str">
        <f>VLOOKUP($A100,'Customer Names'!$A:$E,4,FALSE)</f>
        <v xml:space="preserve"> Ron N</v>
      </c>
      <c r="D100" s="37" t="str">
        <f>VLOOKUP($A100,'Customer Names'!A:E,5,FALSE)</f>
        <v>Gage</v>
      </c>
      <c r="E100" s="35">
        <f>VLOOKUP($A100,'Medical Examinations'!$A:$H,2,FALSE)</f>
        <v>41.51</v>
      </c>
      <c r="F100" s="35">
        <f>VLOOKUP($A100,'Medical Examinations'!$A:$H,3,FALSE)</f>
        <v>6.92</v>
      </c>
      <c r="G100" s="35" t="str">
        <f>VLOOKUP($A100,'Medical Examinations'!$A:$N,11,0)</f>
        <v>No</v>
      </c>
      <c r="H100" s="35" t="str">
        <f>VLOOKUP($A100,'Medical Examinations'!$A:$N,5,0)</f>
        <v>No</v>
      </c>
      <c r="I100" s="35" t="str">
        <f>VLOOKUP($A100,'Medical Examinations'!$A:$N,6,0)</f>
        <v>No</v>
      </c>
      <c r="J100" s="35">
        <f>VLOOKUP($A100,'Medical Examinations'!$A:$N,9,0)</f>
        <v>0</v>
      </c>
      <c r="K100" s="35" t="str">
        <f>VLOOKUP($A100,'Medical Examinations'!$A:$N,10,0)</f>
        <v>Yes</v>
      </c>
      <c r="L100" s="35" t="str">
        <f>VLOOKUP($A100,'Medical Examinations'!$A:$N,12,0)</f>
        <v>Obesity</v>
      </c>
      <c r="M100" s="35" t="str">
        <f>VLOOKUP($A100,'Medical Examinations'!$A:$N,13,0)</f>
        <v>Diabetes</v>
      </c>
      <c r="N100" s="45">
        <f>IFERROR(VLOOKUP($A100,'Hospitalisation Details'!$A:$P,15,0),"")</f>
        <v>22893</v>
      </c>
      <c r="O100" s="46">
        <f>IFERROR(VLOOKUP($A100,'Hospitalisation Details'!$A:$P,6,0),"")</f>
        <v>40309.93</v>
      </c>
      <c r="P100" s="47" t="str">
        <f>IFERROR(VLOOKUP($A100,'Hospitalisation Details'!$A:$P,12,0),"")</f>
        <v>tier - 1</v>
      </c>
      <c r="Q100" s="47" t="str">
        <f>IFERROR(VLOOKUP($A100,'Hospitalisation Details'!$A:$P,13,0),"")</f>
        <v>tier - 3</v>
      </c>
      <c r="R100" s="47" t="str">
        <f>IFERROR(VLOOKUP($A100,'Hospitalisation Details'!$A:$P,14,0),"")</f>
        <v>R1011</v>
      </c>
      <c r="S100" s="47">
        <f>IFERROR(VLOOKUP($A100,'Hospitalisation Details'!$A:$P,16,0),"")</f>
        <v>60</v>
      </c>
    </row>
    <row r="101" spans="1:19" x14ac:dyDescent="0.3">
      <c r="A101" s="34" t="str">
        <f>'Medical Examinations'!A101</f>
        <v>Id100</v>
      </c>
      <c r="B101" s="36" t="str">
        <f>VLOOKUP($A101,'Customer Names'!A:E,3,FALSE)</f>
        <v>Mr.</v>
      </c>
      <c r="C101" s="37" t="str">
        <f>VLOOKUP($A101,'Customer Names'!$A:$E,4,FALSE)</f>
        <v xml:space="preserve"> Daniel</v>
      </c>
      <c r="D101" s="37" t="str">
        <f>VLOOKUP($A101,'Customer Names'!A:E,5,FALSE)</f>
        <v>Gollins</v>
      </c>
      <c r="E101" s="35">
        <f>VLOOKUP($A101,'Medical Examinations'!$A:$H,2,FALSE)</f>
        <v>48.2</v>
      </c>
      <c r="F101" s="35">
        <f>VLOOKUP($A101,'Medical Examinations'!$A:$H,3,FALSE)</f>
        <v>4.84</v>
      </c>
      <c r="G101" s="35" t="str">
        <f>VLOOKUP($A101,'Medical Examinations'!$A:$N,11,0)</f>
        <v>No</v>
      </c>
      <c r="H101" s="35" t="str">
        <f>VLOOKUP($A101,'Medical Examinations'!$A:$N,5,0)</f>
        <v>No</v>
      </c>
      <c r="I101" s="35" t="str">
        <f>VLOOKUP($A101,'Medical Examinations'!$A:$N,6,0)</f>
        <v>No</v>
      </c>
      <c r="J101" s="35">
        <f>VLOOKUP($A101,'Medical Examinations'!$A:$N,9,0)</f>
        <v>0</v>
      </c>
      <c r="K101" s="35" t="str">
        <f>VLOOKUP($A101,'Medical Examinations'!$A:$N,10,0)</f>
        <v>Yes</v>
      </c>
      <c r="L101" s="35" t="str">
        <f>VLOOKUP($A101,'Medical Examinations'!$A:$N,12,0)</f>
        <v>Obesity</v>
      </c>
      <c r="M101" s="35" t="str">
        <f>VLOOKUP($A101,'Medical Examinations'!$A:$N,13,0)</f>
        <v>Normal</v>
      </c>
      <c r="N101" s="45">
        <f>IFERROR(VLOOKUP($A101,'Hospitalisation Details'!$A:$P,15,0),"")</f>
        <v>28303</v>
      </c>
      <c r="O101" s="46">
        <f>IFERROR(VLOOKUP($A101,'Hospitalisation Details'!$A:$P,6,0),"")</f>
        <v>40284.379999999997</v>
      </c>
      <c r="P101" s="47" t="str">
        <f>IFERROR(VLOOKUP($A101,'Hospitalisation Details'!$A:$P,12,0),"")</f>
        <v>tier - 1</v>
      </c>
      <c r="Q101" s="47" t="str">
        <f>IFERROR(VLOOKUP($A101,'Hospitalisation Details'!$A:$P,13,0),"")</f>
        <v>tier - 3</v>
      </c>
      <c r="R101" s="47" t="str">
        <f>IFERROR(VLOOKUP($A101,'Hospitalisation Details'!$A:$P,14,0),"")</f>
        <v>R1012</v>
      </c>
      <c r="S101" s="47">
        <f>IFERROR(VLOOKUP($A101,'Hospitalisation Details'!$A:$P,16,0),"")</f>
        <v>45</v>
      </c>
    </row>
    <row r="102" spans="1:19" x14ac:dyDescent="0.3">
      <c r="A102" s="34" t="str">
        <f>'Medical Examinations'!A102</f>
        <v>Id101</v>
      </c>
      <c r="B102" s="36" t="str">
        <f>VLOOKUP($A102,'Customer Names'!A:E,3,FALSE)</f>
        <v>Mr.</v>
      </c>
      <c r="C102" s="37" t="str">
        <f>VLOOKUP($A102,'Customer Names'!$A:$E,4,FALSE)</f>
        <v xml:space="preserve"> Brian</v>
      </c>
      <c r="D102" s="37" t="str">
        <f>VLOOKUP($A102,'Customer Names'!A:E,5,FALSE)</f>
        <v>Benestad</v>
      </c>
      <c r="E102" s="35">
        <f>VLOOKUP($A102,'Medical Examinations'!$A:$H,2,FALSE)</f>
        <v>35.75</v>
      </c>
      <c r="F102" s="35">
        <f>VLOOKUP($A102,'Medical Examinations'!$A:$H,3,FALSE)</f>
        <v>8</v>
      </c>
      <c r="G102" s="35" t="str">
        <f>VLOOKUP($A102,'Medical Examinations'!$A:$N,11,0)</f>
        <v>Yes</v>
      </c>
      <c r="H102" s="35" t="str">
        <f>VLOOKUP($A102,'Medical Examinations'!$A:$N,5,0)</f>
        <v>No</v>
      </c>
      <c r="I102" s="35" t="str">
        <f>VLOOKUP($A102,'Medical Examinations'!$A:$N,6,0)</f>
        <v>No</v>
      </c>
      <c r="J102" s="35">
        <f>VLOOKUP($A102,'Medical Examinations'!$A:$N,9,0)</f>
        <v>0</v>
      </c>
      <c r="K102" s="35" t="str">
        <f>VLOOKUP($A102,'Medical Examinations'!$A:$N,10,0)</f>
        <v>Yes</v>
      </c>
      <c r="L102" s="35" t="str">
        <f>VLOOKUP($A102,'Medical Examinations'!$A:$N,12,0)</f>
        <v>Obesity</v>
      </c>
      <c r="M102" s="35" t="str">
        <f>VLOOKUP($A102,'Medical Examinations'!$A:$N,13,0)</f>
        <v>Diabetes</v>
      </c>
      <c r="N102" s="45">
        <f>IFERROR(VLOOKUP($A102,'Hospitalisation Details'!$A:$P,15,0),"")</f>
        <v>29863</v>
      </c>
      <c r="O102" s="46">
        <f>IFERROR(VLOOKUP($A102,'Hospitalisation Details'!$A:$P,6,0),"")</f>
        <v>40273.65</v>
      </c>
      <c r="P102" s="47" t="str">
        <f>IFERROR(VLOOKUP($A102,'Hospitalisation Details'!$A:$P,12,0),"")</f>
        <v>tier - 1</v>
      </c>
      <c r="Q102" s="47" t="str">
        <f>IFERROR(VLOOKUP($A102,'Hospitalisation Details'!$A:$P,13,0),"")</f>
        <v>tier - 3</v>
      </c>
      <c r="R102" s="47" t="str">
        <f>IFERROR(VLOOKUP($A102,'Hospitalisation Details'!$A:$P,14,0),"")</f>
        <v>R1013</v>
      </c>
      <c r="S102" s="47">
        <f>IFERROR(VLOOKUP($A102,'Hospitalisation Details'!$A:$P,16,0),"")</f>
        <v>41</v>
      </c>
    </row>
    <row r="103" spans="1:19" x14ac:dyDescent="0.3">
      <c r="A103" s="34" t="str">
        <f>'Medical Examinations'!A103</f>
        <v>Id102</v>
      </c>
      <c r="B103" s="36" t="str">
        <f>VLOOKUP($A103,'Customer Names'!A:E,3,FALSE)</f>
        <v>Ms.</v>
      </c>
      <c r="C103" s="37" t="str">
        <f>VLOOKUP($A103,'Customer Names'!$A:$E,4,FALSE)</f>
        <v xml:space="preserve"> Sari</v>
      </c>
      <c r="D103" s="37" t="str">
        <f>VLOOKUP($A103,'Customer Names'!A:E,5,FALSE)</f>
        <v>Aviv</v>
      </c>
      <c r="E103" s="35">
        <f>VLOOKUP($A103,'Medical Examinations'!$A:$H,2,FALSE)</f>
        <v>53.81</v>
      </c>
      <c r="F103" s="35">
        <f>VLOOKUP($A103,'Medical Examinations'!$A:$H,3,FALSE)</f>
        <v>8.77</v>
      </c>
      <c r="G103" s="35" t="str">
        <f>VLOOKUP($A103,'Medical Examinations'!$A:$N,11,0)</f>
        <v>Yes</v>
      </c>
      <c r="H103" s="35" t="str">
        <f>VLOOKUP($A103,'Medical Examinations'!$A:$N,5,0)</f>
        <v>No</v>
      </c>
      <c r="I103" s="35" t="str">
        <f>VLOOKUP($A103,'Medical Examinations'!$A:$N,6,0)</f>
        <v>No</v>
      </c>
      <c r="J103" s="35">
        <f>VLOOKUP($A103,'Medical Examinations'!$A:$N,9,0)</f>
        <v>0</v>
      </c>
      <c r="K103" s="35" t="str">
        <f>VLOOKUP($A103,'Medical Examinations'!$A:$N,10,0)</f>
        <v>Yes</v>
      </c>
      <c r="L103" s="35" t="str">
        <f>VLOOKUP($A103,'Medical Examinations'!$A:$N,12,0)</f>
        <v>Obesity</v>
      </c>
      <c r="M103" s="35" t="str">
        <f>VLOOKUP($A103,'Medical Examinations'!$A:$N,13,0)</f>
        <v>Diabetes</v>
      </c>
      <c r="N103" s="45">
        <f>IFERROR(VLOOKUP($A103,'Hospitalisation Details'!$A:$P,15,0),"")</f>
        <v>29795</v>
      </c>
      <c r="O103" s="46">
        <f>IFERROR(VLOOKUP($A103,'Hospitalisation Details'!$A:$P,6,0),"")</f>
        <v>40208.559999999998</v>
      </c>
      <c r="P103" s="47" t="str">
        <f>IFERROR(VLOOKUP($A103,'Hospitalisation Details'!$A:$P,12,0),"")</f>
        <v>tier - 1</v>
      </c>
      <c r="Q103" s="47" t="str">
        <f>IFERROR(VLOOKUP($A103,'Hospitalisation Details'!$A:$P,13,0),"")</f>
        <v>tier - 2</v>
      </c>
      <c r="R103" s="47" t="str">
        <f>IFERROR(VLOOKUP($A103,'Hospitalisation Details'!$A:$P,14,0),"")</f>
        <v>R1011</v>
      </c>
      <c r="S103" s="47">
        <f>IFERROR(VLOOKUP($A103,'Hospitalisation Details'!$A:$P,16,0),"")</f>
        <v>41</v>
      </c>
    </row>
    <row r="104" spans="1:19" x14ac:dyDescent="0.3">
      <c r="A104" s="34" t="str">
        <f>'Medical Examinations'!A104</f>
        <v>Id103</v>
      </c>
      <c r="B104" s="36" t="str">
        <f>VLOOKUP($A104,'Customer Names'!A:E,3,FALSE)</f>
        <v>Mr.</v>
      </c>
      <c r="C104" s="37" t="str">
        <f>VLOOKUP($A104,'Customer Names'!$A:$E,4,FALSE)</f>
        <v xml:space="preserve"> Robert M.</v>
      </c>
      <c r="D104" s="37" t="str">
        <f>VLOOKUP($A104,'Customer Names'!A:E,5,FALSE)</f>
        <v>Burns</v>
      </c>
      <c r="E104" s="35">
        <f>VLOOKUP($A104,'Medical Examinations'!$A:$H,2,FALSE)</f>
        <v>49.48</v>
      </c>
      <c r="F104" s="35">
        <f>VLOOKUP($A104,'Medical Examinations'!$A:$H,3,FALSE)</f>
        <v>4.96</v>
      </c>
      <c r="G104" s="35" t="str">
        <f>VLOOKUP($A104,'Medical Examinations'!$A:$N,11,0)</f>
        <v>No</v>
      </c>
      <c r="H104" s="35" t="str">
        <f>VLOOKUP($A104,'Medical Examinations'!$A:$N,5,0)</f>
        <v>No</v>
      </c>
      <c r="I104" s="35" t="str">
        <f>VLOOKUP($A104,'Medical Examinations'!$A:$N,6,0)</f>
        <v>Yes</v>
      </c>
      <c r="J104" s="35">
        <f>VLOOKUP($A104,'Medical Examinations'!$A:$N,9,0)</f>
        <v>1</v>
      </c>
      <c r="K104" s="35" t="str">
        <f>VLOOKUP($A104,'Medical Examinations'!$A:$N,10,0)</f>
        <v>Yes</v>
      </c>
      <c r="L104" s="35" t="str">
        <f>VLOOKUP($A104,'Medical Examinations'!$A:$N,12,0)</f>
        <v>Obesity</v>
      </c>
      <c r="M104" s="35" t="str">
        <f>VLOOKUP($A104,'Medical Examinations'!$A:$N,13,0)</f>
        <v>Normal</v>
      </c>
      <c r="N104" s="45">
        <f>IFERROR(VLOOKUP($A104,'Hospitalisation Details'!$A:$P,15,0),"")</f>
        <v>29085</v>
      </c>
      <c r="O104" s="46">
        <f>IFERROR(VLOOKUP($A104,'Hospitalisation Details'!$A:$P,6,0),"")</f>
        <v>40204.83</v>
      </c>
      <c r="P104" s="47" t="str">
        <f>IFERROR(VLOOKUP($A104,'Hospitalisation Details'!$A:$P,12,0),"")</f>
        <v>tier - 1</v>
      </c>
      <c r="Q104" s="47" t="str">
        <f>IFERROR(VLOOKUP($A104,'Hospitalisation Details'!$A:$P,13,0),"")</f>
        <v>tier - 3</v>
      </c>
      <c r="R104" s="47" t="str">
        <f>IFERROR(VLOOKUP($A104,'Hospitalisation Details'!$A:$P,14,0),"")</f>
        <v>R1012</v>
      </c>
      <c r="S104" s="47">
        <f>IFERROR(VLOOKUP($A104,'Hospitalisation Details'!$A:$P,16,0),"")</f>
        <v>43</v>
      </c>
    </row>
    <row r="105" spans="1:19" x14ac:dyDescent="0.3">
      <c r="A105" s="34" t="str">
        <f>'Medical Examinations'!A105</f>
        <v>Id104</v>
      </c>
      <c r="B105" s="36" t="str">
        <f>VLOOKUP($A105,'Customer Names'!A:E,3,FALSE)</f>
        <v>Mr.</v>
      </c>
      <c r="C105" s="37" t="str">
        <f>VLOOKUP($A105,'Customer Names'!$A:$E,4,FALSE)</f>
        <v xml:space="preserve"> Ricardo</v>
      </c>
      <c r="D105" s="37" t="str">
        <f>VLOOKUP($A105,'Customer Names'!A:E,5,FALSE)</f>
        <v>Maldonado</v>
      </c>
      <c r="E105" s="35">
        <f>VLOOKUP($A105,'Medical Examinations'!$A:$H,2,FALSE)</f>
        <v>34.1</v>
      </c>
      <c r="F105" s="35">
        <f>VLOOKUP($A105,'Medical Examinations'!$A:$H,3,FALSE)</f>
        <v>4.43</v>
      </c>
      <c r="G105" s="35" t="str">
        <f>VLOOKUP($A105,'Medical Examinations'!$A:$N,11,0)</f>
        <v>Yes</v>
      </c>
      <c r="H105" s="35" t="str">
        <f>VLOOKUP($A105,'Medical Examinations'!$A:$N,5,0)</f>
        <v>No</v>
      </c>
      <c r="I105" s="35" t="str">
        <f>VLOOKUP($A105,'Medical Examinations'!$A:$N,6,0)</f>
        <v>No</v>
      </c>
      <c r="J105" s="35">
        <f>VLOOKUP($A105,'Medical Examinations'!$A:$N,9,0)</f>
        <v>0</v>
      </c>
      <c r="K105" s="35" t="str">
        <f>VLOOKUP($A105,'Medical Examinations'!$A:$N,10,0)</f>
        <v>Yes</v>
      </c>
      <c r="L105" s="35" t="str">
        <f>VLOOKUP($A105,'Medical Examinations'!$A:$N,12,0)</f>
        <v>Obesity</v>
      </c>
      <c r="M105" s="35" t="str">
        <f>VLOOKUP($A105,'Medical Examinations'!$A:$N,13,0)</f>
        <v>Normal</v>
      </c>
      <c r="N105" s="45">
        <f>IFERROR(VLOOKUP($A105,'Hospitalisation Details'!$A:$P,15,0),"")</f>
        <v>31341</v>
      </c>
      <c r="O105" s="46">
        <f>IFERROR(VLOOKUP($A105,'Hospitalisation Details'!$A:$P,6,0),"")</f>
        <v>40182.25</v>
      </c>
      <c r="P105" s="47" t="str">
        <f>IFERROR(VLOOKUP($A105,'Hospitalisation Details'!$A:$P,12,0),"")</f>
        <v>tier - 1</v>
      </c>
      <c r="Q105" s="47" t="str">
        <f>IFERROR(VLOOKUP($A105,'Hospitalisation Details'!$A:$P,13,0),"")</f>
        <v>tier - 2</v>
      </c>
      <c r="R105" s="47" t="str">
        <f>IFERROR(VLOOKUP($A105,'Hospitalisation Details'!$A:$P,14,0),"")</f>
        <v>R1011</v>
      </c>
      <c r="S105" s="47">
        <f>IFERROR(VLOOKUP($A105,'Hospitalisation Details'!$A:$P,16,0),"")</f>
        <v>37</v>
      </c>
    </row>
    <row r="106" spans="1:19" x14ac:dyDescent="0.3">
      <c r="A106" s="34" t="str">
        <f>'Medical Examinations'!A106</f>
        <v>Id105</v>
      </c>
      <c r="B106" s="36" t="str">
        <f>VLOOKUP($A106,'Customer Names'!A:E,3,FALSE)</f>
        <v>Mr.</v>
      </c>
      <c r="C106" s="37" t="str">
        <f>VLOOKUP($A106,'Customer Names'!$A:$E,4,FALSE)</f>
        <v xml:space="preserve"> Gedion</v>
      </c>
      <c r="D106" s="37" t="str">
        <f>VLOOKUP($A106,'Customer Names'!A:E,5,FALSE)</f>
        <v>Yitref</v>
      </c>
      <c r="E106" s="35">
        <f>VLOOKUP($A106,'Medical Examinations'!$A:$H,2,FALSE)</f>
        <v>35.299999999999997</v>
      </c>
      <c r="F106" s="35">
        <f>VLOOKUP($A106,'Medical Examinations'!$A:$H,3,FALSE)</f>
        <v>5.82</v>
      </c>
      <c r="G106" s="35" t="str">
        <f>VLOOKUP($A106,'Medical Examinations'!$A:$N,11,0)</f>
        <v>Yes</v>
      </c>
      <c r="H106" s="35" t="str">
        <f>VLOOKUP($A106,'Medical Examinations'!$A:$N,5,0)</f>
        <v>No</v>
      </c>
      <c r="I106" s="35" t="str">
        <f>VLOOKUP($A106,'Medical Examinations'!$A:$N,6,0)</f>
        <v>Yes</v>
      </c>
      <c r="J106" s="35">
        <f>VLOOKUP($A106,'Medical Examinations'!$A:$N,9,0)</f>
        <v>1</v>
      </c>
      <c r="K106" s="35" t="str">
        <f>VLOOKUP($A106,'Medical Examinations'!$A:$N,10,0)</f>
        <v>Yes</v>
      </c>
      <c r="L106" s="35" t="str">
        <f>VLOOKUP($A106,'Medical Examinations'!$A:$N,12,0)</f>
        <v>Obesity</v>
      </c>
      <c r="M106" s="35" t="str">
        <f>VLOOKUP($A106,'Medical Examinations'!$A:$N,13,0)</f>
        <v>Prediabetes</v>
      </c>
      <c r="N106" s="45">
        <f>IFERROR(VLOOKUP($A106,'Hospitalisation Details'!$A:$P,15,0),"")</f>
        <v>30603</v>
      </c>
      <c r="O106" s="46">
        <f>IFERROR(VLOOKUP($A106,'Hospitalisation Details'!$A:$P,6,0),"")</f>
        <v>40103.89</v>
      </c>
      <c r="P106" s="47" t="str">
        <f>IFERROR(VLOOKUP($A106,'Hospitalisation Details'!$A:$P,12,0),"")</f>
        <v>tier - 1</v>
      </c>
      <c r="Q106" s="47" t="str">
        <f>IFERROR(VLOOKUP($A106,'Hospitalisation Details'!$A:$P,13,0),"")</f>
        <v>tier - 2</v>
      </c>
      <c r="R106" s="47" t="str">
        <f>IFERROR(VLOOKUP($A106,'Hospitalisation Details'!$A:$P,14,0),"")</f>
        <v>R1011</v>
      </c>
      <c r="S106" s="47">
        <f>IFERROR(VLOOKUP($A106,'Hospitalisation Details'!$A:$P,16,0),"")</f>
        <v>39</v>
      </c>
    </row>
    <row r="107" spans="1:19" x14ac:dyDescent="0.3">
      <c r="A107" s="34" t="str">
        <f>'Medical Examinations'!A107</f>
        <v>Id106</v>
      </c>
      <c r="B107" s="36" t="str">
        <f>VLOOKUP($A107,'Customer Names'!A:E,3,FALSE)</f>
        <v>Mr.</v>
      </c>
      <c r="C107" s="37" t="str">
        <f>VLOOKUP($A107,'Customer Names'!$A:$E,4,FALSE)</f>
        <v xml:space="preserve"> Mark</v>
      </c>
      <c r="D107" s="37" t="str">
        <f>VLOOKUP($A107,'Customer Names'!A:E,5,FALSE)</f>
        <v>Loudon-Brown</v>
      </c>
      <c r="E107" s="35">
        <f>VLOOKUP($A107,'Medical Examinations'!$A:$H,2,FALSE)</f>
        <v>43.83</v>
      </c>
      <c r="F107" s="35">
        <f>VLOOKUP($A107,'Medical Examinations'!$A:$H,3,FALSE)</f>
        <v>6.03</v>
      </c>
      <c r="G107" s="35" t="str">
        <f>VLOOKUP($A107,'Medical Examinations'!$A:$N,11,0)</f>
        <v>Yes</v>
      </c>
      <c r="H107" s="35" t="str">
        <f>VLOOKUP($A107,'Medical Examinations'!$A:$N,5,0)</f>
        <v>No</v>
      </c>
      <c r="I107" s="35" t="str">
        <f>VLOOKUP($A107,'Medical Examinations'!$A:$N,6,0)</f>
        <v>No</v>
      </c>
      <c r="J107" s="35">
        <f>VLOOKUP($A107,'Medical Examinations'!$A:$N,9,0)</f>
        <v>2</v>
      </c>
      <c r="K107" s="35" t="str">
        <f>VLOOKUP($A107,'Medical Examinations'!$A:$N,10,0)</f>
        <v>Yes</v>
      </c>
      <c r="L107" s="35" t="str">
        <f>VLOOKUP($A107,'Medical Examinations'!$A:$N,12,0)</f>
        <v>Obesity</v>
      </c>
      <c r="M107" s="35" t="str">
        <f>VLOOKUP($A107,'Medical Examinations'!$A:$N,13,0)</f>
        <v>Prediabetes</v>
      </c>
      <c r="N107" s="45">
        <f>IFERROR(VLOOKUP($A107,'Hospitalisation Details'!$A:$P,15,0),"")</f>
        <v>24331</v>
      </c>
      <c r="O107" s="46">
        <f>IFERROR(VLOOKUP($A107,'Hospitalisation Details'!$A:$P,6,0),"")</f>
        <v>40069.440000000002</v>
      </c>
      <c r="P107" s="47" t="str">
        <f>IFERROR(VLOOKUP($A107,'Hospitalisation Details'!$A:$P,12,0),"")</f>
        <v>tier - 1</v>
      </c>
      <c r="Q107" s="47" t="str">
        <f>IFERROR(VLOOKUP($A107,'Hospitalisation Details'!$A:$P,13,0),"")</f>
        <v>tier - 3</v>
      </c>
      <c r="R107" s="47" t="str">
        <f>IFERROR(VLOOKUP($A107,'Hospitalisation Details'!$A:$P,14,0),"")</f>
        <v>R1011</v>
      </c>
      <c r="S107" s="47">
        <f>IFERROR(VLOOKUP($A107,'Hospitalisation Details'!$A:$P,16,0),"")</f>
        <v>56</v>
      </c>
    </row>
    <row r="108" spans="1:19" x14ac:dyDescent="0.3">
      <c r="A108" s="34" t="str">
        <f>'Medical Examinations'!A108</f>
        <v>Id107</v>
      </c>
      <c r="B108" s="36" t="str">
        <f>VLOOKUP($A108,'Customer Names'!A:E,3,FALSE)</f>
        <v>Mr.</v>
      </c>
      <c r="C108" s="37" t="str">
        <f>VLOOKUP($A108,'Customer Names'!$A:$E,4,FALSE)</f>
        <v xml:space="preserve"> Gamini P.</v>
      </c>
      <c r="D108" s="37" t="str">
        <f>VLOOKUP($A108,'Customer Names'!A:E,5,FALSE)</f>
        <v>Sugathadasa</v>
      </c>
      <c r="E108" s="35">
        <f>VLOOKUP($A108,'Medical Examinations'!$A:$H,2,FALSE)</f>
        <v>50.07</v>
      </c>
      <c r="F108" s="35">
        <f>VLOOKUP($A108,'Medical Examinations'!$A:$H,3,FALSE)</f>
        <v>9.27</v>
      </c>
      <c r="G108" s="35" t="str">
        <f>VLOOKUP($A108,'Medical Examinations'!$A:$N,11,0)</f>
        <v>No</v>
      </c>
      <c r="H108" s="35" t="str">
        <f>VLOOKUP($A108,'Medical Examinations'!$A:$N,5,0)</f>
        <v>No</v>
      </c>
      <c r="I108" s="35" t="str">
        <f>VLOOKUP($A108,'Medical Examinations'!$A:$N,6,0)</f>
        <v>No</v>
      </c>
      <c r="J108" s="35">
        <f>VLOOKUP($A108,'Medical Examinations'!$A:$N,9,0)</f>
        <v>0</v>
      </c>
      <c r="K108" s="35" t="str">
        <f>VLOOKUP($A108,'Medical Examinations'!$A:$N,10,0)</f>
        <v>Yes</v>
      </c>
      <c r="L108" s="35" t="str">
        <f>VLOOKUP($A108,'Medical Examinations'!$A:$N,12,0)</f>
        <v>Obesity</v>
      </c>
      <c r="M108" s="35" t="str">
        <f>VLOOKUP($A108,'Medical Examinations'!$A:$N,13,0)</f>
        <v>Diabetes</v>
      </c>
      <c r="N108" s="45">
        <f>IFERROR(VLOOKUP($A108,'Hospitalisation Details'!$A:$P,15,0),"")</f>
        <v>28844</v>
      </c>
      <c r="O108" s="46">
        <f>IFERROR(VLOOKUP($A108,'Hospitalisation Details'!$A:$P,6,0),"")</f>
        <v>40054.730000000003</v>
      </c>
      <c r="P108" s="47" t="str">
        <f>IFERROR(VLOOKUP($A108,'Hospitalisation Details'!$A:$P,12,0),"")</f>
        <v>tier - 1</v>
      </c>
      <c r="Q108" s="47" t="str">
        <f>IFERROR(VLOOKUP($A108,'Hospitalisation Details'!$A:$P,13,0),"")</f>
        <v>tier - 3</v>
      </c>
      <c r="R108" s="47" t="str">
        <f>IFERROR(VLOOKUP($A108,'Hospitalisation Details'!$A:$P,14,0),"")</f>
        <v>R1011</v>
      </c>
      <c r="S108" s="47">
        <f>IFERROR(VLOOKUP($A108,'Hospitalisation Details'!$A:$P,16,0),"")</f>
        <v>44</v>
      </c>
    </row>
    <row r="109" spans="1:19" x14ac:dyDescent="0.3">
      <c r="A109" s="34" t="str">
        <f>'Medical Examinations'!A109</f>
        <v>Id108</v>
      </c>
      <c r="B109" s="36" t="str">
        <f>VLOOKUP($A109,'Customer Names'!A:E,3,FALSE)</f>
        <v>Ms.</v>
      </c>
      <c r="C109" s="37" t="str">
        <f>VLOOKUP($A109,'Customer Names'!$A:$E,4,FALSE)</f>
        <v xml:space="preserve"> Emily J</v>
      </c>
      <c r="D109" s="37" t="str">
        <f>VLOOKUP($A109,'Customer Names'!A:E,5,FALSE)</f>
        <v>Ganley</v>
      </c>
      <c r="E109" s="35">
        <f>VLOOKUP($A109,'Medical Examinations'!$A:$H,2,FALSE)</f>
        <v>32.774999999999999</v>
      </c>
      <c r="F109" s="35">
        <f>VLOOKUP($A109,'Medical Examinations'!$A:$H,3,FALSE)</f>
        <v>5.53</v>
      </c>
      <c r="G109" s="35" t="str">
        <f>VLOOKUP($A109,'Medical Examinations'!$A:$N,11,0)</f>
        <v>No</v>
      </c>
      <c r="H109" s="35" t="str">
        <f>VLOOKUP($A109,'Medical Examinations'!$A:$N,5,0)</f>
        <v>No</v>
      </c>
      <c r="I109" s="35" t="str">
        <f>VLOOKUP($A109,'Medical Examinations'!$A:$N,6,0)</f>
        <v>No</v>
      </c>
      <c r="J109" s="35">
        <f>VLOOKUP($A109,'Medical Examinations'!$A:$N,9,0)</f>
        <v>0</v>
      </c>
      <c r="K109" s="35" t="str">
        <f>VLOOKUP($A109,'Medical Examinations'!$A:$N,10,0)</f>
        <v>Yes</v>
      </c>
      <c r="L109" s="35" t="str">
        <f>VLOOKUP($A109,'Medical Examinations'!$A:$N,12,0)</f>
        <v>Obesity</v>
      </c>
      <c r="M109" s="35" t="str">
        <f>VLOOKUP($A109,'Medical Examinations'!$A:$N,13,0)</f>
        <v>Normal</v>
      </c>
      <c r="N109" s="45">
        <f>IFERROR(VLOOKUP($A109,'Hospitalisation Details'!$A:$P,15,0),"")</f>
        <v>30310</v>
      </c>
      <c r="O109" s="46">
        <f>IFERROR(VLOOKUP($A109,'Hospitalisation Details'!$A:$P,6,0),"")</f>
        <v>40003.33</v>
      </c>
      <c r="P109" s="47" t="str">
        <f>IFERROR(VLOOKUP($A109,'Hospitalisation Details'!$A:$P,12,0),"")</f>
        <v>tier - 1</v>
      </c>
      <c r="Q109" s="47" t="str">
        <f>IFERROR(VLOOKUP($A109,'Hospitalisation Details'!$A:$P,13,0),"")</f>
        <v>tier - 1</v>
      </c>
      <c r="R109" s="47" t="str">
        <f>IFERROR(VLOOKUP($A109,'Hospitalisation Details'!$A:$P,14,0),"")</f>
        <v>R1012</v>
      </c>
      <c r="S109" s="47">
        <f>IFERROR(VLOOKUP($A109,'Hospitalisation Details'!$A:$P,16,0),"")</f>
        <v>40</v>
      </c>
    </row>
    <row r="110" spans="1:19" x14ac:dyDescent="0.3">
      <c r="A110" s="34" t="str">
        <f>'Medical Examinations'!A110</f>
        <v>Id109</v>
      </c>
      <c r="B110" s="36" t="str">
        <f>VLOOKUP($A110,'Customer Names'!A:E,3,FALSE)</f>
        <v>Ms.</v>
      </c>
      <c r="C110" s="37" t="str">
        <f>VLOOKUP($A110,'Customer Names'!$A:$E,4,FALSE)</f>
        <v xml:space="preserve"> Amanda</v>
      </c>
      <c r="D110" s="37" t="str">
        <f>VLOOKUP($A110,'Customer Names'!A:E,5,FALSE)</f>
        <v>Potter</v>
      </c>
      <c r="E110" s="35">
        <f>VLOOKUP($A110,'Medical Examinations'!$A:$H,2,FALSE)</f>
        <v>34.104999999999997</v>
      </c>
      <c r="F110" s="35">
        <f>VLOOKUP($A110,'Medical Examinations'!$A:$H,3,FALSE)</f>
        <v>5.07</v>
      </c>
      <c r="G110" s="35" t="str">
        <f>VLOOKUP($A110,'Medical Examinations'!$A:$N,11,0)</f>
        <v>No</v>
      </c>
      <c r="H110" s="35" t="str">
        <f>VLOOKUP($A110,'Medical Examinations'!$A:$N,5,0)</f>
        <v>No</v>
      </c>
      <c r="I110" s="35" t="str">
        <f>VLOOKUP($A110,'Medical Examinations'!$A:$N,6,0)</f>
        <v>No</v>
      </c>
      <c r="J110" s="35">
        <f>VLOOKUP($A110,'Medical Examinations'!$A:$N,9,0)</f>
        <v>1</v>
      </c>
      <c r="K110" s="35" t="str">
        <f>VLOOKUP($A110,'Medical Examinations'!$A:$N,10,0)</f>
        <v>Yes</v>
      </c>
      <c r="L110" s="35" t="str">
        <f>VLOOKUP($A110,'Medical Examinations'!$A:$N,12,0)</f>
        <v>Obesity</v>
      </c>
      <c r="M110" s="35" t="str">
        <f>VLOOKUP($A110,'Medical Examinations'!$A:$N,13,0)</f>
        <v>Normal</v>
      </c>
      <c r="N110" s="45">
        <f>IFERROR(VLOOKUP($A110,'Hospitalisation Details'!$A:$P,15,0),"")</f>
        <v>31997</v>
      </c>
      <c r="O110" s="46">
        <f>IFERROR(VLOOKUP($A110,'Hospitalisation Details'!$A:$P,6,0),"")</f>
        <v>39983.43</v>
      </c>
      <c r="P110" s="47" t="str">
        <f>IFERROR(VLOOKUP($A110,'Hospitalisation Details'!$A:$P,12,0),"")</f>
        <v>tier - 2</v>
      </c>
      <c r="Q110" s="47" t="str">
        <f>IFERROR(VLOOKUP($A110,'Hospitalisation Details'!$A:$P,13,0),"")</f>
        <v>tier - 3</v>
      </c>
      <c r="R110" s="47" t="str">
        <f>IFERROR(VLOOKUP($A110,'Hospitalisation Details'!$A:$P,14,0),"")</f>
        <v>R1012</v>
      </c>
      <c r="S110" s="47">
        <f>IFERROR(VLOOKUP($A110,'Hospitalisation Details'!$A:$P,16,0),"")</f>
        <v>35</v>
      </c>
    </row>
    <row r="111" spans="1:19" x14ac:dyDescent="0.3">
      <c r="A111" s="34" t="str">
        <f>'Medical Examinations'!A111</f>
        <v>Id110</v>
      </c>
      <c r="B111" s="36" t="str">
        <f>VLOOKUP($A111,'Customer Names'!A:E,3,FALSE)</f>
        <v>Mr.</v>
      </c>
      <c r="C111" s="37" t="str">
        <f>VLOOKUP($A111,'Customer Names'!$A:$E,4,FALSE)</f>
        <v xml:space="preserve"> Nicholas</v>
      </c>
      <c r="D111" s="37" t="str">
        <f>VLOOKUP($A111,'Customer Names'!A:E,5,FALSE)</f>
        <v>Rasmussen</v>
      </c>
      <c r="E111" s="35">
        <f>VLOOKUP($A111,'Medical Examinations'!$A:$H,2,FALSE)</f>
        <v>48.93</v>
      </c>
      <c r="F111" s="35">
        <f>VLOOKUP($A111,'Medical Examinations'!$A:$H,3,FALSE)</f>
        <v>11.17</v>
      </c>
      <c r="G111" s="35" t="str">
        <f>VLOOKUP($A111,'Medical Examinations'!$A:$N,11,0)</f>
        <v>Yes</v>
      </c>
      <c r="H111" s="35" t="str">
        <f>VLOOKUP($A111,'Medical Examinations'!$A:$N,5,0)</f>
        <v>No</v>
      </c>
      <c r="I111" s="35" t="str">
        <f>VLOOKUP($A111,'Medical Examinations'!$A:$N,6,0)</f>
        <v>No</v>
      </c>
      <c r="J111" s="35">
        <f>VLOOKUP($A111,'Medical Examinations'!$A:$N,9,0)</f>
        <v>1</v>
      </c>
      <c r="K111" s="35" t="str">
        <f>VLOOKUP($A111,'Medical Examinations'!$A:$N,10,0)</f>
        <v>Yes</v>
      </c>
      <c r="L111" s="35" t="str">
        <f>VLOOKUP($A111,'Medical Examinations'!$A:$N,12,0)</f>
        <v>Obesity</v>
      </c>
      <c r="M111" s="35" t="str">
        <f>VLOOKUP($A111,'Medical Examinations'!$A:$N,13,0)</f>
        <v>Diabetes</v>
      </c>
      <c r="N111" s="45">
        <f>IFERROR(VLOOKUP($A111,'Hospitalisation Details'!$A:$P,15,0),"")</f>
        <v>27730</v>
      </c>
      <c r="O111" s="46">
        <f>IFERROR(VLOOKUP($A111,'Hospitalisation Details'!$A:$P,6,0),"")</f>
        <v>39963.120000000003</v>
      </c>
      <c r="P111" s="47" t="str">
        <f>IFERROR(VLOOKUP($A111,'Hospitalisation Details'!$A:$P,12,0),"")</f>
        <v>tier - 2</v>
      </c>
      <c r="Q111" s="47" t="str">
        <f>IFERROR(VLOOKUP($A111,'Hospitalisation Details'!$A:$P,13,0),"")</f>
        <v>tier - 2</v>
      </c>
      <c r="R111" s="47" t="str">
        <f>IFERROR(VLOOKUP($A111,'Hospitalisation Details'!$A:$P,14,0),"")</f>
        <v>R1011</v>
      </c>
      <c r="S111" s="47">
        <f>IFERROR(VLOOKUP($A111,'Hospitalisation Details'!$A:$P,16,0),"")</f>
        <v>47</v>
      </c>
    </row>
    <row r="112" spans="1:19" x14ac:dyDescent="0.3">
      <c r="A112" s="34" t="str">
        <f>'Medical Examinations'!A112</f>
        <v>Id111</v>
      </c>
      <c r="B112" s="36" t="str">
        <f>VLOOKUP($A112,'Customer Names'!A:E,3,FALSE)</f>
        <v>Mr.</v>
      </c>
      <c r="C112" s="37" t="str">
        <f>VLOOKUP($A112,'Customer Names'!$A:$E,4,FALSE)</f>
        <v xml:space="preserve"> Knox</v>
      </c>
      <c r="D112" s="37" t="str">
        <f>VLOOKUP($A112,'Customer Names'!A:E,5,FALSE)</f>
        <v>Robinson</v>
      </c>
      <c r="E112" s="35">
        <f>VLOOKUP($A112,'Medical Examinations'!$A:$H,2,FALSE)</f>
        <v>37.07</v>
      </c>
      <c r="F112" s="35">
        <f>VLOOKUP($A112,'Medical Examinations'!$A:$H,3,FALSE)</f>
        <v>6.14</v>
      </c>
      <c r="G112" s="35" t="str">
        <f>VLOOKUP($A112,'Medical Examinations'!$A:$N,11,0)</f>
        <v>Yes</v>
      </c>
      <c r="H112" s="35" t="str">
        <f>VLOOKUP($A112,'Medical Examinations'!$A:$N,5,0)</f>
        <v>No</v>
      </c>
      <c r="I112" s="35" t="str">
        <f>VLOOKUP($A112,'Medical Examinations'!$A:$N,6,0)</f>
        <v>No</v>
      </c>
      <c r="J112" s="35">
        <f>VLOOKUP($A112,'Medical Examinations'!$A:$N,9,0)</f>
        <v>0</v>
      </c>
      <c r="K112" s="35" t="str">
        <f>VLOOKUP($A112,'Medical Examinations'!$A:$N,10,0)</f>
        <v>Yes</v>
      </c>
      <c r="L112" s="35" t="str">
        <f>VLOOKUP($A112,'Medical Examinations'!$A:$N,12,0)</f>
        <v>Obesity</v>
      </c>
      <c r="M112" s="35" t="str">
        <f>VLOOKUP($A112,'Medical Examinations'!$A:$N,13,0)</f>
        <v>Prediabetes</v>
      </c>
      <c r="N112" s="45">
        <f>IFERROR(VLOOKUP($A112,'Hospitalisation Details'!$A:$P,15,0),"")</f>
        <v>31281</v>
      </c>
      <c r="O112" s="46">
        <f>IFERROR(VLOOKUP($A112,'Hospitalisation Details'!$A:$P,6,0),"")</f>
        <v>39871.699999999997</v>
      </c>
      <c r="P112" s="47" t="str">
        <f>IFERROR(VLOOKUP($A112,'Hospitalisation Details'!$A:$P,12,0),"")</f>
        <v>tier - 1</v>
      </c>
      <c r="Q112" s="47" t="str">
        <f>IFERROR(VLOOKUP($A112,'Hospitalisation Details'!$A:$P,13,0),"")</f>
        <v>tier - 2</v>
      </c>
      <c r="R112" s="47" t="str">
        <f>IFERROR(VLOOKUP($A112,'Hospitalisation Details'!$A:$P,14,0),"")</f>
        <v>R1013</v>
      </c>
      <c r="S112" s="47">
        <f>IFERROR(VLOOKUP($A112,'Hospitalisation Details'!$A:$P,16,0),"")</f>
        <v>37</v>
      </c>
    </row>
    <row r="113" spans="1:19" x14ac:dyDescent="0.3">
      <c r="A113" s="34" t="str">
        <f>'Medical Examinations'!A113</f>
        <v>Id112</v>
      </c>
      <c r="B113" s="36" t="str">
        <f>VLOOKUP($A113,'Customer Names'!A:E,3,FALSE)</f>
        <v>Ms.</v>
      </c>
      <c r="C113" s="37" t="str">
        <f>VLOOKUP($A113,'Customer Names'!$A:$E,4,FALSE)</f>
        <v xml:space="preserve"> Yianna</v>
      </c>
      <c r="D113" s="37" t="str">
        <f>VLOOKUP($A113,'Customer Names'!A:E,5,FALSE)</f>
        <v>Antonopoulos</v>
      </c>
      <c r="E113" s="35">
        <f>VLOOKUP($A113,'Medical Examinations'!$A:$H,2,FALSE)</f>
        <v>51.51</v>
      </c>
      <c r="F113" s="35">
        <f>VLOOKUP($A113,'Medical Examinations'!$A:$H,3,FALSE)</f>
        <v>6.26</v>
      </c>
      <c r="G113" s="35" t="str">
        <f>VLOOKUP($A113,'Medical Examinations'!$A:$N,11,0)</f>
        <v>Yes</v>
      </c>
      <c r="H113" s="35" t="str">
        <f>VLOOKUP($A113,'Medical Examinations'!$A:$N,5,0)</f>
        <v>No</v>
      </c>
      <c r="I113" s="35" t="str">
        <f>VLOOKUP($A113,'Medical Examinations'!$A:$N,6,0)</f>
        <v>Yes</v>
      </c>
      <c r="J113" s="35">
        <f>VLOOKUP($A113,'Medical Examinations'!$A:$N,9,0)</f>
        <v>1</v>
      </c>
      <c r="K113" s="35" t="str">
        <f>VLOOKUP($A113,'Medical Examinations'!$A:$N,10,0)</f>
        <v>Yes</v>
      </c>
      <c r="L113" s="35" t="str">
        <f>VLOOKUP($A113,'Medical Examinations'!$A:$N,12,0)</f>
        <v>Obesity</v>
      </c>
      <c r="M113" s="35" t="str">
        <f>VLOOKUP($A113,'Medical Examinations'!$A:$N,13,0)</f>
        <v>Prediabetes</v>
      </c>
      <c r="N113" s="45">
        <f>IFERROR(VLOOKUP($A113,'Hospitalisation Details'!$A:$P,15,0),"")</f>
        <v>30468</v>
      </c>
      <c r="O113" s="46">
        <f>IFERROR(VLOOKUP($A113,'Hospitalisation Details'!$A:$P,6,0),"")</f>
        <v>39865.699999999997</v>
      </c>
      <c r="P113" s="47" t="str">
        <f>IFERROR(VLOOKUP($A113,'Hospitalisation Details'!$A:$P,12,0),"")</f>
        <v>tier - 2</v>
      </c>
      <c r="Q113" s="47" t="str">
        <f>IFERROR(VLOOKUP($A113,'Hospitalisation Details'!$A:$P,13,0),"")</f>
        <v>tier - 2</v>
      </c>
      <c r="R113" s="47" t="str">
        <f>IFERROR(VLOOKUP($A113,'Hospitalisation Details'!$A:$P,14,0),"")</f>
        <v>R1011</v>
      </c>
      <c r="S113" s="47">
        <f>IFERROR(VLOOKUP($A113,'Hospitalisation Details'!$A:$P,16,0),"")</f>
        <v>40</v>
      </c>
    </row>
    <row r="114" spans="1:19" x14ac:dyDescent="0.3">
      <c r="A114" s="34" t="str">
        <f>'Medical Examinations'!A114</f>
        <v>Id113</v>
      </c>
      <c r="B114" s="36" t="str">
        <f>VLOOKUP($A114,'Customer Names'!A:E,3,FALSE)</f>
        <v>Ms.</v>
      </c>
      <c r="C114" s="37" t="str">
        <f>VLOOKUP($A114,'Customer Names'!$A:$E,4,FALSE)</f>
        <v xml:space="preserve"> Roberta</v>
      </c>
      <c r="D114" s="37" t="str">
        <f>VLOOKUP($A114,'Customer Names'!A:E,5,FALSE)</f>
        <v>Groner</v>
      </c>
      <c r="E114" s="35">
        <f>VLOOKUP($A114,'Medical Examinations'!$A:$H,2,FALSE)</f>
        <v>34.799999999999997</v>
      </c>
      <c r="F114" s="35">
        <f>VLOOKUP($A114,'Medical Examinations'!$A:$H,3,FALSE)</f>
        <v>4.72</v>
      </c>
      <c r="G114" s="35" t="str">
        <f>VLOOKUP($A114,'Medical Examinations'!$A:$N,11,0)</f>
        <v>Yes</v>
      </c>
      <c r="H114" s="35" t="str">
        <f>VLOOKUP($A114,'Medical Examinations'!$A:$N,5,0)</f>
        <v>No</v>
      </c>
      <c r="I114" s="35" t="str">
        <f>VLOOKUP($A114,'Medical Examinations'!$A:$N,6,0)</f>
        <v>No</v>
      </c>
      <c r="J114" s="35">
        <f>VLOOKUP($A114,'Medical Examinations'!$A:$N,9,0)</f>
        <v>0</v>
      </c>
      <c r="K114" s="35" t="str">
        <f>VLOOKUP($A114,'Medical Examinations'!$A:$N,10,0)</f>
        <v>Yes</v>
      </c>
      <c r="L114" s="35" t="str">
        <f>VLOOKUP($A114,'Medical Examinations'!$A:$N,12,0)</f>
        <v>Obesity</v>
      </c>
      <c r="M114" s="35" t="str">
        <f>VLOOKUP($A114,'Medical Examinations'!$A:$N,13,0)</f>
        <v>Normal</v>
      </c>
      <c r="N114" s="45">
        <f>IFERROR(VLOOKUP($A114,'Hospitalisation Details'!$A:$P,15,0),"")</f>
        <v>31245</v>
      </c>
      <c r="O114" s="46">
        <f>IFERROR(VLOOKUP($A114,'Hospitalisation Details'!$A:$P,6,0),"")</f>
        <v>39836.519999999997</v>
      </c>
      <c r="P114" s="47" t="str">
        <f>IFERROR(VLOOKUP($A114,'Hospitalisation Details'!$A:$P,12,0),"")</f>
        <v>tier - 2</v>
      </c>
      <c r="Q114" s="47" t="str">
        <f>IFERROR(VLOOKUP($A114,'Hospitalisation Details'!$A:$P,13,0),"")</f>
        <v>tier - 1</v>
      </c>
      <c r="R114" s="47" t="str">
        <f>IFERROR(VLOOKUP($A114,'Hospitalisation Details'!$A:$P,14,0),"")</f>
        <v>R1011</v>
      </c>
      <c r="S114" s="47">
        <f>IFERROR(VLOOKUP($A114,'Hospitalisation Details'!$A:$P,16,0),"")</f>
        <v>37</v>
      </c>
    </row>
    <row r="115" spans="1:19" x14ac:dyDescent="0.3">
      <c r="A115" s="34" t="str">
        <f>'Medical Examinations'!A115</f>
        <v>Id114</v>
      </c>
      <c r="B115" s="36" t="str">
        <f>VLOOKUP($A115,'Customer Names'!A:E,3,FALSE)</f>
        <v>Mr.</v>
      </c>
      <c r="C115" s="37" t="str">
        <f>VLOOKUP($A115,'Customer Names'!$A:$E,4,FALSE)</f>
        <v xml:space="preserve"> Benjamin P.</v>
      </c>
      <c r="D115" s="37" t="str">
        <f>VLOOKUP($A115,'Customer Names'!A:E,5,FALSE)</f>
        <v>Zywicki</v>
      </c>
      <c r="E115" s="35">
        <f>VLOOKUP($A115,'Medical Examinations'!$A:$H,2,FALSE)</f>
        <v>36.67</v>
      </c>
      <c r="F115" s="35">
        <f>VLOOKUP($A115,'Medical Examinations'!$A:$H,3,FALSE)</f>
        <v>5.18</v>
      </c>
      <c r="G115" s="35" t="str">
        <f>VLOOKUP($A115,'Medical Examinations'!$A:$N,11,0)</f>
        <v>No</v>
      </c>
      <c r="H115" s="35" t="str">
        <f>VLOOKUP($A115,'Medical Examinations'!$A:$N,5,0)</f>
        <v>No</v>
      </c>
      <c r="I115" s="35" t="str">
        <f>VLOOKUP($A115,'Medical Examinations'!$A:$N,6,0)</f>
        <v>No</v>
      </c>
      <c r="J115" s="35">
        <f>VLOOKUP($A115,'Medical Examinations'!$A:$N,9,0)</f>
        <v>1</v>
      </c>
      <c r="K115" s="35" t="str">
        <f>VLOOKUP($A115,'Medical Examinations'!$A:$N,10,0)</f>
        <v>Yes</v>
      </c>
      <c r="L115" s="35" t="str">
        <f>VLOOKUP($A115,'Medical Examinations'!$A:$N,12,0)</f>
        <v>Obesity</v>
      </c>
      <c r="M115" s="35" t="str">
        <f>VLOOKUP($A115,'Medical Examinations'!$A:$N,13,0)</f>
        <v>Normal</v>
      </c>
      <c r="N115" s="45">
        <f>IFERROR(VLOOKUP($A115,'Hospitalisation Details'!$A:$P,15,0),"")</f>
        <v>31982</v>
      </c>
      <c r="O115" s="46">
        <f>IFERROR(VLOOKUP($A115,'Hospitalisation Details'!$A:$P,6,0),"")</f>
        <v>39774.28</v>
      </c>
      <c r="P115" s="47" t="str">
        <f>IFERROR(VLOOKUP($A115,'Hospitalisation Details'!$A:$P,12,0),"")</f>
        <v>tier - 1</v>
      </c>
      <c r="Q115" s="47" t="str">
        <f>IFERROR(VLOOKUP($A115,'Hospitalisation Details'!$A:$P,13,0),"")</f>
        <v>tier - 1</v>
      </c>
      <c r="R115" s="47" t="str">
        <f>IFERROR(VLOOKUP($A115,'Hospitalisation Details'!$A:$P,14,0),"")</f>
        <v>R1014</v>
      </c>
      <c r="S115" s="47">
        <f>IFERROR(VLOOKUP($A115,'Hospitalisation Details'!$A:$P,16,0),"")</f>
        <v>35</v>
      </c>
    </row>
    <row r="116" spans="1:19" x14ac:dyDescent="0.3">
      <c r="A116" s="34" t="str">
        <f>'Medical Examinations'!A116</f>
        <v>Id115</v>
      </c>
      <c r="B116" s="36" t="str">
        <f>VLOOKUP($A116,'Customer Names'!A:E,3,FALSE)</f>
        <v>Mr.</v>
      </c>
      <c r="C116" s="37" t="str">
        <f>VLOOKUP($A116,'Customer Names'!$A:$E,4,FALSE)</f>
        <v xml:space="preserve"> Craig</v>
      </c>
      <c r="D116" s="37" t="str">
        <f>VLOOKUP($A116,'Customer Names'!A:E,5,FALSE)</f>
        <v>Cardinal</v>
      </c>
      <c r="E116" s="35">
        <f>VLOOKUP($A116,'Medical Examinations'!$A:$H,2,FALSE)</f>
        <v>30.9</v>
      </c>
      <c r="F116" s="35">
        <f>VLOOKUP($A116,'Medical Examinations'!$A:$H,3,FALSE)</f>
        <v>9.4</v>
      </c>
      <c r="G116" s="35" t="str">
        <f>VLOOKUP($A116,'Medical Examinations'!$A:$N,11,0)</f>
        <v>No</v>
      </c>
      <c r="H116" s="35" t="str">
        <f>VLOOKUP($A116,'Medical Examinations'!$A:$N,5,0)</f>
        <v>No</v>
      </c>
      <c r="I116" s="35" t="str">
        <f>VLOOKUP($A116,'Medical Examinations'!$A:$N,6,0)</f>
        <v>No</v>
      </c>
      <c r="J116" s="35">
        <f>VLOOKUP($A116,'Medical Examinations'!$A:$N,9,0)</f>
        <v>2</v>
      </c>
      <c r="K116" s="35" t="str">
        <f>VLOOKUP($A116,'Medical Examinations'!$A:$N,10,0)</f>
        <v>Yes</v>
      </c>
      <c r="L116" s="35" t="str">
        <f>VLOOKUP($A116,'Medical Examinations'!$A:$N,12,0)</f>
        <v>Obesity</v>
      </c>
      <c r="M116" s="35" t="str">
        <f>VLOOKUP($A116,'Medical Examinations'!$A:$N,13,0)</f>
        <v>Diabetes</v>
      </c>
      <c r="N116" s="45">
        <f>IFERROR(VLOOKUP($A116,'Hospitalisation Details'!$A:$P,15,0),"")</f>
        <v>27015</v>
      </c>
      <c r="O116" s="46">
        <f>IFERROR(VLOOKUP($A116,'Hospitalisation Details'!$A:$P,6,0),"")</f>
        <v>39727.61</v>
      </c>
      <c r="P116" s="47" t="str">
        <f>IFERROR(VLOOKUP($A116,'Hospitalisation Details'!$A:$P,12,0),"")</f>
        <v>tier - 1</v>
      </c>
      <c r="Q116" s="47" t="str">
        <f>IFERROR(VLOOKUP($A116,'Hospitalisation Details'!$A:$P,13,0),"")</f>
        <v>tier - 2</v>
      </c>
      <c r="R116" s="47" t="str">
        <f>IFERROR(VLOOKUP($A116,'Hospitalisation Details'!$A:$P,14,0),"")</f>
        <v>R1011</v>
      </c>
      <c r="S116" s="47">
        <f>IFERROR(VLOOKUP($A116,'Hospitalisation Details'!$A:$P,16,0),"")</f>
        <v>49</v>
      </c>
    </row>
    <row r="117" spans="1:19" x14ac:dyDescent="0.3">
      <c r="A117" s="34" t="str">
        <f>'Medical Examinations'!A117</f>
        <v>Id116</v>
      </c>
      <c r="B117" s="36" t="str">
        <f>VLOOKUP($A117,'Customer Names'!A:E,3,FALSE)</f>
        <v>Ms.</v>
      </c>
      <c r="C117" s="37" t="str">
        <f>VLOOKUP($A117,'Customer Names'!$A:$E,4,FALSE)</f>
        <v xml:space="preserve"> Ann</v>
      </c>
      <c r="D117" s="37" t="str">
        <f>VLOOKUP($A117,'Customer Names'!A:E,5,FALSE)</f>
        <v>Alleman</v>
      </c>
      <c r="E117" s="35">
        <f>VLOOKUP($A117,'Medical Examinations'!$A:$H,2,FALSE)</f>
        <v>30.495000000000001</v>
      </c>
      <c r="F117" s="35">
        <f>VLOOKUP($A117,'Medical Examinations'!$A:$H,3,FALSE)</f>
        <v>6.29</v>
      </c>
      <c r="G117" s="35" t="str">
        <f>VLOOKUP($A117,'Medical Examinations'!$A:$N,11,0)</f>
        <v>No</v>
      </c>
      <c r="H117" s="35" t="str">
        <f>VLOOKUP($A117,'Medical Examinations'!$A:$N,5,0)</f>
        <v>No</v>
      </c>
      <c r="I117" s="35" t="str">
        <f>VLOOKUP($A117,'Medical Examinations'!$A:$N,6,0)</f>
        <v>No</v>
      </c>
      <c r="J117" s="35">
        <f>VLOOKUP($A117,'Medical Examinations'!$A:$N,9,0)</f>
        <v>0</v>
      </c>
      <c r="K117" s="35" t="str">
        <f>VLOOKUP($A117,'Medical Examinations'!$A:$N,10,0)</f>
        <v>Yes</v>
      </c>
      <c r="L117" s="35" t="str">
        <f>VLOOKUP($A117,'Medical Examinations'!$A:$N,12,0)</f>
        <v>Obesity</v>
      </c>
      <c r="M117" s="35" t="str">
        <f>VLOOKUP($A117,'Medical Examinations'!$A:$N,13,0)</f>
        <v>Prediabetes</v>
      </c>
      <c r="N117" s="45">
        <f>IFERROR(VLOOKUP($A117,'Hospitalisation Details'!$A:$P,15,0),"")</f>
        <v>28349</v>
      </c>
      <c r="O117" s="46">
        <f>IFERROR(VLOOKUP($A117,'Hospitalisation Details'!$A:$P,6,0),"")</f>
        <v>39725.519999999997</v>
      </c>
      <c r="P117" s="47" t="str">
        <f>IFERROR(VLOOKUP($A117,'Hospitalisation Details'!$A:$P,12,0),"")</f>
        <v>tier - 2</v>
      </c>
      <c r="Q117" s="47" t="str">
        <f>IFERROR(VLOOKUP($A117,'Hospitalisation Details'!$A:$P,13,0),"")</f>
        <v>tier - 1</v>
      </c>
      <c r="R117" s="47" t="str">
        <f>IFERROR(VLOOKUP($A117,'Hospitalisation Details'!$A:$P,14,0),"")</f>
        <v>R1012</v>
      </c>
      <c r="S117" s="47">
        <f>IFERROR(VLOOKUP($A117,'Hospitalisation Details'!$A:$P,16,0),"")</f>
        <v>45</v>
      </c>
    </row>
    <row r="118" spans="1:19" x14ac:dyDescent="0.3">
      <c r="A118" s="34" t="str">
        <f>'Medical Examinations'!A118</f>
        <v>Id117</v>
      </c>
      <c r="B118" s="36" t="str">
        <f>VLOOKUP($A118,'Customer Names'!A:E,3,FALSE)</f>
        <v>Mr.</v>
      </c>
      <c r="C118" s="37" t="str">
        <f>VLOOKUP($A118,'Customer Names'!$A:$E,4,FALSE)</f>
        <v xml:space="preserve"> Jamie P</v>
      </c>
      <c r="D118" s="37" t="str">
        <f>VLOOKUP($A118,'Customer Names'!A:E,5,FALSE)</f>
        <v>Stroffolino</v>
      </c>
      <c r="E118" s="35">
        <f>VLOOKUP($A118,'Medical Examinations'!$A:$H,2,FALSE)</f>
        <v>44.88</v>
      </c>
      <c r="F118" s="35">
        <f>VLOOKUP($A118,'Medical Examinations'!$A:$H,3,FALSE)</f>
        <v>6.04</v>
      </c>
      <c r="G118" s="35" t="str">
        <f>VLOOKUP($A118,'Medical Examinations'!$A:$N,11,0)</f>
        <v>No</v>
      </c>
      <c r="H118" s="35" t="str">
        <f>VLOOKUP($A118,'Medical Examinations'!$A:$N,5,0)</f>
        <v>No</v>
      </c>
      <c r="I118" s="35" t="str">
        <f>VLOOKUP($A118,'Medical Examinations'!$A:$N,6,0)</f>
        <v>Yes</v>
      </c>
      <c r="J118" s="35">
        <f>VLOOKUP($A118,'Medical Examinations'!$A:$N,9,0)</f>
        <v>1</v>
      </c>
      <c r="K118" s="35" t="str">
        <f>VLOOKUP($A118,'Medical Examinations'!$A:$N,10,0)</f>
        <v>Yes</v>
      </c>
      <c r="L118" s="35" t="str">
        <f>VLOOKUP($A118,'Medical Examinations'!$A:$N,12,0)</f>
        <v>Obesity</v>
      </c>
      <c r="M118" s="35" t="str">
        <f>VLOOKUP($A118,'Medical Examinations'!$A:$N,13,0)</f>
        <v>Prediabetes</v>
      </c>
      <c r="N118" s="45">
        <f>IFERROR(VLOOKUP($A118,'Hospitalisation Details'!$A:$P,15,0),"")</f>
        <v>37818</v>
      </c>
      <c r="O118" s="46">
        <f>IFERROR(VLOOKUP($A118,'Hospitalisation Details'!$A:$P,6,0),"")</f>
        <v>39722.75</v>
      </c>
      <c r="P118" s="47" t="str">
        <f>IFERROR(VLOOKUP($A118,'Hospitalisation Details'!$A:$P,12,0),"")</f>
        <v>tier - 1</v>
      </c>
      <c r="Q118" s="47" t="str">
        <f>IFERROR(VLOOKUP($A118,'Hospitalisation Details'!$A:$P,13,0),"")</f>
        <v>tier - 1</v>
      </c>
      <c r="R118" s="47" t="str">
        <f>IFERROR(VLOOKUP($A118,'Hospitalisation Details'!$A:$P,14,0),"")</f>
        <v>R1013</v>
      </c>
      <c r="S118" s="47">
        <f>IFERROR(VLOOKUP($A118,'Hospitalisation Details'!$A:$P,16,0),"")</f>
        <v>19</v>
      </c>
    </row>
    <row r="119" spans="1:19" x14ac:dyDescent="0.3">
      <c r="A119" s="34" t="str">
        <f>'Medical Examinations'!A119</f>
        <v>Id118</v>
      </c>
      <c r="B119" s="36" t="str">
        <f>VLOOKUP($A119,'Customer Names'!A:E,3,FALSE)</f>
        <v>Mr.</v>
      </c>
      <c r="C119" s="37" t="str">
        <f>VLOOKUP($A119,'Customer Names'!$A:$E,4,FALSE)</f>
        <v xml:space="preserve"> John</v>
      </c>
      <c r="D119" s="37" t="str">
        <f>VLOOKUP($A119,'Customer Names'!A:E,5,FALSE)</f>
        <v>Clubb</v>
      </c>
      <c r="E119" s="35">
        <f>VLOOKUP($A119,'Medical Examinations'!$A:$H,2,FALSE)</f>
        <v>44.32</v>
      </c>
      <c r="F119" s="35">
        <f>VLOOKUP($A119,'Medical Examinations'!$A:$H,3,FALSE)</f>
        <v>10.55</v>
      </c>
      <c r="G119" s="35" t="str">
        <f>VLOOKUP($A119,'Medical Examinations'!$A:$N,11,0)</f>
        <v>No</v>
      </c>
      <c r="H119" s="35" t="str">
        <f>VLOOKUP($A119,'Medical Examinations'!$A:$N,5,0)</f>
        <v>No</v>
      </c>
      <c r="I119" s="35" t="str">
        <f>VLOOKUP($A119,'Medical Examinations'!$A:$N,6,0)</f>
        <v>No</v>
      </c>
      <c r="J119" s="35">
        <f>VLOOKUP($A119,'Medical Examinations'!$A:$N,9,0)</f>
        <v>0</v>
      </c>
      <c r="K119" s="35" t="str">
        <f>VLOOKUP($A119,'Medical Examinations'!$A:$N,10,0)</f>
        <v>Yes</v>
      </c>
      <c r="L119" s="35" t="str">
        <f>VLOOKUP($A119,'Medical Examinations'!$A:$N,12,0)</f>
        <v>Obesity</v>
      </c>
      <c r="M119" s="35" t="str">
        <f>VLOOKUP($A119,'Medical Examinations'!$A:$N,13,0)</f>
        <v>Diabetes</v>
      </c>
      <c r="N119" s="45">
        <f>IFERROR(VLOOKUP($A119,'Hospitalisation Details'!$A:$P,15,0),"")</f>
        <v>25110</v>
      </c>
      <c r="O119" s="46">
        <f>IFERROR(VLOOKUP($A119,'Hospitalisation Details'!$A:$P,6,0),"")</f>
        <v>39721.93</v>
      </c>
      <c r="P119" s="47" t="str">
        <f>IFERROR(VLOOKUP($A119,'Hospitalisation Details'!$A:$P,12,0),"")</f>
        <v>tier - 2</v>
      </c>
      <c r="Q119" s="47" t="str">
        <f>IFERROR(VLOOKUP($A119,'Hospitalisation Details'!$A:$P,13,0),"")</f>
        <v>tier - 2</v>
      </c>
      <c r="R119" s="47" t="str">
        <f>IFERROR(VLOOKUP($A119,'Hospitalisation Details'!$A:$P,14,0),"")</f>
        <v>R1011</v>
      </c>
      <c r="S119" s="47">
        <f>IFERROR(VLOOKUP($A119,'Hospitalisation Details'!$A:$P,16,0),"")</f>
        <v>54</v>
      </c>
    </row>
    <row r="120" spans="1:19" x14ac:dyDescent="0.3">
      <c r="A120" s="34" t="str">
        <f>'Medical Examinations'!A120</f>
        <v>Id119</v>
      </c>
      <c r="B120" s="36" t="str">
        <f>VLOOKUP($A120,'Customer Names'!A:E,3,FALSE)</f>
        <v>Mr.</v>
      </c>
      <c r="C120" s="37" t="str">
        <f>VLOOKUP($A120,'Customer Names'!$A:$E,4,FALSE)</f>
        <v xml:space="preserve"> Charlie</v>
      </c>
      <c r="D120" s="37" t="str">
        <f>VLOOKUP($A120,'Customer Names'!A:E,5,FALSE)</f>
        <v>McGoogan</v>
      </c>
      <c r="E120" s="35">
        <f>VLOOKUP($A120,'Medical Examinations'!$A:$H,2,FALSE)</f>
        <v>46.39</v>
      </c>
      <c r="F120" s="35">
        <f>VLOOKUP($A120,'Medical Examinations'!$A:$H,3,FALSE)</f>
        <v>5.09</v>
      </c>
      <c r="G120" s="35" t="str">
        <f>VLOOKUP($A120,'Medical Examinations'!$A:$N,11,0)</f>
        <v>No</v>
      </c>
      <c r="H120" s="35" t="str">
        <f>VLOOKUP($A120,'Medical Examinations'!$A:$N,5,0)</f>
        <v>No</v>
      </c>
      <c r="I120" s="35" t="str">
        <f>VLOOKUP($A120,'Medical Examinations'!$A:$N,6,0)</f>
        <v>No</v>
      </c>
      <c r="J120" s="35">
        <f>VLOOKUP($A120,'Medical Examinations'!$A:$N,9,0)</f>
        <v>0</v>
      </c>
      <c r="K120" s="35" t="str">
        <f>VLOOKUP($A120,'Medical Examinations'!$A:$N,10,0)</f>
        <v>Yes</v>
      </c>
      <c r="L120" s="35" t="str">
        <f>VLOOKUP($A120,'Medical Examinations'!$A:$N,12,0)</f>
        <v>Obesity</v>
      </c>
      <c r="M120" s="35" t="str">
        <f>VLOOKUP($A120,'Medical Examinations'!$A:$N,13,0)</f>
        <v>Normal</v>
      </c>
      <c r="N120" s="45">
        <f>IFERROR(VLOOKUP($A120,'Hospitalisation Details'!$A:$P,15,0),"")</f>
        <v>28476</v>
      </c>
      <c r="O120" s="46">
        <f>IFERROR(VLOOKUP($A120,'Hospitalisation Details'!$A:$P,6,0),"")</f>
        <v>39670.44</v>
      </c>
      <c r="P120" s="47" t="str">
        <f>IFERROR(VLOOKUP($A120,'Hospitalisation Details'!$A:$P,12,0),"")</f>
        <v>tier - 2</v>
      </c>
      <c r="Q120" s="47" t="str">
        <f>IFERROR(VLOOKUP($A120,'Hospitalisation Details'!$A:$P,13,0),"")</f>
        <v>tier - 1</v>
      </c>
      <c r="R120" s="47" t="str">
        <f>IFERROR(VLOOKUP($A120,'Hospitalisation Details'!$A:$P,14,0),"")</f>
        <v>R1012</v>
      </c>
      <c r="S120" s="47">
        <f>IFERROR(VLOOKUP($A120,'Hospitalisation Details'!$A:$P,16,0),"")</f>
        <v>45</v>
      </c>
    </row>
    <row r="121" spans="1:19" x14ac:dyDescent="0.3">
      <c r="A121" s="34" t="str">
        <f>'Medical Examinations'!A121</f>
        <v>Id120</v>
      </c>
      <c r="B121" s="36" t="str">
        <f>VLOOKUP($A121,'Customer Names'!A:E,3,FALSE)</f>
        <v>Mr.</v>
      </c>
      <c r="C121" s="37" t="str">
        <f>VLOOKUP($A121,'Customer Names'!$A:$E,4,FALSE)</f>
        <v xml:space="preserve"> Meb</v>
      </c>
      <c r="D121" s="37" t="str">
        <f>VLOOKUP($A121,'Customer Names'!A:E,5,FALSE)</f>
        <v>Keflezighi</v>
      </c>
      <c r="E121" s="35">
        <f>VLOOKUP($A121,'Medical Examinations'!$A:$H,2,FALSE)</f>
        <v>42.13</v>
      </c>
      <c r="F121" s="35">
        <f>VLOOKUP($A121,'Medical Examinations'!$A:$H,3,FALSE)</f>
        <v>5.2</v>
      </c>
      <c r="G121" s="35" t="str">
        <f>VLOOKUP($A121,'Medical Examinations'!$A:$N,11,0)</f>
        <v>Yes</v>
      </c>
      <c r="H121" s="35" t="str">
        <f>VLOOKUP($A121,'Medical Examinations'!$A:$N,5,0)</f>
        <v>No</v>
      </c>
      <c r="I121" s="35" t="str">
        <f>VLOOKUP($A121,'Medical Examinations'!$A:$N,6,0)</f>
        <v>No</v>
      </c>
      <c r="J121" s="35">
        <f>VLOOKUP($A121,'Medical Examinations'!$A:$N,9,0)</f>
        <v>1</v>
      </c>
      <c r="K121" s="35" t="str">
        <f>VLOOKUP($A121,'Medical Examinations'!$A:$N,10,0)</f>
        <v>Yes</v>
      </c>
      <c r="L121" s="35" t="str">
        <f>VLOOKUP($A121,'Medical Examinations'!$A:$N,12,0)</f>
        <v>Obesity</v>
      </c>
      <c r="M121" s="35" t="str">
        <f>VLOOKUP($A121,'Medical Examinations'!$A:$N,13,0)</f>
        <v>Normal</v>
      </c>
      <c r="N121" s="45">
        <f>IFERROR(VLOOKUP($A121,'Hospitalisation Details'!$A:$P,15,0),"")</f>
        <v>34918</v>
      </c>
      <c r="O121" s="46">
        <f>IFERROR(VLOOKUP($A121,'Hospitalisation Details'!$A:$P,6,0),"")</f>
        <v>39611.760000000002</v>
      </c>
      <c r="P121" s="47" t="str">
        <f>IFERROR(VLOOKUP($A121,'Hospitalisation Details'!$A:$P,12,0),"")</f>
        <v>tier - 1</v>
      </c>
      <c r="Q121" s="47" t="str">
        <f>IFERROR(VLOOKUP($A121,'Hospitalisation Details'!$A:$P,13,0),"")</f>
        <v>tier - 3</v>
      </c>
      <c r="R121" s="47" t="str">
        <f>IFERROR(VLOOKUP($A121,'Hospitalisation Details'!$A:$P,14,0),"")</f>
        <v>R1013</v>
      </c>
      <c r="S121" s="47">
        <f>IFERROR(VLOOKUP($A121,'Hospitalisation Details'!$A:$P,16,0),"")</f>
        <v>27</v>
      </c>
    </row>
    <row r="122" spans="1:19" x14ac:dyDescent="0.3">
      <c r="A122" s="34" t="str">
        <f>'Medical Examinations'!A122</f>
        <v>Id121</v>
      </c>
      <c r="B122" s="36" t="str">
        <f>VLOOKUP($A122,'Customer Names'!A:E,3,FALSE)</f>
        <v>Mr.</v>
      </c>
      <c r="C122" s="37" t="str">
        <f>VLOOKUP($A122,'Customer Names'!$A:$E,4,FALSE)</f>
        <v xml:space="preserve"> Aaqib L.</v>
      </c>
      <c r="D122" s="37" t="str">
        <f>VLOOKUP($A122,'Customer Names'!A:E,5,FALSE)</f>
        <v>Syed</v>
      </c>
      <c r="E122" s="35">
        <f>VLOOKUP($A122,'Medical Examinations'!$A:$H,2,FALSE)</f>
        <v>30.78</v>
      </c>
      <c r="F122" s="35">
        <f>VLOOKUP($A122,'Medical Examinations'!$A:$H,3,FALSE)</f>
        <v>8.4499999999999993</v>
      </c>
      <c r="G122" s="35" t="str">
        <f>VLOOKUP($A122,'Medical Examinations'!$A:$N,11,0)</f>
        <v>Yes</v>
      </c>
      <c r="H122" s="35" t="str">
        <f>VLOOKUP($A122,'Medical Examinations'!$A:$N,5,0)</f>
        <v>No</v>
      </c>
      <c r="I122" s="35" t="str">
        <f>VLOOKUP($A122,'Medical Examinations'!$A:$N,6,0)</f>
        <v>No</v>
      </c>
      <c r="J122" s="35">
        <f>VLOOKUP($A122,'Medical Examinations'!$A:$N,9,0)</f>
        <v>0</v>
      </c>
      <c r="K122" s="35" t="str">
        <f>VLOOKUP($A122,'Medical Examinations'!$A:$N,10,0)</f>
        <v>Yes</v>
      </c>
      <c r="L122" s="35" t="str">
        <f>VLOOKUP($A122,'Medical Examinations'!$A:$N,12,0)</f>
        <v>Obesity</v>
      </c>
      <c r="M122" s="35" t="str">
        <f>VLOOKUP($A122,'Medical Examinations'!$A:$N,13,0)</f>
        <v>Diabetes</v>
      </c>
      <c r="N122" s="45">
        <f>IFERROR(VLOOKUP($A122,'Hospitalisation Details'!$A:$P,15,0),"")</f>
        <v>29772</v>
      </c>
      <c r="O122" s="46">
        <f>IFERROR(VLOOKUP($A122,'Hospitalisation Details'!$A:$P,6,0),"")</f>
        <v>39597.410000000003</v>
      </c>
      <c r="P122" s="47" t="str">
        <f>IFERROR(VLOOKUP($A122,'Hospitalisation Details'!$A:$P,12,0),"")</f>
        <v>tier - 1</v>
      </c>
      <c r="Q122" s="47" t="str">
        <f>IFERROR(VLOOKUP($A122,'Hospitalisation Details'!$A:$P,13,0),"")</f>
        <v>tier - 2</v>
      </c>
      <c r="R122" s="47" t="str">
        <f>IFERROR(VLOOKUP($A122,'Hospitalisation Details'!$A:$P,14,0),"")</f>
        <v>R1017</v>
      </c>
      <c r="S122" s="47">
        <f>IFERROR(VLOOKUP($A122,'Hospitalisation Details'!$A:$P,16,0),"")</f>
        <v>41</v>
      </c>
    </row>
    <row r="123" spans="1:19" x14ac:dyDescent="0.3">
      <c r="A123" s="34" t="str">
        <f>'Medical Examinations'!A123</f>
        <v>Id122</v>
      </c>
      <c r="B123" s="36" t="str">
        <f>VLOOKUP($A123,'Customer Names'!A:E,3,FALSE)</f>
        <v>Mr.</v>
      </c>
      <c r="C123" s="37" t="str">
        <f>VLOOKUP($A123,'Customer Names'!$A:$E,4,FALSE)</f>
        <v xml:space="preserve"> Craig A.</v>
      </c>
      <c r="D123" s="37" t="str">
        <f>VLOOKUP($A123,'Customer Names'!A:E,5,FALSE)</f>
        <v>Segal</v>
      </c>
      <c r="E123" s="35">
        <f>VLOOKUP($A123,'Medical Examinations'!$A:$H,2,FALSE)</f>
        <v>31.35</v>
      </c>
      <c r="F123" s="35">
        <f>VLOOKUP($A123,'Medical Examinations'!$A:$H,3,FALSE)</f>
        <v>9.5399999999999991</v>
      </c>
      <c r="G123" s="35" t="str">
        <f>VLOOKUP($A123,'Medical Examinations'!$A:$N,11,0)</f>
        <v>No</v>
      </c>
      <c r="H123" s="35" t="str">
        <f>VLOOKUP($A123,'Medical Examinations'!$A:$N,5,0)</f>
        <v>No</v>
      </c>
      <c r="I123" s="35" t="str">
        <f>VLOOKUP($A123,'Medical Examinations'!$A:$N,6,0)</f>
        <v>No</v>
      </c>
      <c r="J123" s="35">
        <f>VLOOKUP($A123,'Medical Examinations'!$A:$N,9,0)</f>
        <v>0</v>
      </c>
      <c r="K123" s="35" t="str">
        <f>VLOOKUP($A123,'Medical Examinations'!$A:$N,10,0)</f>
        <v>Yes</v>
      </c>
      <c r="L123" s="35" t="str">
        <f>VLOOKUP($A123,'Medical Examinations'!$A:$N,12,0)</f>
        <v>Obesity</v>
      </c>
      <c r="M123" s="35" t="str">
        <f>VLOOKUP($A123,'Medical Examinations'!$A:$N,13,0)</f>
        <v>Diabetes</v>
      </c>
      <c r="N123" s="45">
        <f>IFERROR(VLOOKUP($A123,'Hospitalisation Details'!$A:$P,15,0),"")</f>
        <v>28683</v>
      </c>
      <c r="O123" s="46">
        <f>IFERROR(VLOOKUP($A123,'Hospitalisation Details'!$A:$P,6,0),"")</f>
        <v>39556.49</v>
      </c>
      <c r="P123" s="47" t="str">
        <f>IFERROR(VLOOKUP($A123,'Hospitalisation Details'!$A:$P,12,0),"")</f>
        <v>tier - 1</v>
      </c>
      <c r="Q123" s="47" t="str">
        <f>IFERROR(VLOOKUP($A123,'Hospitalisation Details'!$A:$P,13,0),"")</f>
        <v>tier - 2</v>
      </c>
      <c r="R123" s="47" t="str">
        <f>IFERROR(VLOOKUP($A123,'Hospitalisation Details'!$A:$P,14,0),"")</f>
        <v>R1015</v>
      </c>
      <c r="S123" s="47">
        <f>IFERROR(VLOOKUP($A123,'Hospitalisation Details'!$A:$P,16,0),"")</f>
        <v>44</v>
      </c>
    </row>
    <row r="124" spans="1:19" x14ac:dyDescent="0.3">
      <c r="A124" s="34" t="str">
        <f>'Medical Examinations'!A124</f>
        <v>Id123</v>
      </c>
      <c r="B124" s="36" t="str">
        <f>VLOOKUP($A124,'Customer Names'!A:E,3,FALSE)</f>
        <v>Ms.</v>
      </c>
      <c r="C124" s="37" t="str">
        <f>VLOOKUP($A124,'Customer Names'!$A:$E,4,FALSE)</f>
        <v xml:space="preserve"> Meredith</v>
      </c>
      <c r="D124" s="37" t="str">
        <f>VLOOKUP($A124,'Customer Names'!A:E,5,FALSE)</f>
        <v>Defranco</v>
      </c>
      <c r="E124" s="35">
        <f>VLOOKUP($A124,'Medical Examinations'!$A:$H,2,FALSE)</f>
        <v>41.46</v>
      </c>
      <c r="F124" s="35">
        <f>VLOOKUP($A124,'Medical Examinations'!$A:$H,3,FALSE)</f>
        <v>4.99</v>
      </c>
      <c r="G124" s="35" t="str">
        <f>VLOOKUP($A124,'Medical Examinations'!$A:$N,11,0)</f>
        <v>Yes</v>
      </c>
      <c r="H124" s="35" t="str">
        <f>VLOOKUP($A124,'Medical Examinations'!$A:$N,5,0)</f>
        <v>No</v>
      </c>
      <c r="I124" s="35" t="str">
        <f>VLOOKUP($A124,'Medical Examinations'!$A:$N,6,0)</f>
        <v>No</v>
      </c>
      <c r="J124" s="35">
        <f>VLOOKUP($A124,'Medical Examinations'!$A:$N,9,0)</f>
        <v>2</v>
      </c>
      <c r="K124" s="35" t="str">
        <f>VLOOKUP($A124,'Medical Examinations'!$A:$N,10,0)</f>
        <v>Yes</v>
      </c>
      <c r="L124" s="35" t="str">
        <f>VLOOKUP($A124,'Medical Examinations'!$A:$N,12,0)</f>
        <v>Obesity</v>
      </c>
      <c r="M124" s="35" t="str">
        <f>VLOOKUP($A124,'Medical Examinations'!$A:$N,13,0)</f>
        <v>Normal</v>
      </c>
      <c r="N124" s="45">
        <f>IFERROR(VLOOKUP($A124,'Hospitalisation Details'!$A:$P,15,0),"")</f>
        <v>24282</v>
      </c>
      <c r="O124" s="46">
        <f>IFERROR(VLOOKUP($A124,'Hospitalisation Details'!$A:$P,6,0),"")</f>
        <v>39396.86</v>
      </c>
      <c r="P124" s="47" t="str">
        <f>IFERROR(VLOOKUP($A124,'Hospitalisation Details'!$A:$P,12,0),"")</f>
        <v>tier - 2</v>
      </c>
      <c r="Q124" s="47" t="str">
        <f>IFERROR(VLOOKUP($A124,'Hospitalisation Details'!$A:$P,13,0),"")</f>
        <v>tier - 2</v>
      </c>
      <c r="R124" s="47" t="str">
        <f>IFERROR(VLOOKUP($A124,'Hospitalisation Details'!$A:$P,14,0),"")</f>
        <v>R1011</v>
      </c>
      <c r="S124" s="47">
        <f>IFERROR(VLOOKUP($A124,'Hospitalisation Details'!$A:$P,16,0),"")</f>
        <v>56</v>
      </c>
    </row>
    <row r="125" spans="1:19" x14ac:dyDescent="0.3">
      <c r="A125" s="34" t="str">
        <f>'Medical Examinations'!A125</f>
        <v>Id124</v>
      </c>
      <c r="B125" s="36" t="str">
        <f>VLOOKUP($A125,'Customer Names'!A:E,3,FALSE)</f>
        <v>Mr.</v>
      </c>
      <c r="C125" s="37" t="str">
        <f>VLOOKUP($A125,'Customer Names'!$A:$E,4,FALSE)</f>
        <v xml:space="preserve"> Doug</v>
      </c>
      <c r="D125" s="37" t="str">
        <f>VLOOKUP($A125,'Customer Names'!A:E,5,FALSE)</f>
        <v>Kells</v>
      </c>
      <c r="E125" s="35">
        <f>VLOOKUP($A125,'Medical Examinations'!$A:$H,2,FALSE)</f>
        <v>48</v>
      </c>
      <c r="F125" s="35">
        <f>VLOOKUP($A125,'Medical Examinations'!$A:$H,3,FALSE)</f>
        <v>10.54</v>
      </c>
      <c r="G125" s="35" t="str">
        <f>VLOOKUP($A125,'Medical Examinations'!$A:$N,11,0)</f>
        <v>No</v>
      </c>
      <c r="H125" s="35" t="str">
        <f>VLOOKUP($A125,'Medical Examinations'!$A:$N,5,0)</f>
        <v>No</v>
      </c>
      <c r="I125" s="35" t="str">
        <f>VLOOKUP($A125,'Medical Examinations'!$A:$N,6,0)</f>
        <v>No</v>
      </c>
      <c r="J125" s="35">
        <f>VLOOKUP($A125,'Medical Examinations'!$A:$N,9,0)</f>
        <v>0</v>
      </c>
      <c r="K125" s="35" t="str">
        <f>VLOOKUP($A125,'Medical Examinations'!$A:$N,10,0)</f>
        <v>Yes</v>
      </c>
      <c r="L125" s="35" t="str">
        <f>VLOOKUP($A125,'Medical Examinations'!$A:$N,12,0)</f>
        <v>Obesity</v>
      </c>
      <c r="M125" s="35" t="str">
        <f>VLOOKUP($A125,'Medical Examinations'!$A:$N,13,0)</f>
        <v>Diabetes</v>
      </c>
      <c r="N125" s="45">
        <f>IFERROR(VLOOKUP($A125,'Hospitalisation Details'!$A:$P,15,0),"")</f>
        <v>28707</v>
      </c>
      <c r="O125" s="46">
        <f>IFERROR(VLOOKUP($A125,'Hospitalisation Details'!$A:$P,6,0),"")</f>
        <v>39352.6</v>
      </c>
      <c r="P125" s="47" t="str">
        <f>IFERROR(VLOOKUP($A125,'Hospitalisation Details'!$A:$P,12,0),"")</f>
        <v>tier - 2</v>
      </c>
      <c r="Q125" s="47" t="str">
        <f>IFERROR(VLOOKUP($A125,'Hospitalisation Details'!$A:$P,13,0),"")</f>
        <v>tier - 3</v>
      </c>
      <c r="R125" s="47" t="str">
        <f>IFERROR(VLOOKUP($A125,'Hospitalisation Details'!$A:$P,14,0),"")</f>
        <v>R1011</v>
      </c>
      <c r="S125" s="47">
        <f>IFERROR(VLOOKUP($A125,'Hospitalisation Details'!$A:$P,16,0),"")</f>
        <v>44</v>
      </c>
    </row>
    <row r="126" spans="1:19" x14ac:dyDescent="0.3">
      <c r="A126" s="34" t="str">
        <f>'Medical Examinations'!A126</f>
        <v>Id125</v>
      </c>
      <c r="B126" s="36" t="str">
        <f>VLOOKUP($A126,'Customer Names'!A:E,3,FALSE)</f>
        <v>Ms.</v>
      </c>
      <c r="C126" s="37" t="str">
        <f>VLOOKUP($A126,'Customer Names'!$A:$E,4,FALSE)</f>
        <v xml:space="preserve"> Elizabeth J.</v>
      </c>
      <c r="D126" s="37" t="str">
        <f>VLOOKUP($A126,'Customer Names'!A:E,5,FALSE)</f>
        <v>Lawton</v>
      </c>
      <c r="E126" s="35">
        <f>VLOOKUP($A126,'Medical Examinations'!$A:$H,2,FALSE)</f>
        <v>49.13</v>
      </c>
      <c r="F126" s="35">
        <f>VLOOKUP($A126,'Medical Examinations'!$A:$H,3,FALSE)</f>
        <v>4.54</v>
      </c>
      <c r="G126" s="35" t="str">
        <f>VLOOKUP($A126,'Medical Examinations'!$A:$N,11,0)</f>
        <v>No</v>
      </c>
      <c r="H126" s="35" t="str">
        <f>VLOOKUP($A126,'Medical Examinations'!$A:$N,5,0)</f>
        <v>No</v>
      </c>
      <c r="I126" s="35" t="str">
        <f>VLOOKUP($A126,'Medical Examinations'!$A:$N,6,0)</f>
        <v>No</v>
      </c>
      <c r="J126" s="35">
        <f>VLOOKUP($A126,'Medical Examinations'!$A:$N,9,0)</f>
        <v>0</v>
      </c>
      <c r="K126" s="35" t="str">
        <f>VLOOKUP($A126,'Medical Examinations'!$A:$N,10,0)</f>
        <v>Yes</v>
      </c>
      <c r="L126" s="35" t="str">
        <f>VLOOKUP($A126,'Medical Examinations'!$A:$N,12,0)</f>
        <v>Obesity</v>
      </c>
      <c r="M126" s="35" t="str">
        <f>VLOOKUP($A126,'Medical Examinations'!$A:$N,13,0)</f>
        <v>Normal</v>
      </c>
      <c r="N126" s="45">
        <f>IFERROR(VLOOKUP($A126,'Hospitalisation Details'!$A:$P,15,0),"")</f>
        <v>30179</v>
      </c>
      <c r="O126" s="46">
        <f>IFERROR(VLOOKUP($A126,'Hospitalisation Details'!$A:$P,6,0),"")</f>
        <v>39315.279999999999</v>
      </c>
      <c r="P126" s="47" t="str">
        <f>IFERROR(VLOOKUP($A126,'Hospitalisation Details'!$A:$P,12,0),"")</f>
        <v>tier - 2</v>
      </c>
      <c r="Q126" s="47" t="str">
        <f>IFERROR(VLOOKUP($A126,'Hospitalisation Details'!$A:$P,13,0),"")</f>
        <v>tier - 3</v>
      </c>
      <c r="R126" s="47" t="str">
        <f>IFERROR(VLOOKUP($A126,'Hospitalisation Details'!$A:$P,14,0),"")</f>
        <v>R1011</v>
      </c>
      <c r="S126" s="47">
        <f>IFERROR(VLOOKUP($A126,'Hospitalisation Details'!$A:$P,16,0),"")</f>
        <v>40</v>
      </c>
    </row>
    <row r="127" spans="1:19" x14ac:dyDescent="0.3">
      <c r="A127" s="34" t="str">
        <f>'Medical Examinations'!A127</f>
        <v>Id126</v>
      </c>
      <c r="B127" s="36" t="str">
        <f>VLOOKUP($A127,'Customer Names'!A:E,3,FALSE)</f>
        <v>Mr.</v>
      </c>
      <c r="C127" s="37" t="str">
        <f>VLOOKUP($A127,'Customer Names'!$A:$E,4,FALSE)</f>
        <v xml:space="preserve"> Matthew P</v>
      </c>
      <c r="D127" s="37" t="str">
        <f>VLOOKUP($A127,'Customer Names'!A:E,5,FALSE)</f>
        <v>Bejar</v>
      </c>
      <c r="E127" s="35">
        <f>VLOOKUP($A127,'Medical Examinations'!$A:$H,2,FALSE)</f>
        <v>37.799999999999997</v>
      </c>
      <c r="F127" s="35">
        <f>VLOOKUP($A127,'Medical Examinations'!$A:$H,3,FALSE)</f>
        <v>6.29</v>
      </c>
      <c r="G127" s="35" t="str">
        <f>VLOOKUP($A127,'Medical Examinations'!$A:$N,11,0)</f>
        <v>No</v>
      </c>
      <c r="H127" s="35" t="str">
        <f>VLOOKUP($A127,'Medical Examinations'!$A:$N,5,0)</f>
        <v>No</v>
      </c>
      <c r="I127" s="35" t="str">
        <f>VLOOKUP($A127,'Medical Examinations'!$A:$N,6,0)</f>
        <v>No</v>
      </c>
      <c r="J127" s="35">
        <f>VLOOKUP($A127,'Medical Examinations'!$A:$N,9,0)</f>
        <v>1</v>
      </c>
      <c r="K127" s="35" t="str">
        <f>VLOOKUP($A127,'Medical Examinations'!$A:$N,10,0)</f>
        <v>Yes</v>
      </c>
      <c r="L127" s="35" t="str">
        <f>VLOOKUP($A127,'Medical Examinations'!$A:$N,12,0)</f>
        <v>Obesity</v>
      </c>
      <c r="M127" s="35" t="str">
        <f>VLOOKUP($A127,'Medical Examinations'!$A:$N,13,0)</f>
        <v>Prediabetes</v>
      </c>
      <c r="N127" s="45">
        <f>IFERROR(VLOOKUP($A127,'Hospitalisation Details'!$A:$P,15,0),"")</f>
        <v>33938</v>
      </c>
      <c r="O127" s="46">
        <f>IFERROR(VLOOKUP($A127,'Hospitalisation Details'!$A:$P,6,0),"")</f>
        <v>39241.440000000002</v>
      </c>
      <c r="P127" s="47" t="str">
        <f>IFERROR(VLOOKUP($A127,'Hospitalisation Details'!$A:$P,12,0),"")</f>
        <v>tier - 1</v>
      </c>
      <c r="Q127" s="47" t="str">
        <f>IFERROR(VLOOKUP($A127,'Hospitalisation Details'!$A:$P,13,0),"")</f>
        <v>tier - 3</v>
      </c>
      <c r="R127" s="47" t="str">
        <f>IFERROR(VLOOKUP($A127,'Hospitalisation Details'!$A:$P,14,0),"")</f>
        <v>R1011</v>
      </c>
      <c r="S127" s="47">
        <f>IFERROR(VLOOKUP($A127,'Hospitalisation Details'!$A:$P,16,0),"")</f>
        <v>30</v>
      </c>
    </row>
    <row r="128" spans="1:19" x14ac:dyDescent="0.3">
      <c r="A128" s="34" t="str">
        <f>'Medical Examinations'!A128</f>
        <v>Id127</v>
      </c>
      <c r="B128" s="36" t="str">
        <f>VLOOKUP($A128,'Customer Names'!A:E,3,FALSE)</f>
        <v>Mr.</v>
      </c>
      <c r="C128" s="37" t="str">
        <f>VLOOKUP($A128,'Customer Names'!$A:$E,4,FALSE)</f>
        <v xml:space="preserve"> Guillermo Sr.</v>
      </c>
      <c r="D128" s="37" t="str">
        <f>VLOOKUP($A128,'Customer Names'!A:E,5,FALSE)</f>
        <v>Navarro Castro</v>
      </c>
      <c r="E128" s="35">
        <f>VLOOKUP($A128,'Medical Examinations'!$A:$H,2,FALSE)</f>
        <v>38.299999999999997</v>
      </c>
      <c r="F128" s="35">
        <f>VLOOKUP($A128,'Medical Examinations'!$A:$H,3,FALSE)</f>
        <v>9.51</v>
      </c>
      <c r="G128" s="35" t="str">
        <f>VLOOKUP($A128,'Medical Examinations'!$A:$N,11,0)</f>
        <v>No</v>
      </c>
      <c r="H128" s="35" t="str">
        <f>VLOOKUP($A128,'Medical Examinations'!$A:$N,5,0)</f>
        <v>No</v>
      </c>
      <c r="I128" s="35" t="str">
        <f>VLOOKUP($A128,'Medical Examinations'!$A:$N,6,0)</f>
        <v>No</v>
      </c>
      <c r="J128" s="35">
        <f>VLOOKUP($A128,'Medical Examinations'!$A:$N,9,0)</f>
        <v>0</v>
      </c>
      <c r="K128" s="35" t="str">
        <f>VLOOKUP($A128,'Medical Examinations'!$A:$N,10,0)</f>
        <v>Yes</v>
      </c>
      <c r="L128" s="35" t="str">
        <f>VLOOKUP($A128,'Medical Examinations'!$A:$N,12,0)</f>
        <v>Obesity</v>
      </c>
      <c r="M128" s="35" t="str">
        <f>VLOOKUP($A128,'Medical Examinations'!$A:$N,13,0)</f>
        <v>Diabetes</v>
      </c>
      <c r="N128" s="45">
        <f>IFERROR(VLOOKUP($A128,'Hospitalisation Details'!$A:$P,15,0),"")</f>
        <v>22834</v>
      </c>
      <c r="O128" s="46">
        <f>IFERROR(VLOOKUP($A128,'Hospitalisation Details'!$A:$P,6,0),"")</f>
        <v>39221.120000000003</v>
      </c>
      <c r="P128" s="47" t="str">
        <f>IFERROR(VLOOKUP($A128,'Hospitalisation Details'!$A:$P,12,0),"")</f>
        <v>tier - 2</v>
      </c>
      <c r="Q128" s="47" t="str">
        <f>IFERROR(VLOOKUP($A128,'Hospitalisation Details'!$A:$P,13,0),"")</f>
        <v>tier - 1</v>
      </c>
      <c r="R128" s="47" t="str">
        <f>IFERROR(VLOOKUP($A128,'Hospitalisation Details'!$A:$P,14,0),"")</f>
        <v>R1011</v>
      </c>
      <c r="S128" s="47">
        <f>IFERROR(VLOOKUP($A128,'Hospitalisation Details'!$A:$P,16,0),"")</f>
        <v>60</v>
      </c>
    </row>
    <row r="129" spans="1:19" x14ac:dyDescent="0.3">
      <c r="A129" s="34" t="str">
        <f>'Medical Examinations'!A129</f>
        <v>Id128</v>
      </c>
      <c r="B129" s="36" t="str">
        <f>VLOOKUP($A129,'Customer Names'!A:E,3,FALSE)</f>
        <v>Mr.</v>
      </c>
      <c r="C129" s="37" t="str">
        <f>VLOOKUP($A129,'Customer Names'!$A:$E,4,FALSE)</f>
        <v xml:space="preserve"> Ryan C</v>
      </c>
      <c r="D129" s="37" t="str">
        <f>VLOOKUP($A129,'Customer Names'!A:E,5,FALSE)</f>
        <v>Tice</v>
      </c>
      <c r="E129" s="35">
        <f>VLOOKUP($A129,'Medical Examinations'!$A:$H,2,FALSE)</f>
        <v>32.774999999999999</v>
      </c>
      <c r="F129" s="35">
        <f>VLOOKUP($A129,'Medical Examinations'!$A:$H,3,FALSE)</f>
        <v>4.72</v>
      </c>
      <c r="G129" s="35" t="str">
        <f>VLOOKUP($A129,'Medical Examinations'!$A:$N,11,0)</f>
        <v>No</v>
      </c>
      <c r="H129" s="35" t="str">
        <f>VLOOKUP($A129,'Medical Examinations'!$A:$N,5,0)</f>
        <v>No</v>
      </c>
      <c r="I129" s="35" t="str">
        <f>VLOOKUP($A129,'Medical Examinations'!$A:$N,6,0)</f>
        <v>No</v>
      </c>
      <c r="J129" s="35">
        <f>VLOOKUP($A129,'Medical Examinations'!$A:$N,9,0)</f>
        <v>0</v>
      </c>
      <c r="K129" s="35" t="str">
        <f>VLOOKUP($A129,'Medical Examinations'!$A:$N,10,0)</f>
        <v>Yes</v>
      </c>
      <c r="L129" s="35" t="str">
        <f>VLOOKUP($A129,'Medical Examinations'!$A:$N,12,0)</f>
        <v>Obesity</v>
      </c>
      <c r="M129" s="35" t="str">
        <f>VLOOKUP($A129,'Medical Examinations'!$A:$N,13,0)</f>
        <v>Normal</v>
      </c>
      <c r="N129" s="45">
        <f>IFERROR(VLOOKUP($A129,'Hospitalisation Details'!$A:$P,15,0),"")</f>
        <v>30167</v>
      </c>
      <c r="O129" s="46">
        <f>IFERROR(VLOOKUP($A129,'Hospitalisation Details'!$A:$P,6,0),"")</f>
        <v>39125.33</v>
      </c>
      <c r="P129" s="47" t="str">
        <f>IFERROR(VLOOKUP($A129,'Hospitalisation Details'!$A:$P,12,0),"")</f>
        <v>tier - 1</v>
      </c>
      <c r="Q129" s="47" t="str">
        <f>IFERROR(VLOOKUP($A129,'Hospitalisation Details'!$A:$P,13,0),"")</f>
        <v>tier - 1</v>
      </c>
      <c r="R129" s="47" t="str">
        <f>IFERROR(VLOOKUP($A129,'Hospitalisation Details'!$A:$P,14,0),"")</f>
        <v>R1016</v>
      </c>
      <c r="S129" s="47">
        <f>IFERROR(VLOOKUP($A129,'Hospitalisation Details'!$A:$P,16,0),"")</f>
        <v>40</v>
      </c>
    </row>
    <row r="130" spans="1:19" x14ac:dyDescent="0.3">
      <c r="A130" s="34" t="str">
        <f>'Medical Examinations'!A130</f>
        <v>Id129</v>
      </c>
      <c r="B130" s="36" t="str">
        <f>VLOOKUP($A130,'Customer Names'!A:E,3,FALSE)</f>
        <v>Mr.</v>
      </c>
      <c r="C130" s="37" t="str">
        <f>VLOOKUP($A130,'Customer Names'!$A:$E,4,FALSE)</f>
        <v xml:space="preserve"> Dane</v>
      </c>
      <c r="D130" s="37" t="str">
        <f>VLOOKUP($A130,'Customer Names'!A:E,5,FALSE)</f>
        <v>Wolf</v>
      </c>
      <c r="E130" s="35">
        <f>VLOOKUP($A130,'Medical Examinations'!$A:$H,2,FALSE)</f>
        <v>34.200000000000003</v>
      </c>
      <c r="F130" s="35">
        <f>VLOOKUP($A130,'Medical Examinations'!$A:$H,3,FALSE)</f>
        <v>5.91</v>
      </c>
      <c r="G130" s="35" t="str">
        <f>VLOOKUP($A130,'Medical Examinations'!$A:$N,11,0)</f>
        <v>Yes</v>
      </c>
      <c r="H130" s="35" t="str">
        <f>VLOOKUP($A130,'Medical Examinations'!$A:$N,5,0)</f>
        <v>No</v>
      </c>
      <c r="I130" s="35" t="str">
        <f>VLOOKUP($A130,'Medical Examinations'!$A:$N,6,0)</f>
        <v>No</v>
      </c>
      <c r="J130" s="35">
        <f>VLOOKUP($A130,'Medical Examinations'!$A:$N,9,0)</f>
        <v>0</v>
      </c>
      <c r="K130" s="35" t="str">
        <f>VLOOKUP($A130,'Medical Examinations'!$A:$N,10,0)</f>
        <v>Yes</v>
      </c>
      <c r="L130" s="35" t="str">
        <f>VLOOKUP($A130,'Medical Examinations'!$A:$N,12,0)</f>
        <v>Obesity</v>
      </c>
      <c r="M130" s="35" t="str">
        <f>VLOOKUP($A130,'Medical Examinations'!$A:$N,13,0)</f>
        <v>Prediabetes</v>
      </c>
      <c r="N130" s="45">
        <f>IFERROR(VLOOKUP($A130,'Hospitalisation Details'!$A:$P,15,0),"")</f>
        <v>31310</v>
      </c>
      <c r="O130" s="46">
        <f>IFERROR(VLOOKUP($A130,'Hospitalisation Details'!$A:$P,6,0),"")</f>
        <v>39047.29</v>
      </c>
      <c r="P130" s="47" t="str">
        <f>IFERROR(VLOOKUP($A130,'Hospitalisation Details'!$A:$P,12,0),"")</f>
        <v>tier - 1</v>
      </c>
      <c r="Q130" s="47" t="str">
        <f>IFERROR(VLOOKUP($A130,'Hospitalisation Details'!$A:$P,13,0),"")</f>
        <v>tier - 3</v>
      </c>
      <c r="R130" s="47" t="str">
        <f>IFERROR(VLOOKUP($A130,'Hospitalisation Details'!$A:$P,14,0),"")</f>
        <v>R1017</v>
      </c>
      <c r="S130" s="47">
        <f>IFERROR(VLOOKUP($A130,'Hospitalisation Details'!$A:$P,16,0),"")</f>
        <v>37</v>
      </c>
    </row>
    <row r="131" spans="1:19" x14ac:dyDescent="0.3">
      <c r="A131" s="34" t="str">
        <f>'Medical Examinations'!A131</f>
        <v>Id130</v>
      </c>
      <c r="B131" s="36" t="str">
        <f>VLOOKUP($A131,'Customer Names'!A:E,3,FALSE)</f>
        <v>Mr.</v>
      </c>
      <c r="C131" s="37" t="str">
        <f>VLOOKUP($A131,'Customer Names'!$A:$E,4,FALSE)</f>
        <v xml:space="preserve"> Jonas</v>
      </c>
      <c r="D131" s="37" t="str">
        <f>VLOOKUP($A131,'Customer Names'!A:E,5,FALSE)</f>
        <v>Oppedal</v>
      </c>
      <c r="E131" s="35">
        <f>VLOOKUP($A131,'Medical Examinations'!$A:$H,2,FALSE)</f>
        <v>30.2</v>
      </c>
      <c r="F131" s="35">
        <f>VLOOKUP($A131,'Medical Examinations'!$A:$H,3,FALSE)</f>
        <v>9.58</v>
      </c>
      <c r="G131" s="35" t="str">
        <f>VLOOKUP($A131,'Medical Examinations'!$A:$N,11,0)</f>
        <v>No</v>
      </c>
      <c r="H131" s="35" t="str">
        <f>VLOOKUP($A131,'Medical Examinations'!$A:$N,5,0)</f>
        <v>No</v>
      </c>
      <c r="I131" s="35" t="str">
        <f>VLOOKUP($A131,'Medical Examinations'!$A:$N,6,0)</f>
        <v>No</v>
      </c>
      <c r="J131" s="35">
        <f>VLOOKUP($A131,'Medical Examinations'!$A:$N,9,0)</f>
        <v>0</v>
      </c>
      <c r="K131" s="35" t="str">
        <f>VLOOKUP($A131,'Medical Examinations'!$A:$N,10,0)</f>
        <v>Yes</v>
      </c>
      <c r="L131" s="35" t="str">
        <f>VLOOKUP($A131,'Medical Examinations'!$A:$N,12,0)</f>
        <v>Obesity</v>
      </c>
      <c r="M131" s="35" t="str">
        <f>VLOOKUP($A131,'Medical Examinations'!$A:$N,13,0)</f>
        <v>Diabetes</v>
      </c>
      <c r="N131" s="45">
        <f>IFERROR(VLOOKUP($A131,'Hospitalisation Details'!$A:$P,15,0),"")</f>
        <v>28775</v>
      </c>
      <c r="O131" s="46">
        <f>IFERROR(VLOOKUP($A131,'Hospitalisation Details'!$A:$P,6,0),"")</f>
        <v>38998.550000000003</v>
      </c>
      <c r="P131" s="47" t="str">
        <f>IFERROR(VLOOKUP($A131,'Hospitalisation Details'!$A:$P,12,0),"")</f>
        <v>tier - 1</v>
      </c>
      <c r="Q131" s="47" t="str">
        <f>IFERROR(VLOOKUP($A131,'Hospitalisation Details'!$A:$P,13,0),"")</f>
        <v>tier - 1</v>
      </c>
      <c r="R131" s="47" t="str">
        <f>IFERROR(VLOOKUP($A131,'Hospitalisation Details'!$A:$P,14,0),"")</f>
        <v>R1011</v>
      </c>
      <c r="S131" s="47">
        <f>IFERROR(VLOOKUP($A131,'Hospitalisation Details'!$A:$P,16,0),"")</f>
        <v>44</v>
      </c>
    </row>
    <row r="132" spans="1:19" x14ac:dyDescent="0.3">
      <c r="A132" s="34" t="str">
        <f>'Medical Examinations'!A132</f>
        <v>Id131</v>
      </c>
      <c r="B132" s="36" t="str">
        <f>VLOOKUP($A132,'Customer Names'!A:E,3,FALSE)</f>
        <v>Mr.</v>
      </c>
      <c r="C132" s="37" t="str">
        <f>VLOOKUP($A132,'Customer Names'!$A:$E,4,FALSE)</f>
        <v xml:space="preserve"> George E</v>
      </c>
      <c r="D132" s="37" t="str">
        <f>VLOOKUP($A132,'Customer Names'!A:E,5,FALSE)</f>
        <v>Wright</v>
      </c>
      <c r="E132" s="35">
        <f>VLOOKUP($A132,'Medical Examinations'!$A:$H,2,FALSE)</f>
        <v>48.32</v>
      </c>
      <c r="F132" s="35">
        <f>VLOOKUP($A132,'Medical Examinations'!$A:$H,3,FALSE)</f>
        <v>5.77</v>
      </c>
      <c r="G132" s="35" t="str">
        <f>VLOOKUP($A132,'Medical Examinations'!$A:$N,11,0)</f>
        <v>No</v>
      </c>
      <c r="H132" s="35" t="str">
        <f>VLOOKUP($A132,'Medical Examinations'!$A:$N,5,0)</f>
        <v>No</v>
      </c>
      <c r="I132" s="35" t="str">
        <f>VLOOKUP($A132,'Medical Examinations'!$A:$N,6,0)</f>
        <v>No</v>
      </c>
      <c r="J132" s="35">
        <f>VLOOKUP($A132,'Medical Examinations'!$A:$N,9,0)</f>
        <v>0</v>
      </c>
      <c r="K132" s="35" t="str">
        <f>VLOOKUP($A132,'Medical Examinations'!$A:$N,10,0)</f>
        <v>Yes</v>
      </c>
      <c r="L132" s="35" t="str">
        <f>VLOOKUP($A132,'Medical Examinations'!$A:$N,12,0)</f>
        <v>Obesity</v>
      </c>
      <c r="M132" s="35" t="str">
        <f>VLOOKUP($A132,'Medical Examinations'!$A:$N,13,0)</f>
        <v>Prediabetes</v>
      </c>
      <c r="N132" s="45">
        <f>IFERROR(VLOOKUP($A132,'Hospitalisation Details'!$A:$P,15,0),"")</f>
        <v>29488</v>
      </c>
      <c r="O132" s="46">
        <f>IFERROR(VLOOKUP($A132,'Hospitalisation Details'!$A:$P,6,0),"")</f>
        <v>38947.43</v>
      </c>
      <c r="P132" s="47" t="str">
        <f>IFERROR(VLOOKUP($A132,'Hospitalisation Details'!$A:$P,12,0),"")</f>
        <v>tier - 2</v>
      </c>
      <c r="Q132" s="47" t="str">
        <f>IFERROR(VLOOKUP($A132,'Hospitalisation Details'!$A:$P,13,0),"")</f>
        <v>tier - 3</v>
      </c>
      <c r="R132" s="47" t="str">
        <f>IFERROR(VLOOKUP($A132,'Hospitalisation Details'!$A:$P,14,0),"")</f>
        <v>R1011</v>
      </c>
      <c r="S132" s="47">
        <f>IFERROR(VLOOKUP($A132,'Hospitalisation Details'!$A:$P,16,0),"")</f>
        <v>42</v>
      </c>
    </row>
    <row r="133" spans="1:19" x14ac:dyDescent="0.3">
      <c r="A133" s="34" t="str">
        <f>'Medical Examinations'!A133</f>
        <v>Id132</v>
      </c>
      <c r="B133" s="36" t="str">
        <f>VLOOKUP($A133,'Customer Names'!A:E,3,FALSE)</f>
        <v>Ms.</v>
      </c>
      <c r="C133" s="37" t="str">
        <f>VLOOKUP($A133,'Customer Names'!$A:$E,4,FALSE)</f>
        <v xml:space="preserve"> Sara S</v>
      </c>
      <c r="D133" s="37" t="str">
        <f>VLOOKUP($A133,'Customer Names'!A:E,5,FALSE)</f>
        <v>Ellis</v>
      </c>
      <c r="E133" s="35">
        <f>VLOOKUP($A133,'Medical Examinations'!$A:$H,2,FALSE)</f>
        <v>44.86</v>
      </c>
      <c r="F133" s="35">
        <f>VLOOKUP($A133,'Medical Examinations'!$A:$H,3,FALSE)</f>
        <v>4.38</v>
      </c>
      <c r="G133" s="35" t="str">
        <f>VLOOKUP($A133,'Medical Examinations'!$A:$N,11,0)</f>
        <v>Yes</v>
      </c>
      <c r="H133" s="35" t="str">
        <f>VLOOKUP($A133,'Medical Examinations'!$A:$N,5,0)</f>
        <v>No</v>
      </c>
      <c r="I133" s="35" t="str">
        <f>VLOOKUP($A133,'Medical Examinations'!$A:$N,6,0)</f>
        <v>No</v>
      </c>
      <c r="J133" s="35">
        <f>VLOOKUP($A133,'Medical Examinations'!$A:$N,9,0)</f>
        <v>0</v>
      </c>
      <c r="K133" s="35" t="str">
        <f>VLOOKUP($A133,'Medical Examinations'!$A:$N,10,0)</f>
        <v>Yes</v>
      </c>
      <c r="L133" s="35" t="str">
        <f>VLOOKUP($A133,'Medical Examinations'!$A:$N,12,0)</f>
        <v>Obesity</v>
      </c>
      <c r="M133" s="35" t="str">
        <f>VLOOKUP($A133,'Medical Examinations'!$A:$N,13,0)</f>
        <v>Normal</v>
      </c>
      <c r="N133" s="45">
        <f>IFERROR(VLOOKUP($A133,'Hospitalisation Details'!$A:$P,15,0),"")</f>
        <v>28109</v>
      </c>
      <c r="O133" s="46">
        <f>IFERROR(VLOOKUP($A133,'Hospitalisation Details'!$A:$P,6,0),"")</f>
        <v>38932.559999999998</v>
      </c>
      <c r="P133" s="47" t="str">
        <f>IFERROR(VLOOKUP($A133,'Hospitalisation Details'!$A:$P,12,0),"")</f>
        <v>tier - 2</v>
      </c>
      <c r="Q133" s="47" t="str">
        <f>IFERROR(VLOOKUP($A133,'Hospitalisation Details'!$A:$P,13,0),"")</f>
        <v>tier - 3</v>
      </c>
      <c r="R133" s="47" t="str">
        <f>IFERROR(VLOOKUP($A133,'Hospitalisation Details'!$A:$P,14,0),"")</f>
        <v>R1011</v>
      </c>
      <c r="S133" s="47">
        <f>IFERROR(VLOOKUP($A133,'Hospitalisation Details'!$A:$P,16,0),"")</f>
        <v>46</v>
      </c>
    </row>
    <row r="134" spans="1:19" x14ac:dyDescent="0.3">
      <c r="A134" s="34" t="str">
        <f>'Medical Examinations'!A134</f>
        <v>Id133</v>
      </c>
      <c r="B134" s="36" t="str">
        <f>VLOOKUP($A134,'Customer Names'!A:E,3,FALSE)</f>
        <v>Mr.</v>
      </c>
      <c r="C134" s="37" t="str">
        <f>VLOOKUP($A134,'Customer Names'!$A:$E,4,FALSE)</f>
        <v xml:space="preserve"> Nick</v>
      </c>
      <c r="D134" s="37" t="str">
        <f>VLOOKUP($A134,'Customer Names'!A:E,5,FALSE)</f>
        <v>Taormina</v>
      </c>
      <c r="E134" s="35">
        <f>VLOOKUP($A134,'Medical Examinations'!$A:$H,2,FALSE)</f>
        <v>52.15</v>
      </c>
      <c r="F134" s="35">
        <f>VLOOKUP($A134,'Medical Examinations'!$A:$H,3,FALSE)</f>
        <v>5.65</v>
      </c>
      <c r="G134" s="35" t="str">
        <f>VLOOKUP($A134,'Medical Examinations'!$A:$N,11,0)</f>
        <v>No</v>
      </c>
      <c r="H134" s="35" t="str">
        <f>VLOOKUP($A134,'Medical Examinations'!$A:$N,5,0)</f>
        <v>No</v>
      </c>
      <c r="I134" s="35" t="str">
        <f>VLOOKUP($A134,'Medical Examinations'!$A:$N,6,0)</f>
        <v>No</v>
      </c>
      <c r="J134" s="35">
        <f>VLOOKUP($A134,'Medical Examinations'!$A:$N,9,0)</f>
        <v>1</v>
      </c>
      <c r="K134" s="35" t="str">
        <f>VLOOKUP($A134,'Medical Examinations'!$A:$N,10,0)</f>
        <v>Yes</v>
      </c>
      <c r="L134" s="35" t="str">
        <f>VLOOKUP($A134,'Medical Examinations'!$A:$N,12,0)</f>
        <v>Obesity</v>
      </c>
      <c r="M134" s="35" t="str">
        <f>VLOOKUP($A134,'Medical Examinations'!$A:$N,13,0)</f>
        <v>Normal</v>
      </c>
      <c r="N134" s="45">
        <f>IFERROR(VLOOKUP($A134,'Hospitalisation Details'!$A:$P,15,0),"")</f>
        <v>31944</v>
      </c>
      <c r="O134" s="46">
        <f>IFERROR(VLOOKUP($A134,'Hospitalisation Details'!$A:$P,6,0),"")</f>
        <v>38924.04</v>
      </c>
      <c r="P134" s="47" t="str">
        <f>IFERROR(VLOOKUP($A134,'Hospitalisation Details'!$A:$P,12,0),"")</f>
        <v>tier - 2</v>
      </c>
      <c r="Q134" s="47" t="str">
        <f>IFERROR(VLOOKUP($A134,'Hospitalisation Details'!$A:$P,13,0),"")</f>
        <v>tier - 2</v>
      </c>
      <c r="R134" s="47" t="str">
        <f>IFERROR(VLOOKUP($A134,'Hospitalisation Details'!$A:$P,14,0),"")</f>
        <v>R1011</v>
      </c>
      <c r="S134" s="47">
        <f>IFERROR(VLOOKUP($A134,'Hospitalisation Details'!$A:$P,16,0),"")</f>
        <v>35</v>
      </c>
    </row>
    <row r="135" spans="1:19" x14ac:dyDescent="0.3">
      <c r="A135" s="34" t="str">
        <f>'Medical Examinations'!A135</f>
        <v>Id134</v>
      </c>
      <c r="B135" s="36" t="str">
        <f>VLOOKUP($A135,'Customer Names'!A:E,3,FALSE)</f>
        <v>Mr.</v>
      </c>
      <c r="C135" s="37" t="str">
        <f>VLOOKUP($A135,'Customer Names'!$A:$E,4,FALSE)</f>
        <v xml:space="preserve"> Timothy</v>
      </c>
      <c r="D135" s="37" t="str">
        <f>VLOOKUP($A135,'Customer Names'!A:E,5,FALSE)</f>
        <v>Lynch</v>
      </c>
      <c r="E135" s="35">
        <f>VLOOKUP($A135,'Medical Examinations'!$A:$H,2,FALSE)</f>
        <v>41.12</v>
      </c>
      <c r="F135" s="35">
        <f>VLOOKUP($A135,'Medical Examinations'!$A:$H,3,FALSE)</f>
        <v>7.54</v>
      </c>
      <c r="G135" s="35" t="str">
        <f>VLOOKUP($A135,'Medical Examinations'!$A:$N,11,0)</f>
        <v>Yes</v>
      </c>
      <c r="H135" s="35" t="str">
        <f>VLOOKUP($A135,'Medical Examinations'!$A:$N,5,0)</f>
        <v>No</v>
      </c>
      <c r="I135" s="35" t="str">
        <f>VLOOKUP($A135,'Medical Examinations'!$A:$N,6,0)</f>
        <v>No</v>
      </c>
      <c r="J135" s="35">
        <f>VLOOKUP($A135,'Medical Examinations'!$A:$N,9,0)</f>
        <v>0</v>
      </c>
      <c r="K135" s="35" t="str">
        <f>VLOOKUP($A135,'Medical Examinations'!$A:$N,10,0)</f>
        <v>Yes</v>
      </c>
      <c r="L135" s="35" t="str">
        <f>VLOOKUP($A135,'Medical Examinations'!$A:$N,12,0)</f>
        <v>Obesity</v>
      </c>
      <c r="M135" s="35" t="str">
        <f>VLOOKUP($A135,'Medical Examinations'!$A:$N,13,0)</f>
        <v>Diabetes</v>
      </c>
      <c r="N135" s="45">
        <f>IFERROR(VLOOKUP($A135,'Hospitalisation Details'!$A:$P,15,0),"")</f>
        <v>24683</v>
      </c>
      <c r="O135" s="46">
        <f>IFERROR(VLOOKUP($A135,'Hospitalisation Details'!$A:$P,6,0),"")</f>
        <v>38893.360000000001</v>
      </c>
      <c r="P135" s="47" t="str">
        <f>IFERROR(VLOOKUP($A135,'Hospitalisation Details'!$A:$P,12,0),"")</f>
        <v>tier - 1</v>
      </c>
      <c r="Q135" s="47" t="str">
        <f>IFERROR(VLOOKUP($A135,'Hospitalisation Details'!$A:$P,13,0),"")</f>
        <v>tier - 2</v>
      </c>
      <c r="R135" s="47" t="str">
        <f>IFERROR(VLOOKUP($A135,'Hospitalisation Details'!$A:$P,14,0),"")</f>
        <v>R1011</v>
      </c>
      <c r="S135" s="47">
        <f>IFERROR(VLOOKUP($A135,'Hospitalisation Details'!$A:$P,16,0),"")</f>
        <v>55</v>
      </c>
    </row>
    <row r="136" spans="1:19" x14ac:dyDescent="0.3">
      <c r="A136" s="34" t="str">
        <f>'Medical Examinations'!A136</f>
        <v>Id135</v>
      </c>
      <c r="B136" s="36" t="str">
        <f>VLOOKUP($A136,'Customer Names'!A:E,3,FALSE)</f>
        <v>Ms.</v>
      </c>
      <c r="C136" s="37" t="str">
        <f>VLOOKUP($A136,'Customer Names'!$A:$E,4,FALSE)</f>
        <v xml:space="preserve"> Becky L</v>
      </c>
      <c r="D136" s="37" t="str">
        <f>VLOOKUP($A136,'Customer Names'!A:E,5,FALSE)</f>
        <v>Tavella</v>
      </c>
      <c r="E136" s="35">
        <f>VLOOKUP($A136,'Medical Examinations'!$A:$H,2,FALSE)</f>
        <v>38.39</v>
      </c>
      <c r="F136" s="35">
        <f>VLOOKUP($A136,'Medical Examinations'!$A:$H,3,FALSE)</f>
        <v>5.1100000000000003</v>
      </c>
      <c r="G136" s="35" t="str">
        <f>VLOOKUP($A136,'Medical Examinations'!$A:$N,11,0)</f>
        <v>Yes</v>
      </c>
      <c r="H136" s="35" t="str">
        <f>VLOOKUP($A136,'Medical Examinations'!$A:$N,5,0)</f>
        <v>No</v>
      </c>
      <c r="I136" s="35" t="str">
        <f>VLOOKUP($A136,'Medical Examinations'!$A:$N,6,0)</f>
        <v>No</v>
      </c>
      <c r="J136" s="35">
        <f>VLOOKUP($A136,'Medical Examinations'!$A:$N,9,0)</f>
        <v>1</v>
      </c>
      <c r="K136" s="35" t="str">
        <f>VLOOKUP($A136,'Medical Examinations'!$A:$N,10,0)</f>
        <v>Yes</v>
      </c>
      <c r="L136" s="35" t="str">
        <f>VLOOKUP($A136,'Medical Examinations'!$A:$N,12,0)</f>
        <v>Obesity</v>
      </c>
      <c r="M136" s="35" t="str">
        <f>VLOOKUP($A136,'Medical Examinations'!$A:$N,13,0)</f>
        <v>Normal</v>
      </c>
      <c r="N136" s="45">
        <f>IFERROR(VLOOKUP($A136,'Hospitalisation Details'!$A:$P,15,0),"")</f>
        <v>23534</v>
      </c>
      <c r="O136" s="46">
        <f>IFERROR(VLOOKUP($A136,'Hospitalisation Details'!$A:$P,6,0),"")</f>
        <v>38869.25</v>
      </c>
      <c r="P136" s="47" t="str">
        <f>IFERROR(VLOOKUP($A136,'Hospitalisation Details'!$A:$P,12,0),"")</f>
        <v>tier - 2</v>
      </c>
      <c r="Q136" s="47" t="str">
        <f>IFERROR(VLOOKUP($A136,'Hospitalisation Details'!$A:$P,13,0),"")</f>
        <v>tier - 2</v>
      </c>
      <c r="R136" s="47" t="str">
        <f>IFERROR(VLOOKUP($A136,'Hospitalisation Details'!$A:$P,14,0),"")</f>
        <v>R1011</v>
      </c>
      <c r="S136" s="47">
        <f>IFERROR(VLOOKUP($A136,'Hospitalisation Details'!$A:$P,16,0),"")</f>
        <v>59</v>
      </c>
    </row>
    <row r="137" spans="1:19" x14ac:dyDescent="0.3">
      <c r="A137" s="34" t="str">
        <f>'Medical Examinations'!A137</f>
        <v>Id136</v>
      </c>
      <c r="B137" s="36" t="str">
        <f>VLOOKUP($A137,'Customer Names'!A:E,3,FALSE)</f>
        <v>Ms.</v>
      </c>
      <c r="C137" s="37" t="str">
        <f>VLOOKUP($A137,'Customer Names'!$A:$E,4,FALSE)</f>
        <v xml:space="preserve"> Steph K.</v>
      </c>
      <c r="D137" s="37" t="str">
        <f>VLOOKUP($A137,'Customer Names'!A:E,5,FALSE)</f>
        <v>Neufeld</v>
      </c>
      <c r="E137" s="35">
        <f>VLOOKUP($A137,'Medical Examinations'!$A:$H,2,FALSE)</f>
        <v>46.85</v>
      </c>
      <c r="F137" s="35">
        <f>VLOOKUP($A137,'Medical Examinations'!$A:$H,3,FALSE)</f>
        <v>4.25</v>
      </c>
      <c r="G137" s="35" t="str">
        <f>VLOOKUP($A137,'Medical Examinations'!$A:$N,11,0)</f>
        <v>No</v>
      </c>
      <c r="H137" s="35" t="str">
        <f>VLOOKUP($A137,'Medical Examinations'!$A:$N,5,0)</f>
        <v>No</v>
      </c>
      <c r="I137" s="35" t="str">
        <f>VLOOKUP($A137,'Medical Examinations'!$A:$N,6,0)</f>
        <v>Yes</v>
      </c>
      <c r="J137" s="35">
        <f>VLOOKUP($A137,'Medical Examinations'!$A:$N,9,0)</f>
        <v>1</v>
      </c>
      <c r="K137" s="35" t="str">
        <f>VLOOKUP($A137,'Medical Examinations'!$A:$N,10,0)</f>
        <v>Yes</v>
      </c>
      <c r="L137" s="35" t="str">
        <f>VLOOKUP($A137,'Medical Examinations'!$A:$N,12,0)</f>
        <v>Obesity</v>
      </c>
      <c r="M137" s="35" t="str">
        <f>VLOOKUP($A137,'Medical Examinations'!$A:$N,13,0)</f>
        <v>Normal</v>
      </c>
      <c r="N137" s="45">
        <f>IFERROR(VLOOKUP($A137,'Hospitalisation Details'!$A:$P,15,0),"")</f>
        <v>29192</v>
      </c>
      <c r="O137" s="46">
        <f>IFERROR(VLOOKUP($A137,'Hospitalisation Details'!$A:$P,6,0),"")</f>
        <v>38836.980000000003</v>
      </c>
      <c r="P137" s="47" t="str">
        <f>IFERROR(VLOOKUP($A137,'Hospitalisation Details'!$A:$P,12,0),"")</f>
        <v>tier - 2</v>
      </c>
      <c r="Q137" s="47" t="str">
        <f>IFERROR(VLOOKUP($A137,'Hospitalisation Details'!$A:$P,13,0),"")</f>
        <v>tier - 1</v>
      </c>
      <c r="R137" s="47" t="str">
        <f>IFERROR(VLOOKUP($A137,'Hospitalisation Details'!$A:$P,14,0),"")</f>
        <v>R1011</v>
      </c>
      <c r="S137" s="47">
        <f>IFERROR(VLOOKUP($A137,'Hospitalisation Details'!$A:$P,16,0),"")</f>
        <v>43</v>
      </c>
    </row>
    <row r="138" spans="1:19" x14ac:dyDescent="0.3">
      <c r="A138" s="34" t="str">
        <f>'Medical Examinations'!A138</f>
        <v>Id137</v>
      </c>
      <c r="B138" s="36" t="str">
        <f>VLOOKUP($A138,'Customer Names'!A:E,3,FALSE)</f>
        <v>Ms.</v>
      </c>
      <c r="C138" s="37" t="str">
        <f>VLOOKUP($A138,'Customer Names'!$A:$E,4,FALSE)</f>
        <v xml:space="preserve"> Kristine B.</v>
      </c>
      <c r="D138" s="37" t="str">
        <f>VLOOKUP($A138,'Customer Names'!A:E,5,FALSE)</f>
        <v>Walhovd</v>
      </c>
      <c r="E138" s="35">
        <f>VLOOKUP($A138,'Medical Examinations'!$A:$H,2,FALSE)</f>
        <v>42.24</v>
      </c>
      <c r="F138" s="35">
        <f>VLOOKUP($A138,'Medical Examinations'!$A:$H,3,FALSE)</f>
        <v>5.55</v>
      </c>
      <c r="G138" s="35" t="str">
        <f>VLOOKUP($A138,'Medical Examinations'!$A:$N,11,0)</f>
        <v>No</v>
      </c>
      <c r="H138" s="35" t="str">
        <f>VLOOKUP($A138,'Medical Examinations'!$A:$N,5,0)</f>
        <v>yes</v>
      </c>
      <c r="I138" s="35" t="str">
        <f>VLOOKUP($A138,'Medical Examinations'!$A:$N,6,0)</f>
        <v>No</v>
      </c>
      <c r="J138" s="35">
        <f>VLOOKUP($A138,'Medical Examinations'!$A:$N,9,0)</f>
        <v>1</v>
      </c>
      <c r="K138" s="35" t="str">
        <f>VLOOKUP($A138,'Medical Examinations'!$A:$N,10,0)</f>
        <v>Yes</v>
      </c>
      <c r="L138" s="35" t="str">
        <f>VLOOKUP($A138,'Medical Examinations'!$A:$N,12,0)</f>
        <v>Obesity</v>
      </c>
      <c r="M138" s="35" t="str">
        <f>VLOOKUP($A138,'Medical Examinations'!$A:$N,13,0)</f>
        <v>Normal</v>
      </c>
      <c r="N138" s="45">
        <f>IFERROR(VLOOKUP($A138,'Hospitalisation Details'!$A:$P,15,0),"")</f>
        <v>38326</v>
      </c>
      <c r="O138" s="46">
        <f>IFERROR(VLOOKUP($A138,'Hospitalisation Details'!$A:$P,6,0),"")</f>
        <v>38792.69</v>
      </c>
      <c r="P138" s="47" t="str">
        <f>IFERROR(VLOOKUP($A138,'Hospitalisation Details'!$A:$P,12,0),"")</f>
        <v>tier - 2</v>
      </c>
      <c r="Q138" s="47" t="str">
        <f>IFERROR(VLOOKUP($A138,'Hospitalisation Details'!$A:$P,13,0),"")</f>
        <v>tier - 2</v>
      </c>
      <c r="R138" s="47" t="str">
        <f>IFERROR(VLOOKUP($A138,'Hospitalisation Details'!$A:$P,14,0),"")</f>
        <v>R1013</v>
      </c>
      <c r="S138" s="47">
        <f>IFERROR(VLOOKUP($A138,'Hospitalisation Details'!$A:$P,16,0),"")</f>
        <v>18</v>
      </c>
    </row>
    <row r="139" spans="1:19" x14ac:dyDescent="0.3">
      <c r="A139" s="34" t="str">
        <f>'Medical Examinations'!A139</f>
        <v>Id138</v>
      </c>
      <c r="B139" s="36" t="str">
        <f>VLOOKUP($A139,'Customer Names'!A:E,3,FALSE)</f>
        <v>Mr.</v>
      </c>
      <c r="C139" s="37" t="str">
        <f>VLOOKUP($A139,'Customer Names'!$A:$E,4,FALSE)</f>
        <v xml:space="preserve"> Taylor B</v>
      </c>
      <c r="D139" s="37" t="str">
        <f>VLOOKUP($A139,'Customer Names'!A:E,5,FALSE)</f>
        <v>Washburn</v>
      </c>
      <c r="E139" s="35">
        <f>VLOOKUP($A139,'Medical Examinations'!$A:$H,2,FALSE)</f>
        <v>34.39</v>
      </c>
      <c r="F139" s="35">
        <f>VLOOKUP($A139,'Medical Examinations'!$A:$H,3,FALSE)</f>
        <v>5.78</v>
      </c>
      <c r="G139" s="35" t="str">
        <f>VLOOKUP($A139,'Medical Examinations'!$A:$N,11,0)</f>
        <v>No</v>
      </c>
      <c r="H139" s="35" t="str">
        <f>VLOOKUP($A139,'Medical Examinations'!$A:$N,5,0)</f>
        <v>No</v>
      </c>
      <c r="I139" s="35" t="str">
        <f>VLOOKUP($A139,'Medical Examinations'!$A:$N,6,0)</f>
        <v>No</v>
      </c>
      <c r="J139" s="35">
        <f>VLOOKUP($A139,'Medical Examinations'!$A:$N,9,0)</f>
        <v>0</v>
      </c>
      <c r="K139" s="35" t="str">
        <f>VLOOKUP($A139,'Medical Examinations'!$A:$N,10,0)</f>
        <v>Yes</v>
      </c>
      <c r="L139" s="35" t="str">
        <f>VLOOKUP($A139,'Medical Examinations'!$A:$N,12,0)</f>
        <v>Obesity</v>
      </c>
      <c r="M139" s="35" t="str">
        <f>VLOOKUP($A139,'Medical Examinations'!$A:$N,13,0)</f>
        <v>Prediabetes</v>
      </c>
      <c r="N139" s="45">
        <f>IFERROR(VLOOKUP($A139,'Hospitalisation Details'!$A:$P,15,0),"")</f>
        <v>33550</v>
      </c>
      <c r="O139" s="46">
        <f>IFERROR(VLOOKUP($A139,'Hospitalisation Details'!$A:$P,6,0),"")</f>
        <v>38746.36</v>
      </c>
      <c r="P139" s="47" t="str">
        <f>IFERROR(VLOOKUP($A139,'Hospitalisation Details'!$A:$P,12,0),"")</f>
        <v>tier - 1</v>
      </c>
      <c r="Q139" s="47" t="str">
        <f>IFERROR(VLOOKUP($A139,'Hospitalisation Details'!$A:$P,13,0),"")</f>
        <v>tier - 2</v>
      </c>
      <c r="R139" s="47" t="str">
        <f>IFERROR(VLOOKUP($A139,'Hospitalisation Details'!$A:$P,14,0),"")</f>
        <v>R1012</v>
      </c>
      <c r="S139" s="47">
        <f>IFERROR(VLOOKUP($A139,'Hospitalisation Details'!$A:$P,16,0),"")</f>
        <v>31</v>
      </c>
    </row>
    <row r="140" spans="1:19" x14ac:dyDescent="0.3">
      <c r="A140" s="34" t="str">
        <f>'Medical Examinations'!A140</f>
        <v>Id139</v>
      </c>
      <c r="B140" s="36" t="str">
        <f>VLOOKUP($A140,'Customer Names'!A:E,3,FALSE)</f>
        <v>Mr.</v>
      </c>
      <c r="C140" s="37" t="str">
        <f>VLOOKUP($A140,'Customer Names'!$A:$E,4,FALSE)</f>
        <v xml:space="preserve"> William</v>
      </c>
      <c r="D140" s="37" t="str">
        <f>VLOOKUP($A140,'Customer Names'!A:E,5,FALSE)</f>
        <v>Mroz</v>
      </c>
      <c r="E140" s="35">
        <f>VLOOKUP($A140,'Medical Examinations'!$A:$H,2,FALSE)</f>
        <v>42.89</v>
      </c>
      <c r="F140" s="35">
        <f>VLOOKUP($A140,'Medical Examinations'!$A:$H,3,FALSE)</f>
        <v>5.28</v>
      </c>
      <c r="G140" s="35" t="str">
        <f>VLOOKUP($A140,'Medical Examinations'!$A:$N,11,0)</f>
        <v>Yes</v>
      </c>
      <c r="H140" s="35" t="str">
        <f>VLOOKUP($A140,'Medical Examinations'!$A:$N,5,0)</f>
        <v>No</v>
      </c>
      <c r="I140" s="35" t="str">
        <f>VLOOKUP($A140,'Medical Examinations'!$A:$N,6,0)</f>
        <v>No</v>
      </c>
      <c r="J140" s="35">
        <f>VLOOKUP($A140,'Medical Examinations'!$A:$N,9,0)</f>
        <v>0</v>
      </c>
      <c r="K140" s="35" t="str">
        <f>VLOOKUP($A140,'Medical Examinations'!$A:$N,10,0)</f>
        <v>Yes</v>
      </c>
      <c r="L140" s="35" t="str">
        <f>VLOOKUP($A140,'Medical Examinations'!$A:$N,12,0)</f>
        <v>Obesity</v>
      </c>
      <c r="M140" s="35" t="str">
        <f>VLOOKUP($A140,'Medical Examinations'!$A:$N,13,0)</f>
        <v>Normal</v>
      </c>
      <c r="N140" s="45">
        <f>IFERROR(VLOOKUP($A140,'Hospitalisation Details'!$A:$P,15,0),"")</f>
        <v>27926</v>
      </c>
      <c r="O140" s="46">
        <f>IFERROR(VLOOKUP($A140,'Hospitalisation Details'!$A:$P,6,0),"")</f>
        <v>38740.120000000003</v>
      </c>
      <c r="P140" s="47" t="str">
        <f>IFERROR(VLOOKUP($A140,'Hospitalisation Details'!$A:$P,12,0),"")</f>
        <v>tier - 2</v>
      </c>
      <c r="Q140" s="47" t="str">
        <f>IFERROR(VLOOKUP($A140,'Hospitalisation Details'!$A:$P,13,0),"")</f>
        <v>tier - 2</v>
      </c>
      <c r="R140" s="47" t="str">
        <f>IFERROR(VLOOKUP($A140,'Hospitalisation Details'!$A:$P,14,0),"")</f>
        <v>R1012</v>
      </c>
      <c r="S140" s="47">
        <f>IFERROR(VLOOKUP($A140,'Hospitalisation Details'!$A:$P,16,0),"")</f>
        <v>46</v>
      </c>
    </row>
    <row r="141" spans="1:19" x14ac:dyDescent="0.3">
      <c r="A141" s="34" t="str">
        <f>'Medical Examinations'!A141</f>
        <v>Id140</v>
      </c>
      <c r="B141" s="36" t="str">
        <f>VLOOKUP($A141,'Customer Names'!A:E,3,FALSE)</f>
        <v>Mr.</v>
      </c>
      <c r="C141" s="37" t="str">
        <f>VLOOKUP($A141,'Customer Names'!$A:$E,4,FALSE)</f>
        <v xml:space="preserve"> Sage</v>
      </c>
      <c r="D141" s="37" t="str">
        <f>VLOOKUP($A141,'Customer Names'!A:E,5,FALSE)</f>
        <v>Canaday</v>
      </c>
      <c r="E141" s="35">
        <f>VLOOKUP($A141,'Medical Examinations'!$A:$H,2,FALSE)</f>
        <v>36.299999999999997</v>
      </c>
      <c r="F141" s="35">
        <f>VLOOKUP($A141,'Medical Examinations'!$A:$H,3,FALSE)</f>
        <v>5.39</v>
      </c>
      <c r="G141" s="35" t="str">
        <f>VLOOKUP($A141,'Medical Examinations'!$A:$N,11,0)</f>
        <v>No</v>
      </c>
      <c r="H141" s="35" t="str">
        <f>VLOOKUP($A141,'Medical Examinations'!$A:$N,5,0)</f>
        <v>No</v>
      </c>
      <c r="I141" s="35" t="str">
        <f>VLOOKUP($A141,'Medical Examinations'!$A:$N,6,0)</f>
        <v>No</v>
      </c>
      <c r="J141" s="35">
        <f>VLOOKUP($A141,'Medical Examinations'!$A:$N,9,0)</f>
        <v>0</v>
      </c>
      <c r="K141" s="35" t="str">
        <f>VLOOKUP($A141,'Medical Examinations'!$A:$N,10,0)</f>
        <v>Yes</v>
      </c>
      <c r="L141" s="35" t="str">
        <f>VLOOKUP($A141,'Medical Examinations'!$A:$N,12,0)</f>
        <v>Obesity</v>
      </c>
      <c r="M141" s="35" t="str">
        <f>VLOOKUP($A141,'Medical Examinations'!$A:$N,13,0)</f>
        <v>Normal</v>
      </c>
      <c r="N141" s="45">
        <f>IFERROR(VLOOKUP($A141,'Hospitalisation Details'!$A:$P,15,0),"")</f>
        <v>33544</v>
      </c>
      <c r="O141" s="46">
        <f>IFERROR(VLOOKUP($A141,'Hospitalisation Details'!$A:$P,6,0),"")</f>
        <v>38711</v>
      </c>
      <c r="P141" s="47" t="str">
        <f>IFERROR(VLOOKUP($A141,'Hospitalisation Details'!$A:$P,12,0),"")</f>
        <v>tier - 2</v>
      </c>
      <c r="Q141" s="47" t="str">
        <f>IFERROR(VLOOKUP($A141,'Hospitalisation Details'!$A:$P,13,0),"")</f>
        <v>tier - 2</v>
      </c>
      <c r="R141" s="47" t="str">
        <f>IFERROR(VLOOKUP($A141,'Hospitalisation Details'!$A:$P,14,0),"")</f>
        <v>R1011</v>
      </c>
      <c r="S141" s="47">
        <f>IFERROR(VLOOKUP($A141,'Hospitalisation Details'!$A:$P,16,0),"")</f>
        <v>31</v>
      </c>
    </row>
    <row r="142" spans="1:19" x14ac:dyDescent="0.3">
      <c r="A142" s="34" t="str">
        <f>'Medical Examinations'!A142</f>
        <v>Id141</v>
      </c>
      <c r="B142" s="36" t="str">
        <f>VLOOKUP($A142,'Customer Names'!A:E,3,FALSE)</f>
        <v>Mr.</v>
      </c>
      <c r="C142" s="37" t="str">
        <f>VLOOKUP($A142,'Customer Names'!$A:$E,4,FALSE)</f>
        <v xml:space="preserve"> Cole</v>
      </c>
      <c r="D142" s="37" t="str">
        <f>VLOOKUP($A142,'Customer Names'!A:E,5,FALSE)</f>
        <v>Atkins</v>
      </c>
      <c r="E142" s="35">
        <f>VLOOKUP($A142,'Medical Examinations'!$A:$H,2,FALSE)</f>
        <v>35.200000000000003</v>
      </c>
      <c r="F142" s="35">
        <f>VLOOKUP($A142,'Medical Examinations'!$A:$H,3,FALSE)</f>
        <v>8.01</v>
      </c>
      <c r="G142" s="35" t="str">
        <f>VLOOKUP($A142,'Medical Examinations'!$A:$N,11,0)</f>
        <v>Yes</v>
      </c>
      <c r="H142" s="35" t="str">
        <f>VLOOKUP($A142,'Medical Examinations'!$A:$N,5,0)</f>
        <v>No</v>
      </c>
      <c r="I142" s="35" t="str">
        <f>VLOOKUP($A142,'Medical Examinations'!$A:$N,6,0)</f>
        <v>No</v>
      </c>
      <c r="J142" s="35">
        <f>VLOOKUP($A142,'Medical Examinations'!$A:$N,9,0)</f>
        <v>1</v>
      </c>
      <c r="K142" s="35" t="str">
        <f>VLOOKUP($A142,'Medical Examinations'!$A:$N,10,0)</f>
        <v>Yes</v>
      </c>
      <c r="L142" s="35" t="str">
        <f>VLOOKUP($A142,'Medical Examinations'!$A:$N,12,0)</f>
        <v>Obesity</v>
      </c>
      <c r="M142" s="35" t="str">
        <f>VLOOKUP($A142,'Medical Examinations'!$A:$N,13,0)</f>
        <v>Diabetes</v>
      </c>
      <c r="N142" s="45">
        <f>IFERROR(VLOOKUP($A142,'Hospitalisation Details'!$A:$P,15,0),"")</f>
        <v>31613</v>
      </c>
      <c r="O142" s="46">
        <f>IFERROR(VLOOKUP($A142,'Hospitalisation Details'!$A:$P,6,0),"")</f>
        <v>38709.18</v>
      </c>
      <c r="P142" s="47" t="str">
        <f>IFERROR(VLOOKUP($A142,'Hospitalisation Details'!$A:$P,12,0),"")</f>
        <v>tier - 1</v>
      </c>
      <c r="Q142" s="47" t="str">
        <f>IFERROR(VLOOKUP($A142,'Hospitalisation Details'!$A:$P,13,0),"")</f>
        <v>tier - 3</v>
      </c>
      <c r="R142" s="47" t="str">
        <f>IFERROR(VLOOKUP($A142,'Hospitalisation Details'!$A:$P,14,0),"")</f>
        <v>R1013</v>
      </c>
      <c r="S142" s="47">
        <f>IFERROR(VLOOKUP($A142,'Hospitalisation Details'!$A:$P,16,0),"")</f>
        <v>36</v>
      </c>
    </row>
    <row r="143" spans="1:19" x14ac:dyDescent="0.3">
      <c r="A143" s="34" t="str">
        <f>'Medical Examinations'!A143</f>
        <v>Id142</v>
      </c>
      <c r="B143" s="36" t="str">
        <f>VLOOKUP($A143,'Customer Names'!A:E,3,FALSE)</f>
        <v>Mr.</v>
      </c>
      <c r="C143" s="37" t="str">
        <f>VLOOKUP($A143,'Customer Names'!$A:$E,4,FALSE)</f>
        <v xml:space="preserve"> Jesse</v>
      </c>
      <c r="D143" s="37" t="str">
        <f>VLOOKUP($A143,'Customer Names'!A:E,5,FALSE)</f>
        <v>Kropelnicki</v>
      </c>
      <c r="E143" s="35">
        <f>VLOOKUP($A143,'Medical Examinations'!$A:$H,2,FALSE)</f>
        <v>53.62</v>
      </c>
      <c r="F143" s="35">
        <f>VLOOKUP($A143,'Medical Examinations'!$A:$H,3,FALSE)</f>
        <v>5.21</v>
      </c>
      <c r="G143" s="35" t="str">
        <f>VLOOKUP($A143,'Medical Examinations'!$A:$N,11,0)</f>
        <v>No</v>
      </c>
      <c r="H143" s="35" t="str">
        <f>VLOOKUP($A143,'Medical Examinations'!$A:$N,5,0)</f>
        <v>No</v>
      </c>
      <c r="I143" s="35" t="str">
        <f>VLOOKUP($A143,'Medical Examinations'!$A:$N,6,0)</f>
        <v>No</v>
      </c>
      <c r="J143" s="35">
        <f>VLOOKUP($A143,'Medical Examinations'!$A:$N,9,0)</f>
        <v>0</v>
      </c>
      <c r="K143" s="35" t="str">
        <f>VLOOKUP($A143,'Medical Examinations'!$A:$N,10,0)</f>
        <v>Yes</v>
      </c>
      <c r="L143" s="35" t="str">
        <f>VLOOKUP($A143,'Medical Examinations'!$A:$N,12,0)</f>
        <v>Obesity</v>
      </c>
      <c r="M143" s="35" t="str">
        <f>VLOOKUP($A143,'Medical Examinations'!$A:$N,13,0)</f>
        <v>Normal</v>
      </c>
      <c r="N143" s="45">
        <f>IFERROR(VLOOKUP($A143,'Hospitalisation Details'!$A:$P,15,0),"")</f>
        <v>33067</v>
      </c>
      <c r="O143" s="46">
        <f>IFERROR(VLOOKUP($A143,'Hospitalisation Details'!$A:$P,6,0),"")</f>
        <v>38652.089999999997</v>
      </c>
      <c r="P143" s="47" t="str">
        <f>IFERROR(VLOOKUP($A143,'Hospitalisation Details'!$A:$P,12,0),"")</f>
        <v>tier - 2</v>
      </c>
      <c r="Q143" s="47" t="str">
        <f>IFERROR(VLOOKUP($A143,'Hospitalisation Details'!$A:$P,13,0),"")</f>
        <v>tier - 2</v>
      </c>
      <c r="R143" s="47" t="str">
        <f>IFERROR(VLOOKUP($A143,'Hospitalisation Details'!$A:$P,14,0),"")</f>
        <v>R1011</v>
      </c>
      <c r="S143" s="47">
        <f>IFERROR(VLOOKUP($A143,'Hospitalisation Details'!$A:$P,16,0),"")</f>
        <v>32</v>
      </c>
    </row>
    <row r="144" spans="1:19" x14ac:dyDescent="0.3">
      <c r="A144" s="34" t="str">
        <f>'Medical Examinations'!A144</f>
        <v>Id143</v>
      </c>
      <c r="B144" s="36" t="str">
        <f>VLOOKUP($A144,'Customer Names'!A:E,3,FALSE)</f>
        <v>Ms.</v>
      </c>
      <c r="C144" s="37" t="str">
        <f>VLOOKUP($A144,'Customer Names'!$A:$E,4,FALSE)</f>
        <v xml:space="preserve"> Tammi J.</v>
      </c>
      <c r="D144" s="37" t="str">
        <f>VLOOKUP($A144,'Customer Names'!A:E,5,FALSE)</f>
        <v>Braund</v>
      </c>
      <c r="E144" s="35">
        <f>VLOOKUP($A144,'Medical Examinations'!$A:$H,2,FALSE)</f>
        <v>36.67</v>
      </c>
      <c r="F144" s="35">
        <f>VLOOKUP($A144,'Medical Examinations'!$A:$H,3,FALSE)</f>
        <v>6.27</v>
      </c>
      <c r="G144" s="35" t="str">
        <f>VLOOKUP($A144,'Medical Examinations'!$A:$N,11,0)</f>
        <v>No</v>
      </c>
      <c r="H144" s="35" t="str">
        <f>VLOOKUP($A144,'Medical Examinations'!$A:$N,5,0)</f>
        <v>No</v>
      </c>
      <c r="I144" s="35" t="str">
        <f>VLOOKUP($A144,'Medical Examinations'!$A:$N,6,0)</f>
        <v>No</v>
      </c>
      <c r="J144" s="35">
        <f>VLOOKUP($A144,'Medical Examinations'!$A:$N,9,0)</f>
        <v>0</v>
      </c>
      <c r="K144" s="35" t="str">
        <f>VLOOKUP($A144,'Medical Examinations'!$A:$N,10,0)</f>
        <v>Yes</v>
      </c>
      <c r="L144" s="35" t="str">
        <f>VLOOKUP($A144,'Medical Examinations'!$A:$N,12,0)</f>
        <v>Obesity</v>
      </c>
      <c r="M144" s="35" t="str">
        <f>VLOOKUP($A144,'Medical Examinations'!$A:$N,13,0)</f>
        <v>Prediabetes</v>
      </c>
      <c r="N144" s="45">
        <f>IFERROR(VLOOKUP($A144,'Hospitalisation Details'!$A:$P,15,0),"")</f>
        <v>36476</v>
      </c>
      <c r="O144" s="46">
        <f>IFERROR(VLOOKUP($A144,'Hospitalisation Details'!$A:$P,6,0),"")</f>
        <v>38511.629999999997</v>
      </c>
      <c r="P144" s="47" t="str">
        <f>IFERROR(VLOOKUP($A144,'Hospitalisation Details'!$A:$P,12,0),"")</f>
        <v>tier - 2</v>
      </c>
      <c r="Q144" s="47" t="str">
        <f>IFERROR(VLOOKUP($A144,'Hospitalisation Details'!$A:$P,13,0),"")</f>
        <v>tier - 2</v>
      </c>
      <c r="R144" s="47" t="str">
        <f>IFERROR(VLOOKUP($A144,'Hospitalisation Details'!$A:$P,14,0),"")</f>
        <v>R1024</v>
      </c>
      <c r="S144" s="47">
        <f>IFERROR(VLOOKUP($A144,'Hospitalisation Details'!$A:$P,16,0),"")</f>
        <v>23</v>
      </c>
    </row>
    <row r="145" spans="1:19" x14ac:dyDescent="0.3">
      <c r="A145" s="34" t="str">
        <f>'Medical Examinations'!A145</f>
        <v>Id144</v>
      </c>
      <c r="B145" s="36" t="str">
        <f>VLOOKUP($A145,'Customer Names'!A:E,3,FALSE)</f>
        <v>Mr.</v>
      </c>
      <c r="C145" s="37" t="str">
        <f>VLOOKUP($A145,'Customer Names'!$A:$E,4,FALSE)</f>
        <v xml:space="preserve"> Matthew S.</v>
      </c>
      <c r="D145" s="37" t="str">
        <f>VLOOKUP($A145,'Customer Names'!A:E,5,FALSE)</f>
        <v>Anderson</v>
      </c>
      <c r="E145" s="35">
        <f>VLOOKUP($A145,'Medical Examinations'!$A:$H,2,FALSE)</f>
        <v>33.4</v>
      </c>
      <c r="F145" s="35">
        <f>VLOOKUP($A145,'Medical Examinations'!$A:$H,3,FALSE)</f>
        <v>10.73</v>
      </c>
      <c r="G145" s="35" t="str">
        <f>VLOOKUP($A145,'Medical Examinations'!$A:$N,11,0)</f>
        <v>Yes</v>
      </c>
      <c r="H145" s="35" t="str">
        <f>VLOOKUP($A145,'Medical Examinations'!$A:$N,5,0)</f>
        <v>No</v>
      </c>
      <c r="I145" s="35" t="str">
        <f>VLOOKUP($A145,'Medical Examinations'!$A:$N,6,0)</f>
        <v>No</v>
      </c>
      <c r="J145" s="35">
        <f>VLOOKUP($A145,'Medical Examinations'!$A:$N,9,0)</f>
        <v>1</v>
      </c>
      <c r="K145" s="35" t="str">
        <f>VLOOKUP($A145,'Medical Examinations'!$A:$N,10,0)</f>
        <v>Yes</v>
      </c>
      <c r="L145" s="35" t="str">
        <f>VLOOKUP($A145,'Medical Examinations'!$A:$N,12,0)</f>
        <v>Obesity</v>
      </c>
      <c r="M145" s="35" t="str">
        <f>VLOOKUP($A145,'Medical Examinations'!$A:$N,13,0)</f>
        <v>Diabetes</v>
      </c>
      <c r="N145" s="45">
        <f>IFERROR(VLOOKUP($A145,'Hospitalisation Details'!$A:$P,15,0),"")</f>
        <v>31584</v>
      </c>
      <c r="O145" s="46">
        <f>IFERROR(VLOOKUP($A145,'Hospitalisation Details'!$A:$P,6,0),"")</f>
        <v>38415.47</v>
      </c>
      <c r="P145" s="47" t="str">
        <f>IFERROR(VLOOKUP($A145,'Hospitalisation Details'!$A:$P,12,0),"")</f>
        <v>tier - 1</v>
      </c>
      <c r="Q145" s="47" t="str">
        <f>IFERROR(VLOOKUP($A145,'Hospitalisation Details'!$A:$P,13,0),"")</f>
        <v>tier - 2</v>
      </c>
      <c r="R145" s="47" t="str">
        <f>IFERROR(VLOOKUP($A145,'Hospitalisation Details'!$A:$P,14,0),"")</f>
        <v>R1011</v>
      </c>
      <c r="S145" s="47">
        <f>IFERROR(VLOOKUP($A145,'Hospitalisation Details'!$A:$P,16,0),"")</f>
        <v>36</v>
      </c>
    </row>
    <row r="146" spans="1:19" x14ac:dyDescent="0.3">
      <c r="A146" s="34" t="str">
        <f>'Medical Examinations'!A146</f>
        <v>Id145</v>
      </c>
      <c r="B146" s="36" t="str">
        <f>VLOOKUP($A146,'Customer Names'!A:E,3,FALSE)</f>
        <v>Mr.</v>
      </c>
      <c r="C146" s="37" t="str">
        <f>VLOOKUP($A146,'Customer Names'!$A:$E,4,FALSE)</f>
        <v xml:space="preserve"> Eric</v>
      </c>
      <c r="D146" s="37" t="str">
        <f>VLOOKUP($A146,'Customer Names'!A:E,5,FALSE)</f>
        <v>Bilbrey</v>
      </c>
      <c r="E146" s="35">
        <f>VLOOKUP($A146,'Medical Examinations'!$A:$H,2,FALSE)</f>
        <v>42.71</v>
      </c>
      <c r="F146" s="35">
        <f>VLOOKUP($A146,'Medical Examinations'!$A:$H,3,FALSE)</f>
        <v>10.52</v>
      </c>
      <c r="G146" s="35" t="str">
        <f>VLOOKUP($A146,'Medical Examinations'!$A:$N,11,0)</f>
        <v>No</v>
      </c>
      <c r="H146" s="35" t="str">
        <f>VLOOKUP($A146,'Medical Examinations'!$A:$N,5,0)</f>
        <v>No</v>
      </c>
      <c r="I146" s="35" t="str">
        <f>VLOOKUP($A146,'Medical Examinations'!$A:$N,6,0)</f>
        <v>No</v>
      </c>
      <c r="J146" s="35">
        <f>VLOOKUP($A146,'Medical Examinations'!$A:$N,9,0)</f>
        <v>0</v>
      </c>
      <c r="K146" s="35" t="str">
        <f>VLOOKUP($A146,'Medical Examinations'!$A:$N,10,0)</f>
        <v>Yes</v>
      </c>
      <c r="L146" s="35" t="str">
        <f>VLOOKUP($A146,'Medical Examinations'!$A:$N,12,0)</f>
        <v>Obesity</v>
      </c>
      <c r="M146" s="35" t="str">
        <f>VLOOKUP($A146,'Medical Examinations'!$A:$N,13,0)</f>
        <v>Diabetes</v>
      </c>
      <c r="N146" s="45">
        <f>IFERROR(VLOOKUP($A146,'Hospitalisation Details'!$A:$P,15,0),"")</f>
        <v>26290</v>
      </c>
      <c r="O146" s="46">
        <f>IFERROR(VLOOKUP($A146,'Hospitalisation Details'!$A:$P,6,0),"")</f>
        <v>38405.26</v>
      </c>
      <c r="P146" s="47" t="str">
        <f>IFERROR(VLOOKUP($A146,'Hospitalisation Details'!$A:$P,12,0),"")</f>
        <v>tier - 2</v>
      </c>
      <c r="Q146" s="47" t="str">
        <f>IFERROR(VLOOKUP($A146,'Hospitalisation Details'!$A:$P,13,0),"")</f>
        <v>tier - 1</v>
      </c>
      <c r="R146" s="47" t="str">
        <f>IFERROR(VLOOKUP($A146,'Hospitalisation Details'!$A:$P,14,0),"")</f>
        <v>R1011</v>
      </c>
      <c r="S146" s="47">
        <f>IFERROR(VLOOKUP($A146,'Hospitalisation Details'!$A:$P,16,0),"")</f>
        <v>51</v>
      </c>
    </row>
    <row r="147" spans="1:19" x14ac:dyDescent="0.3">
      <c r="A147" s="34" t="str">
        <f>'Medical Examinations'!A147</f>
        <v>Id146</v>
      </c>
      <c r="B147" s="36" t="str">
        <f>VLOOKUP($A147,'Customer Names'!A:E,3,FALSE)</f>
        <v>Ms.</v>
      </c>
      <c r="C147" s="37" t="str">
        <f>VLOOKUP($A147,'Customer Names'!$A:$E,4,FALSE)</f>
        <v xml:space="preserve"> Valeria R</v>
      </c>
      <c r="D147" s="37" t="str">
        <f>VLOOKUP($A147,'Customer Names'!A:E,5,FALSE)</f>
        <v>Curtis</v>
      </c>
      <c r="E147" s="35">
        <f>VLOOKUP($A147,'Medical Examinations'!$A:$H,2,FALSE)</f>
        <v>41.52</v>
      </c>
      <c r="F147" s="35">
        <f>VLOOKUP($A147,'Medical Examinations'!$A:$H,3,FALSE)</f>
        <v>11.82</v>
      </c>
      <c r="G147" s="35" t="str">
        <f>VLOOKUP($A147,'Medical Examinations'!$A:$N,11,0)</f>
        <v>Yes</v>
      </c>
      <c r="H147" s="35" t="str">
        <f>VLOOKUP($A147,'Medical Examinations'!$A:$N,5,0)</f>
        <v>No</v>
      </c>
      <c r="I147" s="35" t="str">
        <f>VLOOKUP($A147,'Medical Examinations'!$A:$N,6,0)</f>
        <v>No</v>
      </c>
      <c r="J147" s="35">
        <f>VLOOKUP($A147,'Medical Examinations'!$A:$N,9,0)</f>
        <v>2</v>
      </c>
      <c r="K147" s="35" t="str">
        <f>VLOOKUP($A147,'Medical Examinations'!$A:$N,10,0)</f>
        <v>Yes</v>
      </c>
      <c r="L147" s="35" t="str">
        <f>VLOOKUP($A147,'Medical Examinations'!$A:$N,12,0)</f>
        <v>Obesity</v>
      </c>
      <c r="M147" s="35" t="str">
        <f>VLOOKUP($A147,'Medical Examinations'!$A:$N,13,0)</f>
        <v>Diabetes</v>
      </c>
      <c r="N147" s="45">
        <f>IFERROR(VLOOKUP($A147,'Hospitalisation Details'!$A:$P,15,0),"")</f>
        <v>25802</v>
      </c>
      <c r="O147" s="46">
        <f>IFERROR(VLOOKUP($A147,'Hospitalisation Details'!$A:$P,6,0),"")</f>
        <v>38389.79</v>
      </c>
      <c r="P147" s="47" t="str">
        <f>IFERROR(VLOOKUP($A147,'Hospitalisation Details'!$A:$P,12,0),"")</f>
        <v>tier - 2</v>
      </c>
      <c r="Q147" s="47" t="str">
        <f>IFERROR(VLOOKUP($A147,'Hospitalisation Details'!$A:$P,13,0),"")</f>
        <v>tier - 3</v>
      </c>
      <c r="R147" s="47" t="str">
        <f>IFERROR(VLOOKUP($A147,'Hospitalisation Details'!$A:$P,14,0),"")</f>
        <v>R1011</v>
      </c>
      <c r="S147" s="47">
        <f>IFERROR(VLOOKUP($A147,'Hospitalisation Details'!$A:$P,16,0),"")</f>
        <v>52</v>
      </c>
    </row>
    <row r="148" spans="1:19" x14ac:dyDescent="0.3">
      <c r="A148" s="34" t="str">
        <f>'Medical Examinations'!A148</f>
        <v>Id147</v>
      </c>
      <c r="B148" s="36" t="str">
        <f>VLOOKUP($A148,'Customer Names'!A:E,3,FALSE)</f>
        <v>Mr.</v>
      </c>
      <c r="C148" s="37" t="str">
        <f>VLOOKUP($A148,'Customer Names'!$A:$E,4,FALSE)</f>
        <v xml:space="preserve"> Michael P</v>
      </c>
      <c r="D148" s="37" t="str">
        <f>VLOOKUP($A148,'Customer Names'!A:E,5,FALSE)</f>
        <v>Meyer</v>
      </c>
      <c r="E148" s="35">
        <f>VLOOKUP($A148,'Medical Examinations'!$A:$H,2,FALSE)</f>
        <v>39.4</v>
      </c>
      <c r="F148" s="35">
        <f>VLOOKUP($A148,'Medical Examinations'!$A:$H,3,FALSE)</f>
        <v>6.76</v>
      </c>
      <c r="G148" s="35" t="str">
        <f>VLOOKUP($A148,'Medical Examinations'!$A:$N,11,0)</f>
        <v>No</v>
      </c>
      <c r="H148" s="35" t="str">
        <f>VLOOKUP($A148,'Medical Examinations'!$A:$N,5,0)</f>
        <v>No</v>
      </c>
      <c r="I148" s="35" t="str">
        <f>VLOOKUP($A148,'Medical Examinations'!$A:$N,6,0)</f>
        <v>No</v>
      </c>
      <c r="J148" s="35">
        <f>VLOOKUP($A148,'Medical Examinations'!$A:$N,9,0)</f>
        <v>0</v>
      </c>
      <c r="K148" s="35" t="str">
        <f>VLOOKUP($A148,'Medical Examinations'!$A:$N,10,0)</f>
        <v>Yes</v>
      </c>
      <c r="L148" s="35" t="str">
        <f>VLOOKUP($A148,'Medical Examinations'!$A:$N,12,0)</f>
        <v>Obesity</v>
      </c>
      <c r="M148" s="35" t="str">
        <f>VLOOKUP($A148,'Medical Examinations'!$A:$N,13,0)</f>
        <v>Diabetes</v>
      </c>
      <c r="N148" s="45">
        <f>IFERROR(VLOOKUP($A148,'Hospitalisation Details'!$A:$P,15,0),"")</f>
        <v>37516</v>
      </c>
      <c r="O148" s="46">
        <f>IFERROR(VLOOKUP($A148,'Hospitalisation Details'!$A:$P,6,0),"")</f>
        <v>38344.57</v>
      </c>
      <c r="P148" s="47" t="str">
        <f>IFERROR(VLOOKUP($A148,'Hospitalisation Details'!$A:$P,12,0),"")</f>
        <v>tier - 1</v>
      </c>
      <c r="Q148" s="47" t="str">
        <f>IFERROR(VLOOKUP($A148,'Hospitalisation Details'!$A:$P,13,0),"")</f>
        <v>tier - 3</v>
      </c>
      <c r="R148" s="47" t="str">
        <f>IFERROR(VLOOKUP($A148,'Hospitalisation Details'!$A:$P,14,0),"")</f>
        <v>R1011</v>
      </c>
      <c r="S148" s="47">
        <f>IFERROR(VLOOKUP($A148,'Hospitalisation Details'!$A:$P,16,0),"")</f>
        <v>20</v>
      </c>
    </row>
    <row r="149" spans="1:19" x14ac:dyDescent="0.3">
      <c r="A149" s="34" t="str">
        <f>'Medical Examinations'!A149</f>
        <v>Id148</v>
      </c>
      <c r="B149" s="36" t="str">
        <f>VLOOKUP($A149,'Customer Names'!A:E,3,FALSE)</f>
        <v>Mr.</v>
      </c>
      <c r="C149" s="37" t="str">
        <f>VLOOKUP($A149,'Customer Names'!$A:$E,4,FALSE)</f>
        <v xml:space="preserve"> Rami</v>
      </c>
      <c r="D149" s="37" t="str">
        <f>VLOOKUP($A149,'Customer Names'!A:E,5,FALSE)</f>
        <v>Bardeesy</v>
      </c>
      <c r="E149" s="35">
        <f>VLOOKUP($A149,'Medical Examinations'!$A:$H,2,FALSE)</f>
        <v>46.45</v>
      </c>
      <c r="F149" s="35">
        <f>VLOOKUP($A149,'Medical Examinations'!$A:$H,3,FALSE)</f>
        <v>5.62</v>
      </c>
      <c r="G149" s="35" t="str">
        <f>VLOOKUP($A149,'Medical Examinations'!$A:$N,11,0)</f>
        <v>No</v>
      </c>
      <c r="H149" s="35" t="str">
        <f>VLOOKUP($A149,'Medical Examinations'!$A:$N,5,0)</f>
        <v>No</v>
      </c>
      <c r="I149" s="35" t="str">
        <f>VLOOKUP($A149,'Medical Examinations'!$A:$N,6,0)</f>
        <v>No</v>
      </c>
      <c r="J149" s="35">
        <f>VLOOKUP($A149,'Medical Examinations'!$A:$N,9,0)</f>
        <v>0</v>
      </c>
      <c r="K149" s="35" t="str">
        <f>VLOOKUP($A149,'Medical Examinations'!$A:$N,10,0)</f>
        <v>Yes</v>
      </c>
      <c r="L149" s="35" t="str">
        <f>VLOOKUP($A149,'Medical Examinations'!$A:$N,12,0)</f>
        <v>Obesity</v>
      </c>
      <c r="M149" s="35" t="str">
        <f>VLOOKUP($A149,'Medical Examinations'!$A:$N,13,0)</f>
        <v>Normal</v>
      </c>
      <c r="N149" s="45">
        <f>IFERROR(VLOOKUP($A149,'Hospitalisation Details'!$A:$P,15,0),"")</f>
        <v>29384</v>
      </c>
      <c r="O149" s="46">
        <f>IFERROR(VLOOKUP($A149,'Hospitalisation Details'!$A:$P,6,0),"")</f>
        <v>38313.129999999997</v>
      </c>
      <c r="P149" s="47" t="str">
        <f>IFERROR(VLOOKUP($A149,'Hospitalisation Details'!$A:$P,12,0),"")</f>
        <v>tier - 1</v>
      </c>
      <c r="Q149" s="47" t="str">
        <f>IFERROR(VLOOKUP($A149,'Hospitalisation Details'!$A:$P,13,0),"")</f>
        <v>tier - 3</v>
      </c>
      <c r="R149" s="47" t="str">
        <f>IFERROR(VLOOKUP($A149,'Hospitalisation Details'!$A:$P,14,0),"")</f>
        <v>R1011</v>
      </c>
      <c r="S149" s="47">
        <f>IFERROR(VLOOKUP($A149,'Hospitalisation Details'!$A:$P,16,0),"")</f>
        <v>42</v>
      </c>
    </row>
    <row r="150" spans="1:19" x14ac:dyDescent="0.3">
      <c r="A150" s="34" t="str">
        <f>'Medical Examinations'!A150</f>
        <v>Id149</v>
      </c>
      <c r="B150" s="36" t="str">
        <f>VLOOKUP($A150,'Customer Names'!A:E,3,FALSE)</f>
        <v>Mr.</v>
      </c>
      <c r="C150" s="37" t="str">
        <f>VLOOKUP($A150,'Customer Names'!$A:$E,4,FALSE)</f>
        <v xml:space="preserve"> Denis</v>
      </c>
      <c r="D150" s="37" t="str">
        <f>VLOOKUP($A150,'Customer Names'!A:E,5,FALSE)</f>
        <v>Shanahan</v>
      </c>
      <c r="E150" s="35">
        <f>VLOOKUP($A150,'Medical Examinations'!$A:$H,2,FALSE)</f>
        <v>35.75</v>
      </c>
      <c r="F150" s="35">
        <f>VLOOKUP($A150,'Medical Examinations'!$A:$H,3,FALSE)</f>
        <v>4.1900000000000004</v>
      </c>
      <c r="G150" s="35" t="str">
        <f>VLOOKUP($A150,'Medical Examinations'!$A:$N,11,0)</f>
        <v>No</v>
      </c>
      <c r="H150" s="35" t="str">
        <f>VLOOKUP($A150,'Medical Examinations'!$A:$N,5,0)</f>
        <v>No</v>
      </c>
      <c r="I150" s="35" t="str">
        <f>VLOOKUP($A150,'Medical Examinations'!$A:$N,6,0)</f>
        <v>No</v>
      </c>
      <c r="J150" s="35">
        <f>VLOOKUP($A150,'Medical Examinations'!$A:$N,9,0)</f>
        <v>0</v>
      </c>
      <c r="K150" s="35" t="str">
        <f>VLOOKUP($A150,'Medical Examinations'!$A:$N,10,0)</f>
        <v>Yes</v>
      </c>
      <c r="L150" s="35" t="str">
        <f>VLOOKUP($A150,'Medical Examinations'!$A:$N,12,0)</f>
        <v>Obesity</v>
      </c>
      <c r="M150" s="35" t="str">
        <f>VLOOKUP($A150,'Medical Examinations'!$A:$N,13,0)</f>
        <v>Normal</v>
      </c>
      <c r="N150" s="45">
        <f>IFERROR(VLOOKUP($A150,'Hospitalisation Details'!$A:$P,15,0),"")</f>
        <v>32811</v>
      </c>
      <c r="O150" s="46">
        <f>IFERROR(VLOOKUP($A150,'Hospitalisation Details'!$A:$P,6,0),"")</f>
        <v>38282.75</v>
      </c>
      <c r="P150" s="47" t="str">
        <f>IFERROR(VLOOKUP($A150,'Hospitalisation Details'!$A:$P,12,0),"")</f>
        <v>tier - 1</v>
      </c>
      <c r="Q150" s="47" t="str">
        <f>IFERROR(VLOOKUP($A150,'Hospitalisation Details'!$A:$P,13,0),"")</f>
        <v>tier - 2</v>
      </c>
      <c r="R150" s="47" t="str">
        <f>IFERROR(VLOOKUP($A150,'Hospitalisation Details'!$A:$P,14,0),"")</f>
        <v>R1013</v>
      </c>
      <c r="S150" s="47">
        <f>IFERROR(VLOOKUP($A150,'Hospitalisation Details'!$A:$P,16,0),"")</f>
        <v>33</v>
      </c>
    </row>
    <row r="151" spans="1:19" x14ac:dyDescent="0.3">
      <c r="A151" s="34" t="str">
        <f>'Medical Examinations'!A151</f>
        <v>Id150</v>
      </c>
      <c r="B151" s="36" t="str">
        <f>VLOOKUP($A151,'Customer Names'!A:E,3,FALSE)</f>
        <v>Mr.</v>
      </c>
      <c r="C151" s="37" t="str">
        <f>VLOOKUP($A151,'Customer Names'!$A:$E,4,FALSE)</f>
        <v xml:space="preserve"> Brian E</v>
      </c>
      <c r="D151" s="37" t="str">
        <f>VLOOKUP($A151,'Customer Names'!A:E,5,FALSE)</f>
        <v>Sutter</v>
      </c>
      <c r="E151" s="35">
        <f>VLOOKUP($A151,'Medical Examinations'!$A:$H,2,FALSE)</f>
        <v>26.07</v>
      </c>
      <c r="F151" s="35">
        <f>VLOOKUP($A151,'Medical Examinations'!$A:$H,3,FALSE)</f>
        <v>5.32</v>
      </c>
      <c r="G151" s="35" t="str">
        <f>VLOOKUP($A151,'Medical Examinations'!$A:$N,11,0)</f>
        <v>No</v>
      </c>
      <c r="H151" s="35" t="str">
        <f>VLOOKUP($A151,'Medical Examinations'!$A:$N,5,0)</f>
        <v>No</v>
      </c>
      <c r="I151" s="35" t="str">
        <f>VLOOKUP($A151,'Medical Examinations'!$A:$N,6,0)</f>
        <v>No</v>
      </c>
      <c r="J151" s="35">
        <f>VLOOKUP($A151,'Medical Examinations'!$A:$N,9,0)</f>
        <v>0</v>
      </c>
      <c r="K151" s="35" t="str">
        <f>VLOOKUP($A151,'Medical Examinations'!$A:$N,10,0)</f>
        <v>Yes</v>
      </c>
      <c r="L151" s="35" t="str">
        <f>VLOOKUP($A151,'Medical Examinations'!$A:$N,12,0)</f>
        <v>Overweight</v>
      </c>
      <c r="M151" s="35" t="str">
        <f>VLOOKUP($A151,'Medical Examinations'!$A:$N,13,0)</f>
        <v>Normal</v>
      </c>
      <c r="N151" s="45">
        <f>IFERROR(VLOOKUP($A151,'Hospitalisation Details'!$A:$P,15,0),"")</f>
        <v>29449</v>
      </c>
      <c r="O151" s="46">
        <f>IFERROR(VLOOKUP($A151,'Hospitalisation Details'!$A:$P,6,0),"")</f>
        <v>38245.589999999997</v>
      </c>
      <c r="P151" s="47" t="str">
        <f>IFERROR(VLOOKUP($A151,'Hospitalisation Details'!$A:$P,12,0),"")</f>
        <v>tier - 1</v>
      </c>
      <c r="Q151" s="47" t="str">
        <f>IFERROR(VLOOKUP($A151,'Hospitalisation Details'!$A:$P,13,0),"")</f>
        <v>tier - 2</v>
      </c>
      <c r="R151" s="47" t="str">
        <f>IFERROR(VLOOKUP($A151,'Hospitalisation Details'!$A:$P,14,0),"")</f>
        <v>R1013</v>
      </c>
      <c r="S151" s="47">
        <f>IFERROR(VLOOKUP($A151,'Hospitalisation Details'!$A:$P,16,0),"")</f>
        <v>42</v>
      </c>
    </row>
    <row r="152" spans="1:19" x14ac:dyDescent="0.3">
      <c r="A152" s="34" t="str">
        <f>'Medical Examinations'!A152</f>
        <v>Id151</v>
      </c>
      <c r="B152" s="36" t="str">
        <f>VLOOKUP($A152,'Customer Names'!A:E,3,FALSE)</f>
        <v>Ms.</v>
      </c>
      <c r="C152" s="37" t="str">
        <f>VLOOKUP($A152,'Customer Names'!$A:$E,4,FALSE)</f>
        <v xml:space="preserve"> Bonnie</v>
      </c>
      <c r="D152" s="37" t="str">
        <f>VLOOKUP($A152,'Customer Names'!A:E,5,FALSE)</f>
        <v>Yesian</v>
      </c>
      <c r="E152" s="35">
        <f>VLOOKUP($A152,'Medical Examinations'!$A:$H,2,FALSE)</f>
        <v>36.54</v>
      </c>
      <c r="F152" s="35">
        <f>VLOOKUP($A152,'Medical Examinations'!$A:$H,3,FALSE)</f>
        <v>4.46</v>
      </c>
      <c r="G152" s="35" t="str">
        <f>VLOOKUP($A152,'Medical Examinations'!$A:$N,11,0)</f>
        <v>Yes</v>
      </c>
      <c r="H152" s="35" t="str">
        <f>VLOOKUP($A152,'Medical Examinations'!$A:$N,5,0)</f>
        <v>No</v>
      </c>
      <c r="I152" s="35" t="str">
        <f>VLOOKUP($A152,'Medical Examinations'!$A:$N,6,0)</f>
        <v>No</v>
      </c>
      <c r="J152" s="35">
        <f>VLOOKUP($A152,'Medical Examinations'!$A:$N,9,0)</f>
        <v>1</v>
      </c>
      <c r="K152" s="35" t="str">
        <f>VLOOKUP($A152,'Medical Examinations'!$A:$N,10,0)</f>
        <v>Yes</v>
      </c>
      <c r="L152" s="35" t="str">
        <f>VLOOKUP($A152,'Medical Examinations'!$A:$N,12,0)</f>
        <v>Obesity</v>
      </c>
      <c r="M152" s="35" t="str">
        <f>VLOOKUP($A152,'Medical Examinations'!$A:$N,13,0)</f>
        <v>Normal</v>
      </c>
      <c r="N152" s="45">
        <f>IFERROR(VLOOKUP($A152,'Hospitalisation Details'!$A:$P,15,0),"")</f>
        <v>23544</v>
      </c>
      <c r="O152" s="46">
        <f>IFERROR(VLOOKUP($A152,'Hospitalisation Details'!$A:$P,6,0),"")</f>
        <v>38241.74</v>
      </c>
      <c r="P152" s="47" t="str">
        <f>IFERROR(VLOOKUP($A152,'Hospitalisation Details'!$A:$P,12,0),"")</f>
        <v>tier - 2</v>
      </c>
      <c r="Q152" s="47" t="str">
        <f>IFERROR(VLOOKUP($A152,'Hospitalisation Details'!$A:$P,13,0),"")</f>
        <v>tier - 3</v>
      </c>
      <c r="R152" s="47" t="str">
        <f>IFERROR(VLOOKUP($A152,'Hospitalisation Details'!$A:$P,14,0),"")</f>
        <v>R1011</v>
      </c>
      <c r="S152" s="47">
        <f>IFERROR(VLOOKUP($A152,'Hospitalisation Details'!$A:$P,16,0),"")</f>
        <v>58</v>
      </c>
    </row>
    <row r="153" spans="1:19" x14ac:dyDescent="0.3">
      <c r="A153" s="34" t="str">
        <f>'Medical Examinations'!A153</f>
        <v>Id152</v>
      </c>
      <c r="B153" s="36" t="str">
        <f>VLOOKUP($A153,'Customer Names'!A:E,3,FALSE)</f>
        <v>Mr.</v>
      </c>
      <c r="C153" s="37" t="str">
        <f>VLOOKUP($A153,'Customer Names'!$A:$E,4,FALSE)</f>
        <v xml:space="preserve"> Michael P</v>
      </c>
      <c r="D153" s="37" t="str">
        <f>VLOOKUP($A153,'Customer Names'!A:E,5,FALSE)</f>
        <v>Meers</v>
      </c>
      <c r="E153" s="35">
        <f>VLOOKUP($A153,'Medical Examinations'!$A:$H,2,FALSE)</f>
        <v>51.64</v>
      </c>
      <c r="F153" s="35">
        <f>VLOOKUP($A153,'Medical Examinations'!$A:$H,3,FALSE)</f>
        <v>5.65</v>
      </c>
      <c r="G153" s="35" t="str">
        <f>VLOOKUP($A153,'Medical Examinations'!$A:$N,11,0)</f>
        <v>No</v>
      </c>
      <c r="H153" s="35" t="str">
        <f>VLOOKUP($A153,'Medical Examinations'!$A:$N,5,0)</f>
        <v>No</v>
      </c>
      <c r="I153" s="35" t="str">
        <f>VLOOKUP($A153,'Medical Examinations'!$A:$N,6,0)</f>
        <v>No</v>
      </c>
      <c r="J153" s="35">
        <f>VLOOKUP($A153,'Medical Examinations'!$A:$N,9,0)</f>
        <v>0</v>
      </c>
      <c r="K153" s="35" t="str">
        <f>VLOOKUP($A153,'Medical Examinations'!$A:$N,10,0)</f>
        <v>Yes</v>
      </c>
      <c r="L153" s="35" t="str">
        <f>VLOOKUP($A153,'Medical Examinations'!$A:$N,12,0)</f>
        <v>Obesity</v>
      </c>
      <c r="M153" s="35" t="str">
        <f>VLOOKUP($A153,'Medical Examinations'!$A:$N,13,0)</f>
        <v>Normal</v>
      </c>
      <c r="N153" s="45">
        <f>IFERROR(VLOOKUP($A153,'Hospitalisation Details'!$A:$P,15,0),"")</f>
        <v>32759</v>
      </c>
      <c r="O153" s="46">
        <f>IFERROR(VLOOKUP($A153,'Hospitalisation Details'!$A:$P,6,0),"")</f>
        <v>38237.339999999997</v>
      </c>
      <c r="P153" s="47" t="str">
        <f>IFERROR(VLOOKUP($A153,'Hospitalisation Details'!$A:$P,12,0),"")</f>
        <v>tier - 2</v>
      </c>
      <c r="Q153" s="47" t="str">
        <f>IFERROR(VLOOKUP($A153,'Hospitalisation Details'!$A:$P,13,0),"")</f>
        <v>tier - 3</v>
      </c>
      <c r="R153" s="47" t="str">
        <f>IFERROR(VLOOKUP($A153,'Hospitalisation Details'!$A:$P,14,0),"")</f>
        <v>R1011</v>
      </c>
      <c r="S153" s="47">
        <f>IFERROR(VLOOKUP($A153,'Hospitalisation Details'!$A:$P,16,0),"")</f>
        <v>33</v>
      </c>
    </row>
    <row r="154" spans="1:19" x14ac:dyDescent="0.3">
      <c r="A154" s="34" t="str">
        <f>'Medical Examinations'!A154</f>
        <v>Id153</v>
      </c>
      <c r="B154" s="36" t="str">
        <f>VLOOKUP($A154,'Customer Names'!A:E,3,FALSE)</f>
        <v>Mr.</v>
      </c>
      <c r="C154" s="37" t="str">
        <f>VLOOKUP($A154,'Customer Names'!$A:$E,4,FALSE)</f>
        <v xml:space="preserve"> Paul</v>
      </c>
      <c r="D154" s="37" t="str">
        <f>VLOOKUP($A154,'Customer Names'!A:E,5,FALSE)</f>
        <v>Conlon</v>
      </c>
      <c r="E154" s="35">
        <f>VLOOKUP($A154,'Medical Examinations'!$A:$H,2,FALSE)</f>
        <v>42.83</v>
      </c>
      <c r="F154" s="35">
        <f>VLOOKUP($A154,'Medical Examinations'!$A:$H,3,FALSE)</f>
        <v>6.04</v>
      </c>
      <c r="G154" s="35" t="str">
        <f>VLOOKUP($A154,'Medical Examinations'!$A:$N,11,0)</f>
        <v>No</v>
      </c>
      <c r="H154" s="35" t="str">
        <f>VLOOKUP($A154,'Medical Examinations'!$A:$N,5,0)</f>
        <v>No</v>
      </c>
      <c r="I154" s="35" t="str">
        <f>VLOOKUP($A154,'Medical Examinations'!$A:$N,6,0)</f>
        <v>No</v>
      </c>
      <c r="J154" s="35">
        <f>VLOOKUP($A154,'Medical Examinations'!$A:$N,9,0)</f>
        <v>2</v>
      </c>
      <c r="K154" s="35" t="str">
        <f>VLOOKUP($A154,'Medical Examinations'!$A:$N,10,0)</f>
        <v>Yes</v>
      </c>
      <c r="L154" s="35" t="str">
        <f>VLOOKUP($A154,'Medical Examinations'!$A:$N,12,0)</f>
        <v>Obesity</v>
      </c>
      <c r="M154" s="35" t="str">
        <f>VLOOKUP($A154,'Medical Examinations'!$A:$N,13,0)</f>
        <v>Prediabetes</v>
      </c>
      <c r="N154" s="45">
        <f>IFERROR(VLOOKUP($A154,'Hospitalisation Details'!$A:$P,15,0),"")</f>
        <v>26622</v>
      </c>
      <c r="O154" s="46">
        <f>IFERROR(VLOOKUP($A154,'Hospitalisation Details'!$A:$P,6,0),"")</f>
        <v>38189.1</v>
      </c>
      <c r="P154" s="47" t="str">
        <f>IFERROR(VLOOKUP($A154,'Hospitalisation Details'!$A:$P,12,0),"")</f>
        <v>tier - 2</v>
      </c>
      <c r="Q154" s="47" t="str">
        <f>IFERROR(VLOOKUP($A154,'Hospitalisation Details'!$A:$P,13,0),"")</f>
        <v>tier - 2</v>
      </c>
      <c r="R154" s="47" t="str">
        <f>IFERROR(VLOOKUP($A154,'Hospitalisation Details'!$A:$P,14,0),"")</f>
        <v>R1011</v>
      </c>
      <c r="S154" s="47">
        <f>IFERROR(VLOOKUP($A154,'Hospitalisation Details'!$A:$P,16,0),"")</f>
        <v>50</v>
      </c>
    </row>
    <row r="155" spans="1:19" x14ac:dyDescent="0.3">
      <c r="A155" s="34" t="str">
        <f>'Medical Examinations'!A155</f>
        <v>Id154</v>
      </c>
      <c r="B155" s="36" t="str">
        <f>VLOOKUP($A155,'Customer Names'!A:E,3,FALSE)</f>
        <v>Mr.</v>
      </c>
      <c r="C155" s="37" t="str">
        <f>VLOOKUP($A155,'Customer Names'!$A:$E,4,FALSE)</f>
        <v xml:space="preserve"> Michael</v>
      </c>
      <c r="D155" s="37" t="str">
        <f>VLOOKUP($A155,'Customer Names'!A:E,5,FALSE)</f>
        <v>Arnstein</v>
      </c>
      <c r="E155" s="35">
        <f>VLOOKUP($A155,'Medical Examinations'!$A:$H,2,FALSE)</f>
        <v>40.15</v>
      </c>
      <c r="F155" s="35">
        <f>VLOOKUP($A155,'Medical Examinations'!$A:$H,3,FALSE)</f>
        <v>5.76</v>
      </c>
      <c r="G155" s="35" t="str">
        <f>VLOOKUP($A155,'Medical Examinations'!$A:$N,11,0)</f>
        <v>No</v>
      </c>
      <c r="H155" s="35" t="str">
        <f>VLOOKUP($A155,'Medical Examinations'!$A:$N,5,0)</f>
        <v>No</v>
      </c>
      <c r="I155" s="35" t="str">
        <f>VLOOKUP($A155,'Medical Examinations'!$A:$N,6,0)</f>
        <v>No</v>
      </c>
      <c r="J155" s="35">
        <f>VLOOKUP($A155,'Medical Examinations'!$A:$N,9,0)</f>
        <v>1</v>
      </c>
      <c r="K155" s="35" t="str">
        <f>VLOOKUP($A155,'Medical Examinations'!$A:$N,10,0)</f>
        <v>Yes</v>
      </c>
      <c r="L155" s="35" t="str">
        <f>VLOOKUP($A155,'Medical Examinations'!$A:$N,12,0)</f>
        <v>Obesity</v>
      </c>
      <c r="M155" s="35" t="str">
        <f>VLOOKUP($A155,'Medical Examinations'!$A:$N,13,0)</f>
        <v>Prediabetes</v>
      </c>
      <c r="N155" s="45">
        <f>IFERROR(VLOOKUP($A155,'Hospitalisation Details'!$A:$P,15,0),"")</f>
        <v>36005</v>
      </c>
      <c r="O155" s="46">
        <f>IFERROR(VLOOKUP($A155,'Hospitalisation Details'!$A:$P,6,0),"")</f>
        <v>38126.25</v>
      </c>
      <c r="P155" s="47" t="str">
        <f>IFERROR(VLOOKUP($A155,'Hospitalisation Details'!$A:$P,12,0),"")</f>
        <v>tier - 1</v>
      </c>
      <c r="Q155" s="47" t="str">
        <f>IFERROR(VLOOKUP($A155,'Hospitalisation Details'!$A:$P,13,0),"")</f>
        <v>tier - 3</v>
      </c>
      <c r="R155" s="47" t="str">
        <f>IFERROR(VLOOKUP($A155,'Hospitalisation Details'!$A:$P,14,0),"")</f>
        <v>R1013</v>
      </c>
      <c r="S155" s="47">
        <f>IFERROR(VLOOKUP($A155,'Hospitalisation Details'!$A:$P,16,0),"")</f>
        <v>24</v>
      </c>
    </row>
    <row r="156" spans="1:19" x14ac:dyDescent="0.3">
      <c r="A156" s="34" t="str">
        <f>'Medical Examinations'!A156</f>
        <v>Id155</v>
      </c>
      <c r="B156" s="36" t="str">
        <f>VLOOKUP($A156,'Customer Names'!A:E,3,FALSE)</f>
        <v>Mr.</v>
      </c>
      <c r="C156" s="37" t="str">
        <f>VLOOKUP($A156,'Customer Names'!$A:$E,4,FALSE)</f>
        <v xml:space="preserve"> Samuel</v>
      </c>
      <c r="D156" s="37" t="str">
        <f>VLOOKUP($A156,'Customer Names'!A:E,5,FALSE)</f>
        <v>Jurek</v>
      </c>
      <c r="E156" s="35">
        <f>VLOOKUP($A156,'Medical Examinations'!$A:$H,2,FALSE)</f>
        <v>27.8</v>
      </c>
      <c r="F156" s="35">
        <f>VLOOKUP($A156,'Medical Examinations'!$A:$H,3,FALSE)</f>
        <v>4.3600000000000003</v>
      </c>
      <c r="G156" s="35" t="str">
        <f>VLOOKUP($A156,'Medical Examinations'!$A:$N,11,0)</f>
        <v>No</v>
      </c>
      <c r="H156" s="35" t="str">
        <f>VLOOKUP($A156,'Medical Examinations'!$A:$N,5,0)</f>
        <v>No</v>
      </c>
      <c r="I156" s="35" t="str">
        <f>VLOOKUP($A156,'Medical Examinations'!$A:$N,6,0)</f>
        <v>Yes</v>
      </c>
      <c r="J156" s="35">
        <f>VLOOKUP($A156,'Medical Examinations'!$A:$N,9,0)</f>
        <v>1</v>
      </c>
      <c r="K156" s="35" t="str">
        <f>VLOOKUP($A156,'Medical Examinations'!$A:$N,10,0)</f>
        <v>Yes</v>
      </c>
      <c r="L156" s="35" t="str">
        <f>VLOOKUP($A156,'Medical Examinations'!$A:$N,12,0)</f>
        <v>Overweight</v>
      </c>
      <c r="M156" s="35" t="str">
        <f>VLOOKUP($A156,'Medical Examinations'!$A:$N,13,0)</f>
        <v>Normal</v>
      </c>
      <c r="N156" s="45">
        <f>IFERROR(VLOOKUP($A156,'Hospitalisation Details'!$A:$P,15,0),"")</f>
        <v>29107</v>
      </c>
      <c r="O156" s="46">
        <f>IFERROR(VLOOKUP($A156,'Hospitalisation Details'!$A:$P,6,0),"")</f>
        <v>37829.72</v>
      </c>
      <c r="P156" s="47" t="str">
        <f>IFERROR(VLOOKUP($A156,'Hospitalisation Details'!$A:$P,12,0),"")</f>
        <v>tier - 1</v>
      </c>
      <c r="Q156" s="47" t="str">
        <f>IFERROR(VLOOKUP($A156,'Hospitalisation Details'!$A:$P,13,0),"")</f>
        <v>tier - 2</v>
      </c>
      <c r="R156" s="47" t="str">
        <f>IFERROR(VLOOKUP($A156,'Hospitalisation Details'!$A:$P,14,0),"")</f>
        <v>R1011</v>
      </c>
      <c r="S156" s="47">
        <f>IFERROR(VLOOKUP($A156,'Hospitalisation Details'!$A:$P,16,0),"")</f>
        <v>43</v>
      </c>
    </row>
    <row r="157" spans="1:19" x14ac:dyDescent="0.3">
      <c r="A157" s="34" t="str">
        <f>'Medical Examinations'!A157</f>
        <v>Id156</v>
      </c>
      <c r="B157" s="36" t="str">
        <f>VLOOKUP($A157,'Customer Names'!A:E,3,FALSE)</f>
        <v>Mr.</v>
      </c>
      <c r="C157" s="37" t="str">
        <f>VLOOKUP($A157,'Customer Names'!$A:$E,4,FALSE)</f>
        <v xml:space="preserve"> Matthew</v>
      </c>
      <c r="D157" s="37" t="str">
        <f>VLOOKUP($A157,'Customer Names'!A:E,5,FALSE)</f>
        <v>Thill</v>
      </c>
      <c r="E157" s="35">
        <f>VLOOKUP($A157,'Medical Examinations'!$A:$H,2,FALSE)</f>
        <v>45.81</v>
      </c>
      <c r="F157" s="35">
        <f>VLOOKUP($A157,'Medical Examinations'!$A:$H,3,FALSE)</f>
        <v>4.76</v>
      </c>
      <c r="G157" s="35" t="str">
        <f>VLOOKUP($A157,'Medical Examinations'!$A:$N,11,0)</f>
        <v>Yes</v>
      </c>
      <c r="H157" s="35" t="str">
        <f>VLOOKUP($A157,'Medical Examinations'!$A:$N,5,0)</f>
        <v>No</v>
      </c>
      <c r="I157" s="35" t="str">
        <f>VLOOKUP($A157,'Medical Examinations'!$A:$N,6,0)</f>
        <v>Yes</v>
      </c>
      <c r="J157" s="35">
        <f>VLOOKUP($A157,'Medical Examinations'!$A:$N,9,0)</f>
        <v>1</v>
      </c>
      <c r="K157" s="35" t="str">
        <f>VLOOKUP($A157,'Medical Examinations'!$A:$N,10,0)</f>
        <v>Yes</v>
      </c>
      <c r="L157" s="35" t="str">
        <f>VLOOKUP($A157,'Medical Examinations'!$A:$N,12,0)</f>
        <v>Obesity</v>
      </c>
      <c r="M157" s="35" t="str">
        <f>VLOOKUP($A157,'Medical Examinations'!$A:$N,13,0)</f>
        <v>Normal</v>
      </c>
      <c r="N157" s="45">
        <f>IFERROR(VLOOKUP($A157,'Hospitalisation Details'!$A:$P,15,0),"")</f>
        <v>30523</v>
      </c>
      <c r="O157" s="46">
        <f>IFERROR(VLOOKUP($A157,'Hospitalisation Details'!$A:$P,6,0),"")</f>
        <v>37800.980000000003</v>
      </c>
      <c r="P157" s="47" t="str">
        <f>IFERROR(VLOOKUP($A157,'Hospitalisation Details'!$A:$P,12,0),"")</f>
        <v>tier - 2</v>
      </c>
      <c r="Q157" s="47" t="str">
        <f>IFERROR(VLOOKUP($A157,'Hospitalisation Details'!$A:$P,13,0),"")</f>
        <v>tier - 2</v>
      </c>
      <c r="R157" s="47" t="str">
        <f>IFERROR(VLOOKUP($A157,'Hospitalisation Details'!$A:$P,14,0),"")</f>
        <v>R1011</v>
      </c>
      <c r="S157" s="47">
        <f>IFERROR(VLOOKUP($A157,'Hospitalisation Details'!$A:$P,16,0),"")</f>
        <v>39</v>
      </c>
    </row>
    <row r="158" spans="1:19" x14ac:dyDescent="0.3">
      <c r="A158" s="34" t="str">
        <f>'Medical Examinations'!A158</f>
        <v>Id157</v>
      </c>
      <c r="B158" s="36" t="str">
        <f>VLOOKUP($A158,'Customer Names'!A:E,3,FALSE)</f>
        <v>Mr.</v>
      </c>
      <c r="C158" s="37" t="str">
        <f>VLOOKUP($A158,'Customer Names'!$A:$E,4,FALSE)</f>
        <v xml:space="preserve"> Daniel</v>
      </c>
      <c r="D158" s="37" t="str">
        <f>VLOOKUP($A158,'Customer Names'!A:E,5,FALSE)</f>
        <v>Glaz</v>
      </c>
      <c r="E158" s="35">
        <f>VLOOKUP($A158,'Medical Examinations'!$A:$H,2,FALSE)</f>
        <v>34.43</v>
      </c>
      <c r="F158" s="35">
        <f>VLOOKUP($A158,'Medical Examinations'!$A:$H,3,FALSE)</f>
        <v>10.82</v>
      </c>
      <c r="G158" s="35" t="str">
        <f>VLOOKUP($A158,'Medical Examinations'!$A:$N,11,0)</f>
        <v>Yes</v>
      </c>
      <c r="H158" s="35" t="str">
        <f>VLOOKUP($A158,'Medical Examinations'!$A:$N,5,0)</f>
        <v>No</v>
      </c>
      <c r="I158" s="35" t="str">
        <f>VLOOKUP($A158,'Medical Examinations'!$A:$N,6,0)</f>
        <v>No</v>
      </c>
      <c r="J158" s="35">
        <f>VLOOKUP($A158,'Medical Examinations'!$A:$N,9,0)</f>
        <v>1</v>
      </c>
      <c r="K158" s="35" t="str">
        <f>VLOOKUP($A158,'Medical Examinations'!$A:$N,10,0)</f>
        <v>Yes</v>
      </c>
      <c r="L158" s="35" t="str">
        <f>VLOOKUP($A158,'Medical Examinations'!$A:$N,12,0)</f>
        <v>Obesity</v>
      </c>
      <c r="M158" s="35" t="str">
        <f>VLOOKUP($A158,'Medical Examinations'!$A:$N,13,0)</f>
        <v>Diabetes</v>
      </c>
      <c r="N158" s="45">
        <f>IFERROR(VLOOKUP($A158,'Hospitalisation Details'!$A:$P,15,0),"")</f>
        <v>31639</v>
      </c>
      <c r="O158" s="46">
        <f>IFERROR(VLOOKUP($A158,'Hospitalisation Details'!$A:$P,6,0),"")</f>
        <v>37742.58</v>
      </c>
      <c r="P158" s="47" t="str">
        <f>IFERROR(VLOOKUP($A158,'Hospitalisation Details'!$A:$P,12,0),"")</f>
        <v>tier - 1</v>
      </c>
      <c r="Q158" s="47" t="str">
        <f>IFERROR(VLOOKUP($A158,'Hospitalisation Details'!$A:$P,13,0),"")</f>
        <v>tier - 1</v>
      </c>
      <c r="R158" s="47" t="str">
        <f>IFERROR(VLOOKUP($A158,'Hospitalisation Details'!$A:$P,14,0),"")</f>
        <v>R1013</v>
      </c>
      <c r="S158" s="47">
        <f>IFERROR(VLOOKUP($A158,'Hospitalisation Details'!$A:$P,16,0),"")</f>
        <v>36</v>
      </c>
    </row>
    <row r="159" spans="1:19" x14ac:dyDescent="0.3">
      <c r="A159" s="34" t="str">
        <f>'Medical Examinations'!A159</f>
        <v>Id158</v>
      </c>
      <c r="B159" s="36" t="str">
        <f>VLOOKUP($A159,'Customer Names'!A:E,3,FALSE)</f>
        <v>Ms.</v>
      </c>
      <c r="C159" s="37" t="str">
        <f>VLOOKUP($A159,'Customer Names'!$A:$E,4,FALSE)</f>
        <v xml:space="preserve"> Syndy</v>
      </c>
      <c r="D159" s="37" t="str">
        <f>VLOOKUP($A159,'Customer Names'!A:E,5,FALSE)</f>
        <v>Sampson</v>
      </c>
      <c r="E159" s="35">
        <f>VLOOKUP($A159,'Medical Examinations'!$A:$H,2,FALSE)</f>
        <v>41.33</v>
      </c>
      <c r="F159" s="35">
        <f>VLOOKUP($A159,'Medical Examinations'!$A:$H,3,FALSE)</f>
        <v>4.01</v>
      </c>
      <c r="G159" s="35" t="str">
        <f>VLOOKUP($A159,'Medical Examinations'!$A:$N,11,0)</f>
        <v>Yes</v>
      </c>
      <c r="H159" s="35" t="str">
        <f>VLOOKUP($A159,'Medical Examinations'!$A:$N,5,0)</f>
        <v>No</v>
      </c>
      <c r="I159" s="35" t="str">
        <f>VLOOKUP($A159,'Medical Examinations'!$A:$N,6,0)</f>
        <v>No</v>
      </c>
      <c r="J159" s="35">
        <f>VLOOKUP($A159,'Medical Examinations'!$A:$N,9,0)</f>
        <v>0</v>
      </c>
      <c r="K159" s="35" t="str">
        <f>VLOOKUP($A159,'Medical Examinations'!$A:$N,10,0)</f>
        <v>Yes</v>
      </c>
      <c r="L159" s="35" t="str">
        <f>VLOOKUP($A159,'Medical Examinations'!$A:$N,12,0)</f>
        <v>Obesity</v>
      </c>
      <c r="M159" s="35" t="str">
        <f>VLOOKUP($A159,'Medical Examinations'!$A:$N,13,0)</f>
        <v>Normal</v>
      </c>
      <c r="N159" s="45">
        <f>IFERROR(VLOOKUP($A159,'Hospitalisation Details'!$A:$P,15,0),"")</f>
        <v>28021</v>
      </c>
      <c r="O159" s="46">
        <f>IFERROR(VLOOKUP($A159,'Hospitalisation Details'!$A:$P,6,0),"")</f>
        <v>37735.199999999997</v>
      </c>
      <c r="P159" s="47" t="str">
        <f>IFERROR(VLOOKUP($A159,'Hospitalisation Details'!$A:$P,12,0),"")</f>
        <v>tier - 2</v>
      </c>
      <c r="Q159" s="47" t="str">
        <f>IFERROR(VLOOKUP($A159,'Hospitalisation Details'!$A:$P,13,0),"")</f>
        <v>tier - 2</v>
      </c>
      <c r="R159" s="47" t="str">
        <f>IFERROR(VLOOKUP($A159,'Hospitalisation Details'!$A:$P,14,0),"")</f>
        <v>R1011</v>
      </c>
      <c r="S159" s="47">
        <f>IFERROR(VLOOKUP($A159,'Hospitalisation Details'!$A:$P,16,0),"")</f>
        <v>46</v>
      </c>
    </row>
    <row r="160" spans="1:19" x14ac:dyDescent="0.3">
      <c r="A160" s="34" t="str">
        <f>'Medical Examinations'!A160</f>
        <v>Id159</v>
      </c>
      <c r="B160" s="36" t="str">
        <f>VLOOKUP($A160,'Customer Names'!A:E,3,FALSE)</f>
        <v>Ms.</v>
      </c>
      <c r="C160" s="37" t="str">
        <f>VLOOKUP($A160,'Customer Names'!$A:$E,4,FALSE)</f>
        <v xml:space="preserve"> Aleksandra</v>
      </c>
      <c r="D160" s="37" t="str">
        <f>VLOOKUP($A160,'Customer Names'!A:E,5,FALSE)</f>
        <v>Duliba</v>
      </c>
      <c r="E160" s="35">
        <f>VLOOKUP($A160,'Medical Examinations'!$A:$H,2,FALSE)</f>
        <v>31.92</v>
      </c>
      <c r="F160" s="35">
        <f>VLOOKUP($A160,'Medical Examinations'!$A:$H,3,FALSE)</f>
        <v>5.12</v>
      </c>
      <c r="G160" s="35" t="str">
        <f>VLOOKUP($A160,'Medical Examinations'!$A:$N,11,0)</f>
        <v>Yes</v>
      </c>
      <c r="H160" s="35" t="str">
        <f>VLOOKUP($A160,'Medical Examinations'!$A:$N,5,0)</f>
        <v>No</v>
      </c>
      <c r="I160" s="35" t="str">
        <f>VLOOKUP($A160,'Medical Examinations'!$A:$N,6,0)</f>
        <v>No</v>
      </c>
      <c r="J160" s="35">
        <f>VLOOKUP($A160,'Medical Examinations'!$A:$N,9,0)</f>
        <v>1</v>
      </c>
      <c r="K160" s="35" t="str">
        <f>VLOOKUP($A160,'Medical Examinations'!$A:$N,10,0)</f>
        <v>Yes</v>
      </c>
      <c r="L160" s="35" t="str">
        <f>VLOOKUP($A160,'Medical Examinations'!$A:$N,12,0)</f>
        <v>Obesity</v>
      </c>
      <c r="M160" s="35" t="str">
        <f>VLOOKUP($A160,'Medical Examinations'!$A:$N,13,0)</f>
        <v>Normal</v>
      </c>
      <c r="N160" s="45">
        <f>IFERROR(VLOOKUP($A160,'Hospitalisation Details'!$A:$P,15,0),"")</f>
        <v>32426</v>
      </c>
      <c r="O160" s="46">
        <f>IFERROR(VLOOKUP($A160,'Hospitalisation Details'!$A:$P,6,0),"")</f>
        <v>37701.879999999997</v>
      </c>
      <c r="P160" s="47" t="str">
        <f>IFERROR(VLOOKUP($A160,'Hospitalisation Details'!$A:$P,12,0),"")</f>
        <v>tier - 2</v>
      </c>
      <c r="Q160" s="47" t="str">
        <f>IFERROR(VLOOKUP($A160,'Hospitalisation Details'!$A:$P,13,0),"")</f>
        <v>tier - 3</v>
      </c>
      <c r="R160" s="47" t="str">
        <f>IFERROR(VLOOKUP($A160,'Hospitalisation Details'!$A:$P,14,0),"")</f>
        <v>R1023</v>
      </c>
      <c r="S160" s="47">
        <f>IFERROR(VLOOKUP($A160,'Hospitalisation Details'!$A:$P,16,0),"")</f>
        <v>34</v>
      </c>
    </row>
    <row r="161" spans="1:19" x14ac:dyDescent="0.3">
      <c r="A161" s="34" t="str">
        <f>'Medical Examinations'!A161</f>
        <v>Id160</v>
      </c>
      <c r="B161" s="36" t="str">
        <f>VLOOKUP($A161,'Customer Names'!A:E,3,FALSE)</f>
        <v>Mr.</v>
      </c>
      <c r="C161" s="37" t="str">
        <f>VLOOKUP($A161,'Customer Names'!$A:$E,4,FALSE)</f>
        <v xml:space="preserve"> Steeve T Sr.</v>
      </c>
      <c r="D161" s="37" t="str">
        <f>VLOOKUP($A161,'Customer Names'!A:E,5,FALSE)</f>
        <v>Tanguay</v>
      </c>
      <c r="E161" s="35">
        <f>VLOOKUP($A161,'Medical Examinations'!$A:$H,2,FALSE)</f>
        <v>39.799999999999997</v>
      </c>
      <c r="F161" s="35">
        <f>VLOOKUP($A161,'Medical Examinations'!$A:$H,3,FALSE)</f>
        <v>10.54</v>
      </c>
      <c r="G161" s="35" t="str">
        <f>VLOOKUP($A161,'Medical Examinations'!$A:$N,11,0)</f>
        <v>Yes</v>
      </c>
      <c r="H161" s="35" t="str">
        <f>VLOOKUP($A161,'Medical Examinations'!$A:$N,5,0)</f>
        <v>No</v>
      </c>
      <c r="I161" s="35" t="str">
        <f>VLOOKUP($A161,'Medical Examinations'!$A:$N,6,0)</f>
        <v>No</v>
      </c>
      <c r="J161" s="35">
        <f>VLOOKUP($A161,'Medical Examinations'!$A:$N,9,0)</f>
        <v>2</v>
      </c>
      <c r="K161" s="35" t="str">
        <f>VLOOKUP($A161,'Medical Examinations'!$A:$N,10,0)</f>
        <v>Yes</v>
      </c>
      <c r="L161" s="35" t="str">
        <f>VLOOKUP($A161,'Medical Examinations'!$A:$N,12,0)</f>
        <v>Obesity</v>
      </c>
      <c r="M161" s="35" t="str">
        <f>VLOOKUP($A161,'Medical Examinations'!$A:$N,13,0)</f>
        <v>Diabetes</v>
      </c>
      <c r="N161" s="45">
        <f>IFERROR(VLOOKUP($A161,'Hospitalisation Details'!$A:$P,15,0),"")</f>
        <v>25869</v>
      </c>
      <c r="O161" s="46">
        <f>IFERROR(VLOOKUP($A161,'Hospitalisation Details'!$A:$P,6,0),"")</f>
        <v>37675.06</v>
      </c>
      <c r="P161" s="47" t="str">
        <f>IFERROR(VLOOKUP($A161,'Hospitalisation Details'!$A:$P,12,0),"")</f>
        <v>tier - 2</v>
      </c>
      <c r="Q161" s="47" t="str">
        <f>IFERROR(VLOOKUP($A161,'Hospitalisation Details'!$A:$P,13,0),"")</f>
        <v>tier - 3</v>
      </c>
      <c r="R161" s="47" t="str">
        <f>IFERROR(VLOOKUP($A161,'Hospitalisation Details'!$A:$P,14,0),"")</f>
        <v>R1011</v>
      </c>
      <c r="S161" s="47">
        <f>IFERROR(VLOOKUP($A161,'Hospitalisation Details'!$A:$P,16,0),"")</f>
        <v>52</v>
      </c>
    </row>
    <row r="162" spans="1:19" x14ac:dyDescent="0.3">
      <c r="A162" s="34" t="str">
        <f>'Medical Examinations'!A162</f>
        <v>Id161</v>
      </c>
      <c r="B162" s="36" t="str">
        <f>VLOOKUP($A162,'Customer Names'!A:E,3,FALSE)</f>
        <v>Mr.</v>
      </c>
      <c r="C162" s="37" t="str">
        <f>VLOOKUP($A162,'Customer Names'!$A:$E,4,FALSE)</f>
        <v xml:space="preserve"> Richard</v>
      </c>
      <c r="D162" s="37" t="str">
        <f>VLOOKUP($A162,'Customer Names'!A:E,5,FALSE)</f>
        <v>McClelland</v>
      </c>
      <c r="E162" s="35">
        <f>VLOOKUP($A162,'Medical Examinations'!$A:$H,2,FALSE)</f>
        <v>42.82</v>
      </c>
      <c r="F162" s="35">
        <f>VLOOKUP($A162,'Medical Examinations'!$A:$H,3,FALSE)</f>
        <v>4.21</v>
      </c>
      <c r="G162" s="35" t="str">
        <f>VLOOKUP($A162,'Medical Examinations'!$A:$N,11,0)</f>
        <v>No</v>
      </c>
      <c r="H162" s="35" t="str">
        <f>VLOOKUP($A162,'Medical Examinations'!$A:$N,5,0)</f>
        <v>No</v>
      </c>
      <c r="I162" s="35" t="str">
        <f>VLOOKUP($A162,'Medical Examinations'!$A:$N,6,0)</f>
        <v>No</v>
      </c>
      <c r="J162" s="35">
        <f>VLOOKUP($A162,'Medical Examinations'!$A:$N,9,0)</f>
        <v>0</v>
      </c>
      <c r="K162" s="35" t="str">
        <f>VLOOKUP($A162,'Medical Examinations'!$A:$N,10,0)</f>
        <v>Yes</v>
      </c>
      <c r="L162" s="35" t="str">
        <f>VLOOKUP($A162,'Medical Examinations'!$A:$N,12,0)</f>
        <v>Obesity</v>
      </c>
      <c r="M162" s="35" t="str">
        <f>VLOOKUP($A162,'Medical Examinations'!$A:$N,13,0)</f>
        <v>Normal</v>
      </c>
      <c r="N162" s="45">
        <f>IFERROR(VLOOKUP($A162,'Hospitalisation Details'!$A:$P,15,0),"")</f>
        <v>30122</v>
      </c>
      <c r="O162" s="46">
        <f>IFERROR(VLOOKUP($A162,'Hospitalisation Details'!$A:$P,6,0),"")</f>
        <v>37650.74</v>
      </c>
      <c r="P162" s="47" t="str">
        <f>IFERROR(VLOOKUP($A162,'Hospitalisation Details'!$A:$P,12,0),"")</f>
        <v>tier - 2</v>
      </c>
      <c r="Q162" s="47" t="str">
        <f>IFERROR(VLOOKUP($A162,'Hospitalisation Details'!$A:$P,13,0),"")</f>
        <v>tier - 2</v>
      </c>
      <c r="R162" s="47" t="str">
        <f>IFERROR(VLOOKUP($A162,'Hospitalisation Details'!$A:$P,14,0),"")</f>
        <v>R1012</v>
      </c>
      <c r="S162" s="47">
        <f>IFERROR(VLOOKUP($A162,'Hospitalisation Details'!$A:$P,16,0),"")</f>
        <v>40</v>
      </c>
    </row>
    <row r="163" spans="1:19" x14ac:dyDescent="0.3">
      <c r="A163" s="34" t="str">
        <f>'Medical Examinations'!A163</f>
        <v>Id162</v>
      </c>
      <c r="B163" s="36" t="str">
        <f>VLOOKUP($A163,'Customer Names'!A:E,3,FALSE)</f>
        <v>Mr.</v>
      </c>
      <c r="C163" s="37" t="str">
        <f>VLOOKUP($A163,'Customer Names'!$A:$E,4,FALSE)</f>
        <v xml:space="preserve"> Aaron T</v>
      </c>
      <c r="D163" s="37" t="str">
        <f>VLOOKUP($A163,'Customer Names'!A:E,5,FALSE)</f>
        <v>Gorman</v>
      </c>
      <c r="E163" s="35">
        <f>VLOOKUP($A163,'Medical Examinations'!$A:$H,2,FALSE)</f>
        <v>33.630000000000003</v>
      </c>
      <c r="F163" s="35">
        <f>VLOOKUP($A163,'Medical Examinations'!$A:$H,3,FALSE)</f>
        <v>5.42</v>
      </c>
      <c r="G163" s="35" t="str">
        <f>VLOOKUP($A163,'Medical Examinations'!$A:$N,11,0)</f>
        <v>No</v>
      </c>
      <c r="H163" s="35" t="str">
        <f>VLOOKUP($A163,'Medical Examinations'!$A:$N,5,0)</f>
        <v>No</v>
      </c>
      <c r="I163" s="35" t="str">
        <f>VLOOKUP($A163,'Medical Examinations'!$A:$N,6,0)</f>
        <v>No</v>
      </c>
      <c r="J163" s="35">
        <f>VLOOKUP($A163,'Medical Examinations'!$A:$N,9,0)</f>
        <v>0</v>
      </c>
      <c r="K163" s="35" t="str">
        <f>VLOOKUP($A163,'Medical Examinations'!$A:$N,10,0)</f>
        <v>Yes</v>
      </c>
      <c r="L163" s="35" t="str">
        <f>VLOOKUP($A163,'Medical Examinations'!$A:$N,12,0)</f>
        <v>Obesity</v>
      </c>
      <c r="M163" s="35" t="str">
        <f>VLOOKUP($A163,'Medical Examinations'!$A:$N,13,0)</f>
        <v>Normal</v>
      </c>
      <c r="N163" s="45">
        <f>IFERROR(VLOOKUP($A163,'Hospitalisation Details'!$A:$P,15,0),"")</f>
        <v>33193</v>
      </c>
      <c r="O163" s="46">
        <f>IFERROR(VLOOKUP($A163,'Hospitalisation Details'!$A:$P,6,0),"")</f>
        <v>37607.53</v>
      </c>
      <c r="P163" s="47" t="str">
        <f>IFERROR(VLOOKUP($A163,'Hospitalisation Details'!$A:$P,12,0),"")</f>
        <v>tier - 1</v>
      </c>
      <c r="Q163" s="47" t="str">
        <f>IFERROR(VLOOKUP($A163,'Hospitalisation Details'!$A:$P,13,0),"")</f>
        <v>tier - 2</v>
      </c>
      <c r="R163" s="47" t="str">
        <f>IFERROR(VLOOKUP($A163,'Hospitalisation Details'!$A:$P,14,0),"")</f>
        <v>R1019</v>
      </c>
      <c r="S163" s="47">
        <f>IFERROR(VLOOKUP($A163,'Hospitalisation Details'!$A:$P,16,0),"")</f>
        <v>32</v>
      </c>
    </row>
    <row r="164" spans="1:19" x14ac:dyDescent="0.3">
      <c r="A164" s="34" t="str">
        <f>'Medical Examinations'!A164</f>
        <v>Id163</v>
      </c>
      <c r="B164" s="36" t="str">
        <f>VLOOKUP($A164,'Customer Names'!A:E,3,FALSE)</f>
        <v>Mr.</v>
      </c>
      <c r="C164" s="37" t="str">
        <f>VLOOKUP($A164,'Customer Names'!$A:$E,4,FALSE)</f>
        <v xml:space="preserve"> Akira</v>
      </c>
      <c r="D164" s="37" t="str">
        <f>VLOOKUP($A164,'Customer Names'!A:E,5,FALSE)</f>
        <v>Nishimura</v>
      </c>
      <c r="E164" s="35">
        <f>VLOOKUP($A164,'Medical Examinations'!$A:$H,2,FALSE)</f>
        <v>37.07</v>
      </c>
      <c r="F164" s="35">
        <f>VLOOKUP($A164,'Medical Examinations'!$A:$H,3,FALSE)</f>
        <v>4.28</v>
      </c>
      <c r="G164" s="35" t="str">
        <f>VLOOKUP($A164,'Medical Examinations'!$A:$N,11,0)</f>
        <v>No</v>
      </c>
      <c r="H164" s="35" t="str">
        <f>VLOOKUP($A164,'Medical Examinations'!$A:$N,5,0)</f>
        <v>yes</v>
      </c>
      <c r="I164" s="35" t="str">
        <f>VLOOKUP($A164,'Medical Examinations'!$A:$N,6,0)</f>
        <v>No</v>
      </c>
      <c r="J164" s="35">
        <f>VLOOKUP($A164,'Medical Examinations'!$A:$N,9,0)</f>
        <v>1</v>
      </c>
      <c r="K164" s="35" t="str">
        <f>VLOOKUP($A164,'Medical Examinations'!$A:$N,10,0)</f>
        <v>Yes</v>
      </c>
      <c r="L164" s="35" t="str">
        <f>VLOOKUP($A164,'Medical Examinations'!$A:$N,12,0)</f>
        <v>Obesity</v>
      </c>
      <c r="M164" s="35" t="str">
        <f>VLOOKUP($A164,'Medical Examinations'!$A:$N,13,0)</f>
        <v>Normal</v>
      </c>
      <c r="N164" s="45">
        <f>IFERROR(VLOOKUP($A164,'Hospitalisation Details'!$A:$P,15,0),"")</f>
        <v>36811</v>
      </c>
      <c r="O164" s="46">
        <f>IFERROR(VLOOKUP($A164,'Hospitalisation Details'!$A:$P,6,0),"")</f>
        <v>37484.449999999997</v>
      </c>
      <c r="P164" s="47" t="str">
        <f>IFERROR(VLOOKUP($A164,'Hospitalisation Details'!$A:$P,12,0),"")</f>
        <v>tier - 1</v>
      </c>
      <c r="Q164" s="47" t="str">
        <f>IFERROR(VLOOKUP($A164,'Hospitalisation Details'!$A:$P,13,0),"")</f>
        <v>tier - 1</v>
      </c>
      <c r="R164" s="47" t="str">
        <f>IFERROR(VLOOKUP($A164,'Hospitalisation Details'!$A:$P,14,0),"")</f>
        <v>R1013</v>
      </c>
      <c r="S164" s="47">
        <f>IFERROR(VLOOKUP($A164,'Hospitalisation Details'!$A:$P,16,0),"")</f>
        <v>22</v>
      </c>
    </row>
    <row r="165" spans="1:19" x14ac:dyDescent="0.3">
      <c r="A165" s="34" t="str">
        <f>'Medical Examinations'!A165</f>
        <v>Id164</v>
      </c>
      <c r="B165" s="36" t="str">
        <f>VLOOKUP($A165,'Customer Names'!A:E,3,FALSE)</f>
        <v>Mr.</v>
      </c>
      <c r="C165" s="37" t="str">
        <f>VLOOKUP($A165,'Customer Names'!$A:$E,4,FALSE)</f>
        <v xml:space="preserve"> Ben</v>
      </c>
      <c r="D165" s="37" t="str">
        <f>VLOOKUP($A165,'Customer Names'!A:E,5,FALSE)</f>
        <v>Brimble</v>
      </c>
      <c r="E165" s="35">
        <f>VLOOKUP($A165,'Medical Examinations'!$A:$H,2,FALSE)</f>
        <v>35.625</v>
      </c>
      <c r="F165" s="35">
        <f>VLOOKUP($A165,'Medical Examinations'!$A:$H,3,FALSE)</f>
        <v>8.9</v>
      </c>
      <c r="G165" s="35" t="str">
        <f>VLOOKUP($A165,'Medical Examinations'!$A:$N,11,0)</f>
        <v>No</v>
      </c>
      <c r="H165" s="35" t="str">
        <f>VLOOKUP($A165,'Medical Examinations'!$A:$N,5,0)</f>
        <v>No</v>
      </c>
      <c r="I165" s="35" t="str">
        <f>VLOOKUP($A165,'Medical Examinations'!$A:$N,6,0)</f>
        <v>No</v>
      </c>
      <c r="J165" s="35">
        <f>VLOOKUP($A165,'Medical Examinations'!$A:$N,9,0)</f>
        <v>0</v>
      </c>
      <c r="K165" s="35" t="str">
        <f>VLOOKUP($A165,'Medical Examinations'!$A:$N,10,0)</f>
        <v>Yes</v>
      </c>
      <c r="L165" s="35" t="str">
        <f>VLOOKUP($A165,'Medical Examinations'!$A:$N,12,0)</f>
        <v>Obesity</v>
      </c>
      <c r="M165" s="35" t="str">
        <f>VLOOKUP($A165,'Medical Examinations'!$A:$N,13,0)</f>
        <v>Diabetes</v>
      </c>
      <c r="N165" s="45">
        <f>IFERROR(VLOOKUP($A165,'Hospitalisation Details'!$A:$P,15,0),"")</f>
        <v>37526</v>
      </c>
      <c r="O165" s="46">
        <f>IFERROR(VLOOKUP($A165,'Hospitalisation Details'!$A:$P,6,0),"")</f>
        <v>37465.339999999997</v>
      </c>
      <c r="P165" s="47" t="str">
        <f>IFERROR(VLOOKUP($A165,'Hospitalisation Details'!$A:$P,12,0),"")</f>
        <v>tier - 1</v>
      </c>
      <c r="Q165" s="47" t="str">
        <f>IFERROR(VLOOKUP($A165,'Hospitalisation Details'!$A:$P,13,0),"")</f>
        <v>tier - 2</v>
      </c>
      <c r="R165" s="47" t="str">
        <f>IFERROR(VLOOKUP($A165,'Hospitalisation Details'!$A:$P,14,0),"")</f>
        <v>R1012</v>
      </c>
      <c r="S165" s="47">
        <f>IFERROR(VLOOKUP($A165,'Hospitalisation Details'!$A:$P,16,0),"")</f>
        <v>20</v>
      </c>
    </row>
    <row r="166" spans="1:19" x14ac:dyDescent="0.3">
      <c r="A166" s="34" t="str">
        <f>'Medical Examinations'!A166</f>
        <v>Id165</v>
      </c>
      <c r="B166" s="36" t="str">
        <f>VLOOKUP($A166,'Customer Names'!A:E,3,FALSE)</f>
        <v>Ms.</v>
      </c>
      <c r="C166" s="37" t="str">
        <f>VLOOKUP($A166,'Customer Names'!$A:$E,4,FALSE)</f>
        <v xml:space="preserve"> Jana</v>
      </c>
      <c r="D166" s="37" t="str">
        <f>VLOOKUP($A166,'Customer Names'!A:E,5,FALSE)</f>
        <v>Trenk</v>
      </c>
      <c r="E166" s="35">
        <f>VLOOKUP($A166,'Medical Examinations'!$A:$H,2,FALSE)</f>
        <v>42.69</v>
      </c>
      <c r="F166" s="35">
        <f>VLOOKUP($A166,'Medical Examinations'!$A:$H,3,FALSE)</f>
        <v>4.8899999999999997</v>
      </c>
      <c r="G166" s="35" t="str">
        <f>VLOOKUP($A166,'Medical Examinations'!$A:$N,11,0)</f>
        <v>No</v>
      </c>
      <c r="H166" s="35" t="str">
        <f>VLOOKUP($A166,'Medical Examinations'!$A:$N,5,0)</f>
        <v>No</v>
      </c>
      <c r="I166" s="35" t="str">
        <f>VLOOKUP($A166,'Medical Examinations'!$A:$N,6,0)</f>
        <v>Yes</v>
      </c>
      <c r="J166" s="35">
        <f>VLOOKUP($A166,'Medical Examinations'!$A:$N,9,0)</f>
        <v>1</v>
      </c>
      <c r="K166" s="35" t="str">
        <f>VLOOKUP($A166,'Medical Examinations'!$A:$N,10,0)</f>
        <v>Yes</v>
      </c>
      <c r="L166" s="35" t="str">
        <f>VLOOKUP($A166,'Medical Examinations'!$A:$N,12,0)</f>
        <v>Obesity</v>
      </c>
      <c r="M166" s="35" t="str">
        <f>VLOOKUP($A166,'Medical Examinations'!$A:$N,13,0)</f>
        <v>Normal</v>
      </c>
      <c r="N166" s="45">
        <f>IFERROR(VLOOKUP($A166,'Hospitalisation Details'!$A:$P,15,0),"")</f>
        <v>29070</v>
      </c>
      <c r="O166" s="46">
        <f>IFERROR(VLOOKUP($A166,'Hospitalisation Details'!$A:$P,6,0),"")</f>
        <v>37425.94</v>
      </c>
      <c r="P166" s="47" t="str">
        <f>IFERROR(VLOOKUP($A166,'Hospitalisation Details'!$A:$P,12,0),"")</f>
        <v>tier - 2</v>
      </c>
      <c r="Q166" s="47" t="str">
        <f>IFERROR(VLOOKUP($A166,'Hospitalisation Details'!$A:$P,13,0),"")</f>
        <v>tier - 1</v>
      </c>
      <c r="R166" s="47" t="str">
        <f>IFERROR(VLOOKUP($A166,'Hospitalisation Details'!$A:$P,14,0),"")</f>
        <v>R1011</v>
      </c>
      <c r="S166" s="47">
        <f>IFERROR(VLOOKUP($A166,'Hospitalisation Details'!$A:$P,16,0),"")</f>
        <v>43</v>
      </c>
    </row>
    <row r="167" spans="1:19" x14ac:dyDescent="0.3">
      <c r="A167" s="34" t="str">
        <f>'Medical Examinations'!A167</f>
        <v>Id166</v>
      </c>
      <c r="B167" s="36" t="str">
        <f>VLOOKUP($A167,'Customer Names'!A:E,3,FALSE)</f>
        <v>Mr.</v>
      </c>
      <c r="C167" s="37" t="str">
        <f>VLOOKUP($A167,'Customer Names'!$A:$E,4,FALSE)</f>
        <v xml:space="preserve"> Jay T.</v>
      </c>
      <c r="D167" s="37" t="str">
        <f>VLOOKUP($A167,'Customer Names'!A:E,5,FALSE)</f>
        <v>Wittmann</v>
      </c>
      <c r="E167" s="35">
        <f>VLOOKUP($A167,'Medical Examinations'!$A:$H,2,FALSE)</f>
        <v>37.869999999999997</v>
      </c>
      <c r="F167" s="35">
        <f>VLOOKUP($A167,'Medical Examinations'!$A:$H,3,FALSE)</f>
        <v>4.29</v>
      </c>
      <c r="G167" s="35" t="str">
        <f>VLOOKUP($A167,'Medical Examinations'!$A:$N,11,0)</f>
        <v>Yes</v>
      </c>
      <c r="H167" s="35" t="str">
        <f>VLOOKUP($A167,'Medical Examinations'!$A:$N,5,0)</f>
        <v>No</v>
      </c>
      <c r="I167" s="35" t="str">
        <f>VLOOKUP($A167,'Medical Examinations'!$A:$N,6,0)</f>
        <v>Yes</v>
      </c>
      <c r="J167" s="35">
        <f>VLOOKUP($A167,'Medical Examinations'!$A:$N,9,0)</f>
        <v>1</v>
      </c>
      <c r="K167" s="35" t="str">
        <f>VLOOKUP($A167,'Medical Examinations'!$A:$N,10,0)</f>
        <v>Yes</v>
      </c>
      <c r="L167" s="35" t="str">
        <f>VLOOKUP($A167,'Medical Examinations'!$A:$N,12,0)</f>
        <v>Obesity</v>
      </c>
      <c r="M167" s="35" t="str">
        <f>VLOOKUP($A167,'Medical Examinations'!$A:$N,13,0)</f>
        <v>Normal</v>
      </c>
      <c r="N167" s="45">
        <f>IFERROR(VLOOKUP($A167,'Hospitalisation Details'!$A:$P,15,0),"")</f>
        <v>25506</v>
      </c>
      <c r="O167" s="46">
        <f>IFERROR(VLOOKUP($A167,'Hospitalisation Details'!$A:$P,6,0),"")</f>
        <v>37277.269999999997</v>
      </c>
      <c r="P167" s="47" t="str">
        <f>IFERROR(VLOOKUP($A167,'Hospitalisation Details'!$A:$P,12,0),"")</f>
        <v>tier - 1</v>
      </c>
      <c r="Q167" s="47" t="str">
        <f>IFERROR(VLOOKUP($A167,'Hospitalisation Details'!$A:$P,13,0),"")</f>
        <v>tier - 3</v>
      </c>
      <c r="R167" s="47" t="str">
        <f>IFERROR(VLOOKUP($A167,'Hospitalisation Details'!$A:$P,14,0),"")</f>
        <v>R1011</v>
      </c>
      <c r="S167" s="47">
        <f>IFERROR(VLOOKUP($A167,'Hospitalisation Details'!$A:$P,16,0),"")</f>
        <v>53</v>
      </c>
    </row>
    <row r="168" spans="1:19" x14ac:dyDescent="0.3">
      <c r="A168" s="34" t="str">
        <f>'Medical Examinations'!A168</f>
        <v>Id167</v>
      </c>
      <c r="B168" s="36" t="str">
        <f>VLOOKUP($A168,'Customer Names'!A:E,3,FALSE)</f>
        <v>Ms.</v>
      </c>
      <c r="C168" s="37" t="str">
        <f>VLOOKUP($A168,'Customer Names'!$A:$E,4,FALSE)</f>
        <v xml:space="preserve"> Marie-Helene</v>
      </c>
      <c r="D168" s="37" t="str">
        <f>VLOOKUP($A168,'Customer Names'!A:E,5,FALSE)</f>
        <v>Tremblay</v>
      </c>
      <c r="E168" s="35">
        <f>VLOOKUP($A168,'Medical Examinations'!$A:$H,2,FALSE)</f>
        <v>40.61</v>
      </c>
      <c r="F168" s="35">
        <f>VLOOKUP($A168,'Medical Examinations'!$A:$H,3,FALSE)</f>
        <v>8</v>
      </c>
      <c r="G168" s="35" t="str">
        <f>VLOOKUP($A168,'Medical Examinations'!$A:$N,11,0)</f>
        <v>Yes</v>
      </c>
      <c r="H168" s="35" t="str">
        <f>VLOOKUP($A168,'Medical Examinations'!$A:$N,5,0)</f>
        <v>No</v>
      </c>
      <c r="I168" s="35" t="str">
        <f>VLOOKUP($A168,'Medical Examinations'!$A:$N,6,0)</f>
        <v>No</v>
      </c>
      <c r="J168" s="35">
        <f>VLOOKUP($A168,'Medical Examinations'!$A:$N,9,0)</f>
        <v>1</v>
      </c>
      <c r="K168" s="35" t="str">
        <f>VLOOKUP($A168,'Medical Examinations'!$A:$N,10,0)</f>
        <v>Yes</v>
      </c>
      <c r="L168" s="35" t="str">
        <f>VLOOKUP($A168,'Medical Examinations'!$A:$N,12,0)</f>
        <v>Obesity</v>
      </c>
      <c r="M168" s="35" t="str">
        <f>VLOOKUP($A168,'Medical Examinations'!$A:$N,13,0)</f>
        <v>Diabetes</v>
      </c>
      <c r="N168" s="45">
        <f>IFERROR(VLOOKUP($A168,'Hospitalisation Details'!$A:$P,15,0),"")</f>
        <v>27707</v>
      </c>
      <c r="O168" s="46">
        <f>IFERROR(VLOOKUP($A168,'Hospitalisation Details'!$A:$P,6,0),"")</f>
        <v>37272.339999999997</v>
      </c>
      <c r="P168" s="47" t="str">
        <f>IFERROR(VLOOKUP($A168,'Hospitalisation Details'!$A:$P,12,0),"")</f>
        <v>tier - 2</v>
      </c>
      <c r="Q168" s="47" t="str">
        <f>IFERROR(VLOOKUP($A168,'Hospitalisation Details'!$A:$P,13,0),"")</f>
        <v>tier - 3</v>
      </c>
      <c r="R168" s="47" t="str">
        <f>IFERROR(VLOOKUP($A168,'Hospitalisation Details'!$A:$P,14,0),"")</f>
        <v>R1011</v>
      </c>
      <c r="S168" s="47">
        <f>IFERROR(VLOOKUP($A168,'Hospitalisation Details'!$A:$P,16,0),"")</f>
        <v>47</v>
      </c>
    </row>
    <row r="169" spans="1:19" x14ac:dyDescent="0.3">
      <c r="A169" s="34" t="str">
        <f>'Medical Examinations'!A169</f>
        <v>Id168</v>
      </c>
      <c r="B169" s="36" t="str">
        <f>VLOOKUP($A169,'Customer Names'!A:E,3,FALSE)</f>
        <v>Ms.</v>
      </c>
      <c r="C169" s="37" t="str">
        <f>VLOOKUP($A169,'Customer Names'!$A:$E,4,FALSE)</f>
        <v xml:space="preserve"> Bret R</v>
      </c>
      <c r="D169" s="37" t="str">
        <f>VLOOKUP($A169,'Customer Names'!A:E,5,FALSE)</f>
        <v>Scofield</v>
      </c>
      <c r="E169" s="35">
        <f>VLOOKUP($A169,'Medical Examinations'!$A:$H,2,FALSE)</f>
        <v>30.78</v>
      </c>
      <c r="F169" s="35">
        <f>VLOOKUP($A169,'Medical Examinations'!$A:$H,3,FALSE)</f>
        <v>4.67</v>
      </c>
      <c r="G169" s="35" t="str">
        <f>VLOOKUP($A169,'Medical Examinations'!$A:$N,11,0)</f>
        <v>Yes</v>
      </c>
      <c r="H169" s="35" t="str">
        <f>VLOOKUP($A169,'Medical Examinations'!$A:$N,5,0)</f>
        <v>No</v>
      </c>
      <c r="I169" s="35" t="str">
        <f>VLOOKUP($A169,'Medical Examinations'!$A:$N,6,0)</f>
        <v>No</v>
      </c>
      <c r="J169" s="35">
        <f>VLOOKUP($A169,'Medical Examinations'!$A:$N,9,0)</f>
        <v>0</v>
      </c>
      <c r="K169" s="35" t="str">
        <f>VLOOKUP($A169,'Medical Examinations'!$A:$N,10,0)</f>
        <v>Yes</v>
      </c>
      <c r="L169" s="35" t="str">
        <f>VLOOKUP($A169,'Medical Examinations'!$A:$N,12,0)</f>
        <v>Obesity</v>
      </c>
      <c r="M169" s="35" t="str">
        <f>VLOOKUP($A169,'Medical Examinations'!$A:$N,13,0)</f>
        <v>Normal</v>
      </c>
      <c r="N169" s="45">
        <f>IFERROR(VLOOKUP($A169,'Hospitalisation Details'!$A:$P,15,0),"")</f>
        <v>31368</v>
      </c>
      <c r="O169" s="46">
        <f>IFERROR(VLOOKUP($A169,'Hospitalisation Details'!$A:$P,6,0),"")</f>
        <v>37270.15</v>
      </c>
      <c r="P169" s="47" t="str">
        <f>IFERROR(VLOOKUP($A169,'Hospitalisation Details'!$A:$P,12,0),"")</f>
        <v>tier - 2</v>
      </c>
      <c r="Q169" s="47" t="str">
        <f>IFERROR(VLOOKUP($A169,'Hospitalisation Details'!$A:$P,13,0),"")</f>
        <v>tier - 1</v>
      </c>
      <c r="R169" s="47" t="str">
        <f>IFERROR(VLOOKUP($A169,'Hospitalisation Details'!$A:$P,14,0),"")</f>
        <v>R1024</v>
      </c>
      <c r="S169" s="47">
        <f>IFERROR(VLOOKUP($A169,'Hospitalisation Details'!$A:$P,16,0),"")</f>
        <v>37</v>
      </c>
    </row>
    <row r="170" spans="1:19" x14ac:dyDescent="0.3">
      <c r="A170" s="34" t="str">
        <f>'Medical Examinations'!A170</f>
        <v>Id169</v>
      </c>
      <c r="B170" s="36" t="str">
        <f>VLOOKUP($A170,'Customer Names'!A:E,3,FALSE)</f>
        <v>Mr.</v>
      </c>
      <c r="C170" s="37" t="str">
        <f>VLOOKUP($A170,'Customer Names'!$A:$E,4,FALSE)</f>
        <v xml:space="preserve"> Gardner L</v>
      </c>
      <c r="D170" s="37" t="str">
        <f>VLOOKUP($A170,'Customer Names'!A:E,5,FALSE)</f>
        <v>Yost</v>
      </c>
      <c r="E170" s="35">
        <f>VLOOKUP($A170,'Medical Examinations'!$A:$H,2,FALSE)</f>
        <v>49.49</v>
      </c>
      <c r="F170" s="35">
        <f>VLOOKUP($A170,'Medical Examinations'!$A:$H,3,FALSE)</f>
        <v>4.5</v>
      </c>
      <c r="G170" s="35" t="str">
        <f>VLOOKUP($A170,'Medical Examinations'!$A:$N,11,0)</f>
        <v>No</v>
      </c>
      <c r="H170" s="35" t="str">
        <f>VLOOKUP($A170,'Medical Examinations'!$A:$N,5,0)</f>
        <v>No</v>
      </c>
      <c r="I170" s="35" t="str">
        <f>VLOOKUP($A170,'Medical Examinations'!$A:$N,6,0)</f>
        <v>No</v>
      </c>
      <c r="J170" s="35">
        <f>VLOOKUP($A170,'Medical Examinations'!$A:$N,9,0)</f>
        <v>0</v>
      </c>
      <c r="K170" s="35" t="str">
        <f>VLOOKUP($A170,'Medical Examinations'!$A:$N,10,0)</f>
        <v>Yes</v>
      </c>
      <c r="L170" s="35" t="str">
        <f>VLOOKUP($A170,'Medical Examinations'!$A:$N,12,0)</f>
        <v>Obesity</v>
      </c>
      <c r="M170" s="35" t="str">
        <f>VLOOKUP($A170,'Medical Examinations'!$A:$N,13,0)</f>
        <v>Normal</v>
      </c>
      <c r="N170" s="45">
        <f>IFERROR(VLOOKUP($A170,'Hospitalisation Details'!$A:$P,15,0),"")</f>
        <v>33163</v>
      </c>
      <c r="O170" s="46">
        <f>IFERROR(VLOOKUP($A170,'Hospitalisation Details'!$A:$P,6,0),"")</f>
        <v>37251.22</v>
      </c>
      <c r="P170" s="47" t="str">
        <f>IFERROR(VLOOKUP($A170,'Hospitalisation Details'!$A:$P,12,0),"")</f>
        <v>tier - 2</v>
      </c>
      <c r="Q170" s="47" t="str">
        <f>IFERROR(VLOOKUP($A170,'Hospitalisation Details'!$A:$P,13,0),"")</f>
        <v>tier - 2</v>
      </c>
      <c r="R170" s="47" t="str">
        <f>IFERROR(VLOOKUP($A170,'Hospitalisation Details'!$A:$P,14,0),"")</f>
        <v>R1011</v>
      </c>
      <c r="S170" s="47">
        <f>IFERROR(VLOOKUP($A170,'Hospitalisation Details'!$A:$P,16,0),"")</f>
        <v>32</v>
      </c>
    </row>
    <row r="171" spans="1:19" x14ac:dyDescent="0.3">
      <c r="A171" s="34" t="str">
        <f>'Medical Examinations'!A171</f>
        <v>Id170</v>
      </c>
      <c r="B171" s="36" t="str">
        <f>VLOOKUP($A171,'Customer Names'!A:E,3,FALSE)</f>
        <v>Mr.</v>
      </c>
      <c r="C171" s="37" t="str">
        <f>VLOOKUP($A171,'Customer Names'!$A:$E,4,FALSE)</f>
        <v xml:space="preserve"> Bobby</v>
      </c>
      <c r="D171" s="37" t="str">
        <f>VLOOKUP($A171,'Customer Names'!A:E,5,FALSE)</f>
        <v>Torphy</v>
      </c>
      <c r="E171" s="35">
        <f>VLOOKUP($A171,'Medical Examinations'!$A:$H,2,FALSE)</f>
        <v>37.619999999999997</v>
      </c>
      <c r="F171" s="35">
        <f>VLOOKUP($A171,'Medical Examinations'!$A:$H,3,FALSE)</f>
        <v>6.32</v>
      </c>
      <c r="G171" s="35" t="str">
        <f>VLOOKUP($A171,'Medical Examinations'!$A:$N,11,0)</f>
        <v>Yes</v>
      </c>
      <c r="H171" s="35" t="str">
        <f>VLOOKUP($A171,'Medical Examinations'!$A:$N,5,0)</f>
        <v>yes</v>
      </c>
      <c r="I171" s="35" t="str">
        <f>VLOOKUP($A171,'Medical Examinations'!$A:$N,6,0)</f>
        <v>No</v>
      </c>
      <c r="J171" s="35">
        <f>VLOOKUP($A171,'Medical Examinations'!$A:$N,9,0)</f>
        <v>2</v>
      </c>
      <c r="K171" s="35" t="str">
        <f>VLOOKUP($A171,'Medical Examinations'!$A:$N,10,0)</f>
        <v>Yes</v>
      </c>
      <c r="L171" s="35" t="str">
        <f>VLOOKUP($A171,'Medical Examinations'!$A:$N,12,0)</f>
        <v>Obesity</v>
      </c>
      <c r="M171" s="35" t="str">
        <f>VLOOKUP($A171,'Medical Examinations'!$A:$N,13,0)</f>
        <v>Prediabetes</v>
      </c>
      <c r="N171" s="45">
        <f>IFERROR(VLOOKUP($A171,'Hospitalisation Details'!$A:$P,15,0),"")</f>
        <v>36774</v>
      </c>
      <c r="O171" s="46">
        <f>IFERROR(VLOOKUP($A171,'Hospitalisation Details'!$A:$P,6,0),"")</f>
        <v>37165.160000000003</v>
      </c>
      <c r="P171" s="47" t="str">
        <f>IFERROR(VLOOKUP($A171,'Hospitalisation Details'!$A:$P,12,0),"")</f>
        <v>tier - 1</v>
      </c>
      <c r="Q171" s="47" t="str">
        <f>IFERROR(VLOOKUP($A171,'Hospitalisation Details'!$A:$P,13,0),"")</f>
        <v>tier - 3</v>
      </c>
      <c r="R171" s="47" t="str">
        <f>IFERROR(VLOOKUP($A171,'Hospitalisation Details'!$A:$P,14,0),"")</f>
        <v>Unknown</v>
      </c>
      <c r="S171" s="47">
        <f>IFERROR(VLOOKUP($A171,'Hospitalisation Details'!$A:$P,16,0),"")</f>
        <v>22</v>
      </c>
    </row>
    <row r="172" spans="1:19" x14ac:dyDescent="0.3">
      <c r="A172" s="34" t="str">
        <f>'Medical Examinations'!A172</f>
        <v>Id171</v>
      </c>
      <c r="B172" s="36" t="str">
        <f>VLOOKUP($A172,'Customer Names'!A:E,3,FALSE)</f>
        <v>Ms.</v>
      </c>
      <c r="C172" s="37" t="str">
        <f>VLOOKUP($A172,'Customer Names'!$A:$E,4,FALSE)</f>
        <v xml:space="preserve"> Natalie</v>
      </c>
      <c r="D172" s="37" t="str">
        <f>VLOOKUP($A172,'Customer Names'!A:E,5,FALSE)</f>
        <v>Busby</v>
      </c>
      <c r="E172" s="35">
        <f>VLOOKUP($A172,'Medical Examinations'!$A:$H,2,FALSE)</f>
        <v>36.08</v>
      </c>
      <c r="F172" s="35">
        <f>VLOOKUP($A172,'Medical Examinations'!$A:$H,3,FALSE)</f>
        <v>6.1</v>
      </c>
      <c r="G172" s="35" t="str">
        <f>VLOOKUP($A172,'Medical Examinations'!$A:$N,11,0)</f>
        <v>Yes</v>
      </c>
      <c r="H172" s="35" t="str">
        <f>VLOOKUP($A172,'Medical Examinations'!$A:$N,5,0)</f>
        <v>No</v>
      </c>
      <c r="I172" s="35" t="str">
        <f>VLOOKUP($A172,'Medical Examinations'!$A:$N,6,0)</f>
        <v>No</v>
      </c>
      <c r="J172" s="35">
        <f>VLOOKUP($A172,'Medical Examinations'!$A:$N,9,0)</f>
        <v>1</v>
      </c>
      <c r="K172" s="35" t="str">
        <f>VLOOKUP($A172,'Medical Examinations'!$A:$N,10,0)</f>
        <v>Yes</v>
      </c>
      <c r="L172" s="35" t="str">
        <f>VLOOKUP($A172,'Medical Examinations'!$A:$N,12,0)</f>
        <v>Obesity</v>
      </c>
      <c r="M172" s="35" t="str">
        <f>VLOOKUP($A172,'Medical Examinations'!$A:$N,13,0)</f>
        <v>Prediabetes</v>
      </c>
      <c r="N172" s="45">
        <f>IFERROR(VLOOKUP($A172,'Hospitalisation Details'!$A:$P,15,0),"")</f>
        <v>35002</v>
      </c>
      <c r="O172" s="46">
        <f>IFERROR(VLOOKUP($A172,'Hospitalisation Details'!$A:$P,6,0),"")</f>
        <v>37133.9</v>
      </c>
      <c r="P172" s="47" t="str">
        <f>IFERROR(VLOOKUP($A172,'Hospitalisation Details'!$A:$P,12,0),"")</f>
        <v>tier - 2</v>
      </c>
      <c r="Q172" s="47" t="str">
        <f>IFERROR(VLOOKUP($A172,'Hospitalisation Details'!$A:$P,13,0),"")</f>
        <v>tier - 2</v>
      </c>
      <c r="R172" s="47" t="str">
        <f>IFERROR(VLOOKUP($A172,'Hospitalisation Details'!$A:$P,14,0),"")</f>
        <v>R1013</v>
      </c>
      <c r="S172" s="47">
        <f>IFERROR(VLOOKUP($A172,'Hospitalisation Details'!$A:$P,16,0),"")</f>
        <v>27</v>
      </c>
    </row>
    <row r="173" spans="1:19" x14ac:dyDescent="0.3">
      <c r="A173" s="34" t="str">
        <f>'Medical Examinations'!A173</f>
        <v>Id172</v>
      </c>
      <c r="B173" s="36" t="str">
        <f>VLOOKUP($A173,'Customer Names'!A:E,3,FALSE)</f>
        <v>Ms.</v>
      </c>
      <c r="C173" s="37" t="str">
        <f>VLOOKUP($A173,'Customer Names'!$A:$E,4,FALSE)</f>
        <v xml:space="preserve"> Lina</v>
      </c>
      <c r="D173" s="37" t="str">
        <f>VLOOKUP($A173,'Customer Names'!A:E,5,FALSE)</f>
        <v>Nguyen</v>
      </c>
      <c r="E173" s="35">
        <f>VLOOKUP($A173,'Medical Examinations'!$A:$H,2,FALSE)</f>
        <v>33.5</v>
      </c>
      <c r="F173" s="35">
        <f>VLOOKUP($A173,'Medical Examinations'!$A:$H,3,FALSE)</f>
        <v>5.4</v>
      </c>
      <c r="G173" s="35" t="str">
        <f>VLOOKUP($A173,'Medical Examinations'!$A:$N,11,0)</f>
        <v>No</v>
      </c>
      <c r="H173" s="35" t="str">
        <f>VLOOKUP($A173,'Medical Examinations'!$A:$N,5,0)</f>
        <v>No</v>
      </c>
      <c r="I173" s="35" t="str">
        <f>VLOOKUP($A173,'Medical Examinations'!$A:$N,6,0)</f>
        <v>No</v>
      </c>
      <c r="J173" s="35">
        <f>VLOOKUP($A173,'Medical Examinations'!$A:$N,9,0)</f>
        <v>0</v>
      </c>
      <c r="K173" s="35" t="str">
        <f>VLOOKUP($A173,'Medical Examinations'!$A:$N,10,0)</f>
        <v>Yes</v>
      </c>
      <c r="L173" s="35" t="str">
        <f>VLOOKUP($A173,'Medical Examinations'!$A:$N,12,0)</f>
        <v>Obesity</v>
      </c>
      <c r="M173" s="35" t="str">
        <f>VLOOKUP($A173,'Medical Examinations'!$A:$N,13,0)</f>
        <v>Normal</v>
      </c>
      <c r="N173" s="45">
        <f>IFERROR(VLOOKUP($A173,'Hospitalisation Details'!$A:$P,15,0),"")</f>
        <v>32669</v>
      </c>
      <c r="O173" s="46">
        <f>IFERROR(VLOOKUP($A173,'Hospitalisation Details'!$A:$P,6,0),"")</f>
        <v>37079.370000000003</v>
      </c>
      <c r="P173" s="47" t="str">
        <f>IFERROR(VLOOKUP($A173,'Hospitalisation Details'!$A:$P,12,0),"")</f>
        <v>tier - 2</v>
      </c>
      <c r="Q173" s="47" t="str">
        <f>IFERROR(VLOOKUP($A173,'Hospitalisation Details'!$A:$P,13,0),"")</f>
        <v>tier - 3</v>
      </c>
      <c r="R173" s="47" t="str">
        <f>IFERROR(VLOOKUP($A173,'Hospitalisation Details'!$A:$P,14,0),"")</f>
        <v>R1011</v>
      </c>
      <c r="S173" s="47">
        <f>IFERROR(VLOOKUP($A173,'Hospitalisation Details'!$A:$P,16,0),"")</f>
        <v>33</v>
      </c>
    </row>
    <row r="174" spans="1:19" x14ac:dyDescent="0.3">
      <c r="A174" s="34" t="str">
        <f>'Medical Examinations'!A174</f>
        <v>Id173</v>
      </c>
      <c r="B174" s="36" t="str">
        <f>VLOOKUP($A174,'Customer Names'!A:E,3,FALSE)</f>
        <v>Mr.</v>
      </c>
      <c r="C174" s="37" t="str">
        <f>VLOOKUP($A174,'Customer Names'!$A:$E,4,FALSE)</f>
        <v xml:space="preserve"> Zebulon</v>
      </c>
      <c r="D174" s="37" t="str">
        <f>VLOOKUP($A174,'Customer Names'!A:E,5,FALSE)</f>
        <v>Hanley</v>
      </c>
      <c r="E174" s="35">
        <f>VLOOKUP($A174,'Medical Examinations'!$A:$H,2,FALSE)</f>
        <v>47.46</v>
      </c>
      <c r="F174" s="35">
        <f>VLOOKUP($A174,'Medical Examinations'!$A:$H,3,FALSE)</f>
        <v>6.24</v>
      </c>
      <c r="G174" s="35" t="str">
        <f>VLOOKUP($A174,'Medical Examinations'!$A:$N,11,0)</f>
        <v>Yes</v>
      </c>
      <c r="H174" s="35" t="str">
        <f>VLOOKUP($A174,'Medical Examinations'!$A:$N,5,0)</f>
        <v>No</v>
      </c>
      <c r="I174" s="35" t="str">
        <f>VLOOKUP($A174,'Medical Examinations'!$A:$N,6,0)</f>
        <v>No</v>
      </c>
      <c r="J174" s="35">
        <f>VLOOKUP($A174,'Medical Examinations'!$A:$N,9,0)</f>
        <v>1</v>
      </c>
      <c r="K174" s="35" t="str">
        <f>VLOOKUP($A174,'Medical Examinations'!$A:$N,10,0)</f>
        <v>Yes</v>
      </c>
      <c r="L174" s="35" t="str">
        <f>VLOOKUP($A174,'Medical Examinations'!$A:$N,12,0)</f>
        <v>Obesity</v>
      </c>
      <c r="M174" s="35" t="str">
        <f>VLOOKUP($A174,'Medical Examinations'!$A:$N,13,0)</f>
        <v>Prediabetes</v>
      </c>
      <c r="N174" s="45">
        <f>IFERROR(VLOOKUP($A174,'Hospitalisation Details'!$A:$P,15,0),"")</f>
        <v>32494</v>
      </c>
      <c r="O174" s="46">
        <f>IFERROR(VLOOKUP($A174,'Hospitalisation Details'!$A:$P,6,0),"")</f>
        <v>37076.370000000003</v>
      </c>
      <c r="P174" s="47" t="str">
        <f>IFERROR(VLOOKUP($A174,'Hospitalisation Details'!$A:$P,12,0),"")</f>
        <v>tier - 2</v>
      </c>
      <c r="Q174" s="47" t="str">
        <f>IFERROR(VLOOKUP($A174,'Hospitalisation Details'!$A:$P,13,0),"")</f>
        <v>tier - 1</v>
      </c>
      <c r="R174" s="47" t="str">
        <f>IFERROR(VLOOKUP($A174,'Hospitalisation Details'!$A:$P,14,0),"")</f>
        <v>R1011</v>
      </c>
      <c r="S174" s="47">
        <f>IFERROR(VLOOKUP($A174,'Hospitalisation Details'!$A:$P,16,0),"")</f>
        <v>34</v>
      </c>
    </row>
    <row r="175" spans="1:19" x14ac:dyDescent="0.3">
      <c r="A175" s="34" t="str">
        <f>'Medical Examinations'!A175</f>
        <v>Id174</v>
      </c>
      <c r="B175" s="36" t="str">
        <f>VLOOKUP($A175,'Customer Names'!A:E,3,FALSE)</f>
        <v>Ms.</v>
      </c>
      <c r="C175" s="37" t="str">
        <f>VLOOKUP($A175,'Customer Names'!$A:$E,4,FALSE)</f>
        <v xml:space="preserve"> Amanda</v>
      </c>
      <c r="D175" s="37" t="str">
        <f>VLOOKUP($A175,'Customer Names'!A:E,5,FALSE)</f>
        <v>Scheer</v>
      </c>
      <c r="E175" s="35">
        <f>VLOOKUP($A175,'Medical Examinations'!$A:$H,2,FALSE)</f>
        <v>49.24</v>
      </c>
      <c r="F175" s="35">
        <f>VLOOKUP($A175,'Medical Examinations'!$A:$H,3,FALSE)</f>
        <v>4.45</v>
      </c>
      <c r="G175" s="35" t="str">
        <f>VLOOKUP($A175,'Medical Examinations'!$A:$N,11,0)</f>
        <v>No</v>
      </c>
      <c r="H175" s="35" t="str">
        <f>VLOOKUP($A175,'Medical Examinations'!$A:$N,5,0)</f>
        <v>No</v>
      </c>
      <c r="I175" s="35" t="str">
        <f>VLOOKUP($A175,'Medical Examinations'!$A:$N,6,0)</f>
        <v>No</v>
      </c>
      <c r="J175" s="35">
        <f>VLOOKUP($A175,'Medical Examinations'!$A:$N,9,0)</f>
        <v>0</v>
      </c>
      <c r="K175" s="35" t="str">
        <f>VLOOKUP($A175,'Medical Examinations'!$A:$N,10,0)</f>
        <v>Yes</v>
      </c>
      <c r="L175" s="35" t="str">
        <f>VLOOKUP($A175,'Medical Examinations'!$A:$N,12,0)</f>
        <v>Obesity</v>
      </c>
      <c r="M175" s="35" t="str">
        <f>VLOOKUP($A175,'Medical Examinations'!$A:$N,13,0)</f>
        <v>Normal</v>
      </c>
      <c r="N175" s="45">
        <f>IFERROR(VLOOKUP($A175,'Hospitalisation Details'!$A:$P,15,0),"")</f>
        <v>33543</v>
      </c>
      <c r="O175" s="46">
        <f>IFERROR(VLOOKUP($A175,'Hospitalisation Details'!$A:$P,6,0),"")</f>
        <v>37040.879999999997</v>
      </c>
      <c r="P175" s="47" t="str">
        <f>IFERROR(VLOOKUP($A175,'Hospitalisation Details'!$A:$P,12,0),"")</f>
        <v>tier - 2</v>
      </c>
      <c r="Q175" s="47" t="str">
        <f>IFERROR(VLOOKUP($A175,'Hospitalisation Details'!$A:$P,13,0),"")</f>
        <v>tier - 2</v>
      </c>
      <c r="R175" s="47" t="str">
        <f>IFERROR(VLOOKUP($A175,'Hospitalisation Details'!$A:$P,14,0),"")</f>
        <v>R1011</v>
      </c>
      <c r="S175" s="47">
        <f>IFERROR(VLOOKUP($A175,'Hospitalisation Details'!$A:$P,16,0),"")</f>
        <v>31</v>
      </c>
    </row>
    <row r="176" spans="1:19" x14ac:dyDescent="0.3">
      <c r="A176" s="34" t="str">
        <f>'Medical Examinations'!A176</f>
        <v>Id175</v>
      </c>
      <c r="B176" s="36" t="str">
        <f>VLOOKUP($A176,'Customer Names'!A:E,3,FALSE)</f>
        <v>Mr.</v>
      </c>
      <c r="C176" s="37" t="str">
        <f>VLOOKUP($A176,'Customer Names'!$A:$E,4,FALSE)</f>
        <v xml:space="preserve"> Greg</v>
      </c>
      <c r="D176" s="37" t="str">
        <f>VLOOKUP($A176,'Customer Names'!A:E,5,FALSE)</f>
        <v>Rankin</v>
      </c>
      <c r="E176" s="35">
        <f>VLOOKUP($A176,'Medical Examinations'!$A:$H,2,FALSE)</f>
        <v>54.4</v>
      </c>
      <c r="F176" s="35">
        <f>VLOOKUP($A176,'Medical Examinations'!$A:$H,3,FALSE)</f>
        <v>5.22</v>
      </c>
      <c r="G176" s="35" t="str">
        <f>VLOOKUP($A176,'Medical Examinations'!$A:$N,11,0)</f>
        <v>No</v>
      </c>
      <c r="H176" s="35" t="str">
        <f>VLOOKUP($A176,'Medical Examinations'!$A:$N,5,0)</f>
        <v>No</v>
      </c>
      <c r="I176" s="35" t="str">
        <f>VLOOKUP($A176,'Medical Examinations'!$A:$N,6,0)</f>
        <v>No</v>
      </c>
      <c r="J176" s="35">
        <f>VLOOKUP($A176,'Medical Examinations'!$A:$N,9,0)</f>
        <v>1</v>
      </c>
      <c r="K176" s="35" t="str">
        <f>VLOOKUP($A176,'Medical Examinations'!$A:$N,10,0)</f>
        <v>Yes</v>
      </c>
      <c r="L176" s="35" t="str">
        <f>VLOOKUP($A176,'Medical Examinations'!$A:$N,12,0)</f>
        <v>Obesity</v>
      </c>
      <c r="M176" s="35" t="str">
        <f>VLOOKUP($A176,'Medical Examinations'!$A:$N,13,0)</f>
        <v>Normal</v>
      </c>
      <c r="N176" s="45">
        <f>IFERROR(VLOOKUP($A176,'Hospitalisation Details'!$A:$P,15,0),"")</f>
        <v>33860</v>
      </c>
      <c r="O176" s="46">
        <f>IFERROR(VLOOKUP($A176,'Hospitalisation Details'!$A:$P,6,0),"")</f>
        <v>36976.449999999997</v>
      </c>
      <c r="P176" s="47" t="str">
        <f>IFERROR(VLOOKUP($A176,'Hospitalisation Details'!$A:$P,12,0),"")</f>
        <v>tier - 2</v>
      </c>
      <c r="Q176" s="47" t="str">
        <f>IFERROR(VLOOKUP($A176,'Hospitalisation Details'!$A:$P,13,0),"")</f>
        <v>tier - 3</v>
      </c>
      <c r="R176" s="47" t="str">
        <f>IFERROR(VLOOKUP($A176,'Hospitalisation Details'!$A:$P,14,0),"")</f>
        <v>R1011</v>
      </c>
      <c r="S176" s="47">
        <f>IFERROR(VLOOKUP($A176,'Hospitalisation Details'!$A:$P,16,0),"")</f>
        <v>30</v>
      </c>
    </row>
    <row r="177" spans="1:19" x14ac:dyDescent="0.3">
      <c r="A177" s="34" t="str">
        <f>'Medical Examinations'!A177</f>
        <v>Id176</v>
      </c>
      <c r="B177" s="36" t="str">
        <f>VLOOKUP($A177,'Customer Names'!A:E,3,FALSE)</f>
        <v>Mr.</v>
      </c>
      <c r="C177" s="37" t="str">
        <f>VLOOKUP($A177,'Customer Names'!$A:$E,4,FALSE)</f>
        <v xml:space="preserve"> John</v>
      </c>
      <c r="D177" s="37" t="str">
        <f>VLOOKUP($A177,'Customer Names'!A:E,5,FALSE)</f>
        <v>Ricardi</v>
      </c>
      <c r="E177" s="35">
        <f>VLOOKUP($A177,'Medical Examinations'!$A:$H,2,FALSE)</f>
        <v>35.53</v>
      </c>
      <c r="F177" s="35">
        <f>VLOOKUP($A177,'Medical Examinations'!$A:$H,3,FALSE)</f>
        <v>4.6100000000000003</v>
      </c>
      <c r="G177" s="35" t="str">
        <f>VLOOKUP($A177,'Medical Examinations'!$A:$N,11,0)</f>
        <v>No</v>
      </c>
      <c r="H177" s="35" t="str">
        <f>VLOOKUP($A177,'Medical Examinations'!$A:$N,5,0)</f>
        <v>No</v>
      </c>
      <c r="I177" s="35" t="str">
        <f>VLOOKUP($A177,'Medical Examinations'!$A:$N,6,0)</f>
        <v>No</v>
      </c>
      <c r="J177" s="35">
        <f>VLOOKUP($A177,'Medical Examinations'!$A:$N,9,0)</f>
        <v>1</v>
      </c>
      <c r="K177" s="35" t="str">
        <f>VLOOKUP($A177,'Medical Examinations'!$A:$N,10,0)</f>
        <v>Yes</v>
      </c>
      <c r="L177" s="35" t="str">
        <f>VLOOKUP($A177,'Medical Examinations'!$A:$N,12,0)</f>
        <v>Obesity</v>
      </c>
      <c r="M177" s="35" t="str">
        <f>VLOOKUP($A177,'Medical Examinations'!$A:$N,13,0)</f>
        <v>Normal</v>
      </c>
      <c r="N177" s="45">
        <f>IFERROR(VLOOKUP($A177,'Hospitalisation Details'!$A:$P,15,0),"")</f>
        <v>33841</v>
      </c>
      <c r="O177" s="46">
        <f>IFERROR(VLOOKUP($A177,'Hospitalisation Details'!$A:$P,6,0),"")</f>
        <v>36950.26</v>
      </c>
      <c r="P177" s="47" t="str">
        <f>IFERROR(VLOOKUP($A177,'Hospitalisation Details'!$A:$P,12,0),"")</f>
        <v>tier - 1</v>
      </c>
      <c r="Q177" s="47" t="str">
        <f>IFERROR(VLOOKUP($A177,'Hospitalisation Details'!$A:$P,13,0),"")</f>
        <v>tier - 1</v>
      </c>
      <c r="R177" s="47" t="str">
        <f>IFERROR(VLOOKUP($A177,'Hospitalisation Details'!$A:$P,14,0),"")</f>
        <v>R1013</v>
      </c>
      <c r="S177" s="47">
        <f>IFERROR(VLOOKUP($A177,'Hospitalisation Details'!$A:$P,16,0),"")</f>
        <v>30</v>
      </c>
    </row>
    <row r="178" spans="1:19" x14ac:dyDescent="0.3">
      <c r="A178" s="34" t="str">
        <f>'Medical Examinations'!A178</f>
        <v>Id177</v>
      </c>
      <c r="B178" s="36" t="str">
        <f>VLOOKUP($A178,'Customer Names'!A:E,3,FALSE)</f>
        <v>Ms.</v>
      </c>
      <c r="C178" s="37" t="str">
        <f>VLOOKUP($A178,'Customer Names'!$A:$E,4,FALSE)</f>
        <v xml:space="preserve"> Kelsey A.</v>
      </c>
      <c r="D178" s="37" t="str">
        <f>VLOOKUP($A178,'Customer Names'!A:E,5,FALSE)</f>
        <v>Karkos</v>
      </c>
      <c r="E178" s="35">
        <f>VLOOKUP($A178,'Medical Examinations'!$A:$H,2,FALSE)</f>
        <v>39.729999999999997</v>
      </c>
      <c r="F178" s="35">
        <f>VLOOKUP($A178,'Medical Examinations'!$A:$H,3,FALSE)</f>
        <v>6.24</v>
      </c>
      <c r="G178" s="35" t="str">
        <f>VLOOKUP($A178,'Medical Examinations'!$A:$N,11,0)</f>
        <v>No</v>
      </c>
      <c r="H178" s="35" t="str">
        <f>VLOOKUP($A178,'Medical Examinations'!$A:$N,5,0)</f>
        <v>No</v>
      </c>
      <c r="I178" s="35" t="str">
        <f>VLOOKUP($A178,'Medical Examinations'!$A:$N,6,0)</f>
        <v>No</v>
      </c>
      <c r="J178" s="35">
        <f>VLOOKUP($A178,'Medical Examinations'!$A:$N,9,0)</f>
        <v>0</v>
      </c>
      <c r="K178" s="35" t="str">
        <f>VLOOKUP($A178,'Medical Examinations'!$A:$N,10,0)</f>
        <v>Yes</v>
      </c>
      <c r="L178" s="35" t="str">
        <f>VLOOKUP($A178,'Medical Examinations'!$A:$N,12,0)</f>
        <v>Obesity</v>
      </c>
      <c r="M178" s="35" t="str">
        <f>VLOOKUP($A178,'Medical Examinations'!$A:$N,13,0)</f>
        <v>Prediabetes</v>
      </c>
      <c r="N178" s="45">
        <f>IFERROR(VLOOKUP($A178,'Hospitalisation Details'!$A:$P,15,0),"")</f>
        <v>28350</v>
      </c>
      <c r="O178" s="46">
        <f>IFERROR(VLOOKUP($A178,'Hospitalisation Details'!$A:$P,6,0),"")</f>
        <v>36935.64</v>
      </c>
      <c r="P178" s="47" t="str">
        <f>IFERROR(VLOOKUP($A178,'Hospitalisation Details'!$A:$P,12,0),"")</f>
        <v>tier - 2</v>
      </c>
      <c r="Q178" s="47" t="str">
        <f>IFERROR(VLOOKUP($A178,'Hospitalisation Details'!$A:$P,13,0),"")</f>
        <v>tier - 1</v>
      </c>
      <c r="R178" s="47" t="str">
        <f>IFERROR(VLOOKUP($A178,'Hospitalisation Details'!$A:$P,14,0),"")</f>
        <v>R1011</v>
      </c>
      <c r="S178" s="47">
        <f>IFERROR(VLOOKUP($A178,'Hospitalisation Details'!$A:$P,16,0),"")</f>
        <v>45</v>
      </c>
    </row>
    <row r="179" spans="1:19" x14ac:dyDescent="0.3">
      <c r="A179" s="34" t="str">
        <f>'Medical Examinations'!A179</f>
        <v>Id178</v>
      </c>
      <c r="B179" s="36" t="str">
        <f>VLOOKUP($A179,'Customer Names'!A:E,3,FALSE)</f>
        <v>Ms.</v>
      </c>
      <c r="C179" s="37" t="str">
        <f>VLOOKUP($A179,'Customer Names'!$A:$E,4,FALSE)</f>
        <v xml:space="preserve"> Bronwen L</v>
      </c>
      <c r="D179" s="37" t="str">
        <f>VLOOKUP($A179,'Customer Names'!A:E,5,FALSE)</f>
        <v>Price-Dierksen</v>
      </c>
      <c r="E179" s="35">
        <f>VLOOKUP($A179,'Medical Examinations'!$A:$H,2,FALSE)</f>
        <v>35.68</v>
      </c>
      <c r="F179" s="35">
        <f>VLOOKUP($A179,'Medical Examinations'!$A:$H,3,FALSE)</f>
        <v>10.039999999999999</v>
      </c>
      <c r="G179" s="35" t="str">
        <f>VLOOKUP($A179,'Medical Examinations'!$A:$N,11,0)</f>
        <v>No</v>
      </c>
      <c r="H179" s="35" t="str">
        <f>VLOOKUP($A179,'Medical Examinations'!$A:$N,5,0)</f>
        <v>No</v>
      </c>
      <c r="I179" s="35" t="str">
        <f>VLOOKUP($A179,'Medical Examinations'!$A:$N,6,0)</f>
        <v>No</v>
      </c>
      <c r="J179" s="35">
        <f>VLOOKUP($A179,'Medical Examinations'!$A:$N,9,0)</f>
        <v>0</v>
      </c>
      <c r="K179" s="35" t="str">
        <f>VLOOKUP($A179,'Medical Examinations'!$A:$N,10,0)</f>
        <v>Yes</v>
      </c>
      <c r="L179" s="35" t="str">
        <f>VLOOKUP($A179,'Medical Examinations'!$A:$N,12,0)</f>
        <v>Obesity</v>
      </c>
      <c r="M179" s="35" t="str">
        <f>VLOOKUP($A179,'Medical Examinations'!$A:$N,13,0)</f>
        <v>Diabetes</v>
      </c>
      <c r="N179" s="45">
        <f>IFERROR(VLOOKUP($A179,'Hospitalisation Details'!$A:$P,15,0),"")</f>
        <v>25133</v>
      </c>
      <c r="O179" s="46">
        <f>IFERROR(VLOOKUP($A179,'Hospitalisation Details'!$A:$P,6,0),"")</f>
        <v>36922.61</v>
      </c>
      <c r="P179" s="47" t="str">
        <f>IFERROR(VLOOKUP($A179,'Hospitalisation Details'!$A:$P,12,0),"")</f>
        <v>tier - 2</v>
      </c>
      <c r="Q179" s="47" t="str">
        <f>IFERROR(VLOOKUP($A179,'Hospitalisation Details'!$A:$P,13,0),"")</f>
        <v>tier - 1</v>
      </c>
      <c r="R179" s="47" t="str">
        <f>IFERROR(VLOOKUP($A179,'Hospitalisation Details'!$A:$P,14,0),"")</f>
        <v>R1011</v>
      </c>
      <c r="S179" s="47">
        <f>IFERROR(VLOOKUP($A179,'Hospitalisation Details'!$A:$P,16,0),"")</f>
        <v>54</v>
      </c>
    </row>
    <row r="180" spans="1:19" x14ac:dyDescent="0.3">
      <c r="A180" s="34" t="str">
        <f>'Medical Examinations'!A180</f>
        <v>Id179</v>
      </c>
      <c r="B180" s="36" t="str">
        <f>VLOOKUP($A180,'Customer Names'!A:E,3,FALSE)</f>
        <v>Ms.</v>
      </c>
      <c r="C180" s="37" t="str">
        <f>VLOOKUP($A180,'Customer Names'!$A:$E,4,FALSE)</f>
        <v xml:space="preserve"> Manuela</v>
      </c>
      <c r="D180" s="37" t="str">
        <f>VLOOKUP($A180,'Customer Names'!A:E,5,FALSE)</f>
        <v>Knispel</v>
      </c>
      <c r="E180" s="35">
        <f>VLOOKUP($A180,'Medical Examinations'!$A:$H,2,FALSE)</f>
        <v>48.86</v>
      </c>
      <c r="F180" s="35">
        <f>VLOOKUP($A180,'Medical Examinations'!$A:$H,3,FALSE)</f>
        <v>6.09</v>
      </c>
      <c r="G180" s="35" t="str">
        <f>VLOOKUP($A180,'Medical Examinations'!$A:$N,11,0)</f>
        <v>No</v>
      </c>
      <c r="H180" s="35" t="str">
        <f>VLOOKUP($A180,'Medical Examinations'!$A:$N,5,0)</f>
        <v>No</v>
      </c>
      <c r="I180" s="35" t="str">
        <f>VLOOKUP($A180,'Medical Examinations'!$A:$N,6,0)</f>
        <v>No</v>
      </c>
      <c r="J180" s="35">
        <f>VLOOKUP($A180,'Medical Examinations'!$A:$N,9,0)</f>
        <v>0</v>
      </c>
      <c r="K180" s="35" t="str">
        <f>VLOOKUP($A180,'Medical Examinations'!$A:$N,10,0)</f>
        <v>Yes</v>
      </c>
      <c r="L180" s="35" t="str">
        <f>VLOOKUP($A180,'Medical Examinations'!$A:$N,12,0)</f>
        <v>Obesity</v>
      </c>
      <c r="M180" s="35" t="str">
        <f>VLOOKUP($A180,'Medical Examinations'!$A:$N,13,0)</f>
        <v>Prediabetes</v>
      </c>
      <c r="N180" s="45">
        <f>IFERROR(VLOOKUP($A180,'Hospitalisation Details'!$A:$P,15,0),"")</f>
        <v>33399</v>
      </c>
      <c r="O180" s="46">
        <f>IFERROR(VLOOKUP($A180,'Hospitalisation Details'!$A:$P,6,0),"")</f>
        <v>36911.99</v>
      </c>
      <c r="P180" s="47" t="str">
        <f>IFERROR(VLOOKUP($A180,'Hospitalisation Details'!$A:$P,12,0),"")</f>
        <v>tier - 2</v>
      </c>
      <c r="Q180" s="47" t="str">
        <f>IFERROR(VLOOKUP($A180,'Hospitalisation Details'!$A:$P,13,0),"")</f>
        <v>tier - 2</v>
      </c>
      <c r="R180" s="47" t="str">
        <f>IFERROR(VLOOKUP($A180,'Hospitalisation Details'!$A:$P,14,0),"")</f>
        <v>R1011</v>
      </c>
      <c r="S180" s="47">
        <f>IFERROR(VLOOKUP($A180,'Hospitalisation Details'!$A:$P,16,0),"")</f>
        <v>31</v>
      </c>
    </row>
    <row r="181" spans="1:19" x14ac:dyDescent="0.3">
      <c r="A181" s="34" t="str">
        <f>'Medical Examinations'!A181</f>
        <v>Id180</v>
      </c>
      <c r="B181" s="36" t="str">
        <f>VLOOKUP($A181,'Customer Names'!A:E,3,FALSE)</f>
        <v>Ms.</v>
      </c>
      <c r="C181" s="37" t="str">
        <f>VLOOKUP($A181,'Customer Names'!$A:$E,4,FALSE)</f>
        <v xml:space="preserve"> Jennifer L</v>
      </c>
      <c r="D181" s="37" t="str">
        <f>VLOOKUP($A181,'Customer Names'!A:E,5,FALSE)</f>
        <v>King</v>
      </c>
      <c r="E181" s="35">
        <f>VLOOKUP($A181,'Medical Examinations'!$A:$H,2,FALSE)</f>
        <v>34.799999999999997</v>
      </c>
      <c r="F181" s="35">
        <f>VLOOKUP($A181,'Medical Examinations'!$A:$H,3,FALSE)</f>
        <v>11.4</v>
      </c>
      <c r="G181" s="35" t="str">
        <f>VLOOKUP($A181,'Medical Examinations'!$A:$N,11,0)</f>
        <v>Yes</v>
      </c>
      <c r="H181" s="35" t="str">
        <f>VLOOKUP($A181,'Medical Examinations'!$A:$N,5,0)</f>
        <v>No</v>
      </c>
      <c r="I181" s="35" t="str">
        <f>VLOOKUP($A181,'Medical Examinations'!$A:$N,6,0)</f>
        <v>Yes</v>
      </c>
      <c r="J181" s="35">
        <f>VLOOKUP($A181,'Medical Examinations'!$A:$N,9,0)</f>
        <v>1</v>
      </c>
      <c r="K181" s="35" t="str">
        <f>VLOOKUP($A181,'Medical Examinations'!$A:$N,10,0)</f>
        <v>No</v>
      </c>
      <c r="L181" s="35" t="str">
        <f>VLOOKUP($A181,'Medical Examinations'!$A:$N,12,0)</f>
        <v>Obesity</v>
      </c>
      <c r="M181" s="35" t="str">
        <f>VLOOKUP($A181,'Medical Examinations'!$A:$N,13,0)</f>
        <v>Diabetes</v>
      </c>
      <c r="N181" s="45">
        <f>IFERROR(VLOOKUP($A181,'Hospitalisation Details'!$A:$P,15,0),"")</f>
        <v>23216</v>
      </c>
      <c r="O181" s="46">
        <f>IFERROR(VLOOKUP($A181,'Hospitalisation Details'!$A:$P,6,0),"")</f>
        <v>36910.61</v>
      </c>
      <c r="P181" s="47" t="str">
        <f>IFERROR(VLOOKUP($A181,'Hospitalisation Details'!$A:$P,12,0),"")</f>
        <v>tier - 2</v>
      </c>
      <c r="Q181" s="47" t="str">
        <f>IFERROR(VLOOKUP($A181,'Hospitalisation Details'!$A:$P,13,0),"")</f>
        <v>tier - 2</v>
      </c>
      <c r="R181" s="47" t="str">
        <f>IFERROR(VLOOKUP($A181,'Hospitalisation Details'!$A:$P,14,0),"")</f>
        <v>R1011</v>
      </c>
      <c r="S181" s="47">
        <f>IFERROR(VLOOKUP($A181,'Hospitalisation Details'!$A:$P,16,0),"")</f>
        <v>59</v>
      </c>
    </row>
    <row r="182" spans="1:19" x14ac:dyDescent="0.3">
      <c r="A182" s="34" t="str">
        <f>'Medical Examinations'!A182</f>
        <v>Id181</v>
      </c>
      <c r="B182" s="36" t="str">
        <f>VLOOKUP($A182,'Customer Names'!A:E,3,FALSE)</f>
        <v>Ms.</v>
      </c>
      <c r="C182" s="37" t="str">
        <f>VLOOKUP($A182,'Customer Names'!$A:$E,4,FALSE)</f>
        <v xml:space="preserve"> Abby W.</v>
      </c>
      <c r="D182" s="37" t="str">
        <f>VLOOKUP($A182,'Customer Names'!A:E,5,FALSE)</f>
        <v>Samuelson</v>
      </c>
      <c r="E182" s="35">
        <f>VLOOKUP($A182,'Medical Examinations'!$A:$H,2,FALSE)</f>
        <v>32.49</v>
      </c>
      <c r="F182" s="35">
        <f>VLOOKUP($A182,'Medical Examinations'!$A:$H,3,FALSE)</f>
        <v>4.29</v>
      </c>
      <c r="G182" s="35" t="str">
        <f>VLOOKUP($A182,'Medical Examinations'!$A:$N,11,0)</f>
        <v>No</v>
      </c>
      <c r="H182" s="35" t="str">
        <f>VLOOKUP($A182,'Medical Examinations'!$A:$N,5,0)</f>
        <v>No</v>
      </c>
      <c r="I182" s="35" t="str">
        <f>VLOOKUP($A182,'Medical Examinations'!$A:$N,6,0)</f>
        <v>Yes</v>
      </c>
      <c r="J182" s="35">
        <f>VLOOKUP($A182,'Medical Examinations'!$A:$N,9,0)</f>
        <v>1</v>
      </c>
      <c r="K182" s="35" t="str">
        <f>VLOOKUP($A182,'Medical Examinations'!$A:$N,10,0)</f>
        <v>Yes</v>
      </c>
      <c r="L182" s="35" t="str">
        <f>VLOOKUP($A182,'Medical Examinations'!$A:$N,12,0)</f>
        <v>Obesity</v>
      </c>
      <c r="M182" s="35" t="str">
        <f>VLOOKUP($A182,'Medical Examinations'!$A:$N,13,0)</f>
        <v>Normal</v>
      </c>
      <c r="N182" s="45">
        <f>IFERROR(VLOOKUP($A182,'Hospitalisation Details'!$A:$P,15,0),"")</f>
        <v>37793</v>
      </c>
      <c r="O182" s="46">
        <f>IFERROR(VLOOKUP($A182,'Hospitalisation Details'!$A:$P,6,0),"")</f>
        <v>36898.730000000003</v>
      </c>
      <c r="P182" s="47" t="str">
        <f>IFERROR(VLOOKUP($A182,'Hospitalisation Details'!$A:$P,12,0),"")</f>
        <v>tier - 2</v>
      </c>
      <c r="Q182" s="47" t="str">
        <f>IFERROR(VLOOKUP($A182,'Hospitalisation Details'!$A:$P,13,0),"")</f>
        <v>tier - 1</v>
      </c>
      <c r="R182" s="47" t="str">
        <f>IFERROR(VLOOKUP($A182,'Hospitalisation Details'!$A:$P,14,0),"")</f>
        <v>R1012</v>
      </c>
      <c r="S182" s="47">
        <f>IFERROR(VLOOKUP($A182,'Hospitalisation Details'!$A:$P,16,0),"")</f>
        <v>19</v>
      </c>
    </row>
    <row r="183" spans="1:19" x14ac:dyDescent="0.3">
      <c r="A183" s="34" t="str">
        <f>'Medical Examinations'!A183</f>
        <v>Id182</v>
      </c>
      <c r="B183" s="36" t="str">
        <f>VLOOKUP($A183,'Customer Names'!A:E,3,FALSE)</f>
        <v>Mr.</v>
      </c>
      <c r="C183" s="37" t="str">
        <f>VLOOKUP($A183,'Customer Names'!$A:$E,4,FALSE)</f>
        <v xml:space="preserve"> Tyler</v>
      </c>
      <c r="D183" s="37" t="str">
        <f>VLOOKUP($A183,'Customer Names'!A:E,5,FALSE)</f>
        <v>Fredsall</v>
      </c>
      <c r="E183" s="35">
        <f>VLOOKUP($A183,'Medical Examinations'!$A:$H,2,FALSE)</f>
        <v>39</v>
      </c>
      <c r="F183" s="35">
        <f>VLOOKUP($A183,'Medical Examinations'!$A:$H,3,FALSE)</f>
        <v>5.7</v>
      </c>
      <c r="G183" s="35" t="str">
        <f>VLOOKUP($A183,'Medical Examinations'!$A:$N,11,0)</f>
        <v>No</v>
      </c>
      <c r="H183" s="35" t="str">
        <f>VLOOKUP($A183,'Medical Examinations'!$A:$N,5,0)</f>
        <v>No</v>
      </c>
      <c r="I183" s="35" t="str">
        <f>VLOOKUP($A183,'Medical Examinations'!$A:$N,6,0)</f>
        <v>No</v>
      </c>
      <c r="J183" s="35">
        <f>VLOOKUP($A183,'Medical Examinations'!$A:$N,9,0)</f>
        <v>2</v>
      </c>
      <c r="K183" s="35" t="str">
        <f>VLOOKUP($A183,'Medical Examinations'!$A:$N,10,0)</f>
        <v>Yes</v>
      </c>
      <c r="L183" s="35" t="str">
        <f>VLOOKUP($A183,'Medical Examinations'!$A:$N,12,0)</f>
        <v>Obesity</v>
      </c>
      <c r="M183" s="35" t="str">
        <f>VLOOKUP($A183,'Medical Examinations'!$A:$N,13,0)</f>
        <v>Prediabetes</v>
      </c>
      <c r="N183" s="45">
        <f>IFERROR(VLOOKUP($A183,'Hospitalisation Details'!$A:$P,15,0),"")</f>
        <v>26638</v>
      </c>
      <c r="O183" s="46">
        <f>IFERROR(VLOOKUP($A183,'Hospitalisation Details'!$A:$P,6,0),"")</f>
        <v>36889.99</v>
      </c>
      <c r="P183" s="47" t="str">
        <f>IFERROR(VLOOKUP($A183,'Hospitalisation Details'!$A:$P,12,0),"")</f>
        <v>tier - 1</v>
      </c>
      <c r="Q183" s="47" t="str">
        <f>IFERROR(VLOOKUP($A183,'Hospitalisation Details'!$A:$P,13,0),"")</f>
        <v>tier - 3</v>
      </c>
      <c r="R183" s="47" t="str">
        <f>IFERROR(VLOOKUP($A183,'Hospitalisation Details'!$A:$P,14,0),"")</f>
        <v>R1011</v>
      </c>
      <c r="S183" s="47">
        <f>IFERROR(VLOOKUP($A183,'Hospitalisation Details'!$A:$P,16,0),"")</f>
        <v>50</v>
      </c>
    </row>
    <row r="184" spans="1:19" x14ac:dyDescent="0.3">
      <c r="A184" s="34" t="str">
        <f>'Medical Examinations'!A184</f>
        <v>Id183</v>
      </c>
      <c r="B184" s="36" t="str">
        <f>VLOOKUP($A184,'Customer Names'!A:E,3,FALSE)</f>
        <v>Mr.</v>
      </c>
      <c r="C184" s="37" t="str">
        <f>VLOOKUP($A184,'Customer Names'!$A:$E,4,FALSE)</f>
        <v xml:space="preserve"> Jeffrey</v>
      </c>
      <c r="D184" s="37" t="str">
        <f>VLOOKUP($A184,'Customer Names'!A:E,5,FALSE)</f>
        <v>Eggleston</v>
      </c>
      <c r="E184" s="35">
        <f>VLOOKUP($A184,'Medical Examinations'!$A:$H,2,FALSE)</f>
        <v>35.299999999999997</v>
      </c>
      <c r="F184" s="35">
        <f>VLOOKUP($A184,'Medical Examinations'!$A:$H,3,FALSE)</f>
        <v>6.09</v>
      </c>
      <c r="G184" s="35" t="str">
        <f>VLOOKUP($A184,'Medical Examinations'!$A:$N,11,0)</f>
        <v>No</v>
      </c>
      <c r="H184" s="35" t="str">
        <f>VLOOKUP($A184,'Medical Examinations'!$A:$N,5,0)</f>
        <v>No</v>
      </c>
      <c r="I184" s="35" t="str">
        <f>VLOOKUP($A184,'Medical Examinations'!$A:$N,6,0)</f>
        <v>No</v>
      </c>
      <c r="J184" s="35">
        <f>VLOOKUP($A184,'Medical Examinations'!$A:$N,9,0)</f>
        <v>1</v>
      </c>
      <c r="K184" s="35" t="str">
        <f>VLOOKUP($A184,'Medical Examinations'!$A:$N,10,0)</f>
        <v>Yes</v>
      </c>
      <c r="L184" s="35" t="str">
        <f>VLOOKUP($A184,'Medical Examinations'!$A:$N,12,0)</f>
        <v>Obesity</v>
      </c>
      <c r="M184" s="35" t="str">
        <f>VLOOKUP($A184,'Medical Examinations'!$A:$N,13,0)</f>
        <v>Prediabetes</v>
      </c>
      <c r="N184" s="45">
        <f>IFERROR(VLOOKUP($A184,'Hospitalisation Details'!$A:$P,15,0),"")</f>
        <v>33789</v>
      </c>
      <c r="O184" s="46">
        <f>IFERROR(VLOOKUP($A184,'Hospitalisation Details'!$A:$P,6,0),"")</f>
        <v>36837.47</v>
      </c>
      <c r="P184" s="47" t="str">
        <f>IFERROR(VLOOKUP($A184,'Hospitalisation Details'!$A:$P,12,0),"")</f>
        <v>tier - 2</v>
      </c>
      <c r="Q184" s="47" t="str">
        <f>IFERROR(VLOOKUP($A184,'Hospitalisation Details'!$A:$P,13,0),"")</f>
        <v>tier - 3</v>
      </c>
      <c r="R184" s="47" t="str">
        <f>IFERROR(VLOOKUP($A184,'Hospitalisation Details'!$A:$P,14,0),"")</f>
        <v>R1011</v>
      </c>
      <c r="S184" s="47">
        <f>IFERROR(VLOOKUP($A184,'Hospitalisation Details'!$A:$P,16,0),"")</f>
        <v>30</v>
      </c>
    </row>
    <row r="185" spans="1:19" x14ac:dyDescent="0.3">
      <c r="A185" s="34" t="str">
        <f>'Medical Examinations'!A185</f>
        <v>Id184</v>
      </c>
      <c r="B185" s="36" t="str">
        <f>VLOOKUP($A185,'Customer Names'!A:E,3,FALSE)</f>
        <v>Mr.</v>
      </c>
      <c r="C185" s="37" t="str">
        <f>VLOOKUP($A185,'Customer Names'!$A:$E,4,FALSE)</f>
        <v xml:space="preserve"> Matthew F</v>
      </c>
      <c r="D185" s="37" t="str">
        <f>VLOOKUP($A185,'Customer Names'!A:E,5,FALSE)</f>
        <v>Palombaro</v>
      </c>
      <c r="E185" s="35">
        <f>VLOOKUP($A185,'Medical Examinations'!$A:$H,2,FALSE)</f>
        <v>33.42</v>
      </c>
      <c r="F185" s="35">
        <f>VLOOKUP($A185,'Medical Examinations'!$A:$H,3,FALSE)</f>
        <v>10.67</v>
      </c>
      <c r="G185" s="35" t="str">
        <f>VLOOKUP($A185,'Medical Examinations'!$A:$N,11,0)</f>
        <v>No</v>
      </c>
      <c r="H185" s="35" t="str">
        <f>VLOOKUP($A185,'Medical Examinations'!$A:$N,5,0)</f>
        <v>No</v>
      </c>
      <c r="I185" s="35" t="str">
        <f>VLOOKUP($A185,'Medical Examinations'!$A:$N,6,0)</f>
        <v>No</v>
      </c>
      <c r="J185" s="35">
        <f>VLOOKUP($A185,'Medical Examinations'!$A:$N,9,0)</f>
        <v>0</v>
      </c>
      <c r="K185" s="35" t="str">
        <f>VLOOKUP($A185,'Medical Examinations'!$A:$N,10,0)</f>
        <v>Yes</v>
      </c>
      <c r="L185" s="35" t="str">
        <f>VLOOKUP($A185,'Medical Examinations'!$A:$N,12,0)</f>
        <v>Obesity</v>
      </c>
      <c r="M185" s="35" t="str">
        <f>VLOOKUP($A185,'Medical Examinations'!$A:$N,13,0)</f>
        <v>Diabetes</v>
      </c>
      <c r="N185" s="45">
        <f>IFERROR(VLOOKUP($A185,'Hospitalisation Details'!$A:$P,15,0),"")</f>
        <v>24104</v>
      </c>
      <c r="O185" s="46">
        <f>IFERROR(VLOOKUP($A185,'Hospitalisation Details'!$A:$P,6,0),"")</f>
        <v>36795.29</v>
      </c>
      <c r="P185" s="47" t="str">
        <f>IFERROR(VLOOKUP($A185,'Hospitalisation Details'!$A:$P,12,0),"")</f>
        <v>tier - 2</v>
      </c>
      <c r="Q185" s="47" t="str">
        <f>IFERROR(VLOOKUP($A185,'Hospitalisation Details'!$A:$P,13,0),"")</f>
        <v>tier - 1</v>
      </c>
      <c r="R185" s="47" t="str">
        <f>IFERROR(VLOOKUP($A185,'Hospitalisation Details'!$A:$P,14,0),"")</f>
        <v>R1011</v>
      </c>
      <c r="S185" s="47">
        <f>IFERROR(VLOOKUP($A185,'Hospitalisation Details'!$A:$P,16,0),"")</f>
        <v>57</v>
      </c>
    </row>
    <row r="186" spans="1:19" x14ac:dyDescent="0.3">
      <c r="A186" s="34" t="str">
        <f>'Medical Examinations'!A186</f>
        <v>Id185</v>
      </c>
      <c r="B186" s="36" t="str">
        <f>VLOOKUP($A186,'Customer Names'!A:E,3,FALSE)</f>
        <v>Mr.</v>
      </c>
      <c r="C186" s="37" t="str">
        <f>VLOOKUP($A186,'Customer Names'!$A:$E,4,FALSE)</f>
        <v xml:space="preserve"> Ryan J.</v>
      </c>
      <c r="D186" s="37" t="str">
        <f>VLOOKUP($A186,'Customer Names'!A:E,5,FALSE)</f>
        <v>Silva</v>
      </c>
      <c r="E186" s="35">
        <f>VLOOKUP($A186,'Medical Examinations'!$A:$H,2,FALSE)</f>
        <v>37.18</v>
      </c>
      <c r="F186" s="35">
        <f>VLOOKUP($A186,'Medical Examinations'!$A:$H,3,FALSE)</f>
        <v>6.75</v>
      </c>
      <c r="G186" s="35" t="str">
        <f>VLOOKUP($A186,'Medical Examinations'!$A:$N,11,0)</f>
        <v>Yes</v>
      </c>
      <c r="H186" s="35" t="str">
        <f>VLOOKUP($A186,'Medical Examinations'!$A:$N,5,0)</f>
        <v>No</v>
      </c>
      <c r="I186" s="35" t="str">
        <f>VLOOKUP($A186,'Medical Examinations'!$A:$N,6,0)</f>
        <v>No</v>
      </c>
      <c r="J186" s="35">
        <f>VLOOKUP($A186,'Medical Examinations'!$A:$N,9,0)</f>
        <v>2</v>
      </c>
      <c r="K186" s="35" t="str">
        <f>VLOOKUP($A186,'Medical Examinations'!$A:$N,10,0)</f>
        <v>Yes</v>
      </c>
      <c r="L186" s="35" t="str">
        <f>VLOOKUP($A186,'Medical Examinations'!$A:$N,12,0)</f>
        <v>Obesity</v>
      </c>
      <c r="M186" s="35" t="str">
        <f>VLOOKUP($A186,'Medical Examinations'!$A:$N,13,0)</f>
        <v>Diabetes</v>
      </c>
      <c r="N186" s="45">
        <f>IFERROR(VLOOKUP($A186,'Hospitalisation Details'!$A:$P,15,0),"")</f>
        <v>25763</v>
      </c>
      <c r="O186" s="46">
        <f>IFERROR(VLOOKUP($A186,'Hospitalisation Details'!$A:$P,6,0),"")</f>
        <v>36786.370000000003</v>
      </c>
      <c r="P186" s="47" t="str">
        <f>IFERROR(VLOOKUP($A186,'Hospitalisation Details'!$A:$P,12,0),"")</f>
        <v>tier - 1</v>
      </c>
      <c r="Q186" s="47" t="str">
        <f>IFERROR(VLOOKUP($A186,'Hospitalisation Details'!$A:$P,13,0),"")</f>
        <v>tier - 1</v>
      </c>
      <c r="R186" s="47" t="str">
        <f>IFERROR(VLOOKUP($A186,'Hospitalisation Details'!$A:$P,14,0),"")</f>
        <v>R1011</v>
      </c>
      <c r="S186" s="47">
        <f>IFERROR(VLOOKUP($A186,'Hospitalisation Details'!$A:$P,16,0),"")</f>
        <v>52</v>
      </c>
    </row>
    <row r="187" spans="1:19" x14ac:dyDescent="0.3">
      <c r="A187" s="34" t="str">
        <f>'Medical Examinations'!A187</f>
        <v>Id186</v>
      </c>
      <c r="B187" s="36" t="str">
        <f>VLOOKUP($A187,'Customer Names'!A:E,3,FALSE)</f>
        <v>Ms.</v>
      </c>
      <c r="C187" s="37" t="str">
        <f>VLOOKUP($A187,'Customer Names'!$A:$E,4,FALSE)</f>
        <v xml:space="preserve"> Amy</v>
      </c>
      <c r="D187" s="37" t="str">
        <f>VLOOKUP($A187,'Customer Names'!A:E,5,FALSE)</f>
        <v>Bugala</v>
      </c>
      <c r="E187" s="35">
        <f>VLOOKUP($A187,'Medical Examinations'!$A:$H,2,FALSE)</f>
        <v>33.33</v>
      </c>
      <c r="F187" s="35">
        <f>VLOOKUP($A187,'Medical Examinations'!$A:$H,3,FALSE)</f>
        <v>9.26</v>
      </c>
      <c r="G187" s="35" t="str">
        <f>VLOOKUP($A187,'Medical Examinations'!$A:$N,11,0)</f>
        <v>Yes</v>
      </c>
      <c r="H187" s="35" t="str">
        <f>VLOOKUP($A187,'Medical Examinations'!$A:$N,5,0)</f>
        <v>No</v>
      </c>
      <c r="I187" s="35" t="str">
        <f>VLOOKUP($A187,'Medical Examinations'!$A:$N,6,0)</f>
        <v>No</v>
      </c>
      <c r="J187" s="35">
        <f>VLOOKUP($A187,'Medical Examinations'!$A:$N,9,0)</f>
        <v>2</v>
      </c>
      <c r="K187" s="35" t="str">
        <f>VLOOKUP($A187,'Medical Examinations'!$A:$N,10,0)</f>
        <v>No</v>
      </c>
      <c r="L187" s="35" t="str">
        <f>VLOOKUP($A187,'Medical Examinations'!$A:$N,12,0)</f>
        <v>Obesity</v>
      </c>
      <c r="M187" s="35" t="str">
        <f>VLOOKUP($A187,'Medical Examinations'!$A:$N,13,0)</f>
        <v>Diabetes</v>
      </c>
      <c r="N187" s="45">
        <f>IFERROR(VLOOKUP($A187,'Hospitalisation Details'!$A:$P,15,0),"")</f>
        <v>22491</v>
      </c>
      <c r="O187" s="46">
        <f>IFERROR(VLOOKUP($A187,'Hospitalisation Details'!$A:$P,6,0),"")</f>
        <v>36580.28</v>
      </c>
      <c r="P187" s="47" t="str">
        <f>IFERROR(VLOOKUP($A187,'Hospitalisation Details'!$A:$P,12,0),"")</f>
        <v>tier - 2</v>
      </c>
      <c r="Q187" s="47" t="str">
        <f>IFERROR(VLOOKUP($A187,'Hospitalisation Details'!$A:$P,13,0),"")</f>
        <v>tier - 2</v>
      </c>
      <c r="R187" s="47" t="str">
        <f>IFERROR(VLOOKUP($A187,'Hospitalisation Details'!$A:$P,14,0),"")</f>
        <v>R1013</v>
      </c>
      <c r="S187" s="47">
        <f>IFERROR(VLOOKUP($A187,'Hospitalisation Details'!$A:$P,16,0),"")</f>
        <v>61</v>
      </c>
    </row>
    <row r="188" spans="1:19" x14ac:dyDescent="0.3">
      <c r="A188" s="34" t="str">
        <f>'Medical Examinations'!A188</f>
        <v>Id187</v>
      </c>
      <c r="B188" s="36" t="str">
        <f>VLOOKUP($A188,'Customer Names'!A:E,3,FALSE)</f>
        <v>Mr.</v>
      </c>
      <c r="C188" s="37" t="str">
        <f>VLOOKUP($A188,'Customer Names'!$A:$E,4,FALSE)</f>
        <v xml:space="preserve"> Andrew P</v>
      </c>
      <c r="D188" s="37" t="str">
        <f>VLOOKUP($A188,'Customer Names'!A:E,5,FALSE)</f>
        <v>Dublin</v>
      </c>
      <c r="E188" s="35">
        <f>VLOOKUP($A188,'Medical Examinations'!$A:$H,2,FALSE)</f>
        <v>53.21</v>
      </c>
      <c r="F188" s="35">
        <f>VLOOKUP($A188,'Medical Examinations'!$A:$H,3,FALSE)</f>
        <v>4.2699999999999996</v>
      </c>
      <c r="G188" s="35" t="str">
        <f>VLOOKUP($A188,'Medical Examinations'!$A:$N,11,0)</f>
        <v>No</v>
      </c>
      <c r="H188" s="35" t="str">
        <f>VLOOKUP($A188,'Medical Examinations'!$A:$N,5,0)</f>
        <v>No</v>
      </c>
      <c r="I188" s="35" t="str">
        <f>VLOOKUP($A188,'Medical Examinations'!$A:$N,6,0)</f>
        <v>No</v>
      </c>
      <c r="J188" s="35">
        <f>VLOOKUP($A188,'Medical Examinations'!$A:$N,9,0)</f>
        <v>1</v>
      </c>
      <c r="K188" s="35" t="str">
        <f>VLOOKUP($A188,'Medical Examinations'!$A:$N,10,0)</f>
        <v>Yes</v>
      </c>
      <c r="L188" s="35" t="str">
        <f>VLOOKUP($A188,'Medical Examinations'!$A:$N,12,0)</f>
        <v>Obesity</v>
      </c>
      <c r="M188" s="35" t="str">
        <f>VLOOKUP($A188,'Medical Examinations'!$A:$N,13,0)</f>
        <v>Normal</v>
      </c>
      <c r="N188" s="45">
        <f>IFERROR(VLOOKUP($A188,'Hospitalisation Details'!$A:$P,15,0),"")</f>
        <v>33886</v>
      </c>
      <c r="O188" s="46">
        <f>IFERROR(VLOOKUP($A188,'Hospitalisation Details'!$A:$P,6,0),"")</f>
        <v>36572.800000000003</v>
      </c>
      <c r="P188" s="47" t="str">
        <f>IFERROR(VLOOKUP($A188,'Hospitalisation Details'!$A:$P,12,0),"")</f>
        <v>tier - 1</v>
      </c>
      <c r="Q188" s="47" t="str">
        <f>IFERROR(VLOOKUP($A188,'Hospitalisation Details'!$A:$P,13,0),"")</f>
        <v>tier - 2</v>
      </c>
      <c r="R188" s="47" t="str">
        <f>IFERROR(VLOOKUP($A188,'Hospitalisation Details'!$A:$P,14,0),"")</f>
        <v>R1011</v>
      </c>
      <c r="S188" s="47">
        <f>IFERROR(VLOOKUP($A188,'Hospitalisation Details'!$A:$P,16,0),"")</f>
        <v>30</v>
      </c>
    </row>
    <row r="189" spans="1:19" x14ac:dyDescent="0.3">
      <c r="A189" s="34" t="str">
        <f>'Medical Examinations'!A189</f>
        <v>Id188</v>
      </c>
      <c r="B189" s="36" t="str">
        <f>VLOOKUP($A189,'Customer Names'!A:E,3,FALSE)</f>
        <v>Mr.</v>
      </c>
      <c r="C189" s="37" t="str">
        <f>VLOOKUP($A189,'Customer Names'!$A:$E,4,FALSE)</f>
        <v xml:space="preserve"> George M. V</v>
      </c>
      <c r="D189" s="37" t="str">
        <f>VLOOKUP($A189,'Customer Names'!A:E,5,FALSE)</f>
        <v>Cleland</v>
      </c>
      <c r="E189" s="35">
        <f>VLOOKUP($A189,'Medical Examinations'!$A:$H,2,FALSE)</f>
        <v>38.729999999999997</v>
      </c>
      <c r="F189" s="35">
        <f>VLOOKUP($A189,'Medical Examinations'!$A:$H,3,FALSE)</f>
        <v>11.51</v>
      </c>
      <c r="G189" s="35" t="str">
        <f>VLOOKUP($A189,'Medical Examinations'!$A:$N,11,0)</f>
        <v>No</v>
      </c>
      <c r="H189" s="35" t="str">
        <f>VLOOKUP($A189,'Medical Examinations'!$A:$N,5,0)</f>
        <v>No</v>
      </c>
      <c r="I189" s="35" t="str">
        <f>VLOOKUP($A189,'Medical Examinations'!$A:$N,6,0)</f>
        <v>No</v>
      </c>
      <c r="J189" s="35">
        <f>VLOOKUP($A189,'Medical Examinations'!$A:$N,9,0)</f>
        <v>2</v>
      </c>
      <c r="K189" s="35" t="str">
        <f>VLOOKUP($A189,'Medical Examinations'!$A:$N,10,0)</f>
        <v>Yes</v>
      </c>
      <c r="L189" s="35" t="str">
        <f>VLOOKUP($A189,'Medical Examinations'!$A:$N,12,0)</f>
        <v>Obesity</v>
      </c>
      <c r="M189" s="35" t="str">
        <f>VLOOKUP($A189,'Medical Examinations'!$A:$N,13,0)</f>
        <v>Diabetes</v>
      </c>
      <c r="N189" s="45">
        <f>IFERROR(VLOOKUP($A189,'Hospitalisation Details'!$A:$P,15,0),"")</f>
        <v>26885</v>
      </c>
      <c r="O189" s="46">
        <f>IFERROR(VLOOKUP($A189,'Hospitalisation Details'!$A:$P,6,0),"")</f>
        <v>36541.550000000003</v>
      </c>
      <c r="P189" s="47" t="str">
        <f>IFERROR(VLOOKUP($A189,'Hospitalisation Details'!$A:$P,12,0),"")</f>
        <v>tier - 2</v>
      </c>
      <c r="Q189" s="47" t="str">
        <f>IFERROR(VLOOKUP($A189,'Hospitalisation Details'!$A:$P,13,0),"")</f>
        <v>tier - 3</v>
      </c>
      <c r="R189" s="47" t="str">
        <f>IFERROR(VLOOKUP($A189,'Hospitalisation Details'!$A:$P,14,0),"")</f>
        <v>R1011</v>
      </c>
      <c r="S189" s="47">
        <f>IFERROR(VLOOKUP($A189,'Hospitalisation Details'!$A:$P,16,0),"")</f>
        <v>49</v>
      </c>
    </row>
    <row r="190" spans="1:19" x14ac:dyDescent="0.3">
      <c r="A190" s="34" t="str">
        <f>'Medical Examinations'!A190</f>
        <v>Id189</v>
      </c>
      <c r="B190" s="36" t="str">
        <f>VLOOKUP($A190,'Customer Names'!A:E,3,FALSE)</f>
        <v>Ms.</v>
      </c>
      <c r="C190" s="37" t="str">
        <f>VLOOKUP($A190,'Customer Names'!$A:$E,4,FALSE)</f>
        <v xml:space="preserve"> Sarah</v>
      </c>
      <c r="D190" s="37" t="str">
        <f>VLOOKUP($A190,'Customer Names'!A:E,5,FALSE)</f>
        <v>Evans</v>
      </c>
      <c r="E190" s="35">
        <f>VLOOKUP($A190,'Medical Examinations'!$A:$H,2,FALSE)</f>
        <v>29.73</v>
      </c>
      <c r="F190" s="35">
        <f>VLOOKUP($A190,'Medical Examinations'!$A:$H,3,FALSE)</f>
        <v>7.22</v>
      </c>
      <c r="G190" s="35" t="str">
        <f>VLOOKUP($A190,'Medical Examinations'!$A:$N,11,0)</f>
        <v>No</v>
      </c>
      <c r="H190" s="35" t="str">
        <f>VLOOKUP($A190,'Medical Examinations'!$A:$N,5,0)</f>
        <v>No</v>
      </c>
      <c r="I190" s="35" t="str">
        <f>VLOOKUP($A190,'Medical Examinations'!$A:$N,6,0)</f>
        <v>No</v>
      </c>
      <c r="J190" s="35">
        <f>VLOOKUP($A190,'Medical Examinations'!$A:$N,9,0)</f>
        <v>0</v>
      </c>
      <c r="K190" s="35" t="str">
        <f>VLOOKUP($A190,'Medical Examinations'!$A:$N,10,0)</f>
        <v>Yes</v>
      </c>
      <c r="L190" s="35" t="str">
        <f>VLOOKUP($A190,'Medical Examinations'!$A:$N,12,0)</f>
        <v>Overweight</v>
      </c>
      <c r="M190" s="35" t="str">
        <f>VLOOKUP($A190,'Medical Examinations'!$A:$N,13,0)</f>
        <v>Diabetes</v>
      </c>
      <c r="N190" s="45">
        <f>IFERROR(VLOOKUP($A190,'Hospitalisation Details'!$A:$P,15,0),"")</f>
        <v>22969</v>
      </c>
      <c r="O190" s="46">
        <f>IFERROR(VLOOKUP($A190,'Hospitalisation Details'!$A:$P,6,0),"")</f>
        <v>36445.550000000003</v>
      </c>
      <c r="P190" s="47" t="str">
        <f>IFERROR(VLOOKUP($A190,'Hospitalisation Details'!$A:$P,12,0),"")</f>
        <v>tier - 2</v>
      </c>
      <c r="Q190" s="47" t="str">
        <f>IFERROR(VLOOKUP($A190,'Hospitalisation Details'!$A:$P,13,0),"")</f>
        <v>tier - 2</v>
      </c>
      <c r="R190" s="47" t="str">
        <f>IFERROR(VLOOKUP($A190,'Hospitalisation Details'!$A:$P,14,0),"")</f>
        <v>R1011</v>
      </c>
      <c r="S190" s="47">
        <f>IFERROR(VLOOKUP($A190,'Hospitalisation Details'!$A:$P,16,0),"")</f>
        <v>60</v>
      </c>
    </row>
    <row r="191" spans="1:19" x14ac:dyDescent="0.3">
      <c r="A191" s="34" t="str">
        <f>'Medical Examinations'!A191</f>
        <v>Id190</v>
      </c>
      <c r="B191" s="36" t="str">
        <f>VLOOKUP($A191,'Customer Names'!A:E,3,FALSE)</f>
        <v>Ms.</v>
      </c>
      <c r="C191" s="37" t="str">
        <f>VLOOKUP($A191,'Customer Names'!$A:$E,4,FALSE)</f>
        <v xml:space="preserve"> Lara</v>
      </c>
      <c r="D191" s="37" t="str">
        <f>VLOOKUP($A191,'Customer Names'!A:E,5,FALSE)</f>
        <v>Boyd</v>
      </c>
      <c r="E191" s="35">
        <f>VLOOKUP($A191,'Medical Examinations'!$A:$H,2,FALSE)</f>
        <v>34.700000000000003</v>
      </c>
      <c r="F191" s="35">
        <f>VLOOKUP($A191,'Medical Examinations'!$A:$H,3,FALSE)</f>
        <v>4.37</v>
      </c>
      <c r="G191" s="35" t="str">
        <f>VLOOKUP($A191,'Medical Examinations'!$A:$N,11,0)</f>
        <v>No</v>
      </c>
      <c r="H191" s="35" t="str">
        <f>VLOOKUP($A191,'Medical Examinations'!$A:$N,5,0)</f>
        <v>No</v>
      </c>
      <c r="I191" s="35" t="str">
        <f>VLOOKUP($A191,'Medical Examinations'!$A:$N,6,0)</f>
        <v>Yes</v>
      </c>
      <c r="J191" s="35">
        <f>VLOOKUP($A191,'Medical Examinations'!$A:$N,9,0)</f>
        <v>1</v>
      </c>
      <c r="K191" s="35" t="str">
        <f>VLOOKUP($A191,'Medical Examinations'!$A:$N,10,0)</f>
        <v>Yes</v>
      </c>
      <c r="L191" s="35" t="str">
        <f>VLOOKUP($A191,'Medical Examinations'!$A:$N,12,0)</f>
        <v>Obesity</v>
      </c>
      <c r="M191" s="35" t="str">
        <f>VLOOKUP($A191,'Medical Examinations'!$A:$N,13,0)</f>
        <v>Normal</v>
      </c>
      <c r="N191" s="45">
        <f>IFERROR(VLOOKUP($A191,'Hospitalisation Details'!$A:$P,15,0),"")</f>
        <v>37964</v>
      </c>
      <c r="O191" s="46">
        <f>IFERROR(VLOOKUP($A191,'Hospitalisation Details'!$A:$P,6,0),"")</f>
        <v>36397.58</v>
      </c>
      <c r="P191" s="47" t="str">
        <f>IFERROR(VLOOKUP($A191,'Hospitalisation Details'!$A:$P,12,0),"")</f>
        <v>tier - 2</v>
      </c>
      <c r="Q191" s="47" t="str">
        <f>IFERROR(VLOOKUP($A191,'Hospitalisation Details'!$A:$P,13,0),"")</f>
        <v>tier - 3</v>
      </c>
      <c r="R191" s="47" t="str">
        <f>IFERROR(VLOOKUP($A191,'Hospitalisation Details'!$A:$P,14,0),"")</f>
        <v>R1011</v>
      </c>
      <c r="S191" s="47">
        <f>IFERROR(VLOOKUP($A191,'Hospitalisation Details'!$A:$P,16,0),"")</f>
        <v>19</v>
      </c>
    </row>
    <row r="192" spans="1:19" x14ac:dyDescent="0.3">
      <c r="A192" s="34" t="str">
        <f>'Medical Examinations'!A192</f>
        <v>Id191</v>
      </c>
      <c r="B192" s="36" t="str">
        <f>VLOOKUP($A192,'Customer Names'!A:E,3,FALSE)</f>
        <v>Mr.</v>
      </c>
      <c r="C192" s="37" t="str">
        <f>VLOOKUP($A192,'Customer Names'!$A:$E,4,FALSE)</f>
        <v xml:space="preserve"> Sebastien</v>
      </c>
      <c r="D192" s="37" t="str">
        <f>VLOOKUP($A192,'Customer Names'!A:E,5,FALSE)</f>
        <v>Roulier</v>
      </c>
      <c r="E192" s="35">
        <f>VLOOKUP($A192,'Medical Examinations'!$A:$H,2,FALSE)</f>
        <v>38.28</v>
      </c>
      <c r="F192" s="35">
        <f>VLOOKUP($A192,'Medical Examinations'!$A:$H,3,FALSE)</f>
        <v>11.56</v>
      </c>
      <c r="G192" s="35" t="str">
        <f>VLOOKUP($A192,'Medical Examinations'!$A:$N,11,0)</f>
        <v>Yes</v>
      </c>
      <c r="H192" s="35" t="str">
        <f>VLOOKUP($A192,'Medical Examinations'!$A:$N,5,0)</f>
        <v>No</v>
      </c>
      <c r="I192" s="35" t="str">
        <f>VLOOKUP($A192,'Medical Examinations'!$A:$N,6,0)</f>
        <v>No</v>
      </c>
      <c r="J192" s="35">
        <f>VLOOKUP($A192,'Medical Examinations'!$A:$N,9,0)</f>
        <v>1</v>
      </c>
      <c r="K192" s="35" t="str">
        <f>VLOOKUP($A192,'Medical Examinations'!$A:$N,10,0)</f>
        <v>Yes</v>
      </c>
      <c r="L192" s="35" t="str">
        <f>VLOOKUP($A192,'Medical Examinations'!$A:$N,12,0)</f>
        <v>Obesity</v>
      </c>
      <c r="M192" s="35" t="str">
        <f>VLOOKUP($A192,'Medical Examinations'!$A:$N,13,0)</f>
        <v>Diabetes</v>
      </c>
      <c r="N192" s="45">
        <f>IFERROR(VLOOKUP($A192,'Hospitalisation Details'!$A:$P,15,0),"")</f>
        <v>27550</v>
      </c>
      <c r="O192" s="46">
        <f>IFERROR(VLOOKUP($A192,'Hospitalisation Details'!$A:$P,6,0),"")</f>
        <v>36350.71</v>
      </c>
      <c r="P192" s="47" t="str">
        <f>IFERROR(VLOOKUP($A192,'Hospitalisation Details'!$A:$P,12,0),"")</f>
        <v>tier - 1</v>
      </c>
      <c r="Q192" s="47" t="str">
        <f>IFERROR(VLOOKUP($A192,'Hospitalisation Details'!$A:$P,13,0),"")</f>
        <v>tier - 2</v>
      </c>
      <c r="R192" s="47" t="str">
        <f>IFERROR(VLOOKUP($A192,'Hospitalisation Details'!$A:$P,14,0),"")</f>
        <v>R1011</v>
      </c>
      <c r="S192" s="47">
        <f>IFERROR(VLOOKUP($A192,'Hospitalisation Details'!$A:$P,16,0),"")</f>
        <v>48</v>
      </c>
    </row>
    <row r="193" spans="1:19" x14ac:dyDescent="0.3">
      <c r="A193" s="34" t="str">
        <f>'Medical Examinations'!A193</f>
        <v>Id192</v>
      </c>
      <c r="B193" s="36" t="str">
        <f>VLOOKUP($A193,'Customer Names'!A:E,3,FALSE)</f>
        <v>Mr.</v>
      </c>
      <c r="C193" s="37" t="str">
        <f>VLOOKUP($A193,'Customer Names'!$A:$E,4,FALSE)</f>
        <v xml:space="preserve"> Padraig</v>
      </c>
      <c r="D193" s="37" t="str">
        <f>VLOOKUP($A193,'Customer Names'!A:E,5,FALSE)</f>
        <v>Mullins</v>
      </c>
      <c r="E193" s="35">
        <f>VLOOKUP($A193,'Medical Examinations'!$A:$H,2,FALSE)</f>
        <v>33.57</v>
      </c>
      <c r="F193" s="35">
        <f>VLOOKUP($A193,'Medical Examinations'!$A:$H,3,FALSE)</f>
        <v>8.82</v>
      </c>
      <c r="G193" s="35" t="str">
        <f>VLOOKUP($A193,'Medical Examinations'!$A:$N,11,0)</f>
        <v>Yes</v>
      </c>
      <c r="H193" s="35" t="str">
        <f>VLOOKUP($A193,'Medical Examinations'!$A:$N,5,0)</f>
        <v>No</v>
      </c>
      <c r="I193" s="35" t="str">
        <f>VLOOKUP($A193,'Medical Examinations'!$A:$N,6,0)</f>
        <v>No</v>
      </c>
      <c r="J193" s="35">
        <f>VLOOKUP($A193,'Medical Examinations'!$A:$N,9,0)</f>
        <v>0</v>
      </c>
      <c r="K193" s="35" t="str">
        <f>VLOOKUP($A193,'Medical Examinations'!$A:$N,10,0)</f>
        <v>Yes</v>
      </c>
      <c r="L193" s="35" t="str">
        <f>VLOOKUP($A193,'Medical Examinations'!$A:$N,12,0)</f>
        <v>Obesity</v>
      </c>
      <c r="M193" s="35" t="str">
        <f>VLOOKUP($A193,'Medical Examinations'!$A:$N,13,0)</f>
        <v>Diabetes</v>
      </c>
      <c r="N193" s="45">
        <f>IFERROR(VLOOKUP($A193,'Hospitalisation Details'!$A:$P,15,0),"")</f>
        <v>24763</v>
      </c>
      <c r="O193" s="46">
        <f>IFERROR(VLOOKUP($A193,'Hospitalisation Details'!$A:$P,6,0),"")</f>
        <v>36332.449999999997</v>
      </c>
      <c r="P193" s="47" t="str">
        <f>IFERROR(VLOOKUP($A193,'Hospitalisation Details'!$A:$P,12,0),"")</f>
        <v>tier - 1</v>
      </c>
      <c r="Q193" s="47" t="str">
        <f>IFERROR(VLOOKUP($A193,'Hospitalisation Details'!$A:$P,13,0),"")</f>
        <v>tier - 3</v>
      </c>
      <c r="R193" s="47" t="str">
        <f>IFERROR(VLOOKUP($A193,'Hospitalisation Details'!$A:$P,14,0),"")</f>
        <v>R1011</v>
      </c>
      <c r="S193" s="47">
        <f>IFERROR(VLOOKUP($A193,'Hospitalisation Details'!$A:$P,16,0),"")</f>
        <v>55</v>
      </c>
    </row>
    <row r="194" spans="1:19" x14ac:dyDescent="0.3">
      <c r="A194" s="34" t="str">
        <f>'Medical Examinations'!A194</f>
        <v>Id193</v>
      </c>
      <c r="B194" s="36" t="str">
        <f>VLOOKUP($A194,'Customer Names'!A:E,3,FALSE)</f>
        <v>Ms.</v>
      </c>
      <c r="C194" s="37" t="str">
        <f>VLOOKUP($A194,'Customer Names'!$A:$E,4,FALSE)</f>
        <v xml:space="preserve"> Heather</v>
      </c>
      <c r="D194" s="37" t="str">
        <f>VLOOKUP($A194,'Customer Names'!A:E,5,FALSE)</f>
        <v>Hofmann</v>
      </c>
      <c r="E194" s="35">
        <f>VLOOKUP($A194,'Medical Examinations'!$A:$H,2,FALSE)</f>
        <v>52.06</v>
      </c>
      <c r="F194" s="35">
        <f>VLOOKUP($A194,'Medical Examinations'!$A:$H,3,FALSE)</f>
        <v>4.6900000000000004</v>
      </c>
      <c r="G194" s="35" t="str">
        <f>VLOOKUP($A194,'Medical Examinations'!$A:$N,11,0)</f>
        <v>No</v>
      </c>
      <c r="H194" s="35" t="str">
        <f>VLOOKUP($A194,'Medical Examinations'!$A:$N,5,0)</f>
        <v>No</v>
      </c>
      <c r="I194" s="35" t="str">
        <f>VLOOKUP($A194,'Medical Examinations'!$A:$N,6,0)</f>
        <v>No</v>
      </c>
      <c r="J194" s="35">
        <f>VLOOKUP($A194,'Medical Examinations'!$A:$N,9,0)</f>
        <v>1</v>
      </c>
      <c r="K194" s="35" t="str">
        <f>VLOOKUP($A194,'Medical Examinations'!$A:$N,10,0)</f>
        <v>Yes</v>
      </c>
      <c r="L194" s="35" t="str">
        <f>VLOOKUP($A194,'Medical Examinations'!$A:$N,12,0)</f>
        <v>Obesity</v>
      </c>
      <c r="M194" s="35" t="str">
        <f>VLOOKUP($A194,'Medical Examinations'!$A:$N,13,0)</f>
        <v>Normal</v>
      </c>
      <c r="N194" s="45">
        <f>IFERROR(VLOOKUP($A194,'Hospitalisation Details'!$A:$P,15,0),"")</f>
        <v>33771</v>
      </c>
      <c r="O194" s="46">
        <f>IFERROR(VLOOKUP($A194,'Hospitalisation Details'!$A:$P,6,0),"")</f>
        <v>36314.050000000003</v>
      </c>
      <c r="P194" s="47" t="str">
        <f>IFERROR(VLOOKUP($A194,'Hospitalisation Details'!$A:$P,12,0),"")</f>
        <v>tier - 2</v>
      </c>
      <c r="Q194" s="47" t="str">
        <f>IFERROR(VLOOKUP($A194,'Hospitalisation Details'!$A:$P,13,0),"")</f>
        <v>tier - 2</v>
      </c>
      <c r="R194" s="47" t="str">
        <f>IFERROR(VLOOKUP($A194,'Hospitalisation Details'!$A:$P,14,0),"")</f>
        <v>R1011</v>
      </c>
      <c r="S194" s="47">
        <f>IFERROR(VLOOKUP($A194,'Hospitalisation Details'!$A:$P,16,0),"")</f>
        <v>30</v>
      </c>
    </row>
    <row r="195" spans="1:19" x14ac:dyDescent="0.3">
      <c r="A195" s="34" t="str">
        <f>'Medical Examinations'!A195</f>
        <v>Id194</v>
      </c>
      <c r="B195" s="36" t="str">
        <f>VLOOKUP($A195,'Customer Names'!A:E,3,FALSE)</f>
        <v>Mr.</v>
      </c>
      <c r="C195" s="37" t="str">
        <f>VLOOKUP($A195,'Customer Names'!$A:$E,4,FALSE)</f>
        <v xml:space="preserve"> Jorge</v>
      </c>
      <c r="D195" s="37" t="str">
        <f>VLOOKUP($A195,'Customer Names'!A:E,5,FALSE)</f>
        <v>Garcia Garcia</v>
      </c>
      <c r="E195" s="35">
        <f>VLOOKUP($A195,'Medical Examinations'!$A:$H,2,FALSE)</f>
        <v>38.17</v>
      </c>
      <c r="F195" s="35">
        <f>VLOOKUP($A195,'Medical Examinations'!$A:$H,3,FALSE)</f>
        <v>4.53</v>
      </c>
      <c r="G195" s="35" t="str">
        <f>VLOOKUP($A195,'Medical Examinations'!$A:$N,11,0)</f>
        <v>No</v>
      </c>
      <c r="H195" s="35" t="str">
        <f>VLOOKUP($A195,'Medical Examinations'!$A:$N,5,0)</f>
        <v>yes</v>
      </c>
      <c r="I195" s="35" t="str">
        <f>VLOOKUP($A195,'Medical Examinations'!$A:$N,6,0)</f>
        <v>No</v>
      </c>
      <c r="J195" s="35">
        <f>VLOOKUP($A195,'Medical Examinations'!$A:$N,9,0)</f>
        <v>1</v>
      </c>
      <c r="K195" s="35" t="str">
        <f>VLOOKUP($A195,'Medical Examinations'!$A:$N,10,0)</f>
        <v>Yes</v>
      </c>
      <c r="L195" s="35" t="str">
        <f>VLOOKUP($A195,'Medical Examinations'!$A:$N,12,0)</f>
        <v>Obesity</v>
      </c>
      <c r="M195" s="35" t="str">
        <f>VLOOKUP($A195,'Medical Examinations'!$A:$N,13,0)</f>
        <v>Normal</v>
      </c>
      <c r="N195" s="45">
        <f>IFERROR(VLOOKUP($A195,'Hospitalisation Details'!$A:$P,15,0),"")</f>
        <v>38346</v>
      </c>
      <c r="O195" s="46">
        <f>IFERROR(VLOOKUP($A195,'Hospitalisation Details'!$A:$P,6,0),"")</f>
        <v>36307.800000000003</v>
      </c>
      <c r="P195" s="47" t="str">
        <f>IFERROR(VLOOKUP($A195,'Hospitalisation Details'!$A:$P,12,0),"")</f>
        <v>tier - 1</v>
      </c>
      <c r="Q195" s="47" t="str">
        <f>IFERROR(VLOOKUP($A195,'Hospitalisation Details'!$A:$P,13,0),"")</f>
        <v>tier - 2</v>
      </c>
      <c r="R195" s="47" t="str">
        <f>IFERROR(VLOOKUP($A195,'Hospitalisation Details'!$A:$P,14,0),"")</f>
        <v>R1013</v>
      </c>
      <c r="S195" s="47">
        <f>IFERROR(VLOOKUP($A195,'Hospitalisation Details'!$A:$P,16,0),"")</f>
        <v>18</v>
      </c>
    </row>
    <row r="196" spans="1:19" x14ac:dyDescent="0.3">
      <c r="A196" s="34" t="str">
        <f>'Medical Examinations'!A196</f>
        <v>Id195</v>
      </c>
      <c r="B196" s="36" t="str">
        <f>VLOOKUP($A196,'Customer Names'!A:E,3,FALSE)</f>
        <v>Mr.</v>
      </c>
      <c r="C196" s="37" t="str">
        <f>VLOOKUP($A196,'Customer Names'!$A:$E,4,FALSE)</f>
        <v xml:space="preserve"> Jack R</v>
      </c>
      <c r="D196" s="37" t="str">
        <f>VLOOKUP($A196,'Customer Names'!A:E,5,FALSE)</f>
        <v>Klecker</v>
      </c>
      <c r="E196" s="35">
        <f>VLOOKUP($A196,'Medical Examinations'!$A:$H,2,FALSE)</f>
        <v>36.954999999999998</v>
      </c>
      <c r="F196" s="35">
        <f>VLOOKUP($A196,'Medical Examinations'!$A:$H,3,FALSE)</f>
        <v>5.84</v>
      </c>
      <c r="G196" s="35" t="str">
        <f>VLOOKUP($A196,'Medical Examinations'!$A:$N,11,0)</f>
        <v>No</v>
      </c>
      <c r="H196" s="35" t="str">
        <f>VLOOKUP($A196,'Medical Examinations'!$A:$N,5,0)</f>
        <v>No</v>
      </c>
      <c r="I196" s="35" t="str">
        <f>VLOOKUP($A196,'Medical Examinations'!$A:$N,6,0)</f>
        <v>Yes</v>
      </c>
      <c r="J196" s="35">
        <f>VLOOKUP($A196,'Medical Examinations'!$A:$N,9,0)</f>
        <v>1</v>
      </c>
      <c r="K196" s="35" t="str">
        <f>VLOOKUP($A196,'Medical Examinations'!$A:$N,10,0)</f>
        <v>Yes</v>
      </c>
      <c r="L196" s="35" t="str">
        <f>VLOOKUP($A196,'Medical Examinations'!$A:$N,12,0)</f>
        <v>Obesity</v>
      </c>
      <c r="M196" s="35" t="str">
        <f>VLOOKUP($A196,'Medical Examinations'!$A:$N,13,0)</f>
        <v>Prediabetes</v>
      </c>
      <c r="N196" s="45">
        <f>IFERROR(VLOOKUP($A196,'Hospitalisation Details'!$A:$P,15,0),"")</f>
        <v>37869</v>
      </c>
      <c r="O196" s="46">
        <f>IFERROR(VLOOKUP($A196,'Hospitalisation Details'!$A:$P,6,0),"")</f>
        <v>36219.410000000003</v>
      </c>
      <c r="P196" s="47" t="str">
        <f>IFERROR(VLOOKUP($A196,'Hospitalisation Details'!$A:$P,12,0),"")</f>
        <v>tier - 1</v>
      </c>
      <c r="Q196" s="47" t="str">
        <f>IFERROR(VLOOKUP($A196,'Hospitalisation Details'!$A:$P,13,0),"")</f>
        <v>tier - 1</v>
      </c>
      <c r="R196" s="47" t="str">
        <f>IFERROR(VLOOKUP($A196,'Hospitalisation Details'!$A:$P,14,0),"")</f>
        <v>R1012</v>
      </c>
      <c r="S196" s="47">
        <f>IFERROR(VLOOKUP($A196,'Hospitalisation Details'!$A:$P,16,0),"")</f>
        <v>19</v>
      </c>
    </row>
    <row r="197" spans="1:19" x14ac:dyDescent="0.3">
      <c r="A197" s="34" t="str">
        <f>'Medical Examinations'!A197</f>
        <v>Id196</v>
      </c>
      <c r="B197" s="36" t="str">
        <f>VLOOKUP($A197,'Customer Names'!A:E,3,FALSE)</f>
        <v>Mr.</v>
      </c>
      <c r="C197" s="37" t="str">
        <f>VLOOKUP($A197,'Customer Names'!$A:$E,4,FALSE)</f>
        <v xml:space="preserve"> Felix</v>
      </c>
      <c r="D197" s="37" t="str">
        <f>VLOOKUP($A197,'Customer Names'!A:E,5,FALSE)</f>
        <v>Cancre</v>
      </c>
      <c r="E197" s="35">
        <f>VLOOKUP($A197,'Medical Examinations'!$A:$H,2,FALSE)</f>
        <v>34.4</v>
      </c>
      <c r="F197" s="35">
        <f>VLOOKUP($A197,'Medical Examinations'!$A:$H,3,FALSE)</f>
        <v>4.9000000000000004</v>
      </c>
      <c r="G197" s="35" t="str">
        <f>VLOOKUP($A197,'Medical Examinations'!$A:$N,11,0)</f>
        <v>No</v>
      </c>
      <c r="H197" s="35" t="str">
        <f>VLOOKUP($A197,'Medical Examinations'!$A:$N,5,0)</f>
        <v>No</v>
      </c>
      <c r="I197" s="35" t="str">
        <f>VLOOKUP($A197,'Medical Examinations'!$A:$N,6,0)</f>
        <v>Yes</v>
      </c>
      <c r="J197" s="35">
        <f>VLOOKUP($A197,'Medical Examinations'!$A:$N,9,0)</f>
        <v>1</v>
      </c>
      <c r="K197" s="35" t="str">
        <f>VLOOKUP($A197,'Medical Examinations'!$A:$N,10,0)</f>
        <v>Yes</v>
      </c>
      <c r="L197" s="35" t="str">
        <f>VLOOKUP($A197,'Medical Examinations'!$A:$N,12,0)</f>
        <v>Obesity</v>
      </c>
      <c r="M197" s="35" t="str">
        <f>VLOOKUP($A197,'Medical Examinations'!$A:$N,13,0)</f>
        <v>Normal</v>
      </c>
      <c r="N197" s="45">
        <f>IFERROR(VLOOKUP($A197,'Hospitalisation Details'!$A:$P,15,0),"")</f>
        <v>34331</v>
      </c>
      <c r="O197" s="46">
        <f>IFERROR(VLOOKUP($A197,'Hospitalisation Details'!$A:$P,6,0),"")</f>
        <v>36197.699999999997</v>
      </c>
      <c r="P197" s="47" t="str">
        <f>IFERROR(VLOOKUP($A197,'Hospitalisation Details'!$A:$P,12,0),"")</f>
        <v>tier - 1</v>
      </c>
      <c r="Q197" s="47" t="str">
        <f>IFERROR(VLOOKUP($A197,'Hospitalisation Details'!$A:$P,13,0),"")</f>
        <v>tier - 3</v>
      </c>
      <c r="R197" s="47" t="str">
        <f>IFERROR(VLOOKUP($A197,'Hospitalisation Details'!$A:$P,14,0),"")</f>
        <v>R1011</v>
      </c>
      <c r="S197" s="47">
        <f>IFERROR(VLOOKUP($A197,'Hospitalisation Details'!$A:$P,16,0),"")</f>
        <v>29</v>
      </c>
    </row>
    <row r="198" spans="1:19" x14ac:dyDescent="0.3">
      <c r="A198" s="34" t="str">
        <f>'Medical Examinations'!A198</f>
        <v>Id197</v>
      </c>
      <c r="B198" s="36" t="str">
        <f>VLOOKUP($A198,'Customer Names'!A:E,3,FALSE)</f>
        <v>Mr.</v>
      </c>
      <c r="C198" s="37" t="str">
        <f>VLOOKUP($A198,'Customer Names'!$A:$E,4,FALSE)</f>
        <v xml:space="preserve"> Christopher C</v>
      </c>
      <c r="D198" s="37" t="str">
        <f>VLOOKUP($A198,'Customer Names'!A:E,5,FALSE)</f>
        <v>Denucci</v>
      </c>
      <c r="E198" s="35">
        <f>VLOOKUP($A198,'Medical Examinations'!$A:$H,2,FALSE)</f>
        <v>31.73</v>
      </c>
      <c r="F198" s="35">
        <f>VLOOKUP($A198,'Medical Examinations'!$A:$H,3,FALSE)</f>
        <v>4.3</v>
      </c>
      <c r="G198" s="35" t="str">
        <f>VLOOKUP($A198,'Medical Examinations'!$A:$N,11,0)</f>
        <v>No</v>
      </c>
      <c r="H198" s="35" t="str">
        <f>VLOOKUP($A198,'Medical Examinations'!$A:$N,5,0)</f>
        <v>No</v>
      </c>
      <c r="I198" s="35" t="str">
        <f>VLOOKUP($A198,'Medical Examinations'!$A:$N,6,0)</f>
        <v>No</v>
      </c>
      <c r="J198" s="35">
        <f>VLOOKUP($A198,'Medical Examinations'!$A:$N,9,0)</f>
        <v>0</v>
      </c>
      <c r="K198" s="35" t="str">
        <f>VLOOKUP($A198,'Medical Examinations'!$A:$N,10,0)</f>
        <v>Yes</v>
      </c>
      <c r="L198" s="35" t="str">
        <f>VLOOKUP($A198,'Medical Examinations'!$A:$N,12,0)</f>
        <v>Obesity</v>
      </c>
      <c r="M198" s="35" t="str">
        <f>VLOOKUP($A198,'Medical Examinations'!$A:$N,13,0)</f>
        <v>Normal</v>
      </c>
      <c r="N198" s="45">
        <f>IFERROR(VLOOKUP($A198,'Hospitalisation Details'!$A:$P,15,0),"")</f>
        <v>36434</v>
      </c>
      <c r="O198" s="46">
        <f>IFERROR(VLOOKUP($A198,'Hospitalisation Details'!$A:$P,6,0),"")</f>
        <v>36189.1</v>
      </c>
      <c r="P198" s="47" t="str">
        <f>IFERROR(VLOOKUP($A198,'Hospitalisation Details'!$A:$P,12,0),"")</f>
        <v>tier - 1</v>
      </c>
      <c r="Q198" s="47" t="str">
        <f>IFERROR(VLOOKUP($A198,'Hospitalisation Details'!$A:$P,13,0),"")</f>
        <v>tier - 3</v>
      </c>
      <c r="R198" s="47" t="str">
        <f>IFERROR(VLOOKUP($A198,'Hospitalisation Details'!$A:$P,14,0),"")</f>
        <v>R1016</v>
      </c>
      <c r="S198" s="47">
        <f>IFERROR(VLOOKUP($A198,'Hospitalisation Details'!$A:$P,16,0),"")</f>
        <v>23</v>
      </c>
    </row>
    <row r="199" spans="1:19" x14ac:dyDescent="0.3">
      <c r="A199" s="34" t="str">
        <f>'Medical Examinations'!A199</f>
        <v>Id198</v>
      </c>
      <c r="B199" s="36" t="str">
        <f>VLOOKUP($A199,'Customer Names'!A:E,3,FALSE)</f>
        <v>Mr.</v>
      </c>
      <c r="C199" s="37" t="str">
        <f>VLOOKUP($A199,'Customer Names'!$A:$E,4,FALSE)</f>
        <v xml:space="preserve"> Jesse</v>
      </c>
      <c r="D199" s="37" t="str">
        <f>VLOOKUP($A199,'Customer Names'!A:E,5,FALSE)</f>
        <v>Saldana</v>
      </c>
      <c r="E199" s="35">
        <f>VLOOKUP($A199,'Medical Examinations'!$A:$H,2,FALSE)</f>
        <v>36.64</v>
      </c>
      <c r="F199" s="35">
        <f>VLOOKUP($A199,'Medical Examinations'!$A:$H,3,FALSE)</f>
        <v>11.34</v>
      </c>
      <c r="G199" s="35" t="str">
        <f>VLOOKUP($A199,'Medical Examinations'!$A:$N,11,0)</f>
        <v>No</v>
      </c>
      <c r="H199" s="35" t="str">
        <f>VLOOKUP($A199,'Medical Examinations'!$A:$N,5,0)</f>
        <v>No</v>
      </c>
      <c r="I199" s="35" t="str">
        <f>VLOOKUP($A199,'Medical Examinations'!$A:$N,6,0)</f>
        <v>No</v>
      </c>
      <c r="J199" s="35">
        <f>VLOOKUP($A199,'Medical Examinations'!$A:$N,9,0)</f>
        <v>0</v>
      </c>
      <c r="K199" s="35" t="str">
        <f>VLOOKUP($A199,'Medical Examinations'!$A:$N,10,0)</f>
        <v>Yes</v>
      </c>
      <c r="L199" s="35" t="str">
        <f>VLOOKUP($A199,'Medical Examinations'!$A:$N,12,0)</f>
        <v>Obesity</v>
      </c>
      <c r="M199" s="35" t="str">
        <f>VLOOKUP($A199,'Medical Examinations'!$A:$N,13,0)</f>
        <v>Diabetes</v>
      </c>
      <c r="N199" s="45">
        <f>IFERROR(VLOOKUP($A199,'Hospitalisation Details'!$A:$P,15,0),"")</f>
        <v>27369</v>
      </c>
      <c r="O199" s="46">
        <f>IFERROR(VLOOKUP($A199,'Hospitalisation Details'!$A:$P,6,0),"")</f>
        <v>36182.870000000003</v>
      </c>
      <c r="P199" s="47" t="str">
        <f>IFERROR(VLOOKUP($A199,'Hospitalisation Details'!$A:$P,12,0),"")</f>
        <v>tier - 2</v>
      </c>
      <c r="Q199" s="47" t="str">
        <f>IFERROR(VLOOKUP($A199,'Hospitalisation Details'!$A:$P,13,0),"")</f>
        <v>tier - 3</v>
      </c>
      <c r="R199" s="47" t="str">
        <f>IFERROR(VLOOKUP($A199,'Hospitalisation Details'!$A:$P,14,0),"")</f>
        <v>R1012</v>
      </c>
      <c r="S199" s="47">
        <f>IFERROR(VLOOKUP($A199,'Hospitalisation Details'!$A:$P,16,0),"")</f>
        <v>48</v>
      </c>
    </row>
    <row r="200" spans="1:19" x14ac:dyDescent="0.3">
      <c r="A200" s="34" t="str">
        <f>'Medical Examinations'!A200</f>
        <v>Id199</v>
      </c>
      <c r="B200" s="36" t="str">
        <f>VLOOKUP($A200,'Customer Names'!A:E,3,FALSE)</f>
        <v>Ms.</v>
      </c>
      <c r="C200" s="37" t="str">
        <f>VLOOKUP($A200,'Customer Names'!$A:$E,4,FALSE)</f>
        <v xml:space="preserve"> Jill</v>
      </c>
      <c r="D200" s="37" t="str">
        <f>VLOOKUP($A200,'Customer Names'!A:E,5,FALSE)</f>
        <v>Weinberg</v>
      </c>
      <c r="E200" s="35">
        <f>VLOOKUP($A200,'Medical Examinations'!$A:$H,2,FALSE)</f>
        <v>36.85</v>
      </c>
      <c r="F200" s="35">
        <f>VLOOKUP($A200,'Medical Examinations'!$A:$H,3,FALSE)</f>
        <v>5.88</v>
      </c>
      <c r="G200" s="35" t="str">
        <f>VLOOKUP($A200,'Medical Examinations'!$A:$N,11,0)</f>
        <v>No</v>
      </c>
      <c r="H200" s="35" t="str">
        <f>VLOOKUP($A200,'Medical Examinations'!$A:$N,5,0)</f>
        <v>yes</v>
      </c>
      <c r="I200" s="35" t="str">
        <f>VLOOKUP($A200,'Medical Examinations'!$A:$N,6,0)</f>
        <v>No</v>
      </c>
      <c r="J200" s="35">
        <f>VLOOKUP($A200,'Medical Examinations'!$A:$N,9,0)</f>
        <v>1</v>
      </c>
      <c r="K200" s="35" t="str">
        <f>VLOOKUP($A200,'Medical Examinations'!$A:$N,10,0)</f>
        <v>Yes</v>
      </c>
      <c r="L200" s="35" t="str">
        <f>VLOOKUP($A200,'Medical Examinations'!$A:$N,12,0)</f>
        <v>Obesity</v>
      </c>
      <c r="M200" s="35" t="str">
        <f>VLOOKUP($A200,'Medical Examinations'!$A:$N,13,0)</f>
        <v>Prediabetes</v>
      </c>
      <c r="N200" s="45">
        <f>IFERROR(VLOOKUP($A200,'Hospitalisation Details'!$A:$P,15,0),"")</f>
        <v>38229</v>
      </c>
      <c r="O200" s="46">
        <f>IFERROR(VLOOKUP($A200,'Hospitalisation Details'!$A:$P,6,0),"")</f>
        <v>36149.480000000003</v>
      </c>
      <c r="P200" s="47" t="str">
        <f>IFERROR(VLOOKUP($A200,'Hospitalisation Details'!$A:$P,12,0),"")</f>
        <v>tier - 2</v>
      </c>
      <c r="Q200" s="47" t="str">
        <f>IFERROR(VLOOKUP($A200,'Hospitalisation Details'!$A:$P,13,0),"")</f>
        <v>tier - 2</v>
      </c>
      <c r="R200" s="47" t="str">
        <f>IFERROR(VLOOKUP($A200,'Hospitalisation Details'!$A:$P,14,0),"")</f>
        <v>R1013</v>
      </c>
      <c r="S200" s="47">
        <f>IFERROR(VLOOKUP($A200,'Hospitalisation Details'!$A:$P,16,0),"")</f>
        <v>18</v>
      </c>
    </row>
    <row r="201" spans="1:19" x14ac:dyDescent="0.3">
      <c r="A201" s="34" t="str">
        <f>'Medical Examinations'!A201</f>
        <v>Id200</v>
      </c>
      <c r="B201" s="36" t="str">
        <f>VLOOKUP($A201,'Customer Names'!A:E,3,FALSE)</f>
        <v>Mr.</v>
      </c>
      <c r="C201" s="37" t="str">
        <f>VLOOKUP($A201,'Customer Names'!$A:$E,4,FALSE)</f>
        <v xml:space="preserve"> William</v>
      </c>
      <c r="D201" s="37" t="str">
        <f>VLOOKUP($A201,'Customer Names'!A:E,5,FALSE)</f>
        <v>Walsh</v>
      </c>
      <c r="E201" s="35">
        <f>VLOOKUP($A201,'Medical Examinations'!$A:$H,2,FALSE)</f>
        <v>33.33</v>
      </c>
      <c r="F201" s="35">
        <f>VLOOKUP($A201,'Medical Examinations'!$A:$H,3,FALSE)</f>
        <v>5.01</v>
      </c>
      <c r="G201" s="35" t="str">
        <f>VLOOKUP($A201,'Medical Examinations'!$A:$N,11,0)</f>
        <v>Yes</v>
      </c>
      <c r="H201" s="35" t="str">
        <f>VLOOKUP($A201,'Medical Examinations'!$A:$N,5,0)</f>
        <v>No</v>
      </c>
      <c r="I201" s="35" t="str">
        <f>VLOOKUP($A201,'Medical Examinations'!$A:$N,6,0)</f>
        <v>Yes</v>
      </c>
      <c r="J201" s="35">
        <f>VLOOKUP($A201,'Medical Examinations'!$A:$N,9,0)</f>
        <v>1</v>
      </c>
      <c r="K201" s="35" t="str">
        <f>VLOOKUP($A201,'Medical Examinations'!$A:$N,10,0)</f>
        <v>Yes</v>
      </c>
      <c r="L201" s="35" t="str">
        <f>VLOOKUP($A201,'Medical Examinations'!$A:$N,12,0)</f>
        <v>Obesity</v>
      </c>
      <c r="M201" s="35" t="str">
        <f>VLOOKUP($A201,'Medical Examinations'!$A:$N,13,0)</f>
        <v>Normal</v>
      </c>
      <c r="N201" s="45">
        <f>IFERROR(VLOOKUP($A201,'Hospitalisation Details'!$A:$P,15,0),"")</f>
        <v>35593</v>
      </c>
      <c r="O201" s="46">
        <f>IFERROR(VLOOKUP($A201,'Hospitalisation Details'!$A:$P,6,0),"")</f>
        <v>36124.57</v>
      </c>
      <c r="P201" s="47" t="str">
        <f>IFERROR(VLOOKUP($A201,'Hospitalisation Details'!$A:$P,12,0),"")</f>
        <v>tier - 1</v>
      </c>
      <c r="Q201" s="47" t="str">
        <f>IFERROR(VLOOKUP($A201,'Hospitalisation Details'!$A:$P,13,0),"")</f>
        <v>tier - 3</v>
      </c>
      <c r="R201" s="47" t="str">
        <f>IFERROR(VLOOKUP($A201,'Hospitalisation Details'!$A:$P,14,0),"")</f>
        <v>R1013</v>
      </c>
      <c r="S201" s="47">
        <f>IFERROR(VLOOKUP($A201,'Hospitalisation Details'!$A:$P,16,0),"")</f>
        <v>25</v>
      </c>
    </row>
    <row r="202" spans="1:19" x14ac:dyDescent="0.3">
      <c r="A202" s="34" t="str">
        <f>'Medical Examinations'!A202</f>
        <v>Id201</v>
      </c>
      <c r="B202" s="36" t="str">
        <f>VLOOKUP($A202,'Customer Names'!A:E,3,FALSE)</f>
        <v>Mr.</v>
      </c>
      <c r="C202" s="37" t="str">
        <f>VLOOKUP($A202,'Customer Names'!$A:$E,4,FALSE)</f>
        <v xml:space="preserve"> Alejandro</v>
      </c>
      <c r="D202" s="37" t="str">
        <f>VLOOKUP($A202,'Customer Names'!A:E,5,FALSE)</f>
        <v>Pasten</v>
      </c>
      <c r="E202" s="35">
        <f>VLOOKUP($A202,'Medical Examinations'!$A:$H,2,FALSE)</f>
        <v>39.14</v>
      </c>
      <c r="F202" s="35">
        <f>VLOOKUP($A202,'Medical Examinations'!$A:$H,3,FALSE)</f>
        <v>4.4000000000000004</v>
      </c>
      <c r="G202" s="35" t="str">
        <f>VLOOKUP($A202,'Medical Examinations'!$A:$N,11,0)</f>
        <v>No</v>
      </c>
      <c r="H202" s="35" t="str">
        <f>VLOOKUP($A202,'Medical Examinations'!$A:$N,5,0)</f>
        <v>No</v>
      </c>
      <c r="I202" s="35" t="str">
        <f>VLOOKUP($A202,'Medical Examinations'!$A:$N,6,0)</f>
        <v>Yes</v>
      </c>
      <c r="J202" s="35">
        <f>VLOOKUP($A202,'Medical Examinations'!$A:$N,9,0)</f>
        <v>1</v>
      </c>
      <c r="K202" s="35" t="str">
        <f>VLOOKUP($A202,'Medical Examinations'!$A:$N,10,0)</f>
        <v>Yes</v>
      </c>
      <c r="L202" s="35" t="str">
        <f>VLOOKUP($A202,'Medical Examinations'!$A:$N,12,0)</f>
        <v>Obesity</v>
      </c>
      <c r="M202" s="35" t="str">
        <f>VLOOKUP($A202,'Medical Examinations'!$A:$N,13,0)</f>
        <v>Normal</v>
      </c>
      <c r="N202" s="45">
        <f>IFERROR(VLOOKUP($A202,'Hospitalisation Details'!$A:$P,15,0),"")</f>
        <v>29163</v>
      </c>
      <c r="O202" s="46">
        <f>IFERROR(VLOOKUP($A202,'Hospitalisation Details'!$A:$P,6,0),"")</f>
        <v>36090.49</v>
      </c>
      <c r="P202" s="47" t="str">
        <f>IFERROR(VLOOKUP($A202,'Hospitalisation Details'!$A:$P,12,0),"")</f>
        <v>tier - 2</v>
      </c>
      <c r="Q202" s="47" t="str">
        <f>IFERROR(VLOOKUP($A202,'Hospitalisation Details'!$A:$P,13,0),"")</f>
        <v>tier - 2</v>
      </c>
      <c r="R202" s="47" t="str">
        <f>IFERROR(VLOOKUP($A202,'Hospitalisation Details'!$A:$P,14,0),"")</f>
        <v>R1011</v>
      </c>
      <c r="S202" s="47">
        <f>IFERROR(VLOOKUP($A202,'Hospitalisation Details'!$A:$P,16,0),"")</f>
        <v>43</v>
      </c>
    </row>
    <row r="203" spans="1:19" x14ac:dyDescent="0.3">
      <c r="A203" s="34" t="str">
        <f>'Medical Examinations'!A203</f>
        <v>Id202</v>
      </c>
      <c r="B203" s="36" t="str">
        <f>VLOOKUP($A203,'Customer Names'!A:E,3,FALSE)</f>
        <v>Mr.</v>
      </c>
      <c r="C203" s="37" t="str">
        <f>VLOOKUP($A203,'Customer Names'!$A:$E,4,FALSE)</f>
        <v xml:space="preserve"> Ian E.</v>
      </c>
      <c r="D203" s="37" t="str">
        <f>VLOOKUP($A203,'Customer Names'!A:E,5,FALSE)</f>
        <v>LaBelle</v>
      </c>
      <c r="E203" s="35">
        <f>VLOOKUP($A203,'Medical Examinations'!$A:$H,2,FALSE)</f>
        <v>32.9</v>
      </c>
      <c r="F203" s="35">
        <f>VLOOKUP($A203,'Medical Examinations'!$A:$H,3,FALSE)</f>
        <v>6.26</v>
      </c>
      <c r="G203" s="35" t="str">
        <f>VLOOKUP($A203,'Medical Examinations'!$A:$N,11,0)</f>
        <v>Yes</v>
      </c>
      <c r="H203" s="35" t="str">
        <f>VLOOKUP($A203,'Medical Examinations'!$A:$N,5,0)</f>
        <v>No</v>
      </c>
      <c r="I203" s="35" t="str">
        <f>VLOOKUP($A203,'Medical Examinations'!$A:$N,6,0)</f>
        <v>No</v>
      </c>
      <c r="J203" s="35">
        <f>VLOOKUP($A203,'Medical Examinations'!$A:$N,9,0)</f>
        <v>0</v>
      </c>
      <c r="K203" s="35" t="str">
        <f>VLOOKUP($A203,'Medical Examinations'!$A:$N,10,0)</f>
        <v>Yes</v>
      </c>
      <c r="L203" s="35" t="str">
        <f>VLOOKUP($A203,'Medical Examinations'!$A:$N,12,0)</f>
        <v>Obesity</v>
      </c>
      <c r="M203" s="35" t="str">
        <f>VLOOKUP($A203,'Medical Examinations'!$A:$N,13,0)</f>
        <v>Prediabetes</v>
      </c>
      <c r="N203" s="45">
        <f>IFERROR(VLOOKUP($A203,'Hospitalisation Details'!$A:$P,15,0),"")</f>
        <v>35297</v>
      </c>
      <c r="O203" s="46">
        <f>IFERROR(VLOOKUP($A203,'Hospitalisation Details'!$A:$P,6,0),"")</f>
        <v>36085.22</v>
      </c>
      <c r="P203" s="47" t="str">
        <f>IFERROR(VLOOKUP($A203,'Hospitalisation Details'!$A:$P,12,0),"")</f>
        <v>tier - 1</v>
      </c>
      <c r="Q203" s="47" t="str">
        <f>IFERROR(VLOOKUP($A203,'Hospitalisation Details'!$A:$P,13,0),"")</f>
        <v>tier - 1</v>
      </c>
      <c r="R203" s="47" t="str">
        <f>IFERROR(VLOOKUP($A203,'Hospitalisation Details'!$A:$P,14,0),"")</f>
        <v>R1011</v>
      </c>
      <c r="S203" s="47">
        <f>IFERROR(VLOOKUP($A203,'Hospitalisation Details'!$A:$P,16,0),"")</f>
        <v>26</v>
      </c>
    </row>
    <row r="204" spans="1:19" x14ac:dyDescent="0.3">
      <c r="A204" s="34" t="str">
        <f>'Medical Examinations'!A204</f>
        <v>Id203</v>
      </c>
      <c r="B204" s="36" t="str">
        <f>VLOOKUP($A204,'Customer Names'!A:E,3,FALSE)</f>
        <v>Mr.</v>
      </c>
      <c r="C204" s="37" t="str">
        <f>VLOOKUP($A204,'Customer Names'!$A:$E,4,FALSE)</f>
        <v xml:space="preserve"> Hector Sr.</v>
      </c>
      <c r="D204" s="37" t="str">
        <f>VLOOKUP($A204,'Customer Names'!A:E,5,FALSE)</f>
        <v>Guzman</v>
      </c>
      <c r="E204" s="35">
        <f>VLOOKUP($A204,'Medical Examinations'!$A:$H,2,FALSE)</f>
        <v>29.78</v>
      </c>
      <c r="F204" s="35">
        <f>VLOOKUP($A204,'Medical Examinations'!$A:$H,3,FALSE)</f>
        <v>10.27</v>
      </c>
      <c r="G204" s="35" t="str">
        <f>VLOOKUP($A204,'Medical Examinations'!$A:$N,11,0)</f>
        <v>Yes</v>
      </c>
      <c r="H204" s="35" t="str">
        <f>VLOOKUP($A204,'Medical Examinations'!$A:$N,5,0)</f>
        <v>No</v>
      </c>
      <c r="I204" s="35" t="str">
        <f>VLOOKUP($A204,'Medical Examinations'!$A:$N,6,0)</f>
        <v>Yes</v>
      </c>
      <c r="J204" s="35">
        <f>VLOOKUP($A204,'Medical Examinations'!$A:$N,9,0)</f>
        <v>1</v>
      </c>
      <c r="K204" s="35" t="str">
        <f>VLOOKUP($A204,'Medical Examinations'!$A:$N,10,0)</f>
        <v>Yes</v>
      </c>
      <c r="L204" s="35" t="str">
        <f>VLOOKUP($A204,'Medical Examinations'!$A:$N,12,0)</f>
        <v>Overweight</v>
      </c>
      <c r="M204" s="35" t="str">
        <f>VLOOKUP($A204,'Medical Examinations'!$A:$N,13,0)</f>
        <v>Diabetes</v>
      </c>
      <c r="N204" s="45">
        <f>IFERROR(VLOOKUP($A204,'Hospitalisation Details'!$A:$P,15,0),"")</f>
        <v>23214</v>
      </c>
      <c r="O204" s="46">
        <f>IFERROR(VLOOKUP($A204,'Hospitalisation Details'!$A:$P,6,0),"")</f>
        <v>36074.339999999997</v>
      </c>
      <c r="P204" s="47" t="str">
        <f>IFERROR(VLOOKUP($A204,'Hospitalisation Details'!$A:$P,12,0),"")</f>
        <v>tier - 2</v>
      </c>
      <c r="Q204" s="47" t="str">
        <f>IFERROR(VLOOKUP($A204,'Hospitalisation Details'!$A:$P,13,0),"")</f>
        <v>tier - 1</v>
      </c>
      <c r="R204" s="47" t="str">
        <f>IFERROR(VLOOKUP($A204,'Hospitalisation Details'!$A:$P,14,0),"")</f>
        <v>R1011</v>
      </c>
      <c r="S204" s="47">
        <f>IFERROR(VLOOKUP($A204,'Hospitalisation Details'!$A:$P,16,0),"")</f>
        <v>59</v>
      </c>
    </row>
    <row r="205" spans="1:19" x14ac:dyDescent="0.3">
      <c r="A205" s="34" t="str">
        <f>'Medical Examinations'!A205</f>
        <v>Id204</v>
      </c>
      <c r="B205" s="36" t="str">
        <f>VLOOKUP($A205,'Customer Names'!A:E,3,FALSE)</f>
        <v>Ms.</v>
      </c>
      <c r="C205" s="37" t="str">
        <f>VLOOKUP($A205,'Customer Names'!$A:$E,4,FALSE)</f>
        <v xml:space="preserve"> Rebecca</v>
      </c>
      <c r="D205" s="37" t="str">
        <f>VLOOKUP($A205,'Customer Names'!A:E,5,FALSE)</f>
        <v>Turnbull</v>
      </c>
      <c r="E205" s="35">
        <f>VLOOKUP($A205,'Medical Examinations'!$A:$H,2,FALSE)</f>
        <v>32.78</v>
      </c>
      <c r="F205" s="35">
        <f>VLOOKUP($A205,'Medical Examinations'!$A:$H,3,FALSE)</f>
        <v>5.27</v>
      </c>
      <c r="G205" s="35" t="str">
        <f>VLOOKUP($A205,'Medical Examinations'!$A:$N,11,0)</f>
        <v>No</v>
      </c>
      <c r="H205" s="35" t="str">
        <f>VLOOKUP($A205,'Medical Examinations'!$A:$N,5,0)</f>
        <v>No</v>
      </c>
      <c r="I205" s="35" t="str">
        <f>VLOOKUP($A205,'Medical Examinations'!$A:$N,6,0)</f>
        <v>No</v>
      </c>
      <c r="J205" s="35">
        <f>VLOOKUP($A205,'Medical Examinations'!$A:$N,9,0)</f>
        <v>0</v>
      </c>
      <c r="K205" s="35" t="str">
        <f>VLOOKUP($A205,'Medical Examinations'!$A:$N,10,0)</f>
        <v>Yes</v>
      </c>
      <c r="L205" s="35" t="str">
        <f>VLOOKUP($A205,'Medical Examinations'!$A:$N,12,0)</f>
        <v>Obesity</v>
      </c>
      <c r="M205" s="35" t="str">
        <f>VLOOKUP($A205,'Medical Examinations'!$A:$N,13,0)</f>
        <v>Normal</v>
      </c>
      <c r="N205" s="45">
        <f>IFERROR(VLOOKUP($A205,'Hospitalisation Details'!$A:$P,15,0),"")</f>
        <v>36407</v>
      </c>
      <c r="O205" s="46">
        <f>IFERROR(VLOOKUP($A205,'Hospitalisation Details'!$A:$P,6,0),"")</f>
        <v>36021.01</v>
      </c>
      <c r="P205" s="47" t="str">
        <f>IFERROR(VLOOKUP($A205,'Hospitalisation Details'!$A:$P,12,0),"")</f>
        <v>tier - 2</v>
      </c>
      <c r="Q205" s="47" t="str">
        <f>IFERROR(VLOOKUP($A205,'Hospitalisation Details'!$A:$P,13,0),"")</f>
        <v>tier - 3</v>
      </c>
      <c r="R205" s="47" t="str">
        <f>IFERROR(VLOOKUP($A205,'Hospitalisation Details'!$A:$P,14,0),"")</f>
        <v>R1013</v>
      </c>
      <c r="S205" s="47">
        <f>IFERROR(VLOOKUP($A205,'Hospitalisation Details'!$A:$P,16,0),"")</f>
        <v>23</v>
      </c>
    </row>
    <row r="206" spans="1:19" x14ac:dyDescent="0.3">
      <c r="A206" s="34" t="str">
        <f>'Medical Examinations'!A206</f>
        <v>Id205</v>
      </c>
      <c r="B206" s="36" t="str">
        <f>VLOOKUP($A206,'Customer Names'!A:E,3,FALSE)</f>
        <v>Mr.</v>
      </c>
      <c r="C206" s="37" t="str">
        <f>VLOOKUP($A206,'Customer Names'!$A:$E,4,FALSE)</f>
        <v xml:space="preserve"> Matt</v>
      </c>
      <c r="D206" s="37" t="str">
        <f>VLOOKUP($A206,'Customer Names'!A:E,5,FALSE)</f>
        <v>Aguero</v>
      </c>
      <c r="E206" s="35">
        <f>VLOOKUP($A206,'Medical Examinations'!$A:$H,2,FALSE)</f>
        <v>41.65</v>
      </c>
      <c r="F206" s="35">
        <f>VLOOKUP($A206,'Medical Examinations'!$A:$H,3,FALSE)</f>
        <v>10.73</v>
      </c>
      <c r="G206" s="35" t="str">
        <f>VLOOKUP($A206,'Medical Examinations'!$A:$N,11,0)</f>
        <v>Yes</v>
      </c>
      <c r="H206" s="35" t="str">
        <f>VLOOKUP($A206,'Medical Examinations'!$A:$N,5,0)</f>
        <v>No</v>
      </c>
      <c r="I206" s="35" t="str">
        <f>VLOOKUP($A206,'Medical Examinations'!$A:$N,6,0)</f>
        <v>No</v>
      </c>
      <c r="J206" s="35">
        <f>VLOOKUP($A206,'Medical Examinations'!$A:$N,9,0)</f>
        <v>0</v>
      </c>
      <c r="K206" s="35" t="str">
        <f>VLOOKUP($A206,'Medical Examinations'!$A:$N,10,0)</f>
        <v>Yes</v>
      </c>
      <c r="L206" s="35" t="str">
        <f>VLOOKUP($A206,'Medical Examinations'!$A:$N,12,0)</f>
        <v>Obesity</v>
      </c>
      <c r="M206" s="35" t="str">
        <f>VLOOKUP($A206,'Medical Examinations'!$A:$N,13,0)</f>
        <v>Diabetes</v>
      </c>
      <c r="N206" s="45">
        <f>IFERROR(VLOOKUP($A206,'Hospitalisation Details'!$A:$P,15,0),"")</f>
        <v>29912</v>
      </c>
      <c r="O206" s="46">
        <f>IFERROR(VLOOKUP($A206,'Hospitalisation Details'!$A:$P,6,0),"")</f>
        <v>35952.65</v>
      </c>
      <c r="P206" s="47" t="str">
        <f>IFERROR(VLOOKUP($A206,'Hospitalisation Details'!$A:$P,12,0),"")</f>
        <v>tier - 1</v>
      </c>
      <c r="Q206" s="47" t="str">
        <f>IFERROR(VLOOKUP($A206,'Hospitalisation Details'!$A:$P,13,0),"")</f>
        <v>tier - 3</v>
      </c>
      <c r="R206" s="47" t="str">
        <f>IFERROR(VLOOKUP($A206,'Hospitalisation Details'!$A:$P,14,0),"")</f>
        <v>R1011</v>
      </c>
      <c r="S206" s="47">
        <f>IFERROR(VLOOKUP($A206,'Hospitalisation Details'!$A:$P,16,0),"")</f>
        <v>41</v>
      </c>
    </row>
    <row r="207" spans="1:19" x14ac:dyDescent="0.3">
      <c r="A207" s="34" t="str">
        <f>'Medical Examinations'!A207</f>
        <v>Id206</v>
      </c>
      <c r="B207" s="36" t="str">
        <f>VLOOKUP($A207,'Customer Names'!A:E,3,FALSE)</f>
        <v>Ms.</v>
      </c>
      <c r="C207" s="37" t="str">
        <f>VLOOKUP($A207,'Customer Names'!$A:$E,4,FALSE)</f>
        <v xml:space="preserve"> Elizabeth H</v>
      </c>
      <c r="D207" s="37" t="str">
        <f>VLOOKUP($A207,'Customer Names'!A:E,5,FALSE)</f>
        <v>Woodward</v>
      </c>
      <c r="E207" s="35">
        <f>VLOOKUP($A207,'Medical Examinations'!$A:$H,2,FALSE)</f>
        <v>50.79</v>
      </c>
      <c r="F207" s="35">
        <f>VLOOKUP($A207,'Medical Examinations'!$A:$H,3,FALSE)</f>
        <v>4.45</v>
      </c>
      <c r="G207" s="35" t="str">
        <f>VLOOKUP($A207,'Medical Examinations'!$A:$N,11,0)</f>
        <v>No</v>
      </c>
      <c r="H207" s="35" t="str">
        <f>VLOOKUP($A207,'Medical Examinations'!$A:$N,5,0)</f>
        <v>No</v>
      </c>
      <c r="I207" s="35" t="str">
        <f>VLOOKUP($A207,'Medical Examinations'!$A:$N,6,0)</f>
        <v>No</v>
      </c>
      <c r="J207" s="35">
        <f>VLOOKUP($A207,'Medical Examinations'!$A:$N,9,0)</f>
        <v>1</v>
      </c>
      <c r="K207" s="35" t="str">
        <f>VLOOKUP($A207,'Medical Examinations'!$A:$N,10,0)</f>
        <v>Yes</v>
      </c>
      <c r="L207" s="35" t="str">
        <f>VLOOKUP($A207,'Medical Examinations'!$A:$N,12,0)</f>
        <v>Obesity</v>
      </c>
      <c r="M207" s="35" t="str">
        <f>VLOOKUP($A207,'Medical Examinations'!$A:$N,13,0)</f>
        <v>Normal</v>
      </c>
      <c r="N207" s="45">
        <f>IFERROR(VLOOKUP($A207,'Hospitalisation Details'!$A:$P,15,0),"")</f>
        <v>33773</v>
      </c>
      <c r="O207" s="46">
        <f>IFERROR(VLOOKUP($A207,'Hospitalisation Details'!$A:$P,6,0),"")</f>
        <v>35883.269999999997</v>
      </c>
      <c r="P207" s="47" t="str">
        <f>IFERROR(VLOOKUP($A207,'Hospitalisation Details'!$A:$P,12,0),"")</f>
        <v>tier - 2</v>
      </c>
      <c r="Q207" s="47" t="str">
        <f>IFERROR(VLOOKUP($A207,'Hospitalisation Details'!$A:$P,13,0),"")</f>
        <v>tier - 1</v>
      </c>
      <c r="R207" s="47" t="str">
        <f>IFERROR(VLOOKUP($A207,'Hospitalisation Details'!$A:$P,14,0),"")</f>
        <v>R1011</v>
      </c>
      <c r="S207" s="47">
        <f>IFERROR(VLOOKUP($A207,'Hospitalisation Details'!$A:$P,16,0),"")</f>
        <v>30</v>
      </c>
    </row>
    <row r="208" spans="1:19" x14ac:dyDescent="0.3">
      <c r="A208" s="34" t="str">
        <f>'Medical Examinations'!A208</f>
        <v>Id207</v>
      </c>
      <c r="B208" s="36" t="str">
        <f>VLOOKUP($A208,'Customer Names'!A:E,3,FALSE)</f>
        <v>Ms.</v>
      </c>
      <c r="C208" s="37" t="str">
        <f>VLOOKUP($A208,'Customer Names'!$A:$E,4,FALSE)</f>
        <v xml:space="preserve"> Grace</v>
      </c>
      <c r="D208" s="37" t="str">
        <f>VLOOKUP($A208,'Customer Names'!A:E,5,FALSE)</f>
        <v>McElroy</v>
      </c>
      <c r="E208" s="35">
        <f>VLOOKUP($A208,'Medical Examinations'!$A:$H,2,FALSE)</f>
        <v>35.43</v>
      </c>
      <c r="F208" s="35">
        <f>VLOOKUP($A208,'Medical Examinations'!$A:$H,3,FALSE)</f>
        <v>5.25</v>
      </c>
      <c r="G208" s="35" t="str">
        <f>VLOOKUP($A208,'Medical Examinations'!$A:$N,11,0)</f>
        <v>Yes</v>
      </c>
      <c r="H208" s="35" t="str">
        <f>VLOOKUP($A208,'Medical Examinations'!$A:$N,5,0)</f>
        <v>No</v>
      </c>
      <c r="I208" s="35" t="str">
        <f>VLOOKUP($A208,'Medical Examinations'!$A:$N,6,0)</f>
        <v>No</v>
      </c>
      <c r="J208" s="35">
        <f>VLOOKUP($A208,'Medical Examinations'!$A:$N,9,0)</f>
        <v>0</v>
      </c>
      <c r="K208" s="35" t="str">
        <f>VLOOKUP($A208,'Medical Examinations'!$A:$N,10,0)</f>
        <v>Yes</v>
      </c>
      <c r="L208" s="35" t="str">
        <f>VLOOKUP($A208,'Medical Examinations'!$A:$N,12,0)</f>
        <v>Obesity</v>
      </c>
      <c r="M208" s="35" t="str">
        <f>VLOOKUP($A208,'Medical Examinations'!$A:$N,13,0)</f>
        <v>Normal</v>
      </c>
      <c r="N208" s="45">
        <f>IFERROR(VLOOKUP($A208,'Hospitalisation Details'!$A:$P,15,0),"")</f>
        <v>28037</v>
      </c>
      <c r="O208" s="46">
        <f>IFERROR(VLOOKUP($A208,'Hospitalisation Details'!$A:$P,6,0),"")</f>
        <v>35733.96</v>
      </c>
      <c r="P208" s="47" t="str">
        <f>IFERROR(VLOOKUP($A208,'Hospitalisation Details'!$A:$P,12,0),"")</f>
        <v>tier - 2</v>
      </c>
      <c r="Q208" s="47" t="str">
        <f>IFERROR(VLOOKUP($A208,'Hospitalisation Details'!$A:$P,13,0),"")</f>
        <v>tier - 2</v>
      </c>
      <c r="R208" s="47" t="str">
        <f>IFERROR(VLOOKUP($A208,'Hospitalisation Details'!$A:$P,14,0),"")</f>
        <v>R1011</v>
      </c>
      <c r="S208" s="47">
        <f>IFERROR(VLOOKUP($A208,'Hospitalisation Details'!$A:$P,16,0),"")</f>
        <v>46</v>
      </c>
    </row>
    <row r="209" spans="1:19" x14ac:dyDescent="0.3">
      <c r="A209" s="34" t="str">
        <f>'Medical Examinations'!A209</f>
        <v>Id208</v>
      </c>
      <c r="B209" s="36" t="str">
        <f>VLOOKUP($A209,'Customer Names'!A:E,3,FALSE)</f>
        <v>Mr.</v>
      </c>
      <c r="C209" s="37" t="str">
        <f>VLOOKUP($A209,'Customer Names'!$A:$E,4,FALSE)</f>
        <v xml:space="preserve"> Jaime</v>
      </c>
      <c r="D209" s="37" t="str">
        <f>VLOOKUP($A209,'Customer Names'!A:E,5,FALSE)</f>
        <v>Lopez</v>
      </c>
      <c r="E209" s="35">
        <f>VLOOKUP($A209,'Medical Examinations'!$A:$H,2,FALSE)</f>
        <v>35.25</v>
      </c>
      <c r="F209" s="35">
        <f>VLOOKUP($A209,'Medical Examinations'!$A:$H,3,FALSE)</f>
        <v>9.51</v>
      </c>
      <c r="G209" s="35" t="str">
        <f>VLOOKUP($A209,'Medical Examinations'!$A:$N,11,0)</f>
        <v>No</v>
      </c>
      <c r="H209" s="35" t="str">
        <f>VLOOKUP($A209,'Medical Examinations'!$A:$N,5,0)</f>
        <v>No</v>
      </c>
      <c r="I209" s="35" t="str">
        <f>VLOOKUP($A209,'Medical Examinations'!$A:$N,6,0)</f>
        <v>No</v>
      </c>
      <c r="J209" s="35">
        <f>VLOOKUP($A209,'Medical Examinations'!$A:$N,9,0)</f>
        <v>0</v>
      </c>
      <c r="K209" s="35" t="str">
        <f>VLOOKUP($A209,'Medical Examinations'!$A:$N,10,0)</f>
        <v>Yes</v>
      </c>
      <c r="L209" s="35" t="str">
        <f>VLOOKUP($A209,'Medical Examinations'!$A:$N,12,0)</f>
        <v>Obesity</v>
      </c>
      <c r="M209" s="35" t="str">
        <f>VLOOKUP($A209,'Medical Examinations'!$A:$N,13,0)</f>
        <v>Diabetes</v>
      </c>
      <c r="N209" s="45">
        <f>IFERROR(VLOOKUP($A209,'Hospitalisation Details'!$A:$P,15,0),"")</f>
        <v>27225</v>
      </c>
      <c r="O209" s="46">
        <f>IFERROR(VLOOKUP($A209,'Hospitalisation Details'!$A:$P,6,0),"")</f>
        <v>35711.39</v>
      </c>
      <c r="P209" s="47" t="str">
        <f>IFERROR(VLOOKUP($A209,'Hospitalisation Details'!$A:$P,12,0),"")</f>
        <v>tier - 2</v>
      </c>
      <c r="Q209" s="47" t="str">
        <f>IFERROR(VLOOKUP($A209,'Hospitalisation Details'!$A:$P,13,0),"")</f>
        <v>tier - 3</v>
      </c>
      <c r="R209" s="47" t="str">
        <f>IFERROR(VLOOKUP($A209,'Hospitalisation Details'!$A:$P,14,0),"")</f>
        <v>R1012</v>
      </c>
      <c r="S209" s="47">
        <f>IFERROR(VLOOKUP($A209,'Hospitalisation Details'!$A:$P,16,0),"")</f>
        <v>48</v>
      </c>
    </row>
    <row r="210" spans="1:19" x14ac:dyDescent="0.3">
      <c r="A210" s="34" t="str">
        <f>'Medical Examinations'!A210</f>
        <v>Id209</v>
      </c>
      <c r="B210" s="36" t="str">
        <f>VLOOKUP($A210,'Customer Names'!A:E,3,FALSE)</f>
        <v>Ms.</v>
      </c>
      <c r="C210" s="37" t="str">
        <f>VLOOKUP($A210,'Customer Names'!$A:$E,4,FALSE)</f>
        <v xml:space="preserve"> Calesse</v>
      </c>
      <c r="D210" s="37" t="str">
        <f>VLOOKUP($A210,'Customer Names'!A:E,5,FALSE)</f>
        <v>Cardosi</v>
      </c>
      <c r="E210" s="35">
        <f>VLOOKUP($A210,'Medical Examinations'!$A:$H,2,FALSE)</f>
        <v>36.85</v>
      </c>
      <c r="F210" s="35">
        <f>VLOOKUP($A210,'Medical Examinations'!$A:$H,3,FALSE)</f>
        <v>11.12</v>
      </c>
      <c r="G210" s="35" t="str">
        <f>VLOOKUP($A210,'Medical Examinations'!$A:$N,11,0)</f>
        <v>No</v>
      </c>
      <c r="H210" s="35" t="str">
        <f>VLOOKUP($A210,'Medical Examinations'!$A:$N,5,0)</f>
        <v>No</v>
      </c>
      <c r="I210" s="35" t="str">
        <f>VLOOKUP($A210,'Medical Examinations'!$A:$N,6,0)</f>
        <v>No</v>
      </c>
      <c r="J210" s="35">
        <f>VLOOKUP($A210,'Medical Examinations'!$A:$N,9,0)</f>
        <v>0</v>
      </c>
      <c r="K210" s="35" t="str">
        <f>VLOOKUP($A210,'Medical Examinations'!$A:$N,10,0)</f>
        <v>Yes</v>
      </c>
      <c r="L210" s="35" t="str">
        <f>VLOOKUP($A210,'Medical Examinations'!$A:$N,12,0)</f>
        <v>Obesity</v>
      </c>
      <c r="M210" s="35" t="str">
        <f>VLOOKUP($A210,'Medical Examinations'!$A:$N,13,0)</f>
        <v>Diabetes</v>
      </c>
      <c r="N210" s="45">
        <f>IFERROR(VLOOKUP($A210,'Hospitalisation Details'!$A:$P,15,0),"")</f>
        <v>28843</v>
      </c>
      <c r="O210" s="46">
        <f>IFERROR(VLOOKUP($A210,'Hospitalisation Details'!$A:$P,6,0),"")</f>
        <v>35701.9</v>
      </c>
      <c r="P210" s="47" t="str">
        <f>IFERROR(VLOOKUP($A210,'Hospitalisation Details'!$A:$P,12,0),"")</f>
        <v>tier - 2</v>
      </c>
      <c r="Q210" s="47" t="str">
        <f>IFERROR(VLOOKUP($A210,'Hospitalisation Details'!$A:$P,13,0),"")</f>
        <v>tier - 1</v>
      </c>
      <c r="R210" s="47" t="str">
        <f>IFERROR(VLOOKUP($A210,'Hospitalisation Details'!$A:$P,14,0),"")</f>
        <v>R1011</v>
      </c>
      <c r="S210" s="47">
        <f>IFERROR(VLOOKUP($A210,'Hospitalisation Details'!$A:$P,16,0),"")</f>
        <v>44</v>
      </c>
    </row>
    <row r="211" spans="1:19" x14ac:dyDescent="0.3">
      <c r="A211" s="34" t="str">
        <f>'Medical Examinations'!A211</f>
        <v>Id210</v>
      </c>
      <c r="B211" s="36" t="str">
        <f>VLOOKUP($A211,'Customer Names'!A:E,3,FALSE)</f>
        <v>Ms.</v>
      </c>
      <c r="C211" s="37" t="str">
        <f>VLOOKUP($A211,'Customer Names'!$A:$E,4,FALSE)</f>
        <v xml:space="preserve"> Kate L</v>
      </c>
      <c r="D211" s="37" t="str">
        <f>VLOOKUP($A211,'Customer Names'!A:E,5,FALSE)</f>
        <v>Looney</v>
      </c>
      <c r="E211" s="35">
        <f>VLOOKUP($A211,'Medical Examinations'!$A:$H,2,FALSE)</f>
        <v>31.02</v>
      </c>
      <c r="F211" s="35">
        <f>VLOOKUP($A211,'Medical Examinations'!$A:$H,3,FALSE)</f>
        <v>4.5599999999999996</v>
      </c>
      <c r="G211" s="35" t="str">
        <f>VLOOKUP($A211,'Medical Examinations'!$A:$N,11,0)</f>
        <v>No</v>
      </c>
      <c r="H211" s="35" t="str">
        <f>VLOOKUP($A211,'Medical Examinations'!$A:$N,5,0)</f>
        <v>yes</v>
      </c>
      <c r="I211" s="35" t="str">
        <f>VLOOKUP($A211,'Medical Examinations'!$A:$N,6,0)</f>
        <v>No</v>
      </c>
      <c r="J211" s="35">
        <f>VLOOKUP($A211,'Medical Examinations'!$A:$N,9,0)</f>
        <v>1</v>
      </c>
      <c r="K211" s="35" t="str">
        <f>VLOOKUP($A211,'Medical Examinations'!$A:$N,10,0)</f>
        <v>Yes</v>
      </c>
      <c r="L211" s="35" t="str">
        <f>VLOOKUP($A211,'Medical Examinations'!$A:$N,12,0)</f>
        <v>Obesity</v>
      </c>
      <c r="M211" s="35" t="str">
        <f>VLOOKUP($A211,'Medical Examinations'!$A:$N,13,0)</f>
        <v>Normal</v>
      </c>
      <c r="N211" s="45">
        <f>IFERROR(VLOOKUP($A211,'Hospitalisation Details'!$A:$P,15,0),"")</f>
        <v>36877</v>
      </c>
      <c r="O211" s="46">
        <f>IFERROR(VLOOKUP($A211,'Hospitalisation Details'!$A:$P,6,0),"")</f>
        <v>35595.589999999997</v>
      </c>
      <c r="P211" s="47" t="str">
        <f>IFERROR(VLOOKUP($A211,'Hospitalisation Details'!$A:$P,12,0),"")</f>
        <v>tier - 2</v>
      </c>
      <c r="Q211" s="47" t="str">
        <f>IFERROR(VLOOKUP($A211,'Hospitalisation Details'!$A:$P,13,0),"")</f>
        <v>tier - 3</v>
      </c>
      <c r="R211" s="47" t="str">
        <f>IFERROR(VLOOKUP($A211,'Hospitalisation Details'!$A:$P,14,0),"")</f>
        <v>R1013</v>
      </c>
      <c r="S211" s="47">
        <f>IFERROR(VLOOKUP($A211,'Hospitalisation Details'!$A:$P,16,0),"")</f>
        <v>22</v>
      </c>
    </row>
    <row r="212" spans="1:19" x14ac:dyDescent="0.3">
      <c r="A212" s="34" t="str">
        <f>'Medical Examinations'!A212</f>
        <v>Id211</v>
      </c>
      <c r="B212" s="36" t="str">
        <f>VLOOKUP($A212,'Customer Names'!A:E,3,FALSE)</f>
        <v>Mr.</v>
      </c>
      <c r="C212" s="37" t="str">
        <f>VLOOKUP($A212,'Customer Names'!$A:$E,4,FALSE)</f>
        <v xml:space="preserve"> Sergey</v>
      </c>
      <c r="D212" s="37" t="str">
        <f>VLOOKUP($A212,'Customer Names'!A:E,5,FALSE)</f>
        <v>Zyryanov</v>
      </c>
      <c r="E212" s="35">
        <f>VLOOKUP($A212,'Medical Examinations'!$A:$H,2,FALSE)</f>
        <v>35.6</v>
      </c>
      <c r="F212" s="35">
        <f>VLOOKUP($A212,'Medical Examinations'!$A:$H,3,FALSE)</f>
        <v>4.0199999999999996</v>
      </c>
      <c r="G212" s="35" t="str">
        <f>VLOOKUP($A212,'Medical Examinations'!$A:$N,11,0)</f>
        <v>Yes</v>
      </c>
      <c r="H212" s="35" t="str">
        <f>VLOOKUP($A212,'Medical Examinations'!$A:$N,5,0)</f>
        <v>yes</v>
      </c>
      <c r="I212" s="35" t="str">
        <f>VLOOKUP($A212,'Medical Examinations'!$A:$N,6,0)</f>
        <v>No</v>
      </c>
      <c r="J212" s="35">
        <f>VLOOKUP($A212,'Medical Examinations'!$A:$N,9,0)</f>
        <v>2</v>
      </c>
      <c r="K212" s="35" t="str">
        <f>VLOOKUP($A212,'Medical Examinations'!$A:$N,10,0)</f>
        <v>Yes</v>
      </c>
      <c r="L212" s="35" t="str">
        <f>VLOOKUP($A212,'Medical Examinations'!$A:$N,12,0)</f>
        <v>Obesity</v>
      </c>
      <c r="M212" s="35" t="str">
        <f>VLOOKUP($A212,'Medical Examinations'!$A:$N,13,0)</f>
        <v>Normal</v>
      </c>
      <c r="N212" s="45">
        <f>IFERROR(VLOOKUP($A212,'Hospitalisation Details'!$A:$P,15,0),"")</f>
        <v>36849</v>
      </c>
      <c r="O212" s="46">
        <f>IFERROR(VLOOKUP($A212,'Hospitalisation Details'!$A:$P,6,0),"")</f>
        <v>35585.58</v>
      </c>
      <c r="P212" s="47" t="str">
        <f>IFERROR(VLOOKUP($A212,'Hospitalisation Details'!$A:$P,12,0),"")</f>
        <v>tier - 2</v>
      </c>
      <c r="Q212" s="47" t="str">
        <f>IFERROR(VLOOKUP($A212,'Hospitalisation Details'!$A:$P,13,0),"")</f>
        <v>tier - 3</v>
      </c>
      <c r="R212" s="47" t="str">
        <f>IFERROR(VLOOKUP($A212,'Hospitalisation Details'!$A:$P,14,0),"")</f>
        <v>R1011</v>
      </c>
      <c r="S212" s="47">
        <f>IFERROR(VLOOKUP($A212,'Hospitalisation Details'!$A:$P,16,0),"")</f>
        <v>22</v>
      </c>
    </row>
    <row r="213" spans="1:19" x14ac:dyDescent="0.3">
      <c r="A213" s="34" t="str">
        <f>'Medical Examinations'!A213</f>
        <v>Id212</v>
      </c>
      <c r="B213" s="36" t="str">
        <f>VLOOKUP($A213,'Customer Names'!A:E,3,FALSE)</f>
        <v>Mr.</v>
      </c>
      <c r="C213" s="37" t="str">
        <f>VLOOKUP($A213,'Customer Names'!$A:$E,4,FALSE)</f>
        <v xml:space="preserve"> Timothy V</v>
      </c>
      <c r="D213" s="37" t="str">
        <f>VLOOKUP($A213,'Customer Names'!A:E,5,FALSE)</f>
        <v>Gavin</v>
      </c>
      <c r="E213" s="35">
        <f>VLOOKUP($A213,'Medical Examinations'!$A:$H,2,FALSE)</f>
        <v>34.39</v>
      </c>
      <c r="F213" s="35">
        <f>VLOOKUP($A213,'Medical Examinations'!$A:$H,3,FALSE)</f>
        <v>8.7200000000000006</v>
      </c>
      <c r="G213" s="35" t="str">
        <f>VLOOKUP($A213,'Medical Examinations'!$A:$N,11,0)</f>
        <v>No</v>
      </c>
      <c r="H213" s="35" t="str">
        <f>VLOOKUP($A213,'Medical Examinations'!$A:$N,5,0)</f>
        <v>No</v>
      </c>
      <c r="I213" s="35" t="str">
        <f>VLOOKUP($A213,'Medical Examinations'!$A:$N,6,0)</f>
        <v>No</v>
      </c>
      <c r="J213" s="35">
        <f>VLOOKUP($A213,'Medical Examinations'!$A:$N,9,0)</f>
        <v>0</v>
      </c>
      <c r="K213" s="35" t="str">
        <f>VLOOKUP($A213,'Medical Examinations'!$A:$N,10,0)</f>
        <v>Yes</v>
      </c>
      <c r="L213" s="35" t="str">
        <f>VLOOKUP($A213,'Medical Examinations'!$A:$N,12,0)</f>
        <v>Obesity</v>
      </c>
      <c r="M213" s="35" t="str">
        <f>VLOOKUP($A213,'Medical Examinations'!$A:$N,13,0)</f>
        <v>Diabetes</v>
      </c>
      <c r="N213" s="45">
        <f>IFERROR(VLOOKUP($A213,'Hospitalisation Details'!$A:$P,15,0),"")</f>
        <v>26155</v>
      </c>
      <c r="O213" s="46">
        <f>IFERROR(VLOOKUP($A213,'Hospitalisation Details'!$A:$P,6,0),"")</f>
        <v>35583.17</v>
      </c>
      <c r="P213" s="47" t="str">
        <f>IFERROR(VLOOKUP($A213,'Hospitalisation Details'!$A:$P,12,0),"")</f>
        <v>tier - 1</v>
      </c>
      <c r="Q213" s="47" t="str">
        <f>IFERROR(VLOOKUP($A213,'Hospitalisation Details'!$A:$P,13,0),"")</f>
        <v>tier - 3</v>
      </c>
      <c r="R213" s="47" t="str">
        <f>IFERROR(VLOOKUP($A213,'Hospitalisation Details'!$A:$P,14,0),"")</f>
        <v>R1011</v>
      </c>
      <c r="S213" s="47">
        <f>IFERROR(VLOOKUP($A213,'Hospitalisation Details'!$A:$P,16,0),"")</f>
        <v>51</v>
      </c>
    </row>
    <row r="214" spans="1:19" x14ac:dyDescent="0.3">
      <c r="A214" s="34" t="str">
        <f>'Medical Examinations'!A214</f>
        <v>Id213</v>
      </c>
      <c r="B214" s="36" t="str">
        <f>VLOOKUP($A214,'Customer Names'!A:E,3,FALSE)</f>
        <v>Mr.</v>
      </c>
      <c r="C214" s="37" t="str">
        <f>VLOOKUP($A214,'Customer Names'!$A:$E,4,FALSE)</f>
        <v xml:space="preserve"> Andrew S</v>
      </c>
      <c r="D214" s="37" t="str">
        <f>VLOOKUP($A214,'Customer Names'!A:E,5,FALSE)</f>
        <v>Littlefield</v>
      </c>
      <c r="E214" s="35">
        <f>VLOOKUP($A214,'Medical Examinations'!$A:$H,2,FALSE)</f>
        <v>29.06</v>
      </c>
      <c r="F214" s="35">
        <f>VLOOKUP($A214,'Medical Examinations'!$A:$H,3,FALSE)</f>
        <v>6.25</v>
      </c>
      <c r="G214" s="35" t="str">
        <f>VLOOKUP($A214,'Medical Examinations'!$A:$N,11,0)</f>
        <v>Yes</v>
      </c>
      <c r="H214" s="35" t="str">
        <f>VLOOKUP($A214,'Medical Examinations'!$A:$N,5,0)</f>
        <v>No</v>
      </c>
      <c r="I214" s="35" t="str">
        <f>VLOOKUP($A214,'Medical Examinations'!$A:$N,6,0)</f>
        <v>No</v>
      </c>
      <c r="J214" s="35">
        <f>VLOOKUP($A214,'Medical Examinations'!$A:$N,9,0)</f>
        <v>1</v>
      </c>
      <c r="K214" s="35" t="str">
        <f>VLOOKUP($A214,'Medical Examinations'!$A:$N,10,0)</f>
        <v>Yes</v>
      </c>
      <c r="L214" s="35" t="str">
        <f>VLOOKUP($A214,'Medical Examinations'!$A:$N,12,0)</f>
        <v>Overweight</v>
      </c>
      <c r="M214" s="35" t="str">
        <f>VLOOKUP($A214,'Medical Examinations'!$A:$N,13,0)</f>
        <v>Prediabetes</v>
      </c>
      <c r="N214" s="45">
        <f>IFERROR(VLOOKUP($A214,'Hospitalisation Details'!$A:$P,15,0),"")</f>
        <v>23618</v>
      </c>
      <c r="O214" s="46">
        <f>IFERROR(VLOOKUP($A214,'Hospitalisation Details'!$A:$P,6,0),"")</f>
        <v>35573.26</v>
      </c>
      <c r="P214" s="47" t="str">
        <f>IFERROR(VLOOKUP($A214,'Hospitalisation Details'!$A:$P,12,0),"")</f>
        <v>tier - 2</v>
      </c>
      <c r="Q214" s="47" t="str">
        <f>IFERROR(VLOOKUP($A214,'Hospitalisation Details'!$A:$P,13,0),"")</f>
        <v>tier - 1</v>
      </c>
      <c r="R214" s="47" t="str">
        <f>IFERROR(VLOOKUP($A214,'Hospitalisation Details'!$A:$P,14,0),"")</f>
        <v>R1011</v>
      </c>
      <c r="S214" s="47">
        <f>IFERROR(VLOOKUP($A214,'Hospitalisation Details'!$A:$P,16,0),"")</f>
        <v>58</v>
      </c>
    </row>
    <row r="215" spans="1:19" x14ac:dyDescent="0.3">
      <c r="A215" s="34" t="str">
        <f>'Medical Examinations'!A215</f>
        <v>Id214</v>
      </c>
      <c r="B215" s="36" t="str">
        <f>VLOOKUP($A215,'Customer Names'!A:E,3,FALSE)</f>
        <v>Mr.</v>
      </c>
      <c r="C215" s="37" t="str">
        <f>VLOOKUP($A215,'Customer Names'!$A:$E,4,FALSE)</f>
        <v xml:space="preserve"> Matthew D</v>
      </c>
      <c r="D215" s="37" t="str">
        <f>VLOOKUP($A215,'Customer Names'!A:E,5,FALSE)</f>
        <v>Shearer</v>
      </c>
      <c r="E215" s="35">
        <f>VLOOKUP($A215,'Medical Examinations'!$A:$H,2,FALSE)</f>
        <v>35.799999999999997</v>
      </c>
      <c r="F215" s="35">
        <f>VLOOKUP($A215,'Medical Examinations'!$A:$H,3,FALSE)</f>
        <v>7.32</v>
      </c>
      <c r="G215" s="35" t="str">
        <f>VLOOKUP($A215,'Medical Examinations'!$A:$N,11,0)</f>
        <v>No</v>
      </c>
      <c r="H215" s="35" t="str">
        <f>VLOOKUP($A215,'Medical Examinations'!$A:$N,5,0)</f>
        <v>No</v>
      </c>
      <c r="I215" s="35" t="str">
        <f>VLOOKUP($A215,'Medical Examinations'!$A:$N,6,0)</f>
        <v>No</v>
      </c>
      <c r="J215" s="35">
        <f>VLOOKUP($A215,'Medical Examinations'!$A:$N,9,0)</f>
        <v>2</v>
      </c>
      <c r="K215" s="35" t="str">
        <f>VLOOKUP($A215,'Medical Examinations'!$A:$N,10,0)</f>
        <v>Yes</v>
      </c>
      <c r="L215" s="35" t="str">
        <f>VLOOKUP($A215,'Medical Examinations'!$A:$N,12,0)</f>
        <v>Obesity</v>
      </c>
      <c r="M215" s="35" t="str">
        <f>VLOOKUP($A215,'Medical Examinations'!$A:$N,13,0)</f>
        <v>Diabetes</v>
      </c>
      <c r="N215" s="45">
        <f>IFERROR(VLOOKUP($A215,'Hospitalisation Details'!$A:$P,15,0),"")</f>
        <v>26964</v>
      </c>
      <c r="O215" s="46">
        <f>IFERROR(VLOOKUP($A215,'Hospitalisation Details'!$A:$P,6,0),"")</f>
        <v>35547.72</v>
      </c>
      <c r="P215" s="47" t="str">
        <f>IFERROR(VLOOKUP($A215,'Hospitalisation Details'!$A:$P,12,0),"")</f>
        <v>tier - 1</v>
      </c>
      <c r="Q215" s="47" t="str">
        <f>IFERROR(VLOOKUP($A215,'Hospitalisation Details'!$A:$P,13,0),"")</f>
        <v>tier - 1</v>
      </c>
      <c r="R215" s="47" t="str">
        <f>IFERROR(VLOOKUP($A215,'Hospitalisation Details'!$A:$P,14,0),"")</f>
        <v>R1011</v>
      </c>
      <c r="S215" s="47">
        <f>IFERROR(VLOOKUP($A215,'Hospitalisation Details'!$A:$P,16,0),"")</f>
        <v>49</v>
      </c>
    </row>
    <row r="216" spans="1:19" x14ac:dyDescent="0.3">
      <c r="A216" s="34" t="str">
        <f>'Medical Examinations'!A216</f>
        <v>Id215</v>
      </c>
      <c r="B216" s="36" t="str">
        <f>VLOOKUP($A216,'Customer Names'!A:E,3,FALSE)</f>
        <v>Ms.</v>
      </c>
      <c r="C216" s="37" t="str">
        <f>VLOOKUP($A216,'Customer Names'!$A:$E,4,FALSE)</f>
        <v xml:space="preserve"> Jessica</v>
      </c>
      <c r="D216" s="37" t="str">
        <f>VLOOKUP($A216,'Customer Names'!A:E,5,FALSE)</f>
        <v>Armstrong</v>
      </c>
      <c r="E216" s="35">
        <f>VLOOKUP($A216,'Medical Examinations'!$A:$H,2,FALSE)</f>
        <v>49.8</v>
      </c>
      <c r="F216" s="35">
        <f>VLOOKUP($A216,'Medical Examinations'!$A:$H,3,FALSE)</f>
        <v>4.24</v>
      </c>
      <c r="G216" s="35" t="str">
        <f>VLOOKUP($A216,'Medical Examinations'!$A:$N,11,0)</f>
        <v>No</v>
      </c>
      <c r="H216" s="35" t="str">
        <f>VLOOKUP($A216,'Medical Examinations'!$A:$N,5,0)</f>
        <v>No</v>
      </c>
      <c r="I216" s="35" t="str">
        <f>VLOOKUP($A216,'Medical Examinations'!$A:$N,6,0)</f>
        <v>No</v>
      </c>
      <c r="J216" s="35">
        <f>VLOOKUP($A216,'Medical Examinations'!$A:$N,9,0)</f>
        <v>1</v>
      </c>
      <c r="K216" s="35" t="str">
        <f>VLOOKUP($A216,'Medical Examinations'!$A:$N,10,0)</f>
        <v>Yes</v>
      </c>
      <c r="L216" s="35" t="str">
        <f>VLOOKUP($A216,'Medical Examinations'!$A:$N,12,0)</f>
        <v>Obesity</v>
      </c>
      <c r="M216" s="35" t="str">
        <f>VLOOKUP($A216,'Medical Examinations'!$A:$N,13,0)</f>
        <v>Normal</v>
      </c>
      <c r="N216" s="45">
        <f>IFERROR(VLOOKUP($A216,'Hospitalisation Details'!$A:$P,15,0),"")</f>
        <v>33860</v>
      </c>
      <c r="O216" s="46">
        <f>IFERROR(VLOOKUP($A216,'Hospitalisation Details'!$A:$P,6,0),"")</f>
        <v>35547.47</v>
      </c>
      <c r="P216" s="47" t="str">
        <f>IFERROR(VLOOKUP($A216,'Hospitalisation Details'!$A:$P,12,0),"")</f>
        <v>tier - 2</v>
      </c>
      <c r="Q216" s="47" t="str">
        <f>IFERROR(VLOOKUP($A216,'Hospitalisation Details'!$A:$P,13,0),"")</f>
        <v>tier - 3</v>
      </c>
      <c r="R216" s="47" t="str">
        <f>IFERROR(VLOOKUP($A216,'Hospitalisation Details'!$A:$P,14,0),"")</f>
        <v>R1011</v>
      </c>
      <c r="S216" s="47">
        <f>IFERROR(VLOOKUP($A216,'Hospitalisation Details'!$A:$P,16,0),"")</f>
        <v>30</v>
      </c>
    </row>
    <row r="217" spans="1:19" x14ac:dyDescent="0.3">
      <c r="A217" s="34" t="str">
        <f>'Medical Examinations'!A217</f>
        <v>Id216</v>
      </c>
      <c r="B217" s="36" t="str">
        <f>VLOOKUP($A217,'Customer Names'!A:E,3,FALSE)</f>
        <v>Mr.</v>
      </c>
      <c r="C217" s="37" t="str">
        <f>VLOOKUP($A217,'Customer Names'!$A:$E,4,FALSE)</f>
        <v xml:space="preserve"> Lawrence</v>
      </c>
      <c r="D217" s="37" t="str">
        <f>VLOOKUP($A217,'Customer Names'!A:E,5,FALSE)</f>
        <v>Warriner</v>
      </c>
      <c r="E217" s="35">
        <f>VLOOKUP($A217,'Medical Examinations'!$A:$H,2,FALSE)</f>
        <v>35.71</v>
      </c>
      <c r="F217" s="35">
        <f>VLOOKUP($A217,'Medical Examinations'!$A:$H,3,FALSE)</f>
        <v>6.84</v>
      </c>
      <c r="G217" s="35" t="str">
        <f>VLOOKUP($A217,'Medical Examinations'!$A:$N,11,0)</f>
        <v>No</v>
      </c>
      <c r="H217" s="35" t="str">
        <f>VLOOKUP($A217,'Medical Examinations'!$A:$N,5,0)</f>
        <v>No</v>
      </c>
      <c r="I217" s="35" t="str">
        <f>VLOOKUP($A217,'Medical Examinations'!$A:$N,6,0)</f>
        <v>No</v>
      </c>
      <c r="J217" s="35">
        <f>VLOOKUP($A217,'Medical Examinations'!$A:$N,9,0)</f>
        <v>2</v>
      </c>
      <c r="K217" s="35" t="str">
        <f>VLOOKUP($A217,'Medical Examinations'!$A:$N,10,0)</f>
        <v>Yes</v>
      </c>
      <c r="L217" s="35" t="str">
        <f>VLOOKUP($A217,'Medical Examinations'!$A:$N,12,0)</f>
        <v>Obesity</v>
      </c>
      <c r="M217" s="35" t="str">
        <f>VLOOKUP($A217,'Medical Examinations'!$A:$N,13,0)</f>
        <v>Diabetes</v>
      </c>
      <c r="N217" s="45">
        <f>IFERROR(VLOOKUP($A217,'Hospitalisation Details'!$A:$P,15,0),"")</f>
        <v>27014</v>
      </c>
      <c r="O217" s="46">
        <f>IFERROR(VLOOKUP($A217,'Hospitalisation Details'!$A:$P,6,0),"")</f>
        <v>35517.19</v>
      </c>
      <c r="P217" s="47" t="str">
        <f>IFERROR(VLOOKUP($A217,'Hospitalisation Details'!$A:$P,12,0),"")</f>
        <v>tier - 2</v>
      </c>
      <c r="Q217" s="47" t="str">
        <f>IFERROR(VLOOKUP($A217,'Hospitalisation Details'!$A:$P,13,0),"")</f>
        <v>tier - 2</v>
      </c>
      <c r="R217" s="47" t="str">
        <f>IFERROR(VLOOKUP($A217,'Hospitalisation Details'!$A:$P,14,0),"")</f>
        <v>R1011</v>
      </c>
      <c r="S217" s="47">
        <f>IFERROR(VLOOKUP($A217,'Hospitalisation Details'!$A:$P,16,0),"")</f>
        <v>49</v>
      </c>
    </row>
    <row r="218" spans="1:19" x14ac:dyDescent="0.3">
      <c r="A218" s="34" t="str">
        <f>'Medical Examinations'!A218</f>
        <v>Id217</v>
      </c>
      <c r="B218" s="36" t="str">
        <f>VLOOKUP($A218,'Customer Names'!A:E,3,FALSE)</f>
        <v>Mr.</v>
      </c>
      <c r="C218" s="37" t="str">
        <f>VLOOKUP($A218,'Customer Names'!$A:$E,4,FALSE)</f>
        <v xml:space="preserve"> Alex</v>
      </c>
      <c r="D218" s="37" t="str">
        <f>VLOOKUP($A218,'Customer Names'!A:E,5,FALSE)</f>
        <v>White</v>
      </c>
      <c r="E218" s="35">
        <f>VLOOKUP($A218,'Medical Examinations'!$A:$H,2,FALSE)</f>
        <v>30.8</v>
      </c>
      <c r="F218" s="35">
        <f>VLOOKUP($A218,'Medical Examinations'!$A:$H,3,FALSE)</f>
        <v>5.23</v>
      </c>
      <c r="G218" s="35" t="str">
        <f>VLOOKUP($A218,'Medical Examinations'!$A:$N,11,0)</f>
        <v>Yes</v>
      </c>
      <c r="H218" s="35" t="str">
        <f>VLOOKUP($A218,'Medical Examinations'!$A:$N,5,0)</f>
        <v>No</v>
      </c>
      <c r="I218" s="35" t="str">
        <f>VLOOKUP($A218,'Medical Examinations'!$A:$N,6,0)</f>
        <v>No</v>
      </c>
      <c r="J218" s="35">
        <f>VLOOKUP($A218,'Medical Examinations'!$A:$N,9,0)</f>
        <v>1</v>
      </c>
      <c r="K218" s="35" t="str">
        <f>VLOOKUP($A218,'Medical Examinations'!$A:$N,10,0)</f>
        <v>Yes</v>
      </c>
      <c r="L218" s="35" t="str">
        <f>VLOOKUP($A218,'Medical Examinations'!$A:$N,12,0)</f>
        <v>Obesity</v>
      </c>
      <c r="M218" s="35" t="str">
        <f>VLOOKUP($A218,'Medical Examinations'!$A:$N,13,0)</f>
        <v>Normal</v>
      </c>
      <c r="N218" s="45">
        <f>IFERROR(VLOOKUP($A218,'Hospitalisation Details'!$A:$P,15,0),"")</f>
        <v>32467</v>
      </c>
      <c r="O218" s="46">
        <f>IFERROR(VLOOKUP($A218,'Hospitalisation Details'!$A:$P,6,0),"")</f>
        <v>35491.64</v>
      </c>
      <c r="P218" s="47" t="str">
        <f>IFERROR(VLOOKUP($A218,'Hospitalisation Details'!$A:$P,12,0),"")</f>
        <v>tier - 1</v>
      </c>
      <c r="Q218" s="47" t="str">
        <f>IFERROR(VLOOKUP($A218,'Hospitalisation Details'!$A:$P,13,0),"")</f>
        <v>tier - 2</v>
      </c>
      <c r="R218" s="47" t="str">
        <f>IFERROR(VLOOKUP($A218,'Hospitalisation Details'!$A:$P,14,0),"")</f>
        <v>R1011</v>
      </c>
      <c r="S218" s="47">
        <f>IFERROR(VLOOKUP($A218,'Hospitalisation Details'!$A:$P,16,0),"")</f>
        <v>34</v>
      </c>
    </row>
    <row r="219" spans="1:19" x14ac:dyDescent="0.3">
      <c r="A219" s="34" t="str">
        <f>'Medical Examinations'!A219</f>
        <v>Id218</v>
      </c>
      <c r="B219" s="36" t="str">
        <f>VLOOKUP($A219,'Customer Names'!A:E,3,FALSE)</f>
        <v>Mr.</v>
      </c>
      <c r="C219" s="37" t="str">
        <f>VLOOKUP($A219,'Customer Names'!$A:$E,4,FALSE)</f>
        <v xml:space="preserve"> Kevin</v>
      </c>
      <c r="D219" s="37" t="str">
        <f>VLOOKUP($A219,'Customer Names'!A:E,5,FALSE)</f>
        <v>Cordaro</v>
      </c>
      <c r="E219" s="35">
        <f>VLOOKUP($A219,'Medical Examinations'!$A:$H,2,FALSE)</f>
        <v>33.69</v>
      </c>
      <c r="F219" s="35">
        <f>VLOOKUP($A219,'Medical Examinations'!$A:$H,3,FALSE)</f>
        <v>9.68</v>
      </c>
      <c r="G219" s="35" t="str">
        <f>VLOOKUP($A219,'Medical Examinations'!$A:$N,11,0)</f>
        <v>No</v>
      </c>
      <c r="H219" s="35" t="str">
        <f>VLOOKUP($A219,'Medical Examinations'!$A:$N,5,0)</f>
        <v>No</v>
      </c>
      <c r="I219" s="35" t="str">
        <f>VLOOKUP($A219,'Medical Examinations'!$A:$N,6,0)</f>
        <v>No</v>
      </c>
      <c r="J219" s="35">
        <f>VLOOKUP($A219,'Medical Examinations'!$A:$N,9,0)</f>
        <v>0</v>
      </c>
      <c r="K219" s="35" t="str">
        <f>VLOOKUP($A219,'Medical Examinations'!$A:$N,10,0)</f>
        <v>Yes</v>
      </c>
      <c r="L219" s="35" t="str">
        <f>VLOOKUP($A219,'Medical Examinations'!$A:$N,12,0)</f>
        <v>Obesity</v>
      </c>
      <c r="M219" s="35" t="str">
        <f>VLOOKUP($A219,'Medical Examinations'!$A:$N,13,0)</f>
        <v>Diabetes</v>
      </c>
      <c r="N219" s="45">
        <f>IFERROR(VLOOKUP($A219,'Hospitalisation Details'!$A:$P,15,0),"")</f>
        <v>26198</v>
      </c>
      <c r="O219" s="46">
        <f>IFERROR(VLOOKUP($A219,'Hospitalisation Details'!$A:$P,6,0),"")</f>
        <v>35345.730000000003</v>
      </c>
      <c r="P219" s="47" t="str">
        <f>IFERROR(VLOOKUP($A219,'Hospitalisation Details'!$A:$P,12,0),"")</f>
        <v>tier - 2</v>
      </c>
      <c r="Q219" s="47" t="str">
        <f>IFERROR(VLOOKUP($A219,'Hospitalisation Details'!$A:$P,13,0),"")</f>
        <v>tier - 3</v>
      </c>
      <c r="R219" s="47" t="str">
        <f>IFERROR(VLOOKUP($A219,'Hospitalisation Details'!$A:$P,14,0),"")</f>
        <v>R1011</v>
      </c>
      <c r="S219" s="47">
        <f>IFERROR(VLOOKUP($A219,'Hospitalisation Details'!$A:$P,16,0),"")</f>
        <v>51</v>
      </c>
    </row>
    <row r="220" spans="1:19" x14ac:dyDescent="0.3">
      <c r="A220" s="34" t="str">
        <f>'Medical Examinations'!A220</f>
        <v>Id219</v>
      </c>
      <c r="B220" s="36" t="str">
        <f>VLOOKUP($A220,'Customer Names'!A:E,3,FALSE)</f>
        <v>Mr.</v>
      </c>
      <c r="C220" s="37" t="str">
        <f>VLOOKUP($A220,'Customer Names'!$A:$E,4,FALSE)</f>
        <v xml:space="preserve"> Gavin M.</v>
      </c>
      <c r="D220" s="37" t="str">
        <f>VLOOKUP($A220,'Customer Names'!A:E,5,FALSE)</f>
        <v>Hamilton</v>
      </c>
      <c r="E220" s="35">
        <f>VLOOKUP($A220,'Medical Examinations'!$A:$H,2,FALSE)</f>
        <v>42.27</v>
      </c>
      <c r="F220" s="35">
        <f>VLOOKUP($A220,'Medical Examinations'!$A:$H,3,FALSE)</f>
        <v>6.05</v>
      </c>
      <c r="G220" s="35" t="str">
        <f>VLOOKUP($A220,'Medical Examinations'!$A:$N,11,0)</f>
        <v>Yes</v>
      </c>
      <c r="H220" s="35" t="str">
        <f>VLOOKUP($A220,'Medical Examinations'!$A:$N,5,0)</f>
        <v>No</v>
      </c>
      <c r="I220" s="35" t="str">
        <f>VLOOKUP($A220,'Medical Examinations'!$A:$N,6,0)</f>
        <v>No</v>
      </c>
      <c r="J220" s="35">
        <f>VLOOKUP($A220,'Medical Examinations'!$A:$N,9,0)</f>
        <v>1</v>
      </c>
      <c r="K220" s="35" t="str">
        <f>VLOOKUP($A220,'Medical Examinations'!$A:$N,10,0)</f>
        <v>Yes</v>
      </c>
      <c r="L220" s="35" t="str">
        <f>VLOOKUP($A220,'Medical Examinations'!$A:$N,12,0)</f>
        <v>Obesity</v>
      </c>
      <c r="M220" s="35" t="str">
        <f>VLOOKUP($A220,'Medical Examinations'!$A:$N,13,0)</f>
        <v>Prediabetes</v>
      </c>
      <c r="N220" s="45">
        <f>IFERROR(VLOOKUP($A220,'Hospitalisation Details'!$A:$P,15,0),"")</f>
        <v>32405</v>
      </c>
      <c r="O220" s="46">
        <f>IFERROR(VLOOKUP($A220,'Hospitalisation Details'!$A:$P,6,0),"")</f>
        <v>35315.96</v>
      </c>
      <c r="P220" s="47" t="str">
        <f>IFERROR(VLOOKUP($A220,'Hospitalisation Details'!$A:$P,12,0),"")</f>
        <v>tier - 2</v>
      </c>
      <c r="Q220" s="47" t="str">
        <f>IFERROR(VLOOKUP($A220,'Hospitalisation Details'!$A:$P,13,0),"")</f>
        <v>tier - 1</v>
      </c>
      <c r="R220" s="47" t="str">
        <f>IFERROR(VLOOKUP($A220,'Hospitalisation Details'!$A:$P,14,0),"")</f>
        <v>R1011</v>
      </c>
      <c r="S220" s="47">
        <f>IFERROR(VLOOKUP($A220,'Hospitalisation Details'!$A:$P,16,0),"")</f>
        <v>34</v>
      </c>
    </row>
    <row r="221" spans="1:19" x14ac:dyDescent="0.3">
      <c r="A221" s="34" t="str">
        <f>'Medical Examinations'!A221</f>
        <v>Id220</v>
      </c>
      <c r="B221" s="36" t="str">
        <f>VLOOKUP($A221,'Customer Names'!A:E,3,FALSE)</f>
        <v>Mr.</v>
      </c>
      <c r="C221" s="37" t="str">
        <f>VLOOKUP($A221,'Customer Names'!$A:$E,4,FALSE)</f>
        <v xml:space="preserve"> Rick E</v>
      </c>
      <c r="D221" s="37" t="str">
        <f>VLOOKUP($A221,'Customer Names'!A:E,5,FALSE)</f>
        <v>Meyer</v>
      </c>
      <c r="E221" s="35">
        <f>VLOOKUP($A221,'Medical Examinations'!$A:$H,2,FALSE)</f>
        <v>53.25</v>
      </c>
      <c r="F221" s="35">
        <f>VLOOKUP($A221,'Medical Examinations'!$A:$H,3,FALSE)</f>
        <v>6.11</v>
      </c>
      <c r="G221" s="35" t="str">
        <f>VLOOKUP($A221,'Medical Examinations'!$A:$N,11,0)</f>
        <v>Yes</v>
      </c>
      <c r="H221" s="35" t="str">
        <f>VLOOKUP($A221,'Medical Examinations'!$A:$N,5,0)</f>
        <v>No</v>
      </c>
      <c r="I221" s="35" t="str">
        <f>VLOOKUP($A221,'Medical Examinations'!$A:$N,6,0)</f>
        <v>Yes</v>
      </c>
      <c r="J221" s="35">
        <f>VLOOKUP($A221,'Medical Examinations'!$A:$N,9,0)</f>
        <v>1</v>
      </c>
      <c r="K221" s="35" t="str">
        <f>VLOOKUP($A221,'Medical Examinations'!$A:$N,10,0)</f>
        <v>Yes</v>
      </c>
      <c r="L221" s="35" t="str">
        <f>VLOOKUP($A221,'Medical Examinations'!$A:$N,12,0)</f>
        <v>Obesity</v>
      </c>
      <c r="M221" s="35" t="str">
        <f>VLOOKUP($A221,'Medical Examinations'!$A:$N,13,0)</f>
        <v>Prediabetes</v>
      </c>
      <c r="N221" s="45">
        <f>IFERROR(VLOOKUP($A221,'Hospitalisation Details'!$A:$P,15,0),"")</f>
        <v>35620</v>
      </c>
      <c r="O221" s="46">
        <f>IFERROR(VLOOKUP($A221,'Hospitalisation Details'!$A:$P,6,0),"")</f>
        <v>35302.089999999997</v>
      </c>
      <c r="P221" s="47" t="str">
        <f>IFERROR(VLOOKUP($A221,'Hospitalisation Details'!$A:$P,12,0),"")</f>
        <v>tier - 1</v>
      </c>
      <c r="Q221" s="47" t="str">
        <f>IFERROR(VLOOKUP($A221,'Hospitalisation Details'!$A:$P,13,0),"")</f>
        <v>tier - 2</v>
      </c>
      <c r="R221" s="47" t="str">
        <f>IFERROR(VLOOKUP($A221,'Hospitalisation Details'!$A:$P,14,0),"")</f>
        <v>R1011</v>
      </c>
      <c r="S221" s="47">
        <f>IFERROR(VLOOKUP($A221,'Hospitalisation Details'!$A:$P,16,0),"")</f>
        <v>25</v>
      </c>
    </row>
    <row r="222" spans="1:19" x14ac:dyDescent="0.3">
      <c r="A222" s="34" t="str">
        <f>'Medical Examinations'!A222</f>
        <v>Id221</v>
      </c>
      <c r="B222" s="36" t="str">
        <f>VLOOKUP($A222,'Customer Names'!A:E,3,FALSE)</f>
        <v>Ms.</v>
      </c>
      <c r="C222" s="37" t="str">
        <f>VLOOKUP($A222,'Customer Names'!$A:$E,4,FALSE)</f>
        <v xml:space="preserve"> Andrea H.</v>
      </c>
      <c r="D222" s="37" t="str">
        <f>VLOOKUP($A222,'Customer Names'!A:E,5,FALSE)</f>
        <v>Duke</v>
      </c>
      <c r="E222" s="35">
        <f>VLOOKUP($A222,'Medical Examinations'!$A:$H,2,FALSE)</f>
        <v>26.8</v>
      </c>
      <c r="F222" s="35">
        <f>VLOOKUP($A222,'Medical Examinations'!$A:$H,3,FALSE)</f>
        <v>10.93</v>
      </c>
      <c r="G222" s="35" t="str">
        <f>VLOOKUP($A222,'Medical Examinations'!$A:$N,11,0)</f>
        <v>Yes</v>
      </c>
      <c r="H222" s="35" t="str">
        <f>VLOOKUP($A222,'Medical Examinations'!$A:$N,5,0)</f>
        <v>No</v>
      </c>
      <c r="I222" s="35" t="str">
        <f>VLOOKUP($A222,'Medical Examinations'!$A:$N,6,0)</f>
        <v>No</v>
      </c>
      <c r="J222" s="35">
        <f>VLOOKUP($A222,'Medical Examinations'!$A:$N,9,0)</f>
        <v>0</v>
      </c>
      <c r="K222" s="35" t="str">
        <f>VLOOKUP($A222,'Medical Examinations'!$A:$N,10,0)</f>
        <v>No</v>
      </c>
      <c r="L222" s="35" t="str">
        <f>VLOOKUP($A222,'Medical Examinations'!$A:$N,12,0)</f>
        <v>Overweight</v>
      </c>
      <c r="M222" s="35" t="str">
        <f>VLOOKUP($A222,'Medical Examinations'!$A:$N,13,0)</f>
        <v>Diabetes</v>
      </c>
      <c r="N222" s="45">
        <f>IFERROR(VLOOKUP($A222,'Hospitalisation Details'!$A:$P,15,0),"")</f>
        <v>24836</v>
      </c>
      <c r="O222" s="46">
        <f>IFERROR(VLOOKUP($A222,'Hospitalisation Details'!$A:$P,6,0),"")</f>
        <v>35160.129999999997</v>
      </c>
      <c r="P222" s="47" t="str">
        <f>IFERROR(VLOOKUP($A222,'Hospitalisation Details'!$A:$P,12,0),"")</f>
        <v>tier - 2</v>
      </c>
      <c r="Q222" s="47" t="str">
        <f>IFERROR(VLOOKUP($A222,'Hospitalisation Details'!$A:$P,13,0),"")</f>
        <v>tier - 2</v>
      </c>
      <c r="R222" s="47" t="str">
        <f>IFERROR(VLOOKUP($A222,'Hospitalisation Details'!$A:$P,14,0),"")</f>
        <v>R1011</v>
      </c>
      <c r="S222" s="47">
        <f>IFERROR(VLOOKUP($A222,'Hospitalisation Details'!$A:$P,16,0),"")</f>
        <v>55</v>
      </c>
    </row>
    <row r="223" spans="1:19" x14ac:dyDescent="0.3">
      <c r="A223" s="34" t="str">
        <f>'Medical Examinations'!A223</f>
        <v>Id222</v>
      </c>
      <c r="B223" s="36" t="str">
        <f>VLOOKUP($A223,'Customer Names'!A:E,3,FALSE)</f>
        <v>Mr.</v>
      </c>
      <c r="C223" s="37" t="str">
        <f>VLOOKUP($A223,'Customer Names'!$A:$E,4,FALSE)</f>
        <v xml:space="preserve"> Anthony S</v>
      </c>
      <c r="D223" s="37" t="str">
        <f>VLOOKUP($A223,'Customer Names'!A:E,5,FALSE)</f>
        <v>Malatesta</v>
      </c>
      <c r="E223" s="35">
        <f>VLOOKUP($A223,'Medical Examinations'!$A:$H,2,FALSE)</f>
        <v>28.5</v>
      </c>
      <c r="F223" s="35">
        <f>VLOOKUP($A223,'Medical Examinations'!$A:$H,3,FALSE)</f>
        <v>5.12</v>
      </c>
      <c r="G223" s="35" t="str">
        <f>VLOOKUP($A223,'Medical Examinations'!$A:$N,11,0)</f>
        <v>No</v>
      </c>
      <c r="H223" s="35" t="str">
        <f>VLOOKUP($A223,'Medical Examinations'!$A:$N,5,0)</f>
        <v>No</v>
      </c>
      <c r="I223" s="35" t="str">
        <f>VLOOKUP($A223,'Medical Examinations'!$A:$N,6,0)</f>
        <v>No</v>
      </c>
      <c r="J223" s="35">
        <f>VLOOKUP($A223,'Medical Examinations'!$A:$N,9,0)</f>
        <v>1</v>
      </c>
      <c r="K223" s="35" t="str">
        <f>VLOOKUP($A223,'Medical Examinations'!$A:$N,10,0)</f>
        <v>Yes</v>
      </c>
      <c r="L223" s="35" t="str">
        <f>VLOOKUP($A223,'Medical Examinations'!$A:$N,12,0)</f>
        <v>Overweight</v>
      </c>
      <c r="M223" s="35" t="str">
        <f>VLOOKUP($A223,'Medical Examinations'!$A:$N,13,0)</f>
        <v>Normal</v>
      </c>
      <c r="N223" s="45">
        <f>IFERROR(VLOOKUP($A223,'Hospitalisation Details'!$A:$P,15,0),"")</f>
        <v>36151</v>
      </c>
      <c r="O223" s="46">
        <f>IFERROR(VLOOKUP($A223,'Hospitalisation Details'!$A:$P,6,0),"")</f>
        <v>35147.53</v>
      </c>
      <c r="P223" s="47" t="str">
        <f>IFERROR(VLOOKUP($A223,'Hospitalisation Details'!$A:$P,12,0),"")</f>
        <v>tier - 1</v>
      </c>
      <c r="Q223" s="47" t="str">
        <f>IFERROR(VLOOKUP($A223,'Hospitalisation Details'!$A:$P,13,0),"")</f>
        <v>tier - 1</v>
      </c>
      <c r="R223" s="47" t="str">
        <f>IFERROR(VLOOKUP($A223,'Hospitalisation Details'!$A:$P,14,0),"")</f>
        <v>R1016</v>
      </c>
      <c r="S223" s="47">
        <f>IFERROR(VLOOKUP($A223,'Hospitalisation Details'!$A:$P,16,0),"")</f>
        <v>24</v>
      </c>
    </row>
    <row r="224" spans="1:19" x14ac:dyDescent="0.3">
      <c r="A224" s="34" t="str">
        <f>'Medical Examinations'!A224</f>
        <v>Id223</v>
      </c>
      <c r="B224" s="36" t="str">
        <f>VLOOKUP($A224,'Customer Names'!A:E,3,FALSE)</f>
        <v>Mr.</v>
      </c>
      <c r="C224" s="37" t="str">
        <f>VLOOKUP($A224,'Customer Names'!$A:$E,4,FALSE)</f>
        <v xml:space="preserve"> Erik</v>
      </c>
      <c r="D224" s="37" t="str">
        <f>VLOOKUP($A224,'Customer Names'!A:E,5,FALSE)</f>
        <v>Hinrichsen</v>
      </c>
      <c r="E224" s="35">
        <f>VLOOKUP($A224,'Medical Examinations'!$A:$H,2,FALSE)</f>
        <v>22.895</v>
      </c>
      <c r="F224" s="35">
        <f>VLOOKUP($A224,'Medical Examinations'!$A:$H,3,FALSE)</f>
        <v>5.72</v>
      </c>
      <c r="G224" s="35" t="str">
        <f>VLOOKUP($A224,'Medical Examinations'!$A:$N,11,0)</f>
        <v>No</v>
      </c>
      <c r="H224" s="35" t="str">
        <f>VLOOKUP($A224,'Medical Examinations'!$A:$N,5,0)</f>
        <v>No</v>
      </c>
      <c r="I224" s="35" t="str">
        <f>VLOOKUP($A224,'Medical Examinations'!$A:$N,6,0)</f>
        <v>No</v>
      </c>
      <c r="J224" s="35">
        <f>VLOOKUP($A224,'Medical Examinations'!$A:$N,9,0)</f>
        <v>0</v>
      </c>
      <c r="K224" s="35" t="str">
        <f>VLOOKUP($A224,'Medical Examinations'!$A:$N,10,0)</f>
        <v>Yes</v>
      </c>
      <c r="L224" s="35" t="str">
        <f>VLOOKUP($A224,'Medical Examinations'!$A:$N,12,0)</f>
        <v>Normal Weight</v>
      </c>
      <c r="M224" s="35" t="str">
        <f>VLOOKUP($A224,'Medical Examinations'!$A:$N,13,0)</f>
        <v>Prediabetes</v>
      </c>
      <c r="N224" s="45">
        <f>IFERROR(VLOOKUP($A224,'Hospitalisation Details'!$A:$P,15,0),"")</f>
        <v>28305</v>
      </c>
      <c r="O224" s="46">
        <f>IFERROR(VLOOKUP($A224,'Hospitalisation Details'!$A:$P,6,0),"")</f>
        <v>35069.370000000003</v>
      </c>
      <c r="P224" s="47" t="str">
        <f>IFERROR(VLOOKUP($A224,'Hospitalisation Details'!$A:$P,12,0),"")</f>
        <v>tier - 1</v>
      </c>
      <c r="Q224" s="47" t="str">
        <f>IFERROR(VLOOKUP($A224,'Hospitalisation Details'!$A:$P,13,0),"")</f>
        <v>tier - 1</v>
      </c>
      <c r="R224" s="47" t="str">
        <f>IFERROR(VLOOKUP($A224,'Hospitalisation Details'!$A:$P,14,0),"")</f>
        <v>R1017</v>
      </c>
      <c r="S224" s="47">
        <f>IFERROR(VLOOKUP($A224,'Hospitalisation Details'!$A:$P,16,0),"")</f>
        <v>45</v>
      </c>
    </row>
    <row r="225" spans="1:19" x14ac:dyDescent="0.3">
      <c r="A225" s="34" t="str">
        <f>'Medical Examinations'!A225</f>
        <v>Id224</v>
      </c>
      <c r="B225" s="36" t="str">
        <f>VLOOKUP($A225,'Customer Names'!A:E,3,FALSE)</f>
        <v>Ms.</v>
      </c>
      <c r="C225" s="37" t="str">
        <f>VLOOKUP($A225,'Customer Names'!$A:$E,4,FALSE)</f>
        <v xml:space="preserve"> Kiley D</v>
      </c>
      <c r="D225" s="37" t="str">
        <f>VLOOKUP($A225,'Customer Names'!A:E,5,FALSE)</f>
        <v>Lucan</v>
      </c>
      <c r="E225" s="35">
        <f>VLOOKUP($A225,'Medical Examinations'!$A:$H,2,FALSE)</f>
        <v>34.06</v>
      </c>
      <c r="F225" s="35">
        <f>VLOOKUP($A225,'Medical Examinations'!$A:$H,3,FALSE)</f>
        <v>11.83</v>
      </c>
      <c r="G225" s="35" t="str">
        <f>VLOOKUP($A225,'Medical Examinations'!$A:$N,11,0)</f>
        <v>Yes</v>
      </c>
      <c r="H225" s="35" t="str">
        <f>VLOOKUP($A225,'Medical Examinations'!$A:$N,5,0)</f>
        <v>No</v>
      </c>
      <c r="I225" s="35" t="str">
        <f>VLOOKUP($A225,'Medical Examinations'!$A:$N,6,0)</f>
        <v>No</v>
      </c>
      <c r="J225" s="35">
        <f>VLOOKUP($A225,'Medical Examinations'!$A:$N,9,0)</f>
        <v>1</v>
      </c>
      <c r="K225" s="35" t="str">
        <f>VLOOKUP($A225,'Medical Examinations'!$A:$N,10,0)</f>
        <v>Yes</v>
      </c>
      <c r="L225" s="35" t="str">
        <f>VLOOKUP($A225,'Medical Examinations'!$A:$N,12,0)</f>
        <v>Obesity</v>
      </c>
      <c r="M225" s="35" t="str">
        <f>VLOOKUP($A225,'Medical Examinations'!$A:$N,13,0)</f>
        <v>Diabetes</v>
      </c>
      <c r="N225" s="45">
        <f>IFERROR(VLOOKUP($A225,'Hospitalisation Details'!$A:$P,15,0),"")</f>
        <v>27635</v>
      </c>
      <c r="O225" s="46">
        <f>IFERROR(VLOOKUP($A225,'Hospitalisation Details'!$A:$P,6,0),"")</f>
        <v>35050.620000000003</v>
      </c>
      <c r="P225" s="47" t="str">
        <f>IFERROR(VLOOKUP($A225,'Hospitalisation Details'!$A:$P,12,0),"")</f>
        <v>tier - 2</v>
      </c>
      <c r="Q225" s="47" t="str">
        <f>IFERROR(VLOOKUP($A225,'Hospitalisation Details'!$A:$P,13,0),"")</f>
        <v>tier - 1</v>
      </c>
      <c r="R225" s="47" t="str">
        <f>IFERROR(VLOOKUP($A225,'Hospitalisation Details'!$A:$P,14,0),"")</f>
        <v>R1011</v>
      </c>
      <c r="S225" s="47">
        <f>IFERROR(VLOOKUP($A225,'Hospitalisation Details'!$A:$P,16,0),"")</f>
        <v>47</v>
      </c>
    </row>
    <row r="226" spans="1:19" x14ac:dyDescent="0.3">
      <c r="A226" s="34" t="str">
        <f>'Medical Examinations'!A226</f>
        <v>Id225</v>
      </c>
      <c r="B226" s="36" t="str">
        <f>VLOOKUP($A226,'Customer Names'!A:E,3,FALSE)</f>
        <v>Ms.</v>
      </c>
      <c r="C226" s="37" t="str">
        <f>VLOOKUP($A226,'Customer Names'!$A:$E,4,FALSE)</f>
        <v xml:space="preserve"> Jennifer</v>
      </c>
      <c r="D226" s="37" t="str">
        <f>VLOOKUP($A226,'Customer Names'!A:E,5,FALSE)</f>
        <v>Koch</v>
      </c>
      <c r="E226" s="35">
        <f>VLOOKUP($A226,'Medical Examinations'!$A:$H,2,FALSE)</f>
        <v>36.409999999999997</v>
      </c>
      <c r="F226" s="35">
        <f>VLOOKUP($A226,'Medical Examinations'!$A:$H,3,FALSE)</f>
        <v>4.55</v>
      </c>
      <c r="G226" s="35" t="str">
        <f>VLOOKUP($A226,'Medical Examinations'!$A:$N,11,0)</f>
        <v>No</v>
      </c>
      <c r="H226" s="35" t="str">
        <f>VLOOKUP($A226,'Medical Examinations'!$A:$N,5,0)</f>
        <v>No</v>
      </c>
      <c r="I226" s="35" t="str">
        <f>VLOOKUP($A226,'Medical Examinations'!$A:$N,6,0)</f>
        <v>No</v>
      </c>
      <c r="J226" s="35">
        <f>VLOOKUP($A226,'Medical Examinations'!$A:$N,9,0)</f>
        <v>0</v>
      </c>
      <c r="K226" s="35" t="str">
        <f>VLOOKUP($A226,'Medical Examinations'!$A:$N,10,0)</f>
        <v>Yes</v>
      </c>
      <c r="L226" s="35" t="str">
        <f>VLOOKUP($A226,'Medical Examinations'!$A:$N,12,0)</f>
        <v>Obesity</v>
      </c>
      <c r="M226" s="35" t="str">
        <f>VLOOKUP($A226,'Medical Examinations'!$A:$N,13,0)</f>
        <v>Normal</v>
      </c>
      <c r="N226" s="45">
        <f>IFERROR(VLOOKUP($A226,'Hospitalisation Details'!$A:$P,15,0),"")</f>
        <v>30137</v>
      </c>
      <c r="O226" s="46">
        <f>IFERROR(VLOOKUP($A226,'Hospitalisation Details'!$A:$P,6,0),"")</f>
        <v>35000.730000000003</v>
      </c>
      <c r="P226" s="47" t="str">
        <f>IFERROR(VLOOKUP($A226,'Hospitalisation Details'!$A:$P,12,0),"")</f>
        <v>tier - 2</v>
      </c>
      <c r="Q226" s="47" t="str">
        <f>IFERROR(VLOOKUP($A226,'Hospitalisation Details'!$A:$P,13,0),"")</f>
        <v>tier - 3</v>
      </c>
      <c r="R226" s="47" t="str">
        <f>IFERROR(VLOOKUP($A226,'Hospitalisation Details'!$A:$P,14,0),"")</f>
        <v>R1011</v>
      </c>
      <c r="S226" s="47">
        <f>IFERROR(VLOOKUP($A226,'Hospitalisation Details'!$A:$P,16,0),"")</f>
        <v>40</v>
      </c>
    </row>
    <row r="227" spans="1:19" x14ac:dyDescent="0.3">
      <c r="A227" s="34" t="str">
        <f>'Medical Examinations'!A227</f>
        <v>Id226</v>
      </c>
      <c r="B227" s="36" t="str">
        <f>VLOOKUP($A227,'Customer Names'!A:E,3,FALSE)</f>
        <v>Mr.</v>
      </c>
      <c r="C227" s="37" t="str">
        <f>VLOOKUP($A227,'Customer Names'!$A:$E,4,FALSE)</f>
        <v xml:space="preserve"> Chris</v>
      </c>
      <c r="D227" s="37" t="str">
        <f>VLOOKUP($A227,'Customer Names'!A:E,5,FALSE)</f>
        <v>Smith</v>
      </c>
      <c r="E227" s="35">
        <f>VLOOKUP($A227,'Medical Examinations'!$A:$H,2,FALSE)</f>
        <v>52.3</v>
      </c>
      <c r="F227" s="35">
        <f>VLOOKUP($A227,'Medical Examinations'!$A:$H,3,FALSE)</f>
        <v>4.87</v>
      </c>
      <c r="G227" s="35" t="str">
        <f>VLOOKUP($A227,'Medical Examinations'!$A:$N,11,0)</f>
        <v>Yes</v>
      </c>
      <c r="H227" s="35" t="str">
        <f>VLOOKUP($A227,'Medical Examinations'!$A:$N,5,0)</f>
        <v>No</v>
      </c>
      <c r="I227" s="35" t="str">
        <f>VLOOKUP($A227,'Medical Examinations'!$A:$N,6,0)</f>
        <v>Yes</v>
      </c>
      <c r="J227" s="35">
        <f>VLOOKUP($A227,'Medical Examinations'!$A:$N,9,0)</f>
        <v>1</v>
      </c>
      <c r="K227" s="35" t="str">
        <f>VLOOKUP($A227,'Medical Examinations'!$A:$N,10,0)</f>
        <v>Yes</v>
      </c>
      <c r="L227" s="35" t="str">
        <f>VLOOKUP($A227,'Medical Examinations'!$A:$N,12,0)</f>
        <v>Obesity</v>
      </c>
      <c r="M227" s="35" t="str">
        <f>VLOOKUP($A227,'Medical Examinations'!$A:$N,13,0)</f>
        <v>Normal</v>
      </c>
      <c r="N227" s="45">
        <f>IFERROR(VLOOKUP($A227,'Hospitalisation Details'!$A:$P,15,0),"")</f>
        <v>35664</v>
      </c>
      <c r="O227" s="46">
        <f>IFERROR(VLOOKUP($A227,'Hospitalisation Details'!$A:$P,6,0),"")</f>
        <v>34979.86</v>
      </c>
      <c r="P227" s="47" t="str">
        <f>IFERROR(VLOOKUP($A227,'Hospitalisation Details'!$A:$P,12,0),"")</f>
        <v>tier - 2</v>
      </c>
      <c r="Q227" s="47" t="str">
        <f>IFERROR(VLOOKUP($A227,'Hospitalisation Details'!$A:$P,13,0),"")</f>
        <v>tier - 2</v>
      </c>
      <c r="R227" s="47" t="str">
        <f>IFERROR(VLOOKUP($A227,'Hospitalisation Details'!$A:$P,14,0),"")</f>
        <v>R1011</v>
      </c>
      <c r="S227" s="47">
        <f>IFERROR(VLOOKUP($A227,'Hospitalisation Details'!$A:$P,16,0),"")</f>
        <v>25</v>
      </c>
    </row>
    <row r="228" spans="1:19" x14ac:dyDescent="0.3">
      <c r="A228" s="34" t="str">
        <f>'Medical Examinations'!A228</f>
        <v>Id227</v>
      </c>
      <c r="B228" s="36" t="str">
        <f>VLOOKUP($A228,'Customer Names'!A:E,3,FALSE)</f>
        <v>Ms.</v>
      </c>
      <c r="C228" s="37" t="str">
        <f>VLOOKUP($A228,'Customer Names'!$A:$E,4,FALSE)</f>
        <v xml:space="preserve"> Marian M.</v>
      </c>
      <c r="D228" s="37" t="str">
        <f>VLOOKUP($A228,'Customer Names'!A:E,5,FALSE)</f>
        <v>O'Connor</v>
      </c>
      <c r="E228" s="35">
        <f>VLOOKUP($A228,'Medical Examinations'!$A:$H,2,FALSE)</f>
        <v>52.66</v>
      </c>
      <c r="F228" s="35">
        <f>VLOOKUP($A228,'Medical Examinations'!$A:$H,3,FALSE)</f>
        <v>4.45</v>
      </c>
      <c r="G228" s="35" t="str">
        <f>VLOOKUP($A228,'Medical Examinations'!$A:$N,11,0)</f>
        <v>No</v>
      </c>
      <c r="H228" s="35" t="str">
        <f>VLOOKUP($A228,'Medical Examinations'!$A:$N,5,0)</f>
        <v>No</v>
      </c>
      <c r="I228" s="35" t="str">
        <f>VLOOKUP($A228,'Medical Examinations'!$A:$N,6,0)</f>
        <v>No</v>
      </c>
      <c r="J228" s="35">
        <f>VLOOKUP($A228,'Medical Examinations'!$A:$N,9,0)</f>
        <v>1</v>
      </c>
      <c r="K228" s="35" t="str">
        <f>VLOOKUP($A228,'Medical Examinations'!$A:$N,10,0)</f>
        <v>Yes</v>
      </c>
      <c r="L228" s="35" t="str">
        <f>VLOOKUP($A228,'Medical Examinations'!$A:$N,12,0)</f>
        <v>Obesity</v>
      </c>
      <c r="M228" s="35" t="str">
        <f>VLOOKUP($A228,'Medical Examinations'!$A:$N,13,0)</f>
        <v>Normal</v>
      </c>
      <c r="N228" s="45">
        <f>IFERROR(VLOOKUP($A228,'Hospitalisation Details'!$A:$P,15,0),"")</f>
        <v>36029</v>
      </c>
      <c r="O228" s="46">
        <f>IFERROR(VLOOKUP($A228,'Hospitalisation Details'!$A:$P,6,0),"")</f>
        <v>34976.42</v>
      </c>
      <c r="P228" s="47" t="str">
        <f>IFERROR(VLOOKUP($A228,'Hospitalisation Details'!$A:$P,12,0),"")</f>
        <v>tier - 2</v>
      </c>
      <c r="Q228" s="47" t="str">
        <f>IFERROR(VLOOKUP($A228,'Hospitalisation Details'!$A:$P,13,0),"")</f>
        <v>tier - 1</v>
      </c>
      <c r="R228" s="47" t="str">
        <f>IFERROR(VLOOKUP($A228,'Hospitalisation Details'!$A:$P,14,0),"")</f>
        <v>R1011</v>
      </c>
      <c r="S228" s="47">
        <f>IFERROR(VLOOKUP($A228,'Hospitalisation Details'!$A:$P,16,0),"")</f>
        <v>24</v>
      </c>
    </row>
    <row r="229" spans="1:19" x14ac:dyDescent="0.3">
      <c r="A229" s="34" t="str">
        <f>'Medical Examinations'!A229</f>
        <v>Id228</v>
      </c>
      <c r="B229" s="36" t="str">
        <f>VLOOKUP($A229,'Customer Names'!A:E,3,FALSE)</f>
        <v>Mr.</v>
      </c>
      <c r="C229" s="37" t="str">
        <f>VLOOKUP($A229,'Customer Names'!$A:$E,4,FALSE)</f>
        <v xml:space="preserve"> Jeremy</v>
      </c>
      <c r="D229" s="37" t="str">
        <f>VLOOKUP($A229,'Customer Names'!A:E,5,FALSE)</f>
        <v>Kampwerth</v>
      </c>
      <c r="E229" s="35">
        <f>VLOOKUP($A229,'Medical Examinations'!$A:$H,2,FALSE)</f>
        <v>29.57</v>
      </c>
      <c r="F229" s="35">
        <f>VLOOKUP($A229,'Medical Examinations'!$A:$H,3,FALSE)</f>
        <v>9.42</v>
      </c>
      <c r="G229" s="35" t="str">
        <f>VLOOKUP($A229,'Medical Examinations'!$A:$N,11,0)</f>
        <v>Yes</v>
      </c>
      <c r="H229" s="35" t="str">
        <f>VLOOKUP($A229,'Medical Examinations'!$A:$N,5,0)</f>
        <v>No</v>
      </c>
      <c r="I229" s="35" t="str">
        <f>VLOOKUP($A229,'Medical Examinations'!$A:$N,6,0)</f>
        <v>No</v>
      </c>
      <c r="J229" s="35">
        <f>VLOOKUP($A229,'Medical Examinations'!$A:$N,9,0)</f>
        <v>0</v>
      </c>
      <c r="K229" s="35" t="str">
        <f>VLOOKUP($A229,'Medical Examinations'!$A:$N,10,0)</f>
        <v>Yes</v>
      </c>
      <c r="L229" s="35" t="str">
        <f>VLOOKUP($A229,'Medical Examinations'!$A:$N,12,0)</f>
        <v>Overweight</v>
      </c>
      <c r="M229" s="35" t="str">
        <f>VLOOKUP($A229,'Medical Examinations'!$A:$N,13,0)</f>
        <v>Diabetes</v>
      </c>
      <c r="N229" s="45">
        <f>IFERROR(VLOOKUP($A229,'Hospitalisation Details'!$A:$P,15,0),"")</f>
        <v>24752</v>
      </c>
      <c r="O229" s="46">
        <f>IFERROR(VLOOKUP($A229,'Hospitalisation Details'!$A:$P,6,0),"")</f>
        <v>34975.68</v>
      </c>
      <c r="P229" s="47" t="str">
        <f>IFERROR(VLOOKUP($A229,'Hospitalisation Details'!$A:$P,12,0),"")</f>
        <v>tier - 2</v>
      </c>
      <c r="Q229" s="47" t="str">
        <f>IFERROR(VLOOKUP($A229,'Hospitalisation Details'!$A:$P,13,0),"")</f>
        <v>tier - 2</v>
      </c>
      <c r="R229" s="47" t="str">
        <f>IFERROR(VLOOKUP($A229,'Hospitalisation Details'!$A:$P,14,0),"")</f>
        <v>R1011</v>
      </c>
      <c r="S229" s="47">
        <f>IFERROR(VLOOKUP($A229,'Hospitalisation Details'!$A:$P,16,0),"")</f>
        <v>55</v>
      </c>
    </row>
    <row r="230" spans="1:19" x14ac:dyDescent="0.3">
      <c r="A230" s="34" t="str">
        <f>'Medical Examinations'!A230</f>
        <v>Id229</v>
      </c>
      <c r="B230" s="36" t="str">
        <f>VLOOKUP($A230,'Customer Names'!A:E,3,FALSE)</f>
        <v>Ms.</v>
      </c>
      <c r="C230" s="37" t="str">
        <f>VLOOKUP($A230,'Customer Names'!$A:$E,4,FALSE)</f>
        <v xml:space="preserve"> Allison H</v>
      </c>
      <c r="D230" s="37" t="str">
        <f>VLOOKUP($A230,'Customer Names'!A:E,5,FALSE)</f>
        <v>Federoff</v>
      </c>
      <c r="E230" s="35">
        <f>VLOOKUP($A230,'Medical Examinations'!$A:$H,2,FALSE)</f>
        <v>36.99</v>
      </c>
      <c r="F230" s="35">
        <f>VLOOKUP($A230,'Medical Examinations'!$A:$H,3,FALSE)</f>
        <v>5.37</v>
      </c>
      <c r="G230" s="35" t="str">
        <f>VLOOKUP($A230,'Medical Examinations'!$A:$N,11,0)</f>
        <v>Yes</v>
      </c>
      <c r="H230" s="35" t="str">
        <f>VLOOKUP($A230,'Medical Examinations'!$A:$N,5,0)</f>
        <v>No</v>
      </c>
      <c r="I230" s="35" t="str">
        <f>VLOOKUP($A230,'Medical Examinations'!$A:$N,6,0)</f>
        <v>Yes</v>
      </c>
      <c r="J230" s="35">
        <f>VLOOKUP($A230,'Medical Examinations'!$A:$N,9,0)</f>
        <v>1</v>
      </c>
      <c r="K230" s="35" t="str">
        <f>VLOOKUP($A230,'Medical Examinations'!$A:$N,10,0)</f>
        <v>Yes</v>
      </c>
      <c r="L230" s="35" t="str">
        <f>VLOOKUP($A230,'Medical Examinations'!$A:$N,12,0)</f>
        <v>Obesity</v>
      </c>
      <c r="M230" s="35" t="str">
        <f>VLOOKUP($A230,'Medical Examinations'!$A:$N,13,0)</f>
        <v>Normal</v>
      </c>
      <c r="N230" s="45">
        <f>IFERROR(VLOOKUP($A230,'Hospitalisation Details'!$A:$P,15,0),"")</f>
        <v>30526</v>
      </c>
      <c r="O230" s="46">
        <f>IFERROR(VLOOKUP($A230,'Hospitalisation Details'!$A:$P,6,0),"")</f>
        <v>34940.61</v>
      </c>
      <c r="P230" s="47" t="str">
        <f>IFERROR(VLOOKUP($A230,'Hospitalisation Details'!$A:$P,12,0),"")</f>
        <v>tier - 2</v>
      </c>
      <c r="Q230" s="47" t="str">
        <f>IFERROR(VLOOKUP($A230,'Hospitalisation Details'!$A:$P,13,0),"")</f>
        <v>tier - 3</v>
      </c>
      <c r="R230" s="47" t="str">
        <f>IFERROR(VLOOKUP($A230,'Hospitalisation Details'!$A:$P,14,0),"")</f>
        <v>R1011</v>
      </c>
      <c r="S230" s="47">
        <f>IFERROR(VLOOKUP($A230,'Hospitalisation Details'!$A:$P,16,0),"")</f>
        <v>39</v>
      </c>
    </row>
    <row r="231" spans="1:19" x14ac:dyDescent="0.3">
      <c r="A231" s="34" t="str">
        <f>'Medical Examinations'!A231</f>
        <v>Id230</v>
      </c>
      <c r="B231" s="36" t="str">
        <f>VLOOKUP($A231,'Customer Names'!A:E,3,FALSE)</f>
        <v>Ms.</v>
      </c>
      <c r="C231" s="37" t="str">
        <f>VLOOKUP($A231,'Customer Names'!$A:$E,4,FALSE)</f>
        <v xml:space="preserve"> Elizabeth</v>
      </c>
      <c r="D231" s="37" t="str">
        <f>VLOOKUP($A231,'Customer Names'!A:E,5,FALSE)</f>
        <v>Goya</v>
      </c>
      <c r="E231" s="35">
        <f>VLOOKUP($A231,'Medical Examinations'!$A:$H,2,FALSE)</f>
        <v>31.4</v>
      </c>
      <c r="F231" s="35">
        <f>VLOOKUP($A231,'Medical Examinations'!$A:$H,3,FALSE)</f>
        <v>4.5999999999999996</v>
      </c>
      <c r="G231" s="35" t="str">
        <f>VLOOKUP($A231,'Medical Examinations'!$A:$N,11,0)</f>
        <v>Yes</v>
      </c>
      <c r="H231" s="35" t="str">
        <f>VLOOKUP($A231,'Medical Examinations'!$A:$N,5,0)</f>
        <v>No</v>
      </c>
      <c r="I231" s="35" t="str">
        <f>VLOOKUP($A231,'Medical Examinations'!$A:$N,6,0)</f>
        <v>No</v>
      </c>
      <c r="J231" s="35">
        <f>VLOOKUP($A231,'Medical Examinations'!$A:$N,9,0)</f>
        <v>1</v>
      </c>
      <c r="K231" s="35" t="str">
        <f>VLOOKUP($A231,'Medical Examinations'!$A:$N,10,0)</f>
        <v>Yes</v>
      </c>
      <c r="L231" s="35" t="str">
        <f>VLOOKUP($A231,'Medical Examinations'!$A:$N,12,0)</f>
        <v>Obesity</v>
      </c>
      <c r="M231" s="35" t="str">
        <f>VLOOKUP($A231,'Medical Examinations'!$A:$N,13,0)</f>
        <v>Normal</v>
      </c>
      <c r="N231" s="45">
        <f>IFERROR(VLOOKUP($A231,'Hospitalisation Details'!$A:$P,15,0),"")</f>
        <v>34989</v>
      </c>
      <c r="O231" s="46">
        <f>IFERROR(VLOOKUP($A231,'Hospitalisation Details'!$A:$P,6,0),"")</f>
        <v>34838.870000000003</v>
      </c>
      <c r="P231" s="47" t="str">
        <f>IFERROR(VLOOKUP($A231,'Hospitalisation Details'!$A:$P,12,0),"")</f>
        <v>tier - 2</v>
      </c>
      <c r="Q231" s="47" t="str">
        <f>IFERROR(VLOOKUP($A231,'Hospitalisation Details'!$A:$P,13,0),"")</f>
        <v>tier - 3</v>
      </c>
      <c r="R231" s="47" t="str">
        <f>IFERROR(VLOOKUP($A231,'Hospitalisation Details'!$A:$P,14,0),"")</f>
        <v>R1011</v>
      </c>
      <c r="S231" s="47">
        <f>IFERROR(VLOOKUP($A231,'Hospitalisation Details'!$A:$P,16,0),"")</f>
        <v>27</v>
      </c>
    </row>
    <row r="232" spans="1:19" x14ac:dyDescent="0.3">
      <c r="A232" s="34" t="str">
        <f>'Medical Examinations'!A232</f>
        <v>Id231</v>
      </c>
      <c r="B232" s="36" t="str">
        <f>VLOOKUP($A232,'Customer Names'!A:E,3,FALSE)</f>
        <v>Mr.</v>
      </c>
      <c r="C232" s="37" t="str">
        <f>VLOOKUP($A232,'Customer Names'!$A:$E,4,FALSE)</f>
        <v xml:space="preserve"> Andrew</v>
      </c>
      <c r="D232" s="37" t="str">
        <f>VLOOKUP($A232,'Customer Names'!A:E,5,FALSE)</f>
        <v>Hodges</v>
      </c>
      <c r="E232" s="35">
        <f>VLOOKUP($A232,'Medical Examinations'!$A:$H,2,FALSE)</f>
        <v>34.9</v>
      </c>
      <c r="F232" s="35">
        <f>VLOOKUP($A232,'Medical Examinations'!$A:$H,3,FALSE)</f>
        <v>6.22</v>
      </c>
      <c r="G232" s="35" t="str">
        <f>VLOOKUP($A232,'Medical Examinations'!$A:$N,11,0)</f>
        <v>No</v>
      </c>
      <c r="H232" s="35" t="str">
        <f>VLOOKUP($A232,'Medical Examinations'!$A:$N,5,0)</f>
        <v>No</v>
      </c>
      <c r="I232" s="35" t="str">
        <f>VLOOKUP($A232,'Medical Examinations'!$A:$N,6,0)</f>
        <v>Yes</v>
      </c>
      <c r="J232" s="35">
        <f>VLOOKUP($A232,'Medical Examinations'!$A:$N,9,0)</f>
        <v>1</v>
      </c>
      <c r="K232" s="35" t="str">
        <f>VLOOKUP($A232,'Medical Examinations'!$A:$N,10,0)</f>
        <v>Yes</v>
      </c>
      <c r="L232" s="35" t="str">
        <f>VLOOKUP($A232,'Medical Examinations'!$A:$N,12,0)</f>
        <v>Obesity</v>
      </c>
      <c r="M232" s="35" t="str">
        <f>VLOOKUP($A232,'Medical Examinations'!$A:$N,13,0)</f>
        <v>Prediabetes</v>
      </c>
      <c r="N232" s="45">
        <f>IFERROR(VLOOKUP($A232,'Hospitalisation Details'!$A:$P,15,0),"")</f>
        <v>37881</v>
      </c>
      <c r="O232" s="46">
        <f>IFERROR(VLOOKUP($A232,'Hospitalisation Details'!$A:$P,6,0),"")</f>
        <v>34828.65</v>
      </c>
      <c r="P232" s="47" t="str">
        <f>IFERROR(VLOOKUP($A232,'Hospitalisation Details'!$A:$P,12,0),"")</f>
        <v>tier - 1</v>
      </c>
      <c r="Q232" s="47" t="str">
        <f>IFERROR(VLOOKUP($A232,'Hospitalisation Details'!$A:$P,13,0),"")</f>
        <v>tier - 3</v>
      </c>
      <c r="R232" s="47" t="str">
        <f>IFERROR(VLOOKUP($A232,'Hospitalisation Details'!$A:$P,14,0),"")</f>
        <v>R1011</v>
      </c>
      <c r="S232" s="47">
        <f>IFERROR(VLOOKUP($A232,'Hospitalisation Details'!$A:$P,16,0),"")</f>
        <v>19</v>
      </c>
    </row>
    <row r="233" spans="1:19" x14ac:dyDescent="0.3">
      <c r="A233" s="34" t="str">
        <f>'Medical Examinations'!A233</f>
        <v>Id232</v>
      </c>
      <c r="B233" s="36" t="str">
        <f>VLOOKUP($A233,'Customer Names'!A:E,3,FALSE)</f>
        <v>Mr.</v>
      </c>
      <c r="C233" s="37" t="str">
        <f>VLOOKUP($A233,'Customer Names'!$A:$E,4,FALSE)</f>
        <v xml:space="preserve"> Anders J</v>
      </c>
      <c r="D233" s="37" t="str">
        <f>VLOOKUP($A233,'Customer Names'!A:E,5,FALSE)</f>
        <v>Erickson</v>
      </c>
      <c r="E233" s="35">
        <f>VLOOKUP($A233,'Medical Examinations'!$A:$H,2,FALSE)</f>
        <v>31.13</v>
      </c>
      <c r="F233" s="35">
        <f>VLOOKUP($A233,'Medical Examinations'!$A:$H,3,FALSE)</f>
        <v>4.5199999999999996</v>
      </c>
      <c r="G233" s="35" t="str">
        <f>VLOOKUP($A233,'Medical Examinations'!$A:$N,11,0)</f>
        <v>Yes</v>
      </c>
      <c r="H233" s="35" t="str">
        <f>VLOOKUP($A233,'Medical Examinations'!$A:$N,5,0)</f>
        <v>No</v>
      </c>
      <c r="I233" s="35" t="str">
        <f>VLOOKUP($A233,'Medical Examinations'!$A:$N,6,0)</f>
        <v>No</v>
      </c>
      <c r="J233" s="35">
        <f>VLOOKUP($A233,'Medical Examinations'!$A:$N,9,0)</f>
        <v>1</v>
      </c>
      <c r="K233" s="35" t="str">
        <f>VLOOKUP($A233,'Medical Examinations'!$A:$N,10,0)</f>
        <v>Yes</v>
      </c>
      <c r="L233" s="35" t="str">
        <f>VLOOKUP($A233,'Medical Examinations'!$A:$N,12,0)</f>
        <v>Obesity</v>
      </c>
      <c r="M233" s="35" t="str">
        <f>VLOOKUP($A233,'Medical Examinations'!$A:$N,13,0)</f>
        <v>Normal</v>
      </c>
      <c r="N233" s="45">
        <f>IFERROR(VLOOKUP($A233,'Hospitalisation Details'!$A:$P,15,0),"")</f>
        <v>35060</v>
      </c>
      <c r="O233" s="46">
        <f>IFERROR(VLOOKUP($A233,'Hospitalisation Details'!$A:$P,6,0),"")</f>
        <v>34806.47</v>
      </c>
      <c r="P233" s="47" t="str">
        <f>IFERROR(VLOOKUP($A233,'Hospitalisation Details'!$A:$P,12,0),"")</f>
        <v>tier - 1</v>
      </c>
      <c r="Q233" s="47" t="str">
        <f>IFERROR(VLOOKUP($A233,'Hospitalisation Details'!$A:$P,13,0),"")</f>
        <v>tier - 2</v>
      </c>
      <c r="R233" s="47" t="str">
        <f>IFERROR(VLOOKUP($A233,'Hospitalisation Details'!$A:$P,14,0),"")</f>
        <v>R1013</v>
      </c>
      <c r="S233" s="47">
        <f>IFERROR(VLOOKUP($A233,'Hospitalisation Details'!$A:$P,16,0),"")</f>
        <v>27</v>
      </c>
    </row>
    <row r="234" spans="1:19" x14ac:dyDescent="0.3">
      <c r="A234" s="34" t="str">
        <f>'Medical Examinations'!A234</f>
        <v>Id233</v>
      </c>
      <c r="B234" s="36" t="str">
        <f>VLOOKUP($A234,'Customer Names'!A:E,3,FALSE)</f>
        <v>Mr.</v>
      </c>
      <c r="C234" s="37" t="str">
        <f>VLOOKUP($A234,'Customer Names'!$A:$E,4,FALSE)</f>
        <v xml:space="preserve"> Sean</v>
      </c>
      <c r="D234" s="37" t="str">
        <f>VLOOKUP($A234,'Customer Names'!A:E,5,FALSE)</f>
        <v>Welleck</v>
      </c>
      <c r="E234" s="35">
        <f>VLOOKUP($A234,'Medical Examinations'!$A:$H,2,FALSE)</f>
        <v>34.799999999999997</v>
      </c>
      <c r="F234" s="35">
        <f>VLOOKUP($A234,'Medical Examinations'!$A:$H,3,FALSE)</f>
        <v>6.18</v>
      </c>
      <c r="G234" s="35" t="str">
        <f>VLOOKUP($A234,'Medical Examinations'!$A:$N,11,0)</f>
        <v>No</v>
      </c>
      <c r="H234" s="35" t="str">
        <f>VLOOKUP($A234,'Medical Examinations'!$A:$N,5,0)</f>
        <v>No</v>
      </c>
      <c r="I234" s="35" t="str">
        <f>VLOOKUP($A234,'Medical Examinations'!$A:$N,6,0)</f>
        <v>Yes</v>
      </c>
      <c r="J234" s="35">
        <f>VLOOKUP($A234,'Medical Examinations'!$A:$N,9,0)</f>
        <v>1</v>
      </c>
      <c r="K234" s="35" t="str">
        <f>VLOOKUP($A234,'Medical Examinations'!$A:$N,10,0)</f>
        <v>Yes</v>
      </c>
      <c r="L234" s="35" t="str">
        <f>VLOOKUP($A234,'Medical Examinations'!$A:$N,12,0)</f>
        <v>Obesity</v>
      </c>
      <c r="M234" s="35" t="str">
        <f>VLOOKUP($A234,'Medical Examinations'!$A:$N,13,0)</f>
        <v>Prediabetes</v>
      </c>
      <c r="N234" s="45">
        <f>IFERROR(VLOOKUP($A234,'Hospitalisation Details'!$A:$P,15,0),"")</f>
        <v>37805</v>
      </c>
      <c r="O234" s="46">
        <f>IFERROR(VLOOKUP($A234,'Hospitalisation Details'!$A:$P,6,0),"")</f>
        <v>34779.620000000003</v>
      </c>
      <c r="P234" s="47" t="str">
        <f>IFERROR(VLOOKUP($A234,'Hospitalisation Details'!$A:$P,12,0),"")</f>
        <v>tier - 1</v>
      </c>
      <c r="Q234" s="47" t="str">
        <f>IFERROR(VLOOKUP($A234,'Hospitalisation Details'!$A:$P,13,0),"")</f>
        <v>tier - 2</v>
      </c>
      <c r="R234" s="47" t="str">
        <f>IFERROR(VLOOKUP($A234,'Hospitalisation Details'!$A:$P,14,0),"")</f>
        <v>R1011</v>
      </c>
      <c r="S234" s="47">
        <f>IFERROR(VLOOKUP($A234,'Hospitalisation Details'!$A:$P,16,0),"")</f>
        <v>19</v>
      </c>
    </row>
    <row r="235" spans="1:19" x14ac:dyDescent="0.3">
      <c r="A235" s="34" t="str">
        <f>'Medical Examinations'!A235</f>
        <v>Id234</v>
      </c>
      <c r="B235" s="36" t="str">
        <f>VLOOKUP($A235,'Customer Names'!A:E,3,FALSE)</f>
        <v>Mr.</v>
      </c>
      <c r="C235" s="37" t="str">
        <f>VLOOKUP($A235,'Customer Names'!$A:$E,4,FALSE)</f>
        <v xml:space="preserve"> Brian M.</v>
      </c>
      <c r="D235" s="37" t="str">
        <f>VLOOKUP($A235,'Customer Names'!A:E,5,FALSE)</f>
        <v>Polen</v>
      </c>
      <c r="E235" s="35">
        <f>VLOOKUP($A235,'Medical Examinations'!$A:$H,2,FALSE)</f>
        <v>31.68</v>
      </c>
      <c r="F235" s="35">
        <f>VLOOKUP($A235,'Medical Examinations'!$A:$H,3,FALSE)</f>
        <v>4.4000000000000004</v>
      </c>
      <c r="G235" s="35" t="str">
        <f>VLOOKUP($A235,'Medical Examinations'!$A:$N,11,0)</f>
        <v>No</v>
      </c>
      <c r="H235" s="35" t="str">
        <f>VLOOKUP($A235,'Medical Examinations'!$A:$N,5,0)</f>
        <v>No</v>
      </c>
      <c r="I235" s="35" t="str">
        <f>VLOOKUP($A235,'Medical Examinations'!$A:$N,6,0)</f>
        <v>No</v>
      </c>
      <c r="J235" s="35">
        <f>VLOOKUP($A235,'Medical Examinations'!$A:$N,9,0)</f>
        <v>0</v>
      </c>
      <c r="K235" s="35" t="str">
        <f>VLOOKUP($A235,'Medical Examinations'!$A:$N,10,0)</f>
        <v>Yes</v>
      </c>
      <c r="L235" s="35" t="str">
        <f>VLOOKUP($A235,'Medical Examinations'!$A:$N,12,0)</f>
        <v>Obesity</v>
      </c>
      <c r="M235" s="35" t="str">
        <f>VLOOKUP($A235,'Medical Examinations'!$A:$N,13,0)</f>
        <v>Normal</v>
      </c>
      <c r="N235" s="45">
        <f>IFERROR(VLOOKUP($A235,'Hospitalisation Details'!$A:$P,15,0),"")</f>
        <v>34522</v>
      </c>
      <c r="O235" s="46">
        <f>IFERROR(VLOOKUP($A235,'Hospitalisation Details'!$A:$P,6,0),"")</f>
        <v>34672.15</v>
      </c>
      <c r="P235" s="47" t="str">
        <f>IFERROR(VLOOKUP($A235,'Hospitalisation Details'!$A:$P,12,0),"")</f>
        <v>tier - 1</v>
      </c>
      <c r="Q235" s="47" t="str">
        <f>IFERROR(VLOOKUP($A235,'Hospitalisation Details'!$A:$P,13,0),"")</f>
        <v>tier - 3</v>
      </c>
      <c r="R235" s="47" t="str">
        <f>IFERROR(VLOOKUP($A235,'Hospitalisation Details'!$A:$P,14,0),"")</f>
        <v>R1013</v>
      </c>
      <c r="S235" s="47">
        <f>IFERROR(VLOOKUP($A235,'Hospitalisation Details'!$A:$P,16,0),"")</f>
        <v>28</v>
      </c>
    </row>
    <row r="236" spans="1:19" x14ac:dyDescent="0.3">
      <c r="A236" s="34" t="str">
        <f>'Medical Examinations'!A236</f>
        <v>Id235</v>
      </c>
      <c r="B236" s="36" t="str">
        <f>VLOOKUP($A236,'Customer Names'!A:E,3,FALSE)</f>
        <v>Mr.</v>
      </c>
      <c r="C236" s="37" t="str">
        <f>VLOOKUP($A236,'Customer Names'!$A:$E,4,FALSE)</f>
        <v xml:space="preserve"> Jeremy</v>
      </c>
      <c r="D236" s="37" t="str">
        <f>VLOOKUP($A236,'Customer Names'!A:E,5,FALSE)</f>
        <v>Lynch</v>
      </c>
      <c r="E236" s="35">
        <f>VLOOKUP($A236,'Medical Examinations'!$A:$H,2,FALSE)</f>
        <v>33.534999999999997</v>
      </c>
      <c r="F236" s="35">
        <f>VLOOKUP($A236,'Medical Examinations'!$A:$H,3,FALSE)</f>
        <v>6.23</v>
      </c>
      <c r="G236" s="35" t="str">
        <f>VLOOKUP($A236,'Medical Examinations'!$A:$N,11,0)</f>
        <v>No</v>
      </c>
      <c r="H236" s="35" t="str">
        <f>VLOOKUP($A236,'Medical Examinations'!$A:$N,5,0)</f>
        <v>yes</v>
      </c>
      <c r="I236" s="35" t="str">
        <f>VLOOKUP($A236,'Medical Examinations'!$A:$N,6,0)</f>
        <v>No</v>
      </c>
      <c r="J236" s="35">
        <f>VLOOKUP($A236,'Medical Examinations'!$A:$N,9,0)</f>
        <v>1</v>
      </c>
      <c r="K236" s="35" t="str">
        <f>VLOOKUP($A236,'Medical Examinations'!$A:$N,10,0)</f>
        <v>Yes</v>
      </c>
      <c r="L236" s="35" t="str">
        <f>VLOOKUP($A236,'Medical Examinations'!$A:$N,12,0)</f>
        <v>Obesity</v>
      </c>
      <c r="M236" s="35" t="str">
        <f>VLOOKUP($A236,'Medical Examinations'!$A:$N,13,0)</f>
        <v>Prediabetes</v>
      </c>
      <c r="N236" s="45">
        <f>IFERROR(VLOOKUP($A236,'Hospitalisation Details'!$A:$P,15,0),"")</f>
        <v>38269</v>
      </c>
      <c r="O236" s="46">
        <f>IFERROR(VLOOKUP($A236,'Hospitalisation Details'!$A:$P,6,0),"")</f>
        <v>34617.839999999997</v>
      </c>
      <c r="P236" s="47" t="str">
        <f>IFERROR(VLOOKUP($A236,'Hospitalisation Details'!$A:$P,12,0),"")</f>
        <v>tier - 1</v>
      </c>
      <c r="Q236" s="47" t="str">
        <f>IFERROR(VLOOKUP($A236,'Hospitalisation Details'!$A:$P,13,0),"")</f>
        <v>tier - 3</v>
      </c>
      <c r="R236" s="47" t="str">
        <f>IFERROR(VLOOKUP($A236,'Hospitalisation Details'!$A:$P,14,0),"")</f>
        <v>R1016</v>
      </c>
      <c r="S236" s="47">
        <f>IFERROR(VLOOKUP($A236,'Hospitalisation Details'!$A:$P,16,0),"")</f>
        <v>18</v>
      </c>
    </row>
    <row r="237" spans="1:19" x14ac:dyDescent="0.3">
      <c r="A237" s="34" t="str">
        <f>'Medical Examinations'!A237</f>
        <v>Id236</v>
      </c>
      <c r="B237" s="36" t="str">
        <f>VLOOKUP($A237,'Customer Names'!A:E,3,FALSE)</f>
        <v>Ms.</v>
      </c>
      <c r="C237" s="37" t="str">
        <f>VLOOKUP($A237,'Customer Names'!$A:$E,4,FALSE)</f>
        <v xml:space="preserve"> Susannah</v>
      </c>
      <c r="D237" s="37" t="str">
        <f>VLOOKUP($A237,'Customer Names'!A:E,5,FALSE)</f>
        <v>Hufstader</v>
      </c>
      <c r="E237" s="35">
        <f>VLOOKUP($A237,'Medical Examinations'!$A:$H,2,FALSE)</f>
        <v>31.92</v>
      </c>
      <c r="F237" s="35">
        <f>VLOOKUP($A237,'Medical Examinations'!$A:$H,3,FALSE)</f>
        <v>5.33</v>
      </c>
      <c r="G237" s="35" t="str">
        <f>VLOOKUP($A237,'Medical Examinations'!$A:$N,11,0)</f>
        <v>Yes</v>
      </c>
      <c r="H237" s="35" t="str">
        <f>VLOOKUP($A237,'Medical Examinations'!$A:$N,5,0)</f>
        <v>No</v>
      </c>
      <c r="I237" s="35" t="str">
        <f>VLOOKUP($A237,'Medical Examinations'!$A:$N,6,0)</f>
        <v>No</v>
      </c>
      <c r="J237" s="35">
        <f>VLOOKUP($A237,'Medical Examinations'!$A:$N,9,0)</f>
        <v>0</v>
      </c>
      <c r="K237" s="35" t="str">
        <f>VLOOKUP($A237,'Medical Examinations'!$A:$N,10,0)</f>
        <v>Yes</v>
      </c>
      <c r="L237" s="35" t="str">
        <f>VLOOKUP($A237,'Medical Examinations'!$A:$N,12,0)</f>
        <v>Obesity</v>
      </c>
      <c r="M237" s="35" t="str">
        <f>VLOOKUP($A237,'Medical Examinations'!$A:$N,13,0)</f>
        <v>Normal</v>
      </c>
      <c r="N237" s="45">
        <f>IFERROR(VLOOKUP($A237,'Hospitalisation Details'!$A:$P,15,0),"")</f>
        <v>28089</v>
      </c>
      <c r="O237" s="46">
        <f>IFERROR(VLOOKUP($A237,'Hospitalisation Details'!$A:$P,6,0),"")</f>
        <v>34543.39</v>
      </c>
      <c r="P237" s="47" t="str">
        <f>IFERROR(VLOOKUP($A237,'Hospitalisation Details'!$A:$P,12,0),"")</f>
        <v>tier - 2</v>
      </c>
      <c r="Q237" s="47" t="str">
        <f>IFERROR(VLOOKUP($A237,'Hospitalisation Details'!$A:$P,13,0),"")</f>
        <v>tier - 3</v>
      </c>
      <c r="R237" s="47" t="str">
        <f>IFERROR(VLOOKUP($A237,'Hospitalisation Details'!$A:$P,14,0),"")</f>
        <v>R1011</v>
      </c>
      <c r="S237" s="47">
        <f>IFERROR(VLOOKUP($A237,'Hospitalisation Details'!$A:$P,16,0),"")</f>
        <v>46</v>
      </c>
    </row>
    <row r="238" spans="1:19" x14ac:dyDescent="0.3">
      <c r="A238" s="34" t="str">
        <f>'Medical Examinations'!A238</f>
        <v>Id237</v>
      </c>
      <c r="B238" s="36" t="str">
        <f>VLOOKUP($A238,'Customer Names'!A:E,3,FALSE)</f>
        <v>Mr.</v>
      </c>
      <c r="C238" s="37" t="str">
        <f>VLOOKUP($A238,'Customer Names'!$A:$E,4,FALSE)</f>
        <v xml:space="preserve"> Randy</v>
      </c>
      <c r="D238" s="37" t="str">
        <f>VLOOKUP($A238,'Customer Names'!A:E,5,FALSE)</f>
        <v>Doak</v>
      </c>
      <c r="E238" s="35">
        <f>VLOOKUP($A238,'Medical Examinations'!$A:$H,2,FALSE)</f>
        <v>32.700000000000003</v>
      </c>
      <c r="F238" s="35">
        <f>VLOOKUP($A238,'Medical Examinations'!$A:$H,3,FALSE)</f>
        <v>4.09</v>
      </c>
      <c r="G238" s="35" t="str">
        <f>VLOOKUP($A238,'Medical Examinations'!$A:$N,11,0)</f>
        <v>No</v>
      </c>
      <c r="H238" s="35" t="str">
        <f>VLOOKUP($A238,'Medical Examinations'!$A:$N,5,0)</f>
        <v>No</v>
      </c>
      <c r="I238" s="35" t="str">
        <f>VLOOKUP($A238,'Medical Examinations'!$A:$N,6,0)</f>
        <v>No</v>
      </c>
      <c r="J238" s="35">
        <f>VLOOKUP($A238,'Medical Examinations'!$A:$N,9,0)</f>
        <v>1</v>
      </c>
      <c r="K238" s="35" t="str">
        <f>VLOOKUP($A238,'Medical Examinations'!$A:$N,10,0)</f>
        <v>Yes</v>
      </c>
      <c r="L238" s="35" t="str">
        <f>VLOOKUP($A238,'Medical Examinations'!$A:$N,12,0)</f>
        <v>Obesity</v>
      </c>
      <c r="M238" s="35" t="str">
        <f>VLOOKUP($A238,'Medical Examinations'!$A:$N,13,0)</f>
        <v>Normal</v>
      </c>
      <c r="N238" s="45">
        <f>IFERROR(VLOOKUP($A238,'Hospitalisation Details'!$A:$P,15,0),"")</f>
        <v>35970</v>
      </c>
      <c r="O238" s="46">
        <f>IFERROR(VLOOKUP($A238,'Hospitalisation Details'!$A:$P,6,0),"")</f>
        <v>34472.839999999997</v>
      </c>
      <c r="P238" s="47" t="str">
        <f>IFERROR(VLOOKUP($A238,'Hospitalisation Details'!$A:$P,12,0),"")</f>
        <v>tier - 1</v>
      </c>
      <c r="Q238" s="47" t="str">
        <f>IFERROR(VLOOKUP($A238,'Hospitalisation Details'!$A:$P,13,0),"")</f>
        <v>tier - 3</v>
      </c>
      <c r="R238" s="47" t="str">
        <f>IFERROR(VLOOKUP($A238,'Hospitalisation Details'!$A:$P,14,0),"")</f>
        <v>R1011</v>
      </c>
      <c r="S238" s="47">
        <f>IFERROR(VLOOKUP($A238,'Hospitalisation Details'!$A:$P,16,0),"")</f>
        <v>24</v>
      </c>
    </row>
    <row r="239" spans="1:19" x14ac:dyDescent="0.3">
      <c r="A239" s="34" t="str">
        <f>'Medical Examinations'!A239</f>
        <v>Id238</v>
      </c>
      <c r="B239" s="36" t="str">
        <f>VLOOKUP($A239,'Customer Names'!A:E,3,FALSE)</f>
        <v>Mr.</v>
      </c>
      <c r="C239" s="37" t="str">
        <f>VLOOKUP($A239,'Customer Names'!$A:$E,4,FALSE)</f>
        <v xml:space="preserve"> Leslie</v>
      </c>
      <c r="D239" s="37" t="str">
        <f>VLOOKUP($A239,'Customer Names'!A:E,5,FALSE)</f>
        <v>Noya</v>
      </c>
      <c r="E239" s="35">
        <f>VLOOKUP($A239,'Medical Examinations'!$A:$H,2,FALSE)</f>
        <v>41.25</v>
      </c>
      <c r="F239" s="35">
        <f>VLOOKUP($A239,'Medical Examinations'!$A:$H,3,FALSE)</f>
        <v>5.19</v>
      </c>
      <c r="G239" s="35" t="str">
        <f>VLOOKUP($A239,'Medical Examinations'!$A:$N,11,0)</f>
        <v>No</v>
      </c>
      <c r="H239" s="35" t="str">
        <f>VLOOKUP($A239,'Medical Examinations'!$A:$N,5,0)</f>
        <v>No</v>
      </c>
      <c r="I239" s="35" t="str">
        <f>VLOOKUP($A239,'Medical Examinations'!$A:$N,6,0)</f>
        <v>No</v>
      </c>
      <c r="J239" s="35">
        <f>VLOOKUP($A239,'Medical Examinations'!$A:$N,9,0)</f>
        <v>0</v>
      </c>
      <c r="K239" s="35" t="str">
        <f>VLOOKUP($A239,'Medical Examinations'!$A:$N,10,0)</f>
        <v>Yes</v>
      </c>
      <c r="L239" s="35" t="str">
        <f>VLOOKUP($A239,'Medical Examinations'!$A:$N,12,0)</f>
        <v>Obesity</v>
      </c>
      <c r="M239" s="35" t="str">
        <f>VLOOKUP($A239,'Medical Examinations'!$A:$N,13,0)</f>
        <v>Normal</v>
      </c>
      <c r="N239" s="45">
        <f>IFERROR(VLOOKUP($A239,'Hospitalisation Details'!$A:$P,15,0),"")</f>
        <v>33140</v>
      </c>
      <c r="O239" s="46">
        <f>IFERROR(VLOOKUP($A239,'Hospitalisation Details'!$A:$P,6,0),"")</f>
        <v>34456.269999999997</v>
      </c>
      <c r="P239" s="47" t="str">
        <f>IFERROR(VLOOKUP($A239,'Hospitalisation Details'!$A:$P,12,0),"")</f>
        <v>tier - 1</v>
      </c>
      <c r="Q239" s="47" t="str">
        <f>IFERROR(VLOOKUP($A239,'Hospitalisation Details'!$A:$P,13,0),"")</f>
        <v>tier - 2</v>
      </c>
      <c r="R239" s="47" t="str">
        <f>IFERROR(VLOOKUP($A239,'Hospitalisation Details'!$A:$P,14,0),"")</f>
        <v>R1011</v>
      </c>
      <c r="S239" s="47">
        <f>IFERROR(VLOOKUP($A239,'Hospitalisation Details'!$A:$P,16,0),"")</f>
        <v>32</v>
      </c>
    </row>
    <row r="240" spans="1:19" x14ac:dyDescent="0.3">
      <c r="A240" s="34" t="str">
        <f>'Medical Examinations'!A240</f>
        <v>Id239</v>
      </c>
      <c r="B240" s="36" t="str">
        <f>VLOOKUP($A240,'Customer Names'!A:E,3,FALSE)</f>
        <v>Ms.</v>
      </c>
      <c r="C240" s="37" t="str">
        <f>VLOOKUP($A240,'Customer Names'!$A:$E,4,FALSE)</f>
        <v xml:space="preserve"> Brittany L.</v>
      </c>
      <c r="D240" s="37" t="str">
        <f>VLOOKUP($A240,'Customer Names'!A:E,5,FALSE)</f>
        <v>Heninger</v>
      </c>
      <c r="E240" s="35">
        <f>VLOOKUP($A240,'Medical Examinations'!$A:$H,2,FALSE)</f>
        <v>33.11</v>
      </c>
      <c r="F240" s="35">
        <f>VLOOKUP($A240,'Medical Examinations'!$A:$H,3,FALSE)</f>
        <v>4.12</v>
      </c>
      <c r="G240" s="35" t="str">
        <f>VLOOKUP($A240,'Medical Examinations'!$A:$N,11,0)</f>
        <v>No</v>
      </c>
      <c r="H240" s="35" t="str">
        <f>VLOOKUP($A240,'Medical Examinations'!$A:$N,5,0)</f>
        <v>No</v>
      </c>
      <c r="I240" s="35" t="str">
        <f>VLOOKUP($A240,'Medical Examinations'!$A:$N,6,0)</f>
        <v>Yes</v>
      </c>
      <c r="J240" s="35">
        <f>VLOOKUP($A240,'Medical Examinations'!$A:$N,9,0)</f>
        <v>1</v>
      </c>
      <c r="K240" s="35" t="str">
        <f>VLOOKUP($A240,'Medical Examinations'!$A:$N,10,0)</f>
        <v>Yes</v>
      </c>
      <c r="L240" s="35" t="str">
        <f>VLOOKUP($A240,'Medical Examinations'!$A:$N,12,0)</f>
        <v>Obesity</v>
      </c>
      <c r="M240" s="35" t="str">
        <f>VLOOKUP($A240,'Medical Examinations'!$A:$N,13,0)</f>
        <v>Normal</v>
      </c>
      <c r="N240" s="45">
        <f>IFERROR(VLOOKUP($A240,'Hospitalisation Details'!$A:$P,15,0),"")</f>
        <v>37899</v>
      </c>
      <c r="O240" s="46">
        <f>IFERROR(VLOOKUP($A240,'Hospitalisation Details'!$A:$P,6,0),"")</f>
        <v>34439.86</v>
      </c>
      <c r="P240" s="47" t="str">
        <f>IFERROR(VLOOKUP($A240,'Hospitalisation Details'!$A:$P,12,0),"")</f>
        <v>tier - 2</v>
      </c>
      <c r="Q240" s="47" t="str">
        <f>IFERROR(VLOOKUP($A240,'Hospitalisation Details'!$A:$P,13,0),"")</f>
        <v>tier - 1</v>
      </c>
      <c r="R240" s="47" t="str">
        <f>IFERROR(VLOOKUP($A240,'Hospitalisation Details'!$A:$P,14,0),"")</f>
        <v>R1013</v>
      </c>
      <c r="S240" s="47">
        <f>IFERROR(VLOOKUP($A240,'Hospitalisation Details'!$A:$P,16,0),"")</f>
        <v>19</v>
      </c>
    </row>
    <row r="241" spans="1:19" x14ac:dyDescent="0.3">
      <c r="A241" s="34" t="str">
        <f>'Medical Examinations'!A241</f>
        <v>Id240</v>
      </c>
      <c r="B241" s="36" t="str">
        <f>VLOOKUP($A241,'Customer Names'!A:E,3,FALSE)</f>
        <v>Ms.</v>
      </c>
      <c r="C241" s="37" t="str">
        <f>VLOOKUP($A241,'Customer Names'!$A:$E,4,FALSE)</f>
        <v xml:space="preserve"> Cassie J.</v>
      </c>
      <c r="D241" s="37" t="str">
        <f>VLOOKUP($A241,'Customer Names'!A:E,5,FALSE)</f>
        <v>Richardson</v>
      </c>
      <c r="E241" s="35">
        <f>VLOOKUP($A241,'Medical Examinations'!$A:$H,2,FALSE)</f>
        <v>36.159999999999997</v>
      </c>
      <c r="F241" s="35">
        <f>VLOOKUP($A241,'Medical Examinations'!$A:$H,3,FALSE)</f>
        <v>5.0999999999999996</v>
      </c>
      <c r="G241" s="35" t="str">
        <f>VLOOKUP($A241,'Medical Examinations'!$A:$N,11,0)</f>
        <v>No</v>
      </c>
      <c r="H241" s="35" t="str">
        <f>VLOOKUP($A241,'Medical Examinations'!$A:$N,5,0)</f>
        <v>No</v>
      </c>
      <c r="I241" s="35" t="str">
        <f>VLOOKUP($A241,'Medical Examinations'!$A:$N,6,0)</f>
        <v>No</v>
      </c>
      <c r="J241" s="35">
        <f>VLOOKUP($A241,'Medical Examinations'!$A:$N,9,0)</f>
        <v>1</v>
      </c>
      <c r="K241" s="35" t="str">
        <f>VLOOKUP($A241,'Medical Examinations'!$A:$N,10,0)</f>
        <v>Yes</v>
      </c>
      <c r="L241" s="35" t="str">
        <f>VLOOKUP($A241,'Medical Examinations'!$A:$N,12,0)</f>
        <v>Obesity</v>
      </c>
      <c r="M241" s="35" t="str">
        <f>VLOOKUP($A241,'Medical Examinations'!$A:$N,13,0)</f>
        <v>Normal</v>
      </c>
      <c r="N241" s="45">
        <f>IFERROR(VLOOKUP($A241,'Hospitalisation Details'!$A:$P,15,0),"")</f>
        <v>30956</v>
      </c>
      <c r="O241" s="46">
        <f>IFERROR(VLOOKUP($A241,'Hospitalisation Details'!$A:$P,6,0),"")</f>
        <v>34402.22</v>
      </c>
      <c r="P241" s="47" t="str">
        <f>IFERROR(VLOOKUP($A241,'Hospitalisation Details'!$A:$P,12,0),"")</f>
        <v>tier - 2</v>
      </c>
      <c r="Q241" s="47" t="str">
        <f>IFERROR(VLOOKUP($A241,'Hospitalisation Details'!$A:$P,13,0),"")</f>
        <v>tier - 3</v>
      </c>
      <c r="R241" s="47" t="str">
        <f>IFERROR(VLOOKUP($A241,'Hospitalisation Details'!$A:$P,14,0),"")</f>
        <v>R1011</v>
      </c>
      <c r="S241" s="47">
        <f>IFERROR(VLOOKUP($A241,'Hospitalisation Details'!$A:$P,16,0),"")</f>
        <v>38</v>
      </c>
    </row>
    <row r="242" spans="1:19" x14ac:dyDescent="0.3">
      <c r="A242" s="34" t="str">
        <f>'Medical Examinations'!A242</f>
        <v>Id241</v>
      </c>
      <c r="B242" s="36" t="str">
        <f>VLOOKUP($A242,'Customer Names'!A:E,3,FALSE)</f>
        <v>Mr.</v>
      </c>
      <c r="C242" s="37" t="str">
        <f>VLOOKUP($A242,'Customer Names'!$A:$E,4,FALSE)</f>
        <v xml:space="preserve"> Peter W</v>
      </c>
      <c r="D242" s="37" t="str">
        <f>VLOOKUP($A242,'Customer Names'!A:E,5,FALSE)</f>
        <v>Deucher</v>
      </c>
      <c r="E242" s="35">
        <f>VLOOKUP($A242,'Medical Examinations'!$A:$H,2,FALSE)</f>
        <v>33.72</v>
      </c>
      <c r="F242" s="35">
        <f>VLOOKUP($A242,'Medical Examinations'!$A:$H,3,FALSE)</f>
        <v>6.21</v>
      </c>
      <c r="G242" s="35" t="str">
        <f>VLOOKUP($A242,'Medical Examinations'!$A:$N,11,0)</f>
        <v>Yes</v>
      </c>
      <c r="H242" s="35" t="str">
        <f>VLOOKUP($A242,'Medical Examinations'!$A:$N,5,0)</f>
        <v>No</v>
      </c>
      <c r="I242" s="35" t="str">
        <f>VLOOKUP($A242,'Medical Examinations'!$A:$N,6,0)</f>
        <v>Yes</v>
      </c>
      <c r="J242" s="35">
        <f>VLOOKUP($A242,'Medical Examinations'!$A:$N,9,0)</f>
        <v>1</v>
      </c>
      <c r="K242" s="35" t="str">
        <f>VLOOKUP($A242,'Medical Examinations'!$A:$N,10,0)</f>
        <v>Yes</v>
      </c>
      <c r="L242" s="35" t="str">
        <f>VLOOKUP($A242,'Medical Examinations'!$A:$N,12,0)</f>
        <v>Obesity</v>
      </c>
      <c r="M242" s="35" t="str">
        <f>VLOOKUP($A242,'Medical Examinations'!$A:$N,13,0)</f>
        <v>Prediabetes</v>
      </c>
      <c r="N242" s="45">
        <f>IFERROR(VLOOKUP($A242,'Hospitalisation Details'!$A:$P,15,0),"")</f>
        <v>30591</v>
      </c>
      <c r="O242" s="46">
        <f>IFERROR(VLOOKUP($A242,'Hospitalisation Details'!$A:$P,6,0),"")</f>
        <v>34307.22</v>
      </c>
      <c r="P242" s="47" t="str">
        <f>IFERROR(VLOOKUP($A242,'Hospitalisation Details'!$A:$P,12,0),"")</f>
        <v>tier - 2</v>
      </c>
      <c r="Q242" s="47" t="str">
        <f>IFERROR(VLOOKUP($A242,'Hospitalisation Details'!$A:$P,13,0),"")</f>
        <v>tier - 2</v>
      </c>
      <c r="R242" s="47" t="str">
        <f>IFERROR(VLOOKUP($A242,'Hospitalisation Details'!$A:$P,14,0),"")</f>
        <v>R1012</v>
      </c>
      <c r="S242" s="47">
        <f>IFERROR(VLOOKUP($A242,'Hospitalisation Details'!$A:$P,16,0),"")</f>
        <v>39</v>
      </c>
    </row>
    <row r="243" spans="1:19" x14ac:dyDescent="0.3">
      <c r="A243" s="34" t="str">
        <f>'Medical Examinations'!A243</f>
        <v>Id242</v>
      </c>
      <c r="B243" s="36" t="str">
        <f>VLOOKUP($A243,'Customer Names'!A:E,3,FALSE)</f>
        <v>Mr.</v>
      </c>
      <c r="C243" s="37" t="str">
        <f>VLOOKUP($A243,'Customer Names'!$A:$E,4,FALSE)</f>
        <v xml:space="preserve"> Douglas</v>
      </c>
      <c r="D243" s="37" t="str">
        <f>VLOOKUP($A243,'Customer Names'!A:E,5,FALSE)</f>
        <v>Wilson</v>
      </c>
      <c r="E243" s="35">
        <f>VLOOKUP($A243,'Medical Examinations'!$A:$H,2,FALSE)</f>
        <v>37.74</v>
      </c>
      <c r="F243" s="35">
        <f>VLOOKUP($A243,'Medical Examinations'!$A:$H,3,FALSE)</f>
        <v>9.5299999999999994</v>
      </c>
      <c r="G243" s="35" t="str">
        <f>VLOOKUP($A243,'Medical Examinations'!$A:$N,11,0)</f>
        <v>Yes</v>
      </c>
      <c r="H243" s="35" t="str">
        <f>VLOOKUP($A243,'Medical Examinations'!$A:$N,5,0)</f>
        <v>No</v>
      </c>
      <c r="I243" s="35" t="str">
        <f>VLOOKUP($A243,'Medical Examinations'!$A:$N,6,0)</f>
        <v>No</v>
      </c>
      <c r="J243" s="35">
        <f>VLOOKUP($A243,'Medical Examinations'!$A:$N,9,0)</f>
        <v>1</v>
      </c>
      <c r="K243" s="35" t="str">
        <f>VLOOKUP($A243,'Medical Examinations'!$A:$N,10,0)</f>
        <v>Yes</v>
      </c>
      <c r="L243" s="35" t="str">
        <f>VLOOKUP($A243,'Medical Examinations'!$A:$N,12,0)</f>
        <v>Obesity</v>
      </c>
      <c r="M243" s="35" t="str">
        <f>VLOOKUP($A243,'Medical Examinations'!$A:$N,13,0)</f>
        <v>Diabetes</v>
      </c>
      <c r="N243" s="45">
        <f>IFERROR(VLOOKUP($A243,'Hospitalisation Details'!$A:$P,15,0),"")</f>
        <v>31696</v>
      </c>
      <c r="O243" s="46">
        <f>IFERROR(VLOOKUP($A243,'Hospitalisation Details'!$A:$P,6,0),"")</f>
        <v>34293.120000000003</v>
      </c>
      <c r="P243" s="47" t="str">
        <f>IFERROR(VLOOKUP($A243,'Hospitalisation Details'!$A:$P,12,0),"")</f>
        <v>tier - 1</v>
      </c>
      <c r="Q243" s="47" t="str">
        <f>IFERROR(VLOOKUP($A243,'Hospitalisation Details'!$A:$P,13,0),"")</f>
        <v>tier - 2</v>
      </c>
      <c r="R243" s="47" t="str">
        <f>IFERROR(VLOOKUP($A243,'Hospitalisation Details'!$A:$P,14,0),"")</f>
        <v>R1011</v>
      </c>
      <c r="S243" s="47">
        <f>IFERROR(VLOOKUP($A243,'Hospitalisation Details'!$A:$P,16,0),"")</f>
        <v>36</v>
      </c>
    </row>
    <row r="244" spans="1:19" x14ac:dyDescent="0.3">
      <c r="A244" s="34" t="str">
        <f>'Medical Examinations'!A244</f>
        <v>Id243</v>
      </c>
      <c r="B244" s="36" t="str">
        <f>VLOOKUP($A244,'Customer Names'!A:E,3,FALSE)</f>
        <v>Mr.</v>
      </c>
      <c r="C244" s="37" t="str">
        <f>VLOOKUP($A244,'Customer Names'!$A:$E,4,FALSE)</f>
        <v xml:space="preserve"> Dan</v>
      </c>
      <c r="D244" s="37" t="str">
        <f>VLOOKUP($A244,'Customer Names'!A:E,5,FALSE)</f>
        <v>Hall</v>
      </c>
      <c r="E244" s="35">
        <f>VLOOKUP($A244,'Medical Examinations'!$A:$H,2,FALSE)</f>
        <v>48.75</v>
      </c>
      <c r="F244" s="35">
        <f>VLOOKUP($A244,'Medical Examinations'!$A:$H,3,FALSE)</f>
        <v>4.6399999999999997</v>
      </c>
      <c r="G244" s="35" t="str">
        <f>VLOOKUP($A244,'Medical Examinations'!$A:$N,11,0)</f>
        <v>Yes</v>
      </c>
      <c r="H244" s="35" t="str">
        <f>VLOOKUP($A244,'Medical Examinations'!$A:$N,5,0)</f>
        <v>No</v>
      </c>
      <c r="I244" s="35" t="str">
        <f>VLOOKUP($A244,'Medical Examinations'!$A:$N,6,0)</f>
        <v>No</v>
      </c>
      <c r="J244" s="35">
        <f>VLOOKUP($A244,'Medical Examinations'!$A:$N,9,0)</f>
        <v>1</v>
      </c>
      <c r="K244" s="35" t="str">
        <f>VLOOKUP($A244,'Medical Examinations'!$A:$N,10,0)</f>
        <v>Yes</v>
      </c>
      <c r="L244" s="35" t="str">
        <f>VLOOKUP($A244,'Medical Examinations'!$A:$N,12,0)</f>
        <v>Obesity</v>
      </c>
      <c r="M244" s="35" t="str">
        <f>VLOOKUP($A244,'Medical Examinations'!$A:$N,13,0)</f>
        <v>Normal</v>
      </c>
      <c r="N244" s="45">
        <f>IFERROR(VLOOKUP($A244,'Hospitalisation Details'!$A:$P,15,0),"")</f>
        <v>35002</v>
      </c>
      <c r="O244" s="46">
        <f>IFERROR(VLOOKUP($A244,'Hospitalisation Details'!$A:$P,6,0),"")</f>
        <v>34289.43</v>
      </c>
      <c r="P244" s="47" t="str">
        <f>IFERROR(VLOOKUP($A244,'Hospitalisation Details'!$A:$P,12,0),"")</f>
        <v>tier - 1</v>
      </c>
      <c r="Q244" s="47" t="str">
        <f>IFERROR(VLOOKUP($A244,'Hospitalisation Details'!$A:$P,13,0),"")</f>
        <v>tier - 1</v>
      </c>
      <c r="R244" s="47" t="str">
        <f>IFERROR(VLOOKUP($A244,'Hospitalisation Details'!$A:$P,14,0),"")</f>
        <v>R1011</v>
      </c>
      <c r="S244" s="47">
        <f>IFERROR(VLOOKUP($A244,'Hospitalisation Details'!$A:$P,16,0),"")</f>
        <v>27</v>
      </c>
    </row>
    <row r="245" spans="1:19" x14ac:dyDescent="0.3">
      <c r="A245" s="34" t="str">
        <f>'Medical Examinations'!A245</f>
        <v>Id244</v>
      </c>
      <c r="B245" s="36" t="str">
        <f>VLOOKUP($A245,'Customer Names'!A:E,3,FALSE)</f>
        <v>Mr.</v>
      </c>
      <c r="C245" s="37" t="str">
        <f>VLOOKUP($A245,'Customer Names'!$A:$E,4,FALSE)</f>
        <v xml:space="preserve"> Dan M.</v>
      </c>
      <c r="D245" s="37" t="str">
        <f>VLOOKUP($A245,'Customer Names'!A:E,5,FALSE)</f>
        <v>Reed</v>
      </c>
      <c r="E245" s="35">
        <f>VLOOKUP($A245,'Medical Examinations'!$A:$H,2,FALSE)</f>
        <v>31.065000000000001</v>
      </c>
      <c r="F245" s="35">
        <f>VLOOKUP($A245,'Medical Examinations'!$A:$H,3,FALSE)</f>
        <v>5.05</v>
      </c>
      <c r="G245" s="35" t="str">
        <f>VLOOKUP($A245,'Medical Examinations'!$A:$N,11,0)</f>
        <v>No</v>
      </c>
      <c r="H245" s="35" t="str">
        <f>VLOOKUP($A245,'Medical Examinations'!$A:$N,5,0)</f>
        <v>No</v>
      </c>
      <c r="I245" s="35" t="str">
        <f>VLOOKUP($A245,'Medical Examinations'!$A:$N,6,0)</f>
        <v>No</v>
      </c>
      <c r="J245" s="35">
        <f>VLOOKUP($A245,'Medical Examinations'!$A:$N,9,0)</f>
        <v>1</v>
      </c>
      <c r="K245" s="35" t="str">
        <f>VLOOKUP($A245,'Medical Examinations'!$A:$N,10,0)</f>
        <v>Yes</v>
      </c>
      <c r="L245" s="35" t="str">
        <f>VLOOKUP($A245,'Medical Examinations'!$A:$N,12,0)</f>
        <v>Obesity</v>
      </c>
      <c r="M245" s="35" t="str">
        <f>VLOOKUP($A245,'Medical Examinations'!$A:$N,13,0)</f>
        <v>Normal</v>
      </c>
      <c r="N245" s="45">
        <f>IFERROR(VLOOKUP($A245,'Hospitalisation Details'!$A:$P,15,0),"")</f>
        <v>35957</v>
      </c>
      <c r="O245" s="46">
        <f>IFERROR(VLOOKUP($A245,'Hospitalisation Details'!$A:$P,6,0),"")</f>
        <v>34254.050000000003</v>
      </c>
      <c r="P245" s="47" t="str">
        <f>IFERROR(VLOOKUP($A245,'Hospitalisation Details'!$A:$P,12,0),"")</f>
        <v>tier - 1</v>
      </c>
      <c r="Q245" s="47" t="str">
        <f>IFERROR(VLOOKUP($A245,'Hospitalisation Details'!$A:$P,13,0),"")</f>
        <v>tier - 3</v>
      </c>
      <c r="R245" s="47" t="str">
        <f>IFERROR(VLOOKUP($A245,'Hospitalisation Details'!$A:$P,14,0),"")</f>
        <v>R1019</v>
      </c>
      <c r="S245" s="47">
        <f>IFERROR(VLOOKUP($A245,'Hospitalisation Details'!$A:$P,16,0),"")</f>
        <v>24</v>
      </c>
    </row>
    <row r="246" spans="1:19" x14ac:dyDescent="0.3">
      <c r="A246" s="34" t="str">
        <f>'Medical Examinations'!A246</f>
        <v>Id245</v>
      </c>
      <c r="B246" s="36" t="str">
        <f>VLOOKUP($A246,'Customer Names'!A:E,3,FALSE)</f>
        <v>Mr.</v>
      </c>
      <c r="C246" s="37" t="str">
        <f>VLOOKUP($A246,'Customer Names'!$A:$E,4,FALSE)</f>
        <v xml:space="preserve"> Eric L.</v>
      </c>
      <c r="D246" s="37" t="str">
        <f>VLOOKUP($A246,'Customer Names'!A:E,5,FALSE)</f>
        <v>Frome</v>
      </c>
      <c r="E246" s="35">
        <f>VLOOKUP($A246,'Medical Examinations'!$A:$H,2,FALSE)</f>
        <v>23.55</v>
      </c>
      <c r="F246" s="35">
        <f>VLOOKUP($A246,'Medical Examinations'!$A:$H,3,FALSE)</f>
        <v>10.38</v>
      </c>
      <c r="G246" s="35" t="str">
        <f>VLOOKUP($A246,'Medical Examinations'!$A:$N,11,0)</f>
        <v>No</v>
      </c>
      <c r="H246" s="35" t="str">
        <f>VLOOKUP($A246,'Medical Examinations'!$A:$N,5,0)</f>
        <v>No</v>
      </c>
      <c r="I246" s="35" t="str">
        <f>VLOOKUP($A246,'Medical Examinations'!$A:$N,6,0)</f>
        <v>No</v>
      </c>
      <c r="J246" s="35">
        <f>VLOOKUP($A246,'Medical Examinations'!$A:$N,9,0)</f>
        <v>0</v>
      </c>
      <c r="K246" s="35" t="str">
        <f>VLOOKUP($A246,'Medical Examinations'!$A:$N,10,0)</f>
        <v>Yes</v>
      </c>
      <c r="L246" s="35" t="str">
        <f>VLOOKUP($A246,'Medical Examinations'!$A:$N,12,0)</f>
        <v>Normal Weight</v>
      </c>
      <c r="M246" s="35" t="str">
        <f>VLOOKUP($A246,'Medical Examinations'!$A:$N,13,0)</f>
        <v>Diabetes</v>
      </c>
      <c r="N246" s="45">
        <f>IFERROR(VLOOKUP($A246,'Hospitalisation Details'!$A:$P,15,0),"")</f>
        <v>22832</v>
      </c>
      <c r="O246" s="46">
        <f>IFERROR(VLOOKUP($A246,'Hospitalisation Details'!$A:$P,6,0),"")</f>
        <v>34218.019999999997</v>
      </c>
      <c r="P246" s="47" t="str">
        <f>IFERROR(VLOOKUP($A246,'Hospitalisation Details'!$A:$P,12,0),"")</f>
        <v>tier - 1</v>
      </c>
      <c r="Q246" s="47" t="str">
        <f>IFERROR(VLOOKUP($A246,'Hospitalisation Details'!$A:$P,13,0),"")</f>
        <v>tier - 1</v>
      </c>
      <c r="R246" s="47" t="str">
        <f>IFERROR(VLOOKUP($A246,'Hospitalisation Details'!$A:$P,14,0),"")</f>
        <v>R1011</v>
      </c>
      <c r="S246" s="47">
        <f>IFERROR(VLOOKUP($A246,'Hospitalisation Details'!$A:$P,16,0),"")</f>
        <v>60</v>
      </c>
    </row>
    <row r="247" spans="1:19" x14ac:dyDescent="0.3">
      <c r="A247" s="34" t="str">
        <f>'Medical Examinations'!A247</f>
        <v>Id246</v>
      </c>
      <c r="B247" s="36" t="str">
        <f>VLOOKUP($A247,'Customer Names'!A:E,3,FALSE)</f>
        <v>Mr.</v>
      </c>
      <c r="C247" s="37" t="str">
        <f>VLOOKUP($A247,'Customer Names'!$A:$E,4,FALSE)</f>
        <v xml:space="preserve"> Les J</v>
      </c>
      <c r="D247" s="37" t="str">
        <f>VLOOKUP($A247,'Customer Names'!A:E,5,FALSE)</f>
        <v>Creasy</v>
      </c>
      <c r="E247" s="35">
        <f>VLOOKUP($A247,'Medical Examinations'!$A:$H,2,FALSE)</f>
        <v>30.18</v>
      </c>
      <c r="F247" s="35">
        <f>VLOOKUP($A247,'Medical Examinations'!$A:$H,3,FALSE)</f>
        <v>8.31</v>
      </c>
      <c r="G247" s="35" t="str">
        <f>VLOOKUP($A247,'Medical Examinations'!$A:$N,11,0)</f>
        <v>Yes</v>
      </c>
      <c r="H247" s="35" t="str">
        <f>VLOOKUP($A247,'Medical Examinations'!$A:$N,5,0)</f>
        <v>No</v>
      </c>
      <c r="I247" s="35" t="str">
        <f>VLOOKUP($A247,'Medical Examinations'!$A:$N,6,0)</f>
        <v>No</v>
      </c>
      <c r="J247" s="35">
        <f>VLOOKUP($A247,'Medical Examinations'!$A:$N,9,0)</f>
        <v>1</v>
      </c>
      <c r="K247" s="35" t="str">
        <f>VLOOKUP($A247,'Medical Examinations'!$A:$N,10,0)</f>
        <v>Yes</v>
      </c>
      <c r="L247" s="35" t="str">
        <f>VLOOKUP($A247,'Medical Examinations'!$A:$N,12,0)</f>
        <v>Obesity</v>
      </c>
      <c r="M247" s="35" t="str">
        <f>VLOOKUP($A247,'Medical Examinations'!$A:$N,13,0)</f>
        <v>Diabetes</v>
      </c>
      <c r="N247" s="45">
        <f>IFERROR(VLOOKUP($A247,'Hospitalisation Details'!$A:$P,15,0),"")</f>
        <v>27596</v>
      </c>
      <c r="O247" s="46">
        <f>IFERROR(VLOOKUP($A247,'Hospitalisation Details'!$A:$P,6,0),"")</f>
        <v>34210.33</v>
      </c>
      <c r="P247" s="47" t="str">
        <f>IFERROR(VLOOKUP($A247,'Hospitalisation Details'!$A:$P,12,0),"")</f>
        <v>tier - 2</v>
      </c>
      <c r="Q247" s="47" t="str">
        <f>IFERROR(VLOOKUP($A247,'Hospitalisation Details'!$A:$P,13,0),"")</f>
        <v>tier - 1</v>
      </c>
      <c r="R247" s="47" t="str">
        <f>IFERROR(VLOOKUP($A247,'Hospitalisation Details'!$A:$P,14,0),"")</f>
        <v>R1012</v>
      </c>
      <c r="S247" s="47">
        <f>IFERROR(VLOOKUP($A247,'Hospitalisation Details'!$A:$P,16,0),"")</f>
        <v>47</v>
      </c>
    </row>
    <row r="248" spans="1:19" x14ac:dyDescent="0.3">
      <c r="A248" s="34" t="str">
        <f>'Medical Examinations'!A248</f>
        <v>Id247</v>
      </c>
      <c r="B248" s="36" t="str">
        <f>VLOOKUP($A248,'Customer Names'!A:E,3,FALSE)</f>
        <v>Ms.</v>
      </c>
      <c r="C248" s="37" t="str">
        <f>VLOOKUP($A248,'Customer Names'!$A:$E,4,FALSE)</f>
        <v xml:space="preserve"> Stephanie</v>
      </c>
      <c r="D248" s="37" t="str">
        <f>VLOOKUP($A248,'Customer Names'!A:E,5,FALSE)</f>
        <v>Latimer</v>
      </c>
      <c r="E248" s="35">
        <f>VLOOKUP($A248,'Medical Examinations'!$A:$H,2,FALSE)</f>
        <v>29.94</v>
      </c>
      <c r="F248" s="35">
        <f>VLOOKUP($A248,'Medical Examinations'!$A:$H,3,FALSE)</f>
        <v>7.59</v>
      </c>
      <c r="G248" s="35" t="str">
        <f>VLOOKUP($A248,'Medical Examinations'!$A:$N,11,0)</f>
        <v>No</v>
      </c>
      <c r="H248" s="35" t="str">
        <f>VLOOKUP($A248,'Medical Examinations'!$A:$N,5,0)</f>
        <v>No</v>
      </c>
      <c r="I248" s="35" t="str">
        <f>VLOOKUP($A248,'Medical Examinations'!$A:$N,6,0)</f>
        <v>No</v>
      </c>
      <c r="J248" s="35">
        <f>VLOOKUP($A248,'Medical Examinations'!$A:$N,9,0)</f>
        <v>0</v>
      </c>
      <c r="K248" s="35" t="str">
        <f>VLOOKUP($A248,'Medical Examinations'!$A:$N,10,0)</f>
        <v>Yes</v>
      </c>
      <c r="L248" s="35" t="str">
        <f>VLOOKUP($A248,'Medical Examinations'!$A:$N,12,0)</f>
        <v>Overweight</v>
      </c>
      <c r="M248" s="35" t="str">
        <f>VLOOKUP($A248,'Medical Examinations'!$A:$N,13,0)</f>
        <v>Diabetes</v>
      </c>
      <c r="N248" s="45">
        <f>IFERROR(VLOOKUP($A248,'Hospitalisation Details'!$A:$P,15,0),"")</f>
        <v>26170</v>
      </c>
      <c r="O248" s="46">
        <f>IFERROR(VLOOKUP($A248,'Hospitalisation Details'!$A:$P,6,0),"")</f>
        <v>34205.07</v>
      </c>
      <c r="P248" s="47" t="str">
        <f>IFERROR(VLOOKUP($A248,'Hospitalisation Details'!$A:$P,12,0),"")</f>
        <v>tier - 2</v>
      </c>
      <c r="Q248" s="47" t="str">
        <f>IFERROR(VLOOKUP($A248,'Hospitalisation Details'!$A:$P,13,0),"")</f>
        <v>tier - 2</v>
      </c>
      <c r="R248" s="47" t="str">
        <f>IFERROR(VLOOKUP($A248,'Hospitalisation Details'!$A:$P,14,0),"")</f>
        <v>R1011</v>
      </c>
      <c r="S248" s="47">
        <f>IFERROR(VLOOKUP($A248,'Hospitalisation Details'!$A:$P,16,0),"")</f>
        <v>51</v>
      </c>
    </row>
    <row r="249" spans="1:19" x14ac:dyDescent="0.3">
      <c r="A249" s="34" t="str">
        <f>'Medical Examinations'!A249</f>
        <v>Id248</v>
      </c>
      <c r="B249" s="36" t="str">
        <f>VLOOKUP($A249,'Customer Names'!A:E,3,FALSE)</f>
        <v>Ms.</v>
      </c>
      <c r="C249" s="37" t="str">
        <f>VLOOKUP($A249,'Customer Names'!$A:$E,4,FALSE)</f>
        <v xml:space="preserve"> Melissa Y</v>
      </c>
      <c r="D249" s="37" t="str">
        <f>VLOOKUP($A249,'Customer Names'!A:E,5,FALSE)</f>
        <v>Wei</v>
      </c>
      <c r="E249" s="35">
        <f>VLOOKUP($A249,'Medical Examinations'!$A:$H,2,FALSE)</f>
        <v>31.4</v>
      </c>
      <c r="F249" s="35">
        <f>VLOOKUP($A249,'Medical Examinations'!$A:$H,3,FALSE)</f>
        <v>5.49</v>
      </c>
      <c r="G249" s="35" t="str">
        <f>VLOOKUP($A249,'Medical Examinations'!$A:$N,11,0)</f>
        <v>No</v>
      </c>
      <c r="H249" s="35" t="str">
        <f>VLOOKUP($A249,'Medical Examinations'!$A:$N,5,0)</f>
        <v>No</v>
      </c>
      <c r="I249" s="35" t="str">
        <f>VLOOKUP($A249,'Medical Examinations'!$A:$N,6,0)</f>
        <v>No</v>
      </c>
      <c r="J249" s="35">
        <f>VLOOKUP($A249,'Medical Examinations'!$A:$N,9,0)</f>
        <v>0</v>
      </c>
      <c r="K249" s="35" t="str">
        <f>VLOOKUP($A249,'Medical Examinations'!$A:$N,10,0)</f>
        <v>Yes</v>
      </c>
      <c r="L249" s="35" t="str">
        <f>VLOOKUP($A249,'Medical Examinations'!$A:$N,12,0)</f>
        <v>Obesity</v>
      </c>
      <c r="M249" s="35" t="str">
        <f>VLOOKUP($A249,'Medical Examinations'!$A:$N,13,0)</f>
        <v>Normal</v>
      </c>
      <c r="N249" s="45">
        <f>IFERROR(VLOOKUP($A249,'Hospitalisation Details'!$A:$P,15,0),"")</f>
        <v>36470</v>
      </c>
      <c r="O249" s="46">
        <f>IFERROR(VLOOKUP($A249,'Hospitalisation Details'!$A:$P,6,0),"")</f>
        <v>34166.269999999997</v>
      </c>
      <c r="P249" s="47" t="str">
        <f>IFERROR(VLOOKUP($A249,'Hospitalisation Details'!$A:$P,12,0),"")</f>
        <v>tier - 2</v>
      </c>
      <c r="Q249" s="47" t="str">
        <f>IFERROR(VLOOKUP($A249,'Hospitalisation Details'!$A:$P,13,0),"")</f>
        <v>tier - 3</v>
      </c>
      <c r="R249" s="47" t="str">
        <f>IFERROR(VLOOKUP($A249,'Hospitalisation Details'!$A:$P,14,0),"")</f>
        <v>R1011</v>
      </c>
      <c r="S249" s="47">
        <f>IFERROR(VLOOKUP($A249,'Hospitalisation Details'!$A:$P,16,0),"")</f>
        <v>23</v>
      </c>
    </row>
    <row r="250" spans="1:19" x14ac:dyDescent="0.3">
      <c r="A250" s="34" t="str">
        <f>'Medical Examinations'!A250</f>
        <v>Id249</v>
      </c>
      <c r="B250" s="36" t="str">
        <f>VLOOKUP($A250,'Customer Names'!A:E,3,FALSE)</f>
        <v>Ms.</v>
      </c>
      <c r="C250" s="37" t="str">
        <f>VLOOKUP($A250,'Customer Names'!$A:$E,4,FALSE)</f>
        <v xml:space="preserve"> Ashley</v>
      </c>
      <c r="D250" s="37" t="str">
        <f>VLOOKUP($A250,'Customer Names'!A:E,5,FALSE)</f>
        <v>Hayes</v>
      </c>
      <c r="E250" s="35">
        <f>VLOOKUP($A250,'Medical Examinations'!$A:$H,2,FALSE)</f>
        <v>53.06</v>
      </c>
      <c r="F250" s="35">
        <f>VLOOKUP($A250,'Medical Examinations'!$A:$H,3,FALSE)</f>
        <v>11.68</v>
      </c>
      <c r="G250" s="35" t="str">
        <f>VLOOKUP($A250,'Medical Examinations'!$A:$N,11,0)</f>
        <v>No</v>
      </c>
      <c r="H250" s="35" t="str">
        <f>VLOOKUP($A250,'Medical Examinations'!$A:$N,5,0)</f>
        <v>No</v>
      </c>
      <c r="I250" s="35" t="str">
        <f>VLOOKUP($A250,'Medical Examinations'!$A:$N,6,0)</f>
        <v>No</v>
      </c>
      <c r="J250" s="35">
        <f>VLOOKUP($A250,'Medical Examinations'!$A:$N,9,0)</f>
        <v>0</v>
      </c>
      <c r="K250" s="35" t="str">
        <f>VLOOKUP($A250,'Medical Examinations'!$A:$N,10,0)</f>
        <v>Yes</v>
      </c>
      <c r="L250" s="35" t="str">
        <f>VLOOKUP($A250,'Medical Examinations'!$A:$N,12,0)</f>
        <v>Obesity</v>
      </c>
      <c r="M250" s="35" t="str">
        <f>VLOOKUP($A250,'Medical Examinations'!$A:$N,13,0)</f>
        <v>Diabetes</v>
      </c>
      <c r="N250" s="45">
        <f>IFERROR(VLOOKUP($A250,'Hospitalisation Details'!$A:$P,15,0),"")</f>
        <v>37616</v>
      </c>
      <c r="O250" s="46">
        <f>IFERROR(VLOOKUP($A250,'Hospitalisation Details'!$A:$P,6,0),"")</f>
        <v>34084.68</v>
      </c>
      <c r="P250" s="47" t="str">
        <f>IFERROR(VLOOKUP($A250,'Hospitalisation Details'!$A:$P,12,0),"")</f>
        <v>tier - 2</v>
      </c>
      <c r="Q250" s="47" t="str">
        <f>IFERROR(VLOOKUP($A250,'Hospitalisation Details'!$A:$P,13,0),"")</f>
        <v>tier - 3</v>
      </c>
      <c r="R250" s="47" t="str">
        <f>IFERROR(VLOOKUP($A250,'Hospitalisation Details'!$A:$P,14,0),"")</f>
        <v>R1011</v>
      </c>
      <c r="S250" s="47">
        <f>IFERROR(VLOOKUP($A250,'Hospitalisation Details'!$A:$P,16,0),"")</f>
        <v>20</v>
      </c>
    </row>
    <row r="251" spans="1:19" x14ac:dyDescent="0.3">
      <c r="A251" s="34" t="str">
        <f>'Medical Examinations'!A251</f>
        <v>Id250</v>
      </c>
      <c r="B251" s="36" t="str">
        <f>VLOOKUP($A251,'Customer Names'!A:E,3,FALSE)</f>
        <v>Ms.</v>
      </c>
      <c r="C251" s="37" t="str">
        <f>VLOOKUP($A251,'Customer Names'!$A:$E,4,FALSE)</f>
        <v xml:space="preserve"> Stephanie M.</v>
      </c>
      <c r="D251" s="37" t="str">
        <f>VLOOKUP($A251,'Customer Names'!A:E,5,FALSE)</f>
        <v>Velardo</v>
      </c>
      <c r="E251" s="35">
        <f>VLOOKUP($A251,'Medical Examinations'!$A:$H,2,FALSE)</f>
        <v>30.25</v>
      </c>
      <c r="F251" s="35">
        <f>VLOOKUP($A251,'Medical Examinations'!$A:$H,3,FALSE)</f>
        <v>4.1900000000000004</v>
      </c>
      <c r="G251" s="35" t="str">
        <f>VLOOKUP($A251,'Medical Examinations'!$A:$N,11,0)</f>
        <v>No</v>
      </c>
      <c r="H251" s="35" t="str">
        <f>VLOOKUP($A251,'Medical Examinations'!$A:$N,5,0)</f>
        <v>No</v>
      </c>
      <c r="I251" s="35" t="str">
        <f>VLOOKUP($A251,'Medical Examinations'!$A:$N,6,0)</f>
        <v>No</v>
      </c>
      <c r="J251" s="35">
        <f>VLOOKUP($A251,'Medical Examinations'!$A:$N,9,0)</f>
        <v>2</v>
      </c>
      <c r="K251" s="35" t="str">
        <f>VLOOKUP($A251,'Medical Examinations'!$A:$N,10,0)</f>
        <v>Yes</v>
      </c>
      <c r="L251" s="35" t="str">
        <f>VLOOKUP($A251,'Medical Examinations'!$A:$N,12,0)</f>
        <v>Obesity</v>
      </c>
      <c r="M251" s="35" t="str">
        <f>VLOOKUP($A251,'Medical Examinations'!$A:$N,13,0)</f>
        <v>Normal</v>
      </c>
      <c r="N251" s="45">
        <f>IFERROR(VLOOKUP($A251,'Hospitalisation Details'!$A:$P,15,0),"")</f>
        <v>26506</v>
      </c>
      <c r="O251" s="46">
        <f>IFERROR(VLOOKUP($A251,'Hospitalisation Details'!$A:$P,6,0),"")</f>
        <v>34053.360000000001</v>
      </c>
      <c r="P251" s="47" t="str">
        <f>IFERROR(VLOOKUP($A251,'Hospitalisation Details'!$A:$P,12,0),"")</f>
        <v>tier - 2</v>
      </c>
      <c r="Q251" s="47" t="str">
        <f>IFERROR(VLOOKUP($A251,'Hospitalisation Details'!$A:$P,13,0),"")</f>
        <v>tier - 2</v>
      </c>
      <c r="R251" s="47" t="str">
        <f>IFERROR(VLOOKUP($A251,'Hospitalisation Details'!$A:$P,14,0),"")</f>
        <v>R1011</v>
      </c>
      <c r="S251" s="47">
        <f>IFERROR(VLOOKUP($A251,'Hospitalisation Details'!$A:$P,16,0),"")</f>
        <v>50</v>
      </c>
    </row>
    <row r="252" spans="1:19" x14ac:dyDescent="0.3">
      <c r="A252" s="34" t="str">
        <f>'Medical Examinations'!A252</f>
        <v>Id251</v>
      </c>
      <c r="B252" s="36" t="str">
        <f>VLOOKUP($A252,'Customer Names'!A:E,3,FALSE)</f>
        <v>Ms.</v>
      </c>
      <c r="C252" s="37" t="str">
        <f>VLOOKUP($A252,'Customer Names'!$A:$E,4,FALSE)</f>
        <v xml:space="preserve"> Kylie</v>
      </c>
      <c r="D252" s="37" t="str">
        <f>VLOOKUP($A252,'Customer Names'!A:E,5,FALSE)</f>
        <v>Kastes</v>
      </c>
      <c r="E252" s="35">
        <f>VLOOKUP($A252,'Medical Examinations'!$A:$H,2,FALSE)</f>
        <v>46.68</v>
      </c>
      <c r="F252" s="35">
        <f>VLOOKUP($A252,'Medical Examinations'!$A:$H,3,FALSE)</f>
        <v>4.01</v>
      </c>
      <c r="G252" s="35" t="str">
        <f>VLOOKUP($A252,'Medical Examinations'!$A:$N,11,0)</f>
        <v>No</v>
      </c>
      <c r="H252" s="35" t="str">
        <f>VLOOKUP($A252,'Medical Examinations'!$A:$N,5,0)</f>
        <v>No</v>
      </c>
      <c r="I252" s="35" t="str">
        <f>VLOOKUP($A252,'Medical Examinations'!$A:$N,6,0)</f>
        <v>No</v>
      </c>
      <c r="J252" s="35">
        <f>VLOOKUP($A252,'Medical Examinations'!$A:$N,9,0)</f>
        <v>0</v>
      </c>
      <c r="K252" s="35" t="str">
        <f>VLOOKUP($A252,'Medical Examinations'!$A:$N,10,0)</f>
        <v>Yes</v>
      </c>
      <c r="L252" s="35" t="str">
        <f>VLOOKUP($A252,'Medical Examinations'!$A:$N,12,0)</f>
        <v>Obesity</v>
      </c>
      <c r="M252" s="35" t="str">
        <f>VLOOKUP($A252,'Medical Examinations'!$A:$N,13,0)</f>
        <v>Normal</v>
      </c>
      <c r="N252" s="45">
        <f>IFERROR(VLOOKUP($A252,'Hospitalisation Details'!$A:$P,15,0),"")</f>
        <v>34602</v>
      </c>
      <c r="O252" s="46">
        <f>IFERROR(VLOOKUP($A252,'Hospitalisation Details'!$A:$P,6,0),"")</f>
        <v>33975.47</v>
      </c>
      <c r="P252" s="47" t="str">
        <f>IFERROR(VLOOKUP($A252,'Hospitalisation Details'!$A:$P,12,0),"")</f>
        <v>tier - 2</v>
      </c>
      <c r="Q252" s="47" t="str">
        <f>IFERROR(VLOOKUP($A252,'Hospitalisation Details'!$A:$P,13,0),"")</f>
        <v>tier - 2</v>
      </c>
      <c r="R252" s="47" t="str">
        <f>IFERROR(VLOOKUP($A252,'Hospitalisation Details'!$A:$P,14,0),"")</f>
        <v>R1011</v>
      </c>
      <c r="S252" s="47">
        <f>IFERROR(VLOOKUP($A252,'Hospitalisation Details'!$A:$P,16,0),"")</f>
        <v>28</v>
      </c>
    </row>
    <row r="253" spans="1:19" x14ac:dyDescent="0.3">
      <c r="A253" s="34" t="str">
        <f>'Medical Examinations'!A253</f>
        <v>Id252</v>
      </c>
      <c r="B253" s="36" t="str">
        <f>VLOOKUP($A253,'Customer Names'!A:E,3,FALSE)</f>
        <v>Ms.</v>
      </c>
      <c r="C253" s="37" t="str">
        <f>VLOOKUP($A253,'Customer Names'!$A:$E,4,FALSE)</f>
        <v xml:space="preserve"> Kelly</v>
      </c>
      <c r="D253" s="37" t="str">
        <f>VLOOKUP($A253,'Customer Names'!A:E,5,FALSE)</f>
        <v>Escorcia</v>
      </c>
      <c r="E253" s="35">
        <f>VLOOKUP($A253,'Medical Examinations'!$A:$H,2,FALSE)</f>
        <v>30.4</v>
      </c>
      <c r="F253" s="35">
        <f>VLOOKUP($A253,'Medical Examinations'!$A:$H,3,FALSE)</f>
        <v>5.91</v>
      </c>
      <c r="G253" s="35" t="str">
        <f>VLOOKUP($A253,'Medical Examinations'!$A:$N,11,0)</f>
        <v>No</v>
      </c>
      <c r="H253" s="35" t="str">
        <f>VLOOKUP($A253,'Medical Examinations'!$A:$N,5,0)</f>
        <v>yes</v>
      </c>
      <c r="I253" s="35" t="str">
        <f>VLOOKUP($A253,'Medical Examinations'!$A:$N,6,0)</f>
        <v>No</v>
      </c>
      <c r="J253" s="35">
        <f>VLOOKUP($A253,'Medical Examinations'!$A:$N,9,0)</f>
        <v>2</v>
      </c>
      <c r="K253" s="35" t="str">
        <f>VLOOKUP($A253,'Medical Examinations'!$A:$N,10,0)</f>
        <v>Yes</v>
      </c>
      <c r="L253" s="35" t="str">
        <f>VLOOKUP($A253,'Medical Examinations'!$A:$N,12,0)</f>
        <v>Obesity</v>
      </c>
      <c r="M253" s="35" t="str">
        <f>VLOOKUP($A253,'Medical Examinations'!$A:$N,13,0)</f>
        <v>Prediabetes</v>
      </c>
      <c r="N253" s="45">
        <f>IFERROR(VLOOKUP($A253,'Hospitalisation Details'!$A:$P,15,0),"")</f>
        <v>36887</v>
      </c>
      <c r="O253" s="46">
        <f>IFERROR(VLOOKUP($A253,'Hospitalisation Details'!$A:$P,6,0),"")</f>
        <v>33907.550000000003</v>
      </c>
      <c r="P253" s="47" t="str">
        <f>IFERROR(VLOOKUP($A253,'Hospitalisation Details'!$A:$P,12,0),"")</f>
        <v>tier - 2</v>
      </c>
      <c r="Q253" s="47" t="str">
        <f>IFERROR(VLOOKUP($A253,'Hospitalisation Details'!$A:$P,13,0),"")</f>
        <v>tier - 2</v>
      </c>
      <c r="R253" s="47" t="str">
        <f>IFERROR(VLOOKUP($A253,'Hospitalisation Details'!$A:$P,14,0),"")</f>
        <v>R1012</v>
      </c>
      <c r="S253" s="47">
        <f>IFERROR(VLOOKUP($A253,'Hospitalisation Details'!$A:$P,16,0),"")</f>
        <v>22</v>
      </c>
    </row>
    <row r="254" spans="1:19" x14ac:dyDescent="0.3">
      <c r="A254" s="34" t="str">
        <f>'Medical Examinations'!A254</f>
        <v>Id253</v>
      </c>
      <c r="B254" s="36" t="str">
        <f>VLOOKUP($A254,'Customer Names'!A:E,3,FALSE)</f>
        <v>Ms.</v>
      </c>
      <c r="C254" s="37" t="str">
        <f>VLOOKUP($A254,'Customer Names'!$A:$E,4,FALSE)</f>
        <v xml:space="preserve"> Carrie</v>
      </c>
      <c r="D254" s="37" t="str">
        <f>VLOOKUP($A254,'Customer Names'!A:E,5,FALSE)</f>
        <v>Larscheid</v>
      </c>
      <c r="E254" s="35">
        <f>VLOOKUP($A254,'Medical Examinations'!$A:$H,2,FALSE)</f>
        <v>30.2</v>
      </c>
      <c r="F254" s="35">
        <f>VLOOKUP($A254,'Medical Examinations'!$A:$H,3,FALSE)</f>
        <v>4.47</v>
      </c>
      <c r="G254" s="35" t="str">
        <f>VLOOKUP($A254,'Medical Examinations'!$A:$N,11,0)</f>
        <v>Yes</v>
      </c>
      <c r="H254" s="35" t="str">
        <f>VLOOKUP($A254,'Medical Examinations'!$A:$N,5,0)</f>
        <v>No</v>
      </c>
      <c r="I254" s="35" t="str">
        <f>VLOOKUP($A254,'Medical Examinations'!$A:$N,6,0)</f>
        <v>Yes</v>
      </c>
      <c r="J254" s="35">
        <f>VLOOKUP($A254,'Medical Examinations'!$A:$N,9,0)</f>
        <v>1</v>
      </c>
      <c r="K254" s="35" t="str">
        <f>VLOOKUP($A254,'Medical Examinations'!$A:$N,10,0)</f>
        <v>Yes</v>
      </c>
      <c r="L254" s="35" t="str">
        <f>VLOOKUP($A254,'Medical Examinations'!$A:$N,12,0)</f>
        <v>Obesity</v>
      </c>
      <c r="M254" s="35" t="str">
        <f>VLOOKUP($A254,'Medical Examinations'!$A:$N,13,0)</f>
        <v>Normal</v>
      </c>
      <c r="N254" s="45">
        <f>IFERROR(VLOOKUP($A254,'Hospitalisation Details'!$A:$P,15,0),"")</f>
        <v>35651</v>
      </c>
      <c r="O254" s="46">
        <f>IFERROR(VLOOKUP($A254,'Hospitalisation Details'!$A:$P,6,0),"")</f>
        <v>33900.65</v>
      </c>
      <c r="P254" s="47" t="str">
        <f>IFERROR(VLOOKUP($A254,'Hospitalisation Details'!$A:$P,12,0),"")</f>
        <v>tier - 2</v>
      </c>
      <c r="Q254" s="47" t="str">
        <f>IFERROR(VLOOKUP($A254,'Hospitalisation Details'!$A:$P,13,0),"")</f>
        <v>tier - 3</v>
      </c>
      <c r="R254" s="47" t="str">
        <f>IFERROR(VLOOKUP($A254,'Hospitalisation Details'!$A:$P,14,0),"")</f>
        <v>R1011</v>
      </c>
      <c r="S254" s="47">
        <f>IFERROR(VLOOKUP($A254,'Hospitalisation Details'!$A:$P,16,0),"")</f>
        <v>25</v>
      </c>
    </row>
    <row r="255" spans="1:19" x14ac:dyDescent="0.3">
      <c r="A255" s="34" t="str">
        <f>'Medical Examinations'!A255</f>
        <v>Id254</v>
      </c>
      <c r="B255" s="36" t="str">
        <f>VLOOKUP($A255,'Customer Names'!A:E,3,FALSE)</f>
        <v>Mr.</v>
      </c>
      <c r="C255" s="37" t="str">
        <f>VLOOKUP($A255,'Customer Names'!$A:$E,4,FALSE)</f>
        <v xml:space="preserve"> Alex</v>
      </c>
      <c r="D255" s="37" t="str">
        <f>VLOOKUP($A255,'Customer Names'!A:E,5,FALSE)</f>
        <v>O'Bannon</v>
      </c>
      <c r="E255" s="35">
        <f>VLOOKUP($A255,'Medical Examinations'!$A:$H,2,FALSE)</f>
        <v>51.18</v>
      </c>
      <c r="F255" s="35">
        <f>VLOOKUP($A255,'Medical Examinations'!$A:$H,3,FALSE)</f>
        <v>4.5599999999999996</v>
      </c>
      <c r="G255" s="35" t="str">
        <f>VLOOKUP($A255,'Medical Examinations'!$A:$N,11,0)</f>
        <v>Yes</v>
      </c>
      <c r="H255" s="35" t="str">
        <f>VLOOKUP($A255,'Medical Examinations'!$A:$N,5,0)</f>
        <v>yes</v>
      </c>
      <c r="I255" s="35" t="str">
        <f>VLOOKUP($A255,'Medical Examinations'!$A:$N,6,0)</f>
        <v>No</v>
      </c>
      <c r="J255" s="35">
        <f>VLOOKUP($A255,'Medical Examinations'!$A:$N,9,0)</f>
        <v>2</v>
      </c>
      <c r="K255" s="35" t="str">
        <f>VLOOKUP($A255,'Medical Examinations'!$A:$N,10,0)</f>
        <v>Yes</v>
      </c>
      <c r="L255" s="35" t="str">
        <f>VLOOKUP($A255,'Medical Examinations'!$A:$N,12,0)</f>
        <v>Obesity</v>
      </c>
      <c r="M255" s="35" t="str">
        <f>VLOOKUP($A255,'Medical Examinations'!$A:$N,13,0)</f>
        <v>Normal</v>
      </c>
      <c r="N255" s="45">
        <f>IFERROR(VLOOKUP($A255,'Hospitalisation Details'!$A:$P,15,0),"")</f>
        <v>36825</v>
      </c>
      <c r="O255" s="46">
        <f>IFERROR(VLOOKUP($A255,'Hospitalisation Details'!$A:$P,6,0),"")</f>
        <v>33829.39</v>
      </c>
      <c r="P255" s="47" t="str">
        <f>IFERROR(VLOOKUP($A255,'Hospitalisation Details'!$A:$P,12,0),"")</f>
        <v>tier - 2</v>
      </c>
      <c r="Q255" s="47" t="str">
        <f>IFERROR(VLOOKUP($A255,'Hospitalisation Details'!$A:$P,13,0),"")</f>
        <v>tier - 3</v>
      </c>
      <c r="R255" s="47" t="str">
        <f>IFERROR(VLOOKUP($A255,'Hospitalisation Details'!$A:$P,14,0),"")</f>
        <v>R1011</v>
      </c>
      <c r="S255" s="47">
        <f>IFERROR(VLOOKUP($A255,'Hospitalisation Details'!$A:$P,16,0),"")</f>
        <v>22</v>
      </c>
    </row>
    <row r="256" spans="1:19" x14ac:dyDescent="0.3">
      <c r="A256" s="34" t="str">
        <f>'Medical Examinations'!A256</f>
        <v>Id255</v>
      </c>
      <c r="B256" s="36" t="str">
        <f>VLOOKUP($A256,'Customer Names'!A:E,3,FALSE)</f>
        <v>Mr.</v>
      </c>
      <c r="C256" s="37" t="str">
        <f>VLOOKUP($A256,'Customer Names'!$A:$E,4,FALSE)</f>
        <v xml:space="preserve"> Zach S</v>
      </c>
      <c r="D256" s="37" t="str">
        <f>VLOOKUP($A256,'Customer Names'!A:E,5,FALSE)</f>
        <v>Ridgway</v>
      </c>
      <c r="E256" s="35">
        <f>VLOOKUP($A256,'Medical Examinations'!$A:$H,2,FALSE)</f>
        <v>22.18</v>
      </c>
      <c r="F256" s="35">
        <f>VLOOKUP($A256,'Medical Examinations'!$A:$H,3,FALSE)</f>
        <v>9.9</v>
      </c>
      <c r="G256" s="35" t="str">
        <f>VLOOKUP($A256,'Medical Examinations'!$A:$N,11,0)</f>
        <v>No</v>
      </c>
      <c r="H256" s="35" t="str">
        <f>VLOOKUP($A256,'Medical Examinations'!$A:$N,5,0)</f>
        <v>No</v>
      </c>
      <c r="I256" s="35" t="str">
        <f>VLOOKUP($A256,'Medical Examinations'!$A:$N,6,0)</f>
        <v>No</v>
      </c>
      <c r="J256" s="35">
        <f>VLOOKUP($A256,'Medical Examinations'!$A:$N,9,0)</f>
        <v>0</v>
      </c>
      <c r="K256" s="35" t="str">
        <f>VLOOKUP($A256,'Medical Examinations'!$A:$N,10,0)</f>
        <v>Yes</v>
      </c>
      <c r="L256" s="35" t="str">
        <f>VLOOKUP($A256,'Medical Examinations'!$A:$N,12,0)</f>
        <v>Normal Weight</v>
      </c>
      <c r="M256" s="35" t="str">
        <f>VLOOKUP($A256,'Medical Examinations'!$A:$N,13,0)</f>
        <v>Diabetes</v>
      </c>
      <c r="N256" s="45">
        <f>IFERROR(VLOOKUP($A256,'Hospitalisation Details'!$A:$P,15,0),"")</f>
        <v>22991</v>
      </c>
      <c r="O256" s="46">
        <f>IFERROR(VLOOKUP($A256,'Hospitalisation Details'!$A:$P,6,0),"")</f>
        <v>33753.32</v>
      </c>
      <c r="P256" s="47" t="str">
        <f>IFERROR(VLOOKUP($A256,'Hospitalisation Details'!$A:$P,12,0),"")</f>
        <v>tier - 1</v>
      </c>
      <c r="Q256" s="47" t="str">
        <f>IFERROR(VLOOKUP($A256,'Hospitalisation Details'!$A:$P,13,0),"")</f>
        <v>tier - 3</v>
      </c>
      <c r="R256" s="47" t="str">
        <f>IFERROR(VLOOKUP($A256,'Hospitalisation Details'!$A:$P,14,0),"")</f>
        <v>R1011</v>
      </c>
      <c r="S256" s="47">
        <f>IFERROR(VLOOKUP($A256,'Hospitalisation Details'!$A:$P,16,0),"")</f>
        <v>60</v>
      </c>
    </row>
    <row r="257" spans="1:19" x14ac:dyDescent="0.3">
      <c r="A257" s="34" t="str">
        <f>'Medical Examinations'!A257</f>
        <v>Id256</v>
      </c>
      <c r="B257" s="36" t="str">
        <f>VLOOKUP($A257,'Customer Names'!A:E,3,FALSE)</f>
        <v>Mr.</v>
      </c>
      <c r="C257" s="37" t="str">
        <f>VLOOKUP($A257,'Customer Names'!$A:$E,4,FALSE)</f>
        <v xml:space="preserve"> Alan</v>
      </c>
      <c r="D257" s="37" t="str">
        <f>VLOOKUP($A257,'Customer Names'!A:E,5,FALSE)</f>
        <v>Black</v>
      </c>
      <c r="E257" s="35">
        <f>VLOOKUP($A257,'Medical Examinations'!$A:$H,2,FALSE)</f>
        <v>31.92</v>
      </c>
      <c r="F257" s="35">
        <f>VLOOKUP($A257,'Medical Examinations'!$A:$H,3,FALSE)</f>
        <v>5.1100000000000003</v>
      </c>
      <c r="G257" s="35" t="str">
        <f>VLOOKUP($A257,'Medical Examinations'!$A:$N,11,0)</f>
        <v>No</v>
      </c>
      <c r="H257" s="35" t="str">
        <f>VLOOKUP($A257,'Medical Examinations'!$A:$N,5,0)</f>
        <v>No</v>
      </c>
      <c r="I257" s="35" t="str">
        <f>VLOOKUP($A257,'Medical Examinations'!$A:$N,6,0)</f>
        <v>Yes</v>
      </c>
      <c r="J257" s="35">
        <f>VLOOKUP($A257,'Medical Examinations'!$A:$N,9,0)</f>
        <v>1</v>
      </c>
      <c r="K257" s="35" t="str">
        <f>VLOOKUP($A257,'Medical Examinations'!$A:$N,10,0)</f>
        <v>Yes</v>
      </c>
      <c r="L257" s="35" t="str">
        <f>VLOOKUP($A257,'Medical Examinations'!$A:$N,12,0)</f>
        <v>Obesity</v>
      </c>
      <c r="M257" s="35" t="str">
        <f>VLOOKUP($A257,'Medical Examinations'!$A:$N,13,0)</f>
        <v>Normal</v>
      </c>
      <c r="N257" s="45">
        <f>IFERROR(VLOOKUP($A257,'Hospitalisation Details'!$A:$P,15,0),"")</f>
        <v>37876</v>
      </c>
      <c r="O257" s="46">
        <f>IFERROR(VLOOKUP($A257,'Hospitalisation Details'!$A:$P,6,0),"")</f>
        <v>33750.29</v>
      </c>
      <c r="P257" s="47" t="str">
        <f>IFERROR(VLOOKUP($A257,'Hospitalisation Details'!$A:$P,12,0),"")</f>
        <v>tier - 1</v>
      </c>
      <c r="Q257" s="47" t="str">
        <f>IFERROR(VLOOKUP($A257,'Hospitalisation Details'!$A:$P,13,0),"")</f>
        <v>tier - 3</v>
      </c>
      <c r="R257" s="47" t="str">
        <f>IFERROR(VLOOKUP($A257,'Hospitalisation Details'!$A:$P,14,0),"")</f>
        <v>R1012</v>
      </c>
      <c r="S257" s="47">
        <f>IFERROR(VLOOKUP($A257,'Hospitalisation Details'!$A:$P,16,0),"")</f>
        <v>19</v>
      </c>
    </row>
    <row r="258" spans="1:19" x14ac:dyDescent="0.3">
      <c r="A258" s="34" t="str">
        <f>'Medical Examinations'!A258</f>
        <v>Id257</v>
      </c>
      <c r="B258" s="36" t="str">
        <f>VLOOKUP($A258,'Customer Names'!A:E,3,FALSE)</f>
        <v>Mr.</v>
      </c>
      <c r="C258" s="37" t="str">
        <f>VLOOKUP($A258,'Customer Names'!$A:$E,4,FALSE)</f>
        <v xml:space="preserve"> Nate</v>
      </c>
      <c r="D258" s="37" t="str">
        <f>VLOOKUP($A258,'Customer Names'!A:E,5,FALSE)</f>
        <v>Canton</v>
      </c>
      <c r="E258" s="35">
        <f>VLOOKUP($A258,'Medical Examinations'!$A:$H,2,FALSE)</f>
        <v>31.73</v>
      </c>
      <c r="F258" s="35">
        <f>VLOOKUP($A258,'Medical Examinations'!$A:$H,3,FALSE)</f>
        <v>5.73</v>
      </c>
      <c r="G258" s="35" t="str">
        <f>VLOOKUP($A258,'Medical Examinations'!$A:$N,11,0)</f>
        <v>No</v>
      </c>
      <c r="H258" s="35" t="str">
        <f>VLOOKUP($A258,'Medical Examinations'!$A:$N,5,0)</f>
        <v>yes</v>
      </c>
      <c r="I258" s="35" t="str">
        <f>VLOOKUP($A258,'Medical Examinations'!$A:$N,6,0)</f>
        <v>No</v>
      </c>
      <c r="J258" s="35">
        <f>VLOOKUP($A258,'Medical Examinations'!$A:$N,9,0)</f>
        <v>1</v>
      </c>
      <c r="K258" s="35" t="str">
        <f>VLOOKUP($A258,'Medical Examinations'!$A:$N,10,0)</f>
        <v>Yes</v>
      </c>
      <c r="L258" s="35" t="str">
        <f>VLOOKUP($A258,'Medical Examinations'!$A:$N,12,0)</f>
        <v>Obesity</v>
      </c>
      <c r="M258" s="35" t="str">
        <f>VLOOKUP($A258,'Medical Examinations'!$A:$N,13,0)</f>
        <v>Prediabetes</v>
      </c>
      <c r="N258" s="45">
        <f>IFERROR(VLOOKUP($A258,'Hospitalisation Details'!$A:$P,15,0),"")</f>
        <v>38292</v>
      </c>
      <c r="O258" s="46">
        <f>IFERROR(VLOOKUP($A258,'Hospitalisation Details'!$A:$P,6,0),"")</f>
        <v>33732.69</v>
      </c>
      <c r="P258" s="47" t="str">
        <f>IFERROR(VLOOKUP($A258,'Hospitalisation Details'!$A:$P,12,0),"")</f>
        <v>tier - 1</v>
      </c>
      <c r="Q258" s="47" t="str">
        <f>IFERROR(VLOOKUP($A258,'Hospitalisation Details'!$A:$P,13,0),"")</f>
        <v>tier - 1</v>
      </c>
      <c r="R258" s="47" t="str">
        <f>IFERROR(VLOOKUP($A258,'Hospitalisation Details'!$A:$P,14,0),"")</f>
        <v>R1017</v>
      </c>
      <c r="S258" s="47">
        <f>IFERROR(VLOOKUP($A258,'Hospitalisation Details'!$A:$P,16,0),"")</f>
        <v>18</v>
      </c>
    </row>
    <row r="259" spans="1:19" x14ac:dyDescent="0.3">
      <c r="A259" s="34" t="str">
        <f>'Medical Examinations'!A259</f>
        <v>Id258</v>
      </c>
      <c r="B259" s="36" t="str">
        <f>VLOOKUP($A259,'Customer Names'!A:E,3,FALSE)</f>
        <v>Mr.</v>
      </c>
      <c r="C259" s="37" t="str">
        <f>VLOOKUP($A259,'Customer Names'!$A:$E,4,FALSE)</f>
        <v xml:space="preserve"> Jesse G.</v>
      </c>
      <c r="D259" s="37" t="str">
        <f>VLOOKUP($A259,'Customer Names'!A:E,5,FALSE)</f>
        <v>Fine</v>
      </c>
      <c r="E259" s="35">
        <f>VLOOKUP($A259,'Medical Examinations'!$A:$H,2,FALSE)</f>
        <v>45.52</v>
      </c>
      <c r="F259" s="35">
        <f>VLOOKUP($A259,'Medical Examinations'!$A:$H,3,FALSE)</f>
        <v>6.04</v>
      </c>
      <c r="G259" s="35" t="str">
        <f>VLOOKUP($A259,'Medical Examinations'!$A:$N,11,0)</f>
        <v>No</v>
      </c>
      <c r="H259" s="35" t="str">
        <f>VLOOKUP($A259,'Medical Examinations'!$A:$N,5,0)</f>
        <v>No</v>
      </c>
      <c r="I259" s="35" t="str">
        <f>VLOOKUP($A259,'Medical Examinations'!$A:$N,6,0)</f>
        <v>Yes</v>
      </c>
      <c r="J259" s="35">
        <f>VLOOKUP($A259,'Medical Examinations'!$A:$N,9,0)</f>
        <v>1</v>
      </c>
      <c r="K259" s="35" t="str">
        <f>VLOOKUP($A259,'Medical Examinations'!$A:$N,10,0)</f>
        <v>Yes</v>
      </c>
      <c r="L259" s="35" t="str">
        <f>VLOOKUP($A259,'Medical Examinations'!$A:$N,12,0)</f>
        <v>Obesity</v>
      </c>
      <c r="M259" s="35" t="str">
        <f>VLOOKUP($A259,'Medical Examinations'!$A:$N,13,0)</f>
        <v>Prediabetes</v>
      </c>
      <c r="N259" s="45">
        <f>IFERROR(VLOOKUP($A259,'Hospitalisation Details'!$A:$P,15,0),"")</f>
        <v>34301</v>
      </c>
      <c r="O259" s="46">
        <f>IFERROR(VLOOKUP($A259,'Hospitalisation Details'!$A:$P,6,0),"")</f>
        <v>33707.550000000003</v>
      </c>
      <c r="P259" s="47" t="str">
        <f>IFERROR(VLOOKUP($A259,'Hospitalisation Details'!$A:$P,12,0),"")</f>
        <v>tier - 2</v>
      </c>
      <c r="Q259" s="47" t="str">
        <f>IFERROR(VLOOKUP($A259,'Hospitalisation Details'!$A:$P,13,0),"")</f>
        <v>tier - 2</v>
      </c>
      <c r="R259" s="47" t="str">
        <f>IFERROR(VLOOKUP($A259,'Hospitalisation Details'!$A:$P,14,0),"")</f>
        <v>R1011</v>
      </c>
      <c r="S259" s="47">
        <f>IFERROR(VLOOKUP($A259,'Hospitalisation Details'!$A:$P,16,0),"")</f>
        <v>29</v>
      </c>
    </row>
    <row r="260" spans="1:19" x14ac:dyDescent="0.3">
      <c r="A260" s="34" t="str">
        <f>'Medical Examinations'!A260</f>
        <v>Id259</v>
      </c>
      <c r="B260" s="36" t="str">
        <f>VLOOKUP($A260,'Customer Names'!A:E,3,FALSE)</f>
        <v>Mr.</v>
      </c>
      <c r="C260" s="37" t="str">
        <f>VLOOKUP($A260,'Customer Names'!$A:$E,4,FALSE)</f>
        <v xml:space="preserve"> Jason</v>
      </c>
      <c r="D260" s="37" t="str">
        <f>VLOOKUP($A260,'Customer Names'!A:E,5,FALSE)</f>
        <v>Bui</v>
      </c>
      <c r="E260" s="35">
        <f>VLOOKUP($A260,'Medical Examinations'!$A:$H,2,FALSE)</f>
        <v>52.81</v>
      </c>
      <c r="F260" s="35">
        <f>VLOOKUP($A260,'Medical Examinations'!$A:$H,3,FALSE)</f>
        <v>5.19</v>
      </c>
      <c r="G260" s="35" t="str">
        <f>VLOOKUP($A260,'Medical Examinations'!$A:$N,11,0)</f>
        <v>No</v>
      </c>
      <c r="H260" s="35" t="str">
        <f>VLOOKUP($A260,'Medical Examinations'!$A:$N,5,0)</f>
        <v>No</v>
      </c>
      <c r="I260" s="35" t="str">
        <f>VLOOKUP($A260,'Medical Examinations'!$A:$N,6,0)</f>
        <v>Yes</v>
      </c>
      <c r="J260" s="35">
        <f>VLOOKUP($A260,'Medical Examinations'!$A:$N,9,0)</f>
        <v>1</v>
      </c>
      <c r="K260" s="35" t="str">
        <f>VLOOKUP($A260,'Medical Examinations'!$A:$N,10,0)</f>
        <v>Yes</v>
      </c>
      <c r="L260" s="35" t="str">
        <f>VLOOKUP($A260,'Medical Examinations'!$A:$N,12,0)</f>
        <v>Obesity</v>
      </c>
      <c r="M260" s="35" t="str">
        <f>VLOOKUP($A260,'Medical Examinations'!$A:$N,13,0)</f>
        <v>Normal</v>
      </c>
      <c r="N260" s="45">
        <f>IFERROR(VLOOKUP($A260,'Hospitalisation Details'!$A:$P,15,0),"")</f>
        <v>37873</v>
      </c>
      <c r="O260" s="46">
        <f>IFERROR(VLOOKUP($A260,'Hospitalisation Details'!$A:$P,6,0),"")</f>
        <v>33611.71</v>
      </c>
      <c r="P260" s="47" t="str">
        <f>IFERROR(VLOOKUP($A260,'Hospitalisation Details'!$A:$P,12,0),"")</f>
        <v>tier - 1</v>
      </c>
      <c r="Q260" s="47" t="str">
        <f>IFERROR(VLOOKUP($A260,'Hospitalisation Details'!$A:$P,13,0),"")</f>
        <v>tier - 2</v>
      </c>
      <c r="R260" s="47" t="str">
        <f>IFERROR(VLOOKUP($A260,'Hospitalisation Details'!$A:$P,14,0),"")</f>
        <v>R1011</v>
      </c>
      <c r="S260" s="47">
        <f>IFERROR(VLOOKUP($A260,'Hospitalisation Details'!$A:$P,16,0),"")</f>
        <v>19</v>
      </c>
    </row>
    <row r="261" spans="1:19" x14ac:dyDescent="0.3">
      <c r="A261" s="34" t="str">
        <f>'Medical Examinations'!A261</f>
        <v>Id260</v>
      </c>
      <c r="B261" s="36" t="str">
        <f>VLOOKUP($A261,'Customer Names'!A:E,3,FALSE)</f>
        <v>Ms.</v>
      </c>
      <c r="C261" s="37" t="str">
        <f>VLOOKUP($A261,'Customer Names'!$A:$E,4,FALSE)</f>
        <v xml:space="preserve"> Megan A.</v>
      </c>
      <c r="D261" s="37" t="str">
        <f>VLOOKUP($A261,'Customer Names'!A:E,5,FALSE)</f>
        <v>Riepma</v>
      </c>
      <c r="E261" s="35">
        <f>VLOOKUP($A261,'Medical Examinations'!$A:$H,2,FALSE)</f>
        <v>33.58</v>
      </c>
      <c r="F261" s="35">
        <f>VLOOKUP($A261,'Medical Examinations'!$A:$H,3,FALSE)</f>
        <v>5.56</v>
      </c>
      <c r="G261" s="35" t="str">
        <f>VLOOKUP($A261,'Medical Examinations'!$A:$N,11,0)</f>
        <v>No</v>
      </c>
      <c r="H261" s="35" t="str">
        <f>VLOOKUP($A261,'Medical Examinations'!$A:$N,5,0)</f>
        <v>No</v>
      </c>
      <c r="I261" s="35" t="str">
        <f>VLOOKUP($A261,'Medical Examinations'!$A:$N,6,0)</f>
        <v>No</v>
      </c>
      <c r="J261" s="35">
        <f>VLOOKUP($A261,'Medical Examinations'!$A:$N,9,0)</f>
        <v>1</v>
      </c>
      <c r="K261" s="35" t="str">
        <f>VLOOKUP($A261,'Medical Examinations'!$A:$N,10,0)</f>
        <v>Yes</v>
      </c>
      <c r="L261" s="35" t="str">
        <f>VLOOKUP($A261,'Medical Examinations'!$A:$N,12,0)</f>
        <v>Obesity</v>
      </c>
      <c r="M261" s="35" t="str">
        <f>VLOOKUP($A261,'Medical Examinations'!$A:$N,13,0)</f>
        <v>Normal</v>
      </c>
      <c r="N261" s="45">
        <f>IFERROR(VLOOKUP($A261,'Hospitalisation Details'!$A:$P,15,0),"")</f>
        <v>30885</v>
      </c>
      <c r="O261" s="46">
        <f>IFERROR(VLOOKUP($A261,'Hospitalisation Details'!$A:$P,6,0),"")</f>
        <v>33527.1</v>
      </c>
      <c r="P261" s="47" t="str">
        <f>IFERROR(VLOOKUP($A261,'Hospitalisation Details'!$A:$P,12,0),"")</f>
        <v>tier - 2</v>
      </c>
      <c r="Q261" s="47" t="str">
        <f>IFERROR(VLOOKUP($A261,'Hospitalisation Details'!$A:$P,13,0),"")</f>
        <v>tier - 3</v>
      </c>
      <c r="R261" s="47" t="str">
        <f>IFERROR(VLOOKUP($A261,'Hospitalisation Details'!$A:$P,14,0),"")</f>
        <v>R1011</v>
      </c>
      <c r="S261" s="47">
        <f>IFERROR(VLOOKUP($A261,'Hospitalisation Details'!$A:$P,16,0),"")</f>
        <v>38</v>
      </c>
    </row>
    <row r="262" spans="1:19" x14ac:dyDescent="0.3">
      <c r="A262" s="34" t="str">
        <f>'Medical Examinations'!A262</f>
        <v>Id261</v>
      </c>
      <c r="B262" s="36" t="str">
        <f>VLOOKUP($A262,'Customer Names'!A:E,3,FALSE)</f>
        <v>Mr.</v>
      </c>
      <c r="C262" s="37" t="str">
        <f>VLOOKUP($A262,'Customer Names'!$A:$E,4,FALSE)</f>
        <v xml:space="preserve"> Luke M</v>
      </c>
      <c r="D262" s="37" t="str">
        <f>VLOOKUP($A262,'Customer Names'!A:E,5,FALSE)</f>
        <v>Inman</v>
      </c>
      <c r="E262" s="35">
        <f>VLOOKUP($A262,'Medical Examinations'!$A:$H,2,FALSE)</f>
        <v>30.684999999999999</v>
      </c>
      <c r="F262" s="35">
        <f>VLOOKUP($A262,'Medical Examinations'!$A:$H,3,FALSE)</f>
        <v>8.23</v>
      </c>
      <c r="G262" s="35" t="str">
        <f>VLOOKUP($A262,'Medical Examinations'!$A:$N,11,0)</f>
        <v>No</v>
      </c>
      <c r="H262" s="35" t="str">
        <f>VLOOKUP($A262,'Medical Examinations'!$A:$N,5,0)</f>
        <v>No</v>
      </c>
      <c r="I262" s="35" t="str">
        <f>VLOOKUP($A262,'Medical Examinations'!$A:$N,6,0)</f>
        <v>No</v>
      </c>
      <c r="J262" s="35">
        <f>VLOOKUP($A262,'Medical Examinations'!$A:$N,9,0)</f>
        <v>0</v>
      </c>
      <c r="K262" s="35" t="str">
        <f>VLOOKUP($A262,'Medical Examinations'!$A:$N,10,0)</f>
        <v>Yes</v>
      </c>
      <c r="L262" s="35" t="str">
        <f>VLOOKUP($A262,'Medical Examinations'!$A:$N,12,0)</f>
        <v>Obesity</v>
      </c>
      <c r="M262" s="35" t="str">
        <f>VLOOKUP($A262,'Medical Examinations'!$A:$N,13,0)</f>
        <v>Diabetes</v>
      </c>
      <c r="N262" s="45">
        <f>IFERROR(VLOOKUP($A262,'Hospitalisation Details'!$A:$P,15,0),"")</f>
        <v>37493</v>
      </c>
      <c r="O262" s="46">
        <f>IFERROR(VLOOKUP($A262,'Hospitalisation Details'!$A:$P,6,0),"")</f>
        <v>33475.82</v>
      </c>
      <c r="P262" s="47" t="str">
        <f>IFERROR(VLOOKUP($A262,'Hospitalisation Details'!$A:$P,12,0),"")</f>
        <v>tier - 1</v>
      </c>
      <c r="Q262" s="47" t="str">
        <f>IFERROR(VLOOKUP($A262,'Hospitalisation Details'!$A:$P,13,0),"")</f>
        <v>tier - 1</v>
      </c>
      <c r="R262" s="47" t="str">
        <f>IFERROR(VLOOKUP($A262,'Hospitalisation Details'!$A:$P,14,0),"")</f>
        <v>R1018</v>
      </c>
      <c r="S262" s="47">
        <f>IFERROR(VLOOKUP($A262,'Hospitalisation Details'!$A:$P,16,0),"")</f>
        <v>20</v>
      </c>
    </row>
    <row r="263" spans="1:19" x14ac:dyDescent="0.3">
      <c r="A263" s="34" t="str">
        <f>'Medical Examinations'!A263</f>
        <v>Id262</v>
      </c>
      <c r="B263" s="36" t="str">
        <f>VLOOKUP($A263,'Customer Names'!A:E,3,FALSE)</f>
        <v>Ms.</v>
      </c>
      <c r="C263" s="37" t="str">
        <f>VLOOKUP($A263,'Customer Names'!$A:$E,4,FALSE)</f>
        <v xml:space="preserve"> Jacy D</v>
      </c>
      <c r="D263" s="37" t="str">
        <f>VLOOKUP($A263,'Customer Names'!A:E,5,FALSE)</f>
        <v>Kruzel</v>
      </c>
      <c r="E263" s="35">
        <f>VLOOKUP($A263,'Medical Examinations'!$A:$H,2,FALSE)</f>
        <v>37.524999999999999</v>
      </c>
      <c r="F263" s="35">
        <f>VLOOKUP($A263,'Medical Examinations'!$A:$H,3,FALSE)</f>
        <v>9.0299999999999994</v>
      </c>
      <c r="G263" s="35" t="str">
        <f>VLOOKUP($A263,'Medical Examinations'!$A:$N,11,0)</f>
        <v>Yes</v>
      </c>
      <c r="H263" s="35" t="str">
        <f>VLOOKUP($A263,'Medical Examinations'!$A:$N,5,0)</f>
        <v>No</v>
      </c>
      <c r="I263" s="35" t="str">
        <f>VLOOKUP($A263,'Medical Examinations'!$A:$N,6,0)</f>
        <v>No</v>
      </c>
      <c r="J263" s="35">
        <f>VLOOKUP($A263,'Medical Examinations'!$A:$N,9,0)</f>
        <v>2</v>
      </c>
      <c r="K263" s="35" t="str">
        <f>VLOOKUP($A263,'Medical Examinations'!$A:$N,10,0)</f>
        <v>No</v>
      </c>
      <c r="L263" s="35" t="str">
        <f>VLOOKUP($A263,'Medical Examinations'!$A:$N,12,0)</f>
        <v>Obesity</v>
      </c>
      <c r="M263" s="35" t="str">
        <f>VLOOKUP($A263,'Medical Examinations'!$A:$N,13,0)</f>
        <v>Diabetes</v>
      </c>
      <c r="N263" s="45">
        <f>IFERROR(VLOOKUP($A263,'Hospitalisation Details'!$A:$P,15,0),"")</f>
        <v>25737</v>
      </c>
      <c r="O263" s="46">
        <f>IFERROR(VLOOKUP($A263,'Hospitalisation Details'!$A:$P,6,0),"")</f>
        <v>33471.97</v>
      </c>
      <c r="P263" s="47" t="str">
        <f>IFERROR(VLOOKUP($A263,'Hospitalisation Details'!$A:$P,12,0),"")</f>
        <v>tier - 2</v>
      </c>
      <c r="Q263" s="47" t="str">
        <f>IFERROR(VLOOKUP($A263,'Hospitalisation Details'!$A:$P,13,0),"")</f>
        <v>tier - 2</v>
      </c>
      <c r="R263" s="47" t="str">
        <f>IFERROR(VLOOKUP($A263,'Hospitalisation Details'!$A:$P,14,0),"")</f>
        <v>R1012</v>
      </c>
      <c r="S263" s="47">
        <f>IFERROR(VLOOKUP($A263,'Hospitalisation Details'!$A:$P,16,0),"")</f>
        <v>52</v>
      </c>
    </row>
    <row r="264" spans="1:19" x14ac:dyDescent="0.3">
      <c r="A264" s="34" t="str">
        <f>'Medical Examinations'!A264</f>
        <v>Id263</v>
      </c>
      <c r="B264" s="36" t="str">
        <f>VLOOKUP($A264,'Customer Names'!A:E,3,FALSE)</f>
        <v>Mr.</v>
      </c>
      <c r="C264" s="37" t="str">
        <f>VLOOKUP($A264,'Customer Names'!$A:$E,4,FALSE)</f>
        <v xml:space="preserve"> Simon G.</v>
      </c>
      <c r="D264" s="37" t="str">
        <f>VLOOKUP($A264,'Customer Names'!A:E,5,FALSE)</f>
        <v>Lindsay</v>
      </c>
      <c r="E264" s="35">
        <f>VLOOKUP($A264,'Medical Examinations'!$A:$H,2,FALSE)</f>
        <v>34.5</v>
      </c>
      <c r="F264" s="35">
        <f>VLOOKUP($A264,'Medical Examinations'!$A:$H,3,FALSE)</f>
        <v>4.07</v>
      </c>
      <c r="G264" s="35" t="str">
        <f>VLOOKUP($A264,'Medical Examinations'!$A:$N,11,0)</f>
        <v>Yes</v>
      </c>
      <c r="H264" s="35" t="str">
        <f>VLOOKUP($A264,'Medical Examinations'!$A:$N,5,0)</f>
        <v>No</v>
      </c>
      <c r="I264" s="35" t="str">
        <f>VLOOKUP($A264,'Medical Examinations'!$A:$N,6,0)</f>
        <v>No</v>
      </c>
      <c r="J264" s="35">
        <f>VLOOKUP($A264,'Medical Examinations'!$A:$N,9,0)</f>
        <v>0</v>
      </c>
      <c r="K264" s="35" t="str">
        <f>VLOOKUP($A264,'Medical Examinations'!$A:$N,10,0)</f>
        <v>Yes</v>
      </c>
      <c r="L264" s="35" t="str">
        <f>VLOOKUP($A264,'Medical Examinations'!$A:$N,12,0)</f>
        <v>Obesity</v>
      </c>
      <c r="M264" s="35" t="str">
        <f>VLOOKUP($A264,'Medical Examinations'!$A:$N,13,0)</f>
        <v>Normal</v>
      </c>
      <c r="N264" s="45">
        <f>IFERROR(VLOOKUP($A264,'Hospitalisation Details'!$A:$P,15,0),"")</f>
        <v>31388</v>
      </c>
      <c r="O264" s="46">
        <f>IFERROR(VLOOKUP($A264,'Hospitalisation Details'!$A:$P,6,0),"")</f>
        <v>33450.99</v>
      </c>
      <c r="P264" s="47" t="str">
        <f>IFERROR(VLOOKUP($A264,'Hospitalisation Details'!$A:$P,12,0),"")</f>
        <v>tier - 2</v>
      </c>
      <c r="Q264" s="47" t="str">
        <f>IFERROR(VLOOKUP($A264,'Hospitalisation Details'!$A:$P,13,0),"")</f>
        <v>tier - 2</v>
      </c>
      <c r="R264" s="47" t="str">
        <f>IFERROR(VLOOKUP($A264,'Hospitalisation Details'!$A:$P,14,0),"")</f>
        <v>R1011</v>
      </c>
      <c r="S264" s="47">
        <f>IFERROR(VLOOKUP($A264,'Hospitalisation Details'!$A:$P,16,0),"")</f>
        <v>37</v>
      </c>
    </row>
    <row r="265" spans="1:19" x14ac:dyDescent="0.3">
      <c r="A265" s="34" t="str">
        <f>'Medical Examinations'!A265</f>
        <v>Id264</v>
      </c>
      <c r="B265" s="36" t="str">
        <f>VLOOKUP($A265,'Customer Names'!A:E,3,FALSE)</f>
        <v>Ms.</v>
      </c>
      <c r="C265" s="37" t="str">
        <f>VLOOKUP($A265,'Customer Names'!$A:$E,4,FALSE)</f>
        <v xml:space="preserve"> Ainsley E.</v>
      </c>
      <c r="D265" s="37" t="str">
        <f>VLOOKUP($A265,'Customer Names'!A:E,5,FALSE)</f>
        <v>Land</v>
      </c>
      <c r="E265" s="35">
        <f>VLOOKUP($A265,'Medical Examinations'!$A:$H,2,FALSE)</f>
        <v>28.16</v>
      </c>
      <c r="F265" s="35">
        <f>VLOOKUP($A265,'Medical Examinations'!$A:$H,3,FALSE)</f>
        <v>5.77</v>
      </c>
      <c r="G265" s="35" t="str">
        <f>VLOOKUP($A265,'Medical Examinations'!$A:$N,11,0)</f>
        <v>No</v>
      </c>
      <c r="H265" s="35" t="str">
        <f>VLOOKUP($A265,'Medical Examinations'!$A:$N,5,0)</f>
        <v>No</v>
      </c>
      <c r="I265" s="35" t="str">
        <f>VLOOKUP($A265,'Medical Examinations'!$A:$N,6,0)</f>
        <v>No</v>
      </c>
      <c r="J265" s="35">
        <f>VLOOKUP($A265,'Medical Examinations'!$A:$N,9,0)</f>
        <v>2</v>
      </c>
      <c r="K265" s="35" t="str">
        <f>VLOOKUP($A265,'Medical Examinations'!$A:$N,10,0)</f>
        <v>Yes</v>
      </c>
      <c r="L265" s="35" t="str">
        <f>VLOOKUP($A265,'Medical Examinations'!$A:$N,12,0)</f>
        <v>Overweight</v>
      </c>
      <c r="M265" s="35" t="str">
        <f>VLOOKUP($A265,'Medical Examinations'!$A:$N,13,0)</f>
        <v>Prediabetes</v>
      </c>
      <c r="N265" s="45">
        <f>IFERROR(VLOOKUP($A265,'Hospitalisation Details'!$A:$P,15,0),"")</f>
        <v>26547</v>
      </c>
      <c r="O265" s="46">
        <f>IFERROR(VLOOKUP($A265,'Hospitalisation Details'!$A:$P,6,0),"")</f>
        <v>33344.449999999997</v>
      </c>
      <c r="P265" s="47" t="str">
        <f>IFERROR(VLOOKUP($A265,'Hospitalisation Details'!$A:$P,12,0),"")</f>
        <v>tier - 2</v>
      </c>
      <c r="Q265" s="47" t="str">
        <f>IFERROR(VLOOKUP($A265,'Hospitalisation Details'!$A:$P,13,0),"")</f>
        <v>tier - 3</v>
      </c>
      <c r="R265" s="47" t="str">
        <f>IFERROR(VLOOKUP($A265,'Hospitalisation Details'!$A:$P,14,0),"")</f>
        <v>R1011</v>
      </c>
      <c r="S265" s="47">
        <f>IFERROR(VLOOKUP($A265,'Hospitalisation Details'!$A:$P,16,0),"")</f>
        <v>50</v>
      </c>
    </row>
    <row r="266" spans="1:19" x14ac:dyDescent="0.3">
      <c r="A266" s="34" t="str">
        <f>'Medical Examinations'!A266</f>
        <v>Id265</v>
      </c>
      <c r="B266" s="36" t="str">
        <f>VLOOKUP($A266,'Customer Names'!A:E,3,FALSE)</f>
        <v>Ms.</v>
      </c>
      <c r="C266" s="37" t="str">
        <f>VLOOKUP($A266,'Customer Names'!$A:$E,4,FALSE)</f>
        <v xml:space="preserve"> Erica A.</v>
      </c>
      <c r="D266" s="37" t="str">
        <f>VLOOKUP($A266,'Customer Names'!A:E,5,FALSE)</f>
        <v>Brecher</v>
      </c>
      <c r="E266" s="35">
        <f>VLOOKUP($A266,'Medical Examinations'!$A:$H,2,FALSE)</f>
        <v>30.02</v>
      </c>
      <c r="F266" s="35">
        <f>VLOOKUP($A266,'Medical Examinations'!$A:$H,3,FALSE)</f>
        <v>5.98</v>
      </c>
      <c r="G266" s="35" t="str">
        <f>VLOOKUP($A266,'Medical Examinations'!$A:$N,11,0)</f>
        <v>No</v>
      </c>
      <c r="H266" s="35" t="str">
        <f>VLOOKUP($A266,'Medical Examinations'!$A:$N,5,0)</f>
        <v>No</v>
      </c>
      <c r="I266" s="35" t="str">
        <f>VLOOKUP($A266,'Medical Examinations'!$A:$N,6,0)</f>
        <v>Yes</v>
      </c>
      <c r="J266" s="35">
        <f>VLOOKUP($A266,'Medical Examinations'!$A:$N,9,0)</f>
        <v>1</v>
      </c>
      <c r="K266" s="35" t="str">
        <f>VLOOKUP($A266,'Medical Examinations'!$A:$N,10,0)</f>
        <v>Yes</v>
      </c>
      <c r="L266" s="35" t="str">
        <f>VLOOKUP($A266,'Medical Examinations'!$A:$N,12,0)</f>
        <v>Obesity</v>
      </c>
      <c r="M266" s="35" t="str">
        <f>VLOOKUP($A266,'Medical Examinations'!$A:$N,13,0)</f>
        <v>Prediabetes</v>
      </c>
      <c r="N266" s="45">
        <f>IFERROR(VLOOKUP($A266,'Hospitalisation Details'!$A:$P,15,0),"")</f>
        <v>37953</v>
      </c>
      <c r="O266" s="46">
        <f>IFERROR(VLOOKUP($A266,'Hospitalisation Details'!$A:$P,6,0),"")</f>
        <v>33307.550000000003</v>
      </c>
      <c r="P266" s="47" t="str">
        <f>IFERROR(VLOOKUP($A266,'Hospitalisation Details'!$A:$P,12,0),"")</f>
        <v>tier - 2</v>
      </c>
      <c r="Q266" s="47" t="str">
        <f>IFERROR(VLOOKUP($A266,'Hospitalisation Details'!$A:$P,13,0),"")</f>
        <v>tier - 3</v>
      </c>
      <c r="R266" s="47" t="str">
        <f>IFERROR(VLOOKUP($A266,'Hospitalisation Details'!$A:$P,14,0),"")</f>
        <v>R1012</v>
      </c>
      <c r="S266" s="47">
        <f>IFERROR(VLOOKUP($A266,'Hospitalisation Details'!$A:$P,16,0),"")</f>
        <v>19</v>
      </c>
    </row>
    <row r="267" spans="1:19" x14ac:dyDescent="0.3">
      <c r="A267" s="34" t="str">
        <f>'Medical Examinations'!A267</f>
        <v>Id266</v>
      </c>
      <c r="B267" s="36" t="str">
        <f>VLOOKUP($A267,'Customer Names'!A:E,3,FALSE)</f>
        <v>Mr.</v>
      </c>
      <c r="C267" s="37" t="str">
        <f>VLOOKUP($A267,'Customer Names'!$A:$E,4,FALSE)</f>
        <v xml:space="preserve"> Erik</v>
      </c>
      <c r="D267" s="37" t="str">
        <f>VLOOKUP($A267,'Customer Names'!A:E,5,FALSE)</f>
        <v>Debolt</v>
      </c>
      <c r="E267" s="35">
        <f>VLOOKUP($A267,'Medical Examinations'!$A:$H,2,FALSE)</f>
        <v>37.82</v>
      </c>
      <c r="F267" s="35">
        <f>VLOOKUP($A267,'Medical Examinations'!$A:$H,3,FALSE)</f>
        <v>6.01</v>
      </c>
      <c r="G267" s="35" t="str">
        <f>VLOOKUP($A267,'Medical Examinations'!$A:$N,11,0)</f>
        <v>No</v>
      </c>
      <c r="H267" s="35" t="str">
        <f>VLOOKUP($A267,'Medical Examinations'!$A:$N,5,0)</f>
        <v>No</v>
      </c>
      <c r="I267" s="35" t="str">
        <f>VLOOKUP($A267,'Medical Examinations'!$A:$N,6,0)</f>
        <v>No</v>
      </c>
      <c r="J267" s="35">
        <f>VLOOKUP($A267,'Medical Examinations'!$A:$N,9,0)</f>
        <v>0</v>
      </c>
      <c r="K267" s="35" t="str">
        <f>VLOOKUP($A267,'Medical Examinations'!$A:$N,10,0)</f>
        <v>Yes</v>
      </c>
      <c r="L267" s="35" t="str">
        <f>VLOOKUP($A267,'Medical Examinations'!$A:$N,12,0)</f>
        <v>Obesity</v>
      </c>
      <c r="M267" s="35" t="str">
        <f>VLOOKUP($A267,'Medical Examinations'!$A:$N,13,0)</f>
        <v>Prediabetes</v>
      </c>
      <c r="N267" s="45">
        <f>IFERROR(VLOOKUP($A267,'Hospitalisation Details'!$A:$P,15,0),"")</f>
        <v>33158</v>
      </c>
      <c r="O267" s="46">
        <f>IFERROR(VLOOKUP($A267,'Hospitalisation Details'!$A:$P,6,0),"")</f>
        <v>33292.83</v>
      </c>
      <c r="P267" s="47" t="str">
        <f>IFERROR(VLOOKUP($A267,'Hospitalisation Details'!$A:$P,12,0),"")</f>
        <v>tier - 2</v>
      </c>
      <c r="Q267" s="47" t="str">
        <f>IFERROR(VLOOKUP($A267,'Hospitalisation Details'!$A:$P,13,0),"")</f>
        <v>tier - 1</v>
      </c>
      <c r="R267" s="47" t="str">
        <f>IFERROR(VLOOKUP($A267,'Hospitalisation Details'!$A:$P,14,0),"")</f>
        <v>R1011</v>
      </c>
      <c r="S267" s="47">
        <f>IFERROR(VLOOKUP($A267,'Hospitalisation Details'!$A:$P,16,0),"")</f>
        <v>32</v>
      </c>
    </row>
    <row r="268" spans="1:19" x14ac:dyDescent="0.3">
      <c r="A268" s="34" t="str">
        <f>'Medical Examinations'!A268</f>
        <v>Id267</v>
      </c>
      <c r="B268" s="36" t="str">
        <f>VLOOKUP($A268,'Customer Names'!A:E,3,FALSE)</f>
        <v>Ms.</v>
      </c>
      <c r="C268" s="37" t="str">
        <f>VLOOKUP($A268,'Customer Names'!$A:$E,4,FALSE)</f>
        <v xml:space="preserve"> Erin C.</v>
      </c>
      <c r="D268" s="37" t="str">
        <f>VLOOKUP($A268,'Customer Names'!A:E,5,FALSE)</f>
        <v>Oswalt</v>
      </c>
      <c r="E268" s="35">
        <f>VLOOKUP($A268,'Medical Examinations'!$A:$H,2,FALSE)</f>
        <v>33.14</v>
      </c>
      <c r="F268" s="35">
        <f>VLOOKUP($A268,'Medical Examinations'!$A:$H,3,FALSE)</f>
        <v>5.67</v>
      </c>
      <c r="G268" s="35" t="str">
        <f>VLOOKUP($A268,'Medical Examinations'!$A:$N,11,0)</f>
        <v>Yes</v>
      </c>
      <c r="H268" s="35" t="str">
        <f>VLOOKUP($A268,'Medical Examinations'!$A:$N,5,0)</f>
        <v>No</v>
      </c>
      <c r="I268" s="35" t="str">
        <f>VLOOKUP($A268,'Medical Examinations'!$A:$N,6,0)</f>
        <v>No</v>
      </c>
      <c r="J268" s="35">
        <f>VLOOKUP($A268,'Medical Examinations'!$A:$N,9,0)</f>
        <v>0</v>
      </c>
      <c r="K268" s="35" t="str">
        <f>VLOOKUP($A268,'Medical Examinations'!$A:$N,10,0)</f>
        <v>Yes</v>
      </c>
      <c r="L268" s="35" t="str">
        <f>VLOOKUP($A268,'Medical Examinations'!$A:$N,12,0)</f>
        <v>Obesity</v>
      </c>
      <c r="M268" s="35" t="str">
        <f>VLOOKUP($A268,'Medical Examinations'!$A:$N,13,0)</f>
        <v>Normal</v>
      </c>
      <c r="N268" s="45">
        <f>IFERROR(VLOOKUP($A268,'Hospitalisation Details'!$A:$P,15,0),"")</f>
        <v>31243</v>
      </c>
      <c r="O268" s="46">
        <f>IFERROR(VLOOKUP($A268,'Hospitalisation Details'!$A:$P,6,0),"")</f>
        <v>33121</v>
      </c>
      <c r="P268" s="47" t="str">
        <f>IFERROR(VLOOKUP($A268,'Hospitalisation Details'!$A:$P,12,0),"")</f>
        <v>tier - 2</v>
      </c>
      <c r="Q268" s="47" t="str">
        <f>IFERROR(VLOOKUP($A268,'Hospitalisation Details'!$A:$P,13,0),"")</f>
        <v>tier - 1</v>
      </c>
      <c r="R268" s="47" t="str">
        <f>IFERROR(VLOOKUP($A268,'Hospitalisation Details'!$A:$P,14,0),"")</f>
        <v>R1011</v>
      </c>
      <c r="S268" s="47">
        <f>IFERROR(VLOOKUP($A268,'Hospitalisation Details'!$A:$P,16,0),"")</f>
        <v>37</v>
      </c>
    </row>
    <row r="269" spans="1:19" x14ac:dyDescent="0.3">
      <c r="A269" s="34" t="str">
        <f>'Medical Examinations'!A269</f>
        <v>Id268</v>
      </c>
      <c r="B269" s="36" t="str">
        <f>VLOOKUP($A269,'Customer Names'!A:E,3,FALSE)</f>
        <v>Ms.</v>
      </c>
      <c r="C269" s="37" t="str">
        <f>VLOOKUP($A269,'Customer Names'!$A:$E,4,FALSE)</f>
        <v xml:space="preserve"> Adrienne</v>
      </c>
      <c r="D269" s="37" t="str">
        <f>VLOOKUP($A269,'Customer Names'!A:E,5,FALSE)</f>
        <v>Boyd</v>
      </c>
      <c r="E269" s="35">
        <f>VLOOKUP($A269,'Medical Examinations'!$A:$H,2,FALSE)</f>
        <v>25.14</v>
      </c>
      <c r="F269" s="35">
        <f>VLOOKUP($A269,'Medical Examinations'!$A:$H,3,FALSE)</f>
        <v>6.02</v>
      </c>
      <c r="G269" s="35" t="str">
        <f>VLOOKUP($A269,'Medical Examinations'!$A:$N,11,0)</f>
        <v>Yes</v>
      </c>
      <c r="H269" s="35" t="str">
        <f>VLOOKUP($A269,'Medical Examinations'!$A:$N,5,0)</f>
        <v>No</v>
      </c>
      <c r="I269" s="35" t="str">
        <f>VLOOKUP($A269,'Medical Examinations'!$A:$N,6,0)</f>
        <v>Yes</v>
      </c>
      <c r="J269" s="35">
        <f>VLOOKUP($A269,'Medical Examinations'!$A:$N,9,0)</f>
        <v>1</v>
      </c>
      <c r="K269" s="35" t="str">
        <f>VLOOKUP($A269,'Medical Examinations'!$A:$N,10,0)</f>
        <v>Yes</v>
      </c>
      <c r="L269" s="35" t="str">
        <f>VLOOKUP($A269,'Medical Examinations'!$A:$N,12,0)</f>
        <v>Overweight</v>
      </c>
      <c r="M269" s="35" t="str">
        <f>VLOOKUP($A269,'Medical Examinations'!$A:$N,13,0)</f>
        <v>Prediabetes</v>
      </c>
      <c r="N269" s="45">
        <f>IFERROR(VLOOKUP($A269,'Hospitalisation Details'!$A:$P,15,0),"")</f>
        <v>25506</v>
      </c>
      <c r="O269" s="46">
        <f>IFERROR(VLOOKUP($A269,'Hospitalisation Details'!$A:$P,6,0),"")</f>
        <v>33090.660000000003</v>
      </c>
      <c r="P269" s="47" t="str">
        <f>IFERROR(VLOOKUP($A269,'Hospitalisation Details'!$A:$P,12,0),"")</f>
        <v>tier - 2</v>
      </c>
      <c r="Q269" s="47" t="str">
        <f>IFERROR(VLOOKUP($A269,'Hospitalisation Details'!$A:$P,13,0),"")</f>
        <v>tier - 2</v>
      </c>
      <c r="R269" s="47" t="str">
        <f>IFERROR(VLOOKUP($A269,'Hospitalisation Details'!$A:$P,14,0),"")</f>
        <v>R1011</v>
      </c>
      <c r="S269" s="47">
        <f>IFERROR(VLOOKUP($A269,'Hospitalisation Details'!$A:$P,16,0),"")</f>
        <v>53</v>
      </c>
    </row>
    <row r="270" spans="1:19" x14ac:dyDescent="0.3">
      <c r="A270" s="34" t="str">
        <f>'Medical Examinations'!A270</f>
        <v>Id269</v>
      </c>
      <c r="B270" s="36" t="str">
        <f>VLOOKUP($A270,'Customer Names'!A:E,3,FALSE)</f>
        <v>Mr.</v>
      </c>
      <c r="C270" s="37" t="str">
        <f>VLOOKUP($A270,'Customer Names'!$A:$E,4,FALSE)</f>
        <v xml:space="preserve"> Adam</v>
      </c>
      <c r="D270" s="37" t="str">
        <f>VLOOKUP($A270,'Customer Names'!A:E,5,FALSE)</f>
        <v>Bulewich</v>
      </c>
      <c r="E270" s="35">
        <f>VLOOKUP($A270,'Medical Examinations'!$A:$H,2,FALSE)</f>
        <v>20.18</v>
      </c>
      <c r="F270" s="35">
        <f>VLOOKUP($A270,'Medical Examinations'!$A:$H,3,FALSE)</f>
        <v>11.19</v>
      </c>
      <c r="G270" s="35" t="str">
        <f>VLOOKUP($A270,'Medical Examinations'!$A:$N,11,0)</f>
        <v>No</v>
      </c>
      <c r="H270" s="35" t="str">
        <f>VLOOKUP($A270,'Medical Examinations'!$A:$N,5,0)</f>
        <v>No</v>
      </c>
      <c r="I270" s="35" t="str">
        <f>VLOOKUP($A270,'Medical Examinations'!$A:$N,6,0)</f>
        <v>No</v>
      </c>
      <c r="J270" s="35">
        <f>VLOOKUP($A270,'Medical Examinations'!$A:$N,9,0)</f>
        <v>0</v>
      </c>
      <c r="K270" s="35" t="str">
        <f>VLOOKUP($A270,'Medical Examinations'!$A:$N,10,0)</f>
        <v>Yes</v>
      </c>
      <c r="L270" s="35" t="str">
        <f>VLOOKUP($A270,'Medical Examinations'!$A:$N,12,0)</f>
        <v>Normal Weight</v>
      </c>
      <c r="M270" s="35" t="str">
        <f>VLOOKUP($A270,'Medical Examinations'!$A:$N,13,0)</f>
        <v>Diabetes</v>
      </c>
      <c r="N270" s="45">
        <f>IFERROR(VLOOKUP($A270,'Hospitalisation Details'!$A:$P,15,0),"")</f>
        <v>22828</v>
      </c>
      <c r="O270" s="46">
        <f>IFERROR(VLOOKUP($A270,'Hospitalisation Details'!$A:$P,6,0),"")</f>
        <v>33074.94</v>
      </c>
      <c r="P270" s="47" t="str">
        <f>IFERROR(VLOOKUP($A270,'Hospitalisation Details'!$A:$P,12,0),"")</f>
        <v>tier - 1</v>
      </c>
      <c r="Q270" s="47" t="str">
        <f>IFERROR(VLOOKUP($A270,'Hospitalisation Details'!$A:$P,13,0),"")</f>
        <v>tier - 2</v>
      </c>
      <c r="R270" s="47" t="str">
        <f>IFERROR(VLOOKUP($A270,'Hospitalisation Details'!$A:$P,14,0),"")</f>
        <v>R1011</v>
      </c>
      <c r="S270" s="47">
        <f>IFERROR(VLOOKUP($A270,'Hospitalisation Details'!$A:$P,16,0),"")</f>
        <v>60</v>
      </c>
    </row>
    <row r="271" spans="1:19" x14ac:dyDescent="0.3">
      <c r="A271" s="34" t="str">
        <f>'Medical Examinations'!A271</f>
        <v>Id270</v>
      </c>
      <c r="B271" s="36" t="str">
        <f>VLOOKUP($A271,'Customer Names'!A:E,3,FALSE)</f>
        <v>Mr.</v>
      </c>
      <c r="C271" s="37" t="str">
        <f>VLOOKUP($A271,'Customer Names'!$A:$E,4,FALSE)</f>
        <v xml:space="preserve"> Yutaka</v>
      </c>
      <c r="D271" s="37" t="str">
        <f>VLOOKUP($A271,'Customer Names'!A:E,5,FALSE)</f>
        <v>Fukuda</v>
      </c>
      <c r="E271" s="35">
        <f>VLOOKUP($A271,'Medical Examinations'!$A:$H,2,FALSE)</f>
        <v>44.36</v>
      </c>
      <c r="F271" s="35">
        <f>VLOOKUP($A271,'Medical Examinations'!$A:$H,3,FALSE)</f>
        <v>5.1100000000000003</v>
      </c>
      <c r="G271" s="35" t="str">
        <f>VLOOKUP($A271,'Medical Examinations'!$A:$N,11,0)</f>
        <v>No</v>
      </c>
      <c r="H271" s="35" t="str">
        <f>VLOOKUP($A271,'Medical Examinations'!$A:$N,5,0)</f>
        <v>No</v>
      </c>
      <c r="I271" s="35" t="str">
        <f>VLOOKUP($A271,'Medical Examinations'!$A:$N,6,0)</f>
        <v>No</v>
      </c>
      <c r="J271" s="35">
        <f>VLOOKUP($A271,'Medical Examinations'!$A:$N,9,0)</f>
        <v>0</v>
      </c>
      <c r="K271" s="35" t="str">
        <f>VLOOKUP($A271,'Medical Examinations'!$A:$N,10,0)</f>
        <v>Yes</v>
      </c>
      <c r="L271" s="35" t="str">
        <f>VLOOKUP($A271,'Medical Examinations'!$A:$N,12,0)</f>
        <v>Obesity</v>
      </c>
      <c r="M271" s="35" t="str">
        <f>VLOOKUP($A271,'Medical Examinations'!$A:$N,13,0)</f>
        <v>Normal</v>
      </c>
      <c r="N271" s="45">
        <f>IFERROR(VLOOKUP($A271,'Hospitalisation Details'!$A:$P,15,0),"")</f>
        <v>34543</v>
      </c>
      <c r="O271" s="46">
        <f>IFERROR(VLOOKUP($A271,'Hospitalisation Details'!$A:$P,6,0),"")</f>
        <v>33057.230000000003</v>
      </c>
      <c r="P271" s="47" t="str">
        <f>IFERROR(VLOOKUP($A271,'Hospitalisation Details'!$A:$P,12,0),"")</f>
        <v>tier - 1</v>
      </c>
      <c r="Q271" s="47" t="str">
        <f>IFERROR(VLOOKUP($A271,'Hospitalisation Details'!$A:$P,13,0),"")</f>
        <v>tier - 2</v>
      </c>
      <c r="R271" s="47" t="str">
        <f>IFERROR(VLOOKUP($A271,'Hospitalisation Details'!$A:$P,14,0),"")</f>
        <v>R1011</v>
      </c>
      <c r="S271" s="47">
        <f>IFERROR(VLOOKUP($A271,'Hospitalisation Details'!$A:$P,16,0),"")</f>
        <v>28</v>
      </c>
    </row>
    <row r="272" spans="1:19" x14ac:dyDescent="0.3">
      <c r="A272" s="34" t="str">
        <f>'Medical Examinations'!A272</f>
        <v>Id271</v>
      </c>
      <c r="B272" s="36" t="str">
        <f>VLOOKUP($A272,'Customer Names'!A:E,3,FALSE)</f>
        <v>Mr.</v>
      </c>
      <c r="C272" s="37" t="str">
        <f>VLOOKUP($A272,'Customer Names'!$A:$E,4,FALSE)</f>
        <v xml:space="preserve"> Tyler M</v>
      </c>
      <c r="D272" s="37" t="str">
        <f>VLOOKUP($A272,'Customer Names'!A:E,5,FALSE)</f>
        <v>Phillips</v>
      </c>
      <c r="E272" s="35">
        <f>VLOOKUP($A272,'Medical Examinations'!$A:$H,2,FALSE)</f>
        <v>23.82</v>
      </c>
      <c r="F272" s="35">
        <f>VLOOKUP($A272,'Medical Examinations'!$A:$H,3,FALSE)</f>
        <v>10.85</v>
      </c>
      <c r="G272" s="35" t="str">
        <f>VLOOKUP($A272,'Medical Examinations'!$A:$N,11,0)</f>
        <v>Yes</v>
      </c>
      <c r="H272" s="35" t="str">
        <f>VLOOKUP($A272,'Medical Examinations'!$A:$N,5,0)</f>
        <v>No</v>
      </c>
      <c r="I272" s="35" t="str">
        <f>VLOOKUP($A272,'Medical Examinations'!$A:$N,6,0)</f>
        <v>No</v>
      </c>
      <c r="J272" s="35">
        <f>VLOOKUP($A272,'Medical Examinations'!$A:$N,9,0)</f>
        <v>0</v>
      </c>
      <c r="K272" s="35" t="str">
        <f>VLOOKUP($A272,'Medical Examinations'!$A:$N,10,0)</f>
        <v>Yes</v>
      </c>
      <c r="L272" s="35" t="str">
        <f>VLOOKUP($A272,'Medical Examinations'!$A:$N,12,0)</f>
        <v>Normal Weight</v>
      </c>
      <c r="M272" s="35" t="str">
        <f>VLOOKUP($A272,'Medical Examinations'!$A:$N,13,0)</f>
        <v>Diabetes</v>
      </c>
      <c r="N272" s="45">
        <f>IFERROR(VLOOKUP($A272,'Hospitalisation Details'!$A:$P,15,0),"")</f>
        <v>24663</v>
      </c>
      <c r="O272" s="46">
        <f>IFERROR(VLOOKUP($A272,'Hospitalisation Details'!$A:$P,6,0),"")</f>
        <v>33025.32</v>
      </c>
      <c r="P272" s="47" t="str">
        <f>IFERROR(VLOOKUP($A272,'Hospitalisation Details'!$A:$P,12,0),"")</f>
        <v>tier - 2</v>
      </c>
      <c r="Q272" s="47" t="str">
        <f>IFERROR(VLOOKUP($A272,'Hospitalisation Details'!$A:$P,13,0),"")</f>
        <v>tier - 3</v>
      </c>
      <c r="R272" s="47" t="str">
        <f>IFERROR(VLOOKUP($A272,'Hospitalisation Details'!$A:$P,14,0),"")</f>
        <v>R1011</v>
      </c>
      <c r="S272" s="47">
        <f>IFERROR(VLOOKUP($A272,'Hospitalisation Details'!$A:$P,16,0),"")</f>
        <v>55</v>
      </c>
    </row>
    <row r="273" spans="1:19" x14ac:dyDescent="0.3">
      <c r="A273" s="34" t="str">
        <f>'Medical Examinations'!A273</f>
        <v>Id272</v>
      </c>
      <c r="B273" s="36" t="str">
        <f>VLOOKUP($A273,'Customer Names'!A:E,3,FALSE)</f>
        <v>Mr.</v>
      </c>
      <c r="C273" s="37" t="str">
        <f>VLOOKUP($A273,'Customer Names'!$A:$E,4,FALSE)</f>
        <v xml:space="preserve"> Stephen</v>
      </c>
      <c r="D273" s="37" t="str">
        <f>VLOOKUP($A273,'Customer Names'!A:E,5,FALSE)</f>
        <v>Maddison</v>
      </c>
      <c r="E273" s="35">
        <f>VLOOKUP($A273,'Medical Examinations'!$A:$H,2,FALSE)</f>
        <v>45</v>
      </c>
      <c r="F273" s="35">
        <f>VLOOKUP($A273,'Medical Examinations'!$A:$H,3,FALSE)</f>
        <v>5.24</v>
      </c>
      <c r="G273" s="35" t="str">
        <f>VLOOKUP($A273,'Medical Examinations'!$A:$N,11,0)</f>
        <v>Yes</v>
      </c>
      <c r="H273" s="35" t="str">
        <f>VLOOKUP($A273,'Medical Examinations'!$A:$N,5,0)</f>
        <v>No</v>
      </c>
      <c r="I273" s="35" t="str">
        <f>VLOOKUP($A273,'Medical Examinations'!$A:$N,6,0)</f>
        <v>No</v>
      </c>
      <c r="J273" s="35">
        <f>VLOOKUP($A273,'Medical Examinations'!$A:$N,9,0)</f>
        <v>1</v>
      </c>
      <c r="K273" s="35" t="str">
        <f>VLOOKUP($A273,'Medical Examinations'!$A:$N,10,0)</f>
        <v>Yes</v>
      </c>
      <c r="L273" s="35" t="str">
        <f>VLOOKUP($A273,'Medical Examinations'!$A:$N,12,0)</f>
        <v>Obesity</v>
      </c>
      <c r="M273" s="35" t="str">
        <f>VLOOKUP($A273,'Medical Examinations'!$A:$N,13,0)</f>
        <v>Normal</v>
      </c>
      <c r="N273" s="45">
        <f>IFERROR(VLOOKUP($A273,'Hospitalisation Details'!$A:$P,15,0),"")</f>
        <v>34888</v>
      </c>
      <c r="O273" s="46">
        <f>IFERROR(VLOOKUP($A273,'Hospitalisation Details'!$A:$P,6,0),"")</f>
        <v>33017.46</v>
      </c>
      <c r="P273" s="47" t="str">
        <f>IFERROR(VLOOKUP($A273,'Hospitalisation Details'!$A:$P,12,0),"")</f>
        <v>tier - 1</v>
      </c>
      <c r="Q273" s="47" t="str">
        <f>IFERROR(VLOOKUP($A273,'Hospitalisation Details'!$A:$P,13,0),"")</f>
        <v>tier - 1</v>
      </c>
      <c r="R273" s="47" t="str">
        <f>IFERROR(VLOOKUP($A273,'Hospitalisation Details'!$A:$P,14,0),"")</f>
        <v>R1011</v>
      </c>
      <c r="S273" s="47">
        <f>IFERROR(VLOOKUP($A273,'Hospitalisation Details'!$A:$P,16,0),"")</f>
        <v>27</v>
      </c>
    </row>
    <row r="274" spans="1:19" x14ac:dyDescent="0.3">
      <c r="A274" s="34" t="str">
        <f>'Medical Examinations'!A274</f>
        <v>Id273</v>
      </c>
      <c r="B274" s="36" t="str">
        <f>VLOOKUP($A274,'Customer Names'!A:E,3,FALSE)</f>
        <v>Mr.</v>
      </c>
      <c r="C274" s="37" t="str">
        <f>VLOOKUP($A274,'Customer Names'!$A:$E,4,FALSE)</f>
        <v xml:space="preserve"> Andrew B.</v>
      </c>
      <c r="D274" s="37" t="str">
        <f>VLOOKUP($A274,'Customer Names'!A:E,5,FALSE)</f>
        <v>Lockwood</v>
      </c>
      <c r="E274" s="35">
        <f>VLOOKUP($A274,'Medical Examinations'!$A:$H,2,FALSE)</f>
        <v>26.62</v>
      </c>
      <c r="F274" s="35">
        <f>VLOOKUP($A274,'Medical Examinations'!$A:$H,3,FALSE)</f>
        <v>10.08</v>
      </c>
      <c r="G274" s="35" t="str">
        <f>VLOOKUP($A274,'Medical Examinations'!$A:$N,11,0)</f>
        <v>No</v>
      </c>
      <c r="H274" s="35" t="str">
        <f>VLOOKUP($A274,'Medical Examinations'!$A:$N,5,0)</f>
        <v>No</v>
      </c>
      <c r="I274" s="35" t="str">
        <f>VLOOKUP($A274,'Medical Examinations'!$A:$N,6,0)</f>
        <v>No</v>
      </c>
      <c r="J274" s="35">
        <f>VLOOKUP($A274,'Medical Examinations'!$A:$N,9,0)</f>
        <v>0</v>
      </c>
      <c r="K274" s="35" t="str">
        <f>VLOOKUP($A274,'Medical Examinations'!$A:$N,10,0)</f>
        <v>Yes</v>
      </c>
      <c r="L274" s="35" t="str">
        <f>VLOOKUP($A274,'Medical Examinations'!$A:$N,12,0)</f>
        <v>Overweight</v>
      </c>
      <c r="M274" s="35" t="str">
        <f>VLOOKUP($A274,'Medical Examinations'!$A:$N,13,0)</f>
        <v>Diabetes</v>
      </c>
      <c r="N274" s="45">
        <f>IFERROR(VLOOKUP($A274,'Hospitalisation Details'!$A:$P,15,0),"")</f>
        <v>26169</v>
      </c>
      <c r="O274" s="46">
        <f>IFERROR(VLOOKUP($A274,'Hospitalisation Details'!$A:$P,6,0),"")</f>
        <v>32947.629999999997</v>
      </c>
      <c r="P274" s="47" t="str">
        <f>IFERROR(VLOOKUP($A274,'Hospitalisation Details'!$A:$P,12,0),"")</f>
        <v>tier - 2</v>
      </c>
      <c r="Q274" s="47" t="str">
        <f>IFERROR(VLOOKUP($A274,'Hospitalisation Details'!$A:$P,13,0),"")</f>
        <v>tier - 1</v>
      </c>
      <c r="R274" s="47" t="str">
        <f>IFERROR(VLOOKUP($A274,'Hospitalisation Details'!$A:$P,14,0),"")</f>
        <v>R1011</v>
      </c>
      <c r="S274" s="47">
        <f>IFERROR(VLOOKUP($A274,'Hospitalisation Details'!$A:$P,16,0),"")</f>
        <v>51</v>
      </c>
    </row>
    <row r="275" spans="1:19" x14ac:dyDescent="0.3">
      <c r="A275" s="34" t="str">
        <f>'Medical Examinations'!A275</f>
        <v>Id274</v>
      </c>
      <c r="B275" s="36" t="str">
        <f>VLOOKUP($A275,'Customer Names'!A:E,3,FALSE)</f>
        <v>Mr.</v>
      </c>
      <c r="C275" s="37" t="str">
        <f>VLOOKUP($A275,'Customer Names'!$A:$E,4,FALSE)</f>
        <v xml:space="preserve"> James</v>
      </c>
      <c r="D275" s="37" t="str">
        <f>VLOOKUP($A275,'Customer Names'!A:E,5,FALSE)</f>
        <v>Defilippi</v>
      </c>
      <c r="E275" s="35">
        <f>VLOOKUP($A275,'Medical Examinations'!$A:$H,2,FALSE)</f>
        <v>32.67</v>
      </c>
      <c r="F275" s="35">
        <f>VLOOKUP($A275,'Medical Examinations'!$A:$H,3,FALSE)</f>
        <v>10.97</v>
      </c>
      <c r="G275" s="35" t="str">
        <f>VLOOKUP($A275,'Medical Examinations'!$A:$N,11,0)</f>
        <v>Yes</v>
      </c>
      <c r="H275" s="35" t="str">
        <f>VLOOKUP($A275,'Medical Examinations'!$A:$N,5,0)</f>
        <v>No</v>
      </c>
      <c r="I275" s="35" t="str">
        <f>VLOOKUP($A275,'Medical Examinations'!$A:$N,6,0)</f>
        <v>No</v>
      </c>
      <c r="J275" s="35">
        <f>VLOOKUP($A275,'Medical Examinations'!$A:$N,9,0)</f>
        <v>0</v>
      </c>
      <c r="K275" s="35" t="str">
        <f>VLOOKUP($A275,'Medical Examinations'!$A:$N,10,0)</f>
        <v>Yes</v>
      </c>
      <c r="L275" s="35" t="str">
        <f>VLOOKUP($A275,'Medical Examinations'!$A:$N,12,0)</f>
        <v>Obesity</v>
      </c>
      <c r="M275" s="35" t="str">
        <f>VLOOKUP($A275,'Medical Examinations'!$A:$N,13,0)</f>
        <v>Diabetes</v>
      </c>
      <c r="N275" s="45">
        <f>IFERROR(VLOOKUP($A275,'Hospitalisation Details'!$A:$P,15,0),"")</f>
        <v>29907</v>
      </c>
      <c r="O275" s="46">
        <f>IFERROR(VLOOKUP($A275,'Hospitalisation Details'!$A:$P,6,0),"")</f>
        <v>32906.69</v>
      </c>
      <c r="P275" s="47" t="str">
        <f>IFERROR(VLOOKUP($A275,'Hospitalisation Details'!$A:$P,12,0),"")</f>
        <v>tier - 2</v>
      </c>
      <c r="Q275" s="47" t="str">
        <f>IFERROR(VLOOKUP($A275,'Hospitalisation Details'!$A:$P,13,0),"")</f>
        <v>tier - 3</v>
      </c>
      <c r="R275" s="47" t="str">
        <f>IFERROR(VLOOKUP($A275,'Hospitalisation Details'!$A:$P,14,0),"")</f>
        <v>R1011</v>
      </c>
      <c r="S275" s="47">
        <f>IFERROR(VLOOKUP($A275,'Hospitalisation Details'!$A:$P,16,0),"")</f>
        <v>41</v>
      </c>
    </row>
    <row r="276" spans="1:19" x14ac:dyDescent="0.3">
      <c r="A276" s="34" t="str">
        <f>'Medical Examinations'!A276</f>
        <v>Id275</v>
      </c>
      <c r="B276" s="36" t="str">
        <f>VLOOKUP($A276,'Customer Names'!A:E,3,FALSE)</f>
        <v>Mr.</v>
      </c>
      <c r="C276" s="37" t="str">
        <f>VLOOKUP($A276,'Customer Names'!$A:$E,4,FALSE)</f>
        <v xml:space="preserve"> Shawn P.</v>
      </c>
      <c r="D276" s="37" t="str">
        <f>VLOOKUP($A276,'Customer Names'!A:E,5,FALSE)</f>
        <v>Jackson</v>
      </c>
      <c r="E276" s="35">
        <f>VLOOKUP($A276,'Medical Examinations'!$A:$H,2,FALSE)</f>
        <v>44.44</v>
      </c>
      <c r="F276" s="35">
        <f>VLOOKUP($A276,'Medical Examinations'!$A:$H,3,FALSE)</f>
        <v>4.9000000000000004</v>
      </c>
      <c r="G276" s="35" t="str">
        <f>VLOOKUP($A276,'Medical Examinations'!$A:$N,11,0)</f>
        <v>Yes</v>
      </c>
      <c r="H276" s="35" t="str">
        <f>VLOOKUP($A276,'Medical Examinations'!$A:$N,5,0)</f>
        <v>No</v>
      </c>
      <c r="I276" s="35" t="str">
        <f>VLOOKUP($A276,'Medical Examinations'!$A:$N,6,0)</f>
        <v>No</v>
      </c>
      <c r="J276" s="35">
        <f>VLOOKUP($A276,'Medical Examinations'!$A:$N,9,0)</f>
        <v>1</v>
      </c>
      <c r="K276" s="35" t="str">
        <f>VLOOKUP($A276,'Medical Examinations'!$A:$N,10,0)</f>
        <v>Yes</v>
      </c>
      <c r="L276" s="35" t="str">
        <f>VLOOKUP($A276,'Medical Examinations'!$A:$N,12,0)</f>
        <v>Obesity</v>
      </c>
      <c r="M276" s="35" t="str">
        <f>VLOOKUP($A276,'Medical Examinations'!$A:$N,13,0)</f>
        <v>Normal</v>
      </c>
      <c r="N276" s="45">
        <f>IFERROR(VLOOKUP($A276,'Hospitalisation Details'!$A:$P,15,0),"")</f>
        <v>35037</v>
      </c>
      <c r="O276" s="46">
        <f>IFERROR(VLOOKUP($A276,'Hospitalisation Details'!$A:$P,6,0),"")</f>
        <v>32827.51</v>
      </c>
      <c r="P276" s="47" t="str">
        <f>IFERROR(VLOOKUP($A276,'Hospitalisation Details'!$A:$P,12,0),"")</f>
        <v>tier - 1</v>
      </c>
      <c r="Q276" s="47" t="str">
        <f>IFERROR(VLOOKUP($A276,'Hospitalisation Details'!$A:$P,13,0),"")</f>
        <v>tier - 2</v>
      </c>
      <c r="R276" s="47" t="str">
        <f>IFERROR(VLOOKUP($A276,'Hospitalisation Details'!$A:$P,14,0),"")</f>
        <v>R1011</v>
      </c>
      <c r="S276" s="47">
        <f>IFERROR(VLOOKUP($A276,'Hospitalisation Details'!$A:$P,16,0),"")</f>
        <v>27</v>
      </c>
    </row>
    <row r="277" spans="1:19" x14ac:dyDescent="0.3">
      <c r="A277" s="34" t="str">
        <f>'Medical Examinations'!A277</f>
        <v>Id276</v>
      </c>
      <c r="B277" s="36" t="str">
        <f>VLOOKUP($A277,'Customer Names'!A:E,3,FALSE)</f>
        <v>Mr.</v>
      </c>
      <c r="C277" s="37" t="str">
        <f>VLOOKUP($A277,'Customer Names'!$A:$E,4,FALSE)</f>
        <v xml:space="preserve"> Matt</v>
      </c>
      <c r="D277" s="37" t="str">
        <f>VLOOKUP($A277,'Customer Names'!A:E,5,FALSE)</f>
        <v>Ozahowski</v>
      </c>
      <c r="E277" s="35">
        <f>VLOOKUP($A277,'Medical Examinations'!$A:$H,2,FALSE)</f>
        <v>28.31</v>
      </c>
      <c r="F277" s="35">
        <f>VLOOKUP($A277,'Medical Examinations'!$A:$H,3,FALSE)</f>
        <v>5.33</v>
      </c>
      <c r="G277" s="35" t="str">
        <f>VLOOKUP($A277,'Medical Examinations'!$A:$N,11,0)</f>
        <v>No</v>
      </c>
      <c r="H277" s="35" t="str">
        <f>VLOOKUP($A277,'Medical Examinations'!$A:$N,5,0)</f>
        <v>No</v>
      </c>
      <c r="I277" s="35" t="str">
        <f>VLOOKUP($A277,'Medical Examinations'!$A:$N,6,0)</f>
        <v>No</v>
      </c>
      <c r="J277" s="35">
        <f>VLOOKUP($A277,'Medical Examinations'!$A:$N,9,0)</f>
        <v>0</v>
      </c>
      <c r="K277" s="35" t="str">
        <f>VLOOKUP($A277,'Medical Examinations'!$A:$N,10,0)</f>
        <v>Yes</v>
      </c>
      <c r="L277" s="35" t="str">
        <f>VLOOKUP($A277,'Medical Examinations'!$A:$N,12,0)</f>
        <v>Overweight</v>
      </c>
      <c r="M277" s="35" t="str">
        <f>VLOOKUP($A277,'Medical Examinations'!$A:$N,13,0)</f>
        <v>Normal</v>
      </c>
      <c r="N277" s="45">
        <f>IFERROR(VLOOKUP($A277,'Hospitalisation Details'!$A:$P,15,0),"")</f>
        <v>29567</v>
      </c>
      <c r="O277" s="46">
        <f>IFERROR(VLOOKUP($A277,'Hospitalisation Details'!$A:$P,6,0),"")</f>
        <v>32787.46</v>
      </c>
      <c r="P277" s="47" t="str">
        <f>IFERROR(VLOOKUP($A277,'Hospitalisation Details'!$A:$P,12,0),"")</f>
        <v>tier - 1</v>
      </c>
      <c r="Q277" s="47" t="str">
        <f>IFERROR(VLOOKUP($A277,'Hospitalisation Details'!$A:$P,13,0),"")</f>
        <v>tier - 3</v>
      </c>
      <c r="R277" s="47" t="str">
        <f>IFERROR(VLOOKUP($A277,'Hospitalisation Details'!$A:$P,14,0),"")</f>
        <v>R1012</v>
      </c>
      <c r="S277" s="47">
        <f>IFERROR(VLOOKUP($A277,'Hospitalisation Details'!$A:$P,16,0),"")</f>
        <v>42</v>
      </c>
    </row>
    <row r="278" spans="1:19" x14ac:dyDescent="0.3">
      <c r="A278" s="34" t="str">
        <f>'Medical Examinations'!A278</f>
        <v>Id277</v>
      </c>
      <c r="B278" s="36" t="str">
        <f>VLOOKUP($A278,'Customer Names'!A:E,3,FALSE)</f>
        <v>Mr.</v>
      </c>
      <c r="C278" s="37" t="str">
        <f>VLOOKUP($A278,'Customer Names'!$A:$E,4,FALSE)</f>
        <v xml:space="preserve"> Nathaniel</v>
      </c>
      <c r="D278" s="37" t="str">
        <f>VLOOKUP($A278,'Customer Names'!A:E,5,FALSE)</f>
        <v>Guthals</v>
      </c>
      <c r="E278" s="35">
        <f>VLOOKUP($A278,'Medical Examinations'!$A:$H,2,FALSE)</f>
        <v>25.05</v>
      </c>
      <c r="F278" s="35">
        <f>VLOOKUP($A278,'Medical Examinations'!$A:$H,3,FALSE)</f>
        <v>4.6100000000000003</v>
      </c>
      <c r="G278" s="35" t="str">
        <f>VLOOKUP($A278,'Medical Examinations'!$A:$N,11,0)</f>
        <v>No</v>
      </c>
      <c r="H278" s="35" t="str">
        <f>VLOOKUP($A278,'Medical Examinations'!$A:$N,5,0)</f>
        <v>No</v>
      </c>
      <c r="I278" s="35" t="str">
        <f>VLOOKUP($A278,'Medical Examinations'!$A:$N,6,0)</f>
        <v>No</v>
      </c>
      <c r="J278" s="35">
        <f>VLOOKUP($A278,'Medical Examinations'!$A:$N,9,0)</f>
        <v>2</v>
      </c>
      <c r="K278" s="35" t="str">
        <f>VLOOKUP($A278,'Medical Examinations'!$A:$N,10,0)</f>
        <v>Yes</v>
      </c>
      <c r="L278" s="35" t="str">
        <f>VLOOKUP($A278,'Medical Examinations'!$A:$N,12,0)</f>
        <v>Overweight</v>
      </c>
      <c r="M278" s="35" t="str">
        <f>VLOOKUP($A278,'Medical Examinations'!$A:$N,13,0)</f>
        <v>Normal</v>
      </c>
      <c r="N278" s="45">
        <f>IFERROR(VLOOKUP($A278,'Hospitalisation Details'!$A:$P,15,0),"")</f>
        <v>26610</v>
      </c>
      <c r="O278" s="46">
        <f>IFERROR(VLOOKUP($A278,'Hospitalisation Details'!$A:$P,6,0),"")</f>
        <v>32765.33</v>
      </c>
      <c r="P278" s="47" t="str">
        <f>IFERROR(VLOOKUP($A278,'Hospitalisation Details'!$A:$P,12,0),"")</f>
        <v>tier - 2</v>
      </c>
      <c r="Q278" s="47" t="str">
        <f>IFERROR(VLOOKUP($A278,'Hospitalisation Details'!$A:$P,13,0),"")</f>
        <v>tier - 2</v>
      </c>
      <c r="R278" s="47" t="str">
        <f>IFERROR(VLOOKUP($A278,'Hospitalisation Details'!$A:$P,14,0),"")</f>
        <v>R1012</v>
      </c>
      <c r="S278" s="47">
        <f>IFERROR(VLOOKUP($A278,'Hospitalisation Details'!$A:$P,16,0),"")</f>
        <v>50</v>
      </c>
    </row>
    <row r="279" spans="1:19" x14ac:dyDescent="0.3">
      <c r="A279" s="34" t="str">
        <f>'Medical Examinations'!A279</f>
        <v>Id278</v>
      </c>
      <c r="B279" s="36" t="str">
        <f>VLOOKUP($A279,'Customer Names'!A:E,3,FALSE)</f>
        <v>Mr.</v>
      </c>
      <c r="C279" s="37" t="str">
        <f>VLOOKUP($A279,'Customer Names'!$A:$E,4,FALSE)</f>
        <v xml:space="preserve"> Kevin D.</v>
      </c>
      <c r="D279" s="37" t="str">
        <f>VLOOKUP($A279,'Customer Names'!A:E,5,FALSE)</f>
        <v>Yates</v>
      </c>
      <c r="E279" s="35">
        <f>VLOOKUP($A279,'Medical Examinations'!$A:$H,2,FALSE)</f>
        <v>28.34</v>
      </c>
      <c r="F279" s="35">
        <f>VLOOKUP($A279,'Medical Examinations'!$A:$H,3,FALSE)</f>
        <v>8.18</v>
      </c>
      <c r="G279" s="35" t="str">
        <f>VLOOKUP($A279,'Medical Examinations'!$A:$N,11,0)</f>
        <v>No</v>
      </c>
      <c r="H279" s="35" t="str">
        <f>VLOOKUP($A279,'Medical Examinations'!$A:$N,5,0)</f>
        <v>No</v>
      </c>
      <c r="I279" s="35" t="str">
        <f>VLOOKUP($A279,'Medical Examinations'!$A:$N,6,0)</f>
        <v>No</v>
      </c>
      <c r="J279" s="35">
        <f>VLOOKUP($A279,'Medical Examinations'!$A:$N,9,0)</f>
        <v>0</v>
      </c>
      <c r="K279" s="35" t="str">
        <f>VLOOKUP($A279,'Medical Examinations'!$A:$N,10,0)</f>
        <v>Yes</v>
      </c>
      <c r="L279" s="35" t="str">
        <f>VLOOKUP($A279,'Medical Examinations'!$A:$N,12,0)</f>
        <v>Overweight</v>
      </c>
      <c r="M279" s="35" t="str">
        <f>VLOOKUP($A279,'Medical Examinations'!$A:$N,13,0)</f>
        <v>Diabetes</v>
      </c>
      <c r="N279" s="45">
        <f>IFERROR(VLOOKUP($A279,'Hospitalisation Details'!$A:$P,15,0),"")</f>
        <v>27369</v>
      </c>
      <c r="O279" s="46">
        <f>IFERROR(VLOOKUP($A279,'Hospitalisation Details'!$A:$P,6,0),"")</f>
        <v>32760.48</v>
      </c>
      <c r="P279" s="47" t="str">
        <f>IFERROR(VLOOKUP($A279,'Hospitalisation Details'!$A:$P,12,0),"")</f>
        <v>tier - 1</v>
      </c>
      <c r="Q279" s="47" t="str">
        <f>IFERROR(VLOOKUP($A279,'Hospitalisation Details'!$A:$P,13,0),"")</f>
        <v>tier - 1</v>
      </c>
      <c r="R279" s="47" t="str">
        <f>IFERROR(VLOOKUP($A279,'Hospitalisation Details'!$A:$P,14,0),"")</f>
        <v>R1011</v>
      </c>
      <c r="S279" s="47">
        <f>IFERROR(VLOOKUP($A279,'Hospitalisation Details'!$A:$P,16,0),"")</f>
        <v>48</v>
      </c>
    </row>
    <row r="280" spans="1:19" x14ac:dyDescent="0.3">
      <c r="A280" s="34" t="str">
        <f>'Medical Examinations'!A280</f>
        <v>Id279</v>
      </c>
      <c r="B280" s="36" t="str">
        <f>VLOOKUP($A280,'Customer Names'!A:E,3,FALSE)</f>
        <v>Ms.</v>
      </c>
      <c r="C280" s="37" t="str">
        <f>VLOOKUP($A280,'Customer Names'!$A:$E,4,FALSE)</f>
        <v xml:space="preserve"> Joan</v>
      </c>
      <c r="D280" s="37" t="str">
        <f>VLOOKUP($A280,'Customer Names'!A:E,5,FALSE)</f>
        <v>Samuelson</v>
      </c>
      <c r="E280" s="35">
        <f>VLOOKUP($A280,'Medical Examinations'!$A:$H,2,FALSE)</f>
        <v>17.765000000000001</v>
      </c>
      <c r="F280" s="35">
        <f>VLOOKUP($A280,'Medical Examinations'!$A:$H,3,FALSE)</f>
        <v>5.62</v>
      </c>
      <c r="G280" s="35" t="str">
        <f>VLOOKUP($A280,'Medical Examinations'!$A:$N,11,0)</f>
        <v>No</v>
      </c>
      <c r="H280" s="35" t="str">
        <f>VLOOKUP($A280,'Medical Examinations'!$A:$N,5,0)</f>
        <v>No</v>
      </c>
      <c r="I280" s="35" t="str">
        <f>VLOOKUP($A280,'Medical Examinations'!$A:$N,6,0)</f>
        <v>No</v>
      </c>
      <c r="J280" s="35">
        <f>VLOOKUP($A280,'Medical Examinations'!$A:$N,9,0)</f>
        <v>0</v>
      </c>
      <c r="K280" s="35" t="str">
        <f>VLOOKUP($A280,'Medical Examinations'!$A:$N,10,0)</f>
        <v>Yes</v>
      </c>
      <c r="L280" s="35" t="str">
        <f>VLOOKUP($A280,'Medical Examinations'!$A:$N,12,0)</f>
        <v>Underweight</v>
      </c>
      <c r="M280" s="35" t="str">
        <f>VLOOKUP($A280,'Medical Examinations'!$A:$N,13,0)</f>
        <v>Normal</v>
      </c>
      <c r="N280" s="45">
        <f>IFERROR(VLOOKUP($A280,'Hospitalisation Details'!$A:$P,15,0),"")</f>
        <v>33063</v>
      </c>
      <c r="O280" s="46">
        <f>IFERROR(VLOOKUP($A280,'Hospitalisation Details'!$A:$P,6,0),"")</f>
        <v>32734.19</v>
      </c>
      <c r="P280" s="47" t="str">
        <f>IFERROR(VLOOKUP($A280,'Hospitalisation Details'!$A:$P,12,0),"")</f>
        <v>tier - 2</v>
      </c>
      <c r="Q280" s="47" t="str">
        <f>IFERROR(VLOOKUP($A280,'Hospitalisation Details'!$A:$P,13,0),"")</f>
        <v>tier - 1</v>
      </c>
      <c r="R280" s="47" t="str">
        <f>IFERROR(VLOOKUP($A280,'Hospitalisation Details'!$A:$P,14,0),"")</f>
        <v>R1012</v>
      </c>
      <c r="S280" s="47">
        <f>IFERROR(VLOOKUP($A280,'Hospitalisation Details'!$A:$P,16,0),"")</f>
        <v>32</v>
      </c>
    </row>
    <row r="281" spans="1:19" x14ac:dyDescent="0.3">
      <c r="A281" s="34" t="str">
        <f>'Medical Examinations'!A281</f>
        <v>Id280</v>
      </c>
      <c r="B281" s="36" t="str">
        <f>VLOOKUP($A281,'Customer Names'!A:E,3,FALSE)</f>
        <v>Mr.</v>
      </c>
      <c r="C281" s="37" t="str">
        <f>VLOOKUP($A281,'Customer Names'!$A:$E,4,FALSE)</f>
        <v xml:space="preserve"> Christopher A</v>
      </c>
      <c r="D281" s="37" t="str">
        <f>VLOOKUP($A281,'Customer Names'!A:E,5,FALSE)</f>
        <v>Lemos</v>
      </c>
      <c r="E281" s="35">
        <f>VLOOKUP($A281,'Medical Examinations'!$A:$H,2,FALSE)</f>
        <v>36.119999999999997</v>
      </c>
      <c r="F281" s="35">
        <f>VLOOKUP($A281,'Medical Examinations'!$A:$H,3,FALSE)</f>
        <v>5.82</v>
      </c>
      <c r="G281" s="35" t="str">
        <f>VLOOKUP($A281,'Medical Examinations'!$A:$N,11,0)</f>
        <v>No</v>
      </c>
      <c r="H281" s="35" t="str">
        <f>VLOOKUP($A281,'Medical Examinations'!$A:$N,5,0)</f>
        <v>No</v>
      </c>
      <c r="I281" s="35" t="str">
        <f>VLOOKUP($A281,'Medical Examinations'!$A:$N,6,0)</f>
        <v>No</v>
      </c>
      <c r="J281" s="35">
        <f>VLOOKUP($A281,'Medical Examinations'!$A:$N,9,0)</f>
        <v>0</v>
      </c>
      <c r="K281" s="35" t="str">
        <f>VLOOKUP($A281,'Medical Examinations'!$A:$N,10,0)</f>
        <v>Yes</v>
      </c>
      <c r="L281" s="35" t="str">
        <f>VLOOKUP($A281,'Medical Examinations'!$A:$N,12,0)</f>
        <v>Obesity</v>
      </c>
      <c r="M281" s="35" t="str">
        <f>VLOOKUP($A281,'Medical Examinations'!$A:$N,13,0)</f>
        <v>Prediabetes</v>
      </c>
      <c r="N281" s="45">
        <f>IFERROR(VLOOKUP($A281,'Hospitalisation Details'!$A:$P,15,0),"")</f>
        <v>33146</v>
      </c>
      <c r="O281" s="46">
        <f>IFERROR(VLOOKUP($A281,'Hospitalisation Details'!$A:$P,6,0),"")</f>
        <v>32716.2</v>
      </c>
      <c r="P281" s="47" t="str">
        <f>IFERROR(VLOOKUP($A281,'Hospitalisation Details'!$A:$P,12,0),"")</f>
        <v>tier - 1</v>
      </c>
      <c r="Q281" s="47" t="str">
        <f>IFERROR(VLOOKUP($A281,'Hospitalisation Details'!$A:$P,13,0),"")</f>
        <v>tier - 2</v>
      </c>
      <c r="R281" s="47" t="str">
        <f>IFERROR(VLOOKUP($A281,'Hospitalisation Details'!$A:$P,14,0),"")</f>
        <v>R1011</v>
      </c>
      <c r="S281" s="47">
        <f>IFERROR(VLOOKUP($A281,'Hospitalisation Details'!$A:$P,16,0),"")</f>
        <v>32</v>
      </c>
    </row>
    <row r="282" spans="1:19" x14ac:dyDescent="0.3">
      <c r="A282" s="34" t="str">
        <f>'Medical Examinations'!A282</f>
        <v>Id281</v>
      </c>
      <c r="B282" s="36" t="str">
        <f>VLOOKUP($A282,'Customer Names'!A:E,3,FALSE)</f>
        <v>Ms.</v>
      </c>
      <c r="C282" s="37" t="str">
        <f>VLOOKUP($A282,'Customer Names'!$A:$E,4,FALSE)</f>
        <v xml:space="preserve"> Kacy L.</v>
      </c>
      <c r="D282" s="37" t="str">
        <f>VLOOKUP($A282,'Customer Names'!A:E,5,FALSE)</f>
        <v>Seynders</v>
      </c>
      <c r="E282" s="35">
        <f>VLOOKUP($A282,'Medical Examinations'!$A:$H,2,FALSE)</f>
        <v>23.19</v>
      </c>
      <c r="F282" s="35">
        <f>VLOOKUP($A282,'Medical Examinations'!$A:$H,3,FALSE)</f>
        <v>7.66</v>
      </c>
      <c r="G282" s="35" t="str">
        <f>VLOOKUP($A282,'Medical Examinations'!$A:$N,11,0)</f>
        <v>No</v>
      </c>
      <c r="H282" s="35" t="str">
        <f>VLOOKUP($A282,'Medical Examinations'!$A:$N,5,0)</f>
        <v>No</v>
      </c>
      <c r="I282" s="35" t="str">
        <f>VLOOKUP($A282,'Medical Examinations'!$A:$N,6,0)</f>
        <v>No</v>
      </c>
      <c r="J282" s="35">
        <f>VLOOKUP($A282,'Medical Examinations'!$A:$N,9,0)</f>
        <v>0</v>
      </c>
      <c r="K282" s="35" t="str">
        <f>VLOOKUP($A282,'Medical Examinations'!$A:$N,10,0)</f>
        <v>Yes</v>
      </c>
      <c r="L282" s="35" t="str">
        <f>VLOOKUP($A282,'Medical Examinations'!$A:$N,12,0)</f>
        <v>Normal Weight</v>
      </c>
      <c r="M282" s="35" t="str">
        <f>VLOOKUP($A282,'Medical Examinations'!$A:$N,13,0)</f>
        <v>Diabetes</v>
      </c>
      <c r="N282" s="45">
        <f>IFERROR(VLOOKUP($A282,'Hospitalisation Details'!$A:$P,15,0),"")</f>
        <v>25143</v>
      </c>
      <c r="O282" s="46">
        <f>IFERROR(VLOOKUP($A282,'Hospitalisation Details'!$A:$P,6,0),"")</f>
        <v>32686.080000000002</v>
      </c>
      <c r="P282" s="47" t="str">
        <f>IFERROR(VLOOKUP($A282,'Hospitalisation Details'!$A:$P,12,0),"")</f>
        <v>tier - 2</v>
      </c>
      <c r="Q282" s="47" t="str">
        <f>IFERROR(VLOOKUP($A282,'Hospitalisation Details'!$A:$P,13,0),"")</f>
        <v>tier - 3</v>
      </c>
      <c r="R282" s="47" t="str">
        <f>IFERROR(VLOOKUP($A282,'Hospitalisation Details'!$A:$P,14,0),"")</f>
        <v>R1011</v>
      </c>
      <c r="S282" s="47">
        <f>IFERROR(VLOOKUP($A282,'Hospitalisation Details'!$A:$P,16,0),"")</f>
        <v>54</v>
      </c>
    </row>
    <row r="283" spans="1:19" x14ac:dyDescent="0.3">
      <c r="A283" s="34" t="str">
        <f>'Medical Examinations'!A283</f>
        <v>Id282</v>
      </c>
      <c r="B283" s="36" t="str">
        <f>VLOOKUP($A283,'Customer Names'!A:E,3,FALSE)</f>
        <v>Mr.</v>
      </c>
      <c r="C283" s="37" t="str">
        <f>VLOOKUP($A283,'Customer Names'!$A:$E,4,FALSE)</f>
        <v xml:space="preserve"> Benjamin H.</v>
      </c>
      <c r="D283" s="37" t="str">
        <f>VLOOKUP($A283,'Customer Names'!A:E,5,FALSE)</f>
        <v>Saunders</v>
      </c>
      <c r="E283" s="35">
        <f>VLOOKUP($A283,'Medical Examinations'!$A:$H,2,FALSE)</f>
        <v>35.99</v>
      </c>
      <c r="F283" s="35">
        <f>VLOOKUP($A283,'Medical Examinations'!$A:$H,3,FALSE)</f>
        <v>4.2300000000000004</v>
      </c>
      <c r="G283" s="35" t="str">
        <f>VLOOKUP($A283,'Medical Examinations'!$A:$N,11,0)</f>
        <v>No</v>
      </c>
      <c r="H283" s="35" t="str">
        <f>VLOOKUP($A283,'Medical Examinations'!$A:$N,5,0)</f>
        <v>No</v>
      </c>
      <c r="I283" s="35" t="str">
        <f>VLOOKUP($A283,'Medical Examinations'!$A:$N,6,0)</f>
        <v>No</v>
      </c>
      <c r="J283" s="35">
        <f>VLOOKUP($A283,'Medical Examinations'!$A:$N,9,0)</f>
        <v>0</v>
      </c>
      <c r="K283" s="35" t="str">
        <f>VLOOKUP($A283,'Medical Examinations'!$A:$N,10,0)</f>
        <v>Yes</v>
      </c>
      <c r="L283" s="35" t="str">
        <f>VLOOKUP($A283,'Medical Examinations'!$A:$N,12,0)</f>
        <v>Obesity</v>
      </c>
      <c r="M283" s="35" t="str">
        <f>VLOOKUP($A283,'Medical Examinations'!$A:$N,13,0)</f>
        <v>Normal</v>
      </c>
      <c r="N283" s="45">
        <f>IFERROR(VLOOKUP($A283,'Hospitalisation Details'!$A:$P,15,0),"")</f>
        <v>33067</v>
      </c>
      <c r="O283" s="46">
        <f>IFERROR(VLOOKUP($A283,'Hospitalisation Details'!$A:$P,6,0),"")</f>
        <v>32672.11</v>
      </c>
      <c r="P283" s="47" t="str">
        <f>IFERROR(VLOOKUP($A283,'Hospitalisation Details'!$A:$P,12,0),"")</f>
        <v>tier - 1</v>
      </c>
      <c r="Q283" s="47" t="str">
        <f>IFERROR(VLOOKUP($A283,'Hospitalisation Details'!$A:$P,13,0),"")</f>
        <v>tier - 1</v>
      </c>
      <c r="R283" s="47" t="str">
        <f>IFERROR(VLOOKUP($A283,'Hospitalisation Details'!$A:$P,14,0),"")</f>
        <v>R1011</v>
      </c>
      <c r="S283" s="47">
        <f>IFERROR(VLOOKUP($A283,'Hospitalisation Details'!$A:$P,16,0),"")</f>
        <v>32</v>
      </c>
    </row>
    <row r="284" spans="1:19" x14ac:dyDescent="0.3">
      <c r="A284" s="34" t="str">
        <f>'Medical Examinations'!A284</f>
        <v>Id283</v>
      </c>
      <c r="B284" s="36" t="str">
        <f>VLOOKUP($A284,'Customer Names'!A:E,3,FALSE)</f>
        <v>Mr.</v>
      </c>
      <c r="C284" s="37" t="str">
        <f>VLOOKUP($A284,'Customer Names'!$A:$E,4,FALSE)</f>
        <v xml:space="preserve"> Xaviour J.</v>
      </c>
      <c r="D284" s="37" t="str">
        <f>VLOOKUP($A284,'Customer Names'!A:E,5,FALSE)</f>
        <v>Walker</v>
      </c>
      <c r="E284" s="35">
        <f>VLOOKUP($A284,'Medical Examinations'!$A:$H,2,FALSE)</f>
        <v>30.25</v>
      </c>
      <c r="F284" s="35">
        <f>VLOOKUP($A284,'Medical Examinations'!$A:$H,3,FALSE)</f>
        <v>5.58</v>
      </c>
      <c r="G284" s="35" t="str">
        <f>VLOOKUP($A284,'Medical Examinations'!$A:$N,11,0)</f>
        <v>No</v>
      </c>
      <c r="H284" s="35" t="str">
        <f>VLOOKUP($A284,'Medical Examinations'!$A:$N,5,0)</f>
        <v>No</v>
      </c>
      <c r="I284" s="35" t="str">
        <f>VLOOKUP($A284,'Medical Examinations'!$A:$N,6,0)</f>
        <v>Yes</v>
      </c>
      <c r="J284" s="35">
        <f>VLOOKUP($A284,'Medical Examinations'!$A:$N,9,0)</f>
        <v>1</v>
      </c>
      <c r="K284" s="35" t="str">
        <f>VLOOKUP($A284,'Medical Examinations'!$A:$N,10,0)</f>
        <v>Yes</v>
      </c>
      <c r="L284" s="35" t="str">
        <f>VLOOKUP($A284,'Medical Examinations'!$A:$N,12,0)</f>
        <v>Obesity</v>
      </c>
      <c r="M284" s="35" t="str">
        <f>VLOOKUP($A284,'Medical Examinations'!$A:$N,13,0)</f>
        <v>Normal</v>
      </c>
      <c r="N284" s="45">
        <f>IFERROR(VLOOKUP($A284,'Hospitalisation Details'!$A:$P,15,0),"")</f>
        <v>37902</v>
      </c>
      <c r="O284" s="46">
        <f>IFERROR(VLOOKUP($A284,'Hospitalisation Details'!$A:$P,6,0),"")</f>
        <v>32548.34</v>
      </c>
      <c r="P284" s="47" t="str">
        <f>IFERROR(VLOOKUP($A284,'Hospitalisation Details'!$A:$P,12,0),"")</f>
        <v>tier - 1</v>
      </c>
      <c r="Q284" s="47" t="str">
        <f>IFERROR(VLOOKUP($A284,'Hospitalisation Details'!$A:$P,13,0),"")</f>
        <v>tier - 2</v>
      </c>
      <c r="R284" s="47" t="str">
        <f>IFERROR(VLOOKUP($A284,'Hospitalisation Details'!$A:$P,14,0),"")</f>
        <v>R1013</v>
      </c>
      <c r="S284" s="47">
        <f>IFERROR(VLOOKUP($A284,'Hospitalisation Details'!$A:$P,16,0),"")</f>
        <v>19</v>
      </c>
    </row>
    <row r="285" spans="1:19" x14ac:dyDescent="0.3">
      <c r="A285" s="34" t="str">
        <f>'Medical Examinations'!A285</f>
        <v>Id284</v>
      </c>
      <c r="B285" s="36" t="str">
        <f>VLOOKUP($A285,'Customer Names'!A:E,3,FALSE)</f>
        <v>Mr.</v>
      </c>
      <c r="C285" s="37" t="str">
        <f>VLOOKUP($A285,'Customer Names'!$A:$E,4,FALSE)</f>
        <v xml:space="preserve"> Michael T.</v>
      </c>
      <c r="D285" s="37" t="str">
        <f>VLOOKUP($A285,'Customer Names'!A:E,5,FALSE)</f>
        <v>Lam</v>
      </c>
      <c r="E285" s="35">
        <f>VLOOKUP($A285,'Medical Examinations'!$A:$H,2,FALSE)</f>
        <v>26.24</v>
      </c>
      <c r="F285" s="35">
        <f>VLOOKUP($A285,'Medical Examinations'!$A:$H,3,FALSE)</f>
        <v>6.26</v>
      </c>
      <c r="G285" s="35" t="str">
        <f>VLOOKUP($A285,'Medical Examinations'!$A:$N,11,0)</f>
        <v>Yes</v>
      </c>
      <c r="H285" s="35" t="str">
        <f>VLOOKUP($A285,'Medical Examinations'!$A:$N,5,0)</f>
        <v>No</v>
      </c>
      <c r="I285" s="35" t="str">
        <f>VLOOKUP($A285,'Medical Examinations'!$A:$N,6,0)</f>
        <v>No</v>
      </c>
      <c r="J285" s="35">
        <f>VLOOKUP($A285,'Medical Examinations'!$A:$N,9,0)</f>
        <v>0</v>
      </c>
      <c r="K285" s="35" t="str">
        <f>VLOOKUP($A285,'Medical Examinations'!$A:$N,10,0)</f>
        <v>Yes</v>
      </c>
      <c r="L285" s="35" t="str">
        <f>VLOOKUP($A285,'Medical Examinations'!$A:$N,12,0)</f>
        <v>Overweight</v>
      </c>
      <c r="M285" s="35" t="str">
        <f>VLOOKUP($A285,'Medical Examinations'!$A:$N,13,0)</f>
        <v>Prediabetes</v>
      </c>
      <c r="N285" s="45">
        <f>IFERROR(VLOOKUP($A285,'Hospitalisation Details'!$A:$P,15,0),"")</f>
        <v>28022</v>
      </c>
      <c r="O285" s="46">
        <f>IFERROR(VLOOKUP($A285,'Hospitalisation Details'!$A:$P,6,0),"")</f>
        <v>32485.46</v>
      </c>
      <c r="P285" s="47" t="str">
        <f>IFERROR(VLOOKUP($A285,'Hospitalisation Details'!$A:$P,12,0),"")</f>
        <v>tier - 2</v>
      </c>
      <c r="Q285" s="47" t="str">
        <f>IFERROR(VLOOKUP($A285,'Hospitalisation Details'!$A:$P,13,0),"")</f>
        <v>tier - 1</v>
      </c>
      <c r="R285" s="47" t="str">
        <f>IFERROR(VLOOKUP($A285,'Hospitalisation Details'!$A:$P,14,0),"")</f>
        <v>R1011</v>
      </c>
      <c r="S285" s="47">
        <f>IFERROR(VLOOKUP($A285,'Hospitalisation Details'!$A:$P,16,0),"")</f>
        <v>46</v>
      </c>
    </row>
    <row r="286" spans="1:19" x14ac:dyDescent="0.3">
      <c r="A286" s="34" t="str">
        <f>'Medical Examinations'!A286</f>
        <v>Id285</v>
      </c>
      <c r="B286" s="36" t="str">
        <f>VLOOKUP($A286,'Customer Names'!A:E,3,FALSE)</f>
        <v>Mr.</v>
      </c>
      <c r="C286" s="37" t="str">
        <f>VLOOKUP($A286,'Customer Names'!$A:$E,4,FALSE)</f>
        <v xml:space="preserve"> Bradley</v>
      </c>
      <c r="D286" s="37" t="str">
        <f>VLOOKUP($A286,'Customer Names'!A:E,5,FALSE)</f>
        <v>Sweigart</v>
      </c>
      <c r="E286" s="35">
        <f>VLOOKUP($A286,'Medical Examinations'!$A:$H,2,FALSE)</f>
        <v>31.36</v>
      </c>
      <c r="F286" s="35">
        <f>VLOOKUP($A286,'Medical Examinations'!$A:$H,3,FALSE)</f>
        <v>10.6</v>
      </c>
      <c r="G286" s="35" t="str">
        <f>VLOOKUP($A286,'Medical Examinations'!$A:$N,11,0)</f>
        <v>Yes</v>
      </c>
      <c r="H286" s="35" t="str">
        <f>VLOOKUP($A286,'Medical Examinations'!$A:$N,5,0)</f>
        <v>No</v>
      </c>
      <c r="I286" s="35" t="str">
        <f>VLOOKUP($A286,'Medical Examinations'!$A:$N,6,0)</f>
        <v>No</v>
      </c>
      <c r="J286" s="35">
        <f>VLOOKUP($A286,'Medical Examinations'!$A:$N,9,0)</f>
        <v>0</v>
      </c>
      <c r="K286" s="35" t="str">
        <f>VLOOKUP($A286,'Medical Examinations'!$A:$N,10,0)</f>
        <v>Yes</v>
      </c>
      <c r="L286" s="35" t="str">
        <f>VLOOKUP($A286,'Medical Examinations'!$A:$N,12,0)</f>
        <v>Obesity</v>
      </c>
      <c r="M286" s="35" t="str">
        <f>VLOOKUP($A286,'Medical Examinations'!$A:$N,13,0)</f>
        <v>Diabetes</v>
      </c>
      <c r="N286" s="45">
        <f>IFERROR(VLOOKUP($A286,'Hospitalisation Details'!$A:$P,15,0),"")</f>
        <v>29856</v>
      </c>
      <c r="O286" s="46">
        <f>IFERROR(VLOOKUP($A286,'Hospitalisation Details'!$A:$P,6,0),"")</f>
        <v>32462.35</v>
      </c>
      <c r="P286" s="47" t="str">
        <f>IFERROR(VLOOKUP($A286,'Hospitalisation Details'!$A:$P,12,0),"")</f>
        <v>tier - 2</v>
      </c>
      <c r="Q286" s="47" t="str">
        <f>IFERROR(VLOOKUP($A286,'Hospitalisation Details'!$A:$P,13,0),"")</f>
        <v>tier - 2</v>
      </c>
      <c r="R286" s="47" t="str">
        <f>IFERROR(VLOOKUP($A286,'Hospitalisation Details'!$A:$P,14,0),"")</f>
        <v>R1011</v>
      </c>
      <c r="S286" s="47">
        <f>IFERROR(VLOOKUP($A286,'Hospitalisation Details'!$A:$P,16,0),"")</f>
        <v>41</v>
      </c>
    </row>
    <row r="287" spans="1:19" x14ac:dyDescent="0.3">
      <c r="A287" s="34" t="str">
        <f>'Medical Examinations'!A287</f>
        <v>Id286</v>
      </c>
      <c r="B287" s="36" t="str">
        <f>VLOOKUP($A287,'Customer Names'!A:E,3,FALSE)</f>
        <v>Ms.</v>
      </c>
      <c r="C287" s="37" t="str">
        <f>VLOOKUP($A287,'Customer Names'!$A:$E,4,FALSE)</f>
        <v xml:space="preserve"> Andrea</v>
      </c>
      <c r="D287" s="37" t="str">
        <f>VLOOKUP($A287,'Customer Names'!A:E,5,FALSE)</f>
        <v>Sieczkowski</v>
      </c>
      <c r="E287" s="35">
        <f>VLOOKUP($A287,'Medical Examinations'!$A:$H,2,FALSE)</f>
        <v>25.69</v>
      </c>
      <c r="F287" s="35">
        <f>VLOOKUP($A287,'Medical Examinations'!$A:$H,3,FALSE)</f>
        <v>4.78</v>
      </c>
      <c r="G287" s="35" t="str">
        <f>VLOOKUP($A287,'Medical Examinations'!$A:$N,11,0)</f>
        <v>Yes</v>
      </c>
      <c r="H287" s="35" t="str">
        <f>VLOOKUP($A287,'Medical Examinations'!$A:$N,5,0)</f>
        <v>No</v>
      </c>
      <c r="I287" s="35" t="str">
        <f>VLOOKUP($A287,'Medical Examinations'!$A:$N,6,0)</f>
        <v>No</v>
      </c>
      <c r="J287" s="35">
        <f>VLOOKUP($A287,'Medical Examinations'!$A:$N,9,0)</f>
        <v>0</v>
      </c>
      <c r="K287" s="35" t="str">
        <f>VLOOKUP($A287,'Medical Examinations'!$A:$N,10,0)</f>
        <v>Yes</v>
      </c>
      <c r="L287" s="35" t="str">
        <f>VLOOKUP($A287,'Medical Examinations'!$A:$N,12,0)</f>
        <v>Overweight</v>
      </c>
      <c r="M287" s="35" t="str">
        <f>VLOOKUP($A287,'Medical Examinations'!$A:$N,13,0)</f>
        <v>Normal</v>
      </c>
      <c r="N287" s="45">
        <f>IFERROR(VLOOKUP($A287,'Hospitalisation Details'!$A:$P,15,0),"")</f>
        <v>27981</v>
      </c>
      <c r="O287" s="46">
        <f>IFERROR(VLOOKUP($A287,'Hospitalisation Details'!$A:$P,6,0),"")</f>
        <v>32430.22</v>
      </c>
      <c r="P287" s="47" t="str">
        <f>IFERROR(VLOOKUP($A287,'Hospitalisation Details'!$A:$P,12,0),"")</f>
        <v>tier - 2</v>
      </c>
      <c r="Q287" s="47" t="str">
        <f>IFERROR(VLOOKUP($A287,'Hospitalisation Details'!$A:$P,13,0),"")</f>
        <v>tier - 3</v>
      </c>
      <c r="R287" s="47" t="str">
        <f>IFERROR(VLOOKUP($A287,'Hospitalisation Details'!$A:$P,14,0),"")</f>
        <v>R1011</v>
      </c>
      <c r="S287" s="47">
        <f>IFERROR(VLOOKUP($A287,'Hospitalisation Details'!$A:$P,16,0),"")</f>
        <v>46</v>
      </c>
    </row>
    <row r="288" spans="1:19" x14ac:dyDescent="0.3">
      <c r="A288" s="34" t="str">
        <f>'Medical Examinations'!A288</f>
        <v>Id287</v>
      </c>
      <c r="B288" s="36" t="str">
        <f>VLOOKUP($A288,'Customer Names'!A:E,3,FALSE)</f>
        <v>Ms.</v>
      </c>
      <c r="C288" s="37" t="str">
        <f>VLOOKUP($A288,'Customer Names'!$A:$E,4,FALSE)</f>
        <v xml:space="preserve"> Nancy M</v>
      </c>
      <c r="D288" s="37" t="str">
        <f>VLOOKUP($A288,'Customer Names'!A:E,5,FALSE)</f>
        <v>Jurgens</v>
      </c>
      <c r="E288" s="35">
        <f>VLOOKUP($A288,'Medical Examinations'!$A:$H,2,FALSE)</f>
        <v>25.46</v>
      </c>
      <c r="F288" s="35">
        <f>VLOOKUP($A288,'Medical Examinations'!$A:$H,3,FALSE)</f>
        <v>6.03</v>
      </c>
      <c r="G288" s="35" t="str">
        <f>VLOOKUP($A288,'Medical Examinations'!$A:$N,11,0)</f>
        <v>No</v>
      </c>
      <c r="H288" s="35" t="str">
        <f>VLOOKUP($A288,'Medical Examinations'!$A:$N,5,0)</f>
        <v>No</v>
      </c>
      <c r="I288" s="35" t="str">
        <f>VLOOKUP($A288,'Medical Examinations'!$A:$N,6,0)</f>
        <v>No</v>
      </c>
      <c r="J288" s="35">
        <f>VLOOKUP($A288,'Medical Examinations'!$A:$N,9,0)</f>
        <v>2</v>
      </c>
      <c r="K288" s="35" t="str">
        <f>VLOOKUP($A288,'Medical Examinations'!$A:$N,10,0)</f>
        <v>Yes</v>
      </c>
      <c r="L288" s="35" t="str">
        <f>VLOOKUP($A288,'Medical Examinations'!$A:$N,12,0)</f>
        <v>Overweight</v>
      </c>
      <c r="M288" s="35" t="str">
        <f>VLOOKUP($A288,'Medical Examinations'!$A:$N,13,0)</f>
        <v>Prediabetes</v>
      </c>
      <c r="N288" s="45">
        <f>IFERROR(VLOOKUP($A288,'Hospitalisation Details'!$A:$P,15,0),"")</f>
        <v>26591</v>
      </c>
      <c r="O288" s="46">
        <f>IFERROR(VLOOKUP($A288,'Hospitalisation Details'!$A:$P,6,0),"")</f>
        <v>32428.63</v>
      </c>
      <c r="P288" s="47" t="str">
        <f>IFERROR(VLOOKUP($A288,'Hospitalisation Details'!$A:$P,12,0),"")</f>
        <v>tier - 2</v>
      </c>
      <c r="Q288" s="47" t="str">
        <f>IFERROR(VLOOKUP($A288,'Hospitalisation Details'!$A:$P,13,0),"")</f>
        <v>tier - 2</v>
      </c>
      <c r="R288" s="47" t="str">
        <f>IFERROR(VLOOKUP($A288,'Hospitalisation Details'!$A:$P,14,0),"")</f>
        <v>R1011</v>
      </c>
      <c r="S288" s="47">
        <f>IFERROR(VLOOKUP($A288,'Hospitalisation Details'!$A:$P,16,0),"")</f>
        <v>50</v>
      </c>
    </row>
    <row r="289" spans="1:19" x14ac:dyDescent="0.3">
      <c r="A289" s="34" t="str">
        <f>'Medical Examinations'!A289</f>
        <v>Id288</v>
      </c>
      <c r="B289" s="36" t="str">
        <f>VLOOKUP($A289,'Customer Names'!A:E,3,FALSE)</f>
        <v>Mr.</v>
      </c>
      <c r="C289" s="37" t="str">
        <f>VLOOKUP($A289,'Customer Names'!$A:$E,4,FALSE)</f>
        <v xml:space="preserve"> Matt</v>
      </c>
      <c r="D289" s="37" t="str">
        <f>VLOOKUP($A289,'Customer Names'!A:E,5,FALSE)</f>
        <v>Hackman</v>
      </c>
      <c r="E289" s="35">
        <f>VLOOKUP($A289,'Medical Examinations'!$A:$H,2,FALSE)</f>
        <v>31.83</v>
      </c>
      <c r="F289" s="35">
        <f>VLOOKUP($A289,'Medical Examinations'!$A:$H,3,FALSE)</f>
        <v>11.55</v>
      </c>
      <c r="G289" s="35" t="str">
        <f>VLOOKUP($A289,'Medical Examinations'!$A:$N,11,0)</f>
        <v>Yes</v>
      </c>
      <c r="H289" s="35" t="str">
        <f>VLOOKUP($A289,'Medical Examinations'!$A:$N,5,0)</f>
        <v>No</v>
      </c>
      <c r="I289" s="35" t="str">
        <f>VLOOKUP($A289,'Medical Examinations'!$A:$N,6,0)</f>
        <v>No</v>
      </c>
      <c r="J289" s="35">
        <f>VLOOKUP($A289,'Medical Examinations'!$A:$N,9,0)</f>
        <v>1</v>
      </c>
      <c r="K289" s="35" t="str">
        <f>VLOOKUP($A289,'Medical Examinations'!$A:$N,10,0)</f>
        <v>Yes</v>
      </c>
      <c r="L289" s="35" t="str">
        <f>VLOOKUP($A289,'Medical Examinations'!$A:$N,12,0)</f>
        <v>Obesity</v>
      </c>
      <c r="M289" s="35" t="str">
        <f>VLOOKUP($A289,'Medical Examinations'!$A:$N,13,0)</f>
        <v>Diabetes</v>
      </c>
      <c r="N289" s="45">
        <f>IFERROR(VLOOKUP($A289,'Hospitalisation Details'!$A:$P,15,0),"")</f>
        <v>31748</v>
      </c>
      <c r="O289" s="46">
        <f>IFERROR(VLOOKUP($A289,'Hospitalisation Details'!$A:$P,6,0),"")</f>
        <v>32288.49</v>
      </c>
      <c r="P289" s="47" t="str">
        <f>IFERROR(VLOOKUP($A289,'Hospitalisation Details'!$A:$P,12,0),"")</f>
        <v>tier - 2</v>
      </c>
      <c r="Q289" s="47" t="str">
        <f>IFERROR(VLOOKUP($A289,'Hospitalisation Details'!$A:$P,13,0),"")</f>
        <v>tier - 2</v>
      </c>
      <c r="R289" s="47" t="str">
        <f>IFERROR(VLOOKUP($A289,'Hospitalisation Details'!$A:$P,14,0),"")</f>
        <v>R1011</v>
      </c>
      <c r="S289" s="47">
        <f>IFERROR(VLOOKUP($A289,'Hospitalisation Details'!$A:$P,16,0),"")</f>
        <v>36</v>
      </c>
    </row>
    <row r="290" spans="1:19" x14ac:dyDescent="0.3">
      <c r="A290" s="34" t="str">
        <f>'Medical Examinations'!A290</f>
        <v>Id289</v>
      </c>
      <c r="B290" s="36" t="str">
        <f>VLOOKUP($A290,'Customer Names'!A:E,3,FALSE)</f>
        <v>Mr.</v>
      </c>
      <c r="C290" s="37" t="str">
        <f>VLOOKUP($A290,'Customer Names'!$A:$E,4,FALSE)</f>
        <v xml:space="preserve"> Lee</v>
      </c>
      <c r="D290" s="37" t="str">
        <f>VLOOKUP($A290,'Customer Names'!A:E,5,FALSE)</f>
        <v>Klarich</v>
      </c>
      <c r="E290" s="35">
        <f>VLOOKUP($A290,'Medical Examinations'!$A:$H,2,FALSE)</f>
        <v>24.43</v>
      </c>
      <c r="F290" s="35">
        <f>VLOOKUP($A290,'Medical Examinations'!$A:$H,3,FALSE)</f>
        <v>7.59</v>
      </c>
      <c r="G290" s="35" t="str">
        <f>VLOOKUP($A290,'Medical Examinations'!$A:$N,11,0)</f>
        <v>Yes</v>
      </c>
      <c r="H290" s="35" t="str">
        <f>VLOOKUP($A290,'Medical Examinations'!$A:$N,5,0)</f>
        <v>No</v>
      </c>
      <c r="I290" s="35" t="str">
        <f>VLOOKUP($A290,'Medical Examinations'!$A:$N,6,0)</f>
        <v>No</v>
      </c>
      <c r="J290" s="35">
        <f>VLOOKUP($A290,'Medical Examinations'!$A:$N,9,0)</f>
        <v>1</v>
      </c>
      <c r="K290" s="35" t="str">
        <f>VLOOKUP($A290,'Medical Examinations'!$A:$N,10,0)</f>
        <v>Yes</v>
      </c>
      <c r="L290" s="35" t="str">
        <f>VLOOKUP($A290,'Medical Examinations'!$A:$N,12,0)</f>
        <v>Normal Weight</v>
      </c>
      <c r="M290" s="35" t="str">
        <f>VLOOKUP($A290,'Medical Examinations'!$A:$N,13,0)</f>
        <v>Diabetes</v>
      </c>
      <c r="N290" s="45">
        <f>IFERROR(VLOOKUP($A290,'Hospitalisation Details'!$A:$P,15,0),"")</f>
        <v>27745</v>
      </c>
      <c r="O290" s="46">
        <f>IFERROR(VLOOKUP($A290,'Hospitalisation Details'!$A:$P,6,0),"")</f>
        <v>32259.96</v>
      </c>
      <c r="P290" s="47" t="str">
        <f>IFERROR(VLOOKUP($A290,'Hospitalisation Details'!$A:$P,12,0),"")</f>
        <v>tier - 2</v>
      </c>
      <c r="Q290" s="47" t="str">
        <f>IFERROR(VLOOKUP($A290,'Hospitalisation Details'!$A:$P,13,0),"")</f>
        <v>tier - 3</v>
      </c>
      <c r="R290" s="47" t="str">
        <f>IFERROR(VLOOKUP($A290,'Hospitalisation Details'!$A:$P,14,0),"")</f>
        <v>R1012</v>
      </c>
      <c r="S290" s="47">
        <f>IFERROR(VLOOKUP($A290,'Hospitalisation Details'!$A:$P,16,0),"")</f>
        <v>47</v>
      </c>
    </row>
    <row r="291" spans="1:19" x14ac:dyDescent="0.3">
      <c r="A291" s="34" t="str">
        <f>'Medical Examinations'!A291</f>
        <v>Id290</v>
      </c>
      <c r="B291" s="36" t="str">
        <f>VLOOKUP($A291,'Customer Names'!A:E,3,FALSE)</f>
        <v>Mr.</v>
      </c>
      <c r="C291" s="37" t="str">
        <f>VLOOKUP($A291,'Customer Names'!$A:$E,4,FALSE)</f>
        <v xml:space="preserve"> Chris</v>
      </c>
      <c r="D291" s="37" t="str">
        <f>VLOOKUP($A291,'Customer Names'!A:E,5,FALSE)</f>
        <v>Schulten</v>
      </c>
      <c r="E291" s="35">
        <f>VLOOKUP($A291,'Medical Examinations'!$A:$H,2,FALSE)</f>
        <v>41.9</v>
      </c>
      <c r="F291" s="35">
        <f>VLOOKUP($A291,'Medical Examinations'!$A:$H,3,FALSE)</f>
        <v>4.26</v>
      </c>
      <c r="G291" s="35" t="str">
        <f>VLOOKUP($A291,'Medical Examinations'!$A:$N,11,0)</f>
        <v>No</v>
      </c>
      <c r="H291" s="35" t="str">
        <f>VLOOKUP($A291,'Medical Examinations'!$A:$N,5,0)</f>
        <v>No</v>
      </c>
      <c r="I291" s="35" t="str">
        <f>VLOOKUP($A291,'Medical Examinations'!$A:$N,6,0)</f>
        <v>No</v>
      </c>
      <c r="J291" s="35">
        <f>VLOOKUP($A291,'Medical Examinations'!$A:$N,9,0)</f>
        <v>0</v>
      </c>
      <c r="K291" s="35" t="str">
        <f>VLOOKUP($A291,'Medical Examinations'!$A:$N,10,0)</f>
        <v>Yes</v>
      </c>
      <c r="L291" s="35" t="str">
        <f>VLOOKUP($A291,'Medical Examinations'!$A:$N,12,0)</f>
        <v>Obesity</v>
      </c>
      <c r="M291" s="35" t="str">
        <f>VLOOKUP($A291,'Medical Examinations'!$A:$N,13,0)</f>
        <v>Normal</v>
      </c>
      <c r="N291" s="45">
        <f>IFERROR(VLOOKUP($A291,'Hospitalisation Details'!$A:$P,15,0),"")</f>
        <v>34585</v>
      </c>
      <c r="O291" s="46">
        <f>IFERROR(VLOOKUP($A291,'Hospitalisation Details'!$A:$P,6,0),"")</f>
        <v>32222.81</v>
      </c>
      <c r="P291" s="47" t="str">
        <f>IFERROR(VLOOKUP($A291,'Hospitalisation Details'!$A:$P,12,0),"")</f>
        <v>tier - 2</v>
      </c>
      <c r="Q291" s="47" t="str">
        <f>IFERROR(VLOOKUP($A291,'Hospitalisation Details'!$A:$P,13,0),"")</f>
        <v>tier - 1</v>
      </c>
      <c r="R291" s="47" t="str">
        <f>IFERROR(VLOOKUP($A291,'Hospitalisation Details'!$A:$P,14,0),"")</f>
        <v>R1011</v>
      </c>
      <c r="S291" s="47">
        <f>IFERROR(VLOOKUP($A291,'Hospitalisation Details'!$A:$P,16,0),"")</f>
        <v>28</v>
      </c>
    </row>
    <row r="292" spans="1:19" x14ac:dyDescent="0.3">
      <c r="A292" s="34" t="str">
        <f>'Medical Examinations'!A292</f>
        <v>Id291</v>
      </c>
      <c r="B292" s="36" t="str">
        <f>VLOOKUP($A292,'Customer Names'!A:E,3,FALSE)</f>
        <v>Mr.</v>
      </c>
      <c r="C292" s="37" t="str">
        <f>VLOOKUP($A292,'Customer Names'!$A:$E,4,FALSE)</f>
        <v xml:space="preserve"> Erik T.</v>
      </c>
      <c r="D292" s="37" t="str">
        <f>VLOOKUP($A292,'Customer Names'!A:E,5,FALSE)</f>
        <v>Fagerstrom</v>
      </c>
      <c r="E292" s="35">
        <f>VLOOKUP($A292,'Medical Examinations'!$A:$H,2,FALSE)</f>
        <v>22.88</v>
      </c>
      <c r="F292" s="35">
        <f>VLOOKUP($A292,'Medical Examinations'!$A:$H,3,FALSE)</f>
        <v>5.9</v>
      </c>
      <c r="G292" s="35" t="str">
        <f>VLOOKUP($A292,'Medical Examinations'!$A:$N,11,0)</f>
        <v>Yes</v>
      </c>
      <c r="H292" s="35" t="str">
        <f>VLOOKUP($A292,'Medical Examinations'!$A:$N,5,0)</f>
        <v>No</v>
      </c>
      <c r="I292" s="35" t="str">
        <f>VLOOKUP($A292,'Medical Examinations'!$A:$N,6,0)</f>
        <v>Yes</v>
      </c>
      <c r="J292" s="35">
        <f>VLOOKUP($A292,'Medical Examinations'!$A:$N,9,0)</f>
        <v>1</v>
      </c>
      <c r="K292" s="35" t="str">
        <f>VLOOKUP($A292,'Medical Examinations'!$A:$N,10,0)</f>
        <v>Yes</v>
      </c>
      <c r="L292" s="35" t="str">
        <f>VLOOKUP($A292,'Medical Examinations'!$A:$N,12,0)</f>
        <v>Normal Weight</v>
      </c>
      <c r="M292" s="35" t="str">
        <f>VLOOKUP($A292,'Medical Examinations'!$A:$N,13,0)</f>
        <v>Prediabetes</v>
      </c>
      <c r="N292" s="45">
        <f>IFERROR(VLOOKUP($A292,'Hospitalisation Details'!$A:$P,15,0),"")</f>
        <v>25457</v>
      </c>
      <c r="O292" s="46">
        <f>IFERROR(VLOOKUP($A292,'Hospitalisation Details'!$A:$P,6,0),"")</f>
        <v>32192.76</v>
      </c>
      <c r="P292" s="47" t="str">
        <f>IFERROR(VLOOKUP($A292,'Hospitalisation Details'!$A:$P,12,0),"")</f>
        <v>tier - 1</v>
      </c>
      <c r="Q292" s="47" t="str">
        <f>IFERROR(VLOOKUP($A292,'Hospitalisation Details'!$A:$P,13,0),"")</f>
        <v>tier - 2</v>
      </c>
      <c r="R292" s="47" t="str">
        <f>IFERROR(VLOOKUP($A292,'Hospitalisation Details'!$A:$P,14,0),"")</f>
        <v>R1011</v>
      </c>
      <c r="S292" s="47">
        <f>IFERROR(VLOOKUP($A292,'Hospitalisation Details'!$A:$P,16,0),"")</f>
        <v>53</v>
      </c>
    </row>
    <row r="293" spans="1:19" x14ac:dyDescent="0.3">
      <c r="A293" s="34" t="str">
        <f>'Medical Examinations'!A293</f>
        <v>Id292</v>
      </c>
      <c r="B293" s="36" t="str">
        <f>VLOOKUP($A293,'Customer Names'!A:E,3,FALSE)</f>
        <v>Mr.</v>
      </c>
      <c r="C293" s="37" t="str">
        <f>VLOOKUP($A293,'Customer Names'!$A:$E,4,FALSE)</f>
        <v xml:space="preserve"> Rod W</v>
      </c>
      <c r="D293" s="37" t="str">
        <f>VLOOKUP($A293,'Customer Names'!A:E,5,FALSE)</f>
        <v>Bien</v>
      </c>
      <c r="E293" s="35">
        <f>VLOOKUP($A293,'Medical Examinations'!$A:$H,2,FALSE)</f>
        <v>29.734999999999999</v>
      </c>
      <c r="F293" s="35">
        <f>VLOOKUP($A293,'Medical Examinations'!$A:$H,3,FALSE)</f>
        <v>7.79</v>
      </c>
      <c r="G293" s="35" t="str">
        <f>VLOOKUP($A293,'Medical Examinations'!$A:$N,11,0)</f>
        <v>No</v>
      </c>
      <c r="H293" s="35" t="str">
        <f>VLOOKUP($A293,'Medical Examinations'!$A:$N,5,0)</f>
        <v>No</v>
      </c>
      <c r="I293" s="35" t="str">
        <f>VLOOKUP($A293,'Medical Examinations'!$A:$N,6,0)</f>
        <v>No</v>
      </c>
      <c r="J293" s="35">
        <f>VLOOKUP($A293,'Medical Examinations'!$A:$N,9,0)</f>
        <v>0</v>
      </c>
      <c r="K293" s="35" t="str">
        <f>VLOOKUP($A293,'Medical Examinations'!$A:$N,10,0)</f>
        <v>No</v>
      </c>
      <c r="L293" s="35" t="str">
        <f>VLOOKUP($A293,'Medical Examinations'!$A:$N,12,0)</f>
        <v>Overweight</v>
      </c>
      <c r="M293" s="35" t="str">
        <f>VLOOKUP($A293,'Medical Examinations'!$A:$N,13,0)</f>
        <v>Diabetes</v>
      </c>
      <c r="N293" s="45">
        <f>IFERROR(VLOOKUP($A293,'Hospitalisation Details'!$A:$P,15,0),"")</f>
        <v>28804</v>
      </c>
      <c r="O293" s="46">
        <f>IFERROR(VLOOKUP($A293,'Hospitalisation Details'!$A:$P,6,0),"")</f>
        <v>32108.66</v>
      </c>
      <c r="P293" s="47" t="str">
        <f>IFERROR(VLOOKUP($A293,'Hospitalisation Details'!$A:$P,12,0),"")</f>
        <v>tier - 1</v>
      </c>
      <c r="Q293" s="47" t="str">
        <f>IFERROR(VLOOKUP($A293,'Hospitalisation Details'!$A:$P,13,0),"")</f>
        <v>tier - 3</v>
      </c>
      <c r="R293" s="47" t="str">
        <f>IFERROR(VLOOKUP($A293,'Hospitalisation Details'!$A:$P,14,0),"")</f>
        <v>R1017</v>
      </c>
      <c r="S293" s="47">
        <f>IFERROR(VLOOKUP($A293,'Hospitalisation Details'!$A:$P,16,0),"")</f>
        <v>44</v>
      </c>
    </row>
    <row r="294" spans="1:19" x14ac:dyDescent="0.3">
      <c r="A294" s="34" t="str">
        <f>'Medical Examinations'!A294</f>
        <v>Id293</v>
      </c>
      <c r="B294" s="36" t="str">
        <f>VLOOKUP($A294,'Customer Names'!A:E,3,FALSE)</f>
        <v>Mr.</v>
      </c>
      <c r="C294" s="37" t="str">
        <f>VLOOKUP($A294,'Customer Names'!$A:$E,4,FALSE)</f>
        <v xml:space="preserve"> Joey</v>
      </c>
      <c r="D294" s="37" t="str">
        <f>VLOOKUP($A294,'Customer Names'!A:E,5,FALSE)</f>
        <v>Hess</v>
      </c>
      <c r="E294" s="35">
        <f>VLOOKUP($A294,'Medical Examinations'!$A:$H,2,FALSE)</f>
        <v>40.74</v>
      </c>
      <c r="F294" s="35">
        <f>VLOOKUP($A294,'Medical Examinations'!$A:$H,3,FALSE)</f>
        <v>5.28</v>
      </c>
      <c r="G294" s="35" t="str">
        <f>VLOOKUP($A294,'Medical Examinations'!$A:$N,11,0)</f>
        <v>No</v>
      </c>
      <c r="H294" s="35" t="str">
        <f>VLOOKUP($A294,'Medical Examinations'!$A:$N,5,0)</f>
        <v>No</v>
      </c>
      <c r="I294" s="35" t="str">
        <f>VLOOKUP($A294,'Medical Examinations'!$A:$N,6,0)</f>
        <v>Yes</v>
      </c>
      <c r="J294" s="35">
        <f>VLOOKUP($A294,'Medical Examinations'!$A:$N,9,0)</f>
        <v>1</v>
      </c>
      <c r="K294" s="35" t="str">
        <f>VLOOKUP($A294,'Medical Examinations'!$A:$N,10,0)</f>
        <v>Yes</v>
      </c>
      <c r="L294" s="35" t="str">
        <f>VLOOKUP($A294,'Medical Examinations'!$A:$N,12,0)</f>
        <v>Obesity</v>
      </c>
      <c r="M294" s="35" t="str">
        <f>VLOOKUP($A294,'Medical Examinations'!$A:$N,13,0)</f>
        <v>Normal</v>
      </c>
      <c r="N294" s="45">
        <f>IFERROR(VLOOKUP($A294,'Hospitalisation Details'!$A:$P,15,0),"")</f>
        <v>34225</v>
      </c>
      <c r="O294" s="46">
        <f>IFERROR(VLOOKUP($A294,'Hospitalisation Details'!$A:$P,6,0),"")</f>
        <v>32086.21</v>
      </c>
      <c r="P294" s="47" t="str">
        <f>IFERROR(VLOOKUP($A294,'Hospitalisation Details'!$A:$P,12,0),"")</f>
        <v>tier - 1</v>
      </c>
      <c r="Q294" s="47" t="str">
        <f>IFERROR(VLOOKUP($A294,'Hospitalisation Details'!$A:$P,13,0),"")</f>
        <v>tier - 3</v>
      </c>
      <c r="R294" s="47" t="str">
        <f>IFERROR(VLOOKUP($A294,'Hospitalisation Details'!$A:$P,14,0),"")</f>
        <v>R1011</v>
      </c>
      <c r="S294" s="47">
        <f>IFERROR(VLOOKUP($A294,'Hospitalisation Details'!$A:$P,16,0),"")</f>
        <v>29</v>
      </c>
    </row>
    <row r="295" spans="1:19" x14ac:dyDescent="0.3">
      <c r="A295" s="34" t="str">
        <f>'Medical Examinations'!A295</f>
        <v>Id294</v>
      </c>
      <c r="B295" s="36" t="str">
        <f>VLOOKUP($A295,'Customer Names'!A:E,3,FALSE)</f>
        <v>Ms.</v>
      </c>
      <c r="C295" s="37" t="str">
        <f>VLOOKUP($A295,'Customer Names'!$A:$E,4,FALSE)</f>
        <v xml:space="preserve"> Hillary L.</v>
      </c>
      <c r="D295" s="37" t="str">
        <f>VLOOKUP($A295,'Customer Names'!A:E,5,FALSE)</f>
        <v>Shaw</v>
      </c>
      <c r="E295" s="35">
        <f>VLOOKUP($A295,'Medical Examinations'!$A:$H,2,FALSE)</f>
        <v>24.14</v>
      </c>
      <c r="F295" s="35">
        <f>VLOOKUP($A295,'Medical Examinations'!$A:$H,3,FALSE)</f>
        <v>5.87</v>
      </c>
      <c r="G295" s="35" t="str">
        <f>VLOOKUP($A295,'Medical Examinations'!$A:$N,11,0)</f>
        <v>No</v>
      </c>
      <c r="H295" s="35" t="str">
        <f>VLOOKUP($A295,'Medical Examinations'!$A:$N,5,0)</f>
        <v>No</v>
      </c>
      <c r="I295" s="35" t="str">
        <f>VLOOKUP($A295,'Medical Examinations'!$A:$N,6,0)</f>
        <v>No</v>
      </c>
      <c r="J295" s="35">
        <f>VLOOKUP($A295,'Medical Examinations'!$A:$N,9,0)</f>
        <v>2</v>
      </c>
      <c r="K295" s="35" t="str">
        <f>VLOOKUP($A295,'Medical Examinations'!$A:$N,10,0)</f>
        <v>Yes</v>
      </c>
      <c r="L295" s="35" t="str">
        <f>VLOOKUP($A295,'Medical Examinations'!$A:$N,12,0)</f>
        <v>Normal Weight</v>
      </c>
      <c r="M295" s="35" t="str">
        <f>VLOOKUP($A295,'Medical Examinations'!$A:$N,13,0)</f>
        <v>Prediabetes</v>
      </c>
      <c r="N295" s="45">
        <f>IFERROR(VLOOKUP($A295,'Hospitalisation Details'!$A:$P,15,0),"")</f>
        <v>26563</v>
      </c>
      <c r="O295" s="46">
        <f>IFERROR(VLOOKUP($A295,'Hospitalisation Details'!$A:$P,6,0),"")</f>
        <v>31980.89</v>
      </c>
      <c r="P295" s="47" t="str">
        <f>IFERROR(VLOOKUP($A295,'Hospitalisation Details'!$A:$P,12,0),"")</f>
        <v>tier - 2</v>
      </c>
      <c r="Q295" s="47" t="str">
        <f>IFERROR(VLOOKUP($A295,'Hospitalisation Details'!$A:$P,13,0),"")</f>
        <v>tier - 1</v>
      </c>
      <c r="R295" s="47" t="str">
        <f>IFERROR(VLOOKUP($A295,'Hospitalisation Details'!$A:$P,14,0),"")</f>
        <v>R1011</v>
      </c>
      <c r="S295" s="47">
        <f>IFERROR(VLOOKUP($A295,'Hospitalisation Details'!$A:$P,16,0),"")</f>
        <v>50</v>
      </c>
    </row>
    <row r="296" spans="1:19" x14ac:dyDescent="0.3">
      <c r="A296" s="34" t="str">
        <f>'Medical Examinations'!A296</f>
        <v>Id295</v>
      </c>
      <c r="B296" s="36" t="str">
        <f>VLOOKUP($A296,'Customer Names'!A:E,3,FALSE)</f>
        <v>Mr.</v>
      </c>
      <c r="C296" s="37" t="str">
        <f>VLOOKUP($A296,'Customer Names'!$A:$E,4,FALSE)</f>
        <v xml:space="preserve"> Eric J</v>
      </c>
      <c r="D296" s="37" t="str">
        <f>VLOOKUP($A296,'Customer Names'!A:E,5,FALSE)</f>
        <v>Williams</v>
      </c>
      <c r="E296" s="35">
        <f>VLOOKUP($A296,'Medical Examinations'!$A:$H,2,FALSE)</f>
        <v>25.15</v>
      </c>
      <c r="F296" s="35">
        <f>VLOOKUP($A296,'Medical Examinations'!$A:$H,3,FALSE)</f>
        <v>9.08</v>
      </c>
      <c r="G296" s="35" t="str">
        <f>VLOOKUP($A296,'Medical Examinations'!$A:$N,11,0)</f>
        <v>Yes</v>
      </c>
      <c r="H296" s="35" t="str">
        <f>VLOOKUP($A296,'Medical Examinations'!$A:$N,5,0)</f>
        <v>No</v>
      </c>
      <c r="I296" s="35" t="str">
        <f>VLOOKUP($A296,'Medical Examinations'!$A:$N,6,0)</f>
        <v>No</v>
      </c>
      <c r="J296" s="35">
        <f>VLOOKUP($A296,'Medical Examinations'!$A:$N,9,0)</f>
        <v>1</v>
      </c>
      <c r="K296" s="35" t="str">
        <f>VLOOKUP($A296,'Medical Examinations'!$A:$N,10,0)</f>
        <v>Yes</v>
      </c>
      <c r="L296" s="35" t="str">
        <f>VLOOKUP($A296,'Medical Examinations'!$A:$N,12,0)</f>
        <v>Overweight</v>
      </c>
      <c r="M296" s="35" t="str">
        <f>VLOOKUP($A296,'Medical Examinations'!$A:$N,13,0)</f>
        <v>Diabetes</v>
      </c>
      <c r="N296" s="45">
        <f>IFERROR(VLOOKUP($A296,'Hospitalisation Details'!$A:$P,15,0),"")</f>
        <v>27662</v>
      </c>
      <c r="O296" s="46">
        <f>IFERROR(VLOOKUP($A296,'Hospitalisation Details'!$A:$P,6,0),"")</f>
        <v>31897.1</v>
      </c>
      <c r="P296" s="47" t="str">
        <f>IFERROR(VLOOKUP($A296,'Hospitalisation Details'!$A:$P,12,0),"")</f>
        <v>tier - 2</v>
      </c>
      <c r="Q296" s="47" t="str">
        <f>IFERROR(VLOOKUP($A296,'Hospitalisation Details'!$A:$P,13,0),"")</f>
        <v>tier - 3</v>
      </c>
      <c r="R296" s="47" t="str">
        <f>IFERROR(VLOOKUP($A296,'Hospitalisation Details'!$A:$P,14,0),"")</f>
        <v>R1011</v>
      </c>
      <c r="S296" s="47">
        <f>IFERROR(VLOOKUP($A296,'Hospitalisation Details'!$A:$P,16,0),"")</f>
        <v>47</v>
      </c>
    </row>
    <row r="297" spans="1:19" x14ac:dyDescent="0.3">
      <c r="A297" s="34" t="str">
        <f>'Medical Examinations'!A297</f>
        <v>Id296</v>
      </c>
      <c r="B297" s="36" t="str">
        <f>VLOOKUP($A297,'Customer Names'!A:E,3,FALSE)</f>
        <v>Mr.</v>
      </c>
      <c r="C297" s="37" t="str">
        <f>VLOOKUP($A297,'Customer Names'!$A:$E,4,FALSE)</f>
        <v xml:space="preserve"> Nicolas</v>
      </c>
      <c r="D297" s="37" t="str">
        <f>VLOOKUP($A297,'Customer Names'!A:E,5,FALSE)</f>
        <v>Menzies</v>
      </c>
      <c r="E297" s="35">
        <f>VLOOKUP($A297,'Medical Examinations'!$A:$H,2,FALSE)</f>
        <v>28.71</v>
      </c>
      <c r="F297" s="35">
        <f>VLOOKUP($A297,'Medical Examinations'!$A:$H,3,FALSE)</f>
        <v>5.2</v>
      </c>
      <c r="G297" s="35" t="str">
        <f>VLOOKUP($A297,'Medical Examinations'!$A:$N,11,0)</f>
        <v>No</v>
      </c>
      <c r="H297" s="35" t="str">
        <f>VLOOKUP($A297,'Medical Examinations'!$A:$N,5,0)</f>
        <v>No</v>
      </c>
      <c r="I297" s="35" t="str">
        <f>VLOOKUP($A297,'Medical Examinations'!$A:$N,6,0)</f>
        <v>No</v>
      </c>
      <c r="J297" s="35">
        <f>VLOOKUP($A297,'Medical Examinations'!$A:$N,9,0)</f>
        <v>1</v>
      </c>
      <c r="K297" s="35" t="str">
        <f>VLOOKUP($A297,'Medical Examinations'!$A:$N,10,0)</f>
        <v>Yes</v>
      </c>
      <c r="L297" s="35" t="str">
        <f>VLOOKUP($A297,'Medical Examinations'!$A:$N,12,0)</f>
        <v>Overweight</v>
      </c>
      <c r="M297" s="35" t="str">
        <f>VLOOKUP($A297,'Medical Examinations'!$A:$N,13,0)</f>
        <v>Normal</v>
      </c>
      <c r="N297" s="45">
        <f>IFERROR(VLOOKUP($A297,'Hospitalisation Details'!$A:$P,15,0),"")</f>
        <v>30935</v>
      </c>
      <c r="O297" s="46">
        <f>IFERROR(VLOOKUP($A297,'Hospitalisation Details'!$A:$P,6,0),"")</f>
        <v>31743.919999999998</v>
      </c>
      <c r="P297" s="47" t="str">
        <f>IFERROR(VLOOKUP($A297,'Hospitalisation Details'!$A:$P,12,0),"")</f>
        <v>tier - 2</v>
      </c>
      <c r="Q297" s="47" t="str">
        <f>IFERROR(VLOOKUP($A297,'Hospitalisation Details'!$A:$P,13,0),"")</f>
        <v>tier - 1</v>
      </c>
      <c r="R297" s="47" t="str">
        <f>IFERROR(VLOOKUP($A297,'Hospitalisation Details'!$A:$P,14,0),"")</f>
        <v>R1011</v>
      </c>
      <c r="S297" s="47">
        <f>IFERROR(VLOOKUP($A297,'Hospitalisation Details'!$A:$P,16,0),"")</f>
        <v>38</v>
      </c>
    </row>
    <row r="298" spans="1:19" x14ac:dyDescent="0.3">
      <c r="A298" s="34" t="str">
        <f>'Medical Examinations'!A298</f>
        <v>Id297</v>
      </c>
      <c r="B298" s="36" t="str">
        <f>VLOOKUP($A298,'Customer Names'!A:E,3,FALSE)</f>
        <v>Mr.</v>
      </c>
      <c r="C298" s="37" t="str">
        <f>VLOOKUP($A298,'Customer Names'!$A:$E,4,FALSE)</f>
        <v xml:space="preserve"> Marcel</v>
      </c>
      <c r="D298" s="37" t="str">
        <f>VLOOKUP($A298,'Customer Names'!A:E,5,FALSE)</f>
        <v>Buehler</v>
      </c>
      <c r="E298" s="35">
        <f>VLOOKUP($A298,'Medical Examinations'!$A:$H,2,FALSE)</f>
        <v>23</v>
      </c>
      <c r="F298" s="35">
        <f>VLOOKUP($A298,'Medical Examinations'!$A:$H,3,FALSE)</f>
        <v>5.48</v>
      </c>
      <c r="G298" s="35" t="str">
        <f>VLOOKUP($A298,'Medical Examinations'!$A:$N,11,0)</f>
        <v>No</v>
      </c>
      <c r="H298" s="35" t="str">
        <f>VLOOKUP($A298,'Medical Examinations'!$A:$N,5,0)</f>
        <v>No</v>
      </c>
      <c r="I298" s="35" t="str">
        <f>VLOOKUP($A298,'Medical Examinations'!$A:$N,6,0)</f>
        <v>No</v>
      </c>
      <c r="J298" s="35">
        <f>VLOOKUP($A298,'Medical Examinations'!$A:$N,9,0)</f>
        <v>0</v>
      </c>
      <c r="K298" s="35" t="str">
        <f>VLOOKUP($A298,'Medical Examinations'!$A:$N,10,0)</f>
        <v>Yes</v>
      </c>
      <c r="L298" s="35" t="str">
        <f>VLOOKUP($A298,'Medical Examinations'!$A:$N,12,0)</f>
        <v>Normal Weight</v>
      </c>
      <c r="M298" s="35" t="str">
        <f>VLOOKUP($A298,'Medical Examinations'!$A:$N,13,0)</f>
        <v>Normal</v>
      </c>
      <c r="N298" s="45">
        <f>IFERROR(VLOOKUP($A298,'Hospitalisation Details'!$A:$P,15,0),"")</f>
        <v>28412</v>
      </c>
      <c r="O298" s="46">
        <f>IFERROR(VLOOKUP($A298,'Hospitalisation Details'!$A:$P,6,0),"")</f>
        <v>31736.7</v>
      </c>
      <c r="P298" s="47" t="str">
        <f>IFERROR(VLOOKUP($A298,'Hospitalisation Details'!$A:$P,12,0),"")</f>
        <v>tier - 2</v>
      </c>
      <c r="Q298" s="47" t="str">
        <f>IFERROR(VLOOKUP($A298,'Hospitalisation Details'!$A:$P,13,0),"")</f>
        <v>tier - 2</v>
      </c>
      <c r="R298" s="47" t="str">
        <f>IFERROR(VLOOKUP($A298,'Hospitalisation Details'!$A:$P,14,0),"")</f>
        <v>R1012</v>
      </c>
      <c r="S298" s="47">
        <f>IFERROR(VLOOKUP($A298,'Hospitalisation Details'!$A:$P,16,0),"")</f>
        <v>45</v>
      </c>
    </row>
    <row r="299" spans="1:19" x14ac:dyDescent="0.3">
      <c r="A299" s="34" t="str">
        <f>'Medical Examinations'!A299</f>
        <v>Id298</v>
      </c>
      <c r="B299" s="36" t="str">
        <f>VLOOKUP($A299,'Customer Names'!A:E,3,FALSE)</f>
        <v>Ms.</v>
      </c>
      <c r="C299" s="37" t="str">
        <f>VLOOKUP($A299,'Customer Names'!$A:$E,4,FALSE)</f>
        <v xml:space="preserve"> Ashley N</v>
      </c>
      <c r="D299" s="37" t="str">
        <f>VLOOKUP($A299,'Customer Names'!A:E,5,FALSE)</f>
        <v>Degen</v>
      </c>
      <c r="E299" s="35">
        <f>VLOOKUP($A299,'Medical Examinations'!$A:$H,2,FALSE)</f>
        <v>36.86</v>
      </c>
      <c r="F299" s="35">
        <f>VLOOKUP($A299,'Medical Examinations'!$A:$H,3,FALSE)</f>
        <v>11.95</v>
      </c>
      <c r="G299" s="35" t="str">
        <f>VLOOKUP($A299,'Medical Examinations'!$A:$N,11,0)</f>
        <v>No</v>
      </c>
      <c r="H299" s="35" t="str">
        <f>VLOOKUP($A299,'Medical Examinations'!$A:$N,5,0)</f>
        <v>No</v>
      </c>
      <c r="I299" s="35" t="str">
        <f>VLOOKUP($A299,'Medical Examinations'!$A:$N,6,0)</f>
        <v>No</v>
      </c>
      <c r="J299" s="35">
        <f>VLOOKUP($A299,'Medical Examinations'!$A:$N,9,0)</f>
        <v>0</v>
      </c>
      <c r="K299" s="35" t="str">
        <f>VLOOKUP($A299,'Medical Examinations'!$A:$N,10,0)</f>
        <v>No</v>
      </c>
      <c r="L299" s="35" t="str">
        <f>VLOOKUP($A299,'Medical Examinations'!$A:$N,12,0)</f>
        <v>Obesity</v>
      </c>
      <c r="M299" s="35" t="str">
        <f>VLOOKUP($A299,'Medical Examinations'!$A:$N,13,0)</f>
        <v>Diabetes</v>
      </c>
      <c r="N299" s="45">
        <f>IFERROR(VLOOKUP($A299,'Hospitalisation Details'!$A:$P,15,0),"")</f>
        <v>22263</v>
      </c>
      <c r="O299" s="46">
        <f>IFERROR(VLOOKUP($A299,'Hospitalisation Details'!$A:$P,6,0),"")</f>
        <v>31620</v>
      </c>
      <c r="P299" s="47" t="str">
        <f>IFERROR(VLOOKUP($A299,'Hospitalisation Details'!$A:$P,12,0),"")</f>
        <v>tier - 2</v>
      </c>
      <c r="Q299" s="47" t="str">
        <f>IFERROR(VLOOKUP($A299,'Hospitalisation Details'!$A:$P,13,0),"")</f>
        <v>tier - 1</v>
      </c>
      <c r="R299" s="47" t="str">
        <f>IFERROR(VLOOKUP($A299,'Hospitalisation Details'!$A:$P,14,0),"")</f>
        <v>R1024</v>
      </c>
      <c r="S299" s="47">
        <f>IFERROR(VLOOKUP($A299,'Hospitalisation Details'!$A:$P,16,0),"")</f>
        <v>62</v>
      </c>
    </row>
    <row r="300" spans="1:19" x14ac:dyDescent="0.3">
      <c r="A300" s="34" t="str">
        <f>'Medical Examinations'!A300</f>
        <v>Id299</v>
      </c>
      <c r="B300" s="36" t="str">
        <f>VLOOKUP($A300,'Customer Names'!A:E,3,FALSE)</f>
        <v>Mr.</v>
      </c>
      <c r="C300" s="37" t="str">
        <f>VLOOKUP($A300,'Customer Names'!$A:$E,4,FALSE)</f>
        <v xml:space="preserve"> Evan D</v>
      </c>
      <c r="D300" s="37" t="str">
        <f>VLOOKUP($A300,'Customer Names'!A:E,5,FALSE)</f>
        <v>Arsenault</v>
      </c>
      <c r="E300" s="35">
        <f>VLOOKUP($A300,'Medical Examinations'!$A:$H,2,FALSE)</f>
        <v>24.25</v>
      </c>
      <c r="F300" s="35">
        <f>VLOOKUP($A300,'Medical Examinations'!$A:$H,3,FALSE)</f>
        <v>8.6999999999999993</v>
      </c>
      <c r="G300" s="35" t="str">
        <f>VLOOKUP($A300,'Medical Examinations'!$A:$N,11,0)</f>
        <v>Yes</v>
      </c>
      <c r="H300" s="35" t="str">
        <f>VLOOKUP($A300,'Medical Examinations'!$A:$N,5,0)</f>
        <v>No</v>
      </c>
      <c r="I300" s="35" t="str">
        <f>VLOOKUP($A300,'Medical Examinations'!$A:$N,6,0)</f>
        <v>No</v>
      </c>
      <c r="J300" s="35">
        <f>VLOOKUP($A300,'Medical Examinations'!$A:$N,9,0)</f>
        <v>1</v>
      </c>
      <c r="K300" s="35" t="str">
        <f>VLOOKUP($A300,'Medical Examinations'!$A:$N,10,0)</f>
        <v>Yes</v>
      </c>
      <c r="L300" s="35" t="str">
        <f>VLOOKUP($A300,'Medical Examinations'!$A:$N,12,0)</f>
        <v>Normal Weight</v>
      </c>
      <c r="M300" s="35" t="str">
        <f>VLOOKUP($A300,'Medical Examinations'!$A:$N,13,0)</f>
        <v>Diabetes</v>
      </c>
      <c r="N300" s="45">
        <f>IFERROR(VLOOKUP($A300,'Hospitalisation Details'!$A:$P,15,0),"")</f>
        <v>27696</v>
      </c>
      <c r="O300" s="46">
        <f>IFERROR(VLOOKUP($A300,'Hospitalisation Details'!$A:$P,6,0),"")</f>
        <v>31591.82</v>
      </c>
      <c r="P300" s="47" t="str">
        <f>IFERROR(VLOOKUP($A300,'Hospitalisation Details'!$A:$P,12,0),"")</f>
        <v>tier - 2</v>
      </c>
      <c r="Q300" s="47" t="str">
        <f>IFERROR(VLOOKUP($A300,'Hospitalisation Details'!$A:$P,13,0),"")</f>
        <v>tier - 1</v>
      </c>
      <c r="R300" s="47" t="str">
        <f>IFERROR(VLOOKUP($A300,'Hospitalisation Details'!$A:$P,14,0),"")</f>
        <v>R1011</v>
      </c>
      <c r="S300" s="47">
        <f>IFERROR(VLOOKUP($A300,'Hospitalisation Details'!$A:$P,16,0),"")</f>
        <v>47</v>
      </c>
    </row>
    <row r="301" spans="1:19" x14ac:dyDescent="0.3">
      <c r="A301" s="34" t="str">
        <f>'Medical Examinations'!A301</f>
        <v>Id300</v>
      </c>
      <c r="B301" s="36" t="str">
        <f>VLOOKUP($A301,'Customer Names'!A:E,3,FALSE)</f>
        <v>Ms.</v>
      </c>
      <c r="C301" s="37" t="str">
        <f>VLOOKUP($A301,'Customer Names'!$A:$E,4,FALSE)</f>
        <v xml:space="preserve"> Krisana</v>
      </c>
      <c r="D301" s="37" t="str">
        <f>VLOOKUP($A301,'Customer Names'!A:E,5,FALSE)</f>
        <v>Hoff</v>
      </c>
      <c r="E301" s="35">
        <f>VLOOKUP($A301,'Medical Examinations'!$A:$H,2,FALSE)</f>
        <v>23.85</v>
      </c>
      <c r="F301" s="35">
        <f>VLOOKUP($A301,'Medical Examinations'!$A:$H,3,FALSE)</f>
        <v>7.84</v>
      </c>
      <c r="G301" s="35" t="str">
        <f>VLOOKUP($A301,'Medical Examinations'!$A:$N,11,0)</f>
        <v>No</v>
      </c>
      <c r="H301" s="35" t="str">
        <f>VLOOKUP($A301,'Medical Examinations'!$A:$N,5,0)</f>
        <v>No</v>
      </c>
      <c r="I301" s="35" t="str">
        <f>VLOOKUP($A301,'Medical Examinations'!$A:$N,6,0)</f>
        <v>No</v>
      </c>
      <c r="J301" s="35">
        <f>VLOOKUP($A301,'Medical Examinations'!$A:$N,9,0)</f>
        <v>0</v>
      </c>
      <c r="K301" s="35" t="str">
        <f>VLOOKUP($A301,'Medical Examinations'!$A:$N,10,0)</f>
        <v>Yes</v>
      </c>
      <c r="L301" s="35" t="str">
        <f>VLOOKUP($A301,'Medical Examinations'!$A:$N,12,0)</f>
        <v>Normal Weight</v>
      </c>
      <c r="M301" s="35" t="str">
        <f>VLOOKUP($A301,'Medical Examinations'!$A:$N,13,0)</f>
        <v>Diabetes</v>
      </c>
      <c r="N301" s="45">
        <f>IFERROR(VLOOKUP($A301,'Hospitalisation Details'!$A:$P,15,0),"")</f>
        <v>27310</v>
      </c>
      <c r="O301" s="46">
        <f>IFERROR(VLOOKUP($A301,'Hospitalisation Details'!$A:$P,6,0),"")</f>
        <v>31368.81</v>
      </c>
      <c r="P301" s="47" t="str">
        <f>IFERROR(VLOOKUP($A301,'Hospitalisation Details'!$A:$P,12,0),"")</f>
        <v>tier - 2</v>
      </c>
      <c r="Q301" s="47" t="str">
        <f>IFERROR(VLOOKUP($A301,'Hospitalisation Details'!$A:$P,13,0),"")</f>
        <v>tier - 3</v>
      </c>
      <c r="R301" s="47" t="str">
        <f>IFERROR(VLOOKUP($A301,'Hospitalisation Details'!$A:$P,14,0),"")</f>
        <v>R1011</v>
      </c>
      <c r="S301" s="47">
        <f>IFERROR(VLOOKUP($A301,'Hospitalisation Details'!$A:$P,16,0),"")</f>
        <v>48</v>
      </c>
    </row>
    <row r="302" spans="1:19" x14ac:dyDescent="0.3">
      <c r="A302" s="34" t="str">
        <f>'Medical Examinations'!A302</f>
        <v>Id301</v>
      </c>
      <c r="B302" s="36" t="str">
        <f>VLOOKUP($A302,'Customer Names'!A:E,3,FALSE)</f>
        <v>Mr.</v>
      </c>
      <c r="C302" s="37" t="str">
        <f>VLOOKUP($A302,'Customer Names'!$A:$E,4,FALSE)</f>
        <v xml:space="preserve"> Kyle</v>
      </c>
      <c r="D302" s="37" t="str">
        <f>VLOOKUP($A302,'Customer Names'!A:E,5,FALSE)</f>
        <v>Hall</v>
      </c>
      <c r="E302" s="35">
        <f>VLOOKUP($A302,'Medical Examinations'!$A:$H,2,FALSE)</f>
        <v>40.020000000000003</v>
      </c>
      <c r="F302" s="35">
        <f>VLOOKUP($A302,'Medical Examinations'!$A:$H,3,FALSE)</f>
        <v>5.19</v>
      </c>
      <c r="G302" s="35" t="str">
        <f>VLOOKUP($A302,'Medical Examinations'!$A:$N,11,0)</f>
        <v>Yes</v>
      </c>
      <c r="H302" s="35" t="str">
        <f>VLOOKUP($A302,'Medical Examinations'!$A:$N,5,0)</f>
        <v>No</v>
      </c>
      <c r="I302" s="35" t="str">
        <f>VLOOKUP($A302,'Medical Examinations'!$A:$N,6,0)</f>
        <v>No</v>
      </c>
      <c r="J302" s="35">
        <f>VLOOKUP($A302,'Medical Examinations'!$A:$N,9,0)</f>
        <v>1</v>
      </c>
      <c r="K302" s="35" t="str">
        <f>VLOOKUP($A302,'Medical Examinations'!$A:$N,10,0)</f>
        <v>Yes</v>
      </c>
      <c r="L302" s="35" t="str">
        <f>VLOOKUP($A302,'Medical Examinations'!$A:$N,12,0)</f>
        <v>Obesity</v>
      </c>
      <c r="M302" s="35" t="str">
        <f>VLOOKUP($A302,'Medical Examinations'!$A:$N,13,0)</f>
        <v>Normal</v>
      </c>
      <c r="N302" s="45">
        <f>IFERROR(VLOOKUP($A302,'Hospitalisation Details'!$A:$P,15,0),"")</f>
        <v>34969</v>
      </c>
      <c r="O302" s="46">
        <f>IFERROR(VLOOKUP($A302,'Hospitalisation Details'!$A:$P,6,0),"")</f>
        <v>31328.27</v>
      </c>
      <c r="P302" s="47" t="str">
        <f>IFERROR(VLOOKUP($A302,'Hospitalisation Details'!$A:$P,12,0),"")</f>
        <v>tier - 2</v>
      </c>
      <c r="Q302" s="47" t="str">
        <f>IFERROR(VLOOKUP($A302,'Hospitalisation Details'!$A:$P,13,0),"")</f>
        <v>tier - 2</v>
      </c>
      <c r="R302" s="47" t="str">
        <f>IFERROR(VLOOKUP($A302,'Hospitalisation Details'!$A:$P,14,0),"")</f>
        <v>R1011</v>
      </c>
      <c r="S302" s="47">
        <f>IFERROR(VLOOKUP($A302,'Hospitalisation Details'!$A:$P,16,0),"")</f>
        <v>27</v>
      </c>
    </row>
    <row r="303" spans="1:19" x14ac:dyDescent="0.3">
      <c r="A303" s="34" t="str">
        <f>'Medical Examinations'!A303</f>
        <v>Id302</v>
      </c>
      <c r="B303" s="36" t="str">
        <f>VLOOKUP($A303,'Customer Names'!A:E,3,FALSE)</f>
        <v>Ms.</v>
      </c>
      <c r="C303" s="37" t="str">
        <f>VLOOKUP($A303,'Customer Names'!$A:$E,4,FALSE)</f>
        <v xml:space="preserve"> Kate</v>
      </c>
      <c r="D303" s="37" t="str">
        <f>VLOOKUP($A303,'Customer Names'!A:E,5,FALSE)</f>
        <v>Ashley</v>
      </c>
      <c r="E303" s="35">
        <f>VLOOKUP($A303,'Medical Examinations'!$A:$H,2,FALSE)</f>
        <v>19.170000000000002</v>
      </c>
      <c r="F303" s="35">
        <f>VLOOKUP($A303,'Medical Examinations'!$A:$H,3,FALSE)</f>
        <v>8.41</v>
      </c>
      <c r="G303" s="35" t="str">
        <f>VLOOKUP($A303,'Medical Examinations'!$A:$N,11,0)</f>
        <v>No</v>
      </c>
      <c r="H303" s="35" t="str">
        <f>VLOOKUP($A303,'Medical Examinations'!$A:$N,5,0)</f>
        <v>No</v>
      </c>
      <c r="I303" s="35" t="str">
        <f>VLOOKUP($A303,'Medical Examinations'!$A:$N,6,0)</f>
        <v>No</v>
      </c>
      <c r="J303" s="35">
        <f>VLOOKUP($A303,'Medical Examinations'!$A:$N,9,0)</f>
        <v>0</v>
      </c>
      <c r="K303" s="35" t="str">
        <f>VLOOKUP($A303,'Medical Examinations'!$A:$N,10,0)</f>
        <v>Yes</v>
      </c>
      <c r="L303" s="35" t="str">
        <f>VLOOKUP($A303,'Medical Examinations'!$A:$N,12,0)</f>
        <v>Normal Weight</v>
      </c>
      <c r="M303" s="35" t="str">
        <f>VLOOKUP($A303,'Medical Examinations'!$A:$N,13,0)</f>
        <v>Diabetes</v>
      </c>
      <c r="N303" s="45">
        <f>IFERROR(VLOOKUP($A303,'Hospitalisation Details'!$A:$P,15,0),"")</f>
        <v>25028</v>
      </c>
      <c r="O303" s="46">
        <f>IFERROR(VLOOKUP($A303,'Hospitalisation Details'!$A:$P,6,0),"")</f>
        <v>31322.53</v>
      </c>
      <c r="P303" s="47" t="str">
        <f>IFERROR(VLOOKUP($A303,'Hospitalisation Details'!$A:$P,12,0),"")</f>
        <v>tier - 2</v>
      </c>
      <c r="Q303" s="47" t="str">
        <f>IFERROR(VLOOKUP($A303,'Hospitalisation Details'!$A:$P,13,0),"")</f>
        <v>tier - 1</v>
      </c>
      <c r="R303" s="47" t="str">
        <f>IFERROR(VLOOKUP($A303,'Hospitalisation Details'!$A:$P,14,0),"")</f>
        <v>R1011</v>
      </c>
      <c r="S303" s="47">
        <f>IFERROR(VLOOKUP($A303,'Hospitalisation Details'!$A:$P,16,0),"")</f>
        <v>54</v>
      </c>
    </row>
    <row r="304" spans="1:19" x14ac:dyDescent="0.3">
      <c r="A304" s="34" t="str">
        <f>'Medical Examinations'!A304</f>
        <v>Id303</v>
      </c>
      <c r="B304" s="36" t="str">
        <f>VLOOKUP($A304,'Customer Names'!A:E,3,FALSE)</f>
        <v>Mr.</v>
      </c>
      <c r="C304" s="37" t="str">
        <f>VLOOKUP($A304,'Customer Names'!$A:$E,4,FALSE)</f>
        <v xml:space="preserve"> Martin A.</v>
      </c>
      <c r="D304" s="37" t="str">
        <f>VLOOKUP($A304,'Customer Names'!A:E,5,FALSE)</f>
        <v>Rindahl</v>
      </c>
      <c r="E304" s="35">
        <f>VLOOKUP($A304,'Medical Examinations'!$A:$H,2,FALSE)</f>
        <v>43.53</v>
      </c>
      <c r="F304" s="35">
        <f>VLOOKUP($A304,'Medical Examinations'!$A:$H,3,FALSE)</f>
        <v>5.86</v>
      </c>
      <c r="G304" s="35" t="str">
        <f>VLOOKUP($A304,'Medical Examinations'!$A:$N,11,0)</f>
        <v>Yes</v>
      </c>
      <c r="H304" s="35" t="str">
        <f>VLOOKUP($A304,'Medical Examinations'!$A:$N,5,0)</f>
        <v>yes</v>
      </c>
      <c r="I304" s="35" t="str">
        <f>VLOOKUP($A304,'Medical Examinations'!$A:$N,6,0)</f>
        <v>No</v>
      </c>
      <c r="J304" s="35">
        <f>VLOOKUP($A304,'Medical Examinations'!$A:$N,9,0)</f>
        <v>2</v>
      </c>
      <c r="K304" s="35" t="str">
        <f>VLOOKUP($A304,'Medical Examinations'!$A:$N,10,0)</f>
        <v>Yes</v>
      </c>
      <c r="L304" s="35" t="str">
        <f>VLOOKUP($A304,'Medical Examinations'!$A:$N,12,0)</f>
        <v>Obesity</v>
      </c>
      <c r="M304" s="35" t="str">
        <f>VLOOKUP($A304,'Medical Examinations'!$A:$N,13,0)</f>
        <v>Prediabetes</v>
      </c>
      <c r="N304" s="45">
        <f>IFERROR(VLOOKUP($A304,'Hospitalisation Details'!$A:$P,15,0),"")</f>
        <v>36729</v>
      </c>
      <c r="O304" s="46">
        <f>IFERROR(VLOOKUP($A304,'Hospitalisation Details'!$A:$P,6,0),"")</f>
        <v>31234.560000000001</v>
      </c>
      <c r="P304" s="47" t="str">
        <f>IFERROR(VLOOKUP($A304,'Hospitalisation Details'!$A:$P,12,0),"")</f>
        <v>tier - 1</v>
      </c>
      <c r="Q304" s="47" t="str">
        <f>IFERROR(VLOOKUP($A304,'Hospitalisation Details'!$A:$P,13,0),"")</f>
        <v>tier - 1</v>
      </c>
      <c r="R304" s="47" t="str">
        <f>IFERROR(VLOOKUP($A304,'Hospitalisation Details'!$A:$P,14,0),"")</f>
        <v>R1011</v>
      </c>
      <c r="S304" s="47">
        <f>IFERROR(VLOOKUP($A304,'Hospitalisation Details'!$A:$P,16,0),"")</f>
        <v>22</v>
      </c>
    </row>
    <row r="305" spans="1:19" x14ac:dyDescent="0.3">
      <c r="A305" s="34" t="str">
        <f>'Medical Examinations'!A305</f>
        <v>Id304</v>
      </c>
      <c r="B305" s="36" t="str">
        <f>VLOOKUP($A305,'Customer Names'!A:E,3,FALSE)</f>
        <v>Ms.</v>
      </c>
      <c r="C305" s="37" t="str">
        <f>VLOOKUP($A305,'Customer Names'!$A:$E,4,FALSE)</f>
        <v xml:space="preserve"> Stacey</v>
      </c>
      <c r="D305" s="37" t="str">
        <f>VLOOKUP($A305,'Customer Names'!A:E,5,FALSE)</f>
        <v>Clark</v>
      </c>
      <c r="E305" s="35">
        <f>VLOOKUP($A305,'Medical Examinations'!$A:$H,2,FALSE)</f>
        <v>46.06</v>
      </c>
      <c r="F305" s="35">
        <f>VLOOKUP($A305,'Medical Examinations'!$A:$H,3,FALSE)</f>
        <v>4.18</v>
      </c>
      <c r="G305" s="35" t="str">
        <f>VLOOKUP($A305,'Medical Examinations'!$A:$N,11,0)</f>
        <v>No</v>
      </c>
      <c r="H305" s="35" t="str">
        <f>VLOOKUP($A305,'Medical Examinations'!$A:$N,5,0)</f>
        <v>yes</v>
      </c>
      <c r="I305" s="35" t="str">
        <f>VLOOKUP($A305,'Medical Examinations'!$A:$N,6,0)</f>
        <v>No</v>
      </c>
      <c r="J305" s="35">
        <f>VLOOKUP($A305,'Medical Examinations'!$A:$N,9,0)</f>
        <v>1</v>
      </c>
      <c r="K305" s="35" t="str">
        <f>VLOOKUP($A305,'Medical Examinations'!$A:$N,10,0)</f>
        <v>Yes</v>
      </c>
      <c r="L305" s="35" t="str">
        <f>VLOOKUP($A305,'Medical Examinations'!$A:$N,12,0)</f>
        <v>Obesity</v>
      </c>
      <c r="M305" s="35" t="str">
        <f>VLOOKUP($A305,'Medical Examinations'!$A:$N,13,0)</f>
        <v>Normal</v>
      </c>
      <c r="N305" s="45">
        <f>IFERROR(VLOOKUP($A305,'Hospitalisation Details'!$A:$P,15,0),"")</f>
        <v>38300</v>
      </c>
      <c r="O305" s="46">
        <f>IFERROR(VLOOKUP($A305,'Hospitalisation Details'!$A:$P,6,0),"")</f>
        <v>31196.61</v>
      </c>
      <c r="P305" s="47" t="str">
        <f>IFERROR(VLOOKUP($A305,'Hospitalisation Details'!$A:$P,12,0),"")</f>
        <v>tier - 2</v>
      </c>
      <c r="Q305" s="47" t="str">
        <f>IFERROR(VLOOKUP($A305,'Hospitalisation Details'!$A:$P,13,0),"")</f>
        <v>tier - 1</v>
      </c>
      <c r="R305" s="47" t="str">
        <f>IFERROR(VLOOKUP($A305,'Hospitalisation Details'!$A:$P,14,0),"")</f>
        <v>R1011</v>
      </c>
      <c r="S305" s="47">
        <f>IFERROR(VLOOKUP($A305,'Hospitalisation Details'!$A:$P,16,0),"")</f>
        <v>18</v>
      </c>
    </row>
    <row r="306" spans="1:19" x14ac:dyDescent="0.3">
      <c r="A306" s="34" t="str">
        <f>'Medical Examinations'!A306</f>
        <v>Id305</v>
      </c>
      <c r="B306" s="36" t="str">
        <f>VLOOKUP($A306,'Customer Names'!A:E,3,FALSE)</f>
        <v>Ms.</v>
      </c>
      <c r="C306" s="37" t="str">
        <f>VLOOKUP($A306,'Customer Names'!$A:$E,4,FALSE)</f>
        <v xml:space="preserve"> Christine</v>
      </c>
      <c r="D306" s="37" t="str">
        <f>VLOOKUP($A306,'Customer Names'!A:E,5,FALSE)</f>
        <v>Irish</v>
      </c>
      <c r="E306" s="35">
        <f>VLOOKUP($A306,'Medical Examinations'!$A:$H,2,FALSE)</f>
        <v>29.92</v>
      </c>
      <c r="F306" s="35">
        <f>VLOOKUP($A306,'Medical Examinations'!$A:$H,3,FALSE)</f>
        <v>11.99</v>
      </c>
      <c r="G306" s="35" t="str">
        <f>VLOOKUP($A306,'Medical Examinations'!$A:$N,11,0)</f>
        <v>Yes</v>
      </c>
      <c r="H306" s="35" t="str">
        <f>VLOOKUP($A306,'Medical Examinations'!$A:$N,5,0)</f>
        <v>No</v>
      </c>
      <c r="I306" s="35" t="str">
        <f>VLOOKUP($A306,'Medical Examinations'!$A:$N,6,0)</f>
        <v>No</v>
      </c>
      <c r="J306" s="35">
        <f>VLOOKUP($A306,'Medical Examinations'!$A:$N,9,0)</f>
        <v>2</v>
      </c>
      <c r="K306" s="35" t="str">
        <f>VLOOKUP($A306,'Medical Examinations'!$A:$N,10,0)</f>
        <v>Yes</v>
      </c>
      <c r="L306" s="35" t="str">
        <f>VLOOKUP($A306,'Medical Examinations'!$A:$N,12,0)</f>
        <v>Overweight</v>
      </c>
      <c r="M306" s="35" t="str">
        <f>VLOOKUP($A306,'Medical Examinations'!$A:$N,13,0)</f>
        <v>Diabetes</v>
      </c>
      <c r="N306" s="45">
        <f>IFERROR(VLOOKUP($A306,'Hospitalisation Details'!$A:$P,15,0),"")</f>
        <v>22533</v>
      </c>
      <c r="O306" s="46">
        <f>IFERROR(VLOOKUP($A306,'Hospitalisation Details'!$A:$P,6,0),"")</f>
        <v>30942.19</v>
      </c>
      <c r="P306" s="47" t="str">
        <f>IFERROR(VLOOKUP($A306,'Hospitalisation Details'!$A:$P,12,0),"")</f>
        <v>tier - 2</v>
      </c>
      <c r="Q306" s="47" t="str">
        <f>IFERROR(VLOOKUP($A306,'Hospitalisation Details'!$A:$P,13,0),"")</f>
        <v>tier - 2</v>
      </c>
      <c r="R306" s="47" t="str">
        <f>IFERROR(VLOOKUP($A306,'Hospitalisation Details'!$A:$P,14,0),"")</f>
        <v>R1013</v>
      </c>
      <c r="S306" s="47">
        <f>IFERROR(VLOOKUP($A306,'Hospitalisation Details'!$A:$P,16,0),"")</f>
        <v>61</v>
      </c>
    </row>
    <row r="307" spans="1:19" x14ac:dyDescent="0.3">
      <c r="A307" s="34" t="str">
        <f>'Medical Examinations'!A307</f>
        <v>Id306</v>
      </c>
      <c r="B307" s="36" t="str">
        <f>VLOOKUP($A307,'Customer Names'!A:E,3,FALSE)</f>
        <v>Ms.</v>
      </c>
      <c r="C307" s="37" t="str">
        <f>VLOOKUP($A307,'Customer Names'!$A:$E,4,FALSE)</f>
        <v xml:space="preserve"> Sarah C.</v>
      </c>
      <c r="D307" s="37" t="str">
        <f>VLOOKUP($A307,'Customer Names'!A:E,5,FALSE)</f>
        <v>Richardson</v>
      </c>
      <c r="E307" s="35">
        <f>VLOOKUP($A307,'Medical Examinations'!$A:$H,2,FALSE)</f>
        <v>28.46</v>
      </c>
      <c r="F307" s="35">
        <f>VLOOKUP($A307,'Medical Examinations'!$A:$H,3,FALSE)</f>
        <v>4.8499999999999996</v>
      </c>
      <c r="G307" s="35" t="str">
        <f>VLOOKUP($A307,'Medical Examinations'!$A:$N,11,0)</f>
        <v>Yes</v>
      </c>
      <c r="H307" s="35" t="str">
        <f>VLOOKUP($A307,'Medical Examinations'!$A:$N,5,0)</f>
        <v>No</v>
      </c>
      <c r="I307" s="35" t="str">
        <f>VLOOKUP($A307,'Medical Examinations'!$A:$N,6,0)</f>
        <v>No</v>
      </c>
      <c r="J307" s="35">
        <f>VLOOKUP($A307,'Medical Examinations'!$A:$N,9,0)</f>
        <v>1</v>
      </c>
      <c r="K307" s="35" t="str">
        <f>VLOOKUP($A307,'Medical Examinations'!$A:$N,10,0)</f>
        <v>Yes</v>
      </c>
      <c r="L307" s="35" t="str">
        <f>VLOOKUP($A307,'Medical Examinations'!$A:$N,12,0)</f>
        <v>Overweight</v>
      </c>
      <c r="M307" s="35" t="str">
        <f>VLOOKUP($A307,'Medical Examinations'!$A:$N,13,0)</f>
        <v>Normal</v>
      </c>
      <c r="N307" s="45">
        <f>IFERROR(VLOOKUP($A307,'Hospitalisation Details'!$A:$P,15,0),"")</f>
        <v>32391</v>
      </c>
      <c r="O307" s="46">
        <f>IFERROR(VLOOKUP($A307,'Hospitalisation Details'!$A:$P,6,0),"")</f>
        <v>30763.01</v>
      </c>
      <c r="P307" s="47" t="str">
        <f>IFERROR(VLOOKUP($A307,'Hospitalisation Details'!$A:$P,12,0),"")</f>
        <v>tier - 2</v>
      </c>
      <c r="Q307" s="47" t="str">
        <f>IFERROR(VLOOKUP($A307,'Hospitalisation Details'!$A:$P,13,0),"")</f>
        <v>tier - 1</v>
      </c>
      <c r="R307" s="47" t="str">
        <f>IFERROR(VLOOKUP($A307,'Hospitalisation Details'!$A:$P,14,0),"")</f>
        <v>R1011</v>
      </c>
      <c r="S307" s="47">
        <f>IFERROR(VLOOKUP($A307,'Hospitalisation Details'!$A:$P,16,0),"")</f>
        <v>34</v>
      </c>
    </row>
    <row r="308" spans="1:19" x14ac:dyDescent="0.3">
      <c r="A308" s="34" t="str">
        <f>'Medical Examinations'!A308</f>
        <v>Id307</v>
      </c>
      <c r="B308" s="36" t="str">
        <f>VLOOKUP($A308,'Customer Names'!A:E,3,FALSE)</f>
        <v>Ms.</v>
      </c>
      <c r="C308" s="37" t="str">
        <f>VLOOKUP($A308,'Customer Names'!$A:$E,4,FALSE)</f>
        <v xml:space="preserve"> Megan</v>
      </c>
      <c r="D308" s="37" t="str">
        <f>VLOOKUP($A308,'Customer Names'!A:E,5,FALSE)</f>
        <v>Dewitt</v>
      </c>
      <c r="E308" s="35">
        <f>VLOOKUP($A308,'Medical Examinations'!$A:$H,2,FALSE)</f>
        <v>24.56</v>
      </c>
      <c r="F308" s="35">
        <f>VLOOKUP($A308,'Medical Examinations'!$A:$H,3,FALSE)</f>
        <v>6.18</v>
      </c>
      <c r="G308" s="35" t="str">
        <f>VLOOKUP($A308,'Medical Examinations'!$A:$N,11,0)</f>
        <v>Yes</v>
      </c>
      <c r="H308" s="35" t="str">
        <f>VLOOKUP($A308,'Medical Examinations'!$A:$N,5,0)</f>
        <v>No</v>
      </c>
      <c r="I308" s="35" t="str">
        <f>VLOOKUP($A308,'Medical Examinations'!$A:$N,6,0)</f>
        <v>Yes</v>
      </c>
      <c r="J308" s="35">
        <f>VLOOKUP($A308,'Medical Examinations'!$A:$N,9,0)</f>
        <v>1</v>
      </c>
      <c r="K308" s="35" t="str">
        <f>VLOOKUP($A308,'Medical Examinations'!$A:$N,10,0)</f>
        <v>Yes</v>
      </c>
      <c r="L308" s="35" t="str">
        <f>VLOOKUP($A308,'Medical Examinations'!$A:$N,12,0)</f>
        <v>Normal Weight</v>
      </c>
      <c r="M308" s="35" t="str">
        <f>VLOOKUP($A308,'Medical Examinations'!$A:$N,13,0)</f>
        <v>Prediabetes</v>
      </c>
      <c r="N308" s="45">
        <f>IFERROR(VLOOKUP($A308,'Hospitalisation Details'!$A:$P,15,0),"")</f>
        <v>30671</v>
      </c>
      <c r="O308" s="46">
        <f>IFERROR(VLOOKUP($A308,'Hospitalisation Details'!$A:$P,6,0),"")</f>
        <v>30724.44</v>
      </c>
      <c r="P308" s="47" t="str">
        <f>IFERROR(VLOOKUP($A308,'Hospitalisation Details'!$A:$P,12,0),"")</f>
        <v>tier - 2</v>
      </c>
      <c r="Q308" s="47" t="str">
        <f>IFERROR(VLOOKUP($A308,'Hospitalisation Details'!$A:$P,13,0),"")</f>
        <v>tier - 3</v>
      </c>
      <c r="R308" s="47" t="str">
        <f>IFERROR(VLOOKUP($A308,'Hospitalisation Details'!$A:$P,14,0),"")</f>
        <v>R1011</v>
      </c>
      <c r="S308" s="47">
        <f>IFERROR(VLOOKUP($A308,'Hospitalisation Details'!$A:$P,16,0),"")</f>
        <v>39</v>
      </c>
    </row>
    <row r="309" spans="1:19" x14ac:dyDescent="0.3">
      <c r="A309" s="34" t="str">
        <f>'Medical Examinations'!A309</f>
        <v>Id308</v>
      </c>
      <c r="B309" s="36" t="str">
        <f>VLOOKUP($A309,'Customer Names'!A:E,3,FALSE)</f>
        <v>Mr.</v>
      </c>
      <c r="C309" s="37" t="str">
        <f>VLOOKUP($A309,'Customer Names'!$A:$E,4,FALSE)</f>
        <v xml:space="preserve"> Jason W</v>
      </c>
      <c r="D309" s="37" t="str">
        <f>VLOOKUP($A309,'Customer Names'!A:E,5,FALSE)</f>
        <v>Hickman</v>
      </c>
      <c r="E309" s="35">
        <f>VLOOKUP($A309,'Medical Examinations'!$A:$H,2,FALSE)</f>
        <v>41.19</v>
      </c>
      <c r="F309" s="35">
        <f>VLOOKUP($A309,'Medical Examinations'!$A:$H,3,FALSE)</f>
        <v>6.37</v>
      </c>
      <c r="G309" s="35" t="str">
        <f>VLOOKUP($A309,'Medical Examinations'!$A:$N,11,0)</f>
        <v>No</v>
      </c>
      <c r="H309" s="35" t="str">
        <f>VLOOKUP($A309,'Medical Examinations'!$A:$N,5,0)</f>
        <v>No</v>
      </c>
      <c r="I309" s="35" t="str">
        <f>VLOOKUP($A309,'Medical Examinations'!$A:$N,6,0)</f>
        <v>No</v>
      </c>
      <c r="J309" s="35">
        <f>VLOOKUP($A309,'Medical Examinations'!$A:$N,9,0)</f>
        <v>0</v>
      </c>
      <c r="K309" s="35" t="str">
        <f>VLOOKUP($A309,'Medical Examinations'!$A:$N,10,0)</f>
        <v>Yes</v>
      </c>
      <c r="L309" s="35" t="str">
        <f>VLOOKUP($A309,'Medical Examinations'!$A:$N,12,0)</f>
        <v>Obesity</v>
      </c>
      <c r="M309" s="35" t="str">
        <f>VLOOKUP($A309,'Medical Examinations'!$A:$N,13,0)</f>
        <v>Prediabetes</v>
      </c>
      <c r="N309" s="45">
        <f>IFERROR(VLOOKUP($A309,'Hospitalisation Details'!$A:$P,15,0),"")</f>
        <v>36424</v>
      </c>
      <c r="O309" s="46">
        <f>IFERROR(VLOOKUP($A309,'Hospitalisation Details'!$A:$P,6,0),"")</f>
        <v>30697.71</v>
      </c>
      <c r="P309" s="47" t="str">
        <f>IFERROR(VLOOKUP($A309,'Hospitalisation Details'!$A:$P,12,0),"")</f>
        <v>tier - 1</v>
      </c>
      <c r="Q309" s="47" t="str">
        <f>IFERROR(VLOOKUP($A309,'Hospitalisation Details'!$A:$P,13,0),"")</f>
        <v>tier - 2</v>
      </c>
      <c r="R309" s="47" t="str">
        <f>IFERROR(VLOOKUP($A309,'Hospitalisation Details'!$A:$P,14,0),"")</f>
        <v>R1011</v>
      </c>
      <c r="S309" s="47">
        <f>IFERROR(VLOOKUP($A309,'Hospitalisation Details'!$A:$P,16,0),"")</f>
        <v>23</v>
      </c>
    </row>
    <row r="310" spans="1:19" x14ac:dyDescent="0.3">
      <c r="A310" s="34" t="str">
        <f>'Medical Examinations'!A310</f>
        <v>Id309</v>
      </c>
      <c r="B310" s="36" t="str">
        <f>VLOOKUP($A310,'Customer Names'!A:E,3,FALSE)</f>
        <v>Ms.</v>
      </c>
      <c r="C310" s="37" t="str">
        <f>VLOOKUP($A310,'Customer Names'!$A:$E,4,FALSE)</f>
        <v xml:space="preserve"> Michele</v>
      </c>
      <c r="D310" s="37" t="str">
        <f>VLOOKUP($A310,'Customer Names'!A:E,5,FALSE)</f>
        <v>Gonzalez</v>
      </c>
      <c r="E310" s="35">
        <f>VLOOKUP($A310,'Medical Examinations'!$A:$H,2,FALSE)</f>
        <v>18.63</v>
      </c>
      <c r="F310" s="35">
        <f>VLOOKUP($A310,'Medical Examinations'!$A:$H,3,FALSE)</f>
        <v>9.81</v>
      </c>
      <c r="G310" s="35" t="str">
        <f>VLOOKUP($A310,'Medical Examinations'!$A:$N,11,0)</f>
        <v>Yes</v>
      </c>
      <c r="H310" s="35" t="str">
        <f>VLOOKUP($A310,'Medical Examinations'!$A:$N,5,0)</f>
        <v>No</v>
      </c>
      <c r="I310" s="35" t="str">
        <f>VLOOKUP($A310,'Medical Examinations'!$A:$N,6,0)</f>
        <v>No</v>
      </c>
      <c r="J310" s="35">
        <f>VLOOKUP($A310,'Medical Examinations'!$A:$N,9,0)</f>
        <v>2</v>
      </c>
      <c r="K310" s="35" t="str">
        <f>VLOOKUP($A310,'Medical Examinations'!$A:$N,10,0)</f>
        <v>Yes</v>
      </c>
      <c r="L310" s="35" t="str">
        <f>VLOOKUP($A310,'Medical Examinations'!$A:$N,12,0)</f>
        <v>Normal Weight</v>
      </c>
      <c r="M310" s="35" t="str">
        <f>VLOOKUP($A310,'Medical Examinations'!$A:$N,13,0)</f>
        <v>Diabetes</v>
      </c>
      <c r="N310" s="45">
        <f>IFERROR(VLOOKUP($A310,'Hospitalisation Details'!$A:$P,15,0),"")</f>
        <v>25883</v>
      </c>
      <c r="O310" s="46">
        <f>IFERROR(VLOOKUP($A310,'Hospitalisation Details'!$A:$P,6,0),"")</f>
        <v>30625.65</v>
      </c>
      <c r="P310" s="47" t="str">
        <f>IFERROR(VLOOKUP($A310,'Hospitalisation Details'!$A:$P,12,0),"")</f>
        <v>tier - 2</v>
      </c>
      <c r="Q310" s="47" t="str">
        <f>IFERROR(VLOOKUP($A310,'Hospitalisation Details'!$A:$P,13,0),"")</f>
        <v>tier - 3</v>
      </c>
      <c r="R310" s="47" t="str">
        <f>IFERROR(VLOOKUP($A310,'Hospitalisation Details'!$A:$P,14,0),"")</f>
        <v>R1011</v>
      </c>
      <c r="S310" s="47">
        <f>IFERROR(VLOOKUP($A310,'Hospitalisation Details'!$A:$P,16,0),"")</f>
        <v>52</v>
      </c>
    </row>
    <row r="311" spans="1:19" x14ac:dyDescent="0.3">
      <c r="A311" s="34" t="str">
        <f>'Medical Examinations'!A311</f>
        <v>Id310</v>
      </c>
      <c r="B311" s="36" t="str">
        <f>VLOOKUP($A311,'Customer Names'!A:E,3,FALSE)</f>
        <v>Ms.</v>
      </c>
      <c r="C311" s="37" t="str">
        <f>VLOOKUP($A311,'Customer Names'!$A:$E,4,FALSE)</f>
        <v xml:space="preserve"> Nikki</v>
      </c>
      <c r="D311" s="37" t="str">
        <f>VLOOKUP($A311,'Customer Names'!A:E,5,FALSE)</f>
        <v>Difani</v>
      </c>
      <c r="E311" s="35">
        <f>VLOOKUP($A311,'Medical Examinations'!$A:$H,2,FALSE)</f>
        <v>26.26</v>
      </c>
      <c r="F311" s="35">
        <f>VLOOKUP($A311,'Medical Examinations'!$A:$H,3,FALSE)</f>
        <v>11.8</v>
      </c>
      <c r="G311" s="35" t="str">
        <f>VLOOKUP($A311,'Medical Examinations'!$A:$N,11,0)</f>
        <v>Yes</v>
      </c>
      <c r="H311" s="35" t="str">
        <f>VLOOKUP($A311,'Medical Examinations'!$A:$N,5,0)</f>
        <v>No</v>
      </c>
      <c r="I311" s="35" t="str">
        <f>VLOOKUP($A311,'Medical Examinations'!$A:$N,6,0)</f>
        <v>No</v>
      </c>
      <c r="J311" s="35">
        <f>VLOOKUP($A311,'Medical Examinations'!$A:$N,9,0)</f>
        <v>1</v>
      </c>
      <c r="K311" s="35" t="str">
        <f>VLOOKUP($A311,'Medical Examinations'!$A:$N,10,0)</f>
        <v>Yes</v>
      </c>
      <c r="L311" s="35" t="str">
        <f>VLOOKUP($A311,'Medical Examinations'!$A:$N,12,0)</f>
        <v>Overweight</v>
      </c>
      <c r="M311" s="35" t="str">
        <f>VLOOKUP($A311,'Medical Examinations'!$A:$N,13,0)</f>
        <v>Diabetes</v>
      </c>
      <c r="N311" s="45">
        <f>IFERROR(VLOOKUP($A311,'Hospitalisation Details'!$A:$P,15,0),"")</f>
        <v>31634</v>
      </c>
      <c r="O311" s="46">
        <f>IFERROR(VLOOKUP($A311,'Hospitalisation Details'!$A:$P,6,0),"")</f>
        <v>30530.5</v>
      </c>
      <c r="P311" s="47" t="str">
        <f>IFERROR(VLOOKUP($A311,'Hospitalisation Details'!$A:$P,12,0),"")</f>
        <v>tier - 2</v>
      </c>
      <c r="Q311" s="47" t="str">
        <f>IFERROR(VLOOKUP($A311,'Hospitalisation Details'!$A:$P,13,0),"")</f>
        <v>tier - 1</v>
      </c>
      <c r="R311" s="47" t="str">
        <f>IFERROR(VLOOKUP($A311,'Hospitalisation Details'!$A:$P,14,0),"")</f>
        <v>R1011</v>
      </c>
      <c r="S311" s="47">
        <f>IFERROR(VLOOKUP($A311,'Hospitalisation Details'!$A:$P,16,0),"")</f>
        <v>36</v>
      </c>
    </row>
    <row r="312" spans="1:19" x14ac:dyDescent="0.3">
      <c r="A312" s="34" t="str">
        <f>'Medical Examinations'!A312</f>
        <v>Id311</v>
      </c>
      <c r="B312" s="36" t="str">
        <f>VLOOKUP($A312,'Customer Names'!A:E,3,FALSE)</f>
        <v>Mr.</v>
      </c>
      <c r="C312" s="37" t="str">
        <f>VLOOKUP($A312,'Customer Names'!$A:$E,4,FALSE)</f>
        <v xml:space="preserve"> Philip J.</v>
      </c>
      <c r="D312" s="37" t="str">
        <f>VLOOKUP($A312,'Customer Names'!A:E,5,FALSE)</f>
        <v>Turner</v>
      </c>
      <c r="E312" s="35">
        <f>VLOOKUP($A312,'Medical Examinations'!$A:$H,2,FALSE)</f>
        <v>22.37</v>
      </c>
      <c r="F312" s="35">
        <f>VLOOKUP($A312,'Medical Examinations'!$A:$H,3,FALSE)</f>
        <v>5.86</v>
      </c>
      <c r="G312" s="35" t="str">
        <f>VLOOKUP($A312,'Medical Examinations'!$A:$N,11,0)</f>
        <v>Yes</v>
      </c>
      <c r="H312" s="35" t="str">
        <f>VLOOKUP($A312,'Medical Examinations'!$A:$N,5,0)</f>
        <v>No</v>
      </c>
      <c r="I312" s="35" t="str">
        <f>VLOOKUP($A312,'Medical Examinations'!$A:$N,6,0)</f>
        <v>Yes</v>
      </c>
      <c r="J312" s="35">
        <f>VLOOKUP($A312,'Medical Examinations'!$A:$N,9,0)</f>
        <v>1</v>
      </c>
      <c r="K312" s="35" t="str">
        <f>VLOOKUP($A312,'Medical Examinations'!$A:$N,10,0)</f>
        <v>Yes</v>
      </c>
      <c r="L312" s="35" t="str">
        <f>VLOOKUP($A312,'Medical Examinations'!$A:$N,12,0)</f>
        <v>Normal Weight</v>
      </c>
      <c r="M312" s="35" t="str">
        <f>VLOOKUP($A312,'Medical Examinations'!$A:$N,13,0)</f>
        <v>Prediabetes</v>
      </c>
      <c r="N312" s="45">
        <f>IFERROR(VLOOKUP($A312,'Hospitalisation Details'!$A:$P,15,0),"")</f>
        <v>30562</v>
      </c>
      <c r="O312" s="46">
        <f>IFERROR(VLOOKUP($A312,'Hospitalisation Details'!$A:$P,6,0),"")</f>
        <v>30457.37</v>
      </c>
      <c r="P312" s="47" t="str">
        <f>IFERROR(VLOOKUP($A312,'Hospitalisation Details'!$A:$P,12,0),"")</f>
        <v>tier - 2</v>
      </c>
      <c r="Q312" s="47" t="str">
        <f>IFERROR(VLOOKUP($A312,'Hospitalisation Details'!$A:$P,13,0),"")</f>
        <v>tier - 1</v>
      </c>
      <c r="R312" s="47" t="str">
        <f>IFERROR(VLOOKUP($A312,'Hospitalisation Details'!$A:$P,14,0),"")</f>
        <v>R1012</v>
      </c>
      <c r="S312" s="47">
        <f>IFERROR(VLOOKUP($A312,'Hospitalisation Details'!$A:$P,16,0),"")</f>
        <v>39</v>
      </c>
    </row>
    <row r="313" spans="1:19" x14ac:dyDescent="0.3">
      <c r="A313" s="34" t="str">
        <f>'Medical Examinations'!A313</f>
        <v>Id312</v>
      </c>
      <c r="B313" s="36" t="str">
        <f>VLOOKUP($A313,'Customer Names'!A:E,3,FALSE)</f>
        <v>Mr.</v>
      </c>
      <c r="C313" s="37" t="str">
        <f>VLOOKUP($A313,'Customer Names'!$A:$E,4,FALSE)</f>
        <v xml:space="preserve"> Bryan L</v>
      </c>
      <c r="D313" s="37" t="str">
        <f>VLOOKUP($A313,'Customer Names'!A:E,5,FALSE)</f>
        <v>Widmann</v>
      </c>
      <c r="E313" s="35">
        <f>VLOOKUP($A313,'Medical Examinations'!$A:$H,2,FALSE)</f>
        <v>39.619999999999997</v>
      </c>
      <c r="F313" s="35">
        <f>VLOOKUP($A313,'Medical Examinations'!$A:$H,3,FALSE)</f>
        <v>4.28</v>
      </c>
      <c r="G313" s="35" t="str">
        <f>VLOOKUP($A313,'Medical Examinations'!$A:$N,11,0)</f>
        <v>No</v>
      </c>
      <c r="H313" s="35" t="str">
        <f>VLOOKUP($A313,'Medical Examinations'!$A:$N,5,0)</f>
        <v>No</v>
      </c>
      <c r="I313" s="35" t="str">
        <f>VLOOKUP($A313,'Medical Examinations'!$A:$N,6,0)</f>
        <v>No</v>
      </c>
      <c r="J313" s="35">
        <f>VLOOKUP($A313,'Medical Examinations'!$A:$N,9,0)</f>
        <v>1</v>
      </c>
      <c r="K313" s="35" t="str">
        <f>VLOOKUP($A313,'Medical Examinations'!$A:$N,10,0)</f>
        <v>Yes</v>
      </c>
      <c r="L313" s="35" t="str">
        <f>VLOOKUP($A313,'Medical Examinations'!$A:$N,12,0)</f>
        <v>Obesity</v>
      </c>
      <c r="M313" s="35" t="str">
        <f>VLOOKUP($A313,'Medical Examinations'!$A:$N,13,0)</f>
        <v>Normal</v>
      </c>
      <c r="N313" s="45">
        <f>IFERROR(VLOOKUP($A313,'Hospitalisation Details'!$A:$P,15,0),"")</f>
        <v>36096</v>
      </c>
      <c r="O313" s="46">
        <f>IFERROR(VLOOKUP($A313,'Hospitalisation Details'!$A:$P,6,0),"")</f>
        <v>30422.03</v>
      </c>
      <c r="P313" s="47" t="str">
        <f>IFERROR(VLOOKUP($A313,'Hospitalisation Details'!$A:$P,12,0),"")</f>
        <v>tier - 2</v>
      </c>
      <c r="Q313" s="47" t="str">
        <f>IFERROR(VLOOKUP($A313,'Hospitalisation Details'!$A:$P,13,0),"")</f>
        <v>tier - 3</v>
      </c>
      <c r="R313" s="47" t="str">
        <f>IFERROR(VLOOKUP($A313,'Hospitalisation Details'!$A:$P,14,0),"")</f>
        <v>R1011</v>
      </c>
      <c r="S313" s="47">
        <f>IFERROR(VLOOKUP($A313,'Hospitalisation Details'!$A:$P,16,0),"")</f>
        <v>24</v>
      </c>
    </row>
    <row r="314" spans="1:19" x14ac:dyDescent="0.3">
      <c r="A314" s="34" t="str">
        <f>'Medical Examinations'!A314</f>
        <v>Id313</v>
      </c>
      <c r="B314" s="36" t="str">
        <f>VLOOKUP($A314,'Customer Names'!A:E,3,FALSE)</f>
        <v>Mr.</v>
      </c>
      <c r="C314" s="37" t="str">
        <f>VLOOKUP($A314,'Customer Names'!$A:$E,4,FALSE)</f>
        <v xml:space="preserve"> Timothy F</v>
      </c>
      <c r="D314" s="37" t="str">
        <f>VLOOKUP($A314,'Customer Names'!A:E,5,FALSE)</f>
        <v>Tunney</v>
      </c>
      <c r="E314" s="35">
        <f>VLOOKUP($A314,'Medical Examinations'!$A:$H,2,FALSE)</f>
        <v>18.329999999999998</v>
      </c>
      <c r="F314" s="35">
        <f>VLOOKUP($A314,'Medical Examinations'!$A:$H,3,FALSE)</f>
        <v>4.16</v>
      </c>
      <c r="G314" s="35" t="str">
        <f>VLOOKUP($A314,'Medical Examinations'!$A:$N,11,0)</f>
        <v>Yes</v>
      </c>
      <c r="H314" s="35" t="str">
        <f>VLOOKUP($A314,'Medical Examinations'!$A:$N,5,0)</f>
        <v>No</v>
      </c>
      <c r="I314" s="35" t="str">
        <f>VLOOKUP($A314,'Medical Examinations'!$A:$N,6,0)</f>
        <v>No</v>
      </c>
      <c r="J314" s="35">
        <f>VLOOKUP($A314,'Medical Examinations'!$A:$N,9,0)</f>
        <v>0</v>
      </c>
      <c r="K314" s="35" t="str">
        <f>VLOOKUP($A314,'Medical Examinations'!$A:$N,10,0)</f>
        <v>Yes</v>
      </c>
      <c r="L314" s="35" t="str">
        <f>VLOOKUP($A314,'Medical Examinations'!$A:$N,12,0)</f>
        <v>Underweight</v>
      </c>
      <c r="M314" s="35" t="str">
        <f>VLOOKUP($A314,'Medical Examinations'!$A:$N,13,0)</f>
        <v>Normal</v>
      </c>
      <c r="N314" s="45">
        <f>IFERROR(VLOOKUP($A314,'Hospitalisation Details'!$A:$P,15,0),"")</f>
        <v>28006</v>
      </c>
      <c r="O314" s="46">
        <f>IFERROR(VLOOKUP($A314,'Hospitalisation Details'!$A:$P,6,0),"")</f>
        <v>30409.53</v>
      </c>
      <c r="P314" s="47" t="str">
        <f>IFERROR(VLOOKUP($A314,'Hospitalisation Details'!$A:$P,12,0),"")</f>
        <v>tier - 2</v>
      </c>
      <c r="Q314" s="47" t="str">
        <f>IFERROR(VLOOKUP($A314,'Hospitalisation Details'!$A:$P,13,0),"")</f>
        <v>tier - 3</v>
      </c>
      <c r="R314" s="47" t="str">
        <f>IFERROR(VLOOKUP($A314,'Hospitalisation Details'!$A:$P,14,0),"")</f>
        <v>R1012</v>
      </c>
      <c r="S314" s="47">
        <f>IFERROR(VLOOKUP($A314,'Hospitalisation Details'!$A:$P,16,0),"")</f>
        <v>46</v>
      </c>
    </row>
    <row r="315" spans="1:19" x14ac:dyDescent="0.3">
      <c r="A315" s="34" t="str">
        <f>'Medical Examinations'!A315</f>
        <v>Id314</v>
      </c>
      <c r="B315" s="36" t="str">
        <f>VLOOKUP($A315,'Customer Names'!A:E,3,FALSE)</f>
        <v>Ms.</v>
      </c>
      <c r="C315" s="37" t="str">
        <f>VLOOKUP($A315,'Customer Names'!$A:$E,4,FALSE)</f>
        <v xml:space="preserve"> Angielyn M</v>
      </c>
      <c r="D315" s="37" t="str">
        <f>VLOOKUP($A315,'Customer Names'!A:E,5,FALSE)</f>
        <v>San Juan</v>
      </c>
      <c r="E315" s="35">
        <f>VLOOKUP($A315,'Medical Examinations'!$A:$H,2,FALSE)</f>
        <v>17.11</v>
      </c>
      <c r="F315" s="35">
        <f>VLOOKUP($A315,'Medical Examinations'!$A:$H,3,FALSE)</f>
        <v>4.9800000000000004</v>
      </c>
      <c r="G315" s="35" t="str">
        <f>VLOOKUP($A315,'Medical Examinations'!$A:$N,11,0)</f>
        <v>Yes</v>
      </c>
      <c r="H315" s="35" t="str">
        <f>VLOOKUP($A315,'Medical Examinations'!$A:$N,5,0)</f>
        <v>No</v>
      </c>
      <c r="I315" s="35" t="str">
        <f>VLOOKUP($A315,'Medical Examinations'!$A:$N,6,0)</f>
        <v>Yes</v>
      </c>
      <c r="J315" s="35">
        <f>VLOOKUP($A315,'Medical Examinations'!$A:$N,9,0)</f>
        <v>1</v>
      </c>
      <c r="K315" s="35" t="str">
        <f>VLOOKUP($A315,'Medical Examinations'!$A:$N,10,0)</f>
        <v>Yes</v>
      </c>
      <c r="L315" s="35" t="str">
        <f>VLOOKUP($A315,'Medical Examinations'!$A:$N,12,0)</f>
        <v>Underweight</v>
      </c>
      <c r="M315" s="35" t="str">
        <f>VLOOKUP($A315,'Medical Examinations'!$A:$N,13,0)</f>
        <v>Normal</v>
      </c>
      <c r="N315" s="45">
        <f>IFERROR(VLOOKUP($A315,'Hospitalisation Details'!$A:$P,15,0),"")</f>
        <v>25414</v>
      </c>
      <c r="O315" s="46">
        <f>IFERROR(VLOOKUP($A315,'Hospitalisation Details'!$A:$P,6,0),"")</f>
        <v>30366.93</v>
      </c>
      <c r="P315" s="47" t="str">
        <f>IFERROR(VLOOKUP($A315,'Hospitalisation Details'!$A:$P,12,0),"")</f>
        <v>tier - 2</v>
      </c>
      <c r="Q315" s="47" t="str">
        <f>IFERROR(VLOOKUP($A315,'Hospitalisation Details'!$A:$P,13,0),"")</f>
        <v>tier - 2</v>
      </c>
      <c r="R315" s="47" t="str">
        <f>IFERROR(VLOOKUP($A315,'Hospitalisation Details'!$A:$P,14,0),"")</f>
        <v>R1011</v>
      </c>
      <c r="S315" s="47">
        <f>IFERROR(VLOOKUP($A315,'Hospitalisation Details'!$A:$P,16,0),"")</f>
        <v>53</v>
      </c>
    </row>
    <row r="316" spans="1:19" x14ac:dyDescent="0.3">
      <c r="A316" s="34" t="str">
        <f>'Medical Examinations'!A316</f>
        <v>Id315</v>
      </c>
      <c r="B316" s="36" t="str">
        <f>VLOOKUP($A316,'Customer Names'!A:E,3,FALSE)</f>
        <v>Ms.</v>
      </c>
      <c r="C316" s="37" t="str">
        <f>VLOOKUP($A316,'Customer Names'!$A:$E,4,FALSE)</f>
        <v xml:space="preserve"> Jeanie M.</v>
      </c>
      <c r="D316" s="37" t="str">
        <f>VLOOKUP($A316,'Customer Names'!A:E,5,FALSE)</f>
        <v>Croll</v>
      </c>
      <c r="E316" s="35">
        <f>VLOOKUP($A316,'Medical Examinations'!$A:$H,2,FALSE)</f>
        <v>43.5</v>
      </c>
      <c r="F316" s="35">
        <f>VLOOKUP($A316,'Medical Examinations'!$A:$H,3,FALSE)</f>
        <v>6.38</v>
      </c>
      <c r="G316" s="35" t="str">
        <f>VLOOKUP($A316,'Medical Examinations'!$A:$N,11,0)</f>
        <v>No</v>
      </c>
      <c r="H316" s="35" t="str">
        <f>VLOOKUP($A316,'Medical Examinations'!$A:$N,5,0)</f>
        <v>yes</v>
      </c>
      <c r="I316" s="35" t="str">
        <f>VLOOKUP($A316,'Medical Examinations'!$A:$N,6,0)</f>
        <v>No</v>
      </c>
      <c r="J316" s="35">
        <f>VLOOKUP($A316,'Medical Examinations'!$A:$N,9,0)</f>
        <v>1</v>
      </c>
      <c r="K316" s="35" t="str">
        <f>VLOOKUP($A316,'Medical Examinations'!$A:$N,10,0)</f>
        <v>Yes</v>
      </c>
      <c r="L316" s="35" t="str">
        <f>VLOOKUP($A316,'Medical Examinations'!$A:$N,12,0)</f>
        <v>Obesity</v>
      </c>
      <c r="M316" s="35" t="str">
        <f>VLOOKUP($A316,'Medical Examinations'!$A:$N,13,0)</f>
        <v>Prediabetes</v>
      </c>
      <c r="N316" s="45">
        <f>IFERROR(VLOOKUP($A316,'Hospitalisation Details'!$A:$P,15,0),"")</f>
        <v>38139</v>
      </c>
      <c r="O316" s="46">
        <f>IFERROR(VLOOKUP($A316,'Hospitalisation Details'!$A:$P,6,0),"")</f>
        <v>30328.27</v>
      </c>
      <c r="P316" s="47" t="str">
        <f>IFERROR(VLOOKUP($A316,'Hospitalisation Details'!$A:$P,12,0),"")</f>
        <v>tier - 2</v>
      </c>
      <c r="Q316" s="47" t="str">
        <f>IFERROR(VLOOKUP($A316,'Hospitalisation Details'!$A:$P,13,0),"")</f>
        <v>tier - 2</v>
      </c>
      <c r="R316" s="47" t="str">
        <f>IFERROR(VLOOKUP($A316,'Hospitalisation Details'!$A:$P,14,0),"")</f>
        <v>R1011</v>
      </c>
      <c r="S316" s="47">
        <f>IFERROR(VLOOKUP($A316,'Hospitalisation Details'!$A:$P,16,0),"")</f>
        <v>19</v>
      </c>
    </row>
    <row r="317" spans="1:19" x14ac:dyDescent="0.3">
      <c r="A317" s="34" t="str">
        <f>'Medical Examinations'!A317</f>
        <v>Id316</v>
      </c>
      <c r="B317" s="36" t="str">
        <f>VLOOKUP($A317,'Customer Names'!A:E,3,FALSE)</f>
        <v>Mr.</v>
      </c>
      <c r="C317" s="37" t="str">
        <f>VLOOKUP($A317,'Customer Names'!$A:$E,4,FALSE)</f>
        <v xml:space="preserve"> Greg</v>
      </c>
      <c r="D317" s="37" t="str">
        <f>VLOOKUP($A317,'Customer Names'!A:E,5,FALSE)</f>
        <v>Rolfes</v>
      </c>
      <c r="E317" s="35">
        <f>VLOOKUP($A317,'Medical Examinations'!$A:$H,2,FALSE)</f>
        <v>25.364999999999998</v>
      </c>
      <c r="F317" s="35">
        <f>VLOOKUP($A317,'Medical Examinations'!$A:$H,3,FALSE)</f>
        <v>5.19</v>
      </c>
      <c r="G317" s="35" t="str">
        <f>VLOOKUP($A317,'Medical Examinations'!$A:$N,11,0)</f>
        <v>No</v>
      </c>
      <c r="H317" s="35" t="str">
        <f>VLOOKUP($A317,'Medical Examinations'!$A:$N,5,0)</f>
        <v>No</v>
      </c>
      <c r="I317" s="35" t="str">
        <f>VLOOKUP($A317,'Medical Examinations'!$A:$N,6,0)</f>
        <v>No</v>
      </c>
      <c r="J317" s="35">
        <f>VLOOKUP($A317,'Medical Examinations'!$A:$N,9,0)</f>
        <v>2</v>
      </c>
      <c r="K317" s="35" t="str">
        <f>VLOOKUP($A317,'Medical Examinations'!$A:$N,10,0)</f>
        <v>No</v>
      </c>
      <c r="L317" s="35" t="str">
        <f>VLOOKUP($A317,'Medical Examinations'!$A:$N,12,0)</f>
        <v>Overweight</v>
      </c>
      <c r="M317" s="35" t="str">
        <f>VLOOKUP($A317,'Medical Examinations'!$A:$N,13,0)</f>
        <v>Normal</v>
      </c>
      <c r="N317" s="45">
        <f>IFERROR(VLOOKUP($A317,'Hospitalisation Details'!$A:$P,15,0),"")</f>
        <v>26504</v>
      </c>
      <c r="O317" s="46">
        <f>IFERROR(VLOOKUP($A317,'Hospitalisation Details'!$A:$P,6,0),"")</f>
        <v>30284.639999999999</v>
      </c>
      <c r="P317" s="47" t="str">
        <f>IFERROR(VLOOKUP($A317,'Hospitalisation Details'!$A:$P,12,0),"")</f>
        <v>tier - 1</v>
      </c>
      <c r="Q317" s="47" t="str">
        <f>IFERROR(VLOOKUP($A317,'Hospitalisation Details'!$A:$P,13,0),"")</f>
        <v>tier - 1</v>
      </c>
      <c r="R317" s="47" t="str">
        <f>IFERROR(VLOOKUP($A317,'Hospitalisation Details'!$A:$P,14,0),"")</f>
        <v>R1012</v>
      </c>
      <c r="S317" s="47">
        <f>IFERROR(VLOOKUP($A317,'Hospitalisation Details'!$A:$P,16,0),"")</f>
        <v>50</v>
      </c>
    </row>
    <row r="318" spans="1:19" x14ac:dyDescent="0.3">
      <c r="A318" s="34" t="str">
        <f>'Medical Examinations'!A318</f>
        <v>Id317</v>
      </c>
      <c r="B318" s="36" t="str">
        <f>VLOOKUP($A318,'Customer Names'!A:E,3,FALSE)</f>
        <v>Mr.</v>
      </c>
      <c r="C318" s="37" t="str">
        <f>VLOOKUP($A318,'Customer Names'!$A:$E,4,FALSE)</f>
        <v xml:space="preserve"> John</v>
      </c>
      <c r="D318" s="37" t="str">
        <f>VLOOKUP($A318,'Customer Names'!A:E,5,FALSE)</f>
        <v>Hinkle</v>
      </c>
      <c r="E318" s="35">
        <f>VLOOKUP($A318,'Medical Examinations'!$A:$H,2,FALSE)</f>
        <v>28.594999999999999</v>
      </c>
      <c r="F318" s="35">
        <f>VLOOKUP($A318,'Medical Examinations'!$A:$H,3,FALSE)</f>
        <v>10.210000000000001</v>
      </c>
      <c r="G318" s="35" t="str">
        <f>VLOOKUP($A318,'Medical Examinations'!$A:$N,11,0)</f>
        <v>No</v>
      </c>
      <c r="H318" s="35" t="str">
        <f>VLOOKUP($A318,'Medical Examinations'!$A:$N,5,0)</f>
        <v>No</v>
      </c>
      <c r="I318" s="35" t="str">
        <f>VLOOKUP($A318,'Medical Examinations'!$A:$N,6,0)</f>
        <v>No</v>
      </c>
      <c r="J318" s="35">
        <f>VLOOKUP($A318,'Medical Examinations'!$A:$N,9,0)</f>
        <v>0</v>
      </c>
      <c r="K318" s="35" t="str">
        <f>VLOOKUP($A318,'Medical Examinations'!$A:$N,10,0)</f>
        <v>No</v>
      </c>
      <c r="L318" s="35" t="str">
        <f>VLOOKUP($A318,'Medical Examinations'!$A:$N,12,0)</f>
        <v>Overweight</v>
      </c>
      <c r="M318" s="35" t="str">
        <f>VLOOKUP($A318,'Medical Examinations'!$A:$N,13,0)</f>
        <v>Diabetes</v>
      </c>
      <c r="N318" s="45">
        <f>IFERROR(VLOOKUP($A318,'Hospitalisation Details'!$A:$P,15,0),"")</f>
        <v>22904</v>
      </c>
      <c r="O318" s="46">
        <f>IFERROR(VLOOKUP($A318,'Hospitalisation Details'!$A:$P,6,0),"")</f>
        <v>30260</v>
      </c>
      <c r="P318" s="47" t="str">
        <f>IFERROR(VLOOKUP($A318,'Hospitalisation Details'!$A:$P,12,0),"")</f>
        <v>tier - 1</v>
      </c>
      <c r="Q318" s="47" t="str">
        <f>IFERROR(VLOOKUP($A318,'Hospitalisation Details'!$A:$P,13,0),"")</f>
        <v>tier - 1</v>
      </c>
      <c r="R318" s="47" t="str">
        <f>IFERROR(VLOOKUP($A318,'Hospitalisation Details'!$A:$P,14,0),"")</f>
        <v>R1014</v>
      </c>
      <c r="S318" s="47">
        <f>IFERROR(VLOOKUP($A318,'Hospitalisation Details'!$A:$P,16,0),"")</f>
        <v>60</v>
      </c>
    </row>
    <row r="319" spans="1:19" x14ac:dyDescent="0.3">
      <c r="A319" s="34" t="str">
        <f>'Medical Examinations'!A319</f>
        <v>Id318</v>
      </c>
      <c r="B319" s="36" t="str">
        <f>VLOOKUP($A319,'Customer Names'!A:E,3,FALSE)</f>
        <v>Mr.</v>
      </c>
      <c r="C319" s="37" t="str">
        <f>VLOOKUP($A319,'Customer Names'!$A:$E,4,FALSE)</f>
        <v xml:space="preserve"> Aliaksandr</v>
      </c>
      <c r="D319" s="37" t="str">
        <f>VLOOKUP($A319,'Customer Names'!A:E,5,FALSE)</f>
        <v>Leuchanka</v>
      </c>
      <c r="E319" s="35">
        <f>VLOOKUP($A319,'Medical Examinations'!$A:$H,2,FALSE)</f>
        <v>29.83</v>
      </c>
      <c r="F319" s="35">
        <f>VLOOKUP($A319,'Medical Examinations'!$A:$H,3,FALSE)</f>
        <v>9.6999999999999993</v>
      </c>
      <c r="G319" s="35" t="str">
        <f>VLOOKUP($A319,'Medical Examinations'!$A:$N,11,0)</f>
        <v>Yes</v>
      </c>
      <c r="H319" s="35" t="str">
        <f>VLOOKUP($A319,'Medical Examinations'!$A:$N,5,0)</f>
        <v>No</v>
      </c>
      <c r="I319" s="35" t="str">
        <f>VLOOKUP($A319,'Medical Examinations'!$A:$N,6,0)</f>
        <v>Yes</v>
      </c>
      <c r="J319" s="35">
        <f>VLOOKUP($A319,'Medical Examinations'!$A:$N,9,0)</f>
        <v>1</v>
      </c>
      <c r="K319" s="35" t="str">
        <f>VLOOKUP($A319,'Medical Examinations'!$A:$N,10,0)</f>
        <v>Yes</v>
      </c>
      <c r="L319" s="35" t="str">
        <f>VLOOKUP($A319,'Medical Examinations'!$A:$N,12,0)</f>
        <v>Overweight</v>
      </c>
      <c r="M319" s="35" t="str">
        <f>VLOOKUP($A319,'Medical Examinations'!$A:$N,13,0)</f>
        <v>Diabetes</v>
      </c>
      <c r="N319" s="45">
        <f>IFERROR(VLOOKUP($A319,'Hospitalisation Details'!$A:$P,15,0),"")</f>
        <v>23267</v>
      </c>
      <c r="O319" s="46">
        <f>IFERROR(VLOOKUP($A319,'Hospitalisation Details'!$A:$P,6,0),"")</f>
        <v>30184.94</v>
      </c>
      <c r="P319" s="47" t="str">
        <f>IFERROR(VLOOKUP($A319,'Hospitalisation Details'!$A:$P,12,0),"")</f>
        <v>tier - 1</v>
      </c>
      <c r="Q319" s="47" t="str">
        <f>IFERROR(VLOOKUP($A319,'Hospitalisation Details'!$A:$P,13,0),"")</f>
        <v>tier - 1</v>
      </c>
      <c r="R319" s="47" t="str">
        <f>IFERROR(VLOOKUP($A319,'Hospitalisation Details'!$A:$P,14,0),"")</f>
        <v>R1014</v>
      </c>
      <c r="S319" s="47">
        <f>IFERROR(VLOOKUP($A319,'Hospitalisation Details'!$A:$P,16,0),"")</f>
        <v>59</v>
      </c>
    </row>
    <row r="320" spans="1:19" x14ac:dyDescent="0.3">
      <c r="A320" s="34" t="str">
        <f>'Medical Examinations'!A320</f>
        <v>Id319</v>
      </c>
      <c r="B320" s="36" t="str">
        <f>VLOOKUP($A320,'Customer Names'!A:E,3,FALSE)</f>
        <v>Mr.</v>
      </c>
      <c r="C320" s="37" t="str">
        <f>VLOOKUP($A320,'Customer Names'!$A:$E,4,FALSE)</f>
        <v xml:space="preserve"> Jason M.</v>
      </c>
      <c r="D320" s="37" t="str">
        <f>VLOOKUP($A320,'Customer Names'!A:E,5,FALSE)</f>
        <v>Ayr</v>
      </c>
      <c r="E320" s="35">
        <f>VLOOKUP($A320,'Medical Examinations'!$A:$H,2,FALSE)</f>
        <v>24.7</v>
      </c>
      <c r="F320" s="35">
        <f>VLOOKUP($A320,'Medical Examinations'!$A:$H,3,FALSE)</f>
        <v>10.25</v>
      </c>
      <c r="G320" s="35" t="str">
        <f>VLOOKUP($A320,'Medical Examinations'!$A:$N,11,0)</f>
        <v>No</v>
      </c>
      <c r="H320" s="35" t="str">
        <f>VLOOKUP($A320,'Medical Examinations'!$A:$N,5,0)</f>
        <v>No</v>
      </c>
      <c r="I320" s="35" t="str">
        <f>VLOOKUP($A320,'Medical Examinations'!$A:$N,6,0)</f>
        <v>No</v>
      </c>
      <c r="J320" s="35">
        <f>VLOOKUP($A320,'Medical Examinations'!$A:$N,9,0)</f>
        <v>3</v>
      </c>
      <c r="K320" s="35" t="str">
        <f>VLOOKUP($A320,'Medical Examinations'!$A:$N,10,0)</f>
        <v>No</v>
      </c>
      <c r="L320" s="35" t="str">
        <f>VLOOKUP($A320,'Medical Examinations'!$A:$N,12,0)</f>
        <v>Normal Weight</v>
      </c>
      <c r="M320" s="35" t="str">
        <f>VLOOKUP($A320,'Medical Examinations'!$A:$N,13,0)</f>
        <v>Diabetes</v>
      </c>
      <c r="N320" s="45">
        <f>IFERROR(VLOOKUP($A320,'Hospitalisation Details'!$A:$P,15,0),"")</f>
        <v>21408</v>
      </c>
      <c r="O320" s="46">
        <f>IFERROR(VLOOKUP($A320,'Hospitalisation Details'!$A:$P,6,0),"")</f>
        <v>30166.62</v>
      </c>
      <c r="P320" s="47" t="str">
        <f>IFERROR(VLOOKUP($A320,'Hospitalisation Details'!$A:$P,12,0),"")</f>
        <v>tier - 1</v>
      </c>
      <c r="Q320" s="47" t="str">
        <f>IFERROR(VLOOKUP($A320,'Hospitalisation Details'!$A:$P,13,0),"")</f>
        <v>tier - 3</v>
      </c>
      <c r="R320" s="47" t="str">
        <f>IFERROR(VLOOKUP($A320,'Hospitalisation Details'!$A:$P,14,0),"")</f>
        <v>R1012</v>
      </c>
      <c r="S320" s="47">
        <f>IFERROR(VLOOKUP($A320,'Hospitalisation Details'!$A:$P,16,0),"")</f>
        <v>64</v>
      </c>
    </row>
    <row r="321" spans="1:19" x14ac:dyDescent="0.3">
      <c r="A321" s="34" t="str">
        <f>'Medical Examinations'!A321</f>
        <v>Id320</v>
      </c>
      <c r="B321" s="36" t="str">
        <f>VLOOKUP($A321,'Customer Names'!A:E,3,FALSE)</f>
        <v>Ms.</v>
      </c>
      <c r="C321" s="37" t="str">
        <f>VLOOKUP($A321,'Customer Names'!$A:$E,4,FALSE)</f>
        <v xml:space="preserve"> Sheera K</v>
      </c>
      <c r="D321" s="37" t="str">
        <f>VLOOKUP($A321,'Customer Names'!A:E,5,FALSE)</f>
        <v>Siegel</v>
      </c>
      <c r="E321" s="35">
        <f>VLOOKUP($A321,'Medical Examinations'!$A:$H,2,FALSE)</f>
        <v>17.940000000000001</v>
      </c>
      <c r="F321" s="35">
        <f>VLOOKUP($A321,'Medical Examinations'!$A:$H,3,FALSE)</f>
        <v>9.77</v>
      </c>
      <c r="G321" s="35" t="str">
        <f>VLOOKUP($A321,'Medical Examinations'!$A:$N,11,0)</f>
        <v>No</v>
      </c>
      <c r="H321" s="35" t="str">
        <f>VLOOKUP($A321,'Medical Examinations'!$A:$N,5,0)</f>
        <v>No</v>
      </c>
      <c r="I321" s="35" t="str">
        <f>VLOOKUP($A321,'Medical Examinations'!$A:$N,6,0)</f>
        <v>No</v>
      </c>
      <c r="J321" s="35">
        <f>VLOOKUP($A321,'Medical Examinations'!$A:$N,9,0)</f>
        <v>0</v>
      </c>
      <c r="K321" s="35" t="str">
        <f>VLOOKUP($A321,'Medical Examinations'!$A:$N,10,0)</f>
        <v>Yes</v>
      </c>
      <c r="L321" s="35" t="str">
        <f>VLOOKUP($A321,'Medical Examinations'!$A:$N,12,0)</f>
        <v>Underweight</v>
      </c>
      <c r="M321" s="35" t="str">
        <f>VLOOKUP($A321,'Medical Examinations'!$A:$N,13,0)</f>
        <v>Diabetes</v>
      </c>
      <c r="N321" s="45">
        <f>IFERROR(VLOOKUP($A321,'Hospitalisation Details'!$A:$P,15,0),"")</f>
        <v>26292</v>
      </c>
      <c r="O321" s="46">
        <f>IFERROR(VLOOKUP($A321,'Hospitalisation Details'!$A:$P,6,0),"")</f>
        <v>30134.75</v>
      </c>
      <c r="P321" s="47" t="str">
        <f>IFERROR(VLOOKUP($A321,'Hospitalisation Details'!$A:$P,12,0),"")</f>
        <v>tier - 2</v>
      </c>
      <c r="Q321" s="47" t="str">
        <f>IFERROR(VLOOKUP($A321,'Hospitalisation Details'!$A:$P,13,0),"")</f>
        <v>tier - 3</v>
      </c>
      <c r="R321" s="47" t="str">
        <f>IFERROR(VLOOKUP($A321,'Hospitalisation Details'!$A:$P,14,0),"")</f>
        <v>R1011</v>
      </c>
      <c r="S321" s="47">
        <f>IFERROR(VLOOKUP($A321,'Hospitalisation Details'!$A:$P,16,0),"")</f>
        <v>51</v>
      </c>
    </row>
    <row r="322" spans="1:19" x14ac:dyDescent="0.3">
      <c r="A322" s="34" t="str">
        <f>'Medical Examinations'!A322</f>
        <v>Id321</v>
      </c>
      <c r="B322" s="36" t="str">
        <f>VLOOKUP($A322,'Customer Names'!A:E,3,FALSE)</f>
        <v>Ms.</v>
      </c>
      <c r="C322" s="37" t="str">
        <f>VLOOKUP($A322,'Customer Names'!$A:$E,4,FALSE)</f>
        <v xml:space="preserve"> Janice</v>
      </c>
      <c r="D322" s="37" t="str">
        <f>VLOOKUP($A322,'Customer Names'!A:E,5,FALSE)</f>
        <v>Penrose</v>
      </c>
      <c r="E322" s="35">
        <f>VLOOKUP($A322,'Medical Examinations'!$A:$H,2,FALSE)</f>
        <v>21.08</v>
      </c>
      <c r="F322" s="35">
        <f>VLOOKUP($A322,'Medical Examinations'!$A:$H,3,FALSE)</f>
        <v>4.83</v>
      </c>
      <c r="G322" s="35" t="str">
        <f>VLOOKUP($A322,'Medical Examinations'!$A:$N,11,0)</f>
        <v>No</v>
      </c>
      <c r="H322" s="35" t="str">
        <f>VLOOKUP($A322,'Medical Examinations'!$A:$N,5,0)</f>
        <v>No</v>
      </c>
      <c r="I322" s="35" t="str">
        <f>VLOOKUP($A322,'Medical Examinations'!$A:$N,6,0)</f>
        <v>Yes</v>
      </c>
      <c r="J322" s="35">
        <f>VLOOKUP($A322,'Medical Examinations'!$A:$N,9,0)</f>
        <v>1</v>
      </c>
      <c r="K322" s="35" t="str">
        <f>VLOOKUP($A322,'Medical Examinations'!$A:$N,10,0)</f>
        <v>Yes</v>
      </c>
      <c r="L322" s="35" t="str">
        <f>VLOOKUP($A322,'Medical Examinations'!$A:$N,12,0)</f>
        <v>Normal Weight</v>
      </c>
      <c r="M322" s="35" t="str">
        <f>VLOOKUP($A322,'Medical Examinations'!$A:$N,13,0)</f>
        <v>Normal</v>
      </c>
      <c r="N322" s="45">
        <f>IFERROR(VLOOKUP($A322,'Hospitalisation Details'!$A:$P,15,0),"")</f>
        <v>29100</v>
      </c>
      <c r="O322" s="46">
        <f>IFERROR(VLOOKUP($A322,'Hospitalisation Details'!$A:$P,6,0),"")</f>
        <v>30095.97</v>
      </c>
      <c r="P322" s="47" t="str">
        <f>IFERROR(VLOOKUP($A322,'Hospitalisation Details'!$A:$P,12,0),"")</f>
        <v>tier - 2</v>
      </c>
      <c r="Q322" s="47" t="str">
        <f>IFERROR(VLOOKUP($A322,'Hospitalisation Details'!$A:$P,13,0),"")</f>
        <v>tier - 3</v>
      </c>
      <c r="R322" s="47" t="str">
        <f>IFERROR(VLOOKUP($A322,'Hospitalisation Details'!$A:$P,14,0),"")</f>
        <v>R1011</v>
      </c>
      <c r="S322" s="47">
        <f>IFERROR(VLOOKUP($A322,'Hospitalisation Details'!$A:$P,16,0),"")</f>
        <v>43</v>
      </c>
    </row>
    <row r="323" spans="1:19" x14ac:dyDescent="0.3">
      <c r="A323" s="34" t="str">
        <f>'Medical Examinations'!A323</f>
        <v>Id322</v>
      </c>
      <c r="B323" s="36" t="str">
        <f>VLOOKUP($A323,'Customer Names'!A:E,3,FALSE)</f>
        <v>Mr.</v>
      </c>
      <c r="C323" s="37" t="str">
        <f>VLOOKUP($A323,'Customer Names'!$A:$E,4,FALSE)</f>
        <v xml:space="preserve"> Timothy G.</v>
      </c>
      <c r="D323" s="37" t="str">
        <f>VLOOKUP($A323,'Customer Names'!A:E,5,FALSE)</f>
        <v>Schuler</v>
      </c>
      <c r="E323" s="35">
        <f>VLOOKUP($A323,'Medical Examinations'!$A:$H,2,FALSE)</f>
        <v>37.715000000000003</v>
      </c>
      <c r="F323" s="35">
        <f>VLOOKUP($A323,'Medical Examinations'!$A:$H,3,FALSE)</f>
        <v>10.86</v>
      </c>
      <c r="G323" s="35" t="str">
        <f>VLOOKUP($A323,'Medical Examinations'!$A:$N,11,0)</f>
        <v>Yes</v>
      </c>
      <c r="H323" s="35" t="str">
        <f>VLOOKUP($A323,'Medical Examinations'!$A:$N,5,0)</f>
        <v>No</v>
      </c>
      <c r="I323" s="35" t="str">
        <f>VLOOKUP($A323,'Medical Examinations'!$A:$N,6,0)</f>
        <v>No</v>
      </c>
      <c r="J323" s="35">
        <f>VLOOKUP($A323,'Medical Examinations'!$A:$N,9,0)</f>
        <v>0</v>
      </c>
      <c r="K323" s="35" t="str">
        <f>VLOOKUP($A323,'Medical Examinations'!$A:$N,10,0)</f>
        <v>No</v>
      </c>
      <c r="L323" s="35" t="str">
        <f>VLOOKUP($A323,'Medical Examinations'!$A:$N,12,0)</f>
        <v>Obesity</v>
      </c>
      <c r="M323" s="35" t="str">
        <f>VLOOKUP($A323,'Medical Examinations'!$A:$N,13,0)</f>
        <v>Diabetes</v>
      </c>
      <c r="N323" s="45">
        <f>IFERROR(VLOOKUP($A323,'Hospitalisation Details'!$A:$P,15,0),"")</f>
        <v>24639</v>
      </c>
      <c r="O323" s="46">
        <f>IFERROR(VLOOKUP($A323,'Hospitalisation Details'!$A:$P,6,0),"")</f>
        <v>30063.58</v>
      </c>
      <c r="P323" s="47" t="str">
        <f>IFERROR(VLOOKUP($A323,'Hospitalisation Details'!$A:$P,12,0),"")</f>
        <v>tier - 1</v>
      </c>
      <c r="Q323" s="47" t="str">
        <f>IFERROR(VLOOKUP($A323,'Hospitalisation Details'!$A:$P,13,0),"")</f>
        <v>tier - 1</v>
      </c>
      <c r="R323" s="47" t="str">
        <f>IFERROR(VLOOKUP($A323,'Hospitalisation Details'!$A:$P,14,0),"")</f>
        <v>R1012</v>
      </c>
      <c r="S323" s="47">
        <f>IFERROR(VLOOKUP($A323,'Hospitalisation Details'!$A:$P,16,0),"")</f>
        <v>55</v>
      </c>
    </row>
    <row r="324" spans="1:19" x14ac:dyDescent="0.3">
      <c r="A324" s="34" t="str">
        <f>'Medical Examinations'!A324</f>
        <v>Id323</v>
      </c>
      <c r="B324" s="36" t="str">
        <f>VLOOKUP($A324,'Customer Names'!A:E,3,FALSE)</f>
        <v>Mr.</v>
      </c>
      <c r="C324" s="37" t="str">
        <f>VLOOKUP($A324,'Customer Names'!$A:$E,4,FALSE)</f>
        <v xml:space="preserve"> Alan R</v>
      </c>
      <c r="D324" s="37" t="str">
        <f>VLOOKUP($A324,'Customer Names'!A:E,5,FALSE)</f>
        <v>Walker</v>
      </c>
      <c r="E324" s="35">
        <f>VLOOKUP($A324,'Medical Examinations'!$A:$H,2,FALSE)</f>
        <v>22.39</v>
      </c>
      <c r="F324" s="35">
        <f>VLOOKUP($A324,'Medical Examinations'!$A:$H,3,FALSE)</f>
        <v>9.5299999999999994</v>
      </c>
      <c r="G324" s="35" t="str">
        <f>VLOOKUP($A324,'Medical Examinations'!$A:$N,11,0)</f>
        <v>Yes</v>
      </c>
      <c r="H324" s="35" t="str">
        <f>VLOOKUP($A324,'Medical Examinations'!$A:$N,5,0)</f>
        <v>No</v>
      </c>
      <c r="I324" s="35" t="str">
        <f>VLOOKUP($A324,'Medical Examinations'!$A:$N,6,0)</f>
        <v>No</v>
      </c>
      <c r="J324" s="35">
        <f>VLOOKUP($A324,'Medical Examinations'!$A:$N,9,0)</f>
        <v>0</v>
      </c>
      <c r="K324" s="35" t="str">
        <f>VLOOKUP($A324,'Medical Examinations'!$A:$N,10,0)</f>
        <v>Yes</v>
      </c>
      <c r="L324" s="35" t="str">
        <f>VLOOKUP($A324,'Medical Examinations'!$A:$N,12,0)</f>
        <v>Normal Weight</v>
      </c>
      <c r="M324" s="35" t="str">
        <f>VLOOKUP($A324,'Medical Examinations'!$A:$N,13,0)</f>
        <v>Diabetes</v>
      </c>
      <c r="N324" s="45">
        <f>IFERROR(VLOOKUP($A324,'Hospitalisation Details'!$A:$P,15,0),"")</f>
        <v>29802</v>
      </c>
      <c r="O324" s="46">
        <f>IFERROR(VLOOKUP($A324,'Hospitalisation Details'!$A:$P,6,0),"")</f>
        <v>30026.87</v>
      </c>
      <c r="P324" s="47" t="str">
        <f>IFERROR(VLOOKUP($A324,'Hospitalisation Details'!$A:$P,12,0),"")</f>
        <v>tier - 2</v>
      </c>
      <c r="Q324" s="47" t="str">
        <f>IFERROR(VLOOKUP($A324,'Hospitalisation Details'!$A:$P,13,0),"")</f>
        <v>tier - 3</v>
      </c>
      <c r="R324" s="47" t="str">
        <f>IFERROR(VLOOKUP($A324,'Hospitalisation Details'!$A:$P,14,0),"")</f>
        <v>R1012</v>
      </c>
      <c r="S324" s="47">
        <f>IFERROR(VLOOKUP($A324,'Hospitalisation Details'!$A:$P,16,0),"")</f>
        <v>41</v>
      </c>
    </row>
    <row r="325" spans="1:19" x14ac:dyDescent="0.3">
      <c r="A325" s="34" t="str">
        <f>'Medical Examinations'!A325</f>
        <v>Id324</v>
      </c>
      <c r="B325" s="36" t="str">
        <f>VLOOKUP($A325,'Customer Names'!A:E,3,FALSE)</f>
        <v>Mr.</v>
      </c>
      <c r="C325" s="37" t="str">
        <f>VLOOKUP($A325,'Customer Names'!$A:$E,4,FALSE)</f>
        <v xml:space="preserve"> Michael</v>
      </c>
      <c r="D325" s="37" t="str">
        <f>VLOOKUP($A325,'Customer Names'!A:E,5,FALSE)</f>
        <v>Stange</v>
      </c>
      <c r="E325" s="35">
        <f>VLOOKUP($A325,'Medical Examinations'!$A:$H,2,FALSE)</f>
        <v>28.78</v>
      </c>
      <c r="F325" s="35">
        <f>VLOOKUP($A325,'Medical Examinations'!$A:$H,3,FALSE)</f>
        <v>5.68</v>
      </c>
      <c r="G325" s="35" t="str">
        <f>VLOOKUP($A325,'Medical Examinations'!$A:$N,11,0)</f>
        <v>No</v>
      </c>
      <c r="H325" s="35" t="str">
        <f>VLOOKUP($A325,'Medical Examinations'!$A:$N,5,0)</f>
        <v>No</v>
      </c>
      <c r="I325" s="35" t="str">
        <f>VLOOKUP($A325,'Medical Examinations'!$A:$N,6,0)</f>
        <v>No</v>
      </c>
      <c r="J325" s="35">
        <f>VLOOKUP($A325,'Medical Examinations'!$A:$N,9,0)</f>
        <v>0</v>
      </c>
      <c r="K325" s="35" t="str">
        <f>VLOOKUP($A325,'Medical Examinations'!$A:$N,10,0)</f>
        <v>Yes</v>
      </c>
      <c r="L325" s="35" t="str">
        <f>VLOOKUP($A325,'Medical Examinations'!$A:$N,12,0)</f>
        <v>Overweight</v>
      </c>
      <c r="M325" s="35" t="str">
        <f>VLOOKUP($A325,'Medical Examinations'!$A:$N,13,0)</f>
        <v>Normal</v>
      </c>
      <c r="N325" s="45">
        <f>IFERROR(VLOOKUP($A325,'Hospitalisation Details'!$A:$P,15,0),"")</f>
        <v>33516</v>
      </c>
      <c r="O325" s="46">
        <f>IFERROR(VLOOKUP($A325,'Hospitalisation Details'!$A:$P,6,0),"")</f>
        <v>29969.67</v>
      </c>
      <c r="P325" s="47" t="str">
        <f>IFERROR(VLOOKUP($A325,'Hospitalisation Details'!$A:$P,12,0),"")</f>
        <v>tier - 1</v>
      </c>
      <c r="Q325" s="47" t="str">
        <f>IFERROR(VLOOKUP($A325,'Hospitalisation Details'!$A:$P,13,0),"")</f>
        <v>tier - 1</v>
      </c>
      <c r="R325" s="47" t="str">
        <f>IFERROR(VLOOKUP($A325,'Hospitalisation Details'!$A:$P,14,0),"")</f>
        <v>R1011</v>
      </c>
      <c r="S325" s="47">
        <f>IFERROR(VLOOKUP($A325,'Hospitalisation Details'!$A:$P,16,0),"")</f>
        <v>31</v>
      </c>
    </row>
    <row r="326" spans="1:19" x14ac:dyDescent="0.3">
      <c r="A326" s="34" t="str">
        <f>'Medical Examinations'!A326</f>
        <v>Id325</v>
      </c>
      <c r="B326" s="36" t="str">
        <f>VLOOKUP($A326,'Customer Names'!A:E,3,FALSE)</f>
        <v>Ms.</v>
      </c>
      <c r="C326" s="37" t="str">
        <f>VLOOKUP($A326,'Customer Names'!$A:$E,4,FALSE)</f>
        <v xml:space="preserve"> Marie-France</v>
      </c>
      <c r="D326" s="37" t="str">
        <f>VLOOKUP($A326,'Customer Names'!A:E,5,FALSE)</f>
        <v>Roy</v>
      </c>
      <c r="E326" s="35">
        <f>VLOOKUP($A326,'Medical Examinations'!$A:$H,2,FALSE)</f>
        <v>18.329999999999998</v>
      </c>
      <c r="F326" s="35">
        <f>VLOOKUP($A326,'Medical Examinations'!$A:$H,3,FALSE)</f>
        <v>5.57</v>
      </c>
      <c r="G326" s="35" t="str">
        <f>VLOOKUP($A326,'Medical Examinations'!$A:$N,11,0)</f>
        <v>Yes</v>
      </c>
      <c r="H326" s="35" t="str">
        <f>VLOOKUP($A326,'Medical Examinations'!$A:$N,5,0)</f>
        <v>No</v>
      </c>
      <c r="I326" s="35" t="str">
        <f>VLOOKUP($A326,'Medical Examinations'!$A:$N,6,0)</f>
        <v>No</v>
      </c>
      <c r="J326" s="35">
        <f>VLOOKUP($A326,'Medical Examinations'!$A:$N,9,0)</f>
        <v>0</v>
      </c>
      <c r="K326" s="35" t="str">
        <f>VLOOKUP($A326,'Medical Examinations'!$A:$N,10,0)</f>
        <v>Yes</v>
      </c>
      <c r="L326" s="35" t="str">
        <f>VLOOKUP($A326,'Medical Examinations'!$A:$N,12,0)</f>
        <v>Underweight</v>
      </c>
      <c r="M326" s="35" t="str">
        <f>VLOOKUP($A326,'Medical Examinations'!$A:$N,13,0)</f>
        <v>Normal</v>
      </c>
      <c r="N326" s="45">
        <f>IFERROR(VLOOKUP($A326,'Hospitalisation Details'!$A:$P,15,0),"")</f>
        <v>27923</v>
      </c>
      <c r="O326" s="46">
        <f>IFERROR(VLOOKUP($A326,'Hospitalisation Details'!$A:$P,6,0),"")</f>
        <v>29933.75</v>
      </c>
      <c r="P326" s="47" t="str">
        <f>IFERROR(VLOOKUP($A326,'Hospitalisation Details'!$A:$P,12,0),"")</f>
        <v>tier - 1</v>
      </c>
      <c r="Q326" s="47" t="str">
        <f>IFERROR(VLOOKUP($A326,'Hospitalisation Details'!$A:$P,13,0),"")</f>
        <v>tier - 1</v>
      </c>
      <c r="R326" s="47" t="str">
        <f>IFERROR(VLOOKUP($A326,'Hospitalisation Details'!$A:$P,14,0),"")</f>
        <v>R1011</v>
      </c>
      <c r="S326" s="47">
        <f>IFERROR(VLOOKUP($A326,'Hospitalisation Details'!$A:$P,16,0),"")</f>
        <v>46</v>
      </c>
    </row>
    <row r="327" spans="1:19" x14ac:dyDescent="0.3">
      <c r="A327" s="34" t="str">
        <f>'Medical Examinations'!A327</f>
        <v>Id326</v>
      </c>
      <c r="B327" s="36" t="str">
        <f>VLOOKUP($A327,'Customer Names'!A:E,3,FALSE)</f>
        <v>Mr.</v>
      </c>
      <c r="C327" s="37" t="str">
        <f>VLOOKUP($A327,'Customer Names'!$A:$E,4,FALSE)</f>
        <v xml:space="preserve"> Erik F.</v>
      </c>
      <c r="D327" s="37" t="str">
        <f>VLOOKUP($A327,'Customer Names'!A:E,5,FALSE)</f>
        <v>Potere</v>
      </c>
      <c r="E327" s="35">
        <f>VLOOKUP($A327,'Medical Examinations'!$A:$H,2,FALSE)</f>
        <v>26.39</v>
      </c>
      <c r="F327" s="35">
        <f>VLOOKUP($A327,'Medical Examinations'!$A:$H,3,FALSE)</f>
        <v>4.58</v>
      </c>
      <c r="G327" s="35" t="str">
        <f>VLOOKUP($A327,'Medical Examinations'!$A:$N,11,0)</f>
        <v>Yes</v>
      </c>
      <c r="H327" s="35" t="str">
        <f>VLOOKUP($A327,'Medical Examinations'!$A:$N,5,0)</f>
        <v>No</v>
      </c>
      <c r="I327" s="35" t="str">
        <f>VLOOKUP($A327,'Medical Examinations'!$A:$N,6,0)</f>
        <v>No</v>
      </c>
      <c r="J327" s="35">
        <f>VLOOKUP($A327,'Medical Examinations'!$A:$N,9,0)</f>
        <v>1</v>
      </c>
      <c r="K327" s="35" t="str">
        <f>VLOOKUP($A327,'Medical Examinations'!$A:$N,10,0)</f>
        <v>Yes</v>
      </c>
      <c r="L327" s="35" t="str">
        <f>VLOOKUP($A327,'Medical Examinations'!$A:$N,12,0)</f>
        <v>Overweight</v>
      </c>
      <c r="M327" s="35" t="str">
        <f>VLOOKUP($A327,'Medical Examinations'!$A:$N,13,0)</f>
        <v>Normal</v>
      </c>
      <c r="N327" s="45">
        <f>IFERROR(VLOOKUP($A327,'Hospitalisation Details'!$A:$P,15,0),"")</f>
        <v>32507</v>
      </c>
      <c r="O327" s="46">
        <f>IFERROR(VLOOKUP($A327,'Hospitalisation Details'!$A:$P,6,0),"")</f>
        <v>29929.56</v>
      </c>
      <c r="P327" s="47" t="str">
        <f>IFERROR(VLOOKUP($A327,'Hospitalisation Details'!$A:$P,12,0),"")</f>
        <v>tier - 1</v>
      </c>
      <c r="Q327" s="47" t="str">
        <f>IFERROR(VLOOKUP($A327,'Hospitalisation Details'!$A:$P,13,0),"")</f>
        <v>tier - 1</v>
      </c>
      <c r="R327" s="47" t="str">
        <f>IFERROR(VLOOKUP($A327,'Hospitalisation Details'!$A:$P,14,0),"")</f>
        <v>R1011</v>
      </c>
      <c r="S327" s="47">
        <f>IFERROR(VLOOKUP($A327,'Hospitalisation Details'!$A:$P,16,0),"")</f>
        <v>34</v>
      </c>
    </row>
    <row r="328" spans="1:19" x14ac:dyDescent="0.3">
      <c r="A328" s="34" t="str">
        <f>'Medical Examinations'!A328</f>
        <v>Id327</v>
      </c>
      <c r="B328" s="36" t="str">
        <f>VLOOKUP($A328,'Customer Names'!A:E,3,FALSE)</f>
        <v>Mr.</v>
      </c>
      <c r="C328" s="37" t="str">
        <f>VLOOKUP($A328,'Customer Names'!$A:$E,4,FALSE)</f>
        <v xml:space="preserve"> Andrew</v>
      </c>
      <c r="D328" s="37" t="str">
        <f>VLOOKUP($A328,'Customer Names'!A:E,5,FALSE)</f>
        <v>Podgurski</v>
      </c>
      <c r="E328" s="35">
        <f>VLOOKUP($A328,'Medical Examinations'!$A:$H,2,FALSE)</f>
        <v>19.260000000000002</v>
      </c>
      <c r="F328" s="35">
        <f>VLOOKUP($A328,'Medical Examinations'!$A:$H,3,FALSE)</f>
        <v>8.9600000000000009</v>
      </c>
      <c r="G328" s="35" t="str">
        <f>VLOOKUP($A328,'Medical Examinations'!$A:$N,11,0)</f>
        <v>Yes</v>
      </c>
      <c r="H328" s="35" t="str">
        <f>VLOOKUP($A328,'Medical Examinations'!$A:$N,5,0)</f>
        <v>No</v>
      </c>
      <c r="I328" s="35" t="str">
        <f>VLOOKUP($A328,'Medical Examinations'!$A:$N,6,0)</f>
        <v>No</v>
      </c>
      <c r="J328" s="35">
        <f>VLOOKUP($A328,'Medical Examinations'!$A:$N,9,0)</f>
        <v>1</v>
      </c>
      <c r="K328" s="35" t="str">
        <f>VLOOKUP($A328,'Medical Examinations'!$A:$N,10,0)</f>
        <v>Yes</v>
      </c>
      <c r="L328" s="35" t="str">
        <f>VLOOKUP($A328,'Medical Examinations'!$A:$N,12,0)</f>
        <v>Normal Weight</v>
      </c>
      <c r="M328" s="35" t="str">
        <f>VLOOKUP($A328,'Medical Examinations'!$A:$N,13,0)</f>
        <v>Diabetes</v>
      </c>
      <c r="N328" s="45">
        <f>IFERROR(VLOOKUP($A328,'Hospitalisation Details'!$A:$P,15,0),"")</f>
        <v>27625</v>
      </c>
      <c r="O328" s="46">
        <f>IFERROR(VLOOKUP($A328,'Hospitalisation Details'!$A:$P,6,0),"")</f>
        <v>29899.25</v>
      </c>
      <c r="P328" s="47" t="str">
        <f>IFERROR(VLOOKUP($A328,'Hospitalisation Details'!$A:$P,12,0),"")</f>
        <v>tier - 1</v>
      </c>
      <c r="Q328" s="47" t="str">
        <f>IFERROR(VLOOKUP($A328,'Hospitalisation Details'!$A:$P,13,0),"")</f>
        <v>tier - 3</v>
      </c>
      <c r="R328" s="47" t="str">
        <f>IFERROR(VLOOKUP($A328,'Hospitalisation Details'!$A:$P,14,0),"")</f>
        <v>R1011</v>
      </c>
      <c r="S328" s="47">
        <f>IFERROR(VLOOKUP($A328,'Hospitalisation Details'!$A:$P,16,0),"")</f>
        <v>47</v>
      </c>
    </row>
    <row r="329" spans="1:19" x14ac:dyDescent="0.3">
      <c r="A329" s="34" t="str">
        <f>'Medical Examinations'!A329</f>
        <v>Id328</v>
      </c>
      <c r="B329" s="36" t="str">
        <f>VLOOKUP($A329,'Customer Names'!A:E,3,FALSE)</f>
        <v>Mr.</v>
      </c>
      <c r="C329" s="37" t="str">
        <f>VLOOKUP($A329,'Customer Names'!$A:$E,4,FALSE)</f>
        <v xml:space="preserve"> Anthony</v>
      </c>
      <c r="D329" s="37" t="str">
        <f>VLOOKUP($A329,'Customer Names'!A:E,5,FALSE)</f>
        <v>Diamond</v>
      </c>
      <c r="E329" s="35">
        <f>VLOOKUP($A329,'Medical Examinations'!$A:$H,2,FALSE)</f>
        <v>26.92</v>
      </c>
      <c r="F329" s="35">
        <f>VLOOKUP($A329,'Medical Examinations'!$A:$H,3,FALSE)</f>
        <v>6.09</v>
      </c>
      <c r="G329" s="35" t="str">
        <f>VLOOKUP($A329,'Medical Examinations'!$A:$N,11,0)</f>
        <v>No</v>
      </c>
      <c r="H329" s="35" t="str">
        <f>VLOOKUP($A329,'Medical Examinations'!$A:$N,5,0)</f>
        <v>No</v>
      </c>
      <c r="I329" s="35" t="str">
        <f>VLOOKUP($A329,'Medical Examinations'!$A:$N,6,0)</f>
        <v>No</v>
      </c>
      <c r="J329" s="35">
        <f>VLOOKUP($A329,'Medical Examinations'!$A:$N,9,0)</f>
        <v>0</v>
      </c>
      <c r="K329" s="35" t="str">
        <f>VLOOKUP($A329,'Medical Examinations'!$A:$N,10,0)</f>
        <v>Yes</v>
      </c>
      <c r="L329" s="35" t="str">
        <f>VLOOKUP($A329,'Medical Examinations'!$A:$N,12,0)</f>
        <v>Overweight</v>
      </c>
      <c r="M329" s="35" t="str">
        <f>VLOOKUP($A329,'Medical Examinations'!$A:$N,13,0)</f>
        <v>Prediabetes</v>
      </c>
      <c r="N329" s="45">
        <f>IFERROR(VLOOKUP($A329,'Hospitalisation Details'!$A:$P,15,0),"")</f>
        <v>32872</v>
      </c>
      <c r="O329" s="46">
        <f>IFERROR(VLOOKUP($A329,'Hospitalisation Details'!$A:$P,6,0),"")</f>
        <v>29852.48</v>
      </c>
      <c r="P329" s="47" t="str">
        <f>IFERROR(VLOOKUP($A329,'Hospitalisation Details'!$A:$P,12,0),"")</f>
        <v>tier - 1</v>
      </c>
      <c r="Q329" s="47" t="str">
        <f>IFERROR(VLOOKUP($A329,'Hospitalisation Details'!$A:$P,13,0),"")</f>
        <v>tier - 3</v>
      </c>
      <c r="R329" s="47" t="str">
        <f>IFERROR(VLOOKUP($A329,'Hospitalisation Details'!$A:$P,14,0),"")</f>
        <v>R1011</v>
      </c>
      <c r="S329" s="47">
        <f>IFERROR(VLOOKUP($A329,'Hospitalisation Details'!$A:$P,16,0),"")</f>
        <v>33</v>
      </c>
    </row>
    <row r="330" spans="1:19" x14ac:dyDescent="0.3">
      <c r="A330" s="34" t="str">
        <f>'Medical Examinations'!A330</f>
        <v>Id329</v>
      </c>
      <c r="B330" s="36" t="str">
        <f>VLOOKUP($A330,'Customer Names'!A:E,3,FALSE)</f>
        <v>Mr.</v>
      </c>
      <c r="C330" s="37" t="str">
        <f>VLOOKUP($A330,'Customer Names'!$A:$E,4,FALSE)</f>
        <v xml:space="preserve"> Chris</v>
      </c>
      <c r="D330" s="37" t="str">
        <f>VLOOKUP($A330,'Customer Names'!A:E,5,FALSE)</f>
        <v>Sallade</v>
      </c>
      <c r="E330" s="35">
        <f>VLOOKUP($A330,'Medical Examinations'!$A:$H,2,FALSE)</f>
        <v>19.73</v>
      </c>
      <c r="F330" s="35">
        <f>VLOOKUP($A330,'Medical Examinations'!$A:$H,3,FALSE)</f>
        <v>4.3600000000000003</v>
      </c>
      <c r="G330" s="35" t="str">
        <f>VLOOKUP($A330,'Medical Examinations'!$A:$N,11,0)</f>
        <v>No</v>
      </c>
      <c r="H330" s="35" t="str">
        <f>VLOOKUP($A330,'Medical Examinations'!$A:$N,5,0)</f>
        <v>No</v>
      </c>
      <c r="I330" s="35" t="str">
        <f>VLOOKUP($A330,'Medical Examinations'!$A:$N,6,0)</f>
        <v>No</v>
      </c>
      <c r="J330" s="35">
        <f>VLOOKUP($A330,'Medical Examinations'!$A:$N,9,0)</f>
        <v>0</v>
      </c>
      <c r="K330" s="35" t="str">
        <f>VLOOKUP($A330,'Medical Examinations'!$A:$N,10,0)</f>
        <v>Yes</v>
      </c>
      <c r="L330" s="35" t="str">
        <f>VLOOKUP($A330,'Medical Examinations'!$A:$N,12,0)</f>
        <v>Normal Weight</v>
      </c>
      <c r="M330" s="35" t="str">
        <f>VLOOKUP($A330,'Medical Examinations'!$A:$N,13,0)</f>
        <v>Normal</v>
      </c>
      <c r="N330" s="45">
        <f>IFERROR(VLOOKUP($A330,'Hospitalisation Details'!$A:$P,15,0),"")</f>
        <v>30253</v>
      </c>
      <c r="O330" s="46">
        <f>IFERROR(VLOOKUP($A330,'Hospitalisation Details'!$A:$P,6,0),"")</f>
        <v>29818.76</v>
      </c>
      <c r="P330" s="47" t="str">
        <f>IFERROR(VLOOKUP($A330,'Hospitalisation Details'!$A:$P,12,0),"")</f>
        <v>tier - 1</v>
      </c>
      <c r="Q330" s="47" t="str">
        <f>IFERROR(VLOOKUP($A330,'Hospitalisation Details'!$A:$P,13,0),"")</f>
        <v>tier - 1</v>
      </c>
      <c r="R330" s="47" t="str">
        <f>IFERROR(VLOOKUP($A330,'Hospitalisation Details'!$A:$P,14,0),"")</f>
        <v>R1012</v>
      </c>
      <c r="S330" s="47">
        <f>IFERROR(VLOOKUP($A330,'Hospitalisation Details'!$A:$P,16,0),"")</f>
        <v>40</v>
      </c>
    </row>
    <row r="331" spans="1:19" x14ac:dyDescent="0.3">
      <c r="A331" s="34" t="str">
        <f>'Medical Examinations'!A331</f>
        <v>Id330</v>
      </c>
      <c r="B331" s="36" t="str">
        <f>VLOOKUP($A331,'Customer Names'!A:E,3,FALSE)</f>
        <v>Mr.</v>
      </c>
      <c r="C331" s="37" t="str">
        <f>VLOOKUP($A331,'Customer Names'!$A:$E,4,FALSE)</f>
        <v xml:space="preserve"> Yu</v>
      </c>
      <c r="D331" s="37" t="str">
        <f>VLOOKUP($A331,'Customer Names'!A:E,5,FALSE)</f>
        <v>Zhang</v>
      </c>
      <c r="E331" s="35">
        <f>VLOOKUP($A331,'Medical Examinations'!$A:$H,2,FALSE)</f>
        <v>23.56</v>
      </c>
      <c r="F331" s="35">
        <f>VLOOKUP($A331,'Medical Examinations'!$A:$H,3,FALSE)</f>
        <v>11.74</v>
      </c>
      <c r="G331" s="35" t="str">
        <f>VLOOKUP($A331,'Medical Examinations'!$A:$N,11,0)</f>
        <v>Yes</v>
      </c>
      <c r="H331" s="35" t="str">
        <f>VLOOKUP($A331,'Medical Examinations'!$A:$N,5,0)</f>
        <v>No</v>
      </c>
      <c r="I331" s="35" t="str">
        <f>VLOOKUP($A331,'Medical Examinations'!$A:$N,6,0)</f>
        <v>No</v>
      </c>
      <c r="J331" s="35">
        <f>VLOOKUP($A331,'Medical Examinations'!$A:$N,9,0)</f>
        <v>0</v>
      </c>
      <c r="K331" s="35" t="str">
        <f>VLOOKUP($A331,'Medical Examinations'!$A:$N,10,0)</f>
        <v>Yes</v>
      </c>
      <c r="L331" s="35" t="str">
        <f>VLOOKUP($A331,'Medical Examinations'!$A:$N,12,0)</f>
        <v>Normal Weight</v>
      </c>
      <c r="M331" s="35" t="str">
        <f>VLOOKUP($A331,'Medical Examinations'!$A:$N,13,0)</f>
        <v>Diabetes</v>
      </c>
      <c r="N331" s="45">
        <f>IFERROR(VLOOKUP($A331,'Hospitalisation Details'!$A:$P,15,0),"")</f>
        <v>29811</v>
      </c>
      <c r="O331" s="46">
        <f>IFERROR(VLOOKUP($A331,'Hospitalisation Details'!$A:$P,6,0),"")</f>
        <v>29816.639999999999</v>
      </c>
      <c r="P331" s="47" t="str">
        <f>IFERROR(VLOOKUP($A331,'Hospitalisation Details'!$A:$P,12,0),"")</f>
        <v>tier - 1</v>
      </c>
      <c r="Q331" s="47" t="str">
        <f>IFERROR(VLOOKUP($A331,'Hospitalisation Details'!$A:$P,13,0),"")</f>
        <v>tier - 2</v>
      </c>
      <c r="R331" s="47" t="str">
        <f>IFERROR(VLOOKUP($A331,'Hospitalisation Details'!$A:$P,14,0),"")</f>
        <v>R1011</v>
      </c>
      <c r="S331" s="47">
        <f>IFERROR(VLOOKUP($A331,'Hospitalisation Details'!$A:$P,16,0),"")</f>
        <v>41</v>
      </c>
    </row>
    <row r="332" spans="1:19" x14ac:dyDescent="0.3">
      <c r="A332" s="34" t="str">
        <f>'Medical Examinations'!A332</f>
        <v>Id331</v>
      </c>
      <c r="B332" s="36" t="str">
        <f>VLOOKUP($A332,'Customer Names'!A:E,3,FALSE)</f>
        <v>Mr.</v>
      </c>
      <c r="C332" s="37" t="str">
        <f>VLOOKUP($A332,'Customer Names'!$A:$E,4,FALSE)</f>
        <v xml:space="preserve"> Caleb N</v>
      </c>
      <c r="D332" s="37" t="str">
        <f>VLOOKUP($A332,'Customer Names'!A:E,5,FALSE)</f>
        <v>Chatfield</v>
      </c>
      <c r="E332" s="35">
        <f>VLOOKUP($A332,'Medical Examinations'!$A:$H,2,FALSE)</f>
        <v>37.67</v>
      </c>
      <c r="F332" s="35">
        <f>VLOOKUP($A332,'Medical Examinations'!$A:$H,3,FALSE)</f>
        <v>5.89</v>
      </c>
      <c r="G332" s="35" t="str">
        <f>VLOOKUP($A332,'Medical Examinations'!$A:$N,11,0)</f>
        <v>No</v>
      </c>
      <c r="H332" s="35" t="str">
        <f>VLOOKUP($A332,'Medical Examinations'!$A:$N,5,0)</f>
        <v>No</v>
      </c>
      <c r="I332" s="35" t="str">
        <f>VLOOKUP($A332,'Medical Examinations'!$A:$N,6,0)</f>
        <v>No</v>
      </c>
      <c r="J332" s="35">
        <f>VLOOKUP($A332,'Medical Examinations'!$A:$N,9,0)</f>
        <v>1</v>
      </c>
      <c r="K332" s="35" t="str">
        <f>VLOOKUP($A332,'Medical Examinations'!$A:$N,10,0)</f>
        <v>Yes</v>
      </c>
      <c r="L332" s="35" t="str">
        <f>VLOOKUP($A332,'Medical Examinations'!$A:$N,12,0)</f>
        <v>Obesity</v>
      </c>
      <c r="M332" s="35" t="str">
        <f>VLOOKUP($A332,'Medical Examinations'!$A:$N,13,0)</f>
        <v>Prediabetes</v>
      </c>
      <c r="N332" s="45">
        <f>IFERROR(VLOOKUP($A332,'Hospitalisation Details'!$A:$P,15,0),"")</f>
        <v>35966</v>
      </c>
      <c r="O332" s="46">
        <f>IFERROR(VLOOKUP($A332,'Hospitalisation Details'!$A:$P,6,0),"")</f>
        <v>29760.6</v>
      </c>
      <c r="P332" s="47" t="str">
        <f>IFERROR(VLOOKUP($A332,'Hospitalisation Details'!$A:$P,12,0),"")</f>
        <v>tier - 1</v>
      </c>
      <c r="Q332" s="47" t="str">
        <f>IFERROR(VLOOKUP($A332,'Hospitalisation Details'!$A:$P,13,0),"")</f>
        <v>tier - 2</v>
      </c>
      <c r="R332" s="47" t="str">
        <f>IFERROR(VLOOKUP($A332,'Hospitalisation Details'!$A:$P,14,0),"")</f>
        <v>R1011</v>
      </c>
      <c r="S332" s="47">
        <f>IFERROR(VLOOKUP($A332,'Hospitalisation Details'!$A:$P,16,0),"")</f>
        <v>24</v>
      </c>
    </row>
    <row r="333" spans="1:19" x14ac:dyDescent="0.3">
      <c r="A333" s="34" t="str">
        <f>'Medical Examinations'!A333</f>
        <v>Id332</v>
      </c>
      <c r="B333" s="36" t="str">
        <f>VLOOKUP($A333,'Customer Names'!A:E,3,FALSE)</f>
        <v>Mr.</v>
      </c>
      <c r="C333" s="37" t="str">
        <f>VLOOKUP($A333,'Customer Names'!$A:$E,4,FALSE)</f>
        <v xml:space="preserve"> Jason M.</v>
      </c>
      <c r="D333" s="37" t="str">
        <f>VLOOKUP($A333,'Customer Names'!A:E,5,FALSE)</f>
        <v>Bruns</v>
      </c>
      <c r="E333" s="35">
        <f>VLOOKUP($A333,'Medical Examinations'!$A:$H,2,FALSE)</f>
        <v>18.73</v>
      </c>
      <c r="F333" s="35">
        <f>VLOOKUP($A333,'Medical Examinations'!$A:$H,3,FALSE)</f>
        <v>10.64</v>
      </c>
      <c r="G333" s="35" t="str">
        <f>VLOOKUP($A333,'Medical Examinations'!$A:$N,11,0)</f>
        <v>No</v>
      </c>
      <c r="H333" s="35" t="str">
        <f>VLOOKUP($A333,'Medical Examinations'!$A:$N,5,0)</f>
        <v>No</v>
      </c>
      <c r="I333" s="35" t="str">
        <f>VLOOKUP($A333,'Medical Examinations'!$A:$N,6,0)</f>
        <v>No</v>
      </c>
      <c r="J333" s="35">
        <f>VLOOKUP($A333,'Medical Examinations'!$A:$N,9,0)</f>
        <v>2</v>
      </c>
      <c r="K333" s="35" t="str">
        <f>VLOOKUP($A333,'Medical Examinations'!$A:$N,10,0)</f>
        <v>Yes</v>
      </c>
      <c r="L333" s="35" t="str">
        <f>VLOOKUP($A333,'Medical Examinations'!$A:$N,12,0)</f>
        <v>Normal Weight</v>
      </c>
      <c r="M333" s="35" t="str">
        <f>VLOOKUP($A333,'Medical Examinations'!$A:$N,13,0)</f>
        <v>Diabetes</v>
      </c>
      <c r="N333" s="45">
        <f>IFERROR(VLOOKUP($A333,'Hospitalisation Details'!$A:$P,15,0),"")</f>
        <v>26899</v>
      </c>
      <c r="O333" s="46">
        <f>IFERROR(VLOOKUP($A333,'Hospitalisation Details'!$A:$P,6,0),"")</f>
        <v>29757.69</v>
      </c>
      <c r="P333" s="47" t="str">
        <f>IFERROR(VLOOKUP($A333,'Hospitalisation Details'!$A:$P,12,0),"")</f>
        <v>tier - 1</v>
      </c>
      <c r="Q333" s="47" t="str">
        <f>IFERROR(VLOOKUP($A333,'Hospitalisation Details'!$A:$P,13,0),"")</f>
        <v>tier - 3</v>
      </c>
      <c r="R333" s="47" t="str">
        <f>IFERROR(VLOOKUP($A333,'Hospitalisation Details'!$A:$P,14,0),"")</f>
        <v>R1011</v>
      </c>
      <c r="S333" s="47">
        <f>IFERROR(VLOOKUP($A333,'Hospitalisation Details'!$A:$P,16,0),"")</f>
        <v>49</v>
      </c>
    </row>
    <row r="334" spans="1:19" x14ac:dyDescent="0.3">
      <c r="A334" s="34" t="str">
        <f>'Medical Examinations'!A334</f>
        <v>Id333</v>
      </c>
      <c r="B334" s="36" t="str">
        <f>VLOOKUP($A334,'Customer Names'!A:E,3,FALSE)</f>
        <v>Ms.</v>
      </c>
      <c r="C334" s="37" t="str">
        <f>VLOOKUP($A334,'Customer Names'!$A:$E,4,FALSE)</f>
        <v xml:space="preserve"> Angela R</v>
      </c>
      <c r="D334" s="37" t="str">
        <f>VLOOKUP($A334,'Customer Names'!A:E,5,FALSE)</f>
        <v>Yochum</v>
      </c>
      <c r="E334" s="35">
        <f>VLOOKUP($A334,'Medical Examinations'!$A:$H,2,FALSE)</f>
        <v>33.090000000000003</v>
      </c>
      <c r="F334" s="35">
        <f>VLOOKUP($A334,'Medical Examinations'!$A:$H,3,FALSE)</f>
        <v>6.06</v>
      </c>
      <c r="G334" s="35" t="str">
        <f>VLOOKUP($A334,'Medical Examinations'!$A:$N,11,0)</f>
        <v>No</v>
      </c>
      <c r="H334" s="35" t="str">
        <f>VLOOKUP($A334,'Medical Examinations'!$A:$N,5,0)</f>
        <v>No</v>
      </c>
      <c r="I334" s="35" t="str">
        <f>VLOOKUP($A334,'Medical Examinations'!$A:$N,6,0)</f>
        <v>Yes</v>
      </c>
      <c r="J334" s="35">
        <f>VLOOKUP($A334,'Medical Examinations'!$A:$N,9,0)</f>
        <v>1</v>
      </c>
      <c r="K334" s="35" t="str">
        <f>VLOOKUP($A334,'Medical Examinations'!$A:$N,10,0)</f>
        <v>Yes</v>
      </c>
      <c r="L334" s="35" t="str">
        <f>VLOOKUP($A334,'Medical Examinations'!$A:$N,12,0)</f>
        <v>Obesity</v>
      </c>
      <c r="M334" s="35" t="str">
        <f>VLOOKUP($A334,'Medical Examinations'!$A:$N,13,0)</f>
        <v>Prediabetes</v>
      </c>
      <c r="N334" s="45">
        <f>IFERROR(VLOOKUP($A334,'Hospitalisation Details'!$A:$P,15,0),"")</f>
        <v>34177</v>
      </c>
      <c r="O334" s="46">
        <f>IFERROR(VLOOKUP($A334,'Hospitalisation Details'!$A:$P,6,0),"")</f>
        <v>29622.69</v>
      </c>
      <c r="P334" s="47" t="str">
        <f>IFERROR(VLOOKUP($A334,'Hospitalisation Details'!$A:$P,12,0),"")</f>
        <v>tier - 1</v>
      </c>
      <c r="Q334" s="47" t="str">
        <f>IFERROR(VLOOKUP($A334,'Hospitalisation Details'!$A:$P,13,0),"")</f>
        <v>tier - 1</v>
      </c>
      <c r="R334" s="47" t="str">
        <f>IFERROR(VLOOKUP($A334,'Hospitalisation Details'!$A:$P,14,0),"")</f>
        <v>R1011</v>
      </c>
      <c r="S334" s="47">
        <f>IFERROR(VLOOKUP($A334,'Hospitalisation Details'!$A:$P,16,0),"")</f>
        <v>29</v>
      </c>
    </row>
    <row r="335" spans="1:19" x14ac:dyDescent="0.3">
      <c r="A335" s="34" t="str">
        <f>'Medical Examinations'!A335</f>
        <v>Id334</v>
      </c>
      <c r="B335" s="36" t="str">
        <f>VLOOKUP($A335,'Customer Names'!A:E,3,FALSE)</f>
        <v>Mr.</v>
      </c>
      <c r="C335" s="37" t="str">
        <f>VLOOKUP($A335,'Customer Names'!$A:$E,4,FALSE)</f>
        <v xml:space="preserve"> Keith J</v>
      </c>
      <c r="D335" s="37" t="str">
        <f>VLOOKUP($A335,'Customer Names'!A:E,5,FALSE)</f>
        <v>Freeburn</v>
      </c>
      <c r="E335" s="35">
        <f>VLOOKUP($A335,'Medical Examinations'!$A:$H,2,FALSE)</f>
        <v>18.329999999999998</v>
      </c>
      <c r="F335" s="35">
        <f>VLOOKUP($A335,'Medical Examinations'!$A:$H,3,FALSE)</f>
        <v>7.46</v>
      </c>
      <c r="G335" s="35" t="str">
        <f>VLOOKUP($A335,'Medical Examinations'!$A:$N,11,0)</f>
        <v>Yes</v>
      </c>
      <c r="H335" s="35" t="str">
        <f>VLOOKUP($A335,'Medical Examinations'!$A:$N,5,0)</f>
        <v>No</v>
      </c>
      <c r="I335" s="35" t="str">
        <f>VLOOKUP($A335,'Medical Examinations'!$A:$N,6,0)</f>
        <v>No</v>
      </c>
      <c r="J335" s="35">
        <f>VLOOKUP($A335,'Medical Examinations'!$A:$N,9,0)</f>
        <v>1</v>
      </c>
      <c r="K335" s="35" t="str">
        <f>VLOOKUP($A335,'Medical Examinations'!$A:$N,10,0)</f>
        <v>Yes</v>
      </c>
      <c r="L335" s="35" t="str">
        <f>VLOOKUP($A335,'Medical Examinations'!$A:$N,12,0)</f>
        <v>Underweight</v>
      </c>
      <c r="M335" s="35" t="str">
        <f>VLOOKUP($A335,'Medical Examinations'!$A:$N,13,0)</f>
        <v>Diabetes</v>
      </c>
      <c r="N335" s="45">
        <f>IFERROR(VLOOKUP($A335,'Hospitalisation Details'!$A:$P,15,0),"")</f>
        <v>27701</v>
      </c>
      <c r="O335" s="46">
        <f>IFERROR(VLOOKUP($A335,'Hospitalisation Details'!$A:$P,6,0),"")</f>
        <v>29583.8</v>
      </c>
      <c r="P335" s="47" t="str">
        <f>IFERROR(VLOOKUP($A335,'Hospitalisation Details'!$A:$P,12,0),"")</f>
        <v>tier - 1</v>
      </c>
      <c r="Q335" s="47" t="str">
        <f>IFERROR(VLOOKUP($A335,'Hospitalisation Details'!$A:$P,13,0),"")</f>
        <v>tier - 1</v>
      </c>
      <c r="R335" s="47" t="str">
        <f>IFERROR(VLOOKUP($A335,'Hospitalisation Details'!$A:$P,14,0),"")</f>
        <v>R1011</v>
      </c>
      <c r="S335" s="47">
        <f>IFERROR(VLOOKUP($A335,'Hospitalisation Details'!$A:$P,16,0),"")</f>
        <v>47</v>
      </c>
    </row>
    <row r="336" spans="1:19" x14ac:dyDescent="0.3">
      <c r="A336" s="34" t="str">
        <f>'Medical Examinations'!A336</f>
        <v>Id335</v>
      </c>
      <c r="B336" s="36" t="str">
        <f>VLOOKUP($A336,'Customer Names'!A:E,3,FALSE)</f>
        <v>Ms.</v>
      </c>
      <c r="C336" s="37" t="str">
        <f>VLOOKUP($A336,'Customer Names'!$A:$E,4,FALSE)</f>
        <v xml:space="preserve"> Emma</v>
      </c>
      <c r="D336" s="37" t="str">
        <f>VLOOKUP($A336,'Customer Names'!A:E,5,FALSE)</f>
        <v>Spencer</v>
      </c>
      <c r="E336" s="35">
        <f>VLOOKUP($A336,'Medical Examinations'!$A:$H,2,FALSE)</f>
        <v>27.74</v>
      </c>
      <c r="F336" s="35">
        <f>VLOOKUP($A336,'Medical Examinations'!$A:$H,3,FALSE)</f>
        <v>4.68</v>
      </c>
      <c r="G336" s="35" t="str">
        <f>VLOOKUP($A336,'Medical Examinations'!$A:$N,11,0)</f>
        <v>Yes</v>
      </c>
      <c r="H336" s="35" t="str">
        <f>VLOOKUP($A336,'Medical Examinations'!$A:$N,5,0)</f>
        <v>No</v>
      </c>
      <c r="I336" s="35" t="str">
        <f>VLOOKUP($A336,'Medical Examinations'!$A:$N,6,0)</f>
        <v>No</v>
      </c>
      <c r="J336" s="35">
        <f>VLOOKUP($A336,'Medical Examinations'!$A:$N,9,0)</f>
        <v>2</v>
      </c>
      <c r="K336" s="35" t="str">
        <f>VLOOKUP($A336,'Medical Examinations'!$A:$N,10,0)</f>
        <v>Yes</v>
      </c>
      <c r="L336" s="35" t="str">
        <f>VLOOKUP($A336,'Medical Examinations'!$A:$N,12,0)</f>
        <v>Overweight</v>
      </c>
      <c r="M336" s="35" t="str">
        <f>VLOOKUP($A336,'Medical Examinations'!$A:$N,13,0)</f>
        <v>Normal</v>
      </c>
      <c r="N336" s="45">
        <f>IFERROR(VLOOKUP($A336,'Hospitalisation Details'!$A:$P,15,0),"")</f>
        <v>21843</v>
      </c>
      <c r="O336" s="46">
        <f>IFERROR(VLOOKUP($A336,'Hospitalisation Details'!$A:$P,6,0),"")</f>
        <v>29523.17</v>
      </c>
      <c r="P336" s="47" t="str">
        <f>IFERROR(VLOOKUP($A336,'Hospitalisation Details'!$A:$P,12,0),"")</f>
        <v>tier - 1</v>
      </c>
      <c r="Q336" s="47" t="str">
        <f>IFERROR(VLOOKUP($A336,'Hospitalisation Details'!$A:$P,13,0),"")</f>
        <v>tier - 2</v>
      </c>
      <c r="R336" s="47" t="str">
        <f>IFERROR(VLOOKUP($A336,'Hospitalisation Details'!$A:$P,14,0),"")</f>
        <v>R1024</v>
      </c>
      <c r="S336" s="47">
        <f>IFERROR(VLOOKUP($A336,'Hospitalisation Details'!$A:$P,16,0),"")</f>
        <v>63</v>
      </c>
    </row>
    <row r="337" spans="1:19" x14ac:dyDescent="0.3">
      <c r="A337" s="34" t="str">
        <f>'Medical Examinations'!A337</f>
        <v>Id336</v>
      </c>
      <c r="B337" s="36" t="str">
        <f>VLOOKUP($A337,'Customer Names'!A:E,3,FALSE)</f>
        <v>Mr.</v>
      </c>
      <c r="C337" s="37" t="str">
        <f>VLOOKUP($A337,'Customer Names'!$A:$E,4,FALSE)</f>
        <v xml:space="preserve"> Nathan A</v>
      </c>
      <c r="D337" s="37" t="str">
        <f>VLOOKUP($A337,'Customer Names'!A:E,5,FALSE)</f>
        <v>Jarosik</v>
      </c>
      <c r="E337" s="35">
        <f>VLOOKUP($A337,'Medical Examinations'!$A:$H,2,FALSE)</f>
        <v>24.2</v>
      </c>
      <c r="F337" s="35">
        <f>VLOOKUP($A337,'Medical Examinations'!$A:$H,3,FALSE)</f>
        <v>6.15</v>
      </c>
      <c r="G337" s="35" t="str">
        <f>VLOOKUP($A337,'Medical Examinations'!$A:$N,11,0)</f>
        <v>No</v>
      </c>
      <c r="H337" s="35" t="str">
        <f>VLOOKUP($A337,'Medical Examinations'!$A:$N,5,0)</f>
        <v>No</v>
      </c>
      <c r="I337" s="35" t="str">
        <f>VLOOKUP($A337,'Medical Examinations'!$A:$N,6,0)</f>
        <v>No</v>
      </c>
      <c r="J337" s="35">
        <f>VLOOKUP($A337,'Medical Examinations'!$A:$N,9,0)</f>
        <v>1</v>
      </c>
      <c r="K337" s="35" t="str">
        <f>VLOOKUP($A337,'Medical Examinations'!$A:$N,10,0)</f>
        <v>Yes</v>
      </c>
      <c r="L337" s="35" t="str">
        <f>VLOOKUP($A337,'Medical Examinations'!$A:$N,12,0)</f>
        <v>Normal Weight</v>
      </c>
      <c r="M337" s="35" t="str">
        <f>VLOOKUP($A337,'Medical Examinations'!$A:$N,13,0)</f>
        <v>Prediabetes</v>
      </c>
      <c r="N337" s="45">
        <f>IFERROR(VLOOKUP($A337,'Hospitalisation Details'!$A:$P,15,0),"")</f>
        <v>31974</v>
      </c>
      <c r="O337" s="46">
        <f>IFERROR(VLOOKUP($A337,'Hospitalisation Details'!$A:$P,6,0),"")</f>
        <v>29443.59</v>
      </c>
      <c r="P337" s="47" t="str">
        <f>IFERROR(VLOOKUP($A337,'Hospitalisation Details'!$A:$P,12,0),"")</f>
        <v>tier - 1</v>
      </c>
      <c r="Q337" s="47" t="str">
        <f>IFERROR(VLOOKUP($A337,'Hospitalisation Details'!$A:$P,13,0),"")</f>
        <v>tier - 1</v>
      </c>
      <c r="R337" s="47" t="str">
        <f>IFERROR(VLOOKUP($A337,'Hospitalisation Details'!$A:$P,14,0),"")</f>
        <v>R1011</v>
      </c>
      <c r="S337" s="47">
        <f>IFERROR(VLOOKUP($A337,'Hospitalisation Details'!$A:$P,16,0),"")</f>
        <v>35</v>
      </c>
    </row>
    <row r="338" spans="1:19" x14ac:dyDescent="0.3">
      <c r="A338" s="34" t="str">
        <f>'Medical Examinations'!A338</f>
        <v>Id337</v>
      </c>
      <c r="B338" s="36" t="str">
        <f>VLOOKUP($A338,'Customer Names'!A:E,3,FALSE)</f>
        <v>Ms.</v>
      </c>
      <c r="C338" s="37" t="str">
        <f>VLOOKUP($A338,'Customer Names'!$A:$E,4,FALSE)</f>
        <v xml:space="preserve"> Kathryn</v>
      </c>
      <c r="D338" s="37" t="str">
        <f>VLOOKUP($A338,'Customer Names'!A:E,5,FALSE)</f>
        <v>Heinzen</v>
      </c>
      <c r="E338" s="35">
        <f>VLOOKUP($A338,'Medical Examinations'!$A:$H,2,FALSE)</f>
        <v>22.03</v>
      </c>
      <c r="F338" s="35">
        <f>VLOOKUP($A338,'Medical Examinations'!$A:$H,3,FALSE)</f>
        <v>4.28</v>
      </c>
      <c r="G338" s="35" t="str">
        <f>VLOOKUP($A338,'Medical Examinations'!$A:$N,11,0)</f>
        <v>Yes</v>
      </c>
      <c r="H338" s="35" t="str">
        <f>VLOOKUP($A338,'Medical Examinations'!$A:$N,5,0)</f>
        <v>No</v>
      </c>
      <c r="I338" s="35" t="str">
        <f>VLOOKUP($A338,'Medical Examinations'!$A:$N,6,0)</f>
        <v>No</v>
      </c>
      <c r="J338" s="35">
        <f>VLOOKUP($A338,'Medical Examinations'!$A:$N,9,0)</f>
        <v>0</v>
      </c>
      <c r="K338" s="35" t="str">
        <f>VLOOKUP($A338,'Medical Examinations'!$A:$N,10,0)</f>
        <v>Yes</v>
      </c>
      <c r="L338" s="35" t="str">
        <f>VLOOKUP($A338,'Medical Examinations'!$A:$N,12,0)</f>
        <v>Normal Weight</v>
      </c>
      <c r="M338" s="35" t="str">
        <f>VLOOKUP($A338,'Medical Examinations'!$A:$N,13,0)</f>
        <v>Normal</v>
      </c>
      <c r="N338" s="45">
        <f>IFERROR(VLOOKUP($A338,'Hospitalisation Details'!$A:$P,15,0),"")</f>
        <v>31358</v>
      </c>
      <c r="O338" s="46">
        <f>IFERROR(VLOOKUP($A338,'Hospitalisation Details'!$A:$P,6,0),"")</f>
        <v>29352.560000000001</v>
      </c>
      <c r="P338" s="47" t="str">
        <f>IFERROR(VLOOKUP($A338,'Hospitalisation Details'!$A:$P,12,0),"")</f>
        <v>tier - 1</v>
      </c>
      <c r="Q338" s="47" t="str">
        <f>IFERROR(VLOOKUP($A338,'Hospitalisation Details'!$A:$P,13,0),"")</f>
        <v>tier - 1</v>
      </c>
      <c r="R338" s="47" t="str">
        <f>IFERROR(VLOOKUP($A338,'Hospitalisation Details'!$A:$P,14,0),"")</f>
        <v>R1011</v>
      </c>
      <c r="S338" s="47">
        <f>IFERROR(VLOOKUP($A338,'Hospitalisation Details'!$A:$P,16,0),"")</f>
        <v>37</v>
      </c>
    </row>
    <row r="339" spans="1:19" x14ac:dyDescent="0.3">
      <c r="A339" s="34" t="str">
        <f>'Medical Examinations'!A339</f>
        <v>Id338</v>
      </c>
      <c r="B339" s="36" t="str">
        <f>VLOOKUP($A339,'Customer Names'!A:E,3,FALSE)</f>
        <v>Ms.</v>
      </c>
      <c r="C339" s="37" t="str">
        <f>VLOOKUP($A339,'Customer Names'!$A:$E,4,FALSE)</f>
        <v xml:space="preserve"> Elizabeth H.</v>
      </c>
      <c r="D339" s="37" t="str">
        <f>VLOOKUP($A339,'Customer Names'!A:E,5,FALSE)</f>
        <v>Kelley</v>
      </c>
      <c r="E339" s="35">
        <f>VLOOKUP($A339,'Medical Examinations'!$A:$H,2,FALSE)</f>
        <v>26.885000000000002</v>
      </c>
      <c r="F339" s="35">
        <f>VLOOKUP($A339,'Medical Examinations'!$A:$H,3,FALSE)</f>
        <v>9.86</v>
      </c>
      <c r="G339" s="35" t="str">
        <f>VLOOKUP($A339,'Medical Examinations'!$A:$N,11,0)</f>
        <v>No</v>
      </c>
      <c r="H339" s="35" t="str">
        <f>VLOOKUP($A339,'Medical Examinations'!$A:$N,5,0)</f>
        <v>No</v>
      </c>
      <c r="I339" s="35" t="str">
        <f>VLOOKUP($A339,'Medical Examinations'!$A:$N,6,0)</f>
        <v>No</v>
      </c>
      <c r="J339" s="35">
        <f>VLOOKUP($A339,'Medical Examinations'!$A:$N,9,0)</f>
        <v>3</v>
      </c>
      <c r="K339" s="35" t="str">
        <f>VLOOKUP($A339,'Medical Examinations'!$A:$N,10,0)</f>
        <v>Yes</v>
      </c>
      <c r="L339" s="35" t="str">
        <f>VLOOKUP($A339,'Medical Examinations'!$A:$N,12,0)</f>
        <v>Overweight</v>
      </c>
      <c r="M339" s="35" t="str">
        <f>VLOOKUP($A339,'Medical Examinations'!$A:$N,13,0)</f>
        <v>Diabetes</v>
      </c>
      <c r="N339" s="45">
        <f>IFERROR(VLOOKUP($A339,'Hospitalisation Details'!$A:$P,15,0),"")</f>
        <v>21341</v>
      </c>
      <c r="O339" s="46">
        <f>IFERROR(VLOOKUP($A339,'Hospitalisation Details'!$A:$P,6,0),"")</f>
        <v>29330.98</v>
      </c>
      <c r="P339" s="47" t="str">
        <f>IFERROR(VLOOKUP($A339,'Hospitalisation Details'!$A:$P,12,0),"")</f>
        <v>tier - 1</v>
      </c>
      <c r="Q339" s="47" t="str">
        <f>IFERROR(VLOOKUP($A339,'Hospitalisation Details'!$A:$P,13,0),"")</f>
        <v>tier - 2</v>
      </c>
      <c r="R339" s="47" t="str">
        <f>IFERROR(VLOOKUP($A339,'Hospitalisation Details'!$A:$P,14,0),"")</f>
        <v>R1012</v>
      </c>
      <c r="S339" s="47">
        <f>IFERROR(VLOOKUP($A339,'Hospitalisation Details'!$A:$P,16,0),"")</f>
        <v>65</v>
      </c>
    </row>
    <row r="340" spans="1:19" x14ac:dyDescent="0.3">
      <c r="A340" s="34" t="str">
        <f>'Medical Examinations'!A340</f>
        <v>Id339</v>
      </c>
      <c r="B340" s="36" t="str">
        <f>VLOOKUP($A340,'Customer Names'!A:E,3,FALSE)</f>
        <v>Mr.</v>
      </c>
      <c r="C340" s="37" t="str">
        <f>VLOOKUP($A340,'Customer Names'!$A:$E,4,FALSE)</f>
        <v xml:space="preserve"> Ben</v>
      </c>
      <c r="D340" s="37" t="str">
        <f>VLOOKUP($A340,'Customer Names'!A:E,5,FALSE)</f>
        <v>Thacker</v>
      </c>
      <c r="E340" s="35">
        <f>VLOOKUP($A340,'Medical Examinations'!$A:$H,2,FALSE)</f>
        <v>16.36</v>
      </c>
      <c r="F340" s="35">
        <f>VLOOKUP($A340,'Medical Examinations'!$A:$H,3,FALSE)</f>
        <v>11.19</v>
      </c>
      <c r="G340" s="35" t="str">
        <f>VLOOKUP($A340,'Medical Examinations'!$A:$N,11,0)</f>
        <v>No</v>
      </c>
      <c r="H340" s="35" t="str">
        <f>VLOOKUP($A340,'Medical Examinations'!$A:$N,5,0)</f>
        <v>No</v>
      </c>
      <c r="I340" s="35" t="str">
        <f>VLOOKUP($A340,'Medical Examinations'!$A:$N,6,0)</f>
        <v>No</v>
      </c>
      <c r="J340" s="35">
        <f>VLOOKUP($A340,'Medical Examinations'!$A:$N,9,0)</f>
        <v>0</v>
      </c>
      <c r="K340" s="35" t="str">
        <f>VLOOKUP($A340,'Medical Examinations'!$A:$N,10,0)</f>
        <v>Yes</v>
      </c>
      <c r="L340" s="35" t="str">
        <f>VLOOKUP($A340,'Medical Examinations'!$A:$N,12,0)</f>
        <v>Underweight</v>
      </c>
      <c r="M340" s="35" t="str">
        <f>VLOOKUP($A340,'Medical Examinations'!$A:$N,13,0)</f>
        <v>Diabetes</v>
      </c>
      <c r="N340" s="45">
        <f>IFERROR(VLOOKUP($A340,'Hospitalisation Details'!$A:$P,15,0),"")</f>
        <v>28692</v>
      </c>
      <c r="O340" s="46">
        <f>IFERROR(VLOOKUP($A340,'Hospitalisation Details'!$A:$P,6,0),"")</f>
        <v>29227.599999999999</v>
      </c>
      <c r="P340" s="47" t="str">
        <f>IFERROR(VLOOKUP($A340,'Hospitalisation Details'!$A:$P,12,0),"")</f>
        <v>tier - 1</v>
      </c>
      <c r="Q340" s="47" t="str">
        <f>IFERROR(VLOOKUP($A340,'Hospitalisation Details'!$A:$P,13,0),"")</f>
        <v>tier - 3</v>
      </c>
      <c r="R340" s="47" t="str">
        <f>IFERROR(VLOOKUP($A340,'Hospitalisation Details'!$A:$P,14,0),"")</f>
        <v>R1012</v>
      </c>
      <c r="S340" s="47">
        <f>IFERROR(VLOOKUP($A340,'Hospitalisation Details'!$A:$P,16,0),"")</f>
        <v>44</v>
      </c>
    </row>
    <row r="341" spans="1:19" x14ac:dyDescent="0.3">
      <c r="A341" s="34" t="str">
        <f>'Medical Examinations'!A341</f>
        <v>Id340</v>
      </c>
      <c r="B341" s="36" t="str">
        <f>VLOOKUP($A341,'Customer Names'!A:E,3,FALSE)</f>
        <v>Ms.</v>
      </c>
      <c r="C341" s="37" t="str">
        <f>VLOOKUP($A341,'Customer Names'!$A:$E,4,FALSE)</f>
        <v xml:space="preserve"> Cheryl A</v>
      </c>
      <c r="D341" s="37" t="str">
        <f>VLOOKUP($A341,'Customer Names'!A:E,5,FALSE)</f>
        <v>Jeseritz</v>
      </c>
      <c r="E341" s="35">
        <f>VLOOKUP($A341,'Medical Examinations'!$A:$H,2,FALSE)</f>
        <v>32.299999999999997</v>
      </c>
      <c r="F341" s="35">
        <f>VLOOKUP($A341,'Medical Examinations'!$A:$H,3,FALSE)</f>
        <v>4.8899999999999997</v>
      </c>
      <c r="G341" s="35" t="str">
        <f>VLOOKUP($A341,'Medical Examinations'!$A:$N,11,0)</f>
        <v>Yes</v>
      </c>
      <c r="H341" s="35" t="str">
        <f>VLOOKUP($A341,'Medical Examinations'!$A:$N,5,0)</f>
        <v>No</v>
      </c>
      <c r="I341" s="35" t="str">
        <f>VLOOKUP($A341,'Medical Examinations'!$A:$N,6,0)</f>
        <v>Yes</v>
      </c>
      <c r="J341" s="35">
        <f>VLOOKUP($A341,'Medical Examinations'!$A:$N,9,0)</f>
        <v>1</v>
      </c>
      <c r="K341" s="35" t="str">
        <f>VLOOKUP($A341,'Medical Examinations'!$A:$N,10,0)</f>
        <v>No</v>
      </c>
      <c r="L341" s="35" t="str">
        <f>VLOOKUP($A341,'Medical Examinations'!$A:$N,12,0)</f>
        <v>Obesity</v>
      </c>
      <c r="M341" s="35" t="str">
        <f>VLOOKUP($A341,'Medical Examinations'!$A:$N,13,0)</f>
        <v>Normal</v>
      </c>
      <c r="N341" s="45">
        <f>IFERROR(VLOOKUP($A341,'Hospitalisation Details'!$A:$P,15,0),"")</f>
        <v>25393</v>
      </c>
      <c r="O341" s="46">
        <f>IFERROR(VLOOKUP($A341,'Hospitalisation Details'!$A:$P,6,0),"")</f>
        <v>29186.48</v>
      </c>
      <c r="P341" s="47" t="str">
        <f>IFERROR(VLOOKUP($A341,'Hospitalisation Details'!$A:$P,12,0),"")</f>
        <v>tier - 1</v>
      </c>
      <c r="Q341" s="47" t="str">
        <f>IFERROR(VLOOKUP($A341,'Hospitalisation Details'!$A:$P,13,0),"")</f>
        <v>tier - 3</v>
      </c>
      <c r="R341" s="47" t="str">
        <f>IFERROR(VLOOKUP($A341,'Hospitalisation Details'!$A:$P,14,0),"")</f>
        <v>R1024</v>
      </c>
      <c r="S341" s="47">
        <f>IFERROR(VLOOKUP($A341,'Hospitalisation Details'!$A:$P,16,0),"")</f>
        <v>53</v>
      </c>
    </row>
    <row r="342" spans="1:19" x14ac:dyDescent="0.3">
      <c r="A342" s="34" t="str">
        <f>'Medical Examinations'!A342</f>
        <v>Id341</v>
      </c>
      <c r="B342" s="36" t="str">
        <f>VLOOKUP($A342,'Customer Names'!A:E,3,FALSE)</f>
        <v>Ms.</v>
      </c>
      <c r="C342" s="37" t="str">
        <f>VLOOKUP($A342,'Customer Names'!$A:$E,4,FALSE)</f>
        <v xml:space="preserve"> Kimberly A</v>
      </c>
      <c r="D342" s="37" t="str">
        <f>VLOOKUP($A342,'Customer Names'!A:E,5,FALSE)</f>
        <v>Hohman</v>
      </c>
      <c r="E342" s="35">
        <f>VLOOKUP($A342,'Medical Examinations'!$A:$H,2,FALSE)</f>
        <v>16.05</v>
      </c>
      <c r="F342" s="35">
        <f>VLOOKUP($A342,'Medical Examinations'!$A:$H,3,FALSE)</f>
        <v>4.3499999999999996</v>
      </c>
      <c r="G342" s="35" t="str">
        <f>VLOOKUP($A342,'Medical Examinations'!$A:$N,11,0)</f>
        <v>Yes</v>
      </c>
      <c r="H342" s="35" t="str">
        <f>VLOOKUP($A342,'Medical Examinations'!$A:$N,5,0)</f>
        <v>No</v>
      </c>
      <c r="I342" s="35" t="str">
        <f>VLOOKUP($A342,'Medical Examinations'!$A:$N,6,0)</f>
        <v>No</v>
      </c>
      <c r="J342" s="35">
        <f>VLOOKUP($A342,'Medical Examinations'!$A:$N,9,0)</f>
        <v>0</v>
      </c>
      <c r="K342" s="35" t="str">
        <f>VLOOKUP($A342,'Medical Examinations'!$A:$N,10,0)</f>
        <v>Yes</v>
      </c>
      <c r="L342" s="35" t="str">
        <f>VLOOKUP($A342,'Medical Examinations'!$A:$N,12,0)</f>
        <v>Underweight</v>
      </c>
      <c r="M342" s="35" t="str">
        <f>VLOOKUP($A342,'Medical Examinations'!$A:$N,13,0)</f>
        <v>Normal</v>
      </c>
      <c r="N342" s="45">
        <f>IFERROR(VLOOKUP($A342,'Hospitalisation Details'!$A:$P,15,0),"")</f>
        <v>28072</v>
      </c>
      <c r="O342" s="46">
        <f>IFERROR(VLOOKUP($A342,'Hospitalisation Details'!$A:$P,6,0),"")</f>
        <v>29160.39</v>
      </c>
      <c r="P342" s="47" t="str">
        <f>IFERROR(VLOOKUP($A342,'Hospitalisation Details'!$A:$P,12,0),"")</f>
        <v>tier - 1</v>
      </c>
      <c r="Q342" s="47" t="str">
        <f>IFERROR(VLOOKUP($A342,'Hospitalisation Details'!$A:$P,13,0),"")</f>
        <v>tier - 2</v>
      </c>
      <c r="R342" s="47" t="str">
        <f>IFERROR(VLOOKUP($A342,'Hospitalisation Details'!$A:$P,14,0),"")</f>
        <v>R1011</v>
      </c>
      <c r="S342" s="47">
        <f>IFERROR(VLOOKUP($A342,'Hospitalisation Details'!$A:$P,16,0),"")</f>
        <v>46</v>
      </c>
    </row>
    <row r="343" spans="1:19" x14ac:dyDescent="0.3">
      <c r="A343" s="34" t="str">
        <f>'Medical Examinations'!A343</f>
        <v>Id342</v>
      </c>
      <c r="B343" s="36" t="str">
        <f>VLOOKUP($A343,'Customer Names'!A:E,3,FALSE)</f>
        <v>Ms.</v>
      </c>
      <c r="C343" s="37" t="str">
        <f>VLOOKUP($A343,'Customer Names'!$A:$E,4,FALSE)</f>
        <v xml:space="preserve"> Cynthia</v>
      </c>
      <c r="D343" s="37" t="str">
        <f>VLOOKUP($A343,'Customer Names'!A:E,5,FALSE)</f>
        <v>Hill</v>
      </c>
      <c r="E343" s="35">
        <f>VLOOKUP($A343,'Medical Examinations'!$A:$H,2,FALSE)</f>
        <v>29.07</v>
      </c>
      <c r="F343" s="35">
        <f>VLOOKUP($A343,'Medical Examinations'!$A:$H,3,FALSE)</f>
        <v>8.66</v>
      </c>
      <c r="G343" s="35" t="str">
        <f>VLOOKUP($A343,'Medical Examinations'!$A:$N,11,0)</f>
        <v>Yes</v>
      </c>
      <c r="H343" s="35" t="str">
        <f>VLOOKUP($A343,'Medical Examinations'!$A:$N,5,0)</f>
        <v>No</v>
      </c>
      <c r="I343" s="35" t="str">
        <f>VLOOKUP($A343,'Medical Examinations'!$A:$N,6,0)</f>
        <v>No</v>
      </c>
      <c r="J343" s="35">
        <f>VLOOKUP($A343,'Medical Examinations'!$A:$N,9,0)</f>
        <v>2</v>
      </c>
      <c r="K343" s="35" t="str">
        <f>VLOOKUP($A343,'Medical Examinations'!$A:$N,10,0)</f>
        <v>Yes</v>
      </c>
      <c r="L343" s="35" t="str">
        <f>VLOOKUP($A343,'Medical Examinations'!$A:$N,12,0)</f>
        <v>Overweight</v>
      </c>
      <c r="M343" s="35" t="str">
        <f>VLOOKUP($A343,'Medical Examinations'!$A:$N,13,0)</f>
        <v>Diabetes</v>
      </c>
      <c r="N343" s="45">
        <f>IFERROR(VLOOKUP($A343,'Hospitalisation Details'!$A:$P,15,0),"")</f>
        <v>22639</v>
      </c>
      <c r="O343" s="46">
        <f>IFERROR(VLOOKUP($A343,'Hospitalisation Details'!$A:$P,6,0),"")</f>
        <v>29141.360000000001</v>
      </c>
      <c r="P343" s="47" t="str">
        <f>IFERROR(VLOOKUP($A343,'Hospitalisation Details'!$A:$P,12,0),"")</f>
        <v>tier - 1</v>
      </c>
      <c r="Q343" s="47" t="str">
        <f>IFERROR(VLOOKUP($A343,'Hospitalisation Details'!$A:$P,13,0),"")</f>
        <v>tier - 3</v>
      </c>
      <c r="R343" s="47" t="str">
        <f>IFERROR(VLOOKUP($A343,'Hospitalisation Details'!$A:$P,14,0),"")</f>
        <v>R1012</v>
      </c>
      <c r="S343" s="47">
        <f>IFERROR(VLOOKUP($A343,'Hospitalisation Details'!$A:$P,16,0),"")</f>
        <v>61</v>
      </c>
    </row>
    <row r="344" spans="1:19" x14ac:dyDescent="0.3">
      <c r="A344" s="34" t="str">
        <f>'Medical Examinations'!A344</f>
        <v>Id343</v>
      </c>
      <c r="B344" s="36" t="str">
        <f>VLOOKUP($A344,'Customer Names'!A:E,3,FALSE)</f>
        <v>Ms.</v>
      </c>
      <c r="C344" s="37" t="str">
        <f>VLOOKUP($A344,'Customer Names'!$A:$E,4,FALSE)</f>
        <v xml:space="preserve"> Jessica</v>
      </c>
      <c r="D344" s="37" t="str">
        <f>VLOOKUP($A344,'Customer Names'!A:E,5,FALSE)</f>
        <v>Kuepfer</v>
      </c>
      <c r="E344" s="35">
        <f>VLOOKUP($A344,'Medical Examinations'!$A:$H,2,FALSE)</f>
        <v>17.43</v>
      </c>
      <c r="F344" s="35">
        <f>VLOOKUP($A344,'Medical Examinations'!$A:$H,3,FALSE)</f>
        <v>8.64</v>
      </c>
      <c r="G344" s="35" t="str">
        <f>VLOOKUP($A344,'Medical Examinations'!$A:$N,11,0)</f>
        <v>No</v>
      </c>
      <c r="H344" s="35" t="str">
        <f>VLOOKUP($A344,'Medical Examinations'!$A:$N,5,0)</f>
        <v>No</v>
      </c>
      <c r="I344" s="35" t="str">
        <f>VLOOKUP($A344,'Medical Examinations'!$A:$N,6,0)</f>
        <v>No</v>
      </c>
      <c r="J344" s="35">
        <f>VLOOKUP($A344,'Medical Examinations'!$A:$N,9,0)</f>
        <v>0</v>
      </c>
      <c r="K344" s="35" t="str">
        <f>VLOOKUP($A344,'Medical Examinations'!$A:$N,10,0)</f>
        <v>Yes</v>
      </c>
      <c r="L344" s="35" t="str">
        <f>VLOOKUP($A344,'Medical Examinations'!$A:$N,12,0)</f>
        <v>Underweight</v>
      </c>
      <c r="M344" s="35" t="str">
        <f>VLOOKUP($A344,'Medical Examinations'!$A:$N,13,0)</f>
        <v>Diabetes</v>
      </c>
      <c r="N344" s="45">
        <f>IFERROR(VLOOKUP($A344,'Hospitalisation Details'!$A:$P,15,0),"")</f>
        <v>28823</v>
      </c>
      <c r="O344" s="46">
        <f>IFERROR(VLOOKUP($A344,'Hospitalisation Details'!$A:$P,6,0),"")</f>
        <v>29114.77</v>
      </c>
      <c r="P344" s="47" t="str">
        <f>IFERROR(VLOOKUP($A344,'Hospitalisation Details'!$A:$P,12,0),"")</f>
        <v>tier - 1</v>
      </c>
      <c r="Q344" s="47" t="str">
        <f>IFERROR(VLOOKUP($A344,'Hospitalisation Details'!$A:$P,13,0),"")</f>
        <v>tier - 1</v>
      </c>
      <c r="R344" s="47" t="str">
        <f>IFERROR(VLOOKUP($A344,'Hospitalisation Details'!$A:$P,14,0),"")</f>
        <v>R1011</v>
      </c>
      <c r="S344" s="47">
        <f>IFERROR(VLOOKUP($A344,'Hospitalisation Details'!$A:$P,16,0),"")</f>
        <v>44</v>
      </c>
    </row>
    <row r="345" spans="1:19" x14ac:dyDescent="0.3">
      <c r="A345" s="34" t="str">
        <f>'Medical Examinations'!A345</f>
        <v>Id344</v>
      </c>
      <c r="B345" s="36" t="str">
        <f>VLOOKUP($A345,'Customer Names'!A:E,3,FALSE)</f>
        <v>Mr.</v>
      </c>
      <c r="C345" s="37" t="str">
        <f>VLOOKUP($A345,'Customer Names'!$A:$E,4,FALSE)</f>
        <v xml:space="preserve"> Bruce</v>
      </c>
      <c r="D345" s="37" t="str">
        <f>VLOOKUP($A345,'Customer Names'!A:E,5,FALSE)</f>
        <v>Kaczmarek</v>
      </c>
      <c r="E345" s="35">
        <f>VLOOKUP($A345,'Medical Examinations'!$A:$H,2,FALSE)</f>
        <v>19.329999999999998</v>
      </c>
      <c r="F345" s="35">
        <f>VLOOKUP($A345,'Medical Examinations'!$A:$H,3,FALSE)</f>
        <v>4.2699999999999996</v>
      </c>
      <c r="G345" s="35" t="str">
        <f>VLOOKUP($A345,'Medical Examinations'!$A:$N,11,0)</f>
        <v>No</v>
      </c>
      <c r="H345" s="35" t="str">
        <f>VLOOKUP($A345,'Medical Examinations'!$A:$N,5,0)</f>
        <v>No</v>
      </c>
      <c r="I345" s="35" t="str">
        <f>VLOOKUP($A345,'Medical Examinations'!$A:$N,6,0)</f>
        <v>No</v>
      </c>
      <c r="J345" s="35">
        <f>VLOOKUP($A345,'Medical Examinations'!$A:$N,9,0)</f>
        <v>0</v>
      </c>
      <c r="K345" s="35" t="str">
        <f>VLOOKUP($A345,'Medical Examinations'!$A:$N,10,0)</f>
        <v>Yes</v>
      </c>
      <c r="L345" s="35" t="str">
        <f>VLOOKUP($A345,'Medical Examinations'!$A:$N,12,0)</f>
        <v>Normal Weight</v>
      </c>
      <c r="M345" s="35" t="str">
        <f>VLOOKUP($A345,'Medical Examinations'!$A:$N,13,0)</f>
        <v>Normal</v>
      </c>
      <c r="N345" s="45">
        <f>IFERROR(VLOOKUP($A345,'Hospitalisation Details'!$A:$P,15,0),"")</f>
        <v>29416</v>
      </c>
      <c r="O345" s="46">
        <f>IFERROR(VLOOKUP($A345,'Hospitalisation Details'!$A:$P,6,0),"")</f>
        <v>29114.21</v>
      </c>
      <c r="P345" s="47" t="str">
        <f>IFERROR(VLOOKUP($A345,'Hospitalisation Details'!$A:$P,12,0),"")</f>
        <v>tier - 1</v>
      </c>
      <c r="Q345" s="47" t="str">
        <f>IFERROR(VLOOKUP($A345,'Hospitalisation Details'!$A:$P,13,0),"")</f>
        <v>tier - 3</v>
      </c>
      <c r="R345" s="47" t="str">
        <f>IFERROR(VLOOKUP($A345,'Hospitalisation Details'!$A:$P,14,0),"")</f>
        <v>R1011</v>
      </c>
      <c r="S345" s="47">
        <f>IFERROR(VLOOKUP($A345,'Hospitalisation Details'!$A:$P,16,0),"")</f>
        <v>42</v>
      </c>
    </row>
    <row r="346" spans="1:19" x14ac:dyDescent="0.3">
      <c r="A346" s="34" t="str">
        <f>'Medical Examinations'!A346</f>
        <v>Id345</v>
      </c>
      <c r="B346" s="36" t="str">
        <f>VLOOKUP($A346,'Customer Names'!A:E,3,FALSE)</f>
        <v>Ms.</v>
      </c>
      <c r="C346" s="37" t="str">
        <f>VLOOKUP($A346,'Customer Names'!$A:$E,4,FALSE)</f>
        <v xml:space="preserve"> Allison</v>
      </c>
      <c r="D346" s="37" t="str">
        <f>VLOOKUP($A346,'Customer Names'!A:E,5,FALSE)</f>
        <v>Pitt</v>
      </c>
      <c r="E346" s="35">
        <f>VLOOKUP($A346,'Medical Examinations'!$A:$H,2,FALSE)</f>
        <v>30.52</v>
      </c>
      <c r="F346" s="35">
        <f>VLOOKUP($A346,'Medical Examinations'!$A:$H,3,FALSE)</f>
        <v>4.21</v>
      </c>
      <c r="G346" s="35" t="str">
        <f>VLOOKUP($A346,'Medical Examinations'!$A:$N,11,0)</f>
        <v>No</v>
      </c>
      <c r="H346" s="35" t="str">
        <f>VLOOKUP($A346,'Medical Examinations'!$A:$N,5,0)</f>
        <v>No</v>
      </c>
      <c r="I346" s="35" t="str">
        <f>VLOOKUP($A346,'Medical Examinations'!$A:$N,6,0)</f>
        <v>No</v>
      </c>
      <c r="J346" s="35">
        <f>VLOOKUP($A346,'Medical Examinations'!$A:$N,9,0)</f>
        <v>1</v>
      </c>
      <c r="K346" s="35" t="str">
        <f>VLOOKUP($A346,'Medical Examinations'!$A:$N,10,0)</f>
        <v>Yes</v>
      </c>
      <c r="L346" s="35" t="str">
        <f>VLOOKUP($A346,'Medical Examinations'!$A:$N,12,0)</f>
        <v>Obesity</v>
      </c>
      <c r="M346" s="35" t="str">
        <f>VLOOKUP($A346,'Medical Examinations'!$A:$N,13,0)</f>
        <v>Normal</v>
      </c>
      <c r="N346" s="45">
        <f>IFERROR(VLOOKUP($A346,'Hospitalisation Details'!$A:$P,15,0),"")</f>
        <v>33792</v>
      </c>
      <c r="O346" s="46">
        <f>IFERROR(VLOOKUP($A346,'Hospitalisation Details'!$A:$P,6,0),"")</f>
        <v>29007.82</v>
      </c>
      <c r="P346" s="47" t="str">
        <f>IFERROR(VLOOKUP($A346,'Hospitalisation Details'!$A:$P,12,0),"")</f>
        <v>tier - 1</v>
      </c>
      <c r="Q346" s="47" t="str">
        <f>IFERROR(VLOOKUP($A346,'Hospitalisation Details'!$A:$P,13,0),"")</f>
        <v>tier - 3</v>
      </c>
      <c r="R346" s="47" t="str">
        <f>IFERROR(VLOOKUP($A346,'Hospitalisation Details'!$A:$P,14,0),"")</f>
        <v>R1011</v>
      </c>
      <c r="S346" s="47">
        <f>IFERROR(VLOOKUP($A346,'Hospitalisation Details'!$A:$P,16,0),"")</f>
        <v>30</v>
      </c>
    </row>
    <row r="347" spans="1:19" x14ac:dyDescent="0.3">
      <c r="A347" s="34" t="str">
        <f>'Medical Examinations'!A347</f>
        <v>Id346</v>
      </c>
      <c r="B347" s="36" t="str">
        <f>VLOOKUP($A347,'Customer Names'!A:E,3,FALSE)</f>
        <v>Mr.</v>
      </c>
      <c r="C347" s="37" t="str">
        <f>VLOOKUP($A347,'Customer Names'!$A:$E,4,FALSE)</f>
        <v xml:space="preserve"> Alex</v>
      </c>
      <c r="D347" s="37" t="str">
        <f>VLOOKUP($A347,'Customer Names'!A:E,5,FALSE)</f>
        <v>Lorton</v>
      </c>
      <c r="E347" s="35">
        <f>VLOOKUP($A347,'Medical Examinations'!$A:$H,2,FALSE)</f>
        <v>39.21</v>
      </c>
      <c r="F347" s="35">
        <f>VLOOKUP($A347,'Medical Examinations'!$A:$H,3,FALSE)</f>
        <v>5.04</v>
      </c>
      <c r="G347" s="35" t="str">
        <f>VLOOKUP($A347,'Medical Examinations'!$A:$N,11,0)</f>
        <v>No</v>
      </c>
      <c r="H347" s="35" t="str">
        <f>VLOOKUP($A347,'Medical Examinations'!$A:$N,5,0)</f>
        <v>No</v>
      </c>
      <c r="I347" s="35" t="str">
        <f>VLOOKUP($A347,'Medical Examinations'!$A:$N,6,0)</f>
        <v>Yes</v>
      </c>
      <c r="J347" s="35">
        <f>VLOOKUP($A347,'Medical Examinations'!$A:$N,9,0)</f>
        <v>1</v>
      </c>
      <c r="K347" s="35" t="str">
        <f>VLOOKUP($A347,'Medical Examinations'!$A:$N,10,0)</f>
        <v>Yes</v>
      </c>
      <c r="L347" s="35" t="str">
        <f>VLOOKUP($A347,'Medical Examinations'!$A:$N,12,0)</f>
        <v>Obesity</v>
      </c>
      <c r="M347" s="35" t="str">
        <f>VLOOKUP($A347,'Medical Examinations'!$A:$N,13,0)</f>
        <v>Normal</v>
      </c>
      <c r="N347" s="45">
        <f>IFERROR(VLOOKUP($A347,'Hospitalisation Details'!$A:$P,15,0),"")</f>
        <v>37865</v>
      </c>
      <c r="O347" s="46">
        <f>IFERROR(VLOOKUP($A347,'Hospitalisation Details'!$A:$P,6,0),"")</f>
        <v>28998.68</v>
      </c>
      <c r="P347" s="47" t="str">
        <f>IFERROR(VLOOKUP($A347,'Hospitalisation Details'!$A:$P,12,0),"")</f>
        <v>tier - 1</v>
      </c>
      <c r="Q347" s="47" t="str">
        <f>IFERROR(VLOOKUP($A347,'Hospitalisation Details'!$A:$P,13,0),"")</f>
        <v>tier - 3</v>
      </c>
      <c r="R347" s="47" t="str">
        <f>IFERROR(VLOOKUP($A347,'Hospitalisation Details'!$A:$P,14,0),"")</f>
        <v>R1011</v>
      </c>
      <c r="S347" s="47">
        <f>IFERROR(VLOOKUP($A347,'Hospitalisation Details'!$A:$P,16,0),"")</f>
        <v>19</v>
      </c>
    </row>
    <row r="348" spans="1:19" x14ac:dyDescent="0.3">
      <c r="A348" s="34" t="str">
        <f>'Medical Examinations'!A348</f>
        <v>Id347</v>
      </c>
      <c r="B348" s="36" t="str">
        <f>VLOOKUP($A348,'Customer Names'!A:E,3,FALSE)</f>
        <v>Ms.</v>
      </c>
      <c r="C348" s="37" t="str">
        <f>VLOOKUP($A348,'Customer Names'!$A:$E,4,FALSE)</f>
        <v xml:space="preserve"> Gabriela</v>
      </c>
      <c r="D348" s="37" t="str">
        <f>VLOOKUP($A348,'Customer Names'!A:E,5,FALSE)</f>
        <v>Castaneda</v>
      </c>
      <c r="E348" s="35">
        <f>VLOOKUP($A348,'Medical Examinations'!$A:$H,2,FALSE)</f>
        <v>26.98</v>
      </c>
      <c r="F348" s="35">
        <f>VLOOKUP($A348,'Medical Examinations'!$A:$H,3,FALSE)</f>
        <v>5.21</v>
      </c>
      <c r="G348" s="35" t="str">
        <f>VLOOKUP($A348,'Medical Examinations'!$A:$N,11,0)</f>
        <v>Yes</v>
      </c>
      <c r="H348" s="35" t="str">
        <f>VLOOKUP($A348,'Medical Examinations'!$A:$N,5,0)</f>
        <v>No</v>
      </c>
      <c r="I348" s="35" t="str">
        <f>VLOOKUP($A348,'Medical Examinations'!$A:$N,6,0)</f>
        <v>No</v>
      </c>
      <c r="J348" s="35">
        <f>VLOOKUP($A348,'Medical Examinations'!$A:$N,9,0)</f>
        <v>2</v>
      </c>
      <c r="K348" s="35" t="str">
        <f>VLOOKUP($A348,'Medical Examinations'!$A:$N,10,0)</f>
        <v>Yes</v>
      </c>
      <c r="L348" s="35" t="str">
        <f>VLOOKUP($A348,'Medical Examinations'!$A:$N,12,0)</f>
        <v>Overweight</v>
      </c>
      <c r="M348" s="35" t="str">
        <f>VLOOKUP($A348,'Medical Examinations'!$A:$N,13,0)</f>
        <v>Normal</v>
      </c>
      <c r="N348" s="45">
        <f>IFERROR(VLOOKUP($A348,'Hospitalisation Details'!$A:$P,15,0),"")</f>
        <v>21889</v>
      </c>
      <c r="O348" s="46">
        <f>IFERROR(VLOOKUP($A348,'Hospitalisation Details'!$A:$P,6,0),"")</f>
        <v>28950.47</v>
      </c>
      <c r="P348" s="47" t="str">
        <f>IFERROR(VLOOKUP($A348,'Hospitalisation Details'!$A:$P,12,0),"")</f>
        <v>tier - 1</v>
      </c>
      <c r="Q348" s="47" t="str">
        <f>IFERROR(VLOOKUP($A348,'Hospitalisation Details'!$A:$P,13,0),"")</f>
        <v>tier - 1</v>
      </c>
      <c r="R348" s="47" t="str">
        <f>IFERROR(VLOOKUP($A348,'Hospitalisation Details'!$A:$P,14,0),"")</f>
        <v>R1012</v>
      </c>
      <c r="S348" s="47">
        <f>IFERROR(VLOOKUP($A348,'Hospitalisation Details'!$A:$P,16,0),"")</f>
        <v>63</v>
      </c>
    </row>
    <row r="349" spans="1:19" x14ac:dyDescent="0.3">
      <c r="A349" s="34" t="str">
        <f>'Medical Examinations'!A349</f>
        <v>Id348</v>
      </c>
      <c r="B349" s="36" t="str">
        <f>VLOOKUP($A349,'Customer Names'!A:E,3,FALSE)</f>
        <v>Ms.</v>
      </c>
      <c r="C349" s="37" t="str">
        <f>VLOOKUP($A349,'Customer Names'!$A:$E,4,FALSE)</f>
        <v xml:space="preserve"> Sharon</v>
      </c>
      <c r="D349" s="37" t="str">
        <f>VLOOKUP($A349,'Customer Names'!A:E,5,FALSE)</f>
        <v>Cherop</v>
      </c>
      <c r="E349" s="35">
        <f>VLOOKUP($A349,'Medical Examinations'!$A:$H,2,FALSE)</f>
        <v>25.84</v>
      </c>
      <c r="F349" s="35">
        <f>VLOOKUP($A349,'Medical Examinations'!$A:$H,3,FALSE)</f>
        <v>8.83</v>
      </c>
      <c r="G349" s="35" t="str">
        <f>VLOOKUP($A349,'Medical Examinations'!$A:$N,11,0)</f>
        <v>No</v>
      </c>
      <c r="H349" s="35" t="str">
        <f>VLOOKUP($A349,'Medical Examinations'!$A:$N,5,0)</f>
        <v>No</v>
      </c>
      <c r="I349" s="35" t="str">
        <f>VLOOKUP($A349,'Medical Examinations'!$A:$N,6,0)</f>
        <v>No</v>
      </c>
      <c r="J349" s="35">
        <f>VLOOKUP($A349,'Medical Examinations'!$A:$N,9,0)</f>
        <v>0</v>
      </c>
      <c r="K349" s="35" t="str">
        <f>VLOOKUP($A349,'Medical Examinations'!$A:$N,10,0)</f>
        <v>No</v>
      </c>
      <c r="L349" s="35" t="str">
        <f>VLOOKUP($A349,'Medical Examinations'!$A:$N,12,0)</f>
        <v>Overweight</v>
      </c>
      <c r="M349" s="35" t="str">
        <f>VLOOKUP($A349,'Medical Examinations'!$A:$N,13,0)</f>
        <v>Diabetes</v>
      </c>
      <c r="N349" s="45">
        <f>IFERROR(VLOOKUP($A349,'Hospitalisation Details'!$A:$P,15,0),"")</f>
        <v>22852</v>
      </c>
      <c r="O349" s="46">
        <f>IFERROR(VLOOKUP($A349,'Hospitalisation Details'!$A:$P,6,0),"")</f>
        <v>28923.14</v>
      </c>
      <c r="P349" s="47" t="str">
        <f>IFERROR(VLOOKUP($A349,'Hospitalisation Details'!$A:$P,12,0),"")</f>
        <v>tier - 1</v>
      </c>
      <c r="Q349" s="47" t="str">
        <f>IFERROR(VLOOKUP($A349,'Hospitalisation Details'!$A:$P,13,0),"")</f>
        <v>tier - 1</v>
      </c>
      <c r="R349" s="47" t="str">
        <f>IFERROR(VLOOKUP($A349,'Hospitalisation Details'!$A:$P,14,0),"")</f>
        <v>R1012</v>
      </c>
      <c r="S349" s="47">
        <f>IFERROR(VLOOKUP($A349,'Hospitalisation Details'!$A:$P,16,0),"")</f>
        <v>60</v>
      </c>
    </row>
    <row r="350" spans="1:19" x14ac:dyDescent="0.3">
      <c r="A350" s="34" t="str">
        <f>'Medical Examinations'!A350</f>
        <v>Id349</v>
      </c>
      <c r="B350" s="36" t="str">
        <f>VLOOKUP($A350,'Customer Names'!A:E,3,FALSE)</f>
        <v>Mr.</v>
      </c>
      <c r="C350" s="37" t="str">
        <f>VLOOKUP($A350,'Customer Names'!$A:$E,4,FALSE)</f>
        <v xml:space="preserve"> Jason A</v>
      </c>
      <c r="D350" s="37" t="str">
        <f>VLOOKUP($A350,'Customer Names'!A:E,5,FALSE)</f>
        <v>Howell</v>
      </c>
      <c r="E350" s="35">
        <f>VLOOKUP($A350,'Medical Examinations'!$A:$H,2,FALSE)</f>
        <v>28.31</v>
      </c>
      <c r="F350" s="35">
        <f>VLOOKUP($A350,'Medical Examinations'!$A:$H,3,FALSE)</f>
        <v>8.4700000000000006</v>
      </c>
      <c r="G350" s="35" t="str">
        <f>VLOOKUP($A350,'Medical Examinations'!$A:$N,11,0)</f>
        <v>Yes</v>
      </c>
      <c r="H350" s="35" t="str">
        <f>VLOOKUP($A350,'Medical Examinations'!$A:$N,5,0)</f>
        <v>No</v>
      </c>
      <c r="I350" s="35" t="str">
        <f>VLOOKUP($A350,'Medical Examinations'!$A:$N,6,0)</f>
        <v>No</v>
      </c>
      <c r="J350" s="35">
        <f>VLOOKUP($A350,'Medical Examinations'!$A:$N,9,0)</f>
        <v>2</v>
      </c>
      <c r="K350" s="35" t="str">
        <f>VLOOKUP($A350,'Medical Examinations'!$A:$N,10,0)</f>
        <v>Yes</v>
      </c>
      <c r="L350" s="35" t="str">
        <f>VLOOKUP($A350,'Medical Examinations'!$A:$N,12,0)</f>
        <v>Overweight</v>
      </c>
      <c r="M350" s="35" t="str">
        <f>VLOOKUP($A350,'Medical Examinations'!$A:$N,13,0)</f>
        <v>Diabetes</v>
      </c>
      <c r="N350" s="45">
        <f>IFERROR(VLOOKUP($A350,'Hospitalisation Details'!$A:$P,15,0),"")</f>
        <v>22496</v>
      </c>
      <c r="O350" s="46">
        <f>IFERROR(VLOOKUP($A350,'Hospitalisation Details'!$A:$P,6,0),"")</f>
        <v>28868.66</v>
      </c>
      <c r="P350" s="47" t="str">
        <f>IFERROR(VLOOKUP($A350,'Hospitalisation Details'!$A:$P,12,0),"")</f>
        <v>tier - 1</v>
      </c>
      <c r="Q350" s="47" t="str">
        <f>IFERROR(VLOOKUP($A350,'Hospitalisation Details'!$A:$P,13,0),"")</f>
        <v>tier - 2</v>
      </c>
      <c r="R350" s="47" t="str">
        <f>IFERROR(VLOOKUP($A350,'Hospitalisation Details'!$A:$P,14,0),"")</f>
        <v>R1012</v>
      </c>
      <c r="S350" s="47">
        <f>IFERROR(VLOOKUP($A350,'Hospitalisation Details'!$A:$P,16,0),"")</f>
        <v>61</v>
      </c>
    </row>
    <row r="351" spans="1:19" x14ac:dyDescent="0.3">
      <c r="A351" s="34" t="str">
        <f>'Medical Examinations'!A351</f>
        <v>Id350</v>
      </c>
      <c r="B351" s="36" t="str">
        <f>VLOOKUP($A351,'Customer Names'!A:E,3,FALSE)</f>
        <v>Ms.</v>
      </c>
      <c r="C351" s="37" t="str">
        <f>VLOOKUP($A351,'Customer Names'!$A:$E,4,FALSE)</f>
        <v xml:space="preserve"> Chelsey C.</v>
      </c>
      <c r="D351" s="37" t="str">
        <f>VLOOKUP($A351,'Customer Names'!A:E,5,FALSE)</f>
        <v>Palmer</v>
      </c>
      <c r="E351" s="35">
        <f>VLOOKUP($A351,'Medical Examinations'!$A:$H,2,FALSE)</f>
        <v>23.94</v>
      </c>
      <c r="F351" s="35">
        <f>VLOOKUP($A351,'Medical Examinations'!$A:$H,3,FALSE)</f>
        <v>4.2</v>
      </c>
      <c r="G351" s="35" t="str">
        <f>VLOOKUP($A351,'Medical Examinations'!$A:$N,11,0)</f>
        <v>No</v>
      </c>
      <c r="H351" s="35" t="str">
        <f>VLOOKUP($A351,'Medical Examinations'!$A:$N,5,0)</f>
        <v>No</v>
      </c>
      <c r="I351" s="35" t="str">
        <f>VLOOKUP($A351,'Medical Examinations'!$A:$N,6,0)</f>
        <v>No</v>
      </c>
      <c r="J351" s="35">
        <f>VLOOKUP($A351,'Medical Examinations'!$A:$N,9,0)</f>
        <v>0</v>
      </c>
      <c r="K351" s="35" t="str">
        <f>VLOOKUP($A351,'Medical Examinations'!$A:$N,10,0)</f>
        <v>Yes</v>
      </c>
      <c r="L351" s="35" t="str">
        <f>VLOOKUP($A351,'Medical Examinations'!$A:$N,12,0)</f>
        <v>Normal Weight</v>
      </c>
      <c r="M351" s="35" t="str">
        <f>VLOOKUP($A351,'Medical Examinations'!$A:$N,13,0)</f>
        <v>Normal</v>
      </c>
      <c r="N351" s="45">
        <f>IFERROR(VLOOKUP($A351,'Hospitalisation Details'!$A:$P,15,0),"")</f>
        <v>33212</v>
      </c>
      <c r="O351" s="46">
        <f>IFERROR(VLOOKUP($A351,'Hospitalisation Details'!$A:$P,6,0),"")</f>
        <v>28716.14</v>
      </c>
      <c r="P351" s="47" t="str">
        <f>IFERROR(VLOOKUP($A351,'Hospitalisation Details'!$A:$P,12,0),"")</f>
        <v>tier - 1</v>
      </c>
      <c r="Q351" s="47" t="str">
        <f>IFERROR(VLOOKUP($A351,'Hospitalisation Details'!$A:$P,13,0),"")</f>
        <v>tier - 3</v>
      </c>
      <c r="R351" s="47" t="str">
        <f>IFERROR(VLOOKUP($A351,'Hospitalisation Details'!$A:$P,14,0),"")</f>
        <v>R1011</v>
      </c>
      <c r="S351" s="47">
        <f>IFERROR(VLOOKUP($A351,'Hospitalisation Details'!$A:$P,16,0),"")</f>
        <v>32</v>
      </c>
    </row>
    <row r="352" spans="1:19" x14ac:dyDescent="0.3">
      <c r="A352" s="34" t="str">
        <f>'Medical Examinations'!A352</f>
        <v>Id351</v>
      </c>
      <c r="B352" s="36" t="str">
        <f>VLOOKUP($A352,'Customer Names'!A:E,3,FALSE)</f>
        <v>Mr.</v>
      </c>
      <c r="C352" s="37" t="str">
        <f>VLOOKUP($A352,'Customer Names'!$A:$E,4,FALSE)</f>
        <v xml:space="preserve"> Devon A.</v>
      </c>
      <c r="D352" s="37" t="str">
        <f>VLOOKUP($A352,'Customer Names'!A:E,5,FALSE)</f>
        <v>Olson</v>
      </c>
      <c r="E352" s="35">
        <f>VLOOKUP($A352,'Medical Examinations'!$A:$H,2,FALSE)</f>
        <v>20.03</v>
      </c>
      <c r="F352" s="35">
        <f>VLOOKUP($A352,'Medical Examinations'!$A:$H,3,FALSE)</f>
        <v>6.14</v>
      </c>
      <c r="G352" s="35" t="str">
        <f>VLOOKUP($A352,'Medical Examinations'!$A:$N,11,0)</f>
        <v>Yes</v>
      </c>
      <c r="H352" s="35" t="str">
        <f>VLOOKUP($A352,'Medical Examinations'!$A:$N,5,0)</f>
        <v>No</v>
      </c>
      <c r="I352" s="35" t="str">
        <f>VLOOKUP($A352,'Medical Examinations'!$A:$N,6,0)</f>
        <v>No</v>
      </c>
      <c r="J352" s="35">
        <f>VLOOKUP($A352,'Medical Examinations'!$A:$N,9,0)</f>
        <v>0</v>
      </c>
      <c r="K352" s="35" t="str">
        <f>VLOOKUP($A352,'Medical Examinations'!$A:$N,10,0)</f>
        <v>Yes</v>
      </c>
      <c r="L352" s="35" t="str">
        <f>VLOOKUP($A352,'Medical Examinations'!$A:$N,12,0)</f>
        <v>Normal Weight</v>
      </c>
      <c r="M352" s="35" t="str">
        <f>VLOOKUP($A352,'Medical Examinations'!$A:$N,13,0)</f>
        <v>Prediabetes</v>
      </c>
      <c r="N352" s="45">
        <f>IFERROR(VLOOKUP($A352,'Hospitalisation Details'!$A:$P,15,0),"")</f>
        <v>31317</v>
      </c>
      <c r="O352" s="46">
        <f>IFERROR(VLOOKUP($A352,'Hospitalisation Details'!$A:$P,6,0),"")</f>
        <v>28542.86</v>
      </c>
      <c r="P352" s="47" t="str">
        <f>IFERROR(VLOOKUP($A352,'Hospitalisation Details'!$A:$P,12,0),"")</f>
        <v>tier - 1</v>
      </c>
      <c r="Q352" s="47" t="str">
        <f>IFERROR(VLOOKUP($A352,'Hospitalisation Details'!$A:$P,13,0),"")</f>
        <v>tier - 3</v>
      </c>
      <c r="R352" s="47" t="str">
        <f>IFERROR(VLOOKUP($A352,'Hospitalisation Details'!$A:$P,14,0),"")</f>
        <v>R1011</v>
      </c>
      <c r="S352" s="47">
        <f>IFERROR(VLOOKUP($A352,'Hospitalisation Details'!$A:$P,16,0),"")</f>
        <v>37</v>
      </c>
    </row>
    <row r="353" spans="1:19" x14ac:dyDescent="0.3">
      <c r="A353" s="34" t="str">
        <f>'Medical Examinations'!A353</f>
        <v>Id352</v>
      </c>
      <c r="B353" s="36" t="str">
        <f>VLOOKUP($A353,'Customer Names'!A:E,3,FALSE)</f>
        <v>Ms.</v>
      </c>
      <c r="C353" s="37" t="str">
        <f>VLOOKUP($A353,'Customer Names'!$A:$E,4,FALSE)</f>
        <v xml:space="preserve"> Joni L</v>
      </c>
      <c r="D353" s="37" t="str">
        <f>VLOOKUP($A353,'Customer Names'!A:E,5,FALSE)</f>
        <v>Waldron</v>
      </c>
      <c r="E353" s="35">
        <f>VLOOKUP($A353,'Medical Examinations'!$A:$H,2,FALSE)</f>
        <v>41.42</v>
      </c>
      <c r="F353" s="35">
        <f>VLOOKUP($A353,'Medical Examinations'!$A:$H,3,FALSE)</f>
        <v>6.07</v>
      </c>
      <c r="G353" s="35" t="str">
        <f>VLOOKUP($A353,'Medical Examinations'!$A:$N,11,0)</f>
        <v>No</v>
      </c>
      <c r="H353" s="35" t="str">
        <f>VLOOKUP($A353,'Medical Examinations'!$A:$N,5,0)</f>
        <v>No</v>
      </c>
      <c r="I353" s="35" t="str">
        <f>VLOOKUP($A353,'Medical Examinations'!$A:$N,6,0)</f>
        <v>No</v>
      </c>
      <c r="J353" s="35">
        <f>VLOOKUP($A353,'Medical Examinations'!$A:$N,9,0)</f>
        <v>0</v>
      </c>
      <c r="K353" s="35" t="str">
        <f>VLOOKUP($A353,'Medical Examinations'!$A:$N,10,0)</f>
        <v>No</v>
      </c>
      <c r="L353" s="35" t="str">
        <f>VLOOKUP($A353,'Medical Examinations'!$A:$N,12,0)</f>
        <v>Obesity</v>
      </c>
      <c r="M353" s="35" t="str">
        <f>VLOOKUP($A353,'Medical Examinations'!$A:$N,13,0)</f>
        <v>Prediabetes</v>
      </c>
      <c r="N353" s="45">
        <f>IFERROR(VLOOKUP($A353,'Hospitalisation Details'!$A:$P,15,0),"")</f>
        <v>30296</v>
      </c>
      <c r="O353" s="46">
        <f>IFERROR(VLOOKUP($A353,'Hospitalisation Details'!$A:$P,6,0),"")</f>
        <v>28476.73</v>
      </c>
      <c r="P353" s="47" t="str">
        <f>IFERROR(VLOOKUP($A353,'Hospitalisation Details'!$A:$P,12,0),"")</f>
        <v>tier - 1</v>
      </c>
      <c r="Q353" s="47" t="str">
        <f>IFERROR(VLOOKUP($A353,'Hospitalisation Details'!$A:$P,13,0),"")</f>
        <v>tier - 2</v>
      </c>
      <c r="R353" s="47" t="str">
        <f>IFERROR(VLOOKUP($A353,'Hospitalisation Details'!$A:$P,14,0),"")</f>
        <v>R1012</v>
      </c>
      <c r="S353" s="47">
        <f>IFERROR(VLOOKUP($A353,'Hospitalisation Details'!$A:$P,16,0),"")</f>
        <v>40</v>
      </c>
    </row>
    <row r="354" spans="1:19" x14ac:dyDescent="0.3">
      <c r="A354" s="34" t="str">
        <f>'Medical Examinations'!A354</f>
        <v>Id353</v>
      </c>
      <c r="B354" s="36" t="str">
        <f>VLOOKUP($A354,'Customer Names'!A:E,3,FALSE)</f>
        <v>Mr.</v>
      </c>
      <c r="C354" s="37" t="str">
        <f>VLOOKUP($A354,'Customer Names'!$A:$E,4,FALSE)</f>
        <v xml:space="preserve"> Colin</v>
      </c>
      <c r="D354" s="37" t="str">
        <f>VLOOKUP($A354,'Customer Names'!A:E,5,FALSE)</f>
        <v>Meyer</v>
      </c>
      <c r="E354" s="35">
        <f>VLOOKUP($A354,'Medical Examinations'!$A:$H,2,FALSE)</f>
        <v>36.67</v>
      </c>
      <c r="F354" s="35">
        <f>VLOOKUP($A354,'Medical Examinations'!$A:$H,3,FALSE)</f>
        <v>10.210000000000001</v>
      </c>
      <c r="G354" s="35" t="str">
        <f>VLOOKUP($A354,'Medical Examinations'!$A:$N,11,0)</f>
        <v>No</v>
      </c>
      <c r="H354" s="35" t="str">
        <f>VLOOKUP($A354,'Medical Examinations'!$A:$N,5,0)</f>
        <v>No</v>
      </c>
      <c r="I354" s="35" t="str">
        <f>VLOOKUP($A354,'Medical Examinations'!$A:$N,6,0)</f>
        <v>No</v>
      </c>
      <c r="J354" s="35">
        <f>VLOOKUP($A354,'Medical Examinations'!$A:$N,9,0)</f>
        <v>0</v>
      </c>
      <c r="K354" s="35" t="str">
        <f>VLOOKUP($A354,'Medical Examinations'!$A:$N,10,0)</f>
        <v>No</v>
      </c>
      <c r="L354" s="35" t="str">
        <f>VLOOKUP($A354,'Medical Examinations'!$A:$N,12,0)</f>
        <v>Obesity</v>
      </c>
      <c r="M354" s="35" t="str">
        <f>VLOOKUP($A354,'Medical Examinations'!$A:$N,13,0)</f>
        <v>Diabetes</v>
      </c>
      <c r="N354" s="45">
        <f>IFERROR(VLOOKUP($A354,'Hospitalisation Details'!$A:$P,15,0),"")</f>
        <v>27288</v>
      </c>
      <c r="O354" s="46">
        <f>IFERROR(VLOOKUP($A354,'Hospitalisation Details'!$A:$P,6,0),"")</f>
        <v>28468.92</v>
      </c>
      <c r="P354" s="47" t="str">
        <f>IFERROR(VLOOKUP($A354,'Hospitalisation Details'!$A:$P,12,0),"")</f>
        <v>tier - 1</v>
      </c>
      <c r="Q354" s="47" t="str">
        <f>IFERROR(VLOOKUP($A354,'Hospitalisation Details'!$A:$P,13,0),"")</f>
        <v>tier - 1</v>
      </c>
      <c r="R354" s="47" t="str">
        <f>IFERROR(VLOOKUP($A354,'Hospitalisation Details'!$A:$P,14,0),"")</f>
        <v>R1012</v>
      </c>
      <c r="S354" s="47">
        <f>IFERROR(VLOOKUP($A354,'Hospitalisation Details'!$A:$P,16,0),"")</f>
        <v>48</v>
      </c>
    </row>
    <row r="355" spans="1:19" x14ac:dyDescent="0.3">
      <c r="A355" s="34" t="str">
        <f>'Medical Examinations'!A355</f>
        <v>Id354</v>
      </c>
      <c r="B355" s="36" t="str">
        <f>VLOOKUP($A355,'Customer Names'!A:E,3,FALSE)</f>
        <v>Ms.</v>
      </c>
      <c r="C355" s="37" t="str">
        <f>VLOOKUP($A355,'Customer Names'!$A:$E,4,FALSE)</f>
        <v xml:space="preserve"> Rachael</v>
      </c>
      <c r="D355" s="37" t="str">
        <f>VLOOKUP($A355,'Customer Names'!A:E,5,FALSE)</f>
        <v>Stack</v>
      </c>
      <c r="E355" s="35">
        <f>VLOOKUP($A355,'Medical Examinations'!$A:$H,2,FALSE)</f>
        <v>27.645</v>
      </c>
      <c r="F355" s="35">
        <f>VLOOKUP($A355,'Medical Examinations'!$A:$H,3,FALSE)</f>
        <v>4.6900000000000004</v>
      </c>
      <c r="G355" s="35" t="str">
        <f>VLOOKUP($A355,'Medical Examinations'!$A:$N,11,0)</f>
        <v>No</v>
      </c>
      <c r="H355" s="35" t="str">
        <f>VLOOKUP($A355,'Medical Examinations'!$A:$N,5,0)</f>
        <v>No</v>
      </c>
      <c r="I355" s="35" t="str">
        <f>VLOOKUP($A355,'Medical Examinations'!$A:$N,6,0)</f>
        <v>No</v>
      </c>
      <c r="J355" s="35">
        <f>VLOOKUP($A355,'Medical Examinations'!$A:$N,9,0)</f>
        <v>0</v>
      </c>
      <c r="K355" s="35" t="str">
        <f>VLOOKUP($A355,'Medical Examinations'!$A:$N,10,0)</f>
        <v>No</v>
      </c>
      <c r="L355" s="35" t="str">
        <f>VLOOKUP($A355,'Medical Examinations'!$A:$N,12,0)</f>
        <v>Overweight</v>
      </c>
      <c r="M355" s="35" t="str">
        <f>VLOOKUP($A355,'Medical Examinations'!$A:$N,13,0)</f>
        <v>Normal</v>
      </c>
      <c r="N355" s="45">
        <f>IFERROR(VLOOKUP($A355,'Hospitalisation Details'!$A:$P,15,0),"")</f>
        <v>28461</v>
      </c>
      <c r="O355" s="46">
        <f>IFERROR(VLOOKUP($A355,'Hospitalisation Details'!$A:$P,6,0),"")</f>
        <v>28340.19</v>
      </c>
      <c r="P355" s="47" t="str">
        <f>IFERROR(VLOOKUP($A355,'Hospitalisation Details'!$A:$P,12,0),"")</f>
        <v>tier - 1</v>
      </c>
      <c r="Q355" s="47" t="str">
        <f>IFERROR(VLOOKUP($A355,'Hospitalisation Details'!$A:$P,13,0),"")</f>
        <v>tier - 2</v>
      </c>
      <c r="R355" s="47" t="str">
        <f>IFERROR(VLOOKUP($A355,'Hospitalisation Details'!$A:$P,14,0),"")</f>
        <v>R1012</v>
      </c>
      <c r="S355" s="47">
        <f>IFERROR(VLOOKUP($A355,'Hospitalisation Details'!$A:$P,16,0),"")</f>
        <v>45</v>
      </c>
    </row>
    <row r="356" spans="1:19" x14ac:dyDescent="0.3">
      <c r="A356" s="34" t="str">
        <f>'Medical Examinations'!A356</f>
        <v>Id355</v>
      </c>
      <c r="B356" s="36" t="str">
        <f>VLOOKUP($A356,'Customer Names'!A:E,3,FALSE)</f>
        <v>Ms.</v>
      </c>
      <c r="C356" s="37" t="str">
        <f>VLOOKUP($A356,'Customer Names'!$A:$E,4,FALSE)</f>
        <v xml:space="preserve"> Maricela</v>
      </c>
      <c r="D356" s="37" t="str">
        <f>VLOOKUP($A356,'Customer Names'!A:E,5,FALSE)</f>
        <v>Sanchez Y Torres</v>
      </c>
      <c r="E356" s="35">
        <f>VLOOKUP($A356,'Medical Examinations'!$A:$H,2,FALSE)</f>
        <v>22.72</v>
      </c>
      <c r="F356" s="35">
        <f>VLOOKUP($A356,'Medical Examinations'!$A:$H,3,FALSE)</f>
        <v>5.71</v>
      </c>
      <c r="G356" s="35" t="str">
        <f>VLOOKUP($A356,'Medical Examinations'!$A:$N,11,0)</f>
        <v>No</v>
      </c>
      <c r="H356" s="35" t="str">
        <f>VLOOKUP($A356,'Medical Examinations'!$A:$N,5,0)</f>
        <v>No</v>
      </c>
      <c r="I356" s="35" t="str">
        <f>VLOOKUP($A356,'Medical Examinations'!$A:$N,6,0)</f>
        <v>No</v>
      </c>
      <c r="J356" s="35">
        <f>VLOOKUP($A356,'Medical Examinations'!$A:$N,9,0)</f>
        <v>0</v>
      </c>
      <c r="K356" s="35" t="str">
        <f>VLOOKUP($A356,'Medical Examinations'!$A:$N,10,0)</f>
        <v>Yes</v>
      </c>
      <c r="L356" s="35" t="str">
        <f>VLOOKUP($A356,'Medical Examinations'!$A:$N,12,0)</f>
        <v>Normal Weight</v>
      </c>
      <c r="M356" s="35" t="str">
        <f>VLOOKUP($A356,'Medical Examinations'!$A:$N,13,0)</f>
        <v>Prediabetes</v>
      </c>
      <c r="N356" s="45">
        <f>IFERROR(VLOOKUP($A356,'Hospitalisation Details'!$A:$P,15,0),"")</f>
        <v>33231</v>
      </c>
      <c r="O356" s="46">
        <f>IFERROR(VLOOKUP($A356,'Hospitalisation Details'!$A:$P,6,0),"")</f>
        <v>28302.33</v>
      </c>
      <c r="P356" s="47" t="str">
        <f>IFERROR(VLOOKUP($A356,'Hospitalisation Details'!$A:$P,12,0),"")</f>
        <v>tier - 1</v>
      </c>
      <c r="Q356" s="47" t="str">
        <f>IFERROR(VLOOKUP($A356,'Hospitalisation Details'!$A:$P,13,0),"")</f>
        <v>tier - 2</v>
      </c>
      <c r="R356" s="47" t="str">
        <f>IFERROR(VLOOKUP($A356,'Hospitalisation Details'!$A:$P,14,0),"")</f>
        <v>R1011</v>
      </c>
      <c r="S356" s="47">
        <f>IFERROR(VLOOKUP($A356,'Hospitalisation Details'!$A:$P,16,0),"")</f>
        <v>32</v>
      </c>
    </row>
    <row r="357" spans="1:19" x14ac:dyDescent="0.3">
      <c r="A357" s="34" t="str">
        <f>'Medical Examinations'!A357</f>
        <v>Id356</v>
      </c>
      <c r="B357" s="36" t="str">
        <f>VLOOKUP($A357,'Customer Names'!A:E,3,FALSE)</f>
        <v>Ms.</v>
      </c>
      <c r="C357" s="37" t="str">
        <f>VLOOKUP($A357,'Customer Names'!$A:$E,4,FALSE)</f>
        <v xml:space="preserve"> Marie</v>
      </c>
      <c r="D357" s="37" t="str">
        <f>VLOOKUP($A357,'Customer Names'!A:E,5,FALSE)</f>
        <v>Daniels</v>
      </c>
      <c r="E357" s="35">
        <f>VLOOKUP($A357,'Medical Examinations'!$A:$H,2,FALSE)</f>
        <v>36.520000000000003</v>
      </c>
      <c r="F357" s="35">
        <f>VLOOKUP($A357,'Medical Examinations'!$A:$H,3,FALSE)</f>
        <v>9.07</v>
      </c>
      <c r="G357" s="35" t="str">
        <f>VLOOKUP($A357,'Medical Examinations'!$A:$N,11,0)</f>
        <v>Yes</v>
      </c>
      <c r="H357" s="35" t="str">
        <f>VLOOKUP($A357,'Medical Examinations'!$A:$N,5,0)</f>
        <v>No</v>
      </c>
      <c r="I357" s="35" t="str">
        <f>VLOOKUP($A357,'Medical Examinations'!$A:$N,6,0)</f>
        <v>Yes</v>
      </c>
      <c r="J357" s="35">
        <f>VLOOKUP($A357,'Medical Examinations'!$A:$N,9,0)</f>
        <v>1</v>
      </c>
      <c r="K357" s="35" t="str">
        <f>VLOOKUP($A357,'Medical Examinations'!$A:$N,10,0)</f>
        <v>No</v>
      </c>
      <c r="L357" s="35" t="str">
        <f>VLOOKUP($A357,'Medical Examinations'!$A:$N,12,0)</f>
        <v>Obesity</v>
      </c>
      <c r="M357" s="35" t="str">
        <f>VLOOKUP($A357,'Medical Examinations'!$A:$N,13,0)</f>
        <v>Diabetes</v>
      </c>
      <c r="N357" s="45">
        <f>IFERROR(VLOOKUP($A357,'Hospitalisation Details'!$A:$P,15,0),"")</f>
        <v>23340</v>
      </c>
      <c r="O357" s="46">
        <f>IFERROR(VLOOKUP($A357,'Hospitalisation Details'!$A:$P,6,0),"")</f>
        <v>28287.9</v>
      </c>
      <c r="P357" s="47" t="str">
        <f>IFERROR(VLOOKUP($A357,'Hospitalisation Details'!$A:$P,12,0),"")</f>
        <v>tier - 1</v>
      </c>
      <c r="Q357" s="47" t="str">
        <f>IFERROR(VLOOKUP($A357,'Hospitalisation Details'!$A:$P,13,0),"")</f>
        <v>tier - 1</v>
      </c>
      <c r="R357" s="47" t="str">
        <f>IFERROR(VLOOKUP($A357,'Hospitalisation Details'!$A:$P,14,0),"")</f>
        <v>R1013</v>
      </c>
      <c r="S357" s="47">
        <f>IFERROR(VLOOKUP($A357,'Hospitalisation Details'!$A:$P,16,0),"")</f>
        <v>59</v>
      </c>
    </row>
    <row r="358" spans="1:19" x14ac:dyDescent="0.3">
      <c r="A358" s="34" t="str">
        <f>'Medical Examinations'!A358</f>
        <v>Id357</v>
      </c>
      <c r="B358" s="36" t="str">
        <f>VLOOKUP($A358,'Customer Names'!A:E,3,FALSE)</f>
        <v>Mr.</v>
      </c>
      <c r="C358" s="37" t="str">
        <f>VLOOKUP($A358,'Customer Names'!$A:$E,4,FALSE)</f>
        <v xml:space="preserve"> Frank</v>
      </c>
      <c r="D358" s="37" t="str">
        <f>VLOOKUP($A358,'Customer Names'!A:E,5,FALSE)</f>
        <v>Pepp</v>
      </c>
      <c r="E358" s="35">
        <f>VLOOKUP($A358,'Medical Examinations'!$A:$H,2,FALSE)</f>
        <v>33.96</v>
      </c>
      <c r="F358" s="35">
        <f>VLOOKUP($A358,'Medical Examinations'!$A:$H,3,FALSE)</f>
        <v>4.99</v>
      </c>
      <c r="G358" s="35" t="str">
        <f>VLOOKUP($A358,'Medical Examinations'!$A:$N,11,0)</f>
        <v>No</v>
      </c>
      <c r="H358" s="35" t="str">
        <f>VLOOKUP($A358,'Medical Examinations'!$A:$N,5,0)</f>
        <v>No</v>
      </c>
      <c r="I358" s="35" t="str">
        <f>VLOOKUP($A358,'Medical Examinations'!$A:$N,6,0)</f>
        <v>No</v>
      </c>
      <c r="J358" s="35">
        <f>VLOOKUP($A358,'Medical Examinations'!$A:$N,9,0)</f>
        <v>0</v>
      </c>
      <c r="K358" s="35" t="str">
        <f>VLOOKUP($A358,'Medical Examinations'!$A:$N,10,0)</f>
        <v>Yes</v>
      </c>
      <c r="L358" s="35" t="str">
        <f>VLOOKUP($A358,'Medical Examinations'!$A:$N,12,0)</f>
        <v>Obesity</v>
      </c>
      <c r="M358" s="35" t="str">
        <f>VLOOKUP($A358,'Medical Examinations'!$A:$N,13,0)</f>
        <v>Normal</v>
      </c>
      <c r="N358" s="45">
        <f>IFERROR(VLOOKUP($A358,'Hospitalisation Details'!$A:$P,15,0),"")</f>
        <v>36409</v>
      </c>
      <c r="O358" s="46">
        <f>IFERROR(VLOOKUP($A358,'Hospitalisation Details'!$A:$P,6,0),"")</f>
        <v>28245.34</v>
      </c>
      <c r="P358" s="47" t="str">
        <f>IFERROR(VLOOKUP($A358,'Hospitalisation Details'!$A:$P,12,0),"")</f>
        <v>tier - 1</v>
      </c>
      <c r="Q358" s="47" t="str">
        <f>IFERROR(VLOOKUP($A358,'Hospitalisation Details'!$A:$P,13,0),"")</f>
        <v>tier - 3</v>
      </c>
      <c r="R358" s="47" t="str">
        <f>IFERROR(VLOOKUP($A358,'Hospitalisation Details'!$A:$P,14,0),"")</f>
        <v>R1011</v>
      </c>
      <c r="S358" s="47">
        <f>IFERROR(VLOOKUP($A358,'Hospitalisation Details'!$A:$P,16,0),"")</f>
        <v>23</v>
      </c>
    </row>
    <row r="359" spans="1:19" x14ac:dyDescent="0.3">
      <c r="A359" s="34" t="str">
        <f>'Medical Examinations'!A359</f>
        <v>Id358</v>
      </c>
      <c r="B359" s="36" t="str">
        <f>VLOOKUP($A359,'Customer Names'!A:E,3,FALSE)</f>
        <v>Mr.</v>
      </c>
      <c r="C359" s="37" t="str">
        <f>VLOOKUP($A359,'Customer Names'!$A:$E,4,FALSE)</f>
        <v xml:space="preserve"> Jeffry</v>
      </c>
      <c r="D359" s="37" t="str">
        <f>VLOOKUP($A359,'Customer Names'!A:E,5,FALSE)</f>
        <v>Buechler</v>
      </c>
      <c r="E359" s="35">
        <f>VLOOKUP($A359,'Medical Examinations'!$A:$H,2,FALSE)</f>
        <v>26.695</v>
      </c>
      <c r="F359" s="35">
        <f>VLOOKUP($A359,'Medical Examinations'!$A:$H,3,FALSE)</f>
        <v>8.31</v>
      </c>
      <c r="G359" s="35" t="str">
        <f>VLOOKUP($A359,'Medical Examinations'!$A:$N,11,0)</f>
        <v>No</v>
      </c>
      <c r="H359" s="35" t="str">
        <f>VLOOKUP($A359,'Medical Examinations'!$A:$N,5,0)</f>
        <v>No</v>
      </c>
      <c r="I359" s="35" t="str">
        <f>VLOOKUP($A359,'Medical Examinations'!$A:$N,6,0)</f>
        <v>No</v>
      </c>
      <c r="J359" s="35">
        <f>VLOOKUP($A359,'Medical Examinations'!$A:$N,9,0)</f>
        <v>0</v>
      </c>
      <c r="K359" s="35" t="str">
        <f>VLOOKUP($A359,'Medical Examinations'!$A:$N,10,0)</f>
        <v>Yes</v>
      </c>
      <c r="L359" s="35" t="str">
        <f>VLOOKUP($A359,'Medical Examinations'!$A:$N,12,0)</f>
        <v>Overweight</v>
      </c>
      <c r="M359" s="35" t="str">
        <f>VLOOKUP($A359,'Medical Examinations'!$A:$N,13,0)</f>
        <v>Diabetes</v>
      </c>
      <c r="N359" s="45">
        <f>IFERROR(VLOOKUP($A359,'Hospitalisation Details'!$A:$P,15,0),"")</f>
        <v>22242</v>
      </c>
      <c r="O359" s="46">
        <f>IFERROR(VLOOKUP($A359,'Hospitalisation Details'!$A:$P,6,0),"")</f>
        <v>28101.33</v>
      </c>
      <c r="P359" s="47" t="str">
        <f>IFERROR(VLOOKUP($A359,'Hospitalisation Details'!$A:$P,12,0),"")</f>
        <v>tier - 1</v>
      </c>
      <c r="Q359" s="47" t="str">
        <f>IFERROR(VLOOKUP($A359,'Hospitalisation Details'!$A:$P,13,0),"")</f>
        <v>tier - 2</v>
      </c>
      <c r="R359" s="47" t="str">
        <f>IFERROR(VLOOKUP($A359,'Hospitalisation Details'!$A:$P,14,0),"")</f>
        <v>R1019</v>
      </c>
      <c r="S359" s="47">
        <f>IFERROR(VLOOKUP($A359,'Hospitalisation Details'!$A:$P,16,0),"")</f>
        <v>62</v>
      </c>
    </row>
    <row r="360" spans="1:19" x14ac:dyDescent="0.3">
      <c r="A360" s="34" t="str">
        <f>'Medical Examinations'!A360</f>
        <v>Id359</v>
      </c>
      <c r="B360" s="36" t="str">
        <f>VLOOKUP($A360,'Customer Names'!A:E,3,FALSE)</f>
        <v>Mr.</v>
      </c>
      <c r="C360" s="37" t="str">
        <f>VLOOKUP($A360,'Customer Names'!$A:$E,4,FALSE)</f>
        <v xml:space="preserve"> Mike</v>
      </c>
      <c r="D360" s="37" t="str">
        <f>VLOOKUP($A360,'Customer Names'!A:E,5,FALSE)</f>
        <v>Buenting</v>
      </c>
      <c r="E360" s="35">
        <f>VLOOKUP($A360,'Medical Examinations'!$A:$H,2,FALSE)</f>
        <v>18.45</v>
      </c>
      <c r="F360" s="35">
        <f>VLOOKUP($A360,'Medical Examinations'!$A:$H,3,FALSE)</f>
        <v>5.07</v>
      </c>
      <c r="G360" s="35" t="str">
        <f>VLOOKUP($A360,'Medical Examinations'!$A:$N,11,0)</f>
        <v>Yes</v>
      </c>
      <c r="H360" s="35" t="str">
        <f>VLOOKUP($A360,'Medical Examinations'!$A:$N,5,0)</f>
        <v>No</v>
      </c>
      <c r="I360" s="35" t="str">
        <f>VLOOKUP($A360,'Medical Examinations'!$A:$N,6,0)</f>
        <v>No</v>
      </c>
      <c r="J360" s="35">
        <f>VLOOKUP($A360,'Medical Examinations'!$A:$N,9,0)</f>
        <v>0</v>
      </c>
      <c r="K360" s="35" t="str">
        <f>VLOOKUP($A360,'Medical Examinations'!$A:$N,10,0)</f>
        <v>Yes</v>
      </c>
      <c r="L360" s="35" t="str">
        <f>VLOOKUP($A360,'Medical Examinations'!$A:$N,12,0)</f>
        <v>Underweight</v>
      </c>
      <c r="M360" s="35" t="str">
        <f>VLOOKUP($A360,'Medical Examinations'!$A:$N,13,0)</f>
        <v>Normal</v>
      </c>
      <c r="N360" s="45">
        <f>IFERROR(VLOOKUP($A360,'Hospitalisation Details'!$A:$P,15,0),"")</f>
        <v>31380</v>
      </c>
      <c r="O360" s="46">
        <f>IFERROR(VLOOKUP($A360,'Hospitalisation Details'!$A:$P,6,0),"")</f>
        <v>28006.94</v>
      </c>
      <c r="P360" s="47" t="str">
        <f>IFERROR(VLOOKUP($A360,'Hospitalisation Details'!$A:$P,12,0),"")</f>
        <v>tier - 1</v>
      </c>
      <c r="Q360" s="47" t="str">
        <f>IFERROR(VLOOKUP($A360,'Hospitalisation Details'!$A:$P,13,0),"")</f>
        <v>tier - 2</v>
      </c>
      <c r="R360" s="47" t="str">
        <f>IFERROR(VLOOKUP($A360,'Hospitalisation Details'!$A:$P,14,0),"")</f>
        <v>R1011</v>
      </c>
      <c r="S360" s="47">
        <f>IFERROR(VLOOKUP($A360,'Hospitalisation Details'!$A:$P,16,0),"")</f>
        <v>37</v>
      </c>
    </row>
    <row r="361" spans="1:19" x14ac:dyDescent="0.3">
      <c r="A361" s="34" t="str">
        <f>'Medical Examinations'!A361</f>
        <v>Id360</v>
      </c>
      <c r="B361" s="36" t="str">
        <f>VLOOKUP($A361,'Customer Names'!A:E,3,FALSE)</f>
        <v>Mr.</v>
      </c>
      <c r="C361" s="37" t="str">
        <f>VLOOKUP($A361,'Customer Names'!$A:$E,4,FALSE)</f>
        <v xml:space="preserve"> Rick</v>
      </c>
      <c r="D361" s="37" t="str">
        <f>VLOOKUP($A361,'Customer Names'!A:E,5,FALSE)</f>
        <v>Evans</v>
      </c>
      <c r="E361" s="35">
        <f>VLOOKUP($A361,'Medical Examinations'!$A:$H,2,FALSE)</f>
        <v>33.18</v>
      </c>
      <c r="F361" s="35">
        <f>VLOOKUP($A361,'Medical Examinations'!$A:$H,3,FALSE)</f>
        <v>4.79</v>
      </c>
      <c r="G361" s="35" t="str">
        <f>VLOOKUP($A361,'Medical Examinations'!$A:$N,11,0)</f>
        <v>No</v>
      </c>
      <c r="H361" s="35" t="str">
        <f>VLOOKUP($A361,'Medical Examinations'!$A:$N,5,0)</f>
        <v>No</v>
      </c>
      <c r="I361" s="35" t="str">
        <f>VLOOKUP($A361,'Medical Examinations'!$A:$N,6,0)</f>
        <v>No</v>
      </c>
      <c r="J361" s="35">
        <f>VLOOKUP($A361,'Medical Examinations'!$A:$N,9,0)</f>
        <v>0</v>
      </c>
      <c r="K361" s="35" t="str">
        <f>VLOOKUP($A361,'Medical Examinations'!$A:$N,10,0)</f>
        <v>Yes</v>
      </c>
      <c r="L361" s="35" t="str">
        <f>VLOOKUP($A361,'Medical Examinations'!$A:$N,12,0)</f>
        <v>Obesity</v>
      </c>
      <c r="M361" s="35" t="str">
        <f>VLOOKUP($A361,'Medical Examinations'!$A:$N,13,0)</f>
        <v>Normal</v>
      </c>
      <c r="N361" s="45">
        <f>IFERROR(VLOOKUP($A361,'Hospitalisation Details'!$A:$P,15,0),"")</f>
        <v>36515</v>
      </c>
      <c r="O361" s="46">
        <f>IFERROR(VLOOKUP($A361,'Hospitalisation Details'!$A:$P,6,0),"")</f>
        <v>27980.77</v>
      </c>
      <c r="P361" s="47" t="str">
        <f>IFERROR(VLOOKUP($A361,'Hospitalisation Details'!$A:$P,12,0),"")</f>
        <v>tier - 1</v>
      </c>
      <c r="Q361" s="47" t="str">
        <f>IFERROR(VLOOKUP($A361,'Hospitalisation Details'!$A:$P,13,0),"")</f>
        <v>tier - 1</v>
      </c>
      <c r="R361" s="47" t="str">
        <f>IFERROR(VLOOKUP($A361,'Hospitalisation Details'!$A:$P,14,0),"")</f>
        <v>R1011</v>
      </c>
      <c r="S361" s="47">
        <f>IFERROR(VLOOKUP($A361,'Hospitalisation Details'!$A:$P,16,0),"")</f>
        <v>23</v>
      </c>
    </row>
    <row r="362" spans="1:19" x14ac:dyDescent="0.3">
      <c r="A362" s="34" t="str">
        <f>'Medical Examinations'!A362</f>
        <v>Id361</v>
      </c>
      <c r="B362" s="36" t="str">
        <f>VLOOKUP($A362,'Customer Names'!A:E,3,FALSE)</f>
        <v>Mr.</v>
      </c>
      <c r="C362" s="37" t="str">
        <f>VLOOKUP($A362,'Customer Names'!$A:$E,4,FALSE)</f>
        <v xml:space="preserve"> Pierre-Michel</v>
      </c>
      <c r="D362" s="37" t="str">
        <f>VLOOKUP($A362,'Customer Names'!A:E,5,FALSE)</f>
        <v>Arcand</v>
      </c>
      <c r="E362" s="35">
        <f>VLOOKUP($A362,'Medical Examinations'!$A:$H,2,FALSE)</f>
        <v>36.1</v>
      </c>
      <c r="F362" s="35">
        <f>VLOOKUP($A362,'Medical Examinations'!$A:$H,3,FALSE)</f>
        <v>11.39</v>
      </c>
      <c r="G362" s="35" t="str">
        <f>VLOOKUP($A362,'Medical Examinations'!$A:$N,11,0)</f>
        <v>Yes</v>
      </c>
      <c r="H362" s="35" t="str">
        <f>VLOOKUP($A362,'Medical Examinations'!$A:$N,5,0)</f>
        <v>No</v>
      </c>
      <c r="I362" s="35" t="str">
        <f>VLOOKUP($A362,'Medical Examinations'!$A:$N,6,0)</f>
        <v>No</v>
      </c>
      <c r="J362" s="35">
        <f>VLOOKUP($A362,'Medical Examinations'!$A:$N,9,0)</f>
        <v>2</v>
      </c>
      <c r="K362" s="35" t="str">
        <f>VLOOKUP($A362,'Medical Examinations'!$A:$N,10,0)</f>
        <v>No</v>
      </c>
      <c r="L362" s="35" t="str">
        <f>VLOOKUP($A362,'Medical Examinations'!$A:$N,12,0)</f>
        <v>Obesity</v>
      </c>
      <c r="M362" s="35" t="str">
        <f>VLOOKUP($A362,'Medical Examinations'!$A:$N,13,0)</f>
        <v>Diabetes</v>
      </c>
      <c r="N362" s="45">
        <f>IFERROR(VLOOKUP($A362,'Hospitalisation Details'!$A:$P,15,0),"")</f>
        <v>22490</v>
      </c>
      <c r="O362" s="46">
        <f>IFERROR(VLOOKUP($A362,'Hospitalisation Details'!$A:$P,6,0),"")</f>
        <v>27941.29</v>
      </c>
      <c r="P362" s="47" t="str">
        <f>IFERROR(VLOOKUP($A362,'Hospitalisation Details'!$A:$P,12,0),"")</f>
        <v>tier - 1</v>
      </c>
      <c r="Q362" s="47" t="str">
        <f>IFERROR(VLOOKUP($A362,'Hospitalisation Details'!$A:$P,13,0),"")</f>
        <v>tier - 3</v>
      </c>
      <c r="R362" s="47" t="str">
        <f>IFERROR(VLOOKUP($A362,'Hospitalisation Details'!$A:$P,14,0),"")</f>
        <v>R1011</v>
      </c>
      <c r="S362" s="47">
        <f>IFERROR(VLOOKUP($A362,'Hospitalisation Details'!$A:$P,16,0),"")</f>
        <v>61</v>
      </c>
    </row>
    <row r="363" spans="1:19" x14ac:dyDescent="0.3">
      <c r="A363" s="34" t="str">
        <f>'Medical Examinations'!A363</f>
        <v>Id362</v>
      </c>
      <c r="B363" s="36" t="str">
        <f>VLOOKUP($A363,'Customer Names'!A:E,3,FALSE)</f>
        <v>Mr.</v>
      </c>
      <c r="C363" s="37" t="str">
        <f>VLOOKUP($A363,'Customer Names'!$A:$E,4,FALSE)</f>
        <v xml:space="preserve"> Daniel</v>
      </c>
      <c r="D363" s="37" t="str">
        <f>VLOOKUP($A363,'Customer Names'!A:E,5,FALSE)</f>
        <v>Kesack</v>
      </c>
      <c r="E363" s="35">
        <f>VLOOKUP($A363,'Medical Examinations'!$A:$H,2,FALSE)</f>
        <v>22.77</v>
      </c>
      <c r="F363" s="35">
        <f>VLOOKUP($A363,'Medical Examinations'!$A:$H,3,FALSE)</f>
        <v>6</v>
      </c>
      <c r="G363" s="35" t="str">
        <f>VLOOKUP($A363,'Medical Examinations'!$A:$N,11,0)</f>
        <v>No</v>
      </c>
      <c r="H363" s="35" t="str">
        <f>VLOOKUP($A363,'Medical Examinations'!$A:$N,5,0)</f>
        <v>No</v>
      </c>
      <c r="I363" s="35" t="str">
        <f>VLOOKUP($A363,'Medical Examinations'!$A:$N,6,0)</f>
        <v>No</v>
      </c>
      <c r="J363" s="35">
        <f>VLOOKUP($A363,'Medical Examinations'!$A:$N,9,0)</f>
        <v>0</v>
      </c>
      <c r="K363" s="35" t="str">
        <f>VLOOKUP($A363,'Medical Examinations'!$A:$N,10,0)</f>
        <v>Yes</v>
      </c>
      <c r="L363" s="35" t="str">
        <f>VLOOKUP($A363,'Medical Examinations'!$A:$N,12,0)</f>
        <v>Normal Weight</v>
      </c>
      <c r="M363" s="35" t="str">
        <f>VLOOKUP($A363,'Medical Examinations'!$A:$N,13,0)</f>
        <v>Prediabetes</v>
      </c>
      <c r="N363" s="45">
        <f>IFERROR(VLOOKUP($A363,'Hospitalisation Details'!$A:$P,15,0),"")</f>
        <v>33393</v>
      </c>
      <c r="O363" s="46">
        <f>IFERROR(VLOOKUP($A363,'Hospitalisation Details'!$A:$P,6,0),"")</f>
        <v>27931.11</v>
      </c>
      <c r="P363" s="47" t="str">
        <f>IFERROR(VLOOKUP($A363,'Hospitalisation Details'!$A:$P,12,0),"")</f>
        <v>tier - 1</v>
      </c>
      <c r="Q363" s="47" t="str">
        <f>IFERROR(VLOOKUP($A363,'Hospitalisation Details'!$A:$P,13,0),"")</f>
        <v>tier - 3</v>
      </c>
      <c r="R363" s="47" t="str">
        <f>IFERROR(VLOOKUP($A363,'Hospitalisation Details'!$A:$P,14,0),"")</f>
        <v>R1011</v>
      </c>
      <c r="S363" s="47">
        <f>IFERROR(VLOOKUP($A363,'Hospitalisation Details'!$A:$P,16,0),"")</f>
        <v>32</v>
      </c>
    </row>
    <row r="364" spans="1:19" x14ac:dyDescent="0.3">
      <c r="A364" s="34" t="str">
        <f>'Medical Examinations'!A364</f>
        <v>Id363</v>
      </c>
      <c r="B364" s="36" t="str">
        <f>VLOOKUP($A364,'Customer Names'!A:E,3,FALSE)</f>
        <v>Mr.</v>
      </c>
      <c r="C364" s="37" t="str">
        <f>VLOOKUP($A364,'Customer Names'!$A:$E,4,FALSE)</f>
        <v xml:space="preserve"> Brian L.</v>
      </c>
      <c r="D364" s="37" t="str">
        <f>VLOOKUP($A364,'Customer Names'!A:E,5,FALSE)</f>
        <v>Post</v>
      </c>
      <c r="E364" s="35">
        <f>VLOOKUP($A364,'Medical Examinations'!$A:$H,2,FALSE)</f>
        <v>21.24</v>
      </c>
      <c r="F364" s="35">
        <f>VLOOKUP($A364,'Medical Examinations'!$A:$H,3,FALSE)</f>
        <v>5.13</v>
      </c>
      <c r="G364" s="35" t="str">
        <f>VLOOKUP($A364,'Medical Examinations'!$A:$N,11,0)</f>
        <v>No</v>
      </c>
      <c r="H364" s="35" t="str">
        <f>VLOOKUP($A364,'Medical Examinations'!$A:$N,5,0)</f>
        <v>No</v>
      </c>
      <c r="I364" s="35" t="str">
        <f>VLOOKUP($A364,'Medical Examinations'!$A:$N,6,0)</f>
        <v>No</v>
      </c>
      <c r="J364" s="35">
        <f>VLOOKUP($A364,'Medical Examinations'!$A:$N,9,0)</f>
        <v>0</v>
      </c>
      <c r="K364" s="35" t="str">
        <f>VLOOKUP($A364,'Medical Examinations'!$A:$N,10,0)</f>
        <v>Yes</v>
      </c>
      <c r="L364" s="35" t="str">
        <f>VLOOKUP($A364,'Medical Examinations'!$A:$N,12,0)</f>
        <v>Normal Weight</v>
      </c>
      <c r="M364" s="35" t="str">
        <f>VLOOKUP($A364,'Medical Examinations'!$A:$N,13,0)</f>
        <v>Normal</v>
      </c>
      <c r="N364" s="45">
        <f>IFERROR(VLOOKUP($A364,'Hospitalisation Details'!$A:$P,15,0),"")</f>
        <v>32833</v>
      </c>
      <c r="O364" s="46">
        <f>IFERROR(VLOOKUP($A364,'Hospitalisation Details'!$A:$P,6,0),"")</f>
        <v>27925.86</v>
      </c>
      <c r="P364" s="47" t="str">
        <f>IFERROR(VLOOKUP($A364,'Hospitalisation Details'!$A:$P,12,0),"")</f>
        <v>tier - 1</v>
      </c>
      <c r="Q364" s="47" t="str">
        <f>IFERROR(VLOOKUP($A364,'Hospitalisation Details'!$A:$P,13,0),"")</f>
        <v>tier - 2</v>
      </c>
      <c r="R364" s="47" t="str">
        <f>IFERROR(VLOOKUP($A364,'Hospitalisation Details'!$A:$P,14,0),"")</f>
        <v>R1011</v>
      </c>
      <c r="S364" s="47">
        <f>IFERROR(VLOOKUP($A364,'Hospitalisation Details'!$A:$P,16,0),"")</f>
        <v>33</v>
      </c>
    </row>
    <row r="365" spans="1:19" x14ac:dyDescent="0.3">
      <c r="A365" s="34" t="str">
        <f>'Medical Examinations'!A365</f>
        <v>Id364</v>
      </c>
      <c r="B365" s="36" t="str">
        <f>VLOOKUP($A365,'Customer Names'!A:E,3,FALSE)</f>
        <v>Ms.</v>
      </c>
      <c r="C365" s="37" t="str">
        <f>VLOOKUP($A365,'Customer Names'!$A:$E,4,FALSE)</f>
        <v xml:space="preserve"> Morgan M.</v>
      </c>
      <c r="D365" s="37" t="str">
        <f>VLOOKUP($A365,'Customer Names'!A:E,5,FALSE)</f>
        <v>Dunne</v>
      </c>
      <c r="E365" s="35">
        <f>VLOOKUP($A365,'Medical Examinations'!$A:$H,2,FALSE)</f>
        <v>17.600000000000001</v>
      </c>
      <c r="F365" s="35">
        <f>VLOOKUP($A365,'Medical Examinations'!$A:$H,3,FALSE)</f>
        <v>5.26</v>
      </c>
      <c r="G365" s="35" t="str">
        <f>VLOOKUP($A365,'Medical Examinations'!$A:$N,11,0)</f>
        <v>Yes</v>
      </c>
      <c r="H365" s="35" t="str">
        <f>VLOOKUP($A365,'Medical Examinations'!$A:$N,5,0)</f>
        <v>No</v>
      </c>
      <c r="I365" s="35" t="str">
        <f>VLOOKUP($A365,'Medical Examinations'!$A:$N,6,0)</f>
        <v>No</v>
      </c>
      <c r="J365" s="35">
        <f>VLOOKUP($A365,'Medical Examinations'!$A:$N,9,0)</f>
        <v>0</v>
      </c>
      <c r="K365" s="35" t="str">
        <f>VLOOKUP($A365,'Medical Examinations'!$A:$N,10,0)</f>
        <v>Yes</v>
      </c>
      <c r="L365" s="35" t="str">
        <f>VLOOKUP($A365,'Medical Examinations'!$A:$N,12,0)</f>
        <v>Underweight</v>
      </c>
      <c r="M365" s="35" t="str">
        <f>VLOOKUP($A365,'Medical Examinations'!$A:$N,13,0)</f>
        <v>Normal</v>
      </c>
      <c r="N365" s="45">
        <f>IFERROR(VLOOKUP($A365,'Hospitalisation Details'!$A:$P,15,0),"")</f>
        <v>31385</v>
      </c>
      <c r="O365" s="46">
        <f>IFERROR(VLOOKUP($A365,'Hospitalisation Details'!$A:$P,6,0),"")</f>
        <v>27849.94</v>
      </c>
      <c r="P365" s="47" t="str">
        <f>IFERROR(VLOOKUP($A365,'Hospitalisation Details'!$A:$P,12,0),"")</f>
        <v>tier - 1</v>
      </c>
      <c r="Q365" s="47" t="str">
        <f>IFERROR(VLOOKUP($A365,'Hospitalisation Details'!$A:$P,13,0),"")</f>
        <v>tier - 1</v>
      </c>
      <c r="R365" s="47" t="str">
        <f>IFERROR(VLOOKUP($A365,'Hospitalisation Details'!$A:$P,14,0),"")</f>
        <v>R1011</v>
      </c>
      <c r="S365" s="47">
        <f>IFERROR(VLOOKUP($A365,'Hospitalisation Details'!$A:$P,16,0),"")</f>
        <v>37</v>
      </c>
    </row>
    <row r="366" spans="1:19" x14ac:dyDescent="0.3">
      <c r="A366" s="34" t="str">
        <f>'Medical Examinations'!A366</f>
        <v>Id365</v>
      </c>
      <c r="B366" s="36" t="str">
        <f>VLOOKUP($A366,'Customer Names'!A:E,3,FALSE)</f>
        <v>Ms.</v>
      </c>
      <c r="C366" s="37" t="str">
        <f>VLOOKUP($A366,'Customer Names'!$A:$E,4,FALSE)</f>
        <v xml:space="preserve"> Caroline</v>
      </c>
      <c r="D366" s="37" t="str">
        <f>VLOOKUP($A366,'Customer Names'!A:E,5,FALSE)</f>
        <v>Kilel</v>
      </c>
      <c r="E366" s="35">
        <f>VLOOKUP($A366,'Medical Examinations'!$A:$H,2,FALSE)</f>
        <v>26.29</v>
      </c>
      <c r="F366" s="35">
        <f>VLOOKUP($A366,'Medical Examinations'!$A:$H,3,FALSE)</f>
        <v>6.84</v>
      </c>
      <c r="G366" s="35" t="str">
        <f>VLOOKUP($A366,'Medical Examinations'!$A:$N,11,0)</f>
        <v>No</v>
      </c>
      <c r="H366" s="35" t="str">
        <f>VLOOKUP($A366,'Medical Examinations'!$A:$N,5,0)</f>
        <v>No</v>
      </c>
      <c r="I366" s="35" t="str">
        <f>VLOOKUP($A366,'Medical Examinations'!$A:$N,6,0)</f>
        <v>No</v>
      </c>
      <c r="J366" s="35">
        <f>VLOOKUP($A366,'Medical Examinations'!$A:$N,9,0)</f>
        <v>0</v>
      </c>
      <c r="K366" s="35" t="str">
        <f>VLOOKUP($A366,'Medical Examinations'!$A:$N,10,0)</f>
        <v>Yes</v>
      </c>
      <c r="L366" s="35" t="str">
        <f>VLOOKUP($A366,'Medical Examinations'!$A:$N,12,0)</f>
        <v>Overweight</v>
      </c>
      <c r="M366" s="35" t="str">
        <f>VLOOKUP($A366,'Medical Examinations'!$A:$N,13,0)</f>
        <v>Diabetes</v>
      </c>
      <c r="N366" s="45">
        <f>IFERROR(VLOOKUP($A366,'Hospitalisation Details'!$A:$P,15,0),"")</f>
        <v>22103</v>
      </c>
      <c r="O366" s="46">
        <f>IFERROR(VLOOKUP($A366,'Hospitalisation Details'!$A:$P,6,0),"")</f>
        <v>27808.73</v>
      </c>
      <c r="P366" s="47" t="str">
        <f>IFERROR(VLOOKUP($A366,'Hospitalisation Details'!$A:$P,12,0),"")</f>
        <v>tier - 1</v>
      </c>
      <c r="Q366" s="47" t="str">
        <f>IFERROR(VLOOKUP($A366,'Hospitalisation Details'!$A:$P,13,0),"")</f>
        <v>tier - 1</v>
      </c>
      <c r="R366" s="47" t="str">
        <f>IFERROR(VLOOKUP($A366,'Hospitalisation Details'!$A:$P,14,0),"")</f>
        <v>R1013</v>
      </c>
      <c r="S366" s="47">
        <f>IFERROR(VLOOKUP($A366,'Hospitalisation Details'!$A:$P,16,0),"")</f>
        <v>62</v>
      </c>
    </row>
    <row r="367" spans="1:19" x14ac:dyDescent="0.3">
      <c r="A367" s="34" t="str">
        <f>'Medical Examinations'!A367</f>
        <v>Id366</v>
      </c>
      <c r="B367" s="36" t="str">
        <f>VLOOKUP($A367,'Customer Names'!A:E,3,FALSE)</f>
        <v>Mr.</v>
      </c>
      <c r="C367" s="37" t="str">
        <f>VLOOKUP($A367,'Customer Names'!$A:$E,4,FALSE)</f>
        <v xml:space="preserve"> Drew T.</v>
      </c>
      <c r="D367" s="37" t="str">
        <f>VLOOKUP($A367,'Customer Names'!A:E,5,FALSE)</f>
        <v>Nicholson</v>
      </c>
      <c r="E367" s="35">
        <f>VLOOKUP($A367,'Medical Examinations'!$A:$H,2,FALSE)</f>
        <v>35.31</v>
      </c>
      <c r="F367" s="35">
        <f>VLOOKUP($A367,'Medical Examinations'!$A:$H,3,FALSE)</f>
        <v>9.0399999999999991</v>
      </c>
      <c r="G367" s="35" t="str">
        <f>VLOOKUP($A367,'Medical Examinations'!$A:$N,11,0)</f>
        <v>No</v>
      </c>
      <c r="H367" s="35" t="str">
        <f>VLOOKUP($A367,'Medical Examinations'!$A:$N,5,0)</f>
        <v>No</v>
      </c>
      <c r="I367" s="35" t="str">
        <f>VLOOKUP($A367,'Medical Examinations'!$A:$N,6,0)</f>
        <v>No</v>
      </c>
      <c r="J367" s="35">
        <f>VLOOKUP($A367,'Medical Examinations'!$A:$N,9,0)</f>
        <v>0</v>
      </c>
      <c r="K367" s="35" t="str">
        <f>VLOOKUP($A367,'Medical Examinations'!$A:$N,10,0)</f>
        <v>No</v>
      </c>
      <c r="L367" s="35" t="str">
        <f>VLOOKUP($A367,'Medical Examinations'!$A:$N,12,0)</f>
        <v>Obesity</v>
      </c>
      <c r="M367" s="35" t="str">
        <f>VLOOKUP($A367,'Medical Examinations'!$A:$N,13,0)</f>
        <v>Diabetes</v>
      </c>
      <c r="N367" s="45">
        <f>IFERROR(VLOOKUP($A367,'Hospitalisation Details'!$A:$P,15,0),"")</f>
        <v>37596</v>
      </c>
      <c r="O367" s="46">
        <f>IFERROR(VLOOKUP($A367,'Hospitalisation Details'!$A:$P,6,0),"")</f>
        <v>27724.29</v>
      </c>
      <c r="P367" s="47" t="str">
        <f>IFERROR(VLOOKUP($A367,'Hospitalisation Details'!$A:$P,12,0),"")</f>
        <v>tier - 1</v>
      </c>
      <c r="Q367" s="47" t="str">
        <f>IFERROR(VLOOKUP($A367,'Hospitalisation Details'!$A:$P,13,0),"")</f>
        <v>tier - 3</v>
      </c>
      <c r="R367" s="47" t="str">
        <f>IFERROR(VLOOKUP($A367,'Hospitalisation Details'!$A:$P,14,0),"")</f>
        <v>R1013</v>
      </c>
      <c r="S367" s="47">
        <f>IFERROR(VLOOKUP($A367,'Hospitalisation Details'!$A:$P,16,0),"")</f>
        <v>20</v>
      </c>
    </row>
    <row r="368" spans="1:19" x14ac:dyDescent="0.3">
      <c r="A368" s="34" t="str">
        <f>'Medical Examinations'!A368</f>
        <v>Id367</v>
      </c>
      <c r="B368" s="36" t="str">
        <f>VLOOKUP($A368,'Customer Names'!A:E,3,FALSE)</f>
        <v>Mr.</v>
      </c>
      <c r="C368" s="37" t="str">
        <f>VLOOKUP($A368,'Customer Names'!$A:$E,4,FALSE)</f>
        <v xml:space="preserve"> Austin W</v>
      </c>
      <c r="D368" s="37" t="str">
        <f>VLOOKUP($A368,'Customer Names'!A:E,5,FALSE)</f>
        <v>Susmann</v>
      </c>
      <c r="E368" s="35">
        <f>VLOOKUP($A368,'Medical Examinations'!$A:$H,2,FALSE)</f>
        <v>27.04</v>
      </c>
      <c r="F368" s="35">
        <f>VLOOKUP($A368,'Medical Examinations'!$A:$H,3,FALSE)</f>
        <v>4.0999999999999996</v>
      </c>
      <c r="G368" s="35" t="str">
        <f>VLOOKUP($A368,'Medical Examinations'!$A:$N,11,0)</f>
        <v>No</v>
      </c>
      <c r="H368" s="35" t="str">
        <f>VLOOKUP($A368,'Medical Examinations'!$A:$N,5,0)</f>
        <v>No</v>
      </c>
      <c r="I368" s="35" t="str">
        <f>VLOOKUP($A368,'Medical Examinations'!$A:$N,6,0)</f>
        <v>No</v>
      </c>
      <c r="J368" s="35">
        <f>VLOOKUP($A368,'Medical Examinations'!$A:$N,9,0)</f>
        <v>1</v>
      </c>
      <c r="K368" s="35" t="str">
        <f>VLOOKUP($A368,'Medical Examinations'!$A:$N,10,0)</f>
        <v>Yes</v>
      </c>
      <c r="L368" s="35" t="str">
        <f>VLOOKUP($A368,'Medical Examinations'!$A:$N,12,0)</f>
        <v>Overweight</v>
      </c>
      <c r="M368" s="35" t="str">
        <f>VLOOKUP($A368,'Medical Examinations'!$A:$N,13,0)</f>
        <v>Normal</v>
      </c>
      <c r="N368" s="45">
        <f>IFERROR(VLOOKUP($A368,'Hospitalisation Details'!$A:$P,15,0),"")</f>
        <v>33788</v>
      </c>
      <c r="O368" s="46">
        <f>IFERROR(VLOOKUP($A368,'Hospitalisation Details'!$A:$P,6,0),"")</f>
        <v>27696.11</v>
      </c>
      <c r="P368" s="47" t="str">
        <f>IFERROR(VLOOKUP($A368,'Hospitalisation Details'!$A:$P,12,0),"")</f>
        <v>tier - 1</v>
      </c>
      <c r="Q368" s="47" t="str">
        <f>IFERROR(VLOOKUP($A368,'Hospitalisation Details'!$A:$P,13,0),"")</f>
        <v>tier - 2</v>
      </c>
      <c r="R368" s="47" t="str">
        <f>IFERROR(VLOOKUP($A368,'Hospitalisation Details'!$A:$P,14,0),"")</f>
        <v>R1011</v>
      </c>
      <c r="S368" s="47">
        <f>IFERROR(VLOOKUP($A368,'Hospitalisation Details'!$A:$P,16,0),"")</f>
        <v>30</v>
      </c>
    </row>
    <row r="369" spans="1:19" x14ac:dyDescent="0.3">
      <c r="A369" s="34" t="str">
        <f>'Medical Examinations'!A369</f>
        <v>Id368</v>
      </c>
      <c r="B369" s="36" t="str">
        <f>VLOOKUP($A369,'Customer Names'!A:E,3,FALSE)</f>
        <v>Ms.</v>
      </c>
      <c r="C369" s="37" t="str">
        <f>VLOOKUP($A369,'Customer Names'!$A:$E,4,FALSE)</f>
        <v xml:space="preserve"> Berenice</v>
      </c>
      <c r="D369" s="37" t="str">
        <f>VLOOKUP($A369,'Customer Names'!A:E,5,FALSE)</f>
        <v>Harsh</v>
      </c>
      <c r="E369" s="35">
        <f>VLOOKUP($A369,'Medical Examinations'!$A:$H,2,FALSE)</f>
        <v>30.23</v>
      </c>
      <c r="F369" s="35">
        <f>VLOOKUP($A369,'Medical Examinations'!$A:$H,3,FALSE)</f>
        <v>4.2300000000000004</v>
      </c>
      <c r="G369" s="35" t="str">
        <f>VLOOKUP($A369,'Medical Examinations'!$A:$N,11,0)</f>
        <v>Yes</v>
      </c>
      <c r="H369" s="35" t="str">
        <f>VLOOKUP($A369,'Medical Examinations'!$A:$N,5,0)</f>
        <v>No</v>
      </c>
      <c r="I369" s="35" t="str">
        <f>VLOOKUP($A369,'Medical Examinations'!$A:$N,6,0)</f>
        <v>Yes</v>
      </c>
      <c r="J369" s="35">
        <f>VLOOKUP($A369,'Medical Examinations'!$A:$N,9,0)</f>
        <v>1</v>
      </c>
      <c r="K369" s="35" t="str">
        <f>VLOOKUP($A369,'Medical Examinations'!$A:$N,10,0)</f>
        <v>Yes</v>
      </c>
      <c r="L369" s="35" t="str">
        <f>VLOOKUP($A369,'Medical Examinations'!$A:$N,12,0)</f>
        <v>Obesity</v>
      </c>
      <c r="M369" s="35" t="str">
        <f>VLOOKUP($A369,'Medical Examinations'!$A:$N,13,0)</f>
        <v>Normal</v>
      </c>
      <c r="N369" s="45">
        <f>IFERROR(VLOOKUP($A369,'Hospitalisation Details'!$A:$P,15,0),"")</f>
        <v>35710</v>
      </c>
      <c r="O369" s="46">
        <f>IFERROR(VLOOKUP($A369,'Hospitalisation Details'!$A:$P,6,0),"")</f>
        <v>27625.17</v>
      </c>
      <c r="P369" s="47" t="str">
        <f>IFERROR(VLOOKUP($A369,'Hospitalisation Details'!$A:$P,12,0),"")</f>
        <v>tier - 1</v>
      </c>
      <c r="Q369" s="47" t="str">
        <f>IFERROR(VLOOKUP($A369,'Hospitalisation Details'!$A:$P,13,0),"")</f>
        <v>tier - 1</v>
      </c>
      <c r="R369" s="47" t="str">
        <f>IFERROR(VLOOKUP($A369,'Hospitalisation Details'!$A:$P,14,0),"")</f>
        <v>R1011</v>
      </c>
      <c r="S369" s="47">
        <f>IFERROR(VLOOKUP($A369,'Hospitalisation Details'!$A:$P,16,0),"")</f>
        <v>25</v>
      </c>
    </row>
    <row r="370" spans="1:19" x14ac:dyDescent="0.3">
      <c r="A370" s="34" t="str">
        <f>'Medical Examinations'!A370</f>
        <v>Id369</v>
      </c>
      <c r="B370" s="36" t="str">
        <f>VLOOKUP($A370,'Customer Names'!A:E,3,FALSE)</f>
        <v>Mr.</v>
      </c>
      <c r="C370" s="37" t="str">
        <f>VLOOKUP($A370,'Customer Names'!$A:$E,4,FALSE)</f>
        <v xml:space="preserve"> Kenneth A</v>
      </c>
      <c r="D370" s="37" t="str">
        <f>VLOOKUP($A370,'Customer Names'!A:E,5,FALSE)</f>
        <v>Pocasangre</v>
      </c>
      <c r="E370" s="35">
        <f>VLOOKUP($A370,'Medical Examinations'!$A:$H,2,FALSE)</f>
        <v>30.6</v>
      </c>
      <c r="F370" s="35">
        <f>VLOOKUP($A370,'Medical Examinations'!$A:$H,3,FALSE)</f>
        <v>6.48</v>
      </c>
      <c r="G370" s="35" t="str">
        <f>VLOOKUP($A370,'Medical Examinations'!$A:$N,11,0)</f>
        <v>Yes</v>
      </c>
      <c r="H370" s="35" t="str">
        <f>VLOOKUP($A370,'Medical Examinations'!$A:$N,5,0)</f>
        <v>No</v>
      </c>
      <c r="I370" s="35" t="str">
        <f>VLOOKUP($A370,'Medical Examinations'!$A:$N,6,0)</f>
        <v>Yes</v>
      </c>
      <c r="J370" s="35">
        <f>VLOOKUP($A370,'Medical Examinations'!$A:$N,9,0)</f>
        <v>1</v>
      </c>
      <c r="K370" s="35" t="str">
        <f>VLOOKUP($A370,'Medical Examinations'!$A:$N,10,0)</f>
        <v>Yes</v>
      </c>
      <c r="L370" s="35" t="str">
        <f>VLOOKUP($A370,'Medical Examinations'!$A:$N,12,0)</f>
        <v>Obesity</v>
      </c>
      <c r="M370" s="35" t="str">
        <f>VLOOKUP($A370,'Medical Examinations'!$A:$N,13,0)</f>
        <v>Prediabetes</v>
      </c>
      <c r="N370" s="45">
        <f>IFERROR(VLOOKUP($A370,'Hospitalisation Details'!$A:$P,15,0),"")</f>
        <v>35682</v>
      </c>
      <c r="O370" s="46">
        <f>IFERROR(VLOOKUP($A370,'Hospitalisation Details'!$A:$P,6,0),"")</f>
        <v>27619.360000000001</v>
      </c>
      <c r="P370" s="47" t="str">
        <f>IFERROR(VLOOKUP($A370,'Hospitalisation Details'!$A:$P,12,0),"")</f>
        <v>tier - 2</v>
      </c>
      <c r="Q370" s="47" t="str">
        <f>IFERROR(VLOOKUP($A370,'Hospitalisation Details'!$A:$P,13,0),"")</f>
        <v>tier - 3</v>
      </c>
      <c r="R370" s="47" t="str">
        <f>IFERROR(VLOOKUP($A370,'Hospitalisation Details'!$A:$P,14,0),"")</f>
        <v>R1011</v>
      </c>
      <c r="S370" s="47">
        <f>IFERROR(VLOOKUP($A370,'Hospitalisation Details'!$A:$P,16,0),"")</f>
        <v>25</v>
      </c>
    </row>
    <row r="371" spans="1:19" x14ac:dyDescent="0.3">
      <c r="A371" s="34" t="str">
        <f>'Medical Examinations'!A371</f>
        <v>Id370</v>
      </c>
      <c r="B371" s="36" t="str">
        <f>VLOOKUP($A371,'Customer Names'!A:E,3,FALSE)</f>
        <v>Mr.</v>
      </c>
      <c r="C371" s="37" t="str">
        <f>VLOOKUP($A371,'Customer Names'!$A:$E,4,FALSE)</f>
        <v xml:space="preserve"> Miguel</v>
      </c>
      <c r="D371" s="37" t="str">
        <f>VLOOKUP($A371,'Customer Names'!A:E,5,FALSE)</f>
        <v>Martinez Lopez</v>
      </c>
      <c r="E371" s="35">
        <f>VLOOKUP($A371,'Medical Examinations'!$A:$H,2,FALSE)</f>
        <v>26.8</v>
      </c>
      <c r="F371" s="35">
        <f>VLOOKUP($A371,'Medical Examinations'!$A:$H,3,FALSE)</f>
        <v>5.53</v>
      </c>
      <c r="G371" s="35" t="str">
        <f>VLOOKUP($A371,'Medical Examinations'!$A:$N,11,0)</f>
        <v>No</v>
      </c>
      <c r="H371" s="35" t="str">
        <f>VLOOKUP($A371,'Medical Examinations'!$A:$N,5,0)</f>
        <v>No</v>
      </c>
      <c r="I371" s="35" t="str">
        <f>VLOOKUP($A371,'Medical Examinations'!$A:$N,6,0)</f>
        <v>No</v>
      </c>
      <c r="J371" s="35">
        <f>VLOOKUP($A371,'Medical Examinations'!$A:$N,9,0)</f>
        <v>1</v>
      </c>
      <c r="K371" s="35" t="str">
        <f>VLOOKUP($A371,'Medical Examinations'!$A:$N,10,0)</f>
        <v>Yes</v>
      </c>
      <c r="L371" s="35" t="str">
        <f>VLOOKUP($A371,'Medical Examinations'!$A:$N,12,0)</f>
        <v>Overweight</v>
      </c>
      <c r="M371" s="35" t="str">
        <f>VLOOKUP($A371,'Medical Examinations'!$A:$N,13,0)</f>
        <v>Normal</v>
      </c>
      <c r="N371" s="45">
        <f>IFERROR(VLOOKUP($A371,'Hospitalisation Details'!$A:$P,15,0),"")</f>
        <v>33766</v>
      </c>
      <c r="O371" s="46">
        <f>IFERROR(VLOOKUP($A371,'Hospitalisation Details'!$A:$P,6,0),"")</f>
        <v>27614.71</v>
      </c>
      <c r="P371" s="47" t="str">
        <f>IFERROR(VLOOKUP($A371,'Hospitalisation Details'!$A:$P,12,0),"")</f>
        <v>tier - 2</v>
      </c>
      <c r="Q371" s="47" t="str">
        <f>IFERROR(VLOOKUP($A371,'Hospitalisation Details'!$A:$P,13,0),"")</f>
        <v>tier - 3</v>
      </c>
      <c r="R371" s="47" t="str">
        <f>IFERROR(VLOOKUP($A371,'Hospitalisation Details'!$A:$P,14,0),"")</f>
        <v>R1011</v>
      </c>
      <c r="S371" s="47">
        <f>IFERROR(VLOOKUP($A371,'Hospitalisation Details'!$A:$P,16,0),"")</f>
        <v>30</v>
      </c>
    </row>
    <row r="372" spans="1:19" x14ac:dyDescent="0.3">
      <c r="A372" s="34" t="str">
        <f>'Medical Examinations'!A372</f>
        <v>Id371</v>
      </c>
      <c r="B372" s="36" t="str">
        <f>VLOOKUP($A372,'Customer Names'!A:E,3,FALSE)</f>
        <v>Ms.</v>
      </c>
      <c r="C372" s="37" t="str">
        <f>VLOOKUP($A372,'Customer Names'!$A:$E,4,FALSE)</f>
        <v xml:space="preserve"> Hadley T.</v>
      </c>
      <c r="D372" s="37" t="str">
        <f>VLOOKUP($A372,'Customer Names'!A:E,5,FALSE)</f>
        <v>Riegel</v>
      </c>
      <c r="E372" s="35">
        <f>VLOOKUP($A372,'Medical Examinations'!$A:$H,2,FALSE)</f>
        <v>16.86</v>
      </c>
      <c r="F372" s="35">
        <f>VLOOKUP($A372,'Medical Examinations'!$A:$H,3,FALSE)</f>
        <v>4.07</v>
      </c>
      <c r="G372" s="35" t="str">
        <f>VLOOKUP($A372,'Medical Examinations'!$A:$N,11,0)</f>
        <v>Yes</v>
      </c>
      <c r="H372" s="35" t="str">
        <f>VLOOKUP($A372,'Medical Examinations'!$A:$N,5,0)</f>
        <v>No</v>
      </c>
      <c r="I372" s="35" t="str">
        <f>VLOOKUP($A372,'Medical Examinations'!$A:$N,6,0)</f>
        <v>No</v>
      </c>
      <c r="J372" s="35">
        <f>VLOOKUP($A372,'Medical Examinations'!$A:$N,9,0)</f>
        <v>0</v>
      </c>
      <c r="K372" s="35" t="str">
        <f>VLOOKUP($A372,'Medical Examinations'!$A:$N,10,0)</f>
        <v>Yes</v>
      </c>
      <c r="L372" s="35" t="str">
        <f>VLOOKUP($A372,'Medical Examinations'!$A:$N,12,0)</f>
        <v>Underweight</v>
      </c>
      <c r="M372" s="35" t="str">
        <f>VLOOKUP($A372,'Medical Examinations'!$A:$N,13,0)</f>
        <v>Normal</v>
      </c>
      <c r="N372" s="45">
        <f>IFERROR(VLOOKUP($A372,'Hospitalisation Details'!$A:$P,15,0),"")</f>
        <v>31357</v>
      </c>
      <c r="O372" s="46">
        <f>IFERROR(VLOOKUP($A372,'Hospitalisation Details'!$A:$P,6,0),"")</f>
        <v>27598.93</v>
      </c>
      <c r="P372" s="47" t="str">
        <f>IFERROR(VLOOKUP($A372,'Hospitalisation Details'!$A:$P,12,0),"")</f>
        <v>tier - 2</v>
      </c>
      <c r="Q372" s="47" t="str">
        <f>IFERROR(VLOOKUP($A372,'Hospitalisation Details'!$A:$P,13,0),"")</f>
        <v>tier - 1</v>
      </c>
      <c r="R372" s="47" t="str">
        <f>IFERROR(VLOOKUP($A372,'Hospitalisation Details'!$A:$P,14,0),"")</f>
        <v>R1011</v>
      </c>
      <c r="S372" s="47">
        <f>IFERROR(VLOOKUP($A372,'Hospitalisation Details'!$A:$P,16,0),"")</f>
        <v>37</v>
      </c>
    </row>
    <row r="373" spans="1:19" x14ac:dyDescent="0.3">
      <c r="A373" s="34" t="str">
        <f>'Medical Examinations'!A373</f>
        <v>Id372</v>
      </c>
      <c r="B373" s="36" t="str">
        <f>VLOOKUP($A373,'Customer Names'!A:E,3,FALSE)</f>
        <v>Mr.</v>
      </c>
      <c r="C373" s="37" t="str">
        <f>VLOOKUP($A373,'Customer Names'!$A:$E,4,FALSE)</f>
        <v xml:space="preserve"> Taylor</v>
      </c>
      <c r="D373" s="37" t="str">
        <f>VLOOKUP($A373,'Customer Names'!A:E,5,FALSE)</f>
        <v>Monson</v>
      </c>
      <c r="E373" s="35">
        <f>VLOOKUP($A373,'Medical Examinations'!$A:$H,2,FALSE)</f>
        <v>16.3</v>
      </c>
      <c r="F373" s="35">
        <f>VLOOKUP($A373,'Medical Examinations'!$A:$H,3,FALSE)</f>
        <v>5.51</v>
      </c>
      <c r="G373" s="35" t="str">
        <f>VLOOKUP($A373,'Medical Examinations'!$A:$N,11,0)</f>
        <v>No</v>
      </c>
      <c r="H373" s="35" t="str">
        <f>VLOOKUP($A373,'Medical Examinations'!$A:$N,5,0)</f>
        <v>No</v>
      </c>
      <c r="I373" s="35" t="str">
        <f>VLOOKUP($A373,'Medical Examinations'!$A:$N,6,0)</f>
        <v>No</v>
      </c>
      <c r="J373" s="35">
        <f>VLOOKUP($A373,'Medical Examinations'!$A:$N,9,0)</f>
        <v>1</v>
      </c>
      <c r="K373" s="35" t="str">
        <f>VLOOKUP($A373,'Medical Examinations'!$A:$N,10,0)</f>
        <v>Yes</v>
      </c>
      <c r="L373" s="35" t="str">
        <f>VLOOKUP($A373,'Medical Examinations'!$A:$N,12,0)</f>
        <v>Underweight</v>
      </c>
      <c r="M373" s="35" t="str">
        <f>VLOOKUP($A373,'Medical Examinations'!$A:$N,13,0)</f>
        <v>Normal</v>
      </c>
      <c r="N373" s="45">
        <f>IFERROR(VLOOKUP($A373,'Hospitalisation Details'!$A:$P,15,0),"")</f>
        <v>30885</v>
      </c>
      <c r="O373" s="46">
        <f>IFERROR(VLOOKUP($A373,'Hospitalisation Details'!$A:$P,6,0),"")</f>
        <v>27534.53</v>
      </c>
      <c r="P373" s="47" t="str">
        <f>IFERROR(VLOOKUP($A373,'Hospitalisation Details'!$A:$P,12,0),"")</f>
        <v>tier - 2</v>
      </c>
      <c r="Q373" s="47" t="str">
        <f>IFERROR(VLOOKUP($A373,'Hospitalisation Details'!$A:$P,13,0),"")</f>
        <v>tier - 2</v>
      </c>
      <c r="R373" s="47" t="str">
        <f>IFERROR(VLOOKUP($A373,'Hospitalisation Details'!$A:$P,14,0),"")</f>
        <v>R1011</v>
      </c>
      <c r="S373" s="47">
        <f>IFERROR(VLOOKUP($A373,'Hospitalisation Details'!$A:$P,16,0),"")</f>
        <v>38</v>
      </c>
    </row>
    <row r="374" spans="1:19" x14ac:dyDescent="0.3">
      <c r="A374" s="34" t="str">
        <f>'Medical Examinations'!A374</f>
        <v>Id373</v>
      </c>
      <c r="B374" s="36" t="str">
        <f>VLOOKUP($A374,'Customer Names'!A:E,3,FALSE)</f>
        <v>Ms.</v>
      </c>
      <c r="C374" s="37" t="str">
        <f>VLOOKUP($A374,'Customer Names'!$A:$E,4,FALSE)</f>
        <v xml:space="preserve"> Tenielle M</v>
      </c>
      <c r="D374" s="37" t="str">
        <f>VLOOKUP($A374,'Customer Names'!A:E,5,FALSE)</f>
        <v>Klubben</v>
      </c>
      <c r="E374" s="35">
        <f>VLOOKUP($A374,'Medical Examinations'!$A:$H,2,FALSE)</f>
        <v>29.81</v>
      </c>
      <c r="F374" s="35">
        <f>VLOOKUP($A374,'Medical Examinations'!$A:$H,3,FALSE)</f>
        <v>11.66</v>
      </c>
      <c r="G374" s="35" t="str">
        <f>VLOOKUP($A374,'Medical Examinations'!$A:$N,11,0)</f>
        <v>No</v>
      </c>
      <c r="H374" s="35" t="str">
        <f>VLOOKUP($A374,'Medical Examinations'!$A:$N,5,0)</f>
        <v>No</v>
      </c>
      <c r="I374" s="35" t="str">
        <f>VLOOKUP($A374,'Medical Examinations'!$A:$N,6,0)</f>
        <v>No</v>
      </c>
      <c r="J374" s="35">
        <f>VLOOKUP($A374,'Medical Examinations'!$A:$N,9,0)</f>
        <v>0</v>
      </c>
      <c r="K374" s="35" t="str">
        <f>VLOOKUP($A374,'Medical Examinations'!$A:$N,10,0)</f>
        <v>Yes</v>
      </c>
      <c r="L374" s="35" t="str">
        <f>VLOOKUP($A374,'Medical Examinations'!$A:$N,12,0)</f>
        <v>Overweight</v>
      </c>
      <c r="M374" s="35" t="str">
        <f>VLOOKUP($A374,'Medical Examinations'!$A:$N,13,0)</f>
        <v>Diabetes</v>
      </c>
      <c r="N374" s="45">
        <f>IFERROR(VLOOKUP($A374,'Hospitalisation Details'!$A:$P,15,0),"")</f>
        <v>24034</v>
      </c>
      <c r="O374" s="46">
        <f>IFERROR(VLOOKUP($A374,'Hospitalisation Details'!$A:$P,6,0),"")</f>
        <v>27533.91</v>
      </c>
      <c r="P374" s="47" t="str">
        <f>IFERROR(VLOOKUP($A374,'Hospitalisation Details'!$A:$P,12,0),"")</f>
        <v>tier - 2</v>
      </c>
      <c r="Q374" s="47" t="str">
        <f>IFERROR(VLOOKUP($A374,'Hospitalisation Details'!$A:$P,13,0),"")</f>
        <v>tier - 3</v>
      </c>
      <c r="R374" s="47" t="str">
        <f>IFERROR(VLOOKUP($A374,'Hospitalisation Details'!$A:$P,14,0),"")</f>
        <v>R1013</v>
      </c>
      <c r="S374" s="47">
        <f>IFERROR(VLOOKUP($A374,'Hospitalisation Details'!$A:$P,16,0),"")</f>
        <v>57</v>
      </c>
    </row>
    <row r="375" spans="1:19" x14ac:dyDescent="0.3">
      <c r="A375" s="34" t="str">
        <f>'Medical Examinations'!A375</f>
        <v>Id374</v>
      </c>
      <c r="B375" s="36" t="str">
        <f>VLOOKUP($A375,'Customer Names'!A:E,3,FALSE)</f>
        <v>Ms.</v>
      </c>
      <c r="C375" s="37" t="str">
        <f>VLOOKUP($A375,'Customer Names'!$A:$E,4,FALSE)</f>
        <v xml:space="preserve"> Andrea</v>
      </c>
      <c r="D375" s="37" t="str">
        <f>VLOOKUP($A375,'Customer Names'!A:E,5,FALSE)</f>
        <v>Mascaro</v>
      </c>
      <c r="E375" s="35">
        <f>VLOOKUP($A375,'Medical Examinations'!$A:$H,2,FALSE)</f>
        <v>16.329999999999998</v>
      </c>
      <c r="F375" s="35">
        <f>VLOOKUP($A375,'Medical Examinations'!$A:$H,3,FALSE)</f>
        <v>7.26</v>
      </c>
      <c r="G375" s="35" t="str">
        <f>VLOOKUP($A375,'Medical Examinations'!$A:$N,11,0)</f>
        <v>Yes</v>
      </c>
      <c r="H375" s="35" t="str">
        <f>VLOOKUP($A375,'Medical Examinations'!$A:$N,5,0)</f>
        <v>No</v>
      </c>
      <c r="I375" s="35" t="str">
        <f>VLOOKUP($A375,'Medical Examinations'!$A:$N,6,0)</f>
        <v>No</v>
      </c>
      <c r="J375" s="35">
        <f>VLOOKUP($A375,'Medical Examinations'!$A:$N,9,0)</f>
        <v>0</v>
      </c>
      <c r="K375" s="35" t="str">
        <f>VLOOKUP($A375,'Medical Examinations'!$A:$N,10,0)</f>
        <v>Yes</v>
      </c>
      <c r="L375" s="35" t="str">
        <f>VLOOKUP($A375,'Medical Examinations'!$A:$N,12,0)</f>
        <v>Underweight</v>
      </c>
      <c r="M375" s="35" t="str">
        <f>VLOOKUP($A375,'Medical Examinations'!$A:$N,13,0)</f>
        <v>Diabetes</v>
      </c>
      <c r="N375" s="45">
        <f>IFERROR(VLOOKUP($A375,'Hospitalisation Details'!$A:$P,15,0),"")</f>
        <v>29862</v>
      </c>
      <c r="O375" s="46">
        <f>IFERROR(VLOOKUP($A375,'Hospitalisation Details'!$A:$P,6,0),"")</f>
        <v>27495.59</v>
      </c>
      <c r="P375" s="47" t="str">
        <f>IFERROR(VLOOKUP($A375,'Hospitalisation Details'!$A:$P,12,0),"")</f>
        <v>tier - 2</v>
      </c>
      <c r="Q375" s="47" t="str">
        <f>IFERROR(VLOOKUP($A375,'Hospitalisation Details'!$A:$P,13,0),"")</f>
        <v>tier - 1</v>
      </c>
      <c r="R375" s="47" t="str">
        <f>IFERROR(VLOOKUP($A375,'Hospitalisation Details'!$A:$P,14,0),"")</f>
        <v>R1011</v>
      </c>
      <c r="S375" s="47">
        <f>IFERROR(VLOOKUP($A375,'Hospitalisation Details'!$A:$P,16,0),"")</f>
        <v>41</v>
      </c>
    </row>
    <row r="376" spans="1:19" x14ac:dyDescent="0.3">
      <c r="A376" s="34" t="str">
        <f>'Medical Examinations'!A376</f>
        <v>Id375</v>
      </c>
      <c r="B376" s="36" t="str">
        <f>VLOOKUP($A376,'Customer Names'!A:E,3,FALSE)</f>
        <v>Ms.</v>
      </c>
      <c r="C376" s="37" t="str">
        <f>VLOOKUP($A376,'Customer Names'!$A:$E,4,FALSE)</f>
        <v xml:space="preserve"> Nora P</v>
      </c>
      <c r="D376" s="37" t="str">
        <f>VLOOKUP($A376,'Customer Names'!A:E,5,FALSE)</f>
        <v>Norvell</v>
      </c>
      <c r="E376" s="35">
        <f>VLOOKUP($A376,'Medical Examinations'!$A:$H,2,FALSE)</f>
        <v>16.37</v>
      </c>
      <c r="F376" s="35">
        <f>VLOOKUP($A376,'Medical Examinations'!$A:$H,3,FALSE)</f>
        <v>4.79</v>
      </c>
      <c r="G376" s="35" t="str">
        <f>VLOOKUP($A376,'Medical Examinations'!$A:$N,11,0)</f>
        <v>Yes</v>
      </c>
      <c r="H376" s="35" t="str">
        <f>VLOOKUP($A376,'Medical Examinations'!$A:$N,5,0)</f>
        <v>No</v>
      </c>
      <c r="I376" s="35" t="str">
        <f>VLOOKUP($A376,'Medical Examinations'!$A:$N,6,0)</f>
        <v>No</v>
      </c>
      <c r="J376" s="35">
        <f>VLOOKUP($A376,'Medical Examinations'!$A:$N,9,0)</f>
        <v>0</v>
      </c>
      <c r="K376" s="35" t="str">
        <f>VLOOKUP($A376,'Medical Examinations'!$A:$N,10,0)</f>
        <v>Yes</v>
      </c>
      <c r="L376" s="35" t="str">
        <f>VLOOKUP($A376,'Medical Examinations'!$A:$N,12,0)</f>
        <v>Underweight</v>
      </c>
      <c r="M376" s="35" t="str">
        <f>VLOOKUP($A376,'Medical Examinations'!$A:$N,13,0)</f>
        <v>Normal</v>
      </c>
      <c r="N376" s="45">
        <f>IFERROR(VLOOKUP($A376,'Hospitalisation Details'!$A:$P,15,0),"")</f>
        <v>31386</v>
      </c>
      <c r="O376" s="46">
        <f>IFERROR(VLOOKUP($A376,'Hospitalisation Details'!$A:$P,6,0),"")</f>
        <v>27432.73</v>
      </c>
      <c r="P376" s="47" t="str">
        <f>IFERROR(VLOOKUP($A376,'Hospitalisation Details'!$A:$P,12,0),"")</f>
        <v>tier - 2</v>
      </c>
      <c r="Q376" s="47" t="str">
        <f>IFERROR(VLOOKUP($A376,'Hospitalisation Details'!$A:$P,13,0),"")</f>
        <v>tier - 1</v>
      </c>
      <c r="R376" s="47" t="str">
        <f>IFERROR(VLOOKUP($A376,'Hospitalisation Details'!$A:$P,14,0),"")</f>
        <v>R1011</v>
      </c>
      <c r="S376" s="47">
        <f>IFERROR(VLOOKUP($A376,'Hospitalisation Details'!$A:$P,16,0),"")</f>
        <v>37</v>
      </c>
    </row>
    <row r="377" spans="1:19" x14ac:dyDescent="0.3">
      <c r="A377" s="34" t="str">
        <f>'Medical Examinations'!A377</f>
        <v>Id376</v>
      </c>
      <c r="B377" s="36" t="str">
        <f>VLOOKUP($A377,'Customer Names'!A:E,3,FALSE)</f>
        <v>Mr.</v>
      </c>
      <c r="C377" s="37" t="str">
        <f>VLOOKUP($A377,'Customer Names'!$A:$E,4,FALSE)</f>
        <v xml:space="preserve"> Zachary</v>
      </c>
      <c r="D377" s="37" t="str">
        <f>VLOOKUP($A377,'Customer Names'!A:E,5,FALSE)</f>
        <v>Ornelas</v>
      </c>
      <c r="E377" s="35">
        <f>VLOOKUP($A377,'Medical Examinations'!$A:$H,2,FALSE)</f>
        <v>22.42</v>
      </c>
      <c r="F377" s="35">
        <f>VLOOKUP($A377,'Medical Examinations'!$A:$H,3,FALSE)</f>
        <v>4.68</v>
      </c>
      <c r="G377" s="35" t="str">
        <f>VLOOKUP($A377,'Medical Examinations'!$A:$N,11,0)</f>
        <v>Yes</v>
      </c>
      <c r="H377" s="35" t="str">
        <f>VLOOKUP($A377,'Medical Examinations'!$A:$N,5,0)</f>
        <v>No</v>
      </c>
      <c r="I377" s="35" t="str">
        <f>VLOOKUP($A377,'Medical Examinations'!$A:$N,6,0)</f>
        <v>No</v>
      </c>
      <c r="J377" s="35">
        <f>VLOOKUP($A377,'Medical Examinations'!$A:$N,9,0)</f>
        <v>1</v>
      </c>
      <c r="K377" s="35" t="str">
        <f>VLOOKUP($A377,'Medical Examinations'!$A:$N,10,0)</f>
        <v>No</v>
      </c>
      <c r="L377" s="35" t="str">
        <f>VLOOKUP($A377,'Medical Examinations'!$A:$N,12,0)</f>
        <v>Normal Weight</v>
      </c>
      <c r="M377" s="35" t="str">
        <f>VLOOKUP($A377,'Medical Examinations'!$A:$N,13,0)</f>
        <v>Normal</v>
      </c>
      <c r="N377" s="45">
        <f>IFERROR(VLOOKUP($A377,'Hospitalisation Details'!$A:$P,15,0),"")</f>
        <v>32401</v>
      </c>
      <c r="O377" s="46">
        <f>IFERROR(VLOOKUP($A377,'Hospitalisation Details'!$A:$P,6,0),"")</f>
        <v>27375.9</v>
      </c>
      <c r="P377" s="47" t="str">
        <f>IFERROR(VLOOKUP($A377,'Hospitalisation Details'!$A:$P,12,0),"")</f>
        <v>tier - 2</v>
      </c>
      <c r="Q377" s="47" t="str">
        <f>IFERROR(VLOOKUP($A377,'Hospitalisation Details'!$A:$P,13,0),"")</f>
        <v>tier - 3</v>
      </c>
      <c r="R377" s="47" t="str">
        <f>IFERROR(VLOOKUP($A377,'Hospitalisation Details'!$A:$P,14,0),"")</f>
        <v>R1015</v>
      </c>
      <c r="S377" s="47">
        <f>IFERROR(VLOOKUP($A377,'Hospitalisation Details'!$A:$P,16,0),"")</f>
        <v>34</v>
      </c>
    </row>
    <row r="378" spans="1:19" x14ac:dyDescent="0.3">
      <c r="A378" s="34" t="str">
        <f>'Medical Examinations'!A378</f>
        <v>Id377</v>
      </c>
      <c r="B378" s="36" t="str">
        <f>VLOOKUP($A378,'Customer Names'!A:E,3,FALSE)</f>
        <v>Mr.</v>
      </c>
      <c r="C378" s="37" t="str">
        <f>VLOOKUP($A378,'Customer Names'!$A:$E,4,FALSE)</f>
        <v xml:space="preserve"> Michael</v>
      </c>
      <c r="D378" s="37" t="str">
        <f>VLOOKUP($A378,'Customer Names'!A:E,5,FALSE)</f>
        <v>Fitzpatrick</v>
      </c>
      <c r="E378" s="35">
        <f>VLOOKUP($A378,'Medical Examinations'!$A:$H,2,FALSE)</f>
        <v>31.35</v>
      </c>
      <c r="F378" s="35">
        <f>VLOOKUP($A378,'Medical Examinations'!$A:$H,3,FALSE)</f>
        <v>4.33</v>
      </c>
      <c r="G378" s="35" t="str">
        <f>VLOOKUP($A378,'Medical Examinations'!$A:$N,11,0)</f>
        <v>Yes</v>
      </c>
      <c r="H378" s="35" t="str">
        <f>VLOOKUP($A378,'Medical Examinations'!$A:$N,5,0)</f>
        <v>No</v>
      </c>
      <c r="I378" s="35" t="str">
        <f>VLOOKUP($A378,'Medical Examinations'!$A:$N,6,0)</f>
        <v>Yes</v>
      </c>
      <c r="J378" s="35">
        <f>VLOOKUP($A378,'Medical Examinations'!$A:$N,9,0)</f>
        <v>1</v>
      </c>
      <c r="K378" s="35" t="str">
        <f>VLOOKUP($A378,'Medical Examinations'!$A:$N,10,0)</f>
        <v>No</v>
      </c>
      <c r="L378" s="35" t="str">
        <f>VLOOKUP($A378,'Medical Examinations'!$A:$N,12,0)</f>
        <v>Obesity</v>
      </c>
      <c r="M378" s="35" t="str">
        <f>VLOOKUP($A378,'Medical Examinations'!$A:$N,13,0)</f>
        <v>Normal</v>
      </c>
      <c r="N378" s="45">
        <f>IFERROR(VLOOKUP($A378,'Hospitalisation Details'!$A:$P,15,0),"")</f>
        <v>25492</v>
      </c>
      <c r="O378" s="46">
        <f>IFERROR(VLOOKUP($A378,'Hospitalisation Details'!$A:$P,6,0),"")</f>
        <v>27346.04</v>
      </c>
      <c r="P378" s="47" t="str">
        <f>IFERROR(VLOOKUP($A378,'Hospitalisation Details'!$A:$P,12,0),"")</f>
        <v>tier - 2</v>
      </c>
      <c r="Q378" s="47" t="str">
        <f>IFERROR(VLOOKUP($A378,'Hospitalisation Details'!$A:$P,13,0),"")</f>
        <v>tier - 2</v>
      </c>
      <c r="R378" s="47" t="str">
        <f>IFERROR(VLOOKUP($A378,'Hospitalisation Details'!$A:$P,14,0),"")</f>
        <v>R1013</v>
      </c>
      <c r="S378" s="47">
        <f>IFERROR(VLOOKUP($A378,'Hospitalisation Details'!$A:$P,16,0),"")</f>
        <v>53</v>
      </c>
    </row>
    <row r="379" spans="1:19" x14ac:dyDescent="0.3">
      <c r="A379" s="34" t="str">
        <f>'Medical Examinations'!A379</f>
        <v>Id378</v>
      </c>
      <c r="B379" s="36" t="str">
        <f>VLOOKUP($A379,'Customer Names'!A:E,3,FALSE)</f>
        <v>Ms.</v>
      </c>
      <c r="C379" s="37" t="str">
        <f>VLOOKUP($A379,'Customer Names'!$A:$E,4,FALSE)</f>
        <v xml:space="preserve"> Alyssa K.</v>
      </c>
      <c r="D379" s="37" t="str">
        <f>VLOOKUP($A379,'Customer Names'!A:E,5,FALSE)</f>
        <v>Bloomquist</v>
      </c>
      <c r="E379" s="35">
        <f>VLOOKUP($A379,'Medical Examinations'!$A:$H,2,FALSE)</f>
        <v>31.9</v>
      </c>
      <c r="F379" s="35">
        <f>VLOOKUP($A379,'Medical Examinations'!$A:$H,3,FALSE)</f>
        <v>11.89</v>
      </c>
      <c r="G379" s="35" t="str">
        <f>VLOOKUP($A379,'Medical Examinations'!$A:$N,11,0)</f>
        <v>No</v>
      </c>
      <c r="H379" s="35" t="str">
        <f>VLOOKUP($A379,'Medical Examinations'!$A:$N,5,0)</f>
        <v>No</v>
      </c>
      <c r="I379" s="35" t="str">
        <f>VLOOKUP($A379,'Medical Examinations'!$A:$N,6,0)</f>
        <v>No</v>
      </c>
      <c r="J379" s="35">
        <f>VLOOKUP($A379,'Medical Examinations'!$A:$N,9,0)</f>
        <v>0</v>
      </c>
      <c r="K379" s="35" t="str">
        <f>VLOOKUP($A379,'Medical Examinations'!$A:$N,10,0)</f>
        <v>No</v>
      </c>
      <c r="L379" s="35" t="str">
        <f>VLOOKUP($A379,'Medical Examinations'!$A:$N,12,0)</f>
        <v>Obesity</v>
      </c>
      <c r="M379" s="35" t="str">
        <f>VLOOKUP($A379,'Medical Examinations'!$A:$N,13,0)</f>
        <v>Diabetes</v>
      </c>
      <c r="N379" s="45">
        <f>IFERROR(VLOOKUP($A379,'Hospitalisation Details'!$A:$P,15,0),"")</f>
        <v>24995</v>
      </c>
      <c r="O379" s="46">
        <f>IFERROR(VLOOKUP($A379,'Hospitalisation Details'!$A:$P,6,0),"")</f>
        <v>27322.73</v>
      </c>
      <c r="P379" s="47" t="str">
        <f>IFERROR(VLOOKUP($A379,'Hospitalisation Details'!$A:$P,12,0),"")</f>
        <v>tier - 2</v>
      </c>
      <c r="Q379" s="47" t="str">
        <f>IFERROR(VLOOKUP($A379,'Hospitalisation Details'!$A:$P,13,0),"")</f>
        <v>tier - 2</v>
      </c>
      <c r="R379" s="47" t="str">
        <f>IFERROR(VLOOKUP($A379,'Hospitalisation Details'!$A:$P,14,0),"")</f>
        <v>R1013</v>
      </c>
      <c r="S379" s="47">
        <f>IFERROR(VLOOKUP($A379,'Hospitalisation Details'!$A:$P,16,0),"")</f>
        <v>55</v>
      </c>
    </row>
    <row r="380" spans="1:19" x14ac:dyDescent="0.3">
      <c r="A380" s="34" t="str">
        <f>'Medical Examinations'!A380</f>
        <v>Id379</v>
      </c>
      <c r="B380" s="36" t="str">
        <f>VLOOKUP($A380,'Customer Names'!A:E,3,FALSE)</f>
        <v>Ms.</v>
      </c>
      <c r="C380" s="37" t="str">
        <f>VLOOKUP($A380,'Customer Names'!$A:$E,4,FALSE)</f>
        <v xml:space="preserve"> Heather</v>
      </c>
      <c r="D380" s="37" t="str">
        <f>VLOOKUP($A380,'Customer Names'!A:E,5,FALSE)</f>
        <v>Wick</v>
      </c>
      <c r="E380" s="35">
        <f>VLOOKUP($A380,'Medical Examinations'!$A:$H,2,FALSE)</f>
        <v>30.6</v>
      </c>
      <c r="F380" s="35">
        <f>VLOOKUP($A380,'Medical Examinations'!$A:$H,3,FALSE)</f>
        <v>5.24</v>
      </c>
      <c r="G380" s="35" t="str">
        <f>VLOOKUP($A380,'Medical Examinations'!$A:$N,11,0)</f>
        <v>No</v>
      </c>
      <c r="H380" s="35" t="str">
        <f>VLOOKUP($A380,'Medical Examinations'!$A:$N,5,0)</f>
        <v>No</v>
      </c>
      <c r="I380" s="35" t="str">
        <f>VLOOKUP($A380,'Medical Examinations'!$A:$N,6,0)</f>
        <v>No</v>
      </c>
      <c r="J380" s="35">
        <f>VLOOKUP($A380,'Medical Examinations'!$A:$N,9,0)</f>
        <v>0</v>
      </c>
      <c r="K380" s="35" t="str">
        <f>VLOOKUP($A380,'Medical Examinations'!$A:$N,10,0)</f>
        <v>Yes</v>
      </c>
      <c r="L380" s="35" t="str">
        <f>VLOOKUP($A380,'Medical Examinations'!$A:$N,12,0)</f>
        <v>Obesity</v>
      </c>
      <c r="M380" s="35" t="str">
        <f>VLOOKUP($A380,'Medical Examinations'!$A:$N,13,0)</f>
        <v>Normal</v>
      </c>
      <c r="N380" s="45">
        <f>IFERROR(VLOOKUP($A380,'Hospitalisation Details'!$A:$P,15,0),"")</f>
        <v>36496</v>
      </c>
      <c r="O380" s="46">
        <f>IFERROR(VLOOKUP($A380,'Hospitalisation Details'!$A:$P,6,0),"")</f>
        <v>27236.959999999999</v>
      </c>
      <c r="P380" s="47" t="str">
        <f>IFERROR(VLOOKUP($A380,'Hospitalisation Details'!$A:$P,12,0),"")</f>
        <v>tier - 2</v>
      </c>
      <c r="Q380" s="47" t="str">
        <f>IFERROR(VLOOKUP($A380,'Hospitalisation Details'!$A:$P,13,0),"")</f>
        <v>tier - 1</v>
      </c>
      <c r="R380" s="47" t="str">
        <f>IFERROR(VLOOKUP($A380,'Hospitalisation Details'!$A:$P,14,0),"")</f>
        <v>R1011</v>
      </c>
      <c r="S380" s="47">
        <f>IFERROR(VLOOKUP($A380,'Hospitalisation Details'!$A:$P,16,0),"")</f>
        <v>23</v>
      </c>
    </row>
    <row r="381" spans="1:19" x14ac:dyDescent="0.3">
      <c r="A381" s="34" t="str">
        <f>'Medical Examinations'!A381</f>
        <v>Id380</v>
      </c>
      <c r="B381" s="36" t="str">
        <f>VLOOKUP($A381,'Customer Names'!A:E,3,FALSE)</f>
        <v>Mr.</v>
      </c>
      <c r="C381" s="37" t="str">
        <f>VLOOKUP($A381,'Customer Names'!$A:$E,4,FALSE)</f>
        <v xml:space="preserve"> Dante</v>
      </c>
      <c r="D381" s="37" t="str">
        <f>VLOOKUP($A381,'Customer Names'!A:E,5,FALSE)</f>
        <v>Zappala</v>
      </c>
      <c r="E381" s="35">
        <f>VLOOKUP($A381,'Medical Examinations'!$A:$H,2,FALSE)</f>
        <v>28.975000000000001</v>
      </c>
      <c r="F381" s="35">
        <f>VLOOKUP($A381,'Medical Examinations'!$A:$H,3,FALSE)</f>
        <v>7.63</v>
      </c>
      <c r="G381" s="35" t="str">
        <f>VLOOKUP($A381,'Medical Examinations'!$A:$N,11,0)</f>
        <v>No</v>
      </c>
      <c r="H381" s="35" t="str">
        <f>VLOOKUP($A381,'Medical Examinations'!$A:$N,5,0)</f>
        <v>No</v>
      </c>
      <c r="I381" s="35" t="str">
        <f>VLOOKUP($A381,'Medical Examinations'!$A:$N,6,0)</f>
        <v>No</v>
      </c>
      <c r="J381" s="35">
        <f>VLOOKUP($A381,'Medical Examinations'!$A:$N,9,0)</f>
        <v>0</v>
      </c>
      <c r="K381" s="35" t="str">
        <f>VLOOKUP($A381,'Medical Examinations'!$A:$N,10,0)</f>
        <v>Yes</v>
      </c>
      <c r="L381" s="35" t="str">
        <f>VLOOKUP($A381,'Medical Examinations'!$A:$N,12,0)</f>
        <v>Overweight</v>
      </c>
      <c r="M381" s="35" t="str">
        <f>VLOOKUP($A381,'Medical Examinations'!$A:$N,13,0)</f>
        <v>Diabetes</v>
      </c>
      <c r="N381" s="45">
        <f>IFERROR(VLOOKUP($A381,'Hospitalisation Details'!$A:$P,15,0),"")</f>
        <v>24097</v>
      </c>
      <c r="O381" s="46">
        <f>IFERROR(VLOOKUP($A381,'Hospitalisation Details'!$A:$P,6,0),"")</f>
        <v>27218.44</v>
      </c>
      <c r="P381" s="47" t="str">
        <f>IFERROR(VLOOKUP($A381,'Hospitalisation Details'!$A:$P,12,0),"")</f>
        <v>tier - 2</v>
      </c>
      <c r="Q381" s="47" t="str">
        <f>IFERROR(VLOOKUP($A381,'Hospitalisation Details'!$A:$P,13,0),"")</f>
        <v>tier - 1</v>
      </c>
      <c r="R381" s="47" t="str">
        <f>IFERROR(VLOOKUP($A381,'Hospitalisation Details'!$A:$P,14,0),"")</f>
        <v>R1017</v>
      </c>
      <c r="S381" s="47">
        <f>IFERROR(VLOOKUP($A381,'Hospitalisation Details'!$A:$P,16,0),"")</f>
        <v>57</v>
      </c>
    </row>
    <row r="382" spans="1:19" x14ac:dyDescent="0.3">
      <c r="A382" s="34" t="str">
        <f>'Medical Examinations'!A382</f>
        <v>Id381</v>
      </c>
      <c r="B382" s="36" t="str">
        <f>VLOOKUP($A382,'Customer Names'!A:E,3,FALSE)</f>
        <v>Ms.</v>
      </c>
      <c r="C382" s="37" t="str">
        <f>VLOOKUP($A382,'Customer Names'!$A:$E,4,FALSE)</f>
        <v xml:space="preserve"> Sara E.</v>
      </c>
      <c r="D382" s="37" t="str">
        <f>VLOOKUP($A382,'Customer Names'!A:E,5,FALSE)</f>
        <v>Earle</v>
      </c>
      <c r="E382" s="35">
        <f>VLOOKUP($A382,'Medical Examinations'!$A:$H,2,FALSE)</f>
        <v>24.86</v>
      </c>
      <c r="F382" s="35">
        <f>VLOOKUP($A382,'Medical Examinations'!$A:$H,3,FALSE)</f>
        <v>8.92</v>
      </c>
      <c r="G382" s="35" t="str">
        <f>VLOOKUP($A382,'Medical Examinations'!$A:$N,11,0)</f>
        <v>Yes</v>
      </c>
      <c r="H382" s="35" t="str">
        <f>VLOOKUP($A382,'Medical Examinations'!$A:$N,5,0)</f>
        <v>No</v>
      </c>
      <c r="I382" s="35" t="str">
        <f>VLOOKUP($A382,'Medical Examinations'!$A:$N,6,0)</f>
        <v>No</v>
      </c>
      <c r="J382" s="35">
        <f>VLOOKUP($A382,'Medical Examinations'!$A:$N,9,0)</f>
        <v>2</v>
      </c>
      <c r="K382" s="35" t="str">
        <f>VLOOKUP($A382,'Medical Examinations'!$A:$N,10,0)</f>
        <v>No</v>
      </c>
      <c r="L382" s="35" t="str">
        <f>VLOOKUP($A382,'Medical Examinations'!$A:$N,12,0)</f>
        <v>Normal Weight</v>
      </c>
      <c r="M382" s="35" t="str">
        <f>VLOOKUP($A382,'Medical Examinations'!$A:$N,13,0)</f>
        <v>Diabetes</v>
      </c>
      <c r="N382" s="45">
        <f>IFERROR(VLOOKUP($A382,'Hospitalisation Details'!$A:$P,15,0),"")</f>
        <v>25843</v>
      </c>
      <c r="O382" s="46">
        <f>IFERROR(VLOOKUP($A382,'Hospitalisation Details'!$A:$P,6,0),"")</f>
        <v>27117.99</v>
      </c>
      <c r="P382" s="47" t="str">
        <f>IFERROR(VLOOKUP($A382,'Hospitalisation Details'!$A:$P,12,0),"")</f>
        <v>tier - 2</v>
      </c>
      <c r="Q382" s="47" t="str">
        <f>IFERROR(VLOOKUP($A382,'Hospitalisation Details'!$A:$P,13,0),"")</f>
        <v>tier - 2</v>
      </c>
      <c r="R382" s="47" t="str">
        <f>IFERROR(VLOOKUP($A382,'Hospitalisation Details'!$A:$P,14,0),"")</f>
        <v>R1013</v>
      </c>
      <c r="S382" s="47">
        <f>IFERROR(VLOOKUP($A382,'Hospitalisation Details'!$A:$P,16,0),"")</f>
        <v>52</v>
      </c>
    </row>
    <row r="383" spans="1:19" x14ac:dyDescent="0.3">
      <c r="A383" s="34" t="str">
        <f>'Medical Examinations'!A383</f>
        <v>Id382</v>
      </c>
      <c r="B383" s="36" t="str">
        <f>VLOOKUP($A383,'Customer Names'!A:E,3,FALSE)</f>
        <v>Mr.</v>
      </c>
      <c r="C383" s="37" t="str">
        <f>VLOOKUP($A383,'Customer Names'!$A:$E,4,FALSE)</f>
        <v xml:space="preserve"> Scott</v>
      </c>
      <c r="D383" s="37" t="str">
        <f>VLOOKUP($A383,'Customer Names'!A:E,5,FALSE)</f>
        <v>Majewski</v>
      </c>
      <c r="E383" s="35">
        <f>VLOOKUP($A383,'Medical Examinations'!$A:$H,2,FALSE)</f>
        <v>19.54</v>
      </c>
      <c r="F383" s="35">
        <f>VLOOKUP($A383,'Medical Examinations'!$A:$H,3,FALSE)</f>
        <v>5.37</v>
      </c>
      <c r="G383" s="35" t="str">
        <f>VLOOKUP($A383,'Medical Examinations'!$A:$N,11,0)</f>
        <v>No</v>
      </c>
      <c r="H383" s="35" t="str">
        <f>VLOOKUP($A383,'Medical Examinations'!$A:$N,5,0)</f>
        <v>No</v>
      </c>
      <c r="I383" s="35" t="str">
        <f>VLOOKUP($A383,'Medical Examinations'!$A:$N,6,0)</f>
        <v>No</v>
      </c>
      <c r="J383" s="35">
        <f>VLOOKUP($A383,'Medical Examinations'!$A:$N,9,0)</f>
        <v>0</v>
      </c>
      <c r="K383" s="35" t="str">
        <f>VLOOKUP($A383,'Medical Examinations'!$A:$N,10,0)</f>
        <v>Yes</v>
      </c>
      <c r="L383" s="35" t="str">
        <f>VLOOKUP($A383,'Medical Examinations'!$A:$N,12,0)</f>
        <v>Normal Weight</v>
      </c>
      <c r="M383" s="35" t="str">
        <f>VLOOKUP($A383,'Medical Examinations'!$A:$N,13,0)</f>
        <v>Normal</v>
      </c>
      <c r="N383" s="45">
        <f>IFERROR(VLOOKUP($A383,'Hospitalisation Details'!$A:$P,15,0),"")</f>
        <v>33220</v>
      </c>
      <c r="O383" s="46">
        <f>IFERROR(VLOOKUP($A383,'Hospitalisation Details'!$A:$P,6,0),"")</f>
        <v>27092.38</v>
      </c>
      <c r="P383" s="47" t="str">
        <f>IFERROR(VLOOKUP($A383,'Hospitalisation Details'!$A:$P,12,0),"")</f>
        <v>tier - 2</v>
      </c>
      <c r="Q383" s="47" t="str">
        <f>IFERROR(VLOOKUP($A383,'Hospitalisation Details'!$A:$P,13,0),"")</f>
        <v>tier - 3</v>
      </c>
      <c r="R383" s="47" t="str">
        <f>IFERROR(VLOOKUP($A383,'Hospitalisation Details'!$A:$P,14,0),"")</f>
        <v>R1011</v>
      </c>
      <c r="S383" s="47">
        <f>IFERROR(VLOOKUP($A383,'Hospitalisation Details'!$A:$P,16,0),"")</f>
        <v>32</v>
      </c>
    </row>
    <row r="384" spans="1:19" x14ac:dyDescent="0.3">
      <c r="A384" s="34" t="str">
        <f>'Medical Examinations'!A384</f>
        <v>Id383</v>
      </c>
      <c r="B384" s="36" t="str">
        <f>VLOOKUP($A384,'Customer Names'!A:E,3,FALSE)</f>
        <v>Mr.</v>
      </c>
      <c r="C384" s="37" t="str">
        <f>VLOOKUP($A384,'Customer Names'!$A:$E,4,FALSE)</f>
        <v xml:space="preserve"> Sean</v>
      </c>
      <c r="D384" s="37" t="str">
        <f>VLOOKUP($A384,'Customer Names'!A:E,5,FALSE)</f>
        <v>Apfelbaum</v>
      </c>
      <c r="E384" s="35">
        <f>VLOOKUP($A384,'Medical Examinations'!$A:$H,2,FALSE)</f>
        <v>26.74</v>
      </c>
      <c r="F384" s="35">
        <f>VLOOKUP($A384,'Medical Examinations'!$A:$H,3,FALSE)</f>
        <v>4.3099999999999996</v>
      </c>
      <c r="G384" s="35" t="str">
        <f>VLOOKUP($A384,'Medical Examinations'!$A:$N,11,0)</f>
        <v>No</v>
      </c>
      <c r="H384" s="35" t="str">
        <f>VLOOKUP($A384,'Medical Examinations'!$A:$N,5,0)</f>
        <v>No</v>
      </c>
      <c r="I384" s="35" t="str">
        <f>VLOOKUP($A384,'Medical Examinations'!$A:$N,6,0)</f>
        <v>No</v>
      </c>
      <c r="J384" s="35">
        <f>VLOOKUP($A384,'Medical Examinations'!$A:$N,9,0)</f>
        <v>0</v>
      </c>
      <c r="K384" s="35" t="str">
        <f>VLOOKUP($A384,'Medical Examinations'!$A:$N,10,0)</f>
        <v>Yes</v>
      </c>
      <c r="L384" s="35" t="str">
        <f>VLOOKUP($A384,'Medical Examinations'!$A:$N,12,0)</f>
        <v>Overweight</v>
      </c>
      <c r="M384" s="35" t="str">
        <f>VLOOKUP($A384,'Medical Examinations'!$A:$N,13,0)</f>
        <v>Normal</v>
      </c>
      <c r="N384" s="45">
        <f>IFERROR(VLOOKUP($A384,'Hospitalisation Details'!$A:$P,15,0),"")</f>
        <v>34517</v>
      </c>
      <c r="O384" s="46">
        <f>IFERROR(VLOOKUP($A384,'Hospitalisation Details'!$A:$P,6,0),"")</f>
        <v>27080.639999999999</v>
      </c>
      <c r="P384" s="47" t="str">
        <f>IFERROR(VLOOKUP($A384,'Hospitalisation Details'!$A:$P,12,0),"")</f>
        <v>tier - 2</v>
      </c>
      <c r="Q384" s="47" t="str">
        <f>IFERROR(VLOOKUP($A384,'Hospitalisation Details'!$A:$P,13,0),"")</f>
        <v>tier - 2</v>
      </c>
      <c r="R384" s="47" t="str">
        <f>IFERROR(VLOOKUP($A384,'Hospitalisation Details'!$A:$P,14,0),"")</f>
        <v>R1011</v>
      </c>
      <c r="S384" s="47">
        <f>IFERROR(VLOOKUP($A384,'Hospitalisation Details'!$A:$P,16,0),"")</f>
        <v>28</v>
      </c>
    </row>
    <row r="385" spans="1:19" x14ac:dyDescent="0.3">
      <c r="A385" s="34" t="str">
        <f>'Medical Examinations'!A385</f>
        <v>Id384</v>
      </c>
      <c r="B385" s="36" t="str">
        <f>VLOOKUP($A385,'Customer Names'!A:E,3,FALSE)</f>
        <v>Ms.</v>
      </c>
      <c r="C385" s="37" t="str">
        <f>VLOOKUP($A385,'Customer Names'!$A:$E,4,FALSE)</f>
        <v xml:space="preserve"> Danielle</v>
      </c>
      <c r="D385" s="37" t="str">
        <f>VLOOKUP($A385,'Customer Names'!A:E,5,FALSE)</f>
        <v>Graham</v>
      </c>
      <c r="E385" s="35">
        <f>VLOOKUP($A385,'Medical Examinations'!$A:$H,2,FALSE)</f>
        <v>22.99</v>
      </c>
      <c r="F385" s="35">
        <f>VLOOKUP($A385,'Medical Examinations'!$A:$H,3,FALSE)</f>
        <v>10.46</v>
      </c>
      <c r="G385" s="35" t="str">
        <f>VLOOKUP($A385,'Medical Examinations'!$A:$N,11,0)</f>
        <v>No</v>
      </c>
      <c r="H385" s="35" t="str">
        <f>VLOOKUP($A385,'Medical Examinations'!$A:$N,5,0)</f>
        <v>No</v>
      </c>
      <c r="I385" s="35" t="str">
        <f>VLOOKUP($A385,'Medical Examinations'!$A:$N,6,0)</f>
        <v>No</v>
      </c>
      <c r="J385" s="35">
        <f>VLOOKUP($A385,'Medical Examinations'!$A:$N,9,0)</f>
        <v>3</v>
      </c>
      <c r="K385" s="35" t="str">
        <f>VLOOKUP($A385,'Medical Examinations'!$A:$N,10,0)</f>
        <v>Yes</v>
      </c>
      <c r="L385" s="35" t="str">
        <f>VLOOKUP($A385,'Medical Examinations'!$A:$N,12,0)</f>
        <v>Normal Weight</v>
      </c>
      <c r="M385" s="35" t="str">
        <f>VLOOKUP($A385,'Medical Examinations'!$A:$N,13,0)</f>
        <v>Diabetes</v>
      </c>
      <c r="N385" s="45">
        <f>IFERROR(VLOOKUP($A385,'Hospitalisation Details'!$A:$P,15,0),"")</f>
        <v>21366</v>
      </c>
      <c r="O385" s="46">
        <f>IFERROR(VLOOKUP($A385,'Hospitalisation Details'!$A:$P,6,0),"")</f>
        <v>27037.91</v>
      </c>
      <c r="P385" s="47" t="str">
        <f>IFERROR(VLOOKUP($A385,'Hospitalisation Details'!$A:$P,12,0),"")</f>
        <v>tier - 2</v>
      </c>
      <c r="Q385" s="47" t="str">
        <f>IFERROR(VLOOKUP($A385,'Hospitalisation Details'!$A:$P,13,0),"")</f>
        <v>tier - 2</v>
      </c>
      <c r="R385" s="47" t="str">
        <f>IFERROR(VLOOKUP($A385,'Hospitalisation Details'!$A:$P,14,0),"")</f>
        <v>R1013</v>
      </c>
      <c r="S385" s="47">
        <f>IFERROR(VLOOKUP($A385,'Hospitalisation Details'!$A:$P,16,0),"")</f>
        <v>64</v>
      </c>
    </row>
    <row r="386" spans="1:19" x14ac:dyDescent="0.3">
      <c r="A386" s="34" t="str">
        <f>'Medical Examinations'!A386</f>
        <v>Id385</v>
      </c>
      <c r="B386" s="36" t="str">
        <f>VLOOKUP($A386,'Customer Names'!A:E,3,FALSE)</f>
        <v>Mr.</v>
      </c>
      <c r="C386" s="37" t="str">
        <f>VLOOKUP($A386,'Customer Names'!$A:$E,4,FALSE)</f>
        <v xml:space="preserve"> Andrew D.</v>
      </c>
      <c r="D386" s="37" t="str">
        <f>VLOOKUP($A386,'Customer Names'!A:E,5,FALSE)</f>
        <v>Whitacre</v>
      </c>
      <c r="E386" s="35">
        <f>VLOOKUP($A386,'Medical Examinations'!$A:$H,2,FALSE)</f>
        <v>31.46</v>
      </c>
      <c r="F386" s="35">
        <f>VLOOKUP($A386,'Medical Examinations'!$A:$H,3,FALSE)</f>
        <v>7.39</v>
      </c>
      <c r="G386" s="35" t="str">
        <f>VLOOKUP($A386,'Medical Examinations'!$A:$N,11,0)</f>
        <v>No</v>
      </c>
      <c r="H386" s="35" t="str">
        <f>VLOOKUP($A386,'Medical Examinations'!$A:$N,5,0)</f>
        <v>No</v>
      </c>
      <c r="I386" s="35" t="str">
        <f>VLOOKUP($A386,'Medical Examinations'!$A:$N,6,0)</f>
        <v>No</v>
      </c>
      <c r="J386" s="35">
        <f>VLOOKUP($A386,'Medical Examinations'!$A:$N,9,0)</f>
        <v>0</v>
      </c>
      <c r="K386" s="35" t="str">
        <f>VLOOKUP($A386,'Medical Examinations'!$A:$N,10,0)</f>
        <v>No</v>
      </c>
      <c r="L386" s="35" t="str">
        <f>VLOOKUP($A386,'Medical Examinations'!$A:$N,12,0)</f>
        <v>Obesity</v>
      </c>
      <c r="M386" s="35" t="str">
        <f>VLOOKUP($A386,'Medical Examinations'!$A:$N,13,0)</f>
        <v>Diabetes</v>
      </c>
      <c r="N386" s="45">
        <f>IFERROR(VLOOKUP($A386,'Hospitalisation Details'!$A:$P,15,0),"")</f>
        <v>22106</v>
      </c>
      <c r="O386" s="46">
        <f>IFERROR(VLOOKUP($A386,'Hospitalisation Details'!$A:$P,6,0),"")</f>
        <v>27000.98</v>
      </c>
      <c r="P386" s="47" t="str">
        <f>IFERROR(VLOOKUP($A386,'Hospitalisation Details'!$A:$P,12,0),"")</f>
        <v>tier - 2</v>
      </c>
      <c r="Q386" s="47" t="str">
        <f>IFERROR(VLOOKUP($A386,'Hospitalisation Details'!$A:$P,13,0),"")</f>
        <v>tier - 2</v>
      </c>
      <c r="R386" s="47" t="str">
        <f>IFERROR(VLOOKUP($A386,'Hospitalisation Details'!$A:$P,14,0),"")</f>
        <v>R1013</v>
      </c>
      <c r="S386" s="47">
        <f>IFERROR(VLOOKUP($A386,'Hospitalisation Details'!$A:$P,16,0),"")</f>
        <v>62</v>
      </c>
    </row>
    <row r="387" spans="1:19" x14ac:dyDescent="0.3">
      <c r="A387" s="34" t="str">
        <f>'Medical Examinations'!A387</f>
        <v>Id386</v>
      </c>
      <c r="B387" s="36" t="str">
        <f>VLOOKUP($A387,'Customer Names'!A:E,3,FALSE)</f>
        <v>Mr.</v>
      </c>
      <c r="C387" s="37" t="str">
        <f>VLOOKUP($A387,'Customer Names'!$A:$E,4,FALSE)</f>
        <v xml:space="preserve"> Joel D</v>
      </c>
      <c r="D387" s="37" t="str">
        <f>VLOOKUP($A387,'Customer Names'!A:E,5,FALSE)</f>
        <v>Wegener</v>
      </c>
      <c r="E387" s="35">
        <f>VLOOKUP($A387,'Medical Examinations'!$A:$H,2,FALSE)</f>
        <v>30.86</v>
      </c>
      <c r="F387" s="35">
        <f>VLOOKUP($A387,'Medical Examinations'!$A:$H,3,FALSE)</f>
        <v>6.18</v>
      </c>
      <c r="G387" s="35" t="str">
        <f>VLOOKUP($A387,'Medical Examinations'!$A:$N,11,0)</f>
        <v>No</v>
      </c>
      <c r="H387" s="35" t="str">
        <f>VLOOKUP($A387,'Medical Examinations'!$A:$N,5,0)</f>
        <v>yes</v>
      </c>
      <c r="I387" s="35" t="str">
        <f>VLOOKUP($A387,'Medical Examinations'!$A:$N,6,0)</f>
        <v>No</v>
      </c>
      <c r="J387" s="35">
        <f>VLOOKUP($A387,'Medical Examinations'!$A:$N,9,0)</f>
        <v>2</v>
      </c>
      <c r="K387" s="35" t="str">
        <f>VLOOKUP($A387,'Medical Examinations'!$A:$N,10,0)</f>
        <v>Yes</v>
      </c>
      <c r="L387" s="35" t="str">
        <f>VLOOKUP($A387,'Medical Examinations'!$A:$N,12,0)</f>
        <v>Obesity</v>
      </c>
      <c r="M387" s="35" t="str">
        <f>VLOOKUP($A387,'Medical Examinations'!$A:$N,13,0)</f>
        <v>Prediabetes</v>
      </c>
      <c r="N387" s="45">
        <f>IFERROR(VLOOKUP($A387,'Hospitalisation Details'!$A:$P,15,0),"")</f>
        <v>36839</v>
      </c>
      <c r="O387" s="46">
        <f>IFERROR(VLOOKUP($A387,'Hospitalisation Details'!$A:$P,6,0),"")</f>
        <v>26936.98</v>
      </c>
      <c r="P387" s="47" t="str">
        <f>IFERROR(VLOOKUP($A387,'Hospitalisation Details'!$A:$P,12,0),"")</f>
        <v>tier - 2</v>
      </c>
      <c r="Q387" s="47" t="str">
        <f>IFERROR(VLOOKUP($A387,'Hospitalisation Details'!$A:$P,13,0),"")</f>
        <v>tier - 3</v>
      </c>
      <c r="R387" s="47" t="str">
        <f>IFERROR(VLOOKUP($A387,'Hospitalisation Details'!$A:$P,14,0),"")</f>
        <v>R1011</v>
      </c>
      <c r="S387" s="47">
        <f>IFERROR(VLOOKUP($A387,'Hospitalisation Details'!$A:$P,16,0),"")</f>
        <v>22</v>
      </c>
    </row>
    <row r="388" spans="1:19" x14ac:dyDescent="0.3">
      <c r="A388" s="34" t="str">
        <f>'Medical Examinations'!A388</f>
        <v>Id387</v>
      </c>
      <c r="B388" s="36" t="str">
        <f>VLOOKUP($A388,'Customer Names'!A:E,3,FALSE)</f>
        <v>Ms.</v>
      </c>
      <c r="C388" s="37" t="str">
        <f>VLOOKUP($A388,'Customer Names'!$A:$E,4,FALSE)</f>
        <v xml:space="preserve"> Michelle</v>
      </c>
      <c r="D388" s="37" t="str">
        <f>VLOOKUP($A388,'Customer Names'!A:E,5,FALSE)</f>
        <v>Collie</v>
      </c>
      <c r="E388" s="35">
        <f>VLOOKUP($A388,'Medical Examinations'!$A:$H,2,FALSE)</f>
        <v>31.96</v>
      </c>
      <c r="F388" s="35">
        <f>VLOOKUP($A388,'Medical Examinations'!$A:$H,3,FALSE)</f>
        <v>8.86</v>
      </c>
      <c r="G388" s="35" t="str">
        <f>VLOOKUP($A388,'Medical Examinations'!$A:$N,11,0)</f>
        <v>No</v>
      </c>
      <c r="H388" s="35" t="str">
        <f>VLOOKUP($A388,'Medical Examinations'!$A:$N,5,0)</f>
        <v>No</v>
      </c>
      <c r="I388" s="35" t="str">
        <f>VLOOKUP($A388,'Medical Examinations'!$A:$N,6,0)</f>
        <v>No</v>
      </c>
      <c r="J388" s="35">
        <f>VLOOKUP($A388,'Medical Examinations'!$A:$N,9,0)</f>
        <v>0</v>
      </c>
      <c r="K388" s="35" t="str">
        <f>VLOOKUP($A388,'Medical Examinations'!$A:$N,10,0)</f>
        <v>Yes</v>
      </c>
      <c r="L388" s="35" t="str">
        <f>VLOOKUP($A388,'Medical Examinations'!$A:$N,12,0)</f>
        <v>Obesity</v>
      </c>
      <c r="M388" s="35" t="str">
        <f>VLOOKUP($A388,'Medical Examinations'!$A:$N,13,0)</f>
        <v>Diabetes</v>
      </c>
      <c r="N388" s="45">
        <f>IFERROR(VLOOKUP($A388,'Hospitalisation Details'!$A:$P,15,0),"")</f>
        <v>37424</v>
      </c>
      <c r="O388" s="46">
        <f>IFERROR(VLOOKUP($A388,'Hospitalisation Details'!$A:$P,6,0),"")</f>
        <v>26927.69</v>
      </c>
      <c r="P388" s="47" t="str">
        <f>IFERROR(VLOOKUP($A388,'Hospitalisation Details'!$A:$P,12,0),"")</f>
        <v>tier - 2</v>
      </c>
      <c r="Q388" s="47" t="str">
        <f>IFERROR(VLOOKUP($A388,'Hospitalisation Details'!$A:$P,13,0),"")</f>
        <v>tier - 2</v>
      </c>
      <c r="R388" s="47" t="str">
        <f>IFERROR(VLOOKUP($A388,'Hospitalisation Details'!$A:$P,14,0),"")</f>
        <v>R1011</v>
      </c>
      <c r="S388" s="47">
        <f>IFERROR(VLOOKUP($A388,'Hospitalisation Details'!$A:$P,16,0),"")</f>
        <v>20</v>
      </c>
    </row>
    <row r="389" spans="1:19" x14ac:dyDescent="0.3">
      <c r="A389" s="34" t="str">
        <f>'Medical Examinations'!A389</f>
        <v>Id388</v>
      </c>
      <c r="B389" s="36" t="str">
        <f>VLOOKUP($A389,'Customer Names'!A:E,3,FALSE)</f>
        <v>Mr.</v>
      </c>
      <c r="C389" s="37" t="str">
        <f>VLOOKUP($A389,'Customer Names'!$A:$E,4,FALSE)</f>
        <v xml:space="preserve"> Michael J.</v>
      </c>
      <c r="D389" s="37" t="str">
        <f>VLOOKUP($A389,'Customer Names'!A:E,5,FALSE)</f>
        <v>Murphy</v>
      </c>
      <c r="E389" s="35">
        <f>VLOOKUP($A389,'Medical Examinations'!$A:$H,2,FALSE)</f>
        <v>23.76</v>
      </c>
      <c r="F389" s="35">
        <f>VLOOKUP($A389,'Medical Examinations'!$A:$H,3,FALSE)</f>
        <v>10.96</v>
      </c>
      <c r="G389" s="35" t="str">
        <f>VLOOKUP($A389,'Medical Examinations'!$A:$N,11,0)</f>
        <v>No</v>
      </c>
      <c r="H389" s="35" t="str">
        <f>VLOOKUP($A389,'Medical Examinations'!$A:$N,5,0)</f>
        <v>No</v>
      </c>
      <c r="I389" s="35" t="str">
        <f>VLOOKUP($A389,'Medical Examinations'!$A:$N,6,0)</f>
        <v>No</v>
      </c>
      <c r="J389" s="35">
        <f>VLOOKUP($A389,'Medical Examinations'!$A:$N,9,0)</f>
        <v>3</v>
      </c>
      <c r="K389" s="35" t="str">
        <f>VLOOKUP($A389,'Medical Examinations'!$A:$N,10,0)</f>
        <v>Yes</v>
      </c>
      <c r="L389" s="35" t="str">
        <f>VLOOKUP($A389,'Medical Examinations'!$A:$N,12,0)</f>
        <v>Normal Weight</v>
      </c>
      <c r="M389" s="35" t="str">
        <f>VLOOKUP($A389,'Medical Examinations'!$A:$N,13,0)</f>
        <v>Diabetes</v>
      </c>
      <c r="N389" s="45">
        <f>IFERROR(VLOOKUP($A389,'Hospitalisation Details'!$A:$P,15,0),"")</f>
        <v>21544</v>
      </c>
      <c r="O389" s="46">
        <f>IFERROR(VLOOKUP($A389,'Hospitalisation Details'!$A:$P,6,0),"")</f>
        <v>26926.51</v>
      </c>
      <c r="P389" s="47" t="str">
        <f>IFERROR(VLOOKUP($A389,'Hospitalisation Details'!$A:$P,12,0),"")</f>
        <v>tier - 2</v>
      </c>
      <c r="Q389" s="47" t="str">
        <f>IFERROR(VLOOKUP($A389,'Hospitalisation Details'!$A:$P,13,0),"")</f>
        <v>tier - 1</v>
      </c>
      <c r="R389" s="47" t="str">
        <f>IFERROR(VLOOKUP($A389,'Hospitalisation Details'!$A:$P,14,0),"")</f>
        <v>R1013</v>
      </c>
      <c r="S389" s="47">
        <f>IFERROR(VLOOKUP($A389,'Hospitalisation Details'!$A:$P,16,0),"")</f>
        <v>64</v>
      </c>
    </row>
    <row r="390" spans="1:19" x14ac:dyDescent="0.3">
      <c r="A390" s="34" t="str">
        <f>'Medical Examinations'!A390</f>
        <v>Id389</v>
      </c>
      <c r="B390" s="36" t="str">
        <f>VLOOKUP($A390,'Customer Names'!A:E,3,FALSE)</f>
        <v>Ms.</v>
      </c>
      <c r="C390" s="37" t="str">
        <f>VLOOKUP($A390,'Customer Names'!$A:$E,4,FALSE)</f>
        <v xml:space="preserve"> Nikki</v>
      </c>
      <c r="D390" s="37" t="str">
        <f>VLOOKUP($A390,'Customer Names'!A:E,5,FALSE)</f>
        <v>Butters</v>
      </c>
      <c r="E390" s="35">
        <f>VLOOKUP($A390,'Medical Examinations'!$A:$H,2,FALSE)</f>
        <v>19.38</v>
      </c>
      <c r="F390" s="35">
        <f>VLOOKUP($A390,'Medical Examinations'!$A:$H,3,FALSE)</f>
        <v>6.28</v>
      </c>
      <c r="G390" s="35" t="str">
        <f>VLOOKUP($A390,'Medical Examinations'!$A:$N,11,0)</f>
        <v>No</v>
      </c>
      <c r="H390" s="35" t="str">
        <f>VLOOKUP($A390,'Medical Examinations'!$A:$N,5,0)</f>
        <v>No</v>
      </c>
      <c r="I390" s="35" t="str">
        <f>VLOOKUP($A390,'Medical Examinations'!$A:$N,6,0)</f>
        <v>No</v>
      </c>
      <c r="J390" s="35">
        <f>VLOOKUP($A390,'Medical Examinations'!$A:$N,9,0)</f>
        <v>0</v>
      </c>
      <c r="K390" s="35" t="str">
        <f>VLOOKUP($A390,'Medical Examinations'!$A:$N,10,0)</f>
        <v>Yes</v>
      </c>
      <c r="L390" s="35" t="str">
        <f>VLOOKUP($A390,'Medical Examinations'!$A:$N,12,0)</f>
        <v>Normal Weight</v>
      </c>
      <c r="M390" s="35" t="str">
        <f>VLOOKUP($A390,'Medical Examinations'!$A:$N,13,0)</f>
        <v>Prediabetes</v>
      </c>
      <c r="N390" s="45">
        <f>IFERROR(VLOOKUP($A390,'Hospitalisation Details'!$A:$P,15,0),"")</f>
        <v>33472</v>
      </c>
      <c r="O390" s="46">
        <f>IFERROR(VLOOKUP($A390,'Hospitalisation Details'!$A:$P,6,0),"")</f>
        <v>26912.560000000001</v>
      </c>
      <c r="P390" s="47" t="str">
        <f>IFERROR(VLOOKUP($A390,'Hospitalisation Details'!$A:$P,12,0),"")</f>
        <v>tier - 2</v>
      </c>
      <c r="Q390" s="47" t="str">
        <f>IFERROR(VLOOKUP($A390,'Hospitalisation Details'!$A:$P,13,0),"")</f>
        <v>tier - 2</v>
      </c>
      <c r="R390" s="47" t="str">
        <f>IFERROR(VLOOKUP($A390,'Hospitalisation Details'!$A:$P,14,0),"")</f>
        <v>R1011</v>
      </c>
      <c r="S390" s="47">
        <f>IFERROR(VLOOKUP($A390,'Hospitalisation Details'!$A:$P,16,0),"")</f>
        <v>31</v>
      </c>
    </row>
    <row r="391" spans="1:19" x14ac:dyDescent="0.3">
      <c r="A391" s="34" t="str">
        <f>'Medical Examinations'!A391</f>
        <v>Id390</v>
      </c>
      <c r="B391" s="36" t="str">
        <f>VLOOKUP($A391,'Customer Names'!A:E,3,FALSE)</f>
        <v>Ms.</v>
      </c>
      <c r="C391" s="37" t="str">
        <f>VLOOKUP($A391,'Customer Names'!$A:$E,4,FALSE)</f>
        <v xml:space="preserve"> Summer B.</v>
      </c>
      <c r="D391" s="37" t="str">
        <f>VLOOKUP($A391,'Customer Names'!A:E,5,FALSE)</f>
        <v>Cook</v>
      </c>
      <c r="E391" s="35">
        <f>VLOOKUP($A391,'Medical Examinations'!$A:$H,2,FALSE)</f>
        <v>16.21</v>
      </c>
      <c r="F391" s="35">
        <f>VLOOKUP($A391,'Medical Examinations'!$A:$H,3,FALSE)</f>
        <v>6.29</v>
      </c>
      <c r="G391" s="35" t="str">
        <f>VLOOKUP($A391,'Medical Examinations'!$A:$N,11,0)</f>
        <v>Yes</v>
      </c>
      <c r="H391" s="35" t="str">
        <f>VLOOKUP($A391,'Medical Examinations'!$A:$N,5,0)</f>
        <v>No</v>
      </c>
      <c r="I391" s="35" t="str">
        <f>VLOOKUP($A391,'Medical Examinations'!$A:$N,6,0)</f>
        <v>No</v>
      </c>
      <c r="J391" s="35">
        <f>VLOOKUP($A391,'Medical Examinations'!$A:$N,9,0)</f>
        <v>1</v>
      </c>
      <c r="K391" s="35" t="str">
        <f>VLOOKUP($A391,'Medical Examinations'!$A:$N,10,0)</f>
        <v>Yes</v>
      </c>
      <c r="L391" s="35" t="str">
        <f>VLOOKUP($A391,'Medical Examinations'!$A:$N,12,0)</f>
        <v>Underweight</v>
      </c>
      <c r="M391" s="35" t="str">
        <f>VLOOKUP($A391,'Medical Examinations'!$A:$N,13,0)</f>
        <v>Prediabetes</v>
      </c>
      <c r="N391" s="45">
        <f>IFERROR(VLOOKUP($A391,'Hospitalisation Details'!$A:$P,15,0),"")</f>
        <v>32346</v>
      </c>
      <c r="O391" s="46">
        <f>IFERROR(VLOOKUP($A391,'Hospitalisation Details'!$A:$P,6,0),"")</f>
        <v>26607.89</v>
      </c>
      <c r="P391" s="47" t="str">
        <f>IFERROR(VLOOKUP($A391,'Hospitalisation Details'!$A:$P,12,0),"")</f>
        <v>tier - 2</v>
      </c>
      <c r="Q391" s="47" t="str">
        <f>IFERROR(VLOOKUP($A391,'Hospitalisation Details'!$A:$P,13,0),"")</f>
        <v>tier - 1</v>
      </c>
      <c r="R391" s="47" t="str">
        <f>IFERROR(VLOOKUP($A391,'Hospitalisation Details'!$A:$P,14,0),"")</f>
        <v>R1011</v>
      </c>
      <c r="S391" s="47">
        <f>IFERROR(VLOOKUP($A391,'Hospitalisation Details'!$A:$P,16,0),"")</f>
        <v>34</v>
      </c>
    </row>
    <row r="392" spans="1:19" x14ac:dyDescent="0.3">
      <c r="A392" s="34" t="str">
        <f>'Medical Examinations'!A392</f>
        <v>Id391</v>
      </c>
      <c r="B392" s="36" t="str">
        <f>VLOOKUP($A392,'Customer Names'!A:E,3,FALSE)</f>
        <v>Mr.</v>
      </c>
      <c r="C392" s="37" t="str">
        <f>VLOOKUP($A392,'Customer Names'!$A:$E,4,FALSE)</f>
        <v xml:space="preserve"> Edward</v>
      </c>
      <c r="D392" s="37" t="str">
        <f>VLOOKUP($A392,'Customer Names'!A:E,5,FALSE)</f>
        <v>Breen</v>
      </c>
      <c r="E392" s="35">
        <f>VLOOKUP($A392,'Medical Examinations'!$A:$H,2,FALSE)</f>
        <v>32.54</v>
      </c>
      <c r="F392" s="35">
        <f>VLOOKUP($A392,'Medical Examinations'!$A:$H,3,FALSE)</f>
        <v>4.0199999999999996</v>
      </c>
      <c r="G392" s="35" t="str">
        <f>VLOOKUP($A392,'Medical Examinations'!$A:$N,11,0)</f>
        <v>No</v>
      </c>
      <c r="H392" s="35" t="str">
        <f>VLOOKUP($A392,'Medical Examinations'!$A:$N,5,0)</f>
        <v>yes</v>
      </c>
      <c r="I392" s="35" t="str">
        <f>VLOOKUP($A392,'Medical Examinations'!$A:$N,6,0)</f>
        <v>No</v>
      </c>
      <c r="J392" s="35">
        <f>VLOOKUP($A392,'Medical Examinations'!$A:$N,9,0)</f>
        <v>1</v>
      </c>
      <c r="K392" s="35" t="str">
        <f>VLOOKUP($A392,'Medical Examinations'!$A:$N,10,0)</f>
        <v>Yes</v>
      </c>
      <c r="L392" s="35" t="str">
        <f>VLOOKUP($A392,'Medical Examinations'!$A:$N,12,0)</f>
        <v>Obesity</v>
      </c>
      <c r="M392" s="35" t="str">
        <f>VLOOKUP($A392,'Medical Examinations'!$A:$N,13,0)</f>
        <v>Normal</v>
      </c>
      <c r="N392" s="45">
        <f>IFERROR(VLOOKUP($A392,'Hospitalisation Details'!$A:$P,15,0),"")</f>
        <v>38235</v>
      </c>
      <c r="O392" s="46">
        <f>IFERROR(VLOOKUP($A392,'Hospitalisation Details'!$A:$P,6,0),"")</f>
        <v>26479.4</v>
      </c>
      <c r="P392" s="47" t="str">
        <f>IFERROR(VLOOKUP($A392,'Hospitalisation Details'!$A:$P,12,0),"")</f>
        <v>tier - 2</v>
      </c>
      <c r="Q392" s="47" t="str">
        <f>IFERROR(VLOOKUP($A392,'Hospitalisation Details'!$A:$P,13,0),"")</f>
        <v>tier - 2</v>
      </c>
      <c r="R392" s="47" t="str">
        <f>IFERROR(VLOOKUP($A392,'Hospitalisation Details'!$A:$P,14,0),"")</f>
        <v>R1011</v>
      </c>
      <c r="S392" s="47">
        <f>IFERROR(VLOOKUP($A392,'Hospitalisation Details'!$A:$P,16,0),"")</f>
        <v>18</v>
      </c>
    </row>
    <row r="393" spans="1:19" x14ac:dyDescent="0.3">
      <c r="A393" s="34" t="str">
        <f>'Medical Examinations'!A393</f>
        <v>Id392</v>
      </c>
      <c r="B393" s="36" t="str">
        <f>VLOOKUP($A393,'Customer Names'!A:E,3,FALSE)</f>
        <v>Mr.</v>
      </c>
      <c r="C393" s="37" t="str">
        <f>VLOOKUP($A393,'Customer Names'!$A:$E,4,FALSE)</f>
        <v xml:space="preserve"> Ryan</v>
      </c>
      <c r="D393" s="37" t="str">
        <f>VLOOKUP($A393,'Customer Names'!A:E,5,FALSE)</f>
        <v>Fitzsimons</v>
      </c>
      <c r="E393" s="35">
        <f>VLOOKUP($A393,'Medical Examinations'!$A:$H,2,FALSE)</f>
        <v>36.765000000000001</v>
      </c>
      <c r="F393" s="35">
        <f>VLOOKUP($A393,'Medical Examinations'!$A:$H,3,FALSE)</f>
        <v>11.95</v>
      </c>
      <c r="G393" s="35" t="str">
        <f>VLOOKUP($A393,'Medical Examinations'!$A:$N,11,0)</f>
        <v>Yes</v>
      </c>
      <c r="H393" s="35" t="str">
        <f>VLOOKUP($A393,'Medical Examinations'!$A:$N,5,0)</f>
        <v>No</v>
      </c>
      <c r="I393" s="35" t="str">
        <f>VLOOKUP($A393,'Medical Examinations'!$A:$N,6,0)</f>
        <v>No</v>
      </c>
      <c r="J393" s="35">
        <f>VLOOKUP($A393,'Medical Examinations'!$A:$N,9,0)</f>
        <v>2</v>
      </c>
      <c r="K393" s="35" t="str">
        <f>VLOOKUP($A393,'Medical Examinations'!$A:$N,10,0)</f>
        <v>No</v>
      </c>
      <c r="L393" s="35" t="str">
        <f>VLOOKUP($A393,'Medical Examinations'!$A:$N,12,0)</f>
        <v>Obesity</v>
      </c>
      <c r="M393" s="35" t="str">
        <f>VLOOKUP($A393,'Medical Examinations'!$A:$N,13,0)</f>
        <v>Diabetes</v>
      </c>
      <c r="N393" s="45">
        <f>IFERROR(VLOOKUP($A393,'Hospitalisation Details'!$A:$P,15,0),"")</f>
        <v>25807</v>
      </c>
      <c r="O393" s="46">
        <f>IFERROR(VLOOKUP($A393,'Hospitalisation Details'!$A:$P,6,0),"")</f>
        <v>26467.1</v>
      </c>
      <c r="P393" s="47" t="str">
        <f>IFERROR(VLOOKUP($A393,'Hospitalisation Details'!$A:$P,12,0),"")</f>
        <v>tier - 2</v>
      </c>
      <c r="Q393" s="47" t="str">
        <f>IFERROR(VLOOKUP($A393,'Hospitalisation Details'!$A:$P,13,0),"")</f>
        <v>tier - 3</v>
      </c>
      <c r="R393" s="47" t="str">
        <f>IFERROR(VLOOKUP($A393,'Hospitalisation Details'!$A:$P,14,0),"")</f>
        <v>R1012</v>
      </c>
      <c r="S393" s="47">
        <f>IFERROR(VLOOKUP($A393,'Hospitalisation Details'!$A:$P,16,0),"")</f>
        <v>52</v>
      </c>
    </row>
    <row r="394" spans="1:19" x14ac:dyDescent="0.3">
      <c r="A394" s="34" t="str">
        <f>'Medical Examinations'!A394</f>
        <v>Id393</v>
      </c>
      <c r="B394" s="36" t="str">
        <f>VLOOKUP($A394,'Customer Names'!A:E,3,FALSE)</f>
        <v>Ms.</v>
      </c>
      <c r="C394" s="37" t="str">
        <f>VLOOKUP($A394,'Customer Names'!$A:$E,4,FALSE)</f>
        <v xml:space="preserve"> Kacee</v>
      </c>
      <c r="D394" s="37" t="str">
        <f>VLOOKUP($A394,'Customer Names'!A:E,5,FALSE)</f>
        <v>Houle</v>
      </c>
      <c r="E394" s="35">
        <f>VLOOKUP($A394,'Medical Examinations'!$A:$H,2,FALSE)</f>
        <v>35.909999999999997</v>
      </c>
      <c r="F394" s="35">
        <f>VLOOKUP($A394,'Medical Examinations'!$A:$H,3,FALSE)</f>
        <v>8.7100000000000009</v>
      </c>
      <c r="G394" s="35" t="str">
        <f>VLOOKUP($A394,'Medical Examinations'!$A:$N,11,0)</f>
        <v>No</v>
      </c>
      <c r="H394" s="35" t="str">
        <f>VLOOKUP($A394,'Medical Examinations'!$A:$N,5,0)</f>
        <v>No</v>
      </c>
      <c r="I394" s="35" t="str">
        <f>VLOOKUP($A394,'Medical Examinations'!$A:$N,6,0)</f>
        <v>No</v>
      </c>
      <c r="J394" s="35">
        <f>VLOOKUP($A394,'Medical Examinations'!$A:$N,9,0)</f>
        <v>0</v>
      </c>
      <c r="K394" s="35" t="str">
        <f>VLOOKUP($A394,'Medical Examinations'!$A:$N,10,0)</f>
        <v>No</v>
      </c>
      <c r="L394" s="35" t="str">
        <f>VLOOKUP($A394,'Medical Examinations'!$A:$N,12,0)</f>
        <v>Obesity</v>
      </c>
      <c r="M394" s="35" t="str">
        <f>VLOOKUP($A394,'Medical Examinations'!$A:$N,13,0)</f>
        <v>Diabetes</v>
      </c>
      <c r="N394" s="45">
        <f>IFERROR(VLOOKUP($A394,'Hospitalisation Details'!$A:$P,15,0),"")</f>
        <v>27293</v>
      </c>
      <c r="O394" s="46">
        <f>IFERROR(VLOOKUP($A394,'Hospitalisation Details'!$A:$P,6,0),"")</f>
        <v>26392.26</v>
      </c>
      <c r="P394" s="47" t="str">
        <f>IFERROR(VLOOKUP($A394,'Hospitalisation Details'!$A:$P,12,0),"")</f>
        <v>tier - 2</v>
      </c>
      <c r="Q394" s="47" t="str">
        <f>IFERROR(VLOOKUP($A394,'Hospitalisation Details'!$A:$P,13,0),"")</f>
        <v>tier - 2</v>
      </c>
      <c r="R394" s="47" t="str">
        <f>IFERROR(VLOOKUP($A394,'Hospitalisation Details'!$A:$P,14,0),"")</f>
        <v>R1024</v>
      </c>
      <c r="S394" s="47">
        <f>IFERROR(VLOOKUP($A394,'Hospitalisation Details'!$A:$P,16,0),"")</f>
        <v>48</v>
      </c>
    </row>
    <row r="395" spans="1:19" x14ac:dyDescent="0.3">
      <c r="A395" s="34" t="str">
        <f>'Medical Examinations'!A395</f>
        <v>Id394</v>
      </c>
      <c r="B395" s="36" t="str">
        <f>VLOOKUP($A395,'Customer Names'!A:E,3,FALSE)</f>
        <v>Mr.</v>
      </c>
      <c r="C395" s="37" t="str">
        <f>VLOOKUP($A395,'Customer Names'!$A:$E,4,FALSE)</f>
        <v xml:space="preserve"> Dave</v>
      </c>
      <c r="D395" s="37" t="str">
        <f>VLOOKUP($A395,'Customer Names'!A:E,5,FALSE)</f>
        <v>Woodward</v>
      </c>
      <c r="E395" s="35">
        <f>VLOOKUP($A395,'Medical Examinations'!$A:$H,2,FALSE)</f>
        <v>32.06</v>
      </c>
      <c r="F395" s="35">
        <f>VLOOKUP($A395,'Medical Examinations'!$A:$H,3,FALSE)</f>
        <v>4.67</v>
      </c>
      <c r="G395" s="35" t="str">
        <f>VLOOKUP($A395,'Medical Examinations'!$A:$N,11,0)</f>
        <v>No</v>
      </c>
      <c r="H395" s="35" t="str">
        <f>VLOOKUP($A395,'Medical Examinations'!$A:$N,5,0)</f>
        <v>yes</v>
      </c>
      <c r="I395" s="35" t="str">
        <f>VLOOKUP($A395,'Medical Examinations'!$A:$N,6,0)</f>
        <v>No</v>
      </c>
      <c r="J395" s="35">
        <f>VLOOKUP($A395,'Medical Examinations'!$A:$N,9,0)</f>
        <v>1</v>
      </c>
      <c r="K395" s="35" t="str">
        <f>VLOOKUP($A395,'Medical Examinations'!$A:$N,10,0)</f>
        <v>Yes</v>
      </c>
      <c r="L395" s="35" t="str">
        <f>VLOOKUP($A395,'Medical Examinations'!$A:$N,12,0)</f>
        <v>Obesity</v>
      </c>
      <c r="M395" s="35" t="str">
        <f>VLOOKUP($A395,'Medical Examinations'!$A:$N,13,0)</f>
        <v>Normal</v>
      </c>
      <c r="N395" s="45">
        <f>IFERROR(VLOOKUP($A395,'Hospitalisation Details'!$A:$P,15,0),"")</f>
        <v>38326</v>
      </c>
      <c r="O395" s="46">
        <f>IFERROR(VLOOKUP($A395,'Hospitalisation Details'!$A:$P,6,0),"")</f>
        <v>26316.59</v>
      </c>
      <c r="P395" s="47" t="str">
        <f>IFERROR(VLOOKUP($A395,'Hospitalisation Details'!$A:$P,12,0),"")</f>
        <v>tier - 2</v>
      </c>
      <c r="Q395" s="47" t="str">
        <f>IFERROR(VLOOKUP($A395,'Hospitalisation Details'!$A:$P,13,0),"")</f>
        <v>tier - 3</v>
      </c>
      <c r="R395" s="47" t="str">
        <f>IFERROR(VLOOKUP($A395,'Hospitalisation Details'!$A:$P,14,0),"")</f>
        <v>R1011</v>
      </c>
      <c r="S395" s="47">
        <f>IFERROR(VLOOKUP($A395,'Hospitalisation Details'!$A:$P,16,0),"")</f>
        <v>18</v>
      </c>
    </row>
    <row r="396" spans="1:19" x14ac:dyDescent="0.3">
      <c r="A396" s="34" t="str">
        <f>'Medical Examinations'!A396</f>
        <v>Id395</v>
      </c>
      <c r="B396" s="36" t="str">
        <f>VLOOKUP($A396,'Customer Names'!A:E,3,FALSE)</f>
        <v>Ms.</v>
      </c>
      <c r="C396" s="37" t="str">
        <f>VLOOKUP($A396,'Customer Names'!$A:$E,4,FALSE)</f>
        <v xml:space="preserve"> Maryanna</v>
      </c>
      <c r="D396" s="37" t="str">
        <f>VLOOKUP($A396,'Customer Names'!A:E,5,FALSE)</f>
        <v>Ray</v>
      </c>
      <c r="E396" s="35">
        <f>VLOOKUP($A396,'Medical Examinations'!$A:$H,2,FALSE)</f>
        <v>24.1</v>
      </c>
      <c r="F396" s="35">
        <f>VLOOKUP($A396,'Medical Examinations'!$A:$H,3,FALSE)</f>
        <v>11.14</v>
      </c>
      <c r="G396" s="35" t="str">
        <f>VLOOKUP($A396,'Medical Examinations'!$A:$N,11,0)</f>
        <v>Yes</v>
      </c>
      <c r="H396" s="35" t="str">
        <f>VLOOKUP($A396,'Medical Examinations'!$A:$N,5,0)</f>
        <v>No</v>
      </c>
      <c r="I396" s="35" t="str">
        <f>VLOOKUP($A396,'Medical Examinations'!$A:$N,6,0)</f>
        <v>No</v>
      </c>
      <c r="J396" s="35">
        <f>VLOOKUP($A396,'Medical Examinations'!$A:$N,9,0)</f>
        <v>1</v>
      </c>
      <c r="K396" s="35" t="str">
        <f>VLOOKUP($A396,'Medical Examinations'!$A:$N,10,0)</f>
        <v>No</v>
      </c>
      <c r="L396" s="35" t="str">
        <f>VLOOKUP($A396,'Medical Examinations'!$A:$N,12,0)</f>
        <v>Normal Weight</v>
      </c>
      <c r="M396" s="35" t="str">
        <f>VLOOKUP($A396,'Medical Examinations'!$A:$N,13,0)</f>
        <v>Diabetes</v>
      </c>
      <c r="N396" s="45">
        <f>IFERROR(VLOOKUP($A396,'Hospitalisation Details'!$A:$P,15,0),"")</f>
        <v>27549</v>
      </c>
      <c r="O396" s="46">
        <f>IFERROR(VLOOKUP($A396,'Hospitalisation Details'!$A:$P,6,0),"")</f>
        <v>26236.58</v>
      </c>
      <c r="P396" s="47" t="str">
        <f>IFERROR(VLOOKUP($A396,'Hospitalisation Details'!$A:$P,12,0),"")</f>
        <v>tier - 2</v>
      </c>
      <c r="Q396" s="47" t="str">
        <f>IFERROR(VLOOKUP($A396,'Hospitalisation Details'!$A:$P,13,0),"")</f>
        <v>tier - 1</v>
      </c>
      <c r="R396" s="47" t="str">
        <f>IFERROR(VLOOKUP($A396,'Hospitalisation Details'!$A:$P,14,0),"")</f>
        <v>R1011</v>
      </c>
      <c r="S396" s="47">
        <f>IFERROR(VLOOKUP($A396,'Hospitalisation Details'!$A:$P,16,0),"")</f>
        <v>48</v>
      </c>
    </row>
    <row r="397" spans="1:19" x14ac:dyDescent="0.3">
      <c r="A397" s="34" t="str">
        <f>'Medical Examinations'!A397</f>
        <v>Id396</v>
      </c>
      <c r="B397" s="36" t="str">
        <f>VLOOKUP($A397,'Customer Names'!A:E,3,FALSE)</f>
        <v>Ms.</v>
      </c>
      <c r="C397" s="37" t="str">
        <f>VLOOKUP($A397,'Customer Names'!$A:$E,4,FALSE)</f>
        <v xml:space="preserve"> Jessica H.</v>
      </c>
      <c r="D397" s="37" t="str">
        <f>VLOOKUP($A397,'Customer Names'!A:E,5,FALSE)</f>
        <v>Jennings</v>
      </c>
      <c r="E397" s="35">
        <f>VLOOKUP($A397,'Medical Examinations'!$A:$H,2,FALSE)</f>
        <v>27.1</v>
      </c>
      <c r="F397" s="35">
        <f>VLOOKUP($A397,'Medical Examinations'!$A:$H,3,FALSE)</f>
        <v>9.0500000000000007</v>
      </c>
      <c r="G397" s="35" t="str">
        <f>VLOOKUP($A397,'Medical Examinations'!$A:$N,11,0)</f>
        <v>No</v>
      </c>
      <c r="H397" s="35" t="str">
        <f>VLOOKUP($A397,'Medical Examinations'!$A:$N,5,0)</f>
        <v>No</v>
      </c>
      <c r="I397" s="35" t="str">
        <f>VLOOKUP($A397,'Medical Examinations'!$A:$N,6,0)</f>
        <v>No</v>
      </c>
      <c r="J397" s="35">
        <f>VLOOKUP($A397,'Medical Examinations'!$A:$N,9,0)</f>
        <v>2</v>
      </c>
      <c r="K397" s="35" t="str">
        <f>VLOOKUP($A397,'Medical Examinations'!$A:$N,10,0)</f>
        <v>No</v>
      </c>
      <c r="L397" s="35" t="str">
        <f>VLOOKUP($A397,'Medical Examinations'!$A:$N,12,0)</f>
        <v>Overweight</v>
      </c>
      <c r="M397" s="35" t="str">
        <f>VLOOKUP($A397,'Medical Examinations'!$A:$N,13,0)</f>
        <v>Diabetes</v>
      </c>
      <c r="N397" s="45">
        <f>IFERROR(VLOOKUP($A397,'Hospitalisation Details'!$A:$P,15,0),"")</f>
        <v>26852</v>
      </c>
      <c r="O397" s="46">
        <f>IFERROR(VLOOKUP($A397,'Hospitalisation Details'!$A:$P,6,0),"")</f>
        <v>26140.36</v>
      </c>
      <c r="P397" s="47" t="str">
        <f>IFERROR(VLOOKUP($A397,'Hospitalisation Details'!$A:$P,12,0),"")</f>
        <v>tier - 2</v>
      </c>
      <c r="Q397" s="47" t="str">
        <f>IFERROR(VLOOKUP($A397,'Hospitalisation Details'!$A:$P,13,0),"")</f>
        <v>tier - 3</v>
      </c>
      <c r="R397" s="47" t="str">
        <f>IFERROR(VLOOKUP($A397,'Hospitalisation Details'!$A:$P,14,0),"")</f>
        <v>R1011</v>
      </c>
      <c r="S397" s="47">
        <f>IFERROR(VLOOKUP($A397,'Hospitalisation Details'!$A:$P,16,0),"")</f>
        <v>49</v>
      </c>
    </row>
    <row r="398" spans="1:19" x14ac:dyDescent="0.3">
      <c r="A398" s="34" t="str">
        <f>'Medical Examinations'!A398</f>
        <v>Id397</v>
      </c>
      <c r="B398" s="36" t="str">
        <f>VLOOKUP($A398,'Customer Names'!A:E,3,FALSE)</f>
        <v>Ms.</v>
      </c>
      <c r="C398" s="37" t="str">
        <f>VLOOKUP($A398,'Customer Names'!$A:$E,4,FALSE)</f>
        <v xml:space="preserve"> Deanna</v>
      </c>
      <c r="D398" s="37" t="str">
        <f>VLOOKUP($A398,'Customer Names'!A:E,5,FALSE)</f>
        <v>Fuller</v>
      </c>
      <c r="E398" s="35">
        <f>VLOOKUP($A398,'Medical Examinations'!$A:$H,2,FALSE)</f>
        <v>24.42</v>
      </c>
      <c r="F398" s="35">
        <f>VLOOKUP($A398,'Medical Examinations'!$A:$H,3,FALSE)</f>
        <v>11.31</v>
      </c>
      <c r="G398" s="35" t="str">
        <f>VLOOKUP($A398,'Medical Examinations'!$A:$N,11,0)</f>
        <v>No</v>
      </c>
      <c r="H398" s="35" t="str">
        <f>VLOOKUP($A398,'Medical Examinations'!$A:$N,5,0)</f>
        <v>No</v>
      </c>
      <c r="I398" s="35" t="str">
        <f>VLOOKUP($A398,'Medical Examinations'!$A:$N,6,0)</f>
        <v>No</v>
      </c>
      <c r="J398" s="35">
        <f>VLOOKUP($A398,'Medical Examinations'!$A:$N,9,0)</f>
        <v>0</v>
      </c>
      <c r="K398" s="35" t="str">
        <f>VLOOKUP($A398,'Medical Examinations'!$A:$N,10,0)</f>
        <v>Yes</v>
      </c>
      <c r="L398" s="35" t="str">
        <f>VLOOKUP($A398,'Medical Examinations'!$A:$N,12,0)</f>
        <v>Normal Weight</v>
      </c>
      <c r="M398" s="35" t="str">
        <f>VLOOKUP($A398,'Medical Examinations'!$A:$N,13,0)</f>
        <v>Diabetes</v>
      </c>
      <c r="N398" s="45">
        <f>IFERROR(VLOOKUP($A398,'Hospitalisation Details'!$A:$P,15,0),"")</f>
        <v>37540</v>
      </c>
      <c r="O398" s="46">
        <f>IFERROR(VLOOKUP($A398,'Hospitalisation Details'!$A:$P,6,0),"")</f>
        <v>26125.67</v>
      </c>
      <c r="P398" s="47" t="str">
        <f>IFERROR(VLOOKUP($A398,'Hospitalisation Details'!$A:$P,12,0),"")</f>
        <v>tier - 2</v>
      </c>
      <c r="Q398" s="47" t="str">
        <f>IFERROR(VLOOKUP($A398,'Hospitalisation Details'!$A:$P,13,0),"")</f>
        <v>tier - 1</v>
      </c>
      <c r="R398" s="47" t="str">
        <f>IFERROR(VLOOKUP($A398,'Hospitalisation Details'!$A:$P,14,0),"")</f>
        <v>R1013</v>
      </c>
      <c r="S398" s="47">
        <f>IFERROR(VLOOKUP($A398,'Hospitalisation Details'!$A:$P,16,0),"")</f>
        <v>20</v>
      </c>
    </row>
    <row r="399" spans="1:19" x14ac:dyDescent="0.3">
      <c r="A399" s="34" t="str">
        <f>'Medical Examinations'!A399</f>
        <v>Id398</v>
      </c>
      <c r="B399" s="36" t="str">
        <f>VLOOKUP($A399,'Customer Names'!A:E,3,FALSE)</f>
        <v>Mr.</v>
      </c>
      <c r="C399" s="37" t="str">
        <f>VLOOKUP($A399,'Customer Names'!$A:$E,4,FALSE)</f>
        <v xml:space="preserve"> Peter</v>
      </c>
      <c r="D399" s="37" t="str">
        <f>VLOOKUP($A399,'Customer Names'!A:E,5,FALSE)</f>
        <v>Lovisek</v>
      </c>
      <c r="E399" s="35">
        <f>VLOOKUP($A399,'Medical Examinations'!$A:$H,2,FALSE)</f>
        <v>26.695</v>
      </c>
      <c r="F399" s="35">
        <f>VLOOKUP($A399,'Medical Examinations'!$A:$H,3,FALSE)</f>
        <v>4.68</v>
      </c>
      <c r="G399" s="35" t="str">
        <f>VLOOKUP($A399,'Medical Examinations'!$A:$N,11,0)</f>
        <v>Yes</v>
      </c>
      <c r="H399" s="35" t="str">
        <f>VLOOKUP($A399,'Medical Examinations'!$A:$N,5,0)</f>
        <v>No</v>
      </c>
      <c r="I399" s="35" t="str">
        <f>VLOOKUP($A399,'Medical Examinations'!$A:$N,6,0)</f>
        <v>No</v>
      </c>
      <c r="J399" s="35">
        <f>VLOOKUP($A399,'Medical Examinations'!$A:$N,9,0)</f>
        <v>2</v>
      </c>
      <c r="K399" s="35" t="str">
        <f>VLOOKUP($A399,'Medical Examinations'!$A:$N,10,0)</f>
        <v>Yes</v>
      </c>
      <c r="L399" s="35" t="str">
        <f>VLOOKUP($A399,'Medical Examinations'!$A:$N,12,0)</f>
        <v>Overweight</v>
      </c>
      <c r="M399" s="35" t="str">
        <f>VLOOKUP($A399,'Medical Examinations'!$A:$N,13,0)</f>
        <v>Normal</v>
      </c>
      <c r="N399" s="45">
        <f>IFERROR(VLOOKUP($A399,'Hospitalisation Details'!$A:$P,15,0),"")</f>
        <v>24297</v>
      </c>
      <c r="O399" s="46">
        <f>IFERROR(VLOOKUP($A399,'Hospitalisation Details'!$A:$P,6,0),"")</f>
        <v>26109.33</v>
      </c>
      <c r="P399" s="47" t="str">
        <f>IFERROR(VLOOKUP($A399,'Hospitalisation Details'!$A:$P,12,0),"")</f>
        <v>tier - 2</v>
      </c>
      <c r="Q399" s="47" t="str">
        <f>IFERROR(VLOOKUP($A399,'Hospitalisation Details'!$A:$P,13,0),"")</f>
        <v>tier - 3</v>
      </c>
      <c r="R399" s="47" t="str">
        <f>IFERROR(VLOOKUP($A399,'Hospitalisation Details'!$A:$P,14,0),"")</f>
        <v>R1012</v>
      </c>
      <c r="S399" s="47">
        <f>IFERROR(VLOOKUP($A399,'Hospitalisation Details'!$A:$P,16,0),"")</f>
        <v>56</v>
      </c>
    </row>
    <row r="400" spans="1:19" x14ac:dyDescent="0.3">
      <c r="A400" s="34" t="str">
        <f>'Medical Examinations'!A400</f>
        <v>Id399</v>
      </c>
      <c r="B400" s="36" t="str">
        <f>VLOOKUP($A400,'Customer Names'!A:E,3,FALSE)</f>
        <v>Ms.</v>
      </c>
      <c r="C400" s="37" t="str">
        <f>VLOOKUP($A400,'Customer Names'!$A:$E,4,FALSE)</f>
        <v xml:space="preserve"> Rebecca</v>
      </c>
      <c r="D400" s="37" t="str">
        <f>VLOOKUP($A400,'Customer Names'!A:E,5,FALSE)</f>
        <v>Painter</v>
      </c>
      <c r="E400" s="35">
        <f>VLOOKUP($A400,'Medical Examinations'!$A:$H,2,FALSE)</f>
        <v>27.79</v>
      </c>
      <c r="F400" s="35">
        <f>VLOOKUP($A400,'Medical Examinations'!$A:$H,3,FALSE)</f>
        <v>6.05</v>
      </c>
      <c r="G400" s="35" t="str">
        <f>VLOOKUP($A400,'Medical Examinations'!$A:$N,11,0)</f>
        <v>Yes</v>
      </c>
      <c r="H400" s="35" t="str">
        <f>VLOOKUP($A400,'Medical Examinations'!$A:$N,5,0)</f>
        <v>yes</v>
      </c>
      <c r="I400" s="35" t="str">
        <f>VLOOKUP($A400,'Medical Examinations'!$A:$N,6,0)</f>
        <v>No</v>
      </c>
      <c r="J400" s="35">
        <f>VLOOKUP($A400,'Medical Examinations'!$A:$N,9,0)</f>
        <v>1</v>
      </c>
      <c r="K400" s="35" t="str">
        <f>VLOOKUP($A400,'Medical Examinations'!$A:$N,10,0)</f>
        <v>Yes</v>
      </c>
      <c r="L400" s="35" t="str">
        <f>VLOOKUP($A400,'Medical Examinations'!$A:$N,12,0)</f>
        <v>Overweight</v>
      </c>
      <c r="M400" s="35" t="str">
        <f>VLOOKUP($A400,'Medical Examinations'!$A:$N,13,0)</f>
        <v>Prediabetes</v>
      </c>
      <c r="N400" s="45">
        <f>IFERROR(VLOOKUP($A400,'Hospitalisation Details'!$A:$P,15,0),"")</f>
        <v>36886</v>
      </c>
      <c r="O400" s="46">
        <f>IFERROR(VLOOKUP($A400,'Hospitalisation Details'!$A:$P,6,0),"")</f>
        <v>26026.97</v>
      </c>
      <c r="P400" s="47" t="str">
        <f>IFERROR(VLOOKUP($A400,'Hospitalisation Details'!$A:$P,12,0),"")</f>
        <v>tier - 2</v>
      </c>
      <c r="Q400" s="47" t="str">
        <f>IFERROR(VLOOKUP($A400,'Hospitalisation Details'!$A:$P,13,0),"")</f>
        <v>tier - 3</v>
      </c>
      <c r="R400" s="47" t="str">
        <f>IFERROR(VLOOKUP($A400,'Hospitalisation Details'!$A:$P,14,0),"")</f>
        <v>R1011</v>
      </c>
      <c r="S400" s="47">
        <f>IFERROR(VLOOKUP($A400,'Hospitalisation Details'!$A:$P,16,0),"")</f>
        <v>22</v>
      </c>
    </row>
    <row r="401" spans="1:19" x14ac:dyDescent="0.3">
      <c r="A401" s="34" t="str">
        <f>'Medical Examinations'!A401</f>
        <v>Id400</v>
      </c>
      <c r="B401" s="36" t="str">
        <f>VLOOKUP($A401,'Customer Names'!A:E,3,FALSE)</f>
        <v>Ms.</v>
      </c>
      <c r="C401" s="37" t="str">
        <f>VLOOKUP($A401,'Customer Names'!$A:$E,4,FALSE)</f>
        <v xml:space="preserve"> Elizabeth M.</v>
      </c>
      <c r="D401" s="37" t="str">
        <f>VLOOKUP($A401,'Customer Names'!A:E,5,FALSE)</f>
        <v>Edwards</v>
      </c>
      <c r="E401" s="35">
        <f>VLOOKUP($A401,'Medical Examinations'!$A:$H,2,FALSE)</f>
        <v>32.68</v>
      </c>
      <c r="F401" s="35">
        <f>VLOOKUP($A401,'Medical Examinations'!$A:$H,3,FALSE)</f>
        <v>4.68</v>
      </c>
      <c r="G401" s="35" t="str">
        <f>VLOOKUP($A401,'Medical Examinations'!$A:$N,11,0)</f>
        <v>Yes</v>
      </c>
      <c r="H401" s="35" t="str">
        <f>VLOOKUP($A401,'Medical Examinations'!$A:$N,5,0)</f>
        <v>No</v>
      </c>
      <c r="I401" s="35" t="str">
        <f>VLOOKUP($A401,'Medical Examinations'!$A:$N,6,0)</f>
        <v>No</v>
      </c>
      <c r="J401" s="35">
        <f>VLOOKUP($A401,'Medical Examinations'!$A:$N,9,0)</f>
        <v>0</v>
      </c>
      <c r="K401" s="35" t="str">
        <f>VLOOKUP($A401,'Medical Examinations'!$A:$N,10,0)</f>
        <v>No</v>
      </c>
      <c r="L401" s="35" t="str">
        <f>VLOOKUP($A401,'Medical Examinations'!$A:$N,12,0)</f>
        <v>Obesity</v>
      </c>
      <c r="M401" s="35" t="str">
        <f>VLOOKUP($A401,'Medical Examinations'!$A:$N,13,0)</f>
        <v>Normal</v>
      </c>
      <c r="N401" s="45">
        <f>IFERROR(VLOOKUP($A401,'Hospitalisation Details'!$A:$P,15,0),"")</f>
        <v>37047</v>
      </c>
      <c r="O401" s="46">
        <f>IFERROR(VLOOKUP($A401,'Hospitalisation Details'!$A:$P,6,0),"")</f>
        <v>26018.95</v>
      </c>
      <c r="P401" s="47" t="str">
        <f>IFERROR(VLOOKUP($A401,'Hospitalisation Details'!$A:$P,12,0),"")</f>
        <v>tier - 2</v>
      </c>
      <c r="Q401" s="47" t="str">
        <f>IFERROR(VLOOKUP($A401,'Hospitalisation Details'!$A:$P,13,0),"")</f>
        <v>tier - 2</v>
      </c>
      <c r="R401" s="47" t="str">
        <f>IFERROR(VLOOKUP($A401,'Hospitalisation Details'!$A:$P,14,0),"")</f>
        <v>R1012</v>
      </c>
      <c r="S401" s="47">
        <f>IFERROR(VLOOKUP($A401,'Hospitalisation Details'!$A:$P,16,0),"")</f>
        <v>22</v>
      </c>
    </row>
    <row r="402" spans="1:19" x14ac:dyDescent="0.3">
      <c r="A402" s="34" t="str">
        <f>'Medical Examinations'!A402</f>
        <v>Id401</v>
      </c>
      <c r="B402" s="36" t="str">
        <f>VLOOKUP($A402,'Customer Names'!A:E,3,FALSE)</f>
        <v>Mr.</v>
      </c>
      <c r="C402" s="37" t="str">
        <f>VLOOKUP($A402,'Customer Names'!$A:$E,4,FALSE)</f>
        <v xml:space="preserve"> Gregory</v>
      </c>
      <c r="D402" s="37" t="str">
        <f>VLOOKUP($A402,'Customer Names'!A:E,5,FALSE)</f>
        <v>Liebl</v>
      </c>
      <c r="E402" s="35">
        <f>VLOOKUP($A402,'Medical Examinations'!$A:$H,2,FALSE)</f>
        <v>26.4</v>
      </c>
      <c r="F402" s="35">
        <f>VLOOKUP($A402,'Medical Examinations'!$A:$H,3,FALSE)</f>
        <v>9.5</v>
      </c>
      <c r="G402" s="35" t="str">
        <f>VLOOKUP($A402,'Medical Examinations'!$A:$N,11,0)</f>
        <v>Yes</v>
      </c>
      <c r="H402" s="35" t="str">
        <f>VLOOKUP($A402,'Medical Examinations'!$A:$N,5,0)</f>
        <v>No</v>
      </c>
      <c r="I402" s="35" t="str">
        <f>VLOOKUP($A402,'Medical Examinations'!$A:$N,6,0)</f>
        <v>No</v>
      </c>
      <c r="J402" s="35">
        <f>VLOOKUP($A402,'Medical Examinations'!$A:$N,9,0)</f>
        <v>2</v>
      </c>
      <c r="K402" s="35" t="str">
        <f>VLOOKUP($A402,'Medical Examinations'!$A:$N,10,0)</f>
        <v>No</v>
      </c>
      <c r="L402" s="35" t="str">
        <f>VLOOKUP($A402,'Medical Examinations'!$A:$N,12,0)</f>
        <v>Overweight</v>
      </c>
      <c r="M402" s="35" t="str">
        <f>VLOOKUP($A402,'Medical Examinations'!$A:$N,13,0)</f>
        <v>Diabetes</v>
      </c>
      <c r="N402" s="45">
        <f>IFERROR(VLOOKUP($A402,'Hospitalisation Details'!$A:$P,15,0),"")</f>
        <v>25905</v>
      </c>
      <c r="O402" s="46">
        <f>IFERROR(VLOOKUP($A402,'Hospitalisation Details'!$A:$P,6,0),"")</f>
        <v>25992.82</v>
      </c>
      <c r="P402" s="47" t="str">
        <f>IFERROR(VLOOKUP($A402,'Hospitalisation Details'!$A:$P,12,0),"")</f>
        <v>tier - 2</v>
      </c>
      <c r="Q402" s="47" t="str">
        <f>IFERROR(VLOOKUP($A402,'Hospitalisation Details'!$A:$P,13,0),"")</f>
        <v>tier - 2</v>
      </c>
      <c r="R402" s="47" t="str">
        <f>IFERROR(VLOOKUP($A402,'Hospitalisation Details'!$A:$P,14,0),"")</f>
        <v>R1013</v>
      </c>
      <c r="S402" s="47">
        <f>IFERROR(VLOOKUP($A402,'Hospitalisation Details'!$A:$P,16,0),"")</f>
        <v>52</v>
      </c>
    </row>
    <row r="403" spans="1:19" x14ac:dyDescent="0.3">
      <c r="A403" s="34" t="str">
        <f>'Medical Examinations'!A403</f>
        <v>Id402</v>
      </c>
      <c r="B403" s="36" t="str">
        <f>VLOOKUP($A403,'Customer Names'!A:E,3,FALSE)</f>
        <v>Ms.</v>
      </c>
      <c r="C403" s="37" t="str">
        <f>VLOOKUP($A403,'Customer Names'!$A:$E,4,FALSE)</f>
        <v xml:space="preserve"> Sarah E.</v>
      </c>
      <c r="D403" s="37" t="str">
        <f>VLOOKUP($A403,'Customer Names'!A:E,5,FALSE)</f>
        <v>Kasabian-Larson</v>
      </c>
      <c r="E403" s="35">
        <f>VLOOKUP($A403,'Medical Examinations'!$A:$H,2,FALSE)</f>
        <v>23.655000000000001</v>
      </c>
      <c r="F403" s="35">
        <f>VLOOKUP($A403,'Medical Examinations'!$A:$H,3,FALSE)</f>
        <v>10.84</v>
      </c>
      <c r="G403" s="35" t="str">
        <f>VLOOKUP($A403,'Medical Examinations'!$A:$N,11,0)</f>
        <v>Yes</v>
      </c>
      <c r="H403" s="35" t="str">
        <f>VLOOKUP($A403,'Medical Examinations'!$A:$N,5,0)</f>
        <v>No</v>
      </c>
      <c r="I403" s="35" t="str">
        <f>VLOOKUP($A403,'Medical Examinations'!$A:$N,6,0)</f>
        <v>Yes</v>
      </c>
      <c r="J403" s="35">
        <f>VLOOKUP($A403,'Medical Examinations'!$A:$N,9,0)</f>
        <v>1</v>
      </c>
      <c r="K403" s="35" t="str">
        <f>VLOOKUP($A403,'Medical Examinations'!$A:$N,10,0)</f>
        <v>Yes</v>
      </c>
      <c r="L403" s="35" t="str">
        <f>VLOOKUP($A403,'Medical Examinations'!$A:$N,12,0)</f>
        <v>Normal Weight</v>
      </c>
      <c r="M403" s="35" t="str">
        <f>VLOOKUP($A403,'Medical Examinations'!$A:$N,13,0)</f>
        <v>Diabetes</v>
      </c>
      <c r="N403" s="45">
        <f>IFERROR(VLOOKUP($A403,'Hospitalisation Details'!$A:$P,15,0),"")</f>
        <v>23244</v>
      </c>
      <c r="O403" s="46">
        <f>IFERROR(VLOOKUP($A403,'Hospitalisation Details'!$A:$P,6,0),"")</f>
        <v>25678.78</v>
      </c>
      <c r="P403" s="47" t="str">
        <f>IFERROR(VLOOKUP($A403,'Hospitalisation Details'!$A:$P,12,0),"")</f>
        <v>tier - 2</v>
      </c>
      <c r="Q403" s="47" t="str">
        <f>IFERROR(VLOOKUP($A403,'Hospitalisation Details'!$A:$P,13,0),"")</f>
        <v>tier - 3</v>
      </c>
      <c r="R403" s="47" t="str">
        <f>IFERROR(VLOOKUP($A403,'Hospitalisation Details'!$A:$P,14,0),"")</f>
        <v>R1012</v>
      </c>
      <c r="S403" s="47">
        <f>IFERROR(VLOOKUP($A403,'Hospitalisation Details'!$A:$P,16,0),"")</f>
        <v>59</v>
      </c>
    </row>
    <row r="404" spans="1:19" x14ac:dyDescent="0.3">
      <c r="A404" s="34" t="str">
        <f>'Medical Examinations'!A404</f>
        <v>Id403</v>
      </c>
      <c r="B404" s="36" t="str">
        <f>VLOOKUP($A404,'Customer Names'!A:E,3,FALSE)</f>
        <v>Ms.</v>
      </c>
      <c r="C404" s="37" t="str">
        <f>VLOOKUP($A404,'Customer Names'!$A:$E,4,FALSE)</f>
        <v xml:space="preserve"> Anne Elise</v>
      </c>
      <c r="D404" s="37" t="str">
        <f>VLOOKUP($A404,'Customer Names'!A:E,5,FALSE)</f>
        <v>Creamer</v>
      </c>
      <c r="E404" s="35">
        <f>VLOOKUP($A404,'Medical Examinations'!$A:$H,2,FALSE)</f>
        <v>27.36</v>
      </c>
      <c r="F404" s="35">
        <f>VLOOKUP($A404,'Medical Examinations'!$A:$H,3,FALSE)</f>
        <v>5.88</v>
      </c>
      <c r="G404" s="35" t="str">
        <f>VLOOKUP($A404,'Medical Examinations'!$A:$N,11,0)</f>
        <v>No</v>
      </c>
      <c r="H404" s="35" t="str">
        <f>VLOOKUP($A404,'Medical Examinations'!$A:$N,5,0)</f>
        <v>No</v>
      </c>
      <c r="I404" s="35" t="str">
        <f>VLOOKUP($A404,'Medical Examinations'!$A:$N,6,0)</f>
        <v>No</v>
      </c>
      <c r="J404" s="35">
        <f>VLOOKUP($A404,'Medical Examinations'!$A:$N,9,0)</f>
        <v>2</v>
      </c>
      <c r="K404" s="35" t="str">
        <f>VLOOKUP($A404,'Medical Examinations'!$A:$N,10,0)</f>
        <v>No</v>
      </c>
      <c r="L404" s="35" t="str">
        <f>VLOOKUP($A404,'Medical Examinations'!$A:$N,12,0)</f>
        <v>Overweight</v>
      </c>
      <c r="M404" s="35" t="str">
        <f>VLOOKUP($A404,'Medical Examinations'!$A:$N,13,0)</f>
        <v>Prediabetes</v>
      </c>
      <c r="N404" s="45">
        <f>IFERROR(VLOOKUP($A404,'Hospitalisation Details'!$A:$P,15,0),"")</f>
        <v>26497</v>
      </c>
      <c r="O404" s="46">
        <f>IFERROR(VLOOKUP($A404,'Hospitalisation Details'!$A:$P,6,0),"")</f>
        <v>25656.58</v>
      </c>
      <c r="P404" s="47" t="str">
        <f>IFERROR(VLOOKUP($A404,'Hospitalisation Details'!$A:$P,12,0),"")</f>
        <v>tier - 2</v>
      </c>
      <c r="Q404" s="47" t="str">
        <f>IFERROR(VLOOKUP($A404,'Hospitalisation Details'!$A:$P,13,0),"")</f>
        <v>tier - 3</v>
      </c>
      <c r="R404" s="47" t="str">
        <f>IFERROR(VLOOKUP($A404,'Hospitalisation Details'!$A:$P,14,0),"")</f>
        <v>R1024</v>
      </c>
      <c r="S404" s="47">
        <f>IFERROR(VLOOKUP($A404,'Hospitalisation Details'!$A:$P,16,0),"")</f>
        <v>50</v>
      </c>
    </row>
    <row r="405" spans="1:19" x14ac:dyDescent="0.3">
      <c r="A405" s="34" t="str">
        <f>'Medical Examinations'!A405</f>
        <v>Id404</v>
      </c>
      <c r="B405" s="36" t="str">
        <f>VLOOKUP($A405,'Customer Names'!A:E,3,FALSE)</f>
        <v>Mr.</v>
      </c>
      <c r="C405" s="37" t="str">
        <f>VLOOKUP($A405,'Customer Names'!$A:$E,4,FALSE)</f>
        <v xml:space="preserve"> Christopher R</v>
      </c>
      <c r="D405" s="37" t="str">
        <f>VLOOKUP($A405,'Customer Names'!A:E,5,FALSE)</f>
        <v>Kimbel</v>
      </c>
      <c r="E405" s="35">
        <f>VLOOKUP($A405,'Medical Examinations'!$A:$H,2,FALSE)</f>
        <v>27.82</v>
      </c>
      <c r="F405" s="35">
        <f>VLOOKUP($A405,'Medical Examinations'!$A:$H,3,FALSE)</f>
        <v>5.24</v>
      </c>
      <c r="G405" s="35" t="str">
        <f>VLOOKUP($A405,'Medical Examinations'!$A:$N,11,0)</f>
        <v>Yes</v>
      </c>
      <c r="H405" s="35" t="str">
        <f>VLOOKUP($A405,'Medical Examinations'!$A:$N,5,0)</f>
        <v>No</v>
      </c>
      <c r="I405" s="35" t="str">
        <f>VLOOKUP($A405,'Medical Examinations'!$A:$N,6,0)</f>
        <v>No</v>
      </c>
      <c r="J405" s="35">
        <f>VLOOKUP($A405,'Medical Examinations'!$A:$N,9,0)</f>
        <v>0</v>
      </c>
      <c r="K405" s="35" t="str">
        <f>VLOOKUP($A405,'Medical Examinations'!$A:$N,10,0)</f>
        <v>Yes</v>
      </c>
      <c r="L405" s="35" t="str">
        <f>VLOOKUP($A405,'Medical Examinations'!$A:$N,12,0)</f>
        <v>Overweight</v>
      </c>
      <c r="M405" s="35" t="str">
        <f>VLOOKUP($A405,'Medical Examinations'!$A:$N,13,0)</f>
        <v>Normal</v>
      </c>
      <c r="N405" s="45">
        <f>IFERROR(VLOOKUP($A405,'Hospitalisation Details'!$A:$P,15,0),"")</f>
        <v>37105</v>
      </c>
      <c r="O405" s="46">
        <f>IFERROR(VLOOKUP($A405,'Hospitalisation Details'!$A:$P,6,0),"")</f>
        <v>25648.98</v>
      </c>
      <c r="P405" s="47" t="str">
        <f>IFERROR(VLOOKUP($A405,'Hospitalisation Details'!$A:$P,12,0),"")</f>
        <v>tier - 2</v>
      </c>
      <c r="Q405" s="47" t="str">
        <f>IFERROR(VLOOKUP($A405,'Hospitalisation Details'!$A:$P,13,0),"")</f>
        <v>tier - 1</v>
      </c>
      <c r="R405" s="47" t="str">
        <f>IFERROR(VLOOKUP($A405,'Hospitalisation Details'!$A:$P,14,0),"")</f>
        <v>R1011</v>
      </c>
      <c r="S405" s="47">
        <f>IFERROR(VLOOKUP($A405,'Hospitalisation Details'!$A:$P,16,0),"")</f>
        <v>21</v>
      </c>
    </row>
    <row r="406" spans="1:19" x14ac:dyDescent="0.3">
      <c r="A406" s="34" t="str">
        <f>'Medical Examinations'!A406</f>
        <v>Id405</v>
      </c>
      <c r="B406" s="36" t="str">
        <f>VLOOKUP($A406,'Customer Names'!A:E,3,FALSE)</f>
        <v>Mr.</v>
      </c>
      <c r="C406" s="37" t="str">
        <f>VLOOKUP($A406,'Customer Names'!$A:$E,4,FALSE)</f>
        <v xml:space="preserve"> Elliot</v>
      </c>
      <c r="D406" s="37" t="str">
        <f>VLOOKUP($A406,'Customer Names'!A:E,5,FALSE)</f>
        <v>Livensparger</v>
      </c>
      <c r="E406" s="35">
        <f>VLOOKUP($A406,'Medical Examinations'!$A:$H,2,FALSE)</f>
        <v>25.46</v>
      </c>
      <c r="F406" s="35">
        <f>VLOOKUP($A406,'Medical Examinations'!$A:$H,3,FALSE)</f>
        <v>11.75</v>
      </c>
      <c r="G406" s="35" t="str">
        <f>VLOOKUP($A406,'Medical Examinations'!$A:$N,11,0)</f>
        <v>No</v>
      </c>
      <c r="H406" s="35" t="str">
        <f>VLOOKUP($A406,'Medical Examinations'!$A:$N,5,0)</f>
        <v>No</v>
      </c>
      <c r="I406" s="35" t="str">
        <f>VLOOKUP($A406,'Medical Examinations'!$A:$N,6,0)</f>
        <v>No</v>
      </c>
      <c r="J406" s="35">
        <f>VLOOKUP($A406,'Medical Examinations'!$A:$N,9,0)</f>
        <v>0</v>
      </c>
      <c r="K406" s="35" t="str">
        <f>VLOOKUP($A406,'Medical Examinations'!$A:$N,10,0)</f>
        <v>No</v>
      </c>
      <c r="L406" s="35" t="str">
        <f>VLOOKUP($A406,'Medical Examinations'!$A:$N,12,0)</f>
        <v>Overweight</v>
      </c>
      <c r="M406" s="35" t="str">
        <f>VLOOKUP($A406,'Medical Examinations'!$A:$N,13,0)</f>
        <v>Diabetes</v>
      </c>
      <c r="N406" s="45">
        <f>IFERROR(VLOOKUP($A406,'Hospitalisation Details'!$A:$P,15,0),"")</f>
        <v>25183</v>
      </c>
      <c r="O406" s="46">
        <f>IFERROR(VLOOKUP($A406,'Hospitalisation Details'!$A:$P,6,0),"")</f>
        <v>25517.11</v>
      </c>
      <c r="P406" s="47" t="str">
        <f>IFERROR(VLOOKUP($A406,'Hospitalisation Details'!$A:$P,12,0),"")</f>
        <v>tier - 2</v>
      </c>
      <c r="Q406" s="47" t="str">
        <f>IFERROR(VLOOKUP($A406,'Hospitalisation Details'!$A:$P,13,0),"")</f>
        <v>tier - 3</v>
      </c>
      <c r="R406" s="47" t="str">
        <f>IFERROR(VLOOKUP($A406,'Hospitalisation Details'!$A:$P,14,0),"")</f>
        <v>R1017</v>
      </c>
      <c r="S406" s="47">
        <f>IFERROR(VLOOKUP($A406,'Hospitalisation Details'!$A:$P,16,0),"")</f>
        <v>54</v>
      </c>
    </row>
    <row r="407" spans="1:19" x14ac:dyDescent="0.3">
      <c r="A407" s="34" t="str">
        <f>'Medical Examinations'!A407</f>
        <v>Id406</v>
      </c>
      <c r="B407" s="36" t="str">
        <f>VLOOKUP($A407,'Customer Names'!A:E,3,FALSE)</f>
        <v>Mr.</v>
      </c>
      <c r="C407" s="37" t="str">
        <f>VLOOKUP($A407,'Customer Names'!$A:$E,4,FALSE)</f>
        <v xml:space="preserve"> Christopher D.</v>
      </c>
      <c r="D407" s="37" t="str">
        <f>VLOOKUP($A407,'Customer Names'!A:E,5,FALSE)</f>
        <v>Grange</v>
      </c>
      <c r="E407" s="35">
        <f>VLOOKUP($A407,'Medical Examinations'!$A:$H,2,FALSE)</f>
        <v>25.1</v>
      </c>
      <c r="F407" s="35">
        <f>VLOOKUP($A407,'Medical Examinations'!$A:$H,3,FALSE)</f>
        <v>6.97</v>
      </c>
      <c r="G407" s="35" t="str">
        <f>VLOOKUP($A407,'Medical Examinations'!$A:$N,11,0)</f>
        <v>No</v>
      </c>
      <c r="H407" s="35" t="str">
        <f>VLOOKUP($A407,'Medical Examinations'!$A:$N,5,0)</f>
        <v>No</v>
      </c>
      <c r="I407" s="35" t="str">
        <f>VLOOKUP($A407,'Medical Examinations'!$A:$N,6,0)</f>
        <v>No</v>
      </c>
      <c r="J407" s="35">
        <f>VLOOKUP($A407,'Medical Examinations'!$A:$N,9,0)</f>
        <v>0</v>
      </c>
      <c r="K407" s="35" t="str">
        <f>VLOOKUP($A407,'Medical Examinations'!$A:$N,10,0)</f>
        <v>Yes</v>
      </c>
      <c r="L407" s="35" t="str">
        <f>VLOOKUP($A407,'Medical Examinations'!$A:$N,12,0)</f>
        <v>Overweight</v>
      </c>
      <c r="M407" s="35" t="str">
        <f>VLOOKUP($A407,'Medical Examinations'!$A:$N,13,0)</f>
        <v>Diabetes</v>
      </c>
      <c r="N407" s="45">
        <f>IFERROR(VLOOKUP($A407,'Hospitalisation Details'!$A:$P,15,0),"")</f>
        <v>25072</v>
      </c>
      <c r="O407" s="46">
        <f>IFERROR(VLOOKUP($A407,'Hospitalisation Details'!$A:$P,6,0),"")</f>
        <v>25382.3</v>
      </c>
      <c r="P407" s="47" t="str">
        <f>IFERROR(VLOOKUP($A407,'Hospitalisation Details'!$A:$P,12,0),"")</f>
        <v>tier - 2</v>
      </c>
      <c r="Q407" s="47" t="str">
        <f>IFERROR(VLOOKUP($A407,'Hospitalisation Details'!$A:$P,13,0),"")</f>
        <v>tier - 2</v>
      </c>
      <c r="R407" s="47" t="str">
        <f>IFERROR(VLOOKUP($A407,'Hospitalisation Details'!$A:$P,14,0),"")</f>
        <v>R1011</v>
      </c>
      <c r="S407" s="47">
        <f>IFERROR(VLOOKUP($A407,'Hospitalisation Details'!$A:$P,16,0),"")</f>
        <v>54</v>
      </c>
    </row>
    <row r="408" spans="1:19" x14ac:dyDescent="0.3">
      <c r="A408" s="34" t="str">
        <f>'Medical Examinations'!A408</f>
        <v>Id407</v>
      </c>
      <c r="B408" s="36" t="str">
        <f>VLOOKUP($A408,'Customer Names'!A:E,3,FALSE)</f>
        <v>Mr.</v>
      </c>
      <c r="C408" s="37" t="str">
        <f>VLOOKUP($A408,'Customer Names'!$A:$E,4,FALSE)</f>
        <v xml:space="preserve"> Corey</v>
      </c>
      <c r="D408" s="37" t="str">
        <f>VLOOKUP($A408,'Customer Names'!A:E,5,FALSE)</f>
        <v>Nunlist</v>
      </c>
      <c r="E408" s="35">
        <f>VLOOKUP($A408,'Medical Examinations'!$A:$H,2,FALSE)</f>
        <v>32.11</v>
      </c>
      <c r="F408" s="35">
        <f>VLOOKUP($A408,'Medical Examinations'!$A:$H,3,FALSE)</f>
        <v>4.76</v>
      </c>
      <c r="G408" s="35" t="str">
        <f>VLOOKUP($A408,'Medical Examinations'!$A:$N,11,0)</f>
        <v>No</v>
      </c>
      <c r="H408" s="35" t="str">
        <f>VLOOKUP($A408,'Medical Examinations'!$A:$N,5,0)</f>
        <v>No</v>
      </c>
      <c r="I408" s="35" t="str">
        <f>VLOOKUP($A408,'Medical Examinations'!$A:$N,6,0)</f>
        <v>No</v>
      </c>
      <c r="J408" s="35">
        <f>VLOOKUP($A408,'Medical Examinations'!$A:$N,9,0)</f>
        <v>2</v>
      </c>
      <c r="K408" s="35" t="str">
        <f>VLOOKUP($A408,'Medical Examinations'!$A:$N,10,0)</f>
        <v>No</v>
      </c>
      <c r="L408" s="35" t="str">
        <f>VLOOKUP($A408,'Medical Examinations'!$A:$N,12,0)</f>
        <v>Obesity</v>
      </c>
      <c r="M408" s="35" t="str">
        <f>VLOOKUP($A408,'Medical Examinations'!$A:$N,13,0)</f>
        <v>Normal</v>
      </c>
      <c r="N408" s="45">
        <f>IFERROR(VLOOKUP($A408,'Hospitalisation Details'!$A:$P,15,0),"")</f>
        <v>26568</v>
      </c>
      <c r="O408" s="46">
        <f>IFERROR(VLOOKUP($A408,'Hospitalisation Details'!$A:$P,6,0),"")</f>
        <v>25333.33</v>
      </c>
      <c r="P408" s="47" t="str">
        <f>IFERROR(VLOOKUP($A408,'Hospitalisation Details'!$A:$P,12,0),"")</f>
        <v>tier - 2</v>
      </c>
      <c r="Q408" s="47" t="str">
        <f>IFERROR(VLOOKUP($A408,'Hospitalisation Details'!$A:$P,13,0),"")</f>
        <v>tier - 2</v>
      </c>
      <c r="R408" s="47" t="str">
        <f>IFERROR(VLOOKUP($A408,'Hospitalisation Details'!$A:$P,14,0),"")</f>
        <v>R1017</v>
      </c>
      <c r="S408" s="47">
        <f>IFERROR(VLOOKUP($A408,'Hospitalisation Details'!$A:$P,16,0),"")</f>
        <v>50</v>
      </c>
    </row>
    <row r="409" spans="1:19" x14ac:dyDescent="0.3">
      <c r="A409" s="34" t="str">
        <f>'Medical Examinations'!A409</f>
        <v>Id408</v>
      </c>
      <c r="B409" s="36" t="str">
        <f>VLOOKUP($A409,'Customer Names'!A:E,3,FALSE)</f>
        <v>Mr.</v>
      </c>
      <c r="C409" s="37" t="str">
        <f>VLOOKUP($A409,'Customer Names'!$A:$E,4,FALSE)</f>
        <v xml:space="preserve"> Patrick D.</v>
      </c>
      <c r="D409" s="37" t="str">
        <f>VLOOKUP($A409,'Customer Names'!A:E,5,FALSE)</f>
        <v>Cutter</v>
      </c>
      <c r="E409" s="35">
        <f>VLOOKUP($A409,'Medical Examinations'!$A:$H,2,FALSE)</f>
        <v>29.8</v>
      </c>
      <c r="F409" s="35">
        <f>VLOOKUP($A409,'Medical Examinations'!$A:$H,3,FALSE)</f>
        <v>8.24</v>
      </c>
      <c r="G409" s="35" t="str">
        <f>VLOOKUP($A409,'Medical Examinations'!$A:$N,11,0)</f>
        <v>Yes</v>
      </c>
      <c r="H409" s="35" t="str">
        <f>VLOOKUP($A409,'Medical Examinations'!$A:$N,5,0)</f>
        <v>No</v>
      </c>
      <c r="I409" s="35" t="str">
        <f>VLOOKUP($A409,'Medical Examinations'!$A:$N,6,0)</f>
        <v>No</v>
      </c>
      <c r="J409" s="35">
        <f>VLOOKUP($A409,'Medical Examinations'!$A:$N,9,0)</f>
        <v>1</v>
      </c>
      <c r="K409" s="35" t="str">
        <f>VLOOKUP($A409,'Medical Examinations'!$A:$N,10,0)</f>
        <v>Yes</v>
      </c>
      <c r="L409" s="35" t="str">
        <f>VLOOKUP($A409,'Medical Examinations'!$A:$N,12,0)</f>
        <v>Overweight</v>
      </c>
      <c r="M409" s="35" t="str">
        <f>VLOOKUP($A409,'Medical Examinations'!$A:$N,13,0)</f>
        <v>Diabetes</v>
      </c>
      <c r="N409" s="45">
        <f>IFERROR(VLOOKUP($A409,'Hospitalisation Details'!$A:$P,15,0),"")</f>
        <v>27742</v>
      </c>
      <c r="O409" s="46">
        <f>IFERROR(VLOOKUP($A409,'Hospitalisation Details'!$A:$P,6,0),"")</f>
        <v>25309.49</v>
      </c>
      <c r="P409" s="47" t="str">
        <f>IFERROR(VLOOKUP($A409,'Hospitalisation Details'!$A:$P,12,0),"")</f>
        <v>tier - 2</v>
      </c>
      <c r="Q409" s="47" t="str">
        <f>IFERROR(VLOOKUP($A409,'Hospitalisation Details'!$A:$P,13,0),"")</f>
        <v>tier - 1</v>
      </c>
      <c r="R409" s="47" t="str">
        <f>IFERROR(VLOOKUP($A409,'Hospitalisation Details'!$A:$P,14,0),"")</f>
        <v>R1011</v>
      </c>
      <c r="S409" s="47">
        <f>IFERROR(VLOOKUP($A409,'Hospitalisation Details'!$A:$P,16,0),"")</f>
        <v>47</v>
      </c>
    </row>
    <row r="410" spans="1:19" x14ac:dyDescent="0.3">
      <c r="A410" s="34" t="str">
        <f>'Medical Examinations'!A410</f>
        <v>Id409</v>
      </c>
      <c r="B410" s="36" t="str">
        <f>VLOOKUP($A410,'Customer Names'!A:E,3,FALSE)</f>
        <v>Mr.</v>
      </c>
      <c r="C410" s="37" t="str">
        <f>VLOOKUP($A410,'Customer Names'!$A:$E,4,FALSE)</f>
        <v xml:space="preserve"> Anthony D.</v>
      </c>
      <c r="D410" s="37" t="str">
        <f>VLOOKUP($A410,'Customer Names'!A:E,5,FALSE)</f>
        <v>Martin</v>
      </c>
      <c r="E410" s="35">
        <f>VLOOKUP($A410,'Medical Examinations'!$A:$H,2,FALSE)</f>
        <v>24.01</v>
      </c>
      <c r="F410" s="35">
        <f>VLOOKUP($A410,'Medical Examinations'!$A:$H,3,FALSE)</f>
        <v>4.76</v>
      </c>
      <c r="G410" s="35" t="str">
        <f>VLOOKUP($A410,'Medical Examinations'!$A:$N,11,0)</f>
        <v>No</v>
      </c>
      <c r="H410" s="35" t="str">
        <f>VLOOKUP($A410,'Medical Examinations'!$A:$N,5,0)</f>
        <v>No</v>
      </c>
      <c r="I410" s="35" t="str">
        <f>VLOOKUP($A410,'Medical Examinations'!$A:$N,6,0)</f>
        <v>No</v>
      </c>
      <c r="J410" s="35">
        <f>VLOOKUP($A410,'Medical Examinations'!$A:$N,9,0)</f>
        <v>1</v>
      </c>
      <c r="K410" s="35" t="str">
        <f>VLOOKUP($A410,'Medical Examinations'!$A:$N,10,0)</f>
        <v>Yes</v>
      </c>
      <c r="L410" s="35" t="str">
        <f>VLOOKUP($A410,'Medical Examinations'!$A:$N,12,0)</f>
        <v>Normal Weight</v>
      </c>
      <c r="M410" s="35" t="str">
        <f>VLOOKUP($A410,'Medical Examinations'!$A:$N,13,0)</f>
        <v>Normal</v>
      </c>
      <c r="N410" s="45">
        <f>IFERROR(VLOOKUP($A410,'Hospitalisation Details'!$A:$P,15,0),"")</f>
        <v>36123</v>
      </c>
      <c r="O410" s="46">
        <f>IFERROR(VLOOKUP($A410,'Hospitalisation Details'!$A:$P,6,0),"")</f>
        <v>25127.22</v>
      </c>
      <c r="P410" s="47" t="str">
        <f>IFERROR(VLOOKUP($A410,'Hospitalisation Details'!$A:$P,12,0),"")</f>
        <v>tier - 2</v>
      </c>
      <c r="Q410" s="47" t="str">
        <f>IFERROR(VLOOKUP($A410,'Hospitalisation Details'!$A:$P,13,0),"")</f>
        <v>tier - 3</v>
      </c>
      <c r="R410" s="47" t="str">
        <f>IFERROR(VLOOKUP($A410,'Hospitalisation Details'!$A:$P,14,0),"")</f>
        <v>R1011</v>
      </c>
      <c r="S410" s="47">
        <f>IFERROR(VLOOKUP($A410,'Hospitalisation Details'!$A:$P,16,0),"")</f>
        <v>24</v>
      </c>
    </row>
    <row r="411" spans="1:19" x14ac:dyDescent="0.3">
      <c r="A411" s="34" t="str">
        <f>'Medical Examinations'!A411</f>
        <v>Id410</v>
      </c>
      <c r="B411" s="36" t="str">
        <f>VLOOKUP($A411,'Customer Names'!A:E,3,FALSE)</f>
        <v>Ms.</v>
      </c>
      <c r="C411" s="37" t="str">
        <f>VLOOKUP($A411,'Customer Names'!$A:$E,4,FALSE)</f>
        <v xml:space="preserve"> Melissa</v>
      </c>
      <c r="D411" s="37" t="str">
        <f>VLOOKUP($A411,'Customer Names'!A:E,5,FALSE)</f>
        <v>Cooney</v>
      </c>
      <c r="E411" s="35">
        <f>VLOOKUP($A411,'Medical Examinations'!$A:$H,2,FALSE)</f>
        <v>23.21</v>
      </c>
      <c r="F411" s="35">
        <f>VLOOKUP($A411,'Medical Examinations'!$A:$H,3,FALSE)</f>
        <v>6.03</v>
      </c>
      <c r="G411" s="35" t="str">
        <f>VLOOKUP($A411,'Medical Examinations'!$A:$N,11,0)</f>
        <v>No</v>
      </c>
      <c r="H411" s="35" t="str">
        <f>VLOOKUP($A411,'Medical Examinations'!$A:$N,5,0)</f>
        <v>No</v>
      </c>
      <c r="I411" s="35" t="str">
        <f>VLOOKUP($A411,'Medical Examinations'!$A:$N,6,0)</f>
        <v>No</v>
      </c>
      <c r="J411" s="35">
        <f>VLOOKUP($A411,'Medical Examinations'!$A:$N,9,0)</f>
        <v>1</v>
      </c>
      <c r="K411" s="35" t="str">
        <f>VLOOKUP($A411,'Medical Examinations'!$A:$N,10,0)</f>
        <v>No</v>
      </c>
      <c r="L411" s="35" t="str">
        <f>VLOOKUP($A411,'Medical Examinations'!$A:$N,12,0)</f>
        <v>Normal Weight</v>
      </c>
      <c r="M411" s="35" t="str">
        <f>VLOOKUP($A411,'Medical Examinations'!$A:$N,13,0)</f>
        <v>Prediabetes</v>
      </c>
      <c r="N411" s="45">
        <f>IFERROR(VLOOKUP($A411,'Hospitalisation Details'!$A:$P,15,0),"")</f>
        <v>35960</v>
      </c>
      <c r="O411" s="46">
        <f>IFERROR(VLOOKUP($A411,'Hospitalisation Details'!$A:$P,6,0),"")</f>
        <v>25081.77</v>
      </c>
      <c r="P411" s="47" t="str">
        <f>IFERROR(VLOOKUP($A411,'Hospitalisation Details'!$A:$P,12,0),"")</f>
        <v>tier - 2</v>
      </c>
      <c r="Q411" s="47" t="str">
        <f>IFERROR(VLOOKUP($A411,'Hospitalisation Details'!$A:$P,13,0),"")</f>
        <v>tier - 2</v>
      </c>
      <c r="R411" s="47" t="str">
        <f>IFERROR(VLOOKUP($A411,'Hospitalisation Details'!$A:$P,14,0),"")</f>
        <v>R1013</v>
      </c>
      <c r="S411" s="47">
        <f>IFERROR(VLOOKUP($A411,'Hospitalisation Details'!$A:$P,16,0),"")</f>
        <v>24</v>
      </c>
    </row>
    <row r="412" spans="1:19" x14ac:dyDescent="0.3">
      <c r="A412" s="34" t="str">
        <f>'Medical Examinations'!A412</f>
        <v>Id411</v>
      </c>
      <c r="B412" s="36" t="str">
        <f>VLOOKUP($A412,'Customer Names'!A:E,3,FALSE)</f>
        <v>Ms.</v>
      </c>
      <c r="C412" s="37" t="str">
        <f>VLOOKUP($A412,'Customer Names'!$A:$E,4,FALSE)</f>
        <v xml:space="preserve"> Raven</v>
      </c>
      <c r="D412" s="37" t="str">
        <f>VLOOKUP($A412,'Customer Names'!A:E,5,FALSE)</f>
        <v>Bier</v>
      </c>
      <c r="E412" s="35">
        <f>VLOOKUP($A412,'Medical Examinations'!$A:$H,2,FALSE)</f>
        <v>21.2</v>
      </c>
      <c r="F412" s="35">
        <f>VLOOKUP($A412,'Medical Examinations'!$A:$H,3,FALSE)</f>
        <v>4.07</v>
      </c>
      <c r="G412" s="35" t="str">
        <f>VLOOKUP($A412,'Medical Examinations'!$A:$N,11,0)</f>
        <v>Yes</v>
      </c>
      <c r="H412" s="35" t="str">
        <f>VLOOKUP($A412,'Medical Examinations'!$A:$N,5,0)</f>
        <v>No</v>
      </c>
      <c r="I412" s="35" t="str">
        <f>VLOOKUP($A412,'Medical Examinations'!$A:$N,6,0)</f>
        <v>No</v>
      </c>
      <c r="J412" s="35">
        <f>VLOOKUP($A412,'Medical Examinations'!$A:$N,9,0)</f>
        <v>1</v>
      </c>
      <c r="K412" s="35" t="str">
        <f>VLOOKUP($A412,'Medical Examinations'!$A:$N,10,0)</f>
        <v>Yes</v>
      </c>
      <c r="L412" s="35" t="str">
        <f>VLOOKUP($A412,'Medical Examinations'!$A:$N,12,0)</f>
        <v>Normal Weight</v>
      </c>
      <c r="M412" s="35" t="str">
        <f>VLOOKUP($A412,'Medical Examinations'!$A:$N,13,0)</f>
        <v>Normal</v>
      </c>
      <c r="N412" s="45">
        <f>IFERROR(VLOOKUP($A412,'Hospitalisation Details'!$A:$P,15,0),"")</f>
        <v>35037</v>
      </c>
      <c r="O412" s="46">
        <f>IFERROR(VLOOKUP($A412,'Hospitalisation Details'!$A:$P,6,0),"")</f>
        <v>25075.97</v>
      </c>
      <c r="P412" s="47" t="str">
        <f>IFERROR(VLOOKUP($A412,'Hospitalisation Details'!$A:$P,12,0),"")</f>
        <v>tier - 2</v>
      </c>
      <c r="Q412" s="47" t="str">
        <f>IFERROR(VLOOKUP($A412,'Hospitalisation Details'!$A:$P,13,0),"")</f>
        <v>tier - 2</v>
      </c>
      <c r="R412" s="47" t="str">
        <f>IFERROR(VLOOKUP($A412,'Hospitalisation Details'!$A:$P,14,0),"")</f>
        <v>R1011</v>
      </c>
      <c r="S412" s="47">
        <f>IFERROR(VLOOKUP($A412,'Hospitalisation Details'!$A:$P,16,0),"")</f>
        <v>27</v>
      </c>
    </row>
    <row r="413" spans="1:19" x14ac:dyDescent="0.3">
      <c r="A413" s="34" t="str">
        <f>'Medical Examinations'!A413</f>
        <v>Id412</v>
      </c>
      <c r="B413" s="36" t="str">
        <f>VLOOKUP($A413,'Customer Names'!A:E,3,FALSE)</f>
        <v>Mr.</v>
      </c>
      <c r="C413" s="37" t="str">
        <f>VLOOKUP($A413,'Customer Names'!$A:$E,4,FALSE)</f>
        <v xml:space="preserve"> Christopher</v>
      </c>
      <c r="D413" s="37" t="str">
        <f>VLOOKUP($A413,'Customer Names'!A:E,5,FALSE)</f>
        <v>Muskopf</v>
      </c>
      <c r="E413" s="35">
        <f>VLOOKUP($A413,'Medical Examinations'!$A:$H,2,FALSE)</f>
        <v>28.215</v>
      </c>
      <c r="F413" s="35">
        <f>VLOOKUP($A413,'Medical Examinations'!$A:$H,3,FALSE)</f>
        <v>8.26</v>
      </c>
      <c r="G413" s="35" t="str">
        <f>VLOOKUP($A413,'Medical Examinations'!$A:$N,11,0)</f>
        <v>Yes</v>
      </c>
      <c r="H413" s="35" t="str">
        <f>VLOOKUP($A413,'Medical Examinations'!$A:$N,5,0)</f>
        <v>No</v>
      </c>
      <c r="I413" s="35" t="str">
        <f>VLOOKUP($A413,'Medical Examinations'!$A:$N,6,0)</f>
        <v>No</v>
      </c>
      <c r="J413" s="35">
        <f>VLOOKUP($A413,'Medical Examinations'!$A:$N,9,0)</f>
        <v>1</v>
      </c>
      <c r="K413" s="35" t="str">
        <f>VLOOKUP($A413,'Medical Examinations'!$A:$N,10,0)</f>
        <v>Yes</v>
      </c>
      <c r="L413" s="35" t="str">
        <f>VLOOKUP($A413,'Medical Examinations'!$A:$N,12,0)</f>
        <v>Overweight</v>
      </c>
      <c r="M413" s="35" t="str">
        <f>VLOOKUP($A413,'Medical Examinations'!$A:$N,13,0)</f>
        <v>Diabetes</v>
      </c>
      <c r="N413" s="45">
        <f>IFERROR(VLOOKUP($A413,'Hospitalisation Details'!$A:$P,15,0),"")</f>
        <v>27712</v>
      </c>
      <c r="O413" s="46">
        <f>IFERROR(VLOOKUP($A413,'Hospitalisation Details'!$A:$P,6,0),"")</f>
        <v>24915.22</v>
      </c>
      <c r="P413" s="47" t="str">
        <f>IFERROR(VLOOKUP($A413,'Hospitalisation Details'!$A:$P,12,0),"")</f>
        <v>tier - 2</v>
      </c>
      <c r="Q413" s="47" t="str">
        <f>IFERROR(VLOOKUP($A413,'Hospitalisation Details'!$A:$P,13,0),"")</f>
        <v>tier - 3</v>
      </c>
      <c r="R413" s="47" t="str">
        <f>IFERROR(VLOOKUP($A413,'Hospitalisation Details'!$A:$P,14,0),"")</f>
        <v>R1012</v>
      </c>
      <c r="S413" s="47">
        <f>IFERROR(VLOOKUP($A413,'Hospitalisation Details'!$A:$P,16,0),"")</f>
        <v>47</v>
      </c>
    </row>
    <row r="414" spans="1:19" x14ac:dyDescent="0.3">
      <c r="A414" s="34" t="str">
        <f>'Medical Examinations'!A414</f>
        <v>Id413</v>
      </c>
      <c r="B414" s="36" t="str">
        <f>VLOOKUP($A414,'Customer Names'!A:E,3,FALSE)</f>
        <v>Ms.</v>
      </c>
      <c r="C414" s="37" t="str">
        <f>VLOOKUP($A414,'Customer Names'!$A:$E,4,FALSE)</f>
        <v xml:space="preserve"> Kendra A</v>
      </c>
      <c r="D414" s="37" t="str">
        <f>VLOOKUP($A414,'Customer Names'!A:E,5,FALSE)</f>
        <v>Sirak</v>
      </c>
      <c r="E414" s="35">
        <f>VLOOKUP($A414,'Medical Examinations'!$A:$H,2,FALSE)</f>
        <v>38.094999999999999</v>
      </c>
      <c r="F414" s="35">
        <f>VLOOKUP($A414,'Medical Examinations'!$A:$H,3,FALSE)</f>
        <v>4.76</v>
      </c>
      <c r="G414" s="35" t="str">
        <f>VLOOKUP($A414,'Medical Examinations'!$A:$N,11,0)</f>
        <v>No</v>
      </c>
      <c r="H414" s="35" t="str">
        <f>VLOOKUP($A414,'Medical Examinations'!$A:$N,5,0)</f>
        <v>No</v>
      </c>
      <c r="I414" s="35" t="str">
        <f>VLOOKUP($A414,'Medical Examinations'!$A:$N,6,0)</f>
        <v>No</v>
      </c>
      <c r="J414" s="35">
        <f>VLOOKUP($A414,'Medical Examinations'!$A:$N,9,0)</f>
        <v>1</v>
      </c>
      <c r="K414" s="35" t="str">
        <f>VLOOKUP($A414,'Medical Examinations'!$A:$N,10,0)</f>
        <v>No</v>
      </c>
      <c r="L414" s="35" t="str">
        <f>VLOOKUP($A414,'Medical Examinations'!$A:$N,12,0)</f>
        <v>Obesity</v>
      </c>
      <c r="M414" s="35" t="str">
        <f>VLOOKUP($A414,'Medical Examinations'!$A:$N,13,0)</f>
        <v>Normal</v>
      </c>
      <c r="N414" s="45">
        <f>IFERROR(VLOOKUP($A414,'Hospitalisation Details'!$A:$P,15,0),"")</f>
        <v>31942</v>
      </c>
      <c r="O414" s="46">
        <f>IFERROR(VLOOKUP($A414,'Hospitalisation Details'!$A:$P,6,0),"")</f>
        <v>24915.05</v>
      </c>
      <c r="P414" s="47" t="str">
        <f>IFERROR(VLOOKUP($A414,'Hospitalisation Details'!$A:$P,12,0),"")</f>
        <v>tier - 2</v>
      </c>
      <c r="Q414" s="47" t="str">
        <f>IFERROR(VLOOKUP($A414,'Hospitalisation Details'!$A:$P,13,0),"")</f>
        <v>tier - 1</v>
      </c>
      <c r="R414" s="47" t="str">
        <f>IFERROR(VLOOKUP($A414,'Hospitalisation Details'!$A:$P,14,0),"")</f>
        <v>R1024</v>
      </c>
      <c r="S414" s="47">
        <f>IFERROR(VLOOKUP($A414,'Hospitalisation Details'!$A:$P,16,0),"")</f>
        <v>35</v>
      </c>
    </row>
    <row r="415" spans="1:19" x14ac:dyDescent="0.3">
      <c r="A415" s="34" t="str">
        <f>'Medical Examinations'!A415</f>
        <v>Id414</v>
      </c>
      <c r="B415" s="36" t="str">
        <f>VLOOKUP($A415,'Customer Names'!A:E,3,FALSE)</f>
        <v>Ms.</v>
      </c>
      <c r="C415" s="37" t="str">
        <f>VLOOKUP($A415,'Customer Names'!$A:$E,4,FALSE)</f>
        <v xml:space="preserve"> Jordan</v>
      </c>
      <c r="D415" s="37" t="str">
        <f>VLOOKUP($A415,'Customer Names'!A:E,5,FALSE)</f>
        <v>Nelsen</v>
      </c>
      <c r="E415" s="35">
        <f>VLOOKUP($A415,'Medical Examinations'!$A:$H,2,FALSE)</f>
        <v>22.61</v>
      </c>
      <c r="F415" s="35">
        <f>VLOOKUP($A415,'Medical Examinations'!$A:$H,3,FALSE)</f>
        <v>6.13</v>
      </c>
      <c r="G415" s="35" t="str">
        <f>VLOOKUP($A415,'Medical Examinations'!$A:$N,11,0)</f>
        <v>Yes</v>
      </c>
      <c r="H415" s="35" t="str">
        <f>VLOOKUP($A415,'Medical Examinations'!$A:$N,5,0)</f>
        <v>No</v>
      </c>
      <c r="I415" s="35" t="str">
        <f>VLOOKUP($A415,'Medical Examinations'!$A:$N,6,0)</f>
        <v>Yes</v>
      </c>
      <c r="J415" s="35">
        <f>VLOOKUP($A415,'Medical Examinations'!$A:$N,9,0)</f>
        <v>1</v>
      </c>
      <c r="K415" s="35" t="str">
        <f>VLOOKUP($A415,'Medical Examinations'!$A:$N,10,0)</f>
        <v>Yes</v>
      </c>
      <c r="L415" s="35" t="str">
        <f>VLOOKUP($A415,'Medical Examinations'!$A:$N,12,0)</f>
        <v>Normal Weight</v>
      </c>
      <c r="M415" s="35" t="str">
        <f>VLOOKUP($A415,'Medical Examinations'!$A:$N,13,0)</f>
        <v>Prediabetes</v>
      </c>
      <c r="N415" s="45">
        <f>IFERROR(VLOOKUP($A415,'Hospitalisation Details'!$A:$P,15,0),"")</f>
        <v>25407</v>
      </c>
      <c r="O415" s="46">
        <f>IFERROR(VLOOKUP($A415,'Hospitalisation Details'!$A:$P,6,0),"")</f>
        <v>24873.38</v>
      </c>
      <c r="P415" s="47" t="str">
        <f>IFERROR(VLOOKUP($A415,'Hospitalisation Details'!$A:$P,12,0),"")</f>
        <v>tier - 2</v>
      </c>
      <c r="Q415" s="47" t="str">
        <f>IFERROR(VLOOKUP($A415,'Hospitalisation Details'!$A:$P,13,0),"")</f>
        <v>tier - 1</v>
      </c>
      <c r="R415" s="47" t="str">
        <f>IFERROR(VLOOKUP($A415,'Hospitalisation Details'!$A:$P,14,0),"")</f>
        <v>R1024</v>
      </c>
      <c r="S415" s="47">
        <f>IFERROR(VLOOKUP($A415,'Hospitalisation Details'!$A:$P,16,0),"")</f>
        <v>53</v>
      </c>
    </row>
    <row r="416" spans="1:19" x14ac:dyDescent="0.3">
      <c r="A416" s="34" t="str">
        <f>'Medical Examinations'!A416</f>
        <v>Id415</v>
      </c>
      <c r="B416" s="36" t="str">
        <f>VLOOKUP($A416,'Customer Names'!A:E,3,FALSE)</f>
        <v>Mr.</v>
      </c>
      <c r="C416" s="37" t="str">
        <f>VLOOKUP($A416,'Customer Names'!$A:$E,4,FALSE)</f>
        <v xml:space="preserve"> Nils</v>
      </c>
      <c r="D416" s="37" t="str">
        <f>VLOOKUP($A416,'Customer Names'!A:E,5,FALSE)</f>
        <v>Schallner</v>
      </c>
      <c r="E416" s="35">
        <f>VLOOKUP($A416,'Medical Examinations'!$A:$H,2,FALSE)</f>
        <v>24.32</v>
      </c>
      <c r="F416" s="35">
        <f>VLOOKUP($A416,'Medical Examinations'!$A:$H,3,FALSE)</f>
        <v>10.47</v>
      </c>
      <c r="G416" s="35" t="str">
        <f>VLOOKUP($A416,'Medical Examinations'!$A:$N,11,0)</f>
        <v>Yes</v>
      </c>
      <c r="H416" s="35" t="str">
        <f>VLOOKUP($A416,'Medical Examinations'!$A:$N,5,0)</f>
        <v>No</v>
      </c>
      <c r="I416" s="35" t="str">
        <f>VLOOKUP($A416,'Medical Examinations'!$A:$N,6,0)</f>
        <v>No</v>
      </c>
      <c r="J416" s="35">
        <f>VLOOKUP($A416,'Medical Examinations'!$A:$N,9,0)</f>
        <v>2</v>
      </c>
      <c r="K416" s="35" t="str">
        <f>VLOOKUP($A416,'Medical Examinations'!$A:$N,10,0)</f>
        <v>Yes</v>
      </c>
      <c r="L416" s="35" t="str">
        <f>VLOOKUP($A416,'Medical Examinations'!$A:$N,12,0)</f>
        <v>Normal Weight</v>
      </c>
      <c r="M416" s="35" t="str">
        <f>VLOOKUP($A416,'Medical Examinations'!$A:$N,13,0)</f>
        <v>Diabetes</v>
      </c>
      <c r="N416" s="45">
        <f>IFERROR(VLOOKUP($A416,'Hospitalisation Details'!$A:$P,15,0),"")</f>
        <v>25898</v>
      </c>
      <c r="O416" s="46">
        <f>IFERROR(VLOOKUP($A416,'Hospitalisation Details'!$A:$P,6,0),"")</f>
        <v>24869.84</v>
      </c>
      <c r="P416" s="47" t="str">
        <f>IFERROR(VLOOKUP($A416,'Hospitalisation Details'!$A:$P,12,0),"")</f>
        <v>tier - 2</v>
      </c>
      <c r="Q416" s="47" t="str">
        <f>IFERROR(VLOOKUP($A416,'Hospitalisation Details'!$A:$P,13,0),"")</f>
        <v>tier - 2</v>
      </c>
      <c r="R416" s="47" t="str">
        <f>IFERROR(VLOOKUP($A416,'Hospitalisation Details'!$A:$P,14,0),"")</f>
        <v>R1016</v>
      </c>
      <c r="S416" s="47">
        <f>IFERROR(VLOOKUP($A416,'Hospitalisation Details'!$A:$P,16,0),"")</f>
        <v>52</v>
      </c>
    </row>
    <row r="417" spans="1:19" x14ac:dyDescent="0.3">
      <c r="A417" s="34" t="str">
        <f>'Medical Examinations'!A417</f>
        <v>Id416</v>
      </c>
      <c r="B417" s="36" t="str">
        <f>VLOOKUP($A417,'Customer Names'!A:E,3,FALSE)</f>
        <v>Mr.</v>
      </c>
      <c r="C417" s="37" t="str">
        <f>VLOOKUP($A417,'Customer Names'!$A:$E,4,FALSE)</f>
        <v xml:space="preserve"> Scott</v>
      </c>
      <c r="D417" s="37" t="str">
        <f>VLOOKUP($A417,'Customer Names'!A:E,5,FALSE)</f>
        <v>Dunlap</v>
      </c>
      <c r="E417" s="35">
        <f>VLOOKUP($A417,'Medical Examinations'!$A:$H,2,FALSE)</f>
        <v>20.96</v>
      </c>
      <c r="F417" s="35">
        <f>VLOOKUP($A417,'Medical Examinations'!$A:$H,3,FALSE)</f>
        <v>4.04</v>
      </c>
      <c r="G417" s="35" t="str">
        <f>VLOOKUP($A417,'Medical Examinations'!$A:$N,11,0)</f>
        <v>Yes</v>
      </c>
      <c r="H417" s="35" t="str">
        <f>VLOOKUP($A417,'Medical Examinations'!$A:$N,5,0)</f>
        <v>No</v>
      </c>
      <c r="I417" s="35" t="str">
        <f>VLOOKUP($A417,'Medical Examinations'!$A:$N,6,0)</f>
        <v>No</v>
      </c>
      <c r="J417" s="35">
        <f>VLOOKUP($A417,'Medical Examinations'!$A:$N,9,0)</f>
        <v>1</v>
      </c>
      <c r="K417" s="35" t="str">
        <f>VLOOKUP($A417,'Medical Examinations'!$A:$N,10,0)</f>
        <v>Yes</v>
      </c>
      <c r="L417" s="35" t="str">
        <f>VLOOKUP($A417,'Medical Examinations'!$A:$N,12,0)</f>
        <v>Normal Weight</v>
      </c>
      <c r="M417" s="35" t="str">
        <f>VLOOKUP($A417,'Medical Examinations'!$A:$N,13,0)</f>
        <v>Normal</v>
      </c>
      <c r="N417" s="45">
        <f>IFERROR(VLOOKUP($A417,'Hospitalisation Details'!$A:$P,15,0),"")</f>
        <v>34860</v>
      </c>
      <c r="O417" s="46">
        <f>IFERROR(VLOOKUP($A417,'Hospitalisation Details'!$A:$P,6,0),"")</f>
        <v>24863.25</v>
      </c>
      <c r="P417" s="47" t="str">
        <f>IFERROR(VLOOKUP($A417,'Hospitalisation Details'!$A:$P,12,0),"")</f>
        <v>tier - 2</v>
      </c>
      <c r="Q417" s="47" t="str">
        <f>IFERROR(VLOOKUP($A417,'Hospitalisation Details'!$A:$P,13,0),"")</f>
        <v>tier - 3</v>
      </c>
      <c r="R417" s="47" t="str">
        <f>IFERROR(VLOOKUP($A417,'Hospitalisation Details'!$A:$P,14,0),"")</f>
        <v>R1011</v>
      </c>
      <c r="S417" s="47">
        <f>IFERROR(VLOOKUP($A417,'Hospitalisation Details'!$A:$P,16,0),"")</f>
        <v>27</v>
      </c>
    </row>
    <row r="418" spans="1:19" x14ac:dyDescent="0.3">
      <c r="A418" s="34" t="str">
        <f>'Medical Examinations'!A418</f>
        <v>Id417</v>
      </c>
      <c r="B418" s="36" t="str">
        <f>VLOOKUP($A418,'Customer Names'!A:E,3,FALSE)</f>
        <v>Ms.</v>
      </c>
      <c r="C418" s="37" t="str">
        <f>VLOOKUP($A418,'Customer Names'!$A:$E,4,FALSE)</f>
        <v xml:space="preserve"> Angela</v>
      </c>
      <c r="D418" s="37" t="str">
        <f>VLOOKUP($A418,'Customer Names'!A:E,5,FALSE)</f>
        <v>Messing</v>
      </c>
      <c r="E418" s="35">
        <f>VLOOKUP($A418,'Medical Examinations'!$A:$H,2,FALSE)</f>
        <v>19.68</v>
      </c>
      <c r="F418" s="35">
        <f>VLOOKUP($A418,'Medical Examinations'!$A:$H,3,FALSE)</f>
        <v>5.74</v>
      </c>
      <c r="G418" s="35" t="str">
        <f>VLOOKUP($A418,'Medical Examinations'!$A:$N,11,0)</f>
        <v>No</v>
      </c>
      <c r="H418" s="35" t="str">
        <f>VLOOKUP($A418,'Medical Examinations'!$A:$N,5,0)</f>
        <v>No</v>
      </c>
      <c r="I418" s="35" t="str">
        <f>VLOOKUP($A418,'Medical Examinations'!$A:$N,6,0)</f>
        <v>No</v>
      </c>
      <c r="J418" s="35">
        <f>VLOOKUP($A418,'Medical Examinations'!$A:$N,9,0)</f>
        <v>0</v>
      </c>
      <c r="K418" s="35" t="str">
        <f>VLOOKUP($A418,'Medical Examinations'!$A:$N,10,0)</f>
        <v>Yes</v>
      </c>
      <c r="L418" s="35" t="str">
        <f>VLOOKUP($A418,'Medical Examinations'!$A:$N,12,0)</f>
        <v>Normal Weight</v>
      </c>
      <c r="M418" s="35" t="str">
        <f>VLOOKUP($A418,'Medical Examinations'!$A:$N,13,0)</f>
        <v>Prediabetes</v>
      </c>
      <c r="N418" s="45">
        <f>IFERROR(VLOOKUP($A418,'Hospitalisation Details'!$A:$P,15,0),"")</f>
        <v>34586</v>
      </c>
      <c r="O418" s="46">
        <f>IFERROR(VLOOKUP($A418,'Hospitalisation Details'!$A:$P,6,0),"")</f>
        <v>24817.25</v>
      </c>
      <c r="P418" s="47" t="str">
        <f>IFERROR(VLOOKUP($A418,'Hospitalisation Details'!$A:$P,12,0),"")</f>
        <v>tier - 2</v>
      </c>
      <c r="Q418" s="47" t="str">
        <f>IFERROR(VLOOKUP($A418,'Hospitalisation Details'!$A:$P,13,0),"")</f>
        <v>tier - 2</v>
      </c>
      <c r="R418" s="47" t="str">
        <f>IFERROR(VLOOKUP($A418,'Hospitalisation Details'!$A:$P,14,0),"")</f>
        <v>R1011</v>
      </c>
      <c r="S418" s="47">
        <f>IFERROR(VLOOKUP($A418,'Hospitalisation Details'!$A:$P,16,0),"")</f>
        <v>28</v>
      </c>
    </row>
    <row r="419" spans="1:19" x14ac:dyDescent="0.3">
      <c r="A419" s="34" t="str">
        <f>'Medical Examinations'!A419</f>
        <v>Id418</v>
      </c>
      <c r="B419" s="36" t="str">
        <f>VLOOKUP($A419,'Customer Names'!A:E,3,FALSE)</f>
        <v>Ms.</v>
      </c>
      <c r="C419" s="37" t="str">
        <f>VLOOKUP($A419,'Customer Names'!$A:$E,4,FALSE)</f>
        <v xml:space="preserve"> Allison</v>
      </c>
      <c r="D419" s="37" t="str">
        <f>VLOOKUP($A419,'Customer Names'!A:E,5,FALSE)</f>
        <v>Bondell</v>
      </c>
      <c r="E419" s="35">
        <f>VLOOKUP($A419,'Medical Examinations'!$A:$H,2,FALSE)</f>
        <v>18.100000000000001</v>
      </c>
      <c r="F419" s="35">
        <f>VLOOKUP($A419,'Medical Examinations'!$A:$H,3,FALSE)</f>
        <v>6.33</v>
      </c>
      <c r="G419" s="35" t="str">
        <f>VLOOKUP($A419,'Medical Examinations'!$A:$N,11,0)</f>
        <v>No</v>
      </c>
      <c r="H419" s="35" t="str">
        <f>VLOOKUP($A419,'Medical Examinations'!$A:$N,5,0)</f>
        <v>No</v>
      </c>
      <c r="I419" s="35" t="str">
        <f>VLOOKUP($A419,'Medical Examinations'!$A:$N,6,0)</f>
        <v>No</v>
      </c>
      <c r="J419" s="35">
        <f>VLOOKUP($A419,'Medical Examinations'!$A:$N,9,0)</f>
        <v>1</v>
      </c>
      <c r="K419" s="35" t="str">
        <f>VLOOKUP($A419,'Medical Examinations'!$A:$N,10,0)</f>
        <v>Yes</v>
      </c>
      <c r="L419" s="35" t="str">
        <f>VLOOKUP($A419,'Medical Examinations'!$A:$N,12,0)</f>
        <v>Underweight</v>
      </c>
      <c r="M419" s="35" t="str">
        <f>VLOOKUP($A419,'Medical Examinations'!$A:$N,13,0)</f>
        <v>Prediabetes</v>
      </c>
      <c r="N419" s="45">
        <f>IFERROR(VLOOKUP($A419,'Hospitalisation Details'!$A:$P,15,0),"")</f>
        <v>33888</v>
      </c>
      <c r="O419" s="46">
        <f>IFERROR(VLOOKUP($A419,'Hospitalisation Details'!$A:$P,6,0),"")</f>
        <v>24795.040000000001</v>
      </c>
      <c r="P419" s="47" t="str">
        <f>IFERROR(VLOOKUP($A419,'Hospitalisation Details'!$A:$P,12,0),"")</f>
        <v>tier - 2</v>
      </c>
      <c r="Q419" s="47" t="str">
        <f>IFERROR(VLOOKUP($A419,'Hospitalisation Details'!$A:$P,13,0),"")</f>
        <v>tier - 3</v>
      </c>
      <c r="R419" s="47" t="str">
        <f>IFERROR(VLOOKUP($A419,'Hospitalisation Details'!$A:$P,14,0),"")</f>
        <v>R1011</v>
      </c>
      <c r="S419" s="47">
        <f>IFERROR(VLOOKUP($A419,'Hospitalisation Details'!$A:$P,16,0),"")</f>
        <v>30</v>
      </c>
    </row>
    <row r="420" spans="1:19" x14ac:dyDescent="0.3">
      <c r="A420" s="34" t="str">
        <f>'Medical Examinations'!A420</f>
        <v>Id419</v>
      </c>
      <c r="B420" s="36" t="str">
        <f>VLOOKUP($A420,'Customer Names'!A:E,3,FALSE)</f>
        <v>Ms.</v>
      </c>
      <c r="C420" s="37" t="str">
        <f>VLOOKUP($A420,'Customer Names'!$A:$E,4,FALSE)</f>
        <v xml:space="preserve"> Caitlin O.</v>
      </c>
      <c r="D420" s="37" t="str">
        <f>VLOOKUP($A420,'Customer Names'!A:E,5,FALSE)</f>
        <v>Gaughan</v>
      </c>
      <c r="E420" s="35">
        <f>VLOOKUP($A420,'Medical Examinations'!$A:$H,2,FALSE)</f>
        <v>29.64</v>
      </c>
      <c r="F420" s="35">
        <f>VLOOKUP($A420,'Medical Examinations'!$A:$H,3,FALSE)</f>
        <v>4.28</v>
      </c>
      <c r="G420" s="35" t="str">
        <f>VLOOKUP($A420,'Medical Examinations'!$A:$N,11,0)</f>
        <v>Yes</v>
      </c>
      <c r="H420" s="35" t="str">
        <f>VLOOKUP($A420,'Medical Examinations'!$A:$N,5,0)</f>
        <v>No</v>
      </c>
      <c r="I420" s="35" t="str">
        <f>VLOOKUP($A420,'Medical Examinations'!$A:$N,6,0)</f>
        <v>No</v>
      </c>
      <c r="J420" s="35">
        <f>VLOOKUP($A420,'Medical Examinations'!$A:$N,9,0)</f>
        <v>0</v>
      </c>
      <c r="K420" s="35" t="str">
        <f>VLOOKUP($A420,'Medical Examinations'!$A:$N,10,0)</f>
        <v>No</v>
      </c>
      <c r="L420" s="35" t="str">
        <f>VLOOKUP($A420,'Medical Examinations'!$A:$N,12,0)</f>
        <v>Overweight</v>
      </c>
      <c r="M420" s="35" t="str">
        <f>VLOOKUP($A420,'Medical Examinations'!$A:$N,13,0)</f>
        <v>Normal</v>
      </c>
      <c r="N420" s="45">
        <f>IFERROR(VLOOKUP($A420,'Hospitalisation Details'!$A:$P,15,0),"")</f>
        <v>35305</v>
      </c>
      <c r="O420" s="46">
        <f>IFERROR(VLOOKUP($A420,'Hospitalisation Details'!$A:$P,6,0),"")</f>
        <v>24671.66</v>
      </c>
      <c r="P420" s="47" t="str">
        <f>IFERROR(VLOOKUP($A420,'Hospitalisation Details'!$A:$P,12,0),"")</f>
        <v>tier - 2</v>
      </c>
      <c r="Q420" s="47" t="str">
        <f>IFERROR(VLOOKUP($A420,'Hospitalisation Details'!$A:$P,13,0),"")</f>
        <v>tier - 1</v>
      </c>
      <c r="R420" s="47" t="str">
        <f>IFERROR(VLOOKUP($A420,'Hospitalisation Details'!$A:$P,14,0),"")</f>
        <v>R1024</v>
      </c>
      <c r="S420" s="47">
        <f>IFERROR(VLOOKUP($A420,'Hospitalisation Details'!$A:$P,16,0),"")</f>
        <v>26</v>
      </c>
    </row>
    <row r="421" spans="1:19" x14ac:dyDescent="0.3">
      <c r="A421" s="34" t="str">
        <f>'Medical Examinations'!A421</f>
        <v>Id420</v>
      </c>
      <c r="B421" s="36" t="str">
        <f>VLOOKUP($A421,'Customer Names'!A:E,3,FALSE)</f>
        <v>Ms.</v>
      </c>
      <c r="C421" s="37" t="str">
        <f>VLOOKUP($A421,'Customer Names'!$A:$E,4,FALSE)</f>
        <v xml:space="preserve"> Tracy M</v>
      </c>
      <c r="D421" s="37" t="str">
        <f>VLOOKUP($A421,'Customer Names'!A:E,5,FALSE)</f>
        <v>Gruman</v>
      </c>
      <c r="E421" s="35">
        <f>VLOOKUP($A421,'Medical Examinations'!$A:$H,2,FALSE)</f>
        <v>25.3</v>
      </c>
      <c r="F421" s="35">
        <f>VLOOKUP($A421,'Medical Examinations'!$A:$H,3,FALSE)</f>
        <v>9.4700000000000006</v>
      </c>
      <c r="G421" s="35" t="str">
        <f>VLOOKUP($A421,'Medical Examinations'!$A:$N,11,0)</f>
        <v>Yes</v>
      </c>
      <c r="H421" s="35" t="str">
        <f>VLOOKUP($A421,'Medical Examinations'!$A:$N,5,0)</f>
        <v>No</v>
      </c>
      <c r="I421" s="35" t="str">
        <f>VLOOKUP($A421,'Medical Examinations'!$A:$N,6,0)</f>
        <v>No</v>
      </c>
      <c r="J421" s="35">
        <f>VLOOKUP($A421,'Medical Examinations'!$A:$N,9,0)</f>
        <v>2</v>
      </c>
      <c r="K421" s="35" t="str">
        <f>VLOOKUP($A421,'Medical Examinations'!$A:$N,10,0)</f>
        <v>Yes</v>
      </c>
      <c r="L421" s="35" t="str">
        <f>VLOOKUP($A421,'Medical Examinations'!$A:$N,12,0)</f>
        <v>Overweight</v>
      </c>
      <c r="M421" s="35" t="str">
        <f>VLOOKUP($A421,'Medical Examinations'!$A:$N,13,0)</f>
        <v>Diabetes</v>
      </c>
      <c r="N421" s="45">
        <f>IFERROR(VLOOKUP($A421,'Hospitalisation Details'!$A:$P,15,0),"")</f>
        <v>25731</v>
      </c>
      <c r="O421" s="46">
        <f>IFERROR(VLOOKUP($A421,'Hospitalisation Details'!$A:$P,6,0),"")</f>
        <v>24667.42</v>
      </c>
      <c r="P421" s="47" t="str">
        <f>IFERROR(VLOOKUP($A421,'Hospitalisation Details'!$A:$P,12,0),"")</f>
        <v>tier - 2</v>
      </c>
      <c r="Q421" s="47" t="str">
        <f>IFERROR(VLOOKUP($A421,'Hospitalisation Details'!$A:$P,13,0),"")</f>
        <v>tier - 3</v>
      </c>
      <c r="R421" s="47" t="str">
        <f>IFERROR(VLOOKUP($A421,'Hospitalisation Details'!$A:$P,14,0),"")</f>
        <v>R1013</v>
      </c>
      <c r="S421" s="47">
        <f>IFERROR(VLOOKUP($A421,'Hospitalisation Details'!$A:$P,16,0),"")</f>
        <v>52</v>
      </c>
    </row>
    <row r="422" spans="1:19" x14ac:dyDescent="0.3">
      <c r="A422" s="34" t="str">
        <f>'Medical Examinations'!A422</f>
        <v>Id421</v>
      </c>
      <c r="B422" s="36" t="str">
        <f>VLOOKUP($A422,'Customer Names'!A:E,3,FALSE)</f>
        <v>Mr.</v>
      </c>
      <c r="C422" s="37" t="str">
        <f>VLOOKUP($A422,'Customer Names'!$A:$E,4,FALSE)</f>
        <v xml:space="preserve"> Dustin M.</v>
      </c>
      <c r="D422" s="37" t="str">
        <f>VLOOKUP($A422,'Customer Names'!A:E,5,FALSE)</f>
        <v>Whitlow</v>
      </c>
      <c r="E422" s="35">
        <f>VLOOKUP($A422,'Medical Examinations'!$A:$H,2,FALSE)</f>
        <v>27.6</v>
      </c>
      <c r="F422" s="35">
        <f>VLOOKUP($A422,'Medical Examinations'!$A:$H,3,FALSE)</f>
        <v>4.8499999999999996</v>
      </c>
      <c r="G422" s="35" t="str">
        <f>VLOOKUP($A422,'Medical Examinations'!$A:$N,11,0)</f>
        <v>Yes</v>
      </c>
      <c r="H422" s="35" t="str">
        <f>VLOOKUP($A422,'Medical Examinations'!$A:$N,5,0)</f>
        <v>No</v>
      </c>
      <c r="I422" s="35" t="str">
        <f>VLOOKUP($A422,'Medical Examinations'!$A:$N,6,0)</f>
        <v>No</v>
      </c>
      <c r="J422" s="35">
        <f>VLOOKUP($A422,'Medical Examinations'!$A:$N,9,0)</f>
        <v>0</v>
      </c>
      <c r="K422" s="35" t="str">
        <f>VLOOKUP($A422,'Medical Examinations'!$A:$N,10,0)</f>
        <v>No</v>
      </c>
      <c r="L422" s="35" t="str">
        <f>VLOOKUP($A422,'Medical Examinations'!$A:$N,12,0)</f>
        <v>Overweight</v>
      </c>
      <c r="M422" s="35" t="str">
        <f>VLOOKUP($A422,'Medical Examinations'!$A:$N,13,0)</f>
        <v>Normal</v>
      </c>
      <c r="N422" s="45">
        <f>IFERROR(VLOOKUP($A422,'Hospitalisation Details'!$A:$P,15,0),"")</f>
        <v>28045</v>
      </c>
      <c r="O422" s="46">
        <f>IFERROR(VLOOKUP($A422,'Hospitalisation Details'!$A:$P,6,0),"")</f>
        <v>24603.05</v>
      </c>
      <c r="P422" s="47" t="str">
        <f>IFERROR(VLOOKUP($A422,'Hospitalisation Details'!$A:$P,12,0),"")</f>
        <v>tier - 2</v>
      </c>
      <c r="Q422" s="47" t="str">
        <f>IFERROR(VLOOKUP($A422,'Hospitalisation Details'!$A:$P,13,0),"")</f>
        <v>tier - 2</v>
      </c>
      <c r="R422" s="47" t="str">
        <f>IFERROR(VLOOKUP($A422,'Hospitalisation Details'!$A:$P,14,0),"")</f>
        <v>R1011</v>
      </c>
      <c r="S422" s="47">
        <f>IFERROR(VLOOKUP($A422,'Hospitalisation Details'!$A:$P,16,0),"")</f>
        <v>46</v>
      </c>
    </row>
    <row r="423" spans="1:19" x14ac:dyDescent="0.3">
      <c r="A423" s="34" t="str">
        <f>'Medical Examinations'!A423</f>
        <v>Id422</v>
      </c>
      <c r="B423" s="36" t="str">
        <f>VLOOKUP($A423,'Customer Names'!A:E,3,FALSE)</f>
        <v>Ms.</v>
      </c>
      <c r="C423" s="37" t="str">
        <f>VLOOKUP($A423,'Customer Names'!$A:$E,4,FALSE)</f>
        <v xml:space="preserve"> Jenny</v>
      </c>
      <c r="D423" s="37" t="str">
        <f>VLOOKUP($A423,'Customer Names'!A:E,5,FALSE)</f>
        <v>Robinson</v>
      </c>
      <c r="E423" s="35">
        <f>VLOOKUP($A423,'Medical Examinations'!$A:$H,2,FALSE)</f>
        <v>27.645</v>
      </c>
      <c r="F423" s="35">
        <f>VLOOKUP($A423,'Medical Examinations'!$A:$H,3,FALSE)</f>
        <v>11.03</v>
      </c>
      <c r="G423" s="35" t="str">
        <f>VLOOKUP($A423,'Medical Examinations'!$A:$N,11,0)</f>
        <v>Yes</v>
      </c>
      <c r="H423" s="35" t="str">
        <f>VLOOKUP($A423,'Medical Examinations'!$A:$N,5,0)</f>
        <v>No</v>
      </c>
      <c r="I423" s="35" t="str">
        <f>VLOOKUP($A423,'Medical Examinations'!$A:$N,6,0)</f>
        <v>No</v>
      </c>
      <c r="J423" s="35">
        <f>VLOOKUP($A423,'Medical Examinations'!$A:$N,9,0)</f>
        <v>1</v>
      </c>
      <c r="K423" s="35" t="str">
        <f>VLOOKUP($A423,'Medical Examinations'!$A:$N,10,0)</f>
        <v>Yes</v>
      </c>
      <c r="L423" s="35" t="str">
        <f>VLOOKUP($A423,'Medical Examinations'!$A:$N,12,0)</f>
        <v>Overweight</v>
      </c>
      <c r="M423" s="35" t="str">
        <f>VLOOKUP($A423,'Medical Examinations'!$A:$N,13,0)</f>
        <v>Diabetes</v>
      </c>
      <c r="N423" s="45">
        <f>IFERROR(VLOOKUP($A423,'Hospitalisation Details'!$A:$P,15,0),"")</f>
        <v>27558</v>
      </c>
      <c r="O423" s="46">
        <f>IFERROR(VLOOKUP($A423,'Hospitalisation Details'!$A:$P,6,0),"")</f>
        <v>24535.7</v>
      </c>
      <c r="P423" s="47" t="str">
        <f>IFERROR(VLOOKUP($A423,'Hospitalisation Details'!$A:$P,12,0),"")</f>
        <v>tier - 2</v>
      </c>
      <c r="Q423" s="47" t="str">
        <f>IFERROR(VLOOKUP($A423,'Hospitalisation Details'!$A:$P,13,0),"")</f>
        <v>tier - 2</v>
      </c>
      <c r="R423" s="47" t="str">
        <f>IFERROR(VLOOKUP($A423,'Hospitalisation Details'!$A:$P,14,0),"")</f>
        <v>R1012</v>
      </c>
      <c r="S423" s="47">
        <f>IFERROR(VLOOKUP($A423,'Hospitalisation Details'!$A:$P,16,0),"")</f>
        <v>47</v>
      </c>
    </row>
    <row r="424" spans="1:19" x14ac:dyDescent="0.3">
      <c r="A424" s="34" t="str">
        <f>'Medical Examinations'!A424</f>
        <v>Id423</v>
      </c>
      <c r="B424" s="36" t="str">
        <f>VLOOKUP($A424,'Customer Names'!A:E,3,FALSE)</f>
        <v>Ms.</v>
      </c>
      <c r="C424" s="37" t="str">
        <f>VLOOKUP($A424,'Customer Names'!$A:$E,4,FALSE)</f>
        <v xml:space="preserve"> Emily</v>
      </c>
      <c r="D424" s="37" t="str">
        <f>VLOOKUP($A424,'Customer Names'!A:E,5,FALSE)</f>
        <v>Sabo</v>
      </c>
      <c r="E424" s="35">
        <f>VLOOKUP($A424,'Medical Examinations'!$A:$H,2,FALSE)</f>
        <v>27.6</v>
      </c>
      <c r="F424" s="35">
        <f>VLOOKUP($A424,'Medical Examinations'!$A:$H,3,FALSE)</f>
        <v>5.22</v>
      </c>
      <c r="G424" s="35" t="str">
        <f>VLOOKUP($A424,'Medical Examinations'!$A:$N,11,0)</f>
        <v>No</v>
      </c>
      <c r="H424" s="35" t="str">
        <f>VLOOKUP($A424,'Medical Examinations'!$A:$N,5,0)</f>
        <v>No</v>
      </c>
      <c r="I424" s="35" t="str">
        <f>VLOOKUP($A424,'Medical Examinations'!$A:$N,6,0)</f>
        <v>No</v>
      </c>
      <c r="J424" s="35">
        <f>VLOOKUP($A424,'Medical Examinations'!$A:$N,9,0)</f>
        <v>2</v>
      </c>
      <c r="K424" s="35" t="str">
        <f>VLOOKUP($A424,'Medical Examinations'!$A:$N,10,0)</f>
        <v>Yes</v>
      </c>
      <c r="L424" s="35" t="str">
        <f>VLOOKUP($A424,'Medical Examinations'!$A:$N,12,0)</f>
        <v>Overweight</v>
      </c>
      <c r="M424" s="35" t="str">
        <f>VLOOKUP($A424,'Medical Examinations'!$A:$N,13,0)</f>
        <v>Normal</v>
      </c>
      <c r="N424" s="45">
        <f>IFERROR(VLOOKUP($A424,'Hospitalisation Details'!$A:$P,15,0),"")</f>
        <v>26556</v>
      </c>
      <c r="O424" s="46">
        <f>IFERROR(VLOOKUP($A424,'Hospitalisation Details'!$A:$P,6,0),"")</f>
        <v>24520.26</v>
      </c>
      <c r="P424" s="47" t="str">
        <f>IFERROR(VLOOKUP($A424,'Hospitalisation Details'!$A:$P,12,0),"")</f>
        <v>tier - 2</v>
      </c>
      <c r="Q424" s="47" t="str">
        <f>IFERROR(VLOOKUP($A424,'Hospitalisation Details'!$A:$P,13,0),"")</f>
        <v>tier - 3</v>
      </c>
      <c r="R424" s="47" t="str">
        <f>IFERROR(VLOOKUP($A424,'Hospitalisation Details'!$A:$P,14,0),"")</f>
        <v>R1011</v>
      </c>
      <c r="S424" s="47">
        <f>IFERROR(VLOOKUP($A424,'Hospitalisation Details'!$A:$P,16,0),"")</f>
        <v>50</v>
      </c>
    </row>
    <row r="425" spans="1:19" x14ac:dyDescent="0.3">
      <c r="A425" s="34" t="str">
        <f>'Medical Examinations'!A425</f>
        <v>Id424</v>
      </c>
      <c r="B425" s="36" t="str">
        <f>VLOOKUP($A425,'Customer Names'!A:E,3,FALSE)</f>
        <v>Ms.</v>
      </c>
      <c r="C425" s="37" t="str">
        <f>VLOOKUP($A425,'Customer Names'!$A:$E,4,FALSE)</f>
        <v xml:space="preserve"> Fabienne</v>
      </c>
      <c r="D425" s="37" t="str">
        <f>VLOOKUP($A425,'Customer Names'!A:E,5,FALSE)</f>
        <v>Nazarian</v>
      </c>
      <c r="E425" s="35">
        <f>VLOOKUP($A425,'Medical Examinations'!$A:$H,2,FALSE)</f>
        <v>25.08</v>
      </c>
      <c r="F425" s="35">
        <f>VLOOKUP($A425,'Medical Examinations'!$A:$H,3,FALSE)</f>
        <v>9.52</v>
      </c>
      <c r="G425" s="35" t="str">
        <f>VLOOKUP($A425,'Medical Examinations'!$A:$N,11,0)</f>
        <v>Yes</v>
      </c>
      <c r="H425" s="35" t="str">
        <f>VLOOKUP($A425,'Medical Examinations'!$A:$N,5,0)</f>
        <v>No</v>
      </c>
      <c r="I425" s="35" t="str">
        <f>VLOOKUP($A425,'Medical Examinations'!$A:$N,6,0)</f>
        <v>No</v>
      </c>
      <c r="J425" s="35">
        <f>VLOOKUP($A425,'Medical Examinations'!$A:$N,9,0)</f>
        <v>2</v>
      </c>
      <c r="K425" s="35" t="str">
        <f>VLOOKUP($A425,'Medical Examinations'!$A:$N,10,0)</f>
        <v>No</v>
      </c>
      <c r="L425" s="35" t="str">
        <f>VLOOKUP($A425,'Medical Examinations'!$A:$N,12,0)</f>
        <v>Overweight</v>
      </c>
      <c r="M425" s="35" t="str">
        <f>VLOOKUP($A425,'Medical Examinations'!$A:$N,13,0)</f>
        <v>Diabetes</v>
      </c>
      <c r="N425" s="45">
        <f>IFERROR(VLOOKUP($A425,'Hospitalisation Details'!$A:$P,15,0),"")</f>
        <v>22575</v>
      </c>
      <c r="O425" s="46">
        <f>IFERROR(VLOOKUP($A425,'Hospitalisation Details'!$A:$P,6,0),"")</f>
        <v>24513.09</v>
      </c>
      <c r="P425" s="47" t="str">
        <f>IFERROR(VLOOKUP($A425,'Hospitalisation Details'!$A:$P,12,0),"")</f>
        <v>tier - 2</v>
      </c>
      <c r="Q425" s="47" t="str">
        <f>IFERROR(VLOOKUP($A425,'Hospitalisation Details'!$A:$P,13,0),"")</f>
        <v>tier - 2</v>
      </c>
      <c r="R425" s="47" t="str">
        <f>IFERROR(VLOOKUP($A425,'Hospitalisation Details'!$A:$P,14,0),"")</f>
        <v>R1013</v>
      </c>
      <c r="S425" s="47">
        <f>IFERROR(VLOOKUP($A425,'Hospitalisation Details'!$A:$P,16,0),"")</f>
        <v>61</v>
      </c>
    </row>
    <row r="426" spans="1:19" x14ac:dyDescent="0.3">
      <c r="A426" s="34" t="str">
        <f>'Medical Examinations'!A426</f>
        <v>Id425</v>
      </c>
      <c r="B426" s="36" t="str">
        <f>VLOOKUP($A426,'Customer Names'!A:E,3,FALSE)</f>
        <v>Mr.</v>
      </c>
      <c r="C426" s="37" t="str">
        <f>VLOOKUP($A426,'Customer Names'!$A:$E,4,FALSE)</f>
        <v xml:space="preserve"> Jordan</v>
      </c>
      <c r="D426" s="37" t="str">
        <f>VLOOKUP($A426,'Customer Names'!A:E,5,FALSE)</f>
        <v>Lerma</v>
      </c>
      <c r="E426" s="35">
        <f>VLOOKUP($A426,'Medical Examinations'!$A:$H,2,FALSE)</f>
        <v>30.02</v>
      </c>
      <c r="F426" s="35">
        <f>VLOOKUP($A426,'Medical Examinations'!$A:$H,3,FALSE)</f>
        <v>11.09</v>
      </c>
      <c r="G426" s="35" t="str">
        <f>VLOOKUP($A426,'Medical Examinations'!$A:$N,11,0)</f>
        <v>No</v>
      </c>
      <c r="H426" s="35" t="str">
        <f>VLOOKUP($A426,'Medical Examinations'!$A:$N,5,0)</f>
        <v>No</v>
      </c>
      <c r="I426" s="35" t="str">
        <f>VLOOKUP($A426,'Medical Examinations'!$A:$N,6,0)</f>
        <v>No</v>
      </c>
      <c r="J426" s="35">
        <f>VLOOKUP($A426,'Medical Examinations'!$A:$N,9,0)</f>
        <v>0</v>
      </c>
      <c r="K426" s="35" t="str">
        <f>VLOOKUP($A426,'Medical Examinations'!$A:$N,10,0)</f>
        <v>No</v>
      </c>
      <c r="L426" s="35" t="str">
        <f>VLOOKUP($A426,'Medical Examinations'!$A:$N,12,0)</f>
        <v>Obesity</v>
      </c>
      <c r="M426" s="35" t="str">
        <f>VLOOKUP($A426,'Medical Examinations'!$A:$N,13,0)</f>
        <v>Diabetes</v>
      </c>
      <c r="N426" s="45">
        <f>IFERROR(VLOOKUP($A426,'Hospitalisation Details'!$A:$P,15,0),"")</f>
        <v>25025</v>
      </c>
      <c r="O426" s="46">
        <f>IFERROR(VLOOKUP($A426,'Hospitalisation Details'!$A:$P,6,0),"")</f>
        <v>24476.48</v>
      </c>
      <c r="P426" s="47" t="str">
        <f>IFERROR(VLOOKUP($A426,'Hospitalisation Details'!$A:$P,12,0),"")</f>
        <v>tier - 2</v>
      </c>
      <c r="Q426" s="47" t="str">
        <f>IFERROR(VLOOKUP($A426,'Hospitalisation Details'!$A:$P,13,0),"")</f>
        <v>tier - 2</v>
      </c>
      <c r="R426" s="47" t="str">
        <f>IFERROR(VLOOKUP($A426,'Hospitalisation Details'!$A:$P,14,0),"")</f>
        <v>R1012</v>
      </c>
      <c r="S426" s="47">
        <f>IFERROR(VLOOKUP($A426,'Hospitalisation Details'!$A:$P,16,0),"")</f>
        <v>54</v>
      </c>
    </row>
    <row r="427" spans="1:19" x14ac:dyDescent="0.3">
      <c r="A427" s="34" t="str">
        <f>'Medical Examinations'!A427</f>
        <v>Id426</v>
      </c>
      <c r="B427" s="36" t="str">
        <f>VLOOKUP($A427,'Customer Names'!A:E,3,FALSE)</f>
        <v>Mr.</v>
      </c>
      <c r="C427" s="37" t="str">
        <f>VLOOKUP($A427,'Customer Names'!$A:$E,4,FALSE)</f>
        <v xml:space="preserve"> Matt</v>
      </c>
      <c r="D427" s="37" t="str">
        <f>VLOOKUP($A427,'Customer Names'!A:E,5,FALSE)</f>
        <v>Dahl</v>
      </c>
      <c r="E427" s="35">
        <f>VLOOKUP($A427,'Medical Examinations'!$A:$H,2,FALSE)</f>
        <v>27.36</v>
      </c>
      <c r="F427" s="35">
        <f>VLOOKUP($A427,'Medical Examinations'!$A:$H,3,FALSE)</f>
        <v>9.4499999999999993</v>
      </c>
      <c r="G427" s="35" t="str">
        <f>VLOOKUP($A427,'Medical Examinations'!$A:$N,11,0)</f>
        <v>Yes</v>
      </c>
      <c r="H427" s="35" t="str">
        <f>VLOOKUP($A427,'Medical Examinations'!$A:$N,5,0)</f>
        <v>No</v>
      </c>
      <c r="I427" s="35" t="str">
        <f>VLOOKUP($A427,'Medical Examinations'!$A:$N,6,0)</f>
        <v>No</v>
      </c>
      <c r="J427" s="35">
        <f>VLOOKUP($A427,'Medical Examinations'!$A:$N,9,0)</f>
        <v>2</v>
      </c>
      <c r="K427" s="35" t="str">
        <f>VLOOKUP($A427,'Medical Examinations'!$A:$N,10,0)</f>
        <v>Yes</v>
      </c>
      <c r="L427" s="35" t="str">
        <f>VLOOKUP($A427,'Medical Examinations'!$A:$N,12,0)</f>
        <v>Overweight</v>
      </c>
      <c r="M427" s="35" t="str">
        <f>VLOOKUP($A427,'Medical Examinations'!$A:$N,13,0)</f>
        <v>Diabetes</v>
      </c>
      <c r="N427" s="45">
        <f>IFERROR(VLOOKUP($A427,'Hospitalisation Details'!$A:$P,15,0),"")</f>
        <v>25902</v>
      </c>
      <c r="O427" s="46">
        <f>IFERROR(VLOOKUP($A427,'Hospitalisation Details'!$A:$P,6,0),"")</f>
        <v>24393.62</v>
      </c>
      <c r="P427" s="47" t="str">
        <f>IFERROR(VLOOKUP($A427,'Hospitalisation Details'!$A:$P,12,0),"")</f>
        <v>tier - 2</v>
      </c>
      <c r="Q427" s="47" t="str">
        <f>IFERROR(VLOOKUP($A427,'Hospitalisation Details'!$A:$P,13,0),"")</f>
        <v>tier - 3</v>
      </c>
      <c r="R427" s="47" t="str">
        <f>IFERROR(VLOOKUP($A427,'Hospitalisation Details'!$A:$P,14,0),"")</f>
        <v>R1012</v>
      </c>
      <c r="S427" s="47">
        <f>IFERROR(VLOOKUP($A427,'Hospitalisation Details'!$A:$P,16,0),"")</f>
        <v>52</v>
      </c>
    </row>
    <row r="428" spans="1:19" x14ac:dyDescent="0.3">
      <c r="A428" s="34" t="str">
        <f>'Medical Examinations'!A428</f>
        <v>Id427</v>
      </c>
      <c r="B428" s="36" t="str">
        <f>VLOOKUP($A428,'Customer Names'!A:E,3,FALSE)</f>
        <v>Ms.</v>
      </c>
      <c r="C428" s="37" t="str">
        <f>VLOOKUP($A428,'Customer Names'!$A:$E,4,FALSE)</f>
        <v xml:space="preserve"> Taryn L</v>
      </c>
      <c r="D428" s="37" t="str">
        <f>VLOOKUP($A428,'Customer Names'!A:E,5,FALSE)</f>
        <v>Surtees</v>
      </c>
      <c r="E428" s="35">
        <f>VLOOKUP($A428,'Medical Examinations'!$A:$H,2,FALSE)</f>
        <v>22.2</v>
      </c>
      <c r="F428" s="35">
        <f>VLOOKUP($A428,'Medical Examinations'!$A:$H,3,FALSE)</f>
        <v>5.51</v>
      </c>
      <c r="G428" s="35" t="str">
        <f>VLOOKUP($A428,'Medical Examinations'!$A:$N,11,0)</f>
        <v>No</v>
      </c>
      <c r="H428" s="35" t="str">
        <f>VLOOKUP($A428,'Medical Examinations'!$A:$N,5,0)</f>
        <v>No</v>
      </c>
      <c r="I428" s="35" t="str">
        <f>VLOOKUP($A428,'Medical Examinations'!$A:$N,6,0)</f>
        <v>No</v>
      </c>
      <c r="J428" s="35">
        <f>VLOOKUP($A428,'Medical Examinations'!$A:$N,9,0)</f>
        <v>0</v>
      </c>
      <c r="K428" s="35" t="str">
        <f>VLOOKUP($A428,'Medical Examinations'!$A:$N,10,0)</f>
        <v>Yes</v>
      </c>
      <c r="L428" s="35" t="str">
        <f>VLOOKUP($A428,'Medical Examinations'!$A:$N,12,0)</f>
        <v>Normal Weight</v>
      </c>
      <c r="M428" s="35" t="str">
        <f>VLOOKUP($A428,'Medical Examinations'!$A:$N,13,0)</f>
        <v>Normal</v>
      </c>
      <c r="N428" s="45">
        <f>IFERROR(VLOOKUP($A428,'Hospitalisation Details'!$A:$P,15,0),"")</f>
        <v>36440</v>
      </c>
      <c r="O428" s="46">
        <f>IFERROR(VLOOKUP($A428,'Hospitalisation Details'!$A:$P,6,0),"")</f>
        <v>24387.74</v>
      </c>
      <c r="P428" s="47" t="str">
        <f>IFERROR(VLOOKUP($A428,'Hospitalisation Details'!$A:$P,12,0),"")</f>
        <v>tier - 2</v>
      </c>
      <c r="Q428" s="47" t="str">
        <f>IFERROR(VLOOKUP($A428,'Hospitalisation Details'!$A:$P,13,0),"")</f>
        <v>tier - 1</v>
      </c>
      <c r="R428" s="47" t="str">
        <f>IFERROR(VLOOKUP($A428,'Hospitalisation Details'!$A:$P,14,0),"")</f>
        <v>R1011</v>
      </c>
      <c r="S428" s="47">
        <f>IFERROR(VLOOKUP($A428,'Hospitalisation Details'!$A:$P,16,0),"")</f>
        <v>23</v>
      </c>
    </row>
    <row r="429" spans="1:19" x14ac:dyDescent="0.3">
      <c r="A429" s="34" t="str">
        <f>'Medical Examinations'!A429</f>
        <v>Id428</v>
      </c>
      <c r="B429" s="36" t="str">
        <f>VLOOKUP($A429,'Customer Names'!A:E,3,FALSE)</f>
        <v>Ms.</v>
      </c>
      <c r="C429" s="37" t="str">
        <f>VLOOKUP($A429,'Customer Names'!$A:$E,4,FALSE)</f>
        <v xml:space="preserve"> Temima</v>
      </c>
      <c r="D429" s="37" t="str">
        <f>VLOOKUP($A429,'Customer Names'!A:E,5,FALSE)</f>
        <v>Spetner</v>
      </c>
      <c r="E429" s="35">
        <f>VLOOKUP($A429,'Medical Examinations'!$A:$H,2,FALSE)</f>
        <v>25.71</v>
      </c>
      <c r="F429" s="35">
        <f>VLOOKUP($A429,'Medical Examinations'!$A:$H,3,FALSE)</f>
        <v>4.18</v>
      </c>
      <c r="G429" s="35" t="str">
        <f>VLOOKUP($A429,'Medical Examinations'!$A:$N,11,0)</f>
        <v>No</v>
      </c>
      <c r="H429" s="35" t="str">
        <f>VLOOKUP($A429,'Medical Examinations'!$A:$N,5,0)</f>
        <v>yes</v>
      </c>
      <c r="I429" s="35" t="str">
        <f>VLOOKUP($A429,'Medical Examinations'!$A:$N,6,0)</f>
        <v>No</v>
      </c>
      <c r="J429" s="35">
        <f>VLOOKUP($A429,'Medical Examinations'!$A:$N,9,0)</f>
        <v>1</v>
      </c>
      <c r="K429" s="35" t="str">
        <f>VLOOKUP($A429,'Medical Examinations'!$A:$N,10,0)</f>
        <v>Yes</v>
      </c>
      <c r="L429" s="35" t="str">
        <f>VLOOKUP($A429,'Medical Examinations'!$A:$N,12,0)</f>
        <v>Overweight</v>
      </c>
      <c r="M429" s="35" t="str">
        <f>VLOOKUP($A429,'Medical Examinations'!$A:$N,13,0)</f>
        <v>Normal</v>
      </c>
      <c r="N429" s="45">
        <f>IFERROR(VLOOKUP($A429,'Hospitalisation Details'!$A:$P,15,0),"")</f>
        <v>38202</v>
      </c>
      <c r="O429" s="46">
        <f>IFERROR(VLOOKUP($A429,'Hospitalisation Details'!$A:$P,6,0),"")</f>
        <v>24294.02</v>
      </c>
      <c r="P429" s="47" t="str">
        <f>IFERROR(VLOOKUP($A429,'Hospitalisation Details'!$A:$P,12,0),"")</f>
        <v>tier - 2</v>
      </c>
      <c r="Q429" s="47" t="str">
        <f>IFERROR(VLOOKUP($A429,'Hospitalisation Details'!$A:$P,13,0),"")</f>
        <v>tier - 1</v>
      </c>
      <c r="R429" s="47" t="str">
        <f>IFERROR(VLOOKUP($A429,'Hospitalisation Details'!$A:$P,14,0),"")</f>
        <v>R1011</v>
      </c>
      <c r="S429" s="47">
        <f>IFERROR(VLOOKUP($A429,'Hospitalisation Details'!$A:$P,16,0),"")</f>
        <v>18</v>
      </c>
    </row>
    <row r="430" spans="1:19" x14ac:dyDescent="0.3">
      <c r="A430" s="34" t="str">
        <f>'Medical Examinations'!A430</f>
        <v>Id429</v>
      </c>
      <c r="B430" s="36" t="str">
        <f>VLOOKUP($A430,'Customer Names'!A:E,3,FALSE)</f>
        <v>Ms.</v>
      </c>
      <c r="C430" s="37" t="str">
        <f>VLOOKUP($A430,'Customer Names'!$A:$E,4,FALSE)</f>
        <v xml:space="preserve"> Jennifer</v>
      </c>
      <c r="D430" s="37" t="str">
        <f>VLOOKUP($A430,'Customer Names'!A:E,5,FALSE)</f>
        <v>Brandon</v>
      </c>
      <c r="E430" s="35">
        <f>VLOOKUP($A430,'Medical Examinations'!$A:$H,2,FALSE)</f>
        <v>41.91</v>
      </c>
      <c r="F430" s="35">
        <f>VLOOKUP($A430,'Medical Examinations'!$A:$H,3,FALSE)</f>
        <v>5.98</v>
      </c>
      <c r="G430" s="35" t="str">
        <f>VLOOKUP($A430,'Medical Examinations'!$A:$N,11,0)</f>
        <v>Yes</v>
      </c>
      <c r="H430" s="35" t="str">
        <f>VLOOKUP($A430,'Medical Examinations'!$A:$N,5,0)</f>
        <v>No</v>
      </c>
      <c r="I430" s="35" t="str">
        <f>VLOOKUP($A430,'Medical Examinations'!$A:$N,6,0)</f>
        <v>No</v>
      </c>
      <c r="J430" s="35">
        <f>VLOOKUP($A430,'Medical Examinations'!$A:$N,9,0)</f>
        <v>1</v>
      </c>
      <c r="K430" s="35" t="str">
        <f>VLOOKUP($A430,'Medical Examinations'!$A:$N,10,0)</f>
        <v>No</v>
      </c>
      <c r="L430" s="35" t="str">
        <f>VLOOKUP($A430,'Medical Examinations'!$A:$N,12,0)</f>
        <v>Obesity</v>
      </c>
      <c r="M430" s="35" t="str">
        <f>VLOOKUP($A430,'Medical Examinations'!$A:$N,13,0)</f>
        <v>Prediabetes</v>
      </c>
      <c r="N430" s="45">
        <f>IFERROR(VLOOKUP($A430,'Hospitalisation Details'!$A:$P,15,0),"")</f>
        <v>23727</v>
      </c>
      <c r="O430" s="46">
        <f>IFERROR(VLOOKUP($A430,'Hospitalisation Details'!$A:$P,6,0),"")</f>
        <v>24227.34</v>
      </c>
      <c r="P430" s="47" t="str">
        <f>IFERROR(VLOOKUP($A430,'Hospitalisation Details'!$A:$P,12,0),"")</f>
        <v>tier - 2</v>
      </c>
      <c r="Q430" s="47" t="str">
        <f>IFERROR(VLOOKUP($A430,'Hospitalisation Details'!$A:$P,13,0),"")</f>
        <v>tier - 1</v>
      </c>
      <c r="R430" s="47" t="str">
        <f>IFERROR(VLOOKUP($A430,'Hospitalisation Details'!$A:$P,14,0),"")</f>
        <v>R1013</v>
      </c>
      <c r="S430" s="47">
        <f>IFERROR(VLOOKUP($A430,'Hospitalisation Details'!$A:$P,16,0),"")</f>
        <v>58</v>
      </c>
    </row>
    <row r="431" spans="1:19" x14ac:dyDescent="0.3">
      <c r="A431" s="34" t="str">
        <f>'Medical Examinations'!A431</f>
        <v>Id430</v>
      </c>
      <c r="B431" s="36" t="str">
        <f>VLOOKUP($A431,'Customer Names'!A:E,3,FALSE)</f>
        <v>Ms.</v>
      </c>
      <c r="C431" s="37" t="str">
        <f>VLOOKUP($A431,'Customer Names'!$A:$E,4,FALSE)</f>
        <v xml:space="preserve"> Serena M.</v>
      </c>
      <c r="D431" s="37" t="str">
        <f>VLOOKUP($A431,'Customer Names'!A:E,5,FALSE)</f>
        <v>Eley</v>
      </c>
      <c r="E431" s="35">
        <f>VLOOKUP($A431,'Medical Examinations'!$A:$H,2,FALSE)</f>
        <v>25.85</v>
      </c>
      <c r="F431" s="35">
        <f>VLOOKUP($A431,'Medical Examinations'!$A:$H,3,FALSE)</f>
        <v>10.16</v>
      </c>
      <c r="G431" s="35" t="str">
        <f>VLOOKUP($A431,'Medical Examinations'!$A:$N,11,0)</f>
        <v>No</v>
      </c>
      <c r="H431" s="35" t="str">
        <f>VLOOKUP($A431,'Medical Examinations'!$A:$N,5,0)</f>
        <v>No</v>
      </c>
      <c r="I431" s="35" t="str">
        <f>VLOOKUP($A431,'Medical Examinations'!$A:$N,6,0)</f>
        <v>No</v>
      </c>
      <c r="J431" s="35">
        <f>VLOOKUP($A431,'Medical Examinations'!$A:$N,9,0)</f>
        <v>0</v>
      </c>
      <c r="K431" s="35" t="str">
        <f>VLOOKUP($A431,'Medical Examinations'!$A:$N,10,0)</f>
        <v>Yes</v>
      </c>
      <c r="L431" s="35" t="str">
        <f>VLOOKUP($A431,'Medical Examinations'!$A:$N,12,0)</f>
        <v>Overweight</v>
      </c>
      <c r="M431" s="35" t="str">
        <f>VLOOKUP($A431,'Medical Examinations'!$A:$N,13,0)</f>
        <v>Diabetes</v>
      </c>
      <c r="N431" s="45">
        <f>IFERROR(VLOOKUP($A431,'Hospitalisation Details'!$A:$P,15,0),"")</f>
        <v>27282</v>
      </c>
      <c r="O431" s="46">
        <f>IFERROR(VLOOKUP($A431,'Hospitalisation Details'!$A:$P,6,0),"")</f>
        <v>24180.93</v>
      </c>
      <c r="P431" s="47" t="str">
        <f>IFERROR(VLOOKUP($A431,'Hospitalisation Details'!$A:$P,12,0),"")</f>
        <v>tier - 2</v>
      </c>
      <c r="Q431" s="47" t="str">
        <f>IFERROR(VLOOKUP($A431,'Hospitalisation Details'!$A:$P,13,0),"")</f>
        <v>tier - 1</v>
      </c>
      <c r="R431" s="47" t="str">
        <f>IFERROR(VLOOKUP($A431,'Hospitalisation Details'!$A:$P,14,0),"")</f>
        <v>R1013</v>
      </c>
      <c r="S431" s="47">
        <f>IFERROR(VLOOKUP($A431,'Hospitalisation Details'!$A:$P,16,0),"")</f>
        <v>48</v>
      </c>
    </row>
    <row r="432" spans="1:19" x14ac:dyDescent="0.3">
      <c r="A432" s="34" t="str">
        <f>'Medical Examinations'!A432</f>
        <v>Id431</v>
      </c>
      <c r="B432" s="36" t="str">
        <f>VLOOKUP($A432,'Customer Names'!A:E,3,FALSE)</f>
        <v>Ms.</v>
      </c>
      <c r="C432" s="37" t="str">
        <f>VLOOKUP($A432,'Customer Names'!$A:$E,4,FALSE)</f>
        <v xml:space="preserve"> Victoria M.</v>
      </c>
      <c r="D432" s="37" t="str">
        <f>VLOOKUP($A432,'Customer Names'!A:E,5,FALSE)</f>
        <v>Sedicum</v>
      </c>
      <c r="E432" s="35">
        <f>VLOOKUP($A432,'Medical Examinations'!$A:$H,2,FALSE)</f>
        <v>23.844999999999999</v>
      </c>
      <c r="F432" s="35">
        <f>VLOOKUP($A432,'Medical Examinations'!$A:$H,3,FALSE)</f>
        <v>11.71</v>
      </c>
      <c r="G432" s="35" t="str">
        <f>VLOOKUP($A432,'Medical Examinations'!$A:$N,11,0)</f>
        <v>No</v>
      </c>
      <c r="H432" s="35" t="str">
        <f>VLOOKUP($A432,'Medical Examinations'!$A:$N,5,0)</f>
        <v>No</v>
      </c>
      <c r="I432" s="35" t="str">
        <f>VLOOKUP($A432,'Medical Examinations'!$A:$N,6,0)</f>
        <v>No</v>
      </c>
      <c r="J432" s="35">
        <f>VLOOKUP($A432,'Medical Examinations'!$A:$N,9,0)</f>
        <v>2</v>
      </c>
      <c r="K432" s="35" t="str">
        <f>VLOOKUP($A432,'Medical Examinations'!$A:$N,10,0)</f>
        <v>Yes</v>
      </c>
      <c r="L432" s="35" t="str">
        <f>VLOOKUP($A432,'Medical Examinations'!$A:$N,12,0)</f>
        <v>Normal Weight</v>
      </c>
      <c r="M432" s="35" t="str">
        <f>VLOOKUP($A432,'Medical Examinations'!$A:$N,13,0)</f>
        <v>Diabetes</v>
      </c>
      <c r="N432" s="45">
        <f>IFERROR(VLOOKUP($A432,'Hospitalisation Details'!$A:$P,15,0),"")</f>
        <v>26828</v>
      </c>
      <c r="O432" s="46">
        <f>IFERROR(VLOOKUP($A432,'Hospitalisation Details'!$A:$P,6,0),"")</f>
        <v>24106.91</v>
      </c>
      <c r="P432" s="47" t="str">
        <f>IFERROR(VLOOKUP($A432,'Hospitalisation Details'!$A:$P,12,0),"")</f>
        <v>tier - 2</v>
      </c>
      <c r="Q432" s="47" t="str">
        <f>IFERROR(VLOOKUP($A432,'Hospitalisation Details'!$A:$P,13,0),"")</f>
        <v>tier - 2</v>
      </c>
      <c r="R432" s="47" t="str">
        <f>IFERROR(VLOOKUP($A432,'Hospitalisation Details'!$A:$P,14,0),"")</f>
        <v>R1024</v>
      </c>
      <c r="S432" s="47">
        <f>IFERROR(VLOOKUP($A432,'Hospitalisation Details'!$A:$P,16,0),"")</f>
        <v>49</v>
      </c>
    </row>
    <row r="433" spans="1:19" x14ac:dyDescent="0.3">
      <c r="A433" s="34" t="str">
        <f>'Medical Examinations'!A433</f>
        <v>Id432</v>
      </c>
      <c r="B433" s="36" t="str">
        <f>VLOOKUP($A433,'Customer Names'!A:E,3,FALSE)</f>
        <v>Ms.</v>
      </c>
      <c r="C433" s="37" t="str">
        <f>VLOOKUP($A433,'Customer Names'!$A:$E,4,FALSE)</f>
        <v xml:space="preserve"> Phoebe</v>
      </c>
      <c r="D433" s="37" t="str">
        <f>VLOOKUP($A433,'Customer Names'!A:E,5,FALSE)</f>
        <v>Markle</v>
      </c>
      <c r="E433" s="35">
        <f>VLOOKUP($A433,'Medical Examinations'!$A:$H,2,FALSE)</f>
        <v>30.59</v>
      </c>
      <c r="F433" s="35">
        <f>VLOOKUP($A433,'Medical Examinations'!$A:$H,3,FALSE)</f>
        <v>5.23</v>
      </c>
      <c r="G433" s="35" t="str">
        <f>VLOOKUP($A433,'Medical Examinations'!$A:$N,11,0)</f>
        <v>No</v>
      </c>
      <c r="H433" s="35" t="str">
        <f>VLOOKUP($A433,'Medical Examinations'!$A:$N,5,0)</f>
        <v>No</v>
      </c>
      <c r="I433" s="35" t="str">
        <f>VLOOKUP($A433,'Medical Examinations'!$A:$N,6,0)</f>
        <v>Yes</v>
      </c>
      <c r="J433" s="35">
        <f>VLOOKUP($A433,'Medical Examinations'!$A:$N,9,0)</f>
        <v>1</v>
      </c>
      <c r="K433" s="35" t="str">
        <f>VLOOKUP($A433,'Medical Examinations'!$A:$N,10,0)</f>
        <v>No</v>
      </c>
      <c r="L433" s="35" t="str">
        <f>VLOOKUP($A433,'Medical Examinations'!$A:$N,12,0)</f>
        <v>Obesity</v>
      </c>
      <c r="M433" s="35" t="str">
        <f>VLOOKUP($A433,'Medical Examinations'!$A:$N,13,0)</f>
        <v>Normal</v>
      </c>
      <c r="N433" s="45">
        <f>IFERROR(VLOOKUP($A433,'Hospitalisation Details'!$A:$P,15,0),"")</f>
        <v>37985</v>
      </c>
      <c r="O433" s="46">
        <f>IFERROR(VLOOKUP($A433,'Hospitalisation Details'!$A:$P,6,0),"")</f>
        <v>24059.68</v>
      </c>
      <c r="P433" s="47" t="str">
        <f>IFERROR(VLOOKUP($A433,'Hospitalisation Details'!$A:$P,12,0),"")</f>
        <v>tier - 2</v>
      </c>
      <c r="Q433" s="47" t="str">
        <f>IFERROR(VLOOKUP($A433,'Hospitalisation Details'!$A:$P,13,0),"")</f>
        <v>tier - 2</v>
      </c>
      <c r="R433" s="47" t="str">
        <f>IFERROR(VLOOKUP($A433,'Hospitalisation Details'!$A:$P,14,0),"")</f>
        <v>R1012</v>
      </c>
      <c r="S433" s="47">
        <f>IFERROR(VLOOKUP($A433,'Hospitalisation Details'!$A:$P,16,0),"")</f>
        <v>19</v>
      </c>
    </row>
    <row r="434" spans="1:19" x14ac:dyDescent="0.3">
      <c r="A434" s="34" t="str">
        <f>'Medical Examinations'!A434</f>
        <v>Id433</v>
      </c>
      <c r="B434" s="36" t="str">
        <f>VLOOKUP($A434,'Customer Names'!A:E,3,FALSE)</f>
        <v>Mr.</v>
      </c>
      <c r="C434" s="37" t="str">
        <f>VLOOKUP($A434,'Customer Names'!$A:$E,4,FALSE)</f>
        <v xml:space="preserve"> Corey</v>
      </c>
      <c r="D434" s="37" t="str">
        <f>VLOOKUP($A434,'Customer Names'!A:E,5,FALSE)</f>
        <v>Kunz</v>
      </c>
      <c r="E434" s="35">
        <f>VLOOKUP($A434,'Medical Examinations'!$A:$H,2,FALSE)</f>
        <v>24.795000000000002</v>
      </c>
      <c r="F434" s="35">
        <f>VLOOKUP($A434,'Medical Examinations'!$A:$H,3,FALSE)</f>
        <v>6.85</v>
      </c>
      <c r="G434" s="35" t="str">
        <f>VLOOKUP($A434,'Medical Examinations'!$A:$N,11,0)</f>
        <v>No</v>
      </c>
      <c r="H434" s="35" t="str">
        <f>VLOOKUP($A434,'Medical Examinations'!$A:$N,5,0)</f>
        <v>No</v>
      </c>
      <c r="I434" s="35" t="str">
        <f>VLOOKUP($A434,'Medical Examinations'!$A:$N,6,0)</f>
        <v>No</v>
      </c>
      <c r="J434" s="35">
        <f>VLOOKUP($A434,'Medical Examinations'!$A:$N,9,0)</f>
        <v>0</v>
      </c>
      <c r="K434" s="35" t="str">
        <f>VLOOKUP($A434,'Medical Examinations'!$A:$N,10,0)</f>
        <v>Yes</v>
      </c>
      <c r="L434" s="35" t="str">
        <f>VLOOKUP($A434,'Medical Examinations'!$A:$N,12,0)</f>
        <v>Normal Weight</v>
      </c>
      <c r="M434" s="35" t="str">
        <f>VLOOKUP($A434,'Medical Examinations'!$A:$N,13,0)</f>
        <v>Diabetes</v>
      </c>
      <c r="N434" s="45">
        <f>IFERROR(VLOOKUP($A434,'Hospitalisation Details'!$A:$P,15,0),"")</f>
        <v>26124</v>
      </c>
      <c r="O434" s="46">
        <f>IFERROR(VLOOKUP($A434,'Hospitalisation Details'!$A:$P,6,0),"")</f>
        <v>23967.38</v>
      </c>
      <c r="P434" s="47" t="str">
        <f>IFERROR(VLOOKUP($A434,'Hospitalisation Details'!$A:$P,12,0),"")</f>
        <v>tier - 2</v>
      </c>
      <c r="Q434" s="47" t="str">
        <f>IFERROR(VLOOKUP($A434,'Hospitalisation Details'!$A:$P,13,0),"")</f>
        <v>tier - 2</v>
      </c>
      <c r="R434" s="47" t="str">
        <f>IFERROR(VLOOKUP($A434,'Hospitalisation Details'!$A:$P,14,0),"")</f>
        <v>R1012</v>
      </c>
      <c r="S434" s="47">
        <f>IFERROR(VLOOKUP($A434,'Hospitalisation Details'!$A:$P,16,0),"")</f>
        <v>51</v>
      </c>
    </row>
    <row r="435" spans="1:19" x14ac:dyDescent="0.3">
      <c r="A435" s="34" t="str">
        <f>'Medical Examinations'!A435</f>
        <v>Id434</v>
      </c>
      <c r="B435" s="36" t="str">
        <f>VLOOKUP($A435,'Customer Names'!A:E,3,FALSE)</f>
        <v>Ms.</v>
      </c>
      <c r="C435" s="37" t="str">
        <f>VLOOKUP($A435,'Customer Names'!$A:$E,4,FALSE)</f>
        <v xml:space="preserve"> Rebecca</v>
      </c>
      <c r="D435" s="37" t="str">
        <f>VLOOKUP($A435,'Customer Names'!A:E,5,FALSE)</f>
        <v>Wimert</v>
      </c>
      <c r="E435" s="35">
        <f>VLOOKUP($A435,'Medical Examinations'!$A:$H,2,FALSE)</f>
        <v>24.13</v>
      </c>
      <c r="F435" s="35">
        <f>VLOOKUP($A435,'Medical Examinations'!$A:$H,3,FALSE)</f>
        <v>7.05</v>
      </c>
      <c r="G435" s="35" t="str">
        <f>VLOOKUP($A435,'Medical Examinations'!$A:$N,11,0)</f>
        <v>Yes</v>
      </c>
      <c r="H435" s="35" t="str">
        <f>VLOOKUP($A435,'Medical Examinations'!$A:$N,5,0)</f>
        <v>No</v>
      </c>
      <c r="I435" s="35" t="str">
        <f>VLOOKUP($A435,'Medical Examinations'!$A:$N,6,0)</f>
        <v>No</v>
      </c>
      <c r="J435" s="35">
        <f>VLOOKUP($A435,'Medical Examinations'!$A:$N,9,0)</f>
        <v>2</v>
      </c>
      <c r="K435" s="35" t="str">
        <f>VLOOKUP($A435,'Medical Examinations'!$A:$N,10,0)</f>
        <v>Yes</v>
      </c>
      <c r="L435" s="35" t="str">
        <f>VLOOKUP($A435,'Medical Examinations'!$A:$N,12,0)</f>
        <v>Normal Weight</v>
      </c>
      <c r="M435" s="35" t="str">
        <f>VLOOKUP($A435,'Medical Examinations'!$A:$N,13,0)</f>
        <v>Diabetes</v>
      </c>
      <c r="N435" s="45">
        <f>IFERROR(VLOOKUP($A435,'Hospitalisation Details'!$A:$P,15,0),"")</f>
        <v>25788</v>
      </c>
      <c r="O435" s="46">
        <f>IFERROR(VLOOKUP($A435,'Hospitalisation Details'!$A:$P,6,0),"")</f>
        <v>23887.66</v>
      </c>
      <c r="P435" s="47" t="str">
        <f>IFERROR(VLOOKUP($A435,'Hospitalisation Details'!$A:$P,12,0),"")</f>
        <v>tier - 2</v>
      </c>
      <c r="Q435" s="47" t="str">
        <f>IFERROR(VLOOKUP($A435,'Hospitalisation Details'!$A:$P,13,0),"")</f>
        <v>tier - 3</v>
      </c>
      <c r="R435" s="47" t="str">
        <f>IFERROR(VLOOKUP($A435,'Hospitalisation Details'!$A:$P,14,0),"")</f>
        <v>R1012</v>
      </c>
      <c r="S435" s="47">
        <f>IFERROR(VLOOKUP($A435,'Hospitalisation Details'!$A:$P,16,0),"")</f>
        <v>52</v>
      </c>
    </row>
    <row r="436" spans="1:19" x14ac:dyDescent="0.3">
      <c r="A436" s="34" t="str">
        <f>'Medical Examinations'!A436</f>
        <v>Id435</v>
      </c>
      <c r="B436" s="36" t="str">
        <f>VLOOKUP($A436,'Customer Names'!A:E,3,FALSE)</f>
        <v>Mr.</v>
      </c>
      <c r="C436" s="37" t="str">
        <f>VLOOKUP($A436,'Customer Names'!$A:$E,4,FALSE)</f>
        <v xml:space="preserve"> Nicholas D</v>
      </c>
      <c r="D436" s="37" t="str">
        <f>VLOOKUP($A436,'Customer Names'!A:E,5,FALSE)</f>
        <v>Peterson</v>
      </c>
      <c r="E436" s="35">
        <f>VLOOKUP($A436,'Medical Examinations'!$A:$H,2,FALSE)</f>
        <v>25.84</v>
      </c>
      <c r="F436" s="35">
        <f>VLOOKUP($A436,'Medical Examinations'!$A:$H,3,FALSE)</f>
        <v>11.64</v>
      </c>
      <c r="G436" s="35" t="str">
        <f>VLOOKUP($A436,'Medical Examinations'!$A:$N,11,0)</f>
        <v>No</v>
      </c>
      <c r="H436" s="35" t="str">
        <f>VLOOKUP($A436,'Medical Examinations'!$A:$N,5,0)</f>
        <v>No</v>
      </c>
      <c r="I436" s="35" t="str">
        <f>VLOOKUP($A436,'Medical Examinations'!$A:$N,6,0)</f>
        <v>No</v>
      </c>
      <c r="J436" s="35">
        <f>VLOOKUP($A436,'Medical Examinations'!$A:$N,9,0)</f>
        <v>2</v>
      </c>
      <c r="K436" s="35" t="str">
        <f>VLOOKUP($A436,'Medical Examinations'!$A:$N,10,0)</f>
        <v>Yes</v>
      </c>
      <c r="L436" s="35" t="str">
        <f>VLOOKUP($A436,'Medical Examinations'!$A:$N,12,0)</f>
        <v>Overweight</v>
      </c>
      <c r="M436" s="35" t="str">
        <f>VLOOKUP($A436,'Medical Examinations'!$A:$N,13,0)</f>
        <v>Diabetes</v>
      </c>
      <c r="N436" s="45">
        <f>IFERROR(VLOOKUP($A436,'Hospitalisation Details'!$A:$P,15,0),"")</f>
        <v>26842</v>
      </c>
      <c r="O436" s="46">
        <f>IFERROR(VLOOKUP($A436,'Hospitalisation Details'!$A:$P,6,0),"")</f>
        <v>23807.24</v>
      </c>
      <c r="P436" s="47" t="str">
        <f>IFERROR(VLOOKUP($A436,'Hospitalisation Details'!$A:$P,12,0),"")</f>
        <v>tier - 2</v>
      </c>
      <c r="Q436" s="47" t="str">
        <f>IFERROR(VLOOKUP($A436,'Hospitalisation Details'!$A:$P,13,0),"")</f>
        <v>tier - 3</v>
      </c>
      <c r="R436" s="47" t="str">
        <f>IFERROR(VLOOKUP($A436,'Hospitalisation Details'!$A:$P,14,0),"")</f>
        <v>R1012</v>
      </c>
      <c r="S436" s="47">
        <f>IFERROR(VLOOKUP($A436,'Hospitalisation Details'!$A:$P,16,0),"")</f>
        <v>49</v>
      </c>
    </row>
    <row r="437" spans="1:19" x14ac:dyDescent="0.3">
      <c r="A437" s="34" t="str">
        <f>'Medical Examinations'!A437</f>
        <v>Id436</v>
      </c>
      <c r="B437" s="36" t="str">
        <f>VLOOKUP($A437,'Customer Names'!A:E,3,FALSE)</f>
        <v>Mr.</v>
      </c>
      <c r="C437" s="37" t="str">
        <f>VLOOKUP($A437,'Customer Names'!$A:$E,4,FALSE)</f>
        <v xml:space="preserve"> Christian</v>
      </c>
      <c r="D437" s="37" t="str">
        <f>VLOOKUP($A437,'Customer Names'!A:E,5,FALSE)</f>
        <v>Mercier</v>
      </c>
      <c r="E437" s="35">
        <f>VLOOKUP($A437,'Medical Examinations'!$A:$H,2,FALSE)</f>
        <v>28</v>
      </c>
      <c r="F437" s="35">
        <f>VLOOKUP($A437,'Medical Examinations'!$A:$H,3,FALSE)</f>
        <v>10.52</v>
      </c>
      <c r="G437" s="35" t="str">
        <f>VLOOKUP($A437,'Medical Examinations'!$A:$N,11,0)</f>
        <v>No</v>
      </c>
      <c r="H437" s="35" t="str">
        <f>VLOOKUP($A437,'Medical Examinations'!$A:$N,5,0)</f>
        <v>No</v>
      </c>
      <c r="I437" s="35" t="str">
        <f>VLOOKUP($A437,'Medical Examinations'!$A:$N,6,0)</f>
        <v>No</v>
      </c>
      <c r="J437" s="35">
        <f>VLOOKUP($A437,'Medical Examinations'!$A:$N,9,0)</f>
        <v>0</v>
      </c>
      <c r="K437" s="35" t="str">
        <f>VLOOKUP($A437,'Medical Examinations'!$A:$N,10,0)</f>
        <v>Yes</v>
      </c>
      <c r="L437" s="35" t="str">
        <f>VLOOKUP($A437,'Medical Examinations'!$A:$N,12,0)</f>
        <v>Overweight</v>
      </c>
      <c r="M437" s="35" t="str">
        <f>VLOOKUP($A437,'Medical Examinations'!$A:$N,13,0)</f>
        <v>Diabetes</v>
      </c>
      <c r="N437" s="45">
        <f>IFERROR(VLOOKUP($A437,'Hospitalisation Details'!$A:$P,15,0),"")</f>
        <v>27182</v>
      </c>
      <c r="O437" s="46">
        <f>IFERROR(VLOOKUP($A437,'Hospitalisation Details'!$A:$P,6,0),"")</f>
        <v>23568.27</v>
      </c>
      <c r="P437" s="47" t="str">
        <f>IFERROR(VLOOKUP($A437,'Hospitalisation Details'!$A:$P,12,0),"")</f>
        <v>tier - 2</v>
      </c>
      <c r="Q437" s="47" t="str">
        <f>IFERROR(VLOOKUP($A437,'Hospitalisation Details'!$A:$P,13,0),"")</f>
        <v>tier - 2</v>
      </c>
      <c r="R437" s="47" t="str">
        <f>IFERROR(VLOOKUP($A437,'Hospitalisation Details'!$A:$P,14,0),"")</f>
        <v>R1011</v>
      </c>
      <c r="S437" s="47">
        <f>IFERROR(VLOOKUP($A437,'Hospitalisation Details'!$A:$P,16,0),"")</f>
        <v>49</v>
      </c>
    </row>
    <row r="438" spans="1:19" x14ac:dyDescent="0.3">
      <c r="A438" s="34" t="str">
        <f>'Medical Examinations'!A438</f>
        <v>Id437</v>
      </c>
      <c r="B438" s="36" t="str">
        <f>VLOOKUP($A438,'Customer Names'!A:E,3,FALSE)</f>
        <v>Mr.</v>
      </c>
      <c r="C438" s="37" t="str">
        <f>VLOOKUP($A438,'Customer Names'!$A:$E,4,FALSE)</f>
        <v xml:space="preserve"> Jonathon S.</v>
      </c>
      <c r="D438" s="37" t="str">
        <f>VLOOKUP($A438,'Customer Names'!A:E,5,FALSE)</f>
        <v>Laurie</v>
      </c>
      <c r="E438" s="35">
        <f>VLOOKUP($A438,'Medical Examinations'!$A:$H,2,FALSE)</f>
        <v>34.1</v>
      </c>
      <c r="F438" s="35">
        <f>VLOOKUP($A438,'Medical Examinations'!$A:$H,3,FALSE)</f>
        <v>4.01</v>
      </c>
      <c r="G438" s="35" t="str">
        <f>VLOOKUP($A438,'Medical Examinations'!$A:$N,11,0)</f>
        <v>Yes</v>
      </c>
      <c r="H438" s="35" t="str">
        <f>VLOOKUP($A438,'Medical Examinations'!$A:$N,5,0)</f>
        <v>No</v>
      </c>
      <c r="I438" s="35" t="str">
        <f>VLOOKUP($A438,'Medical Examinations'!$A:$N,6,0)</f>
        <v>Yes</v>
      </c>
      <c r="J438" s="35">
        <f>VLOOKUP($A438,'Medical Examinations'!$A:$N,9,0)</f>
        <v>1</v>
      </c>
      <c r="K438" s="35" t="str">
        <f>VLOOKUP($A438,'Medical Examinations'!$A:$N,10,0)</f>
        <v>No</v>
      </c>
      <c r="L438" s="35" t="str">
        <f>VLOOKUP($A438,'Medical Examinations'!$A:$N,12,0)</f>
        <v>Obesity</v>
      </c>
      <c r="M438" s="35" t="str">
        <f>VLOOKUP($A438,'Medical Examinations'!$A:$N,13,0)</f>
        <v>Normal</v>
      </c>
      <c r="N438" s="45">
        <f>IFERROR(VLOOKUP($A438,'Hospitalisation Details'!$A:$P,15,0),"")</f>
        <v>30554</v>
      </c>
      <c r="O438" s="46">
        <f>IFERROR(VLOOKUP($A438,'Hospitalisation Details'!$A:$P,6,0),"")</f>
        <v>23563.02</v>
      </c>
      <c r="P438" s="47" t="str">
        <f>IFERROR(VLOOKUP($A438,'Hospitalisation Details'!$A:$P,12,0),"")</f>
        <v>tier - 2</v>
      </c>
      <c r="Q438" s="47" t="str">
        <f>IFERROR(VLOOKUP($A438,'Hospitalisation Details'!$A:$P,13,0),"")</f>
        <v>tier - 2</v>
      </c>
      <c r="R438" s="47" t="str">
        <f>IFERROR(VLOOKUP($A438,'Hospitalisation Details'!$A:$P,14,0),"")</f>
        <v>R1013</v>
      </c>
      <c r="S438" s="47">
        <f>IFERROR(VLOOKUP($A438,'Hospitalisation Details'!$A:$P,16,0),"")</f>
        <v>39</v>
      </c>
    </row>
    <row r="439" spans="1:19" x14ac:dyDescent="0.3">
      <c r="A439" s="34" t="str">
        <f>'Medical Examinations'!A439</f>
        <v>Id438</v>
      </c>
      <c r="B439" s="36" t="str">
        <f>VLOOKUP($A439,'Customer Names'!A:E,3,FALSE)</f>
        <v>Ms.</v>
      </c>
      <c r="C439" s="37" t="str">
        <f>VLOOKUP($A439,'Customer Names'!$A:$E,4,FALSE)</f>
        <v xml:space="preserve"> Caroline</v>
      </c>
      <c r="D439" s="37" t="str">
        <f>VLOOKUP($A439,'Customer Names'!A:E,5,FALSE)</f>
        <v>Sekaquaptewa</v>
      </c>
      <c r="E439" s="35">
        <f>VLOOKUP($A439,'Medical Examinations'!$A:$H,2,FALSE)</f>
        <v>26.125</v>
      </c>
      <c r="F439" s="35">
        <f>VLOOKUP($A439,'Medical Examinations'!$A:$H,3,FALSE)</f>
        <v>8.56</v>
      </c>
      <c r="G439" s="35" t="str">
        <f>VLOOKUP($A439,'Medical Examinations'!$A:$N,11,0)</f>
        <v>Yes</v>
      </c>
      <c r="H439" s="35" t="str">
        <f>VLOOKUP($A439,'Medical Examinations'!$A:$N,5,0)</f>
        <v>No</v>
      </c>
      <c r="I439" s="35" t="str">
        <f>VLOOKUP($A439,'Medical Examinations'!$A:$N,6,0)</f>
        <v>No</v>
      </c>
      <c r="J439" s="35">
        <f>VLOOKUP($A439,'Medical Examinations'!$A:$N,9,0)</f>
        <v>1</v>
      </c>
      <c r="K439" s="35" t="str">
        <f>VLOOKUP($A439,'Medical Examinations'!$A:$N,10,0)</f>
        <v>Yes</v>
      </c>
      <c r="L439" s="35" t="str">
        <f>VLOOKUP($A439,'Medical Examinations'!$A:$N,12,0)</f>
        <v>Overweight</v>
      </c>
      <c r="M439" s="35" t="str">
        <f>VLOOKUP($A439,'Medical Examinations'!$A:$N,13,0)</f>
        <v>Diabetes</v>
      </c>
      <c r="N439" s="45">
        <f>IFERROR(VLOOKUP($A439,'Hospitalisation Details'!$A:$P,15,0),"")</f>
        <v>27711</v>
      </c>
      <c r="O439" s="46">
        <f>IFERROR(VLOOKUP($A439,'Hospitalisation Details'!$A:$P,6,0),"")</f>
        <v>23401.31</v>
      </c>
      <c r="P439" s="47" t="str">
        <f>IFERROR(VLOOKUP($A439,'Hospitalisation Details'!$A:$P,12,0),"")</f>
        <v>tier - 2</v>
      </c>
      <c r="Q439" s="47" t="str">
        <f>IFERROR(VLOOKUP($A439,'Hospitalisation Details'!$A:$P,13,0),"")</f>
        <v>tier - 3</v>
      </c>
      <c r="R439" s="47" t="str">
        <f>IFERROR(VLOOKUP($A439,'Hospitalisation Details'!$A:$P,14,0),"")</f>
        <v>R1024</v>
      </c>
      <c r="S439" s="47">
        <f>IFERROR(VLOOKUP($A439,'Hospitalisation Details'!$A:$P,16,0),"")</f>
        <v>47</v>
      </c>
    </row>
    <row r="440" spans="1:19" x14ac:dyDescent="0.3">
      <c r="A440" s="34" t="str">
        <f>'Medical Examinations'!A440</f>
        <v>Id439</v>
      </c>
      <c r="B440" s="36" t="str">
        <f>VLOOKUP($A440,'Customer Names'!A:E,3,FALSE)</f>
        <v>Mr.</v>
      </c>
      <c r="C440" s="37" t="str">
        <f>VLOOKUP($A440,'Customer Names'!$A:$E,4,FALSE)</f>
        <v xml:space="preserve"> Joshua D.</v>
      </c>
      <c r="D440" s="37" t="str">
        <f>VLOOKUP($A440,'Customer Names'!A:E,5,FALSE)</f>
        <v>Frash</v>
      </c>
      <c r="E440" s="35">
        <f>VLOOKUP($A440,'Medical Examinations'!$A:$H,2,FALSE)</f>
        <v>25.6</v>
      </c>
      <c r="F440" s="35">
        <f>VLOOKUP($A440,'Medical Examinations'!$A:$H,3,FALSE)</f>
        <v>10.5</v>
      </c>
      <c r="G440" s="35" t="str">
        <f>VLOOKUP($A440,'Medical Examinations'!$A:$N,11,0)</f>
        <v>No</v>
      </c>
      <c r="H440" s="35" t="str">
        <f>VLOOKUP($A440,'Medical Examinations'!$A:$N,5,0)</f>
        <v>No</v>
      </c>
      <c r="I440" s="35" t="str">
        <f>VLOOKUP($A440,'Medical Examinations'!$A:$N,6,0)</f>
        <v>No</v>
      </c>
      <c r="J440" s="35">
        <f>VLOOKUP($A440,'Medical Examinations'!$A:$N,9,0)</f>
        <v>2</v>
      </c>
      <c r="K440" s="35" t="str">
        <f>VLOOKUP($A440,'Medical Examinations'!$A:$N,10,0)</f>
        <v>Yes</v>
      </c>
      <c r="L440" s="35" t="str">
        <f>VLOOKUP($A440,'Medical Examinations'!$A:$N,12,0)</f>
        <v>Overweight</v>
      </c>
      <c r="M440" s="35" t="str">
        <f>VLOOKUP($A440,'Medical Examinations'!$A:$N,13,0)</f>
        <v>Diabetes</v>
      </c>
      <c r="N440" s="45">
        <f>IFERROR(VLOOKUP($A440,'Hospitalisation Details'!$A:$P,15,0),"")</f>
        <v>26959</v>
      </c>
      <c r="O440" s="46">
        <f>IFERROR(VLOOKUP($A440,'Hospitalisation Details'!$A:$P,6,0),"")</f>
        <v>23306.55</v>
      </c>
      <c r="P440" s="47" t="str">
        <f>IFERROR(VLOOKUP($A440,'Hospitalisation Details'!$A:$P,12,0),"")</f>
        <v>tier - 2</v>
      </c>
      <c r="Q440" s="47" t="str">
        <f>IFERROR(VLOOKUP($A440,'Hospitalisation Details'!$A:$P,13,0),"")</f>
        <v>tier - 2</v>
      </c>
      <c r="R440" s="47" t="str">
        <f>IFERROR(VLOOKUP($A440,'Hospitalisation Details'!$A:$P,14,0),"")</f>
        <v>R1011</v>
      </c>
      <c r="S440" s="47">
        <f>IFERROR(VLOOKUP($A440,'Hospitalisation Details'!$A:$P,16,0),"")</f>
        <v>49</v>
      </c>
    </row>
    <row r="441" spans="1:19" x14ac:dyDescent="0.3">
      <c r="A441" s="34" t="str">
        <f>'Medical Examinations'!A441</f>
        <v>Id440</v>
      </c>
      <c r="B441" s="36" t="str">
        <f>VLOOKUP($A441,'Customer Names'!A:E,3,FALSE)</f>
        <v>Ms.</v>
      </c>
      <c r="C441" s="37" t="str">
        <f>VLOOKUP($A441,'Customer Names'!$A:$E,4,FALSE)</f>
        <v xml:space="preserve"> Nichole</v>
      </c>
      <c r="D441" s="37" t="str">
        <f>VLOOKUP($A441,'Customer Names'!A:E,5,FALSE)</f>
        <v>Bukowski</v>
      </c>
      <c r="E441" s="35">
        <f>VLOOKUP($A441,'Medical Examinations'!$A:$H,2,FALSE)</f>
        <v>24.32</v>
      </c>
      <c r="F441" s="35">
        <f>VLOOKUP($A441,'Medical Examinations'!$A:$H,3,FALSE)</f>
        <v>6.39</v>
      </c>
      <c r="G441" s="35" t="str">
        <f>VLOOKUP($A441,'Medical Examinations'!$A:$N,11,0)</f>
        <v>No</v>
      </c>
      <c r="H441" s="35" t="str">
        <f>VLOOKUP($A441,'Medical Examinations'!$A:$N,5,0)</f>
        <v>No</v>
      </c>
      <c r="I441" s="35" t="str">
        <f>VLOOKUP($A441,'Medical Examinations'!$A:$N,6,0)</f>
        <v>No</v>
      </c>
      <c r="J441" s="35">
        <f>VLOOKUP($A441,'Medical Examinations'!$A:$N,9,0)</f>
        <v>0</v>
      </c>
      <c r="K441" s="35" t="str">
        <f>VLOOKUP($A441,'Medical Examinations'!$A:$N,10,0)</f>
        <v>No</v>
      </c>
      <c r="L441" s="35" t="str">
        <f>VLOOKUP($A441,'Medical Examinations'!$A:$N,12,0)</f>
        <v>Normal Weight</v>
      </c>
      <c r="M441" s="35" t="str">
        <f>VLOOKUP($A441,'Medical Examinations'!$A:$N,13,0)</f>
        <v>Prediabetes</v>
      </c>
      <c r="N441" s="45">
        <f>IFERROR(VLOOKUP($A441,'Hospitalisation Details'!$A:$P,15,0),"")</f>
        <v>34610</v>
      </c>
      <c r="O441" s="46">
        <f>IFERROR(VLOOKUP($A441,'Hospitalisation Details'!$A:$P,6,0),"")</f>
        <v>23288.93</v>
      </c>
      <c r="P441" s="47" t="str">
        <f>IFERROR(VLOOKUP($A441,'Hospitalisation Details'!$A:$P,12,0),"")</f>
        <v>tier - 2</v>
      </c>
      <c r="Q441" s="47" t="str">
        <f>IFERROR(VLOOKUP($A441,'Hospitalisation Details'!$A:$P,13,0),"")</f>
        <v>tier - 3</v>
      </c>
      <c r="R441" s="47" t="str">
        <f>IFERROR(VLOOKUP($A441,'Hospitalisation Details'!$A:$P,14,0),"")</f>
        <v>R1024</v>
      </c>
      <c r="S441" s="47">
        <f>IFERROR(VLOOKUP($A441,'Hospitalisation Details'!$A:$P,16,0),"")</f>
        <v>28</v>
      </c>
    </row>
    <row r="442" spans="1:19" x14ac:dyDescent="0.3">
      <c r="A442" s="34" t="str">
        <f>'Medical Examinations'!A442</f>
        <v>Id441</v>
      </c>
      <c r="B442" s="36" t="str">
        <f>VLOOKUP($A442,'Customer Names'!A:E,3,FALSE)</f>
        <v>Ms.</v>
      </c>
      <c r="C442" s="37" t="str">
        <f>VLOOKUP($A442,'Customer Names'!$A:$E,4,FALSE)</f>
        <v xml:space="preserve"> Denise M</v>
      </c>
      <c r="D442" s="37" t="str">
        <f>VLOOKUP($A442,'Customer Names'!A:E,5,FALSE)</f>
        <v>Sandahl</v>
      </c>
      <c r="E442" s="35">
        <f>VLOOKUP($A442,'Medical Examinations'!$A:$H,2,FALSE)</f>
        <v>22.88</v>
      </c>
      <c r="F442" s="35">
        <f>VLOOKUP($A442,'Medical Examinations'!$A:$H,3,FALSE)</f>
        <v>5.71</v>
      </c>
      <c r="G442" s="35" t="str">
        <f>VLOOKUP($A442,'Medical Examinations'!$A:$N,11,0)</f>
        <v>Yes</v>
      </c>
      <c r="H442" s="35" t="str">
        <f>VLOOKUP($A442,'Medical Examinations'!$A:$N,5,0)</f>
        <v>No</v>
      </c>
      <c r="I442" s="35" t="str">
        <f>VLOOKUP($A442,'Medical Examinations'!$A:$N,6,0)</f>
        <v>Yes</v>
      </c>
      <c r="J442" s="35">
        <f>VLOOKUP($A442,'Medical Examinations'!$A:$N,9,0)</f>
        <v>1</v>
      </c>
      <c r="K442" s="35" t="str">
        <f>VLOOKUP($A442,'Medical Examinations'!$A:$N,10,0)</f>
        <v>Yes</v>
      </c>
      <c r="L442" s="35" t="str">
        <f>VLOOKUP($A442,'Medical Examinations'!$A:$N,12,0)</f>
        <v>Normal Weight</v>
      </c>
      <c r="M442" s="35" t="str">
        <f>VLOOKUP($A442,'Medical Examinations'!$A:$N,13,0)</f>
        <v>Prediabetes</v>
      </c>
      <c r="N442" s="45">
        <f>IFERROR(VLOOKUP($A442,'Hospitalisation Details'!$A:$P,15,0),"")</f>
        <v>25521</v>
      </c>
      <c r="O442" s="46">
        <f>IFERROR(VLOOKUP($A442,'Hospitalisation Details'!$A:$P,6,0),"")</f>
        <v>23244.79</v>
      </c>
      <c r="P442" s="47" t="str">
        <f>IFERROR(VLOOKUP($A442,'Hospitalisation Details'!$A:$P,12,0),"")</f>
        <v>tier - 2</v>
      </c>
      <c r="Q442" s="47" t="str">
        <f>IFERROR(VLOOKUP($A442,'Hospitalisation Details'!$A:$P,13,0),"")</f>
        <v>tier - 3</v>
      </c>
      <c r="R442" s="47" t="str">
        <f>IFERROR(VLOOKUP($A442,'Hospitalisation Details'!$A:$P,14,0),"")</f>
        <v>R1013</v>
      </c>
      <c r="S442" s="47">
        <f>IFERROR(VLOOKUP($A442,'Hospitalisation Details'!$A:$P,16,0),"")</f>
        <v>53</v>
      </c>
    </row>
    <row r="443" spans="1:19" x14ac:dyDescent="0.3">
      <c r="A443" s="34" t="str">
        <f>'Medical Examinations'!A443</f>
        <v>Id442</v>
      </c>
      <c r="B443" s="36" t="str">
        <f>VLOOKUP($A443,'Customer Names'!A:E,3,FALSE)</f>
        <v>Mr.</v>
      </c>
      <c r="C443" s="37" t="str">
        <f>VLOOKUP($A443,'Customer Names'!$A:$E,4,FALSE)</f>
        <v xml:space="preserve"> Peter R.</v>
      </c>
      <c r="D443" s="37" t="str">
        <f>VLOOKUP($A443,'Customer Names'!A:E,5,FALSE)</f>
        <v>Speight</v>
      </c>
      <c r="E443" s="35">
        <f>VLOOKUP($A443,'Medical Examinations'!$A:$H,2,FALSE)</f>
        <v>24.984999999999999</v>
      </c>
      <c r="F443" s="35">
        <f>VLOOKUP($A443,'Medical Examinations'!$A:$H,3,FALSE)</f>
        <v>4.43</v>
      </c>
      <c r="G443" s="35" t="str">
        <f>VLOOKUP($A443,'Medical Examinations'!$A:$N,11,0)</f>
        <v>Yes</v>
      </c>
      <c r="H443" s="35" t="str">
        <f>VLOOKUP($A443,'Medical Examinations'!$A:$N,5,0)</f>
        <v>No</v>
      </c>
      <c r="I443" s="35" t="str">
        <f>VLOOKUP($A443,'Medical Examinations'!$A:$N,6,0)</f>
        <v>Yes</v>
      </c>
      <c r="J443" s="35">
        <f>VLOOKUP($A443,'Medical Examinations'!$A:$N,9,0)</f>
        <v>1</v>
      </c>
      <c r="K443" s="35" t="str">
        <f>VLOOKUP($A443,'Medical Examinations'!$A:$N,10,0)</f>
        <v>No</v>
      </c>
      <c r="L443" s="35" t="str">
        <f>VLOOKUP($A443,'Medical Examinations'!$A:$N,12,0)</f>
        <v>Normal Weight</v>
      </c>
      <c r="M443" s="35" t="str">
        <f>VLOOKUP($A443,'Medical Examinations'!$A:$N,13,0)</f>
        <v>Normal</v>
      </c>
      <c r="N443" s="45">
        <f>IFERROR(VLOOKUP($A443,'Hospitalisation Details'!$A:$P,15,0),"")</f>
        <v>35649</v>
      </c>
      <c r="O443" s="46">
        <f>IFERROR(VLOOKUP($A443,'Hospitalisation Details'!$A:$P,6,0),"")</f>
        <v>23241.47</v>
      </c>
      <c r="P443" s="47" t="str">
        <f>IFERROR(VLOOKUP($A443,'Hospitalisation Details'!$A:$P,12,0),"")</f>
        <v>tier - 2</v>
      </c>
      <c r="Q443" s="47" t="str">
        <f>IFERROR(VLOOKUP($A443,'Hospitalisation Details'!$A:$P,13,0),"")</f>
        <v>tier - 3</v>
      </c>
      <c r="R443" s="47" t="str">
        <f>IFERROR(VLOOKUP($A443,'Hospitalisation Details'!$A:$P,14,0),"")</f>
        <v>R1018</v>
      </c>
      <c r="S443" s="47">
        <f>IFERROR(VLOOKUP($A443,'Hospitalisation Details'!$A:$P,16,0),"")</f>
        <v>25</v>
      </c>
    </row>
    <row r="444" spans="1:19" x14ac:dyDescent="0.3">
      <c r="A444" s="34" t="str">
        <f>'Medical Examinations'!A444</f>
        <v>Id443</v>
      </c>
      <c r="B444" s="36" t="str">
        <f>VLOOKUP($A444,'Customer Names'!A:E,3,FALSE)</f>
        <v>Mr.</v>
      </c>
      <c r="C444" s="37" t="str">
        <f>VLOOKUP($A444,'Customer Names'!$A:$E,4,FALSE)</f>
        <v xml:space="preserve"> Johnson K</v>
      </c>
      <c r="D444" s="37" t="str">
        <f>VLOOKUP($A444,'Customer Names'!A:E,5,FALSE)</f>
        <v>Lee</v>
      </c>
      <c r="E444" s="35">
        <f>VLOOKUP($A444,'Medical Examinations'!$A:$H,2,FALSE)</f>
        <v>33.1</v>
      </c>
      <c r="F444" s="35">
        <f>VLOOKUP($A444,'Medical Examinations'!$A:$H,3,FALSE)</f>
        <v>5.52</v>
      </c>
      <c r="G444" s="35" t="str">
        <f>VLOOKUP($A444,'Medical Examinations'!$A:$N,11,0)</f>
        <v>No</v>
      </c>
      <c r="H444" s="35" t="str">
        <f>VLOOKUP($A444,'Medical Examinations'!$A:$N,5,0)</f>
        <v>No</v>
      </c>
      <c r="I444" s="35" t="str">
        <f>VLOOKUP($A444,'Medical Examinations'!$A:$N,6,0)</f>
        <v>Yes</v>
      </c>
      <c r="J444" s="35">
        <f>VLOOKUP($A444,'Medical Examinations'!$A:$N,9,0)</f>
        <v>1</v>
      </c>
      <c r="K444" s="35" t="str">
        <f>VLOOKUP($A444,'Medical Examinations'!$A:$N,10,0)</f>
        <v>No</v>
      </c>
      <c r="L444" s="35" t="str">
        <f>VLOOKUP($A444,'Medical Examinations'!$A:$N,12,0)</f>
        <v>Obesity</v>
      </c>
      <c r="M444" s="35" t="str">
        <f>VLOOKUP($A444,'Medical Examinations'!$A:$N,13,0)</f>
        <v>Normal</v>
      </c>
      <c r="N444" s="45">
        <f>IFERROR(VLOOKUP($A444,'Hospitalisation Details'!$A:$P,15,0),"")</f>
        <v>37969</v>
      </c>
      <c r="O444" s="46">
        <f>IFERROR(VLOOKUP($A444,'Hospitalisation Details'!$A:$P,6,0),"")</f>
        <v>23082.959999999999</v>
      </c>
      <c r="P444" s="47" t="str">
        <f>IFERROR(VLOOKUP($A444,'Hospitalisation Details'!$A:$P,12,0),"")</f>
        <v>tier - 2</v>
      </c>
      <c r="Q444" s="47" t="str">
        <f>IFERROR(VLOOKUP($A444,'Hospitalisation Details'!$A:$P,13,0),"")</f>
        <v>tier - 2</v>
      </c>
      <c r="R444" s="47" t="str">
        <f>IFERROR(VLOOKUP($A444,'Hospitalisation Details'!$A:$P,14,0),"")</f>
        <v>R1011</v>
      </c>
      <c r="S444" s="47">
        <f>IFERROR(VLOOKUP($A444,'Hospitalisation Details'!$A:$P,16,0),"")</f>
        <v>19</v>
      </c>
    </row>
    <row r="445" spans="1:19" x14ac:dyDescent="0.3">
      <c r="A445" s="34" t="str">
        <f>'Medical Examinations'!A445</f>
        <v>Id444</v>
      </c>
      <c r="B445" s="36" t="str">
        <f>VLOOKUP($A445,'Customer Names'!A:E,3,FALSE)</f>
        <v>Ms.</v>
      </c>
      <c r="C445" s="37" t="str">
        <f>VLOOKUP($A445,'Customer Names'!$A:$E,4,FALSE)</f>
        <v xml:space="preserve"> Katherine</v>
      </c>
      <c r="D445" s="37" t="str">
        <f>VLOOKUP($A445,'Customer Names'!A:E,5,FALSE)</f>
        <v>Nielsen</v>
      </c>
      <c r="E445" s="35">
        <f>VLOOKUP($A445,'Medical Examinations'!$A:$H,2,FALSE)</f>
        <v>27.83</v>
      </c>
      <c r="F445" s="35">
        <f>VLOOKUP($A445,'Medical Examinations'!$A:$H,3,FALSE)</f>
        <v>9.1999999999999993</v>
      </c>
      <c r="G445" s="35" t="str">
        <f>VLOOKUP($A445,'Medical Examinations'!$A:$N,11,0)</f>
        <v>Yes</v>
      </c>
      <c r="H445" s="35" t="str">
        <f>VLOOKUP($A445,'Medical Examinations'!$A:$N,5,0)</f>
        <v>No</v>
      </c>
      <c r="I445" s="35" t="str">
        <f>VLOOKUP($A445,'Medical Examinations'!$A:$N,6,0)</f>
        <v>No</v>
      </c>
      <c r="J445" s="35">
        <f>VLOOKUP($A445,'Medical Examinations'!$A:$N,9,0)</f>
        <v>1</v>
      </c>
      <c r="K445" s="35" t="str">
        <f>VLOOKUP($A445,'Medical Examinations'!$A:$N,10,0)</f>
        <v>Yes</v>
      </c>
      <c r="L445" s="35" t="str">
        <f>VLOOKUP($A445,'Medical Examinations'!$A:$N,12,0)</f>
        <v>Overweight</v>
      </c>
      <c r="M445" s="35" t="str">
        <f>VLOOKUP($A445,'Medical Examinations'!$A:$N,13,0)</f>
        <v>Diabetes</v>
      </c>
      <c r="N445" s="45">
        <f>IFERROR(VLOOKUP($A445,'Hospitalisation Details'!$A:$P,15,0),"")</f>
        <v>27646</v>
      </c>
      <c r="O445" s="46">
        <f>IFERROR(VLOOKUP($A445,'Hospitalisation Details'!$A:$P,6,0),"")</f>
        <v>23065.42</v>
      </c>
      <c r="P445" s="47" t="str">
        <f>IFERROR(VLOOKUP($A445,'Hospitalisation Details'!$A:$P,12,0),"")</f>
        <v>tier - 2</v>
      </c>
      <c r="Q445" s="47" t="str">
        <f>IFERROR(VLOOKUP($A445,'Hospitalisation Details'!$A:$P,13,0),"")</f>
        <v>tier - 2</v>
      </c>
      <c r="R445" s="47" t="str">
        <f>IFERROR(VLOOKUP($A445,'Hospitalisation Details'!$A:$P,14,0),"")</f>
        <v>R1013</v>
      </c>
      <c r="S445" s="47">
        <f>IFERROR(VLOOKUP($A445,'Hospitalisation Details'!$A:$P,16,0),"")</f>
        <v>47</v>
      </c>
    </row>
    <row r="446" spans="1:19" x14ac:dyDescent="0.3">
      <c r="A446" s="34" t="str">
        <f>'Medical Examinations'!A446</f>
        <v>Id445</v>
      </c>
      <c r="B446" s="36" t="str">
        <f>VLOOKUP($A446,'Customer Names'!A:E,3,FALSE)</f>
        <v>Ms.</v>
      </c>
      <c r="C446" s="37" t="str">
        <f>VLOOKUP($A446,'Customer Names'!$A:$E,4,FALSE)</f>
        <v xml:space="preserve"> Lynda</v>
      </c>
      <c r="D446" s="37" t="str">
        <f>VLOOKUP($A446,'Customer Names'!A:E,5,FALSE)</f>
        <v>Zirdok</v>
      </c>
      <c r="E446" s="35">
        <f>VLOOKUP($A446,'Medical Examinations'!$A:$H,2,FALSE)</f>
        <v>30.875</v>
      </c>
      <c r="F446" s="35">
        <f>VLOOKUP($A446,'Medical Examinations'!$A:$H,3,FALSE)</f>
        <v>10.97</v>
      </c>
      <c r="G446" s="35" t="str">
        <f>VLOOKUP($A446,'Medical Examinations'!$A:$N,11,0)</f>
        <v>Yes</v>
      </c>
      <c r="H446" s="35" t="str">
        <f>VLOOKUP($A446,'Medical Examinations'!$A:$N,5,0)</f>
        <v>No</v>
      </c>
      <c r="I446" s="35" t="str">
        <f>VLOOKUP($A446,'Medical Examinations'!$A:$N,6,0)</f>
        <v>No</v>
      </c>
      <c r="J446" s="35">
        <f>VLOOKUP($A446,'Medical Examinations'!$A:$N,9,0)</f>
        <v>2</v>
      </c>
      <c r="K446" s="35" t="str">
        <f>VLOOKUP($A446,'Medical Examinations'!$A:$N,10,0)</f>
        <v>No</v>
      </c>
      <c r="L446" s="35" t="str">
        <f>VLOOKUP($A446,'Medical Examinations'!$A:$N,12,0)</f>
        <v>Obesity</v>
      </c>
      <c r="M446" s="35" t="str">
        <f>VLOOKUP($A446,'Medical Examinations'!$A:$N,13,0)</f>
        <v>Diabetes</v>
      </c>
      <c r="N446" s="45">
        <f>IFERROR(VLOOKUP($A446,'Hospitalisation Details'!$A:$P,15,0),"")</f>
        <v>25881</v>
      </c>
      <c r="O446" s="46">
        <f>IFERROR(VLOOKUP($A446,'Hospitalisation Details'!$A:$P,6,0),"")</f>
        <v>23045.57</v>
      </c>
      <c r="P446" s="47" t="str">
        <f>IFERROR(VLOOKUP($A446,'Hospitalisation Details'!$A:$P,12,0),"")</f>
        <v>tier - 2</v>
      </c>
      <c r="Q446" s="47" t="str">
        <f>IFERROR(VLOOKUP($A446,'Hospitalisation Details'!$A:$P,13,0),"")</f>
        <v>tier - 2</v>
      </c>
      <c r="R446" s="47" t="str">
        <f>IFERROR(VLOOKUP($A446,'Hospitalisation Details'!$A:$P,14,0),"")</f>
        <v>R1024</v>
      </c>
      <c r="S446" s="47">
        <f>IFERROR(VLOOKUP($A446,'Hospitalisation Details'!$A:$P,16,0),"")</f>
        <v>52</v>
      </c>
    </row>
    <row r="447" spans="1:19" x14ac:dyDescent="0.3">
      <c r="A447" s="34" t="str">
        <f>'Medical Examinations'!A447</f>
        <v>Id446</v>
      </c>
      <c r="B447" s="36" t="str">
        <f>VLOOKUP($A447,'Customer Names'!A:E,3,FALSE)</f>
        <v>Mr.</v>
      </c>
      <c r="C447" s="37" t="str">
        <f>VLOOKUP($A447,'Customer Names'!$A:$E,4,FALSE)</f>
        <v xml:space="preserve"> Anthony</v>
      </c>
      <c r="D447" s="37" t="str">
        <f>VLOOKUP($A447,'Customer Names'!A:E,5,FALSE)</f>
        <v>Crudale</v>
      </c>
      <c r="E447" s="35">
        <f>VLOOKUP($A447,'Medical Examinations'!$A:$H,2,FALSE)</f>
        <v>27.265000000000001</v>
      </c>
      <c r="F447" s="35">
        <f>VLOOKUP($A447,'Medical Examinations'!$A:$H,3,FALSE)</f>
        <v>4.25</v>
      </c>
      <c r="G447" s="35" t="str">
        <f>VLOOKUP($A447,'Medical Examinations'!$A:$N,11,0)</f>
        <v>No</v>
      </c>
      <c r="H447" s="35" t="str">
        <f>VLOOKUP($A447,'Medical Examinations'!$A:$N,5,0)</f>
        <v>No</v>
      </c>
      <c r="I447" s="35" t="str">
        <f>VLOOKUP($A447,'Medical Examinations'!$A:$N,6,0)</f>
        <v>Yes</v>
      </c>
      <c r="J447" s="35">
        <f>VLOOKUP($A447,'Medical Examinations'!$A:$N,9,0)</f>
        <v>1</v>
      </c>
      <c r="K447" s="35" t="str">
        <f>VLOOKUP($A447,'Medical Examinations'!$A:$N,10,0)</f>
        <v>No</v>
      </c>
      <c r="L447" s="35" t="str">
        <f>VLOOKUP($A447,'Medical Examinations'!$A:$N,12,0)</f>
        <v>Overweight</v>
      </c>
      <c r="M447" s="35" t="str">
        <f>VLOOKUP($A447,'Medical Examinations'!$A:$N,13,0)</f>
        <v>Normal</v>
      </c>
      <c r="N447" s="45">
        <f>IFERROR(VLOOKUP($A447,'Hospitalisation Details'!$A:$P,15,0),"")</f>
        <v>37827</v>
      </c>
      <c r="O447" s="46">
        <f>IFERROR(VLOOKUP($A447,'Hospitalisation Details'!$A:$P,6,0),"")</f>
        <v>22493.66</v>
      </c>
      <c r="P447" s="47" t="str">
        <f>IFERROR(VLOOKUP($A447,'Hospitalisation Details'!$A:$P,12,0),"")</f>
        <v>tier - 2</v>
      </c>
      <c r="Q447" s="47" t="str">
        <f>IFERROR(VLOOKUP($A447,'Hospitalisation Details'!$A:$P,13,0),"")</f>
        <v>tier - 1</v>
      </c>
      <c r="R447" s="47" t="str">
        <f>IFERROR(VLOOKUP($A447,'Hospitalisation Details'!$A:$P,14,0),"")</f>
        <v>R1012</v>
      </c>
      <c r="S447" s="47">
        <f>IFERROR(VLOOKUP($A447,'Hospitalisation Details'!$A:$P,16,0),"")</f>
        <v>19</v>
      </c>
    </row>
    <row r="448" spans="1:19" x14ac:dyDescent="0.3">
      <c r="A448" s="34" t="str">
        <f>'Medical Examinations'!A448</f>
        <v>Id447</v>
      </c>
      <c r="B448" s="36" t="str">
        <f>VLOOKUP($A448,'Customer Names'!A:E,3,FALSE)</f>
        <v>Ms.</v>
      </c>
      <c r="C448" s="37" t="str">
        <f>VLOOKUP($A448,'Customer Names'!$A:$E,4,FALSE)</f>
        <v xml:space="preserve"> Linnea C.</v>
      </c>
      <c r="D448" s="37" t="str">
        <f>VLOOKUP($A448,'Customer Names'!A:E,5,FALSE)</f>
        <v>Koopmans</v>
      </c>
      <c r="E448" s="35">
        <f>VLOOKUP($A448,'Medical Examinations'!$A:$H,2,FALSE)</f>
        <v>26.7</v>
      </c>
      <c r="F448" s="35">
        <f>VLOOKUP($A448,'Medical Examinations'!$A:$H,3,FALSE)</f>
        <v>5.23</v>
      </c>
      <c r="G448" s="35" t="str">
        <f>VLOOKUP($A448,'Medical Examinations'!$A:$N,11,0)</f>
        <v>No</v>
      </c>
      <c r="H448" s="35" t="str">
        <f>VLOOKUP($A448,'Medical Examinations'!$A:$N,5,0)</f>
        <v>No</v>
      </c>
      <c r="I448" s="35" t="str">
        <f>VLOOKUP($A448,'Medical Examinations'!$A:$N,6,0)</f>
        <v>Yes</v>
      </c>
      <c r="J448" s="35">
        <f>VLOOKUP($A448,'Medical Examinations'!$A:$N,9,0)</f>
        <v>1</v>
      </c>
      <c r="K448" s="35" t="str">
        <f>VLOOKUP($A448,'Medical Examinations'!$A:$N,10,0)</f>
        <v>Yes</v>
      </c>
      <c r="L448" s="35" t="str">
        <f>VLOOKUP($A448,'Medical Examinations'!$A:$N,12,0)</f>
        <v>Overweight</v>
      </c>
      <c r="M448" s="35" t="str">
        <f>VLOOKUP($A448,'Medical Examinations'!$A:$N,13,0)</f>
        <v>Normal</v>
      </c>
      <c r="N448" s="45">
        <f>IFERROR(VLOOKUP($A448,'Hospitalisation Details'!$A:$P,15,0),"")</f>
        <v>29173</v>
      </c>
      <c r="O448" s="46">
        <f>IFERROR(VLOOKUP($A448,'Hospitalisation Details'!$A:$P,6,0),"")</f>
        <v>22478.6</v>
      </c>
      <c r="P448" s="47" t="str">
        <f>IFERROR(VLOOKUP($A448,'Hospitalisation Details'!$A:$P,12,0),"")</f>
        <v>tier - 3</v>
      </c>
      <c r="Q448" s="47" t="str">
        <f>IFERROR(VLOOKUP($A448,'Hospitalisation Details'!$A:$P,13,0),"")</f>
        <v>tier - 2</v>
      </c>
      <c r="R448" s="47" t="str">
        <f>IFERROR(VLOOKUP($A448,'Hospitalisation Details'!$A:$P,14,0),"")</f>
        <v>R1011</v>
      </c>
      <c r="S448" s="47">
        <f>IFERROR(VLOOKUP($A448,'Hospitalisation Details'!$A:$P,16,0),"")</f>
        <v>43</v>
      </c>
    </row>
    <row r="449" spans="1:19" x14ac:dyDescent="0.3">
      <c r="A449" s="34" t="str">
        <f>'Medical Examinations'!A449</f>
        <v>Id448</v>
      </c>
      <c r="B449" s="36" t="str">
        <f>VLOOKUP($A449,'Customer Names'!A:E,3,FALSE)</f>
        <v>Mr.</v>
      </c>
      <c r="C449" s="37" t="str">
        <f>VLOOKUP($A449,'Customer Names'!$A:$E,4,FALSE)</f>
        <v xml:space="preserve"> Massimiliano A.</v>
      </c>
      <c r="D449" s="37" t="str">
        <f>VLOOKUP($A449,'Customer Names'!A:E,5,FALSE)</f>
        <v>Milani</v>
      </c>
      <c r="E449" s="35">
        <f>VLOOKUP($A449,'Medical Examinations'!$A:$H,2,FALSE)</f>
        <v>29.925000000000001</v>
      </c>
      <c r="F449" s="35">
        <f>VLOOKUP($A449,'Medical Examinations'!$A:$H,3,FALSE)</f>
        <v>5.96</v>
      </c>
      <c r="G449" s="35" t="str">
        <f>VLOOKUP($A449,'Medical Examinations'!$A:$N,11,0)</f>
        <v>Yes</v>
      </c>
      <c r="H449" s="35" t="str">
        <f>VLOOKUP($A449,'Medical Examinations'!$A:$N,5,0)</f>
        <v>No</v>
      </c>
      <c r="I449" s="35" t="str">
        <f>VLOOKUP($A449,'Medical Examinations'!$A:$N,6,0)</f>
        <v>Yes</v>
      </c>
      <c r="J449" s="35">
        <f>VLOOKUP($A449,'Medical Examinations'!$A:$N,9,0)</f>
        <v>1</v>
      </c>
      <c r="K449" s="35" t="str">
        <f>VLOOKUP($A449,'Medical Examinations'!$A:$N,10,0)</f>
        <v>Yes</v>
      </c>
      <c r="L449" s="35" t="str">
        <f>VLOOKUP($A449,'Medical Examinations'!$A:$N,12,0)</f>
        <v>Overweight</v>
      </c>
      <c r="M449" s="35" t="str">
        <f>VLOOKUP($A449,'Medical Examinations'!$A:$N,13,0)</f>
        <v>Prediabetes</v>
      </c>
      <c r="N449" s="45">
        <f>IFERROR(VLOOKUP($A449,'Hospitalisation Details'!$A:$P,15,0),"")</f>
        <v>30671</v>
      </c>
      <c r="O449" s="46">
        <f>IFERROR(VLOOKUP($A449,'Hospitalisation Details'!$A:$P,6,0),"")</f>
        <v>22462.04</v>
      </c>
      <c r="P449" s="47" t="str">
        <f>IFERROR(VLOOKUP($A449,'Hospitalisation Details'!$A:$P,12,0),"")</f>
        <v>tier - 3</v>
      </c>
      <c r="Q449" s="47" t="str">
        <f>IFERROR(VLOOKUP($A449,'Hospitalisation Details'!$A:$P,13,0),"")</f>
        <v>tier - 1</v>
      </c>
      <c r="R449" s="47" t="str">
        <f>IFERROR(VLOOKUP($A449,'Hospitalisation Details'!$A:$P,14,0),"")</f>
        <v>R1019</v>
      </c>
      <c r="S449" s="47">
        <f>IFERROR(VLOOKUP($A449,'Hospitalisation Details'!$A:$P,16,0),"")</f>
        <v>39</v>
      </c>
    </row>
    <row r="450" spans="1:19" x14ac:dyDescent="0.3">
      <c r="A450" s="34" t="str">
        <f>'Medical Examinations'!A450</f>
        <v>Id449</v>
      </c>
      <c r="B450" s="36" t="str">
        <f>VLOOKUP($A450,'Customer Names'!A:E,3,FALSE)</f>
        <v>Mr.</v>
      </c>
      <c r="C450" s="37" t="str">
        <f>VLOOKUP($A450,'Customer Names'!$A:$E,4,FALSE)</f>
        <v xml:space="preserve"> James M.</v>
      </c>
      <c r="D450" s="37" t="str">
        <f>VLOOKUP($A450,'Customer Names'!A:E,5,FALSE)</f>
        <v>Kelly</v>
      </c>
      <c r="E450" s="35">
        <f>VLOOKUP($A450,'Medical Examinations'!$A:$H,2,FALSE)</f>
        <v>19.95</v>
      </c>
      <c r="F450" s="35">
        <f>VLOOKUP($A450,'Medical Examinations'!$A:$H,3,FALSE)</f>
        <v>4.29</v>
      </c>
      <c r="G450" s="35" t="str">
        <f>VLOOKUP($A450,'Medical Examinations'!$A:$N,11,0)</f>
        <v>Yes</v>
      </c>
      <c r="H450" s="35" t="str">
        <f>VLOOKUP($A450,'Medical Examinations'!$A:$N,5,0)</f>
        <v>No</v>
      </c>
      <c r="I450" s="35" t="str">
        <f>VLOOKUP($A450,'Medical Examinations'!$A:$N,6,0)</f>
        <v>No</v>
      </c>
      <c r="J450" s="35">
        <f>VLOOKUP($A450,'Medical Examinations'!$A:$N,9,0)</f>
        <v>2</v>
      </c>
      <c r="K450" s="35" t="str">
        <f>VLOOKUP($A450,'Medical Examinations'!$A:$N,10,0)</f>
        <v>Yes</v>
      </c>
      <c r="L450" s="35" t="str">
        <f>VLOOKUP($A450,'Medical Examinations'!$A:$N,12,0)</f>
        <v>Normal Weight</v>
      </c>
      <c r="M450" s="35" t="str">
        <f>VLOOKUP($A450,'Medical Examinations'!$A:$N,13,0)</f>
        <v>Normal</v>
      </c>
      <c r="N450" s="45">
        <f>IFERROR(VLOOKUP($A450,'Hospitalisation Details'!$A:$P,15,0),"")</f>
        <v>24337</v>
      </c>
      <c r="O450" s="46">
        <f>IFERROR(VLOOKUP($A450,'Hospitalisation Details'!$A:$P,6,0),"")</f>
        <v>22412.65</v>
      </c>
      <c r="P450" s="47" t="str">
        <f>IFERROR(VLOOKUP($A450,'Hospitalisation Details'!$A:$P,12,0),"")</f>
        <v>tier - 3</v>
      </c>
      <c r="Q450" s="47" t="str">
        <f>IFERROR(VLOOKUP($A450,'Hospitalisation Details'!$A:$P,13,0),"")</f>
        <v>tier - 3</v>
      </c>
      <c r="R450" s="47" t="str">
        <f>IFERROR(VLOOKUP($A450,'Hospitalisation Details'!$A:$P,14,0),"")</f>
        <v>R1014</v>
      </c>
      <c r="S450" s="47">
        <f>IFERROR(VLOOKUP($A450,'Hospitalisation Details'!$A:$P,16,0),"")</f>
        <v>56</v>
      </c>
    </row>
    <row r="451" spans="1:19" x14ac:dyDescent="0.3">
      <c r="A451" s="34" t="str">
        <f>'Medical Examinations'!A451</f>
        <v>Id450</v>
      </c>
      <c r="B451" s="36" t="str">
        <f>VLOOKUP($A451,'Customer Names'!A:E,3,FALSE)</f>
        <v>Ms.</v>
      </c>
      <c r="C451" s="37" t="str">
        <f>VLOOKUP($A451,'Customer Names'!$A:$E,4,FALSE)</f>
        <v xml:space="preserve"> Lauren</v>
      </c>
      <c r="D451" s="37" t="str">
        <f>VLOOKUP($A451,'Customer Names'!A:E,5,FALSE)</f>
        <v>Finelli</v>
      </c>
      <c r="E451" s="35">
        <f>VLOOKUP($A451,'Medical Examinations'!$A:$H,2,FALSE)</f>
        <v>24.225000000000001</v>
      </c>
      <c r="F451" s="35">
        <f>VLOOKUP($A451,'Medical Examinations'!$A:$H,3,FALSE)</f>
        <v>4.09</v>
      </c>
      <c r="G451" s="35" t="str">
        <f>VLOOKUP($A451,'Medical Examinations'!$A:$N,11,0)</f>
        <v>No</v>
      </c>
      <c r="H451" s="35" t="str">
        <f>VLOOKUP($A451,'Medical Examinations'!$A:$N,5,0)</f>
        <v>No</v>
      </c>
      <c r="I451" s="35" t="str">
        <f>VLOOKUP($A451,'Medical Examinations'!$A:$N,6,0)</f>
        <v>No</v>
      </c>
      <c r="J451" s="35">
        <f>VLOOKUP($A451,'Medical Examinations'!$A:$N,9,0)</f>
        <v>0</v>
      </c>
      <c r="K451" s="35" t="str">
        <f>VLOOKUP($A451,'Medical Examinations'!$A:$N,10,0)</f>
        <v>No</v>
      </c>
      <c r="L451" s="35" t="str">
        <f>VLOOKUP($A451,'Medical Examinations'!$A:$N,12,0)</f>
        <v>Normal Weight</v>
      </c>
      <c r="M451" s="35" t="str">
        <f>VLOOKUP($A451,'Medical Examinations'!$A:$N,13,0)</f>
        <v>Normal</v>
      </c>
      <c r="N451" s="45">
        <f>IFERROR(VLOOKUP($A451,'Hospitalisation Details'!$A:$P,15,0),"")</f>
        <v>36398</v>
      </c>
      <c r="O451" s="46">
        <f>IFERROR(VLOOKUP($A451,'Hospitalisation Details'!$A:$P,6,0),"")</f>
        <v>22395.74</v>
      </c>
      <c r="P451" s="47" t="str">
        <f>IFERROR(VLOOKUP($A451,'Hospitalisation Details'!$A:$P,12,0),"")</f>
        <v>tier - 3</v>
      </c>
      <c r="Q451" s="47" t="str">
        <f>IFERROR(VLOOKUP($A451,'Hospitalisation Details'!$A:$P,13,0),"")</f>
        <v>tier - 2</v>
      </c>
      <c r="R451" s="47" t="str">
        <f>IFERROR(VLOOKUP($A451,'Hospitalisation Details'!$A:$P,14,0),"")</f>
        <v>R1024</v>
      </c>
      <c r="S451" s="47">
        <f>IFERROR(VLOOKUP($A451,'Hospitalisation Details'!$A:$P,16,0),"")</f>
        <v>23</v>
      </c>
    </row>
    <row r="452" spans="1:19" x14ac:dyDescent="0.3">
      <c r="A452" s="34" t="str">
        <f>'Medical Examinations'!A452</f>
        <v>Id451</v>
      </c>
      <c r="B452" s="36" t="str">
        <f>VLOOKUP($A452,'Customer Names'!A:E,3,FALSE)</f>
        <v>Ms.</v>
      </c>
      <c r="C452" s="37" t="str">
        <f>VLOOKUP($A452,'Customer Names'!$A:$E,4,FALSE)</f>
        <v xml:space="preserve"> Michele V.</v>
      </c>
      <c r="D452" s="37" t="str">
        <f>VLOOKUP($A452,'Customer Names'!A:E,5,FALSE)</f>
        <v>Palmer</v>
      </c>
      <c r="E452" s="35">
        <f>VLOOKUP($A452,'Medical Examinations'!$A:$H,2,FALSE)</f>
        <v>28.12</v>
      </c>
      <c r="F452" s="35">
        <f>VLOOKUP($A452,'Medical Examinations'!$A:$H,3,FALSE)</f>
        <v>4.88</v>
      </c>
      <c r="G452" s="35" t="str">
        <f>VLOOKUP($A452,'Medical Examinations'!$A:$N,11,0)</f>
        <v>No</v>
      </c>
      <c r="H452" s="35" t="str">
        <f>VLOOKUP($A452,'Medical Examinations'!$A:$N,5,0)</f>
        <v>No</v>
      </c>
      <c r="I452" s="35" t="str">
        <f>VLOOKUP($A452,'Medical Examinations'!$A:$N,6,0)</f>
        <v>No</v>
      </c>
      <c r="J452" s="35">
        <f>VLOOKUP($A452,'Medical Examinations'!$A:$N,9,0)</f>
        <v>0</v>
      </c>
      <c r="K452" s="35" t="str">
        <f>VLOOKUP($A452,'Medical Examinations'!$A:$N,10,0)</f>
        <v>Yes</v>
      </c>
      <c r="L452" s="35" t="str">
        <f>VLOOKUP($A452,'Medical Examinations'!$A:$N,12,0)</f>
        <v>Overweight</v>
      </c>
      <c r="M452" s="35" t="str">
        <f>VLOOKUP($A452,'Medical Examinations'!$A:$N,13,0)</f>
        <v>Normal</v>
      </c>
      <c r="N452" s="45">
        <f>IFERROR(VLOOKUP($A452,'Hospitalisation Details'!$A:$P,15,0),"")</f>
        <v>30312</v>
      </c>
      <c r="O452" s="46">
        <f>IFERROR(VLOOKUP($A452,'Hospitalisation Details'!$A:$P,6,0),"")</f>
        <v>22331.57</v>
      </c>
      <c r="P452" s="47" t="str">
        <f>IFERROR(VLOOKUP($A452,'Hospitalisation Details'!$A:$P,12,0),"")</f>
        <v>tier - 2</v>
      </c>
      <c r="Q452" s="47" t="str">
        <f>IFERROR(VLOOKUP($A452,'Hospitalisation Details'!$A:$P,13,0),"")</f>
        <v>tier - 3</v>
      </c>
      <c r="R452" s="47" t="str">
        <f>IFERROR(VLOOKUP($A452,'Hospitalisation Details'!$A:$P,14,0),"")</f>
        <v>R1024</v>
      </c>
      <c r="S452" s="47">
        <f>IFERROR(VLOOKUP($A452,'Hospitalisation Details'!$A:$P,16,0),"")</f>
        <v>40</v>
      </c>
    </row>
    <row r="453" spans="1:19" x14ac:dyDescent="0.3">
      <c r="A453" s="34" t="str">
        <f>'Medical Examinations'!A453</f>
        <v>Id452</v>
      </c>
      <c r="B453" s="36" t="str">
        <f>VLOOKUP($A453,'Customer Names'!A:E,3,FALSE)</f>
        <v>Mr.</v>
      </c>
      <c r="C453" s="37" t="str">
        <f>VLOOKUP($A453,'Customer Names'!$A:$E,4,FALSE)</f>
        <v xml:space="preserve"> Xiao</v>
      </c>
      <c r="D453" s="37" t="str">
        <f>VLOOKUP($A453,'Customer Names'!A:E,5,FALSE)</f>
        <v>Wang</v>
      </c>
      <c r="E453" s="35">
        <f>VLOOKUP($A453,'Medical Examinations'!$A:$H,2,FALSE)</f>
        <v>23.21</v>
      </c>
      <c r="F453" s="35">
        <f>VLOOKUP($A453,'Medical Examinations'!$A:$H,3,FALSE)</f>
        <v>6.76</v>
      </c>
      <c r="G453" s="35" t="str">
        <f>VLOOKUP($A453,'Medical Examinations'!$A:$N,11,0)</f>
        <v>No</v>
      </c>
      <c r="H453" s="35" t="str">
        <f>VLOOKUP($A453,'Medical Examinations'!$A:$N,5,0)</f>
        <v>No</v>
      </c>
      <c r="I453" s="35" t="str">
        <f>VLOOKUP($A453,'Medical Examinations'!$A:$N,6,0)</f>
        <v>No</v>
      </c>
      <c r="J453" s="35">
        <f>VLOOKUP($A453,'Medical Examinations'!$A:$N,9,0)</f>
        <v>0</v>
      </c>
      <c r="K453" s="35" t="str">
        <f>VLOOKUP($A453,'Medical Examinations'!$A:$N,10,0)</f>
        <v>Yes</v>
      </c>
      <c r="L453" s="35" t="str">
        <f>VLOOKUP($A453,'Medical Examinations'!$A:$N,12,0)</f>
        <v>Normal Weight</v>
      </c>
      <c r="M453" s="35" t="str">
        <f>VLOOKUP($A453,'Medical Examinations'!$A:$N,13,0)</f>
        <v>Diabetes</v>
      </c>
      <c r="N453" s="45">
        <f>IFERROR(VLOOKUP($A453,'Hospitalisation Details'!$A:$P,15,0),"")</f>
        <v>26100</v>
      </c>
      <c r="O453" s="46">
        <f>IFERROR(VLOOKUP($A453,'Hospitalisation Details'!$A:$P,6,0),"")</f>
        <v>22218.11</v>
      </c>
      <c r="P453" s="47" t="str">
        <f>IFERROR(VLOOKUP($A453,'Hospitalisation Details'!$A:$P,12,0),"")</f>
        <v>tier - 2</v>
      </c>
      <c r="Q453" s="47" t="str">
        <f>IFERROR(VLOOKUP($A453,'Hospitalisation Details'!$A:$P,13,0),"")</f>
        <v>tier - 3</v>
      </c>
      <c r="R453" s="47" t="str">
        <f>IFERROR(VLOOKUP($A453,'Hospitalisation Details'!$A:$P,14,0),"")</f>
        <v>R1013</v>
      </c>
      <c r="S453" s="47">
        <f>IFERROR(VLOOKUP($A453,'Hospitalisation Details'!$A:$P,16,0),"")</f>
        <v>51</v>
      </c>
    </row>
    <row r="454" spans="1:19" x14ac:dyDescent="0.3">
      <c r="A454" s="34" t="str">
        <f>'Medical Examinations'!A454</f>
        <v>Id453</v>
      </c>
      <c r="B454" s="36" t="str">
        <f>VLOOKUP($A454,'Customer Names'!A:E,3,FALSE)</f>
        <v>Ms.</v>
      </c>
      <c r="C454" s="37" t="str">
        <f>VLOOKUP($A454,'Customer Names'!$A:$E,4,FALSE)</f>
        <v xml:space="preserve"> Harper L</v>
      </c>
      <c r="D454" s="37" t="str">
        <f>VLOOKUP($A454,'Customer Names'!A:E,5,FALSE)</f>
        <v>Beasley</v>
      </c>
      <c r="E454" s="35">
        <f>VLOOKUP($A454,'Medical Examinations'!$A:$H,2,FALSE)</f>
        <v>23.98</v>
      </c>
      <c r="F454" s="35">
        <f>VLOOKUP($A454,'Medical Examinations'!$A:$H,3,FALSE)</f>
        <v>10.67</v>
      </c>
      <c r="G454" s="35" t="str">
        <f>VLOOKUP($A454,'Medical Examinations'!$A:$N,11,0)</f>
        <v>No</v>
      </c>
      <c r="H454" s="35" t="str">
        <f>VLOOKUP($A454,'Medical Examinations'!$A:$N,5,0)</f>
        <v>No</v>
      </c>
      <c r="I454" s="35" t="str">
        <f>VLOOKUP($A454,'Medical Examinations'!$A:$N,6,0)</f>
        <v>No</v>
      </c>
      <c r="J454" s="35">
        <f>VLOOKUP($A454,'Medical Examinations'!$A:$N,9,0)</f>
        <v>0</v>
      </c>
      <c r="K454" s="35" t="str">
        <f>VLOOKUP($A454,'Medical Examinations'!$A:$N,10,0)</f>
        <v>No</v>
      </c>
      <c r="L454" s="35" t="str">
        <f>VLOOKUP($A454,'Medical Examinations'!$A:$N,12,0)</f>
        <v>Normal Weight</v>
      </c>
      <c r="M454" s="35" t="str">
        <f>VLOOKUP($A454,'Medical Examinations'!$A:$N,13,0)</f>
        <v>Diabetes</v>
      </c>
      <c r="N454" s="45">
        <f>IFERROR(VLOOKUP($A454,'Hospitalisation Details'!$A:$P,15,0),"")</f>
        <v>23978</v>
      </c>
      <c r="O454" s="46">
        <f>IFERROR(VLOOKUP($A454,'Hospitalisation Details'!$A:$P,6,0),"")</f>
        <v>22192.44</v>
      </c>
      <c r="P454" s="47" t="str">
        <f>IFERROR(VLOOKUP($A454,'Hospitalisation Details'!$A:$P,12,0),"")</f>
        <v>tier - 3</v>
      </c>
      <c r="Q454" s="47" t="str">
        <f>IFERROR(VLOOKUP($A454,'Hospitalisation Details'!$A:$P,13,0),"")</f>
        <v>tier - 1</v>
      </c>
      <c r="R454" s="47" t="str">
        <f>IFERROR(VLOOKUP($A454,'Hospitalisation Details'!$A:$P,14,0),"")</f>
        <v>R1013</v>
      </c>
      <c r="S454" s="47">
        <f>IFERROR(VLOOKUP($A454,'Hospitalisation Details'!$A:$P,16,0),"")</f>
        <v>57</v>
      </c>
    </row>
    <row r="455" spans="1:19" x14ac:dyDescent="0.3">
      <c r="A455" s="34" t="str">
        <f>'Medical Examinations'!A455</f>
        <v>Id454</v>
      </c>
      <c r="B455" s="36" t="str">
        <f>VLOOKUP($A455,'Customer Names'!A:E,3,FALSE)</f>
        <v>Mr.</v>
      </c>
      <c r="C455" s="37" t="str">
        <f>VLOOKUP($A455,'Customer Names'!$A:$E,4,FALSE)</f>
        <v xml:space="preserve"> Nick</v>
      </c>
      <c r="D455" s="37" t="str">
        <f>VLOOKUP($A455,'Customer Names'!A:E,5,FALSE)</f>
        <v>Bedbury</v>
      </c>
      <c r="E455" s="35">
        <f>VLOOKUP($A455,'Medical Examinations'!$A:$H,2,FALSE)</f>
        <v>30</v>
      </c>
      <c r="F455" s="35">
        <f>VLOOKUP($A455,'Medical Examinations'!$A:$H,3,FALSE)</f>
        <v>6.21</v>
      </c>
      <c r="G455" s="35" t="str">
        <f>VLOOKUP($A455,'Medical Examinations'!$A:$N,11,0)</f>
        <v>No</v>
      </c>
      <c r="H455" s="35" t="str">
        <f>VLOOKUP($A455,'Medical Examinations'!$A:$N,5,0)</f>
        <v>No</v>
      </c>
      <c r="I455" s="35" t="str">
        <f>VLOOKUP($A455,'Medical Examinations'!$A:$N,6,0)</f>
        <v>No</v>
      </c>
      <c r="J455" s="35">
        <f>VLOOKUP($A455,'Medical Examinations'!$A:$N,9,0)</f>
        <v>0</v>
      </c>
      <c r="K455" s="35" t="str">
        <f>VLOOKUP($A455,'Medical Examinations'!$A:$N,10,0)</f>
        <v>Yes</v>
      </c>
      <c r="L455" s="35" t="str">
        <f>VLOOKUP($A455,'Medical Examinations'!$A:$N,12,0)</f>
        <v>Obesity</v>
      </c>
      <c r="M455" s="35" t="str">
        <f>VLOOKUP($A455,'Medical Examinations'!$A:$N,13,0)</f>
        <v>Prediabetes</v>
      </c>
      <c r="N455" s="45">
        <f>IFERROR(VLOOKUP($A455,'Hospitalisation Details'!$A:$P,15,0),"")</f>
        <v>29476</v>
      </c>
      <c r="O455" s="46">
        <f>IFERROR(VLOOKUP($A455,'Hospitalisation Details'!$A:$P,6,0),"")</f>
        <v>22144.03</v>
      </c>
      <c r="P455" s="47" t="str">
        <f>IFERROR(VLOOKUP($A455,'Hospitalisation Details'!$A:$P,12,0),"")</f>
        <v>tier - 2</v>
      </c>
      <c r="Q455" s="47" t="str">
        <f>IFERROR(VLOOKUP($A455,'Hospitalisation Details'!$A:$P,13,0),"")</f>
        <v>tier - 2</v>
      </c>
      <c r="R455" s="47" t="str">
        <f>IFERROR(VLOOKUP($A455,'Hospitalisation Details'!$A:$P,14,0),"")</f>
        <v>R1011</v>
      </c>
      <c r="S455" s="47">
        <f>IFERROR(VLOOKUP($A455,'Hospitalisation Details'!$A:$P,16,0),"")</f>
        <v>42</v>
      </c>
    </row>
    <row r="456" spans="1:19" x14ac:dyDescent="0.3">
      <c r="A456" s="34" t="str">
        <f>'Medical Examinations'!A456</f>
        <v>Id455</v>
      </c>
      <c r="B456" s="36" t="str">
        <f>VLOOKUP($A456,'Customer Names'!A:E,3,FALSE)</f>
        <v>Mr.</v>
      </c>
      <c r="C456" s="37" t="str">
        <f>VLOOKUP($A456,'Customer Names'!$A:$E,4,FALSE)</f>
        <v xml:space="preserve"> Scott</v>
      </c>
      <c r="D456" s="37" t="str">
        <f>VLOOKUP($A456,'Customer Names'!A:E,5,FALSE)</f>
        <v>Stemberger</v>
      </c>
      <c r="E456" s="35">
        <f>VLOOKUP($A456,'Medical Examinations'!$A:$H,2,FALSE)</f>
        <v>17.350000000000001</v>
      </c>
      <c r="F456" s="35">
        <f>VLOOKUP($A456,'Medical Examinations'!$A:$H,3,FALSE)</f>
        <v>5.03</v>
      </c>
      <c r="G456" s="35" t="str">
        <f>VLOOKUP($A456,'Medical Examinations'!$A:$N,11,0)</f>
        <v>Yes</v>
      </c>
      <c r="H456" s="35" t="str">
        <f>VLOOKUP($A456,'Medical Examinations'!$A:$N,5,0)</f>
        <v>No</v>
      </c>
      <c r="I456" s="35" t="str">
        <f>VLOOKUP($A456,'Medical Examinations'!$A:$N,6,0)</f>
        <v>No</v>
      </c>
      <c r="J456" s="35">
        <f>VLOOKUP($A456,'Medical Examinations'!$A:$N,9,0)</f>
        <v>0</v>
      </c>
      <c r="K456" s="35" t="str">
        <f>VLOOKUP($A456,'Medical Examinations'!$A:$N,10,0)</f>
        <v>Yes</v>
      </c>
      <c r="L456" s="35" t="str">
        <f>VLOOKUP($A456,'Medical Examinations'!$A:$N,12,0)</f>
        <v>Underweight</v>
      </c>
      <c r="M456" s="35" t="str">
        <f>VLOOKUP($A456,'Medical Examinations'!$A:$N,13,0)</f>
        <v>Normal</v>
      </c>
      <c r="N456" s="45">
        <f>IFERROR(VLOOKUP($A456,'Hospitalisation Details'!$A:$P,15,0),"")</f>
        <v>37131</v>
      </c>
      <c r="O456" s="46">
        <f>IFERROR(VLOOKUP($A456,'Hospitalisation Details'!$A:$P,6,0),"")</f>
        <v>22097.62</v>
      </c>
      <c r="P456" s="47" t="str">
        <f>IFERROR(VLOOKUP($A456,'Hospitalisation Details'!$A:$P,12,0),"")</f>
        <v>tier - 3</v>
      </c>
      <c r="Q456" s="47" t="str">
        <f>IFERROR(VLOOKUP($A456,'Hospitalisation Details'!$A:$P,13,0),"")</f>
        <v>tier - 1</v>
      </c>
      <c r="R456" s="47" t="str">
        <f>IFERROR(VLOOKUP($A456,'Hospitalisation Details'!$A:$P,14,0),"")</f>
        <v>R1011</v>
      </c>
      <c r="S456" s="47">
        <f>IFERROR(VLOOKUP($A456,'Hospitalisation Details'!$A:$P,16,0),"")</f>
        <v>21</v>
      </c>
    </row>
    <row r="457" spans="1:19" x14ac:dyDescent="0.3">
      <c r="A457" s="34" t="str">
        <f>'Medical Examinations'!A457</f>
        <v>Id456</v>
      </c>
      <c r="B457" s="36" t="str">
        <f>VLOOKUP($A457,'Customer Names'!A:E,3,FALSE)</f>
        <v>Mr.</v>
      </c>
      <c r="C457" s="37" t="str">
        <f>VLOOKUP($A457,'Customer Names'!$A:$E,4,FALSE)</f>
        <v xml:space="preserve"> Wilson</v>
      </c>
      <c r="D457" s="37" t="str">
        <f>VLOOKUP($A457,'Customer Names'!A:E,5,FALSE)</f>
        <v>Chebet</v>
      </c>
      <c r="E457" s="35">
        <f>VLOOKUP($A457,'Medical Examinations'!$A:$H,2,FALSE)</f>
        <v>22.704999999999998</v>
      </c>
      <c r="F457" s="35">
        <f>VLOOKUP($A457,'Medical Examinations'!$A:$H,3,FALSE)</f>
        <v>5.27</v>
      </c>
      <c r="G457" s="35" t="str">
        <f>VLOOKUP($A457,'Medical Examinations'!$A:$N,11,0)</f>
        <v>No</v>
      </c>
      <c r="H457" s="35" t="str">
        <f>VLOOKUP($A457,'Medical Examinations'!$A:$N,5,0)</f>
        <v>No</v>
      </c>
      <c r="I457" s="35" t="str">
        <f>VLOOKUP($A457,'Medical Examinations'!$A:$N,6,0)</f>
        <v>No</v>
      </c>
      <c r="J457" s="35">
        <f>VLOOKUP($A457,'Medical Examinations'!$A:$N,9,0)</f>
        <v>0</v>
      </c>
      <c r="K457" s="35" t="str">
        <f>VLOOKUP($A457,'Medical Examinations'!$A:$N,10,0)</f>
        <v>No</v>
      </c>
      <c r="L457" s="35" t="str">
        <f>VLOOKUP($A457,'Medical Examinations'!$A:$N,12,0)</f>
        <v>Normal Weight</v>
      </c>
      <c r="M457" s="35" t="str">
        <f>VLOOKUP($A457,'Medical Examinations'!$A:$N,13,0)</f>
        <v>Normal</v>
      </c>
      <c r="N457" s="45">
        <f>IFERROR(VLOOKUP($A457,'Hospitalisation Details'!$A:$P,15,0),"")</f>
        <v>32795</v>
      </c>
      <c r="O457" s="46">
        <f>IFERROR(VLOOKUP($A457,'Hospitalisation Details'!$A:$P,6,0),"")</f>
        <v>21984.47</v>
      </c>
      <c r="P457" s="47" t="str">
        <f>IFERROR(VLOOKUP($A457,'Hospitalisation Details'!$A:$P,12,0),"")</f>
        <v>tier - 3</v>
      </c>
      <c r="Q457" s="47" t="str">
        <f>IFERROR(VLOOKUP($A457,'Hospitalisation Details'!$A:$P,13,0),"")</f>
        <v>tier - 1</v>
      </c>
      <c r="R457" s="47" t="str">
        <f>IFERROR(VLOOKUP($A457,'Hospitalisation Details'!$A:$P,14,0),"")</f>
        <v>R1012</v>
      </c>
      <c r="S457" s="47">
        <f>IFERROR(VLOOKUP($A457,'Hospitalisation Details'!$A:$P,16,0),"")</f>
        <v>33</v>
      </c>
    </row>
    <row r="458" spans="1:19" x14ac:dyDescent="0.3">
      <c r="A458" s="34" t="str">
        <f>'Medical Examinations'!A458</f>
        <v>Id457</v>
      </c>
      <c r="B458" s="36" t="str">
        <f>VLOOKUP($A458,'Customer Names'!A:E,3,FALSE)</f>
        <v>Mr.</v>
      </c>
      <c r="C458" s="37" t="str">
        <f>VLOOKUP($A458,'Customer Names'!$A:$E,4,FALSE)</f>
        <v xml:space="preserve"> Lee</v>
      </c>
      <c r="D458" s="37" t="str">
        <f>VLOOKUP($A458,'Customer Names'!A:E,5,FALSE)</f>
        <v>Muir</v>
      </c>
      <c r="E458" s="35">
        <f>VLOOKUP($A458,'Medical Examinations'!$A:$H,2,FALSE)</f>
        <v>25.41</v>
      </c>
      <c r="F458" s="35">
        <f>VLOOKUP($A458,'Medical Examinations'!$A:$H,3,FALSE)</f>
        <v>10.53</v>
      </c>
      <c r="G458" s="35" t="str">
        <f>VLOOKUP($A458,'Medical Examinations'!$A:$N,11,0)</f>
        <v>Yes</v>
      </c>
      <c r="H458" s="35" t="str">
        <f>VLOOKUP($A458,'Medical Examinations'!$A:$N,5,0)</f>
        <v>No</v>
      </c>
      <c r="I458" s="35" t="str">
        <f>VLOOKUP($A458,'Medical Examinations'!$A:$N,6,0)</f>
        <v>No</v>
      </c>
      <c r="J458" s="35">
        <f>VLOOKUP($A458,'Medical Examinations'!$A:$N,9,0)</f>
        <v>1</v>
      </c>
      <c r="K458" s="35" t="str">
        <f>VLOOKUP($A458,'Medical Examinations'!$A:$N,10,0)</f>
        <v>Yes</v>
      </c>
      <c r="L458" s="35" t="str">
        <f>VLOOKUP($A458,'Medical Examinations'!$A:$N,12,0)</f>
        <v>Overweight</v>
      </c>
      <c r="M458" s="35" t="str">
        <f>VLOOKUP($A458,'Medical Examinations'!$A:$N,13,0)</f>
        <v>Diabetes</v>
      </c>
      <c r="N458" s="45">
        <f>IFERROR(VLOOKUP($A458,'Hospitalisation Details'!$A:$P,15,0),"")</f>
        <v>27747</v>
      </c>
      <c r="O458" s="46">
        <f>IFERROR(VLOOKUP($A458,'Hospitalisation Details'!$A:$P,6,0),"")</f>
        <v>21978.68</v>
      </c>
      <c r="P458" s="47" t="str">
        <f>IFERROR(VLOOKUP($A458,'Hospitalisation Details'!$A:$P,12,0),"")</f>
        <v>tier - 3</v>
      </c>
      <c r="Q458" s="47" t="str">
        <f>IFERROR(VLOOKUP($A458,'Hospitalisation Details'!$A:$P,13,0),"")</f>
        <v>tier - 3</v>
      </c>
      <c r="R458" s="47" t="str">
        <f>IFERROR(VLOOKUP($A458,'Hospitalisation Details'!$A:$P,14,0),"")</f>
        <v>R1013</v>
      </c>
      <c r="S458" s="47">
        <f>IFERROR(VLOOKUP($A458,'Hospitalisation Details'!$A:$P,16,0),"")</f>
        <v>47</v>
      </c>
    </row>
    <row r="459" spans="1:19" x14ac:dyDescent="0.3">
      <c r="A459" s="34" t="str">
        <f>'Medical Examinations'!A459</f>
        <v>Id458</v>
      </c>
      <c r="B459" s="36" t="str">
        <f>VLOOKUP($A459,'Customer Names'!A:E,3,FALSE)</f>
        <v>Mr.</v>
      </c>
      <c r="C459" s="37" t="str">
        <f>VLOOKUP($A459,'Customer Names'!$A:$E,4,FALSE)</f>
        <v xml:space="preserve"> Shizhong</v>
      </c>
      <c r="D459" s="37" t="str">
        <f>VLOOKUP($A459,'Customer Names'!A:E,5,FALSE)</f>
        <v>Yang</v>
      </c>
      <c r="E459" s="35">
        <f>VLOOKUP($A459,'Medical Examinations'!$A:$H,2,FALSE)</f>
        <v>18.23</v>
      </c>
      <c r="F459" s="35">
        <f>VLOOKUP($A459,'Medical Examinations'!$A:$H,3,FALSE)</f>
        <v>5.78</v>
      </c>
      <c r="G459" s="35" t="str">
        <f>VLOOKUP($A459,'Medical Examinations'!$A:$N,11,0)</f>
        <v>No</v>
      </c>
      <c r="H459" s="35" t="str">
        <f>VLOOKUP($A459,'Medical Examinations'!$A:$N,5,0)</f>
        <v>No</v>
      </c>
      <c r="I459" s="35" t="str">
        <f>VLOOKUP($A459,'Medical Examinations'!$A:$N,6,0)</f>
        <v>Yes</v>
      </c>
      <c r="J459" s="35">
        <f>VLOOKUP($A459,'Medical Examinations'!$A:$N,9,0)</f>
        <v>1</v>
      </c>
      <c r="K459" s="35" t="str">
        <f>VLOOKUP($A459,'Medical Examinations'!$A:$N,10,0)</f>
        <v>Yes</v>
      </c>
      <c r="L459" s="35" t="str">
        <f>VLOOKUP($A459,'Medical Examinations'!$A:$N,12,0)</f>
        <v>Underweight</v>
      </c>
      <c r="M459" s="35" t="str">
        <f>VLOOKUP($A459,'Medical Examinations'!$A:$N,13,0)</f>
        <v>Prediabetes</v>
      </c>
      <c r="N459" s="45">
        <f>IFERROR(VLOOKUP($A459,'Hospitalisation Details'!$A:$P,15,0),"")</f>
        <v>37892</v>
      </c>
      <c r="O459" s="46">
        <f>IFERROR(VLOOKUP($A459,'Hospitalisation Details'!$A:$P,6,0),"")</f>
        <v>21882.400000000001</v>
      </c>
      <c r="P459" s="47" t="str">
        <f>IFERROR(VLOOKUP($A459,'Hospitalisation Details'!$A:$P,12,0),"")</f>
        <v>tier - 2</v>
      </c>
      <c r="Q459" s="47" t="str">
        <f>IFERROR(VLOOKUP($A459,'Hospitalisation Details'!$A:$P,13,0),"")</f>
        <v>tier - 1</v>
      </c>
      <c r="R459" s="47" t="str">
        <f>IFERROR(VLOOKUP($A459,'Hospitalisation Details'!$A:$P,14,0),"")</f>
        <v>R1011</v>
      </c>
      <c r="S459" s="47">
        <f>IFERROR(VLOOKUP($A459,'Hospitalisation Details'!$A:$P,16,0),"")</f>
        <v>19</v>
      </c>
    </row>
    <row r="460" spans="1:19" x14ac:dyDescent="0.3">
      <c r="A460" s="34" t="str">
        <f>'Medical Examinations'!A460</f>
        <v>Id459</v>
      </c>
      <c r="B460" s="36" t="str">
        <f>VLOOKUP($A460,'Customer Names'!A:E,3,FALSE)</f>
        <v>Ms.</v>
      </c>
      <c r="C460" s="37" t="str">
        <f>VLOOKUP($A460,'Customer Names'!$A:$E,4,FALSE)</f>
        <v xml:space="preserve"> Marie-Claire</v>
      </c>
      <c r="D460" s="37" t="str">
        <f>VLOOKUP($A460,'Customer Names'!A:E,5,FALSE)</f>
        <v>Gravel</v>
      </c>
      <c r="E460" s="35">
        <f>VLOOKUP($A460,'Medical Examinations'!$A:$H,2,FALSE)</f>
        <v>24.7</v>
      </c>
      <c r="F460" s="35">
        <f>VLOOKUP($A460,'Medical Examinations'!$A:$H,3,FALSE)</f>
        <v>4.3600000000000003</v>
      </c>
      <c r="G460" s="35" t="str">
        <f>VLOOKUP($A460,'Medical Examinations'!$A:$N,11,0)</f>
        <v>No</v>
      </c>
      <c r="H460" s="35" t="str">
        <f>VLOOKUP($A460,'Medical Examinations'!$A:$N,5,0)</f>
        <v>No</v>
      </c>
      <c r="I460" s="35" t="str">
        <f>VLOOKUP($A460,'Medical Examinations'!$A:$N,6,0)</f>
        <v>Yes</v>
      </c>
      <c r="J460" s="35">
        <f>VLOOKUP($A460,'Medical Examinations'!$A:$N,9,0)</f>
        <v>1</v>
      </c>
      <c r="K460" s="35" t="str">
        <f>VLOOKUP($A460,'Medical Examinations'!$A:$N,10,0)</f>
        <v>Yes</v>
      </c>
      <c r="L460" s="35" t="str">
        <f>VLOOKUP($A460,'Medical Examinations'!$A:$N,12,0)</f>
        <v>Normal Weight</v>
      </c>
      <c r="M460" s="35" t="str">
        <f>VLOOKUP($A460,'Medical Examinations'!$A:$N,13,0)</f>
        <v>Normal</v>
      </c>
      <c r="N460" s="45">
        <f>IFERROR(VLOOKUP($A460,'Hospitalisation Details'!$A:$P,15,0),"")</f>
        <v>29084</v>
      </c>
      <c r="O460" s="46">
        <f>IFERROR(VLOOKUP($A460,'Hospitalisation Details'!$A:$P,6,0),"")</f>
        <v>21880.82</v>
      </c>
      <c r="P460" s="47" t="str">
        <f>IFERROR(VLOOKUP($A460,'Hospitalisation Details'!$A:$P,12,0),"")</f>
        <v>tier - 3</v>
      </c>
      <c r="Q460" s="47" t="str">
        <f>IFERROR(VLOOKUP($A460,'Hospitalisation Details'!$A:$P,13,0),"")</f>
        <v>tier - 1</v>
      </c>
      <c r="R460" s="47" t="str">
        <f>IFERROR(VLOOKUP($A460,'Hospitalisation Details'!$A:$P,14,0),"")</f>
        <v>R1012</v>
      </c>
      <c r="S460" s="47">
        <f>IFERROR(VLOOKUP($A460,'Hospitalisation Details'!$A:$P,16,0),"")</f>
        <v>43</v>
      </c>
    </row>
    <row r="461" spans="1:19" x14ac:dyDescent="0.3">
      <c r="A461" s="34" t="str">
        <f>'Medical Examinations'!A461</f>
        <v>Id460</v>
      </c>
      <c r="B461" s="36" t="str">
        <f>VLOOKUP($A461,'Customer Names'!A:E,3,FALSE)</f>
        <v>Mr.</v>
      </c>
      <c r="C461" s="37" t="str">
        <f>VLOOKUP($A461,'Customer Names'!$A:$E,4,FALSE)</f>
        <v xml:space="preserve"> Todd J.</v>
      </c>
      <c r="D461" s="37" t="str">
        <f>VLOOKUP($A461,'Customer Names'!A:E,5,FALSE)</f>
        <v>Smith</v>
      </c>
      <c r="E461" s="35">
        <f>VLOOKUP($A461,'Medical Examinations'!$A:$H,2,FALSE)</f>
        <v>37.4</v>
      </c>
      <c r="F461" s="35">
        <f>VLOOKUP($A461,'Medical Examinations'!$A:$H,3,FALSE)</f>
        <v>9.7200000000000006</v>
      </c>
      <c r="G461" s="35" t="str">
        <f>VLOOKUP($A461,'Medical Examinations'!$A:$N,11,0)</f>
        <v>Yes</v>
      </c>
      <c r="H461" s="35" t="str">
        <f>VLOOKUP($A461,'Medical Examinations'!$A:$N,5,0)</f>
        <v>No</v>
      </c>
      <c r="I461" s="35" t="str">
        <f>VLOOKUP($A461,'Medical Examinations'!$A:$N,6,0)</f>
        <v>Yes</v>
      </c>
      <c r="J461" s="35">
        <f>VLOOKUP($A461,'Medical Examinations'!$A:$N,9,0)</f>
        <v>1</v>
      </c>
      <c r="K461" s="35" t="str">
        <f>VLOOKUP($A461,'Medical Examinations'!$A:$N,10,0)</f>
        <v>No</v>
      </c>
      <c r="L461" s="35" t="str">
        <f>VLOOKUP($A461,'Medical Examinations'!$A:$N,12,0)</f>
        <v>Obesity</v>
      </c>
      <c r="M461" s="35" t="str">
        <f>VLOOKUP($A461,'Medical Examinations'!$A:$N,13,0)</f>
        <v>Diabetes</v>
      </c>
      <c r="N461" s="45">
        <f>IFERROR(VLOOKUP($A461,'Hospitalisation Details'!$A:$P,15,0),"")</f>
        <v>23250</v>
      </c>
      <c r="O461" s="46">
        <f>IFERROR(VLOOKUP($A461,'Hospitalisation Details'!$A:$P,6,0),"")</f>
        <v>21797</v>
      </c>
      <c r="P461" s="47" t="str">
        <f>IFERROR(VLOOKUP($A461,'Hospitalisation Details'!$A:$P,12,0),"")</f>
        <v>tier - 3</v>
      </c>
      <c r="Q461" s="47" t="str">
        <f>IFERROR(VLOOKUP($A461,'Hospitalisation Details'!$A:$P,13,0),"")</f>
        <v>tier - 1</v>
      </c>
      <c r="R461" s="47" t="str">
        <f>IFERROR(VLOOKUP($A461,'Hospitalisation Details'!$A:$P,14,0),"")</f>
        <v>R1011</v>
      </c>
      <c r="S461" s="47">
        <f>IFERROR(VLOOKUP($A461,'Hospitalisation Details'!$A:$P,16,0),"")</f>
        <v>59</v>
      </c>
    </row>
    <row r="462" spans="1:19" x14ac:dyDescent="0.3">
      <c r="A462" s="34" t="str">
        <f>'Medical Examinations'!A462</f>
        <v>Id461</v>
      </c>
      <c r="B462" s="36" t="str">
        <f>VLOOKUP($A462,'Customer Names'!A:E,3,FALSE)</f>
        <v>Ms.</v>
      </c>
      <c r="C462" s="37" t="str">
        <f>VLOOKUP($A462,'Customer Names'!$A:$E,4,FALSE)</f>
        <v xml:space="preserve"> Carolyn</v>
      </c>
      <c r="D462" s="37" t="str">
        <f>VLOOKUP($A462,'Customer Names'!A:E,5,FALSE)</f>
        <v>Williams</v>
      </c>
      <c r="E462" s="35">
        <f>VLOOKUP($A462,'Medical Examinations'!$A:$H,2,FALSE)</f>
        <v>26.885000000000002</v>
      </c>
      <c r="F462" s="35">
        <f>VLOOKUP($A462,'Medical Examinations'!$A:$H,3,FALSE)</f>
        <v>5.18</v>
      </c>
      <c r="G462" s="35" t="str">
        <f>VLOOKUP($A462,'Medical Examinations'!$A:$N,11,0)</f>
        <v>No</v>
      </c>
      <c r="H462" s="35" t="str">
        <f>VLOOKUP($A462,'Medical Examinations'!$A:$N,5,0)</f>
        <v>No</v>
      </c>
      <c r="I462" s="35" t="str">
        <f>VLOOKUP($A462,'Medical Examinations'!$A:$N,6,0)</f>
        <v>Yes</v>
      </c>
      <c r="J462" s="35">
        <f>VLOOKUP($A462,'Medical Examinations'!$A:$N,9,0)</f>
        <v>1</v>
      </c>
      <c r="K462" s="35" t="str">
        <f>VLOOKUP($A462,'Medical Examinations'!$A:$N,10,0)</f>
        <v>Yes</v>
      </c>
      <c r="L462" s="35" t="str">
        <f>VLOOKUP($A462,'Medical Examinations'!$A:$N,12,0)</f>
        <v>Overweight</v>
      </c>
      <c r="M462" s="35" t="str">
        <f>VLOOKUP($A462,'Medical Examinations'!$A:$N,13,0)</f>
        <v>Normal</v>
      </c>
      <c r="N462" s="45">
        <f>IFERROR(VLOOKUP($A462,'Hospitalisation Details'!$A:$P,15,0),"")</f>
        <v>29126</v>
      </c>
      <c r="O462" s="46">
        <f>IFERROR(VLOOKUP($A462,'Hospitalisation Details'!$A:$P,6,0),"")</f>
        <v>21774.32</v>
      </c>
      <c r="P462" s="47" t="str">
        <f>IFERROR(VLOOKUP($A462,'Hospitalisation Details'!$A:$P,12,0),"")</f>
        <v>tier - 3</v>
      </c>
      <c r="Q462" s="47" t="str">
        <f>IFERROR(VLOOKUP($A462,'Hospitalisation Details'!$A:$P,13,0),"")</f>
        <v>tier - 2</v>
      </c>
      <c r="R462" s="47" t="str">
        <f>IFERROR(VLOOKUP($A462,'Hospitalisation Details'!$A:$P,14,0),"")</f>
        <v>R1012</v>
      </c>
      <c r="S462" s="47">
        <f>IFERROR(VLOOKUP($A462,'Hospitalisation Details'!$A:$P,16,0),"")</f>
        <v>43</v>
      </c>
    </row>
    <row r="463" spans="1:19" x14ac:dyDescent="0.3">
      <c r="A463" s="34" t="str">
        <f>'Medical Examinations'!A463</f>
        <v>Id462</v>
      </c>
      <c r="B463" s="36" t="str">
        <f>VLOOKUP($A463,'Customer Names'!A:E,3,FALSE)</f>
        <v>Ms.</v>
      </c>
      <c r="C463" s="37" t="str">
        <f>VLOOKUP($A463,'Customer Names'!$A:$E,4,FALSE)</f>
        <v xml:space="preserve"> Lindsey</v>
      </c>
      <c r="D463" s="37" t="str">
        <f>VLOOKUP($A463,'Customer Names'!A:E,5,FALSE)</f>
        <v>Meyer</v>
      </c>
      <c r="E463" s="35">
        <f>VLOOKUP($A463,'Medical Examinations'!$A:$H,2,FALSE)</f>
        <v>25.27</v>
      </c>
      <c r="F463" s="35">
        <f>VLOOKUP($A463,'Medical Examinations'!$A:$H,3,FALSE)</f>
        <v>5.29</v>
      </c>
      <c r="G463" s="35" t="str">
        <f>VLOOKUP($A463,'Medical Examinations'!$A:$N,11,0)</f>
        <v>No</v>
      </c>
      <c r="H463" s="35" t="str">
        <f>VLOOKUP($A463,'Medical Examinations'!$A:$N,5,0)</f>
        <v>No</v>
      </c>
      <c r="I463" s="35" t="str">
        <f>VLOOKUP($A463,'Medical Examinations'!$A:$N,6,0)</f>
        <v>Yes</v>
      </c>
      <c r="J463" s="35">
        <f>VLOOKUP($A463,'Medical Examinations'!$A:$N,9,0)</f>
        <v>1</v>
      </c>
      <c r="K463" s="35" t="str">
        <f>VLOOKUP($A463,'Medical Examinations'!$A:$N,10,0)</f>
        <v>Yes</v>
      </c>
      <c r="L463" s="35" t="str">
        <f>VLOOKUP($A463,'Medical Examinations'!$A:$N,12,0)</f>
        <v>Overweight</v>
      </c>
      <c r="M463" s="35" t="str">
        <f>VLOOKUP($A463,'Medical Examinations'!$A:$N,13,0)</f>
        <v>Normal</v>
      </c>
      <c r="N463" s="45">
        <f>IFERROR(VLOOKUP($A463,'Hospitalisation Details'!$A:$P,15,0),"")</f>
        <v>29118</v>
      </c>
      <c r="O463" s="46">
        <f>IFERROR(VLOOKUP($A463,'Hospitalisation Details'!$A:$P,6,0),"")</f>
        <v>21771.34</v>
      </c>
      <c r="P463" s="47" t="str">
        <f>IFERROR(VLOOKUP($A463,'Hospitalisation Details'!$A:$P,12,0),"")</f>
        <v>tier - 3</v>
      </c>
      <c r="Q463" s="47" t="str">
        <f>IFERROR(VLOOKUP($A463,'Hospitalisation Details'!$A:$P,13,0),"")</f>
        <v>tier - 1</v>
      </c>
      <c r="R463" s="47" t="str">
        <f>IFERROR(VLOOKUP($A463,'Hospitalisation Details'!$A:$P,14,0),"")</f>
        <v>R1024</v>
      </c>
      <c r="S463" s="47">
        <f>IFERROR(VLOOKUP($A463,'Hospitalisation Details'!$A:$P,16,0),"")</f>
        <v>43</v>
      </c>
    </row>
    <row r="464" spans="1:19" x14ac:dyDescent="0.3">
      <c r="A464" s="34" t="str">
        <f>'Medical Examinations'!A464</f>
        <v>Id463</v>
      </c>
      <c r="B464" s="36" t="str">
        <f>VLOOKUP($A464,'Customer Names'!A:E,3,FALSE)</f>
        <v>Ms.</v>
      </c>
      <c r="C464" s="37" t="str">
        <f>VLOOKUP($A464,'Customer Names'!$A:$E,4,FALSE)</f>
        <v xml:space="preserve"> Marissa D</v>
      </c>
      <c r="D464" s="37" t="str">
        <f>VLOOKUP($A464,'Customer Names'!A:E,5,FALSE)</f>
        <v>Jamieson</v>
      </c>
      <c r="E464" s="35">
        <f>VLOOKUP($A464,'Medical Examinations'!$A:$H,2,FALSE)</f>
        <v>23.655000000000001</v>
      </c>
      <c r="F464" s="35">
        <f>VLOOKUP($A464,'Medical Examinations'!$A:$H,3,FALSE)</f>
        <v>4.8600000000000003</v>
      </c>
      <c r="G464" s="35" t="str">
        <f>VLOOKUP($A464,'Medical Examinations'!$A:$N,11,0)</f>
        <v>Yes</v>
      </c>
      <c r="H464" s="35" t="str">
        <f>VLOOKUP($A464,'Medical Examinations'!$A:$N,5,0)</f>
        <v>No</v>
      </c>
      <c r="I464" s="35" t="str">
        <f>VLOOKUP($A464,'Medical Examinations'!$A:$N,6,0)</f>
        <v>No</v>
      </c>
      <c r="J464" s="35">
        <f>VLOOKUP($A464,'Medical Examinations'!$A:$N,9,0)</f>
        <v>0</v>
      </c>
      <c r="K464" s="35" t="str">
        <f>VLOOKUP($A464,'Medical Examinations'!$A:$N,10,0)</f>
        <v>Yes</v>
      </c>
      <c r="L464" s="35" t="str">
        <f>VLOOKUP($A464,'Medical Examinations'!$A:$N,12,0)</f>
        <v>Normal Weight</v>
      </c>
      <c r="M464" s="35" t="str">
        <f>VLOOKUP($A464,'Medical Examinations'!$A:$N,13,0)</f>
        <v>Normal</v>
      </c>
      <c r="N464" s="45">
        <f>IFERROR(VLOOKUP($A464,'Hospitalisation Details'!$A:$P,15,0),"")</f>
        <v>27959</v>
      </c>
      <c r="O464" s="46">
        <f>IFERROR(VLOOKUP($A464,'Hospitalisation Details'!$A:$P,6,0),"")</f>
        <v>21677.279999999999</v>
      </c>
      <c r="P464" s="47" t="str">
        <f>IFERROR(VLOOKUP($A464,'Hospitalisation Details'!$A:$P,12,0),"")</f>
        <v>tier - 3</v>
      </c>
      <c r="Q464" s="47" t="str">
        <f>IFERROR(VLOOKUP($A464,'Hospitalisation Details'!$A:$P,13,0),"")</f>
        <v>tier - 1</v>
      </c>
      <c r="R464" s="47" t="str">
        <f>IFERROR(VLOOKUP($A464,'Hospitalisation Details'!$A:$P,14,0),"")</f>
        <v>R1012</v>
      </c>
      <c r="S464" s="47">
        <f>IFERROR(VLOOKUP($A464,'Hospitalisation Details'!$A:$P,16,0),"")</f>
        <v>46</v>
      </c>
    </row>
    <row r="465" spans="1:19" x14ac:dyDescent="0.3">
      <c r="A465" s="34" t="str">
        <f>'Medical Examinations'!A465</f>
        <v>Id464</v>
      </c>
      <c r="B465" s="36" t="str">
        <f>VLOOKUP($A465,'Customer Names'!A:E,3,FALSE)</f>
        <v>Mr.</v>
      </c>
      <c r="C465" s="37" t="str">
        <f>VLOOKUP($A465,'Customer Names'!$A:$E,4,FALSE)</f>
        <v xml:space="preserve"> Jean Luc</v>
      </c>
      <c r="D465" s="37" t="str">
        <f>VLOOKUP($A465,'Customer Names'!A:E,5,FALSE)</f>
        <v>Dufeal</v>
      </c>
      <c r="E465" s="35">
        <f>VLOOKUP($A465,'Medical Examinations'!$A:$H,2,FALSE)</f>
        <v>55.05</v>
      </c>
      <c r="F465" s="35">
        <f>VLOOKUP($A465,'Medical Examinations'!$A:$H,3,FALSE)</f>
        <v>7.66</v>
      </c>
      <c r="G465" s="35" t="str">
        <f>VLOOKUP($A465,'Medical Examinations'!$A:$N,11,0)</f>
        <v>No</v>
      </c>
      <c r="H465" s="35" t="str">
        <f>VLOOKUP($A465,'Medical Examinations'!$A:$N,5,0)</f>
        <v>No</v>
      </c>
      <c r="I465" s="35" t="str">
        <f>VLOOKUP($A465,'Medical Examinations'!$A:$N,6,0)</f>
        <v>No</v>
      </c>
      <c r="J465" s="35">
        <f>VLOOKUP($A465,'Medical Examinations'!$A:$N,9,0)</f>
        <v>0</v>
      </c>
      <c r="K465" s="35" t="str">
        <f>VLOOKUP($A465,'Medical Examinations'!$A:$N,10,0)</f>
        <v>No</v>
      </c>
      <c r="L465" s="35" t="str">
        <f>VLOOKUP($A465,'Medical Examinations'!$A:$N,12,0)</f>
        <v>Obesity</v>
      </c>
      <c r="M465" s="35" t="str">
        <f>VLOOKUP($A465,'Medical Examinations'!$A:$N,13,0)</f>
        <v>Diabetes</v>
      </c>
      <c r="N465" s="45">
        <f>IFERROR(VLOOKUP($A465,'Hospitalisation Details'!$A:$P,15,0),"")</f>
        <v>22966</v>
      </c>
      <c r="O465" s="46">
        <f>IFERROR(VLOOKUP($A465,'Hospitalisation Details'!$A:$P,6,0),"")</f>
        <v>21661.16</v>
      </c>
      <c r="P465" s="47" t="str">
        <f>IFERROR(VLOOKUP($A465,'Hospitalisation Details'!$A:$P,12,0),"")</f>
        <v>tier - 2</v>
      </c>
      <c r="Q465" s="47" t="str">
        <f>IFERROR(VLOOKUP($A465,'Hospitalisation Details'!$A:$P,13,0),"")</f>
        <v>tier - 2</v>
      </c>
      <c r="R465" s="47" t="str">
        <f>IFERROR(VLOOKUP($A465,'Hospitalisation Details'!$A:$P,14,0),"")</f>
        <v>R1012</v>
      </c>
      <c r="S465" s="47">
        <f>IFERROR(VLOOKUP($A465,'Hospitalisation Details'!$A:$P,16,0),"")</f>
        <v>60</v>
      </c>
    </row>
    <row r="466" spans="1:19" x14ac:dyDescent="0.3">
      <c r="A466" s="34" t="str">
        <f>'Medical Examinations'!A466</f>
        <v>Id465</v>
      </c>
      <c r="B466" s="36" t="str">
        <f>VLOOKUP($A466,'Customer Names'!A:E,3,FALSE)</f>
        <v>Ms.</v>
      </c>
      <c r="C466" s="37" t="str">
        <f>VLOOKUP($A466,'Customer Names'!$A:$E,4,FALSE)</f>
        <v xml:space="preserve"> Danielle</v>
      </c>
      <c r="D466" s="37" t="str">
        <f>VLOOKUP($A466,'Customer Names'!A:E,5,FALSE)</f>
        <v>Sansonetti</v>
      </c>
      <c r="E466" s="35">
        <f>VLOOKUP($A466,'Medical Examinations'!$A:$H,2,FALSE)</f>
        <v>24.89</v>
      </c>
      <c r="F466" s="35">
        <f>VLOOKUP($A466,'Medical Examinations'!$A:$H,3,FALSE)</f>
        <v>6.1</v>
      </c>
      <c r="G466" s="35" t="str">
        <f>VLOOKUP($A466,'Medical Examinations'!$A:$N,11,0)</f>
        <v>Yes</v>
      </c>
      <c r="H466" s="35" t="str">
        <f>VLOOKUP($A466,'Medical Examinations'!$A:$N,5,0)</f>
        <v>No</v>
      </c>
      <c r="I466" s="35" t="str">
        <f>VLOOKUP($A466,'Medical Examinations'!$A:$N,6,0)</f>
        <v>Yes</v>
      </c>
      <c r="J466" s="35">
        <f>VLOOKUP($A466,'Medical Examinations'!$A:$N,9,0)</f>
        <v>1</v>
      </c>
      <c r="K466" s="35" t="str">
        <f>VLOOKUP($A466,'Medical Examinations'!$A:$N,10,0)</f>
        <v>Yes</v>
      </c>
      <c r="L466" s="35" t="str">
        <f>VLOOKUP($A466,'Medical Examinations'!$A:$N,12,0)</f>
        <v>Normal Weight</v>
      </c>
      <c r="M466" s="35" t="str">
        <f>VLOOKUP($A466,'Medical Examinations'!$A:$N,13,0)</f>
        <v>Prediabetes</v>
      </c>
      <c r="N466" s="45">
        <f>IFERROR(VLOOKUP($A466,'Hospitalisation Details'!$A:$P,15,0),"")</f>
        <v>30675</v>
      </c>
      <c r="O466" s="46">
        <f>IFERROR(VLOOKUP($A466,'Hospitalisation Details'!$A:$P,6,0),"")</f>
        <v>21659.93</v>
      </c>
      <c r="P466" s="47" t="str">
        <f>IFERROR(VLOOKUP($A466,'Hospitalisation Details'!$A:$P,12,0),"")</f>
        <v>tier - 3</v>
      </c>
      <c r="Q466" s="47" t="str">
        <f>IFERROR(VLOOKUP($A466,'Hospitalisation Details'!$A:$P,13,0),"")</f>
        <v>tier - 3</v>
      </c>
      <c r="R466" s="47" t="str">
        <f>IFERROR(VLOOKUP($A466,'Hospitalisation Details'!$A:$P,14,0),"")</f>
        <v>R1024</v>
      </c>
      <c r="S466" s="47">
        <f>IFERROR(VLOOKUP($A466,'Hospitalisation Details'!$A:$P,16,0),"")</f>
        <v>39</v>
      </c>
    </row>
    <row r="467" spans="1:19" x14ac:dyDescent="0.3">
      <c r="A467" s="34" t="str">
        <f>'Medical Examinations'!A467</f>
        <v>Id466</v>
      </c>
      <c r="B467" s="36" t="str">
        <f>VLOOKUP($A467,'Customer Names'!A:E,3,FALSE)</f>
        <v>Mr.</v>
      </c>
      <c r="C467" s="37" t="str">
        <f>VLOOKUP($A467,'Customer Names'!$A:$E,4,FALSE)</f>
        <v xml:space="preserve"> Jim</v>
      </c>
      <c r="D467" s="37" t="str">
        <f>VLOOKUP($A467,'Customer Names'!A:E,5,FALSE)</f>
        <v>Koneazny</v>
      </c>
      <c r="E467" s="35">
        <f>VLOOKUP($A467,'Medical Examinations'!$A:$H,2,FALSE)</f>
        <v>18.715</v>
      </c>
      <c r="F467" s="35">
        <f>VLOOKUP($A467,'Medical Examinations'!$A:$H,3,FALSE)</f>
        <v>4.4400000000000004</v>
      </c>
      <c r="G467" s="35" t="str">
        <f>VLOOKUP($A467,'Medical Examinations'!$A:$N,11,0)</f>
        <v>No</v>
      </c>
      <c r="H467" s="35" t="str">
        <f>VLOOKUP($A467,'Medical Examinations'!$A:$N,5,0)</f>
        <v>No</v>
      </c>
      <c r="I467" s="35" t="str">
        <f>VLOOKUP($A467,'Medical Examinations'!$A:$N,6,0)</f>
        <v>No</v>
      </c>
      <c r="J467" s="35">
        <f>VLOOKUP($A467,'Medical Examinations'!$A:$N,9,0)</f>
        <v>0</v>
      </c>
      <c r="K467" s="35" t="str">
        <f>VLOOKUP($A467,'Medical Examinations'!$A:$N,10,0)</f>
        <v>No</v>
      </c>
      <c r="L467" s="35" t="str">
        <f>VLOOKUP($A467,'Medical Examinations'!$A:$N,12,0)</f>
        <v>Normal Weight</v>
      </c>
      <c r="M467" s="35" t="str">
        <f>VLOOKUP($A467,'Medical Examinations'!$A:$N,13,0)</f>
        <v>Normal</v>
      </c>
      <c r="N467" s="45">
        <f>IFERROR(VLOOKUP($A467,'Hospitalisation Details'!$A:$P,15,0),"")</f>
        <v>36323</v>
      </c>
      <c r="O467" s="46">
        <f>IFERROR(VLOOKUP($A467,'Hospitalisation Details'!$A:$P,6,0),"")</f>
        <v>21595.38</v>
      </c>
      <c r="P467" s="47" t="str">
        <f>IFERROR(VLOOKUP($A467,'Hospitalisation Details'!$A:$P,12,0),"")</f>
        <v>tier - 2</v>
      </c>
      <c r="Q467" s="47" t="str">
        <f>IFERROR(VLOOKUP($A467,'Hospitalisation Details'!$A:$P,13,0),"")</f>
        <v>tier - 3</v>
      </c>
      <c r="R467" s="47" t="str">
        <f>IFERROR(VLOOKUP($A467,'Hospitalisation Details'!$A:$P,14,0),"")</f>
        <v>R1012</v>
      </c>
      <c r="S467" s="47">
        <f>IFERROR(VLOOKUP($A467,'Hospitalisation Details'!$A:$P,16,0),"")</f>
        <v>23</v>
      </c>
    </row>
    <row r="468" spans="1:19" x14ac:dyDescent="0.3">
      <c r="A468" s="34" t="str">
        <f>'Medical Examinations'!A468</f>
        <v>Id467</v>
      </c>
      <c r="B468" s="36" t="str">
        <f>VLOOKUP($A468,'Customer Names'!A:E,3,FALSE)</f>
        <v>Mr.</v>
      </c>
      <c r="C468" s="37" t="str">
        <f>VLOOKUP($A468,'Customer Names'!$A:$E,4,FALSE)</f>
        <v xml:space="preserve"> Matthew T</v>
      </c>
      <c r="D468" s="37" t="str">
        <f>VLOOKUP($A468,'Customer Names'!A:E,5,FALSE)</f>
        <v>Johnson</v>
      </c>
      <c r="E468" s="35">
        <f>VLOOKUP($A468,'Medical Examinations'!$A:$H,2,FALSE)</f>
        <v>28.12</v>
      </c>
      <c r="F468" s="35">
        <f>VLOOKUP($A468,'Medical Examinations'!$A:$H,3,FALSE)</f>
        <v>6.15</v>
      </c>
      <c r="G468" s="35" t="str">
        <f>VLOOKUP($A468,'Medical Examinations'!$A:$N,11,0)</f>
        <v>No</v>
      </c>
      <c r="H468" s="35" t="str">
        <f>VLOOKUP($A468,'Medical Examinations'!$A:$N,5,0)</f>
        <v>No</v>
      </c>
      <c r="I468" s="35" t="str">
        <f>VLOOKUP($A468,'Medical Examinations'!$A:$N,6,0)</f>
        <v>No</v>
      </c>
      <c r="J468" s="35">
        <f>VLOOKUP($A468,'Medical Examinations'!$A:$N,9,0)</f>
        <v>0</v>
      </c>
      <c r="K468" s="35" t="str">
        <f>VLOOKUP($A468,'Medical Examinations'!$A:$N,10,0)</f>
        <v>Yes</v>
      </c>
      <c r="L468" s="35" t="str">
        <f>VLOOKUP($A468,'Medical Examinations'!$A:$N,12,0)</f>
        <v>Overweight</v>
      </c>
      <c r="M468" s="35" t="str">
        <f>VLOOKUP($A468,'Medical Examinations'!$A:$N,13,0)</f>
        <v>Prediabetes</v>
      </c>
      <c r="N468" s="45">
        <f>IFERROR(VLOOKUP($A468,'Hospitalisation Details'!$A:$P,15,0),"")</f>
        <v>33198</v>
      </c>
      <c r="O468" s="46">
        <f>IFERROR(VLOOKUP($A468,'Hospitalisation Details'!$A:$P,6,0),"")</f>
        <v>21472.48</v>
      </c>
      <c r="P468" s="47" t="str">
        <f>IFERROR(VLOOKUP($A468,'Hospitalisation Details'!$A:$P,12,0),"")</f>
        <v>tier - 2</v>
      </c>
      <c r="Q468" s="47" t="str">
        <f>IFERROR(VLOOKUP($A468,'Hospitalisation Details'!$A:$P,13,0),"")</f>
        <v>tier - 2</v>
      </c>
      <c r="R468" s="47" t="str">
        <f>IFERROR(VLOOKUP($A468,'Hospitalisation Details'!$A:$P,14,0),"")</f>
        <v>R1012</v>
      </c>
      <c r="S468" s="47">
        <f>IFERROR(VLOOKUP($A468,'Hospitalisation Details'!$A:$P,16,0),"")</f>
        <v>32</v>
      </c>
    </row>
    <row r="469" spans="1:19" x14ac:dyDescent="0.3">
      <c r="A469" s="34" t="str">
        <f>'Medical Examinations'!A469</f>
        <v>Id468</v>
      </c>
      <c r="B469" s="36" t="str">
        <f>VLOOKUP($A469,'Customer Names'!A:E,3,FALSE)</f>
        <v>Ms.</v>
      </c>
      <c r="C469" s="37" t="str">
        <f>VLOOKUP($A469,'Customer Names'!$A:$E,4,FALSE)</f>
        <v xml:space="preserve"> Rachel L.</v>
      </c>
      <c r="D469" s="37" t="str">
        <f>VLOOKUP($A469,'Customer Names'!A:E,5,FALSE)</f>
        <v>Glasson</v>
      </c>
      <c r="E469" s="35">
        <f>VLOOKUP($A469,'Medical Examinations'!$A:$H,2,FALSE)</f>
        <v>26.6</v>
      </c>
      <c r="F469" s="35">
        <f>VLOOKUP($A469,'Medical Examinations'!$A:$H,3,FALSE)</f>
        <v>4.53</v>
      </c>
      <c r="G469" s="35" t="str">
        <f>VLOOKUP($A469,'Medical Examinations'!$A:$N,11,0)</f>
        <v>No</v>
      </c>
      <c r="H469" s="35" t="str">
        <f>VLOOKUP($A469,'Medical Examinations'!$A:$N,5,0)</f>
        <v>No</v>
      </c>
      <c r="I469" s="35" t="str">
        <f>VLOOKUP($A469,'Medical Examinations'!$A:$N,6,0)</f>
        <v>No</v>
      </c>
      <c r="J469" s="35">
        <f>VLOOKUP($A469,'Medical Examinations'!$A:$N,9,0)</f>
        <v>0</v>
      </c>
      <c r="K469" s="35" t="str">
        <f>VLOOKUP($A469,'Medical Examinations'!$A:$N,10,0)</f>
        <v>Yes</v>
      </c>
      <c r="L469" s="35" t="str">
        <f>VLOOKUP($A469,'Medical Examinations'!$A:$N,12,0)</f>
        <v>Overweight</v>
      </c>
      <c r="M469" s="35" t="str">
        <f>VLOOKUP($A469,'Medical Examinations'!$A:$N,13,0)</f>
        <v>Normal</v>
      </c>
      <c r="N469" s="45">
        <f>IFERROR(VLOOKUP($A469,'Hospitalisation Details'!$A:$P,15,0),"")</f>
        <v>29468</v>
      </c>
      <c r="O469" s="46">
        <f>IFERROR(VLOOKUP($A469,'Hospitalisation Details'!$A:$P,6,0),"")</f>
        <v>21348.71</v>
      </c>
      <c r="P469" s="47" t="str">
        <f>IFERROR(VLOOKUP($A469,'Hospitalisation Details'!$A:$P,12,0),"")</f>
        <v>tier - 2</v>
      </c>
      <c r="Q469" s="47" t="str">
        <f>IFERROR(VLOOKUP($A469,'Hospitalisation Details'!$A:$P,13,0),"")</f>
        <v>tier - 1</v>
      </c>
      <c r="R469" s="47" t="str">
        <f>IFERROR(VLOOKUP($A469,'Hospitalisation Details'!$A:$P,14,0),"")</f>
        <v>R1012</v>
      </c>
      <c r="S469" s="47">
        <f>IFERROR(VLOOKUP($A469,'Hospitalisation Details'!$A:$P,16,0),"")</f>
        <v>42</v>
      </c>
    </row>
    <row r="470" spans="1:19" x14ac:dyDescent="0.3">
      <c r="A470" s="34" t="str">
        <f>'Medical Examinations'!A470</f>
        <v>Id469</v>
      </c>
      <c r="B470" s="36" t="str">
        <f>VLOOKUP($A470,'Customer Names'!A:E,3,FALSE)</f>
        <v>Ms.</v>
      </c>
      <c r="C470" s="37" t="str">
        <f>VLOOKUP($A470,'Customer Names'!$A:$E,4,FALSE)</f>
        <v xml:space="preserve"> Corina</v>
      </c>
      <c r="D470" s="37" t="str">
        <f>VLOOKUP($A470,'Customer Names'!A:E,5,FALSE)</f>
        <v>Canitz</v>
      </c>
      <c r="E470" s="35">
        <f>VLOOKUP($A470,'Medical Examinations'!$A:$H,2,FALSE)</f>
        <v>30.114999999999998</v>
      </c>
      <c r="F470" s="35">
        <f>VLOOKUP($A470,'Medical Examinations'!$A:$H,3,FALSE)</f>
        <v>5.48</v>
      </c>
      <c r="G470" s="35" t="str">
        <f>VLOOKUP($A470,'Medical Examinations'!$A:$N,11,0)</f>
        <v>No</v>
      </c>
      <c r="H470" s="35" t="str">
        <f>VLOOKUP($A470,'Medical Examinations'!$A:$N,5,0)</f>
        <v>yes</v>
      </c>
      <c r="I470" s="35" t="str">
        <f>VLOOKUP($A470,'Medical Examinations'!$A:$N,6,0)</f>
        <v>No</v>
      </c>
      <c r="J470" s="35">
        <f>VLOOKUP($A470,'Medical Examinations'!$A:$N,9,0)</f>
        <v>1</v>
      </c>
      <c r="K470" s="35" t="str">
        <f>VLOOKUP($A470,'Medical Examinations'!$A:$N,10,0)</f>
        <v>No</v>
      </c>
      <c r="L470" s="35" t="str">
        <f>VLOOKUP($A470,'Medical Examinations'!$A:$N,12,0)</f>
        <v>Obesity</v>
      </c>
      <c r="M470" s="35" t="str">
        <f>VLOOKUP($A470,'Medical Examinations'!$A:$N,13,0)</f>
        <v>Normal</v>
      </c>
      <c r="N470" s="45">
        <f>IFERROR(VLOOKUP($A470,'Hospitalisation Details'!$A:$P,15,0),"")</f>
        <v>38203</v>
      </c>
      <c r="O470" s="46">
        <f>IFERROR(VLOOKUP($A470,'Hospitalisation Details'!$A:$P,6,0),"")</f>
        <v>21344.85</v>
      </c>
      <c r="P470" s="47" t="str">
        <f>IFERROR(VLOOKUP($A470,'Hospitalisation Details'!$A:$P,12,0),"")</f>
        <v>tier - 3</v>
      </c>
      <c r="Q470" s="47" t="str">
        <f>IFERROR(VLOOKUP($A470,'Hospitalisation Details'!$A:$P,13,0),"")</f>
        <v>tier - 1</v>
      </c>
      <c r="R470" s="47" t="str">
        <f>IFERROR(VLOOKUP($A470,'Hospitalisation Details'!$A:$P,14,0),"")</f>
        <v>R1024</v>
      </c>
      <c r="S470" s="47">
        <f>IFERROR(VLOOKUP($A470,'Hospitalisation Details'!$A:$P,16,0),"")</f>
        <v>18</v>
      </c>
    </row>
    <row r="471" spans="1:19" x14ac:dyDescent="0.3">
      <c r="A471" s="34" t="str">
        <f>'Medical Examinations'!A471</f>
        <v>Id470</v>
      </c>
      <c r="B471" s="36" t="str">
        <f>VLOOKUP($A471,'Customer Names'!A:E,3,FALSE)</f>
        <v>Mr.</v>
      </c>
      <c r="C471" s="37" t="str">
        <f>VLOOKUP($A471,'Customer Names'!$A:$E,4,FALSE)</f>
        <v xml:space="preserve"> Guannan</v>
      </c>
      <c r="D471" s="37" t="str">
        <f>VLOOKUP($A471,'Customer Names'!A:E,5,FALSE)</f>
        <v>Li</v>
      </c>
      <c r="E471" s="35">
        <f>VLOOKUP($A471,'Medical Examinations'!$A:$H,2,FALSE)</f>
        <v>24.605</v>
      </c>
      <c r="F471" s="35">
        <f>VLOOKUP($A471,'Medical Examinations'!$A:$H,3,FALSE)</f>
        <v>5.48</v>
      </c>
      <c r="G471" s="35" t="str">
        <f>VLOOKUP($A471,'Medical Examinations'!$A:$N,11,0)</f>
        <v>No</v>
      </c>
      <c r="H471" s="35" t="str">
        <f>VLOOKUP($A471,'Medical Examinations'!$A:$N,5,0)</f>
        <v>No</v>
      </c>
      <c r="I471" s="35" t="str">
        <f>VLOOKUP($A471,'Medical Examinations'!$A:$N,6,0)</f>
        <v>No</v>
      </c>
      <c r="J471" s="35">
        <f>VLOOKUP($A471,'Medical Examinations'!$A:$N,9,0)</f>
        <v>0</v>
      </c>
      <c r="K471" s="35" t="str">
        <f>VLOOKUP($A471,'Medical Examinations'!$A:$N,10,0)</f>
        <v>Yes</v>
      </c>
      <c r="L471" s="35" t="str">
        <f>VLOOKUP($A471,'Medical Examinations'!$A:$N,12,0)</f>
        <v>Normal Weight</v>
      </c>
      <c r="M471" s="35" t="str">
        <f>VLOOKUP($A471,'Medical Examinations'!$A:$N,13,0)</f>
        <v>Normal</v>
      </c>
      <c r="N471" s="45">
        <f>IFERROR(VLOOKUP($A471,'Hospitalisation Details'!$A:$P,15,0),"")</f>
        <v>29565</v>
      </c>
      <c r="O471" s="46">
        <f>IFERROR(VLOOKUP($A471,'Hospitalisation Details'!$A:$P,6,0),"")</f>
        <v>21259.38</v>
      </c>
      <c r="P471" s="47" t="str">
        <f>IFERROR(VLOOKUP($A471,'Hospitalisation Details'!$A:$P,12,0),"")</f>
        <v>tier - 3</v>
      </c>
      <c r="Q471" s="47" t="str">
        <f>IFERROR(VLOOKUP($A471,'Hospitalisation Details'!$A:$P,13,0),"")</f>
        <v>tier - 3</v>
      </c>
      <c r="R471" s="47" t="str">
        <f>IFERROR(VLOOKUP($A471,'Hospitalisation Details'!$A:$P,14,0),"")</f>
        <v>R1019</v>
      </c>
      <c r="S471" s="47">
        <f>IFERROR(VLOOKUP($A471,'Hospitalisation Details'!$A:$P,16,0),"")</f>
        <v>42</v>
      </c>
    </row>
    <row r="472" spans="1:19" x14ac:dyDescent="0.3">
      <c r="A472" s="34" t="str">
        <f>'Medical Examinations'!A472</f>
        <v>Id471</v>
      </c>
      <c r="B472" s="36" t="str">
        <f>VLOOKUP($A472,'Customer Names'!A:E,3,FALSE)</f>
        <v>Mr.</v>
      </c>
      <c r="C472" s="37" t="str">
        <f>VLOOKUP($A472,'Customer Names'!$A:$E,4,FALSE)</f>
        <v xml:space="preserve"> Don</v>
      </c>
      <c r="D472" s="37" t="str">
        <f>VLOOKUP($A472,'Customer Names'!A:E,5,FALSE)</f>
        <v>Parsons</v>
      </c>
      <c r="E472" s="35">
        <f>VLOOKUP($A472,'Medical Examinations'!$A:$H,2,FALSE)</f>
        <v>29.6</v>
      </c>
      <c r="F472" s="35">
        <f>VLOOKUP($A472,'Medical Examinations'!$A:$H,3,FALSE)</f>
        <v>8.1</v>
      </c>
      <c r="G472" s="35" t="str">
        <f>VLOOKUP($A472,'Medical Examinations'!$A:$N,11,0)</f>
        <v>No</v>
      </c>
      <c r="H472" s="35" t="str">
        <f>VLOOKUP($A472,'Medical Examinations'!$A:$N,5,0)</f>
        <v>No</v>
      </c>
      <c r="I472" s="35" t="str">
        <f>VLOOKUP($A472,'Medical Examinations'!$A:$N,6,0)</f>
        <v>No</v>
      </c>
      <c r="J472" s="35">
        <f>VLOOKUP($A472,'Medical Examinations'!$A:$N,9,0)</f>
        <v>0</v>
      </c>
      <c r="K472" s="35" t="str">
        <f>VLOOKUP($A472,'Medical Examinations'!$A:$N,10,0)</f>
        <v>No</v>
      </c>
      <c r="L472" s="35" t="str">
        <f>VLOOKUP($A472,'Medical Examinations'!$A:$N,12,0)</f>
        <v>Overweight</v>
      </c>
      <c r="M472" s="35" t="str">
        <f>VLOOKUP($A472,'Medical Examinations'!$A:$N,13,0)</f>
        <v>Diabetes</v>
      </c>
      <c r="N472" s="45">
        <f>IFERROR(VLOOKUP($A472,'Hospitalisation Details'!$A:$P,15,0),"")</f>
        <v>27275</v>
      </c>
      <c r="O472" s="46">
        <f>IFERROR(VLOOKUP($A472,'Hospitalisation Details'!$A:$P,6,0),"")</f>
        <v>21232.18</v>
      </c>
      <c r="P472" s="47" t="str">
        <f>IFERROR(VLOOKUP($A472,'Hospitalisation Details'!$A:$P,12,0),"")</f>
        <v>tier - 3</v>
      </c>
      <c r="Q472" s="47" t="str">
        <f>IFERROR(VLOOKUP($A472,'Hospitalisation Details'!$A:$P,13,0),"")</f>
        <v>tier - 2</v>
      </c>
      <c r="R472" s="47" t="str">
        <f>IFERROR(VLOOKUP($A472,'Hospitalisation Details'!$A:$P,14,0),"")</f>
        <v>R1011</v>
      </c>
      <c r="S472" s="47">
        <f>IFERROR(VLOOKUP($A472,'Hospitalisation Details'!$A:$P,16,0),"")</f>
        <v>48</v>
      </c>
    </row>
    <row r="473" spans="1:19" x14ac:dyDescent="0.3">
      <c r="A473" s="34" t="str">
        <f>'Medical Examinations'!A473</f>
        <v>Id472</v>
      </c>
      <c r="B473" s="36" t="str">
        <f>VLOOKUP($A473,'Customer Names'!A:E,3,FALSE)</f>
        <v>Mr.</v>
      </c>
      <c r="C473" s="37" t="str">
        <f>VLOOKUP($A473,'Customer Names'!$A:$E,4,FALSE)</f>
        <v xml:space="preserve"> Chris</v>
      </c>
      <c r="D473" s="37" t="str">
        <f>VLOOKUP($A473,'Customer Names'!A:E,5,FALSE)</f>
        <v>Raulli</v>
      </c>
      <c r="E473" s="35">
        <f>VLOOKUP($A473,'Medical Examinations'!$A:$H,2,FALSE)</f>
        <v>24.42</v>
      </c>
      <c r="F473" s="35">
        <f>VLOOKUP($A473,'Medical Examinations'!$A:$H,3,FALSE)</f>
        <v>7.16</v>
      </c>
      <c r="G473" s="35" t="str">
        <f>VLOOKUP($A473,'Medical Examinations'!$A:$N,11,0)</f>
        <v>No</v>
      </c>
      <c r="H473" s="35" t="str">
        <f>VLOOKUP($A473,'Medical Examinations'!$A:$N,5,0)</f>
        <v>No</v>
      </c>
      <c r="I473" s="35" t="str">
        <f>VLOOKUP($A473,'Medical Examinations'!$A:$N,6,0)</f>
        <v>No</v>
      </c>
      <c r="J473" s="35">
        <f>VLOOKUP($A473,'Medical Examinations'!$A:$N,9,0)</f>
        <v>0</v>
      </c>
      <c r="K473" s="35" t="str">
        <f>VLOOKUP($A473,'Medical Examinations'!$A:$N,10,0)</f>
        <v>Yes</v>
      </c>
      <c r="L473" s="35" t="str">
        <f>VLOOKUP($A473,'Medical Examinations'!$A:$N,12,0)</f>
        <v>Normal Weight</v>
      </c>
      <c r="M473" s="35" t="str">
        <f>VLOOKUP($A473,'Medical Examinations'!$A:$N,13,0)</f>
        <v>Diabetes</v>
      </c>
      <c r="N473" s="45">
        <f>IFERROR(VLOOKUP($A473,'Hospitalisation Details'!$A:$P,15,0),"")</f>
        <v>27316</v>
      </c>
      <c r="O473" s="46">
        <f>IFERROR(VLOOKUP($A473,'Hospitalisation Details'!$A:$P,6,0),"")</f>
        <v>21223.68</v>
      </c>
      <c r="P473" s="47" t="str">
        <f>IFERROR(VLOOKUP($A473,'Hospitalisation Details'!$A:$P,12,0),"")</f>
        <v>tier - 3</v>
      </c>
      <c r="Q473" s="47" t="str">
        <f>IFERROR(VLOOKUP($A473,'Hospitalisation Details'!$A:$P,13,0),"")</f>
        <v>tier - 2</v>
      </c>
      <c r="R473" s="47" t="str">
        <f>IFERROR(VLOOKUP($A473,'Hospitalisation Details'!$A:$P,14,0),"")</f>
        <v>R1013</v>
      </c>
      <c r="S473" s="47">
        <f>IFERROR(VLOOKUP($A473,'Hospitalisation Details'!$A:$P,16,0),"")</f>
        <v>48</v>
      </c>
    </row>
    <row r="474" spans="1:19" x14ac:dyDescent="0.3">
      <c r="A474" s="34" t="str">
        <f>'Medical Examinations'!A474</f>
        <v>Id473</v>
      </c>
      <c r="B474" s="36" t="str">
        <f>VLOOKUP($A474,'Customer Names'!A:E,3,FALSE)</f>
        <v>Mr.</v>
      </c>
      <c r="C474" s="37" t="str">
        <f>VLOOKUP($A474,'Customer Names'!$A:$E,4,FALSE)</f>
        <v xml:space="preserve"> Gavin V.</v>
      </c>
      <c r="D474" s="37" t="str">
        <f>VLOOKUP($A474,'Customer Names'!A:E,5,FALSE)</f>
        <v>Frome</v>
      </c>
      <c r="E474" s="35">
        <f>VLOOKUP($A474,'Medical Examinations'!$A:$H,2,FALSE)</f>
        <v>20.9</v>
      </c>
      <c r="F474" s="35">
        <f>VLOOKUP($A474,'Medical Examinations'!$A:$H,3,FALSE)</f>
        <v>4.55</v>
      </c>
      <c r="G474" s="35" t="str">
        <f>VLOOKUP($A474,'Medical Examinations'!$A:$N,11,0)</f>
        <v>Yes</v>
      </c>
      <c r="H474" s="35" t="str">
        <f>VLOOKUP($A474,'Medical Examinations'!$A:$N,5,0)</f>
        <v>No</v>
      </c>
      <c r="I474" s="35" t="str">
        <f>VLOOKUP($A474,'Medical Examinations'!$A:$N,6,0)</f>
        <v>Yes</v>
      </c>
      <c r="J474" s="35">
        <f>VLOOKUP($A474,'Medical Examinations'!$A:$N,9,0)</f>
        <v>1</v>
      </c>
      <c r="K474" s="35" t="str">
        <f>VLOOKUP($A474,'Medical Examinations'!$A:$N,10,0)</f>
        <v>Yes</v>
      </c>
      <c r="L474" s="35" t="str">
        <f>VLOOKUP($A474,'Medical Examinations'!$A:$N,12,0)</f>
        <v>Normal Weight</v>
      </c>
      <c r="M474" s="35" t="str">
        <f>VLOOKUP($A474,'Medical Examinations'!$A:$N,13,0)</f>
        <v>Normal</v>
      </c>
      <c r="N474" s="45">
        <f>IFERROR(VLOOKUP($A474,'Hospitalisation Details'!$A:$P,15,0),"")</f>
        <v>25441</v>
      </c>
      <c r="O474" s="46">
        <f>IFERROR(VLOOKUP($A474,'Hospitalisation Details'!$A:$P,6,0),"")</f>
        <v>21195.82</v>
      </c>
      <c r="P474" s="47" t="str">
        <f>IFERROR(VLOOKUP($A474,'Hospitalisation Details'!$A:$P,12,0),"")</f>
        <v>tier - 3</v>
      </c>
      <c r="Q474" s="47" t="str">
        <f>IFERROR(VLOOKUP($A474,'Hospitalisation Details'!$A:$P,13,0),"")</f>
        <v>tier - 1</v>
      </c>
      <c r="R474" s="47" t="str">
        <f>IFERROR(VLOOKUP($A474,'Hospitalisation Details'!$A:$P,14,0),"")</f>
        <v>R1013</v>
      </c>
      <c r="S474" s="47">
        <f>IFERROR(VLOOKUP($A474,'Hospitalisation Details'!$A:$P,16,0),"")</f>
        <v>53</v>
      </c>
    </row>
    <row r="475" spans="1:19" x14ac:dyDescent="0.3">
      <c r="A475" s="34" t="str">
        <f>'Medical Examinations'!A475</f>
        <v>Id474</v>
      </c>
      <c r="B475" s="36" t="str">
        <f>VLOOKUP($A475,'Customer Names'!A:E,3,FALSE)</f>
        <v>Mr.</v>
      </c>
      <c r="C475" s="37" t="str">
        <f>VLOOKUP($A475,'Customer Names'!$A:$E,4,FALSE)</f>
        <v xml:space="preserve"> David</v>
      </c>
      <c r="D475" s="37" t="str">
        <f>VLOOKUP($A475,'Customer Names'!A:E,5,FALSE)</f>
        <v>Sevcik</v>
      </c>
      <c r="E475" s="35">
        <f>VLOOKUP($A475,'Medical Examinations'!$A:$H,2,FALSE)</f>
        <v>22.895</v>
      </c>
      <c r="F475" s="35">
        <f>VLOOKUP($A475,'Medical Examinations'!$A:$H,3,FALSE)</f>
        <v>6.03</v>
      </c>
      <c r="G475" s="35" t="str">
        <f>VLOOKUP($A475,'Medical Examinations'!$A:$N,11,0)</f>
        <v>No</v>
      </c>
      <c r="H475" s="35" t="str">
        <f>VLOOKUP($A475,'Medical Examinations'!$A:$N,5,0)</f>
        <v>No</v>
      </c>
      <c r="I475" s="35" t="str">
        <f>VLOOKUP($A475,'Medical Examinations'!$A:$N,6,0)</f>
        <v>No</v>
      </c>
      <c r="J475" s="35">
        <f>VLOOKUP($A475,'Medical Examinations'!$A:$N,9,0)</f>
        <v>0</v>
      </c>
      <c r="K475" s="35" t="str">
        <f>VLOOKUP($A475,'Medical Examinations'!$A:$N,10,0)</f>
        <v>Yes</v>
      </c>
      <c r="L475" s="35" t="str">
        <f>VLOOKUP($A475,'Medical Examinations'!$A:$N,12,0)</f>
        <v>Normal Weight</v>
      </c>
      <c r="M475" s="35" t="str">
        <f>VLOOKUP($A475,'Medical Examinations'!$A:$N,13,0)</f>
        <v>Prediabetes</v>
      </c>
      <c r="N475" s="45">
        <f>IFERROR(VLOOKUP($A475,'Hospitalisation Details'!$A:$P,15,0),"")</f>
        <v>28452</v>
      </c>
      <c r="O475" s="46">
        <f>IFERROR(VLOOKUP($A475,'Hospitalisation Details'!$A:$P,6,0),"")</f>
        <v>21098.55</v>
      </c>
      <c r="P475" s="47" t="str">
        <f>IFERROR(VLOOKUP($A475,'Hospitalisation Details'!$A:$P,12,0),"")</f>
        <v>tier - 3</v>
      </c>
      <c r="Q475" s="47" t="str">
        <f>IFERROR(VLOOKUP($A475,'Hospitalisation Details'!$A:$P,13,0),"")</f>
        <v>tier - 3</v>
      </c>
      <c r="R475" s="47" t="str">
        <f>IFERROR(VLOOKUP($A475,'Hospitalisation Details'!$A:$P,14,0),"")</f>
        <v>R1012</v>
      </c>
      <c r="S475" s="47">
        <f>IFERROR(VLOOKUP($A475,'Hospitalisation Details'!$A:$P,16,0),"")</f>
        <v>45</v>
      </c>
    </row>
    <row r="476" spans="1:19" x14ac:dyDescent="0.3">
      <c r="A476" s="34" t="str">
        <f>'Medical Examinations'!A476</f>
        <v>Id475</v>
      </c>
      <c r="B476" s="36" t="str">
        <f>VLOOKUP($A476,'Customer Names'!A:E,3,FALSE)</f>
        <v>Mr.</v>
      </c>
      <c r="C476" s="37" t="str">
        <f>VLOOKUP($A476,'Customer Names'!$A:$E,4,FALSE)</f>
        <v xml:space="preserve"> Jatin</v>
      </c>
      <c r="D476" s="37" t="str">
        <f>VLOOKUP($A476,'Customer Names'!A:E,5,FALSE)</f>
        <v>Narang</v>
      </c>
      <c r="E476" s="35">
        <f>VLOOKUP($A476,'Medical Examinations'!$A:$H,2,FALSE)</f>
        <v>28.3</v>
      </c>
      <c r="F476" s="35">
        <f>VLOOKUP($A476,'Medical Examinations'!$A:$H,3,FALSE)</f>
        <v>5.47</v>
      </c>
      <c r="G476" s="35" t="str">
        <f>VLOOKUP($A476,'Medical Examinations'!$A:$N,11,0)</f>
        <v>Yes</v>
      </c>
      <c r="H476" s="35" t="str">
        <f>VLOOKUP($A476,'Medical Examinations'!$A:$N,5,0)</f>
        <v>No</v>
      </c>
      <c r="I476" s="35" t="str">
        <f>VLOOKUP($A476,'Medical Examinations'!$A:$N,6,0)</f>
        <v>Yes</v>
      </c>
      <c r="J476" s="35">
        <f>VLOOKUP($A476,'Medical Examinations'!$A:$N,9,0)</f>
        <v>1</v>
      </c>
      <c r="K476" s="35" t="str">
        <f>VLOOKUP($A476,'Medical Examinations'!$A:$N,10,0)</f>
        <v>Yes</v>
      </c>
      <c r="L476" s="35" t="str">
        <f>VLOOKUP($A476,'Medical Examinations'!$A:$N,12,0)</f>
        <v>Overweight</v>
      </c>
      <c r="M476" s="35" t="str">
        <f>VLOOKUP($A476,'Medical Examinations'!$A:$N,13,0)</f>
        <v>Normal</v>
      </c>
      <c r="N476" s="45">
        <f>IFERROR(VLOOKUP($A476,'Hospitalisation Details'!$A:$P,15,0),"")</f>
        <v>30499</v>
      </c>
      <c r="O476" s="46">
        <f>IFERROR(VLOOKUP($A476,'Hospitalisation Details'!$A:$P,6,0),"")</f>
        <v>21082.16</v>
      </c>
      <c r="P476" s="47" t="str">
        <f>IFERROR(VLOOKUP($A476,'Hospitalisation Details'!$A:$P,12,0),"")</f>
        <v>tier - 3</v>
      </c>
      <c r="Q476" s="47" t="str">
        <f>IFERROR(VLOOKUP($A476,'Hospitalisation Details'!$A:$P,13,0),"")</f>
        <v>tier - 2</v>
      </c>
      <c r="R476" s="47" t="str">
        <f>IFERROR(VLOOKUP($A476,'Hospitalisation Details'!$A:$P,14,0),"")</f>
        <v>R1011</v>
      </c>
      <c r="S476" s="47">
        <f>IFERROR(VLOOKUP($A476,'Hospitalisation Details'!$A:$P,16,0),"")</f>
        <v>39</v>
      </c>
    </row>
    <row r="477" spans="1:19" x14ac:dyDescent="0.3">
      <c r="A477" s="34" t="str">
        <f>'Medical Examinations'!A477</f>
        <v>Id476</v>
      </c>
      <c r="B477" s="36" t="str">
        <f>VLOOKUP($A477,'Customer Names'!A:E,3,FALSE)</f>
        <v>Mr.</v>
      </c>
      <c r="C477" s="37" t="str">
        <f>VLOOKUP($A477,'Customer Names'!$A:$E,4,FALSE)</f>
        <v xml:space="preserve"> J P. II</v>
      </c>
      <c r="D477" s="37" t="str">
        <f>VLOOKUP($A477,'Customer Names'!A:E,5,FALSE)</f>
        <v>Royston</v>
      </c>
      <c r="E477" s="35">
        <f>VLOOKUP($A477,'Medical Examinations'!$A:$H,2,FALSE)</f>
        <v>54.3</v>
      </c>
      <c r="F477" s="35">
        <f>VLOOKUP($A477,'Medical Examinations'!$A:$H,3,FALSE)</f>
        <v>4.1500000000000004</v>
      </c>
      <c r="G477" s="35" t="str">
        <f>VLOOKUP($A477,'Medical Examinations'!$A:$N,11,0)</f>
        <v>Yes</v>
      </c>
      <c r="H477" s="35" t="str">
        <f>VLOOKUP($A477,'Medical Examinations'!$A:$N,5,0)</f>
        <v>No</v>
      </c>
      <c r="I477" s="35" t="str">
        <f>VLOOKUP($A477,'Medical Examinations'!$A:$N,6,0)</f>
        <v>No</v>
      </c>
      <c r="J477" s="35">
        <f>VLOOKUP($A477,'Medical Examinations'!$A:$N,9,0)</f>
        <v>1</v>
      </c>
      <c r="K477" s="35" t="str">
        <f>VLOOKUP($A477,'Medical Examinations'!$A:$N,10,0)</f>
        <v>No</v>
      </c>
      <c r="L477" s="35" t="str">
        <f>VLOOKUP($A477,'Medical Examinations'!$A:$N,12,0)</f>
        <v>Obesity</v>
      </c>
      <c r="M477" s="35" t="str">
        <f>VLOOKUP($A477,'Medical Examinations'!$A:$N,13,0)</f>
        <v>Normal</v>
      </c>
      <c r="N477" s="45">
        <f>IFERROR(VLOOKUP($A477,'Hospitalisation Details'!$A:$P,15,0),"")</f>
        <v>23700</v>
      </c>
      <c r="O477" s="46">
        <f>IFERROR(VLOOKUP($A477,'Hospitalisation Details'!$A:$P,6,0),"")</f>
        <v>20893.060000000001</v>
      </c>
      <c r="P477" s="47" t="str">
        <f>IFERROR(VLOOKUP($A477,'Hospitalisation Details'!$A:$P,12,0),"")</f>
        <v>tier - 2</v>
      </c>
      <c r="Q477" s="47" t="str">
        <f>IFERROR(VLOOKUP($A477,'Hospitalisation Details'!$A:$P,13,0),"")</f>
        <v>tier - 3</v>
      </c>
      <c r="R477" s="47" t="str">
        <f>IFERROR(VLOOKUP($A477,'Hospitalisation Details'!$A:$P,14,0),"")</f>
        <v>R1012</v>
      </c>
      <c r="S477" s="47">
        <f>IFERROR(VLOOKUP($A477,'Hospitalisation Details'!$A:$P,16,0),"")</f>
        <v>58</v>
      </c>
    </row>
    <row r="478" spans="1:19" x14ac:dyDescent="0.3">
      <c r="A478" s="34" t="str">
        <f>'Medical Examinations'!A478</f>
        <v>Id477</v>
      </c>
      <c r="B478" s="36" t="str">
        <f>VLOOKUP($A478,'Customer Names'!A:E,3,FALSE)</f>
        <v>Ms.</v>
      </c>
      <c r="C478" s="37" t="str">
        <f>VLOOKUP($A478,'Customer Names'!$A:$E,4,FALSE)</f>
        <v xml:space="preserve"> Angela M.</v>
      </c>
      <c r="D478" s="37" t="str">
        <f>VLOOKUP($A478,'Customer Names'!A:E,5,FALSE)</f>
        <v>Tieri</v>
      </c>
      <c r="E478" s="35">
        <f>VLOOKUP($A478,'Medical Examinations'!$A:$H,2,FALSE)</f>
        <v>33.344999999999999</v>
      </c>
      <c r="F478" s="35">
        <f>VLOOKUP($A478,'Medical Examinations'!$A:$H,3,FALSE)</f>
        <v>11.32</v>
      </c>
      <c r="G478" s="35" t="str">
        <f>VLOOKUP($A478,'Medical Examinations'!$A:$N,11,0)</f>
        <v>Yes</v>
      </c>
      <c r="H478" s="35" t="str">
        <f>VLOOKUP($A478,'Medical Examinations'!$A:$N,5,0)</f>
        <v>No</v>
      </c>
      <c r="I478" s="35" t="str">
        <f>VLOOKUP($A478,'Medical Examinations'!$A:$N,6,0)</f>
        <v>No</v>
      </c>
      <c r="J478" s="35">
        <f>VLOOKUP($A478,'Medical Examinations'!$A:$N,9,0)</f>
        <v>1</v>
      </c>
      <c r="K478" s="35" t="str">
        <f>VLOOKUP($A478,'Medical Examinations'!$A:$N,10,0)</f>
        <v>No</v>
      </c>
      <c r="L478" s="35" t="str">
        <f>VLOOKUP($A478,'Medical Examinations'!$A:$N,12,0)</f>
        <v>Obesity</v>
      </c>
      <c r="M478" s="35" t="str">
        <f>VLOOKUP($A478,'Medical Examinations'!$A:$N,13,0)</f>
        <v>Diabetes</v>
      </c>
      <c r="N478" s="45">
        <f>IFERROR(VLOOKUP($A478,'Hospitalisation Details'!$A:$P,15,0),"")</f>
        <v>27736</v>
      </c>
      <c r="O478" s="46">
        <f>IFERROR(VLOOKUP($A478,'Hospitalisation Details'!$A:$P,6,0),"")</f>
        <v>20878.78</v>
      </c>
      <c r="P478" s="47" t="str">
        <f>IFERROR(VLOOKUP($A478,'Hospitalisation Details'!$A:$P,12,0),"")</f>
        <v>tier - 2</v>
      </c>
      <c r="Q478" s="47" t="str">
        <f>IFERROR(VLOOKUP($A478,'Hospitalisation Details'!$A:$P,13,0),"")</f>
        <v>tier - 1</v>
      </c>
      <c r="R478" s="47" t="str">
        <f>IFERROR(VLOOKUP($A478,'Hospitalisation Details'!$A:$P,14,0),"")</f>
        <v>R1024</v>
      </c>
      <c r="S478" s="47">
        <f>IFERROR(VLOOKUP($A478,'Hospitalisation Details'!$A:$P,16,0),"")</f>
        <v>47</v>
      </c>
    </row>
    <row r="479" spans="1:19" x14ac:dyDescent="0.3">
      <c r="A479" s="34" t="str">
        <f>'Medical Examinations'!A479</f>
        <v>Id478</v>
      </c>
      <c r="B479" s="36" t="str">
        <f>VLOOKUP($A479,'Customer Names'!A:E,3,FALSE)</f>
        <v>Mr.</v>
      </c>
      <c r="C479" s="37" t="str">
        <f>VLOOKUP($A479,'Customer Names'!$A:$E,4,FALSE)</f>
        <v xml:space="preserve"> Blake K.</v>
      </c>
      <c r="D479" s="37" t="str">
        <f>VLOOKUP($A479,'Customer Names'!A:E,5,FALSE)</f>
        <v>Whitney</v>
      </c>
      <c r="E479" s="35">
        <f>VLOOKUP($A479,'Medical Examinations'!$A:$H,2,FALSE)</f>
        <v>33</v>
      </c>
      <c r="F479" s="35">
        <f>VLOOKUP($A479,'Medical Examinations'!$A:$H,3,FALSE)</f>
        <v>9.51</v>
      </c>
      <c r="G479" s="35" t="str">
        <f>VLOOKUP($A479,'Medical Examinations'!$A:$N,11,0)</f>
        <v>Yes</v>
      </c>
      <c r="H479" s="35" t="str">
        <f>VLOOKUP($A479,'Medical Examinations'!$A:$N,5,0)</f>
        <v>No</v>
      </c>
      <c r="I479" s="35" t="str">
        <f>VLOOKUP($A479,'Medical Examinations'!$A:$N,6,0)</f>
        <v>No</v>
      </c>
      <c r="J479" s="35">
        <f>VLOOKUP($A479,'Medical Examinations'!$A:$N,9,0)</f>
        <v>0</v>
      </c>
      <c r="K479" s="35" t="str">
        <f>VLOOKUP($A479,'Medical Examinations'!$A:$N,10,0)</f>
        <v>No</v>
      </c>
      <c r="L479" s="35" t="str">
        <f>VLOOKUP($A479,'Medical Examinations'!$A:$N,12,0)</f>
        <v>Obesity</v>
      </c>
      <c r="M479" s="35" t="str">
        <f>VLOOKUP($A479,'Medical Examinations'!$A:$N,13,0)</f>
        <v>Diabetes</v>
      </c>
      <c r="N479" s="45">
        <f>IFERROR(VLOOKUP($A479,'Hospitalisation Details'!$A:$P,15,0),"")</f>
        <v>24723</v>
      </c>
      <c r="O479" s="46">
        <f>IFERROR(VLOOKUP($A479,'Hospitalisation Details'!$A:$P,6,0),"")</f>
        <v>20781.490000000002</v>
      </c>
      <c r="P479" s="47" t="str">
        <f>IFERROR(VLOOKUP($A479,'Hospitalisation Details'!$A:$P,12,0),"")</f>
        <v>tier - 2</v>
      </c>
      <c r="Q479" s="47" t="str">
        <f>IFERROR(VLOOKUP($A479,'Hospitalisation Details'!$A:$P,13,0),"")</f>
        <v>tier - 3</v>
      </c>
      <c r="R479" s="47" t="str">
        <f>IFERROR(VLOOKUP($A479,'Hospitalisation Details'!$A:$P,14,0),"")</f>
        <v>R1013</v>
      </c>
      <c r="S479" s="47">
        <f>IFERROR(VLOOKUP($A479,'Hospitalisation Details'!$A:$P,16,0),"")</f>
        <v>55</v>
      </c>
    </row>
    <row r="480" spans="1:19" x14ac:dyDescent="0.3">
      <c r="A480" s="34" t="str">
        <f>'Medical Examinations'!A480</f>
        <v>Id479</v>
      </c>
      <c r="B480" s="36" t="str">
        <f>VLOOKUP($A480,'Customer Names'!A:E,3,FALSE)</f>
        <v>Mr.</v>
      </c>
      <c r="C480" s="37" t="str">
        <f>VLOOKUP($A480,'Customer Names'!$A:$E,4,FALSE)</f>
        <v xml:space="preserve"> Brian T.</v>
      </c>
      <c r="D480" s="37" t="str">
        <f>VLOOKUP($A480,'Customer Names'!A:E,5,FALSE)</f>
        <v>Wandzilak</v>
      </c>
      <c r="E480" s="35">
        <f>VLOOKUP($A480,'Medical Examinations'!$A:$H,2,FALSE)</f>
        <v>28.024999999999999</v>
      </c>
      <c r="F480" s="35">
        <f>VLOOKUP($A480,'Medical Examinations'!$A:$H,3,FALSE)</f>
        <v>7.67</v>
      </c>
      <c r="G480" s="35" t="str">
        <f>VLOOKUP($A480,'Medical Examinations'!$A:$N,11,0)</f>
        <v>Yes</v>
      </c>
      <c r="H480" s="35" t="str">
        <f>VLOOKUP($A480,'Medical Examinations'!$A:$N,5,0)</f>
        <v>No</v>
      </c>
      <c r="I480" s="35" t="str">
        <f>VLOOKUP($A480,'Medical Examinations'!$A:$N,6,0)</f>
        <v>No</v>
      </c>
      <c r="J480" s="35">
        <f>VLOOKUP($A480,'Medical Examinations'!$A:$N,9,0)</f>
        <v>1</v>
      </c>
      <c r="K480" s="35" t="str">
        <f>VLOOKUP($A480,'Medical Examinations'!$A:$N,10,0)</f>
        <v>Yes</v>
      </c>
      <c r="L480" s="35" t="str">
        <f>VLOOKUP($A480,'Medical Examinations'!$A:$N,12,0)</f>
        <v>Overweight</v>
      </c>
      <c r="M480" s="35" t="str">
        <f>VLOOKUP($A480,'Medical Examinations'!$A:$N,13,0)</f>
        <v>Diabetes</v>
      </c>
      <c r="N480" s="45">
        <f>IFERROR(VLOOKUP($A480,'Hospitalisation Details'!$A:$P,15,0),"")</f>
        <v>31628</v>
      </c>
      <c r="O480" s="46">
        <f>IFERROR(VLOOKUP($A480,'Hospitalisation Details'!$A:$P,6,0),"")</f>
        <v>20773.63</v>
      </c>
      <c r="P480" s="47" t="str">
        <f>IFERROR(VLOOKUP($A480,'Hospitalisation Details'!$A:$P,12,0),"")</f>
        <v>tier - 2</v>
      </c>
      <c r="Q480" s="47" t="str">
        <f>IFERROR(VLOOKUP($A480,'Hospitalisation Details'!$A:$P,13,0),"")</f>
        <v>tier - 3</v>
      </c>
      <c r="R480" s="47" t="str">
        <f>IFERROR(VLOOKUP($A480,'Hospitalisation Details'!$A:$P,14,0),"")</f>
        <v>R1017</v>
      </c>
      <c r="S480" s="47">
        <f>IFERROR(VLOOKUP($A480,'Hospitalisation Details'!$A:$P,16,0),"")</f>
        <v>36</v>
      </c>
    </row>
    <row r="481" spans="1:19" x14ac:dyDescent="0.3">
      <c r="A481" s="34" t="str">
        <f>'Medical Examinations'!A481</f>
        <v>Id480</v>
      </c>
      <c r="B481" s="36" t="str">
        <f>VLOOKUP($A481,'Customer Names'!A:E,3,FALSE)</f>
        <v>Mr.</v>
      </c>
      <c r="C481" s="37" t="str">
        <f>VLOOKUP($A481,'Customer Names'!$A:$E,4,FALSE)</f>
        <v xml:space="preserve"> Damon</v>
      </c>
      <c r="D481" s="37" t="str">
        <f>VLOOKUP($A481,'Customer Names'!A:E,5,FALSE)</f>
        <v>Valenzona</v>
      </c>
      <c r="E481" s="35">
        <f>VLOOKUP($A481,'Medical Examinations'!$A:$H,2,FALSE)</f>
        <v>28.69</v>
      </c>
      <c r="F481" s="35">
        <f>VLOOKUP($A481,'Medical Examinations'!$A:$H,3,FALSE)</f>
        <v>6.23</v>
      </c>
      <c r="G481" s="35" t="str">
        <f>VLOOKUP($A481,'Medical Examinations'!$A:$N,11,0)</f>
        <v>No</v>
      </c>
      <c r="H481" s="35" t="str">
        <f>VLOOKUP($A481,'Medical Examinations'!$A:$N,5,0)</f>
        <v>No</v>
      </c>
      <c r="I481" s="35" t="str">
        <f>VLOOKUP($A481,'Medical Examinations'!$A:$N,6,0)</f>
        <v>No</v>
      </c>
      <c r="J481" s="35">
        <f>VLOOKUP($A481,'Medical Examinations'!$A:$N,9,0)</f>
        <v>1</v>
      </c>
      <c r="K481" s="35" t="str">
        <f>VLOOKUP($A481,'Medical Examinations'!$A:$N,10,0)</f>
        <v>Yes</v>
      </c>
      <c r="L481" s="35" t="str">
        <f>VLOOKUP($A481,'Medical Examinations'!$A:$N,12,0)</f>
        <v>Overweight</v>
      </c>
      <c r="M481" s="35" t="str">
        <f>VLOOKUP($A481,'Medical Examinations'!$A:$N,13,0)</f>
        <v>Prediabetes</v>
      </c>
      <c r="N481" s="45">
        <f>IFERROR(VLOOKUP($A481,'Hospitalisation Details'!$A:$P,15,0),"")</f>
        <v>33861</v>
      </c>
      <c r="O481" s="46">
        <f>IFERROR(VLOOKUP($A481,'Hospitalisation Details'!$A:$P,6,0),"")</f>
        <v>20745.990000000002</v>
      </c>
      <c r="P481" s="47" t="str">
        <f>IFERROR(VLOOKUP($A481,'Hospitalisation Details'!$A:$P,12,0),"")</f>
        <v>tier - 3</v>
      </c>
      <c r="Q481" s="47" t="str">
        <f>IFERROR(VLOOKUP($A481,'Hospitalisation Details'!$A:$P,13,0),"")</f>
        <v>tier - 1</v>
      </c>
      <c r="R481" s="47" t="str">
        <f>IFERROR(VLOOKUP($A481,'Hospitalisation Details'!$A:$P,14,0),"")</f>
        <v>R1012</v>
      </c>
      <c r="S481" s="47">
        <f>IFERROR(VLOOKUP($A481,'Hospitalisation Details'!$A:$P,16,0),"")</f>
        <v>30</v>
      </c>
    </row>
    <row r="482" spans="1:19" x14ac:dyDescent="0.3">
      <c r="A482" s="34" t="str">
        <f>'Medical Examinations'!A482</f>
        <v>Id481</v>
      </c>
      <c r="B482" s="36" t="str">
        <f>VLOOKUP($A482,'Customer Names'!A:E,3,FALSE)</f>
        <v>Mr.</v>
      </c>
      <c r="C482" s="37" t="str">
        <f>VLOOKUP($A482,'Customer Names'!$A:$E,4,FALSE)</f>
        <v xml:space="preserve"> Jeffrey</v>
      </c>
      <c r="D482" s="37" t="str">
        <f>VLOOKUP($A482,'Customer Names'!A:E,5,FALSE)</f>
        <v>Young</v>
      </c>
      <c r="E482" s="35">
        <f>VLOOKUP($A482,'Medical Examinations'!$A:$H,2,FALSE)</f>
        <v>40.28</v>
      </c>
      <c r="F482" s="35">
        <f>VLOOKUP($A482,'Medical Examinations'!$A:$H,3,FALSE)</f>
        <v>8.9</v>
      </c>
      <c r="G482" s="35" t="str">
        <f>VLOOKUP($A482,'Medical Examinations'!$A:$N,11,0)</f>
        <v>No</v>
      </c>
      <c r="H482" s="35" t="str">
        <f>VLOOKUP($A482,'Medical Examinations'!$A:$N,5,0)</f>
        <v>No</v>
      </c>
      <c r="I482" s="35" t="str">
        <f>VLOOKUP($A482,'Medical Examinations'!$A:$N,6,0)</f>
        <v>No</v>
      </c>
      <c r="J482" s="35">
        <f>VLOOKUP($A482,'Medical Examinations'!$A:$N,9,0)</f>
        <v>0</v>
      </c>
      <c r="K482" s="35" t="str">
        <f>VLOOKUP($A482,'Medical Examinations'!$A:$N,10,0)</f>
        <v>No</v>
      </c>
      <c r="L482" s="35" t="str">
        <f>VLOOKUP($A482,'Medical Examinations'!$A:$N,12,0)</f>
        <v>Obesity</v>
      </c>
      <c r="M482" s="35" t="str">
        <f>VLOOKUP($A482,'Medical Examinations'!$A:$N,13,0)</f>
        <v>Diabetes</v>
      </c>
      <c r="N482" s="45">
        <f>IFERROR(VLOOKUP($A482,'Hospitalisation Details'!$A:$P,15,0),"")</f>
        <v>23955</v>
      </c>
      <c r="O482" s="46">
        <f>IFERROR(VLOOKUP($A482,'Hospitalisation Details'!$A:$P,6,0),"")</f>
        <v>20709.02</v>
      </c>
      <c r="P482" s="47" t="str">
        <f>IFERROR(VLOOKUP($A482,'Hospitalisation Details'!$A:$P,12,0),"")</f>
        <v>tier - 3</v>
      </c>
      <c r="Q482" s="47" t="str">
        <f>IFERROR(VLOOKUP($A482,'Hospitalisation Details'!$A:$P,13,0),"")</f>
        <v>tier - 2</v>
      </c>
      <c r="R482" s="47" t="str">
        <f>IFERROR(VLOOKUP($A482,'Hospitalisation Details'!$A:$P,14,0),"")</f>
        <v>R1019</v>
      </c>
      <c r="S482" s="47">
        <f>IFERROR(VLOOKUP($A482,'Hospitalisation Details'!$A:$P,16,0),"")</f>
        <v>57</v>
      </c>
    </row>
    <row r="483" spans="1:19" x14ac:dyDescent="0.3">
      <c r="A483" s="34" t="str">
        <f>'Medical Examinations'!A483</f>
        <v>Id482</v>
      </c>
      <c r="B483" s="36" t="str">
        <f>VLOOKUP($A483,'Customer Names'!A:E,3,FALSE)</f>
        <v>Mr.</v>
      </c>
      <c r="C483" s="37" t="str">
        <f>VLOOKUP($A483,'Customer Names'!$A:$E,4,FALSE)</f>
        <v xml:space="preserve"> Malcolm J.</v>
      </c>
      <c r="D483" s="37" t="str">
        <f>VLOOKUP($A483,'Customer Names'!A:E,5,FALSE)</f>
        <v>Richards</v>
      </c>
      <c r="E483" s="35">
        <f>VLOOKUP($A483,'Medical Examinations'!$A:$H,2,FALSE)</f>
        <v>37.299999999999997</v>
      </c>
      <c r="F483" s="35">
        <f>VLOOKUP($A483,'Medical Examinations'!$A:$H,3,FALSE)</f>
        <v>7.79</v>
      </c>
      <c r="G483" s="35" t="str">
        <f>VLOOKUP($A483,'Medical Examinations'!$A:$N,11,0)</f>
        <v>Yes</v>
      </c>
      <c r="H483" s="35" t="str">
        <f>VLOOKUP($A483,'Medical Examinations'!$A:$N,5,0)</f>
        <v>No</v>
      </c>
      <c r="I483" s="35" t="str">
        <f>VLOOKUP($A483,'Medical Examinations'!$A:$N,6,0)</f>
        <v>No</v>
      </c>
      <c r="J483" s="35">
        <f>VLOOKUP($A483,'Medical Examinations'!$A:$N,9,0)</f>
        <v>0</v>
      </c>
      <c r="K483" s="35" t="str">
        <f>VLOOKUP($A483,'Medical Examinations'!$A:$N,10,0)</f>
        <v>No</v>
      </c>
      <c r="L483" s="35" t="str">
        <f>VLOOKUP($A483,'Medical Examinations'!$A:$N,12,0)</f>
        <v>Obesity</v>
      </c>
      <c r="M483" s="35" t="str">
        <f>VLOOKUP($A483,'Medical Examinations'!$A:$N,13,0)</f>
        <v>Diabetes</v>
      </c>
      <c r="N483" s="45">
        <f>IFERROR(VLOOKUP($A483,'Hospitalisation Details'!$A:$P,15,0),"")</f>
        <v>24823</v>
      </c>
      <c r="O483" s="46">
        <f>IFERROR(VLOOKUP($A483,'Hospitalisation Details'!$A:$P,6,0),"")</f>
        <v>20630.28</v>
      </c>
      <c r="P483" s="47" t="str">
        <f>IFERROR(VLOOKUP($A483,'Hospitalisation Details'!$A:$P,12,0),"")</f>
        <v>tier - 2</v>
      </c>
      <c r="Q483" s="47" t="str">
        <f>IFERROR(VLOOKUP($A483,'Hospitalisation Details'!$A:$P,13,0),"")</f>
        <v>tier - 3</v>
      </c>
      <c r="R483" s="47" t="str">
        <f>IFERROR(VLOOKUP($A483,'Hospitalisation Details'!$A:$P,14,0),"")</f>
        <v>R1011</v>
      </c>
      <c r="S483" s="47">
        <f>IFERROR(VLOOKUP($A483,'Hospitalisation Details'!$A:$P,16,0),"")</f>
        <v>55</v>
      </c>
    </row>
    <row r="484" spans="1:19" x14ac:dyDescent="0.3">
      <c r="A484" s="34" t="str">
        <f>'Medical Examinations'!A484</f>
        <v>Id483</v>
      </c>
      <c r="B484" s="36" t="str">
        <f>VLOOKUP($A484,'Customer Names'!A:E,3,FALSE)</f>
        <v>Ms.</v>
      </c>
      <c r="C484" s="37" t="str">
        <f>VLOOKUP($A484,'Customer Names'!$A:$E,4,FALSE)</f>
        <v xml:space="preserve"> Margaret B.</v>
      </c>
      <c r="D484" s="37" t="str">
        <f>VLOOKUP($A484,'Customer Names'!A:E,5,FALSE)</f>
        <v>Alexson</v>
      </c>
      <c r="E484" s="35">
        <f>VLOOKUP($A484,'Medical Examinations'!$A:$H,2,FALSE)</f>
        <v>54.47</v>
      </c>
      <c r="F484" s="35">
        <f>VLOOKUP($A484,'Medical Examinations'!$A:$H,3,FALSE)</f>
        <v>4.49</v>
      </c>
      <c r="G484" s="35" t="str">
        <f>VLOOKUP($A484,'Medical Examinations'!$A:$N,11,0)</f>
        <v>Yes</v>
      </c>
      <c r="H484" s="35" t="str">
        <f>VLOOKUP($A484,'Medical Examinations'!$A:$N,5,0)</f>
        <v>No</v>
      </c>
      <c r="I484" s="35" t="str">
        <f>VLOOKUP($A484,'Medical Examinations'!$A:$N,6,0)</f>
        <v>No</v>
      </c>
      <c r="J484" s="35">
        <f>VLOOKUP($A484,'Medical Examinations'!$A:$N,9,0)</f>
        <v>2</v>
      </c>
      <c r="K484" s="35" t="str">
        <f>VLOOKUP($A484,'Medical Examinations'!$A:$N,10,0)</f>
        <v>No</v>
      </c>
      <c r="L484" s="35" t="str">
        <f>VLOOKUP($A484,'Medical Examinations'!$A:$N,12,0)</f>
        <v>Obesity</v>
      </c>
      <c r="M484" s="35" t="str">
        <f>VLOOKUP($A484,'Medical Examinations'!$A:$N,13,0)</f>
        <v>Normal</v>
      </c>
      <c r="N484" s="45">
        <f>IFERROR(VLOOKUP($A484,'Hospitalisation Details'!$A:$P,15,0),"")</f>
        <v>24297</v>
      </c>
      <c r="O484" s="46">
        <f>IFERROR(VLOOKUP($A484,'Hospitalisation Details'!$A:$P,6,0),"")</f>
        <v>20568.32</v>
      </c>
      <c r="P484" s="47" t="str">
        <f>IFERROR(VLOOKUP($A484,'Hospitalisation Details'!$A:$P,12,0),"")</f>
        <v>tier - 3</v>
      </c>
      <c r="Q484" s="47" t="str">
        <f>IFERROR(VLOOKUP($A484,'Hospitalisation Details'!$A:$P,13,0),"")</f>
        <v>tier - 2</v>
      </c>
      <c r="R484" s="47" t="str">
        <f>IFERROR(VLOOKUP($A484,'Hospitalisation Details'!$A:$P,14,0),"")</f>
        <v>R1012</v>
      </c>
      <c r="S484" s="47">
        <f>IFERROR(VLOOKUP($A484,'Hospitalisation Details'!$A:$P,16,0),"")</f>
        <v>56</v>
      </c>
    </row>
    <row r="485" spans="1:19" x14ac:dyDescent="0.3">
      <c r="A485" s="34" t="str">
        <f>'Medical Examinations'!A485</f>
        <v>Id484</v>
      </c>
      <c r="B485" s="36" t="str">
        <f>VLOOKUP($A485,'Customer Names'!A:E,3,FALSE)</f>
        <v>Ms.</v>
      </c>
      <c r="C485" s="37" t="str">
        <f>VLOOKUP($A485,'Customer Names'!$A:$E,4,FALSE)</f>
        <v xml:space="preserve"> Helen</v>
      </c>
      <c r="D485" s="37" t="str">
        <f>VLOOKUP($A485,'Customer Names'!A:E,5,FALSE)</f>
        <v>Wright</v>
      </c>
      <c r="E485" s="35">
        <f>VLOOKUP($A485,'Medical Examinations'!$A:$H,2,FALSE)</f>
        <v>38.06</v>
      </c>
      <c r="F485" s="35">
        <f>VLOOKUP($A485,'Medical Examinations'!$A:$H,3,FALSE)</f>
        <v>5.24</v>
      </c>
      <c r="G485" s="35" t="str">
        <f>VLOOKUP($A485,'Medical Examinations'!$A:$N,11,0)</f>
        <v>Yes</v>
      </c>
      <c r="H485" s="35" t="str">
        <f>VLOOKUP($A485,'Medical Examinations'!$A:$N,5,0)</f>
        <v>No</v>
      </c>
      <c r="I485" s="35" t="str">
        <f>VLOOKUP($A485,'Medical Examinations'!$A:$N,6,0)</f>
        <v>Yes</v>
      </c>
      <c r="J485" s="35">
        <f>VLOOKUP($A485,'Medical Examinations'!$A:$N,9,0)</f>
        <v>1</v>
      </c>
      <c r="K485" s="35" t="str">
        <f>VLOOKUP($A485,'Medical Examinations'!$A:$N,10,0)</f>
        <v>No</v>
      </c>
      <c r="L485" s="35" t="str">
        <f>VLOOKUP($A485,'Medical Examinations'!$A:$N,12,0)</f>
        <v>Obesity</v>
      </c>
      <c r="M485" s="35" t="str">
        <f>VLOOKUP($A485,'Medical Examinations'!$A:$N,13,0)</f>
        <v>Normal</v>
      </c>
      <c r="N485" s="45">
        <f>IFERROR(VLOOKUP($A485,'Hospitalisation Details'!$A:$P,15,0),"")</f>
        <v>25489</v>
      </c>
      <c r="O485" s="46">
        <f>IFERROR(VLOOKUP($A485,'Hospitalisation Details'!$A:$P,6,0),"")</f>
        <v>20463</v>
      </c>
      <c r="P485" s="47" t="str">
        <f>IFERROR(VLOOKUP($A485,'Hospitalisation Details'!$A:$P,12,0),"")</f>
        <v>tier - 2</v>
      </c>
      <c r="Q485" s="47" t="str">
        <f>IFERROR(VLOOKUP($A485,'Hospitalisation Details'!$A:$P,13,0),"")</f>
        <v>tier - 2</v>
      </c>
      <c r="R485" s="47" t="str">
        <f>IFERROR(VLOOKUP($A485,'Hospitalisation Details'!$A:$P,14,0),"")</f>
        <v>R1013</v>
      </c>
      <c r="S485" s="47">
        <f>IFERROR(VLOOKUP($A485,'Hospitalisation Details'!$A:$P,16,0),"")</f>
        <v>53</v>
      </c>
    </row>
    <row r="486" spans="1:19" x14ac:dyDescent="0.3">
      <c r="A486" s="34" t="str">
        <f>'Medical Examinations'!A486</f>
        <v>Id485</v>
      </c>
      <c r="B486" s="36" t="str">
        <f>VLOOKUP($A486,'Customer Names'!A:E,3,FALSE)</f>
        <v>Mr.</v>
      </c>
      <c r="C486" s="37" t="str">
        <f>VLOOKUP($A486,'Customer Names'!$A:$E,4,FALSE)</f>
        <v xml:space="preserve"> Matthew</v>
      </c>
      <c r="D486" s="37" t="str">
        <f>VLOOKUP($A486,'Customer Names'!A:E,5,FALSE)</f>
        <v>McKenna</v>
      </c>
      <c r="E486" s="35">
        <f>VLOOKUP($A486,'Medical Examinations'!$A:$H,2,FALSE)</f>
        <v>51.47</v>
      </c>
      <c r="F486" s="35">
        <f>VLOOKUP($A486,'Medical Examinations'!$A:$H,3,FALSE)</f>
        <v>9.6</v>
      </c>
      <c r="G486" s="35" t="str">
        <f>VLOOKUP($A486,'Medical Examinations'!$A:$N,11,0)</f>
        <v>No</v>
      </c>
      <c r="H486" s="35" t="str">
        <f>VLOOKUP($A486,'Medical Examinations'!$A:$N,5,0)</f>
        <v>No</v>
      </c>
      <c r="I486" s="35" t="str">
        <f>VLOOKUP($A486,'Medical Examinations'!$A:$N,6,0)</f>
        <v>No</v>
      </c>
      <c r="J486" s="35">
        <f>VLOOKUP($A486,'Medical Examinations'!$A:$N,9,0)</f>
        <v>0</v>
      </c>
      <c r="K486" s="35" t="str">
        <f>VLOOKUP($A486,'Medical Examinations'!$A:$N,10,0)</f>
        <v>No</v>
      </c>
      <c r="L486" s="35" t="str">
        <f>VLOOKUP($A486,'Medical Examinations'!$A:$N,12,0)</f>
        <v>Obesity</v>
      </c>
      <c r="M486" s="35" t="str">
        <f>VLOOKUP($A486,'Medical Examinations'!$A:$N,13,0)</f>
        <v>Diabetes</v>
      </c>
      <c r="N486" s="45">
        <f>IFERROR(VLOOKUP($A486,'Hospitalisation Details'!$A:$P,15,0),"")</f>
        <v>22937</v>
      </c>
      <c r="O486" s="46">
        <f>IFERROR(VLOOKUP($A486,'Hospitalisation Details'!$A:$P,6,0),"")</f>
        <v>20446.849999999999</v>
      </c>
      <c r="P486" s="47" t="str">
        <f>IFERROR(VLOOKUP($A486,'Hospitalisation Details'!$A:$P,12,0),"")</f>
        <v>tier - 2</v>
      </c>
      <c r="Q486" s="47" t="str">
        <f>IFERROR(VLOOKUP($A486,'Hospitalisation Details'!$A:$P,13,0),"")</f>
        <v>tier - 1</v>
      </c>
      <c r="R486" s="47" t="str">
        <f>IFERROR(VLOOKUP($A486,'Hospitalisation Details'!$A:$P,14,0),"")</f>
        <v>R1012</v>
      </c>
      <c r="S486" s="47">
        <f>IFERROR(VLOOKUP($A486,'Hospitalisation Details'!$A:$P,16,0),"")</f>
        <v>60</v>
      </c>
    </row>
    <row r="487" spans="1:19" x14ac:dyDescent="0.3">
      <c r="A487" s="34" t="str">
        <f>'Medical Examinations'!A487</f>
        <v>Id486</v>
      </c>
      <c r="B487" s="36" t="str">
        <f>VLOOKUP($A487,'Customer Names'!A:E,3,FALSE)</f>
        <v>Mr.</v>
      </c>
      <c r="C487" s="37" t="str">
        <f>VLOOKUP($A487,'Customer Names'!$A:$E,4,FALSE)</f>
        <v xml:space="preserve"> Jeff</v>
      </c>
      <c r="D487" s="37" t="str">
        <f>VLOOKUP($A487,'Customer Names'!A:E,5,FALSE)</f>
        <v>Sallade</v>
      </c>
      <c r="E487" s="35">
        <f>VLOOKUP($A487,'Medical Examinations'!$A:$H,2,FALSE)</f>
        <v>29.8</v>
      </c>
      <c r="F487" s="35">
        <f>VLOOKUP($A487,'Medical Examinations'!$A:$H,3,FALSE)</f>
        <v>5.78</v>
      </c>
      <c r="G487" s="35" t="str">
        <f>VLOOKUP($A487,'Medical Examinations'!$A:$N,11,0)</f>
        <v>Yes</v>
      </c>
      <c r="H487" s="35" t="str">
        <f>VLOOKUP($A487,'Medical Examinations'!$A:$N,5,0)</f>
        <v>No</v>
      </c>
      <c r="I487" s="35" t="str">
        <f>VLOOKUP($A487,'Medical Examinations'!$A:$N,6,0)</f>
        <v>No</v>
      </c>
      <c r="J487" s="35">
        <f>VLOOKUP($A487,'Medical Examinations'!$A:$N,9,0)</f>
        <v>0</v>
      </c>
      <c r="K487" s="35" t="str">
        <f>VLOOKUP($A487,'Medical Examinations'!$A:$N,10,0)</f>
        <v>No</v>
      </c>
      <c r="L487" s="35" t="str">
        <f>VLOOKUP($A487,'Medical Examinations'!$A:$N,12,0)</f>
        <v>Overweight</v>
      </c>
      <c r="M487" s="35" t="str">
        <f>VLOOKUP($A487,'Medical Examinations'!$A:$N,13,0)</f>
        <v>Prediabetes</v>
      </c>
      <c r="N487" s="45">
        <f>IFERROR(VLOOKUP($A487,'Hospitalisation Details'!$A:$P,15,0),"")</f>
        <v>31240</v>
      </c>
      <c r="O487" s="46">
        <f>IFERROR(VLOOKUP($A487,'Hospitalisation Details'!$A:$P,6,0),"")</f>
        <v>20420.599999999999</v>
      </c>
      <c r="P487" s="47" t="str">
        <f>IFERROR(VLOOKUP($A487,'Hospitalisation Details'!$A:$P,12,0),"")</f>
        <v>tier - 3</v>
      </c>
      <c r="Q487" s="47" t="str">
        <f>IFERROR(VLOOKUP($A487,'Hospitalisation Details'!$A:$P,13,0),"")</f>
        <v>tier - 2</v>
      </c>
      <c r="R487" s="47" t="str">
        <f>IFERROR(VLOOKUP($A487,'Hospitalisation Details'!$A:$P,14,0),"")</f>
        <v>R1011</v>
      </c>
      <c r="S487" s="47">
        <f>IFERROR(VLOOKUP($A487,'Hospitalisation Details'!$A:$P,16,0),"")</f>
        <v>37</v>
      </c>
    </row>
    <row r="488" spans="1:19" x14ac:dyDescent="0.3">
      <c r="A488" s="34" t="str">
        <f>'Medical Examinations'!A488</f>
        <v>Id487</v>
      </c>
      <c r="B488" s="36" t="str">
        <f>VLOOKUP($A488,'Customer Names'!A:E,3,FALSE)</f>
        <v>Mrs.</v>
      </c>
      <c r="C488" s="37" t="str">
        <f>VLOOKUP($A488,'Customer Names'!$A:$E,4,FALSE)</f>
        <v xml:space="preserve"> Tara R</v>
      </c>
      <c r="D488" s="37" t="str">
        <f>VLOOKUP($A488,'Customer Names'!A:E,5,FALSE)</f>
        <v>Argall</v>
      </c>
      <c r="E488" s="35">
        <f>VLOOKUP($A488,'Medical Examinations'!$A:$H,2,FALSE)</f>
        <v>49.77</v>
      </c>
      <c r="F488" s="35">
        <f>VLOOKUP($A488,'Medical Examinations'!$A:$H,3,FALSE)</f>
        <v>7.02</v>
      </c>
      <c r="G488" s="35" t="str">
        <f>VLOOKUP($A488,'Medical Examinations'!$A:$N,11,0)</f>
        <v>No</v>
      </c>
      <c r="H488" s="35" t="str">
        <f>VLOOKUP($A488,'Medical Examinations'!$A:$N,5,0)</f>
        <v>No</v>
      </c>
      <c r="I488" s="35" t="str">
        <f>VLOOKUP($A488,'Medical Examinations'!$A:$N,6,0)</f>
        <v>No</v>
      </c>
      <c r="J488" s="35">
        <f>VLOOKUP($A488,'Medical Examinations'!$A:$N,9,0)</f>
        <v>0</v>
      </c>
      <c r="K488" s="35" t="str">
        <f>VLOOKUP($A488,'Medical Examinations'!$A:$N,10,0)</f>
        <v>No</v>
      </c>
      <c r="L488" s="35" t="str">
        <f>VLOOKUP($A488,'Medical Examinations'!$A:$N,12,0)</f>
        <v>Obesity</v>
      </c>
      <c r="M488" s="35" t="str">
        <f>VLOOKUP($A488,'Medical Examinations'!$A:$N,13,0)</f>
        <v>Diabetes</v>
      </c>
      <c r="N488" s="45">
        <f>IFERROR(VLOOKUP($A488,'Hospitalisation Details'!$A:$P,15,0),"")</f>
        <v>22829</v>
      </c>
      <c r="O488" s="46">
        <f>IFERROR(VLOOKUP($A488,'Hospitalisation Details'!$A:$P,6,0),"")</f>
        <v>20354.5</v>
      </c>
      <c r="P488" s="47" t="str">
        <f>IFERROR(VLOOKUP($A488,'Hospitalisation Details'!$A:$P,12,0),"")</f>
        <v>tier - 3</v>
      </c>
      <c r="Q488" s="47" t="str">
        <f>IFERROR(VLOOKUP($A488,'Hospitalisation Details'!$A:$P,13,0),"")</f>
        <v>tier - 2</v>
      </c>
      <c r="R488" s="47" t="str">
        <f>IFERROR(VLOOKUP($A488,'Hospitalisation Details'!$A:$P,14,0),"")</f>
        <v>R1026</v>
      </c>
      <c r="S488" s="47">
        <f>IFERROR(VLOOKUP($A488,'Hospitalisation Details'!$A:$P,16,0),"")</f>
        <v>60</v>
      </c>
    </row>
    <row r="489" spans="1:19" x14ac:dyDescent="0.3">
      <c r="A489" s="34" t="str">
        <f>'Medical Examinations'!A489</f>
        <v>Id488</v>
      </c>
      <c r="B489" s="36" t="str">
        <f>VLOOKUP($A489,'Customer Names'!A:E,3,FALSE)</f>
        <v>Ms.</v>
      </c>
      <c r="C489" s="37" t="str">
        <f>VLOOKUP($A489,'Customer Names'!$A:$E,4,FALSE)</f>
        <v xml:space="preserve"> Kristin</v>
      </c>
      <c r="D489" s="37" t="str">
        <f>VLOOKUP($A489,'Customer Names'!A:E,5,FALSE)</f>
        <v>Patchell</v>
      </c>
      <c r="E489" s="35">
        <f>VLOOKUP($A489,'Medical Examinations'!$A:$H,2,FALSE)</f>
        <v>25.555</v>
      </c>
      <c r="F489" s="35">
        <f>VLOOKUP($A489,'Medical Examinations'!$A:$H,3,FALSE)</f>
        <v>4.09</v>
      </c>
      <c r="G489" s="35" t="str">
        <f>VLOOKUP($A489,'Medical Examinations'!$A:$N,11,0)</f>
        <v>Yes</v>
      </c>
      <c r="H489" s="35" t="str">
        <f>VLOOKUP($A489,'Medical Examinations'!$A:$N,5,0)</f>
        <v>No</v>
      </c>
      <c r="I489" s="35" t="str">
        <f>VLOOKUP($A489,'Medical Examinations'!$A:$N,6,0)</f>
        <v>No</v>
      </c>
      <c r="J489" s="35">
        <f>VLOOKUP($A489,'Medical Examinations'!$A:$N,9,0)</f>
        <v>0</v>
      </c>
      <c r="K489" s="35" t="str">
        <f>VLOOKUP($A489,'Medical Examinations'!$A:$N,10,0)</f>
        <v>Yes</v>
      </c>
      <c r="L489" s="35" t="str">
        <f>VLOOKUP($A489,'Medical Examinations'!$A:$N,12,0)</f>
        <v>Overweight</v>
      </c>
      <c r="M489" s="35" t="str">
        <f>VLOOKUP($A489,'Medical Examinations'!$A:$N,13,0)</f>
        <v>Normal</v>
      </c>
      <c r="N489" s="45">
        <f>IFERROR(VLOOKUP($A489,'Hospitalisation Details'!$A:$P,15,0),"")</f>
        <v>31307</v>
      </c>
      <c r="O489" s="46">
        <f>IFERROR(VLOOKUP($A489,'Hospitalisation Details'!$A:$P,6,0),"")</f>
        <v>20296.86</v>
      </c>
      <c r="P489" s="47" t="str">
        <f>IFERROR(VLOOKUP($A489,'Hospitalisation Details'!$A:$P,12,0),"")</f>
        <v>tier - 3</v>
      </c>
      <c r="Q489" s="47" t="str">
        <f>IFERROR(VLOOKUP($A489,'Hospitalisation Details'!$A:$P,13,0),"")</f>
        <v>tier - 1</v>
      </c>
      <c r="R489" s="47" t="str">
        <f>IFERROR(VLOOKUP($A489,'Hospitalisation Details'!$A:$P,14,0),"")</f>
        <v>R1024</v>
      </c>
      <c r="S489" s="47">
        <f>IFERROR(VLOOKUP($A489,'Hospitalisation Details'!$A:$P,16,0),"")</f>
        <v>37</v>
      </c>
    </row>
    <row r="490" spans="1:19" x14ac:dyDescent="0.3">
      <c r="A490" s="34" t="str">
        <f>'Medical Examinations'!A490</f>
        <v>Id489</v>
      </c>
      <c r="B490" s="36" t="str">
        <f>VLOOKUP($A490,'Customer Names'!A:E,3,FALSE)</f>
        <v>Mr.</v>
      </c>
      <c r="C490" s="37" t="str">
        <f>VLOOKUP($A490,'Customer Names'!$A:$E,4,FALSE)</f>
        <v xml:space="preserve"> Timothy</v>
      </c>
      <c r="D490" s="37" t="str">
        <f>VLOOKUP($A490,'Customer Names'!A:E,5,FALSE)</f>
        <v>Catoggio</v>
      </c>
      <c r="E490" s="35">
        <f>VLOOKUP($A490,'Medical Examinations'!$A:$H,2,FALSE)</f>
        <v>29.64</v>
      </c>
      <c r="F490" s="35">
        <f>VLOOKUP($A490,'Medical Examinations'!$A:$H,3,FALSE)</f>
        <v>4.93</v>
      </c>
      <c r="G490" s="35" t="str">
        <f>VLOOKUP($A490,'Medical Examinations'!$A:$N,11,0)</f>
        <v>No</v>
      </c>
      <c r="H490" s="35" t="str">
        <f>VLOOKUP($A490,'Medical Examinations'!$A:$N,5,0)</f>
        <v>No</v>
      </c>
      <c r="I490" s="35" t="str">
        <f>VLOOKUP($A490,'Medical Examinations'!$A:$N,6,0)</f>
        <v>Yes</v>
      </c>
      <c r="J490" s="35">
        <f>VLOOKUP($A490,'Medical Examinations'!$A:$N,9,0)</f>
        <v>1</v>
      </c>
      <c r="K490" s="35" t="str">
        <f>VLOOKUP($A490,'Medical Examinations'!$A:$N,10,0)</f>
        <v>No</v>
      </c>
      <c r="L490" s="35" t="str">
        <f>VLOOKUP($A490,'Medical Examinations'!$A:$N,12,0)</f>
        <v>Overweight</v>
      </c>
      <c r="M490" s="35" t="str">
        <f>VLOOKUP($A490,'Medical Examinations'!$A:$N,13,0)</f>
        <v>Normal</v>
      </c>
      <c r="N490" s="45">
        <f>IFERROR(VLOOKUP($A490,'Hospitalisation Details'!$A:$P,15,0),"")</f>
        <v>34219</v>
      </c>
      <c r="O490" s="46">
        <f>IFERROR(VLOOKUP($A490,'Hospitalisation Details'!$A:$P,6,0),"")</f>
        <v>20277.810000000001</v>
      </c>
      <c r="P490" s="47" t="str">
        <f>IFERROR(VLOOKUP($A490,'Hospitalisation Details'!$A:$P,12,0),"")</f>
        <v>tier - 3</v>
      </c>
      <c r="Q490" s="47" t="str">
        <f>IFERROR(VLOOKUP($A490,'Hospitalisation Details'!$A:$P,13,0),"")</f>
        <v>tier - 3</v>
      </c>
      <c r="R490" s="47" t="str">
        <f>IFERROR(VLOOKUP($A490,'Hospitalisation Details'!$A:$P,14,0),"")</f>
        <v>R1016</v>
      </c>
      <c r="S490" s="47">
        <f>IFERROR(VLOOKUP($A490,'Hospitalisation Details'!$A:$P,16,0),"")</f>
        <v>29</v>
      </c>
    </row>
    <row r="491" spans="1:19" x14ac:dyDescent="0.3">
      <c r="A491" s="34" t="str">
        <f>'Medical Examinations'!A491</f>
        <v>Id490</v>
      </c>
      <c r="B491" s="36" t="str">
        <f>VLOOKUP($A491,'Customer Names'!A:E,3,FALSE)</f>
        <v>Mr.</v>
      </c>
      <c r="C491" s="37" t="str">
        <f>VLOOKUP($A491,'Customer Names'!$A:$E,4,FALSE)</f>
        <v xml:space="preserve"> Scott</v>
      </c>
      <c r="D491" s="37" t="str">
        <f>VLOOKUP($A491,'Customer Names'!A:E,5,FALSE)</f>
        <v>Adams</v>
      </c>
      <c r="E491" s="35">
        <f>VLOOKUP($A491,'Medical Examinations'!$A:$H,2,FALSE)</f>
        <v>53.93</v>
      </c>
      <c r="F491" s="35">
        <f>VLOOKUP($A491,'Medical Examinations'!$A:$H,3,FALSE)</f>
        <v>5.34</v>
      </c>
      <c r="G491" s="35" t="str">
        <f>VLOOKUP($A491,'Medical Examinations'!$A:$N,11,0)</f>
        <v>Yes</v>
      </c>
      <c r="H491" s="35" t="str">
        <f>VLOOKUP($A491,'Medical Examinations'!$A:$N,5,0)</f>
        <v>No</v>
      </c>
      <c r="I491" s="35" t="str">
        <f>VLOOKUP($A491,'Medical Examinations'!$A:$N,6,0)</f>
        <v>No</v>
      </c>
      <c r="J491" s="35">
        <f>VLOOKUP($A491,'Medical Examinations'!$A:$N,9,0)</f>
        <v>2</v>
      </c>
      <c r="K491" s="35" t="str">
        <f>VLOOKUP($A491,'Medical Examinations'!$A:$N,10,0)</f>
        <v>No</v>
      </c>
      <c r="L491" s="35" t="str">
        <f>VLOOKUP($A491,'Medical Examinations'!$A:$N,12,0)</f>
        <v>Obesity</v>
      </c>
      <c r="M491" s="35" t="str">
        <f>VLOOKUP($A491,'Medical Examinations'!$A:$N,13,0)</f>
        <v>Normal</v>
      </c>
      <c r="N491" s="45">
        <f>IFERROR(VLOOKUP($A491,'Hospitalisation Details'!$A:$P,15,0),"")</f>
        <v>24341</v>
      </c>
      <c r="O491" s="46">
        <f>IFERROR(VLOOKUP($A491,'Hospitalisation Details'!$A:$P,6,0),"")</f>
        <v>20253.84</v>
      </c>
      <c r="P491" s="47" t="str">
        <f>IFERROR(VLOOKUP($A491,'Hospitalisation Details'!$A:$P,12,0),"")</f>
        <v>tier - 2</v>
      </c>
      <c r="Q491" s="47" t="str">
        <f>IFERROR(VLOOKUP($A491,'Hospitalisation Details'!$A:$P,13,0),"")</f>
        <v>tier - 3</v>
      </c>
      <c r="R491" s="47" t="str">
        <f>IFERROR(VLOOKUP($A491,'Hospitalisation Details'!$A:$P,14,0),"")</f>
        <v>R1012</v>
      </c>
      <c r="S491" s="47">
        <f>IFERROR(VLOOKUP($A491,'Hospitalisation Details'!$A:$P,16,0),"")</f>
        <v>56</v>
      </c>
    </row>
    <row r="492" spans="1:19" x14ac:dyDescent="0.3">
      <c r="A492" s="34" t="str">
        <f>'Medical Examinations'!A492</f>
        <v>Id491</v>
      </c>
      <c r="B492" s="36" t="str">
        <f>VLOOKUP($A492,'Customer Names'!A:E,3,FALSE)</f>
        <v>Ms.</v>
      </c>
      <c r="C492" s="37" t="str">
        <f>VLOOKUP($A492,'Customer Names'!$A:$E,4,FALSE)</f>
        <v xml:space="preserve"> Carly E</v>
      </c>
      <c r="D492" s="37" t="str">
        <f>VLOOKUP($A492,'Customer Names'!A:E,5,FALSE)</f>
        <v>Windt</v>
      </c>
      <c r="E492" s="35">
        <f>VLOOKUP($A492,'Medical Examinations'!$A:$H,2,FALSE)</f>
        <v>28.024999999999999</v>
      </c>
      <c r="F492" s="35">
        <f>VLOOKUP($A492,'Medical Examinations'!$A:$H,3,FALSE)</f>
        <v>5.65</v>
      </c>
      <c r="G492" s="35" t="str">
        <f>VLOOKUP($A492,'Medical Examinations'!$A:$N,11,0)</f>
        <v>No</v>
      </c>
      <c r="H492" s="35" t="str">
        <f>VLOOKUP($A492,'Medical Examinations'!$A:$N,5,0)</f>
        <v>No</v>
      </c>
      <c r="I492" s="35" t="str">
        <f>VLOOKUP($A492,'Medical Examinations'!$A:$N,6,0)</f>
        <v>No</v>
      </c>
      <c r="J492" s="35">
        <f>VLOOKUP($A492,'Medical Examinations'!$A:$N,9,0)</f>
        <v>1</v>
      </c>
      <c r="K492" s="35" t="str">
        <f>VLOOKUP($A492,'Medical Examinations'!$A:$N,10,0)</f>
        <v>Yes</v>
      </c>
      <c r="L492" s="35" t="str">
        <f>VLOOKUP($A492,'Medical Examinations'!$A:$N,12,0)</f>
        <v>Overweight</v>
      </c>
      <c r="M492" s="35" t="str">
        <f>VLOOKUP($A492,'Medical Examinations'!$A:$N,13,0)</f>
        <v>Normal</v>
      </c>
      <c r="N492" s="45">
        <f>IFERROR(VLOOKUP($A492,'Hospitalisation Details'!$A:$P,15,0),"")</f>
        <v>32067</v>
      </c>
      <c r="O492" s="46">
        <f>IFERROR(VLOOKUP($A492,'Hospitalisation Details'!$A:$P,6,0),"")</f>
        <v>20234.849999999999</v>
      </c>
      <c r="P492" s="47" t="str">
        <f>IFERROR(VLOOKUP($A492,'Hospitalisation Details'!$A:$P,12,0),"")</f>
        <v>tier - 2</v>
      </c>
      <c r="Q492" s="47" t="str">
        <f>IFERROR(VLOOKUP($A492,'Hospitalisation Details'!$A:$P,13,0),"")</f>
        <v>tier - 3</v>
      </c>
      <c r="R492" s="47" t="str">
        <f>IFERROR(VLOOKUP($A492,'Hospitalisation Details'!$A:$P,14,0),"")</f>
        <v>R1012</v>
      </c>
      <c r="S492" s="47">
        <f>IFERROR(VLOOKUP($A492,'Hospitalisation Details'!$A:$P,16,0),"")</f>
        <v>35</v>
      </c>
    </row>
    <row r="493" spans="1:19" x14ac:dyDescent="0.3">
      <c r="A493" s="34" t="str">
        <f>'Medical Examinations'!A493</f>
        <v>Id492</v>
      </c>
      <c r="B493" s="36" t="str">
        <f>VLOOKUP($A493,'Customer Names'!A:E,3,FALSE)</f>
        <v>Ms.</v>
      </c>
      <c r="C493" s="37" t="str">
        <f>VLOOKUP($A493,'Customer Names'!$A:$E,4,FALSE)</f>
        <v xml:space="preserve"> Lisa</v>
      </c>
      <c r="D493" s="37" t="str">
        <f>VLOOKUP($A493,'Customer Names'!A:E,5,FALSE)</f>
        <v>Ryan</v>
      </c>
      <c r="E493" s="35">
        <f>VLOOKUP($A493,'Medical Examinations'!$A:$H,2,FALSE)</f>
        <v>27.5</v>
      </c>
      <c r="F493" s="35">
        <f>VLOOKUP($A493,'Medical Examinations'!$A:$H,3,FALSE)</f>
        <v>4.49</v>
      </c>
      <c r="G493" s="35" t="str">
        <f>VLOOKUP($A493,'Medical Examinations'!$A:$N,11,0)</f>
        <v>No</v>
      </c>
      <c r="H493" s="35" t="str">
        <f>VLOOKUP($A493,'Medical Examinations'!$A:$N,5,0)</f>
        <v>No</v>
      </c>
      <c r="I493" s="35" t="str">
        <f>VLOOKUP($A493,'Medical Examinations'!$A:$N,6,0)</f>
        <v>No</v>
      </c>
      <c r="J493" s="35">
        <f>VLOOKUP($A493,'Medical Examinations'!$A:$N,9,0)</f>
        <v>0</v>
      </c>
      <c r="K493" s="35" t="str">
        <f>VLOOKUP($A493,'Medical Examinations'!$A:$N,10,0)</f>
        <v>No</v>
      </c>
      <c r="L493" s="35" t="str">
        <f>VLOOKUP($A493,'Medical Examinations'!$A:$N,12,0)</f>
        <v>Overweight</v>
      </c>
      <c r="M493" s="35" t="str">
        <f>VLOOKUP($A493,'Medical Examinations'!$A:$N,13,0)</f>
        <v>Normal</v>
      </c>
      <c r="N493" s="45">
        <f>IFERROR(VLOOKUP($A493,'Hospitalisation Details'!$A:$P,15,0),"")</f>
        <v>34493</v>
      </c>
      <c r="O493" s="46">
        <f>IFERROR(VLOOKUP($A493,'Hospitalisation Details'!$A:$P,6,0),"")</f>
        <v>20177.669999999998</v>
      </c>
      <c r="P493" s="47" t="str">
        <f>IFERROR(VLOOKUP($A493,'Hospitalisation Details'!$A:$P,12,0),"")</f>
        <v>tier - 2</v>
      </c>
      <c r="Q493" s="47" t="str">
        <f>IFERROR(VLOOKUP($A493,'Hospitalisation Details'!$A:$P,13,0),"")</f>
        <v>tier - 1</v>
      </c>
      <c r="R493" s="47" t="str">
        <f>IFERROR(VLOOKUP($A493,'Hospitalisation Details'!$A:$P,14,0),"")</f>
        <v>R1011</v>
      </c>
      <c r="S493" s="47">
        <f>IFERROR(VLOOKUP($A493,'Hospitalisation Details'!$A:$P,16,0),"")</f>
        <v>29</v>
      </c>
    </row>
    <row r="494" spans="1:19" x14ac:dyDescent="0.3">
      <c r="A494" s="34" t="str">
        <f>'Medical Examinations'!A494</f>
        <v>Id493</v>
      </c>
      <c r="B494" s="36" t="str">
        <f>VLOOKUP($A494,'Customer Names'!A:E,3,FALSE)</f>
        <v>Ms.</v>
      </c>
      <c r="C494" s="37" t="str">
        <f>VLOOKUP($A494,'Customer Names'!$A:$E,4,FALSE)</f>
        <v xml:space="preserve"> Stacey</v>
      </c>
      <c r="D494" s="37" t="str">
        <f>VLOOKUP($A494,'Customer Names'!A:E,5,FALSE)</f>
        <v>Marion</v>
      </c>
      <c r="E494" s="35">
        <f>VLOOKUP($A494,'Medical Examinations'!$A:$H,2,FALSE)</f>
        <v>21.8</v>
      </c>
      <c r="F494" s="35">
        <f>VLOOKUP($A494,'Medical Examinations'!$A:$H,3,FALSE)</f>
        <v>10.55</v>
      </c>
      <c r="G494" s="35" t="str">
        <f>VLOOKUP($A494,'Medical Examinations'!$A:$N,11,0)</f>
        <v>No</v>
      </c>
      <c r="H494" s="35" t="str">
        <f>VLOOKUP($A494,'Medical Examinations'!$A:$N,5,0)</f>
        <v>No</v>
      </c>
      <c r="I494" s="35" t="str">
        <f>VLOOKUP($A494,'Medical Examinations'!$A:$N,6,0)</f>
        <v>No</v>
      </c>
      <c r="J494" s="35">
        <f>VLOOKUP($A494,'Medical Examinations'!$A:$N,9,0)</f>
        <v>0</v>
      </c>
      <c r="K494" s="35" t="str">
        <f>VLOOKUP($A494,'Medical Examinations'!$A:$N,10,0)</f>
        <v>Yes</v>
      </c>
      <c r="L494" s="35" t="str">
        <f>VLOOKUP($A494,'Medical Examinations'!$A:$N,12,0)</f>
        <v>Normal Weight</v>
      </c>
      <c r="M494" s="35" t="str">
        <f>VLOOKUP($A494,'Medical Examinations'!$A:$N,13,0)</f>
        <v>Diabetes</v>
      </c>
      <c r="N494" s="45">
        <f>IFERROR(VLOOKUP($A494,'Hospitalisation Details'!$A:$P,15,0),"")</f>
        <v>37446</v>
      </c>
      <c r="O494" s="46">
        <f>IFERROR(VLOOKUP($A494,'Hospitalisation Details'!$A:$P,6,0),"")</f>
        <v>20167.34</v>
      </c>
      <c r="P494" s="47" t="str">
        <f>IFERROR(VLOOKUP($A494,'Hospitalisation Details'!$A:$P,12,0),"")</f>
        <v>tier - 3</v>
      </c>
      <c r="Q494" s="47" t="str">
        <f>IFERROR(VLOOKUP($A494,'Hospitalisation Details'!$A:$P,13,0),"")</f>
        <v>tier - 3</v>
      </c>
      <c r="R494" s="47" t="str">
        <f>IFERROR(VLOOKUP($A494,'Hospitalisation Details'!$A:$P,14,0),"")</f>
        <v>R1011</v>
      </c>
      <c r="S494" s="47">
        <f>IFERROR(VLOOKUP($A494,'Hospitalisation Details'!$A:$P,16,0),"")</f>
        <v>20</v>
      </c>
    </row>
    <row r="495" spans="1:19" x14ac:dyDescent="0.3">
      <c r="A495" s="34" t="str">
        <f>'Medical Examinations'!A495</f>
        <v>Id494</v>
      </c>
      <c r="B495" s="36" t="str">
        <f>VLOOKUP($A495,'Customer Names'!A:E,3,FALSE)</f>
        <v>Mr.</v>
      </c>
      <c r="C495" s="37" t="str">
        <f>VLOOKUP($A495,'Customer Names'!$A:$E,4,FALSE)</f>
        <v xml:space="preserve"> Louis</v>
      </c>
      <c r="D495" s="37" t="str">
        <f>VLOOKUP($A495,'Customer Names'!A:E,5,FALSE)</f>
        <v>Raffetto</v>
      </c>
      <c r="E495" s="35">
        <f>VLOOKUP($A495,'Medical Examinations'!$A:$H,2,FALSE)</f>
        <v>26.41</v>
      </c>
      <c r="F495" s="35">
        <f>VLOOKUP($A495,'Medical Examinations'!$A:$H,3,FALSE)</f>
        <v>4.92</v>
      </c>
      <c r="G495" s="35" t="str">
        <f>VLOOKUP($A495,'Medical Examinations'!$A:$N,11,0)</f>
        <v>Yes</v>
      </c>
      <c r="H495" s="35" t="str">
        <f>VLOOKUP($A495,'Medical Examinations'!$A:$N,5,0)</f>
        <v>No</v>
      </c>
      <c r="I495" s="35" t="str">
        <f>VLOOKUP($A495,'Medical Examinations'!$A:$N,6,0)</f>
        <v>Yes</v>
      </c>
      <c r="J495" s="35">
        <f>VLOOKUP($A495,'Medical Examinations'!$A:$N,9,0)</f>
        <v>1</v>
      </c>
      <c r="K495" s="35" t="str">
        <f>VLOOKUP($A495,'Medical Examinations'!$A:$N,10,0)</f>
        <v>Yes</v>
      </c>
      <c r="L495" s="35" t="str">
        <f>VLOOKUP($A495,'Medical Examinations'!$A:$N,12,0)</f>
        <v>Overweight</v>
      </c>
      <c r="M495" s="35" t="str">
        <f>VLOOKUP($A495,'Medical Examinations'!$A:$N,13,0)</f>
        <v>Normal</v>
      </c>
      <c r="N495" s="45">
        <f>IFERROR(VLOOKUP($A495,'Hospitalisation Details'!$A:$P,15,0),"")</f>
        <v>30595</v>
      </c>
      <c r="O495" s="46">
        <f>IFERROR(VLOOKUP($A495,'Hospitalisation Details'!$A:$P,6,0),"")</f>
        <v>20149.32</v>
      </c>
      <c r="P495" s="47" t="str">
        <f>IFERROR(VLOOKUP($A495,'Hospitalisation Details'!$A:$P,12,0),"")</f>
        <v>tier - 2</v>
      </c>
      <c r="Q495" s="47" t="str">
        <f>IFERROR(VLOOKUP($A495,'Hospitalisation Details'!$A:$P,13,0),"")</f>
        <v>tier - 1</v>
      </c>
      <c r="R495" s="47" t="str">
        <f>IFERROR(VLOOKUP($A495,'Hospitalisation Details'!$A:$P,14,0),"")</f>
        <v>R1016</v>
      </c>
      <c r="S495" s="47">
        <f>IFERROR(VLOOKUP($A495,'Hospitalisation Details'!$A:$P,16,0),"")</f>
        <v>39</v>
      </c>
    </row>
    <row r="496" spans="1:19" x14ac:dyDescent="0.3">
      <c r="A496" s="34" t="str">
        <f>'Medical Examinations'!A496</f>
        <v>Id495</v>
      </c>
      <c r="B496" s="36" t="str">
        <f>VLOOKUP($A496,'Customer Names'!A:E,3,FALSE)</f>
        <v>Mr.</v>
      </c>
      <c r="C496" s="37" t="str">
        <f>VLOOKUP($A496,'Customer Names'!$A:$E,4,FALSE)</f>
        <v xml:space="preserve"> Brian R.</v>
      </c>
      <c r="D496" s="37" t="str">
        <f>VLOOKUP($A496,'Customer Names'!A:E,5,FALSE)</f>
        <v>Young</v>
      </c>
      <c r="E496" s="35">
        <f>VLOOKUP($A496,'Medical Examinations'!$A:$H,2,FALSE)</f>
        <v>27.835000000000001</v>
      </c>
      <c r="F496" s="35">
        <f>VLOOKUP($A496,'Medical Examinations'!$A:$H,3,FALSE)</f>
        <v>5.9</v>
      </c>
      <c r="G496" s="35" t="str">
        <f>VLOOKUP($A496,'Medical Examinations'!$A:$N,11,0)</f>
        <v>Yes</v>
      </c>
      <c r="H496" s="35" t="str">
        <f>VLOOKUP($A496,'Medical Examinations'!$A:$N,5,0)</f>
        <v>No</v>
      </c>
      <c r="I496" s="35" t="str">
        <f>VLOOKUP($A496,'Medical Examinations'!$A:$N,6,0)</f>
        <v>No</v>
      </c>
      <c r="J496" s="35">
        <f>VLOOKUP($A496,'Medical Examinations'!$A:$N,9,0)</f>
        <v>1</v>
      </c>
      <c r="K496" s="35" t="str">
        <f>VLOOKUP($A496,'Medical Examinations'!$A:$N,10,0)</f>
        <v>Yes</v>
      </c>
      <c r="L496" s="35" t="str">
        <f>VLOOKUP($A496,'Medical Examinations'!$A:$N,12,0)</f>
        <v>Overweight</v>
      </c>
      <c r="M496" s="35" t="str">
        <f>VLOOKUP($A496,'Medical Examinations'!$A:$N,13,0)</f>
        <v>Prediabetes</v>
      </c>
      <c r="N496" s="45">
        <f>IFERROR(VLOOKUP($A496,'Hospitalisation Details'!$A:$P,15,0),"")</f>
        <v>32349</v>
      </c>
      <c r="O496" s="46">
        <f>IFERROR(VLOOKUP($A496,'Hospitalisation Details'!$A:$P,6,0),"")</f>
        <v>20009.63</v>
      </c>
      <c r="P496" s="47" t="str">
        <f>IFERROR(VLOOKUP($A496,'Hospitalisation Details'!$A:$P,12,0),"")</f>
        <v>tier - 2</v>
      </c>
      <c r="Q496" s="47" t="str">
        <f>IFERROR(VLOOKUP($A496,'Hospitalisation Details'!$A:$P,13,0),"")</f>
        <v>tier - 1</v>
      </c>
      <c r="R496" s="47" t="str">
        <f>IFERROR(VLOOKUP($A496,'Hospitalisation Details'!$A:$P,14,0),"")</f>
        <v>R1012</v>
      </c>
      <c r="S496" s="47">
        <f>IFERROR(VLOOKUP($A496,'Hospitalisation Details'!$A:$P,16,0),"")</f>
        <v>34</v>
      </c>
    </row>
    <row r="497" spans="1:19" x14ac:dyDescent="0.3">
      <c r="A497" s="34" t="str">
        <f>'Medical Examinations'!A497</f>
        <v>Id496</v>
      </c>
      <c r="B497" s="36" t="str">
        <f>VLOOKUP($A497,'Customer Names'!A:E,3,FALSE)</f>
        <v>Mrs.</v>
      </c>
      <c r="C497" s="37" t="str">
        <f>VLOOKUP($A497,'Customer Names'!$A:$E,4,FALSE)</f>
        <v xml:space="preserve"> Jessica</v>
      </c>
      <c r="D497" s="37" t="str">
        <f>VLOOKUP($A497,'Customer Names'!A:E,5,FALSE)</f>
        <v>Oehlke</v>
      </c>
      <c r="E497" s="35">
        <f>VLOOKUP($A497,'Medical Examinations'!$A:$H,2,FALSE)</f>
        <v>51.74</v>
      </c>
      <c r="F497" s="35">
        <f>VLOOKUP($A497,'Medical Examinations'!$A:$H,3,FALSE)</f>
        <v>4.9800000000000004</v>
      </c>
      <c r="G497" s="35" t="str">
        <f>VLOOKUP($A497,'Medical Examinations'!$A:$N,11,0)</f>
        <v>Yes</v>
      </c>
      <c r="H497" s="35" t="str">
        <f>VLOOKUP($A497,'Medical Examinations'!$A:$N,5,0)</f>
        <v>No</v>
      </c>
      <c r="I497" s="35" t="str">
        <f>VLOOKUP($A497,'Medical Examinations'!$A:$N,6,0)</f>
        <v>No</v>
      </c>
      <c r="J497" s="35">
        <f>VLOOKUP($A497,'Medical Examinations'!$A:$N,9,0)</f>
        <v>2</v>
      </c>
      <c r="K497" s="35" t="str">
        <f>VLOOKUP($A497,'Medical Examinations'!$A:$N,10,0)</f>
        <v>No</v>
      </c>
      <c r="L497" s="35" t="str">
        <f>VLOOKUP($A497,'Medical Examinations'!$A:$N,12,0)</f>
        <v>Obesity</v>
      </c>
      <c r="M497" s="35" t="str">
        <f>VLOOKUP($A497,'Medical Examinations'!$A:$N,13,0)</f>
        <v>Normal</v>
      </c>
      <c r="N497" s="45">
        <f>IFERROR(VLOOKUP($A497,'Hospitalisation Details'!$A:$P,15,0),"")</f>
        <v>24329</v>
      </c>
      <c r="O497" s="46">
        <f>IFERROR(VLOOKUP($A497,'Hospitalisation Details'!$A:$P,6,0),"")</f>
        <v>19995.29</v>
      </c>
      <c r="P497" s="47" t="str">
        <f>IFERROR(VLOOKUP($A497,'Hospitalisation Details'!$A:$P,12,0),"")</f>
        <v>tier - 1</v>
      </c>
      <c r="Q497" s="47" t="str">
        <f>IFERROR(VLOOKUP($A497,'Hospitalisation Details'!$A:$P,13,0),"")</f>
        <v>tier - 3</v>
      </c>
      <c r="R497" s="47" t="str">
        <f>IFERROR(VLOOKUP($A497,'Hospitalisation Details'!$A:$P,14,0),"")</f>
        <v>R1026</v>
      </c>
      <c r="S497" s="47">
        <f>IFERROR(VLOOKUP($A497,'Hospitalisation Details'!$A:$P,16,0),"")</f>
        <v>56</v>
      </c>
    </row>
    <row r="498" spans="1:19" x14ac:dyDescent="0.3">
      <c r="A498" s="34" t="str">
        <f>'Medical Examinations'!A498</f>
        <v>Id497</v>
      </c>
      <c r="B498" s="36" t="str">
        <f>VLOOKUP($A498,'Customer Names'!A:E,3,FALSE)</f>
        <v>Ms.</v>
      </c>
      <c r="C498" s="37" t="str">
        <f>VLOOKUP($A498,'Customer Names'!$A:$E,4,FALSE)</f>
        <v xml:space="preserve"> Dawn M.</v>
      </c>
      <c r="D498" s="37" t="str">
        <f>VLOOKUP($A498,'Customer Names'!A:E,5,FALSE)</f>
        <v>Sudol</v>
      </c>
      <c r="E498" s="35">
        <f>VLOOKUP($A498,'Medical Examinations'!$A:$H,2,FALSE)</f>
        <v>23.37</v>
      </c>
      <c r="F498" s="35">
        <f>VLOOKUP($A498,'Medical Examinations'!$A:$H,3,FALSE)</f>
        <v>5.8</v>
      </c>
      <c r="G498" s="35" t="str">
        <f>VLOOKUP($A498,'Medical Examinations'!$A:$N,11,0)</f>
        <v>No</v>
      </c>
      <c r="H498" s="35" t="str">
        <f>VLOOKUP($A498,'Medical Examinations'!$A:$N,5,0)</f>
        <v>No</v>
      </c>
      <c r="I498" s="35" t="str">
        <f>VLOOKUP($A498,'Medical Examinations'!$A:$N,6,0)</f>
        <v>No</v>
      </c>
      <c r="J498" s="35">
        <f>VLOOKUP($A498,'Medical Examinations'!$A:$N,9,0)</f>
        <v>0</v>
      </c>
      <c r="K498" s="35" t="str">
        <f>VLOOKUP($A498,'Medical Examinations'!$A:$N,10,0)</f>
        <v>Yes</v>
      </c>
      <c r="L498" s="35" t="str">
        <f>VLOOKUP($A498,'Medical Examinations'!$A:$N,12,0)</f>
        <v>Normal Weight</v>
      </c>
      <c r="M498" s="35" t="str">
        <f>VLOOKUP($A498,'Medical Examinations'!$A:$N,13,0)</f>
        <v>Prediabetes</v>
      </c>
      <c r="N498" s="45">
        <f>IFERROR(VLOOKUP($A498,'Hospitalisation Details'!$A:$P,15,0),"")</f>
        <v>29503</v>
      </c>
      <c r="O498" s="46">
        <f>IFERROR(VLOOKUP($A498,'Hospitalisation Details'!$A:$P,6,0),"")</f>
        <v>19964.75</v>
      </c>
      <c r="P498" s="47" t="str">
        <f>IFERROR(VLOOKUP($A498,'Hospitalisation Details'!$A:$P,12,0),"")</f>
        <v>tier - 1</v>
      </c>
      <c r="Q498" s="47" t="str">
        <f>IFERROR(VLOOKUP($A498,'Hospitalisation Details'!$A:$P,13,0),"")</f>
        <v>tier - 2</v>
      </c>
      <c r="R498" s="47" t="str">
        <f>IFERROR(VLOOKUP($A498,'Hospitalisation Details'!$A:$P,14,0),"")</f>
        <v>R1024</v>
      </c>
      <c r="S498" s="47">
        <f>IFERROR(VLOOKUP($A498,'Hospitalisation Details'!$A:$P,16,0),"")</f>
        <v>42</v>
      </c>
    </row>
    <row r="499" spans="1:19" x14ac:dyDescent="0.3">
      <c r="A499" s="34" t="str">
        <f>'Medical Examinations'!A499</f>
        <v>Id498</v>
      </c>
      <c r="B499" s="36" t="str">
        <f>VLOOKUP($A499,'Customer Names'!A:E,3,FALSE)</f>
        <v>Mr.</v>
      </c>
      <c r="C499" s="37" t="str">
        <f>VLOOKUP($A499,'Customer Names'!$A:$E,4,FALSE)</f>
        <v xml:space="preserve"> Chris</v>
      </c>
      <c r="D499" s="37" t="str">
        <f>VLOOKUP($A499,'Customer Names'!A:E,5,FALSE)</f>
        <v>Van Es</v>
      </c>
      <c r="E499" s="35">
        <f>VLOOKUP($A499,'Medical Examinations'!$A:$H,2,FALSE)</f>
        <v>29.7</v>
      </c>
      <c r="F499" s="35">
        <f>VLOOKUP($A499,'Medical Examinations'!$A:$H,3,FALSE)</f>
        <v>6.21</v>
      </c>
      <c r="G499" s="35" t="str">
        <f>VLOOKUP($A499,'Medical Examinations'!$A:$N,11,0)</f>
        <v>Yes</v>
      </c>
      <c r="H499" s="35" t="str">
        <f>VLOOKUP($A499,'Medical Examinations'!$A:$N,5,0)</f>
        <v>No</v>
      </c>
      <c r="I499" s="35" t="str">
        <f>VLOOKUP($A499,'Medical Examinations'!$A:$N,6,0)</f>
        <v>Yes</v>
      </c>
      <c r="J499" s="35">
        <f>VLOOKUP($A499,'Medical Examinations'!$A:$N,9,0)</f>
        <v>1</v>
      </c>
      <c r="K499" s="35" t="str">
        <f>VLOOKUP($A499,'Medical Examinations'!$A:$N,10,0)</f>
        <v>Yes</v>
      </c>
      <c r="L499" s="35" t="str">
        <f>VLOOKUP($A499,'Medical Examinations'!$A:$N,12,0)</f>
        <v>Overweight</v>
      </c>
      <c r="M499" s="35" t="str">
        <f>VLOOKUP($A499,'Medical Examinations'!$A:$N,13,0)</f>
        <v>Prediabetes</v>
      </c>
      <c r="N499" s="45">
        <f>IFERROR(VLOOKUP($A499,'Hospitalisation Details'!$A:$P,15,0),"")</f>
        <v>35721</v>
      </c>
      <c r="O499" s="46">
        <f>IFERROR(VLOOKUP($A499,'Hospitalisation Details'!$A:$P,6,0),"")</f>
        <v>19933.46</v>
      </c>
      <c r="P499" s="47" t="str">
        <f>IFERROR(VLOOKUP($A499,'Hospitalisation Details'!$A:$P,12,0),"")</f>
        <v>tier - 1</v>
      </c>
      <c r="Q499" s="47" t="str">
        <f>IFERROR(VLOOKUP($A499,'Hospitalisation Details'!$A:$P,13,0),"")</f>
        <v>tier - 3</v>
      </c>
      <c r="R499" s="47" t="str">
        <f>IFERROR(VLOOKUP($A499,'Hospitalisation Details'!$A:$P,14,0),"")</f>
        <v>R1011</v>
      </c>
      <c r="S499" s="47">
        <f>IFERROR(VLOOKUP($A499,'Hospitalisation Details'!$A:$P,16,0),"")</f>
        <v>25</v>
      </c>
    </row>
    <row r="500" spans="1:19" x14ac:dyDescent="0.3">
      <c r="A500" s="34" t="str">
        <f>'Medical Examinations'!A500</f>
        <v>Id499</v>
      </c>
      <c r="B500" s="36" t="str">
        <f>VLOOKUP($A500,'Customer Names'!A:E,3,FALSE)</f>
        <v>Ms.</v>
      </c>
      <c r="C500" s="37" t="str">
        <f>VLOOKUP($A500,'Customer Names'!$A:$E,4,FALSE)</f>
        <v xml:space="preserve"> Karen</v>
      </c>
      <c r="D500" s="37" t="str">
        <f>VLOOKUP($A500,'Customer Names'!A:E,5,FALSE)</f>
        <v>Dolge</v>
      </c>
      <c r="E500" s="35">
        <f>VLOOKUP($A500,'Medical Examinations'!$A:$H,2,FALSE)</f>
        <v>20.045000000000002</v>
      </c>
      <c r="F500" s="35">
        <f>VLOOKUP($A500,'Medical Examinations'!$A:$H,3,FALSE)</f>
        <v>6.17</v>
      </c>
      <c r="G500" s="35" t="str">
        <f>VLOOKUP($A500,'Medical Examinations'!$A:$N,11,0)</f>
        <v>No</v>
      </c>
      <c r="H500" s="35" t="str">
        <f>VLOOKUP($A500,'Medical Examinations'!$A:$N,5,0)</f>
        <v>No</v>
      </c>
      <c r="I500" s="35" t="str">
        <f>VLOOKUP($A500,'Medical Examinations'!$A:$N,6,0)</f>
        <v>Yes</v>
      </c>
      <c r="J500" s="35">
        <f>VLOOKUP($A500,'Medical Examinations'!$A:$N,9,0)</f>
        <v>1</v>
      </c>
      <c r="K500" s="35" t="str">
        <f>VLOOKUP($A500,'Medical Examinations'!$A:$N,10,0)</f>
        <v>Yes</v>
      </c>
      <c r="L500" s="35" t="str">
        <f>VLOOKUP($A500,'Medical Examinations'!$A:$N,12,0)</f>
        <v>Normal Weight</v>
      </c>
      <c r="M500" s="35" t="str">
        <f>VLOOKUP($A500,'Medical Examinations'!$A:$N,13,0)</f>
        <v>Prediabetes</v>
      </c>
      <c r="N500" s="45">
        <f>IFERROR(VLOOKUP($A500,'Hospitalisation Details'!$A:$P,15,0),"")</f>
        <v>29158</v>
      </c>
      <c r="O500" s="46">
        <f>IFERROR(VLOOKUP($A500,'Hospitalisation Details'!$A:$P,6,0),"")</f>
        <v>19798.05</v>
      </c>
      <c r="P500" s="47" t="str">
        <f>IFERROR(VLOOKUP($A500,'Hospitalisation Details'!$A:$P,12,0),"")</f>
        <v>tier - 1</v>
      </c>
      <c r="Q500" s="47" t="str">
        <f>IFERROR(VLOOKUP($A500,'Hospitalisation Details'!$A:$P,13,0),"")</f>
        <v>tier - 1</v>
      </c>
      <c r="R500" s="47" t="str">
        <f>IFERROR(VLOOKUP($A500,'Hospitalisation Details'!$A:$P,14,0),"")</f>
        <v>R1024</v>
      </c>
      <c r="S500" s="47">
        <f>IFERROR(VLOOKUP($A500,'Hospitalisation Details'!$A:$P,16,0),"")</f>
        <v>43</v>
      </c>
    </row>
    <row r="501" spans="1:19" x14ac:dyDescent="0.3">
      <c r="A501" s="34" t="str">
        <f>'Medical Examinations'!A501</f>
        <v>Id500</v>
      </c>
      <c r="B501" s="36" t="str">
        <f>VLOOKUP($A501,'Customer Names'!A:E,3,FALSE)</f>
        <v>Ms.</v>
      </c>
      <c r="C501" s="37" t="str">
        <f>VLOOKUP($A501,'Customer Names'!$A:$E,4,FALSE)</f>
        <v xml:space="preserve"> Jessica</v>
      </c>
      <c r="D501" s="37" t="str">
        <f>VLOOKUP($A501,'Customer Names'!A:E,5,FALSE)</f>
        <v>Marlier</v>
      </c>
      <c r="E501" s="35">
        <f>VLOOKUP($A501,'Medical Examinations'!$A:$H,2,FALSE)</f>
        <v>27.83</v>
      </c>
      <c r="F501" s="35">
        <f>VLOOKUP($A501,'Medical Examinations'!$A:$H,3,FALSE)</f>
        <v>5.36</v>
      </c>
      <c r="G501" s="35" t="str">
        <f>VLOOKUP($A501,'Medical Examinations'!$A:$N,11,0)</f>
        <v>No</v>
      </c>
      <c r="H501" s="35" t="str">
        <f>VLOOKUP($A501,'Medical Examinations'!$A:$N,5,0)</f>
        <v>No</v>
      </c>
      <c r="I501" s="35" t="str">
        <f>VLOOKUP($A501,'Medical Examinations'!$A:$N,6,0)</f>
        <v>No</v>
      </c>
      <c r="J501" s="35">
        <f>VLOOKUP($A501,'Medical Examinations'!$A:$N,9,0)</f>
        <v>2</v>
      </c>
      <c r="K501" s="35" t="str">
        <f>VLOOKUP($A501,'Medical Examinations'!$A:$N,10,0)</f>
        <v>No</v>
      </c>
      <c r="L501" s="35" t="str">
        <f>VLOOKUP($A501,'Medical Examinations'!$A:$N,12,0)</f>
        <v>Overweight</v>
      </c>
      <c r="M501" s="35" t="str">
        <f>VLOOKUP($A501,'Medical Examinations'!$A:$N,13,0)</f>
        <v>Normal</v>
      </c>
      <c r="N501" s="45">
        <f>IFERROR(VLOOKUP($A501,'Hospitalisation Details'!$A:$P,15,0),"")</f>
        <v>26464</v>
      </c>
      <c r="O501" s="46">
        <f>IFERROR(VLOOKUP($A501,'Hospitalisation Details'!$A:$P,6,0),"")</f>
        <v>19749.38</v>
      </c>
      <c r="P501" s="47" t="str">
        <f>IFERROR(VLOOKUP($A501,'Hospitalisation Details'!$A:$P,12,0),"")</f>
        <v>tier - 1</v>
      </c>
      <c r="Q501" s="47" t="str">
        <f>IFERROR(VLOOKUP($A501,'Hospitalisation Details'!$A:$P,13,0),"")</f>
        <v>tier - 3</v>
      </c>
      <c r="R501" s="47" t="str">
        <f>IFERROR(VLOOKUP($A501,'Hospitalisation Details'!$A:$P,14,0),"")</f>
        <v>R1013</v>
      </c>
      <c r="S501" s="47">
        <f>IFERROR(VLOOKUP($A501,'Hospitalisation Details'!$A:$P,16,0),"")</f>
        <v>50</v>
      </c>
    </row>
    <row r="502" spans="1:19" x14ac:dyDescent="0.3">
      <c r="A502" s="34" t="str">
        <f>'Medical Examinations'!A502</f>
        <v>Id501</v>
      </c>
      <c r="B502" s="36" t="str">
        <f>VLOOKUP($A502,'Customer Names'!A:E,3,FALSE)</f>
        <v>Mr.</v>
      </c>
      <c r="C502" s="37" t="str">
        <f>VLOOKUP($A502,'Customer Names'!$A:$E,4,FALSE)</f>
        <v xml:space="preserve"> Mathieu</v>
      </c>
      <c r="D502" s="37" t="str">
        <f>VLOOKUP($A502,'Customer Names'!A:E,5,FALSE)</f>
        <v>Girard</v>
      </c>
      <c r="E502" s="35">
        <f>VLOOKUP($A502,'Medical Examinations'!$A:$H,2,FALSE)</f>
        <v>28.93</v>
      </c>
      <c r="F502" s="35">
        <f>VLOOKUP($A502,'Medical Examinations'!$A:$H,3,FALSE)</f>
        <v>5.2</v>
      </c>
      <c r="G502" s="35" t="str">
        <f>VLOOKUP($A502,'Medical Examinations'!$A:$N,11,0)</f>
        <v>No</v>
      </c>
      <c r="H502" s="35" t="str">
        <f>VLOOKUP($A502,'Medical Examinations'!$A:$N,5,0)</f>
        <v>No</v>
      </c>
      <c r="I502" s="35" t="str">
        <f>VLOOKUP($A502,'Medical Examinations'!$A:$N,6,0)</f>
        <v>No</v>
      </c>
      <c r="J502" s="35">
        <f>VLOOKUP($A502,'Medical Examinations'!$A:$N,9,0)</f>
        <v>0</v>
      </c>
      <c r="K502" s="35" t="str">
        <f>VLOOKUP($A502,'Medical Examinations'!$A:$N,10,0)</f>
        <v>Yes</v>
      </c>
      <c r="L502" s="35" t="str">
        <f>VLOOKUP($A502,'Medical Examinations'!$A:$N,12,0)</f>
        <v>Overweight</v>
      </c>
      <c r="M502" s="35" t="str">
        <f>VLOOKUP($A502,'Medical Examinations'!$A:$N,13,0)</f>
        <v>Normal</v>
      </c>
      <c r="N502" s="45">
        <f>IFERROR(VLOOKUP($A502,'Hospitalisation Details'!$A:$P,15,0),"")</f>
        <v>33093</v>
      </c>
      <c r="O502" s="46">
        <f>IFERROR(VLOOKUP($A502,'Hospitalisation Details'!$A:$P,6,0),"")</f>
        <v>19719.689999999999</v>
      </c>
      <c r="P502" s="47" t="str">
        <f>IFERROR(VLOOKUP($A502,'Hospitalisation Details'!$A:$P,12,0),"")</f>
        <v>tier - 1</v>
      </c>
      <c r="Q502" s="47" t="str">
        <f>IFERROR(VLOOKUP($A502,'Hospitalisation Details'!$A:$P,13,0),"")</f>
        <v>tier - 2</v>
      </c>
      <c r="R502" s="47" t="str">
        <f>IFERROR(VLOOKUP($A502,'Hospitalisation Details'!$A:$P,14,0),"")</f>
        <v>R1013</v>
      </c>
      <c r="S502" s="47">
        <f>IFERROR(VLOOKUP($A502,'Hospitalisation Details'!$A:$P,16,0),"")</f>
        <v>32</v>
      </c>
    </row>
    <row r="503" spans="1:19" x14ac:dyDescent="0.3">
      <c r="A503" s="34" t="str">
        <f>'Medical Examinations'!A503</f>
        <v>Id502</v>
      </c>
      <c r="B503" s="36" t="str">
        <f>VLOOKUP($A503,'Customer Names'!A:E,3,FALSE)</f>
        <v>Mr.</v>
      </c>
      <c r="C503" s="37" t="str">
        <f>VLOOKUP($A503,'Customer Names'!$A:$E,4,FALSE)</f>
        <v xml:space="preserve"> Kam S.</v>
      </c>
      <c r="D503" s="37" t="str">
        <f>VLOOKUP($A503,'Customer Names'!A:E,5,FALSE)</f>
        <v>Lee</v>
      </c>
      <c r="E503" s="35">
        <f>VLOOKUP($A503,'Medical Examinations'!$A:$H,2,FALSE)</f>
        <v>33.82</v>
      </c>
      <c r="F503" s="35">
        <f>VLOOKUP($A503,'Medical Examinations'!$A:$H,3,FALSE)</f>
        <v>5.42</v>
      </c>
      <c r="G503" s="35" t="str">
        <f>VLOOKUP($A503,'Medical Examinations'!$A:$N,11,0)</f>
        <v>No</v>
      </c>
      <c r="H503" s="35" t="str">
        <f>VLOOKUP($A503,'Medical Examinations'!$A:$N,5,0)</f>
        <v>No</v>
      </c>
      <c r="I503" s="35" t="str">
        <f>VLOOKUP($A503,'Medical Examinations'!$A:$N,6,0)</f>
        <v>No</v>
      </c>
      <c r="J503" s="35">
        <f>VLOOKUP($A503,'Medical Examinations'!$A:$N,9,0)</f>
        <v>0</v>
      </c>
      <c r="K503" s="35" t="str">
        <f>VLOOKUP($A503,'Medical Examinations'!$A:$N,10,0)</f>
        <v>No</v>
      </c>
      <c r="L503" s="35" t="str">
        <f>VLOOKUP($A503,'Medical Examinations'!$A:$N,12,0)</f>
        <v>Obesity</v>
      </c>
      <c r="M503" s="35" t="str">
        <f>VLOOKUP($A503,'Medical Examinations'!$A:$N,13,0)</f>
        <v>Normal</v>
      </c>
      <c r="N503" s="45">
        <f>IFERROR(VLOOKUP($A503,'Hospitalisation Details'!$A:$P,15,0),"")</f>
        <v>34573</v>
      </c>
      <c r="O503" s="46">
        <f>IFERROR(VLOOKUP($A503,'Hospitalisation Details'!$A:$P,6,0),"")</f>
        <v>19673.34</v>
      </c>
      <c r="P503" s="47" t="str">
        <f>IFERROR(VLOOKUP($A503,'Hospitalisation Details'!$A:$P,12,0),"")</f>
        <v>tier - 1</v>
      </c>
      <c r="Q503" s="47" t="str">
        <f>IFERROR(VLOOKUP($A503,'Hospitalisation Details'!$A:$P,13,0),"")</f>
        <v>tier - 2</v>
      </c>
      <c r="R503" s="47" t="str">
        <f>IFERROR(VLOOKUP($A503,'Hospitalisation Details'!$A:$P,14,0),"")</f>
        <v>R1012</v>
      </c>
      <c r="S503" s="47">
        <f>IFERROR(VLOOKUP($A503,'Hospitalisation Details'!$A:$P,16,0),"")</f>
        <v>28</v>
      </c>
    </row>
    <row r="504" spans="1:19" x14ac:dyDescent="0.3">
      <c r="A504" s="34" t="str">
        <f>'Medical Examinations'!A504</f>
        <v>Id503</v>
      </c>
      <c r="B504" s="36" t="str">
        <f>VLOOKUP($A504,'Customer Names'!A:E,3,FALSE)</f>
        <v>Ms.</v>
      </c>
      <c r="C504" s="37" t="str">
        <f>VLOOKUP($A504,'Customer Names'!$A:$E,4,FALSE)</f>
        <v xml:space="preserve"> Valerie A</v>
      </c>
      <c r="D504" s="37" t="str">
        <f>VLOOKUP($A504,'Customer Names'!A:E,5,FALSE)</f>
        <v>Hubbard</v>
      </c>
      <c r="E504" s="35">
        <f>VLOOKUP($A504,'Medical Examinations'!$A:$H,2,FALSE)</f>
        <v>20.234999999999999</v>
      </c>
      <c r="F504" s="35">
        <f>VLOOKUP($A504,'Medical Examinations'!$A:$H,3,FALSE)</f>
        <v>6.84</v>
      </c>
      <c r="G504" s="35" t="str">
        <f>VLOOKUP($A504,'Medical Examinations'!$A:$N,11,0)</f>
        <v>No</v>
      </c>
      <c r="H504" s="35" t="str">
        <f>VLOOKUP($A504,'Medical Examinations'!$A:$N,5,0)</f>
        <v>No</v>
      </c>
      <c r="I504" s="35" t="str">
        <f>VLOOKUP($A504,'Medical Examinations'!$A:$N,6,0)</f>
        <v>No</v>
      </c>
      <c r="J504" s="35">
        <f>VLOOKUP($A504,'Medical Examinations'!$A:$N,9,0)</f>
        <v>0</v>
      </c>
      <c r="K504" s="35" t="str">
        <f>VLOOKUP($A504,'Medical Examinations'!$A:$N,10,0)</f>
        <v>Yes</v>
      </c>
      <c r="L504" s="35" t="str">
        <f>VLOOKUP($A504,'Medical Examinations'!$A:$N,12,0)</f>
        <v>Normal Weight</v>
      </c>
      <c r="M504" s="35" t="str">
        <f>VLOOKUP($A504,'Medical Examinations'!$A:$N,13,0)</f>
        <v>Diabetes</v>
      </c>
      <c r="N504" s="45">
        <f>IFERROR(VLOOKUP($A504,'Hospitalisation Details'!$A:$P,15,0),"")</f>
        <v>28757</v>
      </c>
      <c r="O504" s="46">
        <f>IFERROR(VLOOKUP($A504,'Hospitalisation Details'!$A:$P,6,0),"")</f>
        <v>19594.810000000001</v>
      </c>
      <c r="P504" s="47" t="str">
        <f>IFERROR(VLOOKUP($A504,'Hospitalisation Details'!$A:$P,12,0),"")</f>
        <v>tier - 1</v>
      </c>
      <c r="Q504" s="47" t="str">
        <f>IFERROR(VLOOKUP($A504,'Hospitalisation Details'!$A:$P,13,0),"")</f>
        <v>tier - 1</v>
      </c>
      <c r="R504" s="47" t="str">
        <f>IFERROR(VLOOKUP($A504,'Hospitalisation Details'!$A:$P,14,0),"")</f>
        <v>R1024</v>
      </c>
      <c r="S504" s="47">
        <f>IFERROR(VLOOKUP($A504,'Hospitalisation Details'!$A:$P,16,0),"")</f>
        <v>44</v>
      </c>
    </row>
    <row r="505" spans="1:19" x14ac:dyDescent="0.3">
      <c r="A505" s="34" t="str">
        <f>'Medical Examinations'!A505</f>
        <v>Id504</v>
      </c>
      <c r="B505" s="36" t="str">
        <f>VLOOKUP($A505,'Customer Names'!A:E,3,FALSE)</f>
        <v>Ms.</v>
      </c>
      <c r="C505" s="37" t="str">
        <f>VLOOKUP($A505,'Customer Names'!$A:$E,4,FALSE)</f>
        <v xml:space="preserve"> Freya R</v>
      </c>
      <c r="D505" s="37" t="str">
        <f>VLOOKUP($A505,'Customer Names'!A:E,5,FALSE)</f>
        <v>Koester</v>
      </c>
      <c r="E505" s="35">
        <f>VLOOKUP($A505,'Medical Examinations'!$A:$H,2,FALSE)</f>
        <v>49.2</v>
      </c>
      <c r="F505" s="35">
        <f>VLOOKUP($A505,'Medical Examinations'!$A:$H,3,FALSE)</f>
        <v>10.9</v>
      </c>
      <c r="G505" s="35" t="str">
        <f>VLOOKUP($A505,'Medical Examinations'!$A:$N,11,0)</f>
        <v>Yes</v>
      </c>
      <c r="H505" s="35" t="str">
        <f>VLOOKUP($A505,'Medical Examinations'!$A:$N,5,0)</f>
        <v>No</v>
      </c>
      <c r="I505" s="35" t="str">
        <f>VLOOKUP($A505,'Medical Examinations'!$A:$N,6,0)</f>
        <v>Yes</v>
      </c>
      <c r="J505" s="35">
        <f>VLOOKUP($A505,'Medical Examinations'!$A:$N,9,0)</f>
        <v>1</v>
      </c>
      <c r="K505" s="35" t="str">
        <f>VLOOKUP($A505,'Medical Examinations'!$A:$N,10,0)</f>
        <v>No</v>
      </c>
      <c r="L505" s="35" t="str">
        <f>VLOOKUP($A505,'Medical Examinations'!$A:$N,12,0)</f>
        <v>Obesity</v>
      </c>
      <c r="M505" s="35" t="str">
        <f>VLOOKUP($A505,'Medical Examinations'!$A:$N,13,0)</f>
        <v>Diabetes</v>
      </c>
      <c r="N505" s="45">
        <f>IFERROR(VLOOKUP($A505,'Hospitalisation Details'!$A:$P,15,0),"")</f>
        <v>23206</v>
      </c>
      <c r="O505" s="46">
        <f>IFERROR(VLOOKUP($A505,'Hospitalisation Details'!$A:$P,6,0),"")</f>
        <v>19551.34</v>
      </c>
      <c r="P505" s="47" t="str">
        <f>IFERROR(VLOOKUP($A505,'Hospitalisation Details'!$A:$P,12,0),"")</f>
        <v>tier - 1</v>
      </c>
      <c r="Q505" s="47" t="str">
        <f>IFERROR(VLOOKUP($A505,'Hospitalisation Details'!$A:$P,13,0),"")</f>
        <v>tier - 3</v>
      </c>
      <c r="R505" s="47" t="str">
        <f>IFERROR(VLOOKUP($A505,'Hospitalisation Details'!$A:$P,14,0),"")</f>
        <v>R1012</v>
      </c>
      <c r="S505" s="47">
        <f>IFERROR(VLOOKUP($A505,'Hospitalisation Details'!$A:$P,16,0),"")</f>
        <v>59</v>
      </c>
    </row>
    <row r="506" spans="1:19" x14ac:dyDescent="0.3">
      <c r="A506" s="34" t="str">
        <f>'Medical Examinations'!A506</f>
        <v>Id505</v>
      </c>
      <c r="B506" s="36" t="str">
        <f>VLOOKUP($A506,'Customer Names'!A:E,3,FALSE)</f>
        <v>Ms.</v>
      </c>
      <c r="C506" s="37" t="str">
        <f>VLOOKUP($A506,'Customer Names'!$A:$E,4,FALSE)</f>
        <v xml:space="preserve"> Jennifer</v>
      </c>
      <c r="D506" s="37" t="str">
        <f>VLOOKUP($A506,'Customer Names'!A:E,5,FALSE)</f>
        <v>Matthews</v>
      </c>
      <c r="E506" s="35">
        <f>VLOOKUP($A506,'Medical Examinations'!$A:$H,2,FALSE)</f>
        <v>26.4</v>
      </c>
      <c r="F506" s="35">
        <f>VLOOKUP($A506,'Medical Examinations'!$A:$H,3,FALSE)</f>
        <v>4.87</v>
      </c>
      <c r="G506" s="35" t="str">
        <f>VLOOKUP($A506,'Medical Examinations'!$A:$N,11,0)</f>
        <v>Yes</v>
      </c>
      <c r="H506" s="35" t="str">
        <f>VLOOKUP($A506,'Medical Examinations'!$A:$N,5,0)</f>
        <v>No</v>
      </c>
      <c r="I506" s="35" t="str">
        <f>VLOOKUP($A506,'Medical Examinations'!$A:$N,6,0)</f>
        <v>No</v>
      </c>
      <c r="J506" s="35">
        <f>VLOOKUP($A506,'Medical Examinations'!$A:$N,9,0)</f>
        <v>0</v>
      </c>
      <c r="K506" s="35" t="str">
        <f>VLOOKUP($A506,'Medical Examinations'!$A:$N,10,0)</f>
        <v>Yes</v>
      </c>
      <c r="L506" s="35" t="str">
        <f>VLOOKUP($A506,'Medical Examinations'!$A:$N,12,0)</f>
        <v>Overweight</v>
      </c>
      <c r="M506" s="35" t="str">
        <f>VLOOKUP($A506,'Medical Examinations'!$A:$N,13,0)</f>
        <v>Normal</v>
      </c>
      <c r="N506" s="45">
        <f>IFERROR(VLOOKUP($A506,'Hospitalisation Details'!$A:$P,15,0),"")</f>
        <v>31307</v>
      </c>
      <c r="O506" s="46">
        <f>IFERROR(VLOOKUP($A506,'Hospitalisation Details'!$A:$P,6,0),"")</f>
        <v>19539.240000000002</v>
      </c>
      <c r="P506" s="47" t="str">
        <f>IFERROR(VLOOKUP($A506,'Hospitalisation Details'!$A:$P,12,0),"")</f>
        <v>tier - 1</v>
      </c>
      <c r="Q506" s="47" t="str">
        <f>IFERROR(VLOOKUP($A506,'Hospitalisation Details'!$A:$P,13,0),"")</f>
        <v>tier - 1</v>
      </c>
      <c r="R506" s="47" t="str">
        <f>IFERROR(VLOOKUP($A506,'Hospitalisation Details'!$A:$P,14,0),"")</f>
        <v>R1013</v>
      </c>
      <c r="S506" s="47">
        <f>IFERROR(VLOOKUP($A506,'Hospitalisation Details'!$A:$P,16,0),"")</f>
        <v>37</v>
      </c>
    </row>
    <row r="507" spans="1:19" x14ac:dyDescent="0.3">
      <c r="A507" s="34" t="str">
        <f>'Medical Examinations'!A507</f>
        <v>Id506</v>
      </c>
      <c r="B507" s="36" t="str">
        <f>VLOOKUP($A507,'Customer Names'!A:E,3,FALSE)</f>
        <v>Ms.</v>
      </c>
      <c r="C507" s="37" t="str">
        <f>VLOOKUP($A507,'Customer Names'!$A:$E,4,FALSE)</f>
        <v xml:space="preserve"> Kara</v>
      </c>
      <c r="D507" s="37" t="str">
        <f>VLOOKUP($A507,'Customer Names'!A:E,5,FALSE)</f>
        <v>Rubinich</v>
      </c>
      <c r="E507" s="35">
        <f>VLOOKUP($A507,'Medical Examinations'!$A:$H,2,FALSE)</f>
        <v>28.38</v>
      </c>
      <c r="F507" s="35">
        <f>VLOOKUP($A507,'Medical Examinations'!$A:$H,3,FALSE)</f>
        <v>6.07</v>
      </c>
      <c r="G507" s="35" t="str">
        <f>VLOOKUP($A507,'Medical Examinations'!$A:$N,11,0)</f>
        <v>No</v>
      </c>
      <c r="H507" s="35" t="str">
        <f>VLOOKUP($A507,'Medical Examinations'!$A:$N,5,0)</f>
        <v>No</v>
      </c>
      <c r="I507" s="35" t="str">
        <f>VLOOKUP($A507,'Medical Examinations'!$A:$N,6,0)</f>
        <v>No</v>
      </c>
      <c r="J507" s="35">
        <f>VLOOKUP($A507,'Medical Examinations'!$A:$N,9,0)</f>
        <v>1</v>
      </c>
      <c r="K507" s="35" t="str">
        <f>VLOOKUP($A507,'Medical Examinations'!$A:$N,10,0)</f>
        <v>Yes</v>
      </c>
      <c r="L507" s="35" t="str">
        <f>VLOOKUP($A507,'Medical Examinations'!$A:$N,12,0)</f>
        <v>Overweight</v>
      </c>
      <c r="M507" s="35" t="str">
        <f>VLOOKUP($A507,'Medical Examinations'!$A:$N,13,0)</f>
        <v>Prediabetes</v>
      </c>
      <c r="N507" s="45">
        <f>IFERROR(VLOOKUP($A507,'Hospitalisation Details'!$A:$P,15,0),"")</f>
        <v>33835</v>
      </c>
      <c r="O507" s="46">
        <f>IFERROR(VLOOKUP($A507,'Hospitalisation Details'!$A:$P,6,0),"")</f>
        <v>19521.97</v>
      </c>
      <c r="P507" s="47" t="str">
        <f>IFERROR(VLOOKUP($A507,'Hospitalisation Details'!$A:$P,12,0),"")</f>
        <v>tier - 1</v>
      </c>
      <c r="Q507" s="47" t="str">
        <f>IFERROR(VLOOKUP($A507,'Hospitalisation Details'!$A:$P,13,0),"")</f>
        <v>tier - 2</v>
      </c>
      <c r="R507" s="47" t="str">
        <f>IFERROR(VLOOKUP($A507,'Hospitalisation Details'!$A:$P,14,0),"")</f>
        <v>R1013</v>
      </c>
      <c r="S507" s="47">
        <f>IFERROR(VLOOKUP($A507,'Hospitalisation Details'!$A:$P,16,0),"")</f>
        <v>30</v>
      </c>
    </row>
    <row r="508" spans="1:19" x14ac:dyDescent="0.3">
      <c r="A508" s="34" t="str">
        <f>'Medical Examinations'!A508</f>
        <v>Id507</v>
      </c>
      <c r="B508" s="36" t="str">
        <f>VLOOKUP($A508,'Customer Names'!A:E,3,FALSE)</f>
        <v>Mr.</v>
      </c>
      <c r="C508" s="37" t="str">
        <f>VLOOKUP($A508,'Customer Names'!$A:$E,4,FALSE)</f>
        <v xml:space="preserve"> Bradley A.</v>
      </c>
      <c r="D508" s="37" t="str">
        <f>VLOOKUP($A508,'Customer Names'!A:E,5,FALSE)</f>
        <v>Alban</v>
      </c>
      <c r="E508" s="35">
        <f>VLOOKUP($A508,'Medical Examinations'!$A:$H,2,FALSE)</f>
        <v>24.64</v>
      </c>
      <c r="F508" s="35">
        <f>VLOOKUP($A508,'Medical Examinations'!$A:$H,3,FALSE)</f>
        <v>4.33</v>
      </c>
      <c r="G508" s="35" t="str">
        <f>VLOOKUP($A508,'Medical Examinations'!$A:$N,11,0)</f>
        <v>No</v>
      </c>
      <c r="H508" s="35" t="str">
        <f>VLOOKUP($A508,'Medical Examinations'!$A:$N,5,0)</f>
        <v>No</v>
      </c>
      <c r="I508" s="35" t="str">
        <f>VLOOKUP($A508,'Medical Examinations'!$A:$N,6,0)</f>
        <v>No</v>
      </c>
      <c r="J508" s="35">
        <f>VLOOKUP($A508,'Medical Examinations'!$A:$N,9,0)</f>
        <v>0</v>
      </c>
      <c r="K508" s="35" t="str">
        <f>VLOOKUP($A508,'Medical Examinations'!$A:$N,10,0)</f>
        <v>Yes</v>
      </c>
      <c r="L508" s="35" t="str">
        <f>VLOOKUP($A508,'Medical Examinations'!$A:$N,12,0)</f>
        <v>Normal Weight</v>
      </c>
      <c r="M508" s="35" t="str">
        <f>VLOOKUP($A508,'Medical Examinations'!$A:$N,13,0)</f>
        <v>Normal</v>
      </c>
      <c r="N508" s="45">
        <f>IFERROR(VLOOKUP($A508,'Hospitalisation Details'!$A:$P,15,0),"")</f>
        <v>29533</v>
      </c>
      <c r="O508" s="46">
        <f>IFERROR(VLOOKUP($A508,'Hospitalisation Details'!$A:$P,6,0),"")</f>
        <v>19515.54</v>
      </c>
      <c r="P508" s="47" t="str">
        <f>IFERROR(VLOOKUP($A508,'Hospitalisation Details'!$A:$P,12,0),"")</f>
        <v>tier - 1</v>
      </c>
      <c r="Q508" s="47" t="str">
        <f>IFERROR(VLOOKUP($A508,'Hospitalisation Details'!$A:$P,13,0),"")</f>
        <v>tier - 1</v>
      </c>
      <c r="R508" s="47" t="str">
        <f>IFERROR(VLOOKUP($A508,'Hospitalisation Details'!$A:$P,14,0),"")</f>
        <v>R1013</v>
      </c>
      <c r="S508" s="47">
        <f>IFERROR(VLOOKUP($A508,'Hospitalisation Details'!$A:$P,16,0),"")</f>
        <v>42</v>
      </c>
    </row>
    <row r="509" spans="1:19" x14ac:dyDescent="0.3">
      <c r="A509" s="34" t="str">
        <f>'Medical Examinations'!A509</f>
        <v>Id508</v>
      </c>
      <c r="B509" s="36" t="str">
        <f>VLOOKUP($A509,'Customer Names'!A:E,3,FALSE)</f>
        <v>Mr.</v>
      </c>
      <c r="C509" s="37" t="str">
        <f>VLOOKUP($A509,'Customer Names'!$A:$E,4,FALSE)</f>
        <v xml:space="preserve"> Brendan</v>
      </c>
      <c r="D509" s="37" t="str">
        <f>VLOOKUP($A509,'Customer Names'!A:E,5,FALSE)</f>
        <v>Corcoran</v>
      </c>
      <c r="E509" s="35">
        <f>VLOOKUP($A509,'Medical Examinations'!$A:$H,2,FALSE)</f>
        <v>39.71</v>
      </c>
      <c r="F509" s="35">
        <f>VLOOKUP($A509,'Medical Examinations'!$A:$H,3,FALSE)</f>
        <v>5.83</v>
      </c>
      <c r="G509" s="35" t="str">
        <f>VLOOKUP($A509,'Medical Examinations'!$A:$N,11,0)</f>
        <v>No</v>
      </c>
      <c r="H509" s="35" t="str">
        <f>VLOOKUP($A509,'Medical Examinations'!$A:$N,5,0)</f>
        <v>No</v>
      </c>
      <c r="I509" s="35" t="str">
        <f>VLOOKUP($A509,'Medical Examinations'!$A:$N,6,0)</f>
        <v>No</v>
      </c>
      <c r="J509" s="35">
        <f>VLOOKUP($A509,'Medical Examinations'!$A:$N,9,0)</f>
        <v>1</v>
      </c>
      <c r="K509" s="35" t="str">
        <f>VLOOKUP($A509,'Medical Examinations'!$A:$N,10,0)</f>
        <v>No</v>
      </c>
      <c r="L509" s="35" t="str">
        <f>VLOOKUP($A509,'Medical Examinations'!$A:$N,12,0)</f>
        <v>Obesity</v>
      </c>
      <c r="M509" s="35" t="str">
        <f>VLOOKUP($A509,'Medical Examinations'!$A:$N,13,0)</f>
        <v>Prediabetes</v>
      </c>
      <c r="N509" s="45">
        <f>IFERROR(VLOOKUP($A509,'Hospitalisation Details'!$A:$P,15,0),"")</f>
        <v>32111</v>
      </c>
      <c r="O509" s="46">
        <f>IFERROR(VLOOKUP($A509,'Hospitalisation Details'!$A:$P,6,0),"")</f>
        <v>19496.72</v>
      </c>
      <c r="P509" s="47" t="str">
        <f>IFERROR(VLOOKUP($A509,'Hospitalisation Details'!$A:$P,12,0),"")</f>
        <v>tier - 1</v>
      </c>
      <c r="Q509" s="47" t="str">
        <f>IFERROR(VLOOKUP($A509,'Hospitalisation Details'!$A:$P,13,0),"")</f>
        <v>tier - 3</v>
      </c>
      <c r="R509" s="47" t="str">
        <f>IFERROR(VLOOKUP($A509,'Hospitalisation Details'!$A:$P,14,0),"")</f>
        <v>R1019</v>
      </c>
      <c r="S509" s="47">
        <f>IFERROR(VLOOKUP($A509,'Hospitalisation Details'!$A:$P,16,0),"")</f>
        <v>35</v>
      </c>
    </row>
    <row r="510" spans="1:19" x14ac:dyDescent="0.3">
      <c r="A510" s="34" t="str">
        <f>'Medical Examinations'!A510</f>
        <v>Id509</v>
      </c>
      <c r="B510" s="36" t="str">
        <f>VLOOKUP($A510,'Customer Names'!A:E,3,FALSE)</f>
        <v>Ms.</v>
      </c>
      <c r="C510" s="37" t="str">
        <f>VLOOKUP($A510,'Customer Names'!$A:$E,4,FALSE)</f>
        <v xml:space="preserve"> Amber R</v>
      </c>
      <c r="D510" s="37" t="str">
        <f>VLOOKUP($A510,'Customer Names'!A:E,5,FALSE)</f>
        <v>Sargent</v>
      </c>
      <c r="E510" s="35">
        <f>VLOOKUP($A510,'Medical Examinations'!$A:$H,2,FALSE)</f>
        <v>22.22</v>
      </c>
      <c r="F510" s="35">
        <f>VLOOKUP($A510,'Medical Examinations'!$A:$H,3,FALSE)</f>
        <v>5.5</v>
      </c>
      <c r="G510" s="35" t="str">
        <f>VLOOKUP($A510,'Medical Examinations'!$A:$N,11,0)</f>
        <v>No</v>
      </c>
      <c r="H510" s="35" t="str">
        <f>VLOOKUP($A510,'Medical Examinations'!$A:$N,5,0)</f>
        <v>No</v>
      </c>
      <c r="I510" s="35" t="str">
        <f>VLOOKUP($A510,'Medical Examinations'!$A:$N,6,0)</f>
        <v>No</v>
      </c>
      <c r="J510" s="35">
        <f>VLOOKUP($A510,'Medical Examinations'!$A:$N,9,0)</f>
        <v>0</v>
      </c>
      <c r="K510" s="35" t="str">
        <f>VLOOKUP($A510,'Medical Examinations'!$A:$N,10,0)</f>
        <v>Yes</v>
      </c>
      <c r="L510" s="35" t="str">
        <f>VLOOKUP($A510,'Medical Examinations'!$A:$N,12,0)</f>
        <v>Normal Weight</v>
      </c>
      <c r="M510" s="35" t="str">
        <f>VLOOKUP($A510,'Medical Examinations'!$A:$N,13,0)</f>
        <v>Normal</v>
      </c>
      <c r="N510" s="45">
        <f>IFERROR(VLOOKUP($A510,'Hospitalisation Details'!$A:$P,15,0),"")</f>
        <v>30300</v>
      </c>
      <c r="O510" s="46">
        <f>IFERROR(VLOOKUP($A510,'Hospitalisation Details'!$A:$P,6,0),"")</f>
        <v>19444.27</v>
      </c>
      <c r="P510" s="47" t="str">
        <f>IFERROR(VLOOKUP($A510,'Hospitalisation Details'!$A:$P,12,0),"")</f>
        <v>tier - 1</v>
      </c>
      <c r="Q510" s="47" t="str">
        <f>IFERROR(VLOOKUP($A510,'Hospitalisation Details'!$A:$P,13,0),"")</f>
        <v>tier - 1</v>
      </c>
      <c r="R510" s="47" t="str">
        <f>IFERROR(VLOOKUP($A510,'Hospitalisation Details'!$A:$P,14,0),"")</f>
        <v>R1013</v>
      </c>
      <c r="S510" s="47">
        <f>IFERROR(VLOOKUP($A510,'Hospitalisation Details'!$A:$P,16,0),"")</f>
        <v>40</v>
      </c>
    </row>
    <row r="511" spans="1:19" x14ac:dyDescent="0.3">
      <c r="A511" s="34" t="str">
        <f>'Medical Examinations'!A511</f>
        <v>Id510</v>
      </c>
      <c r="B511" s="36" t="str">
        <f>VLOOKUP($A511,'Customer Names'!A:E,3,FALSE)</f>
        <v>Mr.</v>
      </c>
      <c r="C511" s="37" t="str">
        <f>VLOOKUP($A511,'Customer Names'!$A:$E,4,FALSE)</f>
        <v xml:space="preserve"> Sean K</v>
      </c>
      <c r="D511" s="37" t="str">
        <f>VLOOKUP($A511,'Customer Names'!A:E,5,FALSE)</f>
        <v>Watson</v>
      </c>
      <c r="E511" s="35">
        <f>VLOOKUP($A511,'Medical Examinations'!$A:$H,2,FALSE)</f>
        <v>33.344999999999999</v>
      </c>
      <c r="F511" s="35">
        <f>VLOOKUP($A511,'Medical Examinations'!$A:$H,3,FALSE)</f>
        <v>4.79</v>
      </c>
      <c r="G511" s="35" t="str">
        <f>VLOOKUP($A511,'Medical Examinations'!$A:$N,11,0)</f>
        <v>No</v>
      </c>
      <c r="H511" s="35" t="str">
        <f>VLOOKUP($A511,'Medical Examinations'!$A:$N,5,0)</f>
        <v>No</v>
      </c>
      <c r="I511" s="35" t="str">
        <f>VLOOKUP($A511,'Medical Examinations'!$A:$N,6,0)</f>
        <v>Yes</v>
      </c>
      <c r="J511" s="35">
        <f>VLOOKUP($A511,'Medical Examinations'!$A:$N,9,0)</f>
        <v>1</v>
      </c>
      <c r="K511" s="35" t="str">
        <f>VLOOKUP($A511,'Medical Examinations'!$A:$N,10,0)</f>
        <v>No</v>
      </c>
      <c r="L511" s="35" t="str">
        <f>VLOOKUP($A511,'Medical Examinations'!$A:$N,12,0)</f>
        <v>Obesity</v>
      </c>
      <c r="M511" s="35" t="str">
        <f>VLOOKUP($A511,'Medical Examinations'!$A:$N,13,0)</f>
        <v>Normal</v>
      </c>
      <c r="N511" s="45">
        <f>IFERROR(VLOOKUP($A511,'Hospitalisation Details'!$A:$P,15,0),"")</f>
        <v>34218</v>
      </c>
      <c r="O511" s="46">
        <f>IFERROR(VLOOKUP($A511,'Hospitalisation Details'!$A:$P,6,0),"")</f>
        <v>19442.349999999999</v>
      </c>
      <c r="P511" s="47" t="str">
        <f>IFERROR(VLOOKUP($A511,'Hospitalisation Details'!$A:$P,12,0),"")</f>
        <v>tier - 1</v>
      </c>
      <c r="Q511" s="47" t="str">
        <f>IFERROR(VLOOKUP($A511,'Hospitalisation Details'!$A:$P,13,0),"")</f>
        <v>tier - 3</v>
      </c>
      <c r="R511" s="47" t="str">
        <f>IFERROR(VLOOKUP($A511,'Hospitalisation Details'!$A:$P,14,0),"")</f>
        <v>R1012</v>
      </c>
      <c r="S511" s="47">
        <f>IFERROR(VLOOKUP($A511,'Hospitalisation Details'!$A:$P,16,0),"")</f>
        <v>29</v>
      </c>
    </row>
    <row r="512" spans="1:19" x14ac:dyDescent="0.3">
      <c r="A512" s="34" t="str">
        <f>'Medical Examinations'!A512</f>
        <v>Id511</v>
      </c>
      <c r="B512" s="36" t="str">
        <f>VLOOKUP($A512,'Customer Names'!A:E,3,FALSE)</f>
        <v>Mr.</v>
      </c>
      <c r="C512" s="37" t="str">
        <f>VLOOKUP($A512,'Customer Names'!$A:$E,4,FALSE)</f>
        <v xml:space="preserve"> Rick</v>
      </c>
      <c r="D512" s="37" t="str">
        <f>VLOOKUP($A512,'Customer Names'!A:E,5,FALSE)</f>
        <v>Esponda</v>
      </c>
      <c r="E512" s="35">
        <f>VLOOKUP($A512,'Medical Examinations'!$A:$H,2,FALSE)</f>
        <v>24.42</v>
      </c>
      <c r="F512" s="35">
        <f>VLOOKUP($A512,'Medical Examinations'!$A:$H,3,FALSE)</f>
        <v>5.81</v>
      </c>
      <c r="G512" s="35" t="str">
        <f>VLOOKUP($A512,'Medical Examinations'!$A:$N,11,0)</f>
        <v>No</v>
      </c>
      <c r="H512" s="35" t="str">
        <f>VLOOKUP($A512,'Medical Examinations'!$A:$N,5,0)</f>
        <v>No</v>
      </c>
      <c r="I512" s="35" t="str">
        <f>VLOOKUP($A512,'Medical Examinations'!$A:$N,6,0)</f>
        <v>No</v>
      </c>
      <c r="J512" s="35">
        <f>VLOOKUP($A512,'Medical Examinations'!$A:$N,9,0)</f>
        <v>1</v>
      </c>
      <c r="K512" s="35" t="str">
        <f>VLOOKUP($A512,'Medical Examinations'!$A:$N,10,0)</f>
        <v>Yes</v>
      </c>
      <c r="L512" s="35" t="str">
        <f>VLOOKUP($A512,'Medical Examinations'!$A:$N,12,0)</f>
        <v>Normal Weight</v>
      </c>
      <c r="M512" s="35" t="str">
        <f>VLOOKUP($A512,'Medical Examinations'!$A:$N,13,0)</f>
        <v>Prediabetes</v>
      </c>
      <c r="N512" s="45">
        <f>IFERROR(VLOOKUP($A512,'Hospitalisation Details'!$A:$P,15,0),"")</f>
        <v>31958</v>
      </c>
      <c r="O512" s="46">
        <f>IFERROR(VLOOKUP($A512,'Hospitalisation Details'!$A:$P,6,0),"")</f>
        <v>19362</v>
      </c>
      <c r="P512" s="47" t="str">
        <f>IFERROR(VLOOKUP($A512,'Hospitalisation Details'!$A:$P,12,0),"")</f>
        <v>tier - 1</v>
      </c>
      <c r="Q512" s="47" t="str">
        <f>IFERROR(VLOOKUP($A512,'Hospitalisation Details'!$A:$P,13,0),"")</f>
        <v>tier - 3</v>
      </c>
      <c r="R512" s="47" t="str">
        <f>IFERROR(VLOOKUP($A512,'Hospitalisation Details'!$A:$P,14,0),"")</f>
        <v>R1013</v>
      </c>
      <c r="S512" s="47">
        <f>IFERROR(VLOOKUP($A512,'Hospitalisation Details'!$A:$P,16,0),"")</f>
        <v>35</v>
      </c>
    </row>
    <row r="513" spans="1:19" x14ac:dyDescent="0.3">
      <c r="A513" s="34" t="str">
        <f>'Medical Examinations'!A513</f>
        <v>Id512</v>
      </c>
      <c r="B513" s="36" t="str">
        <f>VLOOKUP($A513,'Customer Names'!A:E,3,FALSE)</f>
        <v>Mr.</v>
      </c>
      <c r="C513" s="37" t="str">
        <f>VLOOKUP($A513,'Customer Names'!$A:$E,4,FALSE)</f>
        <v xml:space="preserve"> Matthew</v>
      </c>
      <c r="D513" s="37" t="str">
        <f>VLOOKUP($A513,'Customer Names'!A:E,5,FALSE)</f>
        <v>Krall</v>
      </c>
      <c r="E513" s="35">
        <f>VLOOKUP($A513,'Medical Examinations'!$A:$H,2,FALSE)</f>
        <v>29.81</v>
      </c>
      <c r="F513" s="35">
        <f>VLOOKUP($A513,'Medical Examinations'!$A:$H,3,FALSE)</f>
        <v>5.58</v>
      </c>
      <c r="G513" s="35" t="str">
        <f>VLOOKUP($A513,'Medical Examinations'!$A:$N,11,0)</f>
        <v>No</v>
      </c>
      <c r="H513" s="35" t="str">
        <f>VLOOKUP($A513,'Medical Examinations'!$A:$N,5,0)</f>
        <v>No</v>
      </c>
      <c r="I513" s="35" t="str">
        <f>VLOOKUP($A513,'Medical Examinations'!$A:$N,6,0)</f>
        <v>No</v>
      </c>
      <c r="J513" s="35">
        <f>VLOOKUP($A513,'Medical Examinations'!$A:$N,9,0)</f>
        <v>0</v>
      </c>
      <c r="K513" s="35" t="str">
        <f>VLOOKUP($A513,'Medical Examinations'!$A:$N,10,0)</f>
        <v>Yes</v>
      </c>
      <c r="L513" s="35" t="str">
        <f>VLOOKUP($A513,'Medical Examinations'!$A:$N,12,0)</f>
        <v>Overweight</v>
      </c>
      <c r="M513" s="35" t="str">
        <f>VLOOKUP($A513,'Medical Examinations'!$A:$N,13,0)</f>
        <v>Normal</v>
      </c>
      <c r="N513" s="45">
        <f>IFERROR(VLOOKUP($A513,'Hospitalisation Details'!$A:$P,15,0),"")</f>
        <v>33474</v>
      </c>
      <c r="O513" s="46">
        <f>IFERROR(VLOOKUP($A513,'Hospitalisation Details'!$A:$P,6,0),"")</f>
        <v>19350.37</v>
      </c>
      <c r="P513" s="47" t="str">
        <f>IFERROR(VLOOKUP($A513,'Hospitalisation Details'!$A:$P,12,0),"")</f>
        <v>tier - 1</v>
      </c>
      <c r="Q513" s="47" t="str">
        <f>IFERROR(VLOOKUP($A513,'Hospitalisation Details'!$A:$P,13,0),"")</f>
        <v>tier - 3</v>
      </c>
      <c r="R513" s="47" t="str">
        <f>IFERROR(VLOOKUP($A513,'Hospitalisation Details'!$A:$P,14,0),"")</f>
        <v>R1013</v>
      </c>
      <c r="S513" s="47">
        <f>IFERROR(VLOOKUP($A513,'Hospitalisation Details'!$A:$P,16,0),"")</f>
        <v>31</v>
      </c>
    </row>
    <row r="514" spans="1:19" x14ac:dyDescent="0.3">
      <c r="A514" s="34" t="str">
        <f>'Medical Examinations'!A514</f>
        <v>Id513</v>
      </c>
      <c r="B514" s="36" t="str">
        <f>VLOOKUP($A514,'Customer Names'!A:E,3,FALSE)</f>
        <v>Mr.</v>
      </c>
      <c r="C514" s="37" t="str">
        <f>VLOOKUP($A514,'Customer Names'!$A:$E,4,FALSE)</f>
        <v xml:space="preserve"> Brady</v>
      </c>
      <c r="D514" s="37" t="str">
        <f>VLOOKUP($A514,'Customer Names'!A:E,5,FALSE)</f>
        <v>Poskin</v>
      </c>
      <c r="E514" s="35">
        <f>VLOOKUP($A514,'Medical Examinations'!$A:$H,2,FALSE)</f>
        <v>51.18</v>
      </c>
      <c r="F514" s="35">
        <f>VLOOKUP($A514,'Medical Examinations'!$A:$H,3,FALSE)</f>
        <v>4.4000000000000004</v>
      </c>
      <c r="G514" s="35" t="str">
        <f>VLOOKUP($A514,'Medical Examinations'!$A:$N,11,0)</f>
        <v>Yes</v>
      </c>
      <c r="H514" s="35" t="str">
        <f>VLOOKUP($A514,'Medical Examinations'!$A:$N,5,0)</f>
        <v>No</v>
      </c>
      <c r="I514" s="35" t="str">
        <f>VLOOKUP($A514,'Medical Examinations'!$A:$N,6,0)</f>
        <v>No</v>
      </c>
      <c r="J514" s="35">
        <f>VLOOKUP($A514,'Medical Examinations'!$A:$N,9,0)</f>
        <v>2</v>
      </c>
      <c r="K514" s="35" t="str">
        <f>VLOOKUP($A514,'Medical Examinations'!$A:$N,10,0)</f>
        <v>No</v>
      </c>
      <c r="L514" s="35" t="str">
        <f>VLOOKUP($A514,'Medical Examinations'!$A:$N,12,0)</f>
        <v>Obesity</v>
      </c>
      <c r="M514" s="35" t="str">
        <f>VLOOKUP($A514,'Medical Examinations'!$A:$N,13,0)</f>
        <v>Normal</v>
      </c>
      <c r="N514" s="45">
        <f>IFERROR(VLOOKUP($A514,'Hospitalisation Details'!$A:$P,15,0),"")</f>
        <v>24426</v>
      </c>
      <c r="O514" s="46">
        <f>IFERROR(VLOOKUP($A514,'Hospitalisation Details'!$A:$P,6,0),"")</f>
        <v>19321.060000000001</v>
      </c>
      <c r="P514" s="47" t="str">
        <f>IFERROR(VLOOKUP($A514,'Hospitalisation Details'!$A:$P,12,0),"")</f>
        <v>tier - 1</v>
      </c>
      <c r="Q514" s="47" t="str">
        <f>IFERROR(VLOOKUP($A514,'Hospitalisation Details'!$A:$P,13,0),"")</f>
        <v>tier - 1</v>
      </c>
      <c r="R514" s="47" t="str">
        <f>IFERROR(VLOOKUP($A514,'Hospitalisation Details'!$A:$P,14,0),"")</f>
        <v>R1012</v>
      </c>
      <c r="S514" s="47">
        <f>IFERROR(VLOOKUP($A514,'Hospitalisation Details'!$A:$P,16,0),"")</f>
        <v>56</v>
      </c>
    </row>
    <row r="515" spans="1:19" x14ac:dyDescent="0.3">
      <c r="A515" s="34" t="str">
        <f>'Medical Examinations'!A515</f>
        <v>Id514</v>
      </c>
      <c r="B515" s="36" t="str">
        <f>VLOOKUP($A515,'Customer Names'!A:E,3,FALSE)</f>
        <v>Ms.</v>
      </c>
      <c r="C515" s="37" t="str">
        <f>VLOOKUP($A515,'Customer Names'!$A:$E,4,FALSE)</f>
        <v xml:space="preserve"> Kameko</v>
      </c>
      <c r="D515" s="37" t="str">
        <f>VLOOKUP($A515,'Customer Names'!A:E,5,FALSE)</f>
        <v>Halfmann</v>
      </c>
      <c r="E515" s="35">
        <f>VLOOKUP($A515,'Medical Examinations'!$A:$H,2,FALSE)</f>
        <v>51.37</v>
      </c>
      <c r="F515" s="35">
        <f>VLOOKUP($A515,'Medical Examinations'!$A:$H,3,FALSE)</f>
        <v>8.18</v>
      </c>
      <c r="G515" s="35" t="str">
        <f>VLOOKUP($A515,'Medical Examinations'!$A:$N,11,0)</f>
        <v>Yes</v>
      </c>
      <c r="H515" s="35" t="str">
        <f>VLOOKUP($A515,'Medical Examinations'!$A:$N,5,0)</f>
        <v>No</v>
      </c>
      <c r="I515" s="35" t="str">
        <f>VLOOKUP($A515,'Medical Examinations'!$A:$N,6,0)</f>
        <v>No</v>
      </c>
      <c r="J515" s="35">
        <f>VLOOKUP($A515,'Medical Examinations'!$A:$N,9,0)</f>
        <v>0</v>
      </c>
      <c r="K515" s="35" t="str">
        <f>VLOOKUP($A515,'Medical Examinations'!$A:$N,10,0)</f>
        <v>No</v>
      </c>
      <c r="L515" s="35" t="str">
        <f>VLOOKUP($A515,'Medical Examinations'!$A:$N,12,0)</f>
        <v>Obesity</v>
      </c>
      <c r="M515" s="35" t="str">
        <f>VLOOKUP($A515,'Medical Examinations'!$A:$N,13,0)</f>
        <v>Diabetes</v>
      </c>
      <c r="N515" s="45">
        <f>IFERROR(VLOOKUP($A515,'Hospitalisation Details'!$A:$P,15,0),"")</f>
        <v>24682</v>
      </c>
      <c r="O515" s="46">
        <f>IFERROR(VLOOKUP($A515,'Hospitalisation Details'!$A:$P,6,0),"")</f>
        <v>19259.96</v>
      </c>
      <c r="P515" s="47" t="str">
        <f>IFERROR(VLOOKUP($A515,'Hospitalisation Details'!$A:$P,12,0),"")</f>
        <v>tier - 1</v>
      </c>
      <c r="Q515" s="47" t="str">
        <f>IFERROR(VLOOKUP($A515,'Hospitalisation Details'!$A:$P,13,0),"")</f>
        <v>tier - 1</v>
      </c>
      <c r="R515" s="47" t="str">
        <f>IFERROR(VLOOKUP($A515,'Hospitalisation Details'!$A:$P,14,0),"")</f>
        <v>R1012</v>
      </c>
      <c r="S515" s="47">
        <f>IFERROR(VLOOKUP($A515,'Hospitalisation Details'!$A:$P,16,0),"")</f>
        <v>55</v>
      </c>
    </row>
    <row r="516" spans="1:19" x14ac:dyDescent="0.3">
      <c r="A516" s="34" t="str">
        <f>'Medical Examinations'!A516</f>
        <v>Id515</v>
      </c>
      <c r="B516" s="36" t="str">
        <f>VLOOKUP($A516,'Customer Names'!A:E,3,FALSE)</f>
        <v>Mr.</v>
      </c>
      <c r="C516" s="37" t="str">
        <f>VLOOKUP($A516,'Customer Names'!$A:$E,4,FALSE)</f>
        <v xml:space="preserve"> Jeremy A</v>
      </c>
      <c r="D516" s="37" t="str">
        <f>VLOOKUP($A516,'Customer Names'!A:E,5,FALSE)</f>
        <v>Klapper</v>
      </c>
      <c r="E516" s="35">
        <f>VLOOKUP($A516,'Medical Examinations'!$A:$H,2,FALSE)</f>
        <v>36.19</v>
      </c>
      <c r="F516" s="35">
        <f>VLOOKUP($A516,'Medical Examinations'!$A:$H,3,FALSE)</f>
        <v>5.52</v>
      </c>
      <c r="G516" s="35" t="str">
        <f>VLOOKUP($A516,'Medical Examinations'!$A:$N,11,0)</f>
        <v>Yes</v>
      </c>
      <c r="H516" s="35" t="str">
        <f>VLOOKUP($A516,'Medical Examinations'!$A:$N,5,0)</f>
        <v>No</v>
      </c>
      <c r="I516" s="35" t="str">
        <f>VLOOKUP($A516,'Medical Examinations'!$A:$N,6,0)</f>
        <v>No</v>
      </c>
      <c r="J516" s="35">
        <f>VLOOKUP($A516,'Medical Examinations'!$A:$N,9,0)</f>
        <v>0</v>
      </c>
      <c r="K516" s="35" t="str">
        <f>VLOOKUP($A516,'Medical Examinations'!$A:$N,10,0)</f>
        <v>No</v>
      </c>
      <c r="L516" s="35" t="str">
        <f>VLOOKUP($A516,'Medical Examinations'!$A:$N,12,0)</f>
        <v>Obesity</v>
      </c>
      <c r="M516" s="35" t="str">
        <f>VLOOKUP($A516,'Medical Examinations'!$A:$N,13,0)</f>
        <v>Normal</v>
      </c>
      <c r="N516" s="45">
        <f>IFERROR(VLOOKUP($A516,'Hospitalisation Details'!$A:$P,15,0),"")</f>
        <v>31409</v>
      </c>
      <c r="O516" s="46">
        <f>IFERROR(VLOOKUP($A516,'Hospitalisation Details'!$A:$P,6,0),"")</f>
        <v>19214.71</v>
      </c>
      <c r="P516" s="47" t="str">
        <f>IFERROR(VLOOKUP($A516,'Hospitalisation Details'!$A:$P,12,0),"")</f>
        <v>tier - 1</v>
      </c>
      <c r="Q516" s="47" t="str">
        <f>IFERROR(VLOOKUP($A516,'Hospitalisation Details'!$A:$P,13,0),"")</f>
        <v>tier - 3</v>
      </c>
      <c r="R516" s="47" t="str">
        <f>IFERROR(VLOOKUP($A516,'Hospitalisation Details'!$A:$P,14,0),"")</f>
        <v>R1013</v>
      </c>
      <c r="S516" s="47">
        <f>IFERROR(VLOOKUP($A516,'Hospitalisation Details'!$A:$P,16,0),"")</f>
        <v>37</v>
      </c>
    </row>
    <row r="517" spans="1:19" x14ac:dyDescent="0.3">
      <c r="A517" s="34" t="str">
        <f>'Medical Examinations'!A517</f>
        <v>Id516</v>
      </c>
      <c r="B517" s="36" t="str">
        <f>VLOOKUP($A517,'Customer Names'!A:E,3,FALSE)</f>
        <v>Mr.</v>
      </c>
      <c r="C517" s="37" t="str">
        <f>VLOOKUP($A517,'Customer Names'!$A:$E,4,FALSE)</f>
        <v xml:space="preserve"> Daniel</v>
      </c>
      <c r="D517" s="37" t="str">
        <f>VLOOKUP($A517,'Customer Names'!A:E,5,FALSE)</f>
        <v>George</v>
      </c>
      <c r="E517" s="35">
        <f>VLOOKUP($A517,'Medical Examinations'!$A:$H,2,FALSE)</f>
        <v>25.9</v>
      </c>
      <c r="F517" s="35">
        <f>VLOOKUP($A517,'Medical Examinations'!$A:$H,3,FALSE)</f>
        <v>4.84</v>
      </c>
      <c r="G517" s="35" t="str">
        <f>VLOOKUP($A517,'Medical Examinations'!$A:$N,11,0)</f>
        <v>No</v>
      </c>
      <c r="H517" s="35" t="str">
        <f>VLOOKUP($A517,'Medical Examinations'!$A:$N,5,0)</f>
        <v>No</v>
      </c>
      <c r="I517" s="35" t="str">
        <f>VLOOKUP($A517,'Medical Examinations'!$A:$N,6,0)</f>
        <v>No</v>
      </c>
      <c r="J517" s="35">
        <f>VLOOKUP($A517,'Medical Examinations'!$A:$N,9,0)</f>
        <v>0</v>
      </c>
      <c r="K517" s="35" t="str">
        <f>VLOOKUP($A517,'Medical Examinations'!$A:$N,10,0)</f>
        <v>Yes</v>
      </c>
      <c r="L517" s="35" t="str">
        <f>VLOOKUP($A517,'Medical Examinations'!$A:$N,12,0)</f>
        <v>Overweight</v>
      </c>
      <c r="M517" s="35" t="str">
        <f>VLOOKUP($A517,'Medical Examinations'!$A:$N,13,0)</f>
        <v>Normal</v>
      </c>
      <c r="N517" s="45">
        <f>IFERROR(VLOOKUP($A517,'Hospitalisation Details'!$A:$P,15,0),"")</f>
        <v>33497</v>
      </c>
      <c r="O517" s="46">
        <f>IFERROR(VLOOKUP($A517,'Hospitalisation Details'!$A:$P,6,0),"")</f>
        <v>19199.939999999999</v>
      </c>
      <c r="P517" s="47" t="str">
        <f>IFERROR(VLOOKUP($A517,'Hospitalisation Details'!$A:$P,12,0),"")</f>
        <v>tier - 1</v>
      </c>
      <c r="Q517" s="47" t="str">
        <f>IFERROR(VLOOKUP($A517,'Hospitalisation Details'!$A:$P,13,0),"")</f>
        <v>tier - 3</v>
      </c>
      <c r="R517" s="47" t="str">
        <f>IFERROR(VLOOKUP($A517,'Hospitalisation Details'!$A:$P,14,0),"")</f>
        <v>R1011</v>
      </c>
      <c r="S517" s="47">
        <f>IFERROR(VLOOKUP($A517,'Hospitalisation Details'!$A:$P,16,0),"")</f>
        <v>31</v>
      </c>
    </row>
    <row r="518" spans="1:19" x14ac:dyDescent="0.3">
      <c r="A518" s="34" t="str">
        <f>'Medical Examinations'!A518</f>
        <v>Id517</v>
      </c>
      <c r="B518" s="36" t="str">
        <f>VLOOKUP($A518,'Customer Names'!A:E,3,FALSE)</f>
        <v>Ms.</v>
      </c>
      <c r="C518" s="37" t="str">
        <f>VLOOKUP($A518,'Customer Names'!$A:$E,4,FALSE)</f>
        <v xml:space="preserve"> Amanda</v>
      </c>
      <c r="D518" s="37" t="str">
        <f>VLOOKUP($A518,'Customer Names'!A:E,5,FALSE)</f>
        <v>Hicks</v>
      </c>
      <c r="E518" s="35">
        <f>VLOOKUP($A518,'Medical Examinations'!$A:$H,2,FALSE)</f>
        <v>35.72</v>
      </c>
      <c r="F518" s="35">
        <f>VLOOKUP($A518,'Medical Examinations'!$A:$H,3,FALSE)</f>
        <v>4.08</v>
      </c>
      <c r="G518" s="35" t="str">
        <f>VLOOKUP($A518,'Medical Examinations'!$A:$N,11,0)</f>
        <v>No</v>
      </c>
      <c r="H518" s="35" t="str">
        <f>VLOOKUP($A518,'Medical Examinations'!$A:$N,5,0)</f>
        <v>No</v>
      </c>
      <c r="I518" s="35" t="str">
        <f>VLOOKUP($A518,'Medical Examinations'!$A:$N,6,0)</f>
        <v>Yes</v>
      </c>
      <c r="J518" s="35">
        <f>VLOOKUP($A518,'Medical Examinations'!$A:$N,9,0)</f>
        <v>1</v>
      </c>
      <c r="K518" s="35" t="str">
        <f>VLOOKUP($A518,'Medical Examinations'!$A:$N,10,0)</f>
        <v>No</v>
      </c>
      <c r="L518" s="35" t="str">
        <f>VLOOKUP($A518,'Medical Examinations'!$A:$N,12,0)</f>
        <v>Obesity</v>
      </c>
      <c r="M518" s="35" t="str">
        <f>VLOOKUP($A518,'Medical Examinations'!$A:$N,13,0)</f>
        <v>Normal</v>
      </c>
      <c r="N518" s="45">
        <f>IFERROR(VLOOKUP($A518,'Hospitalisation Details'!$A:$P,15,0),"")</f>
        <v>29038</v>
      </c>
      <c r="O518" s="46">
        <f>IFERROR(VLOOKUP($A518,'Hospitalisation Details'!$A:$P,6,0),"")</f>
        <v>19144.580000000002</v>
      </c>
      <c r="P518" s="47" t="str">
        <f>IFERROR(VLOOKUP($A518,'Hospitalisation Details'!$A:$P,12,0),"")</f>
        <v>tier - 1</v>
      </c>
      <c r="Q518" s="47" t="str">
        <f>IFERROR(VLOOKUP($A518,'Hospitalisation Details'!$A:$P,13,0),"")</f>
        <v>tier - 1</v>
      </c>
      <c r="R518" s="47" t="str">
        <f>IFERROR(VLOOKUP($A518,'Hospitalisation Details'!$A:$P,14,0),"")</f>
        <v>R1024</v>
      </c>
      <c r="S518" s="47">
        <f>IFERROR(VLOOKUP($A518,'Hospitalisation Details'!$A:$P,16,0),"")</f>
        <v>43</v>
      </c>
    </row>
    <row r="519" spans="1:19" x14ac:dyDescent="0.3">
      <c r="A519" s="34" t="str">
        <f>'Medical Examinations'!A519</f>
        <v>Id518</v>
      </c>
      <c r="B519" s="36" t="str">
        <f>VLOOKUP($A519,'Customer Names'!A:E,3,FALSE)</f>
        <v>Ms.</v>
      </c>
      <c r="C519" s="37" t="str">
        <f>VLOOKUP($A519,'Customer Names'!$A:$E,4,FALSE)</f>
        <v xml:space="preserve"> Karen</v>
      </c>
      <c r="D519" s="37" t="str">
        <f>VLOOKUP($A519,'Customer Names'!A:E,5,FALSE)</f>
        <v>Lockyer</v>
      </c>
      <c r="E519" s="35">
        <f>VLOOKUP($A519,'Medical Examinations'!$A:$H,2,FALSE)</f>
        <v>27.94</v>
      </c>
      <c r="F519" s="35">
        <f>VLOOKUP($A519,'Medical Examinations'!$A:$H,3,FALSE)</f>
        <v>4.4800000000000004</v>
      </c>
      <c r="G519" s="35" t="str">
        <f>VLOOKUP($A519,'Medical Examinations'!$A:$N,11,0)</f>
        <v>No</v>
      </c>
      <c r="H519" s="35" t="str">
        <f>VLOOKUP($A519,'Medical Examinations'!$A:$N,5,0)</f>
        <v>No</v>
      </c>
      <c r="I519" s="35" t="str">
        <f>VLOOKUP($A519,'Medical Examinations'!$A:$N,6,0)</f>
        <v>Yes</v>
      </c>
      <c r="J519" s="35">
        <f>VLOOKUP($A519,'Medical Examinations'!$A:$N,9,0)</f>
        <v>1</v>
      </c>
      <c r="K519" s="35" t="str">
        <f>VLOOKUP($A519,'Medical Examinations'!$A:$N,10,0)</f>
        <v>Yes</v>
      </c>
      <c r="L519" s="35" t="str">
        <f>VLOOKUP($A519,'Medical Examinations'!$A:$N,12,0)</f>
        <v>Overweight</v>
      </c>
      <c r="M519" s="35" t="str">
        <f>VLOOKUP($A519,'Medical Examinations'!$A:$N,13,0)</f>
        <v>Normal</v>
      </c>
      <c r="N519" s="45">
        <f>IFERROR(VLOOKUP($A519,'Hospitalisation Details'!$A:$P,15,0),"")</f>
        <v>34240</v>
      </c>
      <c r="O519" s="46">
        <f>IFERROR(VLOOKUP($A519,'Hospitalisation Details'!$A:$P,6,0),"")</f>
        <v>19107.78</v>
      </c>
      <c r="P519" s="47" t="str">
        <f>IFERROR(VLOOKUP($A519,'Hospitalisation Details'!$A:$P,12,0),"")</f>
        <v>tier - 1</v>
      </c>
      <c r="Q519" s="47" t="str">
        <f>IFERROR(VLOOKUP($A519,'Hospitalisation Details'!$A:$P,13,0),"")</f>
        <v>tier - 2</v>
      </c>
      <c r="R519" s="47" t="str">
        <f>IFERROR(VLOOKUP($A519,'Hospitalisation Details'!$A:$P,14,0),"")</f>
        <v>R1013</v>
      </c>
      <c r="S519" s="47">
        <f>IFERROR(VLOOKUP($A519,'Hospitalisation Details'!$A:$P,16,0),"")</f>
        <v>29</v>
      </c>
    </row>
    <row r="520" spans="1:19" x14ac:dyDescent="0.3">
      <c r="A520" s="34" t="str">
        <f>'Medical Examinations'!A520</f>
        <v>Id519</v>
      </c>
      <c r="B520" s="36" t="str">
        <f>VLOOKUP($A520,'Customer Names'!A:E,3,FALSE)</f>
        <v>Mr.</v>
      </c>
      <c r="C520" s="37" t="str">
        <f>VLOOKUP($A520,'Customer Names'!$A:$E,4,FALSE)</f>
        <v xml:space="preserve"> Gregory</v>
      </c>
      <c r="D520" s="37" t="str">
        <f>VLOOKUP($A520,'Customer Names'!A:E,5,FALSE)</f>
        <v>Byrnes</v>
      </c>
      <c r="E520" s="35">
        <f>VLOOKUP($A520,'Medical Examinations'!$A:$H,2,FALSE)</f>
        <v>27.1</v>
      </c>
      <c r="F520" s="35">
        <f>VLOOKUP($A520,'Medical Examinations'!$A:$H,3,FALSE)</f>
        <v>5.73</v>
      </c>
      <c r="G520" s="35" t="str">
        <f>VLOOKUP($A520,'Medical Examinations'!$A:$N,11,0)</f>
        <v>No</v>
      </c>
      <c r="H520" s="35" t="str">
        <f>VLOOKUP($A520,'Medical Examinations'!$A:$N,5,0)</f>
        <v>No</v>
      </c>
      <c r="I520" s="35" t="str">
        <f>VLOOKUP($A520,'Medical Examinations'!$A:$N,6,0)</f>
        <v>No</v>
      </c>
      <c r="J520" s="35">
        <f>VLOOKUP($A520,'Medical Examinations'!$A:$N,9,0)</f>
        <v>0</v>
      </c>
      <c r="K520" s="35" t="str">
        <f>VLOOKUP($A520,'Medical Examinations'!$A:$N,10,0)</f>
        <v>Yes</v>
      </c>
      <c r="L520" s="35" t="str">
        <f>VLOOKUP($A520,'Medical Examinations'!$A:$N,12,0)</f>
        <v>Overweight</v>
      </c>
      <c r="M520" s="35" t="str">
        <f>VLOOKUP($A520,'Medical Examinations'!$A:$N,13,0)</f>
        <v>Prediabetes</v>
      </c>
      <c r="N520" s="45">
        <f>IFERROR(VLOOKUP($A520,'Hospitalisation Details'!$A:$P,15,0),"")</f>
        <v>32664</v>
      </c>
      <c r="O520" s="46">
        <f>IFERROR(VLOOKUP($A520,'Hospitalisation Details'!$A:$P,6,0),"")</f>
        <v>19040.88</v>
      </c>
      <c r="P520" s="47" t="str">
        <f>IFERROR(VLOOKUP($A520,'Hospitalisation Details'!$A:$P,12,0),"")</f>
        <v>tier - 1</v>
      </c>
      <c r="Q520" s="47" t="str">
        <f>IFERROR(VLOOKUP($A520,'Hospitalisation Details'!$A:$P,13,0),"")</f>
        <v>tier - 3</v>
      </c>
      <c r="R520" s="47" t="str">
        <f>IFERROR(VLOOKUP($A520,'Hospitalisation Details'!$A:$P,14,0),"")</f>
        <v>R1011</v>
      </c>
      <c r="S520" s="47">
        <f>IFERROR(VLOOKUP($A520,'Hospitalisation Details'!$A:$P,16,0),"")</f>
        <v>34</v>
      </c>
    </row>
    <row r="521" spans="1:19" x14ac:dyDescent="0.3">
      <c r="A521" s="34" t="str">
        <f>'Medical Examinations'!A521</f>
        <v>Id520</v>
      </c>
      <c r="B521" s="36" t="str">
        <f>VLOOKUP($A521,'Customer Names'!A:E,3,FALSE)</f>
        <v>Ms.</v>
      </c>
      <c r="C521" s="37" t="str">
        <f>VLOOKUP($A521,'Customer Names'!$A:$E,4,FALSE)</f>
        <v xml:space="preserve"> Sabine</v>
      </c>
      <c r="D521" s="37" t="str">
        <f>VLOOKUP($A521,'Customer Names'!A:E,5,FALSE)</f>
        <v>Norris</v>
      </c>
      <c r="E521" s="35">
        <f>VLOOKUP($A521,'Medical Examinations'!$A:$H,2,FALSE)</f>
        <v>18.3</v>
      </c>
      <c r="F521" s="35">
        <f>VLOOKUP($A521,'Medical Examinations'!$A:$H,3,FALSE)</f>
        <v>5.46</v>
      </c>
      <c r="G521" s="35" t="str">
        <f>VLOOKUP($A521,'Medical Examinations'!$A:$N,11,0)</f>
        <v>Yes</v>
      </c>
      <c r="H521" s="35" t="str">
        <f>VLOOKUP($A521,'Medical Examinations'!$A:$N,5,0)</f>
        <v>No</v>
      </c>
      <c r="I521" s="35" t="str">
        <f>VLOOKUP($A521,'Medical Examinations'!$A:$N,6,0)</f>
        <v>Yes</v>
      </c>
      <c r="J521" s="35">
        <f>VLOOKUP($A521,'Medical Examinations'!$A:$N,9,0)</f>
        <v>1</v>
      </c>
      <c r="K521" s="35" t="str">
        <f>VLOOKUP($A521,'Medical Examinations'!$A:$N,10,0)</f>
        <v>Yes</v>
      </c>
      <c r="L521" s="35" t="str">
        <f>VLOOKUP($A521,'Medical Examinations'!$A:$N,12,0)</f>
        <v>Underweight</v>
      </c>
      <c r="M521" s="35" t="str">
        <f>VLOOKUP($A521,'Medical Examinations'!$A:$N,13,0)</f>
        <v>Normal</v>
      </c>
      <c r="N521" s="45">
        <f>IFERROR(VLOOKUP($A521,'Hospitalisation Details'!$A:$P,15,0),"")</f>
        <v>30669</v>
      </c>
      <c r="O521" s="46">
        <f>IFERROR(VLOOKUP($A521,'Hospitalisation Details'!$A:$P,6,0),"")</f>
        <v>19023.259999999998</v>
      </c>
      <c r="P521" s="47" t="str">
        <f>IFERROR(VLOOKUP($A521,'Hospitalisation Details'!$A:$P,12,0),"")</f>
        <v>tier - 1</v>
      </c>
      <c r="Q521" s="47" t="str">
        <f>IFERROR(VLOOKUP($A521,'Hospitalisation Details'!$A:$P,13,0),"")</f>
        <v>tier - 3</v>
      </c>
      <c r="R521" s="47" t="str">
        <f>IFERROR(VLOOKUP($A521,'Hospitalisation Details'!$A:$P,14,0),"")</f>
        <v>R1011</v>
      </c>
      <c r="S521" s="47">
        <f>IFERROR(VLOOKUP($A521,'Hospitalisation Details'!$A:$P,16,0),"")</f>
        <v>39</v>
      </c>
    </row>
    <row r="522" spans="1:19" x14ac:dyDescent="0.3">
      <c r="A522" s="34" t="str">
        <f>'Medical Examinations'!A522</f>
        <v>Id521</v>
      </c>
      <c r="B522" s="36" t="str">
        <f>VLOOKUP($A522,'Customer Names'!A:E,3,FALSE)</f>
        <v>Mr.</v>
      </c>
      <c r="C522" s="37" t="str">
        <f>VLOOKUP($A522,'Customer Names'!$A:$E,4,FALSE)</f>
        <v xml:space="preserve"> Joseph</v>
      </c>
      <c r="D522" s="37" t="str">
        <f>VLOOKUP($A522,'Customer Names'!A:E,5,FALSE)</f>
        <v>Darda</v>
      </c>
      <c r="E522" s="35">
        <f>VLOOKUP($A522,'Medical Examinations'!$A:$H,2,FALSE)</f>
        <v>25.3</v>
      </c>
      <c r="F522" s="35">
        <f>VLOOKUP($A522,'Medical Examinations'!$A:$H,3,FALSE)</f>
        <v>5.0199999999999996</v>
      </c>
      <c r="G522" s="35" t="str">
        <f>VLOOKUP($A522,'Medical Examinations'!$A:$N,11,0)</f>
        <v>Yes</v>
      </c>
      <c r="H522" s="35" t="str">
        <f>VLOOKUP($A522,'Medical Examinations'!$A:$N,5,0)</f>
        <v>No</v>
      </c>
      <c r="I522" s="35" t="str">
        <f>VLOOKUP($A522,'Medical Examinations'!$A:$N,6,0)</f>
        <v>No</v>
      </c>
      <c r="J522" s="35">
        <f>VLOOKUP($A522,'Medical Examinations'!$A:$N,9,0)</f>
        <v>1</v>
      </c>
      <c r="K522" s="35" t="str">
        <f>VLOOKUP($A522,'Medical Examinations'!$A:$N,10,0)</f>
        <v>Yes</v>
      </c>
      <c r="L522" s="35" t="str">
        <f>VLOOKUP($A522,'Medical Examinations'!$A:$N,12,0)</f>
        <v>Overweight</v>
      </c>
      <c r="M522" s="35" t="str">
        <f>VLOOKUP($A522,'Medical Examinations'!$A:$N,13,0)</f>
        <v>Normal</v>
      </c>
      <c r="N522" s="45">
        <f>IFERROR(VLOOKUP($A522,'Hospitalisation Details'!$A:$P,15,0),"")</f>
        <v>32440</v>
      </c>
      <c r="O522" s="46">
        <f>IFERROR(VLOOKUP($A522,'Hospitalisation Details'!$A:$P,6,0),"")</f>
        <v>18972.5</v>
      </c>
      <c r="P522" s="47" t="str">
        <f>IFERROR(VLOOKUP($A522,'Hospitalisation Details'!$A:$P,12,0),"")</f>
        <v>tier - 1</v>
      </c>
      <c r="Q522" s="47" t="str">
        <f>IFERROR(VLOOKUP($A522,'Hospitalisation Details'!$A:$P,13,0),"")</f>
        <v>tier - 3</v>
      </c>
      <c r="R522" s="47" t="str">
        <f>IFERROR(VLOOKUP($A522,'Hospitalisation Details'!$A:$P,14,0),"")</f>
        <v>R1013</v>
      </c>
      <c r="S522" s="47">
        <f>IFERROR(VLOOKUP($A522,'Hospitalisation Details'!$A:$P,16,0),"")</f>
        <v>34</v>
      </c>
    </row>
    <row r="523" spans="1:19" x14ac:dyDescent="0.3">
      <c r="A523" s="34" t="str">
        <f>'Medical Examinations'!A523</f>
        <v>Id522</v>
      </c>
      <c r="B523" s="36" t="str">
        <f>VLOOKUP($A523,'Customer Names'!A:E,3,FALSE)</f>
        <v>Mr.</v>
      </c>
      <c r="C523" s="37" t="str">
        <f>VLOOKUP($A523,'Customer Names'!$A:$E,4,FALSE)</f>
        <v xml:space="preserve"> Adam</v>
      </c>
      <c r="D523" s="37" t="str">
        <f>VLOOKUP($A523,'Customer Names'!A:E,5,FALSE)</f>
        <v>Otstot</v>
      </c>
      <c r="E523" s="35">
        <f>VLOOKUP($A523,'Medical Examinations'!$A:$H,2,FALSE)</f>
        <v>38.83</v>
      </c>
      <c r="F523" s="35">
        <f>VLOOKUP($A523,'Medical Examinations'!$A:$H,3,FALSE)</f>
        <v>6.36</v>
      </c>
      <c r="G523" s="35" t="str">
        <f>VLOOKUP($A523,'Medical Examinations'!$A:$N,11,0)</f>
        <v>No</v>
      </c>
      <c r="H523" s="35" t="str">
        <f>VLOOKUP($A523,'Medical Examinations'!$A:$N,5,0)</f>
        <v>No</v>
      </c>
      <c r="I523" s="35" t="str">
        <f>VLOOKUP($A523,'Medical Examinations'!$A:$N,6,0)</f>
        <v>No</v>
      </c>
      <c r="J523" s="35">
        <f>VLOOKUP($A523,'Medical Examinations'!$A:$N,9,0)</f>
        <v>1</v>
      </c>
      <c r="K523" s="35" t="str">
        <f>VLOOKUP($A523,'Medical Examinations'!$A:$N,10,0)</f>
        <v>No</v>
      </c>
      <c r="L523" s="35" t="str">
        <f>VLOOKUP($A523,'Medical Examinations'!$A:$N,12,0)</f>
        <v>Obesity</v>
      </c>
      <c r="M523" s="35" t="str">
        <f>VLOOKUP($A523,'Medical Examinations'!$A:$N,13,0)</f>
        <v>Prediabetes</v>
      </c>
      <c r="N523" s="45">
        <f>IFERROR(VLOOKUP($A523,'Hospitalisation Details'!$A:$P,15,0),"")</f>
        <v>33938</v>
      </c>
      <c r="O523" s="46">
        <f>IFERROR(VLOOKUP($A523,'Hospitalisation Details'!$A:$P,6,0),"")</f>
        <v>18963.169999999998</v>
      </c>
      <c r="P523" s="47" t="str">
        <f>IFERROR(VLOOKUP($A523,'Hospitalisation Details'!$A:$P,12,0),"")</f>
        <v>tier - 1</v>
      </c>
      <c r="Q523" s="47" t="str">
        <f>IFERROR(VLOOKUP($A523,'Hospitalisation Details'!$A:$P,13,0),"")</f>
        <v>tier - 1</v>
      </c>
      <c r="R523" s="47" t="str">
        <f>IFERROR(VLOOKUP($A523,'Hospitalisation Details'!$A:$P,14,0),"")</f>
        <v>R1013</v>
      </c>
      <c r="S523" s="47">
        <f>IFERROR(VLOOKUP($A523,'Hospitalisation Details'!$A:$P,16,0),"")</f>
        <v>30</v>
      </c>
    </row>
    <row r="524" spans="1:19" x14ac:dyDescent="0.3">
      <c r="A524" s="34" t="str">
        <f>'Medical Examinations'!A524</f>
        <v>Id523</v>
      </c>
      <c r="B524" s="36" t="str">
        <f>VLOOKUP($A524,'Customer Names'!A:E,3,FALSE)</f>
        <v>Ms.</v>
      </c>
      <c r="C524" s="37" t="str">
        <f>VLOOKUP($A524,'Customer Names'!$A:$E,4,FALSE)</f>
        <v xml:space="preserve"> Karolyn A</v>
      </c>
      <c r="D524" s="37" t="str">
        <f>VLOOKUP($A524,'Customer Names'!A:E,5,FALSE)</f>
        <v>Bowley</v>
      </c>
      <c r="E524" s="35">
        <f>VLOOKUP($A524,'Medical Examinations'!$A:$H,2,FALSE)</f>
        <v>27.6</v>
      </c>
      <c r="F524" s="35">
        <f>VLOOKUP($A524,'Medical Examinations'!$A:$H,3,FALSE)</f>
        <v>5.36</v>
      </c>
      <c r="G524" s="35" t="str">
        <f>VLOOKUP($A524,'Medical Examinations'!$A:$N,11,0)</f>
        <v>No</v>
      </c>
      <c r="H524" s="35" t="str">
        <f>VLOOKUP($A524,'Medical Examinations'!$A:$N,5,0)</f>
        <v>No</v>
      </c>
      <c r="I524" s="35" t="str">
        <f>VLOOKUP($A524,'Medical Examinations'!$A:$N,6,0)</f>
        <v>No</v>
      </c>
      <c r="J524" s="35">
        <f>VLOOKUP($A524,'Medical Examinations'!$A:$N,9,0)</f>
        <v>1</v>
      </c>
      <c r="K524" s="35" t="str">
        <f>VLOOKUP($A524,'Medical Examinations'!$A:$N,10,0)</f>
        <v>No</v>
      </c>
      <c r="L524" s="35" t="str">
        <f>VLOOKUP($A524,'Medical Examinations'!$A:$N,12,0)</f>
        <v>Overweight</v>
      </c>
      <c r="M524" s="35" t="str">
        <f>VLOOKUP($A524,'Medical Examinations'!$A:$N,13,0)</f>
        <v>Normal</v>
      </c>
      <c r="N524" s="45">
        <f>IFERROR(VLOOKUP($A524,'Hospitalisation Details'!$A:$P,15,0),"")</f>
        <v>36013</v>
      </c>
      <c r="O524" s="46">
        <f>IFERROR(VLOOKUP($A524,'Hospitalisation Details'!$A:$P,6,0),"")</f>
        <v>18955.22</v>
      </c>
      <c r="P524" s="47" t="str">
        <f>IFERROR(VLOOKUP($A524,'Hospitalisation Details'!$A:$P,12,0),"")</f>
        <v>tier - 1</v>
      </c>
      <c r="Q524" s="47" t="str">
        <f>IFERROR(VLOOKUP($A524,'Hospitalisation Details'!$A:$P,13,0),"")</f>
        <v>tier - 3</v>
      </c>
      <c r="R524" s="47" t="str">
        <f>IFERROR(VLOOKUP($A524,'Hospitalisation Details'!$A:$P,14,0),"")</f>
        <v>R1011</v>
      </c>
      <c r="S524" s="47">
        <f>IFERROR(VLOOKUP($A524,'Hospitalisation Details'!$A:$P,16,0),"")</f>
        <v>24</v>
      </c>
    </row>
    <row r="525" spans="1:19" x14ac:dyDescent="0.3">
      <c r="A525" s="34" t="str">
        <f>'Medical Examinations'!A525</f>
        <v>Id524</v>
      </c>
      <c r="B525" s="36" t="str">
        <f>VLOOKUP($A525,'Customer Names'!A:E,3,FALSE)</f>
        <v>Mrs.</v>
      </c>
      <c r="C525" s="37" t="str">
        <f>VLOOKUP($A525,'Customer Names'!$A:$E,4,FALSE)</f>
        <v xml:space="preserve"> Anita L.</v>
      </c>
      <c r="D525" s="37" t="str">
        <f>VLOOKUP($A525,'Customer Names'!A:E,5,FALSE)</f>
        <v>Rogers</v>
      </c>
      <c r="E525" s="35">
        <f>VLOOKUP($A525,'Medical Examinations'!$A:$H,2,FALSE)</f>
        <v>46.4</v>
      </c>
      <c r="F525" s="35">
        <f>VLOOKUP($A525,'Medical Examinations'!$A:$H,3,FALSE)</f>
        <v>8.3699999999999992</v>
      </c>
      <c r="G525" s="35" t="str">
        <f>VLOOKUP($A525,'Medical Examinations'!$A:$N,11,0)</f>
        <v>Yes</v>
      </c>
      <c r="H525" s="35" t="str">
        <f>VLOOKUP($A525,'Medical Examinations'!$A:$N,5,0)</f>
        <v>No</v>
      </c>
      <c r="I525" s="35" t="str">
        <f>VLOOKUP($A525,'Medical Examinations'!$A:$N,6,0)</f>
        <v>Yes</v>
      </c>
      <c r="J525" s="35">
        <f>VLOOKUP($A525,'Medical Examinations'!$A:$N,9,0)</f>
        <v>1</v>
      </c>
      <c r="K525" s="35" t="str">
        <f>VLOOKUP($A525,'Medical Examinations'!$A:$N,10,0)</f>
        <v>No</v>
      </c>
      <c r="L525" s="35" t="str">
        <f>VLOOKUP($A525,'Medical Examinations'!$A:$N,12,0)</f>
        <v>Obesity</v>
      </c>
      <c r="M525" s="35" t="str">
        <f>VLOOKUP($A525,'Medical Examinations'!$A:$N,13,0)</f>
        <v>Diabetes</v>
      </c>
      <c r="N525" s="45">
        <f>IFERROR(VLOOKUP($A525,'Hospitalisation Details'!$A:$P,15,0),"")</f>
        <v>23304</v>
      </c>
      <c r="O525" s="46">
        <f>IFERROR(VLOOKUP($A525,'Hospitalisation Details'!$A:$P,6,0),"")</f>
        <v>18954.560000000001</v>
      </c>
      <c r="P525" s="47" t="str">
        <f>IFERROR(VLOOKUP($A525,'Hospitalisation Details'!$A:$P,12,0),"")</f>
        <v>tier - 1</v>
      </c>
      <c r="Q525" s="47" t="str">
        <f>IFERROR(VLOOKUP($A525,'Hospitalisation Details'!$A:$P,13,0),"")</f>
        <v>tier - 1</v>
      </c>
      <c r="R525" s="47" t="str">
        <f>IFERROR(VLOOKUP($A525,'Hospitalisation Details'!$A:$P,14,0),"")</f>
        <v>R1026</v>
      </c>
      <c r="S525" s="47">
        <f>IFERROR(VLOOKUP($A525,'Hospitalisation Details'!$A:$P,16,0),"")</f>
        <v>59</v>
      </c>
    </row>
    <row r="526" spans="1:19" x14ac:dyDescent="0.3">
      <c r="A526" s="34" t="str">
        <f>'Medical Examinations'!A526</f>
        <v>Id525</v>
      </c>
      <c r="B526" s="36" t="str">
        <f>VLOOKUP($A526,'Customer Names'!A:E,3,FALSE)</f>
        <v>Ms.</v>
      </c>
      <c r="C526" s="37" t="str">
        <f>VLOOKUP($A526,'Customer Names'!$A:$E,4,FALSE)</f>
        <v xml:space="preserve"> Laura E.</v>
      </c>
      <c r="D526" s="37" t="str">
        <f>VLOOKUP($A526,'Customer Names'!A:E,5,FALSE)</f>
        <v>Mclaughlin</v>
      </c>
      <c r="E526" s="35">
        <f>VLOOKUP($A526,'Medical Examinations'!$A:$H,2,FALSE)</f>
        <v>51.92</v>
      </c>
      <c r="F526" s="35">
        <f>VLOOKUP($A526,'Medical Examinations'!$A:$H,3,FALSE)</f>
        <v>5.18</v>
      </c>
      <c r="G526" s="35" t="str">
        <f>VLOOKUP($A526,'Medical Examinations'!$A:$N,11,0)</f>
        <v>Yes</v>
      </c>
      <c r="H526" s="35" t="str">
        <f>VLOOKUP($A526,'Medical Examinations'!$A:$N,5,0)</f>
        <v>No</v>
      </c>
      <c r="I526" s="35" t="str">
        <f>VLOOKUP($A526,'Medical Examinations'!$A:$N,6,0)</f>
        <v>Yes</v>
      </c>
      <c r="J526" s="35">
        <f>VLOOKUP($A526,'Medical Examinations'!$A:$N,9,0)</f>
        <v>1</v>
      </c>
      <c r="K526" s="35" t="str">
        <f>VLOOKUP($A526,'Medical Examinations'!$A:$N,10,0)</f>
        <v>No</v>
      </c>
      <c r="L526" s="35" t="str">
        <f>VLOOKUP($A526,'Medical Examinations'!$A:$N,12,0)</f>
        <v>Obesity</v>
      </c>
      <c r="M526" s="35" t="str">
        <f>VLOOKUP($A526,'Medical Examinations'!$A:$N,13,0)</f>
        <v>Normal</v>
      </c>
      <c r="N526" s="45">
        <f>IFERROR(VLOOKUP($A526,'Hospitalisation Details'!$A:$P,15,0),"")</f>
        <v>25418</v>
      </c>
      <c r="O526" s="46">
        <f>IFERROR(VLOOKUP($A526,'Hospitalisation Details'!$A:$P,6,0),"")</f>
        <v>18932.810000000001</v>
      </c>
      <c r="P526" s="47" t="str">
        <f>IFERROR(VLOOKUP($A526,'Hospitalisation Details'!$A:$P,12,0),"")</f>
        <v>tier - 1</v>
      </c>
      <c r="Q526" s="47" t="str">
        <f>IFERROR(VLOOKUP($A526,'Hospitalisation Details'!$A:$P,13,0),"")</f>
        <v>tier - 3</v>
      </c>
      <c r="R526" s="47" t="str">
        <f>IFERROR(VLOOKUP($A526,'Hospitalisation Details'!$A:$P,14,0),"")</f>
        <v>R1012</v>
      </c>
      <c r="S526" s="47">
        <f>IFERROR(VLOOKUP($A526,'Hospitalisation Details'!$A:$P,16,0),"")</f>
        <v>53</v>
      </c>
    </row>
    <row r="527" spans="1:19" x14ac:dyDescent="0.3">
      <c r="A527" s="34" t="str">
        <f>'Medical Examinations'!A527</f>
        <v>Id526</v>
      </c>
      <c r="B527" s="36" t="str">
        <f>VLOOKUP($A527,'Customer Names'!A:E,3,FALSE)</f>
        <v>Ms.</v>
      </c>
      <c r="C527" s="37" t="str">
        <f>VLOOKUP($A527,'Customer Names'!$A:$E,4,FALSE)</f>
        <v xml:space="preserve"> Sarah</v>
      </c>
      <c r="D527" s="37" t="str">
        <f>VLOOKUP($A527,'Customer Names'!A:E,5,FALSE)</f>
        <v>Ziegler</v>
      </c>
      <c r="E527" s="35">
        <f>VLOOKUP($A527,'Medical Examinations'!$A:$H,2,FALSE)</f>
        <v>32.395000000000003</v>
      </c>
      <c r="F527" s="35">
        <f>VLOOKUP($A527,'Medical Examinations'!$A:$H,3,FALSE)</f>
        <v>5.68</v>
      </c>
      <c r="G527" s="35" t="str">
        <f>VLOOKUP($A527,'Medical Examinations'!$A:$N,11,0)</f>
        <v>Yes</v>
      </c>
      <c r="H527" s="35" t="str">
        <f>VLOOKUP($A527,'Medical Examinations'!$A:$N,5,0)</f>
        <v>No</v>
      </c>
      <c r="I527" s="35" t="str">
        <f>VLOOKUP($A527,'Medical Examinations'!$A:$N,6,0)</f>
        <v>No</v>
      </c>
      <c r="J527" s="35">
        <f>VLOOKUP($A527,'Medical Examinations'!$A:$N,9,0)</f>
        <v>1</v>
      </c>
      <c r="K527" s="35" t="str">
        <f>VLOOKUP($A527,'Medical Examinations'!$A:$N,10,0)</f>
        <v>No</v>
      </c>
      <c r="L527" s="35" t="str">
        <f>VLOOKUP($A527,'Medical Examinations'!$A:$N,12,0)</f>
        <v>Obesity</v>
      </c>
      <c r="M527" s="35" t="str">
        <f>VLOOKUP($A527,'Medical Examinations'!$A:$N,13,0)</f>
        <v>Normal</v>
      </c>
      <c r="N527" s="45">
        <f>IFERROR(VLOOKUP($A527,'Hospitalisation Details'!$A:$P,15,0),"")</f>
        <v>34969</v>
      </c>
      <c r="O527" s="46">
        <f>IFERROR(VLOOKUP($A527,'Hospitalisation Details'!$A:$P,6,0),"")</f>
        <v>18903.490000000002</v>
      </c>
      <c r="P527" s="47" t="str">
        <f>IFERROR(VLOOKUP($A527,'Hospitalisation Details'!$A:$P,12,0),"")</f>
        <v>tier - 1</v>
      </c>
      <c r="Q527" s="47" t="str">
        <f>IFERROR(VLOOKUP($A527,'Hospitalisation Details'!$A:$P,13,0),"")</f>
        <v>tier - 2</v>
      </c>
      <c r="R527" s="47" t="str">
        <f>IFERROR(VLOOKUP($A527,'Hospitalisation Details'!$A:$P,14,0),"")</f>
        <v>R1024</v>
      </c>
      <c r="S527" s="47">
        <f>IFERROR(VLOOKUP($A527,'Hospitalisation Details'!$A:$P,16,0),"")</f>
        <v>27</v>
      </c>
    </row>
    <row r="528" spans="1:19" x14ac:dyDescent="0.3">
      <c r="A528" s="34" t="str">
        <f>'Medical Examinations'!A528</f>
        <v>Id527</v>
      </c>
      <c r="B528" s="36" t="str">
        <f>VLOOKUP($A528,'Customer Names'!A:E,3,FALSE)</f>
        <v>Mrs.</v>
      </c>
      <c r="C528" s="37" t="str">
        <f>VLOOKUP($A528,'Customer Names'!$A:$E,4,FALSE)</f>
        <v xml:space="preserve"> Ashley E</v>
      </c>
      <c r="D528" s="37" t="str">
        <f>VLOOKUP($A528,'Customer Names'!A:E,5,FALSE)</f>
        <v>Hughey</v>
      </c>
      <c r="E528" s="35">
        <f>VLOOKUP($A528,'Medical Examinations'!$A:$H,2,FALSE)</f>
        <v>46.19</v>
      </c>
      <c r="F528" s="35">
        <f>VLOOKUP($A528,'Medical Examinations'!$A:$H,3,FALSE)</f>
        <v>7.31</v>
      </c>
      <c r="G528" s="35" t="str">
        <f>VLOOKUP($A528,'Medical Examinations'!$A:$N,11,0)</f>
        <v>Yes</v>
      </c>
      <c r="H528" s="35" t="str">
        <f>VLOOKUP($A528,'Medical Examinations'!$A:$N,5,0)</f>
        <v>No</v>
      </c>
      <c r="I528" s="35" t="str">
        <f>VLOOKUP($A528,'Medical Examinations'!$A:$N,6,0)</f>
        <v>Yes</v>
      </c>
      <c r="J528" s="35">
        <f>VLOOKUP($A528,'Medical Examinations'!$A:$N,9,0)</f>
        <v>1</v>
      </c>
      <c r="K528" s="35" t="str">
        <f>VLOOKUP($A528,'Medical Examinations'!$A:$N,10,0)</f>
        <v>No</v>
      </c>
      <c r="L528" s="35" t="str">
        <f>VLOOKUP($A528,'Medical Examinations'!$A:$N,12,0)</f>
        <v>Obesity</v>
      </c>
      <c r="M528" s="35" t="str">
        <f>VLOOKUP($A528,'Medical Examinations'!$A:$N,13,0)</f>
        <v>Diabetes</v>
      </c>
      <c r="N528" s="45">
        <f>IFERROR(VLOOKUP($A528,'Hospitalisation Details'!$A:$P,15,0),"")</f>
        <v>23351</v>
      </c>
      <c r="O528" s="46">
        <f>IFERROR(VLOOKUP($A528,'Hospitalisation Details'!$A:$P,6,0),"")</f>
        <v>18883.330000000002</v>
      </c>
      <c r="P528" s="47" t="str">
        <f>IFERROR(VLOOKUP($A528,'Hospitalisation Details'!$A:$P,12,0),"")</f>
        <v>tier - 1</v>
      </c>
      <c r="Q528" s="47" t="str">
        <f>IFERROR(VLOOKUP($A528,'Hospitalisation Details'!$A:$P,13,0),"")</f>
        <v>tier - 1</v>
      </c>
      <c r="R528" s="47" t="str">
        <f>IFERROR(VLOOKUP($A528,'Hospitalisation Details'!$A:$P,14,0),"")</f>
        <v>R1026</v>
      </c>
      <c r="S528" s="47">
        <f>IFERROR(VLOOKUP($A528,'Hospitalisation Details'!$A:$P,16,0),"")</f>
        <v>59</v>
      </c>
    </row>
    <row r="529" spans="1:19" x14ac:dyDescent="0.3">
      <c r="A529" s="34" t="str">
        <f>'Medical Examinations'!A529</f>
        <v>Id528</v>
      </c>
      <c r="B529" s="36" t="str">
        <f>VLOOKUP($A529,'Customer Names'!A:E,3,FALSE)</f>
        <v>Ms.</v>
      </c>
      <c r="C529" s="37" t="str">
        <f>VLOOKUP($A529,'Customer Names'!$A:$E,4,FALSE)</f>
        <v xml:space="preserve"> Lindsey</v>
      </c>
      <c r="D529" s="37" t="str">
        <f>VLOOKUP($A529,'Customer Names'!A:E,5,FALSE)</f>
        <v>Knast</v>
      </c>
      <c r="E529" s="35">
        <f>VLOOKUP($A529,'Medical Examinations'!$A:$H,2,FALSE)</f>
        <v>27.93</v>
      </c>
      <c r="F529" s="35">
        <f>VLOOKUP($A529,'Medical Examinations'!$A:$H,3,FALSE)</f>
        <v>4.67</v>
      </c>
      <c r="G529" s="35" t="str">
        <f>VLOOKUP($A529,'Medical Examinations'!$A:$N,11,0)</f>
        <v>No</v>
      </c>
      <c r="H529" s="35" t="str">
        <f>VLOOKUP($A529,'Medical Examinations'!$A:$N,5,0)</f>
        <v>No</v>
      </c>
      <c r="I529" s="35" t="str">
        <f>VLOOKUP($A529,'Medical Examinations'!$A:$N,6,0)</f>
        <v>Yes</v>
      </c>
      <c r="J529" s="35">
        <f>VLOOKUP($A529,'Medical Examinations'!$A:$N,9,0)</f>
        <v>1</v>
      </c>
      <c r="K529" s="35" t="str">
        <f>VLOOKUP($A529,'Medical Examinations'!$A:$N,10,0)</f>
        <v>No</v>
      </c>
      <c r="L529" s="35" t="str">
        <f>VLOOKUP($A529,'Medical Examinations'!$A:$N,12,0)</f>
        <v>Overweight</v>
      </c>
      <c r="M529" s="35" t="str">
        <f>VLOOKUP($A529,'Medical Examinations'!$A:$N,13,0)</f>
        <v>Normal</v>
      </c>
      <c r="N529" s="45">
        <f>IFERROR(VLOOKUP($A529,'Hospitalisation Details'!$A:$P,15,0),"")</f>
        <v>37826</v>
      </c>
      <c r="O529" s="46">
        <f>IFERROR(VLOOKUP($A529,'Hospitalisation Details'!$A:$P,6,0),"")</f>
        <v>18838.7</v>
      </c>
      <c r="P529" s="47" t="str">
        <f>IFERROR(VLOOKUP($A529,'Hospitalisation Details'!$A:$P,12,0),"")</f>
        <v>tier - 1</v>
      </c>
      <c r="Q529" s="47" t="str">
        <f>IFERROR(VLOOKUP($A529,'Hospitalisation Details'!$A:$P,13,0),"")</f>
        <v>tier - 3</v>
      </c>
      <c r="R529" s="47" t="str">
        <f>IFERROR(VLOOKUP($A529,'Hospitalisation Details'!$A:$P,14,0),"")</f>
        <v>R1012</v>
      </c>
      <c r="S529" s="47">
        <f>IFERROR(VLOOKUP($A529,'Hospitalisation Details'!$A:$P,16,0),"")</f>
        <v>19</v>
      </c>
    </row>
    <row r="530" spans="1:19" x14ac:dyDescent="0.3">
      <c r="A530" s="34" t="str">
        <f>'Medical Examinations'!A530</f>
        <v>Id529</v>
      </c>
      <c r="B530" s="36" t="str">
        <f>VLOOKUP($A530,'Customer Names'!A:E,3,FALSE)</f>
        <v>Mr.</v>
      </c>
      <c r="C530" s="37" t="str">
        <f>VLOOKUP($A530,'Customer Names'!$A:$E,4,FALSE)</f>
        <v xml:space="preserve"> Alan</v>
      </c>
      <c r="D530" s="37" t="str">
        <f>VLOOKUP($A530,'Customer Names'!A:E,5,FALSE)</f>
        <v>Stob</v>
      </c>
      <c r="E530" s="35">
        <f>VLOOKUP($A530,'Medical Examinations'!$A:$H,2,FALSE)</f>
        <v>45.62</v>
      </c>
      <c r="F530" s="35">
        <f>VLOOKUP($A530,'Medical Examinations'!$A:$H,3,FALSE)</f>
        <v>6.87</v>
      </c>
      <c r="G530" s="35" t="str">
        <f>VLOOKUP($A530,'Medical Examinations'!$A:$N,11,0)</f>
        <v>No</v>
      </c>
      <c r="H530" s="35" t="str">
        <f>VLOOKUP($A530,'Medical Examinations'!$A:$N,5,0)</f>
        <v>No</v>
      </c>
      <c r="I530" s="35" t="str">
        <f>VLOOKUP($A530,'Medical Examinations'!$A:$N,6,0)</f>
        <v>No</v>
      </c>
      <c r="J530" s="35">
        <f>VLOOKUP($A530,'Medical Examinations'!$A:$N,9,0)</f>
        <v>0</v>
      </c>
      <c r="K530" s="35" t="str">
        <f>VLOOKUP($A530,'Medical Examinations'!$A:$N,10,0)</f>
        <v>No</v>
      </c>
      <c r="L530" s="35" t="str">
        <f>VLOOKUP($A530,'Medical Examinations'!$A:$N,12,0)</f>
        <v>Obesity</v>
      </c>
      <c r="M530" s="35" t="str">
        <f>VLOOKUP($A530,'Medical Examinations'!$A:$N,13,0)</f>
        <v>Diabetes</v>
      </c>
      <c r="N530" s="45">
        <f>IFERROR(VLOOKUP($A530,'Hospitalisation Details'!$A:$P,15,0),"")</f>
        <v>22998</v>
      </c>
      <c r="O530" s="46">
        <f>IFERROR(VLOOKUP($A530,'Hospitalisation Details'!$A:$P,6,0),"")</f>
        <v>18815.53</v>
      </c>
      <c r="P530" s="47" t="str">
        <f>IFERROR(VLOOKUP($A530,'Hospitalisation Details'!$A:$P,12,0),"")</f>
        <v>tier - 1</v>
      </c>
      <c r="Q530" s="47" t="str">
        <f>IFERROR(VLOOKUP($A530,'Hospitalisation Details'!$A:$P,13,0),"")</f>
        <v>tier - 1</v>
      </c>
      <c r="R530" s="47" t="str">
        <f>IFERROR(VLOOKUP($A530,'Hospitalisation Details'!$A:$P,14,0),"")</f>
        <v>R1023</v>
      </c>
      <c r="S530" s="47">
        <f>IFERROR(VLOOKUP($A530,'Hospitalisation Details'!$A:$P,16,0),"")</f>
        <v>60</v>
      </c>
    </row>
    <row r="531" spans="1:19" x14ac:dyDescent="0.3">
      <c r="A531" s="34" t="str">
        <f>'Medical Examinations'!A531</f>
        <v>Id530</v>
      </c>
      <c r="B531" s="36" t="str">
        <f>VLOOKUP($A531,'Customer Names'!A:E,3,FALSE)</f>
        <v>Mr.</v>
      </c>
      <c r="C531" s="37" t="str">
        <f>VLOOKUP($A531,'Customer Names'!$A:$E,4,FALSE)</f>
        <v xml:space="preserve"> Dan R.</v>
      </c>
      <c r="D531" s="37" t="str">
        <f>VLOOKUP($A531,'Customer Names'!A:E,5,FALSE)</f>
        <v>Jensen</v>
      </c>
      <c r="E531" s="35">
        <f>VLOOKUP($A531,'Medical Examinations'!$A:$H,2,FALSE)</f>
        <v>35.31</v>
      </c>
      <c r="F531" s="35">
        <f>VLOOKUP($A531,'Medical Examinations'!$A:$H,3,FALSE)</f>
        <v>5.87</v>
      </c>
      <c r="G531" s="35" t="str">
        <f>VLOOKUP($A531,'Medical Examinations'!$A:$N,11,0)</f>
        <v>No</v>
      </c>
      <c r="H531" s="35" t="str">
        <f>VLOOKUP($A531,'Medical Examinations'!$A:$N,5,0)</f>
        <v>No</v>
      </c>
      <c r="I531" s="35" t="str">
        <f>VLOOKUP($A531,'Medical Examinations'!$A:$N,6,0)</f>
        <v>Yes</v>
      </c>
      <c r="J531" s="35">
        <f>VLOOKUP($A531,'Medical Examinations'!$A:$N,9,0)</f>
        <v>1</v>
      </c>
      <c r="K531" s="35" t="str">
        <f>VLOOKUP($A531,'Medical Examinations'!$A:$N,10,0)</f>
        <v>No</v>
      </c>
      <c r="L531" s="35" t="str">
        <f>VLOOKUP($A531,'Medical Examinations'!$A:$N,12,0)</f>
        <v>Obesity</v>
      </c>
      <c r="M531" s="35" t="str">
        <f>VLOOKUP($A531,'Medical Examinations'!$A:$N,13,0)</f>
        <v>Prediabetes</v>
      </c>
      <c r="N531" s="45">
        <f>IFERROR(VLOOKUP($A531,'Hospitalisation Details'!$A:$P,15,0),"")</f>
        <v>29143</v>
      </c>
      <c r="O531" s="46">
        <f>IFERROR(VLOOKUP($A531,'Hospitalisation Details'!$A:$P,6,0),"")</f>
        <v>18806.150000000001</v>
      </c>
      <c r="P531" s="47" t="str">
        <f>IFERROR(VLOOKUP($A531,'Hospitalisation Details'!$A:$P,12,0),"")</f>
        <v>tier - 1</v>
      </c>
      <c r="Q531" s="47" t="str">
        <f>IFERROR(VLOOKUP($A531,'Hospitalisation Details'!$A:$P,13,0),"")</f>
        <v>tier - 2</v>
      </c>
      <c r="R531" s="47" t="str">
        <f>IFERROR(VLOOKUP($A531,'Hospitalisation Details'!$A:$P,14,0),"")</f>
        <v>R1013</v>
      </c>
      <c r="S531" s="47">
        <f>IFERROR(VLOOKUP($A531,'Hospitalisation Details'!$A:$P,16,0),"")</f>
        <v>43</v>
      </c>
    </row>
    <row r="532" spans="1:19" x14ac:dyDescent="0.3">
      <c r="A532" s="34" t="str">
        <f>'Medical Examinations'!A532</f>
        <v>Id531</v>
      </c>
      <c r="B532" s="36" t="str">
        <f>VLOOKUP($A532,'Customer Names'!A:E,3,FALSE)</f>
        <v>Ms.</v>
      </c>
      <c r="C532" s="37" t="str">
        <f>VLOOKUP($A532,'Customer Names'!$A:$E,4,FALSE)</f>
        <v xml:space="preserve"> Katie</v>
      </c>
      <c r="D532" s="37" t="str">
        <f>VLOOKUP($A532,'Customer Names'!A:E,5,FALSE)</f>
        <v>Mutter</v>
      </c>
      <c r="E532" s="35">
        <f>VLOOKUP($A532,'Medical Examinations'!$A:$H,2,FALSE)</f>
        <v>30.4</v>
      </c>
      <c r="F532" s="35">
        <f>VLOOKUP($A532,'Medical Examinations'!$A:$H,3,FALSE)</f>
        <v>4.07</v>
      </c>
      <c r="G532" s="35" t="str">
        <f>VLOOKUP($A532,'Medical Examinations'!$A:$N,11,0)</f>
        <v>Yes</v>
      </c>
      <c r="H532" s="35" t="str">
        <f>VLOOKUP($A532,'Medical Examinations'!$A:$N,5,0)</f>
        <v>No</v>
      </c>
      <c r="I532" s="35" t="str">
        <f>VLOOKUP($A532,'Medical Examinations'!$A:$N,6,0)</f>
        <v>No</v>
      </c>
      <c r="J532" s="35">
        <f>VLOOKUP($A532,'Medical Examinations'!$A:$N,9,0)</f>
        <v>1</v>
      </c>
      <c r="K532" s="35" t="str">
        <f>VLOOKUP($A532,'Medical Examinations'!$A:$N,10,0)</f>
        <v>No</v>
      </c>
      <c r="L532" s="35" t="str">
        <f>VLOOKUP($A532,'Medical Examinations'!$A:$N,12,0)</f>
        <v>Obesity</v>
      </c>
      <c r="M532" s="35" t="str">
        <f>VLOOKUP($A532,'Medical Examinations'!$A:$N,13,0)</f>
        <v>Normal</v>
      </c>
      <c r="N532" s="45">
        <f>IFERROR(VLOOKUP($A532,'Hospitalisation Details'!$A:$P,15,0),"")</f>
        <v>35031</v>
      </c>
      <c r="O532" s="46">
        <f>IFERROR(VLOOKUP($A532,'Hospitalisation Details'!$A:$P,6,0),"")</f>
        <v>18804.75</v>
      </c>
      <c r="P532" s="47" t="str">
        <f>IFERROR(VLOOKUP($A532,'Hospitalisation Details'!$A:$P,12,0),"")</f>
        <v>tier - 1</v>
      </c>
      <c r="Q532" s="47" t="str">
        <f>IFERROR(VLOOKUP($A532,'Hospitalisation Details'!$A:$P,13,0),"")</f>
        <v>tier - 1</v>
      </c>
      <c r="R532" s="47" t="str">
        <f>IFERROR(VLOOKUP($A532,'Hospitalisation Details'!$A:$P,14,0),"")</f>
        <v>R1012</v>
      </c>
      <c r="S532" s="47">
        <f>IFERROR(VLOOKUP($A532,'Hospitalisation Details'!$A:$P,16,0),"")</f>
        <v>27</v>
      </c>
    </row>
    <row r="533" spans="1:19" x14ac:dyDescent="0.3">
      <c r="A533" s="34" t="str">
        <f>'Medical Examinations'!A533</f>
        <v>Id532</v>
      </c>
      <c r="B533" s="36" t="str">
        <f>VLOOKUP($A533,'Customer Names'!A:E,3,FALSE)</f>
        <v>Mr.</v>
      </c>
      <c r="C533" s="37" t="str">
        <f>VLOOKUP($A533,'Customer Names'!$A:$E,4,FALSE)</f>
        <v xml:space="preserve"> Eric</v>
      </c>
      <c r="D533" s="37" t="str">
        <f>VLOOKUP($A533,'Customer Names'!A:E,5,FALSE)</f>
        <v>Ahern</v>
      </c>
      <c r="E533" s="35">
        <f>VLOOKUP($A533,'Medical Examinations'!$A:$H,2,FALSE)</f>
        <v>20.13</v>
      </c>
      <c r="F533" s="35">
        <f>VLOOKUP($A533,'Medical Examinations'!$A:$H,3,FALSE)</f>
        <v>6.47</v>
      </c>
      <c r="G533" s="35" t="str">
        <f>VLOOKUP($A533,'Medical Examinations'!$A:$N,11,0)</f>
        <v>No</v>
      </c>
      <c r="H533" s="35" t="str">
        <f>VLOOKUP($A533,'Medical Examinations'!$A:$N,5,0)</f>
        <v>No</v>
      </c>
      <c r="I533" s="35" t="str">
        <f>VLOOKUP($A533,'Medical Examinations'!$A:$N,6,0)</f>
        <v>Yes</v>
      </c>
      <c r="J533" s="35">
        <f>VLOOKUP($A533,'Medical Examinations'!$A:$N,9,0)</f>
        <v>1</v>
      </c>
      <c r="K533" s="35" t="str">
        <f>VLOOKUP($A533,'Medical Examinations'!$A:$N,10,0)</f>
        <v>Yes</v>
      </c>
      <c r="L533" s="35" t="str">
        <f>VLOOKUP($A533,'Medical Examinations'!$A:$N,12,0)</f>
        <v>Normal Weight</v>
      </c>
      <c r="M533" s="35" t="str">
        <f>VLOOKUP($A533,'Medical Examinations'!$A:$N,13,0)</f>
        <v>Prediabetes</v>
      </c>
      <c r="N533" s="45">
        <f>IFERROR(VLOOKUP($A533,'Hospitalisation Details'!$A:$P,15,0),"")</f>
        <v>29178</v>
      </c>
      <c r="O533" s="46">
        <f>IFERROR(VLOOKUP($A533,'Hospitalisation Details'!$A:$P,6,0),"")</f>
        <v>18767.740000000002</v>
      </c>
      <c r="P533" s="47" t="str">
        <f>IFERROR(VLOOKUP($A533,'Hospitalisation Details'!$A:$P,12,0),"")</f>
        <v>tier - 1</v>
      </c>
      <c r="Q533" s="47" t="str">
        <f>IFERROR(VLOOKUP($A533,'Hospitalisation Details'!$A:$P,13,0),"")</f>
        <v>tier - 1</v>
      </c>
      <c r="R533" s="47" t="str">
        <f>IFERROR(VLOOKUP($A533,'Hospitalisation Details'!$A:$P,14,0),"")</f>
        <v>R1013</v>
      </c>
      <c r="S533" s="47">
        <f>IFERROR(VLOOKUP($A533,'Hospitalisation Details'!$A:$P,16,0),"")</f>
        <v>43</v>
      </c>
    </row>
    <row r="534" spans="1:19" x14ac:dyDescent="0.3">
      <c r="A534" s="34" t="str">
        <f>'Medical Examinations'!A534</f>
        <v>Id533</v>
      </c>
      <c r="B534" s="36" t="str">
        <f>VLOOKUP($A534,'Customer Names'!A:E,3,FALSE)</f>
        <v>Ms.</v>
      </c>
      <c r="C534" s="37" t="str">
        <f>VLOOKUP($A534,'Customer Names'!$A:$E,4,FALSE)</f>
        <v xml:space="preserve"> Cathryn</v>
      </c>
      <c r="D534" s="37" t="str">
        <f>VLOOKUP($A534,'Customer Names'!A:E,5,FALSE)</f>
        <v>Chviruk</v>
      </c>
      <c r="E534" s="35">
        <f>VLOOKUP($A534,'Medical Examinations'!$A:$H,2,FALSE)</f>
        <v>23.655000000000001</v>
      </c>
      <c r="F534" s="35">
        <f>VLOOKUP($A534,'Medical Examinations'!$A:$H,3,FALSE)</f>
        <v>5.14</v>
      </c>
      <c r="G534" s="35" t="str">
        <f>VLOOKUP($A534,'Medical Examinations'!$A:$N,11,0)</f>
        <v>No</v>
      </c>
      <c r="H534" s="35" t="str">
        <f>VLOOKUP($A534,'Medical Examinations'!$A:$N,5,0)</f>
        <v>No</v>
      </c>
      <c r="I534" s="35" t="str">
        <f>VLOOKUP($A534,'Medical Examinations'!$A:$N,6,0)</f>
        <v>No</v>
      </c>
      <c r="J534" s="35">
        <f>VLOOKUP($A534,'Medical Examinations'!$A:$N,9,0)</f>
        <v>1</v>
      </c>
      <c r="K534" s="35" t="str">
        <f>VLOOKUP($A534,'Medical Examinations'!$A:$N,10,0)</f>
        <v>Yes</v>
      </c>
      <c r="L534" s="35" t="str">
        <f>VLOOKUP($A534,'Medical Examinations'!$A:$N,12,0)</f>
        <v>Normal Weight</v>
      </c>
      <c r="M534" s="35" t="str">
        <f>VLOOKUP($A534,'Medical Examinations'!$A:$N,13,0)</f>
        <v>Normal</v>
      </c>
      <c r="N534" s="45">
        <f>IFERROR(VLOOKUP($A534,'Hospitalisation Details'!$A:$P,15,0),"")</f>
        <v>33965</v>
      </c>
      <c r="O534" s="46">
        <f>IFERROR(VLOOKUP($A534,'Hospitalisation Details'!$A:$P,6,0),"")</f>
        <v>18765.88</v>
      </c>
      <c r="P534" s="47" t="str">
        <f>IFERROR(VLOOKUP($A534,'Hospitalisation Details'!$A:$P,12,0),"")</f>
        <v>tier - 1</v>
      </c>
      <c r="Q534" s="47" t="str">
        <f>IFERROR(VLOOKUP($A534,'Hospitalisation Details'!$A:$P,13,0),"")</f>
        <v>tier - 2</v>
      </c>
      <c r="R534" s="47" t="str">
        <f>IFERROR(VLOOKUP($A534,'Hospitalisation Details'!$A:$P,14,0),"")</f>
        <v>R1012</v>
      </c>
      <c r="S534" s="47">
        <f>IFERROR(VLOOKUP($A534,'Hospitalisation Details'!$A:$P,16,0),"")</f>
        <v>30</v>
      </c>
    </row>
    <row r="535" spans="1:19" x14ac:dyDescent="0.3">
      <c r="A535" s="34" t="str">
        <f>'Medical Examinations'!A535</f>
        <v>Id534</v>
      </c>
      <c r="B535" s="36" t="str">
        <f>VLOOKUP($A535,'Customer Names'!A:E,3,FALSE)</f>
        <v>Mr.</v>
      </c>
      <c r="C535" s="37" t="str">
        <f>VLOOKUP($A535,'Customer Names'!$A:$E,4,FALSE)</f>
        <v xml:space="preserve"> Brendan</v>
      </c>
      <c r="D535" s="37" t="str">
        <f>VLOOKUP($A535,'Customer Names'!A:E,5,FALSE)</f>
        <v>Meehan</v>
      </c>
      <c r="E535" s="35">
        <f>VLOOKUP($A535,'Medical Examinations'!$A:$H,2,FALSE)</f>
        <v>49.05</v>
      </c>
      <c r="F535" s="35">
        <f>VLOOKUP($A535,'Medical Examinations'!$A:$H,3,FALSE)</f>
        <v>9.77</v>
      </c>
      <c r="G535" s="35" t="str">
        <f>VLOOKUP($A535,'Medical Examinations'!$A:$N,11,0)</f>
        <v>Yes</v>
      </c>
      <c r="H535" s="35" t="str">
        <f>VLOOKUP($A535,'Medical Examinations'!$A:$N,5,0)</f>
        <v>No</v>
      </c>
      <c r="I535" s="35" t="str">
        <f>VLOOKUP($A535,'Medical Examinations'!$A:$N,6,0)</f>
        <v>No</v>
      </c>
      <c r="J535" s="35">
        <f>VLOOKUP($A535,'Medical Examinations'!$A:$N,9,0)</f>
        <v>0</v>
      </c>
      <c r="K535" s="35" t="str">
        <f>VLOOKUP($A535,'Medical Examinations'!$A:$N,10,0)</f>
        <v>No</v>
      </c>
      <c r="L535" s="35" t="str">
        <f>VLOOKUP($A535,'Medical Examinations'!$A:$N,12,0)</f>
        <v>Obesity</v>
      </c>
      <c r="M535" s="35" t="str">
        <f>VLOOKUP($A535,'Medical Examinations'!$A:$N,13,0)</f>
        <v>Diabetes</v>
      </c>
      <c r="N535" s="45">
        <f>IFERROR(VLOOKUP($A535,'Hospitalisation Details'!$A:$P,15,0),"")</f>
        <v>24714</v>
      </c>
      <c r="O535" s="46">
        <f>IFERROR(VLOOKUP($A535,'Hospitalisation Details'!$A:$P,6,0),"")</f>
        <v>18694.689999999999</v>
      </c>
      <c r="P535" s="47" t="str">
        <f>IFERROR(VLOOKUP($A535,'Hospitalisation Details'!$A:$P,12,0),"")</f>
        <v>tier - 1</v>
      </c>
      <c r="Q535" s="47" t="str">
        <f>IFERROR(VLOOKUP($A535,'Hospitalisation Details'!$A:$P,13,0),"")</f>
        <v>tier - 1</v>
      </c>
      <c r="R535" s="47" t="str">
        <f>IFERROR(VLOOKUP($A535,'Hospitalisation Details'!$A:$P,14,0),"")</f>
        <v>R1023</v>
      </c>
      <c r="S535" s="47">
        <f>IFERROR(VLOOKUP($A535,'Hospitalisation Details'!$A:$P,16,0),"")</f>
        <v>55</v>
      </c>
    </row>
    <row r="536" spans="1:19" x14ac:dyDescent="0.3">
      <c r="A536" s="34" t="str">
        <f>'Medical Examinations'!A536</f>
        <v>Id535</v>
      </c>
      <c r="B536" s="36" t="str">
        <f>VLOOKUP($A536,'Customer Names'!A:E,3,FALSE)</f>
        <v>Ms.</v>
      </c>
      <c r="C536" s="37" t="str">
        <f>VLOOKUP($A536,'Customer Names'!$A:$E,4,FALSE)</f>
        <v xml:space="preserve"> Shauna</v>
      </c>
      <c r="D536" s="37" t="str">
        <f>VLOOKUP($A536,'Customer Names'!A:E,5,FALSE)</f>
        <v>Gammon</v>
      </c>
      <c r="E536" s="35">
        <f>VLOOKUP($A536,'Medical Examinations'!$A:$H,2,FALSE)</f>
        <v>51.94</v>
      </c>
      <c r="F536" s="35">
        <f>VLOOKUP($A536,'Medical Examinations'!$A:$H,3,FALSE)</f>
        <v>8.8000000000000007</v>
      </c>
      <c r="G536" s="35" t="str">
        <f>VLOOKUP($A536,'Medical Examinations'!$A:$N,11,0)</f>
        <v>Yes</v>
      </c>
      <c r="H536" s="35" t="str">
        <f>VLOOKUP($A536,'Medical Examinations'!$A:$N,5,0)</f>
        <v>No</v>
      </c>
      <c r="I536" s="35" t="str">
        <f>VLOOKUP($A536,'Medical Examinations'!$A:$N,6,0)</f>
        <v>No</v>
      </c>
      <c r="J536" s="35">
        <f>VLOOKUP($A536,'Medical Examinations'!$A:$N,9,0)</f>
        <v>2</v>
      </c>
      <c r="K536" s="35" t="str">
        <f>VLOOKUP($A536,'Medical Examinations'!$A:$N,10,0)</f>
        <v>No</v>
      </c>
      <c r="L536" s="35" t="str">
        <f>VLOOKUP($A536,'Medical Examinations'!$A:$N,12,0)</f>
        <v>Obesity</v>
      </c>
      <c r="M536" s="35" t="str">
        <f>VLOOKUP($A536,'Medical Examinations'!$A:$N,13,0)</f>
        <v>Diabetes</v>
      </c>
      <c r="N536" s="45">
        <f>IFERROR(VLOOKUP($A536,'Hospitalisation Details'!$A:$P,15,0),"")</f>
        <v>25858</v>
      </c>
      <c r="O536" s="46">
        <f>IFERROR(VLOOKUP($A536,'Hospitalisation Details'!$A:$P,6,0),"")</f>
        <v>18682.740000000002</v>
      </c>
      <c r="P536" s="47" t="str">
        <f>IFERROR(VLOOKUP($A536,'Hospitalisation Details'!$A:$P,12,0),"")</f>
        <v>tier - 1</v>
      </c>
      <c r="Q536" s="47" t="str">
        <f>IFERROR(VLOOKUP($A536,'Hospitalisation Details'!$A:$P,13,0),"")</f>
        <v>tier - 3</v>
      </c>
      <c r="R536" s="47" t="str">
        <f>IFERROR(VLOOKUP($A536,'Hospitalisation Details'!$A:$P,14,0),"")</f>
        <v>R1012</v>
      </c>
      <c r="S536" s="47">
        <f>IFERROR(VLOOKUP($A536,'Hospitalisation Details'!$A:$P,16,0),"")</f>
        <v>52</v>
      </c>
    </row>
    <row r="537" spans="1:19" x14ac:dyDescent="0.3">
      <c r="A537" s="34" t="str">
        <f>'Medical Examinations'!A537</f>
        <v>Id536</v>
      </c>
      <c r="B537" s="36" t="str">
        <f>VLOOKUP($A537,'Customer Names'!A:E,3,FALSE)</f>
        <v>Mr.</v>
      </c>
      <c r="C537" s="37" t="str">
        <f>VLOOKUP($A537,'Customer Names'!$A:$E,4,FALSE)</f>
        <v xml:space="preserve"> Terence</v>
      </c>
      <c r="D537" s="37" t="str">
        <f>VLOOKUP($A537,'Customer Names'!A:E,5,FALSE)</f>
        <v>Lee</v>
      </c>
      <c r="E537" s="35">
        <f>VLOOKUP($A537,'Medical Examinations'!$A:$H,2,FALSE)</f>
        <v>29.83</v>
      </c>
      <c r="F537" s="35">
        <f>VLOOKUP($A537,'Medical Examinations'!$A:$H,3,FALSE)</f>
        <v>5.84</v>
      </c>
      <c r="G537" s="35" t="str">
        <f>VLOOKUP($A537,'Medical Examinations'!$A:$N,11,0)</f>
        <v>No</v>
      </c>
      <c r="H537" s="35" t="str">
        <f>VLOOKUP($A537,'Medical Examinations'!$A:$N,5,0)</f>
        <v>No</v>
      </c>
      <c r="I537" s="35" t="str">
        <f>VLOOKUP($A537,'Medical Examinations'!$A:$N,6,0)</f>
        <v>No</v>
      </c>
      <c r="J537" s="35">
        <f>VLOOKUP($A537,'Medical Examinations'!$A:$N,9,0)</f>
        <v>1</v>
      </c>
      <c r="K537" s="35" t="str">
        <f>VLOOKUP($A537,'Medical Examinations'!$A:$N,10,0)</f>
        <v>Yes</v>
      </c>
      <c r="L537" s="35" t="str">
        <f>VLOOKUP($A537,'Medical Examinations'!$A:$N,12,0)</f>
        <v>Overweight</v>
      </c>
      <c r="M537" s="35" t="str">
        <f>VLOOKUP($A537,'Medical Examinations'!$A:$N,13,0)</f>
        <v>Prediabetes</v>
      </c>
      <c r="N537" s="45">
        <f>IFERROR(VLOOKUP($A537,'Hospitalisation Details'!$A:$P,15,0),"")</f>
        <v>36061</v>
      </c>
      <c r="O537" s="46">
        <f>IFERROR(VLOOKUP($A537,'Hospitalisation Details'!$A:$P,6,0),"")</f>
        <v>18648.419999999998</v>
      </c>
      <c r="P537" s="47" t="str">
        <f>IFERROR(VLOOKUP($A537,'Hospitalisation Details'!$A:$P,12,0),"")</f>
        <v>tier - 1</v>
      </c>
      <c r="Q537" s="47" t="str">
        <f>IFERROR(VLOOKUP($A537,'Hospitalisation Details'!$A:$P,13,0),"")</f>
        <v>tier - 1</v>
      </c>
      <c r="R537" s="47" t="str">
        <f>IFERROR(VLOOKUP($A537,'Hospitalisation Details'!$A:$P,14,0),"")</f>
        <v>R1019</v>
      </c>
      <c r="S537" s="47">
        <f>IFERROR(VLOOKUP($A537,'Hospitalisation Details'!$A:$P,16,0),"")</f>
        <v>24</v>
      </c>
    </row>
    <row r="538" spans="1:19" x14ac:dyDescent="0.3">
      <c r="A538" s="34" t="str">
        <f>'Medical Examinations'!A538</f>
        <v>Id537</v>
      </c>
      <c r="B538" s="36" t="str">
        <f>VLOOKUP($A538,'Customer Names'!A:E,3,FALSE)</f>
        <v>Ms.</v>
      </c>
      <c r="C538" s="37" t="str">
        <f>VLOOKUP($A538,'Customer Names'!$A:$E,4,FALSE)</f>
        <v xml:space="preserve"> Marisol</v>
      </c>
      <c r="D538" s="37" t="str">
        <f>VLOOKUP($A538,'Customer Names'!A:E,5,FALSE)</f>
        <v>Franco</v>
      </c>
      <c r="E538" s="35">
        <f>VLOOKUP($A538,'Medical Examinations'!$A:$H,2,FALSE)</f>
        <v>22.6</v>
      </c>
      <c r="F538" s="35">
        <f>VLOOKUP($A538,'Medical Examinations'!$A:$H,3,FALSE)</f>
        <v>10.43</v>
      </c>
      <c r="G538" s="35" t="str">
        <f>VLOOKUP($A538,'Medical Examinations'!$A:$N,11,0)</f>
        <v>Yes</v>
      </c>
      <c r="H538" s="35" t="str">
        <f>VLOOKUP($A538,'Medical Examinations'!$A:$N,5,0)</f>
        <v>No</v>
      </c>
      <c r="I538" s="35" t="str">
        <f>VLOOKUP($A538,'Medical Examinations'!$A:$N,6,0)</f>
        <v>No</v>
      </c>
      <c r="J538" s="35">
        <f>VLOOKUP($A538,'Medical Examinations'!$A:$N,9,0)</f>
        <v>1</v>
      </c>
      <c r="K538" s="35" t="str">
        <f>VLOOKUP($A538,'Medical Examinations'!$A:$N,10,0)</f>
        <v>Yes</v>
      </c>
      <c r="L538" s="35" t="str">
        <f>VLOOKUP($A538,'Medical Examinations'!$A:$N,12,0)</f>
        <v>Normal Weight</v>
      </c>
      <c r="M538" s="35" t="str">
        <f>VLOOKUP($A538,'Medical Examinations'!$A:$N,13,0)</f>
        <v>Diabetes</v>
      </c>
      <c r="N538" s="45">
        <f>IFERROR(VLOOKUP($A538,'Hospitalisation Details'!$A:$P,15,0),"")</f>
        <v>31636</v>
      </c>
      <c r="O538" s="46">
        <f>IFERROR(VLOOKUP($A538,'Hospitalisation Details'!$A:$P,6,0),"")</f>
        <v>18608.259999999998</v>
      </c>
      <c r="P538" s="47" t="str">
        <f>IFERROR(VLOOKUP($A538,'Hospitalisation Details'!$A:$P,12,0),"")</f>
        <v>tier - 1</v>
      </c>
      <c r="Q538" s="47" t="str">
        <f>IFERROR(VLOOKUP($A538,'Hospitalisation Details'!$A:$P,13,0),"")</f>
        <v>tier - 3</v>
      </c>
      <c r="R538" s="47" t="str">
        <f>IFERROR(VLOOKUP($A538,'Hospitalisation Details'!$A:$P,14,0),"")</f>
        <v>R1011</v>
      </c>
      <c r="S538" s="47">
        <f>IFERROR(VLOOKUP($A538,'Hospitalisation Details'!$A:$P,16,0),"")</f>
        <v>36</v>
      </c>
    </row>
    <row r="539" spans="1:19" x14ac:dyDescent="0.3">
      <c r="A539" s="34" t="str">
        <f>'Medical Examinations'!A539</f>
        <v>Id538</v>
      </c>
      <c r="B539" s="36" t="str">
        <f>VLOOKUP($A539,'Customer Names'!A:E,3,FALSE)</f>
        <v>Ms.</v>
      </c>
      <c r="C539" s="37" t="str">
        <f>VLOOKUP($A539,'Customer Names'!$A:$E,4,FALSE)</f>
        <v xml:space="preserve"> Lindsay</v>
      </c>
      <c r="D539" s="37" t="str">
        <f>VLOOKUP($A539,'Customer Names'!A:E,5,FALSE)</f>
        <v>Patterson</v>
      </c>
      <c r="E539" s="35">
        <f>VLOOKUP($A539,'Medical Examinations'!$A:$H,2,FALSE)</f>
        <v>46.69</v>
      </c>
      <c r="F539" s="35">
        <f>VLOOKUP($A539,'Medical Examinations'!$A:$H,3,FALSE)</f>
        <v>4.25</v>
      </c>
      <c r="G539" s="35" t="str">
        <f>VLOOKUP($A539,'Medical Examinations'!$A:$N,11,0)</f>
        <v>Yes</v>
      </c>
      <c r="H539" s="35" t="str">
        <f>VLOOKUP($A539,'Medical Examinations'!$A:$N,5,0)</f>
        <v>No</v>
      </c>
      <c r="I539" s="35" t="str">
        <f>VLOOKUP($A539,'Medical Examinations'!$A:$N,6,0)</f>
        <v>No</v>
      </c>
      <c r="J539" s="35">
        <f>VLOOKUP($A539,'Medical Examinations'!$A:$N,9,0)</f>
        <v>1</v>
      </c>
      <c r="K539" s="35" t="str">
        <f>VLOOKUP($A539,'Medical Examinations'!$A:$N,10,0)</f>
        <v>No</v>
      </c>
      <c r="L539" s="35" t="str">
        <f>VLOOKUP($A539,'Medical Examinations'!$A:$N,12,0)</f>
        <v>Obesity</v>
      </c>
      <c r="M539" s="35" t="str">
        <f>VLOOKUP($A539,'Medical Examinations'!$A:$N,13,0)</f>
        <v>Normal</v>
      </c>
      <c r="N539" s="45">
        <f>IFERROR(VLOOKUP($A539,'Hospitalisation Details'!$A:$P,15,0),"")</f>
        <v>23646</v>
      </c>
      <c r="O539" s="46">
        <f>IFERROR(VLOOKUP($A539,'Hospitalisation Details'!$A:$P,6,0),"")</f>
        <v>18443.11</v>
      </c>
      <c r="P539" s="47" t="str">
        <f>IFERROR(VLOOKUP($A539,'Hospitalisation Details'!$A:$P,12,0),"")</f>
        <v>tier - 1</v>
      </c>
      <c r="Q539" s="47" t="str">
        <f>IFERROR(VLOOKUP($A539,'Hospitalisation Details'!$A:$P,13,0),"")</f>
        <v>tier - 2</v>
      </c>
      <c r="R539" s="47" t="str">
        <f>IFERROR(VLOOKUP($A539,'Hospitalisation Details'!$A:$P,14,0),"")</f>
        <v>R1012</v>
      </c>
      <c r="S539" s="47">
        <f>IFERROR(VLOOKUP($A539,'Hospitalisation Details'!$A:$P,16,0),"")</f>
        <v>58</v>
      </c>
    </row>
    <row r="540" spans="1:19" x14ac:dyDescent="0.3">
      <c r="A540" s="34" t="str">
        <f>'Medical Examinations'!A540</f>
        <v>Id539</v>
      </c>
      <c r="B540" s="36" t="str">
        <f>VLOOKUP($A540,'Customer Names'!A:E,3,FALSE)</f>
        <v>Ms.</v>
      </c>
      <c r="C540" s="37" t="str">
        <f>VLOOKUP($A540,'Customer Names'!$A:$E,4,FALSE)</f>
        <v xml:space="preserve"> Katie</v>
      </c>
      <c r="D540" s="37" t="str">
        <f>VLOOKUP($A540,'Customer Names'!A:E,5,FALSE)</f>
        <v>Valdes</v>
      </c>
      <c r="E540" s="35">
        <f>VLOOKUP($A540,'Medical Examinations'!$A:$H,2,FALSE)</f>
        <v>28.49</v>
      </c>
      <c r="F540" s="35">
        <f>VLOOKUP($A540,'Medical Examinations'!$A:$H,3,FALSE)</f>
        <v>4.8899999999999997</v>
      </c>
      <c r="G540" s="35" t="str">
        <f>VLOOKUP($A540,'Medical Examinations'!$A:$N,11,0)</f>
        <v>No</v>
      </c>
      <c r="H540" s="35" t="str">
        <f>VLOOKUP($A540,'Medical Examinations'!$A:$N,5,0)</f>
        <v>No</v>
      </c>
      <c r="I540" s="35" t="str">
        <f>VLOOKUP($A540,'Medical Examinations'!$A:$N,6,0)</f>
        <v>No</v>
      </c>
      <c r="J540" s="35">
        <f>VLOOKUP($A540,'Medical Examinations'!$A:$N,9,0)</f>
        <v>0</v>
      </c>
      <c r="K540" s="35" t="str">
        <f>VLOOKUP($A540,'Medical Examinations'!$A:$N,10,0)</f>
        <v>Yes</v>
      </c>
      <c r="L540" s="35" t="str">
        <f>VLOOKUP($A540,'Medical Examinations'!$A:$N,12,0)</f>
        <v>Overweight</v>
      </c>
      <c r="M540" s="35" t="str">
        <f>VLOOKUP($A540,'Medical Examinations'!$A:$N,13,0)</f>
        <v>Normal</v>
      </c>
      <c r="N540" s="45">
        <f>IFERROR(VLOOKUP($A540,'Hospitalisation Details'!$A:$P,15,0),"")</f>
        <v>36509</v>
      </c>
      <c r="O540" s="46">
        <f>IFERROR(VLOOKUP($A540,'Hospitalisation Details'!$A:$P,6,0),"")</f>
        <v>18328.240000000002</v>
      </c>
      <c r="P540" s="47" t="str">
        <f>IFERROR(VLOOKUP($A540,'Hospitalisation Details'!$A:$P,12,0),"")</f>
        <v>tier - 1</v>
      </c>
      <c r="Q540" s="47" t="str">
        <f>IFERROR(VLOOKUP($A540,'Hospitalisation Details'!$A:$P,13,0),"")</f>
        <v>tier - 2</v>
      </c>
      <c r="R540" s="47" t="str">
        <f>IFERROR(VLOOKUP($A540,'Hospitalisation Details'!$A:$P,14,0),"")</f>
        <v>R1013</v>
      </c>
      <c r="S540" s="47">
        <f>IFERROR(VLOOKUP($A540,'Hospitalisation Details'!$A:$P,16,0),"")</f>
        <v>23</v>
      </c>
    </row>
    <row r="541" spans="1:19" x14ac:dyDescent="0.3">
      <c r="A541" s="34" t="str">
        <f>'Medical Examinations'!A541</f>
        <v>Id540</v>
      </c>
      <c r="B541" s="36" t="str">
        <f>VLOOKUP($A541,'Customer Names'!A:E,3,FALSE)</f>
        <v>Mr.</v>
      </c>
      <c r="C541" s="37" t="str">
        <f>VLOOKUP($A541,'Customer Names'!$A:$E,4,FALSE)</f>
        <v xml:space="preserve"> Daniel</v>
      </c>
      <c r="D541" s="37" t="str">
        <f>VLOOKUP($A541,'Customer Names'!A:E,5,FALSE)</f>
        <v>Craig</v>
      </c>
      <c r="E541" s="35">
        <f>VLOOKUP($A541,'Medical Examinations'!$A:$H,2,FALSE)</f>
        <v>28.5</v>
      </c>
      <c r="F541" s="35">
        <f>VLOOKUP($A541,'Medical Examinations'!$A:$H,3,FALSE)</f>
        <v>5.55</v>
      </c>
      <c r="G541" s="35" t="str">
        <f>VLOOKUP($A541,'Medical Examinations'!$A:$N,11,0)</f>
        <v>Yes</v>
      </c>
      <c r="H541" s="35" t="str">
        <f>VLOOKUP($A541,'Medical Examinations'!$A:$N,5,0)</f>
        <v>No</v>
      </c>
      <c r="I541" s="35" t="str">
        <f>VLOOKUP($A541,'Medical Examinations'!$A:$N,6,0)</f>
        <v>No</v>
      </c>
      <c r="J541" s="35">
        <f>VLOOKUP($A541,'Medical Examinations'!$A:$N,9,0)</f>
        <v>1</v>
      </c>
      <c r="K541" s="35" t="str">
        <f>VLOOKUP($A541,'Medical Examinations'!$A:$N,10,0)</f>
        <v>Yes</v>
      </c>
      <c r="L541" s="35" t="str">
        <f>VLOOKUP($A541,'Medical Examinations'!$A:$N,12,0)</f>
        <v>Overweight</v>
      </c>
      <c r="M541" s="35" t="str">
        <f>VLOOKUP($A541,'Medical Examinations'!$A:$N,13,0)</f>
        <v>Normal</v>
      </c>
      <c r="N541" s="45">
        <f>IFERROR(VLOOKUP($A541,'Hospitalisation Details'!$A:$P,15,0),"")</f>
        <v>34884</v>
      </c>
      <c r="O541" s="46">
        <f>IFERROR(VLOOKUP($A541,'Hospitalisation Details'!$A:$P,6,0),"")</f>
        <v>18310.740000000002</v>
      </c>
      <c r="P541" s="47" t="str">
        <f>IFERROR(VLOOKUP($A541,'Hospitalisation Details'!$A:$P,12,0),"")</f>
        <v>tier - 1</v>
      </c>
      <c r="Q541" s="47" t="str">
        <f>IFERROR(VLOOKUP($A541,'Hospitalisation Details'!$A:$P,13,0),"")</f>
        <v>tier - 3</v>
      </c>
      <c r="R541" s="47" t="str">
        <f>IFERROR(VLOOKUP($A541,'Hospitalisation Details'!$A:$P,14,0),"")</f>
        <v>R1012</v>
      </c>
      <c r="S541" s="47">
        <f>IFERROR(VLOOKUP($A541,'Hospitalisation Details'!$A:$P,16,0),"")</f>
        <v>27</v>
      </c>
    </row>
    <row r="542" spans="1:19" x14ac:dyDescent="0.3">
      <c r="A542" s="34" t="str">
        <f>'Medical Examinations'!A542</f>
        <v>Id541</v>
      </c>
      <c r="B542" s="36" t="str">
        <f>VLOOKUP($A542,'Customer Names'!A:E,3,FALSE)</f>
        <v>Mr.</v>
      </c>
      <c r="C542" s="37" t="str">
        <f>VLOOKUP($A542,'Customer Names'!$A:$E,4,FALSE)</f>
        <v xml:space="preserve"> Brett W</v>
      </c>
      <c r="D542" s="37" t="str">
        <f>VLOOKUP($A542,'Customer Names'!A:E,5,FALSE)</f>
        <v>Whipple</v>
      </c>
      <c r="E542" s="35">
        <f>VLOOKUP($A542,'Medical Examinations'!$A:$H,2,FALSE)</f>
        <v>24.4</v>
      </c>
      <c r="F542" s="35">
        <f>VLOOKUP($A542,'Medical Examinations'!$A:$H,3,FALSE)</f>
        <v>4.5199999999999996</v>
      </c>
      <c r="G542" s="35" t="str">
        <f>VLOOKUP($A542,'Medical Examinations'!$A:$N,11,0)</f>
        <v>No</v>
      </c>
      <c r="H542" s="35" t="str">
        <f>VLOOKUP($A542,'Medical Examinations'!$A:$N,5,0)</f>
        <v>No</v>
      </c>
      <c r="I542" s="35" t="str">
        <f>VLOOKUP($A542,'Medical Examinations'!$A:$N,6,0)</f>
        <v>No</v>
      </c>
      <c r="J542" s="35">
        <f>VLOOKUP($A542,'Medical Examinations'!$A:$N,9,0)</f>
        <v>1</v>
      </c>
      <c r="K542" s="35" t="str">
        <f>VLOOKUP($A542,'Medical Examinations'!$A:$N,10,0)</f>
        <v>Yes</v>
      </c>
      <c r="L542" s="35" t="str">
        <f>VLOOKUP($A542,'Medical Examinations'!$A:$N,12,0)</f>
        <v>Normal Weight</v>
      </c>
      <c r="M542" s="35" t="str">
        <f>VLOOKUP($A542,'Medical Examinations'!$A:$N,13,0)</f>
        <v>Normal</v>
      </c>
      <c r="N542" s="45">
        <f>IFERROR(VLOOKUP($A542,'Hospitalisation Details'!$A:$P,15,0),"")</f>
        <v>33963</v>
      </c>
      <c r="O542" s="46">
        <f>IFERROR(VLOOKUP($A542,'Hospitalisation Details'!$A:$P,6,0),"")</f>
        <v>18259.22</v>
      </c>
      <c r="P542" s="47" t="str">
        <f>IFERROR(VLOOKUP($A542,'Hospitalisation Details'!$A:$P,12,0),"")</f>
        <v>tier - 1</v>
      </c>
      <c r="Q542" s="47" t="str">
        <f>IFERROR(VLOOKUP($A542,'Hospitalisation Details'!$A:$P,13,0),"")</f>
        <v>tier - 3</v>
      </c>
      <c r="R542" s="47" t="str">
        <f>IFERROR(VLOOKUP($A542,'Hospitalisation Details'!$A:$P,14,0),"")</f>
        <v>R1011</v>
      </c>
      <c r="S542" s="47">
        <f>IFERROR(VLOOKUP($A542,'Hospitalisation Details'!$A:$P,16,0),"")</f>
        <v>30</v>
      </c>
    </row>
    <row r="543" spans="1:19" x14ac:dyDescent="0.3">
      <c r="A543" s="34" t="str">
        <f>'Medical Examinations'!A543</f>
        <v>Id542</v>
      </c>
      <c r="B543" s="36" t="str">
        <f>VLOOKUP($A543,'Customer Names'!A:E,3,FALSE)</f>
        <v>Mr.</v>
      </c>
      <c r="C543" s="37" t="str">
        <f>VLOOKUP($A543,'Customer Names'!$A:$E,4,FALSE)</f>
        <v xml:space="preserve"> Dylan J</v>
      </c>
      <c r="D543" s="37" t="str">
        <f>VLOOKUP($A543,'Customer Names'!A:E,5,FALSE)</f>
        <v>Marton</v>
      </c>
      <c r="E543" s="35">
        <f>VLOOKUP($A543,'Medical Examinations'!$A:$H,2,FALSE)</f>
        <v>29.15</v>
      </c>
      <c r="F543" s="35">
        <f>VLOOKUP($A543,'Medical Examinations'!$A:$H,3,FALSE)</f>
        <v>4.45</v>
      </c>
      <c r="G543" s="35" t="str">
        <f>VLOOKUP($A543,'Medical Examinations'!$A:$N,11,0)</f>
        <v>Yes</v>
      </c>
      <c r="H543" s="35" t="str">
        <f>VLOOKUP($A543,'Medical Examinations'!$A:$N,5,0)</f>
        <v>No</v>
      </c>
      <c r="I543" s="35" t="str">
        <f>VLOOKUP($A543,'Medical Examinations'!$A:$N,6,0)</f>
        <v>No</v>
      </c>
      <c r="J543" s="35">
        <f>VLOOKUP($A543,'Medical Examinations'!$A:$N,9,0)</f>
        <v>1</v>
      </c>
      <c r="K543" s="35" t="str">
        <f>VLOOKUP($A543,'Medical Examinations'!$A:$N,10,0)</f>
        <v>Yes</v>
      </c>
      <c r="L543" s="35" t="str">
        <f>VLOOKUP($A543,'Medical Examinations'!$A:$N,12,0)</f>
        <v>Overweight</v>
      </c>
      <c r="M543" s="35" t="str">
        <f>VLOOKUP($A543,'Medical Examinations'!$A:$N,13,0)</f>
        <v>Normal</v>
      </c>
      <c r="N543" s="45">
        <f>IFERROR(VLOOKUP($A543,'Hospitalisation Details'!$A:$P,15,0),"")</f>
        <v>34914</v>
      </c>
      <c r="O543" s="46">
        <f>IFERROR(VLOOKUP($A543,'Hospitalisation Details'!$A:$P,6,0),"")</f>
        <v>18246.5</v>
      </c>
      <c r="P543" s="47" t="str">
        <f>IFERROR(VLOOKUP($A543,'Hospitalisation Details'!$A:$P,12,0),"")</f>
        <v>tier - 1</v>
      </c>
      <c r="Q543" s="47" t="str">
        <f>IFERROR(VLOOKUP($A543,'Hospitalisation Details'!$A:$P,13,0),"")</f>
        <v>tier - 1</v>
      </c>
      <c r="R543" s="47" t="str">
        <f>IFERROR(VLOOKUP($A543,'Hospitalisation Details'!$A:$P,14,0),"")</f>
        <v>R1013</v>
      </c>
      <c r="S543" s="47">
        <f>IFERROR(VLOOKUP($A543,'Hospitalisation Details'!$A:$P,16,0),"")</f>
        <v>27</v>
      </c>
    </row>
    <row r="544" spans="1:19" x14ac:dyDescent="0.3">
      <c r="A544" s="34" t="str">
        <f>'Medical Examinations'!A544</f>
        <v>Id543</v>
      </c>
      <c r="B544" s="36" t="str">
        <f>VLOOKUP($A544,'Customer Names'!A:E,3,FALSE)</f>
        <v>Ms.</v>
      </c>
      <c r="C544" s="37" t="str">
        <f>VLOOKUP($A544,'Customer Names'!$A:$E,4,FALSE)</f>
        <v xml:space="preserve"> Elizabeth</v>
      </c>
      <c r="D544" s="37" t="str">
        <f>VLOOKUP($A544,'Customer Names'!A:E,5,FALSE)</f>
        <v>Hildebrandt</v>
      </c>
      <c r="E544" s="35">
        <f>VLOOKUP($A544,'Medical Examinations'!$A:$H,2,FALSE)</f>
        <v>27.28</v>
      </c>
      <c r="F544" s="35">
        <f>VLOOKUP($A544,'Medical Examinations'!$A:$H,3,FALSE)</f>
        <v>4.72</v>
      </c>
      <c r="G544" s="35" t="str">
        <f>VLOOKUP($A544,'Medical Examinations'!$A:$N,11,0)</f>
        <v>No</v>
      </c>
      <c r="H544" s="35" t="str">
        <f>VLOOKUP($A544,'Medical Examinations'!$A:$N,5,0)</f>
        <v>yes</v>
      </c>
      <c r="I544" s="35" t="str">
        <f>VLOOKUP($A544,'Medical Examinations'!$A:$N,6,0)</f>
        <v>No</v>
      </c>
      <c r="J544" s="35">
        <f>VLOOKUP($A544,'Medical Examinations'!$A:$N,9,0)</f>
        <v>1</v>
      </c>
      <c r="K544" s="35" t="str">
        <f>VLOOKUP($A544,'Medical Examinations'!$A:$N,10,0)</f>
        <v>Yes</v>
      </c>
      <c r="L544" s="35" t="str">
        <f>VLOOKUP($A544,'Medical Examinations'!$A:$N,12,0)</f>
        <v>Overweight</v>
      </c>
      <c r="M544" s="35" t="str">
        <f>VLOOKUP($A544,'Medical Examinations'!$A:$N,13,0)</f>
        <v>Normal</v>
      </c>
      <c r="N544" s="45">
        <f>IFERROR(VLOOKUP($A544,'Hospitalisation Details'!$A:$P,15,0),"")</f>
        <v>38240</v>
      </c>
      <c r="O544" s="46">
        <f>IFERROR(VLOOKUP($A544,'Hospitalisation Details'!$A:$P,6,0),"")</f>
        <v>18223.45</v>
      </c>
      <c r="P544" s="47" t="str">
        <f>IFERROR(VLOOKUP($A544,'Hospitalisation Details'!$A:$P,12,0),"")</f>
        <v>tier - 1</v>
      </c>
      <c r="Q544" s="47" t="str">
        <f>IFERROR(VLOOKUP($A544,'Hospitalisation Details'!$A:$P,13,0),"")</f>
        <v>tier - 3</v>
      </c>
      <c r="R544" s="47" t="str">
        <f>IFERROR(VLOOKUP($A544,'Hospitalisation Details'!$A:$P,14,0),"")</f>
        <v>R1013</v>
      </c>
      <c r="S544" s="47">
        <f>IFERROR(VLOOKUP($A544,'Hospitalisation Details'!$A:$P,16,0),"")</f>
        <v>18</v>
      </c>
    </row>
    <row r="545" spans="1:19" x14ac:dyDescent="0.3">
      <c r="A545" s="34" t="str">
        <f>'Medical Examinations'!A545</f>
        <v>Id544</v>
      </c>
      <c r="B545" s="36" t="str">
        <f>VLOOKUP($A545,'Customer Names'!A:E,3,FALSE)</f>
        <v>Ms.</v>
      </c>
      <c r="C545" s="37" t="str">
        <f>VLOOKUP($A545,'Customer Names'!$A:$E,4,FALSE)</f>
        <v xml:space="preserve"> Brooke M.</v>
      </c>
      <c r="D545" s="37" t="str">
        <f>VLOOKUP($A545,'Customer Names'!A:E,5,FALSE)</f>
        <v>Biggs</v>
      </c>
      <c r="E545" s="35">
        <f>VLOOKUP($A545,'Medical Examinations'!$A:$H,2,FALSE)</f>
        <v>32.229999999999997</v>
      </c>
      <c r="F545" s="35">
        <f>VLOOKUP($A545,'Medical Examinations'!$A:$H,3,FALSE)</f>
        <v>4.6500000000000004</v>
      </c>
      <c r="G545" s="35" t="str">
        <f>VLOOKUP($A545,'Medical Examinations'!$A:$N,11,0)</f>
        <v>Yes</v>
      </c>
      <c r="H545" s="35" t="str">
        <f>VLOOKUP($A545,'Medical Examinations'!$A:$N,5,0)</f>
        <v>No</v>
      </c>
      <c r="I545" s="35" t="str">
        <f>VLOOKUP($A545,'Medical Examinations'!$A:$N,6,0)</f>
        <v>Yes</v>
      </c>
      <c r="J545" s="35">
        <f>VLOOKUP($A545,'Medical Examinations'!$A:$N,9,0)</f>
        <v>1</v>
      </c>
      <c r="K545" s="35" t="str">
        <f>VLOOKUP($A545,'Medical Examinations'!$A:$N,10,0)</f>
        <v>No</v>
      </c>
      <c r="L545" s="35" t="str">
        <f>VLOOKUP($A545,'Medical Examinations'!$A:$N,12,0)</f>
        <v>Obesity</v>
      </c>
      <c r="M545" s="35" t="str">
        <f>VLOOKUP($A545,'Medical Examinations'!$A:$N,13,0)</f>
        <v>Normal</v>
      </c>
      <c r="N545" s="45">
        <f>IFERROR(VLOOKUP($A545,'Hospitalisation Details'!$A:$P,15,0),"")</f>
        <v>35596</v>
      </c>
      <c r="O545" s="46">
        <f>IFERROR(VLOOKUP($A545,'Hospitalisation Details'!$A:$P,6,0),"")</f>
        <v>18218.16</v>
      </c>
      <c r="P545" s="47" t="str">
        <f>IFERROR(VLOOKUP($A545,'Hospitalisation Details'!$A:$P,12,0),"")</f>
        <v>tier - 1</v>
      </c>
      <c r="Q545" s="47" t="str">
        <f>IFERROR(VLOOKUP($A545,'Hospitalisation Details'!$A:$P,13,0),"")</f>
        <v>tier - 1</v>
      </c>
      <c r="R545" s="47" t="str">
        <f>IFERROR(VLOOKUP($A545,'Hospitalisation Details'!$A:$P,14,0),"")</f>
        <v>R1013</v>
      </c>
      <c r="S545" s="47">
        <f>IFERROR(VLOOKUP($A545,'Hospitalisation Details'!$A:$P,16,0),"")</f>
        <v>25</v>
      </c>
    </row>
    <row r="546" spans="1:19" x14ac:dyDescent="0.3">
      <c r="A546" s="34" t="str">
        <f>'Medical Examinations'!A546</f>
        <v>Id545</v>
      </c>
      <c r="B546" s="36" t="str">
        <f>VLOOKUP($A546,'Customer Names'!A:E,3,FALSE)</f>
        <v>Mrs.</v>
      </c>
      <c r="C546" s="37" t="str">
        <f>VLOOKUP($A546,'Customer Names'!$A:$E,4,FALSE)</f>
        <v xml:space="preserve"> Teiko</v>
      </c>
      <c r="D546" s="37" t="str">
        <f>VLOOKUP($A546,'Customer Names'!A:E,5,FALSE)</f>
        <v>Shigezumi</v>
      </c>
      <c r="E546" s="35">
        <f>VLOOKUP($A546,'Medical Examinations'!$A:$H,2,FALSE)</f>
        <v>44.2</v>
      </c>
      <c r="F546" s="35">
        <f>VLOOKUP($A546,'Medical Examinations'!$A:$H,3,FALSE)</f>
        <v>11.34</v>
      </c>
      <c r="G546" s="35" t="str">
        <f>VLOOKUP($A546,'Medical Examinations'!$A:$N,11,0)</f>
        <v>Yes</v>
      </c>
      <c r="H546" s="35" t="str">
        <f>VLOOKUP($A546,'Medical Examinations'!$A:$N,5,0)</f>
        <v>No</v>
      </c>
      <c r="I546" s="35" t="str">
        <f>VLOOKUP($A546,'Medical Examinations'!$A:$N,6,0)</f>
        <v>Yes</v>
      </c>
      <c r="J546" s="35">
        <f>VLOOKUP($A546,'Medical Examinations'!$A:$N,9,0)</f>
        <v>1</v>
      </c>
      <c r="K546" s="35" t="str">
        <f>VLOOKUP($A546,'Medical Examinations'!$A:$N,10,0)</f>
        <v>No</v>
      </c>
      <c r="L546" s="35" t="str">
        <f>VLOOKUP($A546,'Medical Examinations'!$A:$N,12,0)</f>
        <v>Obesity</v>
      </c>
      <c r="M546" s="35" t="str">
        <f>VLOOKUP($A546,'Medical Examinations'!$A:$N,13,0)</f>
        <v>Diabetes</v>
      </c>
      <c r="N546" s="45">
        <f>IFERROR(VLOOKUP($A546,'Hospitalisation Details'!$A:$P,15,0),"")</f>
        <v>23196</v>
      </c>
      <c r="O546" s="46">
        <f>IFERROR(VLOOKUP($A546,'Hospitalisation Details'!$A:$P,6,0),"")</f>
        <v>18208.34</v>
      </c>
      <c r="P546" s="47" t="str">
        <f>IFERROR(VLOOKUP($A546,'Hospitalisation Details'!$A:$P,12,0),"")</f>
        <v>tier - 1</v>
      </c>
      <c r="Q546" s="47" t="str">
        <f>IFERROR(VLOOKUP($A546,'Hospitalisation Details'!$A:$P,13,0),"")</f>
        <v>tier - 2</v>
      </c>
      <c r="R546" s="47" t="str">
        <f>IFERROR(VLOOKUP($A546,'Hospitalisation Details'!$A:$P,14,0),"")</f>
        <v>R1026</v>
      </c>
      <c r="S546" s="47">
        <f>IFERROR(VLOOKUP($A546,'Hospitalisation Details'!$A:$P,16,0),"")</f>
        <v>59</v>
      </c>
    </row>
    <row r="547" spans="1:19" x14ac:dyDescent="0.3">
      <c r="A547" s="34" t="str">
        <f>'Medical Examinations'!A547</f>
        <v>Id546</v>
      </c>
      <c r="B547" s="36" t="str">
        <f>VLOOKUP($A547,'Customer Names'!A:E,3,FALSE)</f>
        <v>Mr.</v>
      </c>
      <c r="C547" s="37" t="str">
        <f>VLOOKUP($A547,'Customer Names'!$A:$E,4,FALSE)</f>
        <v xml:space="preserve"> Zachary</v>
      </c>
      <c r="D547" s="37" t="str">
        <f>VLOOKUP($A547,'Customer Names'!A:E,5,FALSE)</f>
        <v>Meineke</v>
      </c>
      <c r="E547" s="35">
        <f>VLOOKUP($A547,'Medical Examinations'!$A:$H,2,FALSE)</f>
        <v>29.734999999999999</v>
      </c>
      <c r="F547" s="35">
        <f>VLOOKUP($A547,'Medical Examinations'!$A:$H,3,FALSE)</f>
        <v>4.53</v>
      </c>
      <c r="G547" s="35" t="str">
        <f>VLOOKUP($A547,'Medical Examinations'!$A:$N,11,0)</f>
        <v>No</v>
      </c>
      <c r="H547" s="35" t="str">
        <f>VLOOKUP($A547,'Medical Examinations'!$A:$N,5,0)</f>
        <v>No</v>
      </c>
      <c r="I547" s="35" t="str">
        <f>VLOOKUP($A547,'Medical Examinations'!$A:$N,6,0)</f>
        <v>Yes</v>
      </c>
      <c r="J547" s="35">
        <f>VLOOKUP($A547,'Medical Examinations'!$A:$N,9,0)</f>
        <v>1</v>
      </c>
      <c r="K547" s="35" t="str">
        <f>VLOOKUP($A547,'Medical Examinations'!$A:$N,10,0)</f>
        <v>No</v>
      </c>
      <c r="L547" s="35" t="str">
        <f>VLOOKUP($A547,'Medical Examinations'!$A:$N,12,0)</f>
        <v>Overweight</v>
      </c>
      <c r="M547" s="35" t="str">
        <f>VLOOKUP($A547,'Medical Examinations'!$A:$N,13,0)</f>
        <v>Normal</v>
      </c>
      <c r="N547" s="45">
        <f>IFERROR(VLOOKUP($A547,'Hospitalisation Details'!$A:$P,15,0),"")</f>
        <v>34162</v>
      </c>
      <c r="O547" s="46">
        <f>IFERROR(VLOOKUP($A547,'Hospitalisation Details'!$A:$P,6,0),"")</f>
        <v>18157.88</v>
      </c>
      <c r="P547" s="47" t="str">
        <f>IFERROR(VLOOKUP($A547,'Hospitalisation Details'!$A:$P,12,0),"")</f>
        <v>tier - 1</v>
      </c>
      <c r="Q547" s="47" t="str">
        <f>IFERROR(VLOOKUP($A547,'Hospitalisation Details'!$A:$P,13,0),"")</f>
        <v>tier - 1</v>
      </c>
      <c r="R547" s="47" t="str">
        <f>IFERROR(VLOOKUP($A547,'Hospitalisation Details'!$A:$P,14,0),"")</f>
        <v>R1012</v>
      </c>
      <c r="S547" s="47">
        <f>IFERROR(VLOOKUP($A547,'Hospitalisation Details'!$A:$P,16,0),"")</f>
        <v>29</v>
      </c>
    </row>
    <row r="548" spans="1:19" x14ac:dyDescent="0.3">
      <c r="A548" s="34" t="str">
        <f>'Medical Examinations'!A548</f>
        <v>Id547</v>
      </c>
      <c r="B548" s="36" t="str">
        <f>VLOOKUP($A548,'Customer Names'!A:E,3,FALSE)</f>
        <v>Ms.</v>
      </c>
      <c r="C548" s="37" t="str">
        <f>VLOOKUP($A548,'Customer Names'!$A:$E,4,FALSE)</f>
        <v xml:space="preserve"> Johannah</v>
      </c>
      <c r="D548" s="37" t="str">
        <f>VLOOKUP($A548,'Customer Names'!A:E,5,FALSE)</f>
        <v>Ludington</v>
      </c>
      <c r="E548" s="35">
        <f>VLOOKUP($A548,'Medical Examinations'!$A:$H,2,FALSE)</f>
        <v>28.31</v>
      </c>
      <c r="F548" s="35">
        <f>VLOOKUP($A548,'Medical Examinations'!$A:$H,3,FALSE)</f>
        <v>6.35</v>
      </c>
      <c r="G548" s="35" t="str">
        <f>VLOOKUP($A548,'Medical Examinations'!$A:$N,11,0)</f>
        <v>No</v>
      </c>
      <c r="H548" s="35" t="str">
        <f>VLOOKUP($A548,'Medical Examinations'!$A:$N,5,0)</f>
        <v>No</v>
      </c>
      <c r="I548" s="35" t="str">
        <f>VLOOKUP($A548,'Medical Examinations'!$A:$N,6,0)</f>
        <v>No</v>
      </c>
      <c r="J548" s="35">
        <f>VLOOKUP($A548,'Medical Examinations'!$A:$N,9,0)</f>
        <v>0</v>
      </c>
      <c r="K548" s="35" t="str">
        <f>VLOOKUP($A548,'Medical Examinations'!$A:$N,10,0)</f>
        <v>Yes</v>
      </c>
      <c r="L548" s="35" t="str">
        <f>VLOOKUP($A548,'Medical Examinations'!$A:$N,12,0)</f>
        <v>Overweight</v>
      </c>
      <c r="M548" s="35" t="str">
        <f>VLOOKUP($A548,'Medical Examinations'!$A:$N,13,0)</f>
        <v>Prediabetes</v>
      </c>
      <c r="N548" s="45">
        <f>IFERROR(VLOOKUP($A548,'Hospitalisation Details'!$A:$P,15,0),"")</f>
        <v>36457</v>
      </c>
      <c r="O548" s="46">
        <f>IFERROR(VLOOKUP($A548,'Hospitalisation Details'!$A:$P,6,0),"")</f>
        <v>18033.97</v>
      </c>
      <c r="P548" s="47" t="str">
        <f>IFERROR(VLOOKUP($A548,'Hospitalisation Details'!$A:$P,12,0),"")</f>
        <v>tier - 1</v>
      </c>
      <c r="Q548" s="47" t="str">
        <f>IFERROR(VLOOKUP($A548,'Hospitalisation Details'!$A:$P,13,0),"")</f>
        <v>tier - 1</v>
      </c>
      <c r="R548" s="47" t="str">
        <f>IFERROR(VLOOKUP($A548,'Hospitalisation Details'!$A:$P,14,0),"")</f>
        <v>R1012</v>
      </c>
      <c r="S548" s="47">
        <f>IFERROR(VLOOKUP($A548,'Hospitalisation Details'!$A:$P,16,0),"")</f>
        <v>23</v>
      </c>
    </row>
    <row r="549" spans="1:19" x14ac:dyDescent="0.3">
      <c r="A549" s="34" t="str">
        <f>'Medical Examinations'!A549</f>
        <v>Id548</v>
      </c>
      <c r="B549" s="36" t="str">
        <f>VLOOKUP($A549,'Customer Names'!A:E,3,FALSE)</f>
        <v>Mr.</v>
      </c>
      <c r="C549" s="37" t="str">
        <f>VLOOKUP($A549,'Customer Names'!$A:$E,4,FALSE)</f>
        <v xml:space="preserve"> Ryan A</v>
      </c>
      <c r="D549" s="37" t="str">
        <f>VLOOKUP($A549,'Customer Names'!A:E,5,FALSE)</f>
        <v>Perrich</v>
      </c>
      <c r="E549" s="35">
        <f>VLOOKUP($A549,'Medical Examinations'!$A:$H,2,FALSE)</f>
        <v>46.62</v>
      </c>
      <c r="F549" s="35">
        <f>VLOOKUP($A549,'Medical Examinations'!$A:$H,3,FALSE)</f>
        <v>8.51</v>
      </c>
      <c r="G549" s="35" t="str">
        <f>VLOOKUP($A549,'Medical Examinations'!$A:$N,11,0)</f>
        <v>No</v>
      </c>
      <c r="H549" s="35" t="str">
        <f>VLOOKUP($A549,'Medical Examinations'!$A:$N,5,0)</f>
        <v>No</v>
      </c>
      <c r="I549" s="35" t="str">
        <f>VLOOKUP($A549,'Medical Examinations'!$A:$N,6,0)</f>
        <v>No</v>
      </c>
      <c r="J549" s="35">
        <f>VLOOKUP($A549,'Medical Examinations'!$A:$N,9,0)</f>
        <v>0</v>
      </c>
      <c r="K549" s="35" t="str">
        <f>VLOOKUP($A549,'Medical Examinations'!$A:$N,10,0)</f>
        <v>No</v>
      </c>
      <c r="L549" s="35" t="str">
        <f>VLOOKUP($A549,'Medical Examinations'!$A:$N,12,0)</f>
        <v>Obesity</v>
      </c>
      <c r="M549" s="35" t="str">
        <f>VLOOKUP($A549,'Medical Examinations'!$A:$N,13,0)</f>
        <v>Diabetes</v>
      </c>
      <c r="N549" s="45">
        <f>IFERROR(VLOOKUP($A549,'Hospitalisation Details'!$A:$P,15,0),"")</f>
        <v>24032</v>
      </c>
      <c r="O549" s="46">
        <f>IFERROR(VLOOKUP($A549,'Hospitalisation Details'!$A:$P,6,0),"")</f>
        <v>18031.189999999999</v>
      </c>
      <c r="P549" s="47" t="str">
        <f>IFERROR(VLOOKUP($A549,'Hospitalisation Details'!$A:$P,12,0),"")</f>
        <v>tier - 1</v>
      </c>
      <c r="Q549" s="47" t="str">
        <f>IFERROR(VLOOKUP($A549,'Hospitalisation Details'!$A:$P,13,0),"")</f>
        <v>tier - 2</v>
      </c>
      <c r="R549" s="47" t="str">
        <f>IFERROR(VLOOKUP($A549,'Hospitalisation Details'!$A:$P,14,0),"")</f>
        <v>R1012</v>
      </c>
      <c r="S549" s="47">
        <f>IFERROR(VLOOKUP($A549,'Hospitalisation Details'!$A:$P,16,0),"")</f>
        <v>57</v>
      </c>
    </row>
    <row r="550" spans="1:19" x14ac:dyDescent="0.3">
      <c r="A550" s="34" t="str">
        <f>'Medical Examinations'!A550</f>
        <v>Id549</v>
      </c>
      <c r="B550" s="36" t="str">
        <f>VLOOKUP($A550,'Customer Names'!A:E,3,FALSE)</f>
        <v>Mr.</v>
      </c>
      <c r="C550" s="37" t="str">
        <f>VLOOKUP($A550,'Customer Names'!$A:$E,4,FALSE)</f>
        <v xml:space="preserve"> Andres Sr.</v>
      </c>
      <c r="D550" s="37" t="str">
        <f>VLOOKUP($A550,'Customer Names'!A:E,5,FALSE)</f>
        <v>Cervantes</v>
      </c>
      <c r="E550" s="35">
        <f>VLOOKUP($A550,'Medical Examinations'!$A:$H,2,FALSE)</f>
        <v>51.75</v>
      </c>
      <c r="F550" s="35">
        <f>VLOOKUP($A550,'Medical Examinations'!$A:$H,3,FALSE)</f>
        <v>8.59</v>
      </c>
      <c r="G550" s="35" t="str">
        <f>VLOOKUP($A550,'Medical Examinations'!$A:$N,11,0)</f>
        <v>Yes</v>
      </c>
      <c r="H550" s="35" t="str">
        <f>VLOOKUP($A550,'Medical Examinations'!$A:$N,5,0)</f>
        <v>No</v>
      </c>
      <c r="I550" s="35" t="str">
        <f>VLOOKUP($A550,'Medical Examinations'!$A:$N,6,0)</f>
        <v>No</v>
      </c>
      <c r="J550" s="35">
        <f>VLOOKUP($A550,'Medical Examinations'!$A:$N,9,0)</f>
        <v>1</v>
      </c>
      <c r="K550" s="35" t="str">
        <f>VLOOKUP($A550,'Medical Examinations'!$A:$N,10,0)</f>
        <v>No</v>
      </c>
      <c r="L550" s="35" t="str">
        <f>VLOOKUP($A550,'Medical Examinations'!$A:$N,12,0)</f>
        <v>Obesity</v>
      </c>
      <c r="M550" s="35" t="str">
        <f>VLOOKUP($A550,'Medical Examinations'!$A:$N,13,0)</f>
        <v>Diabetes</v>
      </c>
      <c r="N550" s="45">
        <f>IFERROR(VLOOKUP($A550,'Hospitalisation Details'!$A:$P,15,0),"")</f>
        <v>27572</v>
      </c>
      <c r="O550" s="46">
        <f>IFERROR(VLOOKUP($A550,'Hospitalisation Details'!$A:$P,6,0),"")</f>
        <v>18031.16</v>
      </c>
      <c r="P550" s="47" t="str">
        <f>IFERROR(VLOOKUP($A550,'Hospitalisation Details'!$A:$P,12,0),"")</f>
        <v>tier - 1</v>
      </c>
      <c r="Q550" s="47" t="str">
        <f>IFERROR(VLOOKUP($A550,'Hospitalisation Details'!$A:$P,13,0),"")</f>
        <v>tier - 3</v>
      </c>
      <c r="R550" s="47" t="str">
        <f>IFERROR(VLOOKUP($A550,'Hospitalisation Details'!$A:$P,14,0),"")</f>
        <v>R1023</v>
      </c>
      <c r="S550" s="47">
        <f>IFERROR(VLOOKUP($A550,'Hospitalisation Details'!$A:$P,16,0),"")</f>
        <v>47</v>
      </c>
    </row>
    <row r="551" spans="1:19" x14ac:dyDescent="0.3">
      <c r="A551" s="34" t="str">
        <f>'Medical Examinations'!A551</f>
        <v>Id550</v>
      </c>
      <c r="B551" s="36" t="str">
        <f>VLOOKUP($A551,'Customer Names'!A:E,3,FALSE)</f>
        <v>Mr.</v>
      </c>
      <c r="C551" s="37" t="str">
        <f>VLOOKUP($A551,'Customer Names'!$A:$E,4,FALSE)</f>
        <v xml:space="preserve"> Bryan</v>
      </c>
      <c r="D551" s="37" t="str">
        <f>VLOOKUP($A551,'Customer Names'!A:E,5,FALSE)</f>
        <v>Andrews</v>
      </c>
      <c r="E551" s="35">
        <f>VLOOKUP($A551,'Medical Examinations'!$A:$H,2,FALSE)</f>
        <v>25.7</v>
      </c>
      <c r="F551" s="35">
        <f>VLOOKUP($A551,'Medical Examinations'!$A:$H,3,FALSE)</f>
        <v>4.13</v>
      </c>
      <c r="G551" s="35" t="str">
        <f>VLOOKUP($A551,'Medical Examinations'!$A:$N,11,0)</f>
        <v>Yes</v>
      </c>
      <c r="H551" s="35" t="str">
        <f>VLOOKUP($A551,'Medical Examinations'!$A:$N,5,0)</f>
        <v>No</v>
      </c>
      <c r="I551" s="35" t="str">
        <f>VLOOKUP($A551,'Medical Examinations'!$A:$N,6,0)</f>
        <v>No</v>
      </c>
      <c r="J551" s="35">
        <f>VLOOKUP($A551,'Medical Examinations'!$A:$N,9,0)</f>
        <v>0</v>
      </c>
      <c r="K551" s="35" t="str">
        <f>VLOOKUP($A551,'Medical Examinations'!$A:$N,10,0)</f>
        <v>Yes</v>
      </c>
      <c r="L551" s="35" t="str">
        <f>VLOOKUP($A551,'Medical Examinations'!$A:$N,12,0)</f>
        <v>Overweight</v>
      </c>
      <c r="M551" s="35" t="str">
        <f>VLOOKUP($A551,'Medical Examinations'!$A:$N,13,0)</f>
        <v>Normal</v>
      </c>
      <c r="N551" s="45">
        <f>IFERROR(VLOOKUP($A551,'Hospitalisation Details'!$A:$P,15,0),"")</f>
        <v>37162</v>
      </c>
      <c r="O551" s="46">
        <f>IFERROR(VLOOKUP($A551,'Hospitalisation Details'!$A:$P,6,0),"")</f>
        <v>17942.11</v>
      </c>
      <c r="P551" s="47" t="str">
        <f>IFERROR(VLOOKUP($A551,'Hospitalisation Details'!$A:$P,12,0),"")</f>
        <v>tier - 1</v>
      </c>
      <c r="Q551" s="47" t="str">
        <f>IFERROR(VLOOKUP($A551,'Hospitalisation Details'!$A:$P,13,0),"")</f>
        <v>tier - 2</v>
      </c>
      <c r="R551" s="47" t="str">
        <f>IFERROR(VLOOKUP($A551,'Hospitalisation Details'!$A:$P,14,0),"")</f>
        <v>R1011</v>
      </c>
      <c r="S551" s="47">
        <f>IFERROR(VLOOKUP($A551,'Hospitalisation Details'!$A:$P,16,0),"")</f>
        <v>21</v>
      </c>
    </row>
    <row r="552" spans="1:19" x14ac:dyDescent="0.3">
      <c r="A552" s="34" t="str">
        <f>'Medical Examinations'!A552</f>
        <v>Id551</v>
      </c>
      <c r="B552" s="36" t="str">
        <f>VLOOKUP($A552,'Customer Names'!A:E,3,FALSE)</f>
        <v>Ms.</v>
      </c>
      <c r="C552" s="37" t="str">
        <f>VLOOKUP($A552,'Customer Names'!$A:$E,4,FALSE)</f>
        <v xml:space="preserve"> Lizette</v>
      </c>
      <c r="D552" s="37" t="str">
        <f>VLOOKUP($A552,'Customer Names'!A:E,5,FALSE)</f>
        <v>Ruvalcaba</v>
      </c>
      <c r="E552" s="35">
        <f>VLOOKUP($A552,'Medical Examinations'!$A:$H,2,FALSE)</f>
        <v>31.79</v>
      </c>
      <c r="F552" s="35">
        <f>VLOOKUP($A552,'Medical Examinations'!$A:$H,3,FALSE)</f>
        <v>4.55</v>
      </c>
      <c r="G552" s="35" t="str">
        <f>VLOOKUP($A552,'Medical Examinations'!$A:$N,11,0)</f>
        <v>No</v>
      </c>
      <c r="H552" s="35" t="str">
        <f>VLOOKUP($A552,'Medical Examinations'!$A:$N,5,0)</f>
        <v>No</v>
      </c>
      <c r="I552" s="35" t="str">
        <f>VLOOKUP($A552,'Medical Examinations'!$A:$N,6,0)</f>
        <v>No</v>
      </c>
      <c r="J552" s="35">
        <f>VLOOKUP($A552,'Medical Examinations'!$A:$N,9,0)</f>
        <v>0</v>
      </c>
      <c r="K552" s="35" t="str">
        <f>VLOOKUP($A552,'Medical Examinations'!$A:$N,10,0)</f>
        <v>No</v>
      </c>
      <c r="L552" s="35" t="str">
        <f>VLOOKUP($A552,'Medical Examinations'!$A:$N,12,0)</f>
        <v>Obesity</v>
      </c>
      <c r="M552" s="35" t="str">
        <f>VLOOKUP($A552,'Medical Examinations'!$A:$N,13,0)</f>
        <v>Normal</v>
      </c>
      <c r="N552" s="45">
        <f>IFERROR(VLOOKUP($A552,'Hospitalisation Details'!$A:$P,15,0),"")</f>
        <v>28415</v>
      </c>
      <c r="O552" s="46">
        <f>IFERROR(VLOOKUP($A552,'Hospitalisation Details'!$A:$P,6,0),"")</f>
        <v>17929.3</v>
      </c>
      <c r="P552" s="47" t="str">
        <f>IFERROR(VLOOKUP($A552,'Hospitalisation Details'!$A:$P,12,0),"")</f>
        <v>tier - 1</v>
      </c>
      <c r="Q552" s="47" t="str">
        <f>IFERROR(VLOOKUP($A552,'Hospitalisation Details'!$A:$P,13,0),"")</f>
        <v>tier - 2</v>
      </c>
      <c r="R552" s="47" t="str">
        <f>IFERROR(VLOOKUP($A552,'Hospitalisation Details'!$A:$P,14,0),"")</f>
        <v>R1013</v>
      </c>
      <c r="S552" s="47">
        <f>IFERROR(VLOOKUP($A552,'Hospitalisation Details'!$A:$P,16,0),"")</f>
        <v>45</v>
      </c>
    </row>
    <row r="553" spans="1:19" x14ac:dyDescent="0.3">
      <c r="A553" s="34" t="str">
        <f>'Medical Examinations'!A553</f>
        <v>Id552</v>
      </c>
      <c r="B553" s="36" t="str">
        <f>VLOOKUP($A553,'Customer Names'!A:E,3,FALSE)</f>
        <v>Mr.</v>
      </c>
      <c r="C553" s="37" t="str">
        <f>VLOOKUP($A553,'Customer Names'!$A:$E,4,FALSE)</f>
        <v xml:space="preserve"> Don</v>
      </c>
      <c r="D553" s="37" t="str">
        <f>VLOOKUP($A553,'Customer Names'!A:E,5,FALSE)</f>
        <v>King</v>
      </c>
      <c r="E553" s="35">
        <f>VLOOKUP($A553,'Medical Examinations'!$A:$H,2,FALSE)</f>
        <v>24.795000000000002</v>
      </c>
      <c r="F553" s="35">
        <f>VLOOKUP($A553,'Medical Examinations'!$A:$H,3,FALSE)</f>
        <v>4.5199999999999996</v>
      </c>
      <c r="G553" s="35" t="str">
        <f>VLOOKUP($A553,'Medical Examinations'!$A:$N,11,0)</f>
        <v>No</v>
      </c>
      <c r="H553" s="35" t="str">
        <f>VLOOKUP($A553,'Medical Examinations'!$A:$N,5,0)</f>
        <v>No</v>
      </c>
      <c r="I553" s="35" t="str">
        <f>VLOOKUP($A553,'Medical Examinations'!$A:$N,6,0)</f>
        <v>No</v>
      </c>
      <c r="J553" s="35">
        <f>VLOOKUP($A553,'Medical Examinations'!$A:$N,9,0)</f>
        <v>0</v>
      </c>
      <c r="K553" s="35" t="str">
        <f>VLOOKUP($A553,'Medical Examinations'!$A:$N,10,0)</f>
        <v>Yes</v>
      </c>
      <c r="L553" s="35" t="str">
        <f>VLOOKUP($A553,'Medical Examinations'!$A:$N,12,0)</f>
        <v>Normal Weight</v>
      </c>
      <c r="M553" s="35" t="str">
        <f>VLOOKUP($A553,'Medical Examinations'!$A:$N,13,0)</f>
        <v>Normal</v>
      </c>
      <c r="N553" s="45">
        <f>IFERROR(VLOOKUP($A553,'Hospitalisation Details'!$A:$P,15,0),"")</f>
        <v>32846</v>
      </c>
      <c r="O553" s="46">
        <f>IFERROR(VLOOKUP($A553,'Hospitalisation Details'!$A:$P,6,0),"")</f>
        <v>17904.53</v>
      </c>
      <c r="P553" s="47" t="str">
        <f>IFERROR(VLOOKUP($A553,'Hospitalisation Details'!$A:$P,12,0),"")</f>
        <v>tier - 1</v>
      </c>
      <c r="Q553" s="47" t="str">
        <f>IFERROR(VLOOKUP($A553,'Hospitalisation Details'!$A:$P,13,0),"")</f>
        <v>tier - 2</v>
      </c>
      <c r="R553" s="47" t="str">
        <f>IFERROR(VLOOKUP($A553,'Hospitalisation Details'!$A:$P,14,0),"")</f>
        <v>R1017</v>
      </c>
      <c r="S553" s="47">
        <f>IFERROR(VLOOKUP($A553,'Hospitalisation Details'!$A:$P,16,0),"")</f>
        <v>33</v>
      </c>
    </row>
    <row r="554" spans="1:19" x14ac:dyDescent="0.3">
      <c r="A554" s="34" t="str">
        <f>'Medical Examinations'!A554</f>
        <v>Id553</v>
      </c>
      <c r="B554" s="36" t="str">
        <f>VLOOKUP($A554,'Customer Names'!A:E,3,FALSE)</f>
        <v>Mr.</v>
      </c>
      <c r="C554" s="37" t="str">
        <f>VLOOKUP($A554,'Customer Names'!$A:$E,4,FALSE)</f>
        <v xml:space="preserve"> Jeb</v>
      </c>
      <c r="D554" s="37" t="str">
        <f>VLOOKUP($A554,'Customer Names'!A:E,5,FALSE)</f>
        <v>Stone</v>
      </c>
      <c r="E554" s="35">
        <f>VLOOKUP($A554,'Medical Examinations'!$A:$H,2,FALSE)</f>
        <v>53.98</v>
      </c>
      <c r="F554" s="35">
        <f>VLOOKUP($A554,'Medical Examinations'!$A:$H,3,FALSE)</f>
        <v>5.07</v>
      </c>
      <c r="G554" s="35" t="str">
        <f>VLOOKUP($A554,'Medical Examinations'!$A:$N,11,0)</f>
        <v>No</v>
      </c>
      <c r="H554" s="35" t="str">
        <f>VLOOKUP($A554,'Medical Examinations'!$A:$N,5,0)</f>
        <v>No</v>
      </c>
      <c r="I554" s="35" t="str">
        <f>VLOOKUP($A554,'Medical Examinations'!$A:$N,6,0)</f>
        <v>Yes</v>
      </c>
      <c r="J554" s="35">
        <f>VLOOKUP($A554,'Medical Examinations'!$A:$N,9,0)</f>
        <v>1</v>
      </c>
      <c r="K554" s="35" t="str">
        <f>VLOOKUP($A554,'Medical Examinations'!$A:$N,10,0)</f>
        <v>No</v>
      </c>
      <c r="L554" s="35" t="str">
        <f>VLOOKUP($A554,'Medical Examinations'!$A:$N,12,0)</f>
        <v>Obesity</v>
      </c>
      <c r="M554" s="35" t="str">
        <f>VLOOKUP($A554,'Medical Examinations'!$A:$N,13,0)</f>
        <v>Normal</v>
      </c>
      <c r="N554" s="45">
        <f>IFERROR(VLOOKUP($A554,'Hospitalisation Details'!$A:$P,15,0),"")</f>
        <v>29171</v>
      </c>
      <c r="O554" s="46">
        <f>IFERROR(VLOOKUP($A554,'Hospitalisation Details'!$A:$P,6,0),"")</f>
        <v>17882.669999999998</v>
      </c>
      <c r="P554" s="47" t="str">
        <f>IFERROR(VLOOKUP($A554,'Hospitalisation Details'!$A:$P,12,0),"")</f>
        <v>tier - 1</v>
      </c>
      <c r="Q554" s="47" t="str">
        <f>IFERROR(VLOOKUP($A554,'Hospitalisation Details'!$A:$P,13,0),"")</f>
        <v>tier - 3</v>
      </c>
      <c r="R554" s="47" t="str">
        <f>IFERROR(VLOOKUP($A554,'Hospitalisation Details'!$A:$P,14,0),"")</f>
        <v>R1012</v>
      </c>
      <c r="S554" s="47">
        <f>IFERROR(VLOOKUP($A554,'Hospitalisation Details'!$A:$P,16,0),"")</f>
        <v>43</v>
      </c>
    </row>
    <row r="555" spans="1:19" x14ac:dyDescent="0.3">
      <c r="A555" s="34" t="str">
        <f>'Medical Examinations'!A555</f>
        <v>Id554</v>
      </c>
      <c r="B555" s="36" t="str">
        <f>VLOOKUP($A555,'Customer Names'!A:E,3,FALSE)</f>
        <v>Ms.</v>
      </c>
      <c r="C555" s="37" t="str">
        <f>VLOOKUP($A555,'Customer Names'!$A:$E,4,FALSE)</f>
        <v xml:space="preserve"> Amy R.</v>
      </c>
      <c r="D555" s="37" t="str">
        <f>VLOOKUP($A555,'Customer Names'!A:E,5,FALSE)</f>
        <v>Campbell</v>
      </c>
      <c r="E555" s="35">
        <f>VLOOKUP($A555,'Medical Examinations'!$A:$H,2,FALSE)</f>
        <v>41.325000000000003</v>
      </c>
      <c r="F555" s="35">
        <f>VLOOKUP($A555,'Medical Examinations'!$A:$H,3,FALSE)</f>
        <v>4.04</v>
      </c>
      <c r="G555" s="35" t="str">
        <f>VLOOKUP($A555,'Medical Examinations'!$A:$N,11,0)</f>
        <v>Yes</v>
      </c>
      <c r="H555" s="35" t="str">
        <f>VLOOKUP($A555,'Medical Examinations'!$A:$N,5,0)</f>
        <v>No</v>
      </c>
      <c r="I555" s="35" t="str">
        <f>VLOOKUP($A555,'Medical Examinations'!$A:$N,6,0)</f>
        <v>Yes</v>
      </c>
      <c r="J555" s="35">
        <f>VLOOKUP($A555,'Medical Examinations'!$A:$N,9,0)</f>
        <v>1</v>
      </c>
      <c r="K555" s="35" t="str">
        <f>VLOOKUP($A555,'Medical Examinations'!$A:$N,10,0)</f>
        <v>No</v>
      </c>
      <c r="L555" s="35" t="str">
        <f>VLOOKUP($A555,'Medical Examinations'!$A:$N,12,0)</f>
        <v>Obesity</v>
      </c>
      <c r="M555" s="35" t="str">
        <f>VLOOKUP($A555,'Medical Examinations'!$A:$N,13,0)</f>
        <v>Normal</v>
      </c>
      <c r="N555" s="45">
        <f>IFERROR(VLOOKUP($A555,'Hospitalisation Details'!$A:$P,15,0),"")</f>
        <v>35668</v>
      </c>
      <c r="O555" s="46">
        <f>IFERROR(VLOOKUP($A555,'Hospitalisation Details'!$A:$P,6,0),"")</f>
        <v>17878.900000000001</v>
      </c>
      <c r="P555" s="47" t="str">
        <f>IFERROR(VLOOKUP($A555,'Hospitalisation Details'!$A:$P,12,0),"")</f>
        <v>tier - 1</v>
      </c>
      <c r="Q555" s="47" t="str">
        <f>IFERROR(VLOOKUP($A555,'Hospitalisation Details'!$A:$P,13,0),"")</f>
        <v>tier - 2</v>
      </c>
      <c r="R555" s="47" t="str">
        <f>IFERROR(VLOOKUP($A555,'Hospitalisation Details'!$A:$P,14,0),"")</f>
        <v>R1024</v>
      </c>
      <c r="S555" s="47">
        <f>IFERROR(VLOOKUP($A555,'Hospitalisation Details'!$A:$P,16,0),"")</f>
        <v>25</v>
      </c>
    </row>
    <row r="556" spans="1:19" x14ac:dyDescent="0.3">
      <c r="A556" s="34" t="str">
        <f>'Medical Examinations'!A556</f>
        <v>Id555</v>
      </c>
      <c r="B556" s="36" t="str">
        <f>VLOOKUP($A556,'Customer Names'!A:E,3,FALSE)</f>
        <v>Mr.</v>
      </c>
      <c r="C556" s="37" t="str">
        <f>VLOOKUP($A556,'Customer Names'!$A:$E,4,FALSE)</f>
        <v xml:space="preserve"> Brian</v>
      </c>
      <c r="D556" s="37" t="str">
        <f>VLOOKUP($A556,'Customer Names'!A:E,5,FALSE)</f>
        <v>Asher</v>
      </c>
      <c r="E556" s="35">
        <f>VLOOKUP($A556,'Medical Examinations'!$A:$H,2,FALSE)</f>
        <v>51.65</v>
      </c>
      <c r="F556" s="35">
        <f>VLOOKUP($A556,'Medical Examinations'!$A:$H,3,FALSE)</f>
        <v>5.3</v>
      </c>
      <c r="G556" s="35" t="str">
        <f>VLOOKUP($A556,'Medical Examinations'!$A:$N,11,0)</f>
        <v>Yes</v>
      </c>
      <c r="H556" s="35" t="str">
        <f>VLOOKUP($A556,'Medical Examinations'!$A:$N,5,0)</f>
        <v>No</v>
      </c>
      <c r="I556" s="35" t="str">
        <f>VLOOKUP($A556,'Medical Examinations'!$A:$N,6,0)</f>
        <v>No</v>
      </c>
      <c r="J556" s="35">
        <f>VLOOKUP($A556,'Medical Examinations'!$A:$N,9,0)</f>
        <v>0</v>
      </c>
      <c r="K556" s="35" t="str">
        <f>VLOOKUP($A556,'Medical Examinations'!$A:$N,10,0)</f>
        <v>No</v>
      </c>
      <c r="L556" s="35" t="str">
        <f>VLOOKUP($A556,'Medical Examinations'!$A:$N,12,0)</f>
        <v>Obesity</v>
      </c>
      <c r="M556" s="35" t="str">
        <f>VLOOKUP($A556,'Medical Examinations'!$A:$N,13,0)</f>
        <v>Normal</v>
      </c>
      <c r="N556" s="45">
        <f>IFERROR(VLOOKUP($A556,'Hospitalisation Details'!$A:$P,15,0),"")</f>
        <v>28106</v>
      </c>
      <c r="O556" s="46">
        <f>IFERROR(VLOOKUP($A556,'Hospitalisation Details'!$A:$P,6,0),"")</f>
        <v>17862.919999999998</v>
      </c>
      <c r="P556" s="47" t="str">
        <f>IFERROR(VLOOKUP($A556,'Hospitalisation Details'!$A:$P,12,0),"")</f>
        <v>tier - 1</v>
      </c>
      <c r="Q556" s="47" t="str">
        <f>IFERROR(VLOOKUP($A556,'Hospitalisation Details'!$A:$P,13,0),"")</f>
        <v>tier - 2</v>
      </c>
      <c r="R556" s="47" t="str">
        <f>IFERROR(VLOOKUP($A556,'Hospitalisation Details'!$A:$P,14,0),"")</f>
        <v>R1012</v>
      </c>
      <c r="S556" s="47">
        <f>IFERROR(VLOOKUP($A556,'Hospitalisation Details'!$A:$P,16,0),"")</f>
        <v>46</v>
      </c>
    </row>
    <row r="557" spans="1:19" x14ac:dyDescent="0.3">
      <c r="A557" s="34" t="str">
        <f>'Medical Examinations'!A557</f>
        <v>Id556</v>
      </c>
      <c r="B557" s="36" t="str">
        <f>VLOOKUP($A557,'Customer Names'!A:E,3,FALSE)</f>
        <v>Mr.</v>
      </c>
      <c r="C557" s="37" t="str">
        <f>VLOOKUP($A557,'Customer Names'!$A:$E,4,FALSE)</f>
        <v xml:space="preserve"> Mike G</v>
      </c>
      <c r="D557" s="37" t="str">
        <f>VLOOKUP($A557,'Customer Names'!A:E,5,FALSE)</f>
        <v>Mazzotta</v>
      </c>
      <c r="E557" s="35">
        <f>VLOOKUP($A557,'Medical Examinations'!$A:$H,2,FALSE)</f>
        <v>44.52</v>
      </c>
      <c r="F557" s="35">
        <f>VLOOKUP($A557,'Medical Examinations'!$A:$H,3,FALSE)</f>
        <v>8.64</v>
      </c>
      <c r="G557" s="35" t="str">
        <f>VLOOKUP($A557,'Medical Examinations'!$A:$N,11,0)</f>
        <v>Yes</v>
      </c>
      <c r="H557" s="35" t="str">
        <f>VLOOKUP($A557,'Medical Examinations'!$A:$N,5,0)</f>
        <v>No</v>
      </c>
      <c r="I557" s="35" t="str">
        <f>VLOOKUP($A557,'Medical Examinations'!$A:$N,6,0)</f>
        <v>Yes</v>
      </c>
      <c r="J557" s="35">
        <f>VLOOKUP($A557,'Medical Examinations'!$A:$N,9,0)</f>
        <v>1</v>
      </c>
      <c r="K557" s="35" t="str">
        <f>VLOOKUP($A557,'Medical Examinations'!$A:$N,10,0)</f>
        <v>No</v>
      </c>
      <c r="L557" s="35" t="str">
        <f>VLOOKUP($A557,'Medical Examinations'!$A:$N,12,0)</f>
        <v>Obesity</v>
      </c>
      <c r="M557" s="35" t="str">
        <f>VLOOKUP($A557,'Medical Examinations'!$A:$N,13,0)</f>
        <v>Diabetes</v>
      </c>
      <c r="N557" s="45">
        <f>IFERROR(VLOOKUP($A557,'Hospitalisation Details'!$A:$P,15,0),"")</f>
        <v>23353</v>
      </c>
      <c r="O557" s="46">
        <f>IFERROR(VLOOKUP($A557,'Hospitalisation Details'!$A:$P,6,0),"")</f>
        <v>17832.599999999999</v>
      </c>
      <c r="P557" s="47" t="str">
        <f>IFERROR(VLOOKUP($A557,'Hospitalisation Details'!$A:$P,12,0),"")</f>
        <v>tier - 1</v>
      </c>
      <c r="Q557" s="47" t="str">
        <f>IFERROR(VLOOKUP($A557,'Hospitalisation Details'!$A:$P,13,0),"")</f>
        <v>tier - 2</v>
      </c>
      <c r="R557" s="47" t="str">
        <f>IFERROR(VLOOKUP($A557,'Hospitalisation Details'!$A:$P,14,0),"")</f>
        <v>R1012</v>
      </c>
      <c r="S557" s="47">
        <f>IFERROR(VLOOKUP($A557,'Hospitalisation Details'!$A:$P,16,0),"")</f>
        <v>59</v>
      </c>
    </row>
    <row r="558" spans="1:19" x14ac:dyDescent="0.3">
      <c r="A558" s="34" t="str">
        <f>'Medical Examinations'!A558</f>
        <v>Id557</v>
      </c>
      <c r="B558" s="36" t="str">
        <f>VLOOKUP($A558,'Customer Names'!A:E,3,FALSE)</f>
        <v>Ms.</v>
      </c>
      <c r="C558" s="37" t="str">
        <f>VLOOKUP($A558,'Customer Names'!$A:$E,4,FALSE)</f>
        <v xml:space="preserve"> Simonezitrone Sr.</v>
      </c>
      <c r="D558" s="37" t="str">
        <f>VLOOKUP($A558,'Customer Names'!A:E,5,FALSE)</f>
        <v>Huttl</v>
      </c>
      <c r="E558" s="35">
        <f>VLOOKUP($A558,'Medical Examinations'!$A:$H,2,FALSE)</f>
        <v>53.29</v>
      </c>
      <c r="F558" s="35">
        <f>VLOOKUP($A558,'Medical Examinations'!$A:$H,3,FALSE)</f>
        <v>4.03</v>
      </c>
      <c r="G558" s="35" t="str">
        <f>VLOOKUP($A558,'Medical Examinations'!$A:$N,11,0)</f>
        <v>No</v>
      </c>
      <c r="H558" s="35" t="str">
        <f>VLOOKUP($A558,'Medical Examinations'!$A:$N,5,0)</f>
        <v>No</v>
      </c>
      <c r="I558" s="35" t="str">
        <f>VLOOKUP($A558,'Medical Examinations'!$A:$N,6,0)</f>
        <v>Yes</v>
      </c>
      <c r="J558" s="35">
        <f>VLOOKUP($A558,'Medical Examinations'!$A:$N,9,0)</f>
        <v>1</v>
      </c>
      <c r="K558" s="35" t="str">
        <f>VLOOKUP($A558,'Medical Examinations'!$A:$N,10,0)</f>
        <v>No</v>
      </c>
      <c r="L558" s="35" t="str">
        <f>VLOOKUP($A558,'Medical Examinations'!$A:$N,12,0)</f>
        <v>Obesity</v>
      </c>
      <c r="M558" s="35" t="str">
        <f>VLOOKUP($A558,'Medical Examinations'!$A:$N,13,0)</f>
        <v>Normal</v>
      </c>
      <c r="N558" s="45">
        <f>IFERROR(VLOOKUP($A558,'Hospitalisation Details'!$A:$P,15,0),"")</f>
        <v>29138</v>
      </c>
      <c r="O558" s="46">
        <f>IFERROR(VLOOKUP($A558,'Hospitalisation Details'!$A:$P,6,0),"")</f>
        <v>17779.939999999999</v>
      </c>
      <c r="P558" s="47" t="str">
        <f>IFERROR(VLOOKUP($A558,'Hospitalisation Details'!$A:$P,12,0),"")</f>
        <v>tier - 1</v>
      </c>
      <c r="Q558" s="47" t="str">
        <f>IFERROR(VLOOKUP($A558,'Hospitalisation Details'!$A:$P,13,0),"")</f>
        <v>tier - 2</v>
      </c>
      <c r="R558" s="47" t="str">
        <f>IFERROR(VLOOKUP($A558,'Hospitalisation Details'!$A:$P,14,0),"")</f>
        <v>R1012</v>
      </c>
      <c r="S558" s="47">
        <f>IFERROR(VLOOKUP($A558,'Hospitalisation Details'!$A:$P,16,0),"")</f>
        <v>43</v>
      </c>
    </row>
    <row r="559" spans="1:19" x14ac:dyDescent="0.3">
      <c r="A559" s="34" t="str">
        <f>'Medical Examinations'!A559</f>
        <v>Id558</v>
      </c>
      <c r="B559" s="36" t="str">
        <f>VLOOKUP($A559,'Customer Names'!A:E,3,FALSE)</f>
        <v>Mr.</v>
      </c>
      <c r="C559" s="37" t="str">
        <f>VLOOKUP($A559,'Customer Names'!$A:$E,4,FALSE)</f>
        <v xml:space="preserve"> Nicholas</v>
      </c>
      <c r="D559" s="37" t="str">
        <f>VLOOKUP($A559,'Customer Names'!A:E,5,FALSE)</f>
        <v>Ferron</v>
      </c>
      <c r="E559" s="35">
        <f>VLOOKUP($A559,'Medical Examinations'!$A:$H,2,FALSE)</f>
        <v>46.63</v>
      </c>
      <c r="F559" s="35">
        <f>VLOOKUP($A559,'Medical Examinations'!$A:$H,3,FALSE)</f>
        <v>4.26</v>
      </c>
      <c r="G559" s="35" t="str">
        <f>VLOOKUP($A559,'Medical Examinations'!$A:$N,11,0)</f>
        <v>Yes</v>
      </c>
      <c r="H559" s="35" t="str">
        <f>VLOOKUP($A559,'Medical Examinations'!$A:$N,5,0)</f>
        <v>No</v>
      </c>
      <c r="I559" s="35" t="str">
        <f>VLOOKUP($A559,'Medical Examinations'!$A:$N,6,0)</f>
        <v>No</v>
      </c>
      <c r="J559" s="35">
        <f>VLOOKUP($A559,'Medical Examinations'!$A:$N,9,0)</f>
        <v>2</v>
      </c>
      <c r="K559" s="35" t="str">
        <f>VLOOKUP($A559,'Medical Examinations'!$A:$N,10,0)</f>
        <v>No</v>
      </c>
      <c r="L559" s="35" t="str">
        <f>VLOOKUP($A559,'Medical Examinations'!$A:$N,12,0)</f>
        <v>Obesity</v>
      </c>
      <c r="M559" s="35" t="str">
        <f>VLOOKUP($A559,'Medical Examinations'!$A:$N,13,0)</f>
        <v>Normal</v>
      </c>
      <c r="N559" s="45">
        <f>IFERROR(VLOOKUP($A559,'Hospitalisation Details'!$A:$P,15,0),"")</f>
        <v>24279</v>
      </c>
      <c r="O559" s="46">
        <f>IFERROR(VLOOKUP($A559,'Hospitalisation Details'!$A:$P,6,0),"")</f>
        <v>17777.73</v>
      </c>
      <c r="P559" s="47" t="str">
        <f>IFERROR(VLOOKUP($A559,'Hospitalisation Details'!$A:$P,12,0),"")</f>
        <v>tier - 1</v>
      </c>
      <c r="Q559" s="47" t="str">
        <f>IFERROR(VLOOKUP($A559,'Hospitalisation Details'!$A:$P,13,0),"")</f>
        <v>tier - 3</v>
      </c>
      <c r="R559" s="47" t="str">
        <f>IFERROR(VLOOKUP($A559,'Hospitalisation Details'!$A:$P,14,0),"")</f>
        <v>R1012</v>
      </c>
      <c r="S559" s="47">
        <f>IFERROR(VLOOKUP($A559,'Hospitalisation Details'!$A:$P,16,0),"")</f>
        <v>56</v>
      </c>
    </row>
    <row r="560" spans="1:19" x14ac:dyDescent="0.3">
      <c r="A560" s="34" t="str">
        <f>'Medical Examinations'!A560</f>
        <v>Id559</v>
      </c>
      <c r="B560" s="36" t="str">
        <f>VLOOKUP($A560,'Customer Names'!A:E,3,FALSE)</f>
        <v>Ms.</v>
      </c>
      <c r="C560" s="37" t="str">
        <f>VLOOKUP($A560,'Customer Names'!$A:$E,4,FALSE)</f>
        <v xml:space="preserve"> Angela M</v>
      </c>
      <c r="D560" s="37" t="str">
        <f>VLOOKUP($A560,'Customer Names'!A:E,5,FALSE)</f>
        <v>Colarusso</v>
      </c>
      <c r="E560" s="35">
        <f>VLOOKUP($A560,'Medical Examinations'!$A:$H,2,FALSE)</f>
        <v>28.88</v>
      </c>
      <c r="F560" s="35">
        <f>VLOOKUP($A560,'Medical Examinations'!$A:$H,3,FALSE)</f>
        <v>5.35</v>
      </c>
      <c r="G560" s="35" t="str">
        <f>VLOOKUP($A560,'Medical Examinations'!$A:$N,11,0)</f>
        <v>No</v>
      </c>
      <c r="H560" s="35" t="str">
        <f>VLOOKUP($A560,'Medical Examinations'!$A:$N,5,0)</f>
        <v>No</v>
      </c>
      <c r="I560" s="35" t="str">
        <f>VLOOKUP($A560,'Medical Examinations'!$A:$N,6,0)</f>
        <v>Yes</v>
      </c>
      <c r="J560" s="35">
        <f>VLOOKUP($A560,'Medical Examinations'!$A:$N,9,0)</f>
        <v>1</v>
      </c>
      <c r="K560" s="35" t="str">
        <f>VLOOKUP($A560,'Medical Examinations'!$A:$N,10,0)</f>
        <v>Yes</v>
      </c>
      <c r="L560" s="35" t="str">
        <f>VLOOKUP($A560,'Medical Examinations'!$A:$N,12,0)</f>
        <v>Overweight</v>
      </c>
      <c r="M560" s="35" t="str">
        <f>VLOOKUP($A560,'Medical Examinations'!$A:$N,13,0)</f>
        <v>Normal</v>
      </c>
      <c r="N560" s="45">
        <f>IFERROR(VLOOKUP($A560,'Hospitalisation Details'!$A:$P,15,0),"")</f>
        <v>37816</v>
      </c>
      <c r="O560" s="46">
        <f>IFERROR(VLOOKUP($A560,'Hospitalisation Details'!$A:$P,6,0),"")</f>
        <v>17748.509999999998</v>
      </c>
      <c r="P560" s="47" t="str">
        <f>IFERROR(VLOOKUP($A560,'Hospitalisation Details'!$A:$P,12,0),"")</f>
        <v>tier - 1</v>
      </c>
      <c r="Q560" s="47" t="str">
        <f>IFERROR(VLOOKUP($A560,'Hospitalisation Details'!$A:$P,13,0),"")</f>
        <v>tier - 1</v>
      </c>
      <c r="R560" s="47" t="str">
        <f>IFERROR(VLOOKUP($A560,'Hospitalisation Details'!$A:$P,14,0),"")</f>
        <v>R1012</v>
      </c>
      <c r="S560" s="47">
        <f>IFERROR(VLOOKUP($A560,'Hospitalisation Details'!$A:$P,16,0),"")</f>
        <v>19</v>
      </c>
    </row>
    <row r="561" spans="1:19" x14ac:dyDescent="0.3">
      <c r="A561" s="34" t="str">
        <f>'Medical Examinations'!A561</f>
        <v>Id560</v>
      </c>
      <c r="B561" s="36" t="str">
        <f>VLOOKUP($A561,'Customer Names'!A:E,3,FALSE)</f>
        <v>Mr.</v>
      </c>
      <c r="C561" s="37" t="str">
        <f>VLOOKUP($A561,'Customer Names'!$A:$E,4,FALSE)</f>
        <v xml:space="preserve"> Oz</v>
      </c>
      <c r="D561" s="37" t="str">
        <f>VLOOKUP($A561,'Customer Names'!A:E,5,FALSE)</f>
        <v>Pearlman</v>
      </c>
      <c r="E561" s="35">
        <f>VLOOKUP($A561,'Medical Examinations'!$A:$H,2,FALSE)</f>
        <v>23.98</v>
      </c>
      <c r="F561" s="35">
        <f>VLOOKUP($A561,'Medical Examinations'!$A:$H,3,FALSE)</f>
        <v>4.9000000000000004</v>
      </c>
      <c r="G561" s="35" t="str">
        <f>VLOOKUP($A561,'Medical Examinations'!$A:$N,11,0)</f>
        <v>No</v>
      </c>
      <c r="H561" s="35" t="str">
        <f>VLOOKUP($A561,'Medical Examinations'!$A:$N,5,0)</f>
        <v>No</v>
      </c>
      <c r="I561" s="35" t="str">
        <f>VLOOKUP($A561,'Medical Examinations'!$A:$N,6,0)</f>
        <v>No</v>
      </c>
      <c r="J561" s="35">
        <f>VLOOKUP($A561,'Medical Examinations'!$A:$N,9,0)</f>
        <v>0</v>
      </c>
      <c r="K561" s="35" t="str">
        <f>VLOOKUP($A561,'Medical Examinations'!$A:$N,10,0)</f>
        <v>?</v>
      </c>
      <c r="L561" s="35" t="str">
        <f>VLOOKUP($A561,'Medical Examinations'!$A:$N,12,0)</f>
        <v>Normal Weight</v>
      </c>
      <c r="M561" s="35" t="str">
        <f>VLOOKUP($A561,'Medical Examinations'!$A:$N,13,0)</f>
        <v>Normal</v>
      </c>
      <c r="N561" s="45">
        <f>IFERROR(VLOOKUP($A561,'Hospitalisation Details'!$A:$P,15,0),"")</f>
        <v>34516</v>
      </c>
      <c r="O561" s="46">
        <f>IFERROR(VLOOKUP($A561,'Hospitalisation Details'!$A:$P,6,0),"")</f>
        <v>17663.14</v>
      </c>
      <c r="P561" s="47" t="str">
        <f>IFERROR(VLOOKUP($A561,'Hospitalisation Details'!$A:$P,12,0),"")</f>
        <v>tier - 1</v>
      </c>
      <c r="Q561" s="47" t="str">
        <f>IFERROR(VLOOKUP($A561,'Hospitalisation Details'!$A:$P,13,0),"")</f>
        <v>tier - 3</v>
      </c>
      <c r="R561" s="47" t="str">
        <f>IFERROR(VLOOKUP($A561,'Hospitalisation Details'!$A:$P,14,0),"")</f>
        <v>R1013</v>
      </c>
      <c r="S561" s="47">
        <f>IFERROR(VLOOKUP($A561,'Hospitalisation Details'!$A:$P,16,0),"")</f>
        <v>28</v>
      </c>
    </row>
    <row r="562" spans="1:19" x14ac:dyDescent="0.3">
      <c r="A562" s="34" t="str">
        <f>'Medical Examinations'!A562</f>
        <v>Id561</v>
      </c>
      <c r="B562" s="36" t="str">
        <f>VLOOKUP($A562,'Customer Names'!A:E,3,FALSE)</f>
        <v>Ms.</v>
      </c>
      <c r="C562" s="37" t="str">
        <f>VLOOKUP($A562,'Customer Names'!$A:$E,4,FALSE)</f>
        <v xml:space="preserve"> Erin M.</v>
      </c>
      <c r="D562" s="37" t="str">
        <f>VLOOKUP($A562,'Customer Names'!A:E,5,FALSE)</f>
        <v>O'Mara</v>
      </c>
      <c r="E562" s="35">
        <f>VLOOKUP($A562,'Medical Examinations'!$A:$H,2,FALSE)</f>
        <v>23.65</v>
      </c>
      <c r="F562" s="35">
        <f>VLOOKUP($A562,'Medical Examinations'!$A:$H,3,FALSE)</f>
        <v>4.5</v>
      </c>
      <c r="G562" s="35" t="str">
        <f>VLOOKUP($A562,'Medical Examinations'!$A:$N,11,0)</f>
        <v>No</v>
      </c>
      <c r="H562" s="35" t="str">
        <f>VLOOKUP($A562,'Medical Examinations'!$A:$N,5,0)</f>
        <v>No</v>
      </c>
      <c r="I562" s="35" t="str">
        <f>VLOOKUP($A562,'Medical Examinations'!$A:$N,6,0)</f>
        <v>No</v>
      </c>
      <c r="J562" s="35">
        <f>VLOOKUP($A562,'Medical Examinations'!$A:$N,9,0)</f>
        <v>0</v>
      </c>
      <c r="K562" s="35" t="str">
        <f>VLOOKUP($A562,'Medical Examinations'!$A:$N,10,0)</f>
        <v>No</v>
      </c>
      <c r="L562" s="35" t="str">
        <f>VLOOKUP($A562,'Medical Examinations'!$A:$N,12,0)</f>
        <v>Normal Weight</v>
      </c>
      <c r="M562" s="35" t="str">
        <f>VLOOKUP($A562,'Medical Examinations'!$A:$N,13,0)</f>
        <v>Normal</v>
      </c>
      <c r="N562" s="45">
        <f>IFERROR(VLOOKUP($A562,'Hospitalisation Details'!$A:$P,15,0),"")</f>
        <v>33171</v>
      </c>
      <c r="O562" s="46">
        <f>IFERROR(VLOOKUP($A562,'Hospitalisation Details'!$A:$P,6,0),"")</f>
        <v>17626.240000000002</v>
      </c>
      <c r="P562" s="47" t="str">
        <f>IFERROR(VLOOKUP($A562,'Hospitalisation Details'!$A:$P,12,0),"")</f>
        <v>tier - 1</v>
      </c>
      <c r="Q562" s="47" t="str">
        <f>IFERROR(VLOOKUP($A562,'Hospitalisation Details'!$A:$P,13,0),"")</f>
        <v>tier - 3</v>
      </c>
      <c r="R562" s="47" t="str">
        <f>IFERROR(VLOOKUP($A562,'Hospitalisation Details'!$A:$P,14,0),"")</f>
        <v>R1013</v>
      </c>
      <c r="S562" s="47">
        <f>IFERROR(VLOOKUP($A562,'Hospitalisation Details'!$A:$P,16,0),"")</f>
        <v>32</v>
      </c>
    </row>
    <row r="563" spans="1:19" x14ac:dyDescent="0.3">
      <c r="A563" s="34" t="str">
        <f>'Medical Examinations'!A563</f>
        <v>Id562</v>
      </c>
      <c r="B563" s="36" t="str">
        <f>VLOOKUP($A563,'Customer Names'!A:E,3,FALSE)</f>
        <v>Mr.</v>
      </c>
      <c r="C563" s="37" t="str">
        <f>VLOOKUP($A563,'Customer Names'!$A:$E,4,FALSE)</f>
        <v xml:space="preserve"> Bobby E.</v>
      </c>
      <c r="D563" s="37" t="str">
        <f>VLOOKUP($A563,'Customer Names'!A:E,5,FALSE)</f>
        <v>Niska</v>
      </c>
      <c r="E563" s="35">
        <f>VLOOKUP($A563,'Medical Examinations'!$A:$H,2,FALSE)</f>
        <v>49.09</v>
      </c>
      <c r="F563" s="35">
        <f>VLOOKUP($A563,'Medical Examinations'!$A:$H,3,FALSE)</f>
        <v>8.3800000000000008</v>
      </c>
      <c r="G563" s="35" t="str">
        <f>VLOOKUP($A563,'Medical Examinations'!$A:$N,11,0)</f>
        <v>Yes</v>
      </c>
      <c r="H563" s="35" t="str">
        <f>VLOOKUP($A563,'Medical Examinations'!$A:$N,5,0)</f>
        <v>No</v>
      </c>
      <c r="I563" s="35" t="str">
        <f>VLOOKUP($A563,'Medical Examinations'!$A:$N,6,0)</f>
        <v>No</v>
      </c>
      <c r="J563" s="35">
        <f>VLOOKUP($A563,'Medical Examinations'!$A:$N,9,0)</f>
        <v>2</v>
      </c>
      <c r="K563" s="35" t="str">
        <f>VLOOKUP($A563,'Medical Examinations'!$A:$N,10,0)</f>
        <v>No</v>
      </c>
      <c r="L563" s="35" t="str">
        <f>VLOOKUP($A563,'Medical Examinations'!$A:$N,12,0)</f>
        <v>Obesity</v>
      </c>
      <c r="M563" s="35" t="str">
        <f>VLOOKUP($A563,'Medical Examinations'!$A:$N,13,0)</f>
        <v>Diabetes</v>
      </c>
      <c r="N563" s="45">
        <f>IFERROR(VLOOKUP($A563,'Hospitalisation Details'!$A:$P,15,0),"")</f>
        <v>25775</v>
      </c>
      <c r="O563" s="46">
        <f>IFERROR(VLOOKUP($A563,'Hospitalisation Details'!$A:$P,6,0),"")</f>
        <v>17584.72</v>
      </c>
      <c r="P563" s="47" t="str">
        <f>IFERROR(VLOOKUP($A563,'Hospitalisation Details'!$A:$P,12,0),"")</f>
        <v>tier - 1</v>
      </c>
      <c r="Q563" s="47" t="str">
        <f>IFERROR(VLOOKUP($A563,'Hospitalisation Details'!$A:$P,13,0),"")</f>
        <v>tier - 3</v>
      </c>
      <c r="R563" s="47" t="str">
        <f>IFERROR(VLOOKUP($A563,'Hospitalisation Details'!$A:$P,14,0),"")</f>
        <v>R1012</v>
      </c>
      <c r="S563" s="47">
        <f>IFERROR(VLOOKUP($A563,'Hospitalisation Details'!$A:$P,16,0),"")</f>
        <v>52</v>
      </c>
    </row>
    <row r="564" spans="1:19" x14ac:dyDescent="0.3">
      <c r="A564" s="34" t="str">
        <f>'Medical Examinations'!A564</f>
        <v>Id563</v>
      </c>
      <c r="B564" s="36" t="str">
        <f>VLOOKUP($A564,'Customer Names'!A:E,3,FALSE)</f>
        <v>Mr.</v>
      </c>
      <c r="C564" s="37" t="str">
        <f>VLOOKUP($A564,'Customer Names'!$A:$E,4,FALSE)</f>
        <v xml:space="preserve"> Daniel P.</v>
      </c>
      <c r="D564" s="37" t="str">
        <f>VLOOKUP($A564,'Customer Names'!A:E,5,FALSE)</f>
        <v>Schlich</v>
      </c>
      <c r="E564" s="35">
        <f>VLOOKUP($A564,'Medical Examinations'!$A:$H,2,FALSE)</f>
        <v>28.024999999999999</v>
      </c>
      <c r="F564" s="35">
        <f>VLOOKUP($A564,'Medical Examinations'!$A:$H,3,FALSE)</f>
        <v>7.03</v>
      </c>
      <c r="G564" s="35" t="str">
        <f>VLOOKUP($A564,'Medical Examinations'!$A:$N,11,0)</f>
        <v>No</v>
      </c>
      <c r="H564" s="35" t="str">
        <f>VLOOKUP($A564,'Medical Examinations'!$A:$N,5,0)</f>
        <v>No</v>
      </c>
      <c r="I564" s="35" t="str">
        <f>VLOOKUP($A564,'Medical Examinations'!$A:$N,6,0)</f>
        <v>No</v>
      </c>
      <c r="J564" s="35">
        <f>VLOOKUP($A564,'Medical Examinations'!$A:$N,9,0)</f>
        <v>0</v>
      </c>
      <c r="K564" s="35" t="str">
        <f>VLOOKUP($A564,'Medical Examinations'!$A:$N,10,0)</f>
        <v>Yes</v>
      </c>
      <c r="L564" s="35" t="str">
        <f>VLOOKUP($A564,'Medical Examinations'!$A:$N,12,0)</f>
        <v>Overweight</v>
      </c>
      <c r="M564" s="35" t="str">
        <f>VLOOKUP($A564,'Medical Examinations'!$A:$N,13,0)</f>
        <v>Diabetes</v>
      </c>
      <c r="N564" s="45">
        <f>IFERROR(VLOOKUP($A564,'Hospitalisation Details'!$A:$P,15,0),"")</f>
        <v>37493</v>
      </c>
      <c r="O564" s="46">
        <f>IFERROR(VLOOKUP($A564,'Hospitalisation Details'!$A:$P,6,0),"")</f>
        <v>17560.38</v>
      </c>
      <c r="P564" s="47" t="str">
        <f>IFERROR(VLOOKUP($A564,'Hospitalisation Details'!$A:$P,12,0),"")</f>
        <v>tier - 1</v>
      </c>
      <c r="Q564" s="47" t="str">
        <f>IFERROR(VLOOKUP($A564,'Hospitalisation Details'!$A:$P,13,0),"")</f>
        <v>tier - 1</v>
      </c>
      <c r="R564" s="47" t="str">
        <f>IFERROR(VLOOKUP($A564,'Hospitalisation Details'!$A:$P,14,0),"")</f>
        <v>R1012</v>
      </c>
      <c r="S564" s="47">
        <f>IFERROR(VLOOKUP($A564,'Hospitalisation Details'!$A:$P,16,0),"")</f>
        <v>20</v>
      </c>
    </row>
    <row r="565" spans="1:19" x14ac:dyDescent="0.3">
      <c r="A565" s="34" t="str">
        <f>'Medical Examinations'!A565</f>
        <v>Id564</v>
      </c>
      <c r="B565" s="36" t="str">
        <f>VLOOKUP($A565,'Customer Names'!A:E,3,FALSE)</f>
        <v>Ms.</v>
      </c>
      <c r="C565" s="37" t="str">
        <f>VLOOKUP($A565,'Customer Names'!$A:$E,4,FALSE)</f>
        <v xml:space="preserve"> Marie E.</v>
      </c>
      <c r="D565" s="37" t="str">
        <f>VLOOKUP($A565,'Customer Names'!A:E,5,FALSE)</f>
        <v>Zidek</v>
      </c>
      <c r="E565" s="35">
        <f>VLOOKUP($A565,'Medical Examinations'!$A:$H,2,FALSE)</f>
        <v>43.32</v>
      </c>
      <c r="F565" s="35">
        <f>VLOOKUP($A565,'Medical Examinations'!$A:$H,3,FALSE)</f>
        <v>8.75</v>
      </c>
      <c r="G565" s="35" t="str">
        <f>VLOOKUP($A565,'Medical Examinations'!$A:$N,11,0)</f>
        <v>Yes</v>
      </c>
      <c r="H565" s="35" t="str">
        <f>VLOOKUP($A565,'Medical Examinations'!$A:$N,5,0)</f>
        <v>No</v>
      </c>
      <c r="I565" s="35" t="str">
        <f>VLOOKUP($A565,'Medical Examinations'!$A:$N,6,0)</f>
        <v>Yes</v>
      </c>
      <c r="J565" s="35">
        <f>VLOOKUP($A565,'Medical Examinations'!$A:$N,9,0)</f>
        <v>1</v>
      </c>
      <c r="K565" s="35" t="str">
        <f>VLOOKUP($A565,'Medical Examinations'!$A:$N,10,0)</f>
        <v>No</v>
      </c>
      <c r="L565" s="35" t="str">
        <f>VLOOKUP($A565,'Medical Examinations'!$A:$N,12,0)</f>
        <v>Obesity</v>
      </c>
      <c r="M565" s="35" t="str">
        <f>VLOOKUP($A565,'Medical Examinations'!$A:$N,13,0)</f>
        <v>Diabetes</v>
      </c>
      <c r="N565" s="45">
        <f>IFERROR(VLOOKUP($A565,'Hospitalisation Details'!$A:$P,15,0),"")</f>
        <v>23331</v>
      </c>
      <c r="O565" s="46">
        <f>IFERROR(VLOOKUP($A565,'Hospitalisation Details'!$A:$P,6,0),"")</f>
        <v>17556.88</v>
      </c>
      <c r="P565" s="47" t="str">
        <f>IFERROR(VLOOKUP($A565,'Hospitalisation Details'!$A:$P,12,0),"")</f>
        <v>tier - 1</v>
      </c>
      <c r="Q565" s="47" t="str">
        <f>IFERROR(VLOOKUP($A565,'Hospitalisation Details'!$A:$P,13,0),"")</f>
        <v>tier - 2</v>
      </c>
      <c r="R565" s="47" t="str">
        <f>IFERROR(VLOOKUP($A565,'Hospitalisation Details'!$A:$P,14,0),"")</f>
        <v>R1012</v>
      </c>
      <c r="S565" s="47">
        <f>IFERROR(VLOOKUP($A565,'Hospitalisation Details'!$A:$P,16,0),"")</f>
        <v>59</v>
      </c>
    </row>
    <row r="566" spans="1:19" x14ac:dyDescent="0.3">
      <c r="A566" s="34" t="str">
        <f>'Medical Examinations'!A566</f>
        <v>Id565</v>
      </c>
      <c r="B566" s="36" t="str">
        <f>VLOOKUP($A566,'Customer Names'!A:E,3,FALSE)</f>
        <v>Mrs.</v>
      </c>
      <c r="C566" s="37" t="str">
        <f>VLOOKUP($A566,'Customer Names'!$A:$E,4,FALSE)</f>
        <v xml:space="preserve"> Katie</v>
      </c>
      <c r="D566" s="37" t="str">
        <f>VLOOKUP($A566,'Customer Names'!A:E,5,FALSE)</f>
        <v>Ellgass</v>
      </c>
      <c r="E566" s="35">
        <f>VLOOKUP($A566,'Medical Examinations'!$A:$H,2,FALSE)</f>
        <v>45.92</v>
      </c>
      <c r="F566" s="35">
        <f>VLOOKUP($A566,'Medical Examinations'!$A:$H,3,FALSE)</f>
        <v>9.51</v>
      </c>
      <c r="G566" s="35" t="str">
        <f>VLOOKUP($A566,'Medical Examinations'!$A:$N,11,0)</f>
        <v>No</v>
      </c>
      <c r="H566" s="35" t="str">
        <f>VLOOKUP($A566,'Medical Examinations'!$A:$N,5,0)</f>
        <v>No</v>
      </c>
      <c r="I566" s="35" t="str">
        <f>VLOOKUP($A566,'Medical Examinations'!$A:$N,6,0)</f>
        <v>No</v>
      </c>
      <c r="J566" s="35">
        <f>VLOOKUP($A566,'Medical Examinations'!$A:$N,9,0)</f>
        <v>0</v>
      </c>
      <c r="K566" s="35" t="str">
        <f>VLOOKUP($A566,'Medical Examinations'!$A:$N,10,0)</f>
        <v>No</v>
      </c>
      <c r="L566" s="35" t="str">
        <f>VLOOKUP($A566,'Medical Examinations'!$A:$N,12,0)</f>
        <v>Obesity</v>
      </c>
      <c r="M566" s="35" t="str">
        <f>VLOOKUP($A566,'Medical Examinations'!$A:$N,13,0)</f>
        <v>Diabetes</v>
      </c>
      <c r="N566" s="45">
        <f>IFERROR(VLOOKUP($A566,'Hospitalisation Details'!$A:$P,15,0),"")</f>
        <v>25031</v>
      </c>
      <c r="O566" s="46">
        <f>IFERROR(VLOOKUP($A566,'Hospitalisation Details'!$A:$P,6,0),"")</f>
        <v>17507.47</v>
      </c>
      <c r="P566" s="47" t="str">
        <f>IFERROR(VLOOKUP($A566,'Hospitalisation Details'!$A:$P,12,0),"")</f>
        <v>tier - 1</v>
      </c>
      <c r="Q566" s="47" t="str">
        <f>IFERROR(VLOOKUP($A566,'Hospitalisation Details'!$A:$P,13,0),"")</f>
        <v>tier - 1</v>
      </c>
      <c r="R566" s="47" t="str">
        <f>IFERROR(VLOOKUP($A566,'Hospitalisation Details'!$A:$P,14,0),"")</f>
        <v>R1026</v>
      </c>
      <c r="S566" s="47">
        <f>IFERROR(VLOOKUP($A566,'Hospitalisation Details'!$A:$P,16,0),"")</f>
        <v>54</v>
      </c>
    </row>
    <row r="567" spans="1:19" x14ac:dyDescent="0.3">
      <c r="A567" s="34" t="str">
        <f>'Medical Examinations'!A567</f>
        <v>Id566</v>
      </c>
      <c r="B567" s="36" t="str">
        <f>VLOOKUP($A567,'Customer Names'!A:E,3,FALSE)</f>
        <v>Mr.</v>
      </c>
      <c r="C567" s="37" t="str">
        <f>VLOOKUP($A567,'Customer Names'!$A:$E,4,FALSE)</f>
        <v xml:space="preserve"> Eric D</v>
      </c>
      <c r="D567" s="37" t="str">
        <f>VLOOKUP($A567,'Customer Names'!A:E,5,FALSE)</f>
        <v>Lowe</v>
      </c>
      <c r="E567" s="35">
        <f>VLOOKUP($A567,'Medical Examinations'!$A:$H,2,FALSE)</f>
        <v>44.03</v>
      </c>
      <c r="F567" s="35">
        <f>VLOOKUP($A567,'Medical Examinations'!$A:$H,3,FALSE)</f>
        <v>9.36</v>
      </c>
      <c r="G567" s="35" t="str">
        <f>VLOOKUP($A567,'Medical Examinations'!$A:$N,11,0)</f>
        <v>No</v>
      </c>
      <c r="H567" s="35" t="str">
        <f>VLOOKUP($A567,'Medical Examinations'!$A:$N,5,0)</f>
        <v>No</v>
      </c>
      <c r="I567" s="35" t="str">
        <f>VLOOKUP($A567,'Medical Examinations'!$A:$N,6,0)</f>
        <v>No</v>
      </c>
      <c r="J567" s="35">
        <f>VLOOKUP($A567,'Medical Examinations'!$A:$N,9,0)</f>
        <v>0</v>
      </c>
      <c r="K567" s="35" t="str">
        <f>VLOOKUP($A567,'Medical Examinations'!$A:$N,10,0)</f>
        <v>No</v>
      </c>
      <c r="L567" s="35" t="str">
        <f>VLOOKUP($A567,'Medical Examinations'!$A:$N,12,0)</f>
        <v>Obesity</v>
      </c>
      <c r="M567" s="35" t="str">
        <f>VLOOKUP($A567,'Medical Examinations'!$A:$N,13,0)</f>
        <v>Diabetes</v>
      </c>
      <c r="N567" s="45">
        <f>IFERROR(VLOOKUP($A567,'Hospitalisation Details'!$A:$P,15,0),"")</f>
        <v>23909</v>
      </c>
      <c r="O567" s="46">
        <f>IFERROR(VLOOKUP($A567,'Hospitalisation Details'!$A:$P,6,0),"")</f>
        <v>17505.650000000001</v>
      </c>
      <c r="P567" s="47" t="str">
        <f>IFERROR(VLOOKUP($A567,'Hospitalisation Details'!$A:$P,12,0),"")</f>
        <v>tier - 1</v>
      </c>
      <c r="Q567" s="47" t="str">
        <f>IFERROR(VLOOKUP($A567,'Hospitalisation Details'!$A:$P,13,0),"")</f>
        <v>tier - 2</v>
      </c>
      <c r="R567" s="47" t="str">
        <f>IFERROR(VLOOKUP($A567,'Hospitalisation Details'!$A:$P,14,0),"")</f>
        <v>R1023</v>
      </c>
      <c r="S567" s="47">
        <f>IFERROR(VLOOKUP($A567,'Hospitalisation Details'!$A:$P,16,0),"")</f>
        <v>57</v>
      </c>
    </row>
    <row r="568" spans="1:19" x14ac:dyDescent="0.3">
      <c r="A568" s="34" t="str">
        <f>'Medical Examinations'!A568</f>
        <v>Id567</v>
      </c>
      <c r="B568" s="36" t="str">
        <f>VLOOKUP($A568,'Customer Names'!A:E,3,FALSE)</f>
        <v>Ms.</v>
      </c>
      <c r="C568" s="37" t="str">
        <f>VLOOKUP($A568,'Customer Names'!$A:$E,4,FALSE)</f>
        <v xml:space="preserve"> Tara</v>
      </c>
      <c r="D568" s="37" t="str">
        <f>VLOOKUP($A568,'Customer Names'!A:E,5,FALSE)</f>
        <v>Malone</v>
      </c>
      <c r="E568" s="35">
        <f>VLOOKUP($A568,'Medical Examinations'!$A:$H,2,FALSE)</f>
        <v>24.6</v>
      </c>
      <c r="F568" s="35">
        <f>VLOOKUP($A568,'Medical Examinations'!$A:$H,3,FALSE)</f>
        <v>4.8099999999999996</v>
      </c>
      <c r="G568" s="35" t="str">
        <f>VLOOKUP($A568,'Medical Examinations'!$A:$N,11,0)</f>
        <v>No</v>
      </c>
      <c r="H568" s="35" t="str">
        <f>VLOOKUP($A568,'Medical Examinations'!$A:$N,5,0)</f>
        <v>No</v>
      </c>
      <c r="I568" s="35" t="str">
        <f>VLOOKUP($A568,'Medical Examinations'!$A:$N,6,0)</f>
        <v>No</v>
      </c>
      <c r="J568" s="35">
        <f>VLOOKUP($A568,'Medical Examinations'!$A:$N,9,0)</f>
        <v>0</v>
      </c>
      <c r="K568" s="35" t="str">
        <f>VLOOKUP($A568,'Medical Examinations'!$A:$N,10,0)</f>
        <v>Yes</v>
      </c>
      <c r="L568" s="35" t="str">
        <f>VLOOKUP($A568,'Medical Examinations'!$A:$N,12,0)</f>
        <v>Normal Weight</v>
      </c>
      <c r="M568" s="35" t="str">
        <f>VLOOKUP($A568,'Medical Examinations'!$A:$N,13,0)</f>
        <v>Normal</v>
      </c>
      <c r="N568" s="45">
        <f>IFERROR(VLOOKUP($A568,'Hospitalisation Details'!$A:$P,15,0),"")</f>
        <v>33236</v>
      </c>
      <c r="O568" s="46">
        <f>IFERROR(VLOOKUP($A568,'Hospitalisation Details'!$A:$P,6,0),"")</f>
        <v>17496.310000000001</v>
      </c>
      <c r="P568" s="47" t="str">
        <f>IFERROR(VLOOKUP($A568,'Hospitalisation Details'!$A:$P,12,0),"")</f>
        <v>tier - 1</v>
      </c>
      <c r="Q568" s="47" t="str">
        <f>IFERROR(VLOOKUP($A568,'Hospitalisation Details'!$A:$P,13,0),"")</f>
        <v>tier - 2</v>
      </c>
      <c r="R568" s="47" t="str">
        <f>IFERROR(VLOOKUP($A568,'Hospitalisation Details'!$A:$P,14,0),"")</f>
        <v>R1011</v>
      </c>
      <c r="S568" s="47">
        <f>IFERROR(VLOOKUP($A568,'Hospitalisation Details'!$A:$P,16,0),"")</f>
        <v>32</v>
      </c>
    </row>
    <row r="569" spans="1:19" x14ac:dyDescent="0.3">
      <c r="A569" s="34" t="str">
        <f>'Medical Examinations'!A569</f>
        <v>Id568</v>
      </c>
      <c r="B569" s="36" t="str">
        <f>VLOOKUP($A569,'Customer Names'!A:E,3,FALSE)</f>
        <v>Ms.</v>
      </c>
      <c r="C569" s="37" t="str">
        <f>VLOOKUP($A569,'Customer Names'!$A:$E,4,FALSE)</f>
        <v xml:space="preserve"> Haley L</v>
      </c>
      <c r="D569" s="37" t="str">
        <f>VLOOKUP($A569,'Customer Names'!A:E,5,FALSE)</f>
        <v>Dumke</v>
      </c>
      <c r="E569" s="35">
        <f>VLOOKUP($A569,'Medical Examinations'!$A:$H,2,FALSE)</f>
        <v>49.15</v>
      </c>
      <c r="F569" s="35">
        <f>VLOOKUP($A569,'Medical Examinations'!$A:$H,3,FALSE)</f>
        <v>8.08</v>
      </c>
      <c r="G569" s="35" t="str">
        <f>VLOOKUP($A569,'Medical Examinations'!$A:$N,11,0)</f>
        <v>No</v>
      </c>
      <c r="H569" s="35" t="str">
        <f>VLOOKUP($A569,'Medical Examinations'!$A:$N,5,0)</f>
        <v>No</v>
      </c>
      <c r="I569" s="35" t="str">
        <f>VLOOKUP($A569,'Medical Examinations'!$A:$N,6,0)</f>
        <v>No</v>
      </c>
      <c r="J569" s="35">
        <f>VLOOKUP($A569,'Medical Examinations'!$A:$N,9,0)</f>
        <v>0</v>
      </c>
      <c r="K569" s="35" t="str">
        <f>VLOOKUP($A569,'Medical Examinations'!$A:$N,10,0)</f>
        <v>No</v>
      </c>
      <c r="L569" s="35" t="str">
        <f>VLOOKUP($A569,'Medical Examinations'!$A:$N,12,0)</f>
        <v>Obesity</v>
      </c>
      <c r="M569" s="35" t="str">
        <f>VLOOKUP($A569,'Medical Examinations'!$A:$N,13,0)</f>
        <v>Diabetes</v>
      </c>
      <c r="N569" s="45">
        <f>IFERROR(VLOOKUP($A569,'Hospitalisation Details'!$A:$P,15,0),"")</f>
        <v>26092</v>
      </c>
      <c r="O569" s="46">
        <f>IFERROR(VLOOKUP($A569,'Hospitalisation Details'!$A:$P,6,0),"")</f>
        <v>17479.53</v>
      </c>
      <c r="P569" s="47" t="str">
        <f>IFERROR(VLOOKUP($A569,'Hospitalisation Details'!$A:$P,12,0),"")</f>
        <v>tier - 1</v>
      </c>
      <c r="Q569" s="47" t="str">
        <f>IFERROR(VLOOKUP($A569,'Hospitalisation Details'!$A:$P,13,0),"")</f>
        <v>tier - 1</v>
      </c>
      <c r="R569" s="47" t="str">
        <f>IFERROR(VLOOKUP($A569,'Hospitalisation Details'!$A:$P,14,0),"")</f>
        <v>R1012</v>
      </c>
      <c r="S569" s="47">
        <f>IFERROR(VLOOKUP($A569,'Hospitalisation Details'!$A:$P,16,0),"")</f>
        <v>52</v>
      </c>
    </row>
    <row r="570" spans="1:19" x14ac:dyDescent="0.3">
      <c r="A570" s="34" t="str">
        <f>'Medical Examinations'!A570</f>
        <v>Id569</v>
      </c>
      <c r="B570" s="36" t="str">
        <f>VLOOKUP($A570,'Customer Names'!A:E,3,FALSE)</f>
        <v>Ms.</v>
      </c>
      <c r="C570" s="37" t="str">
        <f>VLOOKUP($A570,'Customer Names'!$A:$E,4,FALSE)</f>
        <v xml:space="preserve"> Kayla B.</v>
      </c>
      <c r="D570" s="37" t="str">
        <f>VLOOKUP($A570,'Customer Names'!A:E,5,FALSE)</f>
        <v>Strong</v>
      </c>
      <c r="E570" s="35">
        <f>VLOOKUP($A570,'Medical Examinations'!$A:$H,2,FALSE)</f>
        <v>28.31</v>
      </c>
      <c r="F570" s="35">
        <f>VLOOKUP($A570,'Medical Examinations'!$A:$H,3,FALSE)</f>
        <v>6.29</v>
      </c>
      <c r="G570" s="35" t="str">
        <f>VLOOKUP($A570,'Medical Examinations'!$A:$N,11,0)</f>
        <v>No</v>
      </c>
      <c r="H570" s="35" t="str">
        <f>VLOOKUP($A570,'Medical Examinations'!$A:$N,5,0)</f>
        <v>No</v>
      </c>
      <c r="I570" s="35" t="str">
        <f>VLOOKUP($A570,'Medical Examinations'!$A:$N,6,0)</f>
        <v>Yes</v>
      </c>
      <c r="J570" s="35">
        <f>VLOOKUP($A570,'Medical Examinations'!$A:$N,9,0)</f>
        <v>1</v>
      </c>
      <c r="K570" s="35" t="str">
        <f>VLOOKUP($A570,'Medical Examinations'!$A:$N,10,0)</f>
        <v>Yes</v>
      </c>
      <c r="L570" s="35" t="str">
        <f>VLOOKUP($A570,'Medical Examinations'!$A:$N,12,0)</f>
        <v>Overweight</v>
      </c>
      <c r="M570" s="35" t="str">
        <f>VLOOKUP($A570,'Medical Examinations'!$A:$N,13,0)</f>
        <v>Prediabetes</v>
      </c>
      <c r="N570" s="45">
        <f>IFERROR(VLOOKUP($A570,'Hospitalisation Details'!$A:$P,15,0),"")</f>
        <v>37927</v>
      </c>
      <c r="O570" s="46">
        <f>IFERROR(VLOOKUP($A570,'Hospitalisation Details'!$A:$P,6,0),"")</f>
        <v>17468.98</v>
      </c>
      <c r="P570" s="47" t="str">
        <f>IFERROR(VLOOKUP($A570,'Hospitalisation Details'!$A:$P,12,0),"")</f>
        <v>tier - 2</v>
      </c>
      <c r="Q570" s="47" t="str">
        <f>IFERROR(VLOOKUP($A570,'Hospitalisation Details'!$A:$P,13,0),"")</f>
        <v>tier - 1</v>
      </c>
      <c r="R570" s="47" t="str">
        <f>IFERROR(VLOOKUP($A570,'Hospitalisation Details'!$A:$P,14,0),"")</f>
        <v>R1012</v>
      </c>
      <c r="S570" s="47">
        <f>IFERROR(VLOOKUP($A570,'Hospitalisation Details'!$A:$P,16,0),"")</f>
        <v>19</v>
      </c>
    </row>
    <row r="571" spans="1:19" x14ac:dyDescent="0.3">
      <c r="A571" s="34" t="str">
        <f>'Medical Examinations'!A571</f>
        <v>Id570</v>
      </c>
      <c r="B571" s="36" t="str">
        <f>VLOOKUP($A571,'Customer Names'!A:E,3,FALSE)</f>
        <v>Mr.</v>
      </c>
      <c r="C571" s="37" t="str">
        <f>VLOOKUP($A571,'Customer Names'!$A:$E,4,FALSE)</f>
        <v xml:space="preserve"> Mark D.</v>
      </c>
      <c r="D571" s="37" t="str">
        <f>VLOOKUP($A571,'Customer Names'!A:E,5,FALSE)</f>
        <v>Ferguson</v>
      </c>
      <c r="E571" s="35">
        <f>VLOOKUP($A571,'Medical Examinations'!$A:$H,2,FALSE)</f>
        <v>22.99</v>
      </c>
      <c r="F571" s="35">
        <f>VLOOKUP($A571,'Medical Examinations'!$A:$H,3,FALSE)</f>
        <v>6.29</v>
      </c>
      <c r="G571" s="35" t="str">
        <f>VLOOKUP($A571,'Medical Examinations'!$A:$N,11,0)</f>
        <v>No</v>
      </c>
      <c r="H571" s="35" t="str">
        <f>VLOOKUP($A571,'Medical Examinations'!$A:$N,5,0)</f>
        <v>No</v>
      </c>
      <c r="I571" s="35" t="str">
        <f>VLOOKUP($A571,'Medical Examinations'!$A:$N,6,0)</f>
        <v>No</v>
      </c>
      <c r="J571" s="35">
        <f>VLOOKUP($A571,'Medical Examinations'!$A:$N,9,0)</f>
        <v>1</v>
      </c>
      <c r="K571" s="35" t="str">
        <f>VLOOKUP($A571,'Medical Examinations'!$A:$N,10,0)</f>
        <v>Yes</v>
      </c>
      <c r="L571" s="35" t="str">
        <f>VLOOKUP($A571,'Medical Examinations'!$A:$N,12,0)</f>
        <v>Normal Weight</v>
      </c>
      <c r="M571" s="35" t="str">
        <f>VLOOKUP($A571,'Medical Examinations'!$A:$N,13,0)</f>
        <v>Prediabetes</v>
      </c>
      <c r="N571" s="45">
        <f>IFERROR(VLOOKUP($A571,'Hospitalisation Details'!$A:$P,15,0),"")</f>
        <v>33895</v>
      </c>
      <c r="O571" s="46">
        <f>IFERROR(VLOOKUP($A571,'Hospitalisation Details'!$A:$P,6,0),"")</f>
        <v>17361.77</v>
      </c>
      <c r="P571" s="47" t="str">
        <f>IFERROR(VLOOKUP($A571,'Hospitalisation Details'!$A:$P,12,0),"")</f>
        <v>tier - 2</v>
      </c>
      <c r="Q571" s="47" t="str">
        <f>IFERROR(VLOOKUP($A571,'Hospitalisation Details'!$A:$P,13,0),"")</f>
        <v>tier - 1</v>
      </c>
      <c r="R571" s="47" t="str">
        <f>IFERROR(VLOOKUP($A571,'Hospitalisation Details'!$A:$P,14,0),"")</f>
        <v>R1012</v>
      </c>
      <c r="S571" s="47">
        <f>IFERROR(VLOOKUP($A571,'Hospitalisation Details'!$A:$P,16,0),"")</f>
        <v>30</v>
      </c>
    </row>
    <row r="572" spans="1:19" x14ac:dyDescent="0.3">
      <c r="A572" s="34" t="str">
        <f>'Medical Examinations'!A572</f>
        <v>Id571</v>
      </c>
      <c r="B572" s="36" t="str">
        <f>VLOOKUP($A572,'Customer Names'!A:E,3,FALSE)</f>
        <v>Mr.</v>
      </c>
      <c r="C572" s="37" t="str">
        <f>VLOOKUP($A572,'Customer Names'!$A:$E,4,FALSE)</f>
        <v xml:space="preserve"> Patrick J.</v>
      </c>
      <c r="D572" s="37" t="str">
        <f>VLOOKUP($A572,'Customer Names'!A:E,5,FALSE)</f>
        <v>Klein</v>
      </c>
      <c r="E572" s="35">
        <f>VLOOKUP($A572,'Medical Examinations'!$A:$H,2,FALSE)</f>
        <v>29.07</v>
      </c>
      <c r="F572" s="35">
        <f>VLOOKUP($A572,'Medical Examinations'!$A:$H,3,FALSE)</f>
        <v>5.12</v>
      </c>
      <c r="G572" s="35" t="str">
        <f>VLOOKUP($A572,'Medical Examinations'!$A:$N,11,0)</f>
        <v>No</v>
      </c>
      <c r="H572" s="35" t="str">
        <f>VLOOKUP($A572,'Medical Examinations'!$A:$N,5,0)</f>
        <v>No</v>
      </c>
      <c r="I572" s="35" t="str">
        <f>VLOOKUP($A572,'Medical Examinations'!$A:$N,6,0)</f>
        <v>Yes</v>
      </c>
      <c r="J572" s="35">
        <f>VLOOKUP($A572,'Medical Examinations'!$A:$N,9,0)</f>
        <v>1</v>
      </c>
      <c r="K572" s="35" t="str">
        <f>VLOOKUP($A572,'Medical Examinations'!$A:$N,10,0)</f>
        <v>Yes</v>
      </c>
      <c r="L572" s="35" t="str">
        <f>VLOOKUP($A572,'Medical Examinations'!$A:$N,12,0)</f>
        <v>Overweight</v>
      </c>
      <c r="M572" s="35" t="str">
        <f>VLOOKUP($A572,'Medical Examinations'!$A:$N,13,0)</f>
        <v>Normal</v>
      </c>
      <c r="N572" s="45">
        <f>IFERROR(VLOOKUP($A572,'Hospitalisation Details'!$A:$P,15,0),"")</f>
        <v>37926</v>
      </c>
      <c r="O572" s="46">
        <f>IFERROR(VLOOKUP($A572,'Hospitalisation Details'!$A:$P,6,0),"")</f>
        <v>17352.68</v>
      </c>
      <c r="P572" s="47" t="str">
        <f>IFERROR(VLOOKUP($A572,'Hospitalisation Details'!$A:$P,12,0),"")</f>
        <v>tier - 2</v>
      </c>
      <c r="Q572" s="47" t="str">
        <f>IFERROR(VLOOKUP($A572,'Hospitalisation Details'!$A:$P,13,0),"")</f>
        <v>tier - 3</v>
      </c>
      <c r="R572" s="47" t="str">
        <f>IFERROR(VLOOKUP($A572,'Hospitalisation Details'!$A:$P,14,0),"")</f>
        <v>R1012</v>
      </c>
      <c r="S572" s="47">
        <f>IFERROR(VLOOKUP($A572,'Hospitalisation Details'!$A:$P,16,0),"")</f>
        <v>19</v>
      </c>
    </row>
    <row r="573" spans="1:19" x14ac:dyDescent="0.3">
      <c r="A573" s="34" t="str">
        <f>'Medical Examinations'!A573</f>
        <v>Id572</v>
      </c>
      <c r="B573" s="36" t="str">
        <f>VLOOKUP($A573,'Customer Names'!A:E,3,FALSE)</f>
        <v>Mr.</v>
      </c>
      <c r="C573" s="37" t="str">
        <f>VLOOKUP($A573,'Customer Names'!$A:$E,4,FALSE)</f>
        <v xml:space="preserve"> Alejandro</v>
      </c>
      <c r="D573" s="37" t="str">
        <f>VLOOKUP($A573,'Customer Names'!A:E,5,FALSE)</f>
        <v>Eusebio</v>
      </c>
      <c r="E573" s="35">
        <f>VLOOKUP($A573,'Medical Examinations'!$A:$H,2,FALSE)</f>
        <v>42.02</v>
      </c>
      <c r="F573" s="35">
        <f>VLOOKUP($A573,'Medical Examinations'!$A:$H,3,FALSE)</f>
        <v>9.9499999999999993</v>
      </c>
      <c r="G573" s="35" t="str">
        <f>VLOOKUP($A573,'Medical Examinations'!$A:$N,11,0)</f>
        <v>Yes</v>
      </c>
      <c r="H573" s="35" t="str">
        <f>VLOOKUP($A573,'Medical Examinations'!$A:$N,5,0)</f>
        <v>No</v>
      </c>
      <c r="I573" s="35" t="str">
        <f>VLOOKUP($A573,'Medical Examinations'!$A:$N,6,0)</f>
        <v>Yes</v>
      </c>
      <c r="J573" s="35">
        <f>VLOOKUP($A573,'Medical Examinations'!$A:$N,9,0)</f>
        <v>1</v>
      </c>
      <c r="K573" s="35" t="str">
        <f>VLOOKUP($A573,'Medical Examinations'!$A:$N,10,0)</f>
        <v>No</v>
      </c>
      <c r="L573" s="35" t="str">
        <f>VLOOKUP($A573,'Medical Examinations'!$A:$N,12,0)</f>
        <v>Obesity</v>
      </c>
      <c r="M573" s="35" t="str">
        <f>VLOOKUP($A573,'Medical Examinations'!$A:$N,13,0)</f>
        <v>Diabetes</v>
      </c>
      <c r="N573" s="45">
        <f>IFERROR(VLOOKUP($A573,'Hospitalisation Details'!$A:$P,15,0),"")</f>
        <v>23204</v>
      </c>
      <c r="O573" s="46">
        <f>IFERROR(VLOOKUP($A573,'Hospitalisation Details'!$A:$P,6,0),"")</f>
        <v>17337.580000000002</v>
      </c>
      <c r="P573" s="47" t="str">
        <f>IFERROR(VLOOKUP($A573,'Hospitalisation Details'!$A:$P,12,0),"")</f>
        <v>tier - 2</v>
      </c>
      <c r="Q573" s="47" t="str">
        <f>IFERROR(VLOOKUP($A573,'Hospitalisation Details'!$A:$P,13,0),"")</f>
        <v>tier - 3</v>
      </c>
      <c r="R573" s="47" t="str">
        <f>IFERROR(VLOOKUP($A573,'Hospitalisation Details'!$A:$P,14,0),"")</f>
        <v>R1023</v>
      </c>
      <c r="S573" s="47">
        <f>IFERROR(VLOOKUP($A573,'Hospitalisation Details'!$A:$P,16,0),"")</f>
        <v>59</v>
      </c>
    </row>
    <row r="574" spans="1:19" x14ac:dyDescent="0.3">
      <c r="A574" s="34" t="str">
        <f>'Medical Examinations'!A574</f>
        <v>Id573</v>
      </c>
      <c r="B574" s="36" t="str">
        <f>VLOOKUP($A574,'Customer Names'!A:E,3,FALSE)</f>
        <v>Mrs.</v>
      </c>
      <c r="C574" s="37" t="str">
        <f>VLOOKUP($A574,'Customer Names'!$A:$E,4,FALSE)</f>
        <v xml:space="preserve"> Beth A</v>
      </c>
      <c r="D574" s="37" t="str">
        <f>VLOOKUP($A574,'Customer Names'!A:E,5,FALSE)</f>
        <v>Szolosi</v>
      </c>
      <c r="E574" s="35">
        <f>VLOOKUP($A574,'Medical Examinations'!$A:$H,2,FALSE)</f>
        <v>49.07</v>
      </c>
      <c r="F574" s="35">
        <f>VLOOKUP($A574,'Medical Examinations'!$A:$H,3,FALSE)</f>
        <v>9.08</v>
      </c>
      <c r="G574" s="35" t="str">
        <f>VLOOKUP($A574,'Medical Examinations'!$A:$N,11,0)</f>
        <v>Yes</v>
      </c>
      <c r="H574" s="35" t="str">
        <f>VLOOKUP($A574,'Medical Examinations'!$A:$N,5,0)</f>
        <v>No</v>
      </c>
      <c r="I574" s="35" t="str">
        <f>VLOOKUP($A574,'Medical Examinations'!$A:$N,6,0)</f>
        <v>No</v>
      </c>
      <c r="J574" s="35">
        <f>VLOOKUP($A574,'Medical Examinations'!$A:$N,9,0)</f>
        <v>1</v>
      </c>
      <c r="K574" s="35" t="str">
        <f>VLOOKUP($A574,'Medical Examinations'!$A:$N,10,0)</f>
        <v>No</v>
      </c>
      <c r="L574" s="35" t="str">
        <f>VLOOKUP($A574,'Medical Examinations'!$A:$N,12,0)</f>
        <v>Obesity</v>
      </c>
      <c r="M574" s="35" t="str">
        <f>VLOOKUP($A574,'Medical Examinations'!$A:$N,13,0)</f>
        <v>Diabetes</v>
      </c>
      <c r="N574" s="45">
        <f>IFERROR(VLOOKUP($A574,'Hospitalisation Details'!$A:$P,15,0),"")</f>
        <v>27631</v>
      </c>
      <c r="O574" s="46">
        <f>IFERROR(VLOOKUP($A574,'Hospitalisation Details'!$A:$P,6,0),"")</f>
        <v>17253.43</v>
      </c>
      <c r="P574" s="47" t="str">
        <f>IFERROR(VLOOKUP($A574,'Hospitalisation Details'!$A:$P,12,0),"")</f>
        <v>tier - 2</v>
      </c>
      <c r="Q574" s="47" t="str">
        <f>IFERROR(VLOOKUP($A574,'Hospitalisation Details'!$A:$P,13,0),"")</f>
        <v>tier - 3</v>
      </c>
      <c r="R574" s="47" t="str">
        <f>IFERROR(VLOOKUP($A574,'Hospitalisation Details'!$A:$P,14,0),"")</f>
        <v>R1026</v>
      </c>
      <c r="S574" s="47">
        <f>IFERROR(VLOOKUP($A574,'Hospitalisation Details'!$A:$P,16,0),"")</f>
        <v>47</v>
      </c>
    </row>
    <row r="575" spans="1:19" x14ac:dyDescent="0.3">
      <c r="A575" s="34" t="str">
        <f>'Medical Examinations'!A575</f>
        <v>Id574</v>
      </c>
      <c r="B575" s="36" t="str">
        <f>VLOOKUP($A575,'Customer Names'!A:E,3,FALSE)</f>
        <v>Mr.</v>
      </c>
      <c r="C575" s="37" t="str">
        <f>VLOOKUP($A575,'Customer Names'!$A:$E,4,FALSE)</f>
        <v xml:space="preserve"> Jason R</v>
      </c>
      <c r="D575" s="37" t="str">
        <f>VLOOKUP($A575,'Customer Names'!A:E,5,FALSE)</f>
        <v>Butler</v>
      </c>
      <c r="E575" s="35">
        <f>VLOOKUP($A575,'Medical Examinations'!$A:$H,2,FALSE)</f>
        <v>19.8</v>
      </c>
      <c r="F575" s="35">
        <f>VLOOKUP($A575,'Medical Examinations'!$A:$H,3,FALSE)</f>
        <v>4.82</v>
      </c>
      <c r="G575" s="35" t="str">
        <f>VLOOKUP($A575,'Medical Examinations'!$A:$N,11,0)</f>
        <v>No</v>
      </c>
      <c r="H575" s="35" t="str">
        <f>VLOOKUP($A575,'Medical Examinations'!$A:$N,5,0)</f>
        <v>No</v>
      </c>
      <c r="I575" s="35" t="str">
        <f>VLOOKUP($A575,'Medical Examinations'!$A:$N,6,0)</f>
        <v>No</v>
      </c>
      <c r="J575" s="35">
        <f>VLOOKUP($A575,'Medical Examinations'!$A:$N,9,0)</f>
        <v>0</v>
      </c>
      <c r="K575" s="35" t="str">
        <f>VLOOKUP($A575,'Medical Examinations'!$A:$N,10,0)</f>
        <v>Yes</v>
      </c>
      <c r="L575" s="35" t="str">
        <f>VLOOKUP($A575,'Medical Examinations'!$A:$N,12,0)</f>
        <v>Normal Weight</v>
      </c>
      <c r="M575" s="35" t="str">
        <f>VLOOKUP($A575,'Medical Examinations'!$A:$N,13,0)</f>
        <v>Normal</v>
      </c>
      <c r="N575" s="45">
        <f>IFERROR(VLOOKUP($A575,'Hospitalisation Details'!$A:$P,15,0),"")</f>
        <v>30246</v>
      </c>
      <c r="O575" s="46">
        <f>IFERROR(VLOOKUP($A575,'Hospitalisation Details'!$A:$P,6,0),"")</f>
        <v>17179.52</v>
      </c>
      <c r="P575" s="47" t="str">
        <f>IFERROR(VLOOKUP($A575,'Hospitalisation Details'!$A:$P,12,0),"")</f>
        <v>tier - 2</v>
      </c>
      <c r="Q575" s="47" t="str">
        <f>IFERROR(VLOOKUP($A575,'Hospitalisation Details'!$A:$P,13,0),"")</f>
        <v>tier - 1</v>
      </c>
      <c r="R575" s="47" t="str">
        <f>IFERROR(VLOOKUP($A575,'Hospitalisation Details'!$A:$P,14,0),"")</f>
        <v>R1013</v>
      </c>
      <c r="S575" s="47">
        <f>IFERROR(VLOOKUP($A575,'Hospitalisation Details'!$A:$P,16,0),"")</f>
        <v>40</v>
      </c>
    </row>
    <row r="576" spans="1:19" x14ac:dyDescent="0.3">
      <c r="A576" s="34" t="str">
        <f>'Medical Examinations'!A576</f>
        <v>Id575</v>
      </c>
      <c r="B576" s="36" t="str">
        <f>VLOOKUP($A576,'Customer Names'!A:E,3,FALSE)</f>
        <v>Mr.</v>
      </c>
      <c r="C576" s="37" t="str">
        <f>VLOOKUP($A576,'Customer Names'!$A:$E,4,FALSE)</f>
        <v xml:space="preserve"> Yoshinori</v>
      </c>
      <c r="D576" s="37" t="str">
        <f>VLOOKUP($A576,'Customer Names'!A:E,5,FALSE)</f>
        <v>Fukuchi</v>
      </c>
      <c r="E576" s="35">
        <f>VLOOKUP($A576,'Medical Examinations'!$A:$H,2,FALSE)</f>
        <v>27.36</v>
      </c>
      <c r="F576" s="35">
        <f>VLOOKUP($A576,'Medical Examinations'!$A:$H,3,FALSE)</f>
        <v>4.6500000000000004</v>
      </c>
      <c r="G576" s="35" t="str">
        <f>VLOOKUP($A576,'Medical Examinations'!$A:$N,11,0)</f>
        <v>No</v>
      </c>
      <c r="H576" s="35" t="str">
        <f>VLOOKUP($A576,'Medical Examinations'!$A:$N,5,0)</f>
        <v>yes</v>
      </c>
      <c r="I576" s="35" t="str">
        <f>VLOOKUP($A576,'Medical Examinations'!$A:$N,6,0)</f>
        <v>No</v>
      </c>
      <c r="J576" s="35">
        <f>VLOOKUP($A576,'Medical Examinations'!$A:$N,9,0)</f>
        <v>1</v>
      </c>
      <c r="K576" s="35" t="str">
        <f>VLOOKUP($A576,'Medical Examinations'!$A:$N,10,0)</f>
        <v>Yes</v>
      </c>
      <c r="L576" s="35" t="str">
        <f>VLOOKUP($A576,'Medical Examinations'!$A:$N,12,0)</f>
        <v>Overweight</v>
      </c>
      <c r="M576" s="35" t="str">
        <f>VLOOKUP($A576,'Medical Examinations'!$A:$N,13,0)</f>
        <v>Normal</v>
      </c>
      <c r="N576" s="45">
        <f>IFERROR(VLOOKUP($A576,'Hospitalisation Details'!$A:$P,15,0),"")</f>
        <v>38217</v>
      </c>
      <c r="O576" s="46">
        <f>IFERROR(VLOOKUP($A576,'Hospitalisation Details'!$A:$P,6,0),"")</f>
        <v>17178.68</v>
      </c>
      <c r="P576" s="47" t="str">
        <f>IFERROR(VLOOKUP($A576,'Hospitalisation Details'!$A:$P,12,0),"")</f>
        <v>tier - 2</v>
      </c>
      <c r="Q576" s="47" t="str">
        <f>IFERROR(VLOOKUP($A576,'Hospitalisation Details'!$A:$P,13,0),"")</f>
        <v>tier - 2</v>
      </c>
      <c r="R576" s="47" t="str">
        <f>IFERROR(VLOOKUP($A576,'Hospitalisation Details'!$A:$P,14,0),"")</f>
        <v>R1019</v>
      </c>
      <c r="S576" s="47">
        <f>IFERROR(VLOOKUP($A576,'Hospitalisation Details'!$A:$P,16,0),"")</f>
        <v>18</v>
      </c>
    </row>
    <row r="577" spans="1:19" x14ac:dyDescent="0.3">
      <c r="A577" s="34" t="str">
        <f>'Medical Examinations'!A577</f>
        <v>Id576</v>
      </c>
      <c r="B577" s="36" t="str">
        <f>VLOOKUP($A577,'Customer Names'!A:E,3,FALSE)</f>
        <v>Ms.</v>
      </c>
      <c r="C577" s="37" t="str">
        <f>VLOOKUP($A577,'Customer Names'!$A:$E,4,FALSE)</f>
        <v xml:space="preserve"> Adrienne G.</v>
      </c>
      <c r="D577" s="37" t="str">
        <f>VLOOKUP($A577,'Customer Names'!A:E,5,FALSE)</f>
        <v>Drucker</v>
      </c>
      <c r="E577" s="35">
        <f>VLOOKUP($A577,'Medical Examinations'!$A:$H,2,FALSE)</f>
        <v>42.95</v>
      </c>
      <c r="F577" s="35">
        <f>VLOOKUP($A577,'Medical Examinations'!$A:$H,3,FALSE)</f>
        <v>5.16</v>
      </c>
      <c r="G577" s="35" t="str">
        <f>VLOOKUP($A577,'Medical Examinations'!$A:$N,11,0)</f>
        <v>Yes</v>
      </c>
      <c r="H577" s="35" t="str">
        <f>VLOOKUP($A577,'Medical Examinations'!$A:$N,5,0)</f>
        <v>No</v>
      </c>
      <c r="I577" s="35" t="str">
        <f>VLOOKUP($A577,'Medical Examinations'!$A:$N,6,0)</f>
        <v>No</v>
      </c>
      <c r="J577" s="35">
        <f>VLOOKUP($A577,'Medical Examinations'!$A:$N,9,0)</f>
        <v>1</v>
      </c>
      <c r="K577" s="35" t="str">
        <f>VLOOKUP($A577,'Medical Examinations'!$A:$N,10,0)</f>
        <v>No</v>
      </c>
      <c r="L577" s="35" t="str">
        <f>VLOOKUP($A577,'Medical Examinations'!$A:$N,12,0)</f>
        <v>Obesity</v>
      </c>
      <c r="M577" s="35" t="str">
        <f>VLOOKUP($A577,'Medical Examinations'!$A:$N,13,0)</f>
        <v>Normal</v>
      </c>
      <c r="N577" s="45">
        <f>IFERROR(VLOOKUP($A577,'Hospitalisation Details'!$A:$P,15,0),"")</f>
        <v>23535</v>
      </c>
      <c r="O577" s="46">
        <f>IFERROR(VLOOKUP($A577,'Hospitalisation Details'!$A:$P,6,0),"")</f>
        <v>17174.52</v>
      </c>
      <c r="P577" s="47" t="str">
        <f>IFERROR(VLOOKUP($A577,'Hospitalisation Details'!$A:$P,12,0),"")</f>
        <v>tier - 2</v>
      </c>
      <c r="Q577" s="47" t="str">
        <f>IFERROR(VLOOKUP($A577,'Hospitalisation Details'!$A:$P,13,0),"")</f>
        <v>tier - 2</v>
      </c>
      <c r="R577" s="47" t="str">
        <f>IFERROR(VLOOKUP($A577,'Hospitalisation Details'!$A:$P,14,0),"")</f>
        <v>R1012</v>
      </c>
      <c r="S577" s="47">
        <f>IFERROR(VLOOKUP($A577,'Hospitalisation Details'!$A:$P,16,0),"")</f>
        <v>59</v>
      </c>
    </row>
    <row r="578" spans="1:19" x14ac:dyDescent="0.3">
      <c r="A578" s="34" t="str">
        <f>'Medical Examinations'!A578</f>
        <v>Id577</v>
      </c>
      <c r="B578" s="36" t="str">
        <f>VLOOKUP($A578,'Customer Names'!A:E,3,FALSE)</f>
        <v>Mrs.</v>
      </c>
      <c r="C578" s="37" t="str">
        <f>VLOOKUP($A578,'Customer Names'!$A:$E,4,FALSE)</f>
        <v xml:space="preserve"> Meredith</v>
      </c>
      <c r="D578" s="37" t="str">
        <f>VLOOKUP($A578,'Customer Names'!A:E,5,FALSE)</f>
        <v>Aziz</v>
      </c>
      <c r="E578" s="35">
        <f>VLOOKUP($A578,'Medical Examinations'!$A:$H,2,FALSE)</f>
        <v>42.66</v>
      </c>
      <c r="F578" s="35">
        <f>VLOOKUP($A578,'Medical Examinations'!$A:$H,3,FALSE)</f>
        <v>10.44</v>
      </c>
      <c r="G578" s="35" t="str">
        <f>VLOOKUP($A578,'Medical Examinations'!$A:$N,11,0)</f>
        <v>No</v>
      </c>
      <c r="H578" s="35" t="str">
        <f>VLOOKUP($A578,'Medical Examinations'!$A:$N,5,0)</f>
        <v>No</v>
      </c>
      <c r="I578" s="35" t="str">
        <f>VLOOKUP($A578,'Medical Examinations'!$A:$N,6,0)</f>
        <v>No</v>
      </c>
      <c r="J578" s="35">
        <f>VLOOKUP($A578,'Medical Examinations'!$A:$N,9,0)</f>
        <v>0</v>
      </c>
      <c r="K578" s="35" t="str">
        <f>VLOOKUP($A578,'Medical Examinations'!$A:$N,10,0)</f>
        <v>No</v>
      </c>
      <c r="L578" s="35" t="str">
        <f>VLOOKUP($A578,'Medical Examinations'!$A:$N,12,0)</f>
        <v>Obesity</v>
      </c>
      <c r="M578" s="35" t="str">
        <f>VLOOKUP($A578,'Medical Examinations'!$A:$N,13,0)</f>
        <v>Diabetes</v>
      </c>
      <c r="N578" s="45">
        <f>IFERROR(VLOOKUP($A578,'Hospitalisation Details'!$A:$P,15,0),"")</f>
        <v>24001</v>
      </c>
      <c r="O578" s="46">
        <f>IFERROR(VLOOKUP($A578,'Hospitalisation Details'!$A:$P,6,0),"")</f>
        <v>17172.27</v>
      </c>
      <c r="P578" s="47" t="str">
        <f>IFERROR(VLOOKUP($A578,'Hospitalisation Details'!$A:$P,12,0),"")</f>
        <v>tier - 2</v>
      </c>
      <c r="Q578" s="47" t="str">
        <f>IFERROR(VLOOKUP($A578,'Hospitalisation Details'!$A:$P,13,0),"")</f>
        <v>tier - 2</v>
      </c>
      <c r="R578" s="47" t="str">
        <f>IFERROR(VLOOKUP($A578,'Hospitalisation Details'!$A:$P,14,0),"")</f>
        <v>R1026</v>
      </c>
      <c r="S578" s="47">
        <f>IFERROR(VLOOKUP($A578,'Hospitalisation Details'!$A:$P,16,0),"")</f>
        <v>57</v>
      </c>
    </row>
    <row r="579" spans="1:19" x14ac:dyDescent="0.3">
      <c r="A579" s="34" t="str">
        <f>'Medical Examinations'!A579</f>
        <v>Id578</v>
      </c>
      <c r="B579" s="36" t="str">
        <f>VLOOKUP($A579,'Customer Names'!A:E,3,FALSE)</f>
        <v>Mr.</v>
      </c>
      <c r="C579" s="37" t="str">
        <f>VLOOKUP($A579,'Customer Names'!$A:$E,4,FALSE)</f>
        <v xml:space="preserve"> Junyong</v>
      </c>
      <c r="D579" s="37" t="str">
        <f>VLOOKUP($A579,'Customer Names'!A:E,5,FALSE)</f>
        <v>Pak</v>
      </c>
      <c r="E579" s="35">
        <f>VLOOKUP($A579,'Medical Examinations'!$A:$H,2,FALSE)</f>
        <v>33.630000000000003</v>
      </c>
      <c r="F579" s="35">
        <f>VLOOKUP($A579,'Medical Examinations'!$A:$H,3,FALSE)</f>
        <v>5.69</v>
      </c>
      <c r="G579" s="35" t="str">
        <f>VLOOKUP($A579,'Medical Examinations'!$A:$N,11,0)</f>
        <v>No</v>
      </c>
      <c r="H579" s="35" t="str">
        <f>VLOOKUP($A579,'Medical Examinations'!$A:$N,5,0)</f>
        <v>No</v>
      </c>
      <c r="I579" s="35" t="str">
        <f>VLOOKUP($A579,'Medical Examinations'!$A:$N,6,0)</f>
        <v>No</v>
      </c>
      <c r="J579" s="35">
        <f>VLOOKUP($A579,'Medical Examinations'!$A:$N,9,0)</f>
        <v>1</v>
      </c>
      <c r="K579" s="35" t="str">
        <f>VLOOKUP($A579,'Medical Examinations'!$A:$N,10,0)</f>
        <v>No</v>
      </c>
      <c r="L579" s="35" t="str">
        <f>VLOOKUP($A579,'Medical Examinations'!$A:$N,12,0)</f>
        <v>Obesity</v>
      </c>
      <c r="M579" s="35" t="str">
        <f>VLOOKUP($A579,'Medical Examinations'!$A:$N,13,0)</f>
        <v>Normal</v>
      </c>
      <c r="N579" s="45">
        <f>IFERROR(VLOOKUP($A579,'Hospitalisation Details'!$A:$P,15,0),"")</f>
        <v>35949</v>
      </c>
      <c r="O579" s="46">
        <f>IFERROR(VLOOKUP($A579,'Hospitalisation Details'!$A:$P,6,0),"")</f>
        <v>17128.43</v>
      </c>
      <c r="P579" s="47" t="str">
        <f>IFERROR(VLOOKUP($A579,'Hospitalisation Details'!$A:$P,12,0),"")</f>
        <v>tier - 2</v>
      </c>
      <c r="Q579" s="47" t="str">
        <f>IFERROR(VLOOKUP($A579,'Hospitalisation Details'!$A:$P,13,0),"")</f>
        <v>tier - 3</v>
      </c>
      <c r="R579" s="47" t="str">
        <f>IFERROR(VLOOKUP($A579,'Hospitalisation Details'!$A:$P,14,0),"")</f>
        <v>R1016</v>
      </c>
      <c r="S579" s="47">
        <f>IFERROR(VLOOKUP($A579,'Hospitalisation Details'!$A:$P,16,0),"")</f>
        <v>25</v>
      </c>
    </row>
    <row r="580" spans="1:19" x14ac:dyDescent="0.3">
      <c r="A580" s="34" t="str">
        <f>'Medical Examinations'!A580</f>
        <v>Id579</v>
      </c>
      <c r="B580" s="36" t="str">
        <f>VLOOKUP($A580,'Customer Names'!A:E,3,FALSE)</f>
        <v>Ms.</v>
      </c>
      <c r="C580" s="37" t="str">
        <f>VLOOKUP($A580,'Customer Names'!$A:$E,4,FALSE)</f>
        <v xml:space="preserve"> Kristen A.</v>
      </c>
      <c r="D580" s="37" t="str">
        <f>VLOOKUP($A580,'Customer Names'!A:E,5,FALSE)</f>
        <v>Kieta</v>
      </c>
      <c r="E580" s="35">
        <f>VLOOKUP($A580,'Medical Examinations'!$A:$H,2,FALSE)</f>
        <v>26.84</v>
      </c>
      <c r="F580" s="35">
        <f>VLOOKUP($A580,'Medical Examinations'!$A:$H,3,FALSE)</f>
        <v>6.5</v>
      </c>
      <c r="G580" s="35" t="str">
        <f>VLOOKUP($A580,'Medical Examinations'!$A:$N,11,0)</f>
        <v>No</v>
      </c>
      <c r="H580" s="35" t="str">
        <f>VLOOKUP($A580,'Medical Examinations'!$A:$N,5,0)</f>
        <v>No</v>
      </c>
      <c r="I580" s="35" t="str">
        <f>VLOOKUP($A580,'Medical Examinations'!$A:$N,6,0)</f>
        <v>No</v>
      </c>
      <c r="J580" s="35">
        <f>VLOOKUP($A580,'Medical Examinations'!$A:$N,9,0)</f>
        <v>0</v>
      </c>
      <c r="K580" s="35" t="str">
        <f>VLOOKUP($A580,'Medical Examinations'!$A:$N,10,0)</f>
        <v>Yes</v>
      </c>
      <c r="L580" s="35" t="str">
        <f>VLOOKUP($A580,'Medical Examinations'!$A:$N,12,0)</f>
        <v>Overweight</v>
      </c>
      <c r="M580" s="35" t="str">
        <f>VLOOKUP($A580,'Medical Examinations'!$A:$N,13,0)</f>
        <v>Diabetes</v>
      </c>
      <c r="N580" s="45">
        <f>IFERROR(VLOOKUP($A580,'Hospitalisation Details'!$A:$P,15,0),"")</f>
        <v>37435</v>
      </c>
      <c r="O580" s="46">
        <f>IFERROR(VLOOKUP($A580,'Hospitalisation Details'!$A:$P,6,0),"")</f>
        <v>17085.27</v>
      </c>
      <c r="P580" s="47" t="str">
        <f>IFERROR(VLOOKUP($A580,'Hospitalisation Details'!$A:$P,12,0),"")</f>
        <v>tier - 2</v>
      </c>
      <c r="Q580" s="47" t="str">
        <f>IFERROR(VLOOKUP($A580,'Hospitalisation Details'!$A:$P,13,0),"")</f>
        <v>tier - 3</v>
      </c>
      <c r="R580" s="47" t="str">
        <f>IFERROR(VLOOKUP($A580,'Hospitalisation Details'!$A:$P,14,0),"")</f>
        <v>R1013</v>
      </c>
      <c r="S580" s="47">
        <f>IFERROR(VLOOKUP($A580,'Hospitalisation Details'!$A:$P,16,0),"")</f>
        <v>20</v>
      </c>
    </row>
    <row r="581" spans="1:19" x14ac:dyDescent="0.3">
      <c r="A581" s="34" t="str">
        <f>'Medical Examinations'!A581</f>
        <v>Id580</v>
      </c>
      <c r="B581" s="36" t="str">
        <f>VLOOKUP($A581,'Customer Names'!A:E,3,FALSE)</f>
        <v>Ms.</v>
      </c>
      <c r="C581" s="37" t="str">
        <f>VLOOKUP($A581,'Customer Names'!$A:$E,4,FALSE)</f>
        <v xml:space="preserve"> Maria I.</v>
      </c>
      <c r="D581" s="37" t="str">
        <f>VLOOKUP($A581,'Customer Names'!A:E,5,FALSE)</f>
        <v>Velez</v>
      </c>
      <c r="E581" s="35">
        <f>VLOOKUP($A581,'Medical Examinations'!$A:$H,2,FALSE)</f>
        <v>28.3</v>
      </c>
      <c r="F581" s="35">
        <f>VLOOKUP($A581,'Medical Examinations'!$A:$H,3,FALSE)</f>
        <v>5.73</v>
      </c>
      <c r="G581" s="35" t="str">
        <f>VLOOKUP($A581,'Medical Examinations'!$A:$N,11,0)</f>
        <v>No</v>
      </c>
      <c r="H581" s="35" t="str">
        <f>VLOOKUP($A581,'Medical Examinations'!$A:$N,5,0)</f>
        <v>No</v>
      </c>
      <c r="I581" s="35" t="str">
        <f>VLOOKUP($A581,'Medical Examinations'!$A:$N,6,0)</f>
        <v>Yes</v>
      </c>
      <c r="J581" s="35">
        <f>VLOOKUP($A581,'Medical Examinations'!$A:$N,9,0)</f>
        <v>1</v>
      </c>
      <c r="K581" s="35" t="str">
        <f>VLOOKUP($A581,'Medical Examinations'!$A:$N,10,0)</f>
        <v>Yes</v>
      </c>
      <c r="L581" s="35" t="str">
        <f>VLOOKUP($A581,'Medical Examinations'!$A:$N,12,0)</f>
        <v>Overweight</v>
      </c>
      <c r="M581" s="35" t="str">
        <f>VLOOKUP($A581,'Medical Examinations'!$A:$N,13,0)</f>
        <v>Prediabetes</v>
      </c>
      <c r="N581" s="45">
        <f>IFERROR(VLOOKUP($A581,'Hospitalisation Details'!$A:$P,15,0),"")</f>
        <v>37981</v>
      </c>
      <c r="O581" s="46">
        <f>IFERROR(VLOOKUP($A581,'Hospitalisation Details'!$A:$P,6,0),"")</f>
        <v>17081.080000000002</v>
      </c>
      <c r="P581" s="47" t="str">
        <f>IFERROR(VLOOKUP($A581,'Hospitalisation Details'!$A:$P,12,0),"")</f>
        <v>tier - 2</v>
      </c>
      <c r="Q581" s="47" t="str">
        <f>IFERROR(VLOOKUP($A581,'Hospitalisation Details'!$A:$P,13,0),"")</f>
        <v>tier - 2</v>
      </c>
      <c r="R581" s="47" t="str">
        <f>IFERROR(VLOOKUP($A581,'Hospitalisation Details'!$A:$P,14,0),"")</f>
        <v>R1011</v>
      </c>
      <c r="S581" s="47">
        <f>IFERROR(VLOOKUP($A581,'Hospitalisation Details'!$A:$P,16,0),"")</f>
        <v>19</v>
      </c>
    </row>
    <row r="582" spans="1:19" x14ac:dyDescent="0.3">
      <c r="A582" s="34" t="str">
        <f>'Medical Examinations'!A582</f>
        <v>Id581</v>
      </c>
      <c r="B582" s="36" t="str">
        <f>VLOOKUP($A582,'Customer Names'!A:E,3,FALSE)</f>
        <v>Mr.</v>
      </c>
      <c r="C582" s="37" t="str">
        <f>VLOOKUP($A582,'Customer Names'!$A:$E,4,FALSE)</f>
        <v xml:space="preserve"> Jonathan</v>
      </c>
      <c r="D582" s="37" t="str">
        <f>VLOOKUP($A582,'Customer Names'!A:E,5,FALSE)</f>
        <v>Bussiere</v>
      </c>
      <c r="E582" s="35">
        <f>VLOOKUP($A582,'Medical Examinations'!$A:$H,2,FALSE)</f>
        <v>27.06</v>
      </c>
      <c r="F582" s="35">
        <f>VLOOKUP($A582,'Medical Examinations'!$A:$H,3,FALSE)</f>
        <v>5.74</v>
      </c>
      <c r="G582" s="35" t="str">
        <f>VLOOKUP($A582,'Medical Examinations'!$A:$N,11,0)</f>
        <v>Yes</v>
      </c>
      <c r="H582" s="35" t="str">
        <f>VLOOKUP($A582,'Medical Examinations'!$A:$N,5,0)</f>
        <v>No</v>
      </c>
      <c r="I582" s="35" t="str">
        <f>VLOOKUP($A582,'Medical Examinations'!$A:$N,6,0)</f>
        <v>No</v>
      </c>
      <c r="J582" s="35">
        <f>VLOOKUP($A582,'Medical Examinations'!$A:$N,9,0)</f>
        <v>0</v>
      </c>
      <c r="K582" s="35" t="str">
        <f>VLOOKUP($A582,'Medical Examinations'!$A:$N,10,0)</f>
        <v>Yes</v>
      </c>
      <c r="L582" s="35" t="str">
        <f>VLOOKUP($A582,'Medical Examinations'!$A:$N,12,0)</f>
        <v>Overweight</v>
      </c>
      <c r="M582" s="35" t="str">
        <f>VLOOKUP($A582,'Medical Examinations'!$A:$N,13,0)</f>
        <v>Prediabetes</v>
      </c>
      <c r="N582" s="45">
        <f>IFERROR(VLOOKUP($A582,'Hospitalisation Details'!$A:$P,15,0),"")</f>
        <v>35226</v>
      </c>
      <c r="O582" s="46">
        <f>IFERROR(VLOOKUP($A582,'Hospitalisation Details'!$A:$P,6,0),"")</f>
        <v>17043.34</v>
      </c>
      <c r="P582" s="47" t="str">
        <f>IFERROR(VLOOKUP($A582,'Hospitalisation Details'!$A:$P,12,0),"")</f>
        <v>tier - 2</v>
      </c>
      <c r="Q582" s="47" t="str">
        <f>IFERROR(VLOOKUP($A582,'Hospitalisation Details'!$A:$P,13,0),"")</f>
        <v>tier - 3</v>
      </c>
      <c r="R582" s="47" t="str">
        <f>IFERROR(VLOOKUP($A582,'Hospitalisation Details'!$A:$P,14,0),"")</f>
        <v>R1013</v>
      </c>
      <c r="S582" s="47">
        <f>IFERROR(VLOOKUP($A582,'Hospitalisation Details'!$A:$P,16,0),"")</f>
        <v>26</v>
      </c>
    </row>
    <row r="583" spans="1:19" x14ac:dyDescent="0.3">
      <c r="A583" s="34" t="str">
        <f>'Medical Examinations'!A583</f>
        <v>Id582</v>
      </c>
      <c r="B583" s="36" t="str">
        <f>VLOOKUP($A583,'Customer Names'!A:E,3,FALSE)</f>
        <v>Mr.</v>
      </c>
      <c r="C583" s="37" t="str">
        <f>VLOOKUP($A583,'Customer Names'!$A:$E,4,FALSE)</f>
        <v xml:space="preserve"> Phil</v>
      </c>
      <c r="D583" s="37" t="str">
        <f>VLOOKUP($A583,'Customer Names'!A:E,5,FALSE)</f>
        <v>McCartney</v>
      </c>
      <c r="E583" s="35">
        <f>VLOOKUP($A583,'Medical Examinations'!$A:$H,2,FALSE)</f>
        <v>47.13</v>
      </c>
      <c r="F583" s="35">
        <f>VLOOKUP($A583,'Medical Examinations'!$A:$H,3,FALSE)</f>
        <v>8.6999999999999993</v>
      </c>
      <c r="G583" s="35" t="str">
        <f>VLOOKUP($A583,'Medical Examinations'!$A:$N,11,0)</f>
        <v>No</v>
      </c>
      <c r="H583" s="35" t="str">
        <f>VLOOKUP($A583,'Medical Examinations'!$A:$N,5,0)</f>
        <v>No</v>
      </c>
      <c r="I583" s="35" t="str">
        <f>VLOOKUP($A583,'Medical Examinations'!$A:$N,6,0)</f>
        <v>No</v>
      </c>
      <c r="J583" s="35">
        <f>VLOOKUP($A583,'Medical Examinations'!$A:$N,9,0)</f>
        <v>0</v>
      </c>
      <c r="K583" s="35" t="str">
        <f>VLOOKUP($A583,'Medical Examinations'!$A:$N,10,0)</f>
        <v>No</v>
      </c>
      <c r="L583" s="35" t="str">
        <f>VLOOKUP($A583,'Medical Examinations'!$A:$N,12,0)</f>
        <v>Obesity</v>
      </c>
      <c r="M583" s="35" t="str">
        <f>VLOOKUP($A583,'Medical Examinations'!$A:$N,13,0)</f>
        <v>Diabetes</v>
      </c>
      <c r="N583" s="45">
        <f>IFERROR(VLOOKUP($A583,'Hospitalisation Details'!$A:$P,15,0),"")</f>
        <v>26167</v>
      </c>
      <c r="O583" s="46">
        <f>IFERROR(VLOOKUP($A583,'Hospitalisation Details'!$A:$P,6,0),"")</f>
        <v>17016.009999999998</v>
      </c>
      <c r="P583" s="47" t="str">
        <f>IFERROR(VLOOKUP($A583,'Hospitalisation Details'!$A:$P,12,0),"")</f>
        <v>tier - 2</v>
      </c>
      <c r="Q583" s="47" t="str">
        <f>IFERROR(VLOOKUP($A583,'Hospitalisation Details'!$A:$P,13,0),"")</f>
        <v>tier - 2</v>
      </c>
      <c r="R583" s="47" t="str">
        <f>IFERROR(VLOOKUP($A583,'Hospitalisation Details'!$A:$P,14,0),"")</f>
        <v>R1023</v>
      </c>
      <c r="S583" s="47">
        <f>IFERROR(VLOOKUP($A583,'Hospitalisation Details'!$A:$P,16,0),"")</f>
        <v>51</v>
      </c>
    </row>
    <row r="584" spans="1:19" x14ac:dyDescent="0.3">
      <c r="A584" s="34" t="str">
        <f>'Medical Examinations'!A584</f>
        <v>Id583</v>
      </c>
      <c r="B584" s="36" t="str">
        <f>VLOOKUP($A584,'Customer Names'!A:E,3,FALSE)</f>
        <v>Ms.</v>
      </c>
      <c r="C584" s="37" t="str">
        <f>VLOOKUP($A584,'Customer Names'!$A:$E,4,FALSE)</f>
        <v xml:space="preserve"> Benjamina C</v>
      </c>
      <c r="D584" s="37" t="str">
        <f>VLOOKUP($A584,'Customer Names'!A:E,5,FALSE)</f>
        <v>Bambauer</v>
      </c>
      <c r="E584" s="35">
        <f>VLOOKUP($A584,'Medical Examinations'!$A:$H,2,FALSE)</f>
        <v>51.72</v>
      </c>
      <c r="F584" s="35">
        <f>VLOOKUP($A584,'Medical Examinations'!$A:$H,3,FALSE)</f>
        <v>5.09</v>
      </c>
      <c r="G584" s="35" t="str">
        <f>VLOOKUP($A584,'Medical Examinations'!$A:$N,11,0)</f>
        <v>No</v>
      </c>
      <c r="H584" s="35" t="str">
        <f>VLOOKUP($A584,'Medical Examinations'!$A:$N,5,0)</f>
        <v>No</v>
      </c>
      <c r="I584" s="35" t="str">
        <f>VLOOKUP($A584,'Medical Examinations'!$A:$N,6,0)</f>
        <v>No</v>
      </c>
      <c r="J584" s="35">
        <f>VLOOKUP($A584,'Medical Examinations'!$A:$N,9,0)</f>
        <v>0</v>
      </c>
      <c r="K584" s="35" t="str">
        <f>VLOOKUP($A584,'Medical Examinations'!$A:$N,10,0)</f>
        <v>No</v>
      </c>
      <c r="L584" s="35" t="str">
        <f>VLOOKUP($A584,'Medical Examinations'!$A:$N,12,0)</f>
        <v>Obesity</v>
      </c>
      <c r="M584" s="35" t="str">
        <f>VLOOKUP($A584,'Medical Examinations'!$A:$N,13,0)</f>
        <v>Normal</v>
      </c>
      <c r="N584" s="45">
        <f>IFERROR(VLOOKUP($A584,'Hospitalisation Details'!$A:$P,15,0),"")</f>
        <v>29418</v>
      </c>
      <c r="O584" s="46">
        <f>IFERROR(VLOOKUP($A584,'Hospitalisation Details'!$A:$P,6,0),"")</f>
        <v>16990.55</v>
      </c>
      <c r="P584" s="47" t="str">
        <f>IFERROR(VLOOKUP($A584,'Hospitalisation Details'!$A:$P,12,0),"")</f>
        <v>tier - 2</v>
      </c>
      <c r="Q584" s="47" t="str">
        <f>IFERROR(VLOOKUP($A584,'Hospitalisation Details'!$A:$P,13,0),"")</f>
        <v>tier - 3</v>
      </c>
      <c r="R584" s="47" t="str">
        <f>IFERROR(VLOOKUP($A584,'Hospitalisation Details'!$A:$P,14,0),"")</f>
        <v>R1012</v>
      </c>
      <c r="S584" s="47">
        <f>IFERROR(VLOOKUP($A584,'Hospitalisation Details'!$A:$P,16,0),"")</f>
        <v>42</v>
      </c>
    </row>
    <row r="585" spans="1:19" x14ac:dyDescent="0.3">
      <c r="A585" s="34" t="str">
        <f>'Medical Examinations'!A585</f>
        <v>Id584</v>
      </c>
      <c r="B585" s="36" t="str">
        <f>VLOOKUP($A585,'Customer Names'!A:E,3,FALSE)</f>
        <v>Mr.</v>
      </c>
      <c r="C585" s="37" t="str">
        <f>VLOOKUP($A585,'Customer Names'!$A:$E,4,FALSE)</f>
        <v xml:space="preserve"> Christopher</v>
      </c>
      <c r="D585" s="37" t="str">
        <f>VLOOKUP($A585,'Customer Names'!A:E,5,FALSE)</f>
        <v>Mertz</v>
      </c>
      <c r="E585" s="35">
        <f>VLOOKUP($A585,'Medical Examinations'!$A:$H,2,FALSE)</f>
        <v>48.59</v>
      </c>
      <c r="F585" s="35">
        <f>VLOOKUP($A585,'Medical Examinations'!$A:$H,3,FALSE)</f>
        <v>5.57</v>
      </c>
      <c r="G585" s="35" t="str">
        <f>VLOOKUP($A585,'Medical Examinations'!$A:$N,11,0)</f>
        <v>No</v>
      </c>
      <c r="H585" s="35" t="str">
        <f>VLOOKUP($A585,'Medical Examinations'!$A:$N,5,0)</f>
        <v>No</v>
      </c>
      <c r="I585" s="35" t="str">
        <f>VLOOKUP($A585,'Medical Examinations'!$A:$N,6,0)</f>
        <v>No</v>
      </c>
      <c r="J585" s="35">
        <f>VLOOKUP($A585,'Medical Examinations'!$A:$N,9,0)</f>
        <v>0</v>
      </c>
      <c r="K585" s="35" t="str">
        <f>VLOOKUP($A585,'Medical Examinations'!$A:$N,10,0)</f>
        <v>No</v>
      </c>
      <c r="L585" s="35" t="str">
        <f>VLOOKUP($A585,'Medical Examinations'!$A:$N,12,0)</f>
        <v>Obesity</v>
      </c>
      <c r="M585" s="35" t="str">
        <f>VLOOKUP($A585,'Medical Examinations'!$A:$N,13,0)</f>
        <v>Normal</v>
      </c>
      <c r="N585" s="45">
        <f>IFERROR(VLOOKUP($A585,'Hospitalisation Details'!$A:$P,15,0),"")</f>
        <v>28362</v>
      </c>
      <c r="O585" s="46">
        <f>IFERROR(VLOOKUP($A585,'Hospitalisation Details'!$A:$P,6,0),"")</f>
        <v>16921.09</v>
      </c>
      <c r="P585" s="47" t="str">
        <f>IFERROR(VLOOKUP($A585,'Hospitalisation Details'!$A:$P,12,0),"")</f>
        <v>tier - 2</v>
      </c>
      <c r="Q585" s="47" t="str">
        <f>IFERROR(VLOOKUP($A585,'Hospitalisation Details'!$A:$P,13,0),"")</f>
        <v>tier - 3</v>
      </c>
      <c r="R585" s="47" t="str">
        <f>IFERROR(VLOOKUP($A585,'Hospitalisation Details'!$A:$P,14,0),"")</f>
        <v>R1023</v>
      </c>
      <c r="S585" s="47">
        <f>IFERROR(VLOOKUP($A585,'Hospitalisation Details'!$A:$P,16,0),"")</f>
        <v>45</v>
      </c>
    </row>
    <row r="586" spans="1:19" x14ac:dyDescent="0.3">
      <c r="A586" s="34" t="str">
        <f>'Medical Examinations'!A586</f>
        <v>Id585</v>
      </c>
      <c r="B586" s="36" t="str">
        <f>VLOOKUP($A586,'Customer Names'!A:E,3,FALSE)</f>
        <v>Ms.</v>
      </c>
      <c r="C586" s="37" t="str">
        <f>VLOOKUP($A586,'Customer Names'!$A:$E,4,FALSE)</f>
        <v xml:space="preserve"> Alison B</v>
      </c>
      <c r="D586" s="37" t="str">
        <f>VLOOKUP($A586,'Customer Names'!A:E,5,FALSE)</f>
        <v>Mason</v>
      </c>
      <c r="E586" s="35">
        <f>VLOOKUP($A586,'Medical Examinations'!$A:$H,2,FALSE)</f>
        <v>45.18</v>
      </c>
      <c r="F586" s="35">
        <f>VLOOKUP($A586,'Medical Examinations'!$A:$H,3,FALSE)</f>
        <v>10.87</v>
      </c>
      <c r="G586" s="35" t="str">
        <f>VLOOKUP($A586,'Medical Examinations'!$A:$N,11,0)</f>
        <v>No</v>
      </c>
      <c r="H586" s="35" t="str">
        <f>VLOOKUP($A586,'Medical Examinations'!$A:$N,5,0)</f>
        <v>No</v>
      </c>
      <c r="I586" s="35" t="str">
        <f>VLOOKUP($A586,'Medical Examinations'!$A:$N,6,0)</f>
        <v>No</v>
      </c>
      <c r="J586" s="35">
        <f>VLOOKUP($A586,'Medical Examinations'!$A:$N,9,0)</f>
        <v>0</v>
      </c>
      <c r="K586" s="35" t="str">
        <f>VLOOKUP($A586,'Medical Examinations'!$A:$N,10,0)</f>
        <v>No</v>
      </c>
      <c r="L586" s="35" t="str">
        <f>VLOOKUP($A586,'Medical Examinations'!$A:$N,12,0)</f>
        <v>Obesity</v>
      </c>
      <c r="M586" s="35" t="str">
        <f>VLOOKUP($A586,'Medical Examinations'!$A:$N,13,0)</f>
        <v>Diabetes</v>
      </c>
      <c r="N586" s="45">
        <f>IFERROR(VLOOKUP($A586,'Hospitalisation Details'!$A:$P,15,0),"")</f>
        <v>25132</v>
      </c>
      <c r="O586" s="46">
        <f>IFERROR(VLOOKUP($A586,'Hospitalisation Details'!$A:$P,6,0),"")</f>
        <v>16903.5</v>
      </c>
      <c r="P586" s="47" t="str">
        <f>IFERROR(VLOOKUP($A586,'Hospitalisation Details'!$A:$P,12,0),"")</f>
        <v>tier - 2</v>
      </c>
      <c r="Q586" s="47" t="str">
        <f>IFERROR(VLOOKUP($A586,'Hospitalisation Details'!$A:$P,13,0),"")</f>
        <v>tier - 3</v>
      </c>
      <c r="R586" s="47" t="str">
        <f>IFERROR(VLOOKUP($A586,'Hospitalisation Details'!$A:$P,14,0),"")</f>
        <v>R1012</v>
      </c>
      <c r="S586" s="47">
        <f>IFERROR(VLOOKUP($A586,'Hospitalisation Details'!$A:$P,16,0),"")</f>
        <v>54</v>
      </c>
    </row>
    <row r="587" spans="1:19" x14ac:dyDescent="0.3">
      <c r="A587" s="34" t="str">
        <f>'Medical Examinations'!A587</f>
        <v>Id586</v>
      </c>
      <c r="B587" s="36" t="str">
        <f>VLOOKUP($A587,'Customer Names'!A:E,3,FALSE)</f>
        <v>Ms.</v>
      </c>
      <c r="C587" s="37" t="str">
        <f>VLOOKUP($A587,'Customer Names'!$A:$E,4,FALSE)</f>
        <v xml:space="preserve"> Caroline</v>
      </c>
      <c r="D587" s="37" t="str">
        <f>VLOOKUP($A587,'Customer Names'!A:E,5,FALSE)</f>
        <v>Rotich</v>
      </c>
      <c r="E587" s="35">
        <f>VLOOKUP($A587,'Medical Examinations'!$A:$H,2,FALSE)</f>
        <v>27.9</v>
      </c>
      <c r="F587" s="35">
        <f>VLOOKUP($A587,'Medical Examinations'!$A:$H,3,FALSE)</f>
        <v>6.02</v>
      </c>
      <c r="G587" s="35" t="str">
        <f>VLOOKUP($A587,'Medical Examinations'!$A:$N,11,0)</f>
        <v>No</v>
      </c>
      <c r="H587" s="35" t="str">
        <f>VLOOKUP($A587,'Medical Examinations'!$A:$N,5,0)</f>
        <v>No</v>
      </c>
      <c r="I587" s="35" t="str">
        <f>VLOOKUP($A587,'Medical Examinations'!$A:$N,6,0)</f>
        <v>Yes</v>
      </c>
      <c r="J587" s="35">
        <f>VLOOKUP($A587,'Medical Examinations'!$A:$N,9,0)</f>
        <v>1</v>
      </c>
      <c r="K587" s="35" t="str">
        <f>VLOOKUP($A587,'Medical Examinations'!$A:$N,10,0)</f>
        <v>Yes</v>
      </c>
      <c r="L587" s="35" t="str">
        <f>VLOOKUP($A587,'Medical Examinations'!$A:$N,12,0)</f>
        <v>Overweight</v>
      </c>
      <c r="M587" s="35" t="str">
        <f>VLOOKUP($A587,'Medical Examinations'!$A:$N,13,0)</f>
        <v>Prediabetes</v>
      </c>
      <c r="N587" s="45">
        <f>IFERROR(VLOOKUP($A587,'Hospitalisation Details'!$A:$P,15,0),"")</f>
        <v>37874</v>
      </c>
      <c r="O587" s="46">
        <f>IFERROR(VLOOKUP($A587,'Hospitalisation Details'!$A:$P,6,0),"")</f>
        <v>16884.919999999998</v>
      </c>
      <c r="P587" s="47" t="str">
        <f>IFERROR(VLOOKUP($A587,'Hospitalisation Details'!$A:$P,12,0),"")</f>
        <v>tier - 2</v>
      </c>
      <c r="Q587" s="47" t="str">
        <f>IFERROR(VLOOKUP($A587,'Hospitalisation Details'!$A:$P,13,0),"")</f>
        <v>tier - 2</v>
      </c>
      <c r="R587" s="47" t="str">
        <f>IFERROR(VLOOKUP($A587,'Hospitalisation Details'!$A:$P,14,0),"")</f>
        <v>R1011</v>
      </c>
      <c r="S587" s="47">
        <f>IFERROR(VLOOKUP($A587,'Hospitalisation Details'!$A:$P,16,0),"")</f>
        <v>19</v>
      </c>
    </row>
    <row r="588" spans="1:19" x14ac:dyDescent="0.3">
      <c r="A588" s="34" t="str">
        <f>'Medical Examinations'!A588</f>
        <v>Id587</v>
      </c>
      <c r="B588" s="36" t="str">
        <f>VLOOKUP($A588,'Customer Names'!A:E,3,FALSE)</f>
        <v>Ms.</v>
      </c>
      <c r="C588" s="37" t="str">
        <f>VLOOKUP($A588,'Customer Names'!$A:$E,4,FALSE)</f>
        <v xml:space="preserve"> Alexis N</v>
      </c>
      <c r="D588" s="37" t="str">
        <f>VLOOKUP($A588,'Customer Names'!A:E,5,FALSE)</f>
        <v>Fetzer</v>
      </c>
      <c r="E588" s="35">
        <f>VLOOKUP($A588,'Medical Examinations'!$A:$H,2,FALSE)</f>
        <v>51.33</v>
      </c>
      <c r="F588" s="35">
        <f>VLOOKUP($A588,'Medical Examinations'!$A:$H,3,FALSE)</f>
        <v>7</v>
      </c>
      <c r="G588" s="35" t="str">
        <f>VLOOKUP($A588,'Medical Examinations'!$A:$N,11,0)</f>
        <v>No</v>
      </c>
      <c r="H588" s="35" t="str">
        <f>VLOOKUP($A588,'Medical Examinations'!$A:$N,5,0)</f>
        <v>No</v>
      </c>
      <c r="I588" s="35" t="str">
        <f>VLOOKUP($A588,'Medical Examinations'!$A:$N,6,0)</f>
        <v>No</v>
      </c>
      <c r="J588" s="35">
        <f>VLOOKUP($A588,'Medical Examinations'!$A:$N,9,0)</f>
        <v>0</v>
      </c>
      <c r="K588" s="35" t="str">
        <f>VLOOKUP($A588,'Medical Examinations'!$A:$N,10,0)</f>
        <v>No</v>
      </c>
      <c r="L588" s="35" t="str">
        <f>VLOOKUP($A588,'Medical Examinations'!$A:$N,12,0)</f>
        <v>Obesity</v>
      </c>
      <c r="M588" s="35" t="str">
        <f>VLOOKUP($A588,'Medical Examinations'!$A:$N,13,0)</f>
        <v>Diabetes</v>
      </c>
      <c r="N588" s="45">
        <f>IFERROR(VLOOKUP($A588,'Hospitalisation Details'!$A:$P,15,0),"")</f>
        <v>27249</v>
      </c>
      <c r="O588" s="46">
        <f>IFERROR(VLOOKUP($A588,'Hospitalisation Details'!$A:$P,6,0),"")</f>
        <v>16841.32</v>
      </c>
      <c r="P588" s="47" t="str">
        <f>IFERROR(VLOOKUP($A588,'Hospitalisation Details'!$A:$P,12,0),"")</f>
        <v>tier - 2</v>
      </c>
      <c r="Q588" s="47" t="str">
        <f>IFERROR(VLOOKUP($A588,'Hospitalisation Details'!$A:$P,13,0),"")</f>
        <v>tier - 3</v>
      </c>
      <c r="R588" s="47" t="str">
        <f>IFERROR(VLOOKUP($A588,'Hospitalisation Details'!$A:$P,14,0),"")</f>
        <v>R1011</v>
      </c>
      <c r="S588" s="47">
        <f>IFERROR(VLOOKUP($A588,'Hospitalisation Details'!$A:$P,16,0),"")</f>
        <v>48</v>
      </c>
    </row>
    <row r="589" spans="1:19" x14ac:dyDescent="0.3">
      <c r="A589" s="34" t="str">
        <f>'Medical Examinations'!A589</f>
        <v>Id588</v>
      </c>
      <c r="B589" s="36" t="str">
        <f>VLOOKUP($A589,'Customer Names'!A:E,3,FALSE)</f>
        <v>Ms.</v>
      </c>
      <c r="C589" s="37" t="str">
        <f>VLOOKUP($A589,'Customer Names'!$A:$E,4,FALSE)</f>
        <v xml:space="preserve"> Shanda L</v>
      </c>
      <c r="D589" s="37" t="str">
        <f>VLOOKUP($A589,'Customer Names'!A:E,5,FALSE)</f>
        <v>Mattis</v>
      </c>
      <c r="E589" s="35">
        <f>VLOOKUP($A589,'Medical Examinations'!$A:$H,2,FALSE)</f>
        <v>30.59</v>
      </c>
      <c r="F589" s="35">
        <f>VLOOKUP($A589,'Medical Examinations'!$A:$H,3,FALSE)</f>
        <v>5.56</v>
      </c>
      <c r="G589" s="35" t="str">
        <f>VLOOKUP($A589,'Medical Examinations'!$A:$N,11,0)</f>
        <v>Yes</v>
      </c>
      <c r="H589" s="35" t="str">
        <f>VLOOKUP($A589,'Medical Examinations'!$A:$N,5,0)</f>
        <v>No</v>
      </c>
      <c r="I589" s="35" t="str">
        <f>VLOOKUP($A589,'Medical Examinations'!$A:$N,6,0)</f>
        <v>No</v>
      </c>
      <c r="J589" s="35">
        <f>VLOOKUP($A589,'Medical Examinations'!$A:$N,9,0)</f>
        <v>1</v>
      </c>
      <c r="K589" s="35" t="str">
        <f>VLOOKUP($A589,'Medical Examinations'!$A:$N,10,0)</f>
        <v>No</v>
      </c>
      <c r="L589" s="35" t="str">
        <f>VLOOKUP($A589,'Medical Examinations'!$A:$N,12,0)</f>
        <v>Obesity</v>
      </c>
      <c r="M589" s="35" t="str">
        <f>VLOOKUP($A589,'Medical Examinations'!$A:$N,13,0)</f>
        <v>Normal</v>
      </c>
      <c r="N589" s="45">
        <f>IFERROR(VLOOKUP($A589,'Hospitalisation Details'!$A:$P,15,0),"")</f>
        <v>34991</v>
      </c>
      <c r="O589" s="46">
        <f>IFERROR(VLOOKUP($A589,'Hospitalisation Details'!$A:$P,6,0),"")</f>
        <v>16796.41</v>
      </c>
      <c r="P589" s="47" t="str">
        <f>IFERROR(VLOOKUP($A589,'Hospitalisation Details'!$A:$P,12,0),"")</f>
        <v>tier - 2</v>
      </c>
      <c r="Q589" s="47" t="str">
        <f>IFERROR(VLOOKUP($A589,'Hospitalisation Details'!$A:$P,13,0),"")</f>
        <v>tier - 3</v>
      </c>
      <c r="R589" s="47" t="str">
        <f>IFERROR(VLOOKUP($A589,'Hospitalisation Details'!$A:$P,14,0),"")</f>
        <v>R1024</v>
      </c>
      <c r="S589" s="47">
        <f>IFERROR(VLOOKUP($A589,'Hospitalisation Details'!$A:$P,16,0),"")</f>
        <v>27</v>
      </c>
    </row>
    <row r="590" spans="1:19" x14ac:dyDescent="0.3">
      <c r="A590" s="34" t="str">
        <f>'Medical Examinations'!A590</f>
        <v>Id589</v>
      </c>
      <c r="B590" s="36" t="str">
        <f>VLOOKUP($A590,'Customer Names'!A:E,3,FALSE)</f>
        <v>Mrs.</v>
      </c>
      <c r="C590" s="37" t="str">
        <f>VLOOKUP($A590,'Customer Names'!$A:$E,4,FALSE)</f>
        <v xml:space="preserve"> Lacey</v>
      </c>
      <c r="D590" s="37" t="str">
        <f>VLOOKUP($A590,'Customer Names'!A:E,5,FALSE)</f>
        <v>Cochran</v>
      </c>
      <c r="E590" s="35">
        <f>VLOOKUP($A590,'Medical Examinations'!$A:$H,2,FALSE)</f>
        <v>39.229999999999997</v>
      </c>
      <c r="F590" s="35">
        <f>VLOOKUP($A590,'Medical Examinations'!$A:$H,3,FALSE)</f>
        <v>8.4499999999999993</v>
      </c>
      <c r="G590" s="35" t="str">
        <f>VLOOKUP($A590,'Medical Examinations'!$A:$N,11,0)</f>
        <v>No</v>
      </c>
      <c r="H590" s="35" t="str">
        <f>VLOOKUP($A590,'Medical Examinations'!$A:$N,5,0)</f>
        <v>No</v>
      </c>
      <c r="I590" s="35" t="str">
        <f>VLOOKUP($A590,'Medical Examinations'!$A:$N,6,0)</f>
        <v>No</v>
      </c>
      <c r="J590" s="35">
        <f>VLOOKUP($A590,'Medical Examinations'!$A:$N,9,0)</f>
        <v>0</v>
      </c>
      <c r="K590" s="35" t="str">
        <f>VLOOKUP($A590,'Medical Examinations'!$A:$N,10,0)</f>
        <v>No</v>
      </c>
      <c r="L590" s="35" t="str">
        <f>VLOOKUP($A590,'Medical Examinations'!$A:$N,12,0)</f>
        <v>Obesity</v>
      </c>
      <c r="M590" s="35" t="str">
        <f>VLOOKUP($A590,'Medical Examinations'!$A:$N,13,0)</f>
        <v>Diabetes</v>
      </c>
      <c r="N590" s="45">
        <f>IFERROR(VLOOKUP($A590,'Hospitalisation Details'!$A:$P,15,0),"")</f>
        <v>22856</v>
      </c>
      <c r="O590" s="46">
        <f>IFERROR(VLOOKUP($A590,'Hospitalisation Details'!$A:$P,6,0),"")</f>
        <v>16779.400000000001</v>
      </c>
      <c r="P590" s="47" t="str">
        <f>IFERROR(VLOOKUP($A590,'Hospitalisation Details'!$A:$P,12,0),"")</f>
        <v>tier - 2</v>
      </c>
      <c r="Q590" s="47" t="str">
        <f>IFERROR(VLOOKUP($A590,'Hospitalisation Details'!$A:$P,13,0),"")</f>
        <v>tier - 2</v>
      </c>
      <c r="R590" s="47" t="str">
        <f>IFERROR(VLOOKUP($A590,'Hospitalisation Details'!$A:$P,14,0),"")</f>
        <v>R1026</v>
      </c>
      <c r="S590" s="47">
        <f>IFERROR(VLOOKUP($A590,'Hospitalisation Details'!$A:$P,16,0),"")</f>
        <v>60</v>
      </c>
    </row>
    <row r="591" spans="1:19" x14ac:dyDescent="0.3">
      <c r="A591" s="34" t="str">
        <f>'Medical Examinations'!A591</f>
        <v>Id590</v>
      </c>
      <c r="B591" s="36" t="str">
        <f>VLOOKUP($A591,'Customer Names'!A:E,3,FALSE)</f>
        <v>Ms.</v>
      </c>
      <c r="C591" s="37" t="str">
        <f>VLOOKUP($A591,'Customer Names'!$A:$E,4,FALSE)</f>
        <v xml:space="preserve"> Laurette</v>
      </c>
      <c r="D591" s="37" t="str">
        <f>VLOOKUP($A591,'Customer Names'!A:E,5,FALSE)</f>
        <v>Balinsky</v>
      </c>
      <c r="E591" s="35">
        <f>VLOOKUP($A591,'Medical Examinations'!$A:$H,2,FALSE)</f>
        <v>19.094999999999999</v>
      </c>
      <c r="F591" s="35">
        <f>VLOOKUP($A591,'Medical Examinations'!$A:$H,3,FALSE)</f>
        <v>6.19</v>
      </c>
      <c r="G591" s="35" t="str">
        <f>VLOOKUP($A591,'Medical Examinations'!$A:$N,11,0)</f>
        <v>No</v>
      </c>
      <c r="H591" s="35" t="str">
        <f>VLOOKUP($A591,'Medical Examinations'!$A:$N,5,0)</f>
        <v>No</v>
      </c>
      <c r="I591" s="35" t="str">
        <f>VLOOKUP($A591,'Medical Examinations'!$A:$N,6,0)</f>
        <v>No</v>
      </c>
      <c r="J591" s="35">
        <f>VLOOKUP($A591,'Medical Examinations'!$A:$N,9,0)</f>
        <v>0</v>
      </c>
      <c r="K591" s="35" t="str">
        <f>VLOOKUP($A591,'Medical Examinations'!$A:$N,10,0)</f>
        <v>Yes</v>
      </c>
      <c r="L591" s="35" t="str">
        <f>VLOOKUP($A591,'Medical Examinations'!$A:$N,12,0)</f>
        <v>Normal Weight</v>
      </c>
      <c r="M591" s="35" t="str">
        <f>VLOOKUP($A591,'Medical Examinations'!$A:$N,13,0)</f>
        <v>Prediabetes</v>
      </c>
      <c r="N591" s="45">
        <f>IFERROR(VLOOKUP($A591,'Hospitalisation Details'!$A:$P,15,0),"")</f>
        <v>32774</v>
      </c>
      <c r="O591" s="46">
        <f>IFERROR(VLOOKUP($A591,'Hospitalisation Details'!$A:$P,6,0),"")</f>
        <v>16776.3</v>
      </c>
      <c r="P591" s="47" t="str">
        <f>IFERROR(VLOOKUP($A591,'Hospitalisation Details'!$A:$P,12,0),"")</f>
        <v>tier - 2</v>
      </c>
      <c r="Q591" s="47" t="str">
        <f>IFERROR(VLOOKUP($A591,'Hospitalisation Details'!$A:$P,13,0),"")</f>
        <v>tier - 2</v>
      </c>
      <c r="R591" s="47" t="str">
        <f>IFERROR(VLOOKUP($A591,'Hospitalisation Details'!$A:$P,14,0),"")</f>
        <v>R1024</v>
      </c>
      <c r="S591" s="47">
        <f>IFERROR(VLOOKUP($A591,'Hospitalisation Details'!$A:$P,16,0),"")</f>
        <v>33</v>
      </c>
    </row>
    <row r="592" spans="1:19" x14ac:dyDescent="0.3">
      <c r="A592" s="34" t="str">
        <f>'Medical Examinations'!A592</f>
        <v>Id591</v>
      </c>
      <c r="B592" s="36" t="str">
        <f>VLOOKUP($A592,'Customer Names'!A:E,3,FALSE)</f>
        <v>Mr.</v>
      </c>
      <c r="C592" s="37" t="str">
        <f>VLOOKUP($A592,'Customer Names'!$A:$E,4,FALSE)</f>
        <v xml:space="preserve"> Jason</v>
      </c>
      <c r="D592" s="37" t="str">
        <f>VLOOKUP($A592,'Customer Names'!A:E,5,FALSE)</f>
        <v>Reilly</v>
      </c>
      <c r="E592" s="35">
        <f>VLOOKUP($A592,'Medical Examinations'!$A:$H,2,FALSE)</f>
        <v>49.72</v>
      </c>
      <c r="F592" s="35">
        <f>VLOOKUP($A592,'Medical Examinations'!$A:$H,3,FALSE)</f>
        <v>7.71</v>
      </c>
      <c r="G592" s="35" t="str">
        <f>VLOOKUP($A592,'Medical Examinations'!$A:$N,11,0)</f>
        <v>No</v>
      </c>
      <c r="H592" s="35" t="str">
        <f>VLOOKUP($A592,'Medical Examinations'!$A:$N,5,0)</f>
        <v>No</v>
      </c>
      <c r="I592" s="35" t="str">
        <f>VLOOKUP($A592,'Medical Examinations'!$A:$N,6,0)</f>
        <v>No</v>
      </c>
      <c r="J592" s="35">
        <f>VLOOKUP($A592,'Medical Examinations'!$A:$N,9,0)</f>
        <v>0</v>
      </c>
      <c r="K592" s="35" t="str">
        <f>VLOOKUP($A592,'Medical Examinations'!$A:$N,10,0)</f>
        <v>No</v>
      </c>
      <c r="L592" s="35" t="str">
        <f>VLOOKUP($A592,'Medical Examinations'!$A:$N,12,0)</f>
        <v>Obesity</v>
      </c>
      <c r="M592" s="35" t="str">
        <f>VLOOKUP($A592,'Medical Examinations'!$A:$N,13,0)</f>
        <v>Diabetes</v>
      </c>
      <c r="N592" s="45">
        <f>IFERROR(VLOOKUP($A592,'Hospitalisation Details'!$A:$P,15,0),"")</f>
        <v>27269</v>
      </c>
      <c r="O592" s="46">
        <f>IFERROR(VLOOKUP($A592,'Hospitalisation Details'!$A:$P,6,0),"")</f>
        <v>16770.990000000002</v>
      </c>
      <c r="P592" s="47" t="str">
        <f>IFERROR(VLOOKUP($A592,'Hospitalisation Details'!$A:$P,12,0),"")</f>
        <v>tier - 2</v>
      </c>
      <c r="Q592" s="47" t="str">
        <f>IFERROR(VLOOKUP($A592,'Hospitalisation Details'!$A:$P,13,0),"")</f>
        <v>tier - 1</v>
      </c>
      <c r="R592" s="47" t="str">
        <f>IFERROR(VLOOKUP($A592,'Hospitalisation Details'!$A:$P,14,0),"")</f>
        <v>R1012</v>
      </c>
      <c r="S592" s="47">
        <f>IFERROR(VLOOKUP($A592,'Hospitalisation Details'!$A:$P,16,0),"")</f>
        <v>48</v>
      </c>
    </row>
    <row r="593" spans="1:19" x14ac:dyDescent="0.3">
      <c r="A593" s="34" t="str">
        <f>'Medical Examinations'!A593</f>
        <v>Id592</v>
      </c>
      <c r="B593" s="36" t="str">
        <f>VLOOKUP($A593,'Customer Names'!A:E,3,FALSE)</f>
        <v>Ms.</v>
      </c>
      <c r="C593" s="37" t="str">
        <f>VLOOKUP($A593,'Customer Names'!$A:$E,4,FALSE)</f>
        <v xml:space="preserve"> Mary</v>
      </c>
      <c r="D593" s="37" t="str">
        <f>VLOOKUP($A593,'Customer Names'!A:E,5,FALSE)</f>
        <v>Johnson</v>
      </c>
      <c r="E593" s="35">
        <f>VLOOKUP($A593,'Medical Examinations'!$A:$H,2,FALSE)</f>
        <v>21.754999999999999</v>
      </c>
      <c r="F593" s="35">
        <f>VLOOKUP($A593,'Medical Examinations'!$A:$H,3,FALSE)</f>
        <v>4.63</v>
      </c>
      <c r="G593" s="35" t="str">
        <f>VLOOKUP($A593,'Medical Examinations'!$A:$N,11,0)</f>
        <v>No</v>
      </c>
      <c r="H593" s="35" t="str">
        <f>VLOOKUP($A593,'Medical Examinations'!$A:$N,5,0)</f>
        <v>No</v>
      </c>
      <c r="I593" s="35" t="str">
        <f>VLOOKUP($A593,'Medical Examinations'!$A:$N,6,0)</f>
        <v>Yes</v>
      </c>
      <c r="J593" s="35">
        <f>VLOOKUP($A593,'Medical Examinations'!$A:$N,9,0)</f>
        <v>1</v>
      </c>
      <c r="K593" s="35" t="str">
        <f>VLOOKUP($A593,'Medical Examinations'!$A:$N,10,0)</f>
        <v>Yes</v>
      </c>
      <c r="L593" s="35" t="str">
        <f>VLOOKUP($A593,'Medical Examinations'!$A:$N,12,0)</f>
        <v>Normal Weight</v>
      </c>
      <c r="M593" s="35" t="str">
        <f>VLOOKUP($A593,'Medical Examinations'!$A:$N,13,0)</f>
        <v>Normal</v>
      </c>
      <c r="N593" s="45">
        <f>IFERROR(VLOOKUP($A593,'Hospitalisation Details'!$A:$P,15,0),"")</f>
        <v>34278</v>
      </c>
      <c r="O593" s="46">
        <f>IFERROR(VLOOKUP($A593,'Hospitalisation Details'!$A:$P,6,0),"")</f>
        <v>16657.72</v>
      </c>
      <c r="P593" s="47" t="str">
        <f>IFERROR(VLOOKUP($A593,'Hospitalisation Details'!$A:$P,12,0),"")</f>
        <v>tier - 2</v>
      </c>
      <c r="Q593" s="47" t="str">
        <f>IFERROR(VLOOKUP($A593,'Hospitalisation Details'!$A:$P,13,0),"")</f>
        <v>tier - 1</v>
      </c>
      <c r="R593" s="47" t="str">
        <f>IFERROR(VLOOKUP($A593,'Hospitalisation Details'!$A:$P,14,0),"")</f>
        <v>R1024</v>
      </c>
      <c r="S593" s="47">
        <f>IFERROR(VLOOKUP($A593,'Hospitalisation Details'!$A:$P,16,0),"")</f>
        <v>29</v>
      </c>
    </row>
    <row r="594" spans="1:19" x14ac:dyDescent="0.3">
      <c r="A594" s="34" t="str">
        <f>'Medical Examinations'!A594</f>
        <v>Id593</v>
      </c>
      <c r="B594" s="36" t="str">
        <f>VLOOKUP($A594,'Customer Names'!A:E,3,FALSE)</f>
        <v>Ms.</v>
      </c>
      <c r="C594" s="37" t="str">
        <f>VLOOKUP($A594,'Customer Names'!$A:$E,4,FALSE)</f>
        <v xml:space="preserve"> Kati A</v>
      </c>
      <c r="D594" s="37" t="str">
        <f>VLOOKUP($A594,'Customer Names'!A:E,5,FALSE)</f>
        <v>Petry</v>
      </c>
      <c r="E594" s="35">
        <f>VLOOKUP($A594,'Medical Examinations'!$A:$H,2,FALSE)</f>
        <v>48.39</v>
      </c>
      <c r="F594" s="35">
        <f>VLOOKUP($A594,'Medical Examinations'!$A:$H,3,FALSE)</f>
        <v>4.6100000000000003</v>
      </c>
      <c r="G594" s="35" t="str">
        <f>VLOOKUP($A594,'Medical Examinations'!$A:$N,11,0)</f>
        <v>No</v>
      </c>
      <c r="H594" s="35" t="str">
        <f>VLOOKUP($A594,'Medical Examinations'!$A:$N,5,0)</f>
        <v>No</v>
      </c>
      <c r="I594" s="35" t="str">
        <f>VLOOKUP($A594,'Medical Examinations'!$A:$N,6,0)</f>
        <v>No</v>
      </c>
      <c r="J594" s="35">
        <f>VLOOKUP($A594,'Medical Examinations'!$A:$N,9,0)</f>
        <v>0</v>
      </c>
      <c r="K594" s="35" t="str">
        <f>VLOOKUP($A594,'Medical Examinations'!$A:$N,10,0)</f>
        <v>No</v>
      </c>
      <c r="L594" s="35" t="str">
        <f>VLOOKUP($A594,'Medical Examinations'!$A:$N,12,0)</f>
        <v>Obesity</v>
      </c>
      <c r="M594" s="35" t="str">
        <f>VLOOKUP($A594,'Medical Examinations'!$A:$N,13,0)</f>
        <v>Normal</v>
      </c>
      <c r="N594" s="45">
        <f>IFERROR(VLOOKUP($A594,'Hospitalisation Details'!$A:$P,15,0),"")</f>
        <v>28393</v>
      </c>
      <c r="O594" s="46">
        <f>IFERROR(VLOOKUP($A594,'Hospitalisation Details'!$A:$P,6,0),"")</f>
        <v>16631.61</v>
      </c>
      <c r="P594" s="47" t="str">
        <f>IFERROR(VLOOKUP($A594,'Hospitalisation Details'!$A:$P,12,0),"")</f>
        <v>tier - 2</v>
      </c>
      <c r="Q594" s="47" t="str">
        <f>IFERROR(VLOOKUP($A594,'Hospitalisation Details'!$A:$P,13,0),"")</f>
        <v>tier - 1</v>
      </c>
      <c r="R594" s="47" t="str">
        <f>IFERROR(VLOOKUP($A594,'Hospitalisation Details'!$A:$P,14,0),"")</f>
        <v>R1012</v>
      </c>
      <c r="S594" s="47">
        <f>IFERROR(VLOOKUP($A594,'Hospitalisation Details'!$A:$P,16,0),"")</f>
        <v>45</v>
      </c>
    </row>
    <row r="595" spans="1:19" x14ac:dyDescent="0.3">
      <c r="A595" s="34" t="str">
        <f>'Medical Examinations'!A595</f>
        <v>Id594</v>
      </c>
      <c r="B595" s="36" t="str">
        <f>VLOOKUP($A595,'Customer Names'!A:E,3,FALSE)</f>
        <v>Mrs.</v>
      </c>
      <c r="C595" s="37" t="str">
        <f>VLOOKUP($A595,'Customer Names'!$A:$E,4,FALSE)</f>
        <v xml:space="preserve"> Kelly J</v>
      </c>
      <c r="D595" s="37" t="str">
        <f>VLOOKUP($A595,'Customer Names'!A:E,5,FALSE)</f>
        <v>Laleman</v>
      </c>
      <c r="E595" s="35">
        <f>VLOOKUP($A595,'Medical Examinations'!$A:$H,2,FALSE)</f>
        <v>47.15</v>
      </c>
      <c r="F595" s="35">
        <f>VLOOKUP($A595,'Medical Examinations'!$A:$H,3,FALSE)</f>
        <v>9.5299999999999994</v>
      </c>
      <c r="G595" s="35" t="str">
        <f>VLOOKUP($A595,'Medical Examinations'!$A:$N,11,0)</f>
        <v>Yes</v>
      </c>
      <c r="H595" s="35" t="str">
        <f>VLOOKUP($A595,'Medical Examinations'!$A:$N,5,0)</f>
        <v>No</v>
      </c>
      <c r="I595" s="35" t="str">
        <f>VLOOKUP($A595,'Medical Examinations'!$A:$N,6,0)</f>
        <v>No</v>
      </c>
      <c r="J595" s="35">
        <f>VLOOKUP($A595,'Medical Examinations'!$A:$N,9,0)</f>
        <v>1</v>
      </c>
      <c r="K595" s="35" t="str">
        <f>VLOOKUP($A595,'Medical Examinations'!$A:$N,10,0)</f>
        <v>No</v>
      </c>
      <c r="L595" s="35" t="str">
        <f>VLOOKUP($A595,'Medical Examinations'!$A:$N,12,0)</f>
        <v>Obesity</v>
      </c>
      <c r="M595" s="35" t="str">
        <f>VLOOKUP($A595,'Medical Examinations'!$A:$N,13,0)</f>
        <v>Diabetes</v>
      </c>
      <c r="N595" s="45">
        <f>IFERROR(VLOOKUP($A595,'Hospitalisation Details'!$A:$P,15,0),"")</f>
        <v>27599</v>
      </c>
      <c r="O595" s="46">
        <f>IFERROR(VLOOKUP($A595,'Hospitalisation Details'!$A:$P,6,0),"")</f>
        <v>16602.18</v>
      </c>
      <c r="P595" s="47" t="str">
        <f>IFERROR(VLOOKUP($A595,'Hospitalisation Details'!$A:$P,12,0),"")</f>
        <v>tier - 2</v>
      </c>
      <c r="Q595" s="47" t="str">
        <f>IFERROR(VLOOKUP($A595,'Hospitalisation Details'!$A:$P,13,0),"")</f>
        <v>tier - 1</v>
      </c>
      <c r="R595" s="47" t="str">
        <f>IFERROR(VLOOKUP($A595,'Hospitalisation Details'!$A:$P,14,0),"")</f>
        <v>R1026</v>
      </c>
      <c r="S595" s="47">
        <f>IFERROR(VLOOKUP($A595,'Hospitalisation Details'!$A:$P,16,0),"")</f>
        <v>47</v>
      </c>
    </row>
    <row r="596" spans="1:19" x14ac:dyDescent="0.3">
      <c r="A596" s="34" t="str">
        <f>'Medical Examinations'!A596</f>
        <v>Id595</v>
      </c>
      <c r="B596" s="36" t="str">
        <f>VLOOKUP($A596,'Customer Names'!A:E,3,FALSE)</f>
        <v>Ms.</v>
      </c>
      <c r="C596" s="37" t="str">
        <f>VLOOKUP($A596,'Customer Names'!$A:$E,4,FALSE)</f>
        <v xml:space="preserve"> Greer D</v>
      </c>
      <c r="D596" s="37" t="str">
        <f>VLOOKUP($A596,'Customer Names'!A:E,5,FALSE)</f>
        <v>Colby</v>
      </c>
      <c r="E596" s="35">
        <f>VLOOKUP($A596,'Medical Examinations'!$A:$H,2,FALSE)</f>
        <v>47.59</v>
      </c>
      <c r="F596" s="35">
        <f>VLOOKUP($A596,'Medical Examinations'!$A:$H,3,FALSE)</f>
        <v>11.43</v>
      </c>
      <c r="G596" s="35" t="str">
        <f>VLOOKUP($A596,'Medical Examinations'!$A:$N,11,0)</f>
        <v>Yes</v>
      </c>
      <c r="H596" s="35" t="str">
        <f>VLOOKUP($A596,'Medical Examinations'!$A:$N,5,0)</f>
        <v>No</v>
      </c>
      <c r="I596" s="35" t="str">
        <f>VLOOKUP($A596,'Medical Examinations'!$A:$N,6,0)</f>
        <v>No</v>
      </c>
      <c r="J596" s="35">
        <f>VLOOKUP($A596,'Medical Examinations'!$A:$N,9,0)</f>
        <v>2</v>
      </c>
      <c r="K596" s="35" t="str">
        <f>VLOOKUP($A596,'Medical Examinations'!$A:$N,10,0)</f>
        <v>No</v>
      </c>
      <c r="L596" s="35" t="str">
        <f>VLOOKUP($A596,'Medical Examinations'!$A:$N,12,0)</f>
        <v>Obesity</v>
      </c>
      <c r="M596" s="35" t="str">
        <f>VLOOKUP($A596,'Medical Examinations'!$A:$N,13,0)</f>
        <v>Diabetes</v>
      </c>
      <c r="N596" s="45">
        <f>IFERROR(VLOOKUP($A596,'Hospitalisation Details'!$A:$P,15,0),"")</f>
        <v>25759</v>
      </c>
      <c r="O596" s="46">
        <f>IFERROR(VLOOKUP($A596,'Hospitalisation Details'!$A:$P,6,0),"")</f>
        <v>16600.16</v>
      </c>
      <c r="P596" s="47" t="str">
        <f>IFERROR(VLOOKUP($A596,'Hospitalisation Details'!$A:$P,12,0),"")</f>
        <v>tier - 2</v>
      </c>
      <c r="Q596" s="47" t="str">
        <f>IFERROR(VLOOKUP($A596,'Hospitalisation Details'!$A:$P,13,0),"")</f>
        <v>tier - 2</v>
      </c>
      <c r="R596" s="47" t="str">
        <f>IFERROR(VLOOKUP($A596,'Hospitalisation Details'!$A:$P,14,0),"")</f>
        <v>R1011</v>
      </c>
      <c r="S596" s="47">
        <f>IFERROR(VLOOKUP($A596,'Hospitalisation Details'!$A:$P,16,0),"")</f>
        <v>52</v>
      </c>
    </row>
    <row r="597" spans="1:19" x14ac:dyDescent="0.3">
      <c r="A597" s="34" t="str">
        <f>'Medical Examinations'!A597</f>
        <v>Id596</v>
      </c>
      <c r="B597" s="36" t="str">
        <f>VLOOKUP($A597,'Customer Names'!A:E,3,FALSE)</f>
        <v>Mr.</v>
      </c>
      <c r="C597" s="37" t="str">
        <f>VLOOKUP($A597,'Customer Names'!$A:$E,4,FALSE)</f>
        <v xml:space="preserve"> Brent</v>
      </c>
      <c r="D597" s="37" t="str">
        <f>VLOOKUP($A597,'Customer Names'!A:E,5,FALSE)</f>
        <v>Wathke</v>
      </c>
      <c r="E597" s="35">
        <f>VLOOKUP($A597,'Medical Examinations'!$A:$H,2,FALSE)</f>
        <v>39.81</v>
      </c>
      <c r="F597" s="35">
        <f>VLOOKUP($A597,'Medical Examinations'!$A:$H,3,FALSE)</f>
        <v>7.65</v>
      </c>
      <c r="G597" s="35" t="str">
        <f>VLOOKUP($A597,'Medical Examinations'!$A:$N,11,0)</f>
        <v>Yes</v>
      </c>
      <c r="H597" s="35" t="str">
        <f>VLOOKUP($A597,'Medical Examinations'!$A:$N,5,0)</f>
        <v>No</v>
      </c>
      <c r="I597" s="35" t="str">
        <f>VLOOKUP($A597,'Medical Examinations'!$A:$N,6,0)</f>
        <v>Yes</v>
      </c>
      <c r="J597" s="35">
        <f>VLOOKUP($A597,'Medical Examinations'!$A:$N,9,0)</f>
        <v>1</v>
      </c>
      <c r="K597" s="35" t="str">
        <f>VLOOKUP($A597,'Medical Examinations'!$A:$N,10,0)</f>
        <v>No</v>
      </c>
      <c r="L597" s="35" t="str">
        <f>VLOOKUP($A597,'Medical Examinations'!$A:$N,12,0)</f>
        <v>Obesity</v>
      </c>
      <c r="M597" s="35" t="str">
        <f>VLOOKUP($A597,'Medical Examinations'!$A:$N,13,0)</f>
        <v>Diabetes</v>
      </c>
      <c r="N597" s="45">
        <f>IFERROR(VLOOKUP($A597,'Hospitalisation Details'!$A:$P,15,0),"")</f>
        <v>23187</v>
      </c>
      <c r="O597" s="46">
        <f>IFERROR(VLOOKUP($A597,'Hospitalisation Details'!$A:$P,6,0),"")</f>
        <v>16587.96</v>
      </c>
      <c r="P597" s="47" t="str">
        <f>IFERROR(VLOOKUP($A597,'Hospitalisation Details'!$A:$P,12,0),"")</f>
        <v>tier - 2</v>
      </c>
      <c r="Q597" s="47" t="str">
        <f>IFERROR(VLOOKUP($A597,'Hospitalisation Details'!$A:$P,13,0),"")</f>
        <v>tier - 2</v>
      </c>
      <c r="R597" s="47" t="str">
        <f>IFERROR(VLOOKUP($A597,'Hospitalisation Details'!$A:$P,14,0),"")</f>
        <v>R1023</v>
      </c>
      <c r="S597" s="47">
        <f>IFERROR(VLOOKUP($A597,'Hospitalisation Details'!$A:$P,16,0),"")</f>
        <v>59</v>
      </c>
    </row>
    <row r="598" spans="1:19" x14ac:dyDescent="0.3">
      <c r="A598" s="34" t="str">
        <f>'Medical Examinations'!A598</f>
        <v>Id597</v>
      </c>
      <c r="B598" s="36" t="str">
        <f>VLOOKUP($A598,'Customer Names'!A:E,3,FALSE)</f>
        <v>Mr.</v>
      </c>
      <c r="C598" s="37" t="str">
        <f>VLOOKUP($A598,'Customer Names'!$A:$E,4,FALSE)</f>
        <v xml:space="preserve"> Eugene M</v>
      </c>
      <c r="D598" s="37" t="str">
        <f>VLOOKUP($A598,'Customer Names'!A:E,5,FALSE)</f>
        <v>Daly</v>
      </c>
      <c r="E598" s="35">
        <f>VLOOKUP($A598,'Medical Examinations'!$A:$H,2,FALSE)</f>
        <v>31.02</v>
      </c>
      <c r="F598" s="35">
        <f>VLOOKUP($A598,'Medical Examinations'!$A:$H,3,FALSE)</f>
        <v>5.87</v>
      </c>
      <c r="G598" s="35" t="str">
        <f>VLOOKUP($A598,'Medical Examinations'!$A:$N,11,0)</f>
        <v>Yes</v>
      </c>
      <c r="H598" s="35" t="str">
        <f>VLOOKUP($A598,'Medical Examinations'!$A:$N,5,0)</f>
        <v>No</v>
      </c>
      <c r="I598" s="35" t="str">
        <f>VLOOKUP($A598,'Medical Examinations'!$A:$N,6,0)</f>
        <v>No</v>
      </c>
      <c r="J598" s="35">
        <f>VLOOKUP($A598,'Medical Examinations'!$A:$N,9,0)</f>
        <v>0</v>
      </c>
      <c r="K598" s="35" t="str">
        <f>VLOOKUP($A598,'Medical Examinations'!$A:$N,10,0)</f>
        <v>No</v>
      </c>
      <c r="L598" s="35" t="str">
        <f>VLOOKUP($A598,'Medical Examinations'!$A:$N,12,0)</f>
        <v>Obesity</v>
      </c>
      <c r="M598" s="35" t="str">
        <f>VLOOKUP($A598,'Medical Examinations'!$A:$N,13,0)</f>
        <v>Prediabetes</v>
      </c>
      <c r="N598" s="45">
        <f>IFERROR(VLOOKUP($A598,'Hospitalisation Details'!$A:$P,15,0),"")</f>
        <v>37067</v>
      </c>
      <c r="O598" s="46">
        <f>IFERROR(VLOOKUP($A598,'Hospitalisation Details'!$A:$P,6,0),"")</f>
        <v>16586.5</v>
      </c>
      <c r="P598" s="47" t="str">
        <f>IFERROR(VLOOKUP($A598,'Hospitalisation Details'!$A:$P,12,0),"")</f>
        <v>tier - 2</v>
      </c>
      <c r="Q598" s="47" t="str">
        <f>IFERROR(VLOOKUP($A598,'Hospitalisation Details'!$A:$P,13,0),"")</f>
        <v>tier - 1</v>
      </c>
      <c r="R598" s="47" t="str">
        <f>IFERROR(VLOOKUP($A598,'Hospitalisation Details'!$A:$P,14,0),"")</f>
        <v>R1013</v>
      </c>
      <c r="S598" s="47">
        <f>IFERROR(VLOOKUP($A598,'Hospitalisation Details'!$A:$P,16,0),"")</f>
        <v>21</v>
      </c>
    </row>
    <row r="599" spans="1:19" x14ac:dyDescent="0.3">
      <c r="A599" s="34" t="str">
        <f>'Medical Examinations'!A599</f>
        <v>Id598</v>
      </c>
      <c r="B599" s="36" t="str">
        <f>VLOOKUP($A599,'Customer Names'!A:E,3,FALSE)</f>
        <v>Ms.</v>
      </c>
      <c r="C599" s="37" t="str">
        <f>VLOOKUP($A599,'Customer Names'!$A:$E,4,FALSE)</f>
        <v xml:space="preserve"> Erin D</v>
      </c>
      <c r="D599" s="37" t="str">
        <f>VLOOKUP($A599,'Customer Names'!A:E,5,FALSE)</f>
        <v>Dillon</v>
      </c>
      <c r="E599" s="35">
        <f>VLOOKUP($A599,'Medical Examinations'!$A:$H,2,FALSE)</f>
        <v>24.75</v>
      </c>
      <c r="F599" s="35">
        <f>VLOOKUP($A599,'Medical Examinations'!$A:$H,3,FALSE)</f>
        <v>4.3600000000000003</v>
      </c>
      <c r="G599" s="35" t="str">
        <f>VLOOKUP($A599,'Medical Examinations'!$A:$N,11,0)</f>
        <v>Yes</v>
      </c>
      <c r="H599" s="35" t="str">
        <f>VLOOKUP($A599,'Medical Examinations'!$A:$N,5,0)</f>
        <v>No</v>
      </c>
      <c r="I599" s="35" t="str">
        <f>VLOOKUP($A599,'Medical Examinations'!$A:$N,6,0)</f>
        <v>No</v>
      </c>
      <c r="J599" s="35">
        <f>VLOOKUP($A599,'Medical Examinations'!$A:$N,9,0)</f>
        <v>1</v>
      </c>
      <c r="K599" s="35" t="str">
        <f>VLOOKUP($A599,'Medical Examinations'!$A:$N,10,0)</f>
        <v>Yes</v>
      </c>
      <c r="L599" s="35" t="str">
        <f>VLOOKUP($A599,'Medical Examinations'!$A:$N,12,0)</f>
        <v>Normal Weight</v>
      </c>
      <c r="M599" s="35" t="str">
        <f>VLOOKUP($A599,'Medical Examinations'!$A:$N,13,0)</f>
        <v>Normal</v>
      </c>
      <c r="N599" s="45">
        <f>IFERROR(VLOOKUP($A599,'Hospitalisation Details'!$A:$P,15,0),"")</f>
        <v>35056</v>
      </c>
      <c r="O599" s="46">
        <f>IFERROR(VLOOKUP($A599,'Hospitalisation Details'!$A:$P,6,0),"")</f>
        <v>16577.78</v>
      </c>
      <c r="P599" s="47" t="str">
        <f>IFERROR(VLOOKUP($A599,'Hospitalisation Details'!$A:$P,12,0),"")</f>
        <v>tier - 2</v>
      </c>
      <c r="Q599" s="47" t="str">
        <f>IFERROR(VLOOKUP($A599,'Hospitalisation Details'!$A:$P,13,0),"")</f>
        <v>tier - 1</v>
      </c>
      <c r="R599" s="47" t="str">
        <f>IFERROR(VLOOKUP($A599,'Hospitalisation Details'!$A:$P,14,0),"")</f>
        <v>R1013</v>
      </c>
      <c r="S599" s="47">
        <f>IFERROR(VLOOKUP($A599,'Hospitalisation Details'!$A:$P,16,0),"")</f>
        <v>27</v>
      </c>
    </row>
    <row r="600" spans="1:19" x14ac:dyDescent="0.3">
      <c r="A600" s="34" t="str">
        <f>'Medical Examinations'!A600</f>
        <v>Id599</v>
      </c>
      <c r="B600" s="36" t="str">
        <f>VLOOKUP($A600,'Customer Names'!A:E,3,FALSE)</f>
        <v>Ms.</v>
      </c>
      <c r="C600" s="37" t="str">
        <f>VLOOKUP($A600,'Customer Names'!$A:$E,4,FALSE)</f>
        <v xml:space="preserve"> Kamilla</v>
      </c>
      <c r="D600" s="37" t="str">
        <f>VLOOKUP($A600,'Customer Names'!A:E,5,FALSE)</f>
        <v>Pontes</v>
      </c>
      <c r="E600" s="35">
        <f>VLOOKUP($A600,'Medical Examinations'!$A:$H,2,FALSE)</f>
        <v>30.114999999999998</v>
      </c>
      <c r="F600" s="35">
        <f>VLOOKUP($A600,'Medical Examinations'!$A:$H,3,FALSE)</f>
        <v>10.119999999999999</v>
      </c>
      <c r="G600" s="35" t="str">
        <f>VLOOKUP($A600,'Medical Examinations'!$A:$N,11,0)</f>
        <v>No</v>
      </c>
      <c r="H600" s="35" t="str">
        <f>VLOOKUP($A600,'Medical Examinations'!$A:$N,5,0)</f>
        <v>No</v>
      </c>
      <c r="I600" s="35" t="str">
        <f>VLOOKUP($A600,'Medical Examinations'!$A:$N,6,0)</f>
        <v>No</v>
      </c>
      <c r="J600" s="35">
        <f>VLOOKUP($A600,'Medical Examinations'!$A:$N,9,0)</f>
        <v>3</v>
      </c>
      <c r="K600" s="35" t="str">
        <f>VLOOKUP($A600,'Medical Examinations'!$A:$N,10,0)</f>
        <v>No</v>
      </c>
      <c r="L600" s="35" t="str">
        <f>VLOOKUP($A600,'Medical Examinations'!$A:$N,12,0)</f>
        <v>Obesity</v>
      </c>
      <c r="M600" s="35" t="str">
        <f>VLOOKUP($A600,'Medical Examinations'!$A:$N,13,0)</f>
        <v>Diabetes</v>
      </c>
      <c r="N600" s="45">
        <f>IFERROR(VLOOKUP($A600,'Hospitalisation Details'!$A:$P,15,0),"")</f>
        <v>21468</v>
      </c>
      <c r="O600" s="46">
        <f>IFERROR(VLOOKUP($A600,'Hospitalisation Details'!$A:$P,6,0),"")</f>
        <v>16455.71</v>
      </c>
      <c r="P600" s="47" t="str">
        <f>IFERROR(VLOOKUP($A600,'Hospitalisation Details'!$A:$P,12,0),"")</f>
        <v>tier - 2</v>
      </c>
      <c r="Q600" s="47" t="str">
        <f>IFERROR(VLOOKUP($A600,'Hospitalisation Details'!$A:$P,13,0),"")</f>
        <v>tier - 2</v>
      </c>
      <c r="R600" s="47" t="str">
        <f>IFERROR(VLOOKUP($A600,'Hospitalisation Details'!$A:$P,14,0),"")</f>
        <v>R1012</v>
      </c>
      <c r="S600" s="47">
        <f>IFERROR(VLOOKUP($A600,'Hospitalisation Details'!$A:$P,16,0),"")</f>
        <v>64</v>
      </c>
    </row>
    <row r="601" spans="1:19" x14ac:dyDescent="0.3">
      <c r="A601" s="34" t="str">
        <f>'Medical Examinations'!A601</f>
        <v>Id600</v>
      </c>
      <c r="B601" s="36" t="str">
        <f>VLOOKUP($A601,'Customer Names'!A:E,3,FALSE)</f>
        <v>Mr.</v>
      </c>
      <c r="C601" s="37" t="str">
        <f>VLOOKUP($A601,'Customer Names'!$A:$E,4,FALSE)</f>
        <v xml:space="preserve"> Wayne I.</v>
      </c>
      <c r="D601" s="37" t="str">
        <f>VLOOKUP($A601,'Customer Names'!A:E,5,FALSE)</f>
        <v>Spies</v>
      </c>
      <c r="E601" s="35">
        <f>VLOOKUP($A601,'Medical Examinations'!$A:$H,2,FALSE)</f>
        <v>26.03</v>
      </c>
      <c r="F601" s="35">
        <f>VLOOKUP($A601,'Medical Examinations'!$A:$H,3,FALSE)</f>
        <v>4.01</v>
      </c>
      <c r="G601" s="35" t="str">
        <f>VLOOKUP($A601,'Medical Examinations'!$A:$N,11,0)</f>
        <v>No</v>
      </c>
      <c r="H601" s="35" t="str">
        <f>VLOOKUP($A601,'Medical Examinations'!$A:$N,5,0)</f>
        <v>No</v>
      </c>
      <c r="I601" s="35" t="str">
        <f>VLOOKUP($A601,'Medical Examinations'!$A:$N,6,0)</f>
        <v>Yes</v>
      </c>
      <c r="J601" s="35">
        <f>VLOOKUP($A601,'Medical Examinations'!$A:$N,9,0)</f>
        <v>1</v>
      </c>
      <c r="K601" s="35" t="str">
        <f>VLOOKUP($A601,'Medical Examinations'!$A:$N,10,0)</f>
        <v>Yes</v>
      </c>
      <c r="L601" s="35" t="str">
        <f>VLOOKUP($A601,'Medical Examinations'!$A:$N,12,0)</f>
        <v>Overweight</v>
      </c>
      <c r="M601" s="35" t="str">
        <f>VLOOKUP($A601,'Medical Examinations'!$A:$N,13,0)</f>
        <v>Normal</v>
      </c>
      <c r="N601" s="45">
        <f>IFERROR(VLOOKUP($A601,'Hospitalisation Details'!$A:$P,15,0),"")</f>
        <v>37975</v>
      </c>
      <c r="O601" s="46">
        <f>IFERROR(VLOOKUP($A601,'Hospitalisation Details'!$A:$P,6,0),"")</f>
        <v>16450.89</v>
      </c>
      <c r="P601" s="47" t="str">
        <f>IFERROR(VLOOKUP($A601,'Hospitalisation Details'!$A:$P,12,0),"")</f>
        <v>tier - 2</v>
      </c>
      <c r="Q601" s="47" t="str">
        <f>IFERROR(VLOOKUP($A601,'Hospitalisation Details'!$A:$P,13,0),"")</f>
        <v>tier - 1</v>
      </c>
      <c r="R601" s="47" t="str">
        <f>IFERROR(VLOOKUP($A601,'Hospitalisation Details'!$A:$P,14,0),"")</f>
        <v>R1012</v>
      </c>
      <c r="S601" s="47">
        <f>IFERROR(VLOOKUP($A601,'Hospitalisation Details'!$A:$P,16,0),"")</f>
        <v>19</v>
      </c>
    </row>
    <row r="602" spans="1:19" x14ac:dyDescent="0.3">
      <c r="A602" s="34" t="str">
        <f>'Medical Examinations'!A602</f>
        <v>Id601</v>
      </c>
      <c r="B602" s="36" t="str">
        <f>VLOOKUP($A602,'Customer Names'!A:E,3,FALSE)</f>
        <v>Ms.</v>
      </c>
      <c r="C602" s="37" t="str">
        <f>VLOOKUP($A602,'Customer Names'!$A:$E,4,FALSE)</f>
        <v xml:space="preserve"> Tracy L</v>
      </c>
      <c r="D602" s="37" t="str">
        <f>VLOOKUP($A602,'Customer Names'!A:E,5,FALSE)</f>
        <v>Greig</v>
      </c>
      <c r="E602" s="35">
        <f>VLOOKUP($A602,'Medical Examinations'!$A:$H,2,FALSE)</f>
        <v>20.045000000000002</v>
      </c>
      <c r="F602" s="35">
        <f>VLOOKUP($A602,'Medical Examinations'!$A:$H,3,FALSE)</f>
        <v>4.7699999999999996</v>
      </c>
      <c r="G602" s="35" t="str">
        <f>VLOOKUP($A602,'Medical Examinations'!$A:$N,11,0)</f>
        <v>Yes</v>
      </c>
      <c r="H602" s="35" t="str">
        <f>VLOOKUP($A602,'Medical Examinations'!$A:$N,5,0)</f>
        <v>No</v>
      </c>
      <c r="I602" s="35" t="str">
        <f>VLOOKUP($A602,'Medical Examinations'!$A:$N,6,0)</f>
        <v>No</v>
      </c>
      <c r="J602" s="35">
        <f>VLOOKUP($A602,'Medical Examinations'!$A:$N,9,0)</f>
        <v>1</v>
      </c>
      <c r="K602" s="35" t="str">
        <f>VLOOKUP($A602,'Medical Examinations'!$A:$N,10,0)</f>
        <v>Yes</v>
      </c>
      <c r="L602" s="35" t="str">
        <f>VLOOKUP($A602,'Medical Examinations'!$A:$N,12,0)</f>
        <v>Normal Weight</v>
      </c>
      <c r="M602" s="35" t="str">
        <f>VLOOKUP($A602,'Medical Examinations'!$A:$N,13,0)</f>
        <v>Normal</v>
      </c>
      <c r="N602" s="45">
        <f>IFERROR(VLOOKUP($A602,'Hospitalisation Details'!$A:$P,15,0),"")</f>
        <v>34970</v>
      </c>
      <c r="O602" s="46">
        <f>IFERROR(VLOOKUP($A602,'Hospitalisation Details'!$A:$P,6,0),"")</f>
        <v>16420.490000000002</v>
      </c>
      <c r="P602" s="47" t="str">
        <f>IFERROR(VLOOKUP($A602,'Hospitalisation Details'!$A:$P,12,0),"")</f>
        <v>tier - 2</v>
      </c>
      <c r="Q602" s="47" t="str">
        <f>IFERROR(VLOOKUP($A602,'Hospitalisation Details'!$A:$P,13,0),"")</f>
        <v>tier - 3</v>
      </c>
      <c r="R602" s="47" t="str">
        <f>IFERROR(VLOOKUP($A602,'Hospitalisation Details'!$A:$P,14,0),"")</f>
        <v>R1012</v>
      </c>
      <c r="S602" s="47">
        <f>IFERROR(VLOOKUP($A602,'Hospitalisation Details'!$A:$P,16,0),"")</f>
        <v>27</v>
      </c>
    </row>
    <row r="603" spans="1:19" x14ac:dyDescent="0.3">
      <c r="A603" s="34" t="str">
        <f>'Medical Examinations'!A603</f>
        <v>Id602</v>
      </c>
      <c r="B603" s="36" t="str">
        <f>VLOOKUP($A603,'Customer Names'!A:E,3,FALSE)</f>
        <v>Mrs.</v>
      </c>
      <c r="C603" s="37" t="str">
        <f>VLOOKUP($A603,'Customer Names'!$A:$E,4,FALSE)</f>
        <v xml:space="preserve"> Heather</v>
      </c>
      <c r="D603" s="37" t="str">
        <f>VLOOKUP($A603,'Customer Names'!A:E,5,FALSE)</f>
        <v>Scott</v>
      </c>
      <c r="E603" s="35">
        <f>VLOOKUP($A603,'Medical Examinations'!$A:$H,2,FALSE)</f>
        <v>40.24</v>
      </c>
      <c r="F603" s="35">
        <f>VLOOKUP($A603,'Medical Examinations'!$A:$H,3,FALSE)</f>
        <v>6.83</v>
      </c>
      <c r="G603" s="35" t="str">
        <f>VLOOKUP($A603,'Medical Examinations'!$A:$N,11,0)</f>
        <v>No</v>
      </c>
      <c r="H603" s="35" t="str">
        <f>VLOOKUP($A603,'Medical Examinations'!$A:$N,5,0)</f>
        <v>No</v>
      </c>
      <c r="I603" s="35" t="str">
        <f>VLOOKUP($A603,'Medical Examinations'!$A:$N,6,0)</f>
        <v>No</v>
      </c>
      <c r="J603" s="35">
        <f>VLOOKUP($A603,'Medical Examinations'!$A:$N,9,0)</f>
        <v>0</v>
      </c>
      <c r="K603" s="35" t="str">
        <f>VLOOKUP($A603,'Medical Examinations'!$A:$N,10,0)</f>
        <v>No</v>
      </c>
      <c r="L603" s="35" t="str">
        <f>VLOOKUP($A603,'Medical Examinations'!$A:$N,12,0)</f>
        <v>Obesity</v>
      </c>
      <c r="M603" s="35" t="str">
        <f>VLOOKUP($A603,'Medical Examinations'!$A:$N,13,0)</f>
        <v>Diabetes</v>
      </c>
      <c r="N603" s="45">
        <f>IFERROR(VLOOKUP($A603,'Hospitalisation Details'!$A:$P,15,0),"")</f>
        <v>24081</v>
      </c>
      <c r="O603" s="46">
        <f>IFERROR(VLOOKUP($A603,'Hospitalisation Details'!$A:$P,6,0),"")</f>
        <v>16351.42</v>
      </c>
      <c r="P603" s="47" t="str">
        <f>IFERROR(VLOOKUP($A603,'Hospitalisation Details'!$A:$P,12,0),"")</f>
        <v>tier - 2</v>
      </c>
      <c r="Q603" s="47" t="str">
        <f>IFERROR(VLOOKUP($A603,'Hospitalisation Details'!$A:$P,13,0),"")</f>
        <v>tier - 3</v>
      </c>
      <c r="R603" s="47" t="str">
        <f>IFERROR(VLOOKUP($A603,'Hospitalisation Details'!$A:$P,14,0),"")</f>
        <v>R1026</v>
      </c>
      <c r="S603" s="47">
        <f>IFERROR(VLOOKUP($A603,'Hospitalisation Details'!$A:$P,16,0),"")</f>
        <v>57</v>
      </c>
    </row>
    <row r="604" spans="1:19" x14ac:dyDescent="0.3">
      <c r="A604" s="34" t="str">
        <f>'Medical Examinations'!A604</f>
        <v>Id603</v>
      </c>
      <c r="B604" s="36" t="str">
        <f>VLOOKUP($A604,'Customer Names'!A:E,3,FALSE)</f>
        <v>Mrs.</v>
      </c>
      <c r="C604" s="37" t="str">
        <f>VLOOKUP($A604,'Customer Names'!$A:$E,4,FALSE)</f>
        <v xml:space="preserve"> Megan C</v>
      </c>
      <c r="D604" s="37" t="str">
        <f>VLOOKUP($A604,'Customer Names'!A:E,5,FALSE)</f>
        <v>Erlandson</v>
      </c>
      <c r="E604" s="35">
        <f>VLOOKUP($A604,'Medical Examinations'!$A:$H,2,FALSE)</f>
        <v>43.15</v>
      </c>
      <c r="F604" s="35">
        <f>VLOOKUP($A604,'Medical Examinations'!$A:$H,3,FALSE)</f>
        <v>6.14</v>
      </c>
      <c r="G604" s="35" t="str">
        <f>VLOOKUP($A604,'Medical Examinations'!$A:$N,11,0)</f>
        <v>Yes</v>
      </c>
      <c r="H604" s="35" t="str">
        <f>VLOOKUP($A604,'Medical Examinations'!$A:$N,5,0)</f>
        <v>No</v>
      </c>
      <c r="I604" s="35" t="str">
        <f>VLOOKUP($A604,'Medical Examinations'!$A:$N,6,0)</f>
        <v>Yes</v>
      </c>
      <c r="J604" s="35">
        <f>VLOOKUP($A604,'Medical Examinations'!$A:$N,9,0)</f>
        <v>1</v>
      </c>
      <c r="K604" s="35" t="str">
        <f>VLOOKUP($A604,'Medical Examinations'!$A:$N,10,0)</f>
        <v>No</v>
      </c>
      <c r="L604" s="35" t="str">
        <f>VLOOKUP($A604,'Medical Examinations'!$A:$N,12,0)</f>
        <v>Obesity</v>
      </c>
      <c r="M604" s="35" t="str">
        <f>VLOOKUP($A604,'Medical Examinations'!$A:$N,13,0)</f>
        <v>Prediabetes</v>
      </c>
      <c r="N604" s="45">
        <f>IFERROR(VLOOKUP($A604,'Hospitalisation Details'!$A:$P,15,0),"")</f>
        <v>25423</v>
      </c>
      <c r="O604" s="46">
        <f>IFERROR(VLOOKUP($A604,'Hospitalisation Details'!$A:$P,6,0),"")</f>
        <v>16311.05</v>
      </c>
      <c r="P604" s="47" t="str">
        <f>IFERROR(VLOOKUP($A604,'Hospitalisation Details'!$A:$P,12,0),"")</f>
        <v>tier - 2</v>
      </c>
      <c r="Q604" s="47" t="str">
        <f>IFERROR(VLOOKUP($A604,'Hospitalisation Details'!$A:$P,13,0),"")</f>
        <v>tier - 3</v>
      </c>
      <c r="R604" s="47" t="str">
        <f>IFERROR(VLOOKUP($A604,'Hospitalisation Details'!$A:$P,14,0),"")</f>
        <v>R1026</v>
      </c>
      <c r="S604" s="47">
        <f>IFERROR(VLOOKUP($A604,'Hospitalisation Details'!$A:$P,16,0),"")</f>
        <v>53</v>
      </c>
    </row>
    <row r="605" spans="1:19" x14ac:dyDescent="0.3">
      <c r="A605" s="34" t="str">
        <f>'Medical Examinations'!A605</f>
        <v>Id604</v>
      </c>
      <c r="B605" s="36" t="str">
        <f>VLOOKUP($A605,'Customer Names'!A:E,3,FALSE)</f>
        <v>Mr.</v>
      </c>
      <c r="C605" s="37" t="str">
        <f>VLOOKUP($A605,'Customer Names'!$A:$E,4,FALSE)</f>
        <v xml:space="preserve"> Jonathan</v>
      </c>
      <c r="D605" s="37" t="str">
        <f>VLOOKUP($A605,'Customer Names'!A:E,5,FALSE)</f>
        <v>Autrey</v>
      </c>
      <c r="E605" s="35">
        <f>VLOOKUP($A605,'Medical Examinations'!$A:$H,2,FALSE)</f>
        <v>27.7</v>
      </c>
      <c r="F605" s="35">
        <f>VLOOKUP($A605,'Medical Examinations'!$A:$H,3,FALSE)</f>
        <v>5.6</v>
      </c>
      <c r="G605" s="35" t="str">
        <f>VLOOKUP($A605,'Medical Examinations'!$A:$N,11,0)</f>
        <v>No</v>
      </c>
      <c r="H605" s="35" t="str">
        <f>VLOOKUP($A605,'Medical Examinations'!$A:$N,5,0)</f>
        <v>No</v>
      </c>
      <c r="I605" s="35" t="str">
        <f>VLOOKUP($A605,'Medical Examinations'!$A:$N,6,0)</f>
        <v>Yes</v>
      </c>
      <c r="J605" s="35">
        <f>VLOOKUP($A605,'Medical Examinations'!$A:$N,9,0)</f>
        <v>1</v>
      </c>
      <c r="K605" s="35" t="str">
        <f>VLOOKUP($A605,'Medical Examinations'!$A:$N,10,0)</f>
        <v>Yes</v>
      </c>
      <c r="L605" s="35" t="str">
        <f>VLOOKUP($A605,'Medical Examinations'!$A:$N,12,0)</f>
        <v>Overweight</v>
      </c>
      <c r="M605" s="35" t="str">
        <f>VLOOKUP($A605,'Medical Examinations'!$A:$N,13,0)</f>
        <v>Normal</v>
      </c>
      <c r="N605" s="45">
        <f>IFERROR(VLOOKUP($A605,'Hospitalisation Details'!$A:$P,15,0),"")</f>
        <v>37857</v>
      </c>
      <c r="O605" s="46">
        <f>IFERROR(VLOOKUP($A605,'Hospitalisation Details'!$A:$P,6,0),"")</f>
        <v>16297.85</v>
      </c>
      <c r="P605" s="47" t="str">
        <f>IFERROR(VLOOKUP($A605,'Hospitalisation Details'!$A:$P,12,0),"")</f>
        <v>tier - 2</v>
      </c>
      <c r="Q605" s="47" t="str">
        <f>IFERROR(VLOOKUP($A605,'Hospitalisation Details'!$A:$P,13,0),"")</f>
        <v>tier - 3</v>
      </c>
      <c r="R605" s="47" t="str">
        <f>IFERROR(VLOOKUP($A605,'Hospitalisation Details'!$A:$P,14,0),"")</f>
        <v>R1011</v>
      </c>
      <c r="S605" s="47">
        <f>IFERROR(VLOOKUP($A605,'Hospitalisation Details'!$A:$P,16,0),"")</f>
        <v>19</v>
      </c>
    </row>
    <row r="606" spans="1:19" x14ac:dyDescent="0.3">
      <c r="A606" s="34" t="str">
        <f>'Medical Examinations'!A606</f>
        <v>Id605</v>
      </c>
      <c r="B606" s="36" t="str">
        <f>VLOOKUP($A606,'Customer Names'!A:E,3,FALSE)</f>
        <v>Mr.</v>
      </c>
      <c r="C606" s="37" t="str">
        <f>VLOOKUP($A606,'Customer Names'!$A:$E,4,FALSE)</f>
        <v xml:space="preserve"> Greg D.</v>
      </c>
      <c r="D606" s="37" t="str">
        <f>VLOOKUP($A606,'Customer Names'!A:E,5,FALSE)</f>
        <v>Alleman</v>
      </c>
      <c r="E606" s="35">
        <f>VLOOKUP($A606,'Medical Examinations'!$A:$H,2,FALSE)</f>
        <v>45.68</v>
      </c>
      <c r="F606" s="35">
        <f>VLOOKUP($A606,'Medical Examinations'!$A:$H,3,FALSE)</f>
        <v>4.8</v>
      </c>
      <c r="G606" s="35" t="str">
        <f>VLOOKUP($A606,'Medical Examinations'!$A:$N,11,0)</f>
        <v>No</v>
      </c>
      <c r="H606" s="35" t="str">
        <f>VLOOKUP($A606,'Medical Examinations'!$A:$N,5,0)</f>
        <v>No</v>
      </c>
      <c r="I606" s="35" t="str">
        <f>VLOOKUP($A606,'Medical Examinations'!$A:$N,6,0)</f>
        <v>No</v>
      </c>
      <c r="J606" s="35">
        <f>VLOOKUP($A606,'Medical Examinations'!$A:$N,9,0)</f>
        <v>2</v>
      </c>
      <c r="K606" s="35" t="str">
        <f>VLOOKUP($A606,'Medical Examinations'!$A:$N,10,0)</f>
        <v>No</v>
      </c>
      <c r="L606" s="35" t="str">
        <f>VLOOKUP($A606,'Medical Examinations'!$A:$N,12,0)</f>
        <v>Obesity</v>
      </c>
      <c r="M606" s="35" t="str">
        <f>VLOOKUP($A606,'Medical Examinations'!$A:$N,13,0)</f>
        <v>Normal</v>
      </c>
      <c r="N606" s="45">
        <f>IFERROR(VLOOKUP($A606,'Hospitalisation Details'!$A:$P,15,0),"")</f>
        <v>26510</v>
      </c>
      <c r="O606" s="46">
        <f>IFERROR(VLOOKUP($A606,'Hospitalisation Details'!$A:$P,6,0),"")</f>
        <v>16267.32</v>
      </c>
      <c r="P606" s="47" t="str">
        <f>IFERROR(VLOOKUP($A606,'Hospitalisation Details'!$A:$P,12,0),"")</f>
        <v>tier - 2</v>
      </c>
      <c r="Q606" s="47" t="str">
        <f>IFERROR(VLOOKUP($A606,'Hospitalisation Details'!$A:$P,13,0),"")</f>
        <v>tier - 2</v>
      </c>
      <c r="R606" s="47" t="str">
        <f>IFERROR(VLOOKUP($A606,'Hospitalisation Details'!$A:$P,14,0),"")</f>
        <v>R1023</v>
      </c>
      <c r="S606" s="47">
        <f>IFERROR(VLOOKUP($A606,'Hospitalisation Details'!$A:$P,16,0),"")</f>
        <v>50</v>
      </c>
    </row>
    <row r="607" spans="1:19" x14ac:dyDescent="0.3">
      <c r="A607" s="34" t="str">
        <f>'Medical Examinations'!A607</f>
        <v>Id606</v>
      </c>
      <c r="B607" s="36" t="str">
        <f>VLOOKUP($A607,'Customer Names'!A:E,3,FALSE)</f>
        <v>Mr.</v>
      </c>
      <c r="C607" s="37" t="str">
        <f>VLOOKUP($A607,'Customer Names'!$A:$E,4,FALSE)</f>
        <v xml:space="preserve"> Steven L.</v>
      </c>
      <c r="D607" s="37" t="str">
        <f>VLOOKUP($A607,'Customer Names'!A:E,5,FALSE)</f>
        <v>Michalski</v>
      </c>
      <c r="E607" s="35">
        <f>VLOOKUP($A607,'Medical Examinations'!$A:$H,2,FALSE)</f>
        <v>27.3</v>
      </c>
      <c r="F607" s="35">
        <f>VLOOKUP($A607,'Medical Examinations'!$A:$H,3,FALSE)</f>
        <v>11.89</v>
      </c>
      <c r="G607" s="35" t="str">
        <f>VLOOKUP($A607,'Medical Examinations'!$A:$N,11,0)</f>
        <v>No</v>
      </c>
      <c r="H607" s="35" t="str">
        <f>VLOOKUP($A607,'Medical Examinations'!$A:$N,5,0)</f>
        <v>No</v>
      </c>
      <c r="I607" s="35" t="str">
        <f>VLOOKUP($A607,'Medical Examinations'!$A:$N,6,0)</f>
        <v>No</v>
      </c>
      <c r="J607" s="35">
        <f>VLOOKUP($A607,'Medical Examinations'!$A:$N,9,0)</f>
        <v>0</v>
      </c>
      <c r="K607" s="35" t="str">
        <f>VLOOKUP($A607,'Medical Examinations'!$A:$N,10,0)</f>
        <v>Yes</v>
      </c>
      <c r="L607" s="35" t="str">
        <f>VLOOKUP($A607,'Medical Examinations'!$A:$N,12,0)</f>
        <v>Overweight</v>
      </c>
      <c r="M607" s="35" t="str">
        <f>VLOOKUP($A607,'Medical Examinations'!$A:$N,13,0)</f>
        <v>Diabetes</v>
      </c>
      <c r="N607" s="45">
        <f>IFERROR(VLOOKUP($A607,'Hospitalisation Details'!$A:$P,15,0),"")</f>
        <v>37507</v>
      </c>
      <c r="O607" s="46">
        <f>IFERROR(VLOOKUP($A607,'Hospitalisation Details'!$A:$P,6,0),"")</f>
        <v>16232.85</v>
      </c>
      <c r="P607" s="47" t="str">
        <f>IFERROR(VLOOKUP($A607,'Hospitalisation Details'!$A:$P,12,0),"")</f>
        <v>tier - 2</v>
      </c>
      <c r="Q607" s="47" t="str">
        <f>IFERROR(VLOOKUP($A607,'Hospitalisation Details'!$A:$P,13,0),"")</f>
        <v>tier - 1</v>
      </c>
      <c r="R607" s="47" t="str">
        <f>IFERROR(VLOOKUP($A607,'Hospitalisation Details'!$A:$P,14,0),"")</f>
        <v>R1011</v>
      </c>
      <c r="S607" s="47">
        <f>IFERROR(VLOOKUP($A607,'Hospitalisation Details'!$A:$P,16,0),"")</f>
        <v>20</v>
      </c>
    </row>
    <row r="608" spans="1:19" x14ac:dyDescent="0.3">
      <c r="A608" s="34" t="str">
        <f>'Medical Examinations'!A608</f>
        <v>Id607</v>
      </c>
      <c r="B608" s="36" t="str">
        <f>VLOOKUP($A608,'Customer Names'!A:E,3,FALSE)</f>
        <v>Mr.</v>
      </c>
      <c r="C608" s="37" t="str">
        <f>VLOOKUP($A608,'Customer Names'!$A:$E,4,FALSE)</f>
        <v xml:space="preserve"> Gianfilippo</v>
      </c>
      <c r="D608" s="37" t="str">
        <f>VLOOKUP($A608,'Customer Names'!A:E,5,FALSE)</f>
        <v>Grillo</v>
      </c>
      <c r="E608" s="35">
        <f>VLOOKUP($A608,'Medical Examinations'!$A:$H,2,FALSE)</f>
        <v>54.45</v>
      </c>
      <c r="F608" s="35">
        <f>VLOOKUP($A608,'Medical Examinations'!$A:$H,3,FALSE)</f>
        <v>4.7300000000000004</v>
      </c>
      <c r="G608" s="35" t="str">
        <f>VLOOKUP($A608,'Medical Examinations'!$A:$N,11,0)</f>
        <v>Yes</v>
      </c>
      <c r="H608" s="35" t="str">
        <f>VLOOKUP($A608,'Medical Examinations'!$A:$N,5,0)</f>
        <v>No</v>
      </c>
      <c r="I608" s="35" t="str">
        <f>VLOOKUP($A608,'Medical Examinations'!$A:$N,6,0)</f>
        <v>No</v>
      </c>
      <c r="J608" s="35">
        <f>VLOOKUP($A608,'Medical Examinations'!$A:$N,9,0)</f>
        <v>1</v>
      </c>
      <c r="K608" s="35" t="str">
        <f>VLOOKUP($A608,'Medical Examinations'!$A:$N,10,0)</f>
        <v>No</v>
      </c>
      <c r="L608" s="35" t="str">
        <f>VLOOKUP($A608,'Medical Examinations'!$A:$N,12,0)</f>
        <v>Obesity</v>
      </c>
      <c r="M608" s="35" t="str">
        <f>VLOOKUP($A608,'Medical Examinations'!$A:$N,13,0)</f>
        <v>Normal</v>
      </c>
      <c r="N608" s="45">
        <f>IFERROR(VLOOKUP($A608,'Hospitalisation Details'!$A:$P,15,0),"")</f>
        <v>32376</v>
      </c>
      <c r="O608" s="46">
        <f>IFERROR(VLOOKUP($A608,'Hospitalisation Details'!$A:$P,6,0),"")</f>
        <v>16205.88</v>
      </c>
      <c r="P608" s="47" t="str">
        <f>IFERROR(VLOOKUP($A608,'Hospitalisation Details'!$A:$P,12,0),"")</f>
        <v>tier - 2</v>
      </c>
      <c r="Q608" s="47" t="str">
        <f>IFERROR(VLOOKUP($A608,'Hospitalisation Details'!$A:$P,13,0),"")</f>
        <v>tier - 1</v>
      </c>
      <c r="R608" s="47" t="str">
        <f>IFERROR(VLOOKUP($A608,'Hospitalisation Details'!$A:$P,14,0),"")</f>
        <v>R1012</v>
      </c>
      <c r="S608" s="47">
        <f>IFERROR(VLOOKUP($A608,'Hospitalisation Details'!$A:$P,16,0),"")</f>
        <v>34</v>
      </c>
    </row>
    <row r="609" spans="1:19" x14ac:dyDescent="0.3">
      <c r="A609" s="34" t="str">
        <f>'Medical Examinations'!A609</f>
        <v>Id608</v>
      </c>
      <c r="B609" s="36" t="str">
        <f>VLOOKUP($A609,'Customer Names'!A:E,3,FALSE)</f>
        <v>Mr.</v>
      </c>
      <c r="C609" s="37" t="str">
        <f>VLOOKUP($A609,'Customer Names'!$A:$E,4,FALSE)</f>
        <v xml:space="preserve"> Hector</v>
      </c>
      <c r="D609" s="37" t="str">
        <f>VLOOKUP($A609,'Customer Names'!A:E,5,FALSE)</f>
        <v>Coronado</v>
      </c>
      <c r="E609" s="35">
        <f>VLOOKUP($A609,'Medical Examinations'!$A:$H,2,FALSE)</f>
        <v>54.43</v>
      </c>
      <c r="F609" s="35">
        <f>VLOOKUP($A609,'Medical Examinations'!$A:$H,3,FALSE)</f>
        <v>4.6100000000000003</v>
      </c>
      <c r="G609" s="35" t="str">
        <f>VLOOKUP($A609,'Medical Examinations'!$A:$N,11,0)</f>
        <v>Yes</v>
      </c>
      <c r="H609" s="35" t="str">
        <f>VLOOKUP($A609,'Medical Examinations'!$A:$N,5,0)</f>
        <v>No</v>
      </c>
      <c r="I609" s="35" t="str">
        <f>VLOOKUP($A609,'Medical Examinations'!$A:$N,6,0)</f>
        <v>No</v>
      </c>
      <c r="J609" s="35">
        <f>VLOOKUP($A609,'Medical Examinations'!$A:$N,9,0)</f>
        <v>1</v>
      </c>
      <c r="K609" s="35" t="str">
        <f>VLOOKUP($A609,'Medical Examinations'!$A:$N,10,0)</f>
        <v>No</v>
      </c>
      <c r="L609" s="35" t="str">
        <f>VLOOKUP($A609,'Medical Examinations'!$A:$N,12,0)</f>
        <v>Obesity</v>
      </c>
      <c r="M609" s="35" t="str">
        <f>VLOOKUP($A609,'Medical Examinations'!$A:$N,13,0)</f>
        <v>Normal</v>
      </c>
      <c r="N609" s="45">
        <f>IFERROR(VLOOKUP($A609,'Hospitalisation Details'!$A:$P,15,0),"")</f>
        <v>32361</v>
      </c>
      <c r="O609" s="46">
        <f>IFERROR(VLOOKUP($A609,'Hospitalisation Details'!$A:$P,6,0),"")</f>
        <v>16199.1</v>
      </c>
      <c r="P609" s="47" t="str">
        <f>IFERROR(VLOOKUP($A609,'Hospitalisation Details'!$A:$P,12,0),"")</f>
        <v>tier - 2</v>
      </c>
      <c r="Q609" s="47" t="str">
        <f>IFERROR(VLOOKUP($A609,'Hospitalisation Details'!$A:$P,13,0),"")</f>
        <v>tier - 2</v>
      </c>
      <c r="R609" s="47" t="str">
        <f>IFERROR(VLOOKUP($A609,'Hospitalisation Details'!$A:$P,14,0),"")</f>
        <v>R1012</v>
      </c>
      <c r="S609" s="47">
        <f>IFERROR(VLOOKUP($A609,'Hospitalisation Details'!$A:$P,16,0),"")</f>
        <v>34</v>
      </c>
    </row>
    <row r="610" spans="1:19" x14ac:dyDescent="0.3">
      <c r="A610" s="34" t="str">
        <f>'Medical Examinations'!A610</f>
        <v>Id609</v>
      </c>
      <c r="B610" s="36" t="str">
        <f>VLOOKUP($A610,'Customer Names'!A:E,3,FALSE)</f>
        <v>Mr.</v>
      </c>
      <c r="C610" s="37" t="str">
        <f>VLOOKUP($A610,'Customer Names'!$A:$E,4,FALSE)</f>
        <v xml:space="preserve"> Mark W.</v>
      </c>
      <c r="D610" s="37" t="str">
        <f>VLOOKUP($A610,'Customer Names'!A:E,5,FALSE)</f>
        <v>Dewine</v>
      </c>
      <c r="E610" s="35">
        <f>VLOOKUP($A610,'Medical Examinations'!$A:$H,2,FALSE)</f>
        <v>48.01</v>
      </c>
      <c r="F610" s="35">
        <f>VLOOKUP($A610,'Medical Examinations'!$A:$H,3,FALSE)</f>
        <v>7.3</v>
      </c>
      <c r="G610" s="35" t="str">
        <f>VLOOKUP($A610,'Medical Examinations'!$A:$N,11,0)</f>
        <v>No</v>
      </c>
      <c r="H610" s="35" t="str">
        <f>VLOOKUP($A610,'Medical Examinations'!$A:$N,5,0)</f>
        <v>No</v>
      </c>
      <c r="I610" s="35" t="str">
        <f>VLOOKUP($A610,'Medical Examinations'!$A:$N,6,0)</f>
        <v>No</v>
      </c>
      <c r="J610" s="35">
        <f>VLOOKUP($A610,'Medical Examinations'!$A:$N,9,0)</f>
        <v>0</v>
      </c>
      <c r="K610" s="35" t="str">
        <f>VLOOKUP($A610,'Medical Examinations'!$A:$N,10,0)</f>
        <v>No</v>
      </c>
      <c r="L610" s="35" t="str">
        <f>VLOOKUP($A610,'Medical Examinations'!$A:$N,12,0)</f>
        <v>Obesity</v>
      </c>
      <c r="M610" s="35" t="str">
        <f>VLOOKUP($A610,'Medical Examinations'!$A:$N,13,0)</f>
        <v>Diabetes</v>
      </c>
      <c r="N610" s="45">
        <f>IFERROR(VLOOKUP($A610,'Hospitalisation Details'!$A:$P,15,0),"")</f>
        <v>27283</v>
      </c>
      <c r="O610" s="46">
        <f>IFERROR(VLOOKUP($A610,'Hospitalisation Details'!$A:$P,6,0),"")</f>
        <v>16190.97</v>
      </c>
      <c r="P610" s="47" t="str">
        <f>IFERROR(VLOOKUP($A610,'Hospitalisation Details'!$A:$P,12,0),"")</f>
        <v>tier - 2</v>
      </c>
      <c r="Q610" s="47" t="str">
        <f>IFERROR(VLOOKUP($A610,'Hospitalisation Details'!$A:$P,13,0),"")</f>
        <v>tier - 3</v>
      </c>
      <c r="R610" s="47" t="str">
        <f>IFERROR(VLOOKUP($A610,'Hospitalisation Details'!$A:$P,14,0),"")</f>
        <v>R1012</v>
      </c>
      <c r="S610" s="47">
        <f>IFERROR(VLOOKUP($A610,'Hospitalisation Details'!$A:$P,16,0),"")</f>
        <v>48</v>
      </c>
    </row>
    <row r="611" spans="1:19" x14ac:dyDescent="0.3">
      <c r="A611" s="34" t="str">
        <f>'Medical Examinations'!A611</f>
        <v>Id610</v>
      </c>
      <c r="B611" s="36" t="str">
        <f>VLOOKUP($A611,'Customer Names'!A:E,3,FALSE)</f>
        <v>Mrs.</v>
      </c>
      <c r="C611" s="37" t="str">
        <f>VLOOKUP($A611,'Customer Names'!$A:$E,4,FALSE)</f>
        <v xml:space="preserve"> Aubri</v>
      </c>
      <c r="D611" s="37" t="str">
        <f>VLOOKUP($A611,'Customer Names'!A:E,5,FALSE)</f>
        <v>Carman</v>
      </c>
      <c r="E611" s="35">
        <f>VLOOKUP($A611,'Medical Examinations'!$A:$H,2,FALSE)</f>
        <v>48.32</v>
      </c>
      <c r="F611" s="35">
        <f>VLOOKUP($A611,'Medical Examinations'!$A:$H,3,FALSE)</f>
        <v>5.88</v>
      </c>
      <c r="G611" s="35" t="str">
        <f>VLOOKUP($A611,'Medical Examinations'!$A:$N,11,0)</f>
        <v>No</v>
      </c>
      <c r="H611" s="35" t="str">
        <f>VLOOKUP($A611,'Medical Examinations'!$A:$N,5,0)</f>
        <v>No</v>
      </c>
      <c r="I611" s="35" t="str">
        <f>VLOOKUP($A611,'Medical Examinations'!$A:$N,6,0)</f>
        <v>No</v>
      </c>
      <c r="J611" s="35">
        <f>VLOOKUP($A611,'Medical Examinations'!$A:$N,9,0)</f>
        <v>0</v>
      </c>
      <c r="K611" s="35" t="str">
        <f>VLOOKUP($A611,'Medical Examinations'!$A:$N,10,0)</f>
        <v>No</v>
      </c>
      <c r="L611" s="35" t="str">
        <f>VLOOKUP($A611,'Medical Examinations'!$A:$N,12,0)</f>
        <v>Obesity</v>
      </c>
      <c r="M611" s="35" t="str">
        <f>VLOOKUP($A611,'Medical Examinations'!$A:$N,13,0)</f>
        <v>Prediabetes</v>
      </c>
      <c r="N611" s="45">
        <f>IFERROR(VLOOKUP($A611,'Hospitalisation Details'!$A:$P,15,0),"")</f>
        <v>30138</v>
      </c>
      <c r="O611" s="46">
        <f>IFERROR(VLOOKUP($A611,'Hospitalisation Details'!$A:$P,6,0),"")</f>
        <v>16152.04</v>
      </c>
      <c r="P611" s="47" t="str">
        <f>IFERROR(VLOOKUP($A611,'Hospitalisation Details'!$A:$P,12,0),"")</f>
        <v>tier - 2</v>
      </c>
      <c r="Q611" s="47" t="str">
        <f>IFERROR(VLOOKUP($A611,'Hospitalisation Details'!$A:$P,13,0),"")</f>
        <v>tier - 1</v>
      </c>
      <c r="R611" s="47" t="str">
        <f>IFERROR(VLOOKUP($A611,'Hospitalisation Details'!$A:$P,14,0),"")</f>
        <v>R1026</v>
      </c>
      <c r="S611" s="47">
        <f>IFERROR(VLOOKUP($A611,'Hospitalisation Details'!$A:$P,16,0),"")</f>
        <v>40</v>
      </c>
    </row>
    <row r="612" spans="1:19" x14ac:dyDescent="0.3">
      <c r="A612" s="34" t="str">
        <f>'Medical Examinations'!A612</f>
        <v>Id611</v>
      </c>
      <c r="B612" s="36" t="str">
        <f>VLOOKUP($A612,'Customer Names'!A:E,3,FALSE)</f>
        <v>Mr.</v>
      </c>
      <c r="C612" s="37" t="str">
        <f>VLOOKUP($A612,'Customer Names'!$A:$E,4,FALSE)</f>
        <v xml:space="preserve"> Justin</v>
      </c>
      <c r="D612" s="37" t="str">
        <f>VLOOKUP($A612,'Customer Names'!A:E,5,FALSE)</f>
        <v>Neems</v>
      </c>
      <c r="E612" s="35">
        <f>VLOOKUP($A612,'Medical Examinations'!$A:$H,2,FALSE)</f>
        <v>22.895</v>
      </c>
      <c r="F612" s="35">
        <f>VLOOKUP($A612,'Medical Examinations'!$A:$H,3,FALSE)</f>
        <v>4.0599999999999996</v>
      </c>
      <c r="G612" s="35" t="str">
        <f>VLOOKUP($A612,'Medical Examinations'!$A:$N,11,0)</f>
        <v>No</v>
      </c>
      <c r="H612" s="35" t="str">
        <f>VLOOKUP($A612,'Medical Examinations'!$A:$N,5,0)</f>
        <v>No</v>
      </c>
      <c r="I612" s="35" t="str">
        <f>VLOOKUP($A612,'Medical Examinations'!$A:$N,6,0)</f>
        <v>Yes</v>
      </c>
      <c r="J612" s="35">
        <f>VLOOKUP($A612,'Medical Examinations'!$A:$N,9,0)</f>
        <v>1</v>
      </c>
      <c r="K612" s="35" t="str">
        <f>VLOOKUP($A612,'Medical Examinations'!$A:$N,10,0)</f>
        <v>Yes</v>
      </c>
      <c r="L612" s="35" t="str">
        <f>VLOOKUP($A612,'Medical Examinations'!$A:$N,12,0)</f>
        <v>Normal Weight</v>
      </c>
      <c r="M612" s="35" t="str">
        <f>VLOOKUP($A612,'Medical Examinations'!$A:$N,13,0)</f>
        <v>Normal</v>
      </c>
      <c r="N612" s="45">
        <f>IFERROR(VLOOKUP($A612,'Hospitalisation Details'!$A:$P,15,0),"")</f>
        <v>34315</v>
      </c>
      <c r="O612" s="46">
        <f>IFERROR(VLOOKUP($A612,'Hospitalisation Details'!$A:$P,6,0),"")</f>
        <v>16138.76</v>
      </c>
      <c r="P612" s="47" t="str">
        <f>IFERROR(VLOOKUP($A612,'Hospitalisation Details'!$A:$P,12,0),"")</f>
        <v>tier - 2</v>
      </c>
      <c r="Q612" s="47" t="str">
        <f>IFERROR(VLOOKUP($A612,'Hospitalisation Details'!$A:$P,13,0),"")</f>
        <v>tier - 3</v>
      </c>
      <c r="R612" s="47" t="str">
        <f>IFERROR(VLOOKUP($A612,'Hospitalisation Details'!$A:$P,14,0),"")</f>
        <v>R1017</v>
      </c>
      <c r="S612" s="47">
        <f>IFERROR(VLOOKUP($A612,'Hospitalisation Details'!$A:$P,16,0),"")</f>
        <v>29</v>
      </c>
    </row>
    <row r="613" spans="1:19" x14ac:dyDescent="0.3">
      <c r="A613" s="34" t="str">
        <f>'Medical Examinations'!A613</f>
        <v>Id612</v>
      </c>
      <c r="B613" s="36" t="str">
        <f>VLOOKUP($A613,'Customer Names'!A:E,3,FALSE)</f>
        <v>Ms.</v>
      </c>
      <c r="C613" s="37" t="str">
        <f>VLOOKUP($A613,'Customer Names'!$A:$E,4,FALSE)</f>
        <v xml:space="preserve"> Megan A.</v>
      </c>
      <c r="D613" s="37" t="str">
        <f>VLOOKUP($A613,'Customer Names'!A:E,5,FALSE)</f>
        <v>Pesyna</v>
      </c>
      <c r="E613" s="35">
        <f>VLOOKUP($A613,'Medical Examinations'!$A:$H,2,FALSE)</f>
        <v>54.85</v>
      </c>
      <c r="F613" s="35">
        <f>VLOOKUP($A613,'Medical Examinations'!$A:$H,3,FALSE)</f>
        <v>4.9000000000000004</v>
      </c>
      <c r="G613" s="35" t="str">
        <f>VLOOKUP($A613,'Medical Examinations'!$A:$N,11,0)</f>
        <v>No</v>
      </c>
      <c r="H613" s="35" t="str">
        <f>VLOOKUP($A613,'Medical Examinations'!$A:$N,5,0)</f>
        <v>No</v>
      </c>
      <c r="I613" s="35" t="str">
        <f>VLOOKUP($A613,'Medical Examinations'!$A:$N,6,0)</f>
        <v>No</v>
      </c>
      <c r="J613" s="35">
        <f>VLOOKUP($A613,'Medical Examinations'!$A:$N,9,0)</f>
        <v>1</v>
      </c>
      <c r="K613" s="35" t="str">
        <f>VLOOKUP($A613,'Medical Examinations'!$A:$N,10,0)</f>
        <v>No</v>
      </c>
      <c r="L613" s="35" t="str">
        <f>VLOOKUP($A613,'Medical Examinations'!$A:$N,12,0)</f>
        <v>Obesity</v>
      </c>
      <c r="M613" s="35" t="str">
        <f>VLOOKUP($A613,'Medical Examinations'!$A:$N,13,0)</f>
        <v>Normal</v>
      </c>
      <c r="N613" s="45">
        <f>IFERROR(VLOOKUP($A613,'Hospitalisation Details'!$A:$P,15,0),"")</f>
        <v>32056</v>
      </c>
      <c r="O613" s="46">
        <f>IFERROR(VLOOKUP($A613,'Hospitalisation Details'!$A:$P,6,0),"")</f>
        <v>16122.65</v>
      </c>
      <c r="P613" s="47" t="str">
        <f>IFERROR(VLOOKUP($A613,'Hospitalisation Details'!$A:$P,12,0),"")</f>
        <v>tier - 2</v>
      </c>
      <c r="Q613" s="47" t="str">
        <f>IFERROR(VLOOKUP($A613,'Hospitalisation Details'!$A:$P,13,0),"")</f>
        <v>tier - 1</v>
      </c>
      <c r="R613" s="47" t="str">
        <f>IFERROR(VLOOKUP($A613,'Hospitalisation Details'!$A:$P,14,0),"")</f>
        <v>R1011</v>
      </c>
      <c r="S613" s="47">
        <f>IFERROR(VLOOKUP($A613,'Hospitalisation Details'!$A:$P,16,0),"")</f>
        <v>35</v>
      </c>
    </row>
    <row r="614" spans="1:19" x14ac:dyDescent="0.3">
      <c r="A614" s="34" t="str">
        <f>'Medical Examinations'!A614</f>
        <v>Id613</v>
      </c>
      <c r="B614" s="36" t="str">
        <f>VLOOKUP($A614,'Customer Names'!A:E,3,FALSE)</f>
        <v>Ms.</v>
      </c>
      <c r="C614" s="37" t="str">
        <f>VLOOKUP($A614,'Customer Names'!$A:$E,4,FALSE)</f>
        <v xml:space="preserve"> Erika M.</v>
      </c>
      <c r="D614" s="37" t="str">
        <f>VLOOKUP($A614,'Customer Names'!A:E,5,FALSE)</f>
        <v>Meling</v>
      </c>
      <c r="E614" s="35">
        <f>VLOOKUP($A614,'Medical Examinations'!$A:$H,2,FALSE)</f>
        <v>21.85</v>
      </c>
      <c r="F614" s="35">
        <f>VLOOKUP($A614,'Medical Examinations'!$A:$H,3,FALSE)</f>
        <v>5.52</v>
      </c>
      <c r="G614" s="35" t="str">
        <f>VLOOKUP($A614,'Medical Examinations'!$A:$N,11,0)</f>
        <v>No</v>
      </c>
      <c r="H614" s="35" t="str">
        <f>VLOOKUP($A614,'Medical Examinations'!$A:$N,5,0)</f>
        <v>No</v>
      </c>
      <c r="I614" s="35" t="str">
        <f>VLOOKUP($A614,'Medical Examinations'!$A:$N,6,0)</f>
        <v>Yes</v>
      </c>
      <c r="J614" s="35">
        <f>VLOOKUP($A614,'Medical Examinations'!$A:$N,9,0)</f>
        <v>1</v>
      </c>
      <c r="K614" s="35" t="str">
        <f>VLOOKUP($A614,'Medical Examinations'!$A:$N,10,0)</f>
        <v>Yes</v>
      </c>
      <c r="L614" s="35" t="str">
        <f>VLOOKUP($A614,'Medical Examinations'!$A:$N,12,0)</f>
        <v>Normal Weight</v>
      </c>
      <c r="M614" s="35" t="str">
        <f>VLOOKUP($A614,'Medical Examinations'!$A:$N,13,0)</f>
        <v>Normal</v>
      </c>
      <c r="N614" s="45">
        <f>IFERROR(VLOOKUP($A614,'Hospitalisation Details'!$A:$P,15,0),"")</f>
        <v>34189</v>
      </c>
      <c r="O614" s="46">
        <f>IFERROR(VLOOKUP($A614,'Hospitalisation Details'!$A:$P,6,0),"")</f>
        <v>16115.3</v>
      </c>
      <c r="P614" s="47" t="str">
        <f>IFERROR(VLOOKUP($A614,'Hospitalisation Details'!$A:$P,12,0),"")</f>
        <v>tier - 2</v>
      </c>
      <c r="Q614" s="47" t="str">
        <f>IFERROR(VLOOKUP($A614,'Hospitalisation Details'!$A:$P,13,0),"")</f>
        <v>tier - 1</v>
      </c>
      <c r="R614" s="47" t="str">
        <f>IFERROR(VLOOKUP($A614,'Hospitalisation Details'!$A:$P,14,0),"")</f>
        <v>R1024</v>
      </c>
      <c r="S614" s="47">
        <f>IFERROR(VLOOKUP($A614,'Hospitalisation Details'!$A:$P,16,0),"")</f>
        <v>29</v>
      </c>
    </row>
    <row r="615" spans="1:19" x14ac:dyDescent="0.3">
      <c r="A615" s="34" t="str">
        <f>'Medical Examinations'!A615</f>
        <v>Id614</v>
      </c>
      <c r="B615" s="36" t="str">
        <f>VLOOKUP($A615,'Customer Names'!A:E,3,FALSE)</f>
        <v>Mr.</v>
      </c>
      <c r="C615" s="37" t="str">
        <f>VLOOKUP($A615,'Customer Names'!$A:$E,4,FALSE)</f>
        <v xml:space="preserve"> Daniel G.</v>
      </c>
      <c r="D615" s="37" t="str">
        <f>VLOOKUP($A615,'Customer Names'!A:E,5,FALSE)</f>
        <v>Widlowski</v>
      </c>
      <c r="E615" s="35">
        <f>VLOOKUP($A615,'Medical Examinations'!$A:$H,2,FALSE)</f>
        <v>51.86</v>
      </c>
      <c r="F615" s="35">
        <f>VLOOKUP($A615,'Medical Examinations'!$A:$H,3,FALSE)</f>
        <v>5.2</v>
      </c>
      <c r="G615" s="35" t="str">
        <f>VLOOKUP($A615,'Medical Examinations'!$A:$N,11,0)</f>
        <v>Yes</v>
      </c>
      <c r="H615" s="35" t="str">
        <f>VLOOKUP($A615,'Medical Examinations'!$A:$N,5,0)</f>
        <v>No</v>
      </c>
      <c r="I615" s="35" t="str">
        <f>VLOOKUP($A615,'Medical Examinations'!$A:$N,6,0)</f>
        <v>No</v>
      </c>
      <c r="J615" s="35">
        <f>VLOOKUP($A615,'Medical Examinations'!$A:$N,9,0)</f>
        <v>0</v>
      </c>
      <c r="K615" s="35" t="str">
        <f>VLOOKUP($A615,'Medical Examinations'!$A:$N,10,0)</f>
        <v>No</v>
      </c>
      <c r="L615" s="35" t="str">
        <f>VLOOKUP($A615,'Medical Examinations'!$A:$N,12,0)</f>
        <v>Obesity</v>
      </c>
      <c r="M615" s="35" t="str">
        <f>VLOOKUP($A615,'Medical Examinations'!$A:$N,13,0)</f>
        <v>Normal</v>
      </c>
      <c r="N615" s="45">
        <f>IFERROR(VLOOKUP($A615,'Hospitalisation Details'!$A:$P,15,0),"")</f>
        <v>31286</v>
      </c>
      <c r="O615" s="46">
        <f>IFERROR(VLOOKUP($A615,'Hospitalisation Details'!$A:$P,6,0),"")</f>
        <v>16097.94</v>
      </c>
      <c r="P615" s="47" t="str">
        <f>IFERROR(VLOOKUP($A615,'Hospitalisation Details'!$A:$P,12,0),"")</f>
        <v>tier - 2</v>
      </c>
      <c r="Q615" s="47" t="str">
        <f>IFERROR(VLOOKUP($A615,'Hospitalisation Details'!$A:$P,13,0),"")</f>
        <v>tier - 3</v>
      </c>
      <c r="R615" s="47" t="str">
        <f>IFERROR(VLOOKUP($A615,'Hospitalisation Details'!$A:$P,14,0),"")</f>
        <v>R1012</v>
      </c>
      <c r="S615" s="47">
        <f>IFERROR(VLOOKUP($A615,'Hospitalisation Details'!$A:$P,16,0),"")</f>
        <v>37</v>
      </c>
    </row>
    <row r="616" spans="1:19" x14ac:dyDescent="0.3">
      <c r="A616" s="34" t="str">
        <f>'Medical Examinations'!A616</f>
        <v>Id615</v>
      </c>
      <c r="B616" s="36" t="str">
        <f>VLOOKUP($A616,'Customer Names'!A:E,3,FALSE)</f>
        <v>Ms.</v>
      </c>
      <c r="C616" s="37" t="str">
        <f>VLOOKUP($A616,'Customer Names'!$A:$E,4,FALSE)</f>
        <v xml:space="preserve"> Devin C.</v>
      </c>
      <c r="D616" s="37" t="str">
        <f>VLOOKUP($A616,'Customer Names'!A:E,5,FALSE)</f>
        <v>Nadar</v>
      </c>
      <c r="E616" s="35">
        <f>VLOOKUP($A616,'Medical Examinations'!$A:$H,2,FALSE)</f>
        <v>39.049999999999997</v>
      </c>
      <c r="F616" s="35">
        <f>VLOOKUP($A616,'Medical Examinations'!$A:$H,3,FALSE)</f>
        <v>7.59</v>
      </c>
      <c r="G616" s="35" t="str">
        <f>VLOOKUP($A616,'Medical Examinations'!$A:$N,11,0)</f>
        <v>No</v>
      </c>
      <c r="H616" s="35" t="str">
        <f>VLOOKUP($A616,'Medical Examinations'!$A:$N,5,0)</f>
        <v>No</v>
      </c>
      <c r="I616" s="35" t="str">
        <f>VLOOKUP($A616,'Medical Examinations'!$A:$N,6,0)</f>
        <v>No</v>
      </c>
      <c r="J616" s="35">
        <f>VLOOKUP($A616,'Medical Examinations'!$A:$N,9,0)</f>
        <v>3</v>
      </c>
      <c r="K616" s="35" t="str">
        <f>VLOOKUP($A616,'Medical Examinations'!$A:$N,10,0)</f>
        <v>No</v>
      </c>
      <c r="L616" s="35" t="str">
        <f>VLOOKUP($A616,'Medical Examinations'!$A:$N,12,0)</f>
        <v>Obesity</v>
      </c>
      <c r="M616" s="35" t="str">
        <f>VLOOKUP($A616,'Medical Examinations'!$A:$N,13,0)</f>
        <v>Diabetes</v>
      </c>
      <c r="N616" s="45">
        <f>IFERROR(VLOOKUP($A616,'Hospitalisation Details'!$A:$P,15,0),"")</f>
        <v>21357</v>
      </c>
      <c r="O616" s="46">
        <f>IFERROR(VLOOKUP($A616,'Hospitalisation Details'!$A:$P,6,0),"")</f>
        <v>16085.13</v>
      </c>
      <c r="P616" s="47" t="str">
        <f>IFERROR(VLOOKUP($A616,'Hospitalisation Details'!$A:$P,12,0),"")</f>
        <v>tier - 2</v>
      </c>
      <c r="Q616" s="47" t="str">
        <f>IFERROR(VLOOKUP($A616,'Hospitalisation Details'!$A:$P,13,0),"")</f>
        <v>tier - 2</v>
      </c>
      <c r="R616" s="47" t="str">
        <f>IFERROR(VLOOKUP($A616,'Hospitalisation Details'!$A:$P,14,0),"")</f>
        <v>R1013</v>
      </c>
      <c r="S616" s="47">
        <f>IFERROR(VLOOKUP($A616,'Hospitalisation Details'!$A:$P,16,0),"")</f>
        <v>64</v>
      </c>
    </row>
    <row r="617" spans="1:19" x14ac:dyDescent="0.3">
      <c r="A617" s="34" t="str">
        <f>'Medical Examinations'!A617</f>
        <v>Id616</v>
      </c>
      <c r="B617" s="36" t="str">
        <f>VLOOKUP($A617,'Customer Names'!A:E,3,FALSE)</f>
        <v>Ms.</v>
      </c>
      <c r="C617" s="37" t="str">
        <f>VLOOKUP($A617,'Customer Names'!$A:$E,4,FALSE)</f>
        <v xml:space="preserve"> Louise A</v>
      </c>
      <c r="D617" s="37" t="str">
        <f>VLOOKUP($A617,'Customer Names'!A:E,5,FALSE)</f>
        <v>Turner</v>
      </c>
      <c r="E617" s="35">
        <f>VLOOKUP($A617,'Medical Examinations'!$A:$H,2,FALSE)</f>
        <v>31.824999999999999</v>
      </c>
      <c r="F617" s="35">
        <f>VLOOKUP($A617,'Medical Examinations'!$A:$H,3,FALSE)</f>
        <v>8.2799999999999994</v>
      </c>
      <c r="G617" s="35" t="str">
        <f>VLOOKUP($A617,'Medical Examinations'!$A:$N,11,0)</f>
        <v>No</v>
      </c>
      <c r="H617" s="35" t="str">
        <f>VLOOKUP($A617,'Medical Examinations'!$A:$N,5,0)</f>
        <v>No</v>
      </c>
      <c r="I617" s="35" t="str">
        <f>VLOOKUP($A617,'Medical Examinations'!$A:$N,6,0)</f>
        <v>No</v>
      </c>
      <c r="J617" s="35">
        <f>VLOOKUP($A617,'Medical Examinations'!$A:$N,9,0)</f>
        <v>3</v>
      </c>
      <c r="K617" s="35" t="str">
        <f>VLOOKUP($A617,'Medical Examinations'!$A:$N,10,0)</f>
        <v>No</v>
      </c>
      <c r="L617" s="35" t="str">
        <f>VLOOKUP($A617,'Medical Examinations'!$A:$N,12,0)</f>
        <v>Obesity</v>
      </c>
      <c r="M617" s="35" t="str">
        <f>VLOOKUP($A617,'Medical Examinations'!$A:$N,13,0)</f>
        <v>Diabetes</v>
      </c>
      <c r="N617" s="45">
        <f>IFERROR(VLOOKUP($A617,'Hospitalisation Details'!$A:$P,15,0),"")</f>
        <v>21480</v>
      </c>
      <c r="O617" s="46">
        <f>IFERROR(VLOOKUP($A617,'Hospitalisation Details'!$A:$P,6,0),"")</f>
        <v>16069.08</v>
      </c>
      <c r="P617" s="47" t="str">
        <f>IFERROR(VLOOKUP($A617,'Hospitalisation Details'!$A:$P,12,0),"")</f>
        <v>tier - 2</v>
      </c>
      <c r="Q617" s="47" t="str">
        <f>IFERROR(VLOOKUP($A617,'Hospitalisation Details'!$A:$P,13,0),"")</f>
        <v>tier - 2</v>
      </c>
      <c r="R617" s="47" t="str">
        <f>IFERROR(VLOOKUP($A617,'Hospitalisation Details'!$A:$P,14,0),"")</f>
        <v>R1024</v>
      </c>
      <c r="S617" s="47">
        <f>IFERROR(VLOOKUP($A617,'Hospitalisation Details'!$A:$P,16,0),"")</f>
        <v>64</v>
      </c>
    </row>
    <row r="618" spans="1:19" x14ac:dyDescent="0.3">
      <c r="A618" s="34" t="str">
        <f>'Medical Examinations'!A618</f>
        <v>Id617</v>
      </c>
      <c r="B618" s="36" t="str">
        <f>VLOOKUP($A618,'Customer Names'!A:E,3,FALSE)</f>
        <v>Mrs.</v>
      </c>
      <c r="C618" s="37" t="str">
        <f>VLOOKUP($A618,'Customer Names'!$A:$E,4,FALSE)</f>
        <v xml:space="preserve"> Sarah</v>
      </c>
      <c r="D618" s="37" t="str">
        <f>VLOOKUP($A618,'Customer Names'!A:E,5,FALSE)</f>
        <v>Walker</v>
      </c>
      <c r="E618" s="35">
        <f>VLOOKUP($A618,'Medical Examinations'!$A:$H,2,FALSE)</f>
        <v>46.43</v>
      </c>
      <c r="F618" s="35">
        <f>VLOOKUP($A618,'Medical Examinations'!$A:$H,3,FALSE)</f>
        <v>6.72</v>
      </c>
      <c r="G618" s="35" t="str">
        <f>VLOOKUP($A618,'Medical Examinations'!$A:$N,11,0)</f>
        <v>No</v>
      </c>
      <c r="H618" s="35" t="str">
        <f>VLOOKUP($A618,'Medical Examinations'!$A:$N,5,0)</f>
        <v>No</v>
      </c>
      <c r="I618" s="35" t="str">
        <f>VLOOKUP($A618,'Medical Examinations'!$A:$N,6,0)</f>
        <v>No</v>
      </c>
      <c r="J618" s="35">
        <f>VLOOKUP($A618,'Medical Examinations'!$A:$N,9,0)</f>
        <v>0</v>
      </c>
      <c r="K618" s="35" t="str">
        <f>VLOOKUP($A618,'Medical Examinations'!$A:$N,10,0)</f>
        <v>No</v>
      </c>
      <c r="L618" s="35" t="str">
        <f>VLOOKUP($A618,'Medical Examinations'!$A:$N,12,0)</f>
        <v>Obesity</v>
      </c>
      <c r="M618" s="35" t="str">
        <f>VLOOKUP($A618,'Medical Examinations'!$A:$N,13,0)</f>
        <v>Diabetes</v>
      </c>
      <c r="N618" s="45">
        <f>IFERROR(VLOOKUP($A618,'Hospitalisation Details'!$A:$P,15,0),"")</f>
        <v>28749</v>
      </c>
      <c r="O618" s="46">
        <f>IFERROR(VLOOKUP($A618,'Hospitalisation Details'!$A:$P,6,0),"")</f>
        <v>16062.89</v>
      </c>
      <c r="P618" s="47" t="str">
        <f>IFERROR(VLOOKUP($A618,'Hospitalisation Details'!$A:$P,12,0),"")</f>
        <v>tier - 2</v>
      </c>
      <c r="Q618" s="47" t="str">
        <f>IFERROR(VLOOKUP($A618,'Hospitalisation Details'!$A:$P,13,0),"")</f>
        <v>tier - 2</v>
      </c>
      <c r="R618" s="47" t="str">
        <f>IFERROR(VLOOKUP($A618,'Hospitalisation Details'!$A:$P,14,0),"")</f>
        <v>R1026</v>
      </c>
      <c r="S618" s="47">
        <f>IFERROR(VLOOKUP($A618,'Hospitalisation Details'!$A:$P,16,0),"")</f>
        <v>44</v>
      </c>
    </row>
    <row r="619" spans="1:19" x14ac:dyDescent="0.3">
      <c r="A619" s="34" t="str">
        <f>'Medical Examinations'!A619</f>
        <v>Id618</v>
      </c>
      <c r="B619" s="36" t="str">
        <f>VLOOKUP($A619,'Customer Names'!A:E,3,FALSE)</f>
        <v>Ms.</v>
      </c>
      <c r="C619" s="37" t="str">
        <f>VLOOKUP($A619,'Customer Names'!$A:$E,4,FALSE)</f>
        <v xml:space="preserve"> Amy</v>
      </c>
      <c r="D619" s="37" t="str">
        <f>VLOOKUP($A619,'Customer Names'!A:E,5,FALSE)</f>
        <v>Leedham</v>
      </c>
      <c r="E619" s="35">
        <f>VLOOKUP($A619,'Medical Examinations'!$A:$H,2,FALSE)</f>
        <v>53.63</v>
      </c>
      <c r="F619" s="35">
        <f>VLOOKUP($A619,'Medical Examinations'!$A:$H,3,FALSE)</f>
        <v>5.47</v>
      </c>
      <c r="G619" s="35" t="str">
        <f>VLOOKUP($A619,'Medical Examinations'!$A:$N,11,0)</f>
        <v>Yes</v>
      </c>
      <c r="H619" s="35" t="str">
        <f>VLOOKUP($A619,'Medical Examinations'!$A:$N,5,0)</f>
        <v>No</v>
      </c>
      <c r="I619" s="35" t="str">
        <f>VLOOKUP($A619,'Medical Examinations'!$A:$N,6,0)</f>
        <v>No</v>
      </c>
      <c r="J619" s="35">
        <f>VLOOKUP($A619,'Medical Examinations'!$A:$N,9,0)</f>
        <v>1</v>
      </c>
      <c r="K619" s="35" t="str">
        <f>VLOOKUP($A619,'Medical Examinations'!$A:$N,10,0)</f>
        <v>No</v>
      </c>
      <c r="L619" s="35" t="str">
        <f>VLOOKUP($A619,'Medical Examinations'!$A:$N,12,0)</f>
        <v>Obesity</v>
      </c>
      <c r="M619" s="35" t="str">
        <f>VLOOKUP($A619,'Medical Examinations'!$A:$N,13,0)</f>
        <v>Normal</v>
      </c>
      <c r="N619" s="45">
        <f>IFERROR(VLOOKUP($A619,'Hospitalisation Details'!$A:$P,15,0),"")</f>
        <v>32482</v>
      </c>
      <c r="O619" s="46">
        <f>IFERROR(VLOOKUP($A619,'Hospitalisation Details'!$A:$P,6,0),"")</f>
        <v>16059.06</v>
      </c>
      <c r="P619" s="47" t="str">
        <f>IFERROR(VLOOKUP($A619,'Hospitalisation Details'!$A:$P,12,0),"")</f>
        <v>tier - 2</v>
      </c>
      <c r="Q619" s="47" t="str">
        <f>IFERROR(VLOOKUP($A619,'Hospitalisation Details'!$A:$P,13,0),"")</f>
        <v>tier - 3</v>
      </c>
      <c r="R619" s="47" t="str">
        <f>IFERROR(VLOOKUP($A619,'Hospitalisation Details'!$A:$P,14,0),"")</f>
        <v>R1012</v>
      </c>
      <c r="S619" s="47">
        <f>IFERROR(VLOOKUP($A619,'Hospitalisation Details'!$A:$P,16,0),"")</f>
        <v>34</v>
      </c>
    </row>
    <row r="620" spans="1:19" x14ac:dyDescent="0.3">
      <c r="A620" s="34" t="str">
        <f>'Medical Examinations'!A620</f>
        <v>Id619</v>
      </c>
      <c r="B620" s="36" t="str">
        <f>VLOOKUP($A620,'Customer Names'!A:E,3,FALSE)</f>
        <v>Ms.</v>
      </c>
      <c r="C620" s="37" t="str">
        <f>VLOOKUP($A620,'Customer Names'!$A:$E,4,FALSE)</f>
        <v xml:space="preserve"> Brittany L.</v>
      </c>
      <c r="D620" s="37" t="str">
        <f>VLOOKUP($A620,'Customer Names'!A:E,5,FALSE)</f>
        <v>Haglund</v>
      </c>
      <c r="E620" s="35">
        <f>VLOOKUP($A620,'Medical Examinations'!$A:$H,2,FALSE)</f>
        <v>48.7</v>
      </c>
      <c r="F620" s="35">
        <f>VLOOKUP($A620,'Medical Examinations'!$A:$H,3,FALSE)</f>
        <v>4.71</v>
      </c>
      <c r="G620" s="35" t="str">
        <f>VLOOKUP($A620,'Medical Examinations'!$A:$N,11,0)</f>
        <v>No</v>
      </c>
      <c r="H620" s="35" t="str">
        <f>VLOOKUP($A620,'Medical Examinations'!$A:$N,5,0)</f>
        <v>No</v>
      </c>
      <c r="I620" s="35" t="str">
        <f>VLOOKUP($A620,'Medical Examinations'!$A:$N,6,0)</f>
        <v>No</v>
      </c>
      <c r="J620" s="35">
        <f>VLOOKUP($A620,'Medical Examinations'!$A:$N,9,0)</f>
        <v>0</v>
      </c>
      <c r="K620" s="35" t="str">
        <f>VLOOKUP($A620,'Medical Examinations'!$A:$N,10,0)</f>
        <v>No</v>
      </c>
      <c r="L620" s="35" t="str">
        <f>VLOOKUP($A620,'Medical Examinations'!$A:$N,12,0)</f>
        <v>Obesity</v>
      </c>
      <c r="M620" s="35" t="str">
        <f>VLOOKUP($A620,'Medical Examinations'!$A:$N,13,0)</f>
        <v>Normal</v>
      </c>
      <c r="N620" s="45">
        <f>IFERROR(VLOOKUP($A620,'Hospitalisation Details'!$A:$P,15,0),"")</f>
        <v>29483</v>
      </c>
      <c r="O620" s="46">
        <f>IFERROR(VLOOKUP($A620,'Hospitalisation Details'!$A:$P,6,0),"")</f>
        <v>15966.19</v>
      </c>
      <c r="P620" s="47" t="str">
        <f>IFERROR(VLOOKUP($A620,'Hospitalisation Details'!$A:$P,12,0),"")</f>
        <v>tier - 2</v>
      </c>
      <c r="Q620" s="47" t="str">
        <f>IFERROR(VLOOKUP($A620,'Hospitalisation Details'!$A:$P,13,0),"")</f>
        <v>tier - 2</v>
      </c>
      <c r="R620" s="47" t="str">
        <f>IFERROR(VLOOKUP($A620,'Hospitalisation Details'!$A:$P,14,0),"")</f>
        <v>R1012</v>
      </c>
      <c r="S620" s="47">
        <f>IFERROR(VLOOKUP($A620,'Hospitalisation Details'!$A:$P,16,0),"")</f>
        <v>42</v>
      </c>
    </row>
    <row r="621" spans="1:19" x14ac:dyDescent="0.3">
      <c r="A621" s="34" t="str">
        <f>'Medical Examinations'!A621</f>
        <v>Id620</v>
      </c>
      <c r="B621" s="36" t="str">
        <f>VLOOKUP($A621,'Customer Names'!A:E,3,FALSE)</f>
        <v>Ms.</v>
      </c>
      <c r="C621" s="37" t="str">
        <f>VLOOKUP($A621,'Customer Names'!$A:$E,4,FALSE)</f>
        <v xml:space="preserve"> Jessica L</v>
      </c>
      <c r="D621" s="37" t="str">
        <f>VLOOKUP($A621,'Customer Names'!A:E,5,FALSE)</f>
        <v>Mills</v>
      </c>
      <c r="E621" s="35">
        <f>VLOOKUP($A621,'Medical Examinations'!$A:$H,2,FALSE)</f>
        <v>48.81</v>
      </c>
      <c r="F621" s="35">
        <f>VLOOKUP($A621,'Medical Examinations'!$A:$H,3,FALSE)</f>
        <v>5.49</v>
      </c>
      <c r="G621" s="35" t="str">
        <f>VLOOKUP($A621,'Medical Examinations'!$A:$N,11,0)</f>
        <v>No</v>
      </c>
      <c r="H621" s="35" t="str">
        <f>VLOOKUP($A621,'Medical Examinations'!$A:$N,5,0)</f>
        <v>No</v>
      </c>
      <c r="I621" s="35" t="str">
        <f>VLOOKUP($A621,'Medical Examinations'!$A:$N,6,0)</f>
        <v>No</v>
      </c>
      <c r="J621" s="35">
        <f>VLOOKUP($A621,'Medical Examinations'!$A:$N,9,0)</f>
        <v>0</v>
      </c>
      <c r="K621" s="35" t="str">
        <f>VLOOKUP($A621,'Medical Examinations'!$A:$N,10,0)</f>
        <v>No</v>
      </c>
      <c r="L621" s="35" t="str">
        <f>VLOOKUP($A621,'Medical Examinations'!$A:$N,12,0)</f>
        <v>Obesity</v>
      </c>
      <c r="M621" s="35" t="str">
        <f>VLOOKUP($A621,'Medical Examinations'!$A:$N,13,0)</f>
        <v>Normal</v>
      </c>
      <c r="N621" s="45">
        <f>IFERROR(VLOOKUP($A621,'Hospitalisation Details'!$A:$P,15,0),"")</f>
        <v>30156</v>
      </c>
      <c r="O621" s="46">
        <f>IFERROR(VLOOKUP($A621,'Hospitalisation Details'!$A:$P,6,0),"")</f>
        <v>15965.29</v>
      </c>
      <c r="P621" s="47" t="str">
        <f>IFERROR(VLOOKUP($A621,'Hospitalisation Details'!$A:$P,12,0),"")</f>
        <v>tier - 2</v>
      </c>
      <c r="Q621" s="47" t="str">
        <f>IFERROR(VLOOKUP($A621,'Hospitalisation Details'!$A:$P,13,0),"")</f>
        <v>tier - 1</v>
      </c>
      <c r="R621" s="47" t="str">
        <f>IFERROR(VLOOKUP($A621,'Hospitalisation Details'!$A:$P,14,0),"")</f>
        <v>R1012</v>
      </c>
      <c r="S621" s="47">
        <f>IFERROR(VLOOKUP($A621,'Hospitalisation Details'!$A:$P,16,0),"")</f>
        <v>40</v>
      </c>
    </row>
    <row r="622" spans="1:19" x14ac:dyDescent="0.3">
      <c r="A622" s="34" t="str">
        <f>'Medical Examinations'!A622</f>
        <v>Id621</v>
      </c>
      <c r="B622" s="36" t="str">
        <f>VLOOKUP($A622,'Customer Names'!A:E,3,FALSE)</f>
        <v>Mrs.</v>
      </c>
      <c r="C622" s="37" t="str">
        <f>VLOOKUP($A622,'Customer Names'!$A:$E,4,FALSE)</f>
        <v xml:space="preserve"> Kristina K</v>
      </c>
      <c r="D622" s="37" t="str">
        <f>VLOOKUP($A622,'Customer Names'!A:E,5,FALSE)</f>
        <v>Drnjevich</v>
      </c>
      <c r="E622" s="35">
        <f>VLOOKUP($A622,'Medical Examinations'!$A:$H,2,FALSE)</f>
        <v>47.53</v>
      </c>
      <c r="F622" s="35">
        <f>VLOOKUP($A622,'Medical Examinations'!$A:$H,3,FALSE)</f>
        <v>4.72</v>
      </c>
      <c r="G622" s="35" t="str">
        <f>VLOOKUP($A622,'Medical Examinations'!$A:$N,11,0)</f>
        <v>No</v>
      </c>
      <c r="H622" s="35" t="str">
        <f>VLOOKUP($A622,'Medical Examinations'!$A:$N,5,0)</f>
        <v>No</v>
      </c>
      <c r="I622" s="35" t="str">
        <f>VLOOKUP($A622,'Medical Examinations'!$A:$N,6,0)</f>
        <v>No</v>
      </c>
      <c r="J622" s="35">
        <f>VLOOKUP($A622,'Medical Examinations'!$A:$N,9,0)</f>
        <v>0</v>
      </c>
      <c r="K622" s="35" t="str">
        <f>VLOOKUP($A622,'Medical Examinations'!$A:$N,10,0)</f>
        <v>No</v>
      </c>
      <c r="L622" s="35" t="str">
        <f>VLOOKUP($A622,'Medical Examinations'!$A:$N,12,0)</f>
        <v>Obesity</v>
      </c>
      <c r="M622" s="35" t="str">
        <f>VLOOKUP($A622,'Medical Examinations'!$A:$N,13,0)</f>
        <v>Normal</v>
      </c>
      <c r="N622" s="45">
        <f>IFERROR(VLOOKUP($A622,'Hospitalisation Details'!$A:$P,15,0),"")</f>
        <v>29506</v>
      </c>
      <c r="O622" s="46">
        <f>IFERROR(VLOOKUP($A622,'Hospitalisation Details'!$A:$P,6,0),"")</f>
        <v>15922.29</v>
      </c>
      <c r="P622" s="47" t="str">
        <f>IFERROR(VLOOKUP($A622,'Hospitalisation Details'!$A:$P,12,0),"")</f>
        <v>tier - 2</v>
      </c>
      <c r="Q622" s="47" t="str">
        <f>IFERROR(VLOOKUP($A622,'Hospitalisation Details'!$A:$P,13,0),"")</f>
        <v>tier - 3</v>
      </c>
      <c r="R622" s="47" t="str">
        <f>IFERROR(VLOOKUP($A622,'Hospitalisation Details'!$A:$P,14,0),"")</f>
        <v>R1026</v>
      </c>
      <c r="S622" s="47">
        <f>IFERROR(VLOOKUP($A622,'Hospitalisation Details'!$A:$P,16,0),"")</f>
        <v>42</v>
      </c>
    </row>
    <row r="623" spans="1:19" x14ac:dyDescent="0.3">
      <c r="A623" s="34" t="str">
        <f>'Medical Examinations'!A623</f>
        <v>Id622</v>
      </c>
      <c r="B623" s="36" t="str">
        <f>VLOOKUP($A623,'Customer Names'!A:E,3,FALSE)</f>
        <v>Mr.</v>
      </c>
      <c r="C623" s="37" t="str">
        <f>VLOOKUP($A623,'Customer Names'!$A:$E,4,FALSE)</f>
        <v xml:space="preserve"> Brad</v>
      </c>
      <c r="D623" s="37" t="str">
        <f>VLOOKUP($A623,'Customer Names'!A:E,5,FALSE)</f>
        <v>Clay</v>
      </c>
      <c r="E623" s="35">
        <f>VLOOKUP($A623,'Medical Examinations'!$A:$H,2,FALSE)</f>
        <v>36.85</v>
      </c>
      <c r="F623" s="35">
        <f>VLOOKUP($A623,'Medical Examinations'!$A:$H,3,FALSE)</f>
        <v>6.7</v>
      </c>
      <c r="G623" s="35" t="str">
        <f>VLOOKUP($A623,'Medical Examinations'!$A:$N,11,0)</f>
        <v>No</v>
      </c>
      <c r="H623" s="35" t="str">
        <f>VLOOKUP($A623,'Medical Examinations'!$A:$N,5,0)</f>
        <v>No</v>
      </c>
      <c r="I623" s="35" t="str">
        <f>VLOOKUP($A623,'Medical Examinations'!$A:$N,6,0)</f>
        <v>No</v>
      </c>
      <c r="J623" s="35">
        <f>VLOOKUP($A623,'Medical Examinations'!$A:$N,9,0)</f>
        <v>0</v>
      </c>
      <c r="K623" s="35" t="str">
        <f>VLOOKUP($A623,'Medical Examinations'!$A:$N,10,0)</f>
        <v>No</v>
      </c>
      <c r="L623" s="35" t="str">
        <f>VLOOKUP($A623,'Medical Examinations'!$A:$N,12,0)</f>
        <v>Obesity</v>
      </c>
      <c r="M623" s="35" t="str">
        <f>VLOOKUP($A623,'Medical Examinations'!$A:$N,13,0)</f>
        <v>Diabetes</v>
      </c>
      <c r="N623" s="45">
        <f>IFERROR(VLOOKUP($A623,'Hospitalisation Details'!$A:$P,15,0),"")</f>
        <v>23005</v>
      </c>
      <c r="O623" s="46">
        <f>IFERROR(VLOOKUP($A623,'Hospitalisation Details'!$A:$P,6,0),"")</f>
        <v>15840.81</v>
      </c>
      <c r="P623" s="47" t="str">
        <f>IFERROR(VLOOKUP($A623,'Hospitalisation Details'!$A:$P,12,0),"")</f>
        <v>tier - 2</v>
      </c>
      <c r="Q623" s="47" t="str">
        <f>IFERROR(VLOOKUP($A623,'Hospitalisation Details'!$A:$P,13,0),"")</f>
        <v>tier - 1</v>
      </c>
      <c r="R623" s="47" t="str">
        <f>IFERROR(VLOOKUP($A623,'Hospitalisation Details'!$A:$P,14,0),"")</f>
        <v>R1022</v>
      </c>
      <c r="S623" s="47">
        <f>IFERROR(VLOOKUP($A623,'Hospitalisation Details'!$A:$P,16,0),"")</f>
        <v>60</v>
      </c>
    </row>
    <row r="624" spans="1:19" x14ac:dyDescent="0.3">
      <c r="A624" s="34" t="str">
        <f>'Medical Examinations'!A624</f>
        <v>Id623</v>
      </c>
      <c r="B624" s="36" t="str">
        <f>VLOOKUP($A624,'Customer Names'!A:E,3,FALSE)</f>
        <v>Ms.</v>
      </c>
      <c r="C624" s="37" t="str">
        <f>VLOOKUP($A624,'Customer Names'!$A:$E,4,FALSE)</f>
        <v xml:space="preserve"> Margaret O</v>
      </c>
      <c r="D624" s="37" t="str">
        <f>VLOOKUP($A624,'Customer Names'!A:E,5,FALSE)</f>
        <v>Marbury</v>
      </c>
      <c r="E624" s="35">
        <f>VLOOKUP($A624,'Medical Examinations'!$A:$H,2,FALSE)</f>
        <v>29.3</v>
      </c>
      <c r="F624" s="35">
        <f>VLOOKUP($A624,'Medical Examinations'!$A:$H,3,FALSE)</f>
        <v>5.5</v>
      </c>
      <c r="G624" s="35" t="str">
        <f>VLOOKUP($A624,'Medical Examinations'!$A:$N,11,0)</f>
        <v>No</v>
      </c>
      <c r="H624" s="35" t="str">
        <f>VLOOKUP($A624,'Medical Examinations'!$A:$N,5,0)</f>
        <v>No</v>
      </c>
      <c r="I624" s="35" t="str">
        <f>VLOOKUP($A624,'Medical Examinations'!$A:$N,6,0)</f>
        <v>No</v>
      </c>
      <c r="J624" s="35">
        <f>VLOOKUP($A624,'Medical Examinations'!$A:$N,9,0)</f>
        <v>0</v>
      </c>
      <c r="K624" s="35" t="str">
        <f>VLOOKUP($A624,'Medical Examinations'!$A:$N,10,0)</f>
        <v>No</v>
      </c>
      <c r="L624" s="35" t="str">
        <f>VLOOKUP($A624,'Medical Examinations'!$A:$N,12,0)</f>
        <v>Overweight</v>
      </c>
      <c r="M624" s="35" t="str">
        <f>VLOOKUP($A624,'Medical Examinations'!$A:$N,13,0)</f>
        <v>Normal</v>
      </c>
      <c r="N624" s="45">
        <f>IFERROR(VLOOKUP($A624,'Hospitalisation Details'!$A:$P,15,0),"")</f>
        <v>30266</v>
      </c>
      <c r="O624" s="46">
        <f>IFERROR(VLOOKUP($A624,'Hospitalisation Details'!$A:$P,6,0),"")</f>
        <v>15828.82</v>
      </c>
      <c r="P624" s="47" t="str">
        <f>IFERROR(VLOOKUP($A624,'Hospitalisation Details'!$A:$P,12,0),"")</f>
        <v>tier - 2</v>
      </c>
      <c r="Q624" s="47" t="str">
        <f>IFERROR(VLOOKUP($A624,'Hospitalisation Details'!$A:$P,13,0),"")</f>
        <v>tier - 3</v>
      </c>
      <c r="R624" s="47" t="str">
        <f>IFERROR(VLOOKUP($A624,'Hospitalisation Details'!$A:$P,14,0),"")</f>
        <v>R1011</v>
      </c>
      <c r="S624" s="47">
        <f>IFERROR(VLOOKUP($A624,'Hospitalisation Details'!$A:$P,16,0),"")</f>
        <v>40</v>
      </c>
    </row>
    <row r="625" spans="1:19" x14ac:dyDescent="0.3">
      <c r="A625" s="34" t="str">
        <f>'Medical Examinations'!A625</f>
        <v>Id624</v>
      </c>
      <c r="B625" s="36" t="str">
        <f>VLOOKUP($A625,'Customer Names'!A:E,3,FALSE)</f>
        <v>Mr.</v>
      </c>
      <c r="C625" s="37" t="str">
        <f>VLOOKUP($A625,'Customer Names'!$A:$E,4,FALSE)</f>
        <v xml:space="preserve"> Craig R.</v>
      </c>
      <c r="D625" s="37" t="str">
        <f>VLOOKUP($A625,'Customer Names'!A:E,5,FALSE)</f>
        <v>Coon</v>
      </c>
      <c r="E625" s="35">
        <f>VLOOKUP($A625,'Medical Examinations'!$A:$H,2,FALSE)</f>
        <v>19.3</v>
      </c>
      <c r="F625" s="35">
        <f>VLOOKUP($A625,'Medical Examinations'!$A:$H,3,FALSE)</f>
        <v>4.46</v>
      </c>
      <c r="G625" s="35" t="str">
        <f>VLOOKUP($A625,'Medical Examinations'!$A:$N,11,0)</f>
        <v>No</v>
      </c>
      <c r="H625" s="35" t="str">
        <f>VLOOKUP($A625,'Medical Examinations'!$A:$N,5,0)</f>
        <v>No</v>
      </c>
      <c r="I625" s="35" t="str">
        <f>VLOOKUP($A625,'Medical Examinations'!$A:$N,6,0)</f>
        <v>No</v>
      </c>
      <c r="J625" s="35">
        <f>VLOOKUP($A625,'Medical Examinations'!$A:$N,9,0)</f>
        <v>1</v>
      </c>
      <c r="K625" s="35" t="str">
        <f>VLOOKUP($A625,'Medical Examinations'!$A:$N,10,0)</f>
        <v>Yes</v>
      </c>
      <c r="L625" s="35" t="str">
        <f>VLOOKUP($A625,'Medical Examinations'!$A:$N,12,0)</f>
        <v>Normal Weight</v>
      </c>
      <c r="M625" s="35" t="str">
        <f>VLOOKUP($A625,'Medical Examinations'!$A:$N,13,0)</f>
        <v>Normal</v>
      </c>
      <c r="N625" s="45">
        <f>IFERROR(VLOOKUP($A625,'Hospitalisation Details'!$A:$P,15,0),"")</f>
        <v>30859</v>
      </c>
      <c r="O625" s="46">
        <f>IFERROR(VLOOKUP($A625,'Hospitalisation Details'!$A:$P,6,0),"")</f>
        <v>15820.7</v>
      </c>
      <c r="P625" s="47" t="str">
        <f>IFERROR(VLOOKUP($A625,'Hospitalisation Details'!$A:$P,12,0),"")</f>
        <v>tier - 2</v>
      </c>
      <c r="Q625" s="47" t="str">
        <f>IFERROR(VLOOKUP($A625,'Hospitalisation Details'!$A:$P,13,0),"")</f>
        <v>tier - 3</v>
      </c>
      <c r="R625" s="47" t="str">
        <f>IFERROR(VLOOKUP($A625,'Hospitalisation Details'!$A:$P,14,0),"")</f>
        <v>R1011</v>
      </c>
      <c r="S625" s="47">
        <f>IFERROR(VLOOKUP($A625,'Hospitalisation Details'!$A:$P,16,0),"")</f>
        <v>38</v>
      </c>
    </row>
    <row r="626" spans="1:19" x14ac:dyDescent="0.3">
      <c r="A626" s="34" t="str">
        <f>'Medical Examinations'!A626</f>
        <v>Id625</v>
      </c>
      <c r="B626" s="36" t="str">
        <f>VLOOKUP($A626,'Customer Names'!A:E,3,FALSE)</f>
        <v>Mr.</v>
      </c>
      <c r="C626" s="37" t="str">
        <f>VLOOKUP($A626,'Customer Names'!$A:$E,4,FALSE)</f>
        <v xml:space="preserve"> Simo</v>
      </c>
      <c r="D626" s="37" t="str">
        <f>VLOOKUP($A626,'Customer Names'!A:E,5,FALSE)</f>
        <v>Vanttinen</v>
      </c>
      <c r="E626" s="35">
        <f>VLOOKUP($A626,'Medical Examinations'!$A:$H,2,FALSE)</f>
        <v>24.13</v>
      </c>
      <c r="F626" s="35">
        <f>VLOOKUP($A626,'Medical Examinations'!$A:$H,3,FALSE)</f>
        <v>5.29</v>
      </c>
      <c r="G626" s="35" t="str">
        <f>VLOOKUP($A626,'Medical Examinations'!$A:$N,11,0)</f>
        <v>Yes</v>
      </c>
      <c r="H626" s="35" t="str">
        <f>VLOOKUP($A626,'Medical Examinations'!$A:$N,5,0)</f>
        <v>No</v>
      </c>
      <c r="I626" s="35" t="str">
        <f>VLOOKUP($A626,'Medical Examinations'!$A:$N,6,0)</f>
        <v>Yes</v>
      </c>
      <c r="J626" s="35">
        <f>VLOOKUP($A626,'Medical Examinations'!$A:$N,9,0)</f>
        <v>1</v>
      </c>
      <c r="K626" s="35" t="str">
        <f>VLOOKUP($A626,'Medical Examinations'!$A:$N,10,0)</f>
        <v>Yes</v>
      </c>
      <c r="L626" s="35" t="str">
        <f>VLOOKUP($A626,'Medical Examinations'!$A:$N,12,0)</f>
        <v>Normal Weight</v>
      </c>
      <c r="M626" s="35" t="str">
        <f>VLOOKUP($A626,'Medical Examinations'!$A:$N,13,0)</f>
        <v>Normal</v>
      </c>
      <c r="N626" s="45">
        <f>IFERROR(VLOOKUP($A626,'Hospitalisation Details'!$A:$P,15,0),"")</f>
        <v>35712</v>
      </c>
      <c r="O626" s="46">
        <f>IFERROR(VLOOKUP($A626,'Hospitalisation Details'!$A:$P,6,0),"")</f>
        <v>15817.99</v>
      </c>
      <c r="P626" s="47" t="str">
        <f>IFERROR(VLOOKUP($A626,'Hospitalisation Details'!$A:$P,12,0),"")</f>
        <v>tier - 2</v>
      </c>
      <c r="Q626" s="47" t="str">
        <f>IFERROR(VLOOKUP($A626,'Hospitalisation Details'!$A:$P,13,0),"")</f>
        <v>tier - 2</v>
      </c>
      <c r="R626" s="47" t="str">
        <f>IFERROR(VLOOKUP($A626,'Hospitalisation Details'!$A:$P,14,0),"")</f>
        <v>R1012</v>
      </c>
      <c r="S626" s="47">
        <f>IFERROR(VLOOKUP($A626,'Hospitalisation Details'!$A:$P,16,0),"")</f>
        <v>25</v>
      </c>
    </row>
    <row r="627" spans="1:19" x14ac:dyDescent="0.3">
      <c r="A627" s="34" t="str">
        <f>'Medical Examinations'!A627</f>
        <v>Id626</v>
      </c>
      <c r="B627" s="36" t="str">
        <f>VLOOKUP($A627,'Customer Names'!A:E,3,FALSE)</f>
        <v>Mr.</v>
      </c>
      <c r="C627" s="37" t="str">
        <f>VLOOKUP($A627,'Customer Names'!$A:$E,4,FALSE)</f>
        <v xml:space="preserve"> Christopher J</v>
      </c>
      <c r="D627" s="37" t="str">
        <f>VLOOKUP($A627,'Customer Names'!A:E,5,FALSE)</f>
        <v>Garges</v>
      </c>
      <c r="E627" s="35">
        <f>VLOOKUP($A627,'Medical Examinations'!$A:$H,2,FALSE)</f>
        <v>46.7</v>
      </c>
      <c r="F627" s="35">
        <f>VLOOKUP($A627,'Medical Examinations'!$A:$H,3,FALSE)</f>
        <v>10.99</v>
      </c>
      <c r="G627" s="35" t="str">
        <f>VLOOKUP($A627,'Medical Examinations'!$A:$N,11,0)</f>
        <v>No</v>
      </c>
      <c r="H627" s="35" t="str">
        <f>VLOOKUP($A627,'Medical Examinations'!$A:$N,5,0)</f>
        <v>No</v>
      </c>
      <c r="I627" s="35" t="str">
        <f>VLOOKUP($A627,'Medical Examinations'!$A:$N,6,0)</f>
        <v>No</v>
      </c>
      <c r="J627" s="35">
        <f>VLOOKUP($A627,'Medical Examinations'!$A:$N,9,0)</f>
        <v>0</v>
      </c>
      <c r="K627" s="35" t="str">
        <f>VLOOKUP($A627,'Medical Examinations'!$A:$N,10,0)</f>
        <v>No</v>
      </c>
      <c r="L627" s="35" t="str">
        <f>VLOOKUP($A627,'Medical Examinations'!$A:$N,12,0)</f>
        <v>Obesity</v>
      </c>
      <c r="M627" s="35" t="str">
        <f>VLOOKUP($A627,'Medical Examinations'!$A:$N,13,0)</f>
        <v>Diabetes</v>
      </c>
      <c r="N627" s="45">
        <f>IFERROR(VLOOKUP($A627,'Hospitalisation Details'!$A:$P,15,0),"")</f>
        <v>27270</v>
      </c>
      <c r="O627" s="46">
        <f>IFERROR(VLOOKUP($A627,'Hospitalisation Details'!$A:$P,6,0),"")</f>
        <v>15746.62</v>
      </c>
      <c r="P627" s="47" t="str">
        <f>IFERROR(VLOOKUP($A627,'Hospitalisation Details'!$A:$P,12,0),"")</f>
        <v>tier - 2</v>
      </c>
      <c r="Q627" s="47" t="str">
        <f>IFERROR(VLOOKUP($A627,'Hospitalisation Details'!$A:$P,13,0),"")</f>
        <v>tier - 1</v>
      </c>
      <c r="R627" s="47" t="str">
        <f>IFERROR(VLOOKUP($A627,'Hospitalisation Details'!$A:$P,14,0),"")</f>
        <v>R1012</v>
      </c>
      <c r="S627" s="47">
        <f>IFERROR(VLOOKUP($A627,'Hospitalisation Details'!$A:$P,16,0),"")</f>
        <v>48</v>
      </c>
    </row>
    <row r="628" spans="1:19" x14ac:dyDescent="0.3">
      <c r="A628" s="34" t="str">
        <f>'Medical Examinations'!A628</f>
        <v>Id627</v>
      </c>
      <c r="B628" s="36" t="str">
        <f>VLOOKUP($A628,'Customer Names'!A:E,3,FALSE)</f>
        <v>Mr.</v>
      </c>
      <c r="C628" s="37" t="str">
        <f>VLOOKUP($A628,'Customer Names'!$A:$E,4,FALSE)</f>
        <v xml:space="preserve"> Mario Sr.</v>
      </c>
      <c r="D628" s="37" t="str">
        <f>VLOOKUP($A628,'Customer Names'!A:E,5,FALSE)</f>
        <v>Rivel</v>
      </c>
      <c r="E628" s="35">
        <f>VLOOKUP($A628,'Medical Examinations'!$A:$H,2,FALSE)</f>
        <v>45.27</v>
      </c>
      <c r="F628" s="35">
        <f>VLOOKUP($A628,'Medical Examinations'!$A:$H,3,FALSE)</f>
        <v>5.2</v>
      </c>
      <c r="G628" s="35" t="str">
        <f>VLOOKUP($A628,'Medical Examinations'!$A:$N,11,0)</f>
        <v>Yes</v>
      </c>
      <c r="H628" s="35" t="str">
        <f>VLOOKUP($A628,'Medical Examinations'!$A:$N,5,0)</f>
        <v>No</v>
      </c>
      <c r="I628" s="35" t="str">
        <f>VLOOKUP($A628,'Medical Examinations'!$A:$N,6,0)</f>
        <v>No</v>
      </c>
      <c r="J628" s="35">
        <f>VLOOKUP($A628,'Medical Examinations'!$A:$N,9,0)</f>
        <v>0</v>
      </c>
      <c r="K628" s="35" t="str">
        <f>VLOOKUP($A628,'Medical Examinations'!$A:$N,10,0)</f>
        <v>No</v>
      </c>
      <c r="L628" s="35" t="str">
        <f>VLOOKUP($A628,'Medical Examinations'!$A:$N,12,0)</f>
        <v>Obesity</v>
      </c>
      <c r="M628" s="35" t="str">
        <f>VLOOKUP($A628,'Medical Examinations'!$A:$N,13,0)</f>
        <v>Normal</v>
      </c>
      <c r="N628" s="45">
        <f>IFERROR(VLOOKUP($A628,'Hospitalisation Details'!$A:$P,15,0),"")</f>
        <v>28023</v>
      </c>
      <c r="O628" s="46">
        <f>IFERROR(VLOOKUP($A628,'Hospitalisation Details'!$A:$P,6,0),"")</f>
        <v>15698.86</v>
      </c>
      <c r="P628" s="47" t="str">
        <f>IFERROR(VLOOKUP($A628,'Hospitalisation Details'!$A:$P,12,0),"")</f>
        <v>tier - 2</v>
      </c>
      <c r="Q628" s="47" t="str">
        <f>IFERROR(VLOOKUP($A628,'Hospitalisation Details'!$A:$P,13,0),"")</f>
        <v>tier - 2</v>
      </c>
      <c r="R628" s="47" t="str">
        <f>IFERROR(VLOOKUP($A628,'Hospitalisation Details'!$A:$P,14,0),"")</f>
        <v>R1012</v>
      </c>
      <c r="S628" s="47">
        <f>IFERROR(VLOOKUP($A628,'Hospitalisation Details'!$A:$P,16,0),"")</f>
        <v>46</v>
      </c>
    </row>
    <row r="629" spans="1:19" x14ac:dyDescent="0.3">
      <c r="A629" s="34" t="str">
        <f>'Medical Examinations'!A629</f>
        <v>Id628</v>
      </c>
      <c r="B629" s="36" t="str">
        <f>VLOOKUP($A629,'Customer Names'!A:E,3,FALSE)</f>
        <v>Mrs.</v>
      </c>
      <c r="C629" s="37" t="str">
        <f>VLOOKUP($A629,'Customer Names'!$A:$E,4,FALSE)</f>
        <v xml:space="preserve"> Meghann R.</v>
      </c>
      <c r="D629" s="37" t="str">
        <f>VLOOKUP($A629,'Customer Names'!A:E,5,FALSE)</f>
        <v>Lawson</v>
      </c>
      <c r="E629" s="35">
        <f>VLOOKUP($A629,'Medical Examinations'!$A:$H,2,FALSE)</f>
        <v>44.29</v>
      </c>
      <c r="F629" s="35">
        <f>VLOOKUP($A629,'Medical Examinations'!$A:$H,3,FALSE)</f>
        <v>9.66</v>
      </c>
      <c r="G629" s="35" t="str">
        <f>VLOOKUP($A629,'Medical Examinations'!$A:$N,11,0)</f>
        <v>No</v>
      </c>
      <c r="H629" s="35" t="str">
        <f>VLOOKUP($A629,'Medical Examinations'!$A:$N,5,0)</f>
        <v>No</v>
      </c>
      <c r="I629" s="35" t="str">
        <f>VLOOKUP($A629,'Medical Examinations'!$A:$N,6,0)</f>
        <v>No</v>
      </c>
      <c r="J629" s="35">
        <f>VLOOKUP($A629,'Medical Examinations'!$A:$N,9,0)</f>
        <v>2</v>
      </c>
      <c r="K629" s="35" t="str">
        <f>VLOOKUP($A629,'Medical Examinations'!$A:$N,10,0)</f>
        <v>No</v>
      </c>
      <c r="L629" s="35" t="str">
        <f>VLOOKUP($A629,'Medical Examinations'!$A:$N,12,0)</f>
        <v>Obesity</v>
      </c>
      <c r="M629" s="35" t="str">
        <f>VLOOKUP($A629,'Medical Examinations'!$A:$N,13,0)</f>
        <v>Diabetes</v>
      </c>
      <c r="N629" s="45">
        <f>IFERROR(VLOOKUP($A629,'Hospitalisation Details'!$A:$P,15,0),"")</f>
        <v>26841</v>
      </c>
      <c r="O629" s="46">
        <f>IFERROR(VLOOKUP($A629,'Hospitalisation Details'!$A:$P,6,0),"")</f>
        <v>15670.3</v>
      </c>
      <c r="P629" s="47" t="str">
        <f>IFERROR(VLOOKUP($A629,'Hospitalisation Details'!$A:$P,12,0),"")</f>
        <v>tier - 2</v>
      </c>
      <c r="Q629" s="47" t="str">
        <f>IFERROR(VLOOKUP($A629,'Hospitalisation Details'!$A:$P,13,0),"")</f>
        <v>tier - 2</v>
      </c>
      <c r="R629" s="47" t="str">
        <f>IFERROR(VLOOKUP($A629,'Hospitalisation Details'!$A:$P,14,0),"")</f>
        <v>R1026</v>
      </c>
      <c r="S629" s="47">
        <f>IFERROR(VLOOKUP($A629,'Hospitalisation Details'!$A:$P,16,0),"")</f>
        <v>49</v>
      </c>
    </row>
    <row r="630" spans="1:19" x14ac:dyDescent="0.3">
      <c r="A630" s="34" t="str">
        <f>'Medical Examinations'!A630</f>
        <v>Id629</v>
      </c>
      <c r="B630" s="36" t="str">
        <f>VLOOKUP($A630,'Customer Names'!A:E,3,FALSE)</f>
        <v>Mr.</v>
      </c>
      <c r="C630" s="37" t="str">
        <f>VLOOKUP($A630,'Customer Names'!$A:$E,4,FALSE)</f>
        <v xml:space="preserve"> Scott M</v>
      </c>
      <c r="D630" s="37" t="str">
        <f>VLOOKUP($A630,'Customer Names'!A:E,5,FALSE)</f>
        <v>Cale</v>
      </c>
      <c r="E630" s="35">
        <f>VLOOKUP($A630,'Medical Examinations'!$A:$H,2,FALSE)</f>
        <v>54.59</v>
      </c>
      <c r="F630" s="35">
        <f>VLOOKUP($A630,'Medical Examinations'!$A:$H,3,FALSE)</f>
        <v>4.22</v>
      </c>
      <c r="G630" s="35" t="str">
        <f>VLOOKUP($A630,'Medical Examinations'!$A:$N,11,0)</f>
        <v>Yes</v>
      </c>
      <c r="H630" s="35" t="str">
        <f>VLOOKUP($A630,'Medical Examinations'!$A:$N,5,0)</f>
        <v>No</v>
      </c>
      <c r="I630" s="35" t="str">
        <f>VLOOKUP($A630,'Medical Examinations'!$A:$N,6,0)</f>
        <v>No</v>
      </c>
      <c r="J630" s="35">
        <f>VLOOKUP($A630,'Medical Examinations'!$A:$N,9,0)</f>
        <v>1</v>
      </c>
      <c r="K630" s="35" t="str">
        <f>VLOOKUP($A630,'Medical Examinations'!$A:$N,10,0)</f>
        <v>No</v>
      </c>
      <c r="L630" s="35" t="str">
        <f>VLOOKUP($A630,'Medical Examinations'!$A:$N,12,0)</f>
        <v>Obesity</v>
      </c>
      <c r="M630" s="35" t="str">
        <f>VLOOKUP($A630,'Medical Examinations'!$A:$N,13,0)</f>
        <v>Normal</v>
      </c>
      <c r="N630" s="45">
        <f>IFERROR(VLOOKUP($A630,'Hospitalisation Details'!$A:$P,15,0),"")</f>
        <v>32499</v>
      </c>
      <c r="O630" s="46">
        <f>IFERROR(VLOOKUP($A630,'Hospitalisation Details'!$A:$P,6,0),"")</f>
        <v>15646.28</v>
      </c>
      <c r="P630" s="47" t="str">
        <f>IFERROR(VLOOKUP($A630,'Hospitalisation Details'!$A:$P,12,0),"")</f>
        <v>tier - 2</v>
      </c>
      <c r="Q630" s="47" t="str">
        <f>IFERROR(VLOOKUP($A630,'Hospitalisation Details'!$A:$P,13,0),"")</f>
        <v>tier - 2</v>
      </c>
      <c r="R630" s="47" t="str">
        <f>IFERROR(VLOOKUP($A630,'Hospitalisation Details'!$A:$P,14,0),"")</f>
        <v>R1011</v>
      </c>
      <c r="S630" s="47">
        <f>IFERROR(VLOOKUP($A630,'Hospitalisation Details'!$A:$P,16,0),"")</f>
        <v>34</v>
      </c>
    </row>
    <row r="631" spans="1:19" x14ac:dyDescent="0.3">
      <c r="A631" s="34" t="str">
        <f>'Medical Examinations'!A631</f>
        <v>Id630</v>
      </c>
      <c r="B631" s="36" t="str">
        <f>VLOOKUP($A631,'Customer Names'!A:E,3,FALSE)</f>
        <v>Ms.</v>
      </c>
      <c r="C631" s="37" t="str">
        <f>VLOOKUP($A631,'Customer Names'!$A:$E,4,FALSE)</f>
        <v xml:space="preserve"> Caitlin E.</v>
      </c>
      <c r="D631" s="37" t="str">
        <f>VLOOKUP($A631,'Customer Names'!A:E,5,FALSE)</f>
        <v>Phillips</v>
      </c>
      <c r="E631" s="35">
        <f>VLOOKUP($A631,'Medical Examinations'!$A:$H,2,FALSE)</f>
        <v>32.965000000000003</v>
      </c>
      <c r="F631" s="35">
        <f>VLOOKUP($A631,'Medical Examinations'!$A:$H,3,FALSE)</f>
        <v>11.78</v>
      </c>
      <c r="G631" s="35" t="str">
        <f>VLOOKUP($A631,'Medical Examinations'!$A:$N,11,0)</f>
        <v>No</v>
      </c>
      <c r="H631" s="35" t="str">
        <f>VLOOKUP($A631,'Medical Examinations'!$A:$N,5,0)</f>
        <v>No</v>
      </c>
      <c r="I631" s="35" t="str">
        <f>VLOOKUP($A631,'Medical Examinations'!$A:$N,6,0)</f>
        <v>No</v>
      </c>
      <c r="J631" s="35">
        <f>VLOOKUP($A631,'Medical Examinations'!$A:$N,9,0)</f>
        <v>0</v>
      </c>
      <c r="K631" s="35" t="str">
        <f>VLOOKUP($A631,'Medical Examinations'!$A:$N,10,0)</f>
        <v>No</v>
      </c>
      <c r="L631" s="35" t="str">
        <f>VLOOKUP($A631,'Medical Examinations'!$A:$N,12,0)</f>
        <v>Obesity</v>
      </c>
      <c r="M631" s="35" t="str">
        <f>VLOOKUP($A631,'Medical Examinations'!$A:$N,13,0)</f>
        <v>Diabetes</v>
      </c>
      <c r="N631" s="45">
        <f>IFERROR(VLOOKUP($A631,'Hospitalisation Details'!$A:$P,15,0),"")</f>
        <v>22073</v>
      </c>
      <c r="O631" s="46">
        <f>IFERROR(VLOOKUP($A631,'Hospitalisation Details'!$A:$P,6,0),"")</f>
        <v>15612.19</v>
      </c>
      <c r="P631" s="47" t="str">
        <f>IFERROR(VLOOKUP($A631,'Hospitalisation Details'!$A:$P,12,0),"")</f>
        <v>tier - 2</v>
      </c>
      <c r="Q631" s="47" t="str">
        <f>IFERROR(VLOOKUP($A631,'Hospitalisation Details'!$A:$P,13,0),"")</f>
        <v>tier - 2</v>
      </c>
      <c r="R631" s="47" t="str">
        <f>IFERROR(VLOOKUP($A631,'Hospitalisation Details'!$A:$P,14,0),"")</f>
        <v>R1012</v>
      </c>
      <c r="S631" s="47">
        <f>IFERROR(VLOOKUP($A631,'Hospitalisation Details'!$A:$P,16,0),"")</f>
        <v>63</v>
      </c>
    </row>
    <row r="632" spans="1:19" x14ac:dyDescent="0.3">
      <c r="A632" s="34" t="str">
        <f>'Medical Examinations'!A632</f>
        <v>Id631</v>
      </c>
      <c r="B632" s="36" t="str">
        <f>VLOOKUP($A632,'Customer Names'!A:E,3,FALSE)</f>
        <v>Mrs.</v>
      </c>
      <c r="C632" s="37" t="str">
        <f>VLOOKUP($A632,'Customer Names'!$A:$E,4,FALSE)</f>
        <v xml:space="preserve"> Samantha A.</v>
      </c>
      <c r="D632" s="37" t="str">
        <f>VLOOKUP($A632,'Customer Names'!A:E,5,FALSE)</f>
        <v>Stewart</v>
      </c>
      <c r="E632" s="35">
        <f>VLOOKUP($A632,'Medical Examinations'!$A:$H,2,FALSE)</f>
        <v>38.049999999999997</v>
      </c>
      <c r="F632" s="35">
        <f>VLOOKUP($A632,'Medical Examinations'!$A:$H,3,FALSE)</f>
        <v>9.6199999999999992</v>
      </c>
      <c r="G632" s="35" t="str">
        <f>VLOOKUP($A632,'Medical Examinations'!$A:$N,11,0)</f>
        <v>No</v>
      </c>
      <c r="H632" s="35" t="str">
        <f>VLOOKUP($A632,'Medical Examinations'!$A:$N,5,0)</f>
        <v>No</v>
      </c>
      <c r="I632" s="35" t="str">
        <f>VLOOKUP($A632,'Medical Examinations'!$A:$N,6,0)</f>
        <v>No</v>
      </c>
      <c r="J632" s="35">
        <f>VLOOKUP($A632,'Medical Examinations'!$A:$N,9,0)</f>
        <v>0</v>
      </c>
      <c r="K632" s="35" t="str">
        <f>VLOOKUP($A632,'Medical Examinations'!$A:$N,10,0)</f>
        <v>No</v>
      </c>
      <c r="L632" s="35" t="str">
        <f>VLOOKUP($A632,'Medical Examinations'!$A:$N,12,0)</f>
        <v>Obesity</v>
      </c>
      <c r="M632" s="35" t="str">
        <f>VLOOKUP($A632,'Medical Examinations'!$A:$N,13,0)</f>
        <v>Diabetes</v>
      </c>
      <c r="N632" s="45">
        <f>IFERROR(VLOOKUP($A632,'Hospitalisation Details'!$A:$P,15,0),"")</f>
        <v>24043</v>
      </c>
      <c r="O632" s="46">
        <f>IFERROR(VLOOKUP($A632,'Hospitalisation Details'!$A:$P,6,0),"")</f>
        <v>15608.58</v>
      </c>
      <c r="P632" s="47" t="str">
        <f>IFERROR(VLOOKUP($A632,'Hospitalisation Details'!$A:$P,12,0),"")</f>
        <v>tier - 2</v>
      </c>
      <c r="Q632" s="47" t="str">
        <f>IFERROR(VLOOKUP($A632,'Hospitalisation Details'!$A:$P,13,0),"")</f>
        <v>tier - 2</v>
      </c>
      <c r="R632" s="47" t="str">
        <f>IFERROR(VLOOKUP($A632,'Hospitalisation Details'!$A:$P,14,0),"")</f>
        <v>R1026</v>
      </c>
      <c r="S632" s="47">
        <f>IFERROR(VLOOKUP($A632,'Hospitalisation Details'!$A:$P,16,0),"")</f>
        <v>57</v>
      </c>
    </row>
    <row r="633" spans="1:19" x14ac:dyDescent="0.3">
      <c r="A633" s="34" t="str">
        <f>'Medical Examinations'!A633</f>
        <v>Id632</v>
      </c>
      <c r="B633" s="36" t="str">
        <f>VLOOKUP($A633,'Customer Names'!A:E,3,FALSE)</f>
        <v>Mr.</v>
      </c>
      <c r="C633" s="37" t="str">
        <f>VLOOKUP($A633,'Customer Names'!$A:$E,4,FALSE)</f>
        <v xml:space="preserve"> Erik</v>
      </c>
      <c r="D633" s="37" t="str">
        <f>VLOOKUP($A633,'Customer Names'!A:E,5,FALSE)</f>
        <v>Drotz</v>
      </c>
      <c r="E633" s="35">
        <f>VLOOKUP($A633,'Medical Examinations'!$A:$H,2,FALSE)</f>
        <v>46.14</v>
      </c>
      <c r="F633" s="35">
        <f>VLOOKUP($A633,'Medical Examinations'!$A:$H,3,FALSE)</f>
        <v>10.78</v>
      </c>
      <c r="G633" s="35" t="str">
        <f>VLOOKUP($A633,'Medical Examinations'!$A:$N,11,0)</f>
        <v>No</v>
      </c>
      <c r="H633" s="35" t="str">
        <f>VLOOKUP($A633,'Medical Examinations'!$A:$N,5,0)</f>
        <v>No</v>
      </c>
      <c r="I633" s="35" t="str">
        <f>VLOOKUP($A633,'Medical Examinations'!$A:$N,6,0)</f>
        <v>No</v>
      </c>
      <c r="J633" s="35">
        <f>VLOOKUP($A633,'Medical Examinations'!$A:$N,9,0)</f>
        <v>0</v>
      </c>
      <c r="K633" s="35" t="str">
        <f>VLOOKUP($A633,'Medical Examinations'!$A:$N,10,0)</f>
        <v>No</v>
      </c>
      <c r="L633" s="35" t="str">
        <f>VLOOKUP($A633,'Medical Examinations'!$A:$N,12,0)</f>
        <v>Obesity</v>
      </c>
      <c r="M633" s="35" t="str">
        <f>VLOOKUP($A633,'Medical Examinations'!$A:$N,13,0)</f>
        <v>Diabetes</v>
      </c>
      <c r="N633" s="45">
        <f>IFERROR(VLOOKUP($A633,'Hospitalisation Details'!$A:$P,15,0),"")</f>
        <v>27240</v>
      </c>
      <c r="O633" s="46">
        <f>IFERROR(VLOOKUP($A633,'Hospitalisation Details'!$A:$P,6,0),"")</f>
        <v>15556.67</v>
      </c>
      <c r="P633" s="47" t="str">
        <f>IFERROR(VLOOKUP($A633,'Hospitalisation Details'!$A:$P,12,0),"")</f>
        <v>tier - 2</v>
      </c>
      <c r="Q633" s="47" t="str">
        <f>IFERROR(VLOOKUP($A633,'Hospitalisation Details'!$A:$P,13,0),"")</f>
        <v>tier - 2</v>
      </c>
      <c r="R633" s="47" t="str">
        <f>IFERROR(VLOOKUP($A633,'Hospitalisation Details'!$A:$P,14,0),"")</f>
        <v>R1012</v>
      </c>
      <c r="S633" s="47">
        <f>IFERROR(VLOOKUP($A633,'Hospitalisation Details'!$A:$P,16,0),"")</f>
        <v>48</v>
      </c>
    </row>
    <row r="634" spans="1:19" x14ac:dyDescent="0.3">
      <c r="A634" s="34" t="str">
        <f>'Medical Examinations'!A634</f>
        <v>Id633</v>
      </c>
      <c r="B634" s="36" t="str">
        <f>VLOOKUP($A634,'Customer Names'!A:E,3,FALSE)</f>
        <v>Mr.</v>
      </c>
      <c r="C634" s="37" t="str">
        <f>VLOOKUP($A634,'Customer Names'!$A:$E,4,FALSE)</f>
        <v xml:space="preserve"> Christopher</v>
      </c>
      <c r="D634" s="37" t="str">
        <f>VLOOKUP($A634,'Customer Names'!A:E,5,FALSE)</f>
        <v>Mutai</v>
      </c>
      <c r="E634" s="35">
        <f>VLOOKUP($A634,'Medical Examinations'!$A:$H,2,FALSE)</f>
        <v>41.325000000000003</v>
      </c>
      <c r="F634" s="35">
        <f>VLOOKUP($A634,'Medical Examinations'!$A:$H,3,FALSE)</f>
        <v>5.1100000000000003</v>
      </c>
      <c r="G634" s="35" t="str">
        <f>VLOOKUP($A634,'Medical Examinations'!$A:$N,11,0)</f>
        <v>Yes</v>
      </c>
      <c r="H634" s="35" t="str">
        <f>VLOOKUP($A634,'Medical Examinations'!$A:$N,5,0)</f>
        <v>No</v>
      </c>
      <c r="I634" s="35" t="str">
        <f>VLOOKUP($A634,'Medical Examinations'!$A:$N,6,0)</f>
        <v>No</v>
      </c>
      <c r="J634" s="35">
        <f>VLOOKUP($A634,'Medical Examinations'!$A:$N,9,0)</f>
        <v>2</v>
      </c>
      <c r="K634" s="35" t="str">
        <f>VLOOKUP($A634,'Medical Examinations'!$A:$N,10,0)</f>
        <v>No</v>
      </c>
      <c r="L634" s="35" t="str">
        <f>VLOOKUP($A634,'Medical Examinations'!$A:$N,12,0)</f>
        <v>Obesity</v>
      </c>
      <c r="M634" s="35" t="str">
        <f>VLOOKUP($A634,'Medical Examinations'!$A:$N,13,0)</f>
        <v>Normal</v>
      </c>
      <c r="N634" s="45">
        <f>IFERROR(VLOOKUP($A634,'Hospitalisation Details'!$A:$P,15,0),"")</f>
        <v>21825</v>
      </c>
      <c r="O634" s="46">
        <f>IFERROR(VLOOKUP($A634,'Hospitalisation Details'!$A:$P,6,0),"")</f>
        <v>15555.19</v>
      </c>
      <c r="P634" s="47" t="str">
        <f>IFERROR(VLOOKUP($A634,'Hospitalisation Details'!$A:$P,12,0),"")</f>
        <v>tier - 2</v>
      </c>
      <c r="Q634" s="47" t="str">
        <f>IFERROR(VLOOKUP($A634,'Hospitalisation Details'!$A:$P,13,0),"")</f>
        <v>tier - 3</v>
      </c>
      <c r="R634" s="47" t="str">
        <f>IFERROR(VLOOKUP($A634,'Hospitalisation Details'!$A:$P,14,0),"")</f>
        <v>R1012</v>
      </c>
      <c r="S634" s="47">
        <f>IFERROR(VLOOKUP($A634,'Hospitalisation Details'!$A:$P,16,0),"")</f>
        <v>63</v>
      </c>
    </row>
    <row r="635" spans="1:19" x14ac:dyDescent="0.3">
      <c r="A635" s="34" t="str">
        <f>'Medical Examinations'!A635</f>
        <v>Id634</v>
      </c>
      <c r="B635" s="36" t="str">
        <f>VLOOKUP($A635,'Customer Names'!A:E,3,FALSE)</f>
        <v>Mrs.</v>
      </c>
      <c r="C635" s="37" t="str">
        <f>VLOOKUP($A635,'Customer Names'!$A:$E,4,FALSE)</f>
        <v xml:space="preserve"> Maya</v>
      </c>
      <c r="D635" s="37" t="str">
        <f>VLOOKUP($A635,'Customer Names'!A:E,5,FALSE)</f>
        <v>Lovlien</v>
      </c>
      <c r="E635" s="35">
        <f>VLOOKUP($A635,'Medical Examinations'!$A:$H,2,FALSE)</f>
        <v>44.64</v>
      </c>
      <c r="F635" s="35">
        <f>VLOOKUP($A635,'Medical Examinations'!$A:$H,3,FALSE)</f>
        <v>7.18</v>
      </c>
      <c r="G635" s="35" t="str">
        <f>VLOOKUP($A635,'Medical Examinations'!$A:$N,11,0)</f>
        <v>No</v>
      </c>
      <c r="H635" s="35" t="str">
        <f>VLOOKUP($A635,'Medical Examinations'!$A:$N,5,0)</f>
        <v>No</v>
      </c>
      <c r="I635" s="35" t="str">
        <f>VLOOKUP($A635,'Medical Examinations'!$A:$N,6,0)</f>
        <v>No</v>
      </c>
      <c r="J635" s="35">
        <f>VLOOKUP($A635,'Medical Examinations'!$A:$N,9,0)</f>
        <v>0</v>
      </c>
      <c r="K635" s="35" t="str">
        <f>VLOOKUP($A635,'Medical Examinations'!$A:$N,10,0)</f>
        <v>No</v>
      </c>
      <c r="L635" s="35" t="str">
        <f>VLOOKUP($A635,'Medical Examinations'!$A:$N,12,0)</f>
        <v>Obesity</v>
      </c>
      <c r="M635" s="35" t="str">
        <f>VLOOKUP($A635,'Medical Examinations'!$A:$N,13,0)</f>
        <v>Diabetes</v>
      </c>
      <c r="N635" s="45">
        <f>IFERROR(VLOOKUP($A635,'Hospitalisation Details'!$A:$P,15,0),"")</f>
        <v>27208</v>
      </c>
      <c r="O635" s="46">
        <f>IFERROR(VLOOKUP($A635,'Hospitalisation Details'!$A:$P,6,0),"")</f>
        <v>15532.16</v>
      </c>
      <c r="P635" s="47" t="str">
        <f>IFERROR(VLOOKUP($A635,'Hospitalisation Details'!$A:$P,12,0),"")</f>
        <v>tier - 2</v>
      </c>
      <c r="Q635" s="47" t="str">
        <f>IFERROR(VLOOKUP($A635,'Hospitalisation Details'!$A:$P,13,0),"")</f>
        <v>tier - 2</v>
      </c>
      <c r="R635" s="47" t="str">
        <f>IFERROR(VLOOKUP($A635,'Hospitalisation Details'!$A:$P,14,0),"")</f>
        <v>R1026</v>
      </c>
      <c r="S635" s="47">
        <f>IFERROR(VLOOKUP($A635,'Hospitalisation Details'!$A:$P,16,0),"")</f>
        <v>48</v>
      </c>
    </row>
    <row r="636" spans="1:19" x14ac:dyDescent="0.3">
      <c r="A636" s="34" t="str">
        <f>'Medical Examinations'!A636</f>
        <v>Id635</v>
      </c>
      <c r="B636" s="36" t="str">
        <f>VLOOKUP($A636,'Customer Names'!A:E,3,FALSE)</f>
        <v>Mr.</v>
      </c>
      <c r="C636" s="37" t="str">
        <f>VLOOKUP($A636,'Customer Names'!$A:$E,4,FALSE)</f>
        <v xml:space="preserve"> Zachary T</v>
      </c>
      <c r="D636" s="37" t="str">
        <f>VLOOKUP($A636,'Customer Names'!A:E,5,FALSE)</f>
        <v>Bruns</v>
      </c>
      <c r="E636" s="35">
        <f>VLOOKUP($A636,'Medical Examinations'!$A:$H,2,FALSE)</f>
        <v>25.175000000000001</v>
      </c>
      <c r="F636" s="35">
        <f>VLOOKUP($A636,'Medical Examinations'!$A:$H,3,FALSE)</f>
        <v>4.96</v>
      </c>
      <c r="G636" s="35" t="str">
        <f>VLOOKUP($A636,'Medical Examinations'!$A:$N,11,0)</f>
        <v>No</v>
      </c>
      <c r="H636" s="35" t="str">
        <f>VLOOKUP($A636,'Medical Examinations'!$A:$N,5,0)</f>
        <v>yes</v>
      </c>
      <c r="I636" s="35" t="str">
        <f>VLOOKUP($A636,'Medical Examinations'!$A:$N,6,0)</f>
        <v>No</v>
      </c>
      <c r="J636" s="35">
        <f>VLOOKUP($A636,'Medical Examinations'!$A:$N,9,0)</f>
        <v>1</v>
      </c>
      <c r="K636" s="35" t="str">
        <f>VLOOKUP($A636,'Medical Examinations'!$A:$N,10,0)</f>
        <v>?</v>
      </c>
      <c r="L636" s="35" t="str">
        <f>VLOOKUP($A636,'Medical Examinations'!$A:$N,12,0)</f>
        <v>Overweight</v>
      </c>
      <c r="M636" s="35" t="str">
        <f>VLOOKUP($A636,'Medical Examinations'!$A:$N,13,0)</f>
        <v>Normal</v>
      </c>
      <c r="N636" s="45">
        <f>IFERROR(VLOOKUP($A636,'Hospitalisation Details'!$A:$P,15,0),"")</f>
        <v>38185</v>
      </c>
      <c r="O636" s="46">
        <f>IFERROR(VLOOKUP($A636,'Hospitalisation Details'!$A:$P,6,0),"")</f>
        <v>15518.18</v>
      </c>
      <c r="P636" s="47" t="str">
        <f>IFERROR(VLOOKUP($A636,'Hospitalisation Details'!$A:$P,12,0),"")</f>
        <v>tier - 2</v>
      </c>
      <c r="Q636" s="47" t="str">
        <f>IFERROR(VLOOKUP($A636,'Hospitalisation Details'!$A:$P,13,0),"")</f>
        <v>tier - 3</v>
      </c>
      <c r="R636" s="47" t="str">
        <f>IFERROR(VLOOKUP($A636,'Hospitalisation Details'!$A:$P,14,0),"")</f>
        <v>R1015</v>
      </c>
      <c r="S636" s="47">
        <f>IFERROR(VLOOKUP($A636,'Hospitalisation Details'!$A:$P,16,0),"")</f>
        <v>18</v>
      </c>
    </row>
    <row r="637" spans="1:19" x14ac:dyDescent="0.3">
      <c r="A637" s="34" t="str">
        <f>'Medical Examinations'!A637</f>
        <v>Id636</v>
      </c>
      <c r="B637" s="36" t="str">
        <f>VLOOKUP($A637,'Customer Names'!A:E,3,FALSE)</f>
        <v>Mrs.</v>
      </c>
      <c r="C637" s="37" t="str">
        <f>VLOOKUP($A637,'Customer Names'!$A:$E,4,FALSE)</f>
        <v xml:space="preserve"> Hilda</v>
      </c>
      <c r="D637" s="37" t="str">
        <f>VLOOKUP($A637,'Customer Names'!A:E,5,FALSE)</f>
        <v>Stoney</v>
      </c>
      <c r="E637" s="35">
        <f>VLOOKUP($A637,'Medical Examinations'!$A:$H,2,FALSE)</f>
        <v>43.11</v>
      </c>
      <c r="F637" s="35">
        <f>VLOOKUP($A637,'Medical Examinations'!$A:$H,3,FALSE)</f>
        <v>4.67</v>
      </c>
      <c r="G637" s="35" t="str">
        <f>VLOOKUP($A637,'Medical Examinations'!$A:$N,11,0)</f>
        <v>Yes</v>
      </c>
      <c r="H637" s="35" t="str">
        <f>VLOOKUP($A637,'Medical Examinations'!$A:$N,5,0)</f>
        <v>No</v>
      </c>
      <c r="I637" s="35" t="str">
        <f>VLOOKUP($A637,'Medical Examinations'!$A:$N,6,0)</f>
        <v>No</v>
      </c>
      <c r="J637" s="35">
        <f>VLOOKUP($A637,'Medical Examinations'!$A:$N,9,0)</f>
        <v>0</v>
      </c>
      <c r="K637" s="35" t="str">
        <f>VLOOKUP($A637,'Medical Examinations'!$A:$N,10,0)</f>
        <v>No</v>
      </c>
      <c r="L637" s="35" t="str">
        <f>VLOOKUP($A637,'Medical Examinations'!$A:$N,12,0)</f>
        <v>Obesity</v>
      </c>
      <c r="M637" s="35" t="str">
        <f>VLOOKUP($A637,'Medical Examinations'!$A:$N,13,0)</f>
        <v>Normal</v>
      </c>
      <c r="N637" s="45">
        <f>IFERROR(VLOOKUP($A637,'Hospitalisation Details'!$A:$P,15,0),"")</f>
        <v>27961</v>
      </c>
      <c r="O637" s="46">
        <f>IFERROR(VLOOKUP($A637,'Hospitalisation Details'!$A:$P,6,0),"")</f>
        <v>15450.48</v>
      </c>
      <c r="P637" s="47" t="str">
        <f>IFERROR(VLOOKUP($A637,'Hospitalisation Details'!$A:$P,12,0),"")</f>
        <v>tier - 2</v>
      </c>
      <c r="Q637" s="47" t="str">
        <f>IFERROR(VLOOKUP($A637,'Hospitalisation Details'!$A:$P,13,0),"")</f>
        <v>tier - 1</v>
      </c>
      <c r="R637" s="47" t="str">
        <f>IFERROR(VLOOKUP($A637,'Hospitalisation Details'!$A:$P,14,0),"")</f>
        <v>R1026</v>
      </c>
      <c r="S637" s="47">
        <f>IFERROR(VLOOKUP($A637,'Hospitalisation Details'!$A:$P,16,0),"")</f>
        <v>46</v>
      </c>
    </row>
    <row r="638" spans="1:19" x14ac:dyDescent="0.3">
      <c r="A638" s="34" t="str">
        <f>'Medical Examinations'!A638</f>
        <v>Id637</v>
      </c>
      <c r="B638" s="36" t="str">
        <f>VLOOKUP($A638,'Customer Names'!A:E,3,FALSE)</f>
        <v>Ms.</v>
      </c>
      <c r="C638" s="37" t="str">
        <f>VLOOKUP($A638,'Customer Names'!$A:$E,4,FALSE)</f>
        <v xml:space="preserve"> Stephanie</v>
      </c>
      <c r="D638" s="37" t="str">
        <f>VLOOKUP($A638,'Customer Names'!A:E,5,FALSE)</f>
        <v>Markert</v>
      </c>
      <c r="E638" s="35">
        <f>VLOOKUP($A638,'Medical Examinations'!$A:$H,2,FALSE)</f>
        <v>53.32</v>
      </c>
      <c r="F638" s="35">
        <f>VLOOKUP($A638,'Medical Examinations'!$A:$H,3,FALSE)</f>
        <v>5.0599999999999996</v>
      </c>
      <c r="G638" s="35" t="str">
        <f>VLOOKUP($A638,'Medical Examinations'!$A:$N,11,0)</f>
        <v>No</v>
      </c>
      <c r="H638" s="35" t="str">
        <f>VLOOKUP($A638,'Medical Examinations'!$A:$N,5,0)</f>
        <v>No</v>
      </c>
      <c r="I638" s="35" t="str">
        <f>VLOOKUP($A638,'Medical Examinations'!$A:$N,6,0)</f>
        <v>No</v>
      </c>
      <c r="J638" s="35">
        <f>VLOOKUP($A638,'Medical Examinations'!$A:$N,9,0)</f>
        <v>0</v>
      </c>
      <c r="K638" s="35" t="str">
        <f>VLOOKUP($A638,'Medical Examinations'!$A:$N,10,0)</f>
        <v>No</v>
      </c>
      <c r="L638" s="35" t="str">
        <f>VLOOKUP($A638,'Medical Examinations'!$A:$N,12,0)</f>
        <v>Obesity</v>
      </c>
      <c r="M638" s="35" t="str">
        <f>VLOOKUP($A638,'Medical Examinations'!$A:$N,13,0)</f>
        <v>Normal</v>
      </c>
      <c r="N638" s="45">
        <f>IFERROR(VLOOKUP($A638,'Hospitalisation Details'!$A:$P,15,0),"")</f>
        <v>33171</v>
      </c>
      <c r="O638" s="46">
        <f>IFERROR(VLOOKUP($A638,'Hospitalisation Details'!$A:$P,6,0),"")</f>
        <v>15440.2</v>
      </c>
      <c r="P638" s="47" t="str">
        <f>IFERROR(VLOOKUP($A638,'Hospitalisation Details'!$A:$P,12,0),"")</f>
        <v>tier - 2</v>
      </c>
      <c r="Q638" s="47" t="str">
        <f>IFERROR(VLOOKUP($A638,'Hospitalisation Details'!$A:$P,13,0),"")</f>
        <v>tier - 1</v>
      </c>
      <c r="R638" s="47" t="str">
        <f>IFERROR(VLOOKUP($A638,'Hospitalisation Details'!$A:$P,14,0),"")</f>
        <v>R1012</v>
      </c>
      <c r="S638" s="47">
        <f>IFERROR(VLOOKUP($A638,'Hospitalisation Details'!$A:$P,16,0),"")</f>
        <v>32</v>
      </c>
    </row>
    <row r="639" spans="1:19" x14ac:dyDescent="0.3">
      <c r="A639" s="34" t="str">
        <f>'Medical Examinations'!A639</f>
        <v>Id638</v>
      </c>
      <c r="B639" s="36" t="str">
        <f>VLOOKUP($A639,'Customer Names'!A:E,3,FALSE)</f>
        <v>Mr.</v>
      </c>
      <c r="C639" s="37" t="str">
        <f>VLOOKUP($A639,'Customer Names'!$A:$E,4,FALSE)</f>
        <v xml:space="preserve"> Doug</v>
      </c>
      <c r="D639" s="37" t="str">
        <f>VLOOKUP($A639,'Customer Names'!A:E,5,FALSE)</f>
        <v>McLucas</v>
      </c>
      <c r="E639" s="35">
        <f>VLOOKUP($A639,'Medical Examinations'!$A:$H,2,FALSE)</f>
        <v>38.04</v>
      </c>
      <c r="F639" s="35">
        <f>VLOOKUP($A639,'Medical Examinations'!$A:$H,3,FALSE)</f>
        <v>5.0199999999999996</v>
      </c>
      <c r="G639" s="35" t="str">
        <f>VLOOKUP($A639,'Medical Examinations'!$A:$N,11,0)</f>
        <v>Yes</v>
      </c>
      <c r="H639" s="35" t="str">
        <f>VLOOKUP($A639,'Medical Examinations'!$A:$N,5,0)</f>
        <v>No</v>
      </c>
      <c r="I639" s="35" t="str">
        <f>VLOOKUP($A639,'Medical Examinations'!$A:$N,6,0)</f>
        <v>No</v>
      </c>
      <c r="J639" s="35">
        <f>VLOOKUP($A639,'Medical Examinations'!$A:$N,9,0)</f>
        <v>1</v>
      </c>
      <c r="K639" s="35" t="str">
        <f>VLOOKUP($A639,'Medical Examinations'!$A:$N,10,0)</f>
        <v>No</v>
      </c>
      <c r="L639" s="35" t="str">
        <f>VLOOKUP($A639,'Medical Examinations'!$A:$N,12,0)</f>
        <v>Obesity</v>
      </c>
      <c r="M639" s="35" t="str">
        <f>VLOOKUP($A639,'Medical Examinations'!$A:$N,13,0)</f>
        <v>Normal</v>
      </c>
      <c r="N639" s="45">
        <f>IFERROR(VLOOKUP($A639,'Hospitalisation Details'!$A:$P,15,0),"")</f>
        <v>23624</v>
      </c>
      <c r="O639" s="46">
        <f>IFERROR(VLOOKUP($A639,'Hospitalisation Details'!$A:$P,6,0),"")</f>
        <v>15377.77</v>
      </c>
      <c r="P639" s="47" t="str">
        <f>IFERROR(VLOOKUP($A639,'Hospitalisation Details'!$A:$P,12,0),"")</f>
        <v>tier - 2</v>
      </c>
      <c r="Q639" s="47" t="str">
        <f>IFERROR(VLOOKUP($A639,'Hospitalisation Details'!$A:$P,13,0),"")</f>
        <v>tier - 2</v>
      </c>
      <c r="R639" s="47" t="str">
        <f>IFERROR(VLOOKUP($A639,'Hospitalisation Details'!$A:$P,14,0),"")</f>
        <v>R1012</v>
      </c>
      <c r="S639" s="47">
        <f>IFERROR(VLOOKUP($A639,'Hospitalisation Details'!$A:$P,16,0),"")</f>
        <v>58</v>
      </c>
    </row>
    <row r="640" spans="1:19" x14ac:dyDescent="0.3">
      <c r="A640" s="34" t="str">
        <f>'Medical Examinations'!A640</f>
        <v>Id639</v>
      </c>
      <c r="B640" s="36" t="str">
        <f>VLOOKUP($A640,'Customer Names'!A:E,3,FALSE)</f>
        <v>Ms.</v>
      </c>
      <c r="C640" s="37" t="str">
        <f>VLOOKUP($A640,'Customer Names'!$A:$E,4,FALSE)</f>
        <v xml:space="preserve"> Bethany N.</v>
      </c>
      <c r="D640" s="37" t="str">
        <f>VLOOKUP($A640,'Customer Names'!A:E,5,FALSE)</f>
        <v>Erwin</v>
      </c>
      <c r="E640" s="35">
        <f>VLOOKUP($A640,'Medical Examinations'!$A:$H,2,FALSE)</f>
        <v>37.9</v>
      </c>
      <c r="F640" s="35">
        <f>VLOOKUP($A640,'Medical Examinations'!$A:$H,3,FALSE)</f>
        <v>7.76</v>
      </c>
      <c r="G640" s="35" t="str">
        <f>VLOOKUP($A640,'Medical Examinations'!$A:$N,11,0)</f>
        <v>No</v>
      </c>
      <c r="H640" s="35" t="str">
        <f>VLOOKUP($A640,'Medical Examinations'!$A:$N,5,0)</f>
        <v>No</v>
      </c>
      <c r="I640" s="35" t="str">
        <f>VLOOKUP($A640,'Medical Examinations'!$A:$N,6,0)</f>
        <v>No</v>
      </c>
      <c r="J640" s="35">
        <f>VLOOKUP($A640,'Medical Examinations'!$A:$N,9,0)</f>
        <v>0</v>
      </c>
      <c r="K640" s="35" t="str">
        <f>VLOOKUP($A640,'Medical Examinations'!$A:$N,10,0)</f>
        <v>No</v>
      </c>
      <c r="L640" s="35" t="str">
        <f>VLOOKUP($A640,'Medical Examinations'!$A:$N,12,0)</f>
        <v>Obesity</v>
      </c>
      <c r="M640" s="35" t="str">
        <f>VLOOKUP($A640,'Medical Examinations'!$A:$N,13,0)</f>
        <v>Diabetes</v>
      </c>
      <c r="N640" s="45">
        <f>IFERROR(VLOOKUP($A640,'Hospitalisation Details'!$A:$P,15,0),"")</f>
        <v>22895</v>
      </c>
      <c r="O640" s="46">
        <f>IFERROR(VLOOKUP($A640,'Hospitalisation Details'!$A:$P,6,0),"")</f>
        <v>15368.22</v>
      </c>
      <c r="P640" s="47" t="str">
        <f>IFERROR(VLOOKUP($A640,'Hospitalisation Details'!$A:$P,12,0),"")</f>
        <v>tier - 2</v>
      </c>
      <c r="Q640" s="47" t="str">
        <f>IFERROR(VLOOKUP($A640,'Hospitalisation Details'!$A:$P,13,0),"")</f>
        <v>tier - 2</v>
      </c>
      <c r="R640" s="47" t="str">
        <f>IFERROR(VLOOKUP($A640,'Hospitalisation Details'!$A:$P,14,0),"")</f>
        <v>R1011</v>
      </c>
      <c r="S640" s="47">
        <f>IFERROR(VLOOKUP($A640,'Hospitalisation Details'!$A:$P,16,0),"")</f>
        <v>60</v>
      </c>
    </row>
    <row r="641" spans="1:19" x14ac:dyDescent="0.3">
      <c r="A641" s="34" t="str">
        <f>'Medical Examinations'!A641</f>
        <v>Id640</v>
      </c>
      <c r="B641" s="36" t="str">
        <f>VLOOKUP($A641,'Customer Names'!A:E,3,FALSE)</f>
        <v>Mrs.</v>
      </c>
      <c r="C641" s="37" t="str">
        <f>VLOOKUP($A641,'Customer Names'!$A:$E,4,FALSE)</f>
        <v xml:space="preserve"> Sandra H</v>
      </c>
      <c r="D641" s="37" t="str">
        <f>VLOOKUP($A641,'Customer Names'!A:E,5,FALSE)</f>
        <v>Osborne</v>
      </c>
      <c r="E641" s="35">
        <f>VLOOKUP($A641,'Medical Examinations'!$A:$H,2,FALSE)</f>
        <v>39.6</v>
      </c>
      <c r="F641" s="35">
        <f>VLOOKUP($A641,'Medical Examinations'!$A:$H,3,FALSE)</f>
        <v>9.32</v>
      </c>
      <c r="G641" s="35" t="str">
        <f>VLOOKUP($A641,'Medical Examinations'!$A:$N,11,0)</f>
        <v>No</v>
      </c>
      <c r="H641" s="35" t="str">
        <f>VLOOKUP($A641,'Medical Examinations'!$A:$N,5,0)</f>
        <v>No</v>
      </c>
      <c r="I641" s="35" t="str">
        <f>VLOOKUP($A641,'Medical Examinations'!$A:$N,6,0)</f>
        <v>No</v>
      </c>
      <c r="J641" s="35">
        <f>VLOOKUP($A641,'Medical Examinations'!$A:$N,9,0)</f>
        <v>0</v>
      </c>
      <c r="K641" s="35" t="str">
        <f>VLOOKUP($A641,'Medical Examinations'!$A:$N,10,0)</f>
        <v>No</v>
      </c>
      <c r="L641" s="35" t="str">
        <f>VLOOKUP($A641,'Medical Examinations'!$A:$N,12,0)</f>
        <v>Obesity</v>
      </c>
      <c r="M641" s="35" t="str">
        <f>VLOOKUP($A641,'Medical Examinations'!$A:$N,13,0)</f>
        <v>Diabetes</v>
      </c>
      <c r="N641" s="45">
        <f>IFERROR(VLOOKUP($A641,'Hospitalisation Details'!$A:$P,15,0),"")</f>
        <v>25037</v>
      </c>
      <c r="O641" s="46">
        <f>IFERROR(VLOOKUP($A641,'Hospitalisation Details'!$A:$P,6,0),"")</f>
        <v>15363.77</v>
      </c>
      <c r="P641" s="47" t="str">
        <f>IFERROR(VLOOKUP($A641,'Hospitalisation Details'!$A:$P,12,0),"")</f>
        <v>tier - 2</v>
      </c>
      <c r="Q641" s="47" t="str">
        <f>IFERROR(VLOOKUP($A641,'Hospitalisation Details'!$A:$P,13,0),"")</f>
        <v>tier - 1</v>
      </c>
      <c r="R641" s="47" t="str">
        <f>IFERROR(VLOOKUP($A641,'Hospitalisation Details'!$A:$P,14,0),"")</f>
        <v>R1026</v>
      </c>
      <c r="S641" s="47">
        <f>IFERROR(VLOOKUP($A641,'Hospitalisation Details'!$A:$P,16,0),"")</f>
        <v>54</v>
      </c>
    </row>
    <row r="642" spans="1:19" x14ac:dyDescent="0.3">
      <c r="A642" s="34" t="str">
        <f>'Medical Examinations'!A642</f>
        <v>Id641</v>
      </c>
      <c r="B642" s="36" t="str">
        <f>VLOOKUP($A642,'Customer Names'!A:E,3,FALSE)</f>
        <v>Mr.</v>
      </c>
      <c r="C642" s="37" t="str">
        <f>VLOOKUP($A642,'Customer Names'!$A:$E,4,FALSE)</f>
        <v xml:space="preserve"> Takuo</v>
      </c>
      <c r="D642" s="37" t="str">
        <f>VLOOKUP($A642,'Customer Names'!A:E,5,FALSE)</f>
        <v>Otsuka</v>
      </c>
      <c r="E642" s="35">
        <f>VLOOKUP($A642,'Medical Examinations'!$A:$H,2,FALSE)</f>
        <v>50.92</v>
      </c>
      <c r="F642" s="35">
        <f>VLOOKUP($A642,'Medical Examinations'!$A:$H,3,FALSE)</f>
        <v>5.31</v>
      </c>
      <c r="G642" s="35" t="str">
        <f>VLOOKUP($A642,'Medical Examinations'!$A:$N,11,0)</f>
        <v>Yes</v>
      </c>
      <c r="H642" s="35" t="str">
        <f>VLOOKUP($A642,'Medical Examinations'!$A:$N,5,0)</f>
        <v>No</v>
      </c>
      <c r="I642" s="35" t="str">
        <f>VLOOKUP($A642,'Medical Examinations'!$A:$N,6,0)</f>
        <v>No</v>
      </c>
      <c r="J642" s="35">
        <f>VLOOKUP($A642,'Medical Examinations'!$A:$N,9,0)</f>
        <v>1</v>
      </c>
      <c r="K642" s="35" t="str">
        <f>VLOOKUP($A642,'Medical Examinations'!$A:$N,10,0)</f>
        <v>No</v>
      </c>
      <c r="L642" s="35" t="str">
        <f>VLOOKUP($A642,'Medical Examinations'!$A:$N,12,0)</f>
        <v>Obesity</v>
      </c>
      <c r="M642" s="35" t="str">
        <f>VLOOKUP($A642,'Medical Examinations'!$A:$N,13,0)</f>
        <v>Normal</v>
      </c>
      <c r="N642" s="45">
        <f>IFERROR(VLOOKUP($A642,'Hospitalisation Details'!$A:$P,15,0),"")</f>
        <v>32494</v>
      </c>
      <c r="O642" s="46">
        <f>IFERROR(VLOOKUP($A642,'Hospitalisation Details'!$A:$P,6,0),"")</f>
        <v>15361.5</v>
      </c>
      <c r="P642" s="47" t="str">
        <f>IFERROR(VLOOKUP($A642,'Hospitalisation Details'!$A:$P,12,0),"")</f>
        <v>tier - 2</v>
      </c>
      <c r="Q642" s="47" t="str">
        <f>IFERROR(VLOOKUP($A642,'Hospitalisation Details'!$A:$P,13,0),"")</f>
        <v>tier - 3</v>
      </c>
      <c r="R642" s="47" t="str">
        <f>IFERROR(VLOOKUP($A642,'Hospitalisation Details'!$A:$P,14,0),"")</f>
        <v>R1023</v>
      </c>
      <c r="S642" s="47">
        <f>IFERROR(VLOOKUP($A642,'Hospitalisation Details'!$A:$P,16,0),"")</f>
        <v>34</v>
      </c>
    </row>
    <row r="643" spans="1:19" x14ac:dyDescent="0.3">
      <c r="A643" s="34" t="str">
        <f>'Medical Examinations'!A643</f>
        <v>Id642</v>
      </c>
      <c r="B643" s="36" t="str">
        <f>VLOOKUP($A643,'Customer Names'!A:E,3,FALSE)</f>
        <v>Ms.</v>
      </c>
      <c r="C643" s="37" t="str">
        <f>VLOOKUP($A643,'Customer Names'!$A:$E,4,FALSE)</f>
        <v xml:space="preserve"> Kelly A.</v>
      </c>
      <c r="D643" s="37" t="str">
        <f>VLOOKUP($A643,'Customer Names'!A:E,5,FALSE)</f>
        <v>Smith</v>
      </c>
      <c r="E643" s="35">
        <f>VLOOKUP($A643,'Medical Examinations'!$A:$H,2,FALSE)</f>
        <v>21.85</v>
      </c>
      <c r="F643" s="35">
        <f>VLOOKUP($A643,'Medical Examinations'!$A:$H,3,FALSE)</f>
        <v>5.56</v>
      </c>
      <c r="G643" s="35" t="str">
        <f>VLOOKUP($A643,'Medical Examinations'!$A:$N,11,0)</f>
        <v>Yes</v>
      </c>
      <c r="H643" s="35" t="str">
        <f>VLOOKUP($A643,'Medical Examinations'!$A:$N,5,0)</f>
        <v>No</v>
      </c>
      <c r="I643" s="35" t="str">
        <f>VLOOKUP($A643,'Medical Examinations'!$A:$N,6,0)</f>
        <v>No</v>
      </c>
      <c r="J643" s="35">
        <f>VLOOKUP($A643,'Medical Examinations'!$A:$N,9,0)</f>
        <v>0</v>
      </c>
      <c r="K643" s="35" t="str">
        <f>VLOOKUP($A643,'Medical Examinations'!$A:$N,10,0)</f>
        <v>Yes</v>
      </c>
      <c r="L643" s="35" t="str">
        <f>VLOOKUP($A643,'Medical Examinations'!$A:$N,12,0)</f>
        <v>Normal Weight</v>
      </c>
      <c r="M643" s="35" t="str">
        <f>VLOOKUP($A643,'Medical Examinations'!$A:$N,13,0)</f>
        <v>Normal</v>
      </c>
      <c r="N643" s="45">
        <f>IFERROR(VLOOKUP($A643,'Hospitalisation Details'!$A:$P,15,0),"")</f>
        <v>37086</v>
      </c>
      <c r="O643" s="46">
        <f>IFERROR(VLOOKUP($A643,'Hospitalisation Details'!$A:$P,6,0),"")</f>
        <v>15359.1</v>
      </c>
      <c r="P643" s="47" t="str">
        <f>IFERROR(VLOOKUP($A643,'Hospitalisation Details'!$A:$P,12,0),"")</f>
        <v>tier - 2</v>
      </c>
      <c r="Q643" s="47" t="str">
        <f>IFERROR(VLOOKUP($A643,'Hospitalisation Details'!$A:$P,13,0),"")</f>
        <v>tier - 3</v>
      </c>
      <c r="R643" s="47" t="str">
        <f>IFERROR(VLOOKUP($A643,'Hospitalisation Details'!$A:$P,14,0),"")</f>
        <v>R1024</v>
      </c>
      <c r="S643" s="47">
        <f>IFERROR(VLOOKUP($A643,'Hospitalisation Details'!$A:$P,16,0),"")</f>
        <v>21</v>
      </c>
    </row>
    <row r="644" spans="1:19" x14ac:dyDescent="0.3">
      <c r="A644" s="34" t="str">
        <f>'Medical Examinations'!A644</f>
        <v>Id643</v>
      </c>
      <c r="B644" s="36" t="str">
        <f>VLOOKUP($A644,'Customer Names'!A:E,3,FALSE)</f>
        <v>Mr.</v>
      </c>
      <c r="C644" s="37" t="str">
        <f>VLOOKUP($A644,'Customer Names'!$A:$E,4,FALSE)</f>
        <v xml:space="preserve"> Scott</v>
      </c>
      <c r="D644" s="37" t="str">
        <f>VLOOKUP($A644,'Customer Names'!A:E,5,FALSE)</f>
        <v>Myers</v>
      </c>
      <c r="E644" s="35">
        <f>VLOOKUP($A644,'Medical Examinations'!$A:$H,2,FALSE)</f>
        <v>36.08</v>
      </c>
      <c r="F644" s="35">
        <f>VLOOKUP($A644,'Medical Examinations'!$A:$H,3,FALSE)</f>
        <v>7.11</v>
      </c>
      <c r="G644" s="35" t="str">
        <f>VLOOKUP($A644,'Medical Examinations'!$A:$N,11,0)</f>
        <v>Yes</v>
      </c>
      <c r="H644" s="35" t="str">
        <f>VLOOKUP($A644,'Medical Examinations'!$A:$N,5,0)</f>
        <v>No</v>
      </c>
      <c r="I644" s="35" t="str">
        <f>VLOOKUP($A644,'Medical Examinations'!$A:$N,6,0)</f>
        <v>Yes</v>
      </c>
      <c r="J644" s="35">
        <f>VLOOKUP($A644,'Medical Examinations'!$A:$N,9,0)</f>
        <v>1</v>
      </c>
      <c r="K644" s="35" t="str">
        <f>VLOOKUP($A644,'Medical Examinations'!$A:$N,10,0)</f>
        <v>No</v>
      </c>
      <c r="L644" s="35" t="str">
        <f>VLOOKUP($A644,'Medical Examinations'!$A:$N,12,0)</f>
        <v>Obesity</v>
      </c>
      <c r="M644" s="35" t="str">
        <f>VLOOKUP($A644,'Medical Examinations'!$A:$N,13,0)</f>
        <v>Diabetes</v>
      </c>
      <c r="N644" s="45">
        <f>IFERROR(VLOOKUP($A644,'Hospitalisation Details'!$A:$P,15,0),"")</f>
        <v>23358</v>
      </c>
      <c r="O644" s="46">
        <f>IFERROR(VLOOKUP($A644,'Hospitalisation Details'!$A:$P,6,0),"")</f>
        <v>15322.77</v>
      </c>
      <c r="P644" s="47" t="str">
        <f>IFERROR(VLOOKUP($A644,'Hospitalisation Details'!$A:$P,12,0),"")</f>
        <v>tier - 2</v>
      </c>
      <c r="Q644" s="47" t="str">
        <f>IFERROR(VLOOKUP($A644,'Hospitalisation Details'!$A:$P,13,0),"")</f>
        <v>tier - 3</v>
      </c>
      <c r="R644" s="47" t="str">
        <f>IFERROR(VLOOKUP($A644,'Hospitalisation Details'!$A:$P,14,0),"")</f>
        <v>R1021</v>
      </c>
      <c r="S644" s="47">
        <f>IFERROR(VLOOKUP($A644,'Hospitalisation Details'!$A:$P,16,0),"")</f>
        <v>59</v>
      </c>
    </row>
    <row r="645" spans="1:19" x14ac:dyDescent="0.3">
      <c r="A645" s="34" t="str">
        <f>'Medical Examinations'!A645</f>
        <v>Id644</v>
      </c>
      <c r="B645" s="36" t="str">
        <f>VLOOKUP($A645,'Customer Names'!A:E,3,FALSE)</f>
        <v>Mr.</v>
      </c>
      <c r="C645" s="37" t="str">
        <f>VLOOKUP($A645,'Customer Names'!$A:$E,4,FALSE)</f>
        <v xml:space="preserve"> Benoit</v>
      </c>
      <c r="D645" s="37" t="str">
        <f>VLOOKUP($A645,'Customer Names'!A:E,5,FALSE)</f>
        <v>Cote</v>
      </c>
      <c r="E645" s="35">
        <f>VLOOKUP($A645,'Medical Examinations'!$A:$H,2,FALSE)</f>
        <v>40.44</v>
      </c>
      <c r="F645" s="35">
        <f>VLOOKUP($A645,'Medical Examinations'!$A:$H,3,FALSE)</f>
        <v>5.13</v>
      </c>
      <c r="G645" s="35" t="str">
        <f>VLOOKUP($A645,'Medical Examinations'!$A:$N,11,0)</f>
        <v>Yes</v>
      </c>
      <c r="H645" s="35" t="str">
        <f>VLOOKUP($A645,'Medical Examinations'!$A:$N,5,0)</f>
        <v>No</v>
      </c>
      <c r="I645" s="35" t="str">
        <f>VLOOKUP($A645,'Medical Examinations'!$A:$N,6,0)</f>
        <v>Yes</v>
      </c>
      <c r="J645" s="35">
        <f>VLOOKUP($A645,'Medical Examinations'!$A:$N,9,0)</f>
        <v>1</v>
      </c>
      <c r="K645" s="35" t="str">
        <f>VLOOKUP($A645,'Medical Examinations'!$A:$N,10,0)</f>
        <v>No</v>
      </c>
      <c r="L645" s="35" t="str">
        <f>VLOOKUP($A645,'Medical Examinations'!$A:$N,12,0)</f>
        <v>Obesity</v>
      </c>
      <c r="M645" s="35" t="str">
        <f>VLOOKUP($A645,'Medical Examinations'!$A:$N,13,0)</f>
        <v>Normal</v>
      </c>
      <c r="N645" s="45">
        <f>IFERROR(VLOOKUP($A645,'Hospitalisation Details'!$A:$P,15,0),"")</f>
        <v>25462</v>
      </c>
      <c r="O645" s="46">
        <f>IFERROR(VLOOKUP($A645,'Hospitalisation Details'!$A:$P,6,0),"")</f>
        <v>15260.52</v>
      </c>
      <c r="P645" s="47" t="str">
        <f>IFERROR(VLOOKUP($A645,'Hospitalisation Details'!$A:$P,12,0),"")</f>
        <v>tier - 2</v>
      </c>
      <c r="Q645" s="47" t="str">
        <f>IFERROR(VLOOKUP($A645,'Hospitalisation Details'!$A:$P,13,0),"")</f>
        <v>tier - 2</v>
      </c>
      <c r="R645" s="47" t="str">
        <f>IFERROR(VLOOKUP($A645,'Hospitalisation Details'!$A:$P,14,0),"")</f>
        <v>R1023</v>
      </c>
      <c r="S645" s="47">
        <f>IFERROR(VLOOKUP($A645,'Hospitalisation Details'!$A:$P,16,0),"")</f>
        <v>53</v>
      </c>
    </row>
    <row r="646" spans="1:19" x14ac:dyDescent="0.3">
      <c r="A646" s="34" t="str">
        <f>'Medical Examinations'!A646</f>
        <v>Id645</v>
      </c>
      <c r="B646" s="36" t="str">
        <f>VLOOKUP($A646,'Customer Names'!A:E,3,FALSE)</f>
        <v>Ms.</v>
      </c>
      <c r="C646" s="37" t="str">
        <f>VLOOKUP($A646,'Customer Names'!$A:$E,4,FALSE)</f>
        <v xml:space="preserve"> Elizabeth M.</v>
      </c>
      <c r="D646" s="37" t="str">
        <f>VLOOKUP($A646,'Customer Names'!A:E,5,FALSE)</f>
        <v>Ehrhardt</v>
      </c>
      <c r="E646" s="35">
        <f>VLOOKUP($A646,'Medical Examinations'!$A:$H,2,FALSE)</f>
        <v>38.094999999999999</v>
      </c>
      <c r="F646" s="35">
        <f>VLOOKUP($A646,'Medical Examinations'!$A:$H,3,FALSE)</f>
        <v>10.199999999999999</v>
      </c>
      <c r="G646" s="35" t="str">
        <f>VLOOKUP($A646,'Medical Examinations'!$A:$N,11,0)</f>
        <v>No</v>
      </c>
      <c r="H646" s="35" t="str">
        <f>VLOOKUP($A646,'Medical Examinations'!$A:$N,5,0)</f>
        <v>No</v>
      </c>
      <c r="I646" s="35" t="str">
        <f>VLOOKUP($A646,'Medical Examinations'!$A:$N,6,0)</f>
        <v>No</v>
      </c>
      <c r="J646" s="35">
        <f>VLOOKUP($A646,'Medical Examinations'!$A:$N,9,0)</f>
        <v>0</v>
      </c>
      <c r="K646" s="35" t="str">
        <f>VLOOKUP($A646,'Medical Examinations'!$A:$N,10,0)</f>
        <v>No</v>
      </c>
      <c r="L646" s="35" t="str">
        <f>VLOOKUP($A646,'Medical Examinations'!$A:$N,12,0)</f>
        <v>Obesity</v>
      </c>
      <c r="M646" s="35" t="str">
        <f>VLOOKUP($A646,'Medical Examinations'!$A:$N,13,0)</f>
        <v>Diabetes</v>
      </c>
      <c r="N646" s="45">
        <f>IFERROR(VLOOKUP($A646,'Hospitalisation Details'!$A:$P,15,0),"")</f>
        <v>22122</v>
      </c>
      <c r="O646" s="46">
        <f>IFERROR(VLOOKUP($A646,'Hospitalisation Details'!$A:$P,6,0),"")</f>
        <v>15230.32</v>
      </c>
      <c r="P646" s="47" t="str">
        <f>IFERROR(VLOOKUP($A646,'Hospitalisation Details'!$A:$P,12,0),"")</f>
        <v>tier - 2</v>
      </c>
      <c r="Q646" s="47" t="str">
        <f>IFERROR(VLOOKUP($A646,'Hospitalisation Details'!$A:$P,13,0),"")</f>
        <v>tier - 2</v>
      </c>
      <c r="R646" s="47" t="str">
        <f>IFERROR(VLOOKUP($A646,'Hospitalisation Details'!$A:$P,14,0),"")</f>
        <v>R1024</v>
      </c>
      <c r="S646" s="47">
        <f>IFERROR(VLOOKUP($A646,'Hospitalisation Details'!$A:$P,16,0),"")</f>
        <v>62</v>
      </c>
    </row>
    <row r="647" spans="1:19" x14ac:dyDescent="0.3">
      <c r="A647" s="34" t="str">
        <f>'Medical Examinations'!A647</f>
        <v>Id646</v>
      </c>
      <c r="B647" s="36" t="str">
        <f>VLOOKUP($A647,'Customer Names'!A:E,3,FALSE)</f>
        <v>Ms.</v>
      </c>
      <c r="C647" s="37" t="str">
        <f>VLOOKUP($A647,'Customer Names'!$A:$E,4,FALSE)</f>
        <v xml:space="preserve"> Jessica A.</v>
      </c>
      <c r="D647" s="37" t="str">
        <f>VLOOKUP($A647,'Customer Names'!A:E,5,FALSE)</f>
        <v>Petersen</v>
      </c>
      <c r="E647" s="35">
        <f>VLOOKUP($A647,'Medical Examinations'!$A:$H,2,FALSE)</f>
        <v>44.95</v>
      </c>
      <c r="F647" s="35">
        <f>VLOOKUP($A647,'Medical Examinations'!$A:$H,3,FALSE)</f>
        <v>10.4</v>
      </c>
      <c r="G647" s="35" t="str">
        <f>VLOOKUP($A647,'Medical Examinations'!$A:$N,11,0)</f>
        <v>No</v>
      </c>
      <c r="H647" s="35" t="str">
        <f>VLOOKUP($A647,'Medical Examinations'!$A:$N,5,0)</f>
        <v>No</v>
      </c>
      <c r="I647" s="35" t="str">
        <f>VLOOKUP($A647,'Medical Examinations'!$A:$N,6,0)</f>
        <v>No</v>
      </c>
      <c r="J647" s="35">
        <f>VLOOKUP($A647,'Medical Examinations'!$A:$N,9,0)</f>
        <v>0</v>
      </c>
      <c r="K647" s="35" t="str">
        <f>VLOOKUP($A647,'Medical Examinations'!$A:$N,10,0)</f>
        <v>No</v>
      </c>
      <c r="L647" s="35" t="str">
        <f>VLOOKUP($A647,'Medical Examinations'!$A:$N,12,0)</f>
        <v>Obesity</v>
      </c>
      <c r="M647" s="35" t="str">
        <f>VLOOKUP($A647,'Medical Examinations'!$A:$N,13,0)</f>
        <v>Diabetes</v>
      </c>
      <c r="N647" s="45">
        <f>IFERROR(VLOOKUP($A647,'Hospitalisation Details'!$A:$P,15,0),"")</f>
        <v>28817</v>
      </c>
      <c r="O647" s="46">
        <f>IFERROR(VLOOKUP($A647,'Hospitalisation Details'!$A:$P,6,0),"")</f>
        <v>15207.92</v>
      </c>
      <c r="P647" s="47" t="str">
        <f>IFERROR(VLOOKUP($A647,'Hospitalisation Details'!$A:$P,12,0),"")</f>
        <v>tier - 2</v>
      </c>
      <c r="Q647" s="47" t="str">
        <f>IFERROR(VLOOKUP($A647,'Hospitalisation Details'!$A:$P,13,0),"")</f>
        <v>tier - 1</v>
      </c>
      <c r="R647" s="47" t="str">
        <f>IFERROR(VLOOKUP($A647,'Hospitalisation Details'!$A:$P,14,0),"")</f>
        <v>R1012</v>
      </c>
      <c r="S647" s="47">
        <f>IFERROR(VLOOKUP($A647,'Hospitalisation Details'!$A:$P,16,0),"")</f>
        <v>44</v>
      </c>
    </row>
    <row r="648" spans="1:19" x14ac:dyDescent="0.3">
      <c r="A648" s="34" t="str">
        <f>'Medical Examinations'!A648</f>
        <v>Id647</v>
      </c>
      <c r="B648" s="36" t="str">
        <f>VLOOKUP($A648,'Customer Names'!A:E,3,FALSE)</f>
        <v>Ms.</v>
      </c>
      <c r="C648" s="37" t="str">
        <f>VLOOKUP($A648,'Customer Names'!$A:$E,4,FALSE)</f>
        <v xml:space="preserve"> Monica K</v>
      </c>
      <c r="D648" s="37" t="str">
        <f>VLOOKUP($A648,'Customer Names'!A:E,5,FALSE)</f>
        <v>Ertel</v>
      </c>
      <c r="E648" s="35">
        <f>VLOOKUP($A648,'Medical Examinations'!$A:$H,2,FALSE)</f>
        <v>35.54</v>
      </c>
      <c r="F648" s="35">
        <f>VLOOKUP($A648,'Medical Examinations'!$A:$H,3,FALSE)</f>
        <v>10.67</v>
      </c>
      <c r="G648" s="35" t="str">
        <f>VLOOKUP($A648,'Medical Examinations'!$A:$N,11,0)</f>
        <v>No</v>
      </c>
      <c r="H648" s="35" t="str">
        <f>VLOOKUP($A648,'Medical Examinations'!$A:$N,5,0)</f>
        <v>No</v>
      </c>
      <c r="I648" s="35" t="str">
        <f>VLOOKUP($A648,'Medical Examinations'!$A:$N,6,0)</f>
        <v>No</v>
      </c>
      <c r="J648" s="35">
        <f>VLOOKUP($A648,'Medical Examinations'!$A:$N,9,0)</f>
        <v>0</v>
      </c>
      <c r="K648" s="35" t="str">
        <f>VLOOKUP($A648,'Medical Examinations'!$A:$N,10,0)</f>
        <v>No</v>
      </c>
      <c r="L648" s="35" t="str">
        <f>VLOOKUP($A648,'Medical Examinations'!$A:$N,12,0)</f>
        <v>Obesity</v>
      </c>
      <c r="M648" s="35" t="str">
        <f>VLOOKUP($A648,'Medical Examinations'!$A:$N,13,0)</f>
        <v>Diabetes</v>
      </c>
      <c r="N648" s="45">
        <f>IFERROR(VLOOKUP($A648,'Hospitalisation Details'!$A:$P,15,0),"")</f>
        <v>22814</v>
      </c>
      <c r="O648" s="46">
        <f>IFERROR(VLOOKUP($A648,'Hospitalisation Details'!$A:$P,6,0),"")</f>
        <v>15174.81</v>
      </c>
      <c r="P648" s="47" t="str">
        <f>IFERROR(VLOOKUP($A648,'Hospitalisation Details'!$A:$P,12,0),"")</f>
        <v>tier - 2</v>
      </c>
      <c r="Q648" s="47" t="str">
        <f>IFERROR(VLOOKUP($A648,'Hospitalisation Details'!$A:$P,13,0),"")</f>
        <v>tier - 1</v>
      </c>
      <c r="R648" s="47" t="str">
        <f>IFERROR(VLOOKUP($A648,'Hospitalisation Details'!$A:$P,14,0),"")</f>
        <v>R1012</v>
      </c>
      <c r="S648" s="47">
        <f>IFERROR(VLOOKUP($A648,'Hospitalisation Details'!$A:$P,16,0),"")</f>
        <v>60</v>
      </c>
    </row>
    <row r="649" spans="1:19" x14ac:dyDescent="0.3">
      <c r="A649" s="34" t="str">
        <f>'Medical Examinations'!A649</f>
        <v>Id648</v>
      </c>
      <c r="B649" s="36" t="str">
        <f>VLOOKUP($A649,'Customer Names'!A:E,3,FALSE)</f>
        <v>Mr.</v>
      </c>
      <c r="C649" s="37" t="str">
        <f>VLOOKUP($A649,'Customer Names'!$A:$E,4,FALSE)</f>
        <v xml:space="preserve"> Kevin L</v>
      </c>
      <c r="D649" s="37" t="str">
        <f>VLOOKUP($A649,'Customer Names'!A:E,5,FALSE)</f>
        <v>Lanza</v>
      </c>
      <c r="E649" s="35">
        <f>VLOOKUP($A649,'Medical Examinations'!$A:$H,2,FALSE)</f>
        <v>39.799999999999997</v>
      </c>
      <c r="F649" s="35">
        <f>VLOOKUP($A649,'Medical Examinations'!$A:$H,3,FALSE)</f>
        <v>4.6500000000000004</v>
      </c>
      <c r="G649" s="35" t="str">
        <f>VLOOKUP($A649,'Medical Examinations'!$A:$N,11,0)</f>
        <v>Yes</v>
      </c>
      <c r="H649" s="35" t="str">
        <f>VLOOKUP($A649,'Medical Examinations'!$A:$N,5,0)</f>
        <v>No</v>
      </c>
      <c r="I649" s="35" t="str">
        <f>VLOOKUP($A649,'Medical Examinations'!$A:$N,6,0)</f>
        <v>No</v>
      </c>
      <c r="J649" s="35">
        <f>VLOOKUP($A649,'Medical Examinations'!$A:$N,9,0)</f>
        <v>2</v>
      </c>
      <c r="K649" s="35" t="str">
        <f>VLOOKUP($A649,'Medical Examinations'!$A:$N,10,0)</f>
        <v>No</v>
      </c>
      <c r="L649" s="35" t="str">
        <f>VLOOKUP($A649,'Medical Examinations'!$A:$N,12,0)</f>
        <v>Obesity</v>
      </c>
      <c r="M649" s="35" t="str">
        <f>VLOOKUP($A649,'Medical Examinations'!$A:$N,13,0)</f>
        <v>Normal</v>
      </c>
      <c r="N649" s="45">
        <f>IFERROR(VLOOKUP($A649,'Hospitalisation Details'!$A:$P,15,0),"")</f>
        <v>21887</v>
      </c>
      <c r="O649" s="46">
        <f>IFERROR(VLOOKUP($A649,'Hospitalisation Details'!$A:$P,6,0),"")</f>
        <v>15170.07</v>
      </c>
      <c r="P649" s="47" t="str">
        <f>IFERROR(VLOOKUP($A649,'Hospitalisation Details'!$A:$P,12,0),"")</f>
        <v>tier - 2</v>
      </c>
      <c r="Q649" s="47" t="str">
        <f>IFERROR(VLOOKUP($A649,'Hospitalisation Details'!$A:$P,13,0),"")</f>
        <v>tier - 3</v>
      </c>
      <c r="R649" s="47" t="str">
        <f>IFERROR(VLOOKUP($A649,'Hospitalisation Details'!$A:$P,14,0),"")</f>
        <v>R1011</v>
      </c>
      <c r="S649" s="47">
        <f>IFERROR(VLOOKUP($A649,'Hospitalisation Details'!$A:$P,16,0),"")</f>
        <v>63</v>
      </c>
    </row>
    <row r="650" spans="1:19" x14ac:dyDescent="0.3">
      <c r="A650" s="34" t="str">
        <f>'Medical Examinations'!A650</f>
        <v>Id649</v>
      </c>
      <c r="B650" s="36" t="str">
        <f>VLOOKUP($A650,'Customer Names'!A:E,3,FALSE)</f>
        <v>Mr.</v>
      </c>
      <c r="C650" s="37" t="str">
        <f>VLOOKUP($A650,'Customer Names'!$A:$E,4,FALSE)</f>
        <v xml:space="preserve"> Gregory</v>
      </c>
      <c r="D650" s="37" t="str">
        <f>VLOOKUP($A650,'Customer Names'!A:E,5,FALSE)</f>
        <v>Picklesimer</v>
      </c>
      <c r="E650" s="35">
        <f>VLOOKUP($A650,'Medical Examinations'!$A:$H,2,FALSE)</f>
        <v>33.659999999999997</v>
      </c>
      <c r="F650" s="35">
        <f>VLOOKUP($A650,'Medical Examinations'!$A:$H,3,FALSE)</f>
        <v>5.65</v>
      </c>
      <c r="G650" s="35" t="str">
        <f>VLOOKUP($A650,'Medical Examinations'!$A:$N,11,0)</f>
        <v>Yes</v>
      </c>
      <c r="H650" s="35" t="str">
        <f>VLOOKUP($A650,'Medical Examinations'!$A:$N,5,0)</f>
        <v>No</v>
      </c>
      <c r="I650" s="35" t="str">
        <f>VLOOKUP($A650,'Medical Examinations'!$A:$N,6,0)</f>
        <v>No</v>
      </c>
      <c r="J650" s="35">
        <f>VLOOKUP($A650,'Medical Examinations'!$A:$N,9,0)</f>
        <v>2</v>
      </c>
      <c r="K650" s="35" t="str">
        <f>VLOOKUP($A650,'Medical Examinations'!$A:$N,10,0)</f>
        <v>No</v>
      </c>
      <c r="L650" s="35" t="str">
        <f>VLOOKUP($A650,'Medical Examinations'!$A:$N,12,0)</f>
        <v>Obesity</v>
      </c>
      <c r="M650" s="35" t="str">
        <f>VLOOKUP($A650,'Medical Examinations'!$A:$N,13,0)</f>
        <v>Normal</v>
      </c>
      <c r="N650" s="45">
        <f>IFERROR(VLOOKUP($A650,'Hospitalisation Details'!$A:$P,15,0),"")</f>
        <v>21705</v>
      </c>
      <c r="O650" s="46">
        <f>IFERROR(VLOOKUP($A650,'Hospitalisation Details'!$A:$P,6,0),"")</f>
        <v>15161.53</v>
      </c>
      <c r="P650" s="47" t="str">
        <f>IFERROR(VLOOKUP($A650,'Hospitalisation Details'!$A:$P,12,0),"")</f>
        <v>tier - 2</v>
      </c>
      <c r="Q650" s="47" t="str">
        <f>IFERROR(VLOOKUP($A650,'Hospitalisation Details'!$A:$P,13,0),"")</f>
        <v>tier - 1</v>
      </c>
      <c r="R650" s="47" t="str">
        <f>IFERROR(VLOOKUP($A650,'Hospitalisation Details'!$A:$P,14,0),"")</f>
        <v>R1013</v>
      </c>
      <c r="S650" s="47">
        <f>IFERROR(VLOOKUP($A650,'Hospitalisation Details'!$A:$P,16,0),"")</f>
        <v>64</v>
      </c>
    </row>
    <row r="651" spans="1:19" x14ac:dyDescent="0.3">
      <c r="A651" s="34" t="str">
        <f>'Medical Examinations'!A651</f>
        <v>Id650</v>
      </c>
      <c r="B651" s="36" t="str">
        <f>VLOOKUP($A651,'Customer Names'!A:E,3,FALSE)</f>
        <v>Ms.</v>
      </c>
      <c r="C651" s="37" t="str">
        <f>VLOOKUP($A651,'Customer Names'!$A:$E,4,FALSE)</f>
        <v xml:space="preserve"> Della</v>
      </c>
      <c r="D651" s="37" t="str">
        <f>VLOOKUP($A651,'Customer Names'!A:E,5,FALSE)</f>
        <v>Giles</v>
      </c>
      <c r="E651" s="35">
        <f>VLOOKUP($A651,'Medical Examinations'!$A:$H,2,FALSE)</f>
        <v>35.5</v>
      </c>
      <c r="F651" s="35">
        <f>VLOOKUP($A651,'Medical Examinations'!$A:$H,3,FALSE)</f>
        <v>11.97</v>
      </c>
      <c r="G651" s="35" t="str">
        <f>VLOOKUP($A651,'Medical Examinations'!$A:$N,11,0)</f>
        <v>No</v>
      </c>
      <c r="H651" s="35" t="str">
        <f>VLOOKUP($A651,'Medical Examinations'!$A:$N,5,0)</f>
        <v>No</v>
      </c>
      <c r="I651" s="35" t="str">
        <f>VLOOKUP($A651,'Medical Examinations'!$A:$N,6,0)</f>
        <v>No</v>
      </c>
      <c r="J651" s="35">
        <f>VLOOKUP($A651,'Medical Examinations'!$A:$N,9,0)</f>
        <v>0</v>
      </c>
      <c r="K651" s="35" t="str">
        <f>VLOOKUP($A651,'Medical Examinations'!$A:$N,10,0)</f>
        <v>No</v>
      </c>
      <c r="L651" s="35" t="str">
        <f>VLOOKUP($A651,'Medical Examinations'!$A:$N,12,0)</f>
        <v>Obesity</v>
      </c>
      <c r="M651" s="35" t="str">
        <f>VLOOKUP($A651,'Medical Examinations'!$A:$N,13,0)</f>
        <v>Diabetes</v>
      </c>
      <c r="N651" s="45">
        <f>IFERROR(VLOOKUP($A651,'Hospitalisation Details'!$A:$P,15,0),"")</f>
        <v>22944</v>
      </c>
      <c r="O651" s="46">
        <f>IFERROR(VLOOKUP($A651,'Hospitalisation Details'!$A:$P,6,0),"")</f>
        <v>15161.25</v>
      </c>
      <c r="P651" s="47" t="str">
        <f>IFERROR(VLOOKUP($A651,'Hospitalisation Details'!$A:$P,12,0),"")</f>
        <v>tier - 2</v>
      </c>
      <c r="Q651" s="47" t="str">
        <f>IFERROR(VLOOKUP($A651,'Hospitalisation Details'!$A:$P,13,0),"")</f>
        <v>tier - 2</v>
      </c>
      <c r="R651" s="47" t="str">
        <f>IFERROR(VLOOKUP($A651,'Hospitalisation Details'!$A:$P,14,0),"")</f>
        <v>R1012</v>
      </c>
      <c r="S651" s="47">
        <f>IFERROR(VLOOKUP($A651,'Hospitalisation Details'!$A:$P,16,0),"")</f>
        <v>60</v>
      </c>
    </row>
    <row r="652" spans="1:19" x14ac:dyDescent="0.3">
      <c r="A652" s="34" t="str">
        <f>'Medical Examinations'!A652</f>
        <v>Id651</v>
      </c>
      <c r="B652" s="36" t="str">
        <f>VLOOKUP($A652,'Customer Names'!A:E,3,FALSE)</f>
        <v>Mr.</v>
      </c>
      <c r="C652" s="37" t="str">
        <f>VLOOKUP($A652,'Customer Names'!$A:$E,4,FALSE)</f>
        <v xml:space="preserve"> David</v>
      </c>
      <c r="D652" s="37" t="str">
        <f>VLOOKUP($A652,'Customer Names'!A:E,5,FALSE)</f>
        <v>Harmon</v>
      </c>
      <c r="E652" s="35">
        <f>VLOOKUP($A652,'Medical Examinations'!$A:$H,2,FALSE)</f>
        <v>41.63</v>
      </c>
      <c r="F652" s="35">
        <f>VLOOKUP($A652,'Medical Examinations'!$A:$H,3,FALSE)</f>
        <v>6.71</v>
      </c>
      <c r="G652" s="35" t="str">
        <f>VLOOKUP($A652,'Medical Examinations'!$A:$N,11,0)</f>
        <v>No</v>
      </c>
      <c r="H652" s="35" t="str">
        <f>VLOOKUP($A652,'Medical Examinations'!$A:$N,5,0)</f>
        <v>No</v>
      </c>
      <c r="I652" s="35" t="str">
        <f>VLOOKUP($A652,'Medical Examinations'!$A:$N,6,0)</f>
        <v>No</v>
      </c>
      <c r="J652" s="35">
        <f>VLOOKUP($A652,'Medical Examinations'!$A:$N,9,0)</f>
        <v>0</v>
      </c>
      <c r="K652" s="35" t="str">
        <f>VLOOKUP($A652,'Medical Examinations'!$A:$N,10,0)</f>
        <v>No</v>
      </c>
      <c r="L652" s="35" t="str">
        <f>VLOOKUP($A652,'Medical Examinations'!$A:$N,12,0)</f>
        <v>Obesity</v>
      </c>
      <c r="M652" s="35" t="str">
        <f>VLOOKUP($A652,'Medical Examinations'!$A:$N,13,0)</f>
        <v>Diabetes</v>
      </c>
      <c r="N652" s="45">
        <f>IFERROR(VLOOKUP($A652,'Hospitalisation Details'!$A:$P,15,0),"")</f>
        <v>26262</v>
      </c>
      <c r="O652" s="46">
        <f>IFERROR(VLOOKUP($A652,'Hospitalisation Details'!$A:$P,6,0),"")</f>
        <v>15150.44</v>
      </c>
      <c r="P652" s="47" t="str">
        <f>IFERROR(VLOOKUP($A652,'Hospitalisation Details'!$A:$P,12,0),"")</f>
        <v>tier - 2</v>
      </c>
      <c r="Q652" s="47" t="str">
        <f>IFERROR(VLOOKUP($A652,'Hospitalisation Details'!$A:$P,13,0),"")</f>
        <v>tier - 1</v>
      </c>
      <c r="R652" s="47" t="str">
        <f>IFERROR(VLOOKUP($A652,'Hospitalisation Details'!$A:$P,14,0),"")</f>
        <v>R1023</v>
      </c>
      <c r="S652" s="47">
        <f>IFERROR(VLOOKUP($A652,'Hospitalisation Details'!$A:$P,16,0),"")</f>
        <v>51</v>
      </c>
    </row>
    <row r="653" spans="1:19" x14ac:dyDescent="0.3">
      <c r="A653" s="34" t="str">
        <f>'Medical Examinations'!A653</f>
        <v>Id652</v>
      </c>
      <c r="B653" s="36" t="str">
        <f>VLOOKUP($A653,'Customer Names'!A:E,3,FALSE)</f>
        <v>Ms.</v>
      </c>
      <c r="C653" s="37" t="str">
        <f>VLOOKUP($A653,'Customer Names'!$A:$E,4,FALSE)</f>
        <v xml:space="preserve"> Victoria</v>
      </c>
      <c r="D653" s="37" t="str">
        <f>VLOOKUP($A653,'Customer Names'!A:E,5,FALSE)</f>
        <v>Pennings</v>
      </c>
      <c r="E653" s="35">
        <f>VLOOKUP($A653,'Medical Examinations'!$A:$H,2,FALSE)</f>
        <v>46.49</v>
      </c>
      <c r="F653" s="35">
        <f>VLOOKUP($A653,'Medical Examinations'!$A:$H,3,FALSE)</f>
        <v>11.92</v>
      </c>
      <c r="G653" s="35" t="str">
        <f>VLOOKUP($A653,'Medical Examinations'!$A:$N,11,0)</f>
        <v>No</v>
      </c>
      <c r="H653" s="35" t="str">
        <f>VLOOKUP($A653,'Medical Examinations'!$A:$N,5,0)</f>
        <v>No</v>
      </c>
      <c r="I653" s="35" t="str">
        <f>VLOOKUP($A653,'Medical Examinations'!$A:$N,6,0)</f>
        <v>No</v>
      </c>
      <c r="J653" s="35">
        <f>VLOOKUP($A653,'Medical Examinations'!$A:$N,9,0)</f>
        <v>0</v>
      </c>
      <c r="K653" s="35" t="str">
        <f>VLOOKUP($A653,'Medical Examinations'!$A:$N,10,0)</f>
        <v>No</v>
      </c>
      <c r="L653" s="35" t="str">
        <f>VLOOKUP($A653,'Medical Examinations'!$A:$N,12,0)</f>
        <v>Obesity</v>
      </c>
      <c r="M653" s="35" t="str">
        <f>VLOOKUP($A653,'Medical Examinations'!$A:$N,13,0)</f>
        <v>Diabetes</v>
      </c>
      <c r="N653" s="45">
        <f>IFERROR(VLOOKUP($A653,'Hospitalisation Details'!$A:$P,15,0),"")</f>
        <v>28738</v>
      </c>
      <c r="O653" s="46">
        <f>IFERROR(VLOOKUP($A653,'Hospitalisation Details'!$A:$P,6,0),"")</f>
        <v>15123.19</v>
      </c>
      <c r="P653" s="47" t="str">
        <f>IFERROR(VLOOKUP($A653,'Hospitalisation Details'!$A:$P,12,0),"")</f>
        <v>tier - 2</v>
      </c>
      <c r="Q653" s="47" t="str">
        <f>IFERROR(VLOOKUP($A653,'Hospitalisation Details'!$A:$P,13,0),"")</f>
        <v>tier - 1</v>
      </c>
      <c r="R653" s="47" t="str">
        <f>IFERROR(VLOOKUP($A653,'Hospitalisation Details'!$A:$P,14,0),"")</f>
        <v>R1011</v>
      </c>
      <c r="S653" s="47">
        <f>IFERROR(VLOOKUP($A653,'Hospitalisation Details'!$A:$P,16,0),"")</f>
        <v>44</v>
      </c>
    </row>
    <row r="654" spans="1:19" x14ac:dyDescent="0.3">
      <c r="A654" s="34" t="str">
        <f>'Medical Examinations'!A654</f>
        <v>Id653</v>
      </c>
      <c r="B654" s="36" t="str">
        <f>VLOOKUP($A654,'Customer Names'!A:E,3,FALSE)</f>
        <v>Mr.</v>
      </c>
      <c r="C654" s="37" t="str">
        <f>VLOOKUP($A654,'Customer Names'!$A:$E,4,FALSE)</f>
        <v xml:space="preserve"> Tasos</v>
      </c>
      <c r="D654" s="37" t="str">
        <f>VLOOKUP($A654,'Customer Names'!A:E,5,FALSE)</f>
        <v>Tseronis</v>
      </c>
      <c r="E654" s="35">
        <f>VLOOKUP($A654,'Medical Examinations'!$A:$H,2,FALSE)</f>
        <v>43.29</v>
      </c>
      <c r="F654" s="35">
        <f>VLOOKUP($A654,'Medical Examinations'!$A:$H,3,FALSE)</f>
        <v>5.35</v>
      </c>
      <c r="G654" s="35" t="str">
        <f>VLOOKUP($A654,'Medical Examinations'!$A:$N,11,0)</f>
        <v>No</v>
      </c>
      <c r="H654" s="35" t="str">
        <f>VLOOKUP($A654,'Medical Examinations'!$A:$N,5,0)</f>
        <v>No</v>
      </c>
      <c r="I654" s="35" t="str">
        <f>VLOOKUP($A654,'Medical Examinations'!$A:$N,6,0)</f>
        <v>No</v>
      </c>
      <c r="J654" s="35">
        <f>VLOOKUP($A654,'Medical Examinations'!$A:$N,9,0)</f>
        <v>2</v>
      </c>
      <c r="K654" s="35" t="str">
        <f>VLOOKUP($A654,'Medical Examinations'!$A:$N,10,0)</f>
        <v>No</v>
      </c>
      <c r="L654" s="35" t="str">
        <f>VLOOKUP($A654,'Medical Examinations'!$A:$N,12,0)</f>
        <v>Obesity</v>
      </c>
      <c r="M654" s="35" t="str">
        <f>VLOOKUP($A654,'Medical Examinations'!$A:$N,13,0)</f>
        <v>Normal</v>
      </c>
      <c r="N654" s="45">
        <f>IFERROR(VLOOKUP($A654,'Hospitalisation Details'!$A:$P,15,0),"")</f>
        <v>26610</v>
      </c>
      <c r="O654" s="46">
        <f>IFERROR(VLOOKUP($A654,'Hospitalisation Details'!$A:$P,6,0),"")</f>
        <v>15103.69</v>
      </c>
      <c r="P654" s="47" t="str">
        <f>IFERROR(VLOOKUP($A654,'Hospitalisation Details'!$A:$P,12,0),"")</f>
        <v>tier - 2</v>
      </c>
      <c r="Q654" s="47" t="str">
        <f>IFERROR(VLOOKUP($A654,'Hospitalisation Details'!$A:$P,13,0),"")</f>
        <v>tier - 1</v>
      </c>
      <c r="R654" s="47" t="str">
        <f>IFERROR(VLOOKUP($A654,'Hospitalisation Details'!$A:$P,14,0),"")</f>
        <v>R1012</v>
      </c>
      <c r="S654" s="47">
        <f>IFERROR(VLOOKUP($A654,'Hospitalisation Details'!$A:$P,16,0),"")</f>
        <v>50</v>
      </c>
    </row>
    <row r="655" spans="1:19" x14ac:dyDescent="0.3">
      <c r="A655" s="34" t="str">
        <f>'Medical Examinations'!A655</f>
        <v>Id654</v>
      </c>
      <c r="B655" s="36" t="str">
        <f>VLOOKUP($A655,'Customer Names'!A:E,3,FALSE)</f>
        <v>Mr.</v>
      </c>
      <c r="C655" s="37" t="str">
        <f>VLOOKUP($A655,'Customer Names'!$A:$E,4,FALSE)</f>
        <v xml:space="preserve"> Thomas</v>
      </c>
      <c r="D655" s="37" t="str">
        <f>VLOOKUP($A655,'Customer Names'!A:E,5,FALSE)</f>
        <v>Aliff</v>
      </c>
      <c r="E655" s="35">
        <f>VLOOKUP($A655,'Medical Examinations'!$A:$H,2,FALSE)</f>
        <v>43.08</v>
      </c>
      <c r="F655" s="35">
        <f>VLOOKUP($A655,'Medical Examinations'!$A:$H,3,FALSE)</f>
        <v>8.9600000000000009</v>
      </c>
      <c r="G655" s="35" t="str">
        <f>VLOOKUP($A655,'Medical Examinations'!$A:$N,11,0)</f>
        <v>Yes</v>
      </c>
      <c r="H655" s="35" t="str">
        <f>VLOOKUP($A655,'Medical Examinations'!$A:$N,5,0)</f>
        <v>No</v>
      </c>
      <c r="I655" s="35" t="str">
        <f>VLOOKUP($A655,'Medical Examinations'!$A:$N,6,0)</f>
        <v>No</v>
      </c>
      <c r="J655" s="35">
        <f>VLOOKUP($A655,'Medical Examinations'!$A:$N,9,0)</f>
        <v>1</v>
      </c>
      <c r="K655" s="35" t="str">
        <f>VLOOKUP($A655,'Medical Examinations'!$A:$N,10,0)</f>
        <v>No</v>
      </c>
      <c r="L655" s="35" t="str">
        <f>VLOOKUP($A655,'Medical Examinations'!$A:$N,12,0)</f>
        <v>Obesity</v>
      </c>
      <c r="M655" s="35" t="str">
        <f>VLOOKUP($A655,'Medical Examinations'!$A:$N,13,0)</f>
        <v>Diabetes</v>
      </c>
      <c r="N655" s="45">
        <f>IFERROR(VLOOKUP($A655,'Hospitalisation Details'!$A:$P,15,0),"")</f>
        <v>27693</v>
      </c>
      <c r="O655" s="46">
        <f>IFERROR(VLOOKUP($A655,'Hospitalisation Details'!$A:$P,6,0),"")</f>
        <v>15090.35</v>
      </c>
      <c r="P655" s="47" t="str">
        <f>IFERROR(VLOOKUP($A655,'Hospitalisation Details'!$A:$P,12,0),"")</f>
        <v>tier - 2</v>
      </c>
      <c r="Q655" s="47" t="str">
        <f>IFERROR(VLOOKUP($A655,'Hospitalisation Details'!$A:$P,13,0),"")</f>
        <v>tier - 1</v>
      </c>
      <c r="R655" s="47" t="str">
        <f>IFERROR(VLOOKUP($A655,'Hospitalisation Details'!$A:$P,14,0),"")</f>
        <v>R1023</v>
      </c>
      <c r="S655" s="47">
        <f>IFERROR(VLOOKUP($A655,'Hospitalisation Details'!$A:$P,16,0),"")</f>
        <v>47</v>
      </c>
    </row>
    <row r="656" spans="1:19" x14ac:dyDescent="0.3">
      <c r="A656" s="34" t="str">
        <f>'Medical Examinations'!A656</f>
        <v>Id655</v>
      </c>
      <c r="B656" s="36" t="str">
        <f>VLOOKUP($A656,'Customer Names'!A:E,3,FALSE)</f>
        <v>Mr.</v>
      </c>
      <c r="C656" s="37" t="str">
        <f>VLOOKUP($A656,'Customer Names'!$A:$E,4,FALSE)</f>
        <v xml:space="preserve"> Lukasz</v>
      </c>
      <c r="D656" s="37" t="str">
        <f>VLOOKUP($A656,'Customer Names'!A:E,5,FALSE)</f>
        <v>Willenberg</v>
      </c>
      <c r="E656" s="35">
        <f>VLOOKUP($A656,'Medical Examinations'!$A:$H,2,FALSE)</f>
        <v>39.07</v>
      </c>
      <c r="F656" s="35">
        <f>VLOOKUP($A656,'Medical Examinations'!$A:$H,3,FALSE)</f>
        <v>11.93</v>
      </c>
      <c r="G656" s="35" t="str">
        <f>VLOOKUP($A656,'Medical Examinations'!$A:$N,11,0)</f>
        <v>No</v>
      </c>
      <c r="H656" s="35" t="str">
        <f>VLOOKUP($A656,'Medical Examinations'!$A:$N,5,0)</f>
        <v>No</v>
      </c>
      <c r="I656" s="35" t="str">
        <f>VLOOKUP($A656,'Medical Examinations'!$A:$N,6,0)</f>
        <v>No</v>
      </c>
      <c r="J656" s="35">
        <f>VLOOKUP($A656,'Medical Examinations'!$A:$N,9,0)</f>
        <v>0</v>
      </c>
      <c r="K656" s="35" t="str">
        <f>VLOOKUP($A656,'Medical Examinations'!$A:$N,10,0)</f>
        <v>No</v>
      </c>
      <c r="L656" s="35" t="str">
        <f>VLOOKUP($A656,'Medical Examinations'!$A:$N,12,0)</f>
        <v>Obesity</v>
      </c>
      <c r="M656" s="35" t="str">
        <f>VLOOKUP($A656,'Medical Examinations'!$A:$N,13,0)</f>
        <v>Diabetes</v>
      </c>
      <c r="N656" s="45">
        <f>IFERROR(VLOOKUP($A656,'Hospitalisation Details'!$A:$P,15,0),"")</f>
        <v>25001</v>
      </c>
      <c r="O656" s="46">
        <f>IFERROR(VLOOKUP($A656,'Hospitalisation Details'!$A:$P,6,0),"")</f>
        <v>15052.68</v>
      </c>
      <c r="P656" s="47" t="str">
        <f>IFERROR(VLOOKUP($A656,'Hospitalisation Details'!$A:$P,12,0),"")</f>
        <v>tier - 2</v>
      </c>
      <c r="Q656" s="47" t="str">
        <f>IFERROR(VLOOKUP($A656,'Hospitalisation Details'!$A:$P,13,0),"")</f>
        <v>tier - 2</v>
      </c>
      <c r="R656" s="47" t="str">
        <f>IFERROR(VLOOKUP($A656,'Hospitalisation Details'!$A:$P,14,0),"")</f>
        <v>R1022</v>
      </c>
      <c r="S656" s="47">
        <f>IFERROR(VLOOKUP($A656,'Hospitalisation Details'!$A:$P,16,0),"")</f>
        <v>54</v>
      </c>
    </row>
    <row r="657" spans="1:19" x14ac:dyDescent="0.3">
      <c r="A657" s="34" t="str">
        <f>'Medical Examinations'!A657</f>
        <v>Id656</v>
      </c>
      <c r="B657" s="36" t="str">
        <f>VLOOKUP($A657,'Customer Names'!A:E,3,FALSE)</f>
        <v>Mr.</v>
      </c>
      <c r="C657" s="37" t="str">
        <f>VLOOKUP($A657,'Customer Names'!$A:$E,4,FALSE)</f>
        <v xml:space="preserve"> Matthew A.</v>
      </c>
      <c r="D657" s="37" t="str">
        <f>VLOOKUP($A657,'Customer Names'!A:E,5,FALSE)</f>
        <v>Millett</v>
      </c>
      <c r="E657" s="35">
        <f>VLOOKUP($A657,'Medical Examinations'!$A:$H,2,FALSE)</f>
        <v>41.3</v>
      </c>
      <c r="F657" s="35">
        <f>VLOOKUP($A657,'Medical Examinations'!$A:$H,3,FALSE)</f>
        <v>9.59</v>
      </c>
      <c r="G657" s="35" t="str">
        <f>VLOOKUP($A657,'Medical Examinations'!$A:$N,11,0)</f>
        <v>No</v>
      </c>
      <c r="H657" s="35" t="str">
        <f>VLOOKUP($A657,'Medical Examinations'!$A:$N,5,0)</f>
        <v>No</v>
      </c>
      <c r="I657" s="35" t="str">
        <f>VLOOKUP($A657,'Medical Examinations'!$A:$N,6,0)</f>
        <v>No</v>
      </c>
      <c r="J657" s="35">
        <f>VLOOKUP($A657,'Medical Examinations'!$A:$N,9,0)</f>
        <v>0</v>
      </c>
      <c r="K657" s="35" t="str">
        <f>VLOOKUP($A657,'Medical Examinations'!$A:$N,10,0)</f>
        <v>No</v>
      </c>
      <c r="L657" s="35" t="str">
        <f>VLOOKUP($A657,'Medical Examinations'!$A:$N,12,0)</f>
        <v>Obesity</v>
      </c>
      <c r="M657" s="35" t="str">
        <f>VLOOKUP($A657,'Medical Examinations'!$A:$N,13,0)</f>
        <v>Diabetes</v>
      </c>
      <c r="N657" s="45">
        <f>IFERROR(VLOOKUP($A657,'Hospitalisation Details'!$A:$P,15,0),"")</f>
        <v>26160</v>
      </c>
      <c r="O657" s="46">
        <f>IFERROR(VLOOKUP($A657,'Hospitalisation Details'!$A:$P,6,0),"")</f>
        <v>15038.51</v>
      </c>
      <c r="P657" s="47" t="str">
        <f>IFERROR(VLOOKUP($A657,'Hospitalisation Details'!$A:$P,12,0),"")</f>
        <v>tier - 2</v>
      </c>
      <c r="Q657" s="47" t="str">
        <f>IFERROR(VLOOKUP($A657,'Hospitalisation Details'!$A:$P,13,0),"")</f>
        <v>tier - 3</v>
      </c>
      <c r="R657" s="47" t="str">
        <f>IFERROR(VLOOKUP($A657,'Hospitalisation Details'!$A:$P,14,0),"")</f>
        <v>R1023</v>
      </c>
      <c r="S657" s="47">
        <f>IFERROR(VLOOKUP($A657,'Hospitalisation Details'!$A:$P,16,0),"")</f>
        <v>51</v>
      </c>
    </row>
    <row r="658" spans="1:19" x14ac:dyDescent="0.3">
      <c r="A658" s="34" t="str">
        <f>'Medical Examinations'!A658</f>
        <v>Id657</v>
      </c>
      <c r="B658" s="36" t="str">
        <f>VLOOKUP($A658,'Customer Names'!A:E,3,FALSE)</f>
        <v>Ms.</v>
      </c>
      <c r="C658" s="37" t="str">
        <f>VLOOKUP($A658,'Customer Names'!$A:$E,4,FALSE)</f>
        <v xml:space="preserve"> Meta</v>
      </c>
      <c r="D658" s="37" t="str">
        <f>VLOOKUP($A658,'Customer Names'!A:E,5,FALSE)</f>
        <v>Haley</v>
      </c>
      <c r="E658" s="35">
        <f>VLOOKUP($A658,'Medical Examinations'!$A:$H,2,FALSE)</f>
        <v>42.95</v>
      </c>
      <c r="F658" s="35">
        <f>VLOOKUP($A658,'Medical Examinations'!$A:$H,3,FALSE)</f>
        <v>11.88</v>
      </c>
      <c r="G658" s="35" t="str">
        <f>VLOOKUP($A658,'Medical Examinations'!$A:$N,11,0)</f>
        <v>Yes</v>
      </c>
      <c r="H658" s="35" t="str">
        <f>VLOOKUP($A658,'Medical Examinations'!$A:$N,5,0)</f>
        <v>No</v>
      </c>
      <c r="I658" s="35" t="str">
        <f>VLOOKUP($A658,'Medical Examinations'!$A:$N,6,0)</f>
        <v>No</v>
      </c>
      <c r="J658" s="35">
        <f>VLOOKUP($A658,'Medical Examinations'!$A:$N,9,0)</f>
        <v>2</v>
      </c>
      <c r="K658" s="35" t="str">
        <f>VLOOKUP($A658,'Medical Examinations'!$A:$N,10,0)</f>
        <v>No</v>
      </c>
      <c r="L658" s="35" t="str">
        <f>VLOOKUP($A658,'Medical Examinations'!$A:$N,12,0)</f>
        <v>Obesity</v>
      </c>
      <c r="M658" s="35" t="str">
        <f>VLOOKUP($A658,'Medical Examinations'!$A:$N,13,0)</f>
        <v>Diabetes</v>
      </c>
      <c r="N658" s="45">
        <f>IFERROR(VLOOKUP($A658,'Hospitalisation Details'!$A:$P,15,0),"")</f>
        <v>25822</v>
      </c>
      <c r="O658" s="46">
        <f>IFERROR(VLOOKUP($A658,'Hospitalisation Details'!$A:$P,6,0),"")</f>
        <v>15026.3</v>
      </c>
      <c r="P658" s="47" t="str">
        <f>IFERROR(VLOOKUP($A658,'Hospitalisation Details'!$A:$P,12,0),"")</f>
        <v>tier - 2</v>
      </c>
      <c r="Q658" s="47" t="str">
        <f>IFERROR(VLOOKUP($A658,'Hospitalisation Details'!$A:$P,13,0),"")</f>
        <v>tier - 3</v>
      </c>
      <c r="R658" s="47" t="str">
        <f>IFERROR(VLOOKUP($A658,'Hospitalisation Details'!$A:$P,14,0),"")</f>
        <v>R1011</v>
      </c>
      <c r="S658" s="47">
        <f>IFERROR(VLOOKUP($A658,'Hospitalisation Details'!$A:$P,16,0),"")</f>
        <v>52</v>
      </c>
    </row>
    <row r="659" spans="1:19" x14ac:dyDescent="0.3">
      <c r="A659" s="34" t="str">
        <f>'Medical Examinations'!A659</f>
        <v>Id658</v>
      </c>
      <c r="B659" s="36" t="str">
        <f>VLOOKUP($A659,'Customer Names'!A:E,3,FALSE)</f>
        <v>Ms.</v>
      </c>
      <c r="C659" s="37" t="str">
        <f>VLOOKUP($A659,'Customer Names'!$A:$E,4,FALSE)</f>
        <v xml:space="preserve"> Rachel E</v>
      </c>
      <c r="D659" s="37" t="str">
        <f>VLOOKUP($A659,'Customer Names'!A:E,5,FALSE)</f>
        <v>Ackerman</v>
      </c>
      <c r="E659" s="35">
        <f>VLOOKUP($A659,'Medical Examinations'!$A:$H,2,FALSE)</f>
        <v>46.96</v>
      </c>
      <c r="F659" s="35">
        <f>VLOOKUP($A659,'Medical Examinations'!$A:$H,3,FALSE)</f>
        <v>4.6399999999999997</v>
      </c>
      <c r="G659" s="35" t="str">
        <f>VLOOKUP($A659,'Medical Examinations'!$A:$N,11,0)</f>
        <v>No</v>
      </c>
      <c r="H659" s="35" t="str">
        <f>VLOOKUP($A659,'Medical Examinations'!$A:$N,5,0)</f>
        <v>No</v>
      </c>
      <c r="I659" s="35" t="str">
        <f>VLOOKUP($A659,'Medical Examinations'!$A:$N,6,0)</f>
        <v>Yes</v>
      </c>
      <c r="J659" s="35">
        <f>VLOOKUP($A659,'Medical Examinations'!$A:$N,9,0)</f>
        <v>1</v>
      </c>
      <c r="K659" s="35" t="str">
        <f>VLOOKUP($A659,'Medical Examinations'!$A:$N,10,0)</f>
        <v>No</v>
      </c>
      <c r="L659" s="35" t="str">
        <f>VLOOKUP($A659,'Medical Examinations'!$A:$N,12,0)</f>
        <v>Obesity</v>
      </c>
      <c r="M659" s="35" t="str">
        <f>VLOOKUP($A659,'Medical Examinations'!$A:$N,13,0)</f>
        <v>Normal</v>
      </c>
      <c r="N659" s="45">
        <f>IFERROR(VLOOKUP($A659,'Hospitalisation Details'!$A:$P,15,0),"")</f>
        <v>29184</v>
      </c>
      <c r="O659" s="46">
        <f>IFERROR(VLOOKUP($A659,'Hospitalisation Details'!$A:$P,6,0),"")</f>
        <v>15025.76</v>
      </c>
      <c r="P659" s="47" t="str">
        <f>IFERROR(VLOOKUP($A659,'Hospitalisation Details'!$A:$P,12,0),"")</f>
        <v>tier - 2</v>
      </c>
      <c r="Q659" s="47" t="str">
        <f>IFERROR(VLOOKUP($A659,'Hospitalisation Details'!$A:$P,13,0),"")</f>
        <v>tier - 1</v>
      </c>
      <c r="R659" s="47" t="str">
        <f>IFERROR(VLOOKUP($A659,'Hospitalisation Details'!$A:$P,14,0),"")</f>
        <v>R1011</v>
      </c>
      <c r="S659" s="47">
        <f>IFERROR(VLOOKUP($A659,'Hospitalisation Details'!$A:$P,16,0),"")</f>
        <v>43</v>
      </c>
    </row>
    <row r="660" spans="1:19" x14ac:dyDescent="0.3">
      <c r="A660" s="34" t="str">
        <f>'Medical Examinations'!A660</f>
        <v>Id659</v>
      </c>
      <c r="B660" s="36" t="str">
        <f>VLOOKUP($A660,'Customer Names'!A:E,3,FALSE)</f>
        <v>Ms.</v>
      </c>
      <c r="C660" s="37" t="str">
        <f>VLOOKUP($A660,'Customer Names'!$A:$E,4,FALSE)</f>
        <v xml:space="preserve"> Angelica</v>
      </c>
      <c r="D660" s="37" t="str">
        <f>VLOOKUP($A660,'Customer Names'!A:E,5,FALSE)</f>
        <v>Valdez</v>
      </c>
      <c r="E660" s="35">
        <f>VLOOKUP($A660,'Medical Examinations'!$A:$H,2,FALSE)</f>
        <v>30.495000000000001</v>
      </c>
      <c r="F660" s="35">
        <f>VLOOKUP($A660,'Medical Examinations'!$A:$H,3,FALSE)</f>
        <v>9.5299999999999994</v>
      </c>
      <c r="G660" s="35" t="str">
        <f>VLOOKUP($A660,'Medical Examinations'!$A:$N,11,0)</f>
        <v>No</v>
      </c>
      <c r="H660" s="35" t="str">
        <f>VLOOKUP($A660,'Medical Examinations'!$A:$N,5,0)</f>
        <v>No</v>
      </c>
      <c r="I660" s="35" t="str">
        <f>VLOOKUP($A660,'Medical Examinations'!$A:$N,6,0)</f>
        <v>No</v>
      </c>
      <c r="J660" s="35">
        <f>VLOOKUP($A660,'Medical Examinations'!$A:$N,9,0)</f>
        <v>0</v>
      </c>
      <c r="K660" s="35" t="str">
        <f>VLOOKUP($A660,'Medical Examinations'!$A:$N,10,0)</f>
        <v>No</v>
      </c>
      <c r="L660" s="35" t="str">
        <f>VLOOKUP($A660,'Medical Examinations'!$A:$N,12,0)</f>
        <v>Obesity</v>
      </c>
      <c r="M660" s="35" t="str">
        <f>VLOOKUP($A660,'Medical Examinations'!$A:$N,13,0)</f>
        <v>Diabetes</v>
      </c>
      <c r="N660" s="45">
        <f>IFERROR(VLOOKUP($A660,'Hospitalisation Details'!$A:$P,15,0),"")</f>
        <v>22136</v>
      </c>
      <c r="O660" s="46">
        <f>IFERROR(VLOOKUP($A660,'Hospitalisation Details'!$A:$P,6,0),"")</f>
        <v>15019.76</v>
      </c>
      <c r="P660" s="47" t="str">
        <f>IFERROR(VLOOKUP($A660,'Hospitalisation Details'!$A:$P,12,0),"")</f>
        <v>tier - 2</v>
      </c>
      <c r="Q660" s="47" t="str">
        <f>IFERROR(VLOOKUP($A660,'Hospitalisation Details'!$A:$P,13,0),"")</f>
        <v>tier - 2</v>
      </c>
      <c r="R660" s="47" t="str">
        <f>IFERROR(VLOOKUP($A660,'Hospitalisation Details'!$A:$P,14,0),"")</f>
        <v>R1012</v>
      </c>
      <c r="S660" s="47">
        <f>IFERROR(VLOOKUP($A660,'Hospitalisation Details'!$A:$P,16,0),"")</f>
        <v>62</v>
      </c>
    </row>
    <row r="661" spans="1:19" x14ac:dyDescent="0.3">
      <c r="A661" s="34" t="str">
        <f>'Medical Examinations'!A661</f>
        <v>Id660</v>
      </c>
      <c r="B661" s="36" t="str">
        <f>VLOOKUP($A661,'Customer Names'!A:E,3,FALSE)</f>
        <v>Ms.</v>
      </c>
      <c r="C661" s="37" t="str">
        <f>VLOOKUP($A661,'Customer Names'!$A:$E,4,FALSE)</f>
        <v xml:space="preserve"> Kathleen</v>
      </c>
      <c r="D661" s="37" t="str">
        <f>VLOOKUP($A661,'Customer Names'!A:E,5,FALSE)</f>
        <v>Michaud</v>
      </c>
      <c r="E661" s="35">
        <f>VLOOKUP($A661,'Medical Examinations'!$A:$H,2,FALSE)</f>
        <v>17.954999999999998</v>
      </c>
      <c r="F661" s="35">
        <f>VLOOKUP($A661,'Medical Examinations'!$A:$H,3,FALSE)</f>
        <v>5.29</v>
      </c>
      <c r="G661" s="35" t="str">
        <f>VLOOKUP($A661,'Medical Examinations'!$A:$N,11,0)</f>
        <v>Yes</v>
      </c>
      <c r="H661" s="35" t="str">
        <f>VLOOKUP($A661,'Medical Examinations'!$A:$N,5,0)</f>
        <v>No</v>
      </c>
      <c r="I661" s="35" t="str">
        <f>VLOOKUP($A661,'Medical Examinations'!$A:$N,6,0)</f>
        <v>No</v>
      </c>
      <c r="J661" s="35">
        <f>VLOOKUP($A661,'Medical Examinations'!$A:$N,9,0)</f>
        <v>1</v>
      </c>
      <c r="K661" s="35" t="str">
        <f>VLOOKUP($A661,'Medical Examinations'!$A:$N,10,0)</f>
        <v>Yes</v>
      </c>
      <c r="L661" s="35" t="str">
        <f>VLOOKUP($A661,'Medical Examinations'!$A:$N,12,0)</f>
        <v>Underweight</v>
      </c>
      <c r="M661" s="35" t="str">
        <f>VLOOKUP($A661,'Medical Examinations'!$A:$N,13,0)</f>
        <v>Normal</v>
      </c>
      <c r="N661" s="45">
        <f>IFERROR(VLOOKUP($A661,'Hospitalisation Details'!$A:$P,15,0),"")</f>
        <v>34913</v>
      </c>
      <c r="O661" s="46">
        <f>IFERROR(VLOOKUP($A661,'Hospitalisation Details'!$A:$P,6,0),"")</f>
        <v>15006.58</v>
      </c>
      <c r="P661" s="47" t="str">
        <f>IFERROR(VLOOKUP($A661,'Hospitalisation Details'!$A:$P,12,0),"")</f>
        <v>tier - 2</v>
      </c>
      <c r="Q661" s="47" t="str">
        <f>IFERROR(VLOOKUP($A661,'Hospitalisation Details'!$A:$P,13,0),"")</f>
        <v>tier - 2</v>
      </c>
      <c r="R661" s="47" t="str">
        <f>IFERROR(VLOOKUP($A661,'Hospitalisation Details'!$A:$P,14,0),"")</f>
        <v>R1024</v>
      </c>
      <c r="S661" s="47">
        <f>IFERROR(VLOOKUP($A661,'Hospitalisation Details'!$A:$P,16,0),"")</f>
        <v>27</v>
      </c>
    </row>
    <row r="662" spans="1:19" x14ac:dyDescent="0.3">
      <c r="A662" s="34" t="str">
        <f>'Medical Examinations'!A662</f>
        <v>Id661</v>
      </c>
      <c r="B662" s="36" t="str">
        <f>VLOOKUP($A662,'Customer Names'!A:E,3,FALSE)</f>
        <v>Mr.</v>
      </c>
      <c r="C662" s="37" t="str">
        <f>VLOOKUP($A662,'Customer Names'!$A:$E,4,FALSE)</f>
        <v xml:space="preserve"> Gabriel D.</v>
      </c>
      <c r="D662" s="37" t="str">
        <f>VLOOKUP($A662,'Customer Names'!A:E,5,FALSE)</f>
        <v>Gunnink</v>
      </c>
      <c r="E662" s="35">
        <f>VLOOKUP($A662,'Medical Examinations'!$A:$H,2,FALSE)</f>
        <v>25.6</v>
      </c>
      <c r="F662" s="35">
        <f>VLOOKUP($A662,'Medical Examinations'!$A:$H,3,FALSE)</f>
        <v>10.95</v>
      </c>
      <c r="G662" s="35" t="str">
        <f>VLOOKUP($A662,'Medical Examinations'!$A:$N,11,0)</f>
        <v>No</v>
      </c>
      <c r="H662" s="35" t="str">
        <f>VLOOKUP($A662,'Medical Examinations'!$A:$N,5,0)</f>
        <v>No</v>
      </c>
      <c r="I662" s="35" t="str">
        <f>VLOOKUP($A662,'Medical Examinations'!$A:$N,6,0)</f>
        <v>No</v>
      </c>
      <c r="J662" s="35">
        <f>VLOOKUP($A662,'Medical Examinations'!$A:$N,9,0)</f>
        <v>3</v>
      </c>
      <c r="K662" s="35" t="str">
        <f>VLOOKUP($A662,'Medical Examinations'!$A:$N,10,0)</f>
        <v>No</v>
      </c>
      <c r="L662" s="35" t="str">
        <f>VLOOKUP($A662,'Medical Examinations'!$A:$N,12,0)</f>
        <v>Overweight</v>
      </c>
      <c r="M662" s="35" t="str">
        <f>VLOOKUP($A662,'Medical Examinations'!$A:$N,13,0)</f>
        <v>Diabetes</v>
      </c>
      <c r="N662" s="45">
        <f>IFERROR(VLOOKUP($A662,'Hospitalisation Details'!$A:$P,15,0),"")</f>
        <v>21395</v>
      </c>
      <c r="O662" s="46">
        <f>IFERROR(VLOOKUP($A662,'Hospitalisation Details'!$A:$P,6,0),"")</f>
        <v>14988.43</v>
      </c>
      <c r="P662" s="47" t="str">
        <f>IFERROR(VLOOKUP($A662,'Hospitalisation Details'!$A:$P,12,0),"")</f>
        <v>tier - 2</v>
      </c>
      <c r="Q662" s="47" t="str">
        <f>IFERROR(VLOOKUP($A662,'Hospitalisation Details'!$A:$P,13,0),"")</f>
        <v>tier - 3</v>
      </c>
      <c r="R662" s="47" t="str">
        <f>IFERROR(VLOOKUP($A662,'Hospitalisation Details'!$A:$P,14,0),"")</f>
        <v>R1011</v>
      </c>
      <c r="S662" s="47">
        <f>IFERROR(VLOOKUP($A662,'Hospitalisation Details'!$A:$P,16,0),"")</f>
        <v>64</v>
      </c>
    </row>
    <row r="663" spans="1:19" x14ac:dyDescent="0.3">
      <c r="A663" s="34" t="str">
        <f>'Medical Examinations'!A663</f>
        <v>Id662</v>
      </c>
      <c r="B663" s="36" t="str">
        <f>VLOOKUP($A663,'Customer Names'!A:E,3,FALSE)</f>
        <v>Mr.</v>
      </c>
      <c r="C663" s="37" t="str">
        <f>VLOOKUP($A663,'Customer Names'!$A:$E,4,FALSE)</f>
        <v xml:space="preserve"> Jeff T</v>
      </c>
      <c r="D663" s="37" t="str">
        <f>VLOOKUP($A663,'Customer Names'!A:E,5,FALSE)</f>
        <v>Knight</v>
      </c>
      <c r="E663" s="35">
        <f>VLOOKUP($A663,'Medical Examinations'!$A:$H,2,FALSE)</f>
        <v>34.21</v>
      </c>
      <c r="F663" s="35">
        <f>VLOOKUP($A663,'Medical Examinations'!$A:$H,3,FALSE)</f>
        <v>9.17</v>
      </c>
      <c r="G663" s="35" t="str">
        <f>VLOOKUP($A663,'Medical Examinations'!$A:$N,11,0)</f>
        <v>No</v>
      </c>
      <c r="H663" s="35" t="str">
        <f>VLOOKUP($A663,'Medical Examinations'!$A:$N,5,0)</f>
        <v>No</v>
      </c>
      <c r="I663" s="35" t="str">
        <f>VLOOKUP($A663,'Medical Examinations'!$A:$N,6,0)</f>
        <v>No</v>
      </c>
      <c r="J663" s="35">
        <f>VLOOKUP($A663,'Medical Examinations'!$A:$N,9,0)</f>
        <v>0</v>
      </c>
      <c r="K663" s="35" t="str">
        <f>VLOOKUP($A663,'Medical Examinations'!$A:$N,10,0)</f>
        <v>No</v>
      </c>
      <c r="L663" s="35" t="str">
        <f>VLOOKUP($A663,'Medical Examinations'!$A:$N,12,0)</f>
        <v>Obesity</v>
      </c>
      <c r="M663" s="35" t="str">
        <f>VLOOKUP($A663,'Medical Examinations'!$A:$N,13,0)</f>
        <v>Diabetes</v>
      </c>
      <c r="N663" s="45">
        <f>IFERROR(VLOOKUP($A663,'Hospitalisation Details'!$A:$P,15,0),"")</f>
        <v>22979</v>
      </c>
      <c r="O663" s="46">
        <f>IFERROR(VLOOKUP($A663,'Hospitalisation Details'!$A:$P,6,0),"")</f>
        <v>14945.34</v>
      </c>
      <c r="P663" s="47" t="str">
        <f>IFERROR(VLOOKUP($A663,'Hospitalisation Details'!$A:$P,12,0),"")</f>
        <v>tier - 2</v>
      </c>
      <c r="Q663" s="47" t="str">
        <f>IFERROR(VLOOKUP($A663,'Hospitalisation Details'!$A:$P,13,0),"")</f>
        <v>tier - 1</v>
      </c>
      <c r="R663" s="47" t="str">
        <f>IFERROR(VLOOKUP($A663,'Hospitalisation Details'!$A:$P,14,0),"")</f>
        <v>R1021</v>
      </c>
      <c r="S663" s="47">
        <f>IFERROR(VLOOKUP($A663,'Hospitalisation Details'!$A:$P,16,0),"")</f>
        <v>60</v>
      </c>
    </row>
    <row r="664" spans="1:19" x14ac:dyDescent="0.3">
      <c r="A664" s="34" t="str">
        <f>'Medical Examinations'!A664</f>
        <v>Id663</v>
      </c>
      <c r="B664" s="36" t="str">
        <f>VLOOKUP($A664,'Customer Names'!A:E,3,FALSE)</f>
        <v>Mr.</v>
      </c>
      <c r="C664" s="37" t="str">
        <f>VLOOKUP($A664,'Customer Names'!$A:$E,4,FALSE)</f>
        <v xml:space="preserve"> Neil D</v>
      </c>
      <c r="D664" s="37" t="str">
        <f>VLOOKUP($A664,'Customer Names'!A:E,5,FALSE)</f>
        <v>Grosscup</v>
      </c>
      <c r="E664" s="35">
        <f>VLOOKUP($A664,'Medical Examinations'!$A:$H,2,FALSE)</f>
        <v>39.74</v>
      </c>
      <c r="F664" s="35">
        <f>VLOOKUP($A664,'Medical Examinations'!$A:$H,3,FALSE)</f>
        <v>7.39</v>
      </c>
      <c r="G664" s="35" t="str">
        <f>VLOOKUP($A664,'Medical Examinations'!$A:$N,11,0)</f>
        <v>No</v>
      </c>
      <c r="H664" s="35" t="str">
        <f>VLOOKUP($A664,'Medical Examinations'!$A:$N,5,0)</f>
        <v>No</v>
      </c>
      <c r="I664" s="35" t="str">
        <f>VLOOKUP($A664,'Medical Examinations'!$A:$N,6,0)</f>
        <v>No</v>
      </c>
      <c r="J664" s="35">
        <f>VLOOKUP($A664,'Medical Examinations'!$A:$N,9,0)</f>
        <v>0</v>
      </c>
      <c r="K664" s="35" t="str">
        <f>VLOOKUP($A664,'Medical Examinations'!$A:$N,10,0)</f>
        <v>No</v>
      </c>
      <c r="L664" s="35" t="str">
        <f>VLOOKUP($A664,'Medical Examinations'!$A:$N,12,0)</f>
        <v>Obesity</v>
      </c>
      <c r="M664" s="35" t="str">
        <f>VLOOKUP($A664,'Medical Examinations'!$A:$N,13,0)</f>
        <v>Diabetes</v>
      </c>
      <c r="N664" s="45">
        <f>IFERROR(VLOOKUP($A664,'Hospitalisation Details'!$A:$P,15,0),"")</f>
        <v>25150</v>
      </c>
      <c r="O664" s="46">
        <f>IFERROR(VLOOKUP($A664,'Hospitalisation Details'!$A:$P,6,0),"")</f>
        <v>14926.97</v>
      </c>
      <c r="P664" s="47" t="str">
        <f>IFERROR(VLOOKUP($A664,'Hospitalisation Details'!$A:$P,12,0),"")</f>
        <v>tier - 2</v>
      </c>
      <c r="Q664" s="47" t="str">
        <f>IFERROR(VLOOKUP($A664,'Hospitalisation Details'!$A:$P,13,0),"")</f>
        <v>tier - 2</v>
      </c>
      <c r="R664" s="47" t="str">
        <f>IFERROR(VLOOKUP($A664,'Hospitalisation Details'!$A:$P,14,0),"")</f>
        <v>R1012</v>
      </c>
      <c r="S664" s="47">
        <f>IFERROR(VLOOKUP($A664,'Hospitalisation Details'!$A:$P,16,0),"")</f>
        <v>54</v>
      </c>
    </row>
    <row r="665" spans="1:19" x14ac:dyDescent="0.3">
      <c r="A665" s="34" t="str">
        <f>'Medical Examinations'!A665</f>
        <v>Id664</v>
      </c>
      <c r="B665" s="36" t="str">
        <f>VLOOKUP($A665,'Customer Names'!A:E,3,FALSE)</f>
        <v>Ms.</v>
      </c>
      <c r="C665" s="37" t="str">
        <f>VLOOKUP($A665,'Customer Names'!$A:$E,4,FALSE)</f>
        <v xml:space="preserve"> Katherine L.</v>
      </c>
      <c r="D665" s="37" t="str">
        <f>VLOOKUP($A665,'Customer Names'!A:E,5,FALSE)</f>
        <v>Koniuch</v>
      </c>
      <c r="E665" s="35">
        <f>VLOOKUP($A665,'Medical Examinations'!$A:$H,2,FALSE)</f>
        <v>49.53</v>
      </c>
      <c r="F665" s="35">
        <f>VLOOKUP($A665,'Medical Examinations'!$A:$H,3,FALSE)</f>
        <v>9.1300000000000008</v>
      </c>
      <c r="G665" s="35" t="str">
        <f>VLOOKUP($A665,'Medical Examinations'!$A:$N,11,0)</f>
        <v>Yes</v>
      </c>
      <c r="H665" s="35" t="str">
        <f>VLOOKUP($A665,'Medical Examinations'!$A:$N,5,0)</f>
        <v>No</v>
      </c>
      <c r="I665" s="35" t="str">
        <f>VLOOKUP($A665,'Medical Examinations'!$A:$N,6,0)</f>
        <v>No</v>
      </c>
      <c r="J665" s="35">
        <f>VLOOKUP($A665,'Medical Examinations'!$A:$N,9,0)</f>
        <v>0</v>
      </c>
      <c r="K665" s="35" t="str">
        <f>VLOOKUP($A665,'Medical Examinations'!$A:$N,10,0)</f>
        <v>No</v>
      </c>
      <c r="L665" s="35" t="str">
        <f>VLOOKUP($A665,'Medical Examinations'!$A:$N,12,0)</f>
        <v>Obesity</v>
      </c>
      <c r="M665" s="35" t="str">
        <f>VLOOKUP($A665,'Medical Examinations'!$A:$N,13,0)</f>
        <v>Diabetes</v>
      </c>
      <c r="N665" s="45">
        <f>IFERROR(VLOOKUP($A665,'Hospitalisation Details'!$A:$P,15,0),"")</f>
        <v>29771</v>
      </c>
      <c r="O665" s="46">
        <f>IFERROR(VLOOKUP($A665,'Hospitalisation Details'!$A:$P,6,0),"")</f>
        <v>14908.27</v>
      </c>
      <c r="P665" s="47" t="str">
        <f>IFERROR(VLOOKUP($A665,'Hospitalisation Details'!$A:$P,12,0),"")</f>
        <v>tier - 2</v>
      </c>
      <c r="Q665" s="47" t="str">
        <f>IFERROR(VLOOKUP($A665,'Hospitalisation Details'!$A:$P,13,0),"")</f>
        <v>tier - 1</v>
      </c>
      <c r="R665" s="47" t="str">
        <f>IFERROR(VLOOKUP($A665,'Hospitalisation Details'!$A:$P,14,0),"")</f>
        <v>R1011</v>
      </c>
      <c r="S665" s="47">
        <f>IFERROR(VLOOKUP($A665,'Hospitalisation Details'!$A:$P,16,0),"")</f>
        <v>41</v>
      </c>
    </row>
    <row r="666" spans="1:19" x14ac:dyDescent="0.3">
      <c r="A666" s="34" t="str">
        <f>'Medical Examinations'!A666</f>
        <v>Id665</v>
      </c>
      <c r="B666" s="36" t="str">
        <f>VLOOKUP($A666,'Customer Names'!A:E,3,FALSE)</f>
        <v>Ms.</v>
      </c>
      <c r="C666" s="37" t="str">
        <f>VLOOKUP($A666,'Customer Names'!$A:$E,4,FALSE)</f>
        <v xml:space="preserve"> Ariel E</v>
      </c>
      <c r="D666" s="37" t="str">
        <f>VLOOKUP($A666,'Customer Names'!A:E,5,FALSE)</f>
        <v>Heitzman</v>
      </c>
      <c r="E666" s="35">
        <f>VLOOKUP($A666,'Medical Examinations'!$A:$H,2,FALSE)</f>
        <v>39.33</v>
      </c>
      <c r="F666" s="35">
        <f>VLOOKUP($A666,'Medical Examinations'!$A:$H,3,FALSE)</f>
        <v>10.4</v>
      </c>
      <c r="G666" s="35" t="str">
        <f>VLOOKUP($A666,'Medical Examinations'!$A:$N,11,0)</f>
        <v>No</v>
      </c>
      <c r="H666" s="35" t="str">
        <f>VLOOKUP($A666,'Medical Examinations'!$A:$N,5,0)</f>
        <v>No</v>
      </c>
      <c r="I666" s="35" t="str">
        <f>VLOOKUP($A666,'Medical Examinations'!$A:$N,6,0)</f>
        <v>No</v>
      </c>
      <c r="J666" s="35">
        <f>VLOOKUP($A666,'Medical Examinations'!$A:$N,9,0)</f>
        <v>3</v>
      </c>
      <c r="K666" s="35" t="str">
        <f>VLOOKUP($A666,'Medical Examinations'!$A:$N,10,0)</f>
        <v>No</v>
      </c>
      <c r="L666" s="35" t="str">
        <f>VLOOKUP($A666,'Medical Examinations'!$A:$N,12,0)</f>
        <v>Obesity</v>
      </c>
      <c r="M666" s="35" t="str">
        <f>VLOOKUP($A666,'Medical Examinations'!$A:$N,13,0)</f>
        <v>Diabetes</v>
      </c>
      <c r="N666" s="45">
        <f>IFERROR(VLOOKUP($A666,'Hospitalisation Details'!$A:$P,15,0),"")</f>
        <v>21475</v>
      </c>
      <c r="O666" s="46">
        <f>IFERROR(VLOOKUP($A666,'Hospitalisation Details'!$A:$P,6,0),"")</f>
        <v>14901.52</v>
      </c>
      <c r="P666" s="47" t="str">
        <f>IFERROR(VLOOKUP($A666,'Hospitalisation Details'!$A:$P,12,0),"")</f>
        <v>tier - 2</v>
      </c>
      <c r="Q666" s="47" t="str">
        <f>IFERROR(VLOOKUP($A666,'Hospitalisation Details'!$A:$P,13,0),"")</f>
        <v>tier - 2</v>
      </c>
      <c r="R666" s="47" t="str">
        <f>IFERROR(VLOOKUP($A666,'Hospitalisation Details'!$A:$P,14,0),"")</f>
        <v>R1024</v>
      </c>
      <c r="S666" s="47">
        <f>IFERROR(VLOOKUP($A666,'Hospitalisation Details'!$A:$P,16,0),"")</f>
        <v>64</v>
      </c>
    </row>
    <row r="667" spans="1:19" x14ac:dyDescent="0.3">
      <c r="A667" s="34" t="str">
        <f>'Medical Examinations'!A667</f>
        <v>Id666</v>
      </c>
      <c r="B667" s="36" t="str">
        <f>VLOOKUP($A667,'Customer Names'!A:E,3,FALSE)</f>
        <v>Mr.</v>
      </c>
      <c r="C667" s="37" t="str">
        <f>VLOOKUP($A667,'Customer Names'!$A:$E,4,FALSE)</f>
        <v xml:space="preserve"> Christopher P</v>
      </c>
      <c r="D667" s="37" t="str">
        <f>VLOOKUP($A667,'Customer Names'!A:E,5,FALSE)</f>
        <v>Tatton</v>
      </c>
      <c r="E667" s="35">
        <f>VLOOKUP($A667,'Medical Examinations'!$A:$H,2,FALSE)</f>
        <v>39.979999999999997</v>
      </c>
      <c r="F667" s="35">
        <f>VLOOKUP($A667,'Medical Examinations'!$A:$H,3,FALSE)</f>
        <v>9.4600000000000009</v>
      </c>
      <c r="G667" s="35" t="str">
        <f>VLOOKUP($A667,'Medical Examinations'!$A:$N,11,0)</f>
        <v>Yes</v>
      </c>
      <c r="H667" s="35" t="str">
        <f>VLOOKUP($A667,'Medical Examinations'!$A:$N,5,0)</f>
        <v>No</v>
      </c>
      <c r="I667" s="35" t="str">
        <f>VLOOKUP($A667,'Medical Examinations'!$A:$N,6,0)</f>
        <v>No</v>
      </c>
      <c r="J667" s="35">
        <f>VLOOKUP($A667,'Medical Examinations'!$A:$N,9,0)</f>
        <v>2</v>
      </c>
      <c r="K667" s="35" t="str">
        <f>VLOOKUP($A667,'Medical Examinations'!$A:$N,10,0)</f>
        <v>No</v>
      </c>
      <c r="L667" s="35" t="str">
        <f>VLOOKUP($A667,'Medical Examinations'!$A:$N,12,0)</f>
        <v>Obesity</v>
      </c>
      <c r="M667" s="35" t="str">
        <f>VLOOKUP($A667,'Medical Examinations'!$A:$N,13,0)</f>
        <v>Diabetes</v>
      </c>
      <c r="N667" s="45">
        <f>IFERROR(VLOOKUP($A667,'Hospitalisation Details'!$A:$P,15,0),"")</f>
        <v>25883</v>
      </c>
      <c r="O667" s="46">
        <f>IFERROR(VLOOKUP($A667,'Hospitalisation Details'!$A:$P,6,0),"")</f>
        <v>14847.63</v>
      </c>
      <c r="P667" s="47" t="str">
        <f>IFERROR(VLOOKUP($A667,'Hospitalisation Details'!$A:$P,12,0),"")</f>
        <v>tier - 2</v>
      </c>
      <c r="Q667" s="47" t="str">
        <f>IFERROR(VLOOKUP($A667,'Hospitalisation Details'!$A:$P,13,0),"")</f>
        <v>tier - 2</v>
      </c>
      <c r="R667" s="47" t="str">
        <f>IFERROR(VLOOKUP($A667,'Hospitalisation Details'!$A:$P,14,0),"")</f>
        <v>R1023</v>
      </c>
      <c r="S667" s="47">
        <f>IFERROR(VLOOKUP($A667,'Hospitalisation Details'!$A:$P,16,0),"")</f>
        <v>52</v>
      </c>
    </row>
    <row r="668" spans="1:19" x14ac:dyDescent="0.3">
      <c r="A668" s="34" t="str">
        <f>'Medical Examinations'!A668</f>
        <v>Id667</v>
      </c>
      <c r="B668" s="36" t="str">
        <f>VLOOKUP($A668,'Customer Names'!A:E,3,FALSE)</f>
        <v>Mrs.</v>
      </c>
      <c r="C668" s="37" t="str">
        <f>VLOOKUP($A668,'Customer Names'!$A:$E,4,FALSE)</f>
        <v xml:space="preserve"> Erin M.</v>
      </c>
      <c r="D668" s="37" t="str">
        <f>VLOOKUP($A668,'Customer Names'!A:E,5,FALSE)</f>
        <v>Flanagan</v>
      </c>
      <c r="E668" s="35">
        <f>VLOOKUP($A668,'Medical Examinations'!$A:$H,2,FALSE)</f>
        <v>46.51</v>
      </c>
      <c r="F668" s="35">
        <f>VLOOKUP($A668,'Medical Examinations'!$A:$H,3,FALSE)</f>
        <v>8.69</v>
      </c>
      <c r="G668" s="35" t="str">
        <f>VLOOKUP($A668,'Medical Examinations'!$A:$N,11,0)</f>
        <v>Yes</v>
      </c>
      <c r="H668" s="35" t="str">
        <f>VLOOKUP($A668,'Medical Examinations'!$A:$N,5,0)</f>
        <v>No</v>
      </c>
      <c r="I668" s="35" t="str">
        <f>VLOOKUP($A668,'Medical Examinations'!$A:$N,6,0)</f>
        <v>No</v>
      </c>
      <c r="J668" s="35">
        <f>VLOOKUP($A668,'Medical Examinations'!$A:$N,9,0)</f>
        <v>0</v>
      </c>
      <c r="K668" s="35" t="str">
        <f>VLOOKUP($A668,'Medical Examinations'!$A:$N,10,0)</f>
        <v>No</v>
      </c>
      <c r="L668" s="35" t="str">
        <f>VLOOKUP($A668,'Medical Examinations'!$A:$N,12,0)</f>
        <v>Obesity</v>
      </c>
      <c r="M668" s="35" t="str">
        <f>VLOOKUP($A668,'Medical Examinations'!$A:$N,13,0)</f>
        <v>Diabetes</v>
      </c>
      <c r="N668" s="45">
        <f>IFERROR(VLOOKUP($A668,'Hospitalisation Details'!$A:$P,15,0),"")</f>
        <v>29742</v>
      </c>
      <c r="O668" s="46">
        <f>IFERROR(VLOOKUP($A668,'Hospitalisation Details'!$A:$P,6,0),"")</f>
        <v>14843.96</v>
      </c>
      <c r="P668" s="47" t="str">
        <f>IFERROR(VLOOKUP($A668,'Hospitalisation Details'!$A:$P,12,0),"")</f>
        <v>tier - 2</v>
      </c>
      <c r="Q668" s="47" t="str">
        <f>IFERROR(VLOOKUP($A668,'Hospitalisation Details'!$A:$P,13,0),"")</f>
        <v>tier - 3</v>
      </c>
      <c r="R668" s="47" t="str">
        <f>IFERROR(VLOOKUP($A668,'Hospitalisation Details'!$A:$P,14,0),"")</f>
        <v>R1026</v>
      </c>
      <c r="S668" s="47">
        <f>IFERROR(VLOOKUP($A668,'Hospitalisation Details'!$A:$P,16,0),"")</f>
        <v>42</v>
      </c>
    </row>
    <row r="669" spans="1:19" x14ac:dyDescent="0.3">
      <c r="A669" s="34" t="str">
        <f>'Medical Examinations'!A669</f>
        <v>Id668</v>
      </c>
      <c r="B669" s="36" t="str">
        <f>VLOOKUP($A669,'Customer Names'!A:E,3,FALSE)</f>
        <v>Mrs.</v>
      </c>
      <c r="C669" s="37" t="str">
        <f>VLOOKUP($A669,'Customer Names'!$A:$E,4,FALSE)</f>
        <v xml:space="preserve"> Molly K.</v>
      </c>
      <c r="D669" s="37" t="str">
        <f>VLOOKUP($A669,'Customer Names'!A:E,5,FALSE)</f>
        <v>Funk</v>
      </c>
      <c r="E669" s="35">
        <f>VLOOKUP($A669,'Medical Examinations'!$A:$H,2,FALSE)</f>
        <v>43.58</v>
      </c>
      <c r="F669" s="35">
        <f>VLOOKUP($A669,'Medical Examinations'!$A:$H,3,FALSE)</f>
        <v>4.2300000000000004</v>
      </c>
      <c r="G669" s="35" t="str">
        <f>VLOOKUP($A669,'Medical Examinations'!$A:$N,11,0)</f>
        <v>No</v>
      </c>
      <c r="H669" s="35" t="str">
        <f>VLOOKUP($A669,'Medical Examinations'!$A:$N,5,0)</f>
        <v>No</v>
      </c>
      <c r="I669" s="35" t="str">
        <f>VLOOKUP($A669,'Medical Examinations'!$A:$N,6,0)</f>
        <v>Yes</v>
      </c>
      <c r="J669" s="35">
        <f>VLOOKUP($A669,'Medical Examinations'!$A:$N,9,0)</f>
        <v>1</v>
      </c>
      <c r="K669" s="35" t="str">
        <f>VLOOKUP($A669,'Medical Examinations'!$A:$N,10,0)</f>
        <v>No</v>
      </c>
      <c r="L669" s="35" t="str">
        <f>VLOOKUP($A669,'Medical Examinations'!$A:$N,12,0)</f>
        <v>Obesity</v>
      </c>
      <c r="M669" s="35" t="str">
        <f>VLOOKUP($A669,'Medical Examinations'!$A:$N,13,0)</f>
        <v>Normal</v>
      </c>
      <c r="N669" s="45">
        <f>IFERROR(VLOOKUP($A669,'Hospitalisation Details'!$A:$P,15,0),"")</f>
        <v>29146</v>
      </c>
      <c r="O669" s="46">
        <f>IFERROR(VLOOKUP($A669,'Hospitalisation Details'!$A:$P,6,0),"")</f>
        <v>14839.34</v>
      </c>
      <c r="P669" s="47" t="str">
        <f>IFERROR(VLOOKUP($A669,'Hospitalisation Details'!$A:$P,12,0),"")</f>
        <v>tier - 2</v>
      </c>
      <c r="Q669" s="47" t="str">
        <f>IFERROR(VLOOKUP($A669,'Hospitalisation Details'!$A:$P,13,0),"")</f>
        <v>tier - 3</v>
      </c>
      <c r="R669" s="47" t="str">
        <f>IFERROR(VLOOKUP($A669,'Hospitalisation Details'!$A:$P,14,0),"")</f>
        <v>R1026</v>
      </c>
      <c r="S669" s="47">
        <f>IFERROR(VLOOKUP($A669,'Hospitalisation Details'!$A:$P,16,0),"")</f>
        <v>43</v>
      </c>
    </row>
    <row r="670" spans="1:19" x14ac:dyDescent="0.3">
      <c r="A670" s="34" t="str">
        <f>'Medical Examinations'!A670</f>
        <v>Id669</v>
      </c>
      <c r="B670" s="36" t="str">
        <f>VLOOKUP($A670,'Customer Names'!A:E,3,FALSE)</f>
        <v>Mr.</v>
      </c>
      <c r="C670" s="37" t="str">
        <f>VLOOKUP($A670,'Customer Names'!$A:$E,4,FALSE)</f>
        <v xml:space="preserve"> Ryan J.</v>
      </c>
      <c r="D670" s="37" t="str">
        <f>VLOOKUP($A670,'Customer Names'!A:E,5,FALSE)</f>
        <v>Davenport</v>
      </c>
      <c r="E670" s="35">
        <f>VLOOKUP($A670,'Medical Examinations'!$A:$H,2,FALSE)</f>
        <v>42.28</v>
      </c>
      <c r="F670" s="35">
        <f>VLOOKUP($A670,'Medical Examinations'!$A:$H,3,FALSE)</f>
        <v>9.16</v>
      </c>
      <c r="G670" s="35" t="str">
        <f>VLOOKUP($A670,'Medical Examinations'!$A:$N,11,0)</f>
        <v>Yes</v>
      </c>
      <c r="H670" s="35" t="str">
        <f>VLOOKUP($A670,'Medical Examinations'!$A:$N,5,0)</f>
        <v>No</v>
      </c>
      <c r="I670" s="35" t="str">
        <f>VLOOKUP($A670,'Medical Examinations'!$A:$N,6,0)</f>
        <v>No</v>
      </c>
      <c r="J670" s="35">
        <f>VLOOKUP($A670,'Medical Examinations'!$A:$N,9,0)</f>
        <v>1</v>
      </c>
      <c r="K670" s="35" t="str">
        <f>VLOOKUP($A670,'Medical Examinations'!$A:$N,10,0)</f>
        <v>No</v>
      </c>
      <c r="L670" s="35" t="str">
        <f>VLOOKUP($A670,'Medical Examinations'!$A:$N,12,0)</f>
        <v>Obesity</v>
      </c>
      <c r="M670" s="35" t="str">
        <f>VLOOKUP($A670,'Medical Examinations'!$A:$N,13,0)</f>
        <v>Diabetes</v>
      </c>
      <c r="N670" s="45">
        <f>IFERROR(VLOOKUP($A670,'Hospitalisation Details'!$A:$P,15,0),"")</f>
        <v>27738</v>
      </c>
      <c r="O670" s="46">
        <f>IFERROR(VLOOKUP($A670,'Hospitalisation Details'!$A:$P,6,0),"")</f>
        <v>14819</v>
      </c>
      <c r="P670" s="47" t="str">
        <f>IFERROR(VLOOKUP($A670,'Hospitalisation Details'!$A:$P,12,0),"")</f>
        <v>tier - 2</v>
      </c>
      <c r="Q670" s="47" t="str">
        <f>IFERROR(VLOOKUP($A670,'Hospitalisation Details'!$A:$P,13,0),"")</f>
        <v>tier - 3</v>
      </c>
      <c r="R670" s="47" t="str">
        <f>IFERROR(VLOOKUP($A670,'Hospitalisation Details'!$A:$P,14,0),"")</f>
        <v>R1023</v>
      </c>
      <c r="S670" s="47">
        <f>IFERROR(VLOOKUP($A670,'Hospitalisation Details'!$A:$P,16,0),"")</f>
        <v>47</v>
      </c>
    </row>
    <row r="671" spans="1:19" x14ac:dyDescent="0.3">
      <c r="A671" s="34" t="str">
        <f>'Medical Examinations'!A671</f>
        <v>Id670</v>
      </c>
      <c r="B671" s="36" t="str">
        <f>VLOOKUP($A671,'Customer Names'!A:E,3,FALSE)</f>
        <v>Mrs.</v>
      </c>
      <c r="C671" s="37" t="str">
        <f>VLOOKUP($A671,'Customer Names'!$A:$E,4,FALSE)</f>
        <v xml:space="preserve"> Jennifer</v>
      </c>
      <c r="D671" s="37" t="str">
        <f>VLOOKUP($A671,'Customer Names'!A:E,5,FALSE)</f>
        <v>Nicholson</v>
      </c>
      <c r="E671" s="35">
        <f>VLOOKUP($A671,'Medical Examinations'!$A:$H,2,FALSE)</f>
        <v>35.520000000000003</v>
      </c>
      <c r="F671" s="35">
        <f>VLOOKUP($A671,'Medical Examinations'!$A:$H,3,FALSE)</f>
        <v>8.26</v>
      </c>
      <c r="G671" s="35" t="str">
        <f>VLOOKUP($A671,'Medical Examinations'!$A:$N,11,0)</f>
        <v>No</v>
      </c>
      <c r="H671" s="35" t="str">
        <f>VLOOKUP($A671,'Medical Examinations'!$A:$N,5,0)</f>
        <v>No</v>
      </c>
      <c r="I671" s="35" t="str">
        <f>VLOOKUP($A671,'Medical Examinations'!$A:$N,6,0)</f>
        <v>No</v>
      </c>
      <c r="J671" s="35">
        <f>VLOOKUP($A671,'Medical Examinations'!$A:$N,9,0)</f>
        <v>0</v>
      </c>
      <c r="K671" s="35" t="str">
        <f>VLOOKUP($A671,'Medical Examinations'!$A:$N,10,0)</f>
        <v>No</v>
      </c>
      <c r="L671" s="35" t="str">
        <f>VLOOKUP($A671,'Medical Examinations'!$A:$N,12,0)</f>
        <v>Obesity</v>
      </c>
      <c r="M671" s="35" t="str">
        <f>VLOOKUP($A671,'Medical Examinations'!$A:$N,13,0)</f>
        <v>Diabetes</v>
      </c>
      <c r="N671" s="45">
        <f>IFERROR(VLOOKUP($A671,'Hospitalisation Details'!$A:$P,15,0),"")</f>
        <v>23950</v>
      </c>
      <c r="O671" s="46">
        <f>IFERROR(VLOOKUP($A671,'Hospitalisation Details'!$A:$P,6,0),"")</f>
        <v>14750.42</v>
      </c>
      <c r="P671" s="47" t="str">
        <f>IFERROR(VLOOKUP($A671,'Hospitalisation Details'!$A:$P,12,0),"")</f>
        <v>tier - 2</v>
      </c>
      <c r="Q671" s="47" t="str">
        <f>IFERROR(VLOOKUP($A671,'Hospitalisation Details'!$A:$P,13,0),"")</f>
        <v>tier - 2</v>
      </c>
      <c r="R671" s="47" t="str">
        <f>IFERROR(VLOOKUP($A671,'Hospitalisation Details'!$A:$P,14,0),"")</f>
        <v>R1026</v>
      </c>
      <c r="S671" s="47">
        <f>IFERROR(VLOOKUP($A671,'Hospitalisation Details'!$A:$P,16,0),"")</f>
        <v>57</v>
      </c>
    </row>
    <row r="672" spans="1:19" x14ac:dyDescent="0.3">
      <c r="A672" s="34" t="str">
        <f>'Medical Examinations'!A672</f>
        <v>Id671</v>
      </c>
      <c r="B672" s="36" t="str">
        <f>VLOOKUP($A672,'Customer Names'!A:E,3,FALSE)</f>
        <v>Mr.</v>
      </c>
      <c r="C672" s="37" t="str">
        <f>VLOOKUP($A672,'Customer Names'!$A:$E,4,FALSE)</f>
        <v xml:space="preserve"> Daniel M</v>
      </c>
      <c r="D672" s="37" t="str">
        <f>VLOOKUP($A672,'Customer Names'!A:E,5,FALSE)</f>
        <v>Lindbloom</v>
      </c>
      <c r="E672" s="35">
        <f>VLOOKUP($A672,'Medical Examinations'!$A:$H,2,FALSE)</f>
        <v>33.6</v>
      </c>
      <c r="F672" s="35">
        <f>VLOOKUP($A672,'Medical Examinations'!$A:$H,3,FALSE)</f>
        <v>11.25</v>
      </c>
      <c r="G672" s="35" t="str">
        <f>VLOOKUP($A672,'Medical Examinations'!$A:$N,11,0)</f>
        <v>No</v>
      </c>
      <c r="H672" s="35" t="str">
        <f>VLOOKUP($A672,'Medical Examinations'!$A:$N,5,0)</f>
        <v>No</v>
      </c>
      <c r="I672" s="35" t="str">
        <f>VLOOKUP($A672,'Medical Examinations'!$A:$N,6,0)</f>
        <v>No</v>
      </c>
      <c r="J672" s="35">
        <f>VLOOKUP($A672,'Medical Examinations'!$A:$N,9,0)</f>
        <v>0</v>
      </c>
      <c r="K672" s="35" t="str">
        <f>VLOOKUP($A672,'Medical Examinations'!$A:$N,10,0)</f>
        <v>No</v>
      </c>
      <c r="L672" s="35" t="str">
        <f>VLOOKUP($A672,'Medical Examinations'!$A:$N,12,0)</f>
        <v>Obesity</v>
      </c>
      <c r="M672" s="35" t="str">
        <f>VLOOKUP($A672,'Medical Examinations'!$A:$N,13,0)</f>
        <v>Diabetes</v>
      </c>
      <c r="N672" s="45">
        <f>IFERROR(VLOOKUP($A672,'Hospitalisation Details'!$A:$P,15,0),"")</f>
        <v>22856</v>
      </c>
      <c r="O672" s="46">
        <f>IFERROR(VLOOKUP($A672,'Hospitalisation Details'!$A:$P,6,0),"")</f>
        <v>14738.43</v>
      </c>
      <c r="P672" s="47" t="str">
        <f>IFERROR(VLOOKUP($A672,'Hospitalisation Details'!$A:$P,12,0),"")</f>
        <v>tier - 2</v>
      </c>
      <c r="Q672" s="47" t="str">
        <f>IFERROR(VLOOKUP($A672,'Hospitalisation Details'!$A:$P,13,0),"")</f>
        <v>tier - 3</v>
      </c>
      <c r="R672" s="47" t="str">
        <f>IFERROR(VLOOKUP($A672,'Hospitalisation Details'!$A:$P,14,0),"")</f>
        <v>R1021</v>
      </c>
      <c r="S672" s="47">
        <f>IFERROR(VLOOKUP($A672,'Hospitalisation Details'!$A:$P,16,0),"")</f>
        <v>60</v>
      </c>
    </row>
    <row r="673" spans="1:19" x14ac:dyDescent="0.3">
      <c r="A673" s="34" t="str">
        <f>'Medical Examinations'!A673</f>
        <v>Id672</v>
      </c>
      <c r="B673" s="36" t="str">
        <f>VLOOKUP($A673,'Customer Names'!A:E,3,FALSE)</f>
        <v>Ms.</v>
      </c>
      <c r="C673" s="37" t="str">
        <f>VLOOKUP($A673,'Customer Names'!$A:$E,4,FALSE)</f>
        <v xml:space="preserve"> Hiruni</v>
      </c>
      <c r="D673" s="37" t="str">
        <f>VLOOKUP($A673,'Customer Names'!A:E,5,FALSE)</f>
        <v>Wijayaratne</v>
      </c>
      <c r="E673" s="35">
        <f>VLOOKUP($A673,'Medical Examinations'!$A:$H,2,FALSE)</f>
        <v>22.42</v>
      </c>
      <c r="F673" s="35">
        <f>VLOOKUP($A673,'Medical Examinations'!$A:$H,3,FALSE)</f>
        <v>6.74</v>
      </c>
      <c r="G673" s="35" t="str">
        <f>VLOOKUP($A673,'Medical Examinations'!$A:$N,11,0)</f>
        <v>No</v>
      </c>
      <c r="H673" s="35" t="str">
        <f>VLOOKUP($A673,'Medical Examinations'!$A:$N,5,0)</f>
        <v>No</v>
      </c>
      <c r="I673" s="35" t="str">
        <f>VLOOKUP($A673,'Medical Examinations'!$A:$N,6,0)</f>
        <v>No</v>
      </c>
      <c r="J673" s="35">
        <f>VLOOKUP($A673,'Medical Examinations'!$A:$N,9,0)</f>
        <v>0</v>
      </c>
      <c r="K673" s="35" t="str">
        <f>VLOOKUP($A673,'Medical Examinations'!$A:$N,10,0)</f>
        <v>Yes</v>
      </c>
      <c r="L673" s="35" t="str">
        <f>VLOOKUP($A673,'Medical Examinations'!$A:$N,12,0)</f>
        <v>Normal Weight</v>
      </c>
      <c r="M673" s="35" t="str">
        <f>VLOOKUP($A673,'Medical Examinations'!$A:$N,13,0)</f>
        <v>Diabetes</v>
      </c>
      <c r="N673" s="45">
        <f>IFERROR(VLOOKUP($A673,'Hospitalisation Details'!$A:$P,15,0),"")</f>
        <v>37523</v>
      </c>
      <c r="O673" s="46">
        <f>IFERROR(VLOOKUP($A673,'Hospitalisation Details'!$A:$P,6,0),"")</f>
        <v>14711.74</v>
      </c>
      <c r="P673" s="47" t="str">
        <f>IFERROR(VLOOKUP($A673,'Hospitalisation Details'!$A:$P,12,0),"")</f>
        <v>tier - 2</v>
      </c>
      <c r="Q673" s="47" t="str">
        <f>IFERROR(VLOOKUP($A673,'Hospitalisation Details'!$A:$P,13,0),"")</f>
        <v>tier - 2</v>
      </c>
      <c r="R673" s="47" t="str">
        <f>IFERROR(VLOOKUP($A673,'Hospitalisation Details'!$A:$P,14,0),"")</f>
        <v>R1012</v>
      </c>
      <c r="S673" s="47">
        <f>IFERROR(VLOOKUP($A673,'Hospitalisation Details'!$A:$P,16,0),"")</f>
        <v>20</v>
      </c>
    </row>
    <row r="674" spans="1:19" x14ac:dyDescent="0.3">
      <c r="A674" s="34" t="str">
        <f>'Medical Examinations'!A674</f>
        <v>Id673</v>
      </c>
      <c r="B674" s="36" t="str">
        <f>VLOOKUP($A674,'Customer Names'!A:E,3,FALSE)</f>
        <v>Ms.</v>
      </c>
      <c r="C674" s="37" t="str">
        <f>VLOOKUP($A674,'Customer Names'!$A:$E,4,FALSE)</f>
        <v xml:space="preserve"> Reina H.</v>
      </c>
      <c r="D674" s="37" t="str">
        <f>VLOOKUP($A674,'Customer Names'!A:E,5,FALSE)</f>
        <v>Ainsworth</v>
      </c>
      <c r="E674" s="35">
        <f>VLOOKUP($A674,'Medical Examinations'!$A:$H,2,FALSE)</f>
        <v>46.86</v>
      </c>
      <c r="F674" s="35">
        <f>VLOOKUP($A674,'Medical Examinations'!$A:$H,3,FALSE)</f>
        <v>4.87</v>
      </c>
      <c r="G674" s="35" t="str">
        <f>VLOOKUP($A674,'Medical Examinations'!$A:$N,11,0)</f>
        <v>No</v>
      </c>
      <c r="H674" s="35" t="str">
        <f>VLOOKUP($A674,'Medical Examinations'!$A:$N,5,0)</f>
        <v>No</v>
      </c>
      <c r="I674" s="35" t="str">
        <f>VLOOKUP($A674,'Medical Examinations'!$A:$N,6,0)</f>
        <v>No</v>
      </c>
      <c r="J674" s="35">
        <f>VLOOKUP($A674,'Medical Examinations'!$A:$N,9,0)</f>
        <v>0</v>
      </c>
      <c r="K674" s="35" t="str">
        <f>VLOOKUP($A674,'Medical Examinations'!$A:$N,10,0)</f>
        <v>No</v>
      </c>
      <c r="L674" s="35" t="str">
        <f>VLOOKUP($A674,'Medical Examinations'!$A:$N,12,0)</f>
        <v>Obesity</v>
      </c>
      <c r="M674" s="35" t="str">
        <f>VLOOKUP($A674,'Medical Examinations'!$A:$N,13,0)</f>
        <v>Normal</v>
      </c>
      <c r="N674" s="45">
        <f>IFERROR(VLOOKUP($A674,'Hospitalisation Details'!$A:$P,15,0),"")</f>
        <v>30198</v>
      </c>
      <c r="O674" s="46">
        <f>IFERROR(VLOOKUP($A674,'Hospitalisation Details'!$A:$P,6,0),"")</f>
        <v>14696.77</v>
      </c>
      <c r="P674" s="47" t="str">
        <f>IFERROR(VLOOKUP($A674,'Hospitalisation Details'!$A:$P,12,0),"")</f>
        <v>tier - 2</v>
      </c>
      <c r="Q674" s="47" t="str">
        <f>IFERROR(VLOOKUP($A674,'Hospitalisation Details'!$A:$P,13,0),"")</f>
        <v>tier - 2</v>
      </c>
      <c r="R674" s="47" t="str">
        <f>IFERROR(VLOOKUP($A674,'Hospitalisation Details'!$A:$P,14,0),"")</f>
        <v>R1011</v>
      </c>
      <c r="S674" s="47">
        <f>IFERROR(VLOOKUP($A674,'Hospitalisation Details'!$A:$P,16,0),"")</f>
        <v>40</v>
      </c>
    </row>
    <row r="675" spans="1:19" x14ac:dyDescent="0.3">
      <c r="A675" s="34" t="str">
        <f>'Medical Examinations'!A675</f>
        <v>Id674</v>
      </c>
      <c r="B675" s="36" t="str">
        <f>VLOOKUP($A675,'Customer Names'!A:E,3,FALSE)</f>
        <v>Ms.</v>
      </c>
      <c r="C675" s="37" t="str">
        <f>VLOOKUP($A675,'Customer Names'!$A:$E,4,FALSE)</f>
        <v xml:space="preserve"> Kristi</v>
      </c>
      <c r="D675" s="37" t="str">
        <f>VLOOKUP($A675,'Customer Names'!A:E,5,FALSE)</f>
        <v>Gayagoy</v>
      </c>
      <c r="E675" s="35">
        <f>VLOOKUP($A675,'Medical Examinations'!$A:$H,2,FALSE)</f>
        <v>32.965000000000003</v>
      </c>
      <c r="F675" s="35">
        <f>VLOOKUP($A675,'Medical Examinations'!$A:$H,3,FALSE)</f>
        <v>6.68</v>
      </c>
      <c r="G675" s="35" t="str">
        <f>VLOOKUP($A675,'Medical Examinations'!$A:$N,11,0)</f>
        <v>No</v>
      </c>
      <c r="H675" s="35" t="str">
        <f>VLOOKUP($A675,'Medical Examinations'!$A:$N,5,0)</f>
        <v>No</v>
      </c>
      <c r="I675" s="35" t="str">
        <f>VLOOKUP($A675,'Medical Examinations'!$A:$N,6,0)</f>
        <v>No</v>
      </c>
      <c r="J675" s="35">
        <f>VLOOKUP($A675,'Medical Examinations'!$A:$N,9,0)</f>
        <v>3</v>
      </c>
      <c r="K675" s="35" t="str">
        <f>VLOOKUP($A675,'Medical Examinations'!$A:$N,10,0)</f>
        <v>No</v>
      </c>
      <c r="L675" s="35" t="str">
        <f>VLOOKUP($A675,'Medical Examinations'!$A:$N,12,0)</f>
        <v>Obesity</v>
      </c>
      <c r="M675" s="35" t="str">
        <f>VLOOKUP($A675,'Medical Examinations'!$A:$N,13,0)</f>
        <v>Diabetes</v>
      </c>
      <c r="N675" s="45">
        <f>IFERROR(VLOOKUP($A675,'Hospitalisation Details'!$A:$P,15,0),"")</f>
        <v>21389</v>
      </c>
      <c r="O675" s="46">
        <f>IFERROR(VLOOKUP($A675,'Hospitalisation Details'!$A:$P,6,0),"")</f>
        <v>14692.67</v>
      </c>
      <c r="P675" s="47" t="str">
        <f>IFERROR(VLOOKUP($A675,'Hospitalisation Details'!$A:$P,12,0),"")</f>
        <v>tier - 2</v>
      </c>
      <c r="Q675" s="47" t="str">
        <f>IFERROR(VLOOKUP($A675,'Hospitalisation Details'!$A:$P,13,0),"")</f>
        <v>tier - 1</v>
      </c>
      <c r="R675" s="47" t="str">
        <f>IFERROR(VLOOKUP($A675,'Hospitalisation Details'!$A:$P,14,0),"")</f>
        <v>R1012</v>
      </c>
      <c r="S675" s="47">
        <f>IFERROR(VLOOKUP($A675,'Hospitalisation Details'!$A:$P,16,0),"")</f>
        <v>64</v>
      </c>
    </row>
    <row r="676" spans="1:19" x14ac:dyDescent="0.3">
      <c r="A676" s="34" t="str">
        <f>'Medical Examinations'!A676</f>
        <v>Id675</v>
      </c>
      <c r="B676" s="36" t="str">
        <f>VLOOKUP($A676,'Customer Names'!A:E,3,FALSE)</f>
        <v>Ms.</v>
      </c>
      <c r="C676" s="37" t="str">
        <f>VLOOKUP($A676,'Customer Names'!$A:$E,4,FALSE)</f>
        <v xml:space="preserve"> Meredith L.</v>
      </c>
      <c r="D676" s="37" t="str">
        <f>VLOOKUP($A676,'Customer Names'!A:E,5,FALSE)</f>
        <v>Fitzmaurice</v>
      </c>
      <c r="E676" s="35">
        <f>VLOOKUP($A676,'Medical Examinations'!$A:$H,2,FALSE)</f>
        <v>39.340000000000003</v>
      </c>
      <c r="F676" s="35">
        <f>VLOOKUP($A676,'Medical Examinations'!$A:$H,3,FALSE)</f>
        <v>5.0199999999999996</v>
      </c>
      <c r="G676" s="35" t="str">
        <f>VLOOKUP($A676,'Medical Examinations'!$A:$N,11,0)</f>
        <v>Yes</v>
      </c>
      <c r="H676" s="35" t="str">
        <f>VLOOKUP($A676,'Medical Examinations'!$A:$N,5,0)</f>
        <v>No</v>
      </c>
      <c r="I676" s="35" t="str">
        <f>VLOOKUP($A676,'Medical Examinations'!$A:$N,6,0)</f>
        <v>Yes</v>
      </c>
      <c r="J676" s="35">
        <f>VLOOKUP($A676,'Medical Examinations'!$A:$N,9,0)</f>
        <v>1</v>
      </c>
      <c r="K676" s="35" t="str">
        <f>VLOOKUP($A676,'Medical Examinations'!$A:$N,10,0)</f>
        <v>No</v>
      </c>
      <c r="L676" s="35" t="str">
        <f>VLOOKUP($A676,'Medical Examinations'!$A:$N,12,0)</f>
        <v>Obesity</v>
      </c>
      <c r="M676" s="35" t="str">
        <f>VLOOKUP($A676,'Medical Examinations'!$A:$N,13,0)</f>
        <v>Normal</v>
      </c>
      <c r="N676" s="45">
        <f>IFERROR(VLOOKUP($A676,'Hospitalisation Details'!$A:$P,15,0),"")</f>
        <v>25496</v>
      </c>
      <c r="O676" s="46">
        <f>IFERROR(VLOOKUP($A676,'Hospitalisation Details'!$A:$P,6,0),"")</f>
        <v>14665.75</v>
      </c>
      <c r="P676" s="47" t="str">
        <f>IFERROR(VLOOKUP($A676,'Hospitalisation Details'!$A:$P,12,0),"")</f>
        <v>tier - 2</v>
      </c>
      <c r="Q676" s="47" t="str">
        <f>IFERROR(VLOOKUP($A676,'Hospitalisation Details'!$A:$P,13,0),"")</f>
        <v>tier - 1</v>
      </c>
      <c r="R676" s="47" t="str">
        <f>IFERROR(VLOOKUP($A676,'Hospitalisation Details'!$A:$P,14,0),"")</f>
        <v>R1012</v>
      </c>
      <c r="S676" s="47">
        <f>IFERROR(VLOOKUP($A676,'Hospitalisation Details'!$A:$P,16,0),"")</f>
        <v>53</v>
      </c>
    </row>
    <row r="677" spans="1:19" x14ac:dyDescent="0.3">
      <c r="A677" s="34" t="str">
        <f>'Medical Examinations'!A677</f>
        <v>Id676</v>
      </c>
      <c r="B677" s="36" t="str">
        <f>VLOOKUP($A677,'Customer Names'!A:E,3,FALSE)</f>
        <v>Ms.</v>
      </c>
      <c r="C677" s="37" t="str">
        <f>VLOOKUP($A677,'Customer Names'!$A:$E,4,FALSE)</f>
        <v xml:space="preserve"> Jocelyn</v>
      </c>
      <c r="D677" s="37" t="str">
        <f>VLOOKUP($A677,'Customer Names'!A:E,5,FALSE)</f>
        <v>Rodriguez</v>
      </c>
      <c r="E677" s="35">
        <f>VLOOKUP($A677,'Medical Examinations'!$A:$H,2,FALSE)</f>
        <v>47</v>
      </c>
      <c r="F677" s="35">
        <f>VLOOKUP($A677,'Medical Examinations'!$A:$H,3,FALSE)</f>
        <v>10.64</v>
      </c>
      <c r="G677" s="35" t="str">
        <f>VLOOKUP($A677,'Medical Examinations'!$A:$N,11,0)</f>
        <v>Yes</v>
      </c>
      <c r="H677" s="35" t="str">
        <f>VLOOKUP($A677,'Medical Examinations'!$A:$N,5,0)</f>
        <v>No</v>
      </c>
      <c r="I677" s="35" t="str">
        <f>VLOOKUP($A677,'Medical Examinations'!$A:$N,6,0)</f>
        <v>No</v>
      </c>
      <c r="J677" s="35">
        <f>VLOOKUP($A677,'Medical Examinations'!$A:$N,9,0)</f>
        <v>0</v>
      </c>
      <c r="K677" s="35" t="str">
        <f>VLOOKUP($A677,'Medical Examinations'!$A:$N,10,0)</f>
        <v>No</v>
      </c>
      <c r="L677" s="35" t="str">
        <f>VLOOKUP($A677,'Medical Examinations'!$A:$N,12,0)</f>
        <v>Obesity</v>
      </c>
      <c r="M677" s="35" t="str">
        <f>VLOOKUP($A677,'Medical Examinations'!$A:$N,13,0)</f>
        <v>Diabetes</v>
      </c>
      <c r="N677" s="45">
        <f>IFERROR(VLOOKUP($A677,'Hospitalisation Details'!$A:$P,15,0),"")</f>
        <v>29903</v>
      </c>
      <c r="O677" s="46">
        <f>IFERROR(VLOOKUP($A677,'Hospitalisation Details'!$A:$P,6,0),"")</f>
        <v>14657.2</v>
      </c>
      <c r="P677" s="47" t="str">
        <f>IFERROR(VLOOKUP($A677,'Hospitalisation Details'!$A:$P,12,0),"")</f>
        <v>tier - 2</v>
      </c>
      <c r="Q677" s="47" t="str">
        <f>IFERROR(VLOOKUP($A677,'Hospitalisation Details'!$A:$P,13,0),"")</f>
        <v>tier - 1</v>
      </c>
      <c r="R677" s="47" t="str">
        <f>IFERROR(VLOOKUP($A677,'Hospitalisation Details'!$A:$P,14,0),"")</f>
        <v>R1012</v>
      </c>
      <c r="S677" s="47">
        <f>IFERROR(VLOOKUP($A677,'Hospitalisation Details'!$A:$P,16,0),"")</f>
        <v>41</v>
      </c>
    </row>
    <row r="678" spans="1:19" x14ac:dyDescent="0.3">
      <c r="A678" s="34" t="str">
        <f>'Medical Examinations'!A678</f>
        <v>Id677</v>
      </c>
      <c r="B678" s="36" t="str">
        <f>VLOOKUP($A678,'Customer Names'!A:E,3,FALSE)</f>
        <v>Mrs.</v>
      </c>
      <c r="C678" s="37" t="str">
        <f>VLOOKUP($A678,'Customer Names'!$A:$E,4,FALSE)</f>
        <v xml:space="preserve"> Daphne</v>
      </c>
      <c r="D678" s="37" t="str">
        <f>VLOOKUP($A678,'Customer Names'!A:E,5,FALSE)</f>
        <v>Tsoucas</v>
      </c>
      <c r="E678" s="35">
        <f>VLOOKUP($A678,'Medical Examinations'!$A:$H,2,FALSE)</f>
        <v>36.71</v>
      </c>
      <c r="F678" s="35">
        <f>VLOOKUP($A678,'Medical Examinations'!$A:$H,3,FALSE)</f>
        <v>8.74</v>
      </c>
      <c r="G678" s="35" t="str">
        <f>VLOOKUP($A678,'Medical Examinations'!$A:$N,11,0)</f>
        <v>Yes</v>
      </c>
      <c r="H678" s="35" t="str">
        <f>VLOOKUP($A678,'Medical Examinations'!$A:$N,5,0)</f>
        <v>No</v>
      </c>
      <c r="I678" s="35" t="str">
        <f>VLOOKUP($A678,'Medical Examinations'!$A:$N,6,0)</f>
        <v>No</v>
      </c>
      <c r="J678" s="35">
        <f>VLOOKUP($A678,'Medical Examinations'!$A:$N,9,0)</f>
        <v>0</v>
      </c>
      <c r="K678" s="35" t="str">
        <f>VLOOKUP($A678,'Medical Examinations'!$A:$N,10,0)</f>
        <v>No</v>
      </c>
      <c r="L678" s="35" t="str">
        <f>VLOOKUP($A678,'Medical Examinations'!$A:$N,12,0)</f>
        <v>Obesity</v>
      </c>
      <c r="M678" s="35" t="str">
        <f>VLOOKUP($A678,'Medical Examinations'!$A:$N,13,0)</f>
        <v>Diabetes</v>
      </c>
      <c r="N678" s="45">
        <f>IFERROR(VLOOKUP($A678,'Hospitalisation Details'!$A:$P,15,0),"")</f>
        <v>24716</v>
      </c>
      <c r="O678" s="46">
        <f>IFERROR(VLOOKUP($A678,'Hospitalisation Details'!$A:$P,6,0),"")</f>
        <v>14640.35</v>
      </c>
      <c r="P678" s="47" t="str">
        <f>IFERROR(VLOOKUP($A678,'Hospitalisation Details'!$A:$P,12,0),"")</f>
        <v>tier - 2</v>
      </c>
      <c r="Q678" s="47" t="str">
        <f>IFERROR(VLOOKUP($A678,'Hospitalisation Details'!$A:$P,13,0),"")</f>
        <v>tier - 3</v>
      </c>
      <c r="R678" s="47" t="str">
        <f>IFERROR(VLOOKUP($A678,'Hospitalisation Details'!$A:$P,14,0),"")</f>
        <v>R1026</v>
      </c>
      <c r="S678" s="47">
        <f>IFERROR(VLOOKUP($A678,'Hospitalisation Details'!$A:$P,16,0),"")</f>
        <v>55</v>
      </c>
    </row>
    <row r="679" spans="1:19" x14ac:dyDescent="0.3">
      <c r="A679" s="34" t="str">
        <f>'Medical Examinations'!A679</f>
        <v>Id678</v>
      </c>
      <c r="B679" s="36" t="str">
        <f>VLOOKUP($A679,'Customer Names'!A:E,3,FALSE)</f>
        <v>Ms.</v>
      </c>
      <c r="C679" s="37" t="str">
        <f>VLOOKUP($A679,'Customer Names'!$A:$E,4,FALSE)</f>
        <v xml:space="preserve"> Margaret E</v>
      </c>
      <c r="D679" s="37" t="str">
        <f>VLOOKUP($A679,'Customer Names'!A:E,5,FALSE)</f>
        <v>Muhly</v>
      </c>
      <c r="E679" s="35">
        <f>VLOOKUP($A679,'Medical Examinations'!$A:$H,2,FALSE)</f>
        <v>53.48</v>
      </c>
      <c r="F679" s="35">
        <f>VLOOKUP($A679,'Medical Examinations'!$A:$H,3,FALSE)</f>
        <v>5.64</v>
      </c>
      <c r="G679" s="35" t="str">
        <f>VLOOKUP($A679,'Medical Examinations'!$A:$N,11,0)</f>
        <v>No</v>
      </c>
      <c r="H679" s="35" t="str">
        <f>VLOOKUP($A679,'Medical Examinations'!$A:$N,5,0)</f>
        <v>No</v>
      </c>
      <c r="I679" s="35" t="str">
        <f>VLOOKUP($A679,'Medical Examinations'!$A:$N,6,0)</f>
        <v>No</v>
      </c>
      <c r="J679" s="35">
        <f>VLOOKUP($A679,'Medical Examinations'!$A:$N,9,0)</f>
        <v>0</v>
      </c>
      <c r="K679" s="35" t="str">
        <f>VLOOKUP($A679,'Medical Examinations'!$A:$N,10,0)</f>
        <v>No</v>
      </c>
      <c r="L679" s="35" t="str">
        <f>VLOOKUP($A679,'Medical Examinations'!$A:$N,12,0)</f>
        <v>Obesity</v>
      </c>
      <c r="M679" s="35" t="str">
        <f>VLOOKUP($A679,'Medical Examinations'!$A:$N,13,0)</f>
        <v>Normal</v>
      </c>
      <c r="N679" s="45">
        <f>IFERROR(VLOOKUP($A679,'Hospitalisation Details'!$A:$P,15,0),"")</f>
        <v>33471</v>
      </c>
      <c r="O679" s="46">
        <f>IFERROR(VLOOKUP($A679,'Hospitalisation Details'!$A:$P,6,0),"")</f>
        <v>14630.52</v>
      </c>
      <c r="P679" s="47" t="str">
        <f>IFERROR(VLOOKUP($A679,'Hospitalisation Details'!$A:$P,12,0),"")</f>
        <v>tier - 2</v>
      </c>
      <c r="Q679" s="47" t="str">
        <f>IFERROR(VLOOKUP($A679,'Hospitalisation Details'!$A:$P,13,0),"")</f>
        <v>tier - 3</v>
      </c>
      <c r="R679" s="47" t="str">
        <f>IFERROR(VLOOKUP($A679,'Hospitalisation Details'!$A:$P,14,0),"")</f>
        <v>R1011</v>
      </c>
      <c r="S679" s="47">
        <f>IFERROR(VLOOKUP($A679,'Hospitalisation Details'!$A:$P,16,0),"")</f>
        <v>31</v>
      </c>
    </row>
    <row r="680" spans="1:19" x14ac:dyDescent="0.3">
      <c r="A680" s="34" t="str">
        <f>'Medical Examinations'!A680</f>
        <v>Id679</v>
      </c>
      <c r="B680" s="36" t="str">
        <f>VLOOKUP($A680,'Customer Names'!A:E,3,FALSE)</f>
        <v>Mr.</v>
      </c>
      <c r="C680" s="37" t="str">
        <f>VLOOKUP($A680,'Customer Names'!$A:$E,4,FALSE)</f>
        <v xml:space="preserve"> Mario J.</v>
      </c>
      <c r="D680" s="37" t="str">
        <f>VLOOKUP($A680,'Customer Names'!A:E,5,FALSE)</f>
        <v>Lund</v>
      </c>
      <c r="E680" s="35">
        <f>VLOOKUP($A680,'Medical Examinations'!$A:$H,2,FALSE)</f>
        <v>35.5</v>
      </c>
      <c r="F680" s="35">
        <f>VLOOKUP($A680,'Medical Examinations'!$A:$H,3,FALSE)</f>
        <v>10.37</v>
      </c>
      <c r="G680" s="35" t="str">
        <f>VLOOKUP($A680,'Medical Examinations'!$A:$N,11,0)</f>
        <v>No</v>
      </c>
      <c r="H680" s="35" t="str">
        <f>VLOOKUP($A680,'Medical Examinations'!$A:$N,5,0)</f>
        <v>No</v>
      </c>
      <c r="I680" s="35" t="str">
        <f>VLOOKUP($A680,'Medical Examinations'!$A:$N,6,0)</f>
        <v>No</v>
      </c>
      <c r="J680" s="35">
        <f>VLOOKUP($A680,'Medical Examinations'!$A:$N,9,0)</f>
        <v>0</v>
      </c>
      <c r="K680" s="35" t="str">
        <f>VLOOKUP($A680,'Medical Examinations'!$A:$N,10,0)</f>
        <v>No</v>
      </c>
      <c r="L680" s="35" t="str">
        <f>VLOOKUP($A680,'Medical Examinations'!$A:$N,12,0)</f>
        <v>Obesity</v>
      </c>
      <c r="M680" s="35" t="str">
        <f>VLOOKUP($A680,'Medical Examinations'!$A:$N,13,0)</f>
        <v>Diabetes</v>
      </c>
      <c r="N680" s="45">
        <f>IFERROR(VLOOKUP($A680,'Hospitalisation Details'!$A:$P,15,0),"")</f>
        <v>24054</v>
      </c>
      <c r="O680" s="46">
        <f>IFERROR(VLOOKUP($A680,'Hospitalisation Details'!$A:$P,6,0),"")</f>
        <v>14612.33</v>
      </c>
      <c r="P680" s="47" t="str">
        <f>IFERROR(VLOOKUP($A680,'Hospitalisation Details'!$A:$P,12,0),"")</f>
        <v>tier - 2</v>
      </c>
      <c r="Q680" s="47" t="str">
        <f>IFERROR(VLOOKUP($A680,'Hospitalisation Details'!$A:$P,13,0),"")</f>
        <v>tier - 3</v>
      </c>
      <c r="R680" s="47" t="str">
        <f>IFERROR(VLOOKUP($A680,'Hospitalisation Details'!$A:$P,14,0),"")</f>
        <v>R1021</v>
      </c>
      <c r="S680" s="47">
        <f>IFERROR(VLOOKUP($A680,'Hospitalisation Details'!$A:$P,16,0),"")</f>
        <v>57</v>
      </c>
    </row>
    <row r="681" spans="1:19" x14ac:dyDescent="0.3">
      <c r="A681" s="34" t="str">
        <f>'Medical Examinations'!A681</f>
        <v>Id680</v>
      </c>
      <c r="B681" s="36" t="str">
        <f>VLOOKUP($A681,'Customer Names'!A:E,3,FALSE)</f>
        <v>Mr.</v>
      </c>
      <c r="C681" s="37" t="str">
        <f>VLOOKUP($A681,'Customer Names'!$A:$E,4,FALSE)</f>
        <v xml:space="preserve"> Peter</v>
      </c>
      <c r="D681" s="37" t="str">
        <f>VLOOKUP($A681,'Customer Names'!A:E,5,FALSE)</f>
        <v>Battaglino</v>
      </c>
      <c r="E681" s="35">
        <f>VLOOKUP($A681,'Medical Examinations'!$A:$H,2,FALSE)</f>
        <v>36.979999999999997</v>
      </c>
      <c r="F681" s="35">
        <f>VLOOKUP($A681,'Medical Examinations'!$A:$H,3,FALSE)</f>
        <v>9.56</v>
      </c>
      <c r="G681" s="35" t="str">
        <f>VLOOKUP($A681,'Medical Examinations'!$A:$N,11,0)</f>
        <v>Yes</v>
      </c>
      <c r="H681" s="35" t="str">
        <f>VLOOKUP($A681,'Medical Examinations'!$A:$N,5,0)</f>
        <v>No</v>
      </c>
      <c r="I681" s="35" t="str">
        <f>VLOOKUP($A681,'Medical Examinations'!$A:$N,6,0)</f>
        <v>No</v>
      </c>
      <c r="J681" s="35">
        <f>VLOOKUP($A681,'Medical Examinations'!$A:$N,9,0)</f>
        <v>0</v>
      </c>
      <c r="K681" s="35" t="str">
        <f>VLOOKUP($A681,'Medical Examinations'!$A:$N,10,0)</f>
        <v>No</v>
      </c>
      <c r="L681" s="35" t="str">
        <f>VLOOKUP($A681,'Medical Examinations'!$A:$N,12,0)</f>
        <v>Obesity</v>
      </c>
      <c r="M681" s="35" t="str">
        <f>VLOOKUP($A681,'Medical Examinations'!$A:$N,13,0)</f>
        <v>Diabetes</v>
      </c>
      <c r="N681" s="45">
        <f>IFERROR(VLOOKUP($A681,'Hospitalisation Details'!$A:$P,15,0),"")</f>
        <v>24671</v>
      </c>
      <c r="O681" s="46">
        <f>IFERROR(VLOOKUP($A681,'Hospitalisation Details'!$A:$P,6,0),"")</f>
        <v>14600.62</v>
      </c>
      <c r="P681" s="47" t="str">
        <f>IFERROR(VLOOKUP($A681,'Hospitalisation Details'!$A:$P,12,0),"")</f>
        <v>tier - 2</v>
      </c>
      <c r="Q681" s="47" t="str">
        <f>IFERROR(VLOOKUP($A681,'Hospitalisation Details'!$A:$P,13,0),"")</f>
        <v>tier - 3</v>
      </c>
      <c r="R681" s="47" t="str">
        <f>IFERROR(VLOOKUP($A681,'Hospitalisation Details'!$A:$P,14,0),"")</f>
        <v>R1022</v>
      </c>
      <c r="S681" s="47">
        <f>IFERROR(VLOOKUP($A681,'Hospitalisation Details'!$A:$P,16,0),"")</f>
        <v>55</v>
      </c>
    </row>
    <row r="682" spans="1:19" x14ac:dyDescent="0.3">
      <c r="A682" s="34" t="str">
        <f>'Medical Examinations'!A682</f>
        <v>Id681</v>
      </c>
      <c r="B682" s="36" t="str">
        <f>VLOOKUP($A682,'Customer Names'!A:E,3,FALSE)</f>
        <v>Ms.</v>
      </c>
      <c r="C682" s="37" t="str">
        <f>VLOOKUP($A682,'Customer Names'!$A:$E,4,FALSE)</f>
        <v xml:space="preserve"> Carolina</v>
      </c>
      <c r="D682" s="37" t="str">
        <f>VLOOKUP($A682,'Customer Names'!A:E,5,FALSE)</f>
        <v>Pena</v>
      </c>
      <c r="E682" s="35">
        <f>VLOOKUP($A682,'Medical Examinations'!$A:$H,2,FALSE)</f>
        <v>32.395000000000003</v>
      </c>
      <c r="F682" s="35">
        <f>VLOOKUP($A682,'Medical Examinations'!$A:$H,3,FALSE)</f>
        <v>8.23</v>
      </c>
      <c r="G682" s="35" t="str">
        <f>VLOOKUP($A682,'Medical Examinations'!$A:$N,11,0)</f>
        <v>Yes</v>
      </c>
      <c r="H682" s="35" t="str">
        <f>VLOOKUP($A682,'Medical Examinations'!$A:$N,5,0)</f>
        <v>No</v>
      </c>
      <c r="I682" s="35" t="str">
        <f>VLOOKUP($A682,'Medical Examinations'!$A:$N,6,0)</f>
        <v>Yes</v>
      </c>
      <c r="J682" s="35">
        <f>VLOOKUP($A682,'Medical Examinations'!$A:$N,9,0)</f>
        <v>1</v>
      </c>
      <c r="K682" s="35" t="str">
        <f>VLOOKUP($A682,'Medical Examinations'!$A:$N,10,0)</f>
        <v>No</v>
      </c>
      <c r="L682" s="35" t="str">
        <f>VLOOKUP($A682,'Medical Examinations'!$A:$N,12,0)</f>
        <v>Obesity</v>
      </c>
      <c r="M682" s="35" t="str">
        <f>VLOOKUP($A682,'Medical Examinations'!$A:$N,13,0)</f>
        <v>Diabetes</v>
      </c>
      <c r="N682" s="45">
        <f>IFERROR(VLOOKUP($A682,'Hospitalisation Details'!$A:$P,15,0),"")</f>
        <v>23298</v>
      </c>
      <c r="O682" s="46">
        <f>IFERROR(VLOOKUP($A682,'Hospitalisation Details'!$A:$P,6,0),"")</f>
        <v>14590.63</v>
      </c>
      <c r="P682" s="47" t="str">
        <f>IFERROR(VLOOKUP($A682,'Hospitalisation Details'!$A:$P,12,0),"")</f>
        <v>tier - 2</v>
      </c>
      <c r="Q682" s="47" t="str">
        <f>IFERROR(VLOOKUP($A682,'Hospitalisation Details'!$A:$P,13,0),"")</f>
        <v>tier - 1</v>
      </c>
      <c r="R682" s="47" t="str">
        <f>IFERROR(VLOOKUP($A682,'Hospitalisation Details'!$A:$P,14,0),"")</f>
        <v>R1024</v>
      </c>
      <c r="S682" s="47">
        <f>IFERROR(VLOOKUP($A682,'Hospitalisation Details'!$A:$P,16,0),"")</f>
        <v>59</v>
      </c>
    </row>
    <row r="683" spans="1:19" x14ac:dyDescent="0.3">
      <c r="A683" s="34" t="str">
        <f>'Medical Examinations'!A683</f>
        <v>Id682</v>
      </c>
      <c r="B683" s="36" t="str">
        <f>VLOOKUP($A683,'Customer Names'!A:E,3,FALSE)</f>
        <v>Mrs.</v>
      </c>
      <c r="C683" s="37" t="str">
        <f>VLOOKUP($A683,'Customer Names'!$A:$E,4,FALSE)</f>
        <v xml:space="preserve"> Jenny K.</v>
      </c>
      <c r="D683" s="37" t="str">
        <f>VLOOKUP($A683,'Customer Names'!A:E,5,FALSE)</f>
        <v>Thomason</v>
      </c>
      <c r="E683" s="35">
        <f>VLOOKUP($A683,'Medical Examinations'!$A:$H,2,FALSE)</f>
        <v>32.729999999999997</v>
      </c>
      <c r="F683" s="35">
        <f>VLOOKUP($A683,'Medical Examinations'!$A:$H,3,FALSE)</f>
        <v>7.03</v>
      </c>
      <c r="G683" s="35" t="str">
        <f>VLOOKUP($A683,'Medical Examinations'!$A:$N,11,0)</f>
        <v>No</v>
      </c>
      <c r="H683" s="35" t="str">
        <f>VLOOKUP($A683,'Medical Examinations'!$A:$N,5,0)</f>
        <v>No</v>
      </c>
      <c r="I683" s="35" t="str">
        <f>VLOOKUP($A683,'Medical Examinations'!$A:$N,6,0)</f>
        <v>No</v>
      </c>
      <c r="J683" s="35">
        <f>VLOOKUP($A683,'Medical Examinations'!$A:$N,9,0)</f>
        <v>0</v>
      </c>
      <c r="K683" s="35" t="str">
        <f>VLOOKUP($A683,'Medical Examinations'!$A:$N,10,0)</f>
        <v>No</v>
      </c>
      <c r="L683" s="35" t="str">
        <f>VLOOKUP($A683,'Medical Examinations'!$A:$N,12,0)</f>
        <v>Obesity</v>
      </c>
      <c r="M683" s="35" t="str">
        <f>VLOOKUP($A683,'Medical Examinations'!$A:$N,13,0)</f>
        <v>Diabetes</v>
      </c>
      <c r="N683" s="45">
        <f>IFERROR(VLOOKUP($A683,'Hospitalisation Details'!$A:$P,15,0),"")</f>
        <v>22983</v>
      </c>
      <c r="O683" s="46">
        <f>IFERROR(VLOOKUP($A683,'Hospitalisation Details'!$A:$P,6,0),"")</f>
        <v>14574.64</v>
      </c>
      <c r="P683" s="47" t="str">
        <f>IFERROR(VLOOKUP($A683,'Hospitalisation Details'!$A:$P,12,0),"")</f>
        <v>tier - 2</v>
      </c>
      <c r="Q683" s="47" t="str">
        <f>IFERROR(VLOOKUP($A683,'Hospitalisation Details'!$A:$P,13,0),"")</f>
        <v>tier - 1</v>
      </c>
      <c r="R683" s="47" t="str">
        <f>IFERROR(VLOOKUP($A683,'Hospitalisation Details'!$A:$P,14,0),"")</f>
        <v>R1025</v>
      </c>
      <c r="S683" s="47">
        <f>IFERROR(VLOOKUP($A683,'Hospitalisation Details'!$A:$P,16,0),"")</f>
        <v>60</v>
      </c>
    </row>
    <row r="684" spans="1:19" x14ac:dyDescent="0.3">
      <c r="A684" s="34" t="str">
        <f>'Medical Examinations'!A684</f>
        <v>Id683</v>
      </c>
      <c r="B684" s="36" t="str">
        <f>VLOOKUP($A684,'Customer Names'!A:E,3,FALSE)</f>
        <v>Ms.</v>
      </c>
      <c r="C684" s="37" t="str">
        <f>VLOOKUP($A684,'Customer Names'!$A:$E,4,FALSE)</f>
        <v xml:space="preserve"> Jessica</v>
      </c>
      <c r="D684" s="37" t="str">
        <f>VLOOKUP($A684,'Customer Names'!A:E,5,FALSE)</f>
        <v>Hancox</v>
      </c>
      <c r="E684" s="35">
        <f>VLOOKUP($A684,'Medical Examinations'!$A:$H,2,FALSE)</f>
        <v>20.52</v>
      </c>
      <c r="F684" s="35">
        <f>VLOOKUP($A684,'Medical Examinations'!$A:$H,3,FALSE)</f>
        <v>5.45</v>
      </c>
      <c r="G684" s="35" t="str">
        <f>VLOOKUP($A684,'Medical Examinations'!$A:$N,11,0)</f>
        <v>No</v>
      </c>
      <c r="H684" s="35" t="str">
        <f>VLOOKUP($A684,'Medical Examinations'!$A:$N,5,0)</f>
        <v>No</v>
      </c>
      <c r="I684" s="35" t="str">
        <f>VLOOKUP($A684,'Medical Examinations'!$A:$N,6,0)</f>
        <v>No</v>
      </c>
      <c r="J684" s="35">
        <f>VLOOKUP($A684,'Medical Examinations'!$A:$N,9,0)</f>
        <v>1</v>
      </c>
      <c r="K684" s="35" t="str">
        <f>VLOOKUP($A684,'Medical Examinations'!$A:$N,10,0)</f>
        <v>Yes</v>
      </c>
      <c r="L684" s="35" t="str">
        <f>VLOOKUP($A684,'Medical Examinations'!$A:$N,12,0)</f>
        <v>Normal Weight</v>
      </c>
      <c r="M684" s="35" t="str">
        <f>VLOOKUP($A684,'Medical Examinations'!$A:$N,13,0)</f>
        <v>Normal</v>
      </c>
      <c r="N684" s="45">
        <f>IFERROR(VLOOKUP($A684,'Hospitalisation Details'!$A:$P,15,0),"")</f>
        <v>36050</v>
      </c>
      <c r="O684" s="46">
        <f>IFERROR(VLOOKUP($A684,'Hospitalisation Details'!$A:$P,6,0),"")</f>
        <v>14571.89</v>
      </c>
      <c r="P684" s="47" t="str">
        <f>IFERROR(VLOOKUP($A684,'Hospitalisation Details'!$A:$P,12,0),"")</f>
        <v>tier - 2</v>
      </c>
      <c r="Q684" s="47" t="str">
        <f>IFERROR(VLOOKUP($A684,'Hospitalisation Details'!$A:$P,13,0),"")</f>
        <v>tier - 1</v>
      </c>
      <c r="R684" s="47" t="str">
        <f>IFERROR(VLOOKUP($A684,'Hospitalisation Details'!$A:$P,14,0),"")</f>
        <v>R1024</v>
      </c>
      <c r="S684" s="47">
        <f>IFERROR(VLOOKUP($A684,'Hospitalisation Details'!$A:$P,16,0),"")</f>
        <v>24</v>
      </c>
    </row>
    <row r="685" spans="1:19" x14ac:dyDescent="0.3">
      <c r="A685" s="34" t="str">
        <f>'Medical Examinations'!A685</f>
        <v>Id684</v>
      </c>
      <c r="B685" s="36" t="str">
        <f>VLOOKUP($A685,'Customer Names'!A:E,3,FALSE)</f>
        <v>Ms.</v>
      </c>
      <c r="C685" s="37" t="str">
        <f>VLOOKUP($A685,'Customer Names'!$A:$E,4,FALSE)</f>
        <v xml:space="preserve"> Kimberly D</v>
      </c>
      <c r="D685" s="37" t="str">
        <f>VLOOKUP($A685,'Customer Names'!A:E,5,FALSE)</f>
        <v>Canarecci</v>
      </c>
      <c r="E685" s="35">
        <f>VLOOKUP($A685,'Medical Examinations'!$A:$H,2,FALSE)</f>
        <v>51.72</v>
      </c>
      <c r="F685" s="35">
        <f>VLOOKUP($A685,'Medical Examinations'!$A:$H,3,FALSE)</f>
        <v>5.76</v>
      </c>
      <c r="G685" s="35" t="str">
        <f>VLOOKUP($A685,'Medical Examinations'!$A:$N,11,0)</f>
        <v>No</v>
      </c>
      <c r="H685" s="35" t="str">
        <f>VLOOKUP($A685,'Medical Examinations'!$A:$N,5,0)</f>
        <v>No</v>
      </c>
      <c r="I685" s="35" t="str">
        <f>VLOOKUP($A685,'Medical Examinations'!$A:$N,6,0)</f>
        <v>No</v>
      </c>
      <c r="J685" s="35">
        <f>VLOOKUP($A685,'Medical Examinations'!$A:$N,9,0)</f>
        <v>0</v>
      </c>
      <c r="K685" s="35" t="str">
        <f>VLOOKUP($A685,'Medical Examinations'!$A:$N,10,0)</f>
        <v>No</v>
      </c>
      <c r="L685" s="35" t="str">
        <f>VLOOKUP($A685,'Medical Examinations'!$A:$N,12,0)</f>
        <v>Obesity</v>
      </c>
      <c r="M685" s="35" t="str">
        <f>VLOOKUP($A685,'Medical Examinations'!$A:$N,13,0)</f>
        <v>Prediabetes</v>
      </c>
      <c r="N685" s="45">
        <f>IFERROR(VLOOKUP($A685,'Hospitalisation Details'!$A:$P,15,0),"")</f>
        <v>32703</v>
      </c>
      <c r="O685" s="46">
        <f>IFERROR(VLOOKUP($A685,'Hospitalisation Details'!$A:$P,6,0),"")</f>
        <v>14547.26</v>
      </c>
      <c r="P685" s="47" t="str">
        <f>IFERROR(VLOOKUP($A685,'Hospitalisation Details'!$A:$P,12,0),"")</f>
        <v>tier - 2</v>
      </c>
      <c r="Q685" s="47" t="str">
        <f>IFERROR(VLOOKUP($A685,'Hospitalisation Details'!$A:$P,13,0),"")</f>
        <v>tier - 3</v>
      </c>
      <c r="R685" s="47" t="str">
        <f>IFERROR(VLOOKUP($A685,'Hospitalisation Details'!$A:$P,14,0),"")</f>
        <v>R1011</v>
      </c>
      <c r="S685" s="47">
        <f>IFERROR(VLOOKUP($A685,'Hospitalisation Details'!$A:$P,16,0),"")</f>
        <v>33</v>
      </c>
    </row>
    <row r="686" spans="1:19" x14ac:dyDescent="0.3">
      <c r="A686" s="34" t="str">
        <f>'Medical Examinations'!A686</f>
        <v>Id685</v>
      </c>
      <c r="B686" s="36" t="str">
        <f>VLOOKUP($A686,'Customer Names'!A:E,3,FALSE)</f>
        <v>Mr.</v>
      </c>
      <c r="C686" s="37" t="str">
        <f>VLOOKUP($A686,'Customer Names'!$A:$E,4,FALSE)</f>
        <v xml:space="preserve"> Marc-Olivier</v>
      </c>
      <c r="D686" s="37" t="str">
        <f>VLOOKUP($A686,'Customer Names'!A:E,5,FALSE)</f>
        <v>Toupin</v>
      </c>
      <c r="E686" s="35">
        <f>VLOOKUP($A686,'Medical Examinations'!$A:$H,2,FALSE)</f>
        <v>50.2</v>
      </c>
      <c r="F686" s="35">
        <f>VLOOKUP($A686,'Medical Examinations'!$A:$H,3,FALSE)</f>
        <v>5.4</v>
      </c>
      <c r="G686" s="35" t="str">
        <f>VLOOKUP($A686,'Medical Examinations'!$A:$N,11,0)</f>
        <v>No</v>
      </c>
      <c r="H686" s="35" t="str">
        <f>VLOOKUP($A686,'Medical Examinations'!$A:$N,5,0)</f>
        <v>No</v>
      </c>
      <c r="I686" s="35" t="str">
        <f>VLOOKUP($A686,'Medical Examinations'!$A:$N,6,0)</f>
        <v>No</v>
      </c>
      <c r="J686" s="35">
        <f>VLOOKUP($A686,'Medical Examinations'!$A:$N,9,0)</f>
        <v>0</v>
      </c>
      <c r="K686" s="35" t="str">
        <f>VLOOKUP($A686,'Medical Examinations'!$A:$N,10,0)</f>
        <v>No</v>
      </c>
      <c r="L686" s="35" t="str">
        <f>VLOOKUP($A686,'Medical Examinations'!$A:$N,12,0)</f>
        <v>Obesity</v>
      </c>
      <c r="M686" s="35" t="str">
        <f>VLOOKUP($A686,'Medical Examinations'!$A:$N,13,0)</f>
        <v>Normal</v>
      </c>
      <c r="N686" s="45">
        <f>IFERROR(VLOOKUP($A686,'Hospitalisation Details'!$A:$P,15,0),"")</f>
        <v>32711</v>
      </c>
      <c r="O686" s="46">
        <f>IFERROR(VLOOKUP($A686,'Hospitalisation Details'!$A:$P,6,0),"")</f>
        <v>14507.46</v>
      </c>
      <c r="P686" s="47" t="str">
        <f>IFERROR(VLOOKUP($A686,'Hospitalisation Details'!$A:$P,12,0),"")</f>
        <v>tier - 2</v>
      </c>
      <c r="Q686" s="47" t="str">
        <f>IFERROR(VLOOKUP($A686,'Hospitalisation Details'!$A:$P,13,0),"")</f>
        <v>tier - 3</v>
      </c>
      <c r="R686" s="47" t="str">
        <f>IFERROR(VLOOKUP($A686,'Hospitalisation Details'!$A:$P,14,0),"")</f>
        <v>R1012</v>
      </c>
      <c r="S686" s="47">
        <f>IFERROR(VLOOKUP($A686,'Hospitalisation Details'!$A:$P,16,0),"")</f>
        <v>33</v>
      </c>
    </row>
    <row r="687" spans="1:19" x14ac:dyDescent="0.3">
      <c r="A687" s="34" t="str">
        <f>'Medical Examinations'!A687</f>
        <v>Id686</v>
      </c>
      <c r="B687" s="36" t="str">
        <f>VLOOKUP($A687,'Customer Names'!A:E,3,FALSE)</f>
        <v>Mr.</v>
      </c>
      <c r="C687" s="37" t="str">
        <f>VLOOKUP($A687,'Customer Names'!$A:$E,4,FALSE)</f>
        <v xml:space="preserve"> Russell J</v>
      </c>
      <c r="D687" s="37" t="str">
        <f>VLOOKUP($A687,'Customer Names'!A:E,5,FALSE)</f>
        <v>Mulley</v>
      </c>
      <c r="E687" s="35">
        <f>VLOOKUP($A687,'Medical Examinations'!$A:$H,2,FALSE)</f>
        <v>25.52</v>
      </c>
      <c r="F687" s="35">
        <f>VLOOKUP($A687,'Medical Examinations'!$A:$H,3,FALSE)</f>
        <v>6.35</v>
      </c>
      <c r="G687" s="35" t="str">
        <f>VLOOKUP($A687,'Medical Examinations'!$A:$N,11,0)</f>
        <v>No</v>
      </c>
      <c r="H687" s="35" t="str">
        <f>VLOOKUP($A687,'Medical Examinations'!$A:$N,5,0)</f>
        <v>No</v>
      </c>
      <c r="I687" s="35" t="str">
        <f>VLOOKUP($A687,'Medical Examinations'!$A:$N,6,0)</f>
        <v>Yes</v>
      </c>
      <c r="J687" s="35">
        <f>VLOOKUP($A687,'Medical Examinations'!$A:$N,9,0)</f>
        <v>1</v>
      </c>
      <c r="K687" s="35" t="str">
        <f>VLOOKUP($A687,'Medical Examinations'!$A:$N,10,0)</f>
        <v>No</v>
      </c>
      <c r="L687" s="35" t="str">
        <f>VLOOKUP($A687,'Medical Examinations'!$A:$N,12,0)</f>
        <v>Overweight</v>
      </c>
      <c r="M687" s="35" t="str">
        <f>VLOOKUP($A687,'Medical Examinations'!$A:$N,13,0)</f>
        <v>Prediabetes</v>
      </c>
      <c r="N687" s="45">
        <f>IFERROR(VLOOKUP($A687,'Hospitalisation Details'!$A:$P,15,0),"")</f>
        <v>29148</v>
      </c>
      <c r="O687" s="46">
        <f>IFERROR(VLOOKUP($A687,'Hospitalisation Details'!$A:$P,6,0),"")</f>
        <v>14478.33</v>
      </c>
      <c r="P687" s="47" t="str">
        <f>IFERROR(VLOOKUP($A687,'Hospitalisation Details'!$A:$P,12,0),"")</f>
        <v>tier - 2</v>
      </c>
      <c r="Q687" s="47" t="str">
        <f>IFERROR(VLOOKUP($A687,'Hospitalisation Details'!$A:$P,13,0),"")</f>
        <v>tier - 2</v>
      </c>
      <c r="R687" s="47" t="str">
        <f>IFERROR(VLOOKUP($A687,'Hospitalisation Details'!$A:$P,14,0),"")</f>
        <v>R1013</v>
      </c>
      <c r="S687" s="47">
        <f>IFERROR(VLOOKUP($A687,'Hospitalisation Details'!$A:$P,16,0),"")</f>
        <v>43</v>
      </c>
    </row>
    <row r="688" spans="1:19" x14ac:dyDescent="0.3">
      <c r="A688" s="34" t="str">
        <f>'Medical Examinations'!A688</f>
        <v>Id687</v>
      </c>
      <c r="B688" s="36" t="str">
        <f>VLOOKUP($A688,'Customer Names'!A:E,3,FALSE)</f>
        <v>Ms.</v>
      </c>
      <c r="C688" s="37" t="str">
        <f>VLOOKUP($A688,'Customer Names'!$A:$E,4,FALSE)</f>
        <v xml:space="preserve"> Karine</v>
      </c>
      <c r="D688" s="37" t="str">
        <f>VLOOKUP($A688,'Customer Names'!A:E,5,FALSE)</f>
        <v>Parry</v>
      </c>
      <c r="E688" s="35">
        <f>VLOOKUP($A688,'Medical Examinations'!$A:$H,2,FALSE)</f>
        <v>35.200000000000003</v>
      </c>
      <c r="F688" s="35">
        <f>VLOOKUP($A688,'Medical Examinations'!$A:$H,3,FALSE)</f>
        <v>6.26</v>
      </c>
      <c r="G688" s="35" t="str">
        <f>VLOOKUP($A688,'Medical Examinations'!$A:$N,11,0)</f>
        <v>Yes</v>
      </c>
      <c r="H688" s="35" t="str">
        <f>VLOOKUP($A688,'Medical Examinations'!$A:$N,5,0)</f>
        <v>No</v>
      </c>
      <c r="I688" s="35" t="str">
        <f>VLOOKUP($A688,'Medical Examinations'!$A:$N,6,0)</f>
        <v>No</v>
      </c>
      <c r="J688" s="35">
        <f>VLOOKUP($A688,'Medical Examinations'!$A:$N,9,0)</f>
        <v>2</v>
      </c>
      <c r="K688" s="35" t="str">
        <f>VLOOKUP($A688,'Medical Examinations'!$A:$N,10,0)</f>
        <v>No</v>
      </c>
      <c r="L688" s="35" t="str">
        <f>VLOOKUP($A688,'Medical Examinations'!$A:$N,12,0)</f>
        <v>Obesity</v>
      </c>
      <c r="M688" s="35" t="str">
        <f>VLOOKUP($A688,'Medical Examinations'!$A:$N,13,0)</f>
        <v>Prediabetes</v>
      </c>
      <c r="N688" s="45">
        <f>IFERROR(VLOOKUP($A688,'Hospitalisation Details'!$A:$P,15,0),"")</f>
        <v>21874</v>
      </c>
      <c r="O688" s="46">
        <f>IFERROR(VLOOKUP($A688,'Hospitalisation Details'!$A:$P,6,0),"")</f>
        <v>14474.68</v>
      </c>
      <c r="P688" s="47" t="str">
        <f>IFERROR(VLOOKUP($A688,'Hospitalisation Details'!$A:$P,12,0),"")</f>
        <v>tier - 2</v>
      </c>
      <c r="Q688" s="47" t="str">
        <f>IFERROR(VLOOKUP($A688,'Hospitalisation Details'!$A:$P,13,0),"")</f>
        <v>tier - 2</v>
      </c>
      <c r="R688" s="47" t="str">
        <f>IFERROR(VLOOKUP($A688,'Hospitalisation Details'!$A:$P,14,0),"")</f>
        <v>R1013</v>
      </c>
      <c r="S688" s="47">
        <f>IFERROR(VLOOKUP($A688,'Hospitalisation Details'!$A:$P,16,0),"")</f>
        <v>63</v>
      </c>
    </row>
    <row r="689" spans="1:19" x14ac:dyDescent="0.3">
      <c r="A689" s="34" t="str">
        <f>'Medical Examinations'!A689</f>
        <v>Id688</v>
      </c>
      <c r="B689" s="36" t="str">
        <f>VLOOKUP($A689,'Customer Names'!A:E,3,FALSE)</f>
        <v>Ms.</v>
      </c>
      <c r="C689" s="37" t="str">
        <f>VLOOKUP($A689,'Customer Names'!$A:$E,4,FALSE)</f>
        <v xml:space="preserve"> Cheryl</v>
      </c>
      <c r="D689" s="37" t="str">
        <f>VLOOKUP($A689,'Customer Names'!A:E,5,FALSE)</f>
        <v>Mason Cox</v>
      </c>
      <c r="E689" s="35">
        <f>VLOOKUP($A689,'Medical Examinations'!$A:$H,2,FALSE)</f>
        <v>41.26</v>
      </c>
      <c r="F689" s="35">
        <f>VLOOKUP($A689,'Medical Examinations'!$A:$H,3,FALSE)</f>
        <v>5.97</v>
      </c>
      <c r="G689" s="35" t="str">
        <f>VLOOKUP($A689,'Medical Examinations'!$A:$N,11,0)</f>
        <v>Yes</v>
      </c>
      <c r="H689" s="35" t="str">
        <f>VLOOKUP($A689,'Medical Examinations'!$A:$N,5,0)</f>
        <v>No</v>
      </c>
      <c r="I689" s="35" t="str">
        <f>VLOOKUP($A689,'Medical Examinations'!$A:$N,6,0)</f>
        <v>No</v>
      </c>
      <c r="J689" s="35">
        <f>VLOOKUP($A689,'Medical Examinations'!$A:$N,9,0)</f>
        <v>0</v>
      </c>
      <c r="K689" s="35" t="str">
        <f>VLOOKUP($A689,'Medical Examinations'!$A:$N,10,0)</f>
        <v>No</v>
      </c>
      <c r="L689" s="35" t="str">
        <f>VLOOKUP($A689,'Medical Examinations'!$A:$N,12,0)</f>
        <v>Obesity</v>
      </c>
      <c r="M689" s="35" t="str">
        <f>VLOOKUP($A689,'Medical Examinations'!$A:$N,13,0)</f>
        <v>Prediabetes</v>
      </c>
      <c r="N689" s="45">
        <f>IFERROR(VLOOKUP($A689,'Hospitalisation Details'!$A:$P,15,0),"")</f>
        <v>28091</v>
      </c>
      <c r="O689" s="46">
        <f>IFERROR(VLOOKUP($A689,'Hospitalisation Details'!$A:$P,6,0),"")</f>
        <v>14470.01</v>
      </c>
      <c r="P689" s="47" t="str">
        <f>IFERROR(VLOOKUP($A689,'Hospitalisation Details'!$A:$P,12,0),"")</f>
        <v>tier - 2</v>
      </c>
      <c r="Q689" s="47" t="str">
        <f>IFERROR(VLOOKUP($A689,'Hospitalisation Details'!$A:$P,13,0),"")</f>
        <v>tier - 3</v>
      </c>
      <c r="R689" s="47" t="str">
        <f>IFERROR(VLOOKUP($A689,'Hospitalisation Details'!$A:$P,14,0),"")</f>
        <v>R1012</v>
      </c>
      <c r="S689" s="47">
        <f>IFERROR(VLOOKUP($A689,'Hospitalisation Details'!$A:$P,16,0),"")</f>
        <v>46</v>
      </c>
    </row>
    <row r="690" spans="1:19" x14ac:dyDescent="0.3">
      <c r="A690" s="34" t="str">
        <f>'Medical Examinations'!A690</f>
        <v>Id689</v>
      </c>
      <c r="B690" s="36" t="str">
        <f>VLOOKUP($A690,'Customer Names'!A:E,3,FALSE)</f>
        <v>Ms.</v>
      </c>
      <c r="C690" s="37" t="str">
        <f>VLOOKUP($A690,'Customer Names'!$A:$E,4,FALSE)</f>
        <v xml:space="preserve"> Allison M.</v>
      </c>
      <c r="D690" s="37" t="str">
        <f>VLOOKUP($A690,'Customer Names'!A:E,5,FALSE)</f>
        <v>Thompson</v>
      </c>
      <c r="E690" s="35">
        <f>VLOOKUP($A690,'Medical Examinations'!$A:$H,2,FALSE)</f>
        <v>17.195</v>
      </c>
      <c r="F690" s="35">
        <f>VLOOKUP($A690,'Medical Examinations'!$A:$H,3,FALSE)</f>
        <v>5.29</v>
      </c>
      <c r="G690" s="35" t="str">
        <f>VLOOKUP($A690,'Medical Examinations'!$A:$N,11,0)</f>
        <v>Yes</v>
      </c>
      <c r="H690" s="35" t="str">
        <f>VLOOKUP($A690,'Medical Examinations'!$A:$N,5,0)</f>
        <v>No</v>
      </c>
      <c r="I690" s="35" t="str">
        <f>VLOOKUP($A690,'Medical Examinations'!$A:$N,6,0)</f>
        <v>No</v>
      </c>
      <c r="J690" s="35">
        <f>VLOOKUP($A690,'Medical Examinations'!$A:$N,9,0)</f>
        <v>0</v>
      </c>
      <c r="K690" s="35" t="str">
        <f>VLOOKUP($A690,'Medical Examinations'!$A:$N,10,0)</f>
        <v>Yes</v>
      </c>
      <c r="L690" s="35" t="str">
        <f>VLOOKUP($A690,'Medical Examinations'!$A:$N,12,0)</f>
        <v>Underweight</v>
      </c>
      <c r="M690" s="35" t="str">
        <f>VLOOKUP($A690,'Medical Examinations'!$A:$N,13,0)</f>
        <v>Normal</v>
      </c>
      <c r="N690" s="45">
        <f>IFERROR(VLOOKUP($A690,'Hospitalisation Details'!$A:$P,15,0),"")</f>
        <v>35379</v>
      </c>
      <c r="O690" s="46">
        <f>IFERROR(VLOOKUP($A690,'Hospitalisation Details'!$A:$P,6,0),"")</f>
        <v>14455.64</v>
      </c>
      <c r="P690" s="47" t="str">
        <f>IFERROR(VLOOKUP($A690,'Hospitalisation Details'!$A:$P,12,0),"")</f>
        <v>tier - 2</v>
      </c>
      <c r="Q690" s="47" t="str">
        <f>IFERROR(VLOOKUP($A690,'Hospitalisation Details'!$A:$P,13,0),"")</f>
        <v>tier - 3</v>
      </c>
      <c r="R690" s="47" t="str">
        <f>IFERROR(VLOOKUP($A690,'Hospitalisation Details'!$A:$P,14,0),"")</f>
        <v>R1024</v>
      </c>
      <c r="S690" s="47">
        <f>IFERROR(VLOOKUP($A690,'Hospitalisation Details'!$A:$P,16,0),"")</f>
        <v>26</v>
      </c>
    </row>
    <row r="691" spans="1:19" x14ac:dyDescent="0.3">
      <c r="A691" s="34" t="str">
        <f>'Medical Examinations'!A691</f>
        <v>Id690</v>
      </c>
      <c r="B691" s="36" t="str">
        <f>VLOOKUP($A691,'Customer Names'!A:E,3,FALSE)</f>
        <v>Ms.</v>
      </c>
      <c r="C691" s="37" t="str">
        <f>VLOOKUP($A691,'Customer Names'!$A:$E,4,FALSE)</f>
        <v xml:space="preserve"> Adriana</v>
      </c>
      <c r="D691" s="37" t="str">
        <f>VLOOKUP($A691,'Customer Names'!A:E,5,FALSE)</f>
        <v>Nelson</v>
      </c>
      <c r="E691" s="35">
        <f>VLOOKUP($A691,'Medical Examinations'!$A:$H,2,FALSE)</f>
        <v>23.085000000000001</v>
      </c>
      <c r="F691" s="35">
        <f>VLOOKUP($A691,'Medical Examinations'!$A:$H,3,FALSE)</f>
        <v>4.2699999999999996</v>
      </c>
      <c r="G691" s="35" t="str">
        <f>VLOOKUP($A691,'Medical Examinations'!$A:$N,11,0)</f>
        <v>Yes</v>
      </c>
      <c r="H691" s="35" t="str">
        <f>VLOOKUP($A691,'Medical Examinations'!$A:$N,5,0)</f>
        <v>No</v>
      </c>
      <c r="I691" s="35" t="str">
        <f>VLOOKUP($A691,'Medical Examinations'!$A:$N,6,0)</f>
        <v>No</v>
      </c>
      <c r="J691" s="35">
        <f>VLOOKUP($A691,'Medical Examinations'!$A:$N,9,0)</f>
        <v>2</v>
      </c>
      <c r="K691" s="35" t="str">
        <f>VLOOKUP($A691,'Medical Examinations'!$A:$N,10,0)</f>
        <v>No</v>
      </c>
      <c r="L691" s="35" t="str">
        <f>VLOOKUP($A691,'Medical Examinations'!$A:$N,12,0)</f>
        <v>Normal Weight</v>
      </c>
      <c r="M691" s="35" t="str">
        <f>VLOOKUP($A691,'Medical Examinations'!$A:$N,13,0)</f>
        <v>Normal</v>
      </c>
      <c r="N691" s="45">
        <f>IFERROR(VLOOKUP($A691,'Hospitalisation Details'!$A:$P,15,0),"")</f>
        <v>21765</v>
      </c>
      <c r="O691" s="46">
        <f>IFERROR(VLOOKUP($A691,'Hospitalisation Details'!$A:$P,6,0),"")</f>
        <v>14451.84</v>
      </c>
      <c r="P691" s="47" t="str">
        <f>IFERROR(VLOOKUP($A691,'Hospitalisation Details'!$A:$P,12,0),"")</f>
        <v>tier - 2</v>
      </c>
      <c r="Q691" s="47" t="str">
        <f>IFERROR(VLOOKUP($A691,'Hospitalisation Details'!$A:$P,13,0),"")</f>
        <v>tier - 3</v>
      </c>
      <c r="R691" s="47" t="str">
        <f>IFERROR(VLOOKUP($A691,'Hospitalisation Details'!$A:$P,14,0),"")</f>
        <v>R1023</v>
      </c>
      <c r="S691" s="47">
        <f>IFERROR(VLOOKUP($A691,'Hospitalisation Details'!$A:$P,16,0),"")</f>
        <v>63</v>
      </c>
    </row>
    <row r="692" spans="1:19" x14ac:dyDescent="0.3">
      <c r="A692" s="34" t="str">
        <f>'Medical Examinations'!A692</f>
        <v>Id691</v>
      </c>
      <c r="B692" s="36" t="str">
        <f>VLOOKUP($A692,'Customer Names'!A:E,3,FALSE)</f>
        <v>Ms.</v>
      </c>
      <c r="C692" s="37" t="str">
        <f>VLOOKUP($A692,'Customer Names'!$A:$E,4,FALSE)</f>
        <v xml:space="preserve"> Miranda J</v>
      </c>
      <c r="D692" s="37" t="str">
        <f>VLOOKUP($A692,'Customer Names'!A:E,5,FALSE)</f>
        <v>Forte</v>
      </c>
      <c r="E692" s="35">
        <f>VLOOKUP($A692,'Medical Examinations'!$A:$H,2,FALSE)</f>
        <v>21.66</v>
      </c>
      <c r="F692" s="35">
        <f>VLOOKUP($A692,'Medical Examinations'!$A:$H,3,FALSE)</f>
        <v>5.2</v>
      </c>
      <c r="G692" s="35" t="str">
        <f>VLOOKUP($A692,'Medical Examinations'!$A:$N,11,0)</f>
        <v>Yes</v>
      </c>
      <c r="H692" s="35" t="str">
        <f>VLOOKUP($A692,'Medical Examinations'!$A:$N,5,0)</f>
        <v>No</v>
      </c>
      <c r="I692" s="35" t="str">
        <f>VLOOKUP($A692,'Medical Examinations'!$A:$N,6,0)</f>
        <v>No</v>
      </c>
      <c r="J692" s="35">
        <f>VLOOKUP($A692,'Medical Examinations'!$A:$N,9,0)</f>
        <v>2</v>
      </c>
      <c r="K692" s="35" t="str">
        <f>VLOOKUP($A692,'Medical Examinations'!$A:$N,10,0)</f>
        <v>No</v>
      </c>
      <c r="L692" s="35" t="str">
        <f>VLOOKUP($A692,'Medical Examinations'!$A:$N,12,0)</f>
        <v>Normal Weight</v>
      </c>
      <c r="M692" s="35" t="str">
        <f>VLOOKUP($A692,'Medical Examinations'!$A:$N,13,0)</f>
        <v>Normal</v>
      </c>
      <c r="N692" s="45">
        <f>IFERROR(VLOOKUP($A692,'Hospitalisation Details'!$A:$P,15,0),"")</f>
        <v>21730</v>
      </c>
      <c r="O692" s="46">
        <f>IFERROR(VLOOKUP($A692,'Hospitalisation Details'!$A:$P,6,0),"")</f>
        <v>14449.85</v>
      </c>
      <c r="P692" s="47" t="str">
        <f>IFERROR(VLOOKUP($A692,'Hospitalisation Details'!$A:$P,12,0),"")</f>
        <v>tier - 2</v>
      </c>
      <c r="Q692" s="47" t="str">
        <f>IFERROR(VLOOKUP($A692,'Hospitalisation Details'!$A:$P,13,0),"")</f>
        <v>tier - 1</v>
      </c>
      <c r="R692" s="47" t="str">
        <f>IFERROR(VLOOKUP($A692,'Hospitalisation Details'!$A:$P,14,0),"")</f>
        <v>R1024</v>
      </c>
      <c r="S692" s="47">
        <f>IFERROR(VLOOKUP($A692,'Hospitalisation Details'!$A:$P,16,0),"")</f>
        <v>63</v>
      </c>
    </row>
    <row r="693" spans="1:19" x14ac:dyDescent="0.3">
      <c r="A693" s="34" t="str">
        <f>'Medical Examinations'!A693</f>
        <v>Id692</v>
      </c>
      <c r="B693" s="36" t="str">
        <f>VLOOKUP($A693,'Customer Names'!A:E,3,FALSE)</f>
        <v>Mr.</v>
      </c>
      <c r="C693" s="37" t="str">
        <f>VLOOKUP($A693,'Customer Names'!$A:$E,4,FALSE)</f>
        <v xml:space="preserve"> Roberto</v>
      </c>
      <c r="D693" s="37" t="str">
        <f>VLOOKUP($A693,'Customer Names'!A:E,5,FALSE)</f>
        <v>Corona Iturriaga</v>
      </c>
      <c r="E693" s="35">
        <f>VLOOKUP($A693,'Medical Examinations'!$A:$H,2,FALSE)</f>
        <v>36.47</v>
      </c>
      <c r="F693" s="35">
        <f>VLOOKUP($A693,'Medical Examinations'!$A:$H,3,FALSE)</f>
        <v>8.23</v>
      </c>
      <c r="G693" s="35" t="str">
        <f>VLOOKUP($A693,'Medical Examinations'!$A:$N,11,0)</f>
        <v>Yes</v>
      </c>
      <c r="H693" s="35" t="str">
        <f>VLOOKUP($A693,'Medical Examinations'!$A:$N,5,0)</f>
        <v>No</v>
      </c>
      <c r="I693" s="35" t="str">
        <f>VLOOKUP($A693,'Medical Examinations'!$A:$N,6,0)</f>
        <v>No</v>
      </c>
      <c r="J693" s="35">
        <f>VLOOKUP($A693,'Medical Examinations'!$A:$N,9,0)</f>
        <v>0</v>
      </c>
      <c r="K693" s="35" t="str">
        <f>VLOOKUP($A693,'Medical Examinations'!$A:$N,10,0)</f>
        <v>No</v>
      </c>
      <c r="L693" s="35" t="str">
        <f>VLOOKUP($A693,'Medical Examinations'!$A:$N,12,0)</f>
        <v>Obesity</v>
      </c>
      <c r="M693" s="35" t="str">
        <f>VLOOKUP($A693,'Medical Examinations'!$A:$N,13,0)</f>
        <v>Diabetes</v>
      </c>
      <c r="N693" s="45">
        <f>IFERROR(VLOOKUP($A693,'Hospitalisation Details'!$A:$P,15,0),"")</f>
        <v>24780</v>
      </c>
      <c r="O693" s="46">
        <f>IFERROR(VLOOKUP($A693,'Hospitalisation Details'!$A:$P,6,0),"")</f>
        <v>14427.63</v>
      </c>
      <c r="P693" s="47" t="str">
        <f>IFERROR(VLOOKUP($A693,'Hospitalisation Details'!$A:$P,12,0),"")</f>
        <v>tier - 2</v>
      </c>
      <c r="Q693" s="47" t="str">
        <f>IFERROR(VLOOKUP($A693,'Hospitalisation Details'!$A:$P,13,0),"")</f>
        <v>tier - 2</v>
      </c>
      <c r="R693" s="47" t="str">
        <f>IFERROR(VLOOKUP($A693,'Hospitalisation Details'!$A:$P,14,0),"")</f>
        <v>R1021</v>
      </c>
      <c r="S693" s="47">
        <f>IFERROR(VLOOKUP($A693,'Hospitalisation Details'!$A:$P,16,0),"")</f>
        <v>55</v>
      </c>
    </row>
    <row r="694" spans="1:19" x14ac:dyDescent="0.3">
      <c r="A694" s="34" t="str">
        <f>'Medical Examinations'!A694</f>
        <v>Id693</v>
      </c>
      <c r="B694" s="36" t="str">
        <f>VLOOKUP($A694,'Customer Names'!A:E,3,FALSE)</f>
        <v>Mrs.</v>
      </c>
      <c r="C694" s="37" t="str">
        <f>VLOOKUP($A694,'Customer Names'!$A:$E,4,FALSE)</f>
        <v xml:space="preserve"> Rebecca B.</v>
      </c>
      <c r="D694" s="37" t="str">
        <f>VLOOKUP($A694,'Customer Names'!A:E,5,FALSE)</f>
        <v>McCollum</v>
      </c>
      <c r="E694" s="35">
        <f>VLOOKUP($A694,'Medical Examinations'!$A:$H,2,FALSE)</f>
        <v>36.08</v>
      </c>
      <c r="F694" s="35">
        <f>VLOOKUP($A694,'Medical Examinations'!$A:$H,3,FALSE)</f>
        <v>10.33</v>
      </c>
      <c r="G694" s="35" t="str">
        <f>VLOOKUP($A694,'Medical Examinations'!$A:$N,11,0)</f>
        <v>Yes</v>
      </c>
      <c r="H694" s="35" t="str">
        <f>VLOOKUP($A694,'Medical Examinations'!$A:$N,5,0)</f>
        <v>No</v>
      </c>
      <c r="I694" s="35" t="str">
        <f>VLOOKUP($A694,'Medical Examinations'!$A:$N,6,0)</f>
        <v>No</v>
      </c>
      <c r="J694" s="35">
        <f>VLOOKUP($A694,'Medical Examinations'!$A:$N,9,0)</f>
        <v>0</v>
      </c>
      <c r="K694" s="35" t="str">
        <f>VLOOKUP($A694,'Medical Examinations'!$A:$N,10,0)</f>
        <v>No</v>
      </c>
      <c r="L694" s="35" t="str">
        <f>VLOOKUP($A694,'Medical Examinations'!$A:$N,12,0)</f>
        <v>Obesity</v>
      </c>
      <c r="M694" s="35" t="str">
        <f>VLOOKUP($A694,'Medical Examinations'!$A:$N,13,0)</f>
        <v>Diabetes</v>
      </c>
      <c r="N694" s="45">
        <f>IFERROR(VLOOKUP($A694,'Hospitalisation Details'!$A:$P,15,0),"")</f>
        <v>24699</v>
      </c>
      <c r="O694" s="46">
        <f>IFERROR(VLOOKUP($A694,'Hospitalisation Details'!$A:$P,6,0),"")</f>
        <v>14426.66</v>
      </c>
      <c r="P694" s="47" t="str">
        <f>IFERROR(VLOOKUP($A694,'Hospitalisation Details'!$A:$P,12,0),"")</f>
        <v>tier - 2</v>
      </c>
      <c r="Q694" s="47" t="str">
        <f>IFERROR(VLOOKUP($A694,'Hospitalisation Details'!$A:$P,13,0),"")</f>
        <v>tier - 2</v>
      </c>
      <c r="R694" s="47" t="str">
        <f>IFERROR(VLOOKUP($A694,'Hospitalisation Details'!$A:$P,14,0),"")</f>
        <v>R1026</v>
      </c>
      <c r="S694" s="47">
        <f>IFERROR(VLOOKUP($A694,'Hospitalisation Details'!$A:$P,16,0),"")</f>
        <v>55</v>
      </c>
    </row>
    <row r="695" spans="1:19" x14ac:dyDescent="0.3">
      <c r="A695" s="34" t="str">
        <f>'Medical Examinations'!A695</f>
        <v>Id694</v>
      </c>
      <c r="B695" s="36" t="str">
        <f>VLOOKUP($A695,'Customer Names'!A:E,3,FALSE)</f>
        <v>Ms.</v>
      </c>
      <c r="C695" s="37" t="str">
        <f>VLOOKUP($A695,'Customer Names'!$A:$E,4,FALSE)</f>
        <v xml:space="preserve"> Tiffany</v>
      </c>
      <c r="D695" s="37" t="str">
        <f>VLOOKUP($A695,'Customer Names'!A:E,5,FALSE)</f>
        <v>Hevner</v>
      </c>
      <c r="E695" s="35">
        <f>VLOOKUP($A695,'Medical Examinations'!$A:$H,2,FALSE)</f>
        <v>23.18</v>
      </c>
      <c r="F695" s="35">
        <f>VLOOKUP($A695,'Medical Examinations'!$A:$H,3,FALSE)</f>
        <v>6.13</v>
      </c>
      <c r="G695" s="35" t="str">
        <f>VLOOKUP($A695,'Medical Examinations'!$A:$N,11,0)</f>
        <v>No</v>
      </c>
      <c r="H695" s="35" t="str">
        <f>VLOOKUP($A695,'Medical Examinations'!$A:$N,5,0)</f>
        <v>No</v>
      </c>
      <c r="I695" s="35" t="str">
        <f>VLOOKUP($A695,'Medical Examinations'!$A:$N,6,0)</f>
        <v>No</v>
      </c>
      <c r="J695" s="35">
        <f>VLOOKUP($A695,'Medical Examinations'!$A:$N,9,0)</f>
        <v>0</v>
      </c>
      <c r="K695" s="35" t="str">
        <f>VLOOKUP($A695,'Medical Examinations'!$A:$N,10,0)</f>
        <v>No</v>
      </c>
      <c r="L695" s="35" t="str">
        <f>VLOOKUP($A695,'Medical Examinations'!$A:$N,12,0)</f>
        <v>Normal Weight</v>
      </c>
      <c r="M695" s="35" t="str">
        <f>VLOOKUP($A695,'Medical Examinations'!$A:$N,13,0)</f>
        <v>Prediabetes</v>
      </c>
      <c r="N695" s="45">
        <f>IFERROR(VLOOKUP($A695,'Hospitalisation Details'!$A:$P,15,0),"")</f>
        <v>36382</v>
      </c>
      <c r="O695" s="46">
        <f>IFERROR(VLOOKUP($A695,'Hospitalisation Details'!$A:$P,6,0),"")</f>
        <v>14426.07</v>
      </c>
      <c r="P695" s="47" t="str">
        <f>IFERROR(VLOOKUP($A695,'Hospitalisation Details'!$A:$P,12,0),"")</f>
        <v>tier - 2</v>
      </c>
      <c r="Q695" s="47" t="str">
        <f>IFERROR(VLOOKUP($A695,'Hospitalisation Details'!$A:$P,13,0),"")</f>
        <v>tier - 1</v>
      </c>
      <c r="R695" s="47" t="str">
        <f>IFERROR(VLOOKUP($A695,'Hospitalisation Details'!$A:$P,14,0),"")</f>
        <v>R1012</v>
      </c>
      <c r="S695" s="47">
        <f>IFERROR(VLOOKUP($A695,'Hospitalisation Details'!$A:$P,16,0),"")</f>
        <v>23</v>
      </c>
    </row>
    <row r="696" spans="1:19" x14ac:dyDescent="0.3">
      <c r="A696" s="34" t="str">
        <f>'Medical Examinations'!A696</f>
        <v>Id695</v>
      </c>
      <c r="B696" s="36" t="str">
        <f>VLOOKUP($A696,'Customer Names'!A:E,3,FALSE)</f>
        <v>Mr.</v>
      </c>
      <c r="C696" s="37" t="str">
        <f>VLOOKUP($A696,'Customer Names'!$A:$E,4,FALSE)</f>
        <v xml:space="preserve"> Alexander</v>
      </c>
      <c r="D696" s="37" t="str">
        <f>VLOOKUP($A696,'Customer Names'!A:E,5,FALSE)</f>
        <v>Looi</v>
      </c>
      <c r="E696" s="35">
        <f>VLOOKUP($A696,'Medical Examinations'!$A:$H,2,FALSE)</f>
        <v>39.159999999999997</v>
      </c>
      <c r="F696" s="35">
        <f>VLOOKUP($A696,'Medical Examinations'!$A:$H,3,FALSE)</f>
        <v>8.08</v>
      </c>
      <c r="G696" s="35" t="str">
        <f>VLOOKUP($A696,'Medical Examinations'!$A:$N,11,0)</f>
        <v>No</v>
      </c>
      <c r="H696" s="35" t="str">
        <f>VLOOKUP($A696,'Medical Examinations'!$A:$N,5,0)</f>
        <v>No</v>
      </c>
      <c r="I696" s="35" t="str">
        <f>VLOOKUP($A696,'Medical Examinations'!$A:$N,6,0)</f>
        <v>No</v>
      </c>
      <c r="J696" s="35">
        <f>VLOOKUP($A696,'Medical Examinations'!$A:$N,9,0)</f>
        <v>3</v>
      </c>
      <c r="K696" s="35" t="str">
        <f>VLOOKUP($A696,'Medical Examinations'!$A:$N,10,0)</f>
        <v>No</v>
      </c>
      <c r="L696" s="35" t="str">
        <f>VLOOKUP($A696,'Medical Examinations'!$A:$N,12,0)</f>
        <v>Obesity</v>
      </c>
      <c r="M696" s="35" t="str">
        <f>VLOOKUP($A696,'Medical Examinations'!$A:$N,13,0)</f>
        <v>Diabetes</v>
      </c>
      <c r="N696" s="45">
        <f>IFERROR(VLOOKUP($A696,'Hospitalisation Details'!$A:$P,15,0),"")</f>
        <v>21448</v>
      </c>
      <c r="O696" s="46">
        <f>IFERROR(VLOOKUP($A696,'Hospitalisation Details'!$A:$P,6,0),"")</f>
        <v>14418.28</v>
      </c>
      <c r="P696" s="47" t="str">
        <f>IFERROR(VLOOKUP($A696,'Hospitalisation Details'!$A:$P,12,0),"")</f>
        <v>tier - 2</v>
      </c>
      <c r="Q696" s="47" t="str">
        <f>IFERROR(VLOOKUP($A696,'Hospitalisation Details'!$A:$P,13,0),"")</f>
        <v>tier - 3</v>
      </c>
      <c r="R696" s="47" t="str">
        <f>IFERROR(VLOOKUP($A696,'Hospitalisation Details'!$A:$P,14,0),"")</f>
        <v>R1013</v>
      </c>
      <c r="S696" s="47">
        <f>IFERROR(VLOOKUP($A696,'Hospitalisation Details'!$A:$P,16,0),"")</f>
        <v>64</v>
      </c>
    </row>
    <row r="697" spans="1:19" x14ac:dyDescent="0.3">
      <c r="A697" s="34" t="str">
        <f>'Medical Examinations'!A697</f>
        <v>Id696</v>
      </c>
      <c r="B697" s="36" t="str">
        <f>VLOOKUP($A697,'Customer Names'!A:E,3,FALSE)</f>
        <v>Mr.</v>
      </c>
      <c r="C697" s="37" t="str">
        <f>VLOOKUP($A697,'Customer Names'!$A:$E,4,FALSE)</f>
        <v xml:space="preserve"> Rich M</v>
      </c>
      <c r="D697" s="37" t="str">
        <f>VLOOKUP($A697,'Customer Names'!A:E,5,FALSE)</f>
        <v>Power</v>
      </c>
      <c r="E697" s="35">
        <f>VLOOKUP($A697,'Medical Examinations'!$A:$H,2,FALSE)</f>
        <v>38.19</v>
      </c>
      <c r="F697" s="35">
        <f>VLOOKUP($A697,'Medical Examinations'!$A:$H,3,FALSE)</f>
        <v>10.49</v>
      </c>
      <c r="G697" s="35" t="str">
        <f>VLOOKUP($A697,'Medical Examinations'!$A:$N,11,0)</f>
        <v>No</v>
      </c>
      <c r="H697" s="35" t="str">
        <f>VLOOKUP($A697,'Medical Examinations'!$A:$N,5,0)</f>
        <v>No</v>
      </c>
      <c r="I697" s="35" t="str">
        <f>VLOOKUP($A697,'Medical Examinations'!$A:$N,6,0)</f>
        <v>No</v>
      </c>
      <c r="J697" s="35">
        <f>VLOOKUP($A697,'Medical Examinations'!$A:$N,9,0)</f>
        <v>3</v>
      </c>
      <c r="K697" s="35" t="str">
        <f>VLOOKUP($A697,'Medical Examinations'!$A:$N,10,0)</f>
        <v>No</v>
      </c>
      <c r="L697" s="35" t="str">
        <f>VLOOKUP($A697,'Medical Examinations'!$A:$N,12,0)</f>
        <v>Obesity</v>
      </c>
      <c r="M697" s="35" t="str">
        <f>VLOOKUP($A697,'Medical Examinations'!$A:$N,13,0)</f>
        <v>Diabetes</v>
      </c>
      <c r="N697" s="45">
        <f>IFERROR(VLOOKUP($A697,'Hospitalisation Details'!$A:$P,15,0),"")</f>
        <v>21395</v>
      </c>
      <c r="O697" s="46">
        <f>IFERROR(VLOOKUP($A697,'Hospitalisation Details'!$A:$P,6,0),"")</f>
        <v>14410.93</v>
      </c>
      <c r="P697" s="47" t="str">
        <f>IFERROR(VLOOKUP($A697,'Hospitalisation Details'!$A:$P,12,0),"")</f>
        <v>tier - 2</v>
      </c>
      <c r="Q697" s="47" t="str">
        <f>IFERROR(VLOOKUP($A697,'Hospitalisation Details'!$A:$P,13,0),"")</f>
        <v>tier - 2</v>
      </c>
      <c r="R697" s="47" t="str">
        <f>IFERROR(VLOOKUP($A697,'Hospitalisation Details'!$A:$P,14,0),"")</f>
        <v>R1016</v>
      </c>
      <c r="S697" s="47">
        <f>IFERROR(VLOOKUP($A697,'Hospitalisation Details'!$A:$P,16,0),"")</f>
        <v>64</v>
      </c>
    </row>
    <row r="698" spans="1:19" x14ac:dyDescent="0.3">
      <c r="A698" s="34" t="str">
        <f>'Medical Examinations'!A698</f>
        <v>Id697</v>
      </c>
      <c r="B698" s="36" t="str">
        <f>VLOOKUP($A698,'Customer Names'!A:E,3,FALSE)</f>
        <v>Mr.</v>
      </c>
      <c r="C698" s="37" t="str">
        <f>VLOOKUP($A698,'Customer Names'!$A:$E,4,FALSE)</f>
        <v xml:space="preserve"> Aaron C</v>
      </c>
      <c r="D698" s="37" t="str">
        <f>VLOOKUP($A698,'Customer Names'!A:E,5,FALSE)</f>
        <v>Routon</v>
      </c>
      <c r="E698" s="35">
        <f>VLOOKUP($A698,'Medical Examinations'!$A:$H,2,FALSE)</f>
        <v>26.41</v>
      </c>
      <c r="F698" s="35">
        <f>VLOOKUP($A698,'Medical Examinations'!$A:$H,3,FALSE)</f>
        <v>8.11</v>
      </c>
      <c r="G698" s="35" t="str">
        <f>VLOOKUP($A698,'Medical Examinations'!$A:$N,11,0)</f>
        <v>No</v>
      </c>
      <c r="H698" s="35" t="str">
        <f>VLOOKUP($A698,'Medical Examinations'!$A:$N,5,0)</f>
        <v>No</v>
      </c>
      <c r="I698" s="35" t="str">
        <f>VLOOKUP($A698,'Medical Examinations'!$A:$N,6,0)</f>
        <v>No</v>
      </c>
      <c r="J698" s="35">
        <f>VLOOKUP($A698,'Medical Examinations'!$A:$N,9,0)</f>
        <v>3</v>
      </c>
      <c r="K698" s="35" t="str">
        <f>VLOOKUP($A698,'Medical Examinations'!$A:$N,10,0)</f>
        <v>No</v>
      </c>
      <c r="L698" s="35" t="str">
        <f>VLOOKUP($A698,'Medical Examinations'!$A:$N,12,0)</f>
        <v>Overweight</v>
      </c>
      <c r="M698" s="35" t="str">
        <f>VLOOKUP($A698,'Medical Examinations'!$A:$N,13,0)</f>
        <v>Diabetes</v>
      </c>
      <c r="N698" s="45">
        <f>IFERROR(VLOOKUP($A698,'Hospitalisation Details'!$A:$P,15,0),"")</f>
        <v>21442</v>
      </c>
      <c r="O698" s="46">
        <f>IFERROR(VLOOKUP($A698,'Hospitalisation Details'!$A:$P,6,0),"")</f>
        <v>14394.56</v>
      </c>
      <c r="P698" s="47" t="str">
        <f>IFERROR(VLOOKUP($A698,'Hospitalisation Details'!$A:$P,12,0),"")</f>
        <v>tier - 2</v>
      </c>
      <c r="Q698" s="47" t="str">
        <f>IFERROR(VLOOKUP($A698,'Hospitalisation Details'!$A:$P,13,0),"")</f>
        <v>tier - 1</v>
      </c>
      <c r="R698" s="47" t="str">
        <f>IFERROR(VLOOKUP($A698,'Hospitalisation Details'!$A:$P,14,0),"")</f>
        <v>R1018</v>
      </c>
      <c r="S698" s="47">
        <f>IFERROR(VLOOKUP($A698,'Hospitalisation Details'!$A:$P,16,0),"")</f>
        <v>64</v>
      </c>
    </row>
    <row r="699" spans="1:19" x14ac:dyDescent="0.3">
      <c r="A699" s="34" t="str">
        <f>'Medical Examinations'!A699</f>
        <v>Id698</v>
      </c>
      <c r="B699" s="36" t="str">
        <f>VLOOKUP($A699,'Customer Names'!A:E,3,FALSE)</f>
        <v>Ms.</v>
      </c>
      <c r="C699" s="37" t="str">
        <f>VLOOKUP($A699,'Customer Names'!$A:$E,4,FALSE)</f>
        <v xml:space="preserve"> Kate</v>
      </c>
      <c r="D699" s="37" t="str">
        <f>VLOOKUP($A699,'Customer Names'!A:E,5,FALSE)</f>
        <v>Dochelli</v>
      </c>
      <c r="E699" s="35">
        <f>VLOOKUP($A699,'Medical Examinations'!$A:$H,2,FALSE)</f>
        <v>28.785</v>
      </c>
      <c r="F699" s="35">
        <f>VLOOKUP($A699,'Medical Examinations'!$A:$H,3,FALSE)</f>
        <v>6.6</v>
      </c>
      <c r="G699" s="35" t="str">
        <f>VLOOKUP($A699,'Medical Examinations'!$A:$N,11,0)</f>
        <v>No</v>
      </c>
      <c r="H699" s="35" t="str">
        <f>VLOOKUP($A699,'Medical Examinations'!$A:$N,5,0)</f>
        <v>No</v>
      </c>
      <c r="I699" s="35" t="str">
        <f>VLOOKUP($A699,'Medical Examinations'!$A:$N,6,0)</f>
        <v>No</v>
      </c>
      <c r="J699" s="35">
        <f>VLOOKUP($A699,'Medical Examinations'!$A:$N,9,0)</f>
        <v>0</v>
      </c>
      <c r="K699" s="35" t="str">
        <f>VLOOKUP($A699,'Medical Examinations'!$A:$N,10,0)</f>
        <v>No</v>
      </c>
      <c r="L699" s="35" t="str">
        <f>VLOOKUP($A699,'Medical Examinations'!$A:$N,12,0)</f>
        <v>Overweight</v>
      </c>
      <c r="M699" s="35" t="str">
        <f>VLOOKUP($A699,'Medical Examinations'!$A:$N,13,0)</f>
        <v>Diabetes</v>
      </c>
      <c r="N699" s="45">
        <f>IFERROR(VLOOKUP($A699,'Hospitalisation Details'!$A:$P,15,0),"")</f>
        <v>23915</v>
      </c>
      <c r="O699" s="46">
        <f>IFERROR(VLOOKUP($A699,'Hospitalisation Details'!$A:$P,6,0),"")</f>
        <v>14394.4</v>
      </c>
      <c r="P699" s="47" t="str">
        <f>IFERROR(VLOOKUP($A699,'Hospitalisation Details'!$A:$P,12,0),"")</f>
        <v>tier - 2</v>
      </c>
      <c r="Q699" s="47" t="str">
        <f>IFERROR(VLOOKUP($A699,'Hospitalisation Details'!$A:$P,13,0),"")</f>
        <v>tier - 3</v>
      </c>
      <c r="R699" s="47" t="str">
        <f>IFERROR(VLOOKUP($A699,'Hospitalisation Details'!$A:$P,14,0),"")</f>
        <v>R1024</v>
      </c>
      <c r="S699" s="47">
        <f>IFERROR(VLOOKUP($A699,'Hospitalisation Details'!$A:$P,16,0),"")</f>
        <v>57</v>
      </c>
    </row>
    <row r="700" spans="1:19" x14ac:dyDescent="0.3">
      <c r="A700" s="34" t="str">
        <f>'Medical Examinations'!A700</f>
        <v>Id699</v>
      </c>
      <c r="B700" s="36" t="str">
        <f>VLOOKUP($A700,'Customer Names'!A:E,3,FALSE)</f>
        <v>Ms.</v>
      </c>
      <c r="C700" s="37" t="str">
        <f>VLOOKUP($A700,'Customer Names'!$A:$E,4,FALSE)</f>
        <v xml:space="preserve"> Maria M</v>
      </c>
      <c r="D700" s="37" t="str">
        <f>VLOOKUP($A700,'Customer Names'!A:E,5,FALSE)</f>
        <v>Gillespie</v>
      </c>
      <c r="E700" s="35">
        <f>VLOOKUP($A700,'Medical Examinations'!$A:$H,2,FALSE)</f>
        <v>26.695</v>
      </c>
      <c r="F700" s="35">
        <f>VLOOKUP($A700,'Medical Examinations'!$A:$H,3,FALSE)</f>
        <v>10.14</v>
      </c>
      <c r="G700" s="35" t="str">
        <f>VLOOKUP($A700,'Medical Examinations'!$A:$N,11,0)</f>
        <v>Yes</v>
      </c>
      <c r="H700" s="35" t="str">
        <f>VLOOKUP($A700,'Medical Examinations'!$A:$N,5,0)</f>
        <v>No</v>
      </c>
      <c r="I700" s="35" t="str">
        <f>VLOOKUP($A700,'Medical Examinations'!$A:$N,6,0)</f>
        <v>Yes</v>
      </c>
      <c r="J700" s="35">
        <f>VLOOKUP($A700,'Medical Examinations'!$A:$N,9,0)</f>
        <v>1</v>
      </c>
      <c r="K700" s="35" t="str">
        <f>VLOOKUP($A700,'Medical Examinations'!$A:$N,10,0)</f>
        <v>No</v>
      </c>
      <c r="L700" s="35" t="str">
        <f>VLOOKUP($A700,'Medical Examinations'!$A:$N,12,0)</f>
        <v>Overweight</v>
      </c>
      <c r="M700" s="35" t="str">
        <f>VLOOKUP($A700,'Medical Examinations'!$A:$N,13,0)</f>
        <v>Diabetes</v>
      </c>
      <c r="N700" s="45">
        <f>IFERROR(VLOOKUP($A700,'Hospitalisation Details'!$A:$P,15,0),"")</f>
        <v>23208</v>
      </c>
      <c r="O700" s="46">
        <f>IFERROR(VLOOKUP($A700,'Hospitalisation Details'!$A:$P,6,0),"")</f>
        <v>14382.71</v>
      </c>
      <c r="P700" s="47" t="str">
        <f>IFERROR(VLOOKUP($A700,'Hospitalisation Details'!$A:$P,12,0),"")</f>
        <v>tier - 2</v>
      </c>
      <c r="Q700" s="47" t="str">
        <f>IFERROR(VLOOKUP($A700,'Hospitalisation Details'!$A:$P,13,0),"")</f>
        <v>tier - 2</v>
      </c>
      <c r="R700" s="47" t="str">
        <f>IFERROR(VLOOKUP($A700,'Hospitalisation Details'!$A:$P,14,0),"")</f>
        <v>R1012</v>
      </c>
      <c r="S700" s="47">
        <f>IFERROR(VLOOKUP($A700,'Hospitalisation Details'!$A:$P,16,0),"")</f>
        <v>59</v>
      </c>
    </row>
    <row r="701" spans="1:19" x14ac:dyDescent="0.3">
      <c r="A701" s="34" t="str">
        <f>'Medical Examinations'!A701</f>
        <v>Id700</v>
      </c>
      <c r="B701" s="36" t="str">
        <f>VLOOKUP($A701,'Customer Names'!A:E,3,FALSE)</f>
        <v>Mr.</v>
      </c>
      <c r="C701" s="37" t="str">
        <f>VLOOKUP($A701,'Customer Names'!$A:$E,4,FALSE)</f>
        <v xml:space="preserve"> Daven W</v>
      </c>
      <c r="D701" s="37" t="str">
        <f>VLOOKUP($A701,'Customer Names'!A:E,5,FALSE)</f>
        <v>Oskvig</v>
      </c>
      <c r="E701" s="35">
        <f>VLOOKUP($A701,'Medical Examinations'!$A:$H,2,FALSE)</f>
        <v>32.799999999999997</v>
      </c>
      <c r="F701" s="35">
        <f>VLOOKUP($A701,'Medical Examinations'!$A:$H,3,FALSE)</f>
        <v>6.06</v>
      </c>
      <c r="G701" s="35" t="str">
        <f>VLOOKUP($A701,'Medical Examinations'!$A:$N,11,0)</f>
        <v>Yes</v>
      </c>
      <c r="H701" s="35" t="str">
        <f>VLOOKUP($A701,'Medical Examinations'!$A:$N,5,0)</f>
        <v>No</v>
      </c>
      <c r="I701" s="35" t="str">
        <f>VLOOKUP($A701,'Medical Examinations'!$A:$N,6,0)</f>
        <v>No</v>
      </c>
      <c r="J701" s="35">
        <f>VLOOKUP($A701,'Medical Examinations'!$A:$N,9,0)</f>
        <v>1</v>
      </c>
      <c r="K701" s="35" t="str">
        <f>VLOOKUP($A701,'Medical Examinations'!$A:$N,10,0)</f>
        <v>No</v>
      </c>
      <c r="L701" s="35" t="str">
        <f>VLOOKUP($A701,'Medical Examinations'!$A:$N,12,0)</f>
        <v>Obesity</v>
      </c>
      <c r="M701" s="35" t="str">
        <f>VLOOKUP($A701,'Medical Examinations'!$A:$N,13,0)</f>
        <v>Prediabetes</v>
      </c>
      <c r="N701" s="45">
        <f>IFERROR(VLOOKUP($A701,'Hospitalisation Details'!$A:$P,15,0),"")</f>
        <v>32463</v>
      </c>
      <c r="O701" s="46">
        <f>IFERROR(VLOOKUP($A701,'Hospitalisation Details'!$A:$P,6,0),"")</f>
        <v>14358.36</v>
      </c>
      <c r="P701" s="47" t="str">
        <f>IFERROR(VLOOKUP($A701,'Hospitalisation Details'!$A:$P,12,0),"")</f>
        <v>tier - 2</v>
      </c>
      <c r="Q701" s="47" t="str">
        <f>IFERROR(VLOOKUP($A701,'Hospitalisation Details'!$A:$P,13,0),"")</f>
        <v>tier - 2</v>
      </c>
      <c r="R701" s="47" t="str">
        <f>IFERROR(VLOOKUP($A701,'Hospitalisation Details'!$A:$P,14,0),"")</f>
        <v>R1011</v>
      </c>
      <c r="S701" s="47">
        <f>IFERROR(VLOOKUP($A701,'Hospitalisation Details'!$A:$P,16,0),"")</f>
        <v>34</v>
      </c>
    </row>
    <row r="702" spans="1:19" x14ac:dyDescent="0.3">
      <c r="A702" s="34" t="str">
        <f>'Medical Examinations'!A702</f>
        <v>Id701</v>
      </c>
      <c r="B702" s="36" t="str">
        <f>VLOOKUP($A702,'Customer Names'!A:E,3,FALSE)</f>
        <v>Mrs.</v>
      </c>
      <c r="C702" s="37" t="str">
        <f>VLOOKUP($A702,'Customer Names'!$A:$E,4,FALSE)</f>
        <v xml:space="preserve"> Brianne</v>
      </c>
      <c r="D702" s="37" t="str">
        <f>VLOOKUP($A702,'Customer Names'!A:E,5,FALSE)</f>
        <v>Holland-Stergar</v>
      </c>
      <c r="E702" s="35">
        <f>VLOOKUP($A702,'Medical Examinations'!$A:$H,2,FALSE)</f>
        <v>35.869999999999997</v>
      </c>
      <c r="F702" s="35">
        <f>VLOOKUP($A702,'Medical Examinations'!$A:$H,3,FALSE)</f>
        <v>9.91</v>
      </c>
      <c r="G702" s="35" t="str">
        <f>VLOOKUP($A702,'Medical Examinations'!$A:$N,11,0)</f>
        <v>Yes</v>
      </c>
      <c r="H702" s="35" t="str">
        <f>VLOOKUP($A702,'Medical Examinations'!$A:$N,5,0)</f>
        <v>No</v>
      </c>
      <c r="I702" s="35" t="str">
        <f>VLOOKUP($A702,'Medical Examinations'!$A:$N,6,0)</f>
        <v>No</v>
      </c>
      <c r="J702" s="35">
        <f>VLOOKUP($A702,'Medical Examinations'!$A:$N,9,0)</f>
        <v>0</v>
      </c>
      <c r="K702" s="35" t="str">
        <f>VLOOKUP($A702,'Medical Examinations'!$A:$N,10,0)</f>
        <v>No</v>
      </c>
      <c r="L702" s="35" t="str">
        <f>VLOOKUP($A702,'Medical Examinations'!$A:$N,12,0)</f>
        <v>Obesity</v>
      </c>
      <c r="M702" s="35" t="str">
        <f>VLOOKUP($A702,'Medical Examinations'!$A:$N,13,0)</f>
        <v>Diabetes</v>
      </c>
      <c r="N702" s="45">
        <f>IFERROR(VLOOKUP($A702,'Hospitalisation Details'!$A:$P,15,0),"")</f>
        <v>24755</v>
      </c>
      <c r="O702" s="46">
        <f>IFERROR(VLOOKUP($A702,'Hospitalisation Details'!$A:$P,6,0),"")</f>
        <v>14355.43</v>
      </c>
      <c r="P702" s="47" t="str">
        <f>IFERROR(VLOOKUP($A702,'Hospitalisation Details'!$A:$P,12,0),"")</f>
        <v>tier - 2</v>
      </c>
      <c r="Q702" s="47" t="str">
        <f>IFERROR(VLOOKUP($A702,'Hospitalisation Details'!$A:$P,13,0),"")</f>
        <v>tier - 1</v>
      </c>
      <c r="R702" s="47" t="str">
        <f>IFERROR(VLOOKUP($A702,'Hospitalisation Details'!$A:$P,14,0),"")</f>
        <v>R1026</v>
      </c>
      <c r="S702" s="47">
        <f>IFERROR(VLOOKUP($A702,'Hospitalisation Details'!$A:$P,16,0),"")</f>
        <v>55</v>
      </c>
    </row>
    <row r="703" spans="1:19" x14ac:dyDescent="0.3">
      <c r="A703" s="34" t="str">
        <f>'Medical Examinations'!A703</f>
        <v>Id702</v>
      </c>
      <c r="B703" s="36" t="str">
        <f>VLOOKUP($A703,'Customer Names'!A:E,3,FALSE)</f>
        <v>Mr.</v>
      </c>
      <c r="C703" s="37" t="str">
        <f>VLOOKUP($A703,'Customer Names'!$A:$E,4,FALSE)</f>
        <v xml:space="preserve"> Hiroki</v>
      </c>
      <c r="D703" s="37" t="str">
        <f>VLOOKUP($A703,'Customer Names'!A:E,5,FALSE)</f>
        <v>Arai</v>
      </c>
      <c r="E703" s="35">
        <f>VLOOKUP($A703,'Medical Examinations'!$A:$H,2,FALSE)</f>
        <v>21.66</v>
      </c>
      <c r="F703" s="35">
        <f>VLOOKUP($A703,'Medical Examinations'!$A:$H,3,FALSE)</f>
        <v>4.1399999999999997</v>
      </c>
      <c r="G703" s="35" t="str">
        <f>VLOOKUP($A703,'Medical Examinations'!$A:$N,11,0)</f>
        <v>Yes</v>
      </c>
      <c r="H703" s="35" t="str">
        <f>VLOOKUP($A703,'Medical Examinations'!$A:$N,5,0)</f>
        <v>No</v>
      </c>
      <c r="I703" s="35" t="str">
        <f>VLOOKUP($A703,'Medical Examinations'!$A:$N,6,0)</f>
        <v>No</v>
      </c>
      <c r="J703" s="35">
        <f>VLOOKUP($A703,'Medical Examinations'!$A:$N,9,0)</f>
        <v>2</v>
      </c>
      <c r="K703" s="35" t="str">
        <f>VLOOKUP($A703,'Medical Examinations'!$A:$N,10,0)</f>
        <v>No</v>
      </c>
      <c r="L703" s="35" t="str">
        <f>VLOOKUP($A703,'Medical Examinations'!$A:$N,12,0)</f>
        <v>Normal Weight</v>
      </c>
      <c r="M703" s="35" t="str">
        <f>VLOOKUP($A703,'Medical Examinations'!$A:$N,13,0)</f>
        <v>Normal</v>
      </c>
      <c r="N703" s="45">
        <f>IFERROR(VLOOKUP($A703,'Hospitalisation Details'!$A:$P,15,0),"")</f>
        <v>21908</v>
      </c>
      <c r="O703" s="46">
        <f>IFERROR(VLOOKUP($A703,'Hospitalisation Details'!$A:$P,6,0),"")</f>
        <v>14349.85</v>
      </c>
      <c r="P703" s="47" t="str">
        <f>IFERROR(VLOOKUP($A703,'Hospitalisation Details'!$A:$P,12,0),"")</f>
        <v>tier - 2</v>
      </c>
      <c r="Q703" s="47" t="str">
        <f>IFERROR(VLOOKUP($A703,'Hospitalisation Details'!$A:$P,13,0),"")</f>
        <v>tier - 2</v>
      </c>
      <c r="R703" s="47" t="str">
        <f>IFERROR(VLOOKUP($A703,'Hospitalisation Details'!$A:$P,14,0),"")</f>
        <v>R1012</v>
      </c>
      <c r="S703" s="47">
        <f>IFERROR(VLOOKUP($A703,'Hospitalisation Details'!$A:$P,16,0),"")</f>
        <v>63</v>
      </c>
    </row>
    <row r="704" spans="1:19" x14ac:dyDescent="0.3">
      <c r="A704" s="34" t="str">
        <f>'Medical Examinations'!A704</f>
        <v>Id703</v>
      </c>
      <c r="B704" s="36" t="str">
        <f>VLOOKUP($A704,'Customer Names'!A:E,3,FALSE)</f>
        <v>Mr.</v>
      </c>
      <c r="C704" s="37" t="str">
        <f>VLOOKUP($A704,'Customer Names'!$A:$E,4,FALSE)</f>
        <v xml:space="preserve"> Anders</v>
      </c>
      <c r="D704" s="37" t="str">
        <f>VLOOKUP($A704,'Customer Names'!A:E,5,FALSE)</f>
        <v>Olausson</v>
      </c>
      <c r="E704" s="35">
        <f>VLOOKUP($A704,'Medical Examinations'!$A:$H,2,FALSE)</f>
        <v>37.72</v>
      </c>
      <c r="F704" s="35">
        <f>VLOOKUP($A704,'Medical Examinations'!$A:$H,3,FALSE)</f>
        <v>4.38</v>
      </c>
      <c r="G704" s="35" t="str">
        <f>VLOOKUP($A704,'Medical Examinations'!$A:$N,11,0)</f>
        <v>Yes</v>
      </c>
      <c r="H704" s="35" t="str">
        <f>VLOOKUP($A704,'Medical Examinations'!$A:$N,5,0)</f>
        <v>No</v>
      </c>
      <c r="I704" s="35" t="str">
        <f>VLOOKUP($A704,'Medical Examinations'!$A:$N,6,0)</f>
        <v>Yes</v>
      </c>
      <c r="J704" s="35">
        <f>VLOOKUP($A704,'Medical Examinations'!$A:$N,9,0)</f>
        <v>1</v>
      </c>
      <c r="K704" s="35" t="str">
        <f>VLOOKUP($A704,'Medical Examinations'!$A:$N,10,0)</f>
        <v>No</v>
      </c>
      <c r="L704" s="35" t="str">
        <f>VLOOKUP($A704,'Medical Examinations'!$A:$N,12,0)</f>
        <v>Obesity</v>
      </c>
      <c r="M704" s="35" t="str">
        <f>VLOOKUP($A704,'Medical Examinations'!$A:$N,13,0)</f>
        <v>Normal</v>
      </c>
      <c r="N704" s="45">
        <f>IFERROR(VLOOKUP($A704,'Hospitalisation Details'!$A:$P,15,0),"")</f>
        <v>25472</v>
      </c>
      <c r="O704" s="46">
        <f>IFERROR(VLOOKUP($A704,'Hospitalisation Details'!$A:$P,6,0),"")</f>
        <v>14337.91</v>
      </c>
      <c r="P704" s="47" t="str">
        <f>IFERROR(VLOOKUP($A704,'Hospitalisation Details'!$A:$P,12,0),"")</f>
        <v>tier - 2</v>
      </c>
      <c r="Q704" s="47" t="str">
        <f>IFERROR(VLOOKUP($A704,'Hospitalisation Details'!$A:$P,13,0),"")</f>
        <v>tier - 3</v>
      </c>
      <c r="R704" s="47" t="str">
        <f>IFERROR(VLOOKUP($A704,'Hospitalisation Details'!$A:$P,14,0),"")</f>
        <v>R1022</v>
      </c>
      <c r="S704" s="47">
        <f>IFERROR(VLOOKUP($A704,'Hospitalisation Details'!$A:$P,16,0),"")</f>
        <v>53</v>
      </c>
    </row>
    <row r="705" spans="1:19" x14ac:dyDescent="0.3">
      <c r="A705" s="34" t="str">
        <f>'Medical Examinations'!A705</f>
        <v>Id704</v>
      </c>
      <c r="B705" s="36" t="str">
        <f>VLOOKUP($A705,'Customer Names'!A:E,3,FALSE)</f>
        <v>Ms.</v>
      </c>
      <c r="C705" s="37" t="str">
        <f>VLOOKUP($A705,'Customer Names'!$A:$E,4,FALSE)</f>
        <v xml:space="preserve"> Danielle</v>
      </c>
      <c r="D705" s="37" t="str">
        <f>VLOOKUP($A705,'Customer Names'!A:E,5,FALSE)</f>
        <v>Wagner</v>
      </c>
      <c r="E705" s="35">
        <f>VLOOKUP($A705,'Medical Examinations'!$A:$H,2,FALSE)</f>
        <v>39.700000000000003</v>
      </c>
      <c r="F705" s="35">
        <f>VLOOKUP($A705,'Medical Examinations'!$A:$H,3,FALSE)</f>
        <v>9.83</v>
      </c>
      <c r="G705" s="35" t="str">
        <f>VLOOKUP($A705,'Medical Examinations'!$A:$N,11,0)</f>
        <v>No</v>
      </c>
      <c r="H705" s="35" t="str">
        <f>VLOOKUP($A705,'Medical Examinations'!$A:$N,5,0)</f>
        <v>No</v>
      </c>
      <c r="I705" s="35" t="str">
        <f>VLOOKUP($A705,'Medical Examinations'!$A:$N,6,0)</f>
        <v>No</v>
      </c>
      <c r="J705" s="35">
        <f>VLOOKUP($A705,'Medical Examinations'!$A:$N,9,0)</f>
        <v>3</v>
      </c>
      <c r="K705" s="35" t="str">
        <f>VLOOKUP($A705,'Medical Examinations'!$A:$N,10,0)</f>
        <v>No</v>
      </c>
      <c r="L705" s="35" t="str">
        <f>VLOOKUP($A705,'Medical Examinations'!$A:$N,12,0)</f>
        <v>Obesity</v>
      </c>
      <c r="M705" s="35" t="str">
        <f>VLOOKUP($A705,'Medical Examinations'!$A:$N,13,0)</f>
        <v>Diabetes</v>
      </c>
      <c r="N705" s="45">
        <f>IFERROR(VLOOKUP($A705,'Hospitalisation Details'!$A:$P,15,0),"")</f>
        <v>21376</v>
      </c>
      <c r="O705" s="46">
        <f>IFERROR(VLOOKUP($A705,'Hospitalisation Details'!$A:$P,6,0),"")</f>
        <v>14319.03</v>
      </c>
      <c r="P705" s="47" t="str">
        <f>IFERROR(VLOOKUP($A705,'Hospitalisation Details'!$A:$P,12,0),"")</f>
        <v>tier - 2</v>
      </c>
      <c r="Q705" s="47" t="str">
        <f>IFERROR(VLOOKUP($A705,'Hospitalisation Details'!$A:$P,13,0),"")</f>
        <v>tier - 2</v>
      </c>
      <c r="R705" s="47" t="str">
        <f>IFERROR(VLOOKUP($A705,'Hospitalisation Details'!$A:$P,14,0),"")</f>
        <v>R1011</v>
      </c>
      <c r="S705" s="47">
        <f>IFERROR(VLOOKUP($A705,'Hospitalisation Details'!$A:$P,16,0),"")</f>
        <v>64</v>
      </c>
    </row>
    <row r="706" spans="1:19" x14ac:dyDescent="0.3">
      <c r="A706" s="34" t="str">
        <f>'Medical Examinations'!A706</f>
        <v>Id705</v>
      </c>
      <c r="B706" s="36" t="str">
        <f>VLOOKUP($A706,'Customer Names'!A:E,3,FALSE)</f>
        <v>Ms.</v>
      </c>
      <c r="C706" s="37" t="str">
        <f>VLOOKUP($A706,'Customer Names'!$A:$E,4,FALSE)</f>
        <v xml:space="preserve"> Candace N</v>
      </c>
      <c r="D706" s="37" t="str">
        <f>VLOOKUP($A706,'Customer Names'!A:E,5,FALSE)</f>
        <v>Delong</v>
      </c>
      <c r="E706" s="35">
        <f>VLOOKUP($A706,'Medical Examinations'!$A:$H,2,FALSE)</f>
        <v>35.97</v>
      </c>
      <c r="F706" s="35">
        <f>VLOOKUP($A706,'Medical Examinations'!$A:$H,3,FALSE)</f>
        <v>11.08</v>
      </c>
      <c r="G706" s="35" t="str">
        <f>VLOOKUP($A706,'Medical Examinations'!$A:$N,11,0)</f>
        <v>No</v>
      </c>
      <c r="H706" s="35" t="str">
        <f>VLOOKUP($A706,'Medical Examinations'!$A:$N,5,0)</f>
        <v>No</v>
      </c>
      <c r="I706" s="35" t="str">
        <f>VLOOKUP($A706,'Medical Examinations'!$A:$N,6,0)</f>
        <v>No</v>
      </c>
      <c r="J706" s="35">
        <f>VLOOKUP($A706,'Medical Examinations'!$A:$N,9,0)</f>
        <v>3</v>
      </c>
      <c r="K706" s="35" t="str">
        <f>VLOOKUP($A706,'Medical Examinations'!$A:$N,10,0)</f>
        <v>No</v>
      </c>
      <c r="L706" s="35" t="str">
        <f>VLOOKUP($A706,'Medical Examinations'!$A:$N,12,0)</f>
        <v>Obesity</v>
      </c>
      <c r="M706" s="35" t="str">
        <f>VLOOKUP($A706,'Medical Examinations'!$A:$N,13,0)</f>
        <v>Diabetes</v>
      </c>
      <c r="N706" s="45">
        <f>IFERROR(VLOOKUP($A706,'Hospitalisation Details'!$A:$P,15,0),"")</f>
        <v>21473</v>
      </c>
      <c r="O706" s="46">
        <f>IFERROR(VLOOKUP($A706,'Hospitalisation Details'!$A:$P,6,0),"")</f>
        <v>14313.85</v>
      </c>
      <c r="P706" s="47" t="str">
        <f>IFERROR(VLOOKUP($A706,'Hospitalisation Details'!$A:$P,12,0),"")</f>
        <v>tier - 2</v>
      </c>
      <c r="Q706" s="47" t="str">
        <f>IFERROR(VLOOKUP($A706,'Hospitalisation Details'!$A:$P,13,0),"")</f>
        <v>tier - 3</v>
      </c>
      <c r="R706" s="47" t="str">
        <f>IFERROR(VLOOKUP($A706,'Hospitalisation Details'!$A:$P,14,0),"")</f>
        <v>R1013</v>
      </c>
      <c r="S706" s="47">
        <f>IFERROR(VLOOKUP($A706,'Hospitalisation Details'!$A:$P,16,0),"")</f>
        <v>64</v>
      </c>
    </row>
    <row r="707" spans="1:19" x14ac:dyDescent="0.3">
      <c r="A707" s="34" t="str">
        <f>'Medical Examinations'!A707</f>
        <v>Id706</v>
      </c>
      <c r="B707" s="36" t="str">
        <f>VLOOKUP($A707,'Customer Names'!A:E,3,FALSE)</f>
        <v>Mr.</v>
      </c>
      <c r="C707" s="37" t="str">
        <f>VLOOKUP($A707,'Customer Names'!$A:$E,4,FALSE)</f>
        <v xml:space="preserve"> Bruno F.</v>
      </c>
      <c r="D707" s="37" t="str">
        <f>VLOOKUP($A707,'Customer Names'!A:E,5,FALSE)</f>
        <v>Mehech</v>
      </c>
      <c r="E707" s="35">
        <f>VLOOKUP($A707,'Medical Examinations'!$A:$H,2,FALSE)</f>
        <v>37.85</v>
      </c>
      <c r="F707" s="35">
        <f>VLOOKUP($A707,'Medical Examinations'!$A:$H,3,FALSE)</f>
        <v>11.01</v>
      </c>
      <c r="G707" s="35" t="str">
        <f>VLOOKUP($A707,'Medical Examinations'!$A:$N,11,0)</f>
        <v>No</v>
      </c>
      <c r="H707" s="35" t="str">
        <f>VLOOKUP($A707,'Medical Examinations'!$A:$N,5,0)</f>
        <v>No</v>
      </c>
      <c r="I707" s="35" t="str">
        <f>VLOOKUP($A707,'Medical Examinations'!$A:$N,6,0)</f>
        <v>No</v>
      </c>
      <c r="J707" s="35">
        <f>VLOOKUP($A707,'Medical Examinations'!$A:$N,9,0)</f>
        <v>0</v>
      </c>
      <c r="K707" s="35" t="str">
        <f>VLOOKUP($A707,'Medical Examinations'!$A:$N,10,0)</f>
        <v>No</v>
      </c>
      <c r="L707" s="35" t="str">
        <f>VLOOKUP($A707,'Medical Examinations'!$A:$N,12,0)</f>
        <v>Obesity</v>
      </c>
      <c r="M707" s="35" t="str">
        <f>VLOOKUP($A707,'Medical Examinations'!$A:$N,13,0)</f>
        <v>Diabetes</v>
      </c>
      <c r="N707" s="45">
        <f>IFERROR(VLOOKUP($A707,'Hospitalisation Details'!$A:$P,15,0),"")</f>
        <v>25187</v>
      </c>
      <c r="O707" s="46">
        <f>IFERROR(VLOOKUP($A707,'Hospitalisation Details'!$A:$P,6,0),"")</f>
        <v>14285.9</v>
      </c>
      <c r="P707" s="47" t="str">
        <f>IFERROR(VLOOKUP($A707,'Hospitalisation Details'!$A:$P,12,0),"")</f>
        <v>tier - 2</v>
      </c>
      <c r="Q707" s="47" t="str">
        <f>IFERROR(VLOOKUP($A707,'Hospitalisation Details'!$A:$P,13,0),"")</f>
        <v>tier - 3</v>
      </c>
      <c r="R707" s="47" t="str">
        <f>IFERROR(VLOOKUP($A707,'Hospitalisation Details'!$A:$P,14,0),"")</f>
        <v>R1012</v>
      </c>
      <c r="S707" s="47">
        <f>IFERROR(VLOOKUP($A707,'Hospitalisation Details'!$A:$P,16,0),"")</f>
        <v>54</v>
      </c>
    </row>
    <row r="708" spans="1:19" x14ac:dyDescent="0.3">
      <c r="A708" s="34" t="str">
        <f>'Medical Examinations'!A708</f>
        <v>Id707</v>
      </c>
      <c r="B708" s="36" t="str">
        <f>VLOOKUP($A708,'Customer Names'!A:E,3,FALSE)</f>
        <v>Ms.</v>
      </c>
      <c r="C708" s="37" t="str">
        <f>VLOOKUP($A708,'Customer Names'!$A:$E,4,FALSE)</f>
        <v xml:space="preserve"> Emily</v>
      </c>
      <c r="D708" s="37" t="str">
        <f>VLOOKUP($A708,'Customer Names'!A:E,5,FALSE)</f>
        <v>Machiela</v>
      </c>
      <c r="E708" s="35">
        <f>VLOOKUP($A708,'Medical Examinations'!$A:$H,2,FALSE)</f>
        <v>21.66</v>
      </c>
      <c r="F708" s="35">
        <f>VLOOKUP($A708,'Medical Examinations'!$A:$H,3,FALSE)</f>
        <v>4.37</v>
      </c>
      <c r="G708" s="35" t="str">
        <f>VLOOKUP($A708,'Medical Examinations'!$A:$N,11,0)</f>
        <v>No</v>
      </c>
      <c r="H708" s="35" t="str">
        <f>VLOOKUP($A708,'Medical Examinations'!$A:$N,5,0)</f>
        <v>yes</v>
      </c>
      <c r="I708" s="35" t="str">
        <f>VLOOKUP($A708,'Medical Examinations'!$A:$N,6,0)</f>
        <v>No</v>
      </c>
      <c r="J708" s="35">
        <f>VLOOKUP($A708,'Medical Examinations'!$A:$N,9,0)</f>
        <v>1</v>
      </c>
      <c r="K708" s="35" t="str">
        <f>VLOOKUP($A708,'Medical Examinations'!$A:$N,10,0)</f>
        <v>Yes</v>
      </c>
      <c r="L708" s="35" t="str">
        <f>VLOOKUP($A708,'Medical Examinations'!$A:$N,12,0)</f>
        <v>Normal Weight</v>
      </c>
      <c r="M708" s="35" t="str">
        <f>VLOOKUP($A708,'Medical Examinations'!$A:$N,13,0)</f>
        <v>Normal</v>
      </c>
      <c r="N708" s="45">
        <f>IFERROR(VLOOKUP($A708,'Hospitalisation Details'!$A:$P,15,0),"")</f>
        <v>38236</v>
      </c>
      <c r="O708" s="46">
        <f>IFERROR(VLOOKUP($A708,'Hospitalisation Details'!$A:$P,6,0),"")</f>
        <v>14283.46</v>
      </c>
      <c r="P708" s="47" t="str">
        <f>IFERROR(VLOOKUP($A708,'Hospitalisation Details'!$A:$P,12,0),"")</f>
        <v>tier - 2</v>
      </c>
      <c r="Q708" s="47" t="str">
        <f>IFERROR(VLOOKUP($A708,'Hospitalisation Details'!$A:$P,13,0),"")</f>
        <v>tier - 2</v>
      </c>
      <c r="R708" s="47" t="str">
        <f>IFERROR(VLOOKUP($A708,'Hospitalisation Details'!$A:$P,14,0),"")</f>
        <v>R1024</v>
      </c>
      <c r="S708" s="47">
        <f>IFERROR(VLOOKUP($A708,'Hospitalisation Details'!$A:$P,16,0),"")</f>
        <v>18</v>
      </c>
    </row>
    <row r="709" spans="1:19" x14ac:dyDescent="0.3">
      <c r="A709" s="34" t="str">
        <f>'Medical Examinations'!A709</f>
        <v>Id708</v>
      </c>
      <c r="B709" s="36" t="str">
        <f>VLOOKUP($A709,'Customer Names'!A:E,3,FALSE)</f>
        <v>Mrs.</v>
      </c>
      <c r="C709" s="37" t="str">
        <f>VLOOKUP($A709,'Customer Names'!$A:$E,4,FALSE)</f>
        <v xml:space="preserve"> Katie</v>
      </c>
      <c r="D709" s="37" t="str">
        <f>VLOOKUP($A709,'Customer Names'!A:E,5,FALSE)</f>
        <v>Young</v>
      </c>
      <c r="E709" s="35">
        <f>VLOOKUP($A709,'Medical Examinations'!$A:$H,2,FALSE)</f>
        <v>39.369999999999997</v>
      </c>
      <c r="F709" s="35">
        <f>VLOOKUP($A709,'Medical Examinations'!$A:$H,3,FALSE)</f>
        <v>5.91</v>
      </c>
      <c r="G709" s="35" t="str">
        <f>VLOOKUP($A709,'Medical Examinations'!$A:$N,11,0)</f>
        <v>No</v>
      </c>
      <c r="H709" s="35" t="str">
        <f>VLOOKUP($A709,'Medical Examinations'!$A:$N,5,0)</f>
        <v>No</v>
      </c>
      <c r="I709" s="35" t="str">
        <f>VLOOKUP($A709,'Medical Examinations'!$A:$N,6,0)</f>
        <v>No</v>
      </c>
      <c r="J709" s="35">
        <f>VLOOKUP($A709,'Medical Examinations'!$A:$N,9,0)</f>
        <v>2</v>
      </c>
      <c r="K709" s="35" t="str">
        <f>VLOOKUP($A709,'Medical Examinations'!$A:$N,10,0)</f>
        <v>No</v>
      </c>
      <c r="L709" s="35" t="str">
        <f>VLOOKUP($A709,'Medical Examinations'!$A:$N,12,0)</f>
        <v>Obesity</v>
      </c>
      <c r="M709" s="35" t="str">
        <f>VLOOKUP($A709,'Medical Examinations'!$A:$N,13,0)</f>
        <v>Prediabetes</v>
      </c>
      <c r="N709" s="45">
        <f>IFERROR(VLOOKUP($A709,'Hospitalisation Details'!$A:$P,15,0),"")</f>
        <v>26493</v>
      </c>
      <c r="O709" s="46">
        <f>IFERROR(VLOOKUP($A709,'Hospitalisation Details'!$A:$P,6,0),"")</f>
        <v>14258.33</v>
      </c>
      <c r="P709" s="47" t="str">
        <f>IFERROR(VLOOKUP($A709,'Hospitalisation Details'!$A:$P,12,0),"")</f>
        <v>tier - 2</v>
      </c>
      <c r="Q709" s="47" t="str">
        <f>IFERROR(VLOOKUP($A709,'Hospitalisation Details'!$A:$P,13,0),"")</f>
        <v>tier - 2</v>
      </c>
      <c r="R709" s="47" t="str">
        <f>IFERROR(VLOOKUP($A709,'Hospitalisation Details'!$A:$P,14,0),"")</f>
        <v>R1026</v>
      </c>
      <c r="S709" s="47">
        <f>IFERROR(VLOOKUP($A709,'Hospitalisation Details'!$A:$P,16,0),"")</f>
        <v>50</v>
      </c>
    </row>
    <row r="710" spans="1:19" x14ac:dyDescent="0.3">
      <c r="A710" s="34" t="str">
        <f>'Medical Examinations'!A710</f>
        <v>Id709</v>
      </c>
      <c r="B710" s="36" t="str">
        <f>VLOOKUP($A710,'Customer Names'!A:E,3,FALSE)</f>
        <v>Mrs.</v>
      </c>
      <c r="C710" s="37" t="str">
        <f>VLOOKUP($A710,'Customer Names'!$A:$E,4,FALSE)</f>
        <v xml:space="preserve"> Sally</v>
      </c>
      <c r="D710" s="37" t="str">
        <f>VLOOKUP($A710,'Customer Names'!A:E,5,FALSE)</f>
        <v>Dupere</v>
      </c>
      <c r="E710" s="35">
        <f>VLOOKUP($A710,'Medical Examinations'!$A:$H,2,FALSE)</f>
        <v>40.880000000000003</v>
      </c>
      <c r="F710" s="35">
        <f>VLOOKUP($A710,'Medical Examinations'!$A:$H,3,FALSE)</f>
        <v>7.65</v>
      </c>
      <c r="G710" s="35" t="str">
        <f>VLOOKUP($A710,'Medical Examinations'!$A:$N,11,0)</f>
        <v>No</v>
      </c>
      <c r="H710" s="35" t="str">
        <f>VLOOKUP($A710,'Medical Examinations'!$A:$N,5,0)</f>
        <v>No</v>
      </c>
      <c r="I710" s="35" t="str">
        <f>VLOOKUP($A710,'Medical Examinations'!$A:$N,6,0)</f>
        <v>No</v>
      </c>
      <c r="J710" s="35">
        <f>VLOOKUP($A710,'Medical Examinations'!$A:$N,9,0)</f>
        <v>0</v>
      </c>
      <c r="K710" s="35" t="str">
        <f>VLOOKUP($A710,'Medical Examinations'!$A:$N,10,0)</f>
        <v>No</v>
      </c>
      <c r="L710" s="35" t="str">
        <f>VLOOKUP($A710,'Medical Examinations'!$A:$N,12,0)</f>
        <v>Obesity</v>
      </c>
      <c r="M710" s="35" t="str">
        <f>VLOOKUP($A710,'Medical Examinations'!$A:$N,13,0)</f>
        <v>Diabetes</v>
      </c>
      <c r="N710" s="45">
        <f>IFERROR(VLOOKUP($A710,'Hospitalisation Details'!$A:$P,15,0),"")</f>
        <v>27389</v>
      </c>
      <c r="O710" s="46">
        <f>IFERROR(VLOOKUP($A710,'Hospitalisation Details'!$A:$P,6,0),"")</f>
        <v>14256.79</v>
      </c>
      <c r="P710" s="47" t="str">
        <f>IFERROR(VLOOKUP($A710,'Hospitalisation Details'!$A:$P,12,0),"")</f>
        <v>tier - 2</v>
      </c>
      <c r="Q710" s="47" t="str">
        <f>IFERROR(VLOOKUP($A710,'Hospitalisation Details'!$A:$P,13,0),"")</f>
        <v>tier - 2</v>
      </c>
      <c r="R710" s="47" t="str">
        <f>IFERROR(VLOOKUP($A710,'Hospitalisation Details'!$A:$P,14,0),"")</f>
        <v>R1026</v>
      </c>
      <c r="S710" s="47">
        <f>IFERROR(VLOOKUP($A710,'Hospitalisation Details'!$A:$P,16,0),"")</f>
        <v>48</v>
      </c>
    </row>
    <row r="711" spans="1:19" x14ac:dyDescent="0.3">
      <c r="A711" s="34" t="str">
        <f>'Medical Examinations'!A711</f>
        <v>Id710</v>
      </c>
      <c r="B711" s="36" t="str">
        <f>VLOOKUP($A711,'Customer Names'!A:E,3,FALSE)</f>
        <v>Ms.</v>
      </c>
      <c r="C711" s="37" t="str">
        <f>VLOOKUP($A711,'Customer Names'!$A:$E,4,FALSE)</f>
        <v xml:space="preserve"> Meaghan J</v>
      </c>
      <c r="D711" s="37" t="str">
        <f>VLOOKUP($A711,'Customer Names'!A:E,5,FALSE)</f>
        <v>Iandolo</v>
      </c>
      <c r="E711" s="35">
        <f>VLOOKUP($A711,'Medical Examinations'!$A:$H,2,FALSE)</f>
        <v>26.22</v>
      </c>
      <c r="F711" s="35">
        <f>VLOOKUP($A711,'Medical Examinations'!$A:$H,3,FALSE)</f>
        <v>5.37</v>
      </c>
      <c r="G711" s="35" t="str">
        <f>VLOOKUP($A711,'Medical Examinations'!$A:$N,11,0)</f>
        <v>Yes</v>
      </c>
      <c r="H711" s="35" t="str">
        <f>VLOOKUP($A711,'Medical Examinations'!$A:$N,5,0)</f>
        <v>No</v>
      </c>
      <c r="I711" s="35" t="str">
        <f>VLOOKUP($A711,'Medical Examinations'!$A:$N,6,0)</f>
        <v>No</v>
      </c>
      <c r="J711" s="35">
        <f>VLOOKUP($A711,'Medical Examinations'!$A:$N,9,0)</f>
        <v>2</v>
      </c>
      <c r="K711" s="35" t="str">
        <f>VLOOKUP($A711,'Medical Examinations'!$A:$N,10,0)</f>
        <v>No</v>
      </c>
      <c r="L711" s="35" t="str">
        <f>VLOOKUP($A711,'Medical Examinations'!$A:$N,12,0)</f>
        <v>Overweight</v>
      </c>
      <c r="M711" s="35" t="str">
        <f>VLOOKUP($A711,'Medical Examinations'!$A:$N,13,0)</f>
        <v>Normal</v>
      </c>
      <c r="N711" s="45">
        <f>IFERROR(VLOOKUP($A711,'Hospitalisation Details'!$A:$P,15,0),"")</f>
        <v>21862</v>
      </c>
      <c r="O711" s="46">
        <f>IFERROR(VLOOKUP($A711,'Hospitalisation Details'!$A:$P,6,0),"")</f>
        <v>14256.19</v>
      </c>
      <c r="P711" s="47" t="str">
        <f>IFERROR(VLOOKUP($A711,'Hospitalisation Details'!$A:$P,12,0),"")</f>
        <v>tier - 2</v>
      </c>
      <c r="Q711" s="47" t="str">
        <f>IFERROR(VLOOKUP($A711,'Hospitalisation Details'!$A:$P,13,0),"")</f>
        <v>tier - 3</v>
      </c>
      <c r="R711" s="47" t="str">
        <f>IFERROR(VLOOKUP($A711,'Hospitalisation Details'!$A:$P,14,0),"")</f>
        <v>R1012</v>
      </c>
      <c r="S711" s="47">
        <f>IFERROR(VLOOKUP($A711,'Hospitalisation Details'!$A:$P,16,0),"")</f>
        <v>63</v>
      </c>
    </row>
    <row r="712" spans="1:19" x14ac:dyDescent="0.3">
      <c r="A712" s="34" t="str">
        <f>'Medical Examinations'!A712</f>
        <v>Id711</v>
      </c>
      <c r="B712" s="36" t="str">
        <f>VLOOKUP($A712,'Customer Names'!A:E,3,FALSE)</f>
        <v>Ms.</v>
      </c>
      <c r="C712" s="37" t="str">
        <f>VLOOKUP($A712,'Customer Names'!$A:$E,4,FALSE)</f>
        <v xml:space="preserve"> Rina</v>
      </c>
      <c r="D712" s="37" t="str">
        <f>VLOOKUP($A712,'Customer Names'!A:E,5,FALSE)</f>
        <v>Ito</v>
      </c>
      <c r="E712" s="35">
        <f>VLOOKUP($A712,'Medical Examinations'!$A:$H,2,FALSE)</f>
        <v>25.08</v>
      </c>
      <c r="F712" s="35">
        <f>VLOOKUP($A712,'Medical Examinations'!$A:$H,3,FALSE)</f>
        <v>5.75</v>
      </c>
      <c r="G712" s="35" t="str">
        <f>VLOOKUP($A712,'Medical Examinations'!$A:$N,11,0)</f>
        <v>Yes</v>
      </c>
      <c r="H712" s="35" t="str">
        <f>VLOOKUP($A712,'Medical Examinations'!$A:$N,5,0)</f>
        <v>No</v>
      </c>
      <c r="I712" s="35" t="str">
        <f>VLOOKUP($A712,'Medical Examinations'!$A:$N,6,0)</f>
        <v>No</v>
      </c>
      <c r="J712" s="35">
        <f>VLOOKUP($A712,'Medical Examinations'!$A:$N,9,0)</f>
        <v>2</v>
      </c>
      <c r="K712" s="35" t="str">
        <f>VLOOKUP($A712,'Medical Examinations'!$A:$N,10,0)</f>
        <v>No</v>
      </c>
      <c r="L712" s="35" t="str">
        <f>VLOOKUP($A712,'Medical Examinations'!$A:$N,12,0)</f>
        <v>Overweight</v>
      </c>
      <c r="M712" s="35" t="str">
        <f>VLOOKUP($A712,'Medical Examinations'!$A:$N,13,0)</f>
        <v>Prediabetes</v>
      </c>
      <c r="N712" s="45">
        <f>IFERROR(VLOOKUP($A712,'Hospitalisation Details'!$A:$P,15,0),"")</f>
        <v>21833</v>
      </c>
      <c r="O712" s="46">
        <f>IFERROR(VLOOKUP($A712,'Hospitalisation Details'!$A:$P,6,0),"")</f>
        <v>14254.61</v>
      </c>
      <c r="P712" s="47" t="str">
        <f>IFERROR(VLOOKUP($A712,'Hospitalisation Details'!$A:$P,12,0),"")</f>
        <v>tier - 2</v>
      </c>
      <c r="Q712" s="47" t="str">
        <f>IFERROR(VLOOKUP($A712,'Hospitalisation Details'!$A:$P,13,0),"")</f>
        <v>tier - 1</v>
      </c>
      <c r="R712" s="47" t="str">
        <f>IFERROR(VLOOKUP($A712,'Hospitalisation Details'!$A:$P,14,0),"")</f>
        <v>R1012</v>
      </c>
      <c r="S712" s="47">
        <f>IFERROR(VLOOKUP($A712,'Hospitalisation Details'!$A:$P,16,0),"")</f>
        <v>63</v>
      </c>
    </row>
    <row r="713" spans="1:19" x14ac:dyDescent="0.3">
      <c r="A713" s="34" t="str">
        <f>'Medical Examinations'!A713</f>
        <v>Id712</v>
      </c>
      <c r="B713" s="36" t="str">
        <f>VLOOKUP($A713,'Customer Names'!A:E,3,FALSE)</f>
        <v>Ms.</v>
      </c>
      <c r="C713" s="37" t="str">
        <f>VLOOKUP($A713,'Customer Names'!$A:$E,4,FALSE)</f>
        <v xml:space="preserve"> Kristin P.</v>
      </c>
      <c r="D713" s="37" t="str">
        <f>VLOOKUP($A713,'Customer Names'!A:E,5,FALSE)</f>
        <v>Barry</v>
      </c>
      <c r="E713" s="35">
        <f>VLOOKUP($A713,'Medical Examinations'!$A:$H,2,FALSE)</f>
        <v>39.1</v>
      </c>
      <c r="F713" s="35">
        <f>VLOOKUP($A713,'Medical Examinations'!$A:$H,3,FALSE)</f>
        <v>6.79</v>
      </c>
      <c r="G713" s="35" t="str">
        <f>VLOOKUP($A713,'Medical Examinations'!$A:$N,11,0)</f>
        <v>Yes</v>
      </c>
      <c r="H713" s="35" t="str">
        <f>VLOOKUP($A713,'Medical Examinations'!$A:$N,5,0)</f>
        <v>No</v>
      </c>
      <c r="I713" s="35" t="str">
        <f>VLOOKUP($A713,'Medical Examinations'!$A:$N,6,0)</f>
        <v>No</v>
      </c>
      <c r="J713" s="35">
        <f>VLOOKUP($A713,'Medical Examinations'!$A:$N,9,0)</f>
        <v>2</v>
      </c>
      <c r="K713" s="35" t="str">
        <f>VLOOKUP($A713,'Medical Examinations'!$A:$N,10,0)</f>
        <v>No</v>
      </c>
      <c r="L713" s="35" t="str">
        <f>VLOOKUP($A713,'Medical Examinations'!$A:$N,12,0)</f>
        <v>Obesity</v>
      </c>
      <c r="M713" s="35" t="str">
        <f>VLOOKUP($A713,'Medical Examinations'!$A:$N,13,0)</f>
        <v>Diabetes</v>
      </c>
      <c r="N713" s="45">
        <f>IFERROR(VLOOKUP($A713,'Hospitalisation Details'!$A:$P,15,0),"")</f>
        <v>22549</v>
      </c>
      <c r="O713" s="46">
        <f>IFERROR(VLOOKUP($A713,'Hospitalisation Details'!$A:$P,6,0),"")</f>
        <v>14235.07</v>
      </c>
      <c r="P713" s="47" t="str">
        <f>IFERROR(VLOOKUP($A713,'Hospitalisation Details'!$A:$P,12,0),"")</f>
        <v>tier - 2</v>
      </c>
      <c r="Q713" s="47" t="str">
        <f>IFERROR(VLOOKUP($A713,'Hospitalisation Details'!$A:$P,13,0),"")</f>
        <v>tier - 1</v>
      </c>
      <c r="R713" s="47" t="str">
        <f>IFERROR(VLOOKUP($A713,'Hospitalisation Details'!$A:$P,14,0),"")</f>
        <v>R1011</v>
      </c>
      <c r="S713" s="47">
        <f>IFERROR(VLOOKUP($A713,'Hospitalisation Details'!$A:$P,16,0),"")</f>
        <v>61</v>
      </c>
    </row>
    <row r="714" spans="1:19" x14ac:dyDescent="0.3">
      <c r="A714" s="34" t="str">
        <f>'Medical Examinations'!A714</f>
        <v>Id713</v>
      </c>
      <c r="B714" s="36" t="str">
        <f>VLOOKUP($A714,'Customer Names'!A:E,3,FALSE)</f>
        <v>Mr.</v>
      </c>
      <c r="C714" s="37" t="str">
        <f>VLOOKUP($A714,'Customer Names'!$A:$E,4,FALSE)</f>
        <v xml:space="preserve"> Albert</v>
      </c>
      <c r="D714" s="37" t="str">
        <f>VLOOKUP($A714,'Customer Names'!A:E,5,FALSE)</f>
        <v>Boyce</v>
      </c>
      <c r="E714" s="35">
        <f>VLOOKUP($A714,'Medical Examinations'!$A:$H,2,FALSE)</f>
        <v>37.905000000000001</v>
      </c>
      <c r="F714" s="35">
        <f>VLOOKUP($A714,'Medical Examinations'!$A:$H,3,FALSE)</f>
        <v>7.03</v>
      </c>
      <c r="G714" s="35" t="str">
        <f>VLOOKUP($A714,'Medical Examinations'!$A:$N,11,0)</f>
        <v>No</v>
      </c>
      <c r="H714" s="35" t="str">
        <f>VLOOKUP($A714,'Medical Examinations'!$A:$N,5,0)</f>
        <v>No</v>
      </c>
      <c r="I714" s="35" t="str">
        <f>VLOOKUP($A714,'Medical Examinations'!$A:$N,6,0)</f>
        <v>No</v>
      </c>
      <c r="J714" s="35">
        <f>VLOOKUP($A714,'Medical Examinations'!$A:$N,9,0)</f>
        <v>3</v>
      </c>
      <c r="K714" s="35" t="str">
        <f>VLOOKUP($A714,'Medical Examinations'!$A:$N,10,0)</f>
        <v>No</v>
      </c>
      <c r="L714" s="35" t="str">
        <f>VLOOKUP($A714,'Medical Examinations'!$A:$N,12,0)</f>
        <v>Obesity</v>
      </c>
      <c r="M714" s="35" t="str">
        <f>VLOOKUP($A714,'Medical Examinations'!$A:$N,13,0)</f>
        <v>Diabetes</v>
      </c>
      <c r="N714" s="45">
        <f>IFERROR(VLOOKUP($A714,'Hospitalisation Details'!$A:$P,15,0),"")</f>
        <v>21449</v>
      </c>
      <c r="O714" s="46">
        <f>IFERROR(VLOOKUP($A714,'Hospitalisation Details'!$A:$P,6,0),"")</f>
        <v>14210.54</v>
      </c>
      <c r="P714" s="47" t="str">
        <f>IFERROR(VLOOKUP($A714,'Hospitalisation Details'!$A:$P,12,0),"")</f>
        <v>tier - 2</v>
      </c>
      <c r="Q714" s="47" t="str">
        <f>IFERROR(VLOOKUP($A714,'Hospitalisation Details'!$A:$P,13,0),"")</f>
        <v>tier - 2</v>
      </c>
      <c r="R714" s="47" t="str">
        <f>IFERROR(VLOOKUP($A714,'Hospitalisation Details'!$A:$P,14,0),"")</f>
        <v>R1012</v>
      </c>
      <c r="S714" s="47">
        <f>IFERROR(VLOOKUP($A714,'Hospitalisation Details'!$A:$P,16,0),"")</f>
        <v>64</v>
      </c>
    </row>
    <row r="715" spans="1:19" x14ac:dyDescent="0.3">
      <c r="A715" s="34" t="str">
        <f>'Medical Examinations'!A715</f>
        <v>Id714</v>
      </c>
      <c r="B715" s="36" t="str">
        <f>VLOOKUP($A715,'Customer Names'!A:E,3,FALSE)</f>
        <v>Mrs.</v>
      </c>
      <c r="C715" s="37" t="str">
        <f>VLOOKUP($A715,'Customer Names'!$A:$E,4,FALSE)</f>
        <v xml:space="preserve"> Ashley</v>
      </c>
      <c r="D715" s="37" t="str">
        <f>VLOOKUP($A715,'Customer Names'!A:E,5,FALSE)</f>
        <v>Lin</v>
      </c>
      <c r="E715" s="35">
        <f>VLOOKUP($A715,'Medical Examinations'!$A:$H,2,FALSE)</f>
        <v>43.35</v>
      </c>
      <c r="F715" s="35">
        <f>VLOOKUP($A715,'Medical Examinations'!$A:$H,3,FALSE)</f>
        <v>5.41</v>
      </c>
      <c r="G715" s="35" t="str">
        <f>VLOOKUP($A715,'Medical Examinations'!$A:$N,11,0)</f>
        <v>Yes</v>
      </c>
      <c r="H715" s="35" t="str">
        <f>VLOOKUP($A715,'Medical Examinations'!$A:$N,5,0)</f>
        <v>No</v>
      </c>
      <c r="I715" s="35" t="str">
        <f>VLOOKUP($A715,'Medical Examinations'!$A:$N,6,0)</f>
        <v>Yes</v>
      </c>
      <c r="J715" s="35">
        <f>VLOOKUP($A715,'Medical Examinations'!$A:$N,9,0)</f>
        <v>1</v>
      </c>
      <c r="K715" s="35" t="str">
        <f>VLOOKUP($A715,'Medical Examinations'!$A:$N,10,0)</f>
        <v>No</v>
      </c>
      <c r="L715" s="35" t="str">
        <f>VLOOKUP($A715,'Medical Examinations'!$A:$N,12,0)</f>
        <v>Obesity</v>
      </c>
      <c r="M715" s="35" t="str">
        <f>VLOOKUP($A715,'Medical Examinations'!$A:$N,13,0)</f>
        <v>Normal</v>
      </c>
      <c r="N715" s="45">
        <f>IFERROR(VLOOKUP($A715,'Hospitalisation Details'!$A:$P,15,0),"")</f>
        <v>30637</v>
      </c>
      <c r="O715" s="46">
        <f>IFERROR(VLOOKUP($A715,'Hospitalisation Details'!$A:$P,6,0),"")</f>
        <v>14209.4</v>
      </c>
      <c r="P715" s="47" t="str">
        <f>IFERROR(VLOOKUP($A715,'Hospitalisation Details'!$A:$P,12,0),"")</f>
        <v>tier - 2</v>
      </c>
      <c r="Q715" s="47" t="str">
        <f>IFERROR(VLOOKUP($A715,'Hospitalisation Details'!$A:$P,13,0),"")</f>
        <v>tier - 1</v>
      </c>
      <c r="R715" s="47" t="str">
        <f>IFERROR(VLOOKUP($A715,'Hospitalisation Details'!$A:$P,14,0),"")</f>
        <v>R1026</v>
      </c>
      <c r="S715" s="47">
        <f>IFERROR(VLOOKUP($A715,'Hospitalisation Details'!$A:$P,16,0),"")</f>
        <v>39</v>
      </c>
    </row>
    <row r="716" spans="1:19" x14ac:dyDescent="0.3">
      <c r="A716" s="34" t="str">
        <f>'Medical Examinations'!A716</f>
        <v>Id715</v>
      </c>
      <c r="B716" s="36" t="str">
        <f>VLOOKUP($A716,'Customer Names'!A:E,3,FALSE)</f>
        <v>Mrs.</v>
      </c>
      <c r="C716" s="37" t="str">
        <f>VLOOKUP($A716,'Customer Names'!$A:$E,4,FALSE)</f>
        <v xml:space="preserve"> Shannon L</v>
      </c>
      <c r="D716" s="37" t="str">
        <f>VLOOKUP($A716,'Customer Names'!A:E,5,FALSE)</f>
        <v>Smith</v>
      </c>
      <c r="E716" s="35">
        <f>VLOOKUP($A716,'Medical Examinations'!$A:$H,2,FALSE)</f>
        <v>36.15</v>
      </c>
      <c r="F716" s="35">
        <f>VLOOKUP($A716,'Medical Examinations'!$A:$H,3,FALSE)</f>
        <v>8.0500000000000007</v>
      </c>
      <c r="G716" s="35" t="str">
        <f>VLOOKUP($A716,'Medical Examinations'!$A:$N,11,0)</f>
        <v>No</v>
      </c>
      <c r="H716" s="35" t="str">
        <f>VLOOKUP($A716,'Medical Examinations'!$A:$N,5,0)</f>
        <v>No</v>
      </c>
      <c r="I716" s="35" t="str">
        <f>VLOOKUP($A716,'Medical Examinations'!$A:$N,6,0)</f>
        <v>No</v>
      </c>
      <c r="J716" s="35">
        <f>VLOOKUP($A716,'Medical Examinations'!$A:$N,9,0)</f>
        <v>0</v>
      </c>
      <c r="K716" s="35" t="str">
        <f>VLOOKUP($A716,'Medical Examinations'!$A:$N,10,0)</f>
        <v>No</v>
      </c>
      <c r="L716" s="35" t="str">
        <f>VLOOKUP($A716,'Medical Examinations'!$A:$N,12,0)</f>
        <v>Obesity</v>
      </c>
      <c r="M716" s="35" t="str">
        <f>VLOOKUP($A716,'Medical Examinations'!$A:$N,13,0)</f>
        <v>Diabetes</v>
      </c>
      <c r="N716" s="45">
        <f>IFERROR(VLOOKUP($A716,'Hospitalisation Details'!$A:$P,15,0),"")</f>
        <v>25197</v>
      </c>
      <c r="O716" s="46">
        <f>IFERROR(VLOOKUP($A716,'Hospitalisation Details'!$A:$P,6,0),"")</f>
        <v>14193.55</v>
      </c>
      <c r="P716" s="47" t="str">
        <f>IFERROR(VLOOKUP($A716,'Hospitalisation Details'!$A:$P,12,0),"")</f>
        <v>tier - 2</v>
      </c>
      <c r="Q716" s="47" t="str">
        <f>IFERROR(VLOOKUP($A716,'Hospitalisation Details'!$A:$P,13,0),"")</f>
        <v>tier - 1</v>
      </c>
      <c r="R716" s="47" t="str">
        <f>IFERROR(VLOOKUP($A716,'Hospitalisation Details'!$A:$P,14,0),"")</f>
        <v>R1026</v>
      </c>
      <c r="S716" s="47">
        <f>IFERROR(VLOOKUP($A716,'Hospitalisation Details'!$A:$P,16,0),"")</f>
        <v>54</v>
      </c>
    </row>
    <row r="717" spans="1:19" x14ac:dyDescent="0.3">
      <c r="A717" s="34" t="str">
        <f>'Medical Examinations'!A717</f>
        <v>Id716</v>
      </c>
      <c r="B717" s="36" t="str">
        <f>VLOOKUP($A717,'Customer Names'!A:E,3,FALSE)</f>
        <v>Ms.</v>
      </c>
      <c r="C717" s="37" t="str">
        <f>VLOOKUP($A717,'Customer Names'!$A:$E,4,FALSE)</f>
        <v xml:space="preserve"> Amy B</v>
      </c>
      <c r="D717" s="37" t="str">
        <f>VLOOKUP($A717,'Customer Names'!A:E,5,FALSE)</f>
        <v>Nalven</v>
      </c>
      <c r="E717" s="35">
        <f>VLOOKUP($A717,'Medical Examinations'!$A:$H,2,FALSE)</f>
        <v>44.98</v>
      </c>
      <c r="F717" s="35">
        <f>VLOOKUP($A717,'Medical Examinations'!$A:$H,3,FALSE)</f>
        <v>5.94</v>
      </c>
      <c r="G717" s="35" t="str">
        <f>VLOOKUP($A717,'Medical Examinations'!$A:$N,11,0)</f>
        <v>No</v>
      </c>
      <c r="H717" s="35" t="str">
        <f>VLOOKUP($A717,'Medical Examinations'!$A:$N,5,0)</f>
        <v>No</v>
      </c>
      <c r="I717" s="35" t="str">
        <f>VLOOKUP($A717,'Medical Examinations'!$A:$N,6,0)</f>
        <v>No</v>
      </c>
      <c r="J717" s="35">
        <f>VLOOKUP($A717,'Medical Examinations'!$A:$N,9,0)</f>
        <v>1</v>
      </c>
      <c r="K717" s="35" t="str">
        <f>VLOOKUP($A717,'Medical Examinations'!$A:$N,10,0)</f>
        <v>No</v>
      </c>
      <c r="L717" s="35" t="str">
        <f>VLOOKUP($A717,'Medical Examinations'!$A:$N,12,0)</f>
        <v>Obesity</v>
      </c>
      <c r="M717" s="35" t="str">
        <f>VLOOKUP($A717,'Medical Examinations'!$A:$N,13,0)</f>
        <v>Prediabetes</v>
      </c>
      <c r="N717" s="45">
        <f>IFERROR(VLOOKUP($A717,'Hospitalisation Details'!$A:$P,15,0),"")</f>
        <v>30870</v>
      </c>
      <c r="O717" s="46">
        <f>IFERROR(VLOOKUP($A717,'Hospitalisation Details'!$A:$P,6,0),"")</f>
        <v>14152.46</v>
      </c>
      <c r="P717" s="47" t="str">
        <f>IFERROR(VLOOKUP($A717,'Hospitalisation Details'!$A:$P,12,0),"")</f>
        <v>tier - 2</v>
      </c>
      <c r="Q717" s="47" t="str">
        <f>IFERROR(VLOOKUP($A717,'Hospitalisation Details'!$A:$P,13,0),"")</f>
        <v>tier - 1</v>
      </c>
      <c r="R717" s="47" t="str">
        <f>IFERROR(VLOOKUP($A717,'Hospitalisation Details'!$A:$P,14,0),"")</f>
        <v>R1012</v>
      </c>
      <c r="S717" s="47">
        <f>IFERROR(VLOOKUP($A717,'Hospitalisation Details'!$A:$P,16,0),"")</f>
        <v>38</v>
      </c>
    </row>
    <row r="718" spans="1:19" x14ac:dyDescent="0.3">
      <c r="A718" s="34" t="str">
        <f>'Medical Examinations'!A718</f>
        <v>Id717</v>
      </c>
      <c r="B718" s="36" t="str">
        <f>VLOOKUP($A718,'Customer Names'!A:E,3,FALSE)</f>
        <v>Ms.</v>
      </c>
      <c r="C718" s="37" t="str">
        <f>VLOOKUP($A718,'Customer Names'!$A:$E,4,FALSE)</f>
        <v xml:space="preserve"> A Danielle</v>
      </c>
      <c r="D718" s="37" t="str">
        <f>VLOOKUP($A718,'Customer Names'!A:E,5,FALSE)</f>
        <v>Bourgeois</v>
      </c>
      <c r="E718" s="35">
        <f>VLOOKUP($A718,'Medical Examinations'!$A:$H,2,FALSE)</f>
        <v>38.28</v>
      </c>
      <c r="F718" s="35">
        <f>VLOOKUP($A718,'Medical Examinations'!$A:$H,3,FALSE)</f>
        <v>5.51</v>
      </c>
      <c r="G718" s="35" t="str">
        <f>VLOOKUP($A718,'Medical Examinations'!$A:$N,11,0)</f>
        <v>No</v>
      </c>
      <c r="H718" s="35" t="str">
        <f>VLOOKUP($A718,'Medical Examinations'!$A:$N,5,0)</f>
        <v>yes</v>
      </c>
      <c r="I718" s="35" t="str">
        <f>VLOOKUP($A718,'Medical Examinations'!$A:$N,6,0)</f>
        <v>No</v>
      </c>
      <c r="J718" s="35">
        <f>VLOOKUP($A718,'Medical Examinations'!$A:$N,9,0)</f>
        <v>1</v>
      </c>
      <c r="K718" s="35" t="str">
        <f>VLOOKUP($A718,'Medical Examinations'!$A:$N,10,0)</f>
        <v>No</v>
      </c>
      <c r="L718" s="35" t="str">
        <f>VLOOKUP($A718,'Medical Examinations'!$A:$N,12,0)</f>
        <v>Obesity</v>
      </c>
      <c r="M718" s="35" t="str">
        <f>VLOOKUP($A718,'Medical Examinations'!$A:$N,13,0)</f>
        <v>Normal</v>
      </c>
      <c r="N718" s="45">
        <f>IFERROR(VLOOKUP($A718,'Hospitalisation Details'!$A:$P,15,0),"")</f>
        <v>38174</v>
      </c>
      <c r="O718" s="46">
        <f>IFERROR(VLOOKUP($A718,'Hospitalisation Details'!$A:$P,6,0),"")</f>
        <v>14133.04</v>
      </c>
      <c r="P718" s="47" t="str">
        <f>IFERROR(VLOOKUP($A718,'Hospitalisation Details'!$A:$P,12,0),"")</f>
        <v>tier - 2</v>
      </c>
      <c r="Q718" s="47" t="str">
        <f>IFERROR(VLOOKUP($A718,'Hospitalisation Details'!$A:$P,13,0),"")</f>
        <v>tier - 3</v>
      </c>
      <c r="R718" s="47" t="str">
        <f>IFERROR(VLOOKUP($A718,'Hospitalisation Details'!$A:$P,14,0),"")</f>
        <v>R1013</v>
      </c>
      <c r="S718" s="47">
        <f>IFERROR(VLOOKUP($A718,'Hospitalisation Details'!$A:$P,16,0),"")</f>
        <v>18</v>
      </c>
    </row>
    <row r="719" spans="1:19" x14ac:dyDescent="0.3">
      <c r="A719" s="34" t="str">
        <f>'Medical Examinations'!A719</f>
        <v>Id718</v>
      </c>
      <c r="B719" s="36" t="str">
        <f>VLOOKUP($A719,'Customer Names'!A:E,3,FALSE)</f>
        <v>Mr.</v>
      </c>
      <c r="C719" s="37" t="str">
        <f>VLOOKUP($A719,'Customer Names'!$A:$E,4,FALSE)</f>
        <v xml:space="preserve"> Conrad F</v>
      </c>
      <c r="D719" s="37" t="str">
        <f>VLOOKUP($A719,'Customer Names'!A:E,5,FALSE)</f>
        <v>Orloff</v>
      </c>
      <c r="E719" s="35">
        <f>VLOOKUP($A719,'Medical Examinations'!$A:$H,2,FALSE)</f>
        <v>32.299999999999997</v>
      </c>
      <c r="F719" s="35">
        <f>VLOOKUP($A719,'Medical Examinations'!$A:$H,3,FALSE)</f>
        <v>6.55</v>
      </c>
      <c r="G719" s="35" t="str">
        <f>VLOOKUP($A719,'Medical Examinations'!$A:$N,11,0)</f>
        <v>Yes</v>
      </c>
      <c r="H719" s="35" t="str">
        <f>VLOOKUP($A719,'Medical Examinations'!$A:$N,5,0)</f>
        <v>No</v>
      </c>
      <c r="I719" s="35" t="str">
        <f>VLOOKUP($A719,'Medical Examinations'!$A:$N,6,0)</f>
        <v>No</v>
      </c>
      <c r="J719" s="35">
        <f>VLOOKUP($A719,'Medical Examinations'!$A:$N,9,0)</f>
        <v>2</v>
      </c>
      <c r="K719" s="35" t="str">
        <f>VLOOKUP($A719,'Medical Examinations'!$A:$N,10,0)</f>
        <v>No</v>
      </c>
      <c r="L719" s="35" t="str">
        <f>VLOOKUP($A719,'Medical Examinations'!$A:$N,12,0)</f>
        <v>Obesity</v>
      </c>
      <c r="M719" s="35" t="str">
        <f>VLOOKUP($A719,'Medical Examinations'!$A:$N,13,0)</f>
        <v>Diabetes</v>
      </c>
      <c r="N719" s="45">
        <f>IFERROR(VLOOKUP($A719,'Hospitalisation Details'!$A:$P,15,0),"")</f>
        <v>22446</v>
      </c>
      <c r="O719" s="46">
        <f>IFERROR(VLOOKUP($A719,'Hospitalisation Details'!$A:$P,6,0),"")</f>
        <v>14119.62</v>
      </c>
      <c r="P719" s="47" t="str">
        <f>IFERROR(VLOOKUP($A719,'Hospitalisation Details'!$A:$P,12,0),"")</f>
        <v>tier - 2</v>
      </c>
      <c r="Q719" s="47" t="str">
        <f>IFERROR(VLOOKUP($A719,'Hospitalisation Details'!$A:$P,13,0),"")</f>
        <v>tier - 1</v>
      </c>
      <c r="R719" s="47" t="str">
        <f>IFERROR(VLOOKUP($A719,'Hospitalisation Details'!$A:$P,14,0),"")</f>
        <v>R1012</v>
      </c>
      <c r="S719" s="47">
        <f>IFERROR(VLOOKUP($A719,'Hospitalisation Details'!$A:$P,16,0),"")</f>
        <v>61</v>
      </c>
    </row>
    <row r="720" spans="1:19" x14ac:dyDescent="0.3">
      <c r="A720" s="34" t="str">
        <f>'Medical Examinations'!A720</f>
        <v>Id719</v>
      </c>
      <c r="B720" s="36" t="str">
        <f>VLOOKUP($A720,'Customer Names'!A:E,3,FALSE)</f>
        <v>Mr.</v>
      </c>
      <c r="C720" s="37" t="str">
        <f>VLOOKUP($A720,'Customer Names'!$A:$E,4,FALSE)</f>
        <v xml:space="preserve"> Josh</v>
      </c>
      <c r="D720" s="37" t="str">
        <f>VLOOKUP($A720,'Customer Names'!A:E,5,FALSE)</f>
        <v>Ramirez</v>
      </c>
      <c r="E720" s="35">
        <f>VLOOKUP($A720,'Medical Examinations'!$A:$H,2,FALSE)</f>
        <v>39.51</v>
      </c>
      <c r="F720" s="35">
        <f>VLOOKUP($A720,'Medical Examinations'!$A:$H,3,FALSE)</f>
        <v>5.79</v>
      </c>
      <c r="G720" s="35" t="str">
        <f>VLOOKUP($A720,'Medical Examinations'!$A:$N,11,0)</f>
        <v>Yes</v>
      </c>
      <c r="H720" s="35" t="str">
        <f>VLOOKUP($A720,'Medical Examinations'!$A:$N,5,0)</f>
        <v>No</v>
      </c>
      <c r="I720" s="35" t="str">
        <f>VLOOKUP($A720,'Medical Examinations'!$A:$N,6,0)</f>
        <v>No</v>
      </c>
      <c r="J720" s="35">
        <f>VLOOKUP($A720,'Medical Examinations'!$A:$N,9,0)</f>
        <v>0</v>
      </c>
      <c r="K720" s="35" t="str">
        <f>VLOOKUP($A720,'Medical Examinations'!$A:$N,10,0)</f>
        <v>No</v>
      </c>
      <c r="L720" s="35" t="str">
        <f>VLOOKUP($A720,'Medical Examinations'!$A:$N,12,0)</f>
        <v>Obesity</v>
      </c>
      <c r="M720" s="35" t="str">
        <f>VLOOKUP($A720,'Medical Examinations'!$A:$N,13,0)</f>
        <v>Prediabetes</v>
      </c>
      <c r="N720" s="45">
        <f>IFERROR(VLOOKUP($A720,'Hospitalisation Details'!$A:$P,15,0),"")</f>
        <v>28029</v>
      </c>
      <c r="O720" s="46">
        <f>IFERROR(VLOOKUP($A720,'Hospitalisation Details'!$A:$P,6,0),"")</f>
        <v>14098.07</v>
      </c>
      <c r="P720" s="47" t="str">
        <f>IFERROR(VLOOKUP($A720,'Hospitalisation Details'!$A:$P,12,0),"")</f>
        <v>tier - 2</v>
      </c>
      <c r="Q720" s="47" t="str">
        <f>IFERROR(VLOOKUP($A720,'Hospitalisation Details'!$A:$P,13,0),"")</f>
        <v>tier - 3</v>
      </c>
      <c r="R720" s="47" t="str">
        <f>IFERROR(VLOOKUP($A720,'Hospitalisation Details'!$A:$P,14,0),"")</f>
        <v>R1023</v>
      </c>
      <c r="S720" s="47">
        <f>IFERROR(VLOOKUP($A720,'Hospitalisation Details'!$A:$P,16,0),"")</f>
        <v>46</v>
      </c>
    </row>
    <row r="721" spans="1:19" x14ac:dyDescent="0.3">
      <c r="A721" s="34" t="str">
        <f>'Medical Examinations'!A721</f>
        <v>Id720</v>
      </c>
      <c r="B721" s="36" t="str">
        <f>VLOOKUP($A721,'Customer Names'!A:E,3,FALSE)</f>
        <v>Mr.</v>
      </c>
      <c r="C721" s="37" t="str">
        <f>VLOOKUP($A721,'Customer Names'!$A:$E,4,FALSE)</f>
        <v xml:space="preserve"> Maxime</v>
      </c>
      <c r="D721" s="37" t="str">
        <f>VLOOKUP($A721,'Customer Names'!A:E,5,FALSE)</f>
        <v>Fouquet</v>
      </c>
      <c r="E721" s="35">
        <f>VLOOKUP($A721,'Medical Examinations'!$A:$H,2,FALSE)</f>
        <v>50.46</v>
      </c>
      <c r="F721" s="35">
        <f>VLOOKUP($A721,'Medical Examinations'!$A:$H,3,FALSE)</f>
        <v>4.5599999999999996</v>
      </c>
      <c r="G721" s="35" t="str">
        <f>VLOOKUP($A721,'Medical Examinations'!$A:$N,11,0)</f>
        <v>No</v>
      </c>
      <c r="H721" s="35" t="str">
        <f>VLOOKUP($A721,'Medical Examinations'!$A:$N,5,0)</f>
        <v>No</v>
      </c>
      <c r="I721" s="35" t="str">
        <f>VLOOKUP($A721,'Medical Examinations'!$A:$N,6,0)</f>
        <v>No</v>
      </c>
      <c r="J721" s="35">
        <f>VLOOKUP($A721,'Medical Examinations'!$A:$N,9,0)</f>
        <v>0</v>
      </c>
      <c r="K721" s="35" t="str">
        <f>VLOOKUP($A721,'Medical Examinations'!$A:$N,10,0)</f>
        <v>No</v>
      </c>
      <c r="L721" s="35" t="str">
        <f>VLOOKUP($A721,'Medical Examinations'!$A:$N,12,0)</f>
        <v>Obesity</v>
      </c>
      <c r="M721" s="35" t="str">
        <f>VLOOKUP($A721,'Medical Examinations'!$A:$N,13,0)</f>
        <v>Normal</v>
      </c>
      <c r="N721" s="45">
        <f>IFERROR(VLOOKUP($A721,'Hospitalisation Details'!$A:$P,15,0),"")</f>
        <v>33493</v>
      </c>
      <c r="O721" s="46">
        <f>IFERROR(VLOOKUP($A721,'Hospitalisation Details'!$A:$P,6,0),"")</f>
        <v>14081.93</v>
      </c>
      <c r="P721" s="47" t="str">
        <f>IFERROR(VLOOKUP($A721,'Hospitalisation Details'!$A:$P,12,0),"")</f>
        <v>tier - 2</v>
      </c>
      <c r="Q721" s="47" t="str">
        <f>IFERROR(VLOOKUP($A721,'Hospitalisation Details'!$A:$P,13,0),"")</f>
        <v>tier - 3</v>
      </c>
      <c r="R721" s="47" t="str">
        <f>IFERROR(VLOOKUP($A721,'Hospitalisation Details'!$A:$P,14,0),"")</f>
        <v>R1012</v>
      </c>
      <c r="S721" s="47">
        <f>IFERROR(VLOOKUP($A721,'Hospitalisation Details'!$A:$P,16,0),"")</f>
        <v>31</v>
      </c>
    </row>
    <row r="722" spans="1:19" x14ac:dyDescent="0.3">
      <c r="A722" s="34" t="str">
        <f>'Medical Examinations'!A722</f>
        <v>Id721</v>
      </c>
      <c r="B722" s="36" t="str">
        <f>VLOOKUP($A722,'Customer Names'!A:E,3,FALSE)</f>
        <v>Ms.</v>
      </c>
      <c r="C722" s="37" t="str">
        <f>VLOOKUP($A722,'Customer Names'!$A:$E,4,FALSE)</f>
        <v xml:space="preserve"> Natalie</v>
      </c>
      <c r="D722" s="37" t="str">
        <f>VLOOKUP($A722,'Customer Names'!A:E,5,FALSE)</f>
        <v>McPhillips</v>
      </c>
      <c r="E722" s="35">
        <f>VLOOKUP($A722,'Medical Examinations'!$A:$H,2,FALSE)</f>
        <v>31.73</v>
      </c>
      <c r="F722" s="35">
        <f>VLOOKUP($A722,'Medical Examinations'!$A:$H,3,FALSE)</f>
        <v>7</v>
      </c>
      <c r="G722" s="35" t="str">
        <f>VLOOKUP($A722,'Medical Examinations'!$A:$N,11,0)</f>
        <v>No</v>
      </c>
      <c r="H722" s="35" t="str">
        <f>VLOOKUP($A722,'Medical Examinations'!$A:$N,5,0)</f>
        <v>No</v>
      </c>
      <c r="I722" s="35" t="str">
        <f>VLOOKUP($A722,'Medical Examinations'!$A:$N,6,0)</f>
        <v>No</v>
      </c>
      <c r="J722" s="35">
        <f>VLOOKUP($A722,'Medical Examinations'!$A:$N,9,0)</f>
        <v>0</v>
      </c>
      <c r="K722" s="35" t="str">
        <f>VLOOKUP($A722,'Medical Examinations'!$A:$N,10,0)</f>
        <v>No</v>
      </c>
      <c r="L722" s="35" t="str">
        <f>VLOOKUP($A722,'Medical Examinations'!$A:$N,12,0)</f>
        <v>Obesity</v>
      </c>
      <c r="M722" s="35" t="str">
        <f>VLOOKUP($A722,'Medical Examinations'!$A:$N,13,0)</f>
        <v>Diabetes</v>
      </c>
      <c r="N722" s="45">
        <f>IFERROR(VLOOKUP($A722,'Hospitalisation Details'!$A:$P,15,0),"")</f>
        <v>22228</v>
      </c>
      <c r="O722" s="46">
        <f>IFERROR(VLOOKUP($A722,'Hospitalisation Details'!$A:$P,6,0),"")</f>
        <v>14043.48</v>
      </c>
      <c r="P722" s="47" t="str">
        <f>IFERROR(VLOOKUP($A722,'Hospitalisation Details'!$A:$P,12,0),"")</f>
        <v>tier - 2</v>
      </c>
      <c r="Q722" s="47" t="str">
        <f>IFERROR(VLOOKUP($A722,'Hospitalisation Details'!$A:$P,13,0),"")</f>
        <v>tier - 3</v>
      </c>
      <c r="R722" s="47" t="str">
        <f>IFERROR(VLOOKUP($A722,'Hospitalisation Details'!$A:$P,14,0),"")</f>
        <v>R1024</v>
      </c>
      <c r="S722" s="47">
        <f>IFERROR(VLOOKUP($A722,'Hospitalisation Details'!$A:$P,16,0),"")</f>
        <v>62</v>
      </c>
    </row>
    <row r="723" spans="1:19" x14ac:dyDescent="0.3">
      <c r="A723" s="34" t="str">
        <f>'Medical Examinations'!A723</f>
        <v>Id722</v>
      </c>
      <c r="B723" s="36" t="str">
        <f>VLOOKUP($A723,'Customer Names'!A:E,3,FALSE)</f>
        <v>Ms.</v>
      </c>
      <c r="C723" s="37" t="str">
        <f>VLOOKUP($A723,'Customer Names'!$A:$E,4,FALSE)</f>
        <v xml:space="preserve"> Melissa</v>
      </c>
      <c r="D723" s="37" t="str">
        <f>VLOOKUP($A723,'Customer Names'!A:E,5,FALSE)</f>
        <v>Burgin</v>
      </c>
      <c r="E723" s="35">
        <f>VLOOKUP($A723,'Medical Examinations'!$A:$H,2,FALSE)</f>
        <v>32.1</v>
      </c>
      <c r="F723" s="35">
        <f>VLOOKUP($A723,'Medical Examinations'!$A:$H,3,FALSE)</f>
        <v>6.57</v>
      </c>
      <c r="G723" s="35" t="str">
        <f>VLOOKUP($A723,'Medical Examinations'!$A:$N,11,0)</f>
        <v>Yes</v>
      </c>
      <c r="H723" s="35" t="str">
        <f>VLOOKUP($A723,'Medical Examinations'!$A:$N,5,0)</f>
        <v>No</v>
      </c>
      <c r="I723" s="35" t="str">
        <f>VLOOKUP($A723,'Medical Examinations'!$A:$N,6,0)</f>
        <v>Yes</v>
      </c>
      <c r="J723" s="35">
        <f>VLOOKUP($A723,'Medical Examinations'!$A:$N,9,0)</f>
        <v>1</v>
      </c>
      <c r="K723" s="35" t="str">
        <f>VLOOKUP($A723,'Medical Examinations'!$A:$N,10,0)</f>
        <v>No</v>
      </c>
      <c r="L723" s="35" t="str">
        <f>VLOOKUP($A723,'Medical Examinations'!$A:$N,12,0)</f>
        <v>Obesity</v>
      </c>
      <c r="M723" s="35" t="str">
        <f>VLOOKUP($A723,'Medical Examinations'!$A:$N,13,0)</f>
        <v>Diabetes</v>
      </c>
      <c r="N723" s="45">
        <f>IFERROR(VLOOKUP($A723,'Hospitalisation Details'!$A:$P,15,0),"")</f>
        <v>23200</v>
      </c>
      <c r="O723" s="46">
        <f>IFERROR(VLOOKUP($A723,'Hospitalisation Details'!$A:$P,6,0),"")</f>
        <v>14007.22</v>
      </c>
      <c r="P723" s="47" t="str">
        <f>IFERROR(VLOOKUP($A723,'Hospitalisation Details'!$A:$P,12,0),"")</f>
        <v>tier - 2</v>
      </c>
      <c r="Q723" s="47" t="str">
        <f>IFERROR(VLOOKUP($A723,'Hospitalisation Details'!$A:$P,13,0),"")</f>
        <v>tier - 3</v>
      </c>
      <c r="R723" s="47" t="str">
        <f>IFERROR(VLOOKUP($A723,'Hospitalisation Details'!$A:$P,14,0),"")</f>
        <v>R1011</v>
      </c>
      <c r="S723" s="47">
        <f>IFERROR(VLOOKUP($A723,'Hospitalisation Details'!$A:$P,16,0),"")</f>
        <v>59</v>
      </c>
    </row>
    <row r="724" spans="1:19" x14ac:dyDescent="0.3">
      <c r="A724" s="34" t="str">
        <f>'Medical Examinations'!A724</f>
        <v>Id723</v>
      </c>
      <c r="B724" s="36" t="str">
        <f>VLOOKUP($A724,'Customer Names'!A:E,3,FALSE)</f>
        <v>Ms.</v>
      </c>
      <c r="C724" s="37" t="str">
        <f>VLOOKUP($A724,'Customer Names'!$A:$E,4,FALSE)</f>
        <v xml:space="preserve"> Laura P.</v>
      </c>
      <c r="D724" s="37" t="str">
        <f>VLOOKUP($A724,'Customer Names'!A:E,5,FALSE)</f>
        <v>Roberts</v>
      </c>
      <c r="E724" s="35">
        <f>VLOOKUP($A724,'Medical Examinations'!$A:$H,2,FALSE)</f>
        <v>27.83</v>
      </c>
      <c r="F724" s="35">
        <f>VLOOKUP($A724,'Medical Examinations'!$A:$H,3,FALSE)</f>
        <v>11.61</v>
      </c>
      <c r="G724" s="35" t="str">
        <f>VLOOKUP($A724,'Medical Examinations'!$A:$N,11,0)</f>
        <v>Yes</v>
      </c>
      <c r="H724" s="35" t="str">
        <f>VLOOKUP($A724,'Medical Examinations'!$A:$N,5,0)</f>
        <v>No</v>
      </c>
      <c r="I724" s="35" t="str">
        <f>VLOOKUP($A724,'Medical Examinations'!$A:$N,6,0)</f>
        <v>Yes</v>
      </c>
      <c r="J724" s="35">
        <f>VLOOKUP($A724,'Medical Examinations'!$A:$N,9,0)</f>
        <v>1</v>
      </c>
      <c r="K724" s="35" t="str">
        <f>VLOOKUP($A724,'Medical Examinations'!$A:$N,10,0)</f>
        <v>No</v>
      </c>
      <c r="L724" s="35" t="str">
        <f>VLOOKUP($A724,'Medical Examinations'!$A:$N,12,0)</f>
        <v>Overweight</v>
      </c>
      <c r="M724" s="35" t="str">
        <f>VLOOKUP($A724,'Medical Examinations'!$A:$N,13,0)</f>
        <v>Diabetes</v>
      </c>
      <c r="N724" s="45">
        <f>IFERROR(VLOOKUP($A724,'Hospitalisation Details'!$A:$P,15,0),"")</f>
        <v>23198</v>
      </c>
      <c r="O724" s="46">
        <f>IFERROR(VLOOKUP($A724,'Hospitalisation Details'!$A:$P,6,0),"")</f>
        <v>14001.29</v>
      </c>
      <c r="P724" s="47" t="str">
        <f>IFERROR(VLOOKUP($A724,'Hospitalisation Details'!$A:$P,12,0),"")</f>
        <v>tier - 2</v>
      </c>
      <c r="Q724" s="47" t="str">
        <f>IFERROR(VLOOKUP($A724,'Hospitalisation Details'!$A:$P,13,0),"")</f>
        <v>tier - 2</v>
      </c>
      <c r="R724" s="47" t="str">
        <f>IFERROR(VLOOKUP($A724,'Hospitalisation Details'!$A:$P,14,0),"")</f>
        <v>R1013</v>
      </c>
      <c r="S724" s="47">
        <f>IFERROR(VLOOKUP($A724,'Hospitalisation Details'!$A:$P,16,0),"")</f>
        <v>59</v>
      </c>
    </row>
    <row r="725" spans="1:19" x14ac:dyDescent="0.3">
      <c r="A725" s="34" t="str">
        <f>'Medical Examinations'!A725</f>
        <v>Id724</v>
      </c>
      <c r="B725" s="36" t="str">
        <f>VLOOKUP($A725,'Customer Names'!A:E,3,FALSE)</f>
        <v>Mrs.</v>
      </c>
      <c r="C725" s="37" t="str">
        <f>VLOOKUP($A725,'Customer Names'!$A:$E,4,FALSE)</f>
        <v xml:space="preserve"> Lisa</v>
      </c>
      <c r="D725" s="37" t="str">
        <f>VLOOKUP($A725,'Customer Names'!A:E,5,FALSE)</f>
        <v>Nemec</v>
      </c>
      <c r="E725" s="35">
        <f>VLOOKUP($A725,'Medical Examinations'!$A:$H,2,FALSE)</f>
        <v>27.72</v>
      </c>
      <c r="F725" s="35">
        <f>VLOOKUP($A725,'Medical Examinations'!$A:$H,3,FALSE)</f>
        <v>8.16</v>
      </c>
      <c r="G725" s="35" t="str">
        <f>VLOOKUP($A725,'Medical Examinations'!$A:$N,11,0)</f>
        <v>Yes</v>
      </c>
      <c r="H725" s="35" t="str">
        <f>VLOOKUP($A725,'Medical Examinations'!$A:$N,5,0)</f>
        <v>No</v>
      </c>
      <c r="I725" s="35" t="str">
        <f>VLOOKUP($A725,'Medical Examinations'!$A:$N,6,0)</f>
        <v>Yes</v>
      </c>
      <c r="J725" s="35">
        <f>VLOOKUP($A725,'Medical Examinations'!$A:$N,9,0)</f>
        <v>1</v>
      </c>
      <c r="K725" s="35" t="str">
        <f>VLOOKUP($A725,'Medical Examinations'!$A:$N,10,0)</f>
        <v>No</v>
      </c>
      <c r="L725" s="35" t="str">
        <f>VLOOKUP($A725,'Medical Examinations'!$A:$N,12,0)</f>
        <v>Overweight</v>
      </c>
      <c r="M725" s="35" t="str">
        <f>VLOOKUP($A725,'Medical Examinations'!$A:$N,13,0)</f>
        <v>Diabetes</v>
      </c>
      <c r="N725" s="45">
        <f>IFERROR(VLOOKUP($A725,'Hospitalisation Details'!$A:$P,15,0),"")</f>
        <v>23368</v>
      </c>
      <c r="O725" s="46">
        <f>IFERROR(VLOOKUP($A725,'Hospitalisation Details'!$A:$P,6,0),"")</f>
        <v>14001.13</v>
      </c>
      <c r="P725" s="47" t="str">
        <f>IFERROR(VLOOKUP($A725,'Hospitalisation Details'!$A:$P,12,0),"")</f>
        <v>tier - 2</v>
      </c>
      <c r="Q725" s="47" t="str">
        <f>IFERROR(VLOOKUP($A725,'Hospitalisation Details'!$A:$P,13,0),"")</f>
        <v>tier - 1</v>
      </c>
      <c r="R725" s="47" t="str">
        <f>IFERROR(VLOOKUP($A725,'Hospitalisation Details'!$A:$P,14,0),"")</f>
        <v>R1013</v>
      </c>
      <c r="S725" s="47">
        <f>IFERROR(VLOOKUP($A725,'Hospitalisation Details'!$A:$P,16,0),"")</f>
        <v>59</v>
      </c>
    </row>
    <row r="726" spans="1:19" x14ac:dyDescent="0.3">
      <c r="A726" s="34" t="str">
        <f>'Medical Examinations'!A726</f>
        <v>Id725</v>
      </c>
      <c r="B726" s="36" t="str">
        <f>VLOOKUP($A726,'Customer Names'!A:E,3,FALSE)</f>
        <v>Mr.</v>
      </c>
      <c r="C726" s="37" t="str">
        <f>VLOOKUP($A726,'Customer Names'!$A:$E,4,FALSE)</f>
        <v xml:space="preserve"> William D. Jr.</v>
      </c>
      <c r="D726" s="37" t="str">
        <f>VLOOKUP($A726,'Customer Names'!A:E,5,FALSE)</f>
        <v>Appman</v>
      </c>
      <c r="E726" s="35">
        <f>VLOOKUP($A726,'Medical Examinations'!$A:$H,2,FALSE)</f>
        <v>36.765000000000001</v>
      </c>
      <c r="F726" s="35">
        <f>VLOOKUP($A726,'Medical Examinations'!$A:$H,3,FALSE)</f>
        <v>4.4800000000000004</v>
      </c>
      <c r="G726" s="35" t="str">
        <f>VLOOKUP($A726,'Medical Examinations'!$A:$N,11,0)</f>
        <v>Yes</v>
      </c>
      <c r="H726" s="35" t="str">
        <f>VLOOKUP($A726,'Medical Examinations'!$A:$N,5,0)</f>
        <v>No</v>
      </c>
      <c r="I726" s="35" t="str">
        <f>VLOOKUP($A726,'Medical Examinations'!$A:$N,6,0)</f>
        <v>No</v>
      </c>
      <c r="J726" s="35">
        <f>VLOOKUP($A726,'Medical Examinations'!$A:$N,9,0)</f>
        <v>2</v>
      </c>
      <c r="K726" s="35" t="str">
        <f>VLOOKUP($A726,'Medical Examinations'!$A:$N,10,0)</f>
        <v>No</v>
      </c>
      <c r="L726" s="35" t="str">
        <f>VLOOKUP($A726,'Medical Examinations'!$A:$N,12,0)</f>
        <v>Obesity</v>
      </c>
      <c r="M726" s="35" t="str">
        <f>VLOOKUP($A726,'Medical Examinations'!$A:$N,13,0)</f>
        <v>Normal</v>
      </c>
      <c r="N726" s="45">
        <f>IFERROR(VLOOKUP($A726,'Hospitalisation Details'!$A:$P,15,0),"")</f>
        <v>21799</v>
      </c>
      <c r="O726" s="46">
        <f>IFERROR(VLOOKUP($A726,'Hospitalisation Details'!$A:$P,6,0),"")</f>
        <v>13981.85</v>
      </c>
      <c r="P726" s="47" t="str">
        <f>IFERROR(VLOOKUP($A726,'Hospitalisation Details'!$A:$P,12,0),"")</f>
        <v>tier - 2</v>
      </c>
      <c r="Q726" s="47" t="str">
        <f>IFERROR(VLOOKUP($A726,'Hospitalisation Details'!$A:$P,13,0),"")</f>
        <v>tier - 1</v>
      </c>
      <c r="R726" s="47" t="str">
        <f>IFERROR(VLOOKUP($A726,'Hospitalisation Details'!$A:$P,14,0),"")</f>
        <v>R1016</v>
      </c>
      <c r="S726" s="47">
        <f>IFERROR(VLOOKUP($A726,'Hospitalisation Details'!$A:$P,16,0),"")</f>
        <v>63</v>
      </c>
    </row>
    <row r="727" spans="1:19" x14ac:dyDescent="0.3">
      <c r="A727" s="34" t="str">
        <f>'Medical Examinations'!A727</f>
        <v>Id726</v>
      </c>
      <c r="B727" s="36" t="str">
        <f>VLOOKUP($A727,'Customer Names'!A:E,3,FALSE)</f>
        <v>Mr.</v>
      </c>
      <c r="C727" s="37" t="str">
        <f>VLOOKUP($A727,'Customer Names'!$A:$E,4,FALSE)</f>
        <v xml:space="preserve"> James</v>
      </c>
      <c r="D727" s="37" t="str">
        <f>VLOOKUP($A727,'Customer Names'!A:E,5,FALSE)</f>
        <v>Driscoll</v>
      </c>
      <c r="E727" s="35">
        <f>VLOOKUP($A727,'Medical Examinations'!$A:$H,2,FALSE)</f>
        <v>48.36</v>
      </c>
      <c r="F727" s="35">
        <f>VLOOKUP($A727,'Medical Examinations'!$A:$H,3,FALSE)</f>
        <v>4.08</v>
      </c>
      <c r="G727" s="35" t="str">
        <f>VLOOKUP($A727,'Medical Examinations'!$A:$N,11,0)</f>
        <v>No</v>
      </c>
      <c r="H727" s="35" t="str">
        <f>VLOOKUP($A727,'Medical Examinations'!$A:$N,5,0)</f>
        <v>No</v>
      </c>
      <c r="I727" s="35" t="str">
        <f>VLOOKUP($A727,'Medical Examinations'!$A:$N,6,0)</f>
        <v>No</v>
      </c>
      <c r="J727" s="35">
        <f>VLOOKUP($A727,'Medical Examinations'!$A:$N,9,0)</f>
        <v>0</v>
      </c>
      <c r="K727" s="35" t="str">
        <f>VLOOKUP($A727,'Medical Examinations'!$A:$N,10,0)</f>
        <v>No</v>
      </c>
      <c r="L727" s="35" t="str">
        <f>VLOOKUP($A727,'Medical Examinations'!$A:$N,12,0)</f>
        <v>Obesity</v>
      </c>
      <c r="M727" s="35" t="str">
        <f>VLOOKUP($A727,'Medical Examinations'!$A:$N,13,0)</f>
        <v>Normal</v>
      </c>
      <c r="N727" s="45">
        <f>IFERROR(VLOOKUP($A727,'Hospitalisation Details'!$A:$P,15,0),"")</f>
        <v>33067</v>
      </c>
      <c r="O727" s="46">
        <f>IFERROR(VLOOKUP($A727,'Hospitalisation Details'!$A:$P,6,0),"")</f>
        <v>13979.45</v>
      </c>
      <c r="P727" s="47" t="str">
        <f>IFERROR(VLOOKUP($A727,'Hospitalisation Details'!$A:$P,12,0),"")</f>
        <v>tier - 2</v>
      </c>
      <c r="Q727" s="47" t="str">
        <f>IFERROR(VLOOKUP($A727,'Hospitalisation Details'!$A:$P,13,0),"")</f>
        <v>tier - 1</v>
      </c>
      <c r="R727" s="47" t="str">
        <f>IFERROR(VLOOKUP($A727,'Hospitalisation Details'!$A:$P,14,0),"")</f>
        <v>R1023</v>
      </c>
      <c r="S727" s="47">
        <f>IFERROR(VLOOKUP($A727,'Hospitalisation Details'!$A:$P,16,0),"")</f>
        <v>32</v>
      </c>
    </row>
    <row r="728" spans="1:19" x14ac:dyDescent="0.3">
      <c r="A728" s="34" t="str">
        <f>'Medical Examinations'!A728</f>
        <v>Id727</v>
      </c>
      <c r="B728" s="36" t="str">
        <f>VLOOKUP($A728,'Customer Names'!A:E,3,FALSE)</f>
        <v>Mr.</v>
      </c>
      <c r="C728" s="37" t="str">
        <f>VLOOKUP($A728,'Customer Names'!$A:$E,4,FALSE)</f>
        <v xml:space="preserve"> John</v>
      </c>
      <c r="D728" s="37" t="str">
        <f>VLOOKUP($A728,'Customer Names'!A:E,5,FALSE)</f>
        <v>Glotzbach</v>
      </c>
      <c r="E728" s="35">
        <f>VLOOKUP($A728,'Medical Examinations'!$A:$H,2,FALSE)</f>
        <v>31.445</v>
      </c>
      <c r="F728" s="35">
        <f>VLOOKUP($A728,'Medical Examinations'!$A:$H,3,FALSE)</f>
        <v>4.4000000000000004</v>
      </c>
      <c r="G728" s="35" t="str">
        <f>VLOOKUP($A728,'Medical Examinations'!$A:$N,11,0)</f>
        <v>Yes</v>
      </c>
      <c r="H728" s="35" t="str">
        <f>VLOOKUP($A728,'Medical Examinations'!$A:$N,5,0)</f>
        <v>No</v>
      </c>
      <c r="I728" s="35" t="str">
        <f>VLOOKUP($A728,'Medical Examinations'!$A:$N,6,0)</f>
        <v>No</v>
      </c>
      <c r="J728" s="35">
        <f>VLOOKUP($A728,'Medical Examinations'!$A:$N,9,0)</f>
        <v>2</v>
      </c>
      <c r="K728" s="35" t="str">
        <f>VLOOKUP($A728,'Medical Examinations'!$A:$N,10,0)</f>
        <v>No</v>
      </c>
      <c r="L728" s="35" t="str">
        <f>VLOOKUP($A728,'Medical Examinations'!$A:$N,12,0)</f>
        <v>Obesity</v>
      </c>
      <c r="M728" s="35" t="str">
        <f>VLOOKUP($A728,'Medical Examinations'!$A:$N,13,0)</f>
        <v>Normal</v>
      </c>
      <c r="N728" s="45">
        <f>IFERROR(VLOOKUP($A728,'Hospitalisation Details'!$A:$P,15,0),"")</f>
        <v>21791</v>
      </c>
      <c r="O728" s="46">
        <f>IFERROR(VLOOKUP($A728,'Hospitalisation Details'!$A:$P,6,0),"")</f>
        <v>13974.46</v>
      </c>
      <c r="P728" s="47" t="str">
        <f>IFERROR(VLOOKUP($A728,'Hospitalisation Details'!$A:$P,12,0),"")</f>
        <v>tier - 2</v>
      </c>
      <c r="Q728" s="47" t="str">
        <f>IFERROR(VLOOKUP($A728,'Hospitalisation Details'!$A:$P,13,0),"")</f>
        <v>tier - 2</v>
      </c>
      <c r="R728" s="47" t="str">
        <f>IFERROR(VLOOKUP($A728,'Hospitalisation Details'!$A:$P,14,0),"")</f>
        <v>R1019</v>
      </c>
      <c r="S728" s="47">
        <f>IFERROR(VLOOKUP($A728,'Hospitalisation Details'!$A:$P,16,0),"")</f>
        <v>63</v>
      </c>
    </row>
    <row r="729" spans="1:19" x14ac:dyDescent="0.3">
      <c r="A729" s="34" t="str">
        <f>'Medical Examinations'!A729</f>
        <v>Id728</v>
      </c>
      <c r="B729" s="36" t="str">
        <f>VLOOKUP($A729,'Customer Names'!A:E,3,FALSE)</f>
        <v>Mr.</v>
      </c>
      <c r="C729" s="37" t="str">
        <f>VLOOKUP($A729,'Customer Names'!$A:$E,4,FALSE)</f>
        <v xml:space="preserve"> Adam S</v>
      </c>
      <c r="D729" s="37" t="str">
        <f>VLOOKUP($A729,'Customer Names'!A:E,5,FALSE)</f>
        <v>Tenforde</v>
      </c>
      <c r="E729" s="35">
        <f>VLOOKUP($A729,'Medical Examinations'!$A:$H,2,FALSE)</f>
        <v>27.55</v>
      </c>
      <c r="F729" s="35">
        <f>VLOOKUP($A729,'Medical Examinations'!$A:$H,3,FALSE)</f>
        <v>9.02</v>
      </c>
      <c r="G729" s="35" t="str">
        <f>VLOOKUP($A729,'Medical Examinations'!$A:$N,11,0)</f>
        <v>No</v>
      </c>
      <c r="H729" s="35" t="str">
        <f>VLOOKUP($A729,'Medical Examinations'!$A:$N,5,0)</f>
        <v>No</v>
      </c>
      <c r="I729" s="35" t="str">
        <f>VLOOKUP($A729,'Medical Examinations'!$A:$N,6,0)</f>
        <v>No</v>
      </c>
      <c r="J729" s="35">
        <f>VLOOKUP($A729,'Medical Examinations'!$A:$N,9,0)</f>
        <v>0</v>
      </c>
      <c r="K729" s="35" t="str">
        <f>VLOOKUP($A729,'Medical Examinations'!$A:$N,10,0)</f>
        <v>No</v>
      </c>
      <c r="L729" s="35" t="str">
        <f>VLOOKUP($A729,'Medical Examinations'!$A:$N,12,0)</f>
        <v>Overweight</v>
      </c>
      <c r="M729" s="35" t="str">
        <f>VLOOKUP($A729,'Medical Examinations'!$A:$N,13,0)</f>
        <v>Diabetes</v>
      </c>
      <c r="N729" s="45">
        <f>IFERROR(VLOOKUP($A729,'Hospitalisation Details'!$A:$P,15,0),"")</f>
        <v>22085</v>
      </c>
      <c r="O729" s="46">
        <f>IFERROR(VLOOKUP($A729,'Hospitalisation Details'!$A:$P,6,0),"")</f>
        <v>13937.67</v>
      </c>
      <c r="P729" s="47" t="str">
        <f>IFERROR(VLOOKUP($A729,'Hospitalisation Details'!$A:$P,12,0),"")</f>
        <v>tier - 2</v>
      </c>
      <c r="Q729" s="47" t="str">
        <f>IFERROR(VLOOKUP($A729,'Hospitalisation Details'!$A:$P,13,0),"")</f>
        <v>tier - 1</v>
      </c>
      <c r="R729" s="47" t="str">
        <f>IFERROR(VLOOKUP($A729,'Hospitalisation Details'!$A:$P,14,0),"")</f>
        <v>R1012</v>
      </c>
      <c r="S729" s="47">
        <f>IFERROR(VLOOKUP($A729,'Hospitalisation Details'!$A:$P,16,0),"")</f>
        <v>62</v>
      </c>
    </row>
    <row r="730" spans="1:19" x14ac:dyDescent="0.3">
      <c r="A730" s="34" t="str">
        <f>'Medical Examinations'!A730</f>
        <v>Id729</v>
      </c>
      <c r="B730" s="36" t="str">
        <f>VLOOKUP($A730,'Customer Names'!A:E,3,FALSE)</f>
        <v>Mr.</v>
      </c>
      <c r="C730" s="37" t="str">
        <f>VLOOKUP($A730,'Customer Names'!$A:$E,4,FALSE)</f>
        <v xml:space="preserve"> Armando</v>
      </c>
      <c r="D730" s="37" t="str">
        <f>VLOOKUP($A730,'Customer Names'!A:E,5,FALSE)</f>
        <v>Ramirez</v>
      </c>
      <c r="E730" s="35">
        <f>VLOOKUP($A730,'Medical Examinations'!$A:$H,2,FALSE)</f>
        <v>33.11</v>
      </c>
      <c r="F730" s="35">
        <f>VLOOKUP($A730,'Medical Examinations'!$A:$H,3,FALSE)</f>
        <v>8.06</v>
      </c>
      <c r="G730" s="35" t="str">
        <f>VLOOKUP($A730,'Medical Examinations'!$A:$N,11,0)</f>
        <v>No</v>
      </c>
      <c r="H730" s="35" t="str">
        <f>VLOOKUP($A730,'Medical Examinations'!$A:$N,5,0)</f>
        <v>No</v>
      </c>
      <c r="I730" s="35" t="str">
        <f>VLOOKUP($A730,'Medical Examinations'!$A:$N,6,0)</f>
        <v>No</v>
      </c>
      <c r="J730" s="35">
        <f>VLOOKUP($A730,'Medical Examinations'!$A:$N,9,0)</f>
        <v>0</v>
      </c>
      <c r="K730" s="35" t="str">
        <f>VLOOKUP($A730,'Medical Examinations'!$A:$N,10,0)</f>
        <v>No</v>
      </c>
      <c r="L730" s="35" t="str">
        <f>VLOOKUP($A730,'Medical Examinations'!$A:$N,12,0)</f>
        <v>Obesity</v>
      </c>
      <c r="M730" s="35" t="str">
        <f>VLOOKUP($A730,'Medical Examinations'!$A:$N,13,0)</f>
        <v>Diabetes</v>
      </c>
      <c r="N730" s="45">
        <f>IFERROR(VLOOKUP($A730,'Hospitalisation Details'!$A:$P,15,0),"")</f>
        <v>22854</v>
      </c>
      <c r="O730" s="46">
        <f>IFERROR(VLOOKUP($A730,'Hospitalisation Details'!$A:$P,6,0),"")</f>
        <v>13919.82</v>
      </c>
      <c r="P730" s="47" t="str">
        <f>IFERROR(VLOOKUP($A730,'Hospitalisation Details'!$A:$P,12,0),"")</f>
        <v>tier - 2</v>
      </c>
      <c r="Q730" s="47" t="str">
        <f>IFERROR(VLOOKUP($A730,'Hospitalisation Details'!$A:$P,13,0),"")</f>
        <v>tier - 2</v>
      </c>
      <c r="R730" s="47" t="str">
        <f>IFERROR(VLOOKUP($A730,'Hospitalisation Details'!$A:$P,14,0),"")</f>
        <v>R1013</v>
      </c>
      <c r="S730" s="47">
        <f>IFERROR(VLOOKUP($A730,'Hospitalisation Details'!$A:$P,16,0),"")</f>
        <v>60</v>
      </c>
    </row>
    <row r="731" spans="1:19" x14ac:dyDescent="0.3">
      <c r="A731" s="34" t="str">
        <f>'Medical Examinations'!A731</f>
        <v>Id730</v>
      </c>
      <c r="B731" s="36" t="str">
        <f>VLOOKUP($A731,'Customer Names'!A:E,3,FALSE)</f>
        <v>Ms.</v>
      </c>
      <c r="C731" s="37" t="str">
        <f>VLOOKUP($A731,'Customer Names'!$A:$E,4,FALSE)</f>
        <v xml:space="preserve"> Dana</v>
      </c>
      <c r="D731" s="37" t="str">
        <f>VLOOKUP($A731,'Customer Names'!A:E,5,FALSE)</f>
        <v>Stanley Torres</v>
      </c>
      <c r="E731" s="35">
        <f>VLOOKUP($A731,'Medical Examinations'!$A:$H,2,FALSE)</f>
        <v>36.85</v>
      </c>
      <c r="F731" s="35">
        <f>VLOOKUP($A731,'Medical Examinations'!$A:$H,3,FALSE)</f>
        <v>6.21</v>
      </c>
      <c r="G731" s="35" t="str">
        <f>VLOOKUP($A731,'Medical Examinations'!$A:$N,11,0)</f>
        <v>Yes</v>
      </c>
      <c r="H731" s="35" t="str">
        <f>VLOOKUP($A731,'Medical Examinations'!$A:$N,5,0)</f>
        <v>No</v>
      </c>
      <c r="I731" s="35" t="str">
        <f>VLOOKUP($A731,'Medical Examinations'!$A:$N,6,0)</f>
        <v>No</v>
      </c>
      <c r="J731" s="35">
        <f>VLOOKUP($A731,'Medical Examinations'!$A:$N,9,0)</f>
        <v>2</v>
      </c>
      <c r="K731" s="35" t="str">
        <f>VLOOKUP($A731,'Medical Examinations'!$A:$N,10,0)</f>
        <v>No</v>
      </c>
      <c r="L731" s="35" t="str">
        <f>VLOOKUP($A731,'Medical Examinations'!$A:$N,12,0)</f>
        <v>Obesity</v>
      </c>
      <c r="M731" s="35" t="str">
        <f>VLOOKUP($A731,'Medical Examinations'!$A:$N,13,0)</f>
        <v>Prediabetes</v>
      </c>
      <c r="N731" s="45">
        <f>IFERROR(VLOOKUP($A731,'Hospitalisation Details'!$A:$P,15,0),"")</f>
        <v>21738</v>
      </c>
      <c r="O731" s="46">
        <f>IFERROR(VLOOKUP($A731,'Hospitalisation Details'!$A:$P,6,0),"")</f>
        <v>13887.97</v>
      </c>
      <c r="P731" s="47" t="str">
        <f>IFERROR(VLOOKUP($A731,'Hospitalisation Details'!$A:$P,12,0),"")</f>
        <v>tier - 2</v>
      </c>
      <c r="Q731" s="47" t="str">
        <f>IFERROR(VLOOKUP($A731,'Hospitalisation Details'!$A:$P,13,0),"")</f>
        <v>tier - 2</v>
      </c>
      <c r="R731" s="47" t="str">
        <f>IFERROR(VLOOKUP($A731,'Hospitalisation Details'!$A:$P,14,0),"")</f>
        <v>R1013</v>
      </c>
      <c r="S731" s="47">
        <f>IFERROR(VLOOKUP($A731,'Hospitalisation Details'!$A:$P,16,0),"")</f>
        <v>63</v>
      </c>
    </row>
    <row r="732" spans="1:19" x14ac:dyDescent="0.3">
      <c r="A732" s="34" t="str">
        <f>'Medical Examinations'!A732</f>
        <v>Id731</v>
      </c>
      <c r="B732" s="36" t="str">
        <f>VLOOKUP($A732,'Customer Names'!A:E,3,FALSE)</f>
        <v>Ms.</v>
      </c>
      <c r="C732" s="37" t="str">
        <f>VLOOKUP($A732,'Customer Names'!$A:$E,4,FALSE)</f>
        <v xml:space="preserve"> Jennifer L</v>
      </c>
      <c r="D732" s="37" t="str">
        <f>VLOOKUP($A732,'Customer Names'!A:E,5,FALSE)</f>
        <v>Vandongen</v>
      </c>
      <c r="E732" s="35">
        <f>VLOOKUP($A732,'Medical Examinations'!$A:$H,2,FALSE)</f>
        <v>36.299999999999997</v>
      </c>
      <c r="F732" s="35">
        <f>VLOOKUP($A732,'Medical Examinations'!$A:$H,3,FALSE)</f>
        <v>5.79</v>
      </c>
      <c r="G732" s="35" t="str">
        <f>VLOOKUP($A732,'Medical Examinations'!$A:$N,11,0)</f>
        <v>Yes</v>
      </c>
      <c r="H732" s="35" t="str">
        <f>VLOOKUP($A732,'Medical Examinations'!$A:$N,5,0)</f>
        <v>No</v>
      </c>
      <c r="I732" s="35" t="str">
        <f>VLOOKUP($A732,'Medical Examinations'!$A:$N,6,0)</f>
        <v>No</v>
      </c>
      <c r="J732" s="35">
        <f>VLOOKUP($A732,'Medical Examinations'!$A:$N,9,0)</f>
        <v>2</v>
      </c>
      <c r="K732" s="35" t="str">
        <f>VLOOKUP($A732,'Medical Examinations'!$A:$N,10,0)</f>
        <v>No</v>
      </c>
      <c r="L732" s="35" t="str">
        <f>VLOOKUP($A732,'Medical Examinations'!$A:$N,12,0)</f>
        <v>Obesity</v>
      </c>
      <c r="M732" s="35" t="str">
        <f>VLOOKUP($A732,'Medical Examinations'!$A:$N,13,0)</f>
        <v>Prediabetes</v>
      </c>
      <c r="N732" s="45">
        <f>IFERROR(VLOOKUP($A732,'Hospitalisation Details'!$A:$P,15,0),"")</f>
        <v>21913</v>
      </c>
      <c r="O732" s="46">
        <f>IFERROR(VLOOKUP($A732,'Hospitalisation Details'!$A:$P,6,0),"")</f>
        <v>13887.2</v>
      </c>
      <c r="P732" s="47" t="str">
        <f>IFERROR(VLOOKUP($A732,'Hospitalisation Details'!$A:$P,12,0),"")</f>
        <v>tier - 2</v>
      </c>
      <c r="Q732" s="47" t="str">
        <f>IFERROR(VLOOKUP($A732,'Hospitalisation Details'!$A:$P,13,0),"")</f>
        <v>tier - 3</v>
      </c>
      <c r="R732" s="47" t="str">
        <f>IFERROR(VLOOKUP($A732,'Hospitalisation Details'!$A:$P,14,0),"")</f>
        <v>R1013</v>
      </c>
      <c r="S732" s="47">
        <f>IFERROR(VLOOKUP($A732,'Hospitalisation Details'!$A:$P,16,0),"")</f>
        <v>63</v>
      </c>
    </row>
    <row r="733" spans="1:19" x14ac:dyDescent="0.3">
      <c r="A733" s="34" t="str">
        <f>'Medical Examinations'!A733</f>
        <v>Id732</v>
      </c>
      <c r="B733" s="36" t="str">
        <f>VLOOKUP($A733,'Customer Names'!A:E,3,FALSE)</f>
        <v>Mr.</v>
      </c>
      <c r="C733" s="37" t="str">
        <f>VLOOKUP($A733,'Customer Names'!$A:$E,4,FALSE)</f>
        <v xml:space="preserve"> Benjamin</v>
      </c>
      <c r="D733" s="37" t="str">
        <f>VLOOKUP($A733,'Customer Names'!A:E,5,FALSE)</f>
        <v>Liebald</v>
      </c>
      <c r="E733" s="35">
        <f>VLOOKUP($A733,'Medical Examinations'!$A:$H,2,FALSE)</f>
        <v>45.34</v>
      </c>
      <c r="F733" s="35">
        <f>VLOOKUP($A733,'Medical Examinations'!$A:$H,3,FALSE)</f>
        <v>5.69</v>
      </c>
      <c r="G733" s="35" t="str">
        <f>VLOOKUP($A733,'Medical Examinations'!$A:$N,11,0)</f>
        <v>Yes</v>
      </c>
      <c r="H733" s="35" t="str">
        <f>VLOOKUP($A733,'Medical Examinations'!$A:$N,5,0)</f>
        <v>No</v>
      </c>
      <c r="I733" s="35" t="str">
        <f>VLOOKUP($A733,'Medical Examinations'!$A:$N,6,0)</f>
        <v>No</v>
      </c>
      <c r="J733" s="35">
        <f>VLOOKUP($A733,'Medical Examinations'!$A:$N,9,0)</f>
        <v>0</v>
      </c>
      <c r="K733" s="35" t="str">
        <f>VLOOKUP($A733,'Medical Examinations'!$A:$N,10,0)</f>
        <v>No</v>
      </c>
      <c r="L733" s="35" t="str">
        <f>VLOOKUP($A733,'Medical Examinations'!$A:$N,12,0)</f>
        <v>Obesity</v>
      </c>
      <c r="M733" s="35" t="str">
        <f>VLOOKUP($A733,'Medical Examinations'!$A:$N,13,0)</f>
        <v>Normal</v>
      </c>
      <c r="N733" s="45">
        <f>IFERROR(VLOOKUP($A733,'Hospitalisation Details'!$A:$P,15,0),"")</f>
        <v>31315</v>
      </c>
      <c r="O733" s="46">
        <f>IFERROR(VLOOKUP($A733,'Hospitalisation Details'!$A:$P,6,0),"")</f>
        <v>13886.4</v>
      </c>
      <c r="P733" s="47" t="str">
        <f>IFERROR(VLOOKUP($A733,'Hospitalisation Details'!$A:$P,12,0),"")</f>
        <v>tier - 2</v>
      </c>
      <c r="Q733" s="47" t="str">
        <f>IFERROR(VLOOKUP($A733,'Hospitalisation Details'!$A:$P,13,0),"")</f>
        <v>tier - 2</v>
      </c>
      <c r="R733" s="47" t="str">
        <f>IFERROR(VLOOKUP($A733,'Hospitalisation Details'!$A:$P,14,0),"")</f>
        <v>R1012</v>
      </c>
      <c r="S733" s="47">
        <f>IFERROR(VLOOKUP($A733,'Hospitalisation Details'!$A:$P,16,0),"")</f>
        <v>37</v>
      </c>
    </row>
    <row r="734" spans="1:19" x14ac:dyDescent="0.3">
      <c r="A734" s="34" t="str">
        <f>'Medical Examinations'!A734</f>
        <v>Id733</v>
      </c>
      <c r="B734" s="36" t="str">
        <f>VLOOKUP($A734,'Customer Names'!A:E,3,FALSE)</f>
        <v>Ms.</v>
      </c>
      <c r="C734" s="37" t="str">
        <f>VLOOKUP($A734,'Customer Names'!$A:$E,4,FALSE)</f>
        <v xml:space="preserve"> Tanya</v>
      </c>
      <c r="D734" s="37" t="str">
        <f>VLOOKUP($A734,'Customer Names'!A:E,5,FALSE)</f>
        <v>Holte</v>
      </c>
      <c r="E734" s="35">
        <f>VLOOKUP($A734,'Medical Examinations'!$A:$H,2,FALSE)</f>
        <v>31.8</v>
      </c>
      <c r="F734" s="35">
        <f>VLOOKUP($A734,'Medical Examinations'!$A:$H,3,FALSE)</f>
        <v>5.36</v>
      </c>
      <c r="G734" s="35" t="str">
        <f>VLOOKUP($A734,'Medical Examinations'!$A:$N,11,0)</f>
        <v>Yes</v>
      </c>
      <c r="H734" s="35" t="str">
        <f>VLOOKUP($A734,'Medical Examinations'!$A:$N,5,0)</f>
        <v>No</v>
      </c>
      <c r="I734" s="35" t="str">
        <f>VLOOKUP($A734,'Medical Examinations'!$A:$N,6,0)</f>
        <v>No</v>
      </c>
      <c r="J734" s="35">
        <f>VLOOKUP($A734,'Medical Examinations'!$A:$N,9,0)</f>
        <v>2</v>
      </c>
      <c r="K734" s="35" t="str">
        <f>VLOOKUP($A734,'Medical Examinations'!$A:$N,10,0)</f>
        <v>No</v>
      </c>
      <c r="L734" s="35" t="str">
        <f>VLOOKUP($A734,'Medical Examinations'!$A:$N,12,0)</f>
        <v>Obesity</v>
      </c>
      <c r="M734" s="35" t="str">
        <f>VLOOKUP($A734,'Medical Examinations'!$A:$N,13,0)</f>
        <v>Normal</v>
      </c>
      <c r="N734" s="45">
        <f>IFERROR(VLOOKUP($A734,'Hospitalisation Details'!$A:$P,15,0),"")</f>
        <v>21828</v>
      </c>
      <c r="O734" s="46">
        <f>IFERROR(VLOOKUP($A734,'Hospitalisation Details'!$A:$P,6,0),"")</f>
        <v>13880.95</v>
      </c>
      <c r="P734" s="47" t="str">
        <f>IFERROR(VLOOKUP($A734,'Hospitalisation Details'!$A:$P,12,0),"")</f>
        <v>tier - 2</v>
      </c>
      <c r="Q734" s="47" t="str">
        <f>IFERROR(VLOOKUP($A734,'Hospitalisation Details'!$A:$P,13,0),"")</f>
        <v>tier - 2</v>
      </c>
      <c r="R734" s="47" t="str">
        <f>IFERROR(VLOOKUP($A734,'Hospitalisation Details'!$A:$P,14,0),"")</f>
        <v>R1011</v>
      </c>
      <c r="S734" s="47">
        <f>IFERROR(VLOOKUP($A734,'Hospitalisation Details'!$A:$P,16,0),"")</f>
        <v>63</v>
      </c>
    </row>
    <row r="735" spans="1:19" x14ac:dyDescent="0.3">
      <c r="A735" s="34" t="str">
        <f>'Medical Examinations'!A735</f>
        <v>Id734</v>
      </c>
      <c r="B735" s="36" t="str">
        <f>VLOOKUP($A735,'Customer Names'!A:E,3,FALSE)</f>
        <v>Ms.</v>
      </c>
      <c r="C735" s="37" t="str">
        <f>VLOOKUP($A735,'Customer Names'!$A:$E,4,FALSE)</f>
        <v xml:space="preserve"> Tracy</v>
      </c>
      <c r="D735" s="37" t="str">
        <f>VLOOKUP($A735,'Customer Names'!A:E,5,FALSE)</f>
        <v>Johnson</v>
      </c>
      <c r="E735" s="35">
        <f>VLOOKUP($A735,'Medical Examinations'!$A:$H,2,FALSE)</f>
        <v>41.02</v>
      </c>
      <c r="F735" s="35">
        <f>VLOOKUP($A735,'Medical Examinations'!$A:$H,3,FALSE)</f>
        <v>11.37</v>
      </c>
      <c r="G735" s="35" t="str">
        <f>VLOOKUP($A735,'Medical Examinations'!$A:$N,11,0)</f>
        <v>No</v>
      </c>
      <c r="H735" s="35" t="str">
        <f>VLOOKUP($A735,'Medical Examinations'!$A:$N,5,0)</f>
        <v>No</v>
      </c>
      <c r="I735" s="35" t="str">
        <f>VLOOKUP($A735,'Medical Examinations'!$A:$N,6,0)</f>
        <v>No</v>
      </c>
      <c r="J735" s="35">
        <f>VLOOKUP($A735,'Medical Examinations'!$A:$N,9,0)</f>
        <v>0</v>
      </c>
      <c r="K735" s="35" t="str">
        <f>VLOOKUP($A735,'Medical Examinations'!$A:$N,10,0)</f>
        <v>No</v>
      </c>
      <c r="L735" s="35" t="str">
        <f>VLOOKUP($A735,'Medical Examinations'!$A:$N,12,0)</f>
        <v>Obesity</v>
      </c>
      <c r="M735" s="35" t="str">
        <f>VLOOKUP($A735,'Medical Examinations'!$A:$N,13,0)</f>
        <v>Diabetes</v>
      </c>
      <c r="N735" s="45">
        <f>IFERROR(VLOOKUP($A735,'Hospitalisation Details'!$A:$P,15,0),"")</f>
        <v>28843</v>
      </c>
      <c r="O735" s="46">
        <f>IFERROR(VLOOKUP($A735,'Hospitalisation Details'!$A:$P,6,0),"")</f>
        <v>13874.89</v>
      </c>
      <c r="P735" s="47" t="str">
        <f>IFERROR(VLOOKUP($A735,'Hospitalisation Details'!$A:$P,12,0),"")</f>
        <v>tier - 2</v>
      </c>
      <c r="Q735" s="47" t="str">
        <f>IFERROR(VLOOKUP($A735,'Hospitalisation Details'!$A:$P,13,0),"")</f>
        <v>tier - 1</v>
      </c>
      <c r="R735" s="47" t="str">
        <f>IFERROR(VLOOKUP($A735,'Hospitalisation Details'!$A:$P,14,0),"")</f>
        <v>R1012</v>
      </c>
      <c r="S735" s="47">
        <f>IFERROR(VLOOKUP($A735,'Hospitalisation Details'!$A:$P,16,0),"")</f>
        <v>44</v>
      </c>
    </row>
    <row r="736" spans="1:19" x14ac:dyDescent="0.3">
      <c r="A736" s="34" t="str">
        <f>'Medical Examinations'!A736</f>
        <v>Id735</v>
      </c>
      <c r="B736" s="36" t="str">
        <f>VLOOKUP($A736,'Customer Names'!A:E,3,FALSE)</f>
        <v>Ms.</v>
      </c>
      <c r="C736" s="37" t="str">
        <f>VLOOKUP($A736,'Customer Names'!$A:$E,4,FALSE)</f>
        <v xml:space="preserve"> Emily S</v>
      </c>
      <c r="D736" s="37" t="str">
        <f>VLOOKUP($A736,'Customer Names'!A:E,5,FALSE)</f>
        <v>Bartlett</v>
      </c>
      <c r="E736" s="35">
        <f>VLOOKUP($A736,'Medical Examinations'!$A:$H,2,FALSE)</f>
        <v>32.68</v>
      </c>
      <c r="F736" s="35">
        <f>VLOOKUP($A736,'Medical Examinations'!$A:$H,3,FALSE)</f>
        <v>11.87</v>
      </c>
      <c r="G736" s="35" t="str">
        <f>VLOOKUP($A736,'Medical Examinations'!$A:$N,11,0)</f>
        <v>No</v>
      </c>
      <c r="H736" s="35" t="str">
        <f>VLOOKUP($A736,'Medical Examinations'!$A:$N,5,0)</f>
        <v>No</v>
      </c>
      <c r="I736" s="35" t="str">
        <f>VLOOKUP($A736,'Medical Examinations'!$A:$N,6,0)</f>
        <v>No</v>
      </c>
      <c r="J736" s="35">
        <f>VLOOKUP($A736,'Medical Examinations'!$A:$N,9,0)</f>
        <v>0</v>
      </c>
      <c r="K736" s="35" t="str">
        <f>VLOOKUP($A736,'Medical Examinations'!$A:$N,10,0)</f>
        <v>No</v>
      </c>
      <c r="L736" s="35" t="str">
        <f>VLOOKUP($A736,'Medical Examinations'!$A:$N,12,0)</f>
        <v>Obesity</v>
      </c>
      <c r="M736" s="35" t="str">
        <f>VLOOKUP($A736,'Medical Examinations'!$A:$N,13,0)</f>
        <v>Diabetes</v>
      </c>
      <c r="N736" s="45">
        <f>IFERROR(VLOOKUP($A736,'Hospitalisation Details'!$A:$P,15,0),"")</f>
        <v>22118</v>
      </c>
      <c r="O736" s="46">
        <f>IFERROR(VLOOKUP($A736,'Hospitalisation Details'!$A:$P,6,0),"")</f>
        <v>13844.8</v>
      </c>
      <c r="P736" s="47" t="str">
        <f>IFERROR(VLOOKUP($A736,'Hospitalisation Details'!$A:$P,12,0),"")</f>
        <v>tier - 2</v>
      </c>
      <c r="Q736" s="47" t="str">
        <f>IFERROR(VLOOKUP($A736,'Hospitalisation Details'!$A:$P,13,0),"")</f>
        <v>tier - 2</v>
      </c>
      <c r="R736" s="47" t="str">
        <f>IFERROR(VLOOKUP($A736,'Hospitalisation Details'!$A:$P,14,0),"")</f>
        <v>R1012</v>
      </c>
      <c r="S736" s="47">
        <f>IFERROR(VLOOKUP($A736,'Hospitalisation Details'!$A:$P,16,0),"")</f>
        <v>62</v>
      </c>
    </row>
    <row r="737" spans="1:19" x14ac:dyDescent="0.3">
      <c r="A737" s="34" t="str">
        <f>'Medical Examinations'!A737</f>
        <v>Id736</v>
      </c>
      <c r="B737" s="36" t="str">
        <f>VLOOKUP($A737,'Customer Names'!A:E,3,FALSE)</f>
        <v>Ms.</v>
      </c>
      <c r="C737" s="37" t="str">
        <f>VLOOKUP($A737,'Customer Names'!$A:$E,4,FALSE)</f>
        <v xml:space="preserve"> Kelly R</v>
      </c>
      <c r="D737" s="37" t="str">
        <f>VLOOKUP($A737,'Customer Names'!A:E,5,FALSE)</f>
        <v>Bergman</v>
      </c>
      <c r="E737" s="35">
        <f>VLOOKUP($A737,'Medical Examinations'!$A:$H,2,FALSE)</f>
        <v>21.7</v>
      </c>
      <c r="F737" s="35">
        <f>VLOOKUP($A737,'Medical Examinations'!$A:$H,3,FALSE)</f>
        <v>4.9000000000000004</v>
      </c>
      <c r="G737" s="35" t="str">
        <f>VLOOKUP($A737,'Medical Examinations'!$A:$N,11,0)</f>
        <v>No</v>
      </c>
      <c r="H737" s="35" t="str">
        <f>VLOOKUP($A737,'Medical Examinations'!$A:$N,5,0)</f>
        <v>No</v>
      </c>
      <c r="I737" s="35" t="str">
        <f>VLOOKUP($A737,'Medical Examinations'!$A:$N,6,0)</f>
        <v>Yes</v>
      </c>
      <c r="J737" s="35">
        <f>VLOOKUP($A737,'Medical Examinations'!$A:$N,9,0)</f>
        <v>1</v>
      </c>
      <c r="K737" s="35" t="str">
        <f>VLOOKUP($A737,'Medical Examinations'!$A:$N,10,0)</f>
        <v>Yes</v>
      </c>
      <c r="L737" s="35" t="str">
        <f>VLOOKUP($A737,'Medical Examinations'!$A:$N,12,0)</f>
        <v>Normal Weight</v>
      </c>
      <c r="M737" s="35" t="str">
        <f>VLOOKUP($A737,'Medical Examinations'!$A:$N,13,0)</f>
        <v>Normal</v>
      </c>
      <c r="N737" s="45">
        <f>IFERROR(VLOOKUP($A737,'Hospitalisation Details'!$A:$P,15,0),"")</f>
        <v>37779</v>
      </c>
      <c r="O737" s="46">
        <f>IFERROR(VLOOKUP($A737,'Hospitalisation Details'!$A:$P,6,0),"")</f>
        <v>13844.51</v>
      </c>
      <c r="P737" s="47" t="str">
        <f>IFERROR(VLOOKUP($A737,'Hospitalisation Details'!$A:$P,12,0),"")</f>
        <v>tier - 2</v>
      </c>
      <c r="Q737" s="47" t="str">
        <f>IFERROR(VLOOKUP($A737,'Hospitalisation Details'!$A:$P,13,0),"")</f>
        <v>tier - 1</v>
      </c>
      <c r="R737" s="47" t="str">
        <f>IFERROR(VLOOKUP($A737,'Hospitalisation Details'!$A:$P,14,0),"")</f>
        <v>R1011</v>
      </c>
      <c r="S737" s="47">
        <f>IFERROR(VLOOKUP($A737,'Hospitalisation Details'!$A:$P,16,0),"")</f>
        <v>20</v>
      </c>
    </row>
    <row r="738" spans="1:19" x14ac:dyDescent="0.3">
      <c r="A738" s="34" t="str">
        <f>'Medical Examinations'!A738</f>
        <v>Id737</v>
      </c>
      <c r="B738" s="36" t="str">
        <f>VLOOKUP($A738,'Customer Names'!A:E,3,FALSE)</f>
        <v>Mr.</v>
      </c>
      <c r="C738" s="37" t="str">
        <f>VLOOKUP($A738,'Customer Names'!$A:$E,4,FALSE)</f>
        <v xml:space="preserve"> Kyle</v>
      </c>
      <c r="D738" s="37" t="str">
        <f>VLOOKUP($A738,'Customer Names'!A:E,5,FALSE)</f>
        <v>Aitken</v>
      </c>
      <c r="E738" s="35">
        <f>VLOOKUP($A738,'Medical Examinations'!$A:$H,2,FALSE)</f>
        <v>40.479999999999997</v>
      </c>
      <c r="F738" s="35">
        <f>VLOOKUP($A738,'Medical Examinations'!$A:$H,3,FALSE)</f>
        <v>6.7</v>
      </c>
      <c r="G738" s="35" t="str">
        <f>VLOOKUP($A738,'Medical Examinations'!$A:$N,11,0)</f>
        <v>No</v>
      </c>
      <c r="H738" s="35" t="str">
        <f>VLOOKUP($A738,'Medical Examinations'!$A:$N,5,0)</f>
        <v>No</v>
      </c>
      <c r="I738" s="35" t="str">
        <f>VLOOKUP($A738,'Medical Examinations'!$A:$N,6,0)</f>
        <v>No</v>
      </c>
      <c r="J738" s="35">
        <f>VLOOKUP($A738,'Medical Examinations'!$A:$N,9,0)</f>
        <v>3</v>
      </c>
      <c r="K738" s="35" t="str">
        <f>VLOOKUP($A738,'Medical Examinations'!$A:$N,10,0)</f>
        <v>No</v>
      </c>
      <c r="L738" s="35" t="str">
        <f>VLOOKUP($A738,'Medical Examinations'!$A:$N,12,0)</f>
        <v>Obesity</v>
      </c>
      <c r="M738" s="35" t="str">
        <f>VLOOKUP($A738,'Medical Examinations'!$A:$N,13,0)</f>
        <v>Diabetes</v>
      </c>
      <c r="N738" s="45">
        <f>IFERROR(VLOOKUP($A738,'Hospitalisation Details'!$A:$P,15,0),"")</f>
        <v>21529</v>
      </c>
      <c r="O738" s="46">
        <f>IFERROR(VLOOKUP($A738,'Hospitalisation Details'!$A:$P,6,0),"")</f>
        <v>13831.12</v>
      </c>
      <c r="P738" s="47" t="str">
        <f>IFERROR(VLOOKUP($A738,'Hospitalisation Details'!$A:$P,12,0),"")</f>
        <v>tier - 3</v>
      </c>
      <c r="Q738" s="47" t="str">
        <f>IFERROR(VLOOKUP($A738,'Hospitalisation Details'!$A:$P,13,0),"")</f>
        <v>tier - 1</v>
      </c>
      <c r="R738" s="47" t="str">
        <f>IFERROR(VLOOKUP($A738,'Hospitalisation Details'!$A:$P,14,0),"")</f>
        <v>R1013</v>
      </c>
      <c r="S738" s="47">
        <f>IFERROR(VLOOKUP($A738,'Hospitalisation Details'!$A:$P,16,0),"")</f>
        <v>64</v>
      </c>
    </row>
    <row r="739" spans="1:19" x14ac:dyDescent="0.3">
      <c r="A739" s="34" t="str">
        <f>'Medical Examinations'!A739</f>
        <v>Id738</v>
      </c>
      <c r="B739" s="36" t="str">
        <f>VLOOKUP($A739,'Customer Names'!A:E,3,FALSE)</f>
        <v>Mr.</v>
      </c>
      <c r="C739" s="37" t="str">
        <f>VLOOKUP($A739,'Customer Names'!$A:$E,4,FALSE)</f>
        <v xml:space="preserve"> Bruce A Jr.</v>
      </c>
      <c r="D739" s="37" t="str">
        <f>VLOOKUP($A739,'Customer Names'!A:E,5,FALSE)</f>
        <v>Berger</v>
      </c>
      <c r="E739" s="35">
        <f>VLOOKUP($A739,'Medical Examinations'!$A:$H,2,FALSE)</f>
        <v>34.5</v>
      </c>
      <c r="F739" s="35">
        <f>VLOOKUP($A739,'Medical Examinations'!$A:$H,3,FALSE)</f>
        <v>10.3</v>
      </c>
      <c r="G739" s="35" t="str">
        <f>VLOOKUP($A739,'Medical Examinations'!$A:$N,11,0)</f>
        <v>No</v>
      </c>
      <c r="H739" s="35" t="str">
        <f>VLOOKUP($A739,'Medical Examinations'!$A:$N,5,0)</f>
        <v>No</v>
      </c>
      <c r="I739" s="35" t="str">
        <f>VLOOKUP($A739,'Medical Examinations'!$A:$N,6,0)</f>
        <v>No</v>
      </c>
      <c r="J739" s="35">
        <f>VLOOKUP($A739,'Medical Examinations'!$A:$N,9,0)</f>
        <v>3</v>
      </c>
      <c r="K739" s="35" t="str">
        <f>VLOOKUP($A739,'Medical Examinations'!$A:$N,10,0)</f>
        <v>No</v>
      </c>
      <c r="L739" s="35" t="str">
        <f>VLOOKUP($A739,'Medical Examinations'!$A:$N,12,0)</f>
        <v>Obesity</v>
      </c>
      <c r="M739" s="35" t="str">
        <f>VLOOKUP($A739,'Medical Examinations'!$A:$N,13,0)</f>
        <v>Diabetes</v>
      </c>
      <c r="N739" s="45">
        <f>IFERROR(VLOOKUP($A739,'Hospitalisation Details'!$A:$P,15,0),"")</f>
        <v>21514</v>
      </c>
      <c r="O739" s="46">
        <f>IFERROR(VLOOKUP($A739,'Hospitalisation Details'!$A:$P,6,0),"")</f>
        <v>13822.8</v>
      </c>
      <c r="P739" s="47" t="str">
        <f>IFERROR(VLOOKUP($A739,'Hospitalisation Details'!$A:$P,12,0),"")</f>
        <v>tier - 3</v>
      </c>
      <c r="Q739" s="47" t="str">
        <f>IFERROR(VLOOKUP($A739,'Hospitalisation Details'!$A:$P,13,0),"")</f>
        <v>tier - 3</v>
      </c>
      <c r="R739" s="47" t="str">
        <f>IFERROR(VLOOKUP($A739,'Hospitalisation Details'!$A:$P,14,0),"")</f>
        <v>R1011</v>
      </c>
      <c r="S739" s="47">
        <f>IFERROR(VLOOKUP($A739,'Hospitalisation Details'!$A:$P,16,0),"")</f>
        <v>64</v>
      </c>
    </row>
    <row r="740" spans="1:19" x14ac:dyDescent="0.3">
      <c r="A740" s="34" t="str">
        <f>'Medical Examinations'!A740</f>
        <v>Id739</v>
      </c>
      <c r="B740" s="36" t="str">
        <f>VLOOKUP($A740,'Customer Names'!A:E,3,FALSE)</f>
        <v>Mr.</v>
      </c>
      <c r="C740" s="37" t="str">
        <f>VLOOKUP($A740,'Customer Names'!$A:$E,4,FALSE)</f>
        <v xml:space="preserve"> Cary J</v>
      </c>
      <c r="D740" s="37" t="str">
        <f>VLOOKUP($A740,'Customer Names'!A:E,5,FALSE)</f>
        <v>Richey</v>
      </c>
      <c r="E740" s="35">
        <f>VLOOKUP($A740,'Medical Examinations'!$A:$H,2,FALSE)</f>
        <v>45.9</v>
      </c>
      <c r="F740" s="35">
        <f>VLOOKUP($A740,'Medical Examinations'!$A:$H,3,FALSE)</f>
        <v>11.14</v>
      </c>
      <c r="G740" s="35" t="str">
        <f>VLOOKUP($A740,'Medical Examinations'!$A:$N,11,0)</f>
        <v>Yes</v>
      </c>
      <c r="H740" s="35" t="str">
        <f>VLOOKUP($A740,'Medical Examinations'!$A:$N,5,0)</f>
        <v>No</v>
      </c>
      <c r="I740" s="35" t="str">
        <f>VLOOKUP($A740,'Medical Examinations'!$A:$N,6,0)</f>
        <v>No</v>
      </c>
      <c r="J740" s="35">
        <f>VLOOKUP($A740,'Medical Examinations'!$A:$N,9,0)</f>
        <v>1</v>
      </c>
      <c r="K740" s="35" t="str">
        <f>VLOOKUP($A740,'Medical Examinations'!$A:$N,10,0)</f>
        <v>No</v>
      </c>
      <c r="L740" s="35" t="str">
        <f>VLOOKUP($A740,'Medical Examinations'!$A:$N,12,0)</f>
        <v>Obesity</v>
      </c>
      <c r="M740" s="35" t="str">
        <f>VLOOKUP($A740,'Medical Examinations'!$A:$N,13,0)</f>
        <v>Diabetes</v>
      </c>
      <c r="N740" s="45">
        <f>IFERROR(VLOOKUP($A740,'Hospitalisation Details'!$A:$P,15,0),"")</f>
        <v>31754</v>
      </c>
      <c r="O740" s="46">
        <f>IFERROR(VLOOKUP($A740,'Hospitalisation Details'!$A:$P,6,0),"")</f>
        <v>13819.49</v>
      </c>
      <c r="P740" s="47" t="str">
        <f>IFERROR(VLOOKUP($A740,'Hospitalisation Details'!$A:$P,12,0),"")</f>
        <v>tier - 3</v>
      </c>
      <c r="Q740" s="47" t="str">
        <f>IFERROR(VLOOKUP($A740,'Hospitalisation Details'!$A:$P,13,0),"")</f>
        <v>tier - 2</v>
      </c>
      <c r="R740" s="47" t="str">
        <f>IFERROR(VLOOKUP($A740,'Hospitalisation Details'!$A:$P,14,0),"")</f>
        <v>R1012</v>
      </c>
      <c r="S740" s="47">
        <f>IFERROR(VLOOKUP($A740,'Hospitalisation Details'!$A:$P,16,0),"")</f>
        <v>36</v>
      </c>
    </row>
    <row r="741" spans="1:19" x14ac:dyDescent="0.3">
      <c r="A741" s="34" t="str">
        <f>'Medical Examinations'!A741</f>
        <v>Id740</v>
      </c>
      <c r="B741" s="36" t="str">
        <f>VLOOKUP($A741,'Customer Names'!A:E,3,FALSE)</f>
        <v>Mrs.</v>
      </c>
      <c r="C741" s="37" t="str">
        <f>VLOOKUP($A741,'Customer Names'!$A:$E,4,FALSE)</f>
        <v xml:space="preserve"> Jill M</v>
      </c>
      <c r="D741" s="37" t="str">
        <f>VLOOKUP($A741,'Customer Names'!A:E,5,FALSE)</f>
        <v>Trotter</v>
      </c>
      <c r="E741" s="35">
        <f>VLOOKUP($A741,'Medical Examinations'!$A:$H,2,FALSE)</f>
        <v>33.479999999999997</v>
      </c>
      <c r="F741" s="35">
        <f>VLOOKUP($A741,'Medical Examinations'!$A:$H,3,FALSE)</f>
        <v>4.74</v>
      </c>
      <c r="G741" s="35" t="str">
        <f>VLOOKUP($A741,'Medical Examinations'!$A:$N,11,0)</f>
        <v>Yes</v>
      </c>
      <c r="H741" s="35" t="str">
        <f>VLOOKUP($A741,'Medical Examinations'!$A:$N,5,0)</f>
        <v>No</v>
      </c>
      <c r="I741" s="35" t="str">
        <f>VLOOKUP($A741,'Medical Examinations'!$A:$N,6,0)</f>
        <v>No</v>
      </c>
      <c r="J741" s="35">
        <f>VLOOKUP($A741,'Medical Examinations'!$A:$N,9,0)</f>
        <v>2</v>
      </c>
      <c r="K741" s="35" t="str">
        <f>VLOOKUP($A741,'Medical Examinations'!$A:$N,10,0)</f>
        <v>No</v>
      </c>
      <c r="L741" s="35" t="str">
        <f>VLOOKUP($A741,'Medical Examinations'!$A:$N,12,0)</f>
        <v>Obesity</v>
      </c>
      <c r="M741" s="35" t="str">
        <f>VLOOKUP($A741,'Medical Examinations'!$A:$N,13,0)</f>
        <v>Normal</v>
      </c>
      <c r="N741" s="45">
        <f>IFERROR(VLOOKUP($A741,'Hospitalisation Details'!$A:$P,15,0),"")</f>
        <v>24421</v>
      </c>
      <c r="O741" s="46">
        <f>IFERROR(VLOOKUP($A741,'Hospitalisation Details'!$A:$P,6,0),"")</f>
        <v>13801.61</v>
      </c>
      <c r="P741" s="47" t="str">
        <f>IFERROR(VLOOKUP($A741,'Hospitalisation Details'!$A:$P,12,0),"")</f>
        <v>tier - 3</v>
      </c>
      <c r="Q741" s="47" t="str">
        <f>IFERROR(VLOOKUP($A741,'Hospitalisation Details'!$A:$P,13,0),"")</f>
        <v>tier - 3</v>
      </c>
      <c r="R741" s="47" t="str">
        <f>IFERROR(VLOOKUP($A741,'Hospitalisation Details'!$A:$P,14,0),"")</f>
        <v>R1026</v>
      </c>
      <c r="S741" s="47">
        <f>IFERROR(VLOOKUP($A741,'Hospitalisation Details'!$A:$P,16,0),"")</f>
        <v>56</v>
      </c>
    </row>
    <row r="742" spans="1:19" x14ac:dyDescent="0.3">
      <c r="A742" s="34" t="str">
        <f>'Medical Examinations'!A742</f>
        <v>Id741</v>
      </c>
      <c r="B742" s="36" t="str">
        <f>VLOOKUP($A742,'Customer Names'!A:E,3,FALSE)</f>
        <v>Mr.</v>
      </c>
      <c r="C742" s="37" t="str">
        <f>VLOOKUP($A742,'Customer Names'!$A:$E,4,FALSE)</f>
        <v xml:space="preserve"> Chris</v>
      </c>
      <c r="D742" s="37" t="str">
        <f>VLOOKUP($A742,'Customer Names'!A:E,5,FALSE)</f>
        <v>Chavez</v>
      </c>
      <c r="E742" s="35">
        <f>VLOOKUP($A742,'Medical Examinations'!$A:$H,2,FALSE)</f>
        <v>28.31</v>
      </c>
      <c r="F742" s="35">
        <f>VLOOKUP($A742,'Medical Examinations'!$A:$H,3,FALSE)</f>
        <v>5.96</v>
      </c>
      <c r="G742" s="35" t="str">
        <f>VLOOKUP($A742,'Medical Examinations'!$A:$N,11,0)</f>
        <v>Yes</v>
      </c>
      <c r="H742" s="35" t="str">
        <f>VLOOKUP($A742,'Medical Examinations'!$A:$N,5,0)</f>
        <v>No</v>
      </c>
      <c r="I742" s="35" t="str">
        <f>VLOOKUP($A742,'Medical Examinations'!$A:$N,6,0)</f>
        <v>No</v>
      </c>
      <c r="J742" s="35">
        <f>VLOOKUP($A742,'Medical Examinations'!$A:$N,9,0)</f>
        <v>2</v>
      </c>
      <c r="K742" s="35" t="str">
        <f>VLOOKUP($A742,'Medical Examinations'!$A:$N,10,0)</f>
        <v>No</v>
      </c>
      <c r="L742" s="35" t="str">
        <f>VLOOKUP($A742,'Medical Examinations'!$A:$N,12,0)</f>
        <v>Overweight</v>
      </c>
      <c r="M742" s="35" t="str">
        <f>VLOOKUP($A742,'Medical Examinations'!$A:$N,13,0)</f>
        <v>Prediabetes</v>
      </c>
      <c r="N742" s="45">
        <f>IFERROR(VLOOKUP($A742,'Hospitalisation Details'!$A:$P,15,0),"")</f>
        <v>21768</v>
      </c>
      <c r="O742" s="46">
        <f>IFERROR(VLOOKUP($A742,'Hospitalisation Details'!$A:$P,6,0),"")</f>
        <v>13770.1</v>
      </c>
      <c r="P742" s="47" t="str">
        <f>IFERROR(VLOOKUP($A742,'Hospitalisation Details'!$A:$P,12,0),"")</f>
        <v>tier - 3</v>
      </c>
      <c r="Q742" s="47" t="str">
        <f>IFERROR(VLOOKUP($A742,'Hospitalisation Details'!$A:$P,13,0),"")</f>
        <v>tier - 1</v>
      </c>
      <c r="R742" s="47" t="str">
        <f>IFERROR(VLOOKUP($A742,'Hospitalisation Details'!$A:$P,14,0),"")</f>
        <v>R1012</v>
      </c>
      <c r="S742" s="47">
        <f>IFERROR(VLOOKUP($A742,'Hospitalisation Details'!$A:$P,16,0),"")</f>
        <v>63</v>
      </c>
    </row>
    <row r="743" spans="1:19" x14ac:dyDescent="0.3">
      <c r="A743" s="34" t="str">
        <f>'Medical Examinations'!A743</f>
        <v>Id742</v>
      </c>
      <c r="B743" s="36" t="str">
        <f>VLOOKUP($A743,'Customer Names'!A:E,3,FALSE)</f>
        <v>Mr.</v>
      </c>
      <c r="C743" s="37" t="str">
        <f>VLOOKUP($A743,'Customer Names'!$A:$E,4,FALSE)</f>
        <v xml:space="preserve"> Michael E.</v>
      </c>
      <c r="D743" s="37" t="str">
        <f>VLOOKUP($A743,'Customer Names'!A:E,5,FALSE)</f>
        <v>Orifice</v>
      </c>
      <c r="E743" s="35">
        <f>VLOOKUP($A743,'Medical Examinations'!$A:$H,2,FALSE)</f>
        <v>21.565000000000001</v>
      </c>
      <c r="F743" s="35">
        <f>VLOOKUP($A743,'Medical Examinations'!$A:$H,3,FALSE)</f>
        <v>4.95</v>
      </c>
      <c r="G743" s="35" t="str">
        <f>VLOOKUP($A743,'Medical Examinations'!$A:$N,11,0)</f>
        <v>No</v>
      </c>
      <c r="H743" s="35" t="str">
        <f>VLOOKUP($A743,'Medical Examinations'!$A:$N,5,0)</f>
        <v>yes</v>
      </c>
      <c r="I743" s="35" t="str">
        <f>VLOOKUP($A743,'Medical Examinations'!$A:$N,6,0)</f>
        <v>No</v>
      </c>
      <c r="J743" s="35">
        <f>VLOOKUP($A743,'Medical Examinations'!$A:$N,9,0)</f>
        <v>1</v>
      </c>
      <c r="K743" s="35" t="str">
        <f>VLOOKUP($A743,'Medical Examinations'!$A:$N,10,0)</f>
        <v>Yes</v>
      </c>
      <c r="L743" s="35" t="str">
        <f>VLOOKUP($A743,'Medical Examinations'!$A:$N,12,0)</f>
        <v>Normal Weight</v>
      </c>
      <c r="M743" s="35" t="str">
        <f>VLOOKUP($A743,'Medical Examinations'!$A:$N,13,0)</f>
        <v>Normal</v>
      </c>
      <c r="N743" s="45">
        <f>IFERROR(VLOOKUP($A743,'Hospitalisation Details'!$A:$P,15,0),"")</f>
        <v>38184</v>
      </c>
      <c r="O743" s="46">
        <f>IFERROR(VLOOKUP($A743,'Hospitalisation Details'!$A:$P,6,0),"")</f>
        <v>13747.87</v>
      </c>
      <c r="P743" s="47" t="str">
        <f>IFERROR(VLOOKUP($A743,'Hospitalisation Details'!$A:$P,12,0),"")</f>
        <v>tier - 3</v>
      </c>
      <c r="Q743" s="47" t="str">
        <f>IFERROR(VLOOKUP($A743,'Hospitalisation Details'!$A:$P,13,0),"")</f>
        <v>tier - 2</v>
      </c>
      <c r="R743" s="47" t="str">
        <f>IFERROR(VLOOKUP($A743,'Hospitalisation Details'!$A:$P,14,0),"")</f>
        <v>R1018</v>
      </c>
      <c r="S743" s="47">
        <f>IFERROR(VLOOKUP($A743,'Hospitalisation Details'!$A:$P,16,0),"")</f>
        <v>18</v>
      </c>
    </row>
    <row r="744" spans="1:19" x14ac:dyDescent="0.3">
      <c r="A744" s="34" t="str">
        <f>'Medical Examinations'!A744</f>
        <v>Id743</v>
      </c>
      <c r="B744" s="36" t="str">
        <f>VLOOKUP($A744,'Customer Names'!A:E,3,FALSE)</f>
        <v>Mrs.</v>
      </c>
      <c r="C744" s="37" t="str">
        <f>VLOOKUP($A744,'Customer Names'!$A:$E,4,FALSE)</f>
        <v xml:space="preserve"> Lauren</v>
      </c>
      <c r="D744" s="37" t="str">
        <f>VLOOKUP($A744,'Customer Names'!A:E,5,FALSE)</f>
        <v>Farkash</v>
      </c>
      <c r="E744" s="35">
        <f>VLOOKUP($A744,'Medical Examinations'!$A:$H,2,FALSE)</f>
        <v>35.590000000000003</v>
      </c>
      <c r="F744" s="35">
        <f>VLOOKUP($A744,'Medical Examinations'!$A:$H,3,FALSE)</f>
        <v>5.21</v>
      </c>
      <c r="G744" s="35" t="str">
        <f>VLOOKUP($A744,'Medical Examinations'!$A:$N,11,0)</f>
        <v>Yes</v>
      </c>
      <c r="H744" s="35" t="str">
        <f>VLOOKUP($A744,'Medical Examinations'!$A:$N,5,0)</f>
        <v>No</v>
      </c>
      <c r="I744" s="35" t="str">
        <f>VLOOKUP($A744,'Medical Examinations'!$A:$N,6,0)</f>
        <v>Yes</v>
      </c>
      <c r="J744" s="35">
        <f>VLOOKUP($A744,'Medical Examinations'!$A:$N,9,0)</f>
        <v>1</v>
      </c>
      <c r="K744" s="35" t="str">
        <f>VLOOKUP($A744,'Medical Examinations'!$A:$N,10,0)</f>
        <v>No</v>
      </c>
      <c r="L744" s="35" t="str">
        <f>VLOOKUP($A744,'Medical Examinations'!$A:$N,12,0)</f>
        <v>Obesity</v>
      </c>
      <c r="M744" s="35" t="str">
        <f>VLOOKUP($A744,'Medical Examinations'!$A:$N,13,0)</f>
        <v>Normal</v>
      </c>
      <c r="N744" s="45">
        <f>IFERROR(VLOOKUP($A744,'Hospitalisation Details'!$A:$P,15,0),"")</f>
        <v>25499</v>
      </c>
      <c r="O744" s="46">
        <f>IFERROR(VLOOKUP($A744,'Hospitalisation Details'!$A:$P,6,0),"")</f>
        <v>13746.74</v>
      </c>
      <c r="P744" s="47" t="str">
        <f>IFERROR(VLOOKUP($A744,'Hospitalisation Details'!$A:$P,12,0),"")</f>
        <v>tier - 3</v>
      </c>
      <c r="Q744" s="47" t="str">
        <f>IFERROR(VLOOKUP($A744,'Hospitalisation Details'!$A:$P,13,0),"")</f>
        <v>tier - 2</v>
      </c>
      <c r="R744" s="47" t="str">
        <f>IFERROR(VLOOKUP($A744,'Hospitalisation Details'!$A:$P,14,0),"")</f>
        <v>R1026</v>
      </c>
      <c r="S744" s="47">
        <f>IFERROR(VLOOKUP($A744,'Hospitalisation Details'!$A:$P,16,0),"")</f>
        <v>53</v>
      </c>
    </row>
    <row r="745" spans="1:19" x14ac:dyDescent="0.3">
      <c r="A745" s="34" t="str">
        <f>'Medical Examinations'!A745</f>
        <v>Id744</v>
      </c>
      <c r="B745" s="36" t="str">
        <f>VLOOKUP($A745,'Customer Names'!A:E,3,FALSE)</f>
        <v>Mrs.</v>
      </c>
      <c r="C745" s="37" t="str">
        <f>VLOOKUP($A745,'Customer Names'!$A:$E,4,FALSE)</f>
        <v xml:space="preserve"> Kathryn E</v>
      </c>
      <c r="D745" s="37" t="str">
        <f>VLOOKUP($A745,'Customer Names'!A:E,5,FALSE)</f>
        <v>Hribar</v>
      </c>
      <c r="E745" s="35">
        <f>VLOOKUP($A745,'Medical Examinations'!$A:$H,2,FALSE)</f>
        <v>43.44</v>
      </c>
      <c r="F745" s="35">
        <f>VLOOKUP($A745,'Medical Examinations'!$A:$H,3,FALSE)</f>
        <v>4.8600000000000003</v>
      </c>
      <c r="G745" s="35" t="str">
        <f>VLOOKUP($A745,'Medical Examinations'!$A:$N,11,0)</f>
        <v>Yes</v>
      </c>
      <c r="H745" s="35" t="str">
        <f>VLOOKUP($A745,'Medical Examinations'!$A:$N,5,0)</f>
        <v>No</v>
      </c>
      <c r="I745" s="35" t="str">
        <f>VLOOKUP($A745,'Medical Examinations'!$A:$N,6,0)</f>
        <v>No</v>
      </c>
      <c r="J745" s="35">
        <f>VLOOKUP($A745,'Medical Examinations'!$A:$N,9,0)</f>
        <v>0</v>
      </c>
      <c r="K745" s="35" t="str">
        <f>VLOOKUP($A745,'Medical Examinations'!$A:$N,10,0)</f>
        <v>No</v>
      </c>
      <c r="L745" s="35" t="str">
        <f>VLOOKUP($A745,'Medical Examinations'!$A:$N,12,0)</f>
        <v>Obesity</v>
      </c>
      <c r="M745" s="35" t="str">
        <f>VLOOKUP($A745,'Medical Examinations'!$A:$N,13,0)</f>
        <v>Normal</v>
      </c>
      <c r="N745" s="45">
        <f>IFERROR(VLOOKUP($A745,'Hospitalisation Details'!$A:$P,15,0),"")</f>
        <v>31288</v>
      </c>
      <c r="O745" s="46">
        <f>IFERROR(VLOOKUP($A745,'Hospitalisation Details'!$A:$P,6,0),"")</f>
        <v>13726.21</v>
      </c>
      <c r="P745" s="47" t="str">
        <f>IFERROR(VLOOKUP($A745,'Hospitalisation Details'!$A:$P,12,0),"")</f>
        <v>tier - 3</v>
      </c>
      <c r="Q745" s="47" t="str">
        <f>IFERROR(VLOOKUP($A745,'Hospitalisation Details'!$A:$P,13,0),"")</f>
        <v>tier - 3</v>
      </c>
      <c r="R745" s="47" t="str">
        <f>IFERROR(VLOOKUP($A745,'Hospitalisation Details'!$A:$P,14,0),"")</f>
        <v>R1026</v>
      </c>
      <c r="S745" s="47">
        <f>IFERROR(VLOOKUP($A745,'Hospitalisation Details'!$A:$P,16,0),"")</f>
        <v>37</v>
      </c>
    </row>
    <row r="746" spans="1:19" x14ac:dyDescent="0.3">
      <c r="A746" s="34" t="str">
        <f>'Medical Examinations'!A746</f>
        <v>Id745</v>
      </c>
      <c r="B746" s="36" t="str">
        <f>VLOOKUP($A746,'Customer Names'!A:E,3,FALSE)</f>
        <v>Ms.</v>
      </c>
      <c r="C746" s="37" t="str">
        <f>VLOOKUP($A746,'Customer Names'!$A:$E,4,FALSE)</f>
        <v xml:space="preserve"> Polly</v>
      </c>
      <c r="D746" s="37" t="str">
        <f>VLOOKUP($A746,'Customer Names'!A:E,5,FALSE)</f>
        <v>Crawford</v>
      </c>
      <c r="E746" s="35">
        <f>VLOOKUP($A746,'Medical Examinations'!$A:$H,2,FALSE)</f>
        <v>21.754999999999999</v>
      </c>
      <c r="F746" s="35">
        <f>VLOOKUP($A746,'Medical Examinations'!$A:$H,3,FALSE)</f>
        <v>7.79</v>
      </c>
      <c r="G746" s="35" t="str">
        <f>VLOOKUP($A746,'Medical Examinations'!$A:$N,11,0)</f>
        <v>Yes</v>
      </c>
      <c r="H746" s="35" t="str">
        <f>VLOOKUP($A746,'Medical Examinations'!$A:$N,5,0)</f>
        <v>No</v>
      </c>
      <c r="I746" s="35" t="str">
        <f>VLOOKUP($A746,'Medical Examinations'!$A:$N,6,0)</f>
        <v>No</v>
      </c>
      <c r="J746" s="35">
        <f>VLOOKUP($A746,'Medical Examinations'!$A:$N,9,0)</f>
        <v>0</v>
      </c>
      <c r="K746" s="35" t="str">
        <f>VLOOKUP($A746,'Medical Examinations'!$A:$N,10,0)</f>
        <v>No</v>
      </c>
      <c r="L746" s="35" t="str">
        <f>VLOOKUP($A746,'Medical Examinations'!$A:$N,12,0)</f>
        <v>Normal Weight</v>
      </c>
      <c r="M746" s="35" t="str">
        <f>VLOOKUP($A746,'Medical Examinations'!$A:$N,13,0)</f>
        <v>Diabetes</v>
      </c>
      <c r="N746" s="45">
        <f>IFERROR(VLOOKUP($A746,'Hospitalisation Details'!$A:$P,15,0),"")</f>
        <v>29800</v>
      </c>
      <c r="O746" s="46">
        <f>IFERROR(VLOOKUP($A746,'Hospitalisation Details'!$A:$P,6,0),"")</f>
        <v>13725.47</v>
      </c>
      <c r="P746" s="47" t="str">
        <f>IFERROR(VLOOKUP($A746,'Hospitalisation Details'!$A:$P,12,0),"")</f>
        <v>tier - 3</v>
      </c>
      <c r="Q746" s="47" t="str">
        <f>IFERROR(VLOOKUP($A746,'Hospitalisation Details'!$A:$P,13,0),"")</f>
        <v>tier - 2</v>
      </c>
      <c r="R746" s="47" t="str">
        <f>IFERROR(VLOOKUP($A746,'Hospitalisation Details'!$A:$P,14,0),"")</f>
        <v>R1024</v>
      </c>
      <c r="S746" s="47">
        <f>IFERROR(VLOOKUP($A746,'Hospitalisation Details'!$A:$P,16,0),"")</f>
        <v>41</v>
      </c>
    </row>
    <row r="747" spans="1:19" x14ac:dyDescent="0.3">
      <c r="A747" s="34" t="str">
        <f>'Medical Examinations'!A747</f>
        <v>Id746</v>
      </c>
      <c r="B747" s="36" t="str">
        <f>VLOOKUP($A747,'Customer Names'!A:E,3,FALSE)</f>
        <v>Mr.</v>
      </c>
      <c r="C747" s="37" t="str">
        <f>VLOOKUP($A747,'Customer Names'!$A:$E,4,FALSE)</f>
        <v xml:space="preserve"> Mark H.</v>
      </c>
      <c r="D747" s="37" t="str">
        <f>VLOOKUP($A747,'Customer Names'!A:E,5,FALSE)</f>
        <v>Sittlington</v>
      </c>
      <c r="E747" s="35">
        <f>VLOOKUP($A747,'Medical Examinations'!$A:$H,2,FALSE)</f>
        <v>44.55</v>
      </c>
      <c r="F747" s="35">
        <f>VLOOKUP($A747,'Medical Examinations'!$A:$H,3,FALSE)</f>
        <v>7.12</v>
      </c>
      <c r="G747" s="35" t="str">
        <f>VLOOKUP($A747,'Medical Examinations'!$A:$N,11,0)</f>
        <v>Yes</v>
      </c>
      <c r="H747" s="35" t="str">
        <f>VLOOKUP($A747,'Medical Examinations'!$A:$N,5,0)</f>
        <v>No</v>
      </c>
      <c r="I747" s="35" t="str">
        <f>VLOOKUP($A747,'Medical Examinations'!$A:$N,6,0)</f>
        <v>No</v>
      </c>
      <c r="J747" s="35">
        <f>VLOOKUP($A747,'Medical Examinations'!$A:$N,9,0)</f>
        <v>1</v>
      </c>
      <c r="K747" s="35" t="str">
        <f>VLOOKUP($A747,'Medical Examinations'!$A:$N,10,0)</f>
        <v>No</v>
      </c>
      <c r="L747" s="35" t="str">
        <f>VLOOKUP($A747,'Medical Examinations'!$A:$N,12,0)</f>
        <v>Obesity</v>
      </c>
      <c r="M747" s="35" t="str">
        <f>VLOOKUP($A747,'Medical Examinations'!$A:$N,13,0)</f>
        <v>Diabetes</v>
      </c>
      <c r="N747" s="45">
        <f>IFERROR(VLOOKUP($A747,'Hospitalisation Details'!$A:$P,15,0),"")</f>
        <v>31740</v>
      </c>
      <c r="O747" s="46">
        <f>IFERROR(VLOOKUP($A747,'Hospitalisation Details'!$A:$P,6,0),"")</f>
        <v>13714.55</v>
      </c>
      <c r="P747" s="47" t="str">
        <f>IFERROR(VLOOKUP($A747,'Hospitalisation Details'!$A:$P,12,0),"")</f>
        <v>tier - 3</v>
      </c>
      <c r="Q747" s="47" t="str">
        <f>IFERROR(VLOOKUP($A747,'Hospitalisation Details'!$A:$P,13,0),"")</f>
        <v>tier - 2</v>
      </c>
      <c r="R747" s="47" t="str">
        <f>IFERROR(VLOOKUP($A747,'Hospitalisation Details'!$A:$P,14,0),"")</f>
        <v>R1023</v>
      </c>
      <c r="S747" s="47">
        <f>IFERROR(VLOOKUP($A747,'Hospitalisation Details'!$A:$P,16,0),"")</f>
        <v>36</v>
      </c>
    </row>
    <row r="748" spans="1:19" x14ac:dyDescent="0.3">
      <c r="A748" s="34" t="str">
        <f>'Medical Examinations'!A748</f>
        <v>Id747</v>
      </c>
      <c r="B748" s="36" t="str">
        <f>VLOOKUP($A748,'Customer Names'!A:E,3,FALSE)</f>
        <v>Mrs.</v>
      </c>
      <c r="C748" s="37" t="str">
        <f>VLOOKUP($A748,'Customer Names'!$A:$E,4,FALSE)</f>
        <v xml:space="preserve"> Jessie M.</v>
      </c>
      <c r="D748" s="37" t="str">
        <f>VLOOKUP($A748,'Customer Names'!A:E,5,FALSE)</f>
        <v>Silbert</v>
      </c>
      <c r="E748" s="35">
        <f>VLOOKUP($A748,'Medical Examinations'!$A:$H,2,FALSE)</f>
        <v>43.32</v>
      </c>
      <c r="F748" s="35">
        <f>VLOOKUP($A748,'Medical Examinations'!$A:$H,3,FALSE)</f>
        <v>4.67</v>
      </c>
      <c r="G748" s="35" t="str">
        <f>VLOOKUP($A748,'Medical Examinations'!$A:$N,11,0)</f>
        <v>Yes</v>
      </c>
      <c r="H748" s="35" t="str">
        <f>VLOOKUP($A748,'Medical Examinations'!$A:$N,5,0)</f>
        <v>No</v>
      </c>
      <c r="I748" s="35" t="str">
        <f>VLOOKUP($A748,'Medical Examinations'!$A:$N,6,0)</f>
        <v>No</v>
      </c>
      <c r="J748" s="35">
        <f>VLOOKUP($A748,'Medical Examinations'!$A:$N,9,0)</f>
        <v>0</v>
      </c>
      <c r="K748" s="35" t="str">
        <f>VLOOKUP($A748,'Medical Examinations'!$A:$N,10,0)</f>
        <v>No</v>
      </c>
      <c r="L748" s="35" t="str">
        <f>VLOOKUP($A748,'Medical Examinations'!$A:$N,12,0)</f>
        <v>Obesity</v>
      </c>
      <c r="M748" s="35" t="str">
        <f>VLOOKUP($A748,'Medical Examinations'!$A:$N,13,0)</f>
        <v>Normal</v>
      </c>
      <c r="N748" s="45">
        <f>IFERROR(VLOOKUP($A748,'Hospitalisation Details'!$A:$P,15,0),"")</f>
        <v>31304</v>
      </c>
      <c r="O748" s="46">
        <f>IFERROR(VLOOKUP($A748,'Hospitalisation Details'!$A:$P,6,0),"")</f>
        <v>13685.51</v>
      </c>
      <c r="P748" s="47" t="str">
        <f>IFERROR(VLOOKUP($A748,'Hospitalisation Details'!$A:$P,12,0),"")</f>
        <v>tier - 3</v>
      </c>
      <c r="Q748" s="47" t="str">
        <f>IFERROR(VLOOKUP($A748,'Hospitalisation Details'!$A:$P,13,0),"")</f>
        <v>tier - 1</v>
      </c>
      <c r="R748" s="47" t="str">
        <f>IFERROR(VLOOKUP($A748,'Hospitalisation Details'!$A:$P,14,0),"")</f>
        <v>R1026</v>
      </c>
      <c r="S748" s="47">
        <f>IFERROR(VLOOKUP($A748,'Hospitalisation Details'!$A:$P,16,0),"")</f>
        <v>37</v>
      </c>
    </row>
    <row r="749" spans="1:19" x14ac:dyDescent="0.3">
      <c r="A749" s="34" t="str">
        <f>'Medical Examinations'!A749</f>
        <v>Id748</v>
      </c>
      <c r="B749" s="36" t="str">
        <f>VLOOKUP($A749,'Customer Names'!A:E,3,FALSE)</f>
        <v>Mr.</v>
      </c>
      <c r="C749" s="37" t="str">
        <f>VLOOKUP($A749,'Customer Names'!$A:$E,4,FALSE)</f>
        <v xml:space="preserve"> Chris</v>
      </c>
      <c r="D749" s="37" t="str">
        <f>VLOOKUP($A749,'Customer Names'!A:E,5,FALSE)</f>
        <v>Carrique</v>
      </c>
      <c r="E749" s="35">
        <f>VLOOKUP($A749,'Medical Examinations'!$A:$H,2,FALSE)</f>
        <v>31.23</v>
      </c>
      <c r="F749" s="35">
        <f>VLOOKUP($A749,'Medical Examinations'!$A:$H,3,FALSE)</f>
        <v>9.1199999999999992</v>
      </c>
      <c r="G749" s="35" t="str">
        <f>VLOOKUP($A749,'Medical Examinations'!$A:$N,11,0)</f>
        <v>Yes</v>
      </c>
      <c r="H749" s="35" t="str">
        <f>VLOOKUP($A749,'Medical Examinations'!$A:$N,5,0)</f>
        <v>No</v>
      </c>
      <c r="I749" s="35" t="str">
        <f>VLOOKUP($A749,'Medical Examinations'!$A:$N,6,0)</f>
        <v>Yes</v>
      </c>
      <c r="J749" s="35">
        <f>VLOOKUP($A749,'Medical Examinations'!$A:$N,9,0)</f>
        <v>1</v>
      </c>
      <c r="K749" s="35" t="str">
        <f>VLOOKUP($A749,'Medical Examinations'!$A:$N,10,0)</f>
        <v>No</v>
      </c>
      <c r="L749" s="35" t="str">
        <f>VLOOKUP($A749,'Medical Examinations'!$A:$N,12,0)</f>
        <v>Obesity</v>
      </c>
      <c r="M749" s="35" t="str">
        <f>VLOOKUP($A749,'Medical Examinations'!$A:$N,13,0)</f>
        <v>Diabetes</v>
      </c>
      <c r="N749" s="45">
        <f>IFERROR(VLOOKUP($A749,'Hospitalisation Details'!$A:$P,15,0),"")</f>
        <v>23227</v>
      </c>
      <c r="O749" s="46">
        <f>IFERROR(VLOOKUP($A749,'Hospitalisation Details'!$A:$P,6,0),"")</f>
        <v>13677.68</v>
      </c>
      <c r="P749" s="47" t="str">
        <f>IFERROR(VLOOKUP($A749,'Hospitalisation Details'!$A:$P,12,0),"")</f>
        <v>tier - 3</v>
      </c>
      <c r="Q749" s="47" t="str">
        <f>IFERROR(VLOOKUP($A749,'Hospitalisation Details'!$A:$P,13,0),"")</f>
        <v>tier - 2</v>
      </c>
      <c r="R749" s="47" t="str">
        <f>IFERROR(VLOOKUP($A749,'Hospitalisation Details'!$A:$P,14,0),"")</f>
        <v>R1021</v>
      </c>
      <c r="S749" s="47">
        <f>IFERROR(VLOOKUP($A749,'Hospitalisation Details'!$A:$P,16,0),"")</f>
        <v>59</v>
      </c>
    </row>
    <row r="750" spans="1:19" x14ac:dyDescent="0.3">
      <c r="A750" s="34" t="str">
        <f>'Medical Examinations'!A750</f>
        <v>Id749</v>
      </c>
      <c r="B750" s="36" t="str">
        <f>VLOOKUP($A750,'Customer Names'!A:E,3,FALSE)</f>
        <v>Mr.</v>
      </c>
      <c r="C750" s="37" t="str">
        <f>VLOOKUP($A750,'Customer Names'!$A:$E,4,FALSE)</f>
        <v xml:space="preserve"> Daniel</v>
      </c>
      <c r="D750" s="37" t="str">
        <f>VLOOKUP($A750,'Customer Names'!A:E,5,FALSE)</f>
        <v>Kosla</v>
      </c>
      <c r="E750" s="35">
        <f>VLOOKUP($A750,'Medical Examinations'!$A:$H,2,FALSE)</f>
        <v>42.81</v>
      </c>
      <c r="F750" s="35">
        <f>VLOOKUP($A750,'Medical Examinations'!$A:$H,3,FALSE)</f>
        <v>4.1500000000000004</v>
      </c>
      <c r="G750" s="35" t="str">
        <f>VLOOKUP($A750,'Medical Examinations'!$A:$N,11,0)</f>
        <v>No</v>
      </c>
      <c r="H750" s="35" t="str">
        <f>VLOOKUP($A750,'Medical Examinations'!$A:$N,5,0)</f>
        <v>No</v>
      </c>
      <c r="I750" s="35" t="str">
        <f>VLOOKUP($A750,'Medical Examinations'!$A:$N,6,0)</f>
        <v>No</v>
      </c>
      <c r="J750" s="35">
        <f>VLOOKUP($A750,'Medical Examinations'!$A:$N,9,0)</f>
        <v>1</v>
      </c>
      <c r="K750" s="35" t="str">
        <f>VLOOKUP($A750,'Medical Examinations'!$A:$N,10,0)</f>
        <v>No</v>
      </c>
      <c r="L750" s="35" t="str">
        <f>VLOOKUP($A750,'Medical Examinations'!$A:$N,12,0)</f>
        <v>Obesity</v>
      </c>
      <c r="M750" s="35" t="str">
        <f>VLOOKUP($A750,'Medical Examinations'!$A:$N,13,0)</f>
        <v>Normal</v>
      </c>
      <c r="N750" s="45">
        <f>IFERROR(VLOOKUP($A750,'Hospitalisation Details'!$A:$P,15,0),"")</f>
        <v>30883</v>
      </c>
      <c r="O750" s="46">
        <f>IFERROR(VLOOKUP($A750,'Hospitalisation Details'!$A:$P,6,0),"")</f>
        <v>13638.06</v>
      </c>
      <c r="P750" s="47" t="str">
        <f>IFERROR(VLOOKUP($A750,'Hospitalisation Details'!$A:$P,12,0),"")</f>
        <v>tier - 3</v>
      </c>
      <c r="Q750" s="47" t="str">
        <f>IFERROR(VLOOKUP($A750,'Hospitalisation Details'!$A:$P,13,0),"")</f>
        <v>tier - 3</v>
      </c>
      <c r="R750" s="47" t="str">
        <f>IFERROR(VLOOKUP($A750,'Hospitalisation Details'!$A:$P,14,0),"")</f>
        <v>R1023</v>
      </c>
      <c r="S750" s="47">
        <f>IFERROR(VLOOKUP($A750,'Hospitalisation Details'!$A:$P,16,0),"")</f>
        <v>38</v>
      </c>
    </row>
    <row r="751" spans="1:19" x14ac:dyDescent="0.3">
      <c r="A751" s="34" t="str">
        <f>'Medical Examinations'!A751</f>
        <v>Id750</v>
      </c>
      <c r="B751" s="36" t="str">
        <f>VLOOKUP($A751,'Customer Names'!A:E,3,FALSE)</f>
        <v>Ms.</v>
      </c>
      <c r="C751" s="37" t="str">
        <f>VLOOKUP($A751,'Customer Names'!$A:$E,4,FALSE)</f>
        <v xml:space="preserve"> Megan</v>
      </c>
      <c r="D751" s="37" t="str">
        <f>VLOOKUP($A751,'Customer Names'!A:E,5,FALSE)</f>
        <v>Parker</v>
      </c>
      <c r="E751" s="35">
        <f>VLOOKUP($A751,'Medical Examinations'!$A:$H,2,FALSE)</f>
        <v>35.909999999999997</v>
      </c>
      <c r="F751" s="35">
        <f>VLOOKUP($A751,'Medical Examinations'!$A:$H,3,FALSE)</f>
        <v>6.72</v>
      </c>
      <c r="G751" s="35" t="str">
        <f>VLOOKUP($A751,'Medical Examinations'!$A:$N,11,0)</f>
        <v>Yes</v>
      </c>
      <c r="H751" s="35" t="str">
        <f>VLOOKUP($A751,'Medical Examinations'!$A:$N,5,0)</f>
        <v>No</v>
      </c>
      <c r="I751" s="35" t="str">
        <f>VLOOKUP($A751,'Medical Examinations'!$A:$N,6,0)</f>
        <v>No</v>
      </c>
      <c r="J751" s="35">
        <f>VLOOKUP($A751,'Medical Examinations'!$A:$N,9,0)</f>
        <v>2</v>
      </c>
      <c r="K751" s="35" t="str">
        <f>VLOOKUP($A751,'Medical Examinations'!$A:$N,10,0)</f>
        <v>No</v>
      </c>
      <c r="L751" s="35" t="str">
        <f>VLOOKUP($A751,'Medical Examinations'!$A:$N,12,0)</f>
        <v>Obesity</v>
      </c>
      <c r="M751" s="35" t="str">
        <f>VLOOKUP($A751,'Medical Examinations'!$A:$N,13,0)</f>
        <v>Diabetes</v>
      </c>
      <c r="N751" s="45">
        <f>IFERROR(VLOOKUP($A751,'Hospitalisation Details'!$A:$P,15,0),"")</f>
        <v>22639</v>
      </c>
      <c r="O751" s="46">
        <f>IFERROR(VLOOKUP($A751,'Hospitalisation Details'!$A:$P,6,0),"")</f>
        <v>13635.64</v>
      </c>
      <c r="P751" s="47" t="str">
        <f>IFERROR(VLOOKUP($A751,'Hospitalisation Details'!$A:$P,12,0),"")</f>
        <v>tier - 3</v>
      </c>
      <c r="Q751" s="47" t="str">
        <f>IFERROR(VLOOKUP($A751,'Hospitalisation Details'!$A:$P,13,0),"")</f>
        <v>tier - 3</v>
      </c>
      <c r="R751" s="47" t="str">
        <f>IFERROR(VLOOKUP($A751,'Hospitalisation Details'!$A:$P,14,0),"")</f>
        <v>R1024</v>
      </c>
      <c r="S751" s="47">
        <f>IFERROR(VLOOKUP($A751,'Hospitalisation Details'!$A:$P,16,0),"")</f>
        <v>61</v>
      </c>
    </row>
    <row r="752" spans="1:19" x14ac:dyDescent="0.3">
      <c r="A752" s="34" t="str">
        <f>'Medical Examinations'!A752</f>
        <v>Id751</v>
      </c>
      <c r="B752" s="36" t="str">
        <f>VLOOKUP($A752,'Customer Names'!A:E,3,FALSE)</f>
        <v>Mr.</v>
      </c>
      <c r="C752" s="37" t="str">
        <f>VLOOKUP($A752,'Customer Names'!$A:$E,4,FALSE)</f>
        <v xml:space="preserve"> Kevin</v>
      </c>
      <c r="D752" s="37" t="str">
        <f>VLOOKUP($A752,'Customer Names'!A:E,5,FALSE)</f>
        <v>Horton</v>
      </c>
      <c r="E752" s="35">
        <f>VLOOKUP($A752,'Medical Examinations'!$A:$H,2,FALSE)</f>
        <v>36.65</v>
      </c>
      <c r="F752" s="35">
        <f>VLOOKUP($A752,'Medical Examinations'!$A:$H,3,FALSE)</f>
        <v>5.01</v>
      </c>
      <c r="G752" s="35" t="str">
        <f>VLOOKUP($A752,'Medical Examinations'!$A:$N,11,0)</f>
        <v>Yes</v>
      </c>
      <c r="H752" s="35" t="str">
        <f>VLOOKUP($A752,'Medical Examinations'!$A:$N,5,0)</f>
        <v>No</v>
      </c>
      <c r="I752" s="35" t="str">
        <f>VLOOKUP($A752,'Medical Examinations'!$A:$N,6,0)</f>
        <v>Yes</v>
      </c>
      <c r="J752" s="35">
        <f>VLOOKUP($A752,'Medical Examinations'!$A:$N,9,0)</f>
        <v>1</v>
      </c>
      <c r="K752" s="35" t="str">
        <f>VLOOKUP($A752,'Medical Examinations'!$A:$N,10,0)</f>
        <v>No</v>
      </c>
      <c r="L752" s="35" t="str">
        <f>VLOOKUP($A752,'Medical Examinations'!$A:$N,12,0)</f>
        <v>Obesity</v>
      </c>
      <c r="M752" s="35" t="str">
        <f>VLOOKUP($A752,'Medical Examinations'!$A:$N,13,0)</f>
        <v>Normal</v>
      </c>
      <c r="N752" s="45">
        <f>IFERROR(VLOOKUP($A752,'Hospitalisation Details'!$A:$P,15,0),"")</f>
        <v>25410</v>
      </c>
      <c r="O752" s="46">
        <f>IFERROR(VLOOKUP($A752,'Hospitalisation Details'!$A:$P,6,0),"")</f>
        <v>13622.01</v>
      </c>
      <c r="P752" s="47" t="str">
        <f>IFERROR(VLOOKUP($A752,'Hospitalisation Details'!$A:$P,12,0),"")</f>
        <v>tier - 3</v>
      </c>
      <c r="Q752" s="47" t="str">
        <f>IFERROR(VLOOKUP($A752,'Hospitalisation Details'!$A:$P,13,0),"")</f>
        <v>tier - 3</v>
      </c>
      <c r="R752" s="47" t="str">
        <f>IFERROR(VLOOKUP($A752,'Hospitalisation Details'!$A:$P,14,0),"")</f>
        <v>R1012</v>
      </c>
      <c r="S752" s="47">
        <f>IFERROR(VLOOKUP($A752,'Hospitalisation Details'!$A:$P,16,0),"")</f>
        <v>53</v>
      </c>
    </row>
    <row r="753" spans="1:19" x14ac:dyDescent="0.3">
      <c r="A753" s="34" t="str">
        <f>'Medical Examinations'!A753</f>
        <v>Id752</v>
      </c>
      <c r="B753" s="36" t="str">
        <f>VLOOKUP($A753,'Customer Names'!A:E,3,FALSE)</f>
        <v>Ms.</v>
      </c>
      <c r="C753" s="37" t="str">
        <f>VLOOKUP($A753,'Customer Names'!$A:$E,4,FALSE)</f>
        <v xml:space="preserve"> Caroline S.</v>
      </c>
      <c r="D753" s="37" t="str">
        <f>VLOOKUP($A753,'Customer Names'!A:E,5,FALSE)</f>
        <v>Boller</v>
      </c>
      <c r="E753" s="35">
        <f>VLOOKUP($A753,'Medical Examinations'!$A:$H,2,FALSE)</f>
        <v>22.04</v>
      </c>
      <c r="F753" s="35">
        <f>VLOOKUP($A753,'Medical Examinations'!$A:$H,3,FALSE)</f>
        <v>10.9</v>
      </c>
      <c r="G753" s="35" t="str">
        <f>VLOOKUP($A753,'Medical Examinations'!$A:$N,11,0)</f>
        <v>Yes</v>
      </c>
      <c r="H753" s="35" t="str">
        <f>VLOOKUP($A753,'Medical Examinations'!$A:$N,5,0)</f>
        <v>No</v>
      </c>
      <c r="I753" s="35" t="str">
        <f>VLOOKUP($A753,'Medical Examinations'!$A:$N,6,0)</f>
        <v>No</v>
      </c>
      <c r="J753" s="35">
        <f>VLOOKUP($A753,'Medical Examinations'!$A:$N,9,0)</f>
        <v>2</v>
      </c>
      <c r="K753" s="35" t="str">
        <f>VLOOKUP($A753,'Medical Examinations'!$A:$N,10,0)</f>
        <v>No</v>
      </c>
      <c r="L753" s="35" t="str">
        <f>VLOOKUP($A753,'Medical Examinations'!$A:$N,12,0)</f>
        <v>Normal Weight</v>
      </c>
      <c r="M753" s="35" t="str">
        <f>VLOOKUP($A753,'Medical Examinations'!$A:$N,13,0)</f>
        <v>Diabetes</v>
      </c>
      <c r="N753" s="45">
        <f>IFERROR(VLOOKUP($A753,'Hospitalisation Details'!$A:$P,15,0),"")</f>
        <v>22603</v>
      </c>
      <c r="O753" s="46">
        <f>IFERROR(VLOOKUP($A753,'Hospitalisation Details'!$A:$P,6,0),"")</f>
        <v>13616.36</v>
      </c>
      <c r="P753" s="47" t="str">
        <f>IFERROR(VLOOKUP($A753,'Hospitalisation Details'!$A:$P,12,0),"")</f>
        <v>tier - 3</v>
      </c>
      <c r="Q753" s="47" t="str">
        <f>IFERROR(VLOOKUP($A753,'Hospitalisation Details'!$A:$P,13,0),"")</f>
        <v>tier - 3</v>
      </c>
      <c r="R753" s="47" t="str">
        <f>IFERROR(VLOOKUP($A753,'Hospitalisation Details'!$A:$P,14,0),"")</f>
        <v>R1024</v>
      </c>
      <c r="S753" s="47">
        <f>IFERROR(VLOOKUP($A753,'Hospitalisation Details'!$A:$P,16,0),"")</f>
        <v>61</v>
      </c>
    </row>
    <row r="754" spans="1:19" x14ac:dyDescent="0.3">
      <c r="A754" s="34" t="str">
        <f>'Medical Examinations'!A754</f>
        <v>Id753</v>
      </c>
      <c r="B754" s="36" t="str">
        <f>VLOOKUP($A754,'Customer Names'!A:E,3,FALSE)</f>
        <v>Ms.</v>
      </c>
      <c r="C754" s="37" t="str">
        <f>VLOOKUP($A754,'Customer Names'!$A:$E,4,FALSE)</f>
        <v xml:space="preserve"> Nuta</v>
      </c>
      <c r="D754" s="37" t="str">
        <f>VLOOKUP($A754,'Customer Names'!A:E,5,FALSE)</f>
        <v>Olaru</v>
      </c>
      <c r="E754" s="35">
        <f>VLOOKUP($A754,'Medical Examinations'!$A:$H,2,FALSE)</f>
        <v>31.824999999999999</v>
      </c>
      <c r="F754" s="35">
        <f>VLOOKUP($A754,'Medical Examinations'!$A:$H,3,FALSE)</f>
        <v>5.52</v>
      </c>
      <c r="G754" s="35" t="str">
        <f>VLOOKUP($A754,'Medical Examinations'!$A:$N,11,0)</f>
        <v>Yes</v>
      </c>
      <c r="H754" s="35" t="str">
        <f>VLOOKUP($A754,'Medical Examinations'!$A:$N,5,0)</f>
        <v>No</v>
      </c>
      <c r="I754" s="35" t="str">
        <f>VLOOKUP($A754,'Medical Examinations'!$A:$N,6,0)</f>
        <v>No</v>
      </c>
      <c r="J754" s="35">
        <f>VLOOKUP($A754,'Medical Examinations'!$A:$N,9,0)</f>
        <v>1</v>
      </c>
      <c r="K754" s="35" t="str">
        <f>VLOOKUP($A754,'Medical Examinations'!$A:$N,10,0)</f>
        <v>No</v>
      </c>
      <c r="L754" s="35" t="str">
        <f>VLOOKUP($A754,'Medical Examinations'!$A:$N,12,0)</f>
        <v>Obesity</v>
      </c>
      <c r="M754" s="35" t="str">
        <f>VLOOKUP($A754,'Medical Examinations'!$A:$N,13,0)</f>
        <v>Normal</v>
      </c>
      <c r="N754" s="45">
        <f>IFERROR(VLOOKUP($A754,'Hospitalisation Details'!$A:$P,15,0),"")</f>
        <v>23630</v>
      </c>
      <c r="O754" s="46">
        <f>IFERROR(VLOOKUP($A754,'Hospitalisation Details'!$A:$P,6,0),"")</f>
        <v>13607.37</v>
      </c>
      <c r="P754" s="47" t="str">
        <f>IFERROR(VLOOKUP($A754,'Hospitalisation Details'!$A:$P,12,0),"")</f>
        <v>tier - 3</v>
      </c>
      <c r="Q754" s="47" t="str">
        <f>IFERROR(VLOOKUP($A754,'Hospitalisation Details'!$A:$P,13,0),"")</f>
        <v>tier - 1</v>
      </c>
      <c r="R754" s="47" t="str">
        <f>IFERROR(VLOOKUP($A754,'Hospitalisation Details'!$A:$P,14,0),"")</f>
        <v>R1024</v>
      </c>
      <c r="S754" s="47">
        <f>IFERROR(VLOOKUP($A754,'Hospitalisation Details'!$A:$P,16,0),"")</f>
        <v>58</v>
      </c>
    </row>
    <row r="755" spans="1:19" x14ac:dyDescent="0.3">
      <c r="A755" s="34" t="str">
        <f>'Medical Examinations'!A755</f>
        <v>Id754</v>
      </c>
      <c r="B755" s="36" t="str">
        <f>VLOOKUP($A755,'Customer Names'!A:E,3,FALSE)</f>
        <v>Ms.</v>
      </c>
      <c r="C755" s="37" t="str">
        <f>VLOOKUP($A755,'Customer Names'!$A:$E,4,FALSE)</f>
        <v xml:space="preserve"> Margie</v>
      </c>
      <c r="D755" s="37" t="str">
        <f>VLOOKUP($A755,'Customer Names'!A:E,5,FALSE)</f>
        <v>Prescott</v>
      </c>
      <c r="E755" s="35">
        <f>VLOOKUP($A755,'Medical Examinations'!$A:$H,2,FALSE)</f>
        <v>53.58</v>
      </c>
      <c r="F755" s="35">
        <f>VLOOKUP($A755,'Medical Examinations'!$A:$H,3,FALSE)</f>
        <v>4.55</v>
      </c>
      <c r="G755" s="35" t="str">
        <f>VLOOKUP($A755,'Medical Examinations'!$A:$N,11,0)</f>
        <v>No</v>
      </c>
      <c r="H755" s="35" t="str">
        <f>VLOOKUP($A755,'Medical Examinations'!$A:$N,5,0)</f>
        <v>No</v>
      </c>
      <c r="I755" s="35" t="str">
        <f>VLOOKUP($A755,'Medical Examinations'!$A:$N,6,0)</f>
        <v>No</v>
      </c>
      <c r="J755" s="35">
        <f>VLOOKUP($A755,'Medical Examinations'!$A:$N,9,0)</f>
        <v>1</v>
      </c>
      <c r="K755" s="35" t="str">
        <f>VLOOKUP($A755,'Medical Examinations'!$A:$N,10,0)</f>
        <v>No</v>
      </c>
      <c r="L755" s="35" t="str">
        <f>VLOOKUP($A755,'Medical Examinations'!$A:$N,12,0)</f>
        <v>Obesity</v>
      </c>
      <c r="M755" s="35" t="str">
        <f>VLOOKUP($A755,'Medical Examinations'!$A:$N,13,0)</f>
        <v>Normal</v>
      </c>
      <c r="N755" s="45">
        <f>IFERROR(VLOOKUP($A755,'Hospitalisation Details'!$A:$P,15,0),"")</f>
        <v>33830</v>
      </c>
      <c r="O755" s="46">
        <f>IFERROR(VLOOKUP($A755,'Hospitalisation Details'!$A:$P,6,0),"")</f>
        <v>13588.17</v>
      </c>
      <c r="P755" s="47" t="str">
        <f>IFERROR(VLOOKUP($A755,'Hospitalisation Details'!$A:$P,12,0),"")</f>
        <v>tier - 3</v>
      </c>
      <c r="Q755" s="47" t="str">
        <f>IFERROR(VLOOKUP($A755,'Hospitalisation Details'!$A:$P,13,0),"")</f>
        <v>tier - 1</v>
      </c>
      <c r="R755" s="47" t="str">
        <f>IFERROR(VLOOKUP($A755,'Hospitalisation Details'!$A:$P,14,0),"")</f>
        <v>R1012</v>
      </c>
      <c r="S755" s="47">
        <f>IFERROR(VLOOKUP($A755,'Hospitalisation Details'!$A:$P,16,0),"")</f>
        <v>30</v>
      </c>
    </row>
    <row r="756" spans="1:19" x14ac:dyDescent="0.3">
      <c r="A756" s="34" t="str">
        <f>'Medical Examinations'!A756</f>
        <v>Id755</v>
      </c>
      <c r="B756" s="36" t="str">
        <f>VLOOKUP($A756,'Customer Names'!A:E,3,FALSE)</f>
        <v>Mrs.</v>
      </c>
      <c r="C756" s="37" t="str">
        <f>VLOOKUP($A756,'Customer Names'!$A:$E,4,FALSE)</f>
        <v xml:space="preserve"> Heidi</v>
      </c>
      <c r="D756" s="37" t="str">
        <f>VLOOKUP($A756,'Customer Names'!A:E,5,FALSE)</f>
        <v>Hines</v>
      </c>
      <c r="E756" s="35">
        <f>VLOOKUP($A756,'Medical Examinations'!$A:$H,2,FALSE)</f>
        <v>34.299999999999997</v>
      </c>
      <c r="F756" s="35">
        <f>VLOOKUP($A756,'Medical Examinations'!$A:$H,3,FALSE)</f>
        <v>11.76</v>
      </c>
      <c r="G756" s="35" t="str">
        <f>VLOOKUP($A756,'Medical Examinations'!$A:$N,11,0)</f>
        <v>No</v>
      </c>
      <c r="H756" s="35" t="str">
        <f>VLOOKUP($A756,'Medical Examinations'!$A:$N,5,0)</f>
        <v>No</v>
      </c>
      <c r="I756" s="35" t="str">
        <f>VLOOKUP($A756,'Medical Examinations'!$A:$N,6,0)</f>
        <v>No</v>
      </c>
      <c r="J756" s="35">
        <f>VLOOKUP($A756,'Medical Examinations'!$A:$N,9,0)</f>
        <v>0</v>
      </c>
      <c r="K756" s="35" t="str">
        <f>VLOOKUP($A756,'Medical Examinations'!$A:$N,10,0)</f>
        <v>No</v>
      </c>
      <c r="L756" s="35" t="str">
        <f>VLOOKUP($A756,'Medical Examinations'!$A:$N,12,0)</f>
        <v>Obesity</v>
      </c>
      <c r="M756" s="35" t="str">
        <f>VLOOKUP($A756,'Medical Examinations'!$A:$N,13,0)</f>
        <v>Diabetes</v>
      </c>
      <c r="N756" s="45">
        <f>IFERROR(VLOOKUP($A756,'Hospitalisation Details'!$A:$P,15,0),"")</f>
        <v>25034</v>
      </c>
      <c r="O756" s="46">
        <f>IFERROR(VLOOKUP($A756,'Hospitalisation Details'!$A:$P,6,0),"")</f>
        <v>13566.04</v>
      </c>
      <c r="P756" s="47" t="str">
        <f>IFERROR(VLOOKUP($A756,'Hospitalisation Details'!$A:$P,12,0),"")</f>
        <v>tier - 3</v>
      </c>
      <c r="Q756" s="47" t="str">
        <f>IFERROR(VLOOKUP($A756,'Hospitalisation Details'!$A:$P,13,0),"")</f>
        <v>tier - 3</v>
      </c>
      <c r="R756" s="47" t="str">
        <f>IFERROR(VLOOKUP($A756,'Hospitalisation Details'!$A:$P,14,0),"")</f>
        <v>R1026</v>
      </c>
      <c r="S756" s="47">
        <f>IFERROR(VLOOKUP($A756,'Hospitalisation Details'!$A:$P,16,0),"")</f>
        <v>54</v>
      </c>
    </row>
    <row r="757" spans="1:19" x14ac:dyDescent="0.3">
      <c r="A757" s="34" t="str">
        <f>'Medical Examinations'!A757</f>
        <v>Id756</v>
      </c>
      <c r="B757" s="36" t="str">
        <f>VLOOKUP($A757,'Customer Names'!A:E,3,FALSE)</f>
        <v>Mr.</v>
      </c>
      <c r="C757" s="37" t="str">
        <f>VLOOKUP($A757,'Customer Names'!$A:$E,4,FALSE)</f>
        <v xml:space="preserve"> Diego J</v>
      </c>
      <c r="D757" s="37" t="str">
        <f>VLOOKUP($A757,'Customer Names'!A:E,5,FALSE)</f>
        <v>Blanton</v>
      </c>
      <c r="E757" s="35">
        <f>VLOOKUP($A757,'Medical Examinations'!$A:$H,2,FALSE)</f>
        <v>32.11</v>
      </c>
      <c r="F757" s="35">
        <f>VLOOKUP($A757,'Medical Examinations'!$A:$H,3,FALSE)</f>
        <v>7.06</v>
      </c>
      <c r="G757" s="35" t="str">
        <f>VLOOKUP($A757,'Medical Examinations'!$A:$N,11,0)</f>
        <v>No</v>
      </c>
      <c r="H757" s="35" t="str">
        <f>VLOOKUP($A757,'Medical Examinations'!$A:$N,5,0)</f>
        <v>No</v>
      </c>
      <c r="I757" s="35" t="str">
        <f>VLOOKUP($A757,'Medical Examinations'!$A:$N,6,0)</f>
        <v>No</v>
      </c>
      <c r="J757" s="35">
        <f>VLOOKUP($A757,'Medical Examinations'!$A:$N,9,0)</f>
        <v>0</v>
      </c>
      <c r="K757" s="35" t="str">
        <f>VLOOKUP($A757,'Medical Examinations'!$A:$N,10,0)</f>
        <v>No</v>
      </c>
      <c r="L757" s="35" t="str">
        <f>VLOOKUP($A757,'Medical Examinations'!$A:$N,12,0)</f>
        <v>Obesity</v>
      </c>
      <c r="M757" s="35" t="str">
        <f>VLOOKUP($A757,'Medical Examinations'!$A:$N,13,0)</f>
        <v>Diabetes</v>
      </c>
      <c r="N757" s="45">
        <f>IFERROR(VLOOKUP($A757,'Hospitalisation Details'!$A:$P,15,0),"")</f>
        <v>22108</v>
      </c>
      <c r="O757" s="46">
        <f>IFERROR(VLOOKUP($A757,'Hospitalisation Details'!$A:$P,6,0),"")</f>
        <v>13555</v>
      </c>
      <c r="P757" s="47" t="str">
        <f>IFERROR(VLOOKUP($A757,'Hospitalisation Details'!$A:$P,12,0),"")</f>
        <v>tier - 3</v>
      </c>
      <c r="Q757" s="47" t="str">
        <f>IFERROR(VLOOKUP($A757,'Hospitalisation Details'!$A:$P,13,0),"")</f>
        <v>tier - 3</v>
      </c>
      <c r="R757" s="47" t="str">
        <f>IFERROR(VLOOKUP($A757,'Hospitalisation Details'!$A:$P,14,0),"")</f>
        <v>R1017</v>
      </c>
      <c r="S757" s="47">
        <f>IFERROR(VLOOKUP($A757,'Hospitalisation Details'!$A:$P,16,0),"")</f>
        <v>62</v>
      </c>
    </row>
    <row r="758" spans="1:19" x14ac:dyDescent="0.3">
      <c r="A758" s="34" t="str">
        <f>'Medical Examinations'!A758</f>
        <v>Id757</v>
      </c>
      <c r="B758" s="36" t="str">
        <f>VLOOKUP($A758,'Customer Names'!A:E,3,FALSE)</f>
        <v>Mr.</v>
      </c>
      <c r="C758" s="37" t="str">
        <f>VLOOKUP($A758,'Customer Names'!$A:$E,4,FALSE)</f>
        <v xml:space="preserve"> Enrique M Sr.</v>
      </c>
      <c r="D758" s="37" t="str">
        <f>VLOOKUP($A758,'Customer Names'!A:E,5,FALSE)</f>
        <v>Bustamante</v>
      </c>
      <c r="E758" s="35">
        <f>VLOOKUP($A758,'Medical Examinations'!$A:$H,2,FALSE)</f>
        <v>31.78</v>
      </c>
      <c r="F758" s="35">
        <f>VLOOKUP($A758,'Medical Examinations'!$A:$H,3,FALSE)</f>
        <v>11.35</v>
      </c>
      <c r="G758" s="35" t="str">
        <f>VLOOKUP($A758,'Medical Examinations'!$A:$N,11,0)</f>
        <v>Yes</v>
      </c>
      <c r="H758" s="35" t="str">
        <f>VLOOKUP($A758,'Medical Examinations'!$A:$N,5,0)</f>
        <v>No</v>
      </c>
      <c r="I758" s="35" t="str">
        <f>VLOOKUP($A758,'Medical Examinations'!$A:$N,6,0)</f>
        <v>Yes</v>
      </c>
      <c r="J758" s="35">
        <f>VLOOKUP($A758,'Medical Examinations'!$A:$N,9,0)</f>
        <v>1</v>
      </c>
      <c r="K758" s="35" t="str">
        <f>VLOOKUP($A758,'Medical Examinations'!$A:$N,10,0)</f>
        <v>No</v>
      </c>
      <c r="L758" s="35" t="str">
        <f>VLOOKUP($A758,'Medical Examinations'!$A:$N,12,0)</f>
        <v>Obesity</v>
      </c>
      <c r="M758" s="35" t="str">
        <f>VLOOKUP($A758,'Medical Examinations'!$A:$N,13,0)</f>
        <v>Diabetes</v>
      </c>
      <c r="N758" s="45">
        <f>IFERROR(VLOOKUP($A758,'Hospitalisation Details'!$A:$P,15,0),"")</f>
        <v>23298</v>
      </c>
      <c r="O758" s="46">
        <f>IFERROR(VLOOKUP($A758,'Hospitalisation Details'!$A:$P,6,0),"")</f>
        <v>13511.28</v>
      </c>
      <c r="P758" s="47" t="str">
        <f>IFERROR(VLOOKUP($A758,'Hospitalisation Details'!$A:$P,12,0),"")</f>
        <v>tier - 3</v>
      </c>
      <c r="Q758" s="47" t="str">
        <f>IFERROR(VLOOKUP($A758,'Hospitalisation Details'!$A:$P,13,0),"")</f>
        <v>tier - 1</v>
      </c>
      <c r="R758" s="47" t="str">
        <f>IFERROR(VLOOKUP($A758,'Hospitalisation Details'!$A:$P,14,0),"")</f>
        <v>R1012</v>
      </c>
      <c r="S758" s="47">
        <f>IFERROR(VLOOKUP($A758,'Hospitalisation Details'!$A:$P,16,0),"")</f>
        <v>59</v>
      </c>
    </row>
    <row r="759" spans="1:19" x14ac:dyDescent="0.3">
      <c r="A759" s="34" t="str">
        <f>'Medical Examinations'!A759</f>
        <v>Id758</v>
      </c>
      <c r="B759" s="36" t="str">
        <f>VLOOKUP($A759,'Customer Names'!A:E,3,FALSE)</f>
        <v>Mr.</v>
      </c>
      <c r="C759" s="37" t="str">
        <f>VLOOKUP($A759,'Customer Names'!$A:$E,4,FALSE)</f>
        <v xml:space="preserve"> Greg</v>
      </c>
      <c r="D759" s="37" t="str">
        <f>VLOOKUP($A759,'Customer Names'!A:E,5,FALSE)</f>
        <v>McCann</v>
      </c>
      <c r="E759" s="35">
        <f>VLOOKUP($A759,'Medical Examinations'!$A:$H,2,FALSE)</f>
        <v>46.89</v>
      </c>
      <c r="F759" s="35">
        <f>VLOOKUP($A759,'Medical Examinations'!$A:$H,3,FALSE)</f>
        <v>5.52</v>
      </c>
      <c r="G759" s="35" t="str">
        <f>VLOOKUP($A759,'Medical Examinations'!$A:$N,11,0)</f>
        <v>No</v>
      </c>
      <c r="H759" s="35" t="str">
        <f>VLOOKUP($A759,'Medical Examinations'!$A:$N,5,0)</f>
        <v>No</v>
      </c>
      <c r="I759" s="35" t="str">
        <f>VLOOKUP($A759,'Medical Examinations'!$A:$N,6,0)</f>
        <v>No</v>
      </c>
      <c r="J759" s="35">
        <f>VLOOKUP($A759,'Medical Examinations'!$A:$N,9,0)</f>
        <v>0</v>
      </c>
      <c r="K759" s="35" t="str">
        <f>VLOOKUP($A759,'Medical Examinations'!$A:$N,10,0)</f>
        <v>No</v>
      </c>
      <c r="L759" s="35" t="str">
        <f>VLOOKUP($A759,'Medical Examinations'!$A:$N,12,0)</f>
        <v>Obesity</v>
      </c>
      <c r="M759" s="35" t="str">
        <f>VLOOKUP($A759,'Medical Examinations'!$A:$N,13,0)</f>
        <v>Normal</v>
      </c>
      <c r="N759" s="45">
        <f>IFERROR(VLOOKUP($A759,'Hospitalisation Details'!$A:$P,15,0),"")</f>
        <v>33115</v>
      </c>
      <c r="O759" s="46">
        <f>IFERROR(VLOOKUP($A759,'Hospitalisation Details'!$A:$P,6,0),"")</f>
        <v>13480.83</v>
      </c>
      <c r="P759" s="47" t="str">
        <f>IFERROR(VLOOKUP($A759,'Hospitalisation Details'!$A:$P,12,0),"")</f>
        <v>tier - 3</v>
      </c>
      <c r="Q759" s="47" t="str">
        <f>IFERROR(VLOOKUP($A759,'Hospitalisation Details'!$A:$P,13,0),"")</f>
        <v>tier - 2</v>
      </c>
      <c r="R759" s="47" t="str">
        <f>IFERROR(VLOOKUP($A759,'Hospitalisation Details'!$A:$P,14,0),"")</f>
        <v>R1023</v>
      </c>
      <c r="S759" s="47">
        <f>IFERROR(VLOOKUP($A759,'Hospitalisation Details'!$A:$P,16,0),"")</f>
        <v>32</v>
      </c>
    </row>
    <row r="760" spans="1:19" x14ac:dyDescent="0.3">
      <c r="A760" s="34" t="str">
        <f>'Medical Examinations'!A760</f>
        <v>Id759</v>
      </c>
      <c r="B760" s="36" t="str">
        <f>VLOOKUP($A760,'Customer Names'!A:E,3,FALSE)</f>
        <v>Mr.</v>
      </c>
      <c r="C760" s="37" t="str">
        <f>VLOOKUP($A760,'Customer Names'!$A:$E,4,FALSE)</f>
        <v xml:space="preserve"> Filip</v>
      </c>
      <c r="D760" s="37" t="str">
        <f>VLOOKUP($A760,'Customer Names'!A:E,5,FALSE)</f>
        <v>Schmole</v>
      </c>
      <c r="E760" s="35">
        <f>VLOOKUP($A760,'Medical Examinations'!$A:$H,2,FALSE)</f>
        <v>39.35</v>
      </c>
      <c r="F760" s="35">
        <f>VLOOKUP($A760,'Medical Examinations'!$A:$H,3,FALSE)</f>
        <v>7.86</v>
      </c>
      <c r="G760" s="35" t="str">
        <f>VLOOKUP($A760,'Medical Examinations'!$A:$N,11,0)</f>
        <v>Yes</v>
      </c>
      <c r="H760" s="35" t="str">
        <f>VLOOKUP($A760,'Medical Examinations'!$A:$N,5,0)</f>
        <v>No</v>
      </c>
      <c r="I760" s="35" t="str">
        <f>VLOOKUP($A760,'Medical Examinations'!$A:$N,6,0)</f>
        <v>No</v>
      </c>
      <c r="J760" s="35">
        <f>VLOOKUP($A760,'Medical Examinations'!$A:$N,9,0)</f>
        <v>1</v>
      </c>
      <c r="K760" s="35" t="str">
        <f>VLOOKUP($A760,'Medical Examinations'!$A:$N,10,0)</f>
        <v>No</v>
      </c>
      <c r="L760" s="35" t="str">
        <f>VLOOKUP($A760,'Medical Examinations'!$A:$N,12,0)</f>
        <v>Obesity</v>
      </c>
      <c r="M760" s="35" t="str">
        <f>VLOOKUP($A760,'Medical Examinations'!$A:$N,13,0)</f>
        <v>Diabetes</v>
      </c>
      <c r="N760" s="45">
        <f>IFERROR(VLOOKUP($A760,'Hospitalisation Details'!$A:$P,15,0),"")</f>
        <v>27613</v>
      </c>
      <c r="O760" s="46">
        <f>IFERROR(VLOOKUP($A760,'Hospitalisation Details'!$A:$P,6,0),"")</f>
        <v>13472.19</v>
      </c>
      <c r="P760" s="47" t="str">
        <f>IFERROR(VLOOKUP($A760,'Hospitalisation Details'!$A:$P,12,0),"")</f>
        <v>tier - 3</v>
      </c>
      <c r="Q760" s="47" t="str">
        <f>IFERROR(VLOOKUP($A760,'Hospitalisation Details'!$A:$P,13,0),"")</f>
        <v>tier - 2</v>
      </c>
      <c r="R760" s="47" t="str">
        <f>IFERROR(VLOOKUP($A760,'Hospitalisation Details'!$A:$P,14,0),"")</f>
        <v>R1012</v>
      </c>
      <c r="S760" s="47">
        <f>IFERROR(VLOOKUP($A760,'Hospitalisation Details'!$A:$P,16,0),"")</f>
        <v>47</v>
      </c>
    </row>
    <row r="761" spans="1:19" x14ac:dyDescent="0.3">
      <c r="A761" s="34" t="str">
        <f>'Medical Examinations'!A761</f>
        <v>Id760</v>
      </c>
      <c r="B761" s="36" t="str">
        <f>VLOOKUP($A761,'Customer Names'!A:E,3,FALSE)</f>
        <v>Ms.</v>
      </c>
      <c r="C761" s="37" t="str">
        <f>VLOOKUP($A761,'Customer Names'!$A:$E,4,FALSE)</f>
        <v xml:space="preserve"> Rosemary E.</v>
      </c>
      <c r="D761" s="37" t="str">
        <f>VLOOKUP($A761,'Customer Names'!A:E,5,FALSE)</f>
        <v>Barber</v>
      </c>
      <c r="E761" s="35">
        <f>VLOOKUP($A761,'Medical Examinations'!$A:$H,2,FALSE)</f>
        <v>39.200000000000003</v>
      </c>
      <c r="F761" s="35">
        <f>VLOOKUP($A761,'Medical Examinations'!$A:$H,3,FALSE)</f>
        <v>11.38</v>
      </c>
      <c r="G761" s="35" t="str">
        <f>VLOOKUP($A761,'Medical Examinations'!$A:$N,11,0)</f>
        <v>No</v>
      </c>
      <c r="H761" s="35" t="str">
        <f>VLOOKUP($A761,'Medical Examinations'!$A:$N,5,0)</f>
        <v>No</v>
      </c>
      <c r="I761" s="35" t="str">
        <f>VLOOKUP($A761,'Medical Examinations'!$A:$N,6,0)</f>
        <v>No</v>
      </c>
      <c r="J761" s="35">
        <f>VLOOKUP($A761,'Medical Examinations'!$A:$N,9,0)</f>
        <v>0</v>
      </c>
      <c r="K761" s="35" t="str">
        <f>VLOOKUP($A761,'Medical Examinations'!$A:$N,10,0)</f>
        <v>No</v>
      </c>
      <c r="L761" s="35" t="str">
        <f>VLOOKUP($A761,'Medical Examinations'!$A:$N,12,0)</f>
        <v>Obesity</v>
      </c>
      <c r="M761" s="35" t="str">
        <f>VLOOKUP($A761,'Medical Examinations'!$A:$N,13,0)</f>
        <v>Diabetes</v>
      </c>
      <c r="N761" s="45">
        <f>IFERROR(VLOOKUP($A761,'Hospitalisation Details'!$A:$P,15,0),"")</f>
        <v>22121</v>
      </c>
      <c r="O761" s="46">
        <f>IFERROR(VLOOKUP($A761,'Hospitalisation Details'!$A:$P,6,0),"")</f>
        <v>13470.86</v>
      </c>
      <c r="P761" s="47" t="str">
        <f>IFERROR(VLOOKUP($A761,'Hospitalisation Details'!$A:$P,12,0),"")</f>
        <v>tier - 3</v>
      </c>
      <c r="Q761" s="47" t="str">
        <f>IFERROR(VLOOKUP($A761,'Hospitalisation Details'!$A:$P,13,0),"")</f>
        <v>tier - 3</v>
      </c>
      <c r="R761" s="47" t="str">
        <f>IFERROR(VLOOKUP($A761,'Hospitalisation Details'!$A:$P,14,0),"")</f>
        <v>R1011</v>
      </c>
      <c r="S761" s="47">
        <f>IFERROR(VLOOKUP($A761,'Hospitalisation Details'!$A:$P,16,0),"")</f>
        <v>62</v>
      </c>
    </row>
    <row r="762" spans="1:19" x14ac:dyDescent="0.3">
      <c r="A762" s="34" t="str">
        <f>'Medical Examinations'!A762</f>
        <v>Id761</v>
      </c>
      <c r="B762" s="36" t="str">
        <f>VLOOKUP($A762,'Customer Names'!A:E,3,FALSE)</f>
        <v>Ms.</v>
      </c>
      <c r="C762" s="37" t="str">
        <f>VLOOKUP($A762,'Customer Names'!$A:$E,4,FALSE)</f>
        <v xml:space="preserve"> Lisa</v>
      </c>
      <c r="D762" s="37" t="str">
        <f>VLOOKUP($A762,'Customer Names'!A:E,5,FALSE)</f>
        <v>Reichmann</v>
      </c>
      <c r="E762" s="35">
        <f>VLOOKUP($A762,'Medical Examinations'!$A:$H,2,FALSE)</f>
        <v>39.159999999999997</v>
      </c>
      <c r="F762" s="35">
        <f>VLOOKUP($A762,'Medical Examinations'!$A:$H,3,FALSE)</f>
        <v>10.48</v>
      </c>
      <c r="G762" s="35" t="str">
        <f>VLOOKUP($A762,'Medical Examinations'!$A:$N,11,0)</f>
        <v>No</v>
      </c>
      <c r="H762" s="35" t="str">
        <f>VLOOKUP($A762,'Medical Examinations'!$A:$N,5,0)</f>
        <v>No</v>
      </c>
      <c r="I762" s="35" t="str">
        <f>VLOOKUP($A762,'Medical Examinations'!$A:$N,6,0)</f>
        <v>No</v>
      </c>
      <c r="J762" s="35">
        <f>VLOOKUP($A762,'Medical Examinations'!$A:$N,9,0)</f>
        <v>0</v>
      </c>
      <c r="K762" s="35" t="str">
        <f>VLOOKUP($A762,'Medical Examinations'!$A:$N,10,0)</f>
        <v>No</v>
      </c>
      <c r="L762" s="35" t="str">
        <f>VLOOKUP($A762,'Medical Examinations'!$A:$N,12,0)</f>
        <v>Obesity</v>
      </c>
      <c r="M762" s="35" t="str">
        <f>VLOOKUP($A762,'Medical Examinations'!$A:$N,13,0)</f>
        <v>Diabetes</v>
      </c>
      <c r="N762" s="45">
        <f>IFERROR(VLOOKUP($A762,'Hospitalisation Details'!$A:$P,15,0),"")</f>
        <v>22125</v>
      </c>
      <c r="O762" s="46">
        <f>IFERROR(VLOOKUP($A762,'Hospitalisation Details'!$A:$P,6,0),"")</f>
        <v>13470.8</v>
      </c>
      <c r="P762" s="47" t="str">
        <f>IFERROR(VLOOKUP($A762,'Hospitalisation Details'!$A:$P,12,0),"")</f>
        <v>tier - 3</v>
      </c>
      <c r="Q762" s="47" t="str">
        <f>IFERROR(VLOOKUP($A762,'Hospitalisation Details'!$A:$P,13,0),"")</f>
        <v>tier - 2</v>
      </c>
      <c r="R762" s="47" t="str">
        <f>IFERROR(VLOOKUP($A762,'Hospitalisation Details'!$A:$P,14,0),"")</f>
        <v>R1013</v>
      </c>
      <c r="S762" s="47">
        <f>IFERROR(VLOOKUP($A762,'Hospitalisation Details'!$A:$P,16,0),"")</f>
        <v>62</v>
      </c>
    </row>
    <row r="763" spans="1:19" x14ac:dyDescent="0.3">
      <c r="A763" s="34" t="str">
        <f>'Medical Examinations'!A763</f>
        <v>Id762</v>
      </c>
      <c r="B763" s="36" t="str">
        <f>VLOOKUP($A763,'Customer Names'!A:E,3,FALSE)</f>
        <v>Mr.</v>
      </c>
      <c r="C763" s="37" t="str">
        <f>VLOOKUP($A763,'Customer Names'!$A:$E,4,FALSE)</f>
        <v xml:space="preserve"> Jason</v>
      </c>
      <c r="D763" s="37" t="str">
        <f>VLOOKUP($A763,'Customer Names'!A:E,5,FALSE)</f>
        <v>Cavatorta</v>
      </c>
      <c r="E763" s="35">
        <f>VLOOKUP($A763,'Medical Examinations'!$A:$H,2,FALSE)</f>
        <v>44.1</v>
      </c>
      <c r="F763" s="35">
        <f>VLOOKUP($A763,'Medical Examinations'!$A:$H,3,FALSE)</f>
        <v>5.04</v>
      </c>
      <c r="G763" s="35" t="str">
        <f>VLOOKUP($A763,'Medical Examinations'!$A:$N,11,0)</f>
        <v>Yes</v>
      </c>
      <c r="H763" s="35" t="str">
        <f>VLOOKUP($A763,'Medical Examinations'!$A:$N,5,0)</f>
        <v>No</v>
      </c>
      <c r="I763" s="35" t="str">
        <f>VLOOKUP($A763,'Medical Examinations'!$A:$N,6,0)</f>
        <v>No</v>
      </c>
      <c r="J763" s="35">
        <f>VLOOKUP($A763,'Medical Examinations'!$A:$N,9,0)</f>
        <v>0</v>
      </c>
      <c r="K763" s="35" t="str">
        <f>VLOOKUP($A763,'Medical Examinations'!$A:$N,10,0)</f>
        <v>No</v>
      </c>
      <c r="L763" s="35" t="str">
        <f>VLOOKUP($A763,'Medical Examinations'!$A:$N,12,0)</f>
        <v>Obesity</v>
      </c>
      <c r="M763" s="35" t="str">
        <f>VLOOKUP($A763,'Medical Examinations'!$A:$N,13,0)</f>
        <v>Normal</v>
      </c>
      <c r="N763" s="45">
        <f>IFERROR(VLOOKUP($A763,'Hospitalisation Details'!$A:$P,15,0),"")</f>
        <v>31278</v>
      </c>
      <c r="O763" s="46">
        <f>IFERROR(VLOOKUP($A763,'Hospitalisation Details'!$A:$P,6,0),"")</f>
        <v>13465.8</v>
      </c>
      <c r="P763" s="47" t="str">
        <f>IFERROR(VLOOKUP($A763,'Hospitalisation Details'!$A:$P,12,0),"")</f>
        <v>tier - 3</v>
      </c>
      <c r="Q763" s="47" t="str">
        <f>IFERROR(VLOOKUP($A763,'Hospitalisation Details'!$A:$P,13,0),"")</f>
        <v>tier - 1</v>
      </c>
      <c r="R763" s="47" t="str">
        <f>IFERROR(VLOOKUP($A763,'Hospitalisation Details'!$A:$P,14,0),"")</f>
        <v>R1012</v>
      </c>
      <c r="S763" s="47">
        <f>IFERROR(VLOOKUP($A763,'Hospitalisation Details'!$A:$P,16,0),"")</f>
        <v>37</v>
      </c>
    </row>
    <row r="764" spans="1:19" x14ac:dyDescent="0.3">
      <c r="A764" s="34" t="str">
        <f>'Medical Examinations'!A764</f>
        <v>Id763</v>
      </c>
      <c r="B764" s="36" t="str">
        <f>VLOOKUP($A764,'Customer Names'!A:E,3,FALSE)</f>
        <v>Ms.</v>
      </c>
      <c r="C764" s="37" t="str">
        <f>VLOOKUP($A764,'Customer Names'!$A:$E,4,FALSE)</f>
        <v xml:space="preserve"> Courtney</v>
      </c>
      <c r="D764" s="37" t="str">
        <f>VLOOKUP($A764,'Customer Names'!A:E,5,FALSE)</f>
        <v>Yaeger</v>
      </c>
      <c r="E764" s="35">
        <f>VLOOKUP($A764,'Medical Examinations'!$A:$H,2,FALSE)</f>
        <v>33.200000000000003</v>
      </c>
      <c r="F764" s="35">
        <f>VLOOKUP($A764,'Medical Examinations'!$A:$H,3,FALSE)</f>
        <v>9.06</v>
      </c>
      <c r="G764" s="35" t="str">
        <f>VLOOKUP($A764,'Medical Examinations'!$A:$N,11,0)</f>
        <v>No</v>
      </c>
      <c r="H764" s="35" t="str">
        <f>VLOOKUP($A764,'Medical Examinations'!$A:$N,5,0)</f>
        <v>No</v>
      </c>
      <c r="I764" s="35" t="str">
        <f>VLOOKUP($A764,'Medical Examinations'!$A:$N,6,0)</f>
        <v>No</v>
      </c>
      <c r="J764" s="35">
        <f>VLOOKUP($A764,'Medical Examinations'!$A:$N,9,0)</f>
        <v>0</v>
      </c>
      <c r="K764" s="35" t="str">
        <f>VLOOKUP($A764,'Medical Examinations'!$A:$N,10,0)</f>
        <v>No</v>
      </c>
      <c r="L764" s="35" t="str">
        <f>VLOOKUP($A764,'Medical Examinations'!$A:$N,12,0)</f>
        <v>Obesity</v>
      </c>
      <c r="M764" s="35" t="str">
        <f>VLOOKUP($A764,'Medical Examinations'!$A:$N,13,0)</f>
        <v>Diabetes</v>
      </c>
      <c r="N764" s="45">
        <f>IFERROR(VLOOKUP($A764,'Hospitalisation Details'!$A:$P,15,0),"")</f>
        <v>22266</v>
      </c>
      <c r="O764" s="46">
        <f>IFERROR(VLOOKUP($A764,'Hospitalisation Details'!$A:$P,6,0),"")</f>
        <v>13462.52</v>
      </c>
      <c r="P764" s="47" t="str">
        <f>IFERROR(VLOOKUP($A764,'Hospitalisation Details'!$A:$P,12,0),"")</f>
        <v>tier - 3</v>
      </c>
      <c r="Q764" s="47" t="str">
        <f>IFERROR(VLOOKUP($A764,'Hospitalisation Details'!$A:$P,13,0),"")</f>
        <v>tier - 2</v>
      </c>
      <c r="R764" s="47" t="str">
        <f>IFERROR(VLOOKUP($A764,'Hospitalisation Details'!$A:$P,14,0),"")</f>
        <v>R1011</v>
      </c>
      <c r="S764" s="47">
        <f>IFERROR(VLOOKUP($A764,'Hospitalisation Details'!$A:$P,16,0),"")</f>
        <v>62</v>
      </c>
    </row>
    <row r="765" spans="1:19" x14ac:dyDescent="0.3">
      <c r="A765" s="34" t="str">
        <f>'Medical Examinations'!A765</f>
        <v>Id764</v>
      </c>
      <c r="B765" s="36" t="str">
        <f>VLOOKUP($A765,'Customer Names'!A:E,3,FALSE)</f>
        <v>Ms.</v>
      </c>
      <c r="C765" s="37" t="str">
        <f>VLOOKUP($A765,'Customer Names'!$A:$E,4,FALSE)</f>
        <v xml:space="preserve"> Jennifer R.</v>
      </c>
      <c r="D765" s="37" t="str">
        <f>VLOOKUP($A765,'Customer Names'!A:E,5,FALSE)</f>
        <v>Hughes</v>
      </c>
      <c r="E765" s="35">
        <f>VLOOKUP($A765,'Medical Examinations'!$A:$H,2,FALSE)</f>
        <v>29.92</v>
      </c>
      <c r="F765" s="35">
        <f>VLOOKUP($A765,'Medical Examinations'!$A:$H,3,FALSE)</f>
        <v>11.07</v>
      </c>
      <c r="G765" s="35" t="str">
        <f>VLOOKUP($A765,'Medical Examinations'!$A:$N,11,0)</f>
        <v>No</v>
      </c>
      <c r="H765" s="35" t="str">
        <f>VLOOKUP($A765,'Medical Examinations'!$A:$N,5,0)</f>
        <v>No</v>
      </c>
      <c r="I765" s="35" t="str">
        <f>VLOOKUP($A765,'Medical Examinations'!$A:$N,6,0)</f>
        <v>No</v>
      </c>
      <c r="J765" s="35">
        <f>VLOOKUP($A765,'Medical Examinations'!$A:$N,9,0)</f>
        <v>0</v>
      </c>
      <c r="K765" s="35" t="str">
        <f>VLOOKUP($A765,'Medical Examinations'!$A:$N,10,0)</f>
        <v>No</v>
      </c>
      <c r="L765" s="35" t="str">
        <f>VLOOKUP($A765,'Medical Examinations'!$A:$N,12,0)</f>
        <v>Overweight</v>
      </c>
      <c r="M765" s="35" t="str">
        <f>VLOOKUP($A765,'Medical Examinations'!$A:$N,13,0)</f>
        <v>Diabetes</v>
      </c>
      <c r="N765" s="45">
        <f>IFERROR(VLOOKUP($A765,'Hospitalisation Details'!$A:$P,15,0),"")</f>
        <v>22108</v>
      </c>
      <c r="O765" s="46">
        <f>IFERROR(VLOOKUP($A765,'Hospitalisation Details'!$A:$P,6,0),"")</f>
        <v>13457.96</v>
      </c>
      <c r="P765" s="47" t="str">
        <f>IFERROR(VLOOKUP($A765,'Hospitalisation Details'!$A:$P,12,0),"")</f>
        <v>tier - 3</v>
      </c>
      <c r="Q765" s="47" t="str">
        <f>IFERROR(VLOOKUP($A765,'Hospitalisation Details'!$A:$P,13,0),"")</f>
        <v>tier - 1</v>
      </c>
      <c r="R765" s="47" t="str">
        <f>IFERROR(VLOOKUP($A765,'Hospitalisation Details'!$A:$P,14,0),"")</f>
        <v>R1013</v>
      </c>
      <c r="S765" s="47">
        <f>IFERROR(VLOOKUP($A765,'Hospitalisation Details'!$A:$P,16,0),"")</f>
        <v>62</v>
      </c>
    </row>
    <row r="766" spans="1:19" x14ac:dyDescent="0.3">
      <c r="A766" s="34" t="str">
        <f>'Medical Examinations'!A766</f>
        <v>Id765</v>
      </c>
      <c r="B766" s="36" t="str">
        <f>VLOOKUP($A766,'Customer Names'!A:E,3,FALSE)</f>
        <v>Ms.</v>
      </c>
      <c r="C766" s="37" t="str">
        <f>VLOOKUP($A766,'Customer Names'!$A:$E,4,FALSE)</f>
        <v xml:space="preserve"> Lauren E</v>
      </c>
      <c r="D766" s="37" t="str">
        <f>VLOOKUP($A766,'Customer Names'!A:E,5,FALSE)</f>
        <v>Donahue</v>
      </c>
      <c r="E766" s="35">
        <f>VLOOKUP($A766,'Medical Examinations'!$A:$H,2,FALSE)</f>
        <v>25</v>
      </c>
      <c r="F766" s="35">
        <f>VLOOKUP($A766,'Medical Examinations'!$A:$H,3,FALSE)</f>
        <v>10.45</v>
      </c>
      <c r="G766" s="35" t="str">
        <f>VLOOKUP($A766,'Medical Examinations'!$A:$N,11,0)</f>
        <v>No</v>
      </c>
      <c r="H766" s="35" t="str">
        <f>VLOOKUP($A766,'Medical Examinations'!$A:$N,5,0)</f>
        <v>No</v>
      </c>
      <c r="I766" s="35" t="str">
        <f>VLOOKUP($A766,'Medical Examinations'!$A:$N,6,0)</f>
        <v>No</v>
      </c>
      <c r="J766" s="35">
        <f>VLOOKUP($A766,'Medical Examinations'!$A:$N,9,0)</f>
        <v>0</v>
      </c>
      <c r="K766" s="35" t="str">
        <f>VLOOKUP($A766,'Medical Examinations'!$A:$N,10,0)</f>
        <v>No</v>
      </c>
      <c r="L766" s="35" t="str">
        <f>VLOOKUP($A766,'Medical Examinations'!$A:$N,12,0)</f>
        <v>Overweight</v>
      </c>
      <c r="M766" s="35" t="str">
        <f>VLOOKUP($A766,'Medical Examinations'!$A:$N,13,0)</f>
        <v>Diabetes</v>
      </c>
      <c r="N766" s="45">
        <f>IFERROR(VLOOKUP($A766,'Hospitalisation Details'!$A:$P,15,0),"")</f>
        <v>22141</v>
      </c>
      <c r="O766" s="46">
        <f>IFERROR(VLOOKUP($A766,'Hospitalisation Details'!$A:$P,6,0),"")</f>
        <v>13451.12</v>
      </c>
      <c r="P766" s="47" t="str">
        <f>IFERROR(VLOOKUP($A766,'Hospitalisation Details'!$A:$P,12,0),"")</f>
        <v>tier - 3</v>
      </c>
      <c r="Q766" s="47" t="str">
        <f>IFERROR(VLOOKUP($A766,'Hospitalisation Details'!$A:$P,13,0),"")</f>
        <v>tier - 1</v>
      </c>
      <c r="R766" s="47" t="str">
        <f>IFERROR(VLOOKUP($A766,'Hospitalisation Details'!$A:$P,14,0),"")</f>
        <v>R1011</v>
      </c>
      <c r="S766" s="47">
        <f>IFERROR(VLOOKUP($A766,'Hospitalisation Details'!$A:$P,16,0),"")</f>
        <v>62</v>
      </c>
    </row>
    <row r="767" spans="1:19" x14ac:dyDescent="0.3">
      <c r="A767" s="34" t="str">
        <f>'Medical Examinations'!A767</f>
        <v>Id766</v>
      </c>
      <c r="B767" s="36" t="str">
        <f>VLOOKUP($A767,'Customer Names'!A:E,3,FALSE)</f>
        <v>Ms.</v>
      </c>
      <c r="C767" s="37" t="str">
        <f>VLOOKUP($A767,'Customer Names'!$A:$E,4,FALSE)</f>
        <v xml:space="preserve"> Ashley M.</v>
      </c>
      <c r="D767" s="37" t="str">
        <f>VLOOKUP($A767,'Customer Names'!A:E,5,FALSE)</f>
        <v>Greenwell</v>
      </c>
      <c r="E767" s="35">
        <f>VLOOKUP($A767,'Medical Examinations'!$A:$H,2,FALSE)</f>
        <v>38.869999999999997</v>
      </c>
      <c r="F767" s="35">
        <f>VLOOKUP($A767,'Medical Examinations'!$A:$H,3,FALSE)</f>
        <v>8.6300000000000008</v>
      </c>
      <c r="G767" s="35" t="str">
        <f>VLOOKUP($A767,'Medical Examinations'!$A:$N,11,0)</f>
        <v>Yes</v>
      </c>
      <c r="H767" s="35" t="str">
        <f>VLOOKUP($A767,'Medical Examinations'!$A:$N,5,0)</f>
        <v>No</v>
      </c>
      <c r="I767" s="35" t="str">
        <f>VLOOKUP($A767,'Medical Examinations'!$A:$N,6,0)</f>
        <v>No</v>
      </c>
      <c r="J767" s="35">
        <f>VLOOKUP($A767,'Medical Examinations'!$A:$N,9,0)</f>
        <v>1</v>
      </c>
      <c r="K767" s="35" t="str">
        <f>VLOOKUP($A767,'Medical Examinations'!$A:$N,10,0)</f>
        <v>No</v>
      </c>
      <c r="L767" s="35" t="str">
        <f>VLOOKUP($A767,'Medical Examinations'!$A:$N,12,0)</f>
        <v>Obesity</v>
      </c>
      <c r="M767" s="35" t="str">
        <f>VLOOKUP($A767,'Medical Examinations'!$A:$N,13,0)</f>
        <v>Diabetes</v>
      </c>
      <c r="N767" s="45">
        <f>IFERROR(VLOOKUP($A767,'Hospitalisation Details'!$A:$P,15,0),"")</f>
        <v>27574</v>
      </c>
      <c r="O767" s="46">
        <f>IFERROR(VLOOKUP($A767,'Hospitalisation Details'!$A:$P,6,0),"")</f>
        <v>13440.7</v>
      </c>
      <c r="P767" s="47" t="str">
        <f>IFERROR(VLOOKUP($A767,'Hospitalisation Details'!$A:$P,12,0),"")</f>
        <v>tier - 3</v>
      </c>
      <c r="Q767" s="47" t="str">
        <f>IFERROR(VLOOKUP($A767,'Hospitalisation Details'!$A:$P,13,0),"")</f>
        <v>tier - 2</v>
      </c>
      <c r="R767" s="47" t="str">
        <f>IFERROR(VLOOKUP($A767,'Hospitalisation Details'!$A:$P,14,0),"")</f>
        <v>R1012</v>
      </c>
      <c r="S767" s="47">
        <f>IFERROR(VLOOKUP($A767,'Hospitalisation Details'!$A:$P,16,0),"")</f>
        <v>47</v>
      </c>
    </row>
    <row r="768" spans="1:19" x14ac:dyDescent="0.3">
      <c r="A768" s="34" t="str">
        <f>'Medical Examinations'!A768</f>
        <v>Id767</v>
      </c>
      <c r="B768" s="36" t="str">
        <f>VLOOKUP($A768,'Customer Names'!A:E,3,FALSE)</f>
        <v>Ms.</v>
      </c>
      <c r="C768" s="37" t="str">
        <f>VLOOKUP($A768,'Customer Names'!$A:$E,4,FALSE)</f>
        <v xml:space="preserve"> Alison R.</v>
      </c>
      <c r="D768" s="37" t="str">
        <f>VLOOKUP($A768,'Customer Names'!A:E,5,FALSE)</f>
        <v>Steele</v>
      </c>
      <c r="E768" s="35">
        <f>VLOOKUP($A768,'Medical Examinations'!$A:$H,2,FALSE)</f>
        <v>32.299999999999997</v>
      </c>
      <c r="F768" s="35">
        <f>VLOOKUP($A768,'Medical Examinations'!$A:$H,3,FALSE)</f>
        <v>5.28</v>
      </c>
      <c r="G768" s="35" t="str">
        <f>VLOOKUP($A768,'Medical Examinations'!$A:$N,11,0)</f>
        <v>Yes</v>
      </c>
      <c r="H768" s="35" t="str">
        <f>VLOOKUP($A768,'Medical Examinations'!$A:$N,5,0)</f>
        <v>No</v>
      </c>
      <c r="I768" s="35" t="str">
        <f>VLOOKUP($A768,'Medical Examinations'!$A:$N,6,0)</f>
        <v>No</v>
      </c>
      <c r="J768" s="35">
        <f>VLOOKUP($A768,'Medical Examinations'!$A:$N,9,0)</f>
        <v>2</v>
      </c>
      <c r="K768" s="35" t="str">
        <f>VLOOKUP($A768,'Medical Examinations'!$A:$N,10,0)</f>
        <v>No</v>
      </c>
      <c r="L768" s="35" t="str">
        <f>VLOOKUP($A768,'Medical Examinations'!$A:$N,12,0)</f>
        <v>Obesity</v>
      </c>
      <c r="M768" s="35" t="str">
        <f>VLOOKUP($A768,'Medical Examinations'!$A:$N,13,0)</f>
        <v>Normal</v>
      </c>
      <c r="N768" s="45">
        <f>IFERROR(VLOOKUP($A768,'Hospitalisation Details'!$A:$P,15,0),"")</f>
        <v>24425</v>
      </c>
      <c r="O768" s="46">
        <f>IFERROR(VLOOKUP($A768,'Hospitalisation Details'!$A:$P,6,0),"")</f>
        <v>13430.27</v>
      </c>
      <c r="P768" s="47" t="str">
        <f>IFERROR(VLOOKUP($A768,'Hospitalisation Details'!$A:$P,12,0),"")</f>
        <v>tier - 3</v>
      </c>
      <c r="Q768" s="47" t="str">
        <f>IFERROR(VLOOKUP($A768,'Hospitalisation Details'!$A:$P,13,0),"")</f>
        <v>tier - 3</v>
      </c>
      <c r="R768" s="47" t="str">
        <f>IFERROR(VLOOKUP($A768,'Hospitalisation Details'!$A:$P,14,0),"")</f>
        <v>R1024</v>
      </c>
      <c r="S768" s="47">
        <f>IFERROR(VLOOKUP($A768,'Hospitalisation Details'!$A:$P,16,0),"")</f>
        <v>56</v>
      </c>
    </row>
    <row r="769" spans="1:19" x14ac:dyDescent="0.3">
      <c r="A769" s="34" t="str">
        <f>'Medical Examinations'!A769</f>
        <v>Id768</v>
      </c>
      <c r="B769" s="36" t="str">
        <f>VLOOKUP($A769,'Customer Names'!A:E,3,FALSE)</f>
        <v>Ms.</v>
      </c>
      <c r="C769" s="37" t="str">
        <f>VLOOKUP($A769,'Customer Names'!$A:$E,4,FALSE)</f>
        <v xml:space="preserve"> Madeleine</v>
      </c>
      <c r="D769" s="37" t="str">
        <f>VLOOKUP($A769,'Customer Names'!A:E,5,FALSE)</f>
        <v>Gunter</v>
      </c>
      <c r="E769" s="35">
        <f>VLOOKUP($A769,'Medical Examinations'!$A:$H,2,FALSE)</f>
        <v>31.16</v>
      </c>
      <c r="F769" s="35">
        <f>VLOOKUP($A769,'Medical Examinations'!$A:$H,3,FALSE)</f>
        <v>7.49</v>
      </c>
      <c r="G769" s="35" t="str">
        <f>VLOOKUP($A769,'Medical Examinations'!$A:$N,11,0)</f>
        <v>Yes</v>
      </c>
      <c r="H769" s="35" t="str">
        <f>VLOOKUP($A769,'Medical Examinations'!$A:$N,5,0)</f>
        <v>No</v>
      </c>
      <c r="I769" s="35" t="str">
        <f>VLOOKUP($A769,'Medical Examinations'!$A:$N,6,0)</f>
        <v>No</v>
      </c>
      <c r="J769" s="35">
        <f>VLOOKUP($A769,'Medical Examinations'!$A:$N,9,0)</f>
        <v>2</v>
      </c>
      <c r="K769" s="35" t="str">
        <f>VLOOKUP($A769,'Medical Examinations'!$A:$N,10,0)</f>
        <v>No</v>
      </c>
      <c r="L769" s="35" t="str">
        <f>VLOOKUP($A769,'Medical Examinations'!$A:$N,12,0)</f>
        <v>Obesity</v>
      </c>
      <c r="M769" s="35" t="str">
        <f>VLOOKUP($A769,'Medical Examinations'!$A:$N,13,0)</f>
        <v>Diabetes</v>
      </c>
      <c r="N769" s="45">
        <f>IFERROR(VLOOKUP($A769,'Hospitalisation Details'!$A:$P,15,0),"")</f>
        <v>22588</v>
      </c>
      <c r="O769" s="46">
        <f>IFERROR(VLOOKUP($A769,'Hospitalisation Details'!$A:$P,6,0),"")</f>
        <v>13429.04</v>
      </c>
      <c r="P769" s="47" t="str">
        <f>IFERROR(VLOOKUP($A769,'Hospitalisation Details'!$A:$P,12,0),"")</f>
        <v>tier - 3</v>
      </c>
      <c r="Q769" s="47" t="str">
        <f>IFERROR(VLOOKUP($A769,'Hospitalisation Details'!$A:$P,13,0),"")</f>
        <v>tier - 3</v>
      </c>
      <c r="R769" s="47" t="str">
        <f>IFERROR(VLOOKUP($A769,'Hospitalisation Details'!$A:$P,14,0),"")</f>
        <v>R1012</v>
      </c>
      <c r="S769" s="47">
        <f>IFERROR(VLOOKUP($A769,'Hospitalisation Details'!$A:$P,16,0),"")</f>
        <v>61</v>
      </c>
    </row>
    <row r="770" spans="1:19" x14ac:dyDescent="0.3">
      <c r="A770" s="34" t="str">
        <f>'Medical Examinations'!A770</f>
        <v>Id769</v>
      </c>
      <c r="B770" s="36" t="str">
        <f>VLOOKUP($A770,'Customer Names'!A:E,3,FALSE)</f>
        <v>Ms.</v>
      </c>
      <c r="C770" s="37" t="str">
        <f>VLOOKUP($A770,'Customer Names'!$A:$E,4,FALSE)</f>
        <v xml:space="preserve"> Stacey</v>
      </c>
      <c r="D770" s="37" t="str">
        <f>VLOOKUP($A770,'Customer Names'!A:E,5,FALSE)</f>
        <v>McDonough</v>
      </c>
      <c r="E770" s="35">
        <f>VLOOKUP($A770,'Medical Examinations'!$A:$H,2,FALSE)</f>
        <v>54.59</v>
      </c>
      <c r="F770" s="35">
        <f>VLOOKUP($A770,'Medical Examinations'!$A:$H,3,FALSE)</f>
        <v>4.2699999999999996</v>
      </c>
      <c r="G770" s="35" t="str">
        <f>VLOOKUP($A770,'Medical Examinations'!$A:$N,11,0)</f>
        <v>No</v>
      </c>
      <c r="H770" s="35" t="str">
        <f>VLOOKUP($A770,'Medical Examinations'!$A:$N,5,0)</f>
        <v>No</v>
      </c>
      <c r="I770" s="35" t="str">
        <f>VLOOKUP($A770,'Medical Examinations'!$A:$N,6,0)</f>
        <v>No</v>
      </c>
      <c r="J770" s="35">
        <f>VLOOKUP($A770,'Medical Examinations'!$A:$N,9,0)</f>
        <v>0</v>
      </c>
      <c r="K770" s="35" t="str">
        <f>VLOOKUP($A770,'Medical Examinations'!$A:$N,10,0)</f>
        <v>No</v>
      </c>
      <c r="L770" s="35" t="str">
        <f>VLOOKUP($A770,'Medical Examinations'!$A:$N,12,0)</f>
        <v>Obesity</v>
      </c>
      <c r="M770" s="35" t="str">
        <f>VLOOKUP($A770,'Medical Examinations'!$A:$N,13,0)</f>
        <v>Normal</v>
      </c>
      <c r="N770" s="45">
        <f>IFERROR(VLOOKUP($A770,'Hospitalisation Details'!$A:$P,15,0),"")</f>
        <v>34502</v>
      </c>
      <c r="O770" s="46">
        <f>IFERROR(VLOOKUP($A770,'Hospitalisation Details'!$A:$P,6,0),"")</f>
        <v>13417.05</v>
      </c>
      <c r="P770" s="47" t="str">
        <f>IFERROR(VLOOKUP($A770,'Hospitalisation Details'!$A:$P,12,0),"")</f>
        <v>tier - 3</v>
      </c>
      <c r="Q770" s="47" t="str">
        <f>IFERROR(VLOOKUP($A770,'Hospitalisation Details'!$A:$P,13,0),"")</f>
        <v>tier - 3</v>
      </c>
      <c r="R770" s="47" t="str">
        <f>IFERROR(VLOOKUP($A770,'Hospitalisation Details'!$A:$P,14,0),"")</f>
        <v>R1012</v>
      </c>
      <c r="S770" s="47">
        <f>IFERROR(VLOOKUP($A770,'Hospitalisation Details'!$A:$P,16,0),"")</f>
        <v>28</v>
      </c>
    </row>
    <row r="771" spans="1:19" x14ac:dyDescent="0.3">
      <c r="A771" s="34" t="str">
        <f>'Medical Examinations'!A771</f>
        <v>Id770</v>
      </c>
      <c r="B771" s="36" t="str">
        <f>VLOOKUP($A771,'Customer Names'!A:E,3,FALSE)</f>
        <v>Ms.</v>
      </c>
      <c r="C771" s="37" t="str">
        <f>VLOOKUP($A771,'Customer Names'!$A:$E,4,FALSE)</f>
        <v xml:space="preserve"> Kimberly</v>
      </c>
      <c r="D771" s="37" t="str">
        <f>VLOOKUP($A771,'Customer Names'!A:E,5,FALSE)</f>
        <v>Sweetland</v>
      </c>
      <c r="E771" s="35">
        <f>VLOOKUP($A771,'Medical Examinations'!$A:$H,2,FALSE)</f>
        <v>21.09</v>
      </c>
      <c r="F771" s="35">
        <f>VLOOKUP($A771,'Medical Examinations'!$A:$H,3,FALSE)</f>
        <v>9.2200000000000006</v>
      </c>
      <c r="G771" s="35" t="str">
        <f>VLOOKUP($A771,'Medical Examinations'!$A:$N,11,0)</f>
        <v>Yes</v>
      </c>
      <c r="H771" s="35" t="str">
        <f>VLOOKUP($A771,'Medical Examinations'!$A:$N,5,0)</f>
        <v>No</v>
      </c>
      <c r="I771" s="35" t="str">
        <f>VLOOKUP($A771,'Medical Examinations'!$A:$N,6,0)</f>
        <v>No</v>
      </c>
      <c r="J771" s="35">
        <f>VLOOKUP($A771,'Medical Examinations'!$A:$N,9,0)</f>
        <v>2</v>
      </c>
      <c r="K771" s="35" t="str">
        <f>VLOOKUP($A771,'Medical Examinations'!$A:$N,10,0)</f>
        <v>No</v>
      </c>
      <c r="L771" s="35" t="str">
        <f>VLOOKUP($A771,'Medical Examinations'!$A:$N,12,0)</f>
        <v>Normal Weight</v>
      </c>
      <c r="M771" s="35" t="str">
        <f>VLOOKUP($A771,'Medical Examinations'!$A:$N,13,0)</f>
        <v>Diabetes</v>
      </c>
      <c r="N771" s="45">
        <f>IFERROR(VLOOKUP($A771,'Hospitalisation Details'!$A:$P,15,0),"")</f>
        <v>22484</v>
      </c>
      <c r="O771" s="46">
        <f>IFERROR(VLOOKUP($A771,'Hospitalisation Details'!$A:$P,6,0),"")</f>
        <v>13415.04</v>
      </c>
      <c r="P771" s="47" t="str">
        <f>IFERROR(VLOOKUP($A771,'Hospitalisation Details'!$A:$P,12,0),"")</f>
        <v>tier - 3</v>
      </c>
      <c r="Q771" s="47" t="str">
        <f>IFERROR(VLOOKUP($A771,'Hospitalisation Details'!$A:$P,13,0),"")</f>
        <v>tier - 2</v>
      </c>
      <c r="R771" s="47" t="str">
        <f>IFERROR(VLOOKUP($A771,'Hospitalisation Details'!$A:$P,14,0),"")</f>
        <v>R1012</v>
      </c>
      <c r="S771" s="47">
        <f>IFERROR(VLOOKUP($A771,'Hospitalisation Details'!$A:$P,16,0),"")</f>
        <v>61</v>
      </c>
    </row>
    <row r="772" spans="1:19" x14ac:dyDescent="0.3">
      <c r="A772" s="34" t="str">
        <f>'Medical Examinations'!A772</f>
        <v>Id771</v>
      </c>
      <c r="B772" s="36" t="str">
        <f>VLOOKUP($A772,'Customer Names'!A:E,3,FALSE)</f>
        <v>Mr.</v>
      </c>
      <c r="C772" s="37" t="str">
        <f>VLOOKUP($A772,'Customer Names'!$A:$E,4,FALSE)</f>
        <v xml:space="preserve"> Matthew D</v>
      </c>
      <c r="D772" s="37" t="str">
        <f>VLOOKUP($A772,'Customer Names'!A:E,5,FALSE)</f>
        <v>Hammersmith</v>
      </c>
      <c r="E772" s="35">
        <f>VLOOKUP($A772,'Medical Examinations'!$A:$H,2,FALSE)</f>
        <v>52.41</v>
      </c>
      <c r="F772" s="35">
        <f>VLOOKUP($A772,'Medical Examinations'!$A:$H,3,FALSE)</f>
        <v>5.99</v>
      </c>
      <c r="G772" s="35" t="str">
        <f>VLOOKUP($A772,'Medical Examinations'!$A:$N,11,0)</f>
        <v>No</v>
      </c>
      <c r="H772" s="35" t="str">
        <f>VLOOKUP($A772,'Medical Examinations'!$A:$N,5,0)</f>
        <v>No</v>
      </c>
      <c r="I772" s="35" t="str">
        <f>VLOOKUP($A772,'Medical Examinations'!$A:$N,6,0)</f>
        <v>No</v>
      </c>
      <c r="J772" s="35">
        <f>VLOOKUP($A772,'Medical Examinations'!$A:$N,9,0)</f>
        <v>1</v>
      </c>
      <c r="K772" s="35" t="str">
        <f>VLOOKUP($A772,'Medical Examinations'!$A:$N,10,0)</f>
        <v>No</v>
      </c>
      <c r="L772" s="35" t="str">
        <f>VLOOKUP($A772,'Medical Examinations'!$A:$N,12,0)</f>
        <v>Obesity</v>
      </c>
      <c r="M772" s="35" t="str">
        <f>VLOOKUP($A772,'Medical Examinations'!$A:$N,13,0)</f>
        <v>Prediabetes</v>
      </c>
      <c r="N772" s="45">
        <f>IFERROR(VLOOKUP($A772,'Hospitalisation Details'!$A:$P,15,0),"")</f>
        <v>33957</v>
      </c>
      <c r="O772" s="46">
        <f>IFERROR(VLOOKUP($A772,'Hospitalisation Details'!$A:$P,6,0),"")</f>
        <v>13412.97</v>
      </c>
      <c r="P772" s="47" t="str">
        <f>IFERROR(VLOOKUP($A772,'Hospitalisation Details'!$A:$P,12,0),"")</f>
        <v>tier - 3</v>
      </c>
      <c r="Q772" s="47" t="str">
        <f>IFERROR(VLOOKUP($A772,'Hospitalisation Details'!$A:$P,13,0),"")</f>
        <v>tier - 3</v>
      </c>
      <c r="R772" s="47" t="str">
        <f>IFERROR(VLOOKUP($A772,'Hospitalisation Details'!$A:$P,14,0),"")</f>
        <v>R1023</v>
      </c>
      <c r="S772" s="47">
        <f>IFERROR(VLOOKUP($A772,'Hospitalisation Details'!$A:$P,16,0),"")</f>
        <v>30</v>
      </c>
    </row>
    <row r="773" spans="1:19" x14ac:dyDescent="0.3">
      <c r="A773" s="34" t="str">
        <f>'Medical Examinations'!A773</f>
        <v>Id772</v>
      </c>
      <c r="B773" s="36" t="str">
        <f>VLOOKUP($A773,'Customer Names'!A:E,3,FALSE)</f>
        <v>Mr.</v>
      </c>
      <c r="C773" s="37" t="str">
        <f>VLOOKUP($A773,'Customer Names'!$A:$E,4,FALSE)</f>
        <v xml:space="preserve"> Michael</v>
      </c>
      <c r="D773" s="37" t="str">
        <f>VLOOKUP($A773,'Customer Names'!A:E,5,FALSE)</f>
        <v>French</v>
      </c>
      <c r="E773" s="35">
        <f>VLOOKUP($A773,'Medical Examinations'!$A:$H,2,FALSE)</f>
        <v>41.47</v>
      </c>
      <c r="F773" s="35">
        <f>VLOOKUP($A773,'Medical Examinations'!$A:$H,3,FALSE)</f>
        <v>5.86</v>
      </c>
      <c r="G773" s="35" t="str">
        <f>VLOOKUP($A773,'Medical Examinations'!$A:$N,11,0)</f>
        <v>Yes</v>
      </c>
      <c r="H773" s="35" t="str">
        <f>VLOOKUP($A773,'Medical Examinations'!$A:$N,5,0)</f>
        <v>No</v>
      </c>
      <c r="I773" s="35" t="str">
        <f>VLOOKUP($A773,'Medical Examinations'!$A:$N,6,0)</f>
        <v>No</v>
      </c>
      <c r="J773" s="35">
        <f>VLOOKUP($A773,'Medical Examinations'!$A:$N,9,0)</f>
        <v>2</v>
      </c>
      <c r="K773" s="35" t="str">
        <f>VLOOKUP($A773,'Medical Examinations'!$A:$N,10,0)</f>
        <v>No</v>
      </c>
      <c r="L773" s="35" t="str">
        <f>VLOOKUP($A773,'Medical Examinations'!$A:$N,12,0)</f>
        <v>Obesity</v>
      </c>
      <c r="M773" s="35" t="str">
        <f>VLOOKUP($A773,'Medical Examinations'!$A:$N,13,0)</f>
        <v>Prediabetes</v>
      </c>
      <c r="N773" s="45">
        <f>IFERROR(VLOOKUP($A773,'Hospitalisation Details'!$A:$P,15,0),"")</f>
        <v>21904</v>
      </c>
      <c r="O773" s="46">
        <f>IFERROR(VLOOKUP($A773,'Hospitalisation Details'!$A:$P,6,0),"")</f>
        <v>13405.39</v>
      </c>
      <c r="P773" s="47" t="str">
        <f>IFERROR(VLOOKUP($A773,'Hospitalisation Details'!$A:$P,12,0),"")</f>
        <v>tier - 3</v>
      </c>
      <c r="Q773" s="47" t="str">
        <f>IFERROR(VLOOKUP($A773,'Hospitalisation Details'!$A:$P,13,0),"")</f>
        <v>tier - 3</v>
      </c>
      <c r="R773" s="47" t="str">
        <f>IFERROR(VLOOKUP($A773,'Hospitalisation Details'!$A:$P,14,0),"")</f>
        <v>R1013</v>
      </c>
      <c r="S773" s="47">
        <f>IFERROR(VLOOKUP($A773,'Hospitalisation Details'!$A:$P,16,0),"")</f>
        <v>63</v>
      </c>
    </row>
    <row r="774" spans="1:19" x14ac:dyDescent="0.3">
      <c r="A774" s="34" t="str">
        <f>'Medical Examinations'!A774</f>
        <v>Id773</v>
      </c>
      <c r="B774" s="36" t="str">
        <f>VLOOKUP($A774,'Customer Names'!A:E,3,FALSE)</f>
        <v>Mr.</v>
      </c>
      <c r="C774" s="37" t="str">
        <f>VLOOKUP($A774,'Customer Names'!$A:$E,4,FALSE)</f>
        <v xml:space="preserve"> Ben</v>
      </c>
      <c r="D774" s="37" t="str">
        <f>VLOOKUP($A774,'Customer Names'!A:E,5,FALSE)</f>
        <v>Garbe</v>
      </c>
      <c r="E774" s="35">
        <f>VLOOKUP($A774,'Medical Examinations'!$A:$H,2,FALSE)</f>
        <v>33.1</v>
      </c>
      <c r="F774" s="35">
        <f>VLOOKUP($A774,'Medical Examinations'!$A:$H,3,FALSE)</f>
        <v>5.19</v>
      </c>
      <c r="G774" s="35" t="str">
        <f>VLOOKUP($A774,'Medical Examinations'!$A:$N,11,0)</f>
        <v>Yes</v>
      </c>
      <c r="H774" s="35" t="str">
        <f>VLOOKUP($A774,'Medical Examinations'!$A:$N,5,0)</f>
        <v>No</v>
      </c>
      <c r="I774" s="35" t="str">
        <f>VLOOKUP($A774,'Medical Examinations'!$A:$N,6,0)</f>
        <v>No</v>
      </c>
      <c r="J774" s="35">
        <f>VLOOKUP($A774,'Medical Examinations'!$A:$N,9,0)</f>
        <v>2</v>
      </c>
      <c r="K774" s="35" t="str">
        <f>VLOOKUP($A774,'Medical Examinations'!$A:$N,10,0)</f>
        <v>No</v>
      </c>
      <c r="L774" s="35" t="str">
        <f>VLOOKUP($A774,'Medical Examinations'!$A:$N,12,0)</f>
        <v>Obesity</v>
      </c>
      <c r="M774" s="35" t="str">
        <f>VLOOKUP($A774,'Medical Examinations'!$A:$N,13,0)</f>
        <v>Normal</v>
      </c>
      <c r="N774" s="45">
        <f>IFERROR(VLOOKUP($A774,'Hospitalisation Details'!$A:$P,15,0),"")</f>
        <v>21879</v>
      </c>
      <c r="O774" s="46">
        <f>IFERROR(VLOOKUP($A774,'Hospitalisation Details'!$A:$P,6,0),"")</f>
        <v>13393.76</v>
      </c>
      <c r="P774" s="47" t="str">
        <f>IFERROR(VLOOKUP($A774,'Hospitalisation Details'!$A:$P,12,0),"")</f>
        <v>tier - 3</v>
      </c>
      <c r="Q774" s="47" t="str">
        <f>IFERROR(VLOOKUP($A774,'Hospitalisation Details'!$A:$P,13,0),"")</f>
        <v>tier - 1</v>
      </c>
      <c r="R774" s="47" t="str">
        <f>IFERROR(VLOOKUP($A774,'Hospitalisation Details'!$A:$P,14,0),"")</f>
        <v>R1011</v>
      </c>
      <c r="S774" s="47">
        <f>IFERROR(VLOOKUP($A774,'Hospitalisation Details'!$A:$P,16,0),"")</f>
        <v>63</v>
      </c>
    </row>
    <row r="775" spans="1:19" x14ac:dyDescent="0.3">
      <c r="A775" s="34" t="str">
        <f>'Medical Examinations'!A775</f>
        <v>Id774</v>
      </c>
      <c r="B775" s="36" t="str">
        <f>VLOOKUP($A775,'Customer Names'!A:E,3,FALSE)</f>
        <v>Mr.</v>
      </c>
      <c r="C775" s="37" t="str">
        <f>VLOOKUP($A775,'Customer Names'!$A:$E,4,FALSE)</f>
        <v xml:space="preserve"> Chris</v>
      </c>
      <c r="D775" s="37" t="str">
        <f>VLOOKUP($A775,'Customer Names'!A:E,5,FALSE)</f>
        <v>Duncan</v>
      </c>
      <c r="E775" s="35">
        <f>VLOOKUP($A775,'Medical Examinations'!$A:$H,2,FALSE)</f>
        <v>30.8</v>
      </c>
      <c r="F775" s="35">
        <f>VLOOKUP($A775,'Medical Examinations'!$A:$H,3,FALSE)</f>
        <v>4.37</v>
      </c>
      <c r="G775" s="35" t="str">
        <f>VLOOKUP($A775,'Medical Examinations'!$A:$N,11,0)</f>
        <v>Yes</v>
      </c>
      <c r="H775" s="35" t="str">
        <f>VLOOKUP($A775,'Medical Examinations'!$A:$N,5,0)</f>
        <v>No</v>
      </c>
      <c r="I775" s="35" t="str">
        <f>VLOOKUP($A775,'Medical Examinations'!$A:$N,6,0)</f>
        <v>No</v>
      </c>
      <c r="J775" s="35">
        <f>VLOOKUP($A775,'Medical Examinations'!$A:$N,9,0)</f>
        <v>2</v>
      </c>
      <c r="K775" s="35" t="str">
        <f>VLOOKUP($A775,'Medical Examinations'!$A:$N,10,0)</f>
        <v>No</v>
      </c>
      <c r="L775" s="35" t="str">
        <f>VLOOKUP($A775,'Medical Examinations'!$A:$N,12,0)</f>
        <v>Obesity</v>
      </c>
      <c r="M775" s="35" t="str">
        <f>VLOOKUP($A775,'Medical Examinations'!$A:$N,13,0)</f>
        <v>Normal</v>
      </c>
      <c r="N775" s="45">
        <f>IFERROR(VLOOKUP($A775,'Hospitalisation Details'!$A:$P,15,0),"")</f>
        <v>21893</v>
      </c>
      <c r="O775" s="46">
        <f>IFERROR(VLOOKUP($A775,'Hospitalisation Details'!$A:$P,6,0),"")</f>
        <v>13390.56</v>
      </c>
      <c r="P775" s="47" t="str">
        <f>IFERROR(VLOOKUP($A775,'Hospitalisation Details'!$A:$P,12,0),"")</f>
        <v>tier - 3</v>
      </c>
      <c r="Q775" s="47" t="str">
        <f>IFERROR(VLOOKUP($A775,'Hospitalisation Details'!$A:$P,13,0),"")</f>
        <v>tier - 3</v>
      </c>
      <c r="R775" s="47" t="str">
        <f>IFERROR(VLOOKUP($A775,'Hospitalisation Details'!$A:$P,14,0),"")</f>
        <v>R1011</v>
      </c>
      <c r="S775" s="47">
        <f>IFERROR(VLOOKUP($A775,'Hospitalisation Details'!$A:$P,16,0),"")</f>
        <v>63</v>
      </c>
    </row>
    <row r="776" spans="1:19" x14ac:dyDescent="0.3">
      <c r="A776" s="34" t="str">
        <f>'Medical Examinations'!A776</f>
        <v>Id775</v>
      </c>
      <c r="B776" s="36" t="str">
        <f>VLOOKUP($A776,'Customer Names'!A:E,3,FALSE)</f>
        <v>Mr.</v>
      </c>
      <c r="C776" s="37" t="str">
        <f>VLOOKUP($A776,'Customer Names'!$A:$E,4,FALSE)</f>
        <v xml:space="preserve"> Jeremy J</v>
      </c>
      <c r="D776" s="37" t="str">
        <f>VLOOKUP($A776,'Customer Names'!A:E,5,FALSE)</f>
        <v>Wallace</v>
      </c>
      <c r="E776" s="35">
        <f>VLOOKUP($A776,'Medical Examinations'!$A:$H,2,FALSE)</f>
        <v>42.06</v>
      </c>
      <c r="F776" s="35">
        <f>VLOOKUP($A776,'Medical Examinations'!$A:$H,3,FALSE)</f>
        <v>5.32</v>
      </c>
      <c r="G776" s="35" t="str">
        <f>VLOOKUP($A776,'Medical Examinations'!$A:$N,11,0)</f>
        <v>No</v>
      </c>
      <c r="H776" s="35" t="str">
        <f>VLOOKUP($A776,'Medical Examinations'!$A:$N,5,0)</f>
        <v>No</v>
      </c>
      <c r="I776" s="35" t="str">
        <f>VLOOKUP($A776,'Medical Examinations'!$A:$N,6,0)</f>
        <v>No</v>
      </c>
      <c r="J776" s="35">
        <f>VLOOKUP($A776,'Medical Examinations'!$A:$N,9,0)</f>
        <v>1</v>
      </c>
      <c r="K776" s="35" t="str">
        <f>VLOOKUP($A776,'Medical Examinations'!$A:$N,10,0)</f>
        <v>No</v>
      </c>
      <c r="L776" s="35" t="str">
        <f>VLOOKUP($A776,'Medical Examinations'!$A:$N,12,0)</f>
        <v>Obesity</v>
      </c>
      <c r="M776" s="35" t="str">
        <f>VLOOKUP($A776,'Medical Examinations'!$A:$N,13,0)</f>
        <v>Normal</v>
      </c>
      <c r="N776" s="45">
        <f>IFERROR(VLOOKUP($A776,'Hospitalisation Details'!$A:$P,15,0),"")</f>
        <v>30839</v>
      </c>
      <c r="O776" s="46">
        <f>IFERROR(VLOOKUP($A776,'Hospitalisation Details'!$A:$P,6,0),"")</f>
        <v>13383.67</v>
      </c>
      <c r="P776" s="47" t="str">
        <f>IFERROR(VLOOKUP($A776,'Hospitalisation Details'!$A:$P,12,0),"")</f>
        <v>tier - 3</v>
      </c>
      <c r="Q776" s="47" t="str">
        <f>IFERROR(VLOOKUP($A776,'Hospitalisation Details'!$A:$P,13,0),"")</f>
        <v>tier - 2</v>
      </c>
      <c r="R776" s="47" t="str">
        <f>IFERROR(VLOOKUP($A776,'Hospitalisation Details'!$A:$P,14,0),"")</f>
        <v>R1023</v>
      </c>
      <c r="S776" s="47">
        <f>IFERROR(VLOOKUP($A776,'Hospitalisation Details'!$A:$P,16,0),"")</f>
        <v>39</v>
      </c>
    </row>
    <row r="777" spans="1:19" x14ac:dyDescent="0.3">
      <c r="A777" s="34" t="str">
        <f>'Medical Examinations'!A777</f>
        <v>Id776</v>
      </c>
      <c r="B777" s="36" t="str">
        <f>VLOOKUP($A777,'Customer Names'!A:E,3,FALSE)</f>
        <v>Mrs.</v>
      </c>
      <c r="C777" s="37" t="str">
        <f>VLOOKUP($A777,'Customer Names'!$A:$E,4,FALSE)</f>
        <v xml:space="preserve"> Amy L.</v>
      </c>
      <c r="D777" s="37" t="str">
        <f>VLOOKUP($A777,'Customer Names'!A:E,5,FALSE)</f>
        <v>Tillman</v>
      </c>
      <c r="E777" s="35">
        <f>VLOOKUP($A777,'Medical Examinations'!$A:$H,2,FALSE)</f>
        <v>39.270000000000003</v>
      </c>
      <c r="F777" s="35">
        <f>VLOOKUP($A777,'Medical Examinations'!$A:$H,3,FALSE)</f>
        <v>5.64</v>
      </c>
      <c r="G777" s="35" t="str">
        <f>VLOOKUP($A777,'Medical Examinations'!$A:$N,11,0)</f>
        <v>No</v>
      </c>
      <c r="H777" s="35" t="str">
        <f>VLOOKUP($A777,'Medical Examinations'!$A:$N,5,0)</f>
        <v>No</v>
      </c>
      <c r="I777" s="35" t="str">
        <f>VLOOKUP($A777,'Medical Examinations'!$A:$N,6,0)</f>
        <v>Yes</v>
      </c>
      <c r="J777" s="35">
        <f>VLOOKUP($A777,'Medical Examinations'!$A:$N,9,0)</f>
        <v>1</v>
      </c>
      <c r="K777" s="35" t="str">
        <f>VLOOKUP($A777,'Medical Examinations'!$A:$N,10,0)</f>
        <v>No</v>
      </c>
      <c r="L777" s="35" t="str">
        <f>VLOOKUP($A777,'Medical Examinations'!$A:$N,12,0)</f>
        <v>Obesity</v>
      </c>
      <c r="M777" s="35" t="str">
        <f>VLOOKUP($A777,'Medical Examinations'!$A:$N,13,0)</f>
        <v>Normal</v>
      </c>
      <c r="N777" s="45">
        <f>IFERROR(VLOOKUP($A777,'Hospitalisation Details'!$A:$P,15,0),"")</f>
        <v>29128</v>
      </c>
      <c r="O777" s="46">
        <f>IFERROR(VLOOKUP($A777,'Hospitalisation Details'!$A:$P,6,0),"")</f>
        <v>13377.41</v>
      </c>
      <c r="P777" s="47" t="str">
        <f>IFERROR(VLOOKUP($A777,'Hospitalisation Details'!$A:$P,12,0),"")</f>
        <v>tier - 3</v>
      </c>
      <c r="Q777" s="47" t="str">
        <f>IFERROR(VLOOKUP($A777,'Hospitalisation Details'!$A:$P,13,0),"")</f>
        <v>tier - 3</v>
      </c>
      <c r="R777" s="47" t="str">
        <f>IFERROR(VLOOKUP($A777,'Hospitalisation Details'!$A:$P,14,0),"")</f>
        <v>R1026</v>
      </c>
      <c r="S777" s="47">
        <f>IFERROR(VLOOKUP($A777,'Hospitalisation Details'!$A:$P,16,0),"")</f>
        <v>43</v>
      </c>
    </row>
    <row r="778" spans="1:19" x14ac:dyDescent="0.3">
      <c r="A778" s="34" t="str">
        <f>'Medical Examinations'!A778</f>
        <v>Id777</v>
      </c>
      <c r="B778" s="36" t="str">
        <f>VLOOKUP($A778,'Customer Names'!A:E,3,FALSE)</f>
        <v>Mrs.</v>
      </c>
      <c r="C778" s="37" t="str">
        <f>VLOOKUP($A778,'Customer Names'!$A:$E,4,FALSE)</f>
        <v xml:space="preserve"> Karen L.</v>
      </c>
      <c r="D778" s="37" t="str">
        <f>VLOOKUP($A778,'Customer Names'!A:E,5,FALSE)</f>
        <v>Lee</v>
      </c>
      <c r="E778" s="35">
        <f>VLOOKUP($A778,'Medical Examinations'!$A:$H,2,FALSE)</f>
        <v>30.71</v>
      </c>
      <c r="F778" s="35">
        <f>VLOOKUP($A778,'Medical Examinations'!$A:$H,3,FALSE)</f>
        <v>5.59</v>
      </c>
      <c r="G778" s="35" t="str">
        <f>VLOOKUP($A778,'Medical Examinations'!$A:$N,11,0)</f>
        <v>Yes</v>
      </c>
      <c r="H778" s="35" t="str">
        <f>VLOOKUP($A778,'Medical Examinations'!$A:$N,5,0)</f>
        <v>No</v>
      </c>
      <c r="I778" s="35" t="str">
        <f>VLOOKUP($A778,'Medical Examinations'!$A:$N,6,0)</f>
        <v>No</v>
      </c>
      <c r="J778" s="35">
        <f>VLOOKUP($A778,'Medical Examinations'!$A:$N,9,0)</f>
        <v>1</v>
      </c>
      <c r="K778" s="35" t="str">
        <f>VLOOKUP($A778,'Medical Examinations'!$A:$N,10,0)</f>
        <v>No</v>
      </c>
      <c r="L778" s="35" t="str">
        <f>VLOOKUP($A778,'Medical Examinations'!$A:$N,12,0)</f>
        <v>Obesity</v>
      </c>
      <c r="M778" s="35" t="str">
        <f>VLOOKUP($A778,'Medical Examinations'!$A:$N,13,0)</f>
        <v>Normal</v>
      </c>
      <c r="N778" s="45">
        <f>IFERROR(VLOOKUP($A778,'Hospitalisation Details'!$A:$P,15,0),"")</f>
        <v>23644</v>
      </c>
      <c r="O778" s="46">
        <f>IFERROR(VLOOKUP($A778,'Hospitalisation Details'!$A:$P,6,0),"")</f>
        <v>13375.76</v>
      </c>
      <c r="P778" s="47" t="str">
        <f>IFERROR(VLOOKUP($A778,'Hospitalisation Details'!$A:$P,12,0),"")</f>
        <v>tier - 3</v>
      </c>
      <c r="Q778" s="47" t="str">
        <f>IFERROR(VLOOKUP($A778,'Hospitalisation Details'!$A:$P,13,0),"")</f>
        <v>tier - 2</v>
      </c>
      <c r="R778" s="47" t="str">
        <f>IFERROR(VLOOKUP($A778,'Hospitalisation Details'!$A:$P,14,0),"")</f>
        <v>R1025</v>
      </c>
      <c r="S778" s="47">
        <f>IFERROR(VLOOKUP($A778,'Hospitalisation Details'!$A:$P,16,0),"")</f>
        <v>58</v>
      </c>
    </row>
    <row r="779" spans="1:19" x14ac:dyDescent="0.3">
      <c r="A779" s="34" t="str">
        <f>'Medical Examinations'!A779</f>
        <v>Id778</v>
      </c>
      <c r="B779" s="36" t="str">
        <f>VLOOKUP($A779,'Customer Names'!A:E,3,FALSE)</f>
        <v>Ms.</v>
      </c>
      <c r="C779" s="37" t="str">
        <f>VLOOKUP($A779,'Customer Names'!$A:$E,4,FALSE)</f>
        <v xml:space="preserve"> Tennille</v>
      </c>
      <c r="D779" s="37" t="str">
        <f>VLOOKUP($A779,'Customer Names'!A:E,5,FALSE)</f>
        <v>Taylor</v>
      </c>
      <c r="E779" s="35">
        <f>VLOOKUP($A779,'Medical Examinations'!$A:$H,2,FALSE)</f>
        <v>47.19</v>
      </c>
      <c r="F779" s="35">
        <f>VLOOKUP($A779,'Medical Examinations'!$A:$H,3,FALSE)</f>
        <v>5.29</v>
      </c>
      <c r="G779" s="35" t="str">
        <f>VLOOKUP($A779,'Medical Examinations'!$A:$N,11,0)</f>
        <v>No</v>
      </c>
      <c r="H779" s="35" t="str">
        <f>VLOOKUP($A779,'Medical Examinations'!$A:$N,5,0)</f>
        <v>No</v>
      </c>
      <c r="I779" s="35" t="str">
        <f>VLOOKUP($A779,'Medical Examinations'!$A:$N,6,0)</f>
        <v>No</v>
      </c>
      <c r="J779" s="35">
        <f>VLOOKUP($A779,'Medical Examinations'!$A:$N,9,0)</f>
        <v>0</v>
      </c>
      <c r="K779" s="35" t="str">
        <f>VLOOKUP($A779,'Medical Examinations'!$A:$N,10,0)</f>
        <v>No</v>
      </c>
      <c r="L779" s="35" t="str">
        <f>VLOOKUP($A779,'Medical Examinations'!$A:$N,12,0)</f>
        <v>Obesity</v>
      </c>
      <c r="M779" s="35" t="str">
        <f>VLOOKUP($A779,'Medical Examinations'!$A:$N,13,0)</f>
        <v>Normal</v>
      </c>
      <c r="N779" s="45">
        <f>IFERROR(VLOOKUP($A779,'Hospitalisation Details'!$A:$P,15,0),"")</f>
        <v>33148</v>
      </c>
      <c r="O779" s="46">
        <f>IFERROR(VLOOKUP($A779,'Hospitalisation Details'!$A:$P,6,0),"")</f>
        <v>13360.94</v>
      </c>
      <c r="P779" s="47" t="str">
        <f>IFERROR(VLOOKUP($A779,'Hospitalisation Details'!$A:$P,12,0),"")</f>
        <v>tier - 3</v>
      </c>
      <c r="Q779" s="47" t="str">
        <f>IFERROR(VLOOKUP($A779,'Hospitalisation Details'!$A:$P,13,0),"")</f>
        <v>tier - 1</v>
      </c>
      <c r="R779" s="47" t="str">
        <f>IFERROR(VLOOKUP($A779,'Hospitalisation Details'!$A:$P,14,0),"")</f>
        <v>R1012</v>
      </c>
      <c r="S779" s="47">
        <f>IFERROR(VLOOKUP($A779,'Hospitalisation Details'!$A:$P,16,0),"")</f>
        <v>32</v>
      </c>
    </row>
    <row r="780" spans="1:19" x14ac:dyDescent="0.3">
      <c r="A780" s="34" t="str">
        <f>'Medical Examinations'!A780</f>
        <v>Id779</v>
      </c>
      <c r="B780" s="36" t="str">
        <f>VLOOKUP($A780,'Customer Names'!A:E,3,FALSE)</f>
        <v>Mr.</v>
      </c>
      <c r="C780" s="37" t="str">
        <f>VLOOKUP($A780,'Customer Names'!$A:$E,4,FALSE)</f>
        <v xml:space="preserve"> Matt</v>
      </c>
      <c r="D780" s="37" t="str">
        <f>VLOOKUP($A780,'Customer Names'!A:E,5,FALSE)</f>
        <v>McSween</v>
      </c>
      <c r="E780" s="35">
        <f>VLOOKUP($A780,'Medical Examinations'!$A:$H,2,FALSE)</f>
        <v>30.02</v>
      </c>
      <c r="F780" s="35">
        <f>VLOOKUP($A780,'Medical Examinations'!$A:$H,3,FALSE)</f>
        <v>6.65</v>
      </c>
      <c r="G780" s="35" t="str">
        <f>VLOOKUP($A780,'Medical Examinations'!$A:$N,11,0)</f>
        <v>No</v>
      </c>
      <c r="H780" s="35" t="str">
        <f>VLOOKUP($A780,'Medical Examinations'!$A:$N,5,0)</f>
        <v>No</v>
      </c>
      <c r="I780" s="35" t="str">
        <f>VLOOKUP($A780,'Medical Examinations'!$A:$N,6,0)</f>
        <v>No</v>
      </c>
      <c r="J780" s="35">
        <f>VLOOKUP($A780,'Medical Examinations'!$A:$N,9,0)</f>
        <v>0</v>
      </c>
      <c r="K780" s="35" t="str">
        <f>VLOOKUP($A780,'Medical Examinations'!$A:$N,10,0)</f>
        <v>No</v>
      </c>
      <c r="L780" s="35" t="str">
        <f>VLOOKUP($A780,'Medical Examinations'!$A:$N,12,0)</f>
        <v>Obesity</v>
      </c>
      <c r="M780" s="35" t="str">
        <f>VLOOKUP($A780,'Medical Examinations'!$A:$N,13,0)</f>
        <v>Diabetes</v>
      </c>
      <c r="N780" s="45">
        <f>IFERROR(VLOOKUP($A780,'Hospitalisation Details'!$A:$P,15,0),"")</f>
        <v>22231</v>
      </c>
      <c r="O780" s="46">
        <f>IFERROR(VLOOKUP($A780,'Hospitalisation Details'!$A:$P,6,0),"")</f>
        <v>13352.1</v>
      </c>
      <c r="P780" s="47" t="str">
        <f>IFERROR(VLOOKUP($A780,'Hospitalisation Details'!$A:$P,12,0),"")</f>
        <v>tier - 3</v>
      </c>
      <c r="Q780" s="47" t="str">
        <f>IFERROR(VLOOKUP($A780,'Hospitalisation Details'!$A:$P,13,0),"")</f>
        <v>tier - 1</v>
      </c>
      <c r="R780" s="47" t="str">
        <f>IFERROR(VLOOKUP($A780,'Hospitalisation Details'!$A:$P,14,0),"")</f>
        <v>R1012</v>
      </c>
      <c r="S780" s="47">
        <f>IFERROR(VLOOKUP($A780,'Hospitalisation Details'!$A:$P,16,0),"")</f>
        <v>62</v>
      </c>
    </row>
    <row r="781" spans="1:19" x14ac:dyDescent="0.3">
      <c r="A781" s="34" t="str">
        <f>'Medical Examinations'!A781</f>
        <v>Id780</v>
      </c>
      <c r="B781" s="36" t="str">
        <f>VLOOKUP($A781,'Customer Names'!A:E,3,FALSE)</f>
        <v>Ms.</v>
      </c>
      <c r="C781" s="37" t="str">
        <f>VLOOKUP($A781,'Customer Names'!$A:$E,4,FALSE)</f>
        <v xml:space="preserve"> Emily</v>
      </c>
      <c r="D781" s="37" t="str">
        <f>VLOOKUP($A781,'Customer Names'!A:E,5,FALSE)</f>
        <v>Schubert</v>
      </c>
      <c r="E781" s="35">
        <f>VLOOKUP($A781,'Medical Examinations'!$A:$H,2,FALSE)</f>
        <v>37.909999999999997</v>
      </c>
      <c r="F781" s="35">
        <f>VLOOKUP($A781,'Medical Examinations'!$A:$H,3,FALSE)</f>
        <v>5.68</v>
      </c>
      <c r="G781" s="35" t="str">
        <f>VLOOKUP($A781,'Medical Examinations'!$A:$N,11,0)</f>
        <v>Yes</v>
      </c>
      <c r="H781" s="35" t="str">
        <f>VLOOKUP($A781,'Medical Examinations'!$A:$N,5,0)</f>
        <v>No</v>
      </c>
      <c r="I781" s="35" t="str">
        <f>VLOOKUP($A781,'Medical Examinations'!$A:$N,6,0)</f>
        <v>No</v>
      </c>
      <c r="J781" s="35">
        <f>VLOOKUP($A781,'Medical Examinations'!$A:$N,9,0)</f>
        <v>0</v>
      </c>
      <c r="K781" s="35" t="str">
        <f>VLOOKUP($A781,'Medical Examinations'!$A:$N,10,0)</f>
        <v>No</v>
      </c>
      <c r="L781" s="35" t="str">
        <f>VLOOKUP($A781,'Medical Examinations'!$A:$N,12,0)</f>
        <v>Obesity</v>
      </c>
      <c r="M781" s="35" t="str">
        <f>VLOOKUP($A781,'Medical Examinations'!$A:$N,13,0)</f>
        <v>Normal</v>
      </c>
      <c r="N781" s="45">
        <f>IFERROR(VLOOKUP($A781,'Hospitalisation Details'!$A:$P,15,0),"")</f>
        <v>27995</v>
      </c>
      <c r="O781" s="46">
        <f>IFERROR(VLOOKUP($A781,'Hospitalisation Details'!$A:$P,6,0),"")</f>
        <v>13333.71</v>
      </c>
      <c r="P781" s="47" t="str">
        <f>IFERROR(VLOOKUP($A781,'Hospitalisation Details'!$A:$P,12,0),"")</f>
        <v>tier - 3</v>
      </c>
      <c r="Q781" s="47" t="str">
        <f>IFERROR(VLOOKUP($A781,'Hospitalisation Details'!$A:$P,13,0),"")</f>
        <v>tier - 2</v>
      </c>
      <c r="R781" s="47" t="str">
        <f>IFERROR(VLOOKUP($A781,'Hospitalisation Details'!$A:$P,14,0),"")</f>
        <v>R1012</v>
      </c>
      <c r="S781" s="47">
        <f>IFERROR(VLOOKUP($A781,'Hospitalisation Details'!$A:$P,16,0),"")</f>
        <v>46</v>
      </c>
    </row>
    <row r="782" spans="1:19" x14ac:dyDescent="0.3">
      <c r="A782" s="34" t="str">
        <f>'Medical Examinations'!A782</f>
        <v>Id781</v>
      </c>
      <c r="B782" s="36" t="str">
        <f>VLOOKUP($A782,'Customer Names'!A:E,3,FALSE)</f>
        <v>Mr.</v>
      </c>
      <c r="C782" s="37" t="str">
        <f>VLOOKUP($A782,'Customer Names'!$A:$E,4,FALSE)</f>
        <v xml:space="preserve"> Justin E</v>
      </c>
      <c r="D782" s="37" t="str">
        <f>VLOOKUP($A782,'Customer Names'!A:E,5,FALSE)</f>
        <v>Lalanne</v>
      </c>
      <c r="E782" s="35">
        <f>VLOOKUP($A782,'Medical Examinations'!$A:$H,2,FALSE)</f>
        <v>54.61</v>
      </c>
      <c r="F782" s="35">
        <f>VLOOKUP($A782,'Medical Examinations'!$A:$H,3,FALSE)</f>
        <v>4.49</v>
      </c>
      <c r="G782" s="35" t="str">
        <f>VLOOKUP($A782,'Medical Examinations'!$A:$N,11,0)</f>
        <v>No</v>
      </c>
      <c r="H782" s="35" t="str">
        <f>VLOOKUP($A782,'Medical Examinations'!$A:$N,5,0)</f>
        <v>No</v>
      </c>
      <c r="I782" s="35" t="str">
        <f>VLOOKUP($A782,'Medical Examinations'!$A:$N,6,0)</f>
        <v>No</v>
      </c>
      <c r="J782" s="35">
        <f>VLOOKUP($A782,'Medical Examinations'!$A:$N,9,0)</f>
        <v>0</v>
      </c>
      <c r="K782" s="35" t="str">
        <f>VLOOKUP($A782,'Medical Examinations'!$A:$N,10,0)</f>
        <v>No</v>
      </c>
      <c r="L782" s="35" t="str">
        <f>VLOOKUP($A782,'Medical Examinations'!$A:$N,12,0)</f>
        <v>Obesity</v>
      </c>
      <c r="M782" s="35" t="str">
        <f>VLOOKUP($A782,'Medical Examinations'!$A:$N,13,0)</f>
        <v>Normal</v>
      </c>
      <c r="N782" s="45">
        <f>IFERROR(VLOOKUP($A782,'Hospitalisation Details'!$A:$P,15,0),"")</f>
        <v>34516</v>
      </c>
      <c r="O782" s="46">
        <f>IFERROR(VLOOKUP($A782,'Hospitalisation Details'!$A:$P,6,0),"")</f>
        <v>13292.52</v>
      </c>
      <c r="P782" s="47" t="str">
        <f>IFERROR(VLOOKUP($A782,'Hospitalisation Details'!$A:$P,12,0),"")</f>
        <v>tier - 3</v>
      </c>
      <c r="Q782" s="47" t="str">
        <f>IFERROR(VLOOKUP($A782,'Hospitalisation Details'!$A:$P,13,0),"")</f>
        <v>tier - 3</v>
      </c>
      <c r="R782" s="47" t="str">
        <f>IFERROR(VLOOKUP($A782,'Hospitalisation Details'!$A:$P,14,0),"")</f>
        <v>R1012</v>
      </c>
      <c r="S782" s="47">
        <f>IFERROR(VLOOKUP($A782,'Hospitalisation Details'!$A:$P,16,0),"")</f>
        <v>28</v>
      </c>
    </row>
    <row r="783" spans="1:19" x14ac:dyDescent="0.3">
      <c r="A783" s="34" t="str">
        <f>'Medical Examinations'!A783</f>
        <v>Id782</v>
      </c>
      <c r="B783" s="36" t="str">
        <f>VLOOKUP($A783,'Customer Names'!A:E,3,FALSE)</f>
        <v>Ms.</v>
      </c>
      <c r="C783" s="37" t="str">
        <f>VLOOKUP($A783,'Customer Names'!$A:$E,4,FALSE)</f>
        <v xml:space="preserve"> Shalane</v>
      </c>
      <c r="D783" s="37" t="str">
        <f>VLOOKUP($A783,'Customer Names'!A:E,5,FALSE)</f>
        <v>Flanagan</v>
      </c>
      <c r="E783" s="35">
        <f>VLOOKUP($A783,'Medical Examinations'!$A:$H,2,FALSE)</f>
        <v>36.005000000000003</v>
      </c>
      <c r="F783" s="35">
        <f>VLOOKUP($A783,'Medical Examinations'!$A:$H,3,FALSE)</f>
        <v>6.9</v>
      </c>
      <c r="G783" s="35" t="str">
        <f>VLOOKUP($A783,'Medical Examinations'!$A:$N,11,0)</f>
        <v>No</v>
      </c>
      <c r="H783" s="35" t="str">
        <f>VLOOKUP($A783,'Medical Examinations'!$A:$N,5,0)</f>
        <v>No</v>
      </c>
      <c r="I783" s="35" t="str">
        <f>VLOOKUP($A783,'Medical Examinations'!$A:$N,6,0)</f>
        <v>No</v>
      </c>
      <c r="J783" s="35">
        <f>VLOOKUP($A783,'Medical Examinations'!$A:$N,9,0)</f>
        <v>0</v>
      </c>
      <c r="K783" s="35" t="str">
        <f>VLOOKUP($A783,'Medical Examinations'!$A:$N,10,0)</f>
        <v>No</v>
      </c>
      <c r="L783" s="35" t="str">
        <f>VLOOKUP($A783,'Medical Examinations'!$A:$N,12,0)</f>
        <v>Obesity</v>
      </c>
      <c r="M783" s="35" t="str">
        <f>VLOOKUP($A783,'Medical Examinations'!$A:$N,13,0)</f>
        <v>Diabetes</v>
      </c>
      <c r="N783" s="45">
        <f>IFERROR(VLOOKUP($A783,'Hospitalisation Details'!$A:$P,15,0),"")</f>
        <v>22930</v>
      </c>
      <c r="O783" s="46">
        <f>IFERROR(VLOOKUP($A783,'Hospitalisation Details'!$A:$P,6,0),"")</f>
        <v>13228.85</v>
      </c>
      <c r="P783" s="47" t="str">
        <f>IFERROR(VLOOKUP($A783,'Hospitalisation Details'!$A:$P,12,0),"")</f>
        <v>tier - 3</v>
      </c>
      <c r="Q783" s="47" t="str">
        <f>IFERROR(VLOOKUP($A783,'Hospitalisation Details'!$A:$P,13,0),"")</f>
        <v>tier - 3</v>
      </c>
      <c r="R783" s="47" t="str">
        <f>IFERROR(VLOOKUP($A783,'Hospitalisation Details'!$A:$P,14,0),"")</f>
        <v>R1023</v>
      </c>
      <c r="S783" s="47">
        <f>IFERROR(VLOOKUP($A783,'Hospitalisation Details'!$A:$P,16,0),"")</f>
        <v>60</v>
      </c>
    </row>
    <row r="784" spans="1:19" x14ac:dyDescent="0.3">
      <c r="A784" s="34" t="str">
        <f>'Medical Examinations'!A784</f>
        <v>Id783</v>
      </c>
      <c r="B784" s="36" t="str">
        <f>VLOOKUP($A784,'Customer Names'!A:E,3,FALSE)</f>
        <v>Ms.</v>
      </c>
      <c r="C784" s="37" t="str">
        <f>VLOOKUP($A784,'Customer Names'!$A:$E,4,FALSE)</f>
        <v xml:space="preserve"> Jessica N.</v>
      </c>
      <c r="D784" s="37" t="str">
        <f>VLOOKUP($A784,'Customer Names'!A:E,5,FALSE)</f>
        <v>Arellano</v>
      </c>
      <c r="E784" s="35">
        <f>VLOOKUP($A784,'Medical Examinations'!$A:$H,2,FALSE)</f>
        <v>28.7</v>
      </c>
      <c r="F784" s="35">
        <f>VLOOKUP($A784,'Medical Examinations'!$A:$H,3,FALSE)</f>
        <v>11.52</v>
      </c>
      <c r="G784" s="35" t="str">
        <f>VLOOKUP($A784,'Medical Examinations'!$A:$N,11,0)</f>
        <v>No</v>
      </c>
      <c r="H784" s="35" t="str">
        <f>VLOOKUP($A784,'Medical Examinations'!$A:$N,5,0)</f>
        <v>No</v>
      </c>
      <c r="I784" s="35" t="str">
        <f>VLOOKUP($A784,'Medical Examinations'!$A:$N,6,0)</f>
        <v>No</v>
      </c>
      <c r="J784" s="35">
        <f>VLOOKUP($A784,'Medical Examinations'!$A:$N,9,0)</f>
        <v>0</v>
      </c>
      <c r="K784" s="35" t="str">
        <f>VLOOKUP($A784,'Medical Examinations'!$A:$N,10,0)</f>
        <v>No</v>
      </c>
      <c r="L784" s="35" t="str">
        <f>VLOOKUP($A784,'Medical Examinations'!$A:$N,12,0)</f>
        <v>Overweight</v>
      </c>
      <c r="M784" s="35" t="str">
        <f>VLOOKUP($A784,'Medical Examinations'!$A:$N,13,0)</f>
        <v>Diabetes</v>
      </c>
      <c r="N784" s="45">
        <f>IFERROR(VLOOKUP($A784,'Hospitalisation Details'!$A:$P,15,0),"")</f>
        <v>22974</v>
      </c>
      <c r="O784" s="46">
        <f>IFERROR(VLOOKUP($A784,'Hospitalisation Details'!$A:$P,6,0),"")</f>
        <v>13224.69</v>
      </c>
      <c r="P784" s="47" t="str">
        <f>IFERROR(VLOOKUP($A784,'Hospitalisation Details'!$A:$P,12,0),"")</f>
        <v>tier - 3</v>
      </c>
      <c r="Q784" s="47" t="str">
        <f>IFERROR(VLOOKUP($A784,'Hospitalisation Details'!$A:$P,13,0),"")</f>
        <v>tier - 2</v>
      </c>
      <c r="R784" s="47" t="str">
        <f>IFERROR(VLOOKUP($A784,'Hospitalisation Details'!$A:$P,14,0),"")</f>
        <v>R1011</v>
      </c>
      <c r="S784" s="47">
        <f>IFERROR(VLOOKUP($A784,'Hospitalisation Details'!$A:$P,16,0),"")</f>
        <v>60</v>
      </c>
    </row>
    <row r="785" spans="1:19" x14ac:dyDescent="0.3">
      <c r="A785" s="34" t="str">
        <f>'Medical Examinations'!A785</f>
        <v>Id784</v>
      </c>
      <c r="B785" s="36" t="str">
        <f>VLOOKUP($A785,'Customer Names'!A:E,3,FALSE)</f>
        <v>Ms.</v>
      </c>
      <c r="C785" s="37" t="str">
        <f>VLOOKUP($A785,'Customer Names'!$A:$E,4,FALSE)</f>
        <v xml:space="preserve"> Melanie</v>
      </c>
      <c r="D785" s="37" t="str">
        <f>VLOOKUP($A785,'Customer Names'!A:E,5,FALSE)</f>
        <v>Charette</v>
      </c>
      <c r="E785" s="35">
        <f>VLOOKUP($A785,'Medical Examinations'!$A:$H,2,FALSE)</f>
        <v>34.295000000000002</v>
      </c>
      <c r="F785" s="35">
        <f>VLOOKUP($A785,'Medical Examinations'!$A:$H,3,FALSE)</f>
        <v>11.24</v>
      </c>
      <c r="G785" s="35" t="str">
        <f>VLOOKUP($A785,'Medical Examinations'!$A:$N,11,0)</f>
        <v>No</v>
      </c>
      <c r="H785" s="35" t="str">
        <f>VLOOKUP($A785,'Medical Examinations'!$A:$N,5,0)</f>
        <v>No</v>
      </c>
      <c r="I785" s="35" t="str">
        <f>VLOOKUP($A785,'Medical Examinations'!$A:$N,6,0)</f>
        <v>No</v>
      </c>
      <c r="J785" s="35">
        <f>VLOOKUP($A785,'Medical Examinations'!$A:$N,9,0)</f>
        <v>0</v>
      </c>
      <c r="K785" s="35" t="str">
        <f>VLOOKUP($A785,'Medical Examinations'!$A:$N,10,0)</f>
        <v>No</v>
      </c>
      <c r="L785" s="35" t="str">
        <f>VLOOKUP($A785,'Medical Examinations'!$A:$N,12,0)</f>
        <v>Obesity</v>
      </c>
      <c r="M785" s="35" t="str">
        <f>VLOOKUP($A785,'Medical Examinations'!$A:$N,13,0)</f>
        <v>Diabetes</v>
      </c>
      <c r="N785" s="45">
        <f>IFERROR(VLOOKUP($A785,'Hospitalisation Details'!$A:$P,15,0),"")</f>
        <v>24059</v>
      </c>
      <c r="O785" s="46">
        <f>IFERROR(VLOOKUP($A785,'Hospitalisation Details'!$A:$P,6,0),"")</f>
        <v>13224.06</v>
      </c>
      <c r="P785" s="47" t="str">
        <f>IFERROR(VLOOKUP($A785,'Hospitalisation Details'!$A:$P,12,0),"")</f>
        <v>tier - 3</v>
      </c>
      <c r="Q785" s="47" t="str">
        <f>IFERROR(VLOOKUP($A785,'Hospitalisation Details'!$A:$P,13,0),"")</f>
        <v>tier - 3</v>
      </c>
      <c r="R785" s="47" t="str">
        <f>IFERROR(VLOOKUP($A785,'Hospitalisation Details'!$A:$P,14,0),"")</f>
        <v>R1024</v>
      </c>
      <c r="S785" s="47">
        <f>IFERROR(VLOOKUP($A785,'Hospitalisation Details'!$A:$P,16,0),"")</f>
        <v>57</v>
      </c>
    </row>
    <row r="786" spans="1:19" x14ac:dyDescent="0.3">
      <c r="A786" s="34" t="str">
        <f>'Medical Examinations'!A786</f>
        <v>Id785</v>
      </c>
      <c r="B786" s="36" t="str">
        <f>VLOOKUP($A786,'Customer Names'!A:E,3,FALSE)</f>
        <v>Ms.</v>
      </c>
      <c r="C786" s="37" t="str">
        <f>VLOOKUP($A786,'Customer Names'!$A:$E,4,FALSE)</f>
        <v xml:space="preserve"> Ruth Angelica</v>
      </c>
      <c r="D786" s="37" t="str">
        <f>VLOOKUP($A786,'Customer Names'!A:E,5,FALSE)</f>
        <v>Pena Reyes</v>
      </c>
      <c r="E786" s="35">
        <f>VLOOKUP($A786,'Medical Examinations'!$A:$H,2,FALSE)</f>
        <v>27.55</v>
      </c>
      <c r="F786" s="35">
        <f>VLOOKUP($A786,'Medical Examinations'!$A:$H,3,FALSE)</f>
        <v>10.98</v>
      </c>
      <c r="G786" s="35" t="str">
        <f>VLOOKUP($A786,'Medical Examinations'!$A:$N,11,0)</f>
        <v>No</v>
      </c>
      <c r="H786" s="35" t="str">
        <f>VLOOKUP($A786,'Medical Examinations'!$A:$N,5,0)</f>
        <v>No</v>
      </c>
      <c r="I786" s="35" t="str">
        <f>VLOOKUP($A786,'Medical Examinations'!$A:$N,6,0)</f>
        <v>No</v>
      </c>
      <c r="J786" s="35">
        <f>VLOOKUP($A786,'Medical Examinations'!$A:$N,9,0)</f>
        <v>0</v>
      </c>
      <c r="K786" s="35" t="str">
        <f>VLOOKUP($A786,'Medical Examinations'!$A:$N,10,0)</f>
        <v>No</v>
      </c>
      <c r="L786" s="35" t="str">
        <f>VLOOKUP($A786,'Medical Examinations'!$A:$N,12,0)</f>
        <v>Overweight</v>
      </c>
      <c r="M786" s="35" t="str">
        <f>VLOOKUP($A786,'Medical Examinations'!$A:$N,13,0)</f>
        <v>Diabetes</v>
      </c>
      <c r="N786" s="45">
        <f>IFERROR(VLOOKUP($A786,'Hospitalisation Details'!$A:$P,15,0),"")</f>
        <v>22987</v>
      </c>
      <c r="O786" s="46">
        <f>IFERROR(VLOOKUP($A786,'Hospitalisation Details'!$A:$P,6,0),"")</f>
        <v>13217.09</v>
      </c>
      <c r="P786" s="47" t="str">
        <f>IFERROR(VLOOKUP($A786,'Hospitalisation Details'!$A:$P,12,0),"")</f>
        <v>tier - 3</v>
      </c>
      <c r="Q786" s="47" t="str">
        <f>IFERROR(VLOOKUP($A786,'Hospitalisation Details'!$A:$P,13,0),"")</f>
        <v>tier - 1</v>
      </c>
      <c r="R786" s="47" t="str">
        <f>IFERROR(VLOOKUP($A786,'Hospitalisation Details'!$A:$P,14,0),"")</f>
        <v>R1024</v>
      </c>
      <c r="S786" s="47">
        <f>IFERROR(VLOOKUP($A786,'Hospitalisation Details'!$A:$P,16,0),"")</f>
        <v>60</v>
      </c>
    </row>
    <row r="787" spans="1:19" x14ac:dyDescent="0.3">
      <c r="A787" s="34" t="str">
        <f>'Medical Examinations'!A787</f>
        <v>Id786</v>
      </c>
      <c r="B787" s="36" t="str">
        <f>VLOOKUP($A787,'Customer Names'!A:E,3,FALSE)</f>
        <v>Ms.</v>
      </c>
      <c r="C787" s="37" t="str">
        <f>VLOOKUP($A787,'Customer Names'!$A:$E,4,FALSE)</f>
        <v xml:space="preserve"> Una M</v>
      </c>
      <c r="D787" s="37" t="str">
        <f>VLOOKUP($A787,'Customer Names'!A:E,5,FALSE)</f>
        <v>Broderick</v>
      </c>
      <c r="E787" s="35">
        <f>VLOOKUP($A787,'Medical Examinations'!$A:$H,2,FALSE)</f>
        <v>40.700000000000003</v>
      </c>
      <c r="F787" s="35">
        <f>VLOOKUP($A787,'Medical Examinations'!$A:$H,3,FALSE)</f>
        <v>5.42</v>
      </c>
      <c r="G787" s="35" t="str">
        <f>VLOOKUP($A787,'Medical Examinations'!$A:$N,11,0)</f>
        <v>No</v>
      </c>
      <c r="H787" s="35" t="str">
        <f>VLOOKUP($A787,'Medical Examinations'!$A:$N,5,0)</f>
        <v>No</v>
      </c>
      <c r="I787" s="35" t="str">
        <f>VLOOKUP($A787,'Medical Examinations'!$A:$N,6,0)</f>
        <v>No</v>
      </c>
      <c r="J787" s="35">
        <f>VLOOKUP($A787,'Medical Examinations'!$A:$N,9,0)</f>
        <v>0</v>
      </c>
      <c r="K787" s="35" t="str">
        <f>VLOOKUP($A787,'Medical Examinations'!$A:$N,10,0)</f>
        <v>No</v>
      </c>
      <c r="L787" s="35" t="str">
        <f>VLOOKUP($A787,'Medical Examinations'!$A:$N,12,0)</f>
        <v>Obesity</v>
      </c>
      <c r="M787" s="35" t="str">
        <f>VLOOKUP($A787,'Medical Examinations'!$A:$N,13,0)</f>
        <v>Normal</v>
      </c>
      <c r="N787" s="45">
        <f>IFERROR(VLOOKUP($A787,'Hospitalisation Details'!$A:$P,15,0),"")</f>
        <v>30239</v>
      </c>
      <c r="O787" s="46">
        <f>IFERROR(VLOOKUP($A787,'Hospitalisation Details'!$A:$P,6,0),"")</f>
        <v>13214.43</v>
      </c>
      <c r="P787" s="47" t="str">
        <f>IFERROR(VLOOKUP($A787,'Hospitalisation Details'!$A:$P,12,0),"")</f>
        <v>tier - 3</v>
      </c>
      <c r="Q787" s="47" t="str">
        <f>IFERROR(VLOOKUP($A787,'Hospitalisation Details'!$A:$P,13,0),"")</f>
        <v>tier - 2</v>
      </c>
      <c r="R787" s="47" t="str">
        <f>IFERROR(VLOOKUP($A787,'Hospitalisation Details'!$A:$P,14,0),"")</f>
        <v>R1012</v>
      </c>
      <c r="S787" s="47">
        <f>IFERROR(VLOOKUP($A787,'Hospitalisation Details'!$A:$P,16,0),"")</f>
        <v>40</v>
      </c>
    </row>
    <row r="788" spans="1:19" x14ac:dyDescent="0.3">
      <c r="A788" s="34" t="str">
        <f>'Medical Examinations'!A788</f>
        <v>Id787</v>
      </c>
      <c r="B788" s="36" t="str">
        <f>VLOOKUP($A788,'Customer Names'!A:E,3,FALSE)</f>
        <v>Ms.</v>
      </c>
      <c r="C788" s="37" t="str">
        <f>VLOOKUP($A788,'Customer Names'!$A:$E,4,FALSE)</f>
        <v xml:space="preserve"> Taralyn</v>
      </c>
      <c r="D788" s="37" t="str">
        <f>VLOOKUP($A788,'Customer Names'!A:E,5,FALSE)</f>
        <v>Summers</v>
      </c>
      <c r="E788" s="35">
        <f>VLOOKUP($A788,'Medical Examinations'!$A:$H,2,FALSE)</f>
        <v>18.335000000000001</v>
      </c>
      <c r="F788" s="35">
        <f>VLOOKUP($A788,'Medical Examinations'!$A:$H,3,FALSE)</f>
        <v>10.97</v>
      </c>
      <c r="G788" s="35" t="str">
        <f>VLOOKUP($A788,'Medical Examinations'!$A:$N,11,0)</f>
        <v>No</v>
      </c>
      <c r="H788" s="35" t="str">
        <f>VLOOKUP($A788,'Medical Examinations'!$A:$N,5,0)</f>
        <v>No</v>
      </c>
      <c r="I788" s="35" t="str">
        <f>VLOOKUP($A788,'Medical Examinations'!$A:$N,6,0)</f>
        <v>No</v>
      </c>
      <c r="J788" s="35">
        <f>VLOOKUP($A788,'Medical Examinations'!$A:$N,9,0)</f>
        <v>0</v>
      </c>
      <c r="K788" s="35" t="str">
        <f>VLOOKUP($A788,'Medical Examinations'!$A:$N,10,0)</f>
        <v>No</v>
      </c>
      <c r="L788" s="35" t="str">
        <f>VLOOKUP($A788,'Medical Examinations'!$A:$N,12,0)</f>
        <v>Underweight</v>
      </c>
      <c r="M788" s="35" t="str">
        <f>VLOOKUP($A788,'Medical Examinations'!$A:$N,13,0)</f>
        <v>Diabetes</v>
      </c>
      <c r="N788" s="45">
        <f>IFERROR(VLOOKUP($A788,'Hospitalisation Details'!$A:$P,15,0),"")</f>
        <v>22863</v>
      </c>
      <c r="O788" s="46">
        <f>IFERROR(VLOOKUP($A788,'Hospitalisation Details'!$A:$P,6,0),"")</f>
        <v>13204.29</v>
      </c>
      <c r="P788" s="47" t="str">
        <f>IFERROR(VLOOKUP($A788,'Hospitalisation Details'!$A:$P,12,0),"")</f>
        <v>tier - 3</v>
      </c>
      <c r="Q788" s="47" t="str">
        <f>IFERROR(VLOOKUP($A788,'Hospitalisation Details'!$A:$P,13,0),"")</f>
        <v>tier - 1</v>
      </c>
      <c r="R788" s="47" t="str">
        <f>IFERROR(VLOOKUP($A788,'Hospitalisation Details'!$A:$P,14,0),"")</f>
        <v>R1024</v>
      </c>
      <c r="S788" s="47">
        <f>IFERROR(VLOOKUP($A788,'Hospitalisation Details'!$A:$P,16,0),"")</f>
        <v>60</v>
      </c>
    </row>
    <row r="789" spans="1:19" x14ac:dyDescent="0.3">
      <c r="A789" s="34" t="str">
        <f>'Medical Examinations'!A789</f>
        <v>Id788</v>
      </c>
      <c r="B789" s="36" t="str">
        <f>VLOOKUP($A789,'Customer Names'!A:E,3,FALSE)</f>
        <v>Mr.</v>
      </c>
      <c r="C789" s="37" t="str">
        <f>VLOOKUP($A789,'Customer Names'!$A:$E,4,FALSE)</f>
        <v xml:space="preserve"> James A</v>
      </c>
      <c r="D789" s="37" t="str">
        <f>VLOOKUP($A789,'Customer Names'!A:E,5,FALSE)</f>
        <v>Fisher</v>
      </c>
      <c r="E789" s="35">
        <f>VLOOKUP($A789,'Medical Examinations'!$A:$H,2,FALSE)</f>
        <v>33.914999999999999</v>
      </c>
      <c r="F789" s="35">
        <f>VLOOKUP($A789,'Medical Examinations'!$A:$H,3,FALSE)</f>
        <v>9.56</v>
      </c>
      <c r="G789" s="35" t="str">
        <f>VLOOKUP($A789,'Medical Examinations'!$A:$N,11,0)</f>
        <v>Yes</v>
      </c>
      <c r="H789" s="35" t="str">
        <f>VLOOKUP($A789,'Medical Examinations'!$A:$N,5,0)</f>
        <v>No</v>
      </c>
      <c r="I789" s="35" t="str">
        <f>VLOOKUP($A789,'Medical Examinations'!$A:$N,6,0)</f>
        <v>No</v>
      </c>
      <c r="J789" s="35">
        <f>VLOOKUP($A789,'Medical Examinations'!$A:$N,9,0)</f>
        <v>2</v>
      </c>
      <c r="K789" s="35" t="str">
        <f>VLOOKUP($A789,'Medical Examinations'!$A:$N,10,0)</f>
        <v>No</v>
      </c>
      <c r="L789" s="35" t="str">
        <f>VLOOKUP($A789,'Medical Examinations'!$A:$N,12,0)</f>
        <v>Obesity</v>
      </c>
      <c r="M789" s="35" t="str">
        <f>VLOOKUP($A789,'Medical Examinations'!$A:$N,13,0)</f>
        <v>Diabetes</v>
      </c>
      <c r="N789" s="45">
        <f>IFERROR(VLOOKUP($A789,'Hospitalisation Details'!$A:$P,15,0),"")</f>
        <v>22621</v>
      </c>
      <c r="O789" s="46">
        <f>IFERROR(VLOOKUP($A789,'Hospitalisation Details'!$A:$P,6,0),"")</f>
        <v>13143.86</v>
      </c>
      <c r="P789" s="47" t="str">
        <f>IFERROR(VLOOKUP($A789,'Hospitalisation Details'!$A:$P,12,0),"")</f>
        <v>tier - 3</v>
      </c>
      <c r="Q789" s="47" t="str">
        <f>IFERROR(VLOOKUP($A789,'Hospitalisation Details'!$A:$P,13,0),"")</f>
        <v>tier - 2</v>
      </c>
      <c r="R789" s="47" t="str">
        <f>IFERROR(VLOOKUP($A789,'Hospitalisation Details'!$A:$P,14,0),"")</f>
        <v>R1016</v>
      </c>
      <c r="S789" s="47">
        <f>IFERROR(VLOOKUP($A789,'Hospitalisation Details'!$A:$P,16,0),"")</f>
        <v>61</v>
      </c>
    </row>
    <row r="790" spans="1:19" x14ac:dyDescent="0.3">
      <c r="A790" s="34" t="str">
        <f>'Medical Examinations'!A790</f>
        <v>Id789</v>
      </c>
      <c r="B790" s="36" t="str">
        <f>VLOOKUP($A790,'Customer Names'!A:E,3,FALSE)</f>
        <v>Mr.</v>
      </c>
      <c r="C790" s="37" t="str">
        <f>VLOOKUP($A790,'Customer Names'!$A:$E,4,FALSE)</f>
        <v xml:space="preserve"> Ning</v>
      </c>
      <c r="D790" s="37" t="str">
        <f>VLOOKUP($A790,'Customer Names'!A:E,5,FALSE)</f>
        <v>Zhou</v>
      </c>
      <c r="E790" s="35">
        <f>VLOOKUP($A790,'Medical Examinations'!$A:$H,2,FALSE)</f>
        <v>33.534999999999997</v>
      </c>
      <c r="F790" s="35">
        <f>VLOOKUP($A790,'Medical Examinations'!$A:$H,3,FALSE)</f>
        <v>9.4</v>
      </c>
      <c r="G790" s="35" t="str">
        <f>VLOOKUP($A790,'Medical Examinations'!$A:$N,11,0)</f>
        <v>Yes</v>
      </c>
      <c r="H790" s="35" t="str">
        <f>VLOOKUP($A790,'Medical Examinations'!$A:$N,5,0)</f>
        <v>No</v>
      </c>
      <c r="I790" s="35" t="str">
        <f>VLOOKUP($A790,'Medical Examinations'!$A:$N,6,0)</f>
        <v>No</v>
      </c>
      <c r="J790" s="35">
        <f>VLOOKUP($A790,'Medical Examinations'!$A:$N,9,0)</f>
        <v>2</v>
      </c>
      <c r="K790" s="35" t="str">
        <f>VLOOKUP($A790,'Medical Examinations'!$A:$N,10,0)</f>
        <v>No</v>
      </c>
      <c r="L790" s="35" t="str">
        <f>VLOOKUP($A790,'Medical Examinations'!$A:$N,12,0)</f>
        <v>Obesity</v>
      </c>
      <c r="M790" s="35" t="str">
        <f>VLOOKUP($A790,'Medical Examinations'!$A:$N,13,0)</f>
        <v>Diabetes</v>
      </c>
      <c r="N790" s="45">
        <f>IFERROR(VLOOKUP($A790,'Hospitalisation Details'!$A:$P,15,0),"")</f>
        <v>22621</v>
      </c>
      <c r="O790" s="46">
        <f>IFERROR(VLOOKUP($A790,'Hospitalisation Details'!$A:$P,6,0),"")</f>
        <v>13143.34</v>
      </c>
      <c r="P790" s="47" t="str">
        <f>IFERROR(VLOOKUP($A790,'Hospitalisation Details'!$A:$P,12,0),"")</f>
        <v>tier - 3</v>
      </c>
      <c r="Q790" s="47" t="str">
        <f>IFERROR(VLOOKUP($A790,'Hospitalisation Details'!$A:$P,13,0),"")</f>
        <v>tier - 2</v>
      </c>
      <c r="R790" s="47" t="str">
        <f>IFERROR(VLOOKUP($A790,'Hospitalisation Details'!$A:$P,14,0),"")</f>
        <v>R1020</v>
      </c>
      <c r="S790" s="47">
        <f>IFERROR(VLOOKUP($A790,'Hospitalisation Details'!$A:$P,16,0),"")</f>
        <v>61</v>
      </c>
    </row>
    <row r="791" spans="1:19" x14ac:dyDescent="0.3">
      <c r="A791" s="34" t="str">
        <f>'Medical Examinations'!A791</f>
        <v>Id790</v>
      </c>
      <c r="B791" s="36" t="str">
        <f>VLOOKUP($A791,'Customer Names'!A:E,3,FALSE)</f>
        <v>Mr.</v>
      </c>
      <c r="C791" s="37" t="str">
        <f>VLOOKUP($A791,'Customer Names'!$A:$E,4,FALSE)</f>
        <v xml:space="preserve"> Joel</v>
      </c>
      <c r="D791" s="37" t="str">
        <f>VLOOKUP($A791,'Customer Names'!A:E,5,FALSE)</f>
        <v>Clarke-Ames</v>
      </c>
      <c r="E791" s="35">
        <f>VLOOKUP($A791,'Medical Examinations'!$A:$H,2,FALSE)</f>
        <v>23.655000000000001</v>
      </c>
      <c r="F791" s="35">
        <f>VLOOKUP($A791,'Medical Examinations'!$A:$H,3,FALSE)</f>
        <v>8.48</v>
      </c>
      <c r="G791" s="35" t="str">
        <f>VLOOKUP($A791,'Medical Examinations'!$A:$N,11,0)</f>
        <v>Yes</v>
      </c>
      <c r="H791" s="35" t="str">
        <f>VLOOKUP($A791,'Medical Examinations'!$A:$N,5,0)</f>
        <v>No</v>
      </c>
      <c r="I791" s="35" t="str">
        <f>VLOOKUP($A791,'Medical Examinations'!$A:$N,6,0)</f>
        <v>No</v>
      </c>
      <c r="J791" s="35">
        <f>VLOOKUP($A791,'Medical Examinations'!$A:$N,9,0)</f>
        <v>2</v>
      </c>
      <c r="K791" s="35" t="str">
        <f>VLOOKUP($A791,'Medical Examinations'!$A:$N,10,0)</f>
        <v>No</v>
      </c>
      <c r="L791" s="35" t="str">
        <f>VLOOKUP($A791,'Medical Examinations'!$A:$N,12,0)</f>
        <v>Normal Weight</v>
      </c>
      <c r="M791" s="35" t="str">
        <f>VLOOKUP($A791,'Medical Examinations'!$A:$N,13,0)</f>
        <v>Diabetes</v>
      </c>
      <c r="N791" s="45">
        <f>IFERROR(VLOOKUP($A791,'Hospitalisation Details'!$A:$P,15,0),"")</f>
        <v>22531</v>
      </c>
      <c r="O791" s="46">
        <f>IFERROR(VLOOKUP($A791,'Hospitalisation Details'!$A:$P,6,0),"")</f>
        <v>13129.6</v>
      </c>
      <c r="P791" s="47" t="str">
        <f>IFERROR(VLOOKUP($A791,'Hospitalisation Details'!$A:$P,12,0),"")</f>
        <v>tier - 3</v>
      </c>
      <c r="Q791" s="47" t="str">
        <f>IFERROR(VLOOKUP($A791,'Hospitalisation Details'!$A:$P,13,0),"")</f>
        <v>tier - 2</v>
      </c>
      <c r="R791" s="47" t="str">
        <f>IFERROR(VLOOKUP($A791,'Hospitalisation Details'!$A:$P,14,0),"")</f>
        <v>R1017</v>
      </c>
      <c r="S791" s="47">
        <f>IFERROR(VLOOKUP($A791,'Hospitalisation Details'!$A:$P,16,0),"")</f>
        <v>61</v>
      </c>
    </row>
    <row r="792" spans="1:19" x14ac:dyDescent="0.3">
      <c r="A792" s="34" t="str">
        <f>'Medical Examinations'!A792</f>
        <v>Id791</v>
      </c>
      <c r="B792" s="36" t="str">
        <f>VLOOKUP($A792,'Customer Names'!A:E,3,FALSE)</f>
        <v>Ms.</v>
      </c>
      <c r="C792" s="37" t="str">
        <f>VLOOKUP($A792,'Customer Names'!$A:$E,4,FALSE)</f>
        <v xml:space="preserve"> Pamela J.</v>
      </c>
      <c r="D792" s="37" t="str">
        <f>VLOOKUP($A792,'Customer Names'!A:E,5,FALSE)</f>
        <v>Staton</v>
      </c>
      <c r="E792" s="35">
        <f>VLOOKUP($A792,'Medical Examinations'!$A:$H,2,FALSE)</f>
        <v>28</v>
      </c>
      <c r="F792" s="35">
        <f>VLOOKUP($A792,'Medical Examinations'!$A:$H,3,FALSE)</f>
        <v>5.57</v>
      </c>
      <c r="G792" s="35" t="str">
        <f>VLOOKUP($A792,'Medical Examinations'!$A:$N,11,0)</f>
        <v>No</v>
      </c>
      <c r="H792" s="35" t="str">
        <f>VLOOKUP($A792,'Medical Examinations'!$A:$N,5,0)</f>
        <v>No</v>
      </c>
      <c r="I792" s="35" t="str">
        <f>VLOOKUP($A792,'Medical Examinations'!$A:$N,6,0)</f>
        <v>No</v>
      </c>
      <c r="J792" s="35">
        <f>VLOOKUP($A792,'Medical Examinations'!$A:$N,9,0)</f>
        <v>0</v>
      </c>
      <c r="K792" s="35" t="str">
        <f>VLOOKUP($A792,'Medical Examinations'!$A:$N,10,0)</f>
        <v>No</v>
      </c>
      <c r="L792" s="35" t="str">
        <f>VLOOKUP($A792,'Medical Examinations'!$A:$N,12,0)</f>
        <v>Overweight</v>
      </c>
      <c r="M792" s="35" t="str">
        <f>VLOOKUP($A792,'Medical Examinations'!$A:$N,13,0)</f>
        <v>Normal</v>
      </c>
      <c r="N792" s="45">
        <f>IFERROR(VLOOKUP($A792,'Hospitalisation Details'!$A:$P,15,0),"")</f>
        <v>36388</v>
      </c>
      <c r="O792" s="46">
        <f>IFERROR(VLOOKUP($A792,'Hospitalisation Details'!$A:$P,6,0),"")</f>
        <v>13126.68</v>
      </c>
      <c r="P792" s="47" t="str">
        <f>IFERROR(VLOOKUP($A792,'Hospitalisation Details'!$A:$P,12,0),"")</f>
        <v>tier - 3</v>
      </c>
      <c r="Q792" s="47" t="str">
        <f>IFERROR(VLOOKUP($A792,'Hospitalisation Details'!$A:$P,13,0),"")</f>
        <v>tier - 3</v>
      </c>
      <c r="R792" s="47" t="str">
        <f>IFERROR(VLOOKUP($A792,'Hospitalisation Details'!$A:$P,14,0),"")</f>
        <v>R1011</v>
      </c>
      <c r="S792" s="47">
        <f>IFERROR(VLOOKUP($A792,'Hospitalisation Details'!$A:$P,16,0),"")</f>
        <v>23</v>
      </c>
    </row>
    <row r="793" spans="1:19" x14ac:dyDescent="0.3">
      <c r="A793" s="34" t="str">
        <f>'Medical Examinations'!A793</f>
        <v>Id792</v>
      </c>
      <c r="B793" s="36" t="str">
        <f>VLOOKUP($A793,'Customer Names'!A:E,3,FALSE)</f>
        <v>Ms.</v>
      </c>
      <c r="C793" s="37" t="str">
        <f>VLOOKUP($A793,'Customer Names'!$A:$E,4,FALSE)</f>
        <v xml:space="preserve"> Brittney</v>
      </c>
      <c r="D793" s="37" t="str">
        <f>VLOOKUP($A793,'Customer Names'!A:E,5,FALSE)</f>
        <v>Forster</v>
      </c>
      <c r="E793" s="35">
        <f>VLOOKUP($A793,'Medical Examinations'!$A:$H,2,FALSE)</f>
        <v>30.23</v>
      </c>
      <c r="F793" s="35">
        <f>VLOOKUP($A793,'Medical Examinations'!$A:$H,3,FALSE)</f>
        <v>6.94</v>
      </c>
      <c r="G793" s="35" t="str">
        <f>VLOOKUP($A793,'Medical Examinations'!$A:$N,11,0)</f>
        <v>Yes</v>
      </c>
      <c r="H793" s="35" t="str">
        <f>VLOOKUP($A793,'Medical Examinations'!$A:$N,5,0)</f>
        <v>No</v>
      </c>
      <c r="I793" s="35" t="str">
        <f>VLOOKUP($A793,'Medical Examinations'!$A:$N,6,0)</f>
        <v>Yes</v>
      </c>
      <c r="J793" s="35">
        <f>VLOOKUP($A793,'Medical Examinations'!$A:$N,9,0)</f>
        <v>1</v>
      </c>
      <c r="K793" s="35" t="str">
        <f>VLOOKUP($A793,'Medical Examinations'!$A:$N,10,0)</f>
        <v>No</v>
      </c>
      <c r="L793" s="35" t="str">
        <f>VLOOKUP($A793,'Medical Examinations'!$A:$N,12,0)</f>
        <v>Obesity</v>
      </c>
      <c r="M793" s="35" t="str">
        <f>VLOOKUP($A793,'Medical Examinations'!$A:$N,13,0)</f>
        <v>Diabetes</v>
      </c>
      <c r="N793" s="45">
        <f>IFERROR(VLOOKUP($A793,'Hospitalisation Details'!$A:$P,15,0),"")</f>
        <v>23268</v>
      </c>
      <c r="O793" s="46">
        <f>IFERROR(VLOOKUP($A793,'Hospitalisation Details'!$A:$P,6,0),"")</f>
        <v>13116.84</v>
      </c>
      <c r="P793" s="47" t="str">
        <f>IFERROR(VLOOKUP($A793,'Hospitalisation Details'!$A:$P,12,0),"")</f>
        <v>tier - 3</v>
      </c>
      <c r="Q793" s="47" t="str">
        <f>IFERROR(VLOOKUP($A793,'Hospitalisation Details'!$A:$P,13,0),"")</f>
        <v>tier - 1</v>
      </c>
      <c r="R793" s="47" t="str">
        <f>IFERROR(VLOOKUP($A793,'Hospitalisation Details'!$A:$P,14,0),"")</f>
        <v>R1012</v>
      </c>
      <c r="S793" s="47">
        <f>IFERROR(VLOOKUP($A793,'Hospitalisation Details'!$A:$P,16,0),"")</f>
        <v>59</v>
      </c>
    </row>
    <row r="794" spans="1:19" x14ac:dyDescent="0.3">
      <c r="A794" s="34" t="str">
        <f>'Medical Examinations'!A794</f>
        <v>Id793</v>
      </c>
      <c r="B794" s="36" t="str">
        <f>VLOOKUP($A794,'Customer Names'!A:E,3,FALSE)</f>
        <v>Mrs.</v>
      </c>
      <c r="C794" s="37" t="str">
        <f>VLOOKUP($A794,'Customer Names'!$A:$E,4,FALSE)</f>
        <v xml:space="preserve"> Sheila</v>
      </c>
      <c r="D794" s="37" t="str">
        <f>VLOOKUP($A794,'Customer Names'!A:E,5,FALSE)</f>
        <v>Monaghan</v>
      </c>
      <c r="E794" s="35">
        <f>VLOOKUP($A794,'Medical Examinations'!$A:$H,2,FALSE)</f>
        <v>51.14</v>
      </c>
      <c r="F794" s="35">
        <f>VLOOKUP($A794,'Medical Examinations'!$A:$H,3,FALSE)</f>
        <v>4.05</v>
      </c>
      <c r="G794" s="35" t="str">
        <f>VLOOKUP($A794,'Medical Examinations'!$A:$N,11,0)</f>
        <v>No</v>
      </c>
      <c r="H794" s="35" t="str">
        <f>VLOOKUP($A794,'Medical Examinations'!$A:$N,5,0)</f>
        <v>No</v>
      </c>
      <c r="I794" s="35" t="str">
        <f>VLOOKUP($A794,'Medical Examinations'!$A:$N,6,0)</f>
        <v>No</v>
      </c>
      <c r="J794" s="35">
        <f>VLOOKUP($A794,'Medical Examinations'!$A:$N,9,0)</f>
        <v>1</v>
      </c>
      <c r="K794" s="35" t="str">
        <f>VLOOKUP($A794,'Medical Examinations'!$A:$N,10,0)</f>
        <v>No</v>
      </c>
      <c r="L794" s="35" t="str">
        <f>VLOOKUP($A794,'Medical Examinations'!$A:$N,12,0)</f>
        <v>Obesity</v>
      </c>
      <c r="M794" s="35" t="str">
        <f>VLOOKUP($A794,'Medical Examinations'!$A:$N,13,0)</f>
        <v>Normal</v>
      </c>
      <c r="N794" s="45">
        <f>IFERROR(VLOOKUP($A794,'Hospitalisation Details'!$A:$P,15,0),"")</f>
        <v>33828</v>
      </c>
      <c r="O794" s="46">
        <f>IFERROR(VLOOKUP($A794,'Hospitalisation Details'!$A:$P,6,0),"")</f>
        <v>13113.51</v>
      </c>
      <c r="P794" s="47" t="str">
        <f>IFERROR(VLOOKUP($A794,'Hospitalisation Details'!$A:$P,12,0),"")</f>
        <v>tier - 3</v>
      </c>
      <c r="Q794" s="47" t="str">
        <f>IFERROR(VLOOKUP($A794,'Hospitalisation Details'!$A:$P,13,0),"")</f>
        <v>tier - 2</v>
      </c>
      <c r="R794" s="47" t="str">
        <f>IFERROR(VLOOKUP($A794,'Hospitalisation Details'!$A:$P,14,0),"")</f>
        <v>R1026</v>
      </c>
      <c r="S794" s="47">
        <f>IFERROR(VLOOKUP($A794,'Hospitalisation Details'!$A:$P,16,0),"")</f>
        <v>30</v>
      </c>
    </row>
    <row r="795" spans="1:19" x14ac:dyDescent="0.3">
      <c r="A795" s="34" t="str">
        <f>'Medical Examinations'!A795</f>
        <v>Id794</v>
      </c>
      <c r="B795" s="36" t="str">
        <f>VLOOKUP($A795,'Customer Names'!A:E,3,FALSE)</f>
        <v>Mr.</v>
      </c>
      <c r="C795" s="37" t="str">
        <f>VLOOKUP($A795,'Customer Names'!$A:$E,4,FALSE)</f>
        <v xml:space="preserve"> Koji</v>
      </c>
      <c r="D795" s="37" t="str">
        <f>VLOOKUP($A795,'Customer Names'!A:E,5,FALSE)</f>
        <v>Kawamoto</v>
      </c>
      <c r="E795" s="35">
        <f>VLOOKUP($A795,'Medical Examinations'!$A:$H,2,FALSE)</f>
        <v>24.32</v>
      </c>
      <c r="F795" s="35">
        <f>VLOOKUP($A795,'Medical Examinations'!$A:$H,3,FALSE)</f>
        <v>10.220000000000001</v>
      </c>
      <c r="G795" s="35" t="str">
        <f>VLOOKUP($A795,'Medical Examinations'!$A:$N,11,0)</f>
        <v>No</v>
      </c>
      <c r="H795" s="35" t="str">
        <f>VLOOKUP($A795,'Medical Examinations'!$A:$N,5,0)</f>
        <v>No</v>
      </c>
      <c r="I795" s="35" t="str">
        <f>VLOOKUP($A795,'Medical Examinations'!$A:$N,6,0)</f>
        <v>No</v>
      </c>
      <c r="J795" s="35">
        <f>VLOOKUP($A795,'Medical Examinations'!$A:$N,9,0)</f>
        <v>0</v>
      </c>
      <c r="K795" s="35" t="str">
        <f>VLOOKUP($A795,'Medical Examinations'!$A:$N,10,0)</f>
        <v>No</v>
      </c>
      <c r="L795" s="35" t="str">
        <f>VLOOKUP($A795,'Medical Examinations'!$A:$N,12,0)</f>
        <v>Normal Weight</v>
      </c>
      <c r="M795" s="35" t="str">
        <f>VLOOKUP($A795,'Medical Examinations'!$A:$N,13,0)</f>
        <v>Diabetes</v>
      </c>
      <c r="N795" s="45">
        <f>IFERROR(VLOOKUP($A795,'Hospitalisation Details'!$A:$P,15,0),"")</f>
        <v>22860</v>
      </c>
      <c r="O795" s="46">
        <f>IFERROR(VLOOKUP($A795,'Hospitalisation Details'!$A:$P,6,0),"")</f>
        <v>13112.6</v>
      </c>
      <c r="P795" s="47" t="str">
        <f>IFERROR(VLOOKUP($A795,'Hospitalisation Details'!$A:$P,12,0),"")</f>
        <v>tier - 3</v>
      </c>
      <c r="Q795" s="47" t="str">
        <f>IFERROR(VLOOKUP($A795,'Hospitalisation Details'!$A:$P,13,0),"")</f>
        <v>tier - 3</v>
      </c>
      <c r="R795" s="47" t="str">
        <f>IFERROR(VLOOKUP($A795,'Hospitalisation Details'!$A:$P,14,0),"")</f>
        <v>R1012</v>
      </c>
      <c r="S795" s="47">
        <f>IFERROR(VLOOKUP($A795,'Hospitalisation Details'!$A:$P,16,0),"")</f>
        <v>60</v>
      </c>
    </row>
    <row r="796" spans="1:19" x14ac:dyDescent="0.3">
      <c r="A796" s="34" t="str">
        <f>'Medical Examinations'!A796</f>
        <v>Id795</v>
      </c>
      <c r="B796" s="36" t="str">
        <f>VLOOKUP($A796,'Customer Names'!A:E,3,FALSE)</f>
        <v>Ms.</v>
      </c>
      <c r="C796" s="37" t="str">
        <f>VLOOKUP($A796,'Customer Names'!$A:$E,4,FALSE)</f>
        <v xml:space="preserve"> Sarah</v>
      </c>
      <c r="D796" s="37" t="str">
        <f>VLOOKUP($A796,'Customer Names'!A:E,5,FALSE)</f>
        <v>Dicharry</v>
      </c>
      <c r="E796" s="35">
        <f>VLOOKUP($A796,'Medical Examinations'!$A:$H,2,FALSE)</f>
        <v>38.06</v>
      </c>
      <c r="F796" s="35">
        <f>VLOOKUP($A796,'Medical Examinations'!$A:$H,3,FALSE)</f>
        <v>9.24</v>
      </c>
      <c r="G796" s="35" t="str">
        <f>VLOOKUP($A796,'Medical Examinations'!$A:$N,11,0)</f>
        <v>No</v>
      </c>
      <c r="H796" s="35" t="str">
        <f>VLOOKUP($A796,'Medical Examinations'!$A:$N,5,0)</f>
        <v>No</v>
      </c>
      <c r="I796" s="35" t="str">
        <f>VLOOKUP($A796,'Medical Examinations'!$A:$N,6,0)</f>
        <v>No</v>
      </c>
      <c r="J796" s="35">
        <f>VLOOKUP($A796,'Medical Examinations'!$A:$N,9,0)</f>
        <v>0</v>
      </c>
      <c r="K796" s="35" t="str">
        <f>VLOOKUP($A796,'Medical Examinations'!$A:$N,10,0)</f>
        <v>No</v>
      </c>
      <c r="L796" s="35" t="str">
        <f>VLOOKUP($A796,'Medical Examinations'!$A:$N,12,0)</f>
        <v>Obesity</v>
      </c>
      <c r="M796" s="35" t="str">
        <f>VLOOKUP($A796,'Medical Examinations'!$A:$N,13,0)</f>
        <v>Diabetes</v>
      </c>
      <c r="N796" s="45">
        <f>IFERROR(VLOOKUP($A796,'Hospitalisation Details'!$A:$P,15,0),"")</f>
        <v>26236</v>
      </c>
      <c r="O796" s="46">
        <f>IFERROR(VLOOKUP($A796,'Hospitalisation Details'!$A:$P,6,0),"")</f>
        <v>13110.79</v>
      </c>
      <c r="P796" s="47" t="str">
        <f>IFERROR(VLOOKUP($A796,'Hospitalisation Details'!$A:$P,12,0),"")</f>
        <v>tier - 3</v>
      </c>
      <c r="Q796" s="47" t="str">
        <f>IFERROR(VLOOKUP($A796,'Hospitalisation Details'!$A:$P,13,0),"")</f>
        <v>tier - 2</v>
      </c>
      <c r="R796" s="47" t="str">
        <f>IFERROR(VLOOKUP($A796,'Hospitalisation Details'!$A:$P,14,0),"")</f>
        <v>R1011</v>
      </c>
      <c r="S796" s="47">
        <f>IFERROR(VLOOKUP($A796,'Hospitalisation Details'!$A:$P,16,0),"")</f>
        <v>51</v>
      </c>
    </row>
    <row r="797" spans="1:19" x14ac:dyDescent="0.3">
      <c r="A797" s="34" t="str">
        <f>'Medical Examinations'!A797</f>
        <v>Id796</v>
      </c>
      <c r="B797" s="36" t="str">
        <f>VLOOKUP($A797,'Customer Names'!A:E,3,FALSE)</f>
        <v>Mrs.</v>
      </c>
      <c r="C797" s="37" t="str">
        <f>VLOOKUP($A797,'Customer Names'!$A:$E,4,FALSE)</f>
        <v xml:space="preserve"> Colleen M</v>
      </c>
      <c r="D797" s="37" t="str">
        <f>VLOOKUP($A797,'Customer Names'!A:E,5,FALSE)</f>
        <v>Berry</v>
      </c>
      <c r="E797" s="35">
        <f>VLOOKUP($A797,'Medical Examinations'!$A:$H,2,FALSE)</f>
        <v>37.700000000000003</v>
      </c>
      <c r="F797" s="35">
        <f>VLOOKUP($A797,'Medical Examinations'!$A:$H,3,FALSE)</f>
        <v>8.6</v>
      </c>
      <c r="G797" s="35" t="str">
        <f>VLOOKUP($A797,'Medical Examinations'!$A:$N,11,0)</f>
        <v>No</v>
      </c>
      <c r="H797" s="35" t="str">
        <f>VLOOKUP($A797,'Medical Examinations'!$A:$N,5,0)</f>
        <v>No</v>
      </c>
      <c r="I797" s="35" t="str">
        <f>VLOOKUP($A797,'Medical Examinations'!$A:$N,6,0)</f>
        <v>No</v>
      </c>
      <c r="J797" s="35">
        <f>VLOOKUP($A797,'Medical Examinations'!$A:$N,9,0)</f>
        <v>0</v>
      </c>
      <c r="K797" s="35" t="str">
        <f>VLOOKUP($A797,'Medical Examinations'!$A:$N,10,0)</f>
        <v>No</v>
      </c>
      <c r="L797" s="35" t="str">
        <f>VLOOKUP($A797,'Medical Examinations'!$A:$N,12,0)</f>
        <v>Obesity</v>
      </c>
      <c r="M797" s="35" t="str">
        <f>VLOOKUP($A797,'Medical Examinations'!$A:$N,13,0)</f>
        <v>Diabetes</v>
      </c>
      <c r="N797" s="45">
        <f>IFERROR(VLOOKUP($A797,'Hospitalisation Details'!$A:$P,15,0),"")</f>
        <v>28688</v>
      </c>
      <c r="O797" s="46">
        <f>IFERROR(VLOOKUP($A797,'Hospitalisation Details'!$A:$P,6,0),"")</f>
        <v>13101.74</v>
      </c>
      <c r="P797" s="47" t="str">
        <f>IFERROR(VLOOKUP($A797,'Hospitalisation Details'!$A:$P,12,0),"")</f>
        <v>tier - 3</v>
      </c>
      <c r="Q797" s="47" t="str">
        <f>IFERROR(VLOOKUP($A797,'Hospitalisation Details'!$A:$P,13,0),"")</f>
        <v>tier - 2</v>
      </c>
      <c r="R797" s="47" t="str">
        <f>IFERROR(VLOOKUP($A797,'Hospitalisation Details'!$A:$P,14,0),"")</f>
        <v>R1026</v>
      </c>
      <c r="S797" s="47">
        <f>IFERROR(VLOOKUP($A797,'Hospitalisation Details'!$A:$P,16,0),"")</f>
        <v>44</v>
      </c>
    </row>
    <row r="798" spans="1:19" x14ac:dyDescent="0.3">
      <c r="A798" s="34" t="str">
        <f>'Medical Examinations'!A798</f>
        <v>Id797</v>
      </c>
      <c r="B798" s="36" t="str">
        <f>VLOOKUP($A798,'Customer Names'!A:E,3,FALSE)</f>
        <v>Ms.</v>
      </c>
      <c r="C798" s="37" t="str">
        <f>VLOOKUP($A798,'Customer Names'!$A:$E,4,FALSE)</f>
        <v xml:space="preserve"> Deedra G.</v>
      </c>
      <c r="D798" s="37" t="str">
        <f>VLOOKUP($A798,'Customer Names'!A:E,5,FALSE)</f>
        <v>Porfirio</v>
      </c>
      <c r="E798" s="35">
        <f>VLOOKUP($A798,'Medical Examinations'!$A:$H,2,FALSE)</f>
        <v>44</v>
      </c>
      <c r="F798" s="35">
        <f>VLOOKUP($A798,'Medical Examinations'!$A:$H,3,FALSE)</f>
        <v>9.32</v>
      </c>
      <c r="G798" s="35" t="str">
        <f>VLOOKUP($A798,'Medical Examinations'!$A:$N,11,0)</f>
        <v>Yes</v>
      </c>
      <c r="H798" s="35" t="str">
        <f>VLOOKUP($A798,'Medical Examinations'!$A:$N,5,0)</f>
        <v>No</v>
      </c>
      <c r="I798" s="35" t="str">
        <f>VLOOKUP($A798,'Medical Examinations'!$A:$N,6,0)</f>
        <v>No</v>
      </c>
      <c r="J798" s="35">
        <f>VLOOKUP($A798,'Medical Examinations'!$A:$N,9,0)</f>
        <v>2</v>
      </c>
      <c r="K798" s="35" t="str">
        <f>VLOOKUP($A798,'Medical Examinations'!$A:$N,10,0)</f>
        <v>No</v>
      </c>
      <c r="L798" s="35" t="str">
        <f>VLOOKUP($A798,'Medical Examinations'!$A:$N,12,0)</f>
        <v>Obesity</v>
      </c>
      <c r="M798" s="35" t="str">
        <f>VLOOKUP($A798,'Medical Examinations'!$A:$N,13,0)</f>
        <v>Diabetes</v>
      </c>
      <c r="N798" s="45">
        <f>IFERROR(VLOOKUP($A798,'Hospitalisation Details'!$A:$P,15,0),"")</f>
        <v>22591</v>
      </c>
      <c r="O798" s="46">
        <f>IFERROR(VLOOKUP($A798,'Hospitalisation Details'!$A:$P,6,0),"")</f>
        <v>13063.88</v>
      </c>
      <c r="P798" s="47" t="str">
        <f>IFERROR(VLOOKUP($A798,'Hospitalisation Details'!$A:$P,12,0),"")</f>
        <v>tier - 3</v>
      </c>
      <c r="Q798" s="47" t="str">
        <f>IFERROR(VLOOKUP($A798,'Hospitalisation Details'!$A:$P,13,0),"")</f>
        <v>tier - 2</v>
      </c>
      <c r="R798" s="47" t="str">
        <f>IFERROR(VLOOKUP($A798,'Hospitalisation Details'!$A:$P,14,0),"")</f>
        <v>R1011</v>
      </c>
      <c r="S798" s="47">
        <f>IFERROR(VLOOKUP($A798,'Hospitalisation Details'!$A:$P,16,0),"")</f>
        <v>61</v>
      </c>
    </row>
    <row r="799" spans="1:19" x14ac:dyDescent="0.3">
      <c r="A799" s="34" t="str">
        <f>'Medical Examinations'!A799</f>
        <v>Id798</v>
      </c>
      <c r="B799" s="36" t="str">
        <f>VLOOKUP($A799,'Customer Names'!A:E,3,FALSE)</f>
        <v>Mrs.</v>
      </c>
      <c r="C799" s="37" t="str">
        <f>VLOOKUP($A799,'Customer Names'!$A:$E,4,FALSE)</f>
        <v xml:space="preserve"> Kulwinder</v>
      </c>
      <c r="D799" s="37" t="str">
        <f>VLOOKUP($A799,'Customer Names'!A:E,5,FALSE)</f>
        <v>Thind</v>
      </c>
      <c r="E799" s="35">
        <f>VLOOKUP($A799,'Medical Examinations'!$A:$H,2,FALSE)</f>
        <v>41.45</v>
      </c>
      <c r="F799" s="35">
        <f>VLOOKUP($A799,'Medical Examinations'!$A:$H,3,FALSE)</f>
        <v>6.12</v>
      </c>
      <c r="G799" s="35" t="str">
        <f>VLOOKUP($A799,'Medical Examinations'!$A:$N,11,0)</f>
        <v>Yes</v>
      </c>
      <c r="H799" s="35" t="str">
        <f>VLOOKUP($A799,'Medical Examinations'!$A:$N,5,0)</f>
        <v>No</v>
      </c>
      <c r="I799" s="35" t="str">
        <f>VLOOKUP($A799,'Medical Examinations'!$A:$N,6,0)</f>
        <v>No</v>
      </c>
      <c r="J799" s="35">
        <f>VLOOKUP($A799,'Medical Examinations'!$A:$N,9,0)</f>
        <v>0</v>
      </c>
      <c r="K799" s="35" t="str">
        <f>VLOOKUP($A799,'Medical Examinations'!$A:$N,10,0)</f>
        <v>No</v>
      </c>
      <c r="L799" s="35" t="str">
        <f>VLOOKUP($A799,'Medical Examinations'!$A:$N,12,0)</f>
        <v>Obesity</v>
      </c>
      <c r="M799" s="35" t="str">
        <f>VLOOKUP($A799,'Medical Examinations'!$A:$N,13,0)</f>
        <v>Prediabetes</v>
      </c>
      <c r="N799" s="45">
        <f>IFERROR(VLOOKUP($A799,'Hospitalisation Details'!$A:$P,15,0),"")</f>
        <v>31346</v>
      </c>
      <c r="O799" s="46">
        <f>IFERROR(VLOOKUP($A799,'Hospitalisation Details'!$A:$P,6,0),"")</f>
        <v>13051.22</v>
      </c>
      <c r="P799" s="47" t="str">
        <f>IFERROR(VLOOKUP($A799,'Hospitalisation Details'!$A:$P,12,0),"")</f>
        <v>tier - 3</v>
      </c>
      <c r="Q799" s="47" t="str">
        <f>IFERROR(VLOOKUP($A799,'Hospitalisation Details'!$A:$P,13,0),"")</f>
        <v>tier - 1</v>
      </c>
      <c r="R799" s="47" t="str">
        <f>IFERROR(VLOOKUP($A799,'Hospitalisation Details'!$A:$P,14,0),"")</f>
        <v>R1026</v>
      </c>
      <c r="S799" s="47">
        <f>IFERROR(VLOOKUP($A799,'Hospitalisation Details'!$A:$P,16,0),"")</f>
        <v>37</v>
      </c>
    </row>
    <row r="800" spans="1:19" x14ac:dyDescent="0.3">
      <c r="A800" s="34" t="str">
        <f>'Medical Examinations'!A800</f>
        <v>Id799</v>
      </c>
      <c r="B800" s="36" t="str">
        <f>VLOOKUP($A800,'Customer Names'!A:E,3,FALSE)</f>
        <v>Ms.</v>
      </c>
      <c r="C800" s="37" t="str">
        <f>VLOOKUP($A800,'Customer Names'!$A:$E,4,FALSE)</f>
        <v xml:space="preserve"> Ann M.</v>
      </c>
      <c r="D800" s="37" t="str">
        <f>VLOOKUP($A800,'Customer Names'!A:E,5,FALSE)</f>
        <v>Ryan</v>
      </c>
      <c r="E800" s="35">
        <f>VLOOKUP($A800,'Medical Examinations'!$A:$H,2,FALSE)</f>
        <v>25.364999999999998</v>
      </c>
      <c r="F800" s="35">
        <f>VLOOKUP($A800,'Medical Examinations'!$A:$H,3,FALSE)</f>
        <v>9.19</v>
      </c>
      <c r="G800" s="35" t="str">
        <f>VLOOKUP($A800,'Medical Examinations'!$A:$N,11,0)</f>
        <v>Yes</v>
      </c>
      <c r="H800" s="35" t="str">
        <f>VLOOKUP($A800,'Medical Examinations'!$A:$N,5,0)</f>
        <v>No</v>
      </c>
      <c r="I800" s="35" t="str">
        <f>VLOOKUP($A800,'Medical Examinations'!$A:$N,6,0)</f>
        <v>No</v>
      </c>
      <c r="J800" s="35">
        <f>VLOOKUP($A800,'Medical Examinations'!$A:$N,9,0)</f>
        <v>0</v>
      </c>
      <c r="K800" s="35" t="str">
        <f>VLOOKUP($A800,'Medical Examinations'!$A:$N,10,0)</f>
        <v>No</v>
      </c>
      <c r="L800" s="35" t="str">
        <f>VLOOKUP($A800,'Medical Examinations'!$A:$N,12,0)</f>
        <v>Overweight</v>
      </c>
      <c r="M800" s="35" t="str">
        <f>VLOOKUP($A800,'Medical Examinations'!$A:$N,13,0)</f>
        <v>Diabetes</v>
      </c>
      <c r="N800" s="45">
        <f>IFERROR(VLOOKUP($A800,'Hospitalisation Details'!$A:$P,15,0),"")</f>
        <v>24690</v>
      </c>
      <c r="O800" s="46">
        <f>IFERROR(VLOOKUP($A800,'Hospitalisation Details'!$A:$P,6,0),"")</f>
        <v>13047.33</v>
      </c>
      <c r="P800" s="47" t="str">
        <f>IFERROR(VLOOKUP($A800,'Hospitalisation Details'!$A:$P,12,0),"")</f>
        <v>tier - 3</v>
      </c>
      <c r="Q800" s="47" t="str">
        <f>IFERROR(VLOOKUP($A800,'Hospitalisation Details'!$A:$P,13,0),"")</f>
        <v>tier - 3</v>
      </c>
      <c r="R800" s="47" t="str">
        <f>IFERROR(VLOOKUP($A800,'Hospitalisation Details'!$A:$P,14,0),"")</f>
        <v>R1024</v>
      </c>
      <c r="S800" s="47">
        <f>IFERROR(VLOOKUP($A800,'Hospitalisation Details'!$A:$P,16,0),"")</f>
        <v>55</v>
      </c>
    </row>
    <row r="801" spans="1:19" x14ac:dyDescent="0.3">
      <c r="A801" s="34" t="str">
        <f>'Medical Examinations'!A801</f>
        <v>Id800</v>
      </c>
      <c r="B801" s="36" t="str">
        <f>VLOOKUP($A801,'Customer Names'!A:E,3,FALSE)</f>
        <v>Ms.</v>
      </c>
      <c r="C801" s="37" t="str">
        <f>VLOOKUP($A801,'Customer Names'!$A:$E,4,FALSE)</f>
        <v xml:space="preserve"> Sarah E</v>
      </c>
      <c r="D801" s="37" t="str">
        <f>VLOOKUP($A801,'Customer Names'!A:E,5,FALSE)</f>
        <v>Horn</v>
      </c>
      <c r="E801" s="35">
        <f>VLOOKUP($A801,'Medical Examinations'!$A:$H,2,FALSE)</f>
        <v>34.56</v>
      </c>
      <c r="F801" s="35">
        <f>VLOOKUP($A801,'Medical Examinations'!$A:$H,3,FALSE)</f>
        <v>5.84</v>
      </c>
      <c r="G801" s="35" t="str">
        <f>VLOOKUP($A801,'Medical Examinations'!$A:$N,11,0)</f>
        <v>Yes</v>
      </c>
      <c r="H801" s="35" t="str">
        <f>VLOOKUP($A801,'Medical Examinations'!$A:$N,5,0)</f>
        <v>No</v>
      </c>
      <c r="I801" s="35" t="str">
        <f>VLOOKUP($A801,'Medical Examinations'!$A:$N,6,0)</f>
        <v>Yes</v>
      </c>
      <c r="J801" s="35">
        <f>VLOOKUP($A801,'Medical Examinations'!$A:$N,9,0)</f>
        <v>1</v>
      </c>
      <c r="K801" s="35" t="str">
        <f>VLOOKUP($A801,'Medical Examinations'!$A:$N,10,0)</f>
        <v>No</v>
      </c>
      <c r="L801" s="35" t="str">
        <f>VLOOKUP($A801,'Medical Examinations'!$A:$N,12,0)</f>
        <v>Obesity</v>
      </c>
      <c r="M801" s="35" t="str">
        <f>VLOOKUP($A801,'Medical Examinations'!$A:$N,13,0)</f>
        <v>Prediabetes</v>
      </c>
      <c r="N801" s="45">
        <f>IFERROR(VLOOKUP($A801,'Hospitalisation Details'!$A:$P,15,0),"")</f>
        <v>25469</v>
      </c>
      <c r="O801" s="46">
        <f>IFERROR(VLOOKUP($A801,'Hospitalisation Details'!$A:$P,6,0),"")</f>
        <v>13044.41</v>
      </c>
      <c r="P801" s="47" t="str">
        <f>IFERROR(VLOOKUP($A801,'Hospitalisation Details'!$A:$P,12,0),"")</f>
        <v>tier - 3</v>
      </c>
      <c r="Q801" s="47" t="str">
        <f>IFERROR(VLOOKUP($A801,'Hospitalisation Details'!$A:$P,13,0),"")</f>
        <v>tier - 1</v>
      </c>
      <c r="R801" s="47" t="str">
        <f>IFERROR(VLOOKUP($A801,'Hospitalisation Details'!$A:$P,14,0),"")</f>
        <v>R1012</v>
      </c>
      <c r="S801" s="47">
        <f>IFERROR(VLOOKUP($A801,'Hospitalisation Details'!$A:$P,16,0),"")</f>
        <v>53</v>
      </c>
    </row>
    <row r="802" spans="1:19" x14ac:dyDescent="0.3">
      <c r="A802" s="34" t="str">
        <f>'Medical Examinations'!A802</f>
        <v>Id801</v>
      </c>
      <c r="B802" s="36" t="str">
        <f>VLOOKUP($A802,'Customer Names'!A:E,3,FALSE)</f>
        <v>Ms.</v>
      </c>
      <c r="C802" s="37" t="str">
        <f>VLOOKUP($A802,'Customer Names'!$A:$E,4,FALSE)</f>
        <v xml:space="preserve"> Apryl J.</v>
      </c>
      <c r="D802" s="37" t="str">
        <f>VLOOKUP($A802,'Customer Names'!A:E,5,FALSE)</f>
        <v>Sabadosa</v>
      </c>
      <c r="E802" s="35">
        <f>VLOOKUP($A802,'Medical Examinations'!$A:$H,2,FALSE)</f>
        <v>28.2</v>
      </c>
      <c r="F802" s="35">
        <f>VLOOKUP($A802,'Medical Examinations'!$A:$H,3,FALSE)</f>
        <v>7.19</v>
      </c>
      <c r="G802" s="35" t="str">
        <f>VLOOKUP($A802,'Medical Examinations'!$A:$N,11,0)</f>
        <v>Yes</v>
      </c>
      <c r="H802" s="35" t="str">
        <f>VLOOKUP($A802,'Medical Examinations'!$A:$N,5,0)</f>
        <v>No</v>
      </c>
      <c r="I802" s="35" t="str">
        <f>VLOOKUP($A802,'Medical Examinations'!$A:$N,6,0)</f>
        <v>No</v>
      </c>
      <c r="J802" s="35">
        <f>VLOOKUP($A802,'Medical Examinations'!$A:$N,9,0)</f>
        <v>2</v>
      </c>
      <c r="K802" s="35" t="str">
        <f>VLOOKUP($A802,'Medical Examinations'!$A:$N,10,0)</f>
        <v>No</v>
      </c>
      <c r="L802" s="35" t="str">
        <f>VLOOKUP($A802,'Medical Examinations'!$A:$N,12,0)</f>
        <v>Overweight</v>
      </c>
      <c r="M802" s="35" t="str">
        <f>VLOOKUP($A802,'Medical Examinations'!$A:$N,13,0)</f>
        <v>Diabetes</v>
      </c>
      <c r="N802" s="45">
        <f>IFERROR(VLOOKUP($A802,'Hospitalisation Details'!$A:$P,15,0),"")</f>
        <v>22594</v>
      </c>
      <c r="O802" s="46">
        <f>IFERROR(VLOOKUP($A802,'Hospitalisation Details'!$A:$P,6,0),"")</f>
        <v>13041.92</v>
      </c>
      <c r="P802" s="47" t="str">
        <f>IFERROR(VLOOKUP($A802,'Hospitalisation Details'!$A:$P,12,0),"")</f>
        <v>tier - 3</v>
      </c>
      <c r="Q802" s="47" t="str">
        <f>IFERROR(VLOOKUP($A802,'Hospitalisation Details'!$A:$P,13,0),"")</f>
        <v>tier - 1</v>
      </c>
      <c r="R802" s="47" t="str">
        <f>IFERROR(VLOOKUP($A802,'Hospitalisation Details'!$A:$P,14,0),"")</f>
        <v>R1011</v>
      </c>
      <c r="S802" s="47">
        <f>IFERROR(VLOOKUP($A802,'Hospitalisation Details'!$A:$P,16,0),"")</f>
        <v>61</v>
      </c>
    </row>
    <row r="803" spans="1:19" x14ac:dyDescent="0.3">
      <c r="A803" s="34" t="str">
        <f>'Medical Examinations'!A803</f>
        <v>Id802</v>
      </c>
      <c r="B803" s="36" t="str">
        <f>VLOOKUP($A803,'Customer Names'!A:E,3,FALSE)</f>
        <v>Mrs.</v>
      </c>
      <c r="C803" s="37" t="str">
        <f>VLOOKUP($A803,'Customer Names'!$A:$E,4,FALSE)</f>
        <v xml:space="preserve"> Ilana</v>
      </c>
      <c r="D803" s="37" t="str">
        <f>VLOOKUP($A803,'Customer Names'!A:E,5,FALSE)</f>
        <v>Casady</v>
      </c>
      <c r="E803" s="35">
        <f>VLOOKUP($A803,'Medical Examinations'!$A:$H,2,FALSE)</f>
        <v>30.43</v>
      </c>
      <c r="F803" s="35">
        <f>VLOOKUP($A803,'Medical Examinations'!$A:$H,3,FALSE)</f>
        <v>9.39</v>
      </c>
      <c r="G803" s="35" t="str">
        <f>VLOOKUP($A803,'Medical Examinations'!$A:$N,11,0)</f>
        <v>No</v>
      </c>
      <c r="H803" s="35" t="str">
        <f>VLOOKUP($A803,'Medical Examinations'!$A:$N,5,0)</f>
        <v>No</v>
      </c>
      <c r="I803" s="35" t="str">
        <f>VLOOKUP($A803,'Medical Examinations'!$A:$N,6,0)</f>
        <v>No</v>
      </c>
      <c r="J803" s="35">
        <f>VLOOKUP($A803,'Medical Examinations'!$A:$N,9,0)</f>
        <v>0</v>
      </c>
      <c r="K803" s="35" t="str">
        <f>VLOOKUP($A803,'Medical Examinations'!$A:$N,10,0)</f>
        <v>No</v>
      </c>
      <c r="L803" s="35" t="str">
        <f>VLOOKUP($A803,'Medical Examinations'!$A:$N,12,0)</f>
        <v>Obesity</v>
      </c>
      <c r="M803" s="35" t="str">
        <f>VLOOKUP($A803,'Medical Examinations'!$A:$N,13,0)</f>
        <v>Diabetes</v>
      </c>
      <c r="N803" s="45">
        <f>IFERROR(VLOOKUP($A803,'Hospitalisation Details'!$A:$P,15,0),"")</f>
        <v>24050</v>
      </c>
      <c r="O803" s="46">
        <f>IFERROR(VLOOKUP($A803,'Hospitalisation Details'!$A:$P,6,0),"")</f>
        <v>13023.93</v>
      </c>
      <c r="P803" s="47" t="str">
        <f>IFERROR(VLOOKUP($A803,'Hospitalisation Details'!$A:$P,12,0),"")</f>
        <v>tier - 3</v>
      </c>
      <c r="Q803" s="47" t="str">
        <f>IFERROR(VLOOKUP($A803,'Hospitalisation Details'!$A:$P,13,0),"")</f>
        <v>tier - 2</v>
      </c>
      <c r="R803" s="47" t="str">
        <f>IFERROR(VLOOKUP($A803,'Hospitalisation Details'!$A:$P,14,0),"")</f>
        <v>R1025</v>
      </c>
      <c r="S803" s="47">
        <f>IFERROR(VLOOKUP($A803,'Hospitalisation Details'!$A:$P,16,0),"")</f>
        <v>57</v>
      </c>
    </row>
    <row r="804" spans="1:19" x14ac:dyDescent="0.3">
      <c r="A804" s="34" t="str">
        <f>'Medical Examinations'!A804</f>
        <v>Id803</v>
      </c>
      <c r="B804" s="36" t="str">
        <f>VLOOKUP($A804,'Customer Names'!A:E,3,FALSE)</f>
        <v>Ms.</v>
      </c>
      <c r="C804" s="37" t="str">
        <f>VLOOKUP($A804,'Customer Names'!$A:$E,4,FALSE)</f>
        <v xml:space="preserve"> Katherine</v>
      </c>
      <c r="D804" s="37" t="str">
        <f>VLOOKUP($A804,'Customer Names'!A:E,5,FALSE)</f>
        <v>Phillips</v>
      </c>
      <c r="E804" s="35">
        <f>VLOOKUP($A804,'Medical Examinations'!$A:$H,2,FALSE)</f>
        <v>32.395000000000003</v>
      </c>
      <c r="F804" s="35">
        <f>VLOOKUP($A804,'Medical Examinations'!$A:$H,3,FALSE)</f>
        <v>4.2699999999999996</v>
      </c>
      <c r="G804" s="35" t="str">
        <f>VLOOKUP($A804,'Medical Examinations'!$A:$N,11,0)</f>
        <v>Yes</v>
      </c>
      <c r="H804" s="35" t="str">
        <f>VLOOKUP($A804,'Medical Examinations'!$A:$N,5,0)</f>
        <v>No</v>
      </c>
      <c r="I804" s="35" t="str">
        <f>VLOOKUP($A804,'Medical Examinations'!$A:$N,6,0)</f>
        <v>No</v>
      </c>
      <c r="J804" s="35">
        <f>VLOOKUP($A804,'Medical Examinations'!$A:$N,9,0)</f>
        <v>1</v>
      </c>
      <c r="K804" s="35" t="str">
        <f>VLOOKUP($A804,'Medical Examinations'!$A:$N,10,0)</f>
        <v>No</v>
      </c>
      <c r="L804" s="35" t="str">
        <f>VLOOKUP($A804,'Medical Examinations'!$A:$N,12,0)</f>
        <v>Obesity</v>
      </c>
      <c r="M804" s="35" t="str">
        <f>VLOOKUP($A804,'Medical Examinations'!$A:$N,13,0)</f>
        <v>Normal</v>
      </c>
      <c r="N804" s="45">
        <f>IFERROR(VLOOKUP($A804,'Hospitalisation Details'!$A:$P,15,0),"")</f>
        <v>23643</v>
      </c>
      <c r="O804" s="46">
        <f>IFERROR(VLOOKUP($A804,'Hospitalisation Details'!$A:$P,6,0),"")</f>
        <v>13019.16</v>
      </c>
      <c r="P804" s="47" t="str">
        <f>IFERROR(VLOOKUP($A804,'Hospitalisation Details'!$A:$P,12,0),"")</f>
        <v>tier - 3</v>
      </c>
      <c r="Q804" s="47" t="str">
        <f>IFERROR(VLOOKUP($A804,'Hospitalisation Details'!$A:$P,13,0),"")</f>
        <v>tier - 1</v>
      </c>
      <c r="R804" s="47" t="str">
        <f>IFERROR(VLOOKUP($A804,'Hospitalisation Details'!$A:$P,14,0),"")</f>
        <v>R1024</v>
      </c>
      <c r="S804" s="47">
        <f>IFERROR(VLOOKUP($A804,'Hospitalisation Details'!$A:$P,16,0),"")</f>
        <v>58</v>
      </c>
    </row>
    <row r="805" spans="1:19" x14ac:dyDescent="0.3">
      <c r="A805" s="34" t="str">
        <f>'Medical Examinations'!A805</f>
        <v>Id804</v>
      </c>
      <c r="B805" s="36" t="str">
        <f>VLOOKUP($A805,'Customer Names'!A:E,3,FALSE)</f>
        <v>Ms.</v>
      </c>
      <c r="C805" s="37" t="str">
        <f>VLOOKUP($A805,'Customer Names'!$A:$E,4,FALSE)</f>
        <v xml:space="preserve"> Katherine</v>
      </c>
      <c r="D805" s="37" t="str">
        <f>VLOOKUP($A805,'Customer Names'!A:E,5,FALSE)</f>
        <v>Ahokas</v>
      </c>
      <c r="E805" s="35">
        <f>VLOOKUP($A805,'Medical Examinations'!$A:$H,2,FALSE)</f>
        <v>24.035</v>
      </c>
      <c r="F805" s="35">
        <f>VLOOKUP($A805,'Medical Examinations'!$A:$H,3,FALSE)</f>
        <v>11.71</v>
      </c>
      <c r="G805" s="35" t="str">
        <f>VLOOKUP($A805,'Medical Examinations'!$A:$N,11,0)</f>
        <v>No</v>
      </c>
      <c r="H805" s="35" t="str">
        <f>VLOOKUP($A805,'Medical Examinations'!$A:$N,5,0)</f>
        <v>No</v>
      </c>
      <c r="I805" s="35" t="str">
        <f>VLOOKUP($A805,'Medical Examinations'!$A:$N,6,0)</f>
        <v>No</v>
      </c>
      <c r="J805" s="35">
        <f>VLOOKUP($A805,'Medical Examinations'!$A:$N,9,0)</f>
        <v>0</v>
      </c>
      <c r="K805" s="35" t="str">
        <f>VLOOKUP($A805,'Medical Examinations'!$A:$N,10,0)</f>
        <v>No</v>
      </c>
      <c r="L805" s="35" t="str">
        <f>VLOOKUP($A805,'Medical Examinations'!$A:$N,12,0)</f>
        <v>Normal Weight</v>
      </c>
      <c r="M805" s="35" t="str">
        <f>VLOOKUP($A805,'Medical Examinations'!$A:$N,13,0)</f>
        <v>Diabetes</v>
      </c>
      <c r="N805" s="45">
        <f>IFERROR(VLOOKUP($A805,'Hospitalisation Details'!$A:$P,15,0),"")</f>
        <v>22847</v>
      </c>
      <c r="O805" s="46">
        <f>IFERROR(VLOOKUP($A805,'Hospitalisation Details'!$A:$P,6,0),"")</f>
        <v>13012.21</v>
      </c>
      <c r="P805" s="47" t="str">
        <f>IFERROR(VLOOKUP($A805,'Hospitalisation Details'!$A:$P,12,0),"")</f>
        <v>tier - 3</v>
      </c>
      <c r="Q805" s="47" t="str">
        <f>IFERROR(VLOOKUP($A805,'Hospitalisation Details'!$A:$P,13,0),"")</f>
        <v>tier - 1</v>
      </c>
      <c r="R805" s="47" t="str">
        <f>IFERROR(VLOOKUP($A805,'Hospitalisation Details'!$A:$P,14,0),"")</f>
        <v>R1012</v>
      </c>
      <c r="S805" s="47">
        <f>IFERROR(VLOOKUP($A805,'Hospitalisation Details'!$A:$P,16,0),"")</f>
        <v>60</v>
      </c>
    </row>
    <row r="806" spans="1:19" x14ac:dyDescent="0.3">
      <c r="A806" s="34" t="str">
        <f>'Medical Examinations'!A806</f>
        <v>Id805</v>
      </c>
      <c r="B806" s="36" t="str">
        <f>VLOOKUP($A806,'Customer Names'!A:E,3,FALSE)</f>
        <v>Mr.</v>
      </c>
      <c r="C806" s="37" t="str">
        <f>VLOOKUP($A806,'Customer Names'!$A:$E,4,FALSE)</f>
        <v xml:space="preserve"> Karl</v>
      </c>
      <c r="D806" s="37" t="str">
        <f>VLOOKUP($A806,'Customer Names'!A:E,5,FALSE)</f>
        <v>Hebert</v>
      </c>
      <c r="E806" s="35">
        <f>VLOOKUP($A806,'Medical Examinations'!$A:$H,2,FALSE)</f>
        <v>37.119999999999997</v>
      </c>
      <c r="F806" s="35">
        <f>VLOOKUP($A806,'Medical Examinations'!$A:$H,3,FALSE)</f>
        <v>5.29</v>
      </c>
      <c r="G806" s="35" t="str">
        <f>VLOOKUP($A806,'Medical Examinations'!$A:$N,11,0)</f>
        <v>No</v>
      </c>
      <c r="H806" s="35" t="str">
        <f>VLOOKUP($A806,'Medical Examinations'!$A:$N,5,0)</f>
        <v>No</v>
      </c>
      <c r="I806" s="35" t="str">
        <f>VLOOKUP($A806,'Medical Examinations'!$A:$N,6,0)</f>
        <v>No</v>
      </c>
      <c r="J806" s="35">
        <f>VLOOKUP($A806,'Medical Examinations'!$A:$N,9,0)</f>
        <v>2</v>
      </c>
      <c r="K806" s="35" t="str">
        <f>VLOOKUP($A806,'Medical Examinations'!$A:$N,10,0)</f>
        <v>No</v>
      </c>
      <c r="L806" s="35" t="str">
        <f>VLOOKUP($A806,'Medical Examinations'!$A:$N,12,0)</f>
        <v>Obesity</v>
      </c>
      <c r="M806" s="35" t="str">
        <f>VLOOKUP($A806,'Medical Examinations'!$A:$N,13,0)</f>
        <v>Normal</v>
      </c>
      <c r="N806" s="45">
        <f>IFERROR(VLOOKUP($A806,'Hospitalisation Details'!$A:$P,15,0),"")</f>
        <v>26569</v>
      </c>
      <c r="O806" s="46">
        <f>IFERROR(VLOOKUP($A806,'Hospitalisation Details'!$A:$P,6,0),"")</f>
        <v>13010.86</v>
      </c>
      <c r="P806" s="47" t="str">
        <f>IFERROR(VLOOKUP($A806,'Hospitalisation Details'!$A:$P,12,0),"")</f>
        <v>tier - 3</v>
      </c>
      <c r="Q806" s="47" t="str">
        <f>IFERROR(VLOOKUP($A806,'Hospitalisation Details'!$A:$P,13,0),"")</f>
        <v>tier - 2</v>
      </c>
      <c r="R806" s="47" t="str">
        <f>IFERROR(VLOOKUP($A806,'Hospitalisation Details'!$A:$P,14,0),"")</f>
        <v>R1012</v>
      </c>
      <c r="S806" s="47">
        <f>IFERROR(VLOOKUP($A806,'Hospitalisation Details'!$A:$P,16,0),"")</f>
        <v>50</v>
      </c>
    </row>
    <row r="807" spans="1:19" x14ac:dyDescent="0.3">
      <c r="A807" s="34" t="str">
        <f>'Medical Examinations'!A807</f>
        <v>Id806</v>
      </c>
      <c r="B807" s="36" t="str">
        <f>VLOOKUP($A807,'Customer Names'!A:E,3,FALSE)</f>
        <v>Mr.</v>
      </c>
      <c r="C807" s="37" t="str">
        <f>VLOOKUP($A807,'Customer Names'!$A:$E,4,FALSE)</f>
        <v xml:space="preserve"> Stephen</v>
      </c>
      <c r="D807" s="37" t="str">
        <f>VLOOKUP($A807,'Customer Names'!A:E,5,FALSE)</f>
        <v>Fair</v>
      </c>
      <c r="E807" s="35">
        <f>VLOOKUP($A807,'Medical Examinations'!$A:$H,2,FALSE)</f>
        <v>34.840000000000003</v>
      </c>
      <c r="F807" s="35">
        <f>VLOOKUP($A807,'Medical Examinations'!$A:$H,3,FALSE)</f>
        <v>6</v>
      </c>
      <c r="G807" s="35" t="str">
        <f>VLOOKUP($A807,'Medical Examinations'!$A:$N,11,0)</f>
        <v>Yes</v>
      </c>
      <c r="H807" s="35" t="str">
        <f>VLOOKUP($A807,'Medical Examinations'!$A:$N,5,0)</f>
        <v>No</v>
      </c>
      <c r="I807" s="35" t="str">
        <f>VLOOKUP($A807,'Medical Examinations'!$A:$N,6,0)</f>
        <v>Yes</v>
      </c>
      <c r="J807" s="35">
        <f>VLOOKUP($A807,'Medical Examinations'!$A:$N,9,0)</f>
        <v>1</v>
      </c>
      <c r="K807" s="35" t="str">
        <f>VLOOKUP($A807,'Medical Examinations'!$A:$N,10,0)</f>
        <v>No</v>
      </c>
      <c r="L807" s="35" t="str">
        <f>VLOOKUP($A807,'Medical Examinations'!$A:$N,12,0)</f>
        <v>Obesity</v>
      </c>
      <c r="M807" s="35" t="str">
        <f>VLOOKUP($A807,'Medical Examinations'!$A:$N,13,0)</f>
        <v>Prediabetes</v>
      </c>
      <c r="N807" s="45">
        <f>IFERROR(VLOOKUP($A807,'Hospitalisation Details'!$A:$P,15,0),"")</f>
        <v>25550</v>
      </c>
      <c r="O807" s="46">
        <f>IFERROR(VLOOKUP($A807,'Hospitalisation Details'!$A:$P,6,0),"")</f>
        <v>13008.07</v>
      </c>
      <c r="P807" s="47" t="str">
        <f>IFERROR(VLOOKUP($A807,'Hospitalisation Details'!$A:$P,12,0),"")</f>
        <v>tier - 3</v>
      </c>
      <c r="Q807" s="47" t="str">
        <f>IFERROR(VLOOKUP($A807,'Hospitalisation Details'!$A:$P,13,0),"")</f>
        <v>tier - 3</v>
      </c>
      <c r="R807" s="47" t="str">
        <f>IFERROR(VLOOKUP($A807,'Hospitalisation Details'!$A:$P,14,0),"")</f>
        <v>R1012</v>
      </c>
      <c r="S807" s="47">
        <f>IFERROR(VLOOKUP($A807,'Hospitalisation Details'!$A:$P,16,0),"")</f>
        <v>53</v>
      </c>
    </row>
    <row r="808" spans="1:19" x14ac:dyDescent="0.3">
      <c r="A808" s="34" t="str">
        <f>'Medical Examinations'!A808</f>
        <v>Id807</v>
      </c>
      <c r="B808" s="36" t="str">
        <f>VLOOKUP($A808,'Customer Names'!A:E,3,FALSE)</f>
        <v>Mr.</v>
      </c>
      <c r="C808" s="37" t="str">
        <f>VLOOKUP($A808,'Customer Names'!$A:$E,4,FALSE)</f>
        <v xml:space="preserve"> Will</v>
      </c>
      <c r="D808" s="37" t="str">
        <f>VLOOKUP($A808,'Customer Names'!A:E,5,FALSE)</f>
        <v>Swenson</v>
      </c>
      <c r="E808" s="35">
        <f>VLOOKUP($A808,'Medical Examinations'!$A:$H,2,FALSE)</f>
        <v>29.53</v>
      </c>
      <c r="F808" s="35">
        <f>VLOOKUP($A808,'Medical Examinations'!$A:$H,3,FALSE)</f>
        <v>10.64</v>
      </c>
      <c r="G808" s="35" t="str">
        <f>VLOOKUP($A808,'Medical Examinations'!$A:$N,11,0)</f>
        <v>No</v>
      </c>
      <c r="H808" s="35" t="str">
        <f>VLOOKUP($A808,'Medical Examinations'!$A:$N,5,0)</f>
        <v>No</v>
      </c>
      <c r="I808" s="35" t="str">
        <f>VLOOKUP($A808,'Medical Examinations'!$A:$N,6,0)</f>
        <v>No</v>
      </c>
      <c r="J808" s="35">
        <f>VLOOKUP($A808,'Medical Examinations'!$A:$N,9,0)</f>
        <v>0</v>
      </c>
      <c r="K808" s="35" t="str">
        <f>VLOOKUP($A808,'Medical Examinations'!$A:$N,10,0)</f>
        <v>No</v>
      </c>
      <c r="L808" s="35" t="str">
        <f>VLOOKUP($A808,'Medical Examinations'!$A:$N,12,0)</f>
        <v>Overweight</v>
      </c>
      <c r="M808" s="35" t="str">
        <f>VLOOKUP($A808,'Medical Examinations'!$A:$N,13,0)</f>
        <v>Diabetes</v>
      </c>
      <c r="N808" s="45">
        <f>IFERROR(VLOOKUP($A808,'Hospitalisation Details'!$A:$P,15,0),"")</f>
        <v>22821</v>
      </c>
      <c r="O808" s="46">
        <f>IFERROR(VLOOKUP($A808,'Hospitalisation Details'!$A:$P,6,0),"")</f>
        <v>13004.95</v>
      </c>
      <c r="P808" s="47" t="str">
        <f>IFERROR(VLOOKUP($A808,'Hospitalisation Details'!$A:$P,12,0),"")</f>
        <v>tier - 3</v>
      </c>
      <c r="Q808" s="47" t="str">
        <f>IFERROR(VLOOKUP($A808,'Hospitalisation Details'!$A:$P,13,0),"")</f>
        <v>tier - 1</v>
      </c>
      <c r="R808" s="47" t="str">
        <f>IFERROR(VLOOKUP($A808,'Hospitalisation Details'!$A:$P,14,0),"")</f>
        <v>R1012</v>
      </c>
      <c r="S808" s="47">
        <f>IFERROR(VLOOKUP($A808,'Hospitalisation Details'!$A:$P,16,0),"")</f>
        <v>60</v>
      </c>
    </row>
    <row r="809" spans="1:19" x14ac:dyDescent="0.3">
      <c r="A809" s="34" t="str">
        <f>'Medical Examinations'!A809</f>
        <v>Id808</v>
      </c>
      <c r="B809" s="36" t="str">
        <f>VLOOKUP($A809,'Customer Names'!A:E,3,FALSE)</f>
        <v>Mr.</v>
      </c>
      <c r="C809" s="37" t="str">
        <f>VLOOKUP($A809,'Customer Names'!$A:$E,4,FALSE)</f>
        <v xml:space="preserve"> Bradley D</v>
      </c>
      <c r="D809" s="37" t="str">
        <f>VLOOKUP($A809,'Customer Names'!A:E,5,FALSE)</f>
        <v>Revenis</v>
      </c>
      <c r="E809" s="35">
        <f>VLOOKUP($A809,'Medical Examinations'!$A:$H,2,FALSE)</f>
        <v>42.51</v>
      </c>
      <c r="F809" s="35">
        <f>VLOOKUP($A809,'Medical Examinations'!$A:$H,3,FALSE)</f>
        <v>8.2100000000000009</v>
      </c>
      <c r="G809" s="35" t="str">
        <f>VLOOKUP($A809,'Medical Examinations'!$A:$N,11,0)</f>
        <v>Yes</v>
      </c>
      <c r="H809" s="35" t="str">
        <f>VLOOKUP($A809,'Medical Examinations'!$A:$N,5,0)</f>
        <v>No</v>
      </c>
      <c r="I809" s="35" t="str">
        <f>VLOOKUP($A809,'Medical Examinations'!$A:$N,6,0)</f>
        <v>No</v>
      </c>
      <c r="J809" s="35">
        <f>VLOOKUP($A809,'Medical Examinations'!$A:$N,9,0)</f>
        <v>0</v>
      </c>
      <c r="K809" s="35" t="str">
        <f>VLOOKUP($A809,'Medical Examinations'!$A:$N,10,0)</f>
        <v>No</v>
      </c>
      <c r="L809" s="35" t="str">
        <f>VLOOKUP($A809,'Medical Examinations'!$A:$N,12,0)</f>
        <v>Obesity</v>
      </c>
      <c r="M809" s="35" t="str">
        <f>VLOOKUP($A809,'Medical Examinations'!$A:$N,13,0)</f>
        <v>Diabetes</v>
      </c>
      <c r="N809" s="45">
        <f>IFERROR(VLOOKUP($A809,'Hospitalisation Details'!$A:$P,15,0),"")</f>
        <v>29889</v>
      </c>
      <c r="O809" s="46">
        <f>IFERROR(VLOOKUP($A809,'Hospitalisation Details'!$A:$P,6,0),"")</f>
        <v>13002.91</v>
      </c>
      <c r="P809" s="47" t="str">
        <f>IFERROR(VLOOKUP($A809,'Hospitalisation Details'!$A:$P,12,0),"")</f>
        <v>tier - 3</v>
      </c>
      <c r="Q809" s="47" t="str">
        <f>IFERROR(VLOOKUP($A809,'Hospitalisation Details'!$A:$P,13,0),"")</f>
        <v>tier - 1</v>
      </c>
      <c r="R809" s="47" t="str">
        <f>IFERROR(VLOOKUP($A809,'Hospitalisation Details'!$A:$P,14,0),"")</f>
        <v>R1012</v>
      </c>
      <c r="S809" s="47">
        <f>IFERROR(VLOOKUP($A809,'Hospitalisation Details'!$A:$P,16,0),"")</f>
        <v>41</v>
      </c>
    </row>
    <row r="810" spans="1:19" x14ac:dyDescent="0.3">
      <c r="A810" s="34" t="str">
        <f>'Medical Examinations'!A810</f>
        <v>Id809</v>
      </c>
      <c r="B810" s="36" t="str">
        <f>VLOOKUP($A810,'Customer Names'!A:E,3,FALSE)</f>
        <v>Mrs.</v>
      </c>
      <c r="C810" s="37" t="str">
        <f>VLOOKUP($A810,'Customer Names'!$A:$E,4,FALSE)</f>
        <v xml:space="preserve"> Amy M</v>
      </c>
      <c r="D810" s="37" t="str">
        <f>VLOOKUP($A810,'Customer Names'!A:E,5,FALSE)</f>
        <v>Engnes</v>
      </c>
      <c r="E810" s="35">
        <f>VLOOKUP($A810,'Medical Examinations'!$A:$H,2,FALSE)</f>
        <v>38.14</v>
      </c>
      <c r="F810" s="35">
        <f>VLOOKUP($A810,'Medical Examinations'!$A:$H,3,FALSE)</f>
        <v>5.58</v>
      </c>
      <c r="G810" s="35" t="str">
        <f>VLOOKUP($A810,'Medical Examinations'!$A:$N,11,0)</f>
        <v>No</v>
      </c>
      <c r="H810" s="35" t="str">
        <f>VLOOKUP($A810,'Medical Examinations'!$A:$N,5,0)</f>
        <v>No</v>
      </c>
      <c r="I810" s="35" t="str">
        <f>VLOOKUP($A810,'Medical Examinations'!$A:$N,6,0)</f>
        <v>Yes</v>
      </c>
      <c r="J810" s="35">
        <f>VLOOKUP($A810,'Medical Examinations'!$A:$N,9,0)</f>
        <v>1</v>
      </c>
      <c r="K810" s="35" t="str">
        <f>VLOOKUP($A810,'Medical Examinations'!$A:$N,10,0)</f>
        <v>No</v>
      </c>
      <c r="L810" s="35" t="str">
        <f>VLOOKUP($A810,'Medical Examinations'!$A:$N,12,0)</f>
        <v>Obesity</v>
      </c>
      <c r="M810" s="35" t="str">
        <f>VLOOKUP($A810,'Medical Examinations'!$A:$N,13,0)</f>
        <v>Normal</v>
      </c>
      <c r="N810" s="45">
        <f>IFERROR(VLOOKUP($A810,'Hospitalisation Details'!$A:$P,15,0),"")</f>
        <v>29186</v>
      </c>
      <c r="O810" s="46">
        <f>IFERROR(VLOOKUP($A810,'Hospitalisation Details'!$A:$P,6,0),"")</f>
        <v>12994.12</v>
      </c>
      <c r="P810" s="47" t="str">
        <f>IFERROR(VLOOKUP($A810,'Hospitalisation Details'!$A:$P,12,0),"")</f>
        <v>tier - 3</v>
      </c>
      <c r="Q810" s="47" t="str">
        <f>IFERROR(VLOOKUP($A810,'Hospitalisation Details'!$A:$P,13,0),"")</f>
        <v>tier - 2</v>
      </c>
      <c r="R810" s="47" t="str">
        <f>IFERROR(VLOOKUP($A810,'Hospitalisation Details'!$A:$P,14,0),"")</f>
        <v>R1026</v>
      </c>
      <c r="S810" s="47">
        <f>IFERROR(VLOOKUP($A810,'Hospitalisation Details'!$A:$P,16,0),"")</f>
        <v>43</v>
      </c>
    </row>
    <row r="811" spans="1:19" x14ac:dyDescent="0.3">
      <c r="A811" s="34" t="str">
        <f>'Medical Examinations'!A811</f>
        <v>Id810</v>
      </c>
      <c r="B811" s="36" t="str">
        <f>VLOOKUP($A811,'Customer Names'!A:E,3,FALSE)</f>
        <v>Mr.</v>
      </c>
      <c r="C811" s="37" t="str">
        <f>VLOOKUP($A811,'Customer Names'!$A:$E,4,FALSE)</f>
        <v xml:space="preserve"> Matthew W.</v>
      </c>
      <c r="D811" s="37" t="str">
        <f>VLOOKUP($A811,'Customer Names'!A:E,5,FALSE)</f>
        <v>Wiltse</v>
      </c>
      <c r="E811" s="35">
        <f>VLOOKUP($A811,'Medical Examinations'!$A:$H,2,FALSE)</f>
        <v>39.93</v>
      </c>
      <c r="F811" s="35">
        <f>VLOOKUP($A811,'Medical Examinations'!$A:$H,3,FALSE)</f>
        <v>8.75</v>
      </c>
      <c r="G811" s="35" t="str">
        <f>VLOOKUP($A811,'Medical Examinations'!$A:$N,11,0)</f>
        <v>No</v>
      </c>
      <c r="H811" s="35" t="str">
        <f>VLOOKUP($A811,'Medical Examinations'!$A:$N,5,0)</f>
        <v>No</v>
      </c>
      <c r="I811" s="35" t="str">
        <f>VLOOKUP($A811,'Medical Examinations'!$A:$N,6,0)</f>
        <v>No</v>
      </c>
      <c r="J811" s="35">
        <f>VLOOKUP($A811,'Medical Examinations'!$A:$N,9,0)</f>
        <v>0</v>
      </c>
      <c r="K811" s="35" t="str">
        <f>VLOOKUP($A811,'Medical Examinations'!$A:$N,10,0)</f>
        <v>No</v>
      </c>
      <c r="L811" s="35" t="str">
        <f>VLOOKUP($A811,'Medical Examinations'!$A:$N,12,0)</f>
        <v>Obesity</v>
      </c>
      <c r="M811" s="35" t="str">
        <f>VLOOKUP($A811,'Medical Examinations'!$A:$N,13,0)</f>
        <v>Diabetes</v>
      </c>
      <c r="N811" s="45">
        <f>IFERROR(VLOOKUP($A811,'Hospitalisation Details'!$A:$P,15,0),"")</f>
        <v>22248</v>
      </c>
      <c r="O811" s="46">
        <f>IFERROR(VLOOKUP($A811,'Hospitalisation Details'!$A:$P,6,0),"")</f>
        <v>12982.87</v>
      </c>
      <c r="P811" s="47" t="str">
        <f>IFERROR(VLOOKUP($A811,'Hospitalisation Details'!$A:$P,12,0),"")</f>
        <v>tier - 3</v>
      </c>
      <c r="Q811" s="47" t="str">
        <f>IFERROR(VLOOKUP($A811,'Hospitalisation Details'!$A:$P,13,0),"")</f>
        <v>tier - 1</v>
      </c>
      <c r="R811" s="47" t="str">
        <f>IFERROR(VLOOKUP($A811,'Hospitalisation Details'!$A:$P,14,0),"")</f>
        <v>R1013</v>
      </c>
      <c r="S811" s="47">
        <f>IFERROR(VLOOKUP($A811,'Hospitalisation Details'!$A:$P,16,0),"")</f>
        <v>62</v>
      </c>
    </row>
    <row r="812" spans="1:19" x14ac:dyDescent="0.3">
      <c r="A812" s="34" t="str">
        <f>'Medical Examinations'!A812</f>
        <v>Id811</v>
      </c>
      <c r="B812" s="36" t="str">
        <f>VLOOKUP($A812,'Customer Names'!A:E,3,FALSE)</f>
        <v>Mr.</v>
      </c>
      <c r="C812" s="37" t="str">
        <f>VLOOKUP($A812,'Customer Names'!$A:$E,4,FALSE)</f>
        <v xml:space="preserve"> Doug</v>
      </c>
      <c r="D812" s="37" t="str">
        <f>VLOOKUP($A812,'Customer Names'!A:E,5,FALSE)</f>
        <v>Fernandez</v>
      </c>
      <c r="E812" s="35">
        <f>VLOOKUP($A812,'Medical Examinations'!$A:$H,2,FALSE)</f>
        <v>38.83</v>
      </c>
      <c r="F812" s="35">
        <f>VLOOKUP($A812,'Medical Examinations'!$A:$H,3,FALSE)</f>
        <v>11.86</v>
      </c>
      <c r="G812" s="35" t="str">
        <f>VLOOKUP($A812,'Medical Examinations'!$A:$N,11,0)</f>
        <v>No</v>
      </c>
      <c r="H812" s="35" t="str">
        <f>VLOOKUP($A812,'Medical Examinations'!$A:$N,5,0)</f>
        <v>No</v>
      </c>
      <c r="I812" s="35" t="str">
        <f>VLOOKUP($A812,'Medical Examinations'!$A:$N,6,0)</f>
        <v>No</v>
      </c>
      <c r="J812" s="35">
        <f>VLOOKUP($A812,'Medical Examinations'!$A:$N,9,0)</f>
        <v>0</v>
      </c>
      <c r="K812" s="35" t="str">
        <f>VLOOKUP($A812,'Medical Examinations'!$A:$N,10,0)</f>
        <v>No</v>
      </c>
      <c r="L812" s="35" t="str">
        <f>VLOOKUP($A812,'Medical Examinations'!$A:$N,12,0)</f>
        <v>Obesity</v>
      </c>
      <c r="M812" s="35" t="str">
        <f>VLOOKUP($A812,'Medical Examinations'!$A:$N,13,0)</f>
        <v>Diabetes</v>
      </c>
      <c r="N812" s="45">
        <f>IFERROR(VLOOKUP($A812,'Hospitalisation Details'!$A:$P,15,0),"")</f>
        <v>22182</v>
      </c>
      <c r="O812" s="46">
        <f>IFERROR(VLOOKUP($A812,'Hospitalisation Details'!$A:$P,6,0),"")</f>
        <v>12981.35</v>
      </c>
      <c r="P812" s="47" t="str">
        <f>IFERROR(VLOOKUP($A812,'Hospitalisation Details'!$A:$P,12,0),"")</f>
        <v>tier - 3</v>
      </c>
      <c r="Q812" s="47" t="str">
        <f>IFERROR(VLOOKUP($A812,'Hospitalisation Details'!$A:$P,13,0),"")</f>
        <v>tier - 3</v>
      </c>
      <c r="R812" s="47" t="str">
        <f>IFERROR(VLOOKUP($A812,'Hospitalisation Details'!$A:$P,14,0),"")</f>
        <v>R1013</v>
      </c>
      <c r="S812" s="47">
        <f>IFERROR(VLOOKUP($A812,'Hospitalisation Details'!$A:$P,16,0),"")</f>
        <v>62</v>
      </c>
    </row>
    <row r="813" spans="1:19" x14ac:dyDescent="0.3">
      <c r="A813" s="34" t="str">
        <f>'Medical Examinations'!A813</f>
        <v>Id812</v>
      </c>
      <c r="B813" s="36" t="str">
        <f>VLOOKUP($A813,'Customer Names'!A:E,3,FALSE)</f>
        <v>Mr.</v>
      </c>
      <c r="C813" s="37" t="str">
        <f>VLOOKUP($A813,'Customer Names'!$A:$E,4,FALSE)</f>
        <v xml:space="preserve"> Tom</v>
      </c>
      <c r="D813" s="37" t="str">
        <f>VLOOKUP($A813,'Customer Names'!A:E,5,FALSE)</f>
        <v>Edwards</v>
      </c>
      <c r="E813" s="35">
        <f>VLOOKUP($A813,'Medical Examinations'!$A:$H,2,FALSE)</f>
        <v>37.4</v>
      </c>
      <c r="F813" s="35">
        <f>VLOOKUP($A813,'Medical Examinations'!$A:$H,3,FALSE)</f>
        <v>11.46</v>
      </c>
      <c r="G813" s="35" t="str">
        <f>VLOOKUP($A813,'Medical Examinations'!$A:$N,11,0)</f>
        <v>No</v>
      </c>
      <c r="H813" s="35" t="str">
        <f>VLOOKUP($A813,'Medical Examinations'!$A:$N,5,0)</f>
        <v>No</v>
      </c>
      <c r="I813" s="35" t="str">
        <f>VLOOKUP($A813,'Medical Examinations'!$A:$N,6,0)</f>
        <v>No</v>
      </c>
      <c r="J813" s="35">
        <f>VLOOKUP($A813,'Medical Examinations'!$A:$N,9,0)</f>
        <v>0</v>
      </c>
      <c r="K813" s="35" t="str">
        <f>VLOOKUP($A813,'Medical Examinations'!$A:$N,10,0)</f>
        <v>No</v>
      </c>
      <c r="L813" s="35" t="str">
        <f>VLOOKUP($A813,'Medical Examinations'!$A:$N,12,0)</f>
        <v>Obesity</v>
      </c>
      <c r="M813" s="35" t="str">
        <f>VLOOKUP($A813,'Medical Examinations'!$A:$N,13,0)</f>
        <v>Diabetes</v>
      </c>
      <c r="N813" s="45">
        <f>IFERROR(VLOOKUP($A813,'Hospitalisation Details'!$A:$P,15,0),"")</f>
        <v>22089</v>
      </c>
      <c r="O813" s="46">
        <f>IFERROR(VLOOKUP($A813,'Hospitalisation Details'!$A:$P,6,0),"")</f>
        <v>12979.36</v>
      </c>
      <c r="P813" s="47" t="str">
        <f>IFERROR(VLOOKUP($A813,'Hospitalisation Details'!$A:$P,12,0),"")</f>
        <v>tier - 3</v>
      </c>
      <c r="Q813" s="47" t="str">
        <f>IFERROR(VLOOKUP($A813,'Hospitalisation Details'!$A:$P,13,0),"")</f>
        <v>tier - 1</v>
      </c>
      <c r="R813" s="47" t="str">
        <f>IFERROR(VLOOKUP($A813,'Hospitalisation Details'!$A:$P,14,0),"")</f>
        <v>R1011</v>
      </c>
      <c r="S813" s="47">
        <f>IFERROR(VLOOKUP($A813,'Hospitalisation Details'!$A:$P,16,0),"")</f>
        <v>62</v>
      </c>
    </row>
    <row r="814" spans="1:19" x14ac:dyDescent="0.3">
      <c r="A814" s="34" t="str">
        <f>'Medical Examinations'!A814</f>
        <v>Id813</v>
      </c>
      <c r="B814" s="36" t="str">
        <f>VLOOKUP($A814,'Customer Names'!A:E,3,FALSE)</f>
        <v>Mr.</v>
      </c>
      <c r="C814" s="37" t="str">
        <f>VLOOKUP($A814,'Customer Names'!$A:$E,4,FALSE)</f>
        <v xml:space="preserve"> Jonathan</v>
      </c>
      <c r="D814" s="37" t="str">
        <f>VLOOKUP($A814,'Customer Names'!A:E,5,FALSE)</f>
        <v>Pinney</v>
      </c>
      <c r="E814" s="35">
        <f>VLOOKUP($A814,'Medical Examinations'!$A:$H,2,FALSE)</f>
        <v>21.4</v>
      </c>
      <c r="F814" s="35">
        <f>VLOOKUP($A814,'Medical Examinations'!$A:$H,3,FALSE)</f>
        <v>9.0299999999999994</v>
      </c>
      <c r="G814" s="35" t="str">
        <f>VLOOKUP($A814,'Medical Examinations'!$A:$N,11,0)</f>
        <v>No</v>
      </c>
      <c r="H814" s="35" t="str">
        <f>VLOOKUP($A814,'Medical Examinations'!$A:$N,5,0)</f>
        <v>No</v>
      </c>
      <c r="I814" s="35" t="str">
        <f>VLOOKUP($A814,'Medical Examinations'!$A:$N,6,0)</f>
        <v>No</v>
      </c>
      <c r="J814" s="35">
        <f>VLOOKUP($A814,'Medical Examinations'!$A:$N,9,0)</f>
        <v>0</v>
      </c>
      <c r="K814" s="35" t="str">
        <f>VLOOKUP($A814,'Medical Examinations'!$A:$N,10,0)</f>
        <v>No</v>
      </c>
      <c r="L814" s="35" t="str">
        <f>VLOOKUP($A814,'Medical Examinations'!$A:$N,12,0)</f>
        <v>Normal Weight</v>
      </c>
      <c r="M814" s="35" t="str">
        <f>VLOOKUP($A814,'Medical Examinations'!$A:$N,13,0)</f>
        <v>Diabetes</v>
      </c>
      <c r="N814" s="45">
        <f>IFERROR(VLOOKUP($A814,'Hospitalisation Details'!$A:$P,15,0),"")</f>
        <v>22224</v>
      </c>
      <c r="O814" s="46">
        <f>IFERROR(VLOOKUP($A814,'Hospitalisation Details'!$A:$P,6,0),"")</f>
        <v>12957.12</v>
      </c>
      <c r="P814" s="47" t="str">
        <f>IFERROR(VLOOKUP($A814,'Hospitalisation Details'!$A:$P,12,0),"")</f>
        <v>tier - 3</v>
      </c>
      <c r="Q814" s="47" t="str">
        <f>IFERROR(VLOOKUP($A814,'Hospitalisation Details'!$A:$P,13,0),"")</f>
        <v>tier - 1</v>
      </c>
      <c r="R814" s="47" t="str">
        <f>IFERROR(VLOOKUP($A814,'Hospitalisation Details'!$A:$P,14,0),"")</f>
        <v>R1011</v>
      </c>
      <c r="S814" s="47">
        <f>IFERROR(VLOOKUP($A814,'Hospitalisation Details'!$A:$P,16,0),"")</f>
        <v>62</v>
      </c>
    </row>
    <row r="815" spans="1:19" x14ac:dyDescent="0.3">
      <c r="A815" s="34" t="str">
        <f>'Medical Examinations'!A815</f>
        <v>Id814</v>
      </c>
      <c r="B815" s="36" t="str">
        <f>VLOOKUP($A815,'Customer Names'!A:E,3,FALSE)</f>
        <v>Mr.</v>
      </c>
      <c r="C815" s="37" t="str">
        <f>VLOOKUP($A815,'Customer Names'!$A:$E,4,FALSE)</f>
        <v xml:space="preserve"> Wayne A.</v>
      </c>
      <c r="D815" s="37" t="str">
        <f>VLOOKUP($A815,'Customer Names'!A:E,5,FALSE)</f>
        <v>Levy</v>
      </c>
      <c r="E815" s="35">
        <f>VLOOKUP($A815,'Medical Examinations'!$A:$H,2,FALSE)</f>
        <v>38.380000000000003</v>
      </c>
      <c r="F815" s="35">
        <f>VLOOKUP($A815,'Medical Examinations'!$A:$H,3,FALSE)</f>
        <v>8.26</v>
      </c>
      <c r="G815" s="35" t="str">
        <f>VLOOKUP($A815,'Medical Examinations'!$A:$N,11,0)</f>
        <v>Yes</v>
      </c>
      <c r="H815" s="35" t="str">
        <f>VLOOKUP($A815,'Medical Examinations'!$A:$N,5,0)</f>
        <v>No</v>
      </c>
      <c r="I815" s="35" t="str">
        <f>VLOOKUP($A815,'Medical Examinations'!$A:$N,6,0)</f>
        <v>No</v>
      </c>
      <c r="J815" s="35">
        <f>VLOOKUP($A815,'Medical Examinations'!$A:$N,9,0)</f>
        <v>2</v>
      </c>
      <c r="K815" s="35" t="str">
        <f>VLOOKUP($A815,'Medical Examinations'!$A:$N,10,0)</f>
        <v>No</v>
      </c>
      <c r="L815" s="35" t="str">
        <f>VLOOKUP($A815,'Medical Examinations'!$A:$N,12,0)</f>
        <v>Obesity</v>
      </c>
      <c r="M815" s="35" t="str">
        <f>VLOOKUP($A815,'Medical Examinations'!$A:$N,13,0)</f>
        <v>Diabetes</v>
      </c>
      <c r="N815" s="45">
        <f>IFERROR(VLOOKUP($A815,'Hospitalisation Details'!$A:$P,15,0),"")</f>
        <v>22513</v>
      </c>
      <c r="O815" s="46">
        <f>IFERROR(VLOOKUP($A815,'Hospitalisation Details'!$A:$P,6,0),"")</f>
        <v>12950.07</v>
      </c>
      <c r="P815" s="47" t="str">
        <f>IFERROR(VLOOKUP($A815,'Hospitalisation Details'!$A:$P,12,0),"")</f>
        <v>tier - 3</v>
      </c>
      <c r="Q815" s="47" t="str">
        <f>IFERROR(VLOOKUP($A815,'Hospitalisation Details'!$A:$P,13,0),"")</f>
        <v>tier - 1</v>
      </c>
      <c r="R815" s="47" t="str">
        <f>IFERROR(VLOOKUP($A815,'Hospitalisation Details'!$A:$P,14,0),"")</f>
        <v>R1012</v>
      </c>
      <c r="S815" s="47">
        <f>IFERROR(VLOOKUP($A815,'Hospitalisation Details'!$A:$P,16,0),"")</f>
        <v>61</v>
      </c>
    </row>
    <row r="816" spans="1:19" x14ac:dyDescent="0.3">
      <c r="A816" s="34" t="str">
        <f>'Medical Examinations'!A816</f>
        <v>Id815</v>
      </c>
      <c r="B816" s="36" t="str">
        <f>VLOOKUP($A816,'Customer Names'!A:E,3,FALSE)</f>
        <v>Mr.</v>
      </c>
      <c r="C816" s="37" t="str">
        <f>VLOOKUP($A816,'Customer Names'!$A:$E,4,FALSE)</f>
        <v xml:space="preserve"> Nobuyori</v>
      </c>
      <c r="D816" s="37" t="str">
        <f>VLOOKUP($A816,'Customer Names'!A:E,5,FALSE)</f>
        <v>Takeda</v>
      </c>
      <c r="E816" s="35">
        <f>VLOOKUP($A816,'Medical Examinations'!$A:$H,2,FALSE)</f>
        <v>33.659999999999997</v>
      </c>
      <c r="F816" s="35">
        <f>VLOOKUP($A816,'Medical Examinations'!$A:$H,3,FALSE)</f>
        <v>5.42</v>
      </c>
      <c r="G816" s="35" t="str">
        <f>VLOOKUP($A816,'Medical Examinations'!$A:$N,11,0)</f>
        <v>Yes</v>
      </c>
      <c r="H816" s="35" t="str">
        <f>VLOOKUP($A816,'Medical Examinations'!$A:$N,5,0)</f>
        <v>No</v>
      </c>
      <c r="I816" s="35" t="str">
        <f>VLOOKUP($A816,'Medical Examinations'!$A:$N,6,0)</f>
        <v>No</v>
      </c>
      <c r="J816" s="35">
        <f>VLOOKUP($A816,'Medical Examinations'!$A:$N,9,0)</f>
        <v>2</v>
      </c>
      <c r="K816" s="35" t="str">
        <f>VLOOKUP($A816,'Medical Examinations'!$A:$N,10,0)</f>
        <v>No</v>
      </c>
      <c r="L816" s="35" t="str">
        <f>VLOOKUP($A816,'Medical Examinations'!$A:$N,12,0)</f>
        <v>Obesity</v>
      </c>
      <c r="M816" s="35" t="str">
        <f>VLOOKUP($A816,'Medical Examinations'!$A:$N,13,0)</f>
        <v>Normal</v>
      </c>
      <c r="N816" s="45">
        <f>IFERROR(VLOOKUP($A816,'Hospitalisation Details'!$A:$P,15,0),"")</f>
        <v>24463</v>
      </c>
      <c r="O816" s="46">
        <f>IFERROR(VLOOKUP($A816,'Hospitalisation Details'!$A:$P,6,0),"")</f>
        <v>12949.16</v>
      </c>
      <c r="P816" s="47" t="str">
        <f>IFERROR(VLOOKUP($A816,'Hospitalisation Details'!$A:$P,12,0),"")</f>
        <v>tier - 3</v>
      </c>
      <c r="Q816" s="47" t="str">
        <f>IFERROR(VLOOKUP($A816,'Hospitalisation Details'!$A:$P,13,0),"")</f>
        <v>tier - 3</v>
      </c>
      <c r="R816" s="47" t="str">
        <f>IFERROR(VLOOKUP($A816,'Hospitalisation Details'!$A:$P,14,0),"")</f>
        <v>R1013</v>
      </c>
      <c r="S816" s="47">
        <f>IFERROR(VLOOKUP($A816,'Hospitalisation Details'!$A:$P,16,0),"")</f>
        <v>56</v>
      </c>
    </row>
    <row r="817" spans="1:19" x14ac:dyDescent="0.3">
      <c r="A817" s="34" t="str">
        <f>'Medical Examinations'!A817</f>
        <v>Id816</v>
      </c>
      <c r="B817" s="36" t="str">
        <f>VLOOKUP($A817,'Customer Names'!A:E,3,FALSE)</f>
        <v>Mr.</v>
      </c>
      <c r="C817" s="37" t="str">
        <f>VLOOKUP($A817,'Customer Names'!$A:$E,4,FALSE)</f>
        <v xml:space="preserve"> Rich</v>
      </c>
      <c r="D817" s="37" t="str">
        <f>VLOOKUP($A817,'Customer Names'!A:E,5,FALSE)</f>
        <v>Burke</v>
      </c>
      <c r="E817" s="35">
        <f>VLOOKUP($A817,'Medical Examinations'!$A:$H,2,FALSE)</f>
        <v>31.79</v>
      </c>
      <c r="F817" s="35">
        <f>VLOOKUP($A817,'Medical Examinations'!$A:$H,3,FALSE)</f>
        <v>11.33</v>
      </c>
      <c r="G817" s="35" t="str">
        <f>VLOOKUP($A817,'Medical Examinations'!$A:$N,11,0)</f>
        <v>Yes</v>
      </c>
      <c r="H817" s="35" t="str">
        <f>VLOOKUP($A817,'Medical Examinations'!$A:$N,5,0)</f>
        <v>No</v>
      </c>
      <c r="I817" s="35" t="str">
        <f>VLOOKUP($A817,'Medical Examinations'!$A:$N,6,0)</f>
        <v>Yes</v>
      </c>
      <c r="J817" s="35">
        <f>VLOOKUP($A817,'Medical Examinations'!$A:$N,9,0)</f>
        <v>1</v>
      </c>
      <c r="K817" s="35" t="str">
        <f>VLOOKUP($A817,'Medical Examinations'!$A:$N,10,0)</f>
        <v>No</v>
      </c>
      <c r="L817" s="35" t="str">
        <f>VLOOKUP($A817,'Medical Examinations'!$A:$N,12,0)</f>
        <v>Obesity</v>
      </c>
      <c r="M817" s="35" t="str">
        <f>VLOOKUP($A817,'Medical Examinations'!$A:$N,13,0)</f>
        <v>Diabetes</v>
      </c>
      <c r="N817" s="45">
        <f>IFERROR(VLOOKUP($A817,'Hospitalisation Details'!$A:$P,15,0),"")</f>
        <v>23237</v>
      </c>
      <c r="O817" s="46">
        <f>IFERROR(VLOOKUP($A817,'Hospitalisation Details'!$A:$P,6,0),"")</f>
        <v>12928.79</v>
      </c>
      <c r="P817" s="47" t="str">
        <f>IFERROR(VLOOKUP($A817,'Hospitalisation Details'!$A:$P,12,0),"")</f>
        <v>tier - 3</v>
      </c>
      <c r="Q817" s="47" t="str">
        <f>IFERROR(VLOOKUP($A817,'Hospitalisation Details'!$A:$P,13,0),"")</f>
        <v>tier - 2</v>
      </c>
      <c r="R817" s="47" t="str">
        <f>IFERROR(VLOOKUP($A817,'Hospitalisation Details'!$A:$P,14,0),"")</f>
        <v>R1013</v>
      </c>
      <c r="S817" s="47">
        <f>IFERROR(VLOOKUP($A817,'Hospitalisation Details'!$A:$P,16,0),"")</f>
        <v>59</v>
      </c>
    </row>
    <row r="818" spans="1:19" x14ac:dyDescent="0.3">
      <c r="A818" s="34" t="str">
        <f>'Medical Examinations'!A818</f>
        <v>Id817</v>
      </c>
      <c r="B818" s="36" t="str">
        <f>VLOOKUP($A818,'Customer Names'!A:E,3,FALSE)</f>
        <v>Mr.</v>
      </c>
      <c r="C818" s="37" t="str">
        <f>VLOOKUP($A818,'Customer Names'!$A:$E,4,FALSE)</f>
        <v xml:space="preserve"> Marcos S</v>
      </c>
      <c r="D818" s="37" t="str">
        <f>VLOOKUP($A818,'Customer Names'!A:E,5,FALSE)</f>
        <v>Duarte</v>
      </c>
      <c r="E818" s="35">
        <f>VLOOKUP($A818,'Medical Examinations'!$A:$H,2,FALSE)</f>
        <v>29.7</v>
      </c>
      <c r="F818" s="35">
        <f>VLOOKUP($A818,'Medical Examinations'!$A:$H,3,FALSE)</f>
        <v>7.69</v>
      </c>
      <c r="G818" s="35" t="str">
        <f>VLOOKUP($A818,'Medical Examinations'!$A:$N,11,0)</f>
        <v>Yes</v>
      </c>
      <c r="H818" s="35" t="str">
        <f>VLOOKUP($A818,'Medical Examinations'!$A:$N,5,0)</f>
        <v>No</v>
      </c>
      <c r="I818" s="35" t="str">
        <f>VLOOKUP($A818,'Medical Examinations'!$A:$N,6,0)</f>
        <v>Yes</v>
      </c>
      <c r="J818" s="35">
        <f>VLOOKUP($A818,'Medical Examinations'!$A:$N,9,0)</f>
        <v>1</v>
      </c>
      <c r="K818" s="35" t="str">
        <f>VLOOKUP($A818,'Medical Examinations'!$A:$N,10,0)</f>
        <v>No</v>
      </c>
      <c r="L818" s="35" t="str">
        <f>VLOOKUP($A818,'Medical Examinations'!$A:$N,12,0)</f>
        <v>Overweight</v>
      </c>
      <c r="M818" s="35" t="str">
        <f>VLOOKUP($A818,'Medical Examinations'!$A:$N,13,0)</f>
        <v>Diabetes</v>
      </c>
      <c r="N818" s="45">
        <f>IFERROR(VLOOKUP($A818,'Hospitalisation Details'!$A:$P,15,0),"")</f>
        <v>23255</v>
      </c>
      <c r="O818" s="46">
        <f>IFERROR(VLOOKUP($A818,'Hospitalisation Details'!$A:$P,6,0),"")</f>
        <v>12925.89</v>
      </c>
      <c r="P818" s="47" t="str">
        <f>IFERROR(VLOOKUP($A818,'Hospitalisation Details'!$A:$P,12,0),"")</f>
        <v>tier - 3</v>
      </c>
      <c r="Q818" s="47" t="str">
        <f>IFERROR(VLOOKUP($A818,'Hospitalisation Details'!$A:$P,13,0),"")</f>
        <v>tier - 2</v>
      </c>
      <c r="R818" s="47" t="str">
        <f>IFERROR(VLOOKUP($A818,'Hospitalisation Details'!$A:$P,14,0),"")</f>
        <v>R1013</v>
      </c>
      <c r="S818" s="47">
        <f>IFERROR(VLOOKUP($A818,'Hospitalisation Details'!$A:$P,16,0),"")</f>
        <v>59</v>
      </c>
    </row>
    <row r="819" spans="1:19" x14ac:dyDescent="0.3">
      <c r="A819" s="34" t="str">
        <f>'Medical Examinations'!A819</f>
        <v>Id818</v>
      </c>
      <c r="B819" s="36" t="str">
        <f>VLOOKUP($A819,'Customer Names'!A:E,3,FALSE)</f>
        <v>Mr.</v>
      </c>
      <c r="C819" s="37" t="str">
        <f>VLOOKUP($A819,'Customer Names'!$A:$E,4,FALSE)</f>
        <v xml:space="preserve"> Dave</v>
      </c>
      <c r="D819" s="37" t="str">
        <f>VLOOKUP($A819,'Customer Names'!A:E,5,FALSE)</f>
        <v>Clark</v>
      </c>
      <c r="E819" s="35">
        <f>VLOOKUP($A819,'Medical Examinations'!$A:$H,2,FALSE)</f>
        <v>25.46</v>
      </c>
      <c r="F819" s="35">
        <f>VLOOKUP($A819,'Medical Examinations'!$A:$H,3,FALSE)</f>
        <v>8.77</v>
      </c>
      <c r="G819" s="35" t="str">
        <f>VLOOKUP($A819,'Medical Examinations'!$A:$N,11,0)</f>
        <v>Yes</v>
      </c>
      <c r="H819" s="35" t="str">
        <f>VLOOKUP($A819,'Medical Examinations'!$A:$N,5,0)</f>
        <v>No</v>
      </c>
      <c r="I819" s="35" t="str">
        <f>VLOOKUP($A819,'Medical Examinations'!$A:$N,6,0)</f>
        <v>Yes</v>
      </c>
      <c r="J819" s="35">
        <f>VLOOKUP($A819,'Medical Examinations'!$A:$N,9,0)</f>
        <v>1</v>
      </c>
      <c r="K819" s="35" t="str">
        <f>VLOOKUP($A819,'Medical Examinations'!$A:$N,10,0)</f>
        <v>No</v>
      </c>
      <c r="L819" s="35" t="str">
        <f>VLOOKUP($A819,'Medical Examinations'!$A:$N,12,0)</f>
        <v>Overweight</v>
      </c>
      <c r="M819" s="35" t="str">
        <f>VLOOKUP($A819,'Medical Examinations'!$A:$N,13,0)</f>
        <v>Diabetes</v>
      </c>
      <c r="N819" s="45">
        <f>IFERROR(VLOOKUP($A819,'Hospitalisation Details'!$A:$P,15,0),"")</f>
        <v>23239</v>
      </c>
      <c r="O819" s="46">
        <f>IFERROR(VLOOKUP($A819,'Hospitalisation Details'!$A:$P,6,0),"")</f>
        <v>12913.99</v>
      </c>
      <c r="P819" s="47" t="str">
        <f>IFERROR(VLOOKUP($A819,'Hospitalisation Details'!$A:$P,12,0),"")</f>
        <v>tier - 3</v>
      </c>
      <c r="Q819" s="47" t="str">
        <f>IFERROR(VLOOKUP($A819,'Hospitalisation Details'!$A:$P,13,0),"")</f>
        <v>tier - 2</v>
      </c>
      <c r="R819" s="47" t="str">
        <f>IFERROR(VLOOKUP($A819,'Hospitalisation Details'!$A:$P,14,0),"")</f>
        <v>R1016</v>
      </c>
      <c r="S819" s="47">
        <f>IFERROR(VLOOKUP($A819,'Hospitalisation Details'!$A:$P,16,0),"")</f>
        <v>59</v>
      </c>
    </row>
    <row r="820" spans="1:19" x14ac:dyDescent="0.3">
      <c r="A820" s="34" t="str">
        <f>'Medical Examinations'!A820</f>
        <v>Id819</v>
      </c>
      <c r="B820" s="36" t="str">
        <f>VLOOKUP($A820,'Customer Names'!A:E,3,FALSE)</f>
        <v>Mr.</v>
      </c>
      <c r="C820" s="37" t="str">
        <f>VLOOKUP($A820,'Customer Names'!$A:$E,4,FALSE)</f>
        <v xml:space="preserve"> Andy</v>
      </c>
      <c r="D820" s="37" t="str">
        <f>VLOOKUP($A820,'Customer Names'!A:E,5,FALSE)</f>
        <v>Nice</v>
      </c>
      <c r="E820" s="35">
        <f>VLOOKUP($A820,'Medical Examinations'!$A:$H,2,FALSE)</f>
        <v>39.14</v>
      </c>
      <c r="F820" s="35">
        <f>VLOOKUP($A820,'Medical Examinations'!$A:$H,3,FALSE)</f>
        <v>4.91</v>
      </c>
      <c r="G820" s="35" t="str">
        <f>VLOOKUP($A820,'Medical Examinations'!$A:$N,11,0)</f>
        <v>No</v>
      </c>
      <c r="H820" s="35" t="str">
        <f>VLOOKUP($A820,'Medical Examinations'!$A:$N,5,0)</f>
        <v>yes</v>
      </c>
      <c r="I820" s="35" t="str">
        <f>VLOOKUP($A820,'Medical Examinations'!$A:$N,6,0)</f>
        <v>No</v>
      </c>
      <c r="J820" s="35">
        <f>VLOOKUP($A820,'Medical Examinations'!$A:$N,9,0)</f>
        <v>1</v>
      </c>
      <c r="K820" s="35" t="str">
        <f>VLOOKUP($A820,'Medical Examinations'!$A:$N,10,0)</f>
        <v>No</v>
      </c>
      <c r="L820" s="35" t="str">
        <f>VLOOKUP($A820,'Medical Examinations'!$A:$N,12,0)</f>
        <v>Obesity</v>
      </c>
      <c r="M820" s="35" t="str">
        <f>VLOOKUP($A820,'Medical Examinations'!$A:$N,13,0)</f>
        <v>Normal</v>
      </c>
      <c r="N820" s="45">
        <f>IFERROR(VLOOKUP($A820,'Hospitalisation Details'!$A:$P,15,0),"")</f>
        <v>38177</v>
      </c>
      <c r="O820" s="46">
        <f>IFERROR(VLOOKUP($A820,'Hospitalisation Details'!$A:$P,6,0),"")</f>
        <v>12890.06</v>
      </c>
      <c r="P820" s="47" t="str">
        <f>IFERROR(VLOOKUP($A820,'Hospitalisation Details'!$A:$P,12,0),"")</f>
        <v>tier - 3</v>
      </c>
      <c r="Q820" s="47" t="str">
        <f>IFERROR(VLOOKUP($A820,'Hospitalisation Details'!$A:$P,13,0),"")</f>
        <v>tier - 1</v>
      </c>
      <c r="R820" s="47" t="str">
        <f>IFERROR(VLOOKUP($A820,'Hospitalisation Details'!$A:$P,14,0),"")</f>
        <v>R1019</v>
      </c>
      <c r="S820" s="47">
        <f>IFERROR(VLOOKUP($A820,'Hospitalisation Details'!$A:$P,16,0),"")</f>
        <v>18</v>
      </c>
    </row>
    <row r="821" spans="1:19" x14ac:dyDescent="0.3">
      <c r="A821" s="34" t="str">
        <f>'Medical Examinations'!A821</f>
        <v>Id820</v>
      </c>
      <c r="B821" s="36" t="str">
        <f>VLOOKUP($A821,'Customer Names'!A:E,3,FALSE)</f>
        <v>Ms.</v>
      </c>
      <c r="C821" s="37" t="str">
        <f>VLOOKUP($A821,'Customer Names'!$A:$E,4,FALSE)</f>
        <v xml:space="preserve"> Mary</v>
      </c>
      <c r="D821" s="37" t="str">
        <f>VLOOKUP($A821,'Customer Names'!A:E,5,FALSE)</f>
        <v>Windler</v>
      </c>
      <c r="E821" s="35">
        <f>VLOOKUP($A821,'Medical Examinations'!$A:$H,2,FALSE)</f>
        <v>41.2</v>
      </c>
      <c r="F821" s="35">
        <f>VLOOKUP($A821,'Medical Examinations'!$A:$H,3,FALSE)</f>
        <v>4.95</v>
      </c>
      <c r="G821" s="35" t="str">
        <f>VLOOKUP($A821,'Medical Examinations'!$A:$N,11,0)</f>
        <v>No</v>
      </c>
      <c r="H821" s="35" t="str">
        <f>VLOOKUP($A821,'Medical Examinations'!$A:$N,5,0)</f>
        <v>No</v>
      </c>
      <c r="I821" s="35" t="str">
        <f>VLOOKUP($A821,'Medical Examinations'!$A:$N,6,0)</f>
        <v>No</v>
      </c>
      <c r="J821" s="35">
        <f>VLOOKUP($A821,'Medical Examinations'!$A:$N,9,0)</f>
        <v>1</v>
      </c>
      <c r="K821" s="35" t="str">
        <f>VLOOKUP($A821,'Medical Examinations'!$A:$N,10,0)</f>
        <v>No</v>
      </c>
      <c r="L821" s="35" t="str">
        <f>VLOOKUP($A821,'Medical Examinations'!$A:$N,12,0)</f>
        <v>Obesity</v>
      </c>
      <c r="M821" s="35" t="str">
        <f>VLOOKUP($A821,'Medical Examinations'!$A:$N,13,0)</f>
        <v>Normal</v>
      </c>
      <c r="N821" s="45">
        <f>IFERROR(VLOOKUP($A821,'Hospitalisation Details'!$A:$P,15,0),"")</f>
        <v>30900</v>
      </c>
      <c r="O821" s="46">
        <f>IFERROR(VLOOKUP($A821,'Hospitalisation Details'!$A:$P,6,0),"")</f>
        <v>12870.31</v>
      </c>
      <c r="P821" s="47" t="str">
        <f>IFERROR(VLOOKUP($A821,'Hospitalisation Details'!$A:$P,12,0),"")</f>
        <v>tier - 3</v>
      </c>
      <c r="Q821" s="47" t="str">
        <f>IFERROR(VLOOKUP($A821,'Hospitalisation Details'!$A:$P,13,0),"")</f>
        <v>tier - 3</v>
      </c>
      <c r="R821" s="47" t="str">
        <f>IFERROR(VLOOKUP($A821,'Hospitalisation Details'!$A:$P,14,0),"")</f>
        <v>R1012</v>
      </c>
      <c r="S821" s="47">
        <f>IFERROR(VLOOKUP($A821,'Hospitalisation Details'!$A:$P,16,0),"")</f>
        <v>38</v>
      </c>
    </row>
    <row r="822" spans="1:19" x14ac:dyDescent="0.3">
      <c r="A822" s="34" t="str">
        <f>'Medical Examinations'!A822</f>
        <v>Id821</v>
      </c>
      <c r="B822" s="36" t="str">
        <f>VLOOKUP($A822,'Customer Names'!A:E,3,FALSE)</f>
        <v>Mr.</v>
      </c>
      <c r="C822" s="37" t="str">
        <f>VLOOKUP($A822,'Customer Names'!$A:$E,4,FALSE)</f>
        <v xml:space="preserve"> Marcus B</v>
      </c>
      <c r="D822" s="37" t="str">
        <f>VLOOKUP($A822,'Customer Names'!A:E,5,FALSE)</f>
        <v>Jones</v>
      </c>
      <c r="E822" s="35">
        <f>VLOOKUP($A822,'Medical Examinations'!$A:$H,2,FALSE)</f>
        <v>28.81</v>
      </c>
      <c r="F822" s="35">
        <f>VLOOKUP($A822,'Medical Examinations'!$A:$H,3,FALSE)</f>
        <v>10.8</v>
      </c>
      <c r="G822" s="35" t="str">
        <f>VLOOKUP($A822,'Medical Examinations'!$A:$N,11,0)</f>
        <v>Yes</v>
      </c>
      <c r="H822" s="35" t="str">
        <f>VLOOKUP($A822,'Medical Examinations'!$A:$N,5,0)</f>
        <v>No</v>
      </c>
      <c r="I822" s="35" t="str">
        <f>VLOOKUP($A822,'Medical Examinations'!$A:$N,6,0)</f>
        <v>Yes</v>
      </c>
      <c r="J822" s="35">
        <f>VLOOKUP($A822,'Medical Examinations'!$A:$N,9,0)</f>
        <v>1</v>
      </c>
      <c r="K822" s="35" t="str">
        <f>VLOOKUP($A822,'Medical Examinations'!$A:$N,10,0)</f>
        <v>No</v>
      </c>
      <c r="L822" s="35" t="str">
        <f>VLOOKUP($A822,'Medical Examinations'!$A:$N,12,0)</f>
        <v>Overweight</v>
      </c>
      <c r="M822" s="35" t="str">
        <f>VLOOKUP($A822,'Medical Examinations'!$A:$N,13,0)</f>
        <v>Diabetes</v>
      </c>
      <c r="N822" s="45">
        <f>IFERROR(VLOOKUP($A822,'Hospitalisation Details'!$A:$P,15,0),"")</f>
        <v>23281</v>
      </c>
      <c r="O822" s="46">
        <f>IFERROR(VLOOKUP($A822,'Hospitalisation Details'!$A:$P,6,0),"")</f>
        <v>12856.84</v>
      </c>
      <c r="P822" s="47" t="str">
        <f>IFERROR(VLOOKUP($A822,'Hospitalisation Details'!$A:$P,12,0),"")</f>
        <v>tier - 3</v>
      </c>
      <c r="Q822" s="47" t="str">
        <f>IFERROR(VLOOKUP($A822,'Hospitalisation Details'!$A:$P,13,0),"")</f>
        <v>tier - 3</v>
      </c>
      <c r="R822" s="47" t="str">
        <f>IFERROR(VLOOKUP($A822,'Hospitalisation Details'!$A:$P,14,0),"")</f>
        <v>R1021</v>
      </c>
      <c r="S822" s="47">
        <f>IFERROR(VLOOKUP($A822,'Hospitalisation Details'!$A:$P,16,0),"")</f>
        <v>59</v>
      </c>
    </row>
    <row r="823" spans="1:19" x14ac:dyDescent="0.3">
      <c r="A823" s="34" t="str">
        <f>'Medical Examinations'!A823</f>
        <v>Id822</v>
      </c>
      <c r="B823" s="36" t="str">
        <f>VLOOKUP($A823,'Customer Names'!A:E,3,FALSE)</f>
        <v>Mr.</v>
      </c>
      <c r="C823" s="37" t="str">
        <f>VLOOKUP($A823,'Customer Names'!$A:$E,4,FALSE)</f>
        <v xml:space="preserve"> Thomas K.</v>
      </c>
      <c r="D823" s="37" t="str">
        <f>VLOOKUP($A823,'Customer Names'!A:E,5,FALSE)</f>
        <v>Stevenson</v>
      </c>
      <c r="E823" s="35">
        <f>VLOOKUP($A823,'Medical Examinations'!$A:$H,2,FALSE)</f>
        <v>37.409999999999997</v>
      </c>
      <c r="F823" s="35">
        <f>VLOOKUP($A823,'Medical Examinations'!$A:$H,3,FALSE)</f>
        <v>7.21</v>
      </c>
      <c r="G823" s="35" t="str">
        <f>VLOOKUP($A823,'Medical Examinations'!$A:$N,11,0)</f>
        <v>No</v>
      </c>
      <c r="H823" s="35" t="str">
        <f>VLOOKUP($A823,'Medical Examinations'!$A:$N,5,0)</f>
        <v>No</v>
      </c>
      <c r="I823" s="35" t="str">
        <f>VLOOKUP($A823,'Medical Examinations'!$A:$N,6,0)</f>
        <v>No</v>
      </c>
      <c r="J823" s="35">
        <f>VLOOKUP($A823,'Medical Examinations'!$A:$N,9,0)</f>
        <v>2</v>
      </c>
      <c r="K823" s="35" t="str">
        <f>VLOOKUP($A823,'Medical Examinations'!$A:$N,10,0)</f>
        <v>No</v>
      </c>
      <c r="L823" s="35" t="str">
        <f>VLOOKUP($A823,'Medical Examinations'!$A:$N,12,0)</f>
        <v>Obesity</v>
      </c>
      <c r="M823" s="35" t="str">
        <f>VLOOKUP($A823,'Medical Examinations'!$A:$N,13,0)</f>
        <v>Diabetes</v>
      </c>
      <c r="N823" s="45">
        <f>IFERROR(VLOOKUP($A823,'Hospitalisation Details'!$A:$P,15,0),"")</f>
        <v>26929</v>
      </c>
      <c r="O823" s="46">
        <f>IFERROR(VLOOKUP($A823,'Hospitalisation Details'!$A:$P,6,0),"")</f>
        <v>12852.37</v>
      </c>
      <c r="P823" s="47" t="str">
        <f>IFERROR(VLOOKUP($A823,'Hospitalisation Details'!$A:$P,12,0),"")</f>
        <v>tier - 3</v>
      </c>
      <c r="Q823" s="47" t="str">
        <f>IFERROR(VLOOKUP($A823,'Hospitalisation Details'!$A:$P,13,0),"")</f>
        <v>tier - 1</v>
      </c>
      <c r="R823" s="47" t="str">
        <f>IFERROR(VLOOKUP($A823,'Hospitalisation Details'!$A:$P,14,0),"")</f>
        <v>R1012</v>
      </c>
      <c r="S823" s="47">
        <f>IFERROR(VLOOKUP($A823,'Hospitalisation Details'!$A:$P,16,0),"")</f>
        <v>49</v>
      </c>
    </row>
    <row r="824" spans="1:19" x14ac:dyDescent="0.3">
      <c r="A824" s="34" t="str">
        <f>'Medical Examinations'!A824</f>
        <v>Id823</v>
      </c>
      <c r="B824" s="36" t="str">
        <f>VLOOKUP($A824,'Customer Names'!A:E,3,FALSE)</f>
        <v>Mr.</v>
      </c>
      <c r="C824" s="37" t="str">
        <f>VLOOKUP($A824,'Customer Names'!$A:$E,4,FALSE)</f>
        <v xml:space="preserve"> Robert</v>
      </c>
      <c r="D824" s="37" t="str">
        <f>VLOOKUP($A824,'Customer Names'!A:E,5,FALSE)</f>
        <v>Humphrey</v>
      </c>
      <c r="E824" s="35">
        <f>VLOOKUP($A824,'Medical Examinations'!$A:$H,2,FALSE)</f>
        <v>52.54</v>
      </c>
      <c r="F824" s="35">
        <f>VLOOKUP($A824,'Medical Examinations'!$A:$H,3,FALSE)</f>
        <v>5.12</v>
      </c>
      <c r="G824" s="35" t="str">
        <f>VLOOKUP($A824,'Medical Examinations'!$A:$N,11,0)</f>
        <v>No</v>
      </c>
      <c r="H824" s="35" t="str">
        <f>VLOOKUP($A824,'Medical Examinations'!$A:$N,5,0)</f>
        <v>No</v>
      </c>
      <c r="I824" s="35" t="str">
        <f>VLOOKUP($A824,'Medical Examinations'!$A:$N,6,0)</f>
        <v>Yes</v>
      </c>
      <c r="J824" s="35">
        <f>VLOOKUP($A824,'Medical Examinations'!$A:$N,9,0)</f>
        <v>1</v>
      </c>
      <c r="K824" s="35" t="str">
        <f>VLOOKUP($A824,'Medical Examinations'!$A:$N,10,0)</f>
        <v>No</v>
      </c>
      <c r="L824" s="35" t="str">
        <f>VLOOKUP($A824,'Medical Examinations'!$A:$N,12,0)</f>
        <v>Obesity</v>
      </c>
      <c r="M824" s="35" t="str">
        <f>VLOOKUP($A824,'Medical Examinations'!$A:$N,13,0)</f>
        <v>Normal</v>
      </c>
      <c r="N824" s="45">
        <f>IFERROR(VLOOKUP($A824,'Hospitalisation Details'!$A:$P,15,0),"")</f>
        <v>34239</v>
      </c>
      <c r="O824" s="46">
        <f>IFERROR(VLOOKUP($A824,'Hospitalisation Details'!$A:$P,6,0),"")</f>
        <v>12847.24</v>
      </c>
      <c r="P824" s="47" t="str">
        <f>IFERROR(VLOOKUP($A824,'Hospitalisation Details'!$A:$P,12,0),"")</f>
        <v>tier - 3</v>
      </c>
      <c r="Q824" s="47" t="str">
        <f>IFERROR(VLOOKUP($A824,'Hospitalisation Details'!$A:$P,13,0),"")</f>
        <v>tier - 2</v>
      </c>
      <c r="R824" s="47" t="str">
        <f>IFERROR(VLOOKUP($A824,'Hospitalisation Details'!$A:$P,14,0),"")</f>
        <v>R1012</v>
      </c>
      <c r="S824" s="47">
        <f>IFERROR(VLOOKUP($A824,'Hospitalisation Details'!$A:$P,16,0),"")</f>
        <v>29</v>
      </c>
    </row>
    <row r="825" spans="1:19" x14ac:dyDescent="0.3">
      <c r="A825" s="34" t="str">
        <f>'Medical Examinations'!A825</f>
        <v>Id824</v>
      </c>
      <c r="B825" s="36" t="str">
        <f>VLOOKUP($A825,'Customer Names'!A:E,3,FALSE)</f>
        <v>Mr.</v>
      </c>
      <c r="C825" s="37" t="str">
        <f>VLOOKUP($A825,'Customer Names'!$A:$E,4,FALSE)</f>
        <v xml:space="preserve"> Geoff</v>
      </c>
      <c r="D825" s="37" t="str">
        <f>VLOOKUP($A825,'Customer Names'!A:E,5,FALSE)</f>
        <v>Nelson</v>
      </c>
      <c r="E825" s="35">
        <f>VLOOKUP($A825,'Medical Examinations'!$A:$H,2,FALSE)</f>
        <v>17.29</v>
      </c>
      <c r="F825" s="35">
        <f>VLOOKUP($A825,'Medical Examinations'!$A:$H,3,FALSE)</f>
        <v>4.62</v>
      </c>
      <c r="G825" s="35" t="str">
        <f>VLOOKUP($A825,'Medical Examinations'!$A:$N,11,0)</f>
        <v>No</v>
      </c>
      <c r="H825" s="35" t="str">
        <f>VLOOKUP($A825,'Medical Examinations'!$A:$N,5,0)</f>
        <v>yes</v>
      </c>
      <c r="I825" s="35" t="str">
        <f>VLOOKUP($A825,'Medical Examinations'!$A:$N,6,0)</f>
        <v>No</v>
      </c>
      <c r="J825" s="35">
        <f>VLOOKUP($A825,'Medical Examinations'!$A:$N,9,0)</f>
        <v>1</v>
      </c>
      <c r="K825" s="35" t="str">
        <f>VLOOKUP($A825,'Medical Examinations'!$A:$N,10,0)</f>
        <v>Yes</v>
      </c>
      <c r="L825" s="35" t="str">
        <f>VLOOKUP($A825,'Medical Examinations'!$A:$N,12,0)</f>
        <v>Underweight</v>
      </c>
      <c r="M825" s="35" t="str">
        <f>VLOOKUP($A825,'Medical Examinations'!$A:$N,13,0)</f>
        <v>Normal</v>
      </c>
      <c r="N825" s="45">
        <f>IFERROR(VLOOKUP($A825,'Hospitalisation Details'!$A:$P,15,0),"")</f>
        <v>38300</v>
      </c>
      <c r="O825" s="46">
        <f>IFERROR(VLOOKUP($A825,'Hospitalisation Details'!$A:$P,6,0),"")</f>
        <v>12829.46</v>
      </c>
      <c r="P825" s="47" t="str">
        <f>IFERROR(VLOOKUP($A825,'Hospitalisation Details'!$A:$P,12,0),"")</f>
        <v>tier - 3</v>
      </c>
      <c r="Q825" s="47" t="str">
        <f>IFERROR(VLOOKUP($A825,'Hospitalisation Details'!$A:$P,13,0),"")</f>
        <v>tier - 3</v>
      </c>
      <c r="R825" s="47" t="str">
        <f>IFERROR(VLOOKUP($A825,'Hospitalisation Details'!$A:$P,14,0),"")</f>
        <v>R1016</v>
      </c>
      <c r="S825" s="47">
        <f>IFERROR(VLOOKUP($A825,'Hospitalisation Details'!$A:$P,16,0),"")</f>
        <v>18</v>
      </c>
    </row>
    <row r="826" spans="1:19" x14ac:dyDescent="0.3">
      <c r="A826" s="34" t="str">
        <f>'Medical Examinations'!A826</f>
        <v>Id825</v>
      </c>
      <c r="B826" s="36" t="str">
        <f>VLOOKUP($A826,'Customer Names'!A:E,3,FALSE)</f>
        <v>Mr.</v>
      </c>
      <c r="C826" s="37" t="str">
        <f>VLOOKUP($A826,'Customer Names'!$A:$E,4,FALSE)</f>
        <v xml:space="preserve"> Chris J.</v>
      </c>
      <c r="D826" s="37" t="str">
        <f>VLOOKUP($A826,'Customer Names'!A:E,5,FALSE)</f>
        <v>Payne</v>
      </c>
      <c r="E826" s="35">
        <f>VLOOKUP($A826,'Medical Examinations'!$A:$H,2,FALSE)</f>
        <v>31.74</v>
      </c>
      <c r="F826" s="35">
        <f>VLOOKUP($A826,'Medical Examinations'!$A:$H,3,FALSE)</f>
        <v>7.68</v>
      </c>
      <c r="G826" s="35" t="str">
        <f>VLOOKUP($A826,'Medical Examinations'!$A:$N,11,0)</f>
        <v>Yes</v>
      </c>
      <c r="H826" s="35" t="str">
        <f>VLOOKUP($A826,'Medical Examinations'!$A:$N,5,0)</f>
        <v>No</v>
      </c>
      <c r="I826" s="35" t="str">
        <f>VLOOKUP($A826,'Medical Examinations'!$A:$N,6,0)</f>
        <v>No</v>
      </c>
      <c r="J826" s="35">
        <f>VLOOKUP($A826,'Medical Examinations'!$A:$N,9,0)</f>
        <v>0</v>
      </c>
      <c r="K826" s="35" t="str">
        <f>VLOOKUP($A826,'Medical Examinations'!$A:$N,10,0)</f>
        <v>No</v>
      </c>
      <c r="L826" s="35" t="str">
        <f>VLOOKUP($A826,'Medical Examinations'!$A:$N,12,0)</f>
        <v>Obesity</v>
      </c>
      <c r="M826" s="35" t="str">
        <f>VLOOKUP($A826,'Medical Examinations'!$A:$N,13,0)</f>
        <v>Diabetes</v>
      </c>
      <c r="N826" s="45">
        <f>IFERROR(VLOOKUP($A826,'Hospitalisation Details'!$A:$P,15,0),"")</f>
        <v>24740</v>
      </c>
      <c r="O826" s="46">
        <f>IFERROR(VLOOKUP($A826,'Hospitalisation Details'!$A:$P,6,0),"")</f>
        <v>12823.25</v>
      </c>
      <c r="P826" s="47" t="str">
        <f>IFERROR(VLOOKUP($A826,'Hospitalisation Details'!$A:$P,12,0),"")</f>
        <v>tier - 3</v>
      </c>
      <c r="Q826" s="47" t="str">
        <f>IFERROR(VLOOKUP($A826,'Hospitalisation Details'!$A:$P,13,0),"")</f>
        <v>tier - 3</v>
      </c>
      <c r="R826" s="47" t="str">
        <f>IFERROR(VLOOKUP($A826,'Hospitalisation Details'!$A:$P,14,0),"")</f>
        <v>R1021</v>
      </c>
      <c r="S826" s="47">
        <f>IFERROR(VLOOKUP($A826,'Hospitalisation Details'!$A:$P,16,0),"")</f>
        <v>55</v>
      </c>
    </row>
    <row r="827" spans="1:19" x14ac:dyDescent="0.3">
      <c r="A827" s="34" t="str">
        <f>'Medical Examinations'!A827</f>
        <v>Id826</v>
      </c>
      <c r="B827" s="36" t="str">
        <f>VLOOKUP($A827,'Customer Names'!A:E,3,FALSE)</f>
        <v>Ms.</v>
      </c>
      <c r="C827" s="37" t="str">
        <f>VLOOKUP($A827,'Customer Names'!$A:$E,4,FALSE)</f>
        <v xml:space="preserve"> Kate A.</v>
      </c>
      <c r="D827" s="37" t="str">
        <f>VLOOKUP($A827,'Customer Names'!A:E,5,FALSE)</f>
        <v>Hails</v>
      </c>
      <c r="E827" s="35">
        <f>VLOOKUP($A827,'Medical Examinations'!$A:$H,2,FALSE)</f>
        <v>26.504999999999999</v>
      </c>
      <c r="F827" s="35">
        <f>VLOOKUP($A827,'Medical Examinations'!$A:$H,3,FALSE)</f>
        <v>6.79</v>
      </c>
      <c r="G827" s="35" t="str">
        <f>VLOOKUP($A827,'Medical Examinations'!$A:$N,11,0)</f>
        <v>Yes</v>
      </c>
      <c r="H827" s="35" t="str">
        <f>VLOOKUP($A827,'Medical Examinations'!$A:$N,5,0)</f>
        <v>No</v>
      </c>
      <c r="I827" s="35" t="str">
        <f>VLOOKUP($A827,'Medical Examinations'!$A:$N,6,0)</f>
        <v>Yes</v>
      </c>
      <c r="J827" s="35">
        <f>VLOOKUP($A827,'Medical Examinations'!$A:$N,9,0)</f>
        <v>1</v>
      </c>
      <c r="K827" s="35" t="str">
        <f>VLOOKUP($A827,'Medical Examinations'!$A:$N,10,0)</f>
        <v>No</v>
      </c>
      <c r="L827" s="35" t="str">
        <f>VLOOKUP($A827,'Medical Examinations'!$A:$N,12,0)</f>
        <v>Overweight</v>
      </c>
      <c r="M827" s="35" t="str">
        <f>VLOOKUP($A827,'Medical Examinations'!$A:$N,13,0)</f>
        <v>Diabetes</v>
      </c>
      <c r="N827" s="45">
        <f>IFERROR(VLOOKUP($A827,'Hospitalisation Details'!$A:$P,15,0),"")</f>
        <v>23212</v>
      </c>
      <c r="O827" s="46">
        <f>IFERROR(VLOOKUP($A827,'Hospitalisation Details'!$A:$P,6,0),"")</f>
        <v>12815.44</v>
      </c>
      <c r="P827" s="47" t="str">
        <f>IFERROR(VLOOKUP($A827,'Hospitalisation Details'!$A:$P,12,0),"")</f>
        <v>tier - 3</v>
      </c>
      <c r="Q827" s="47" t="str">
        <f>IFERROR(VLOOKUP($A827,'Hospitalisation Details'!$A:$P,13,0),"")</f>
        <v>tier - 3</v>
      </c>
      <c r="R827" s="47" t="str">
        <f>IFERROR(VLOOKUP($A827,'Hospitalisation Details'!$A:$P,14,0),"")</f>
        <v>R1024</v>
      </c>
      <c r="S827" s="47">
        <f>IFERROR(VLOOKUP($A827,'Hospitalisation Details'!$A:$P,16,0),"")</f>
        <v>59</v>
      </c>
    </row>
    <row r="828" spans="1:19" x14ac:dyDescent="0.3">
      <c r="A828" s="34" t="str">
        <f>'Medical Examinations'!A828</f>
        <v>Id827</v>
      </c>
      <c r="B828" s="36" t="str">
        <f>VLOOKUP($A828,'Customer Names'!A:E,3,FALSE)</f>
        <v>Ms.</v>
      </c>
      <c r="C828" s="37" t="str">
        <f>VLOOKUP($A828,'Customer Names'!$A:$E,4,FALSE)</f>
        <v xml:space="preserve"> Kelli</v>
      </c>
      <c r="D828" s="37" t="str">
        <f>VLOOKUP($A828,'Customer Names'!A:E,5,FALSE)</f>
        <v>Proctor</v>
      </c>
      <c r="E828" s="35">
        <f>VLOOKUP($A828,'Medical Examinations'!$A:$H,2,FALSE)</f>
        <v>36.479999999999997</v>
      </c>
      <c r="F828" s="35">
        <f>VLOOKUP($A828,'Medical Examinations'!$A:$H,3,FALSE)</f>
        <v>11.09</v>
      </c>
      <c r="G828" s="35" t="str">
        <f>VLOOKUP($A828,'Medical Examinations'!$A:$N,11,0)</f>
        <v>No</v>
      </c>
      <c r="H828" s="35" t="str">
        <f>VLOOKUP($A828,'Medical Examinations'!$A:$N,5,0)</f>
        <v>No</v>
      </c>
      <c r="I828" s="35" t="str">
        <f>VLOOKUP($A828,'Medical Examinations'!$A:$N,6,0)</f>
        <v>No</v>
      </c>
      <c r="J828" s="35">
        <f>VLOOKUP($A828,'Medical Examinations'!$A:$N,9,0)</f>
        <v>0</v>
      </c>
      <c r="K828" s="35" t="str">
        <f>VLOOKUP($A828,'Medical Examinations'!$A:$N,10,0)</f>
        <v>No</v>
      </c>
      <c r="L828" s="35" t="str">
        <f>VLOOKUP($A828,'Medical Examinations'!$A:$N,12,0)</f>
        <v>Obesity</v>
      </c>
      <c r="M828" s="35" t="str">
        <f>VLOOKUP($A828,'Medical Examinations'!$A:$N,13,0)</f>
        <v>Diabetes</v>
      </c>
      <c r="N828" s="45">
        <f>IFERROR(VLOOKUP($A828,'Hospitalisation Details'!$A:$P,15,0),"")</f>
        <v>28695</v>
      </c>
      <c r="O828" s="46">
        <f>IFERROR(VLOOKUP($A828,'Hospitalisation Details'!$A:$P,6,0),"")</f>
        <v>12797.21</v>
      </c>
      <c r="P828" s="47" t="str">
        <f>IFERROR(VLOOKUP($A828,'Hospitalisation Details'!$A:$P,12,0),"")</f>
        <v>tier - 3</v>
      </c>
      <c r="Q828" s="47" t="str">
        <f>IFERROR(VLOOKUP($A828,'Hospitalisation Details'!$A:$P,13,0),"")</f>
        <v>tier - 1</v>
      </c>
      <c r="R828" s="47" t="str">
        <f>IFERROR(VLOOKUP($A828,'Hospitalisation Details'!$A:$P,14,0),"")</f>
        <v>R1024</v>
      </c>
      <c r="S828" s="47">
        <f>IFERROR(VLOOKUP($A828,'Hospitalisation Details'!$A:$P,16,0),"")</f>
        <v>44</v>
      </c>
    </row>
    <row r="829" spans="1:19" x14ac:dyDescent="0.3">
      <c r="A829" s="34" t="str">
        <f>'Medical Examinations'!A829</f>
        <v>Id828</v>
      </c>
      <c r="B829" s="36" t="str">
        <f>VLOOKUP($A829,'Customer Names'!A:E,3,FALSE)</f>
        <v>Mrs.</v>
      </c>
      <c r="C829" s="37" t="str">
        <f>VLOOKUP($A829,'Customer Names'!$A:$E,4,FALSE)</f>
        <v xml:space="preserve"> Maggie M</v>
      </c>
      <c r="D829" s="37" t="str">
        <f>VLOOKUP($A829,'Customer Names'!A:E,5,FALSE)</f>
        <v>Ryan</v>
      </c>
      <c r="E829" s="35">
        <f>VLOOKUP($A829,'Medical Examinations'!$A:$H,2,FALSE)</f>
        <v>39.159999999999997</v>
      </c>
      <c r="F829" s="35">
        <f>VLOOKUP($A829,'Medical Examinations'!$A:$H,3,FALSE)</f>
        <v>5.24</v>
      </c>
      <c r="G829" s="35" t="str">
        <f>VLOOKUP($A829,'Medical Examinations'!$A:$N,11,0)</f>
        <v>Yes</v>
      </c>
      <c r="H829" s="35" t="str">
        <f>VLOOKUP($A829,'Medical Examinations'!$A:$N,5,0)</f>
        <v>No</v>
      </c>
      <c r="I829" s="35" t="str">
        <f>VLOOKUP($A829,'Medical Examinations'!$A:$N,6,0)</f>
        <v>Yes</v>
      </c>
      <c r="J829" s="35">
        <f>VLOOKUP($A829,'Medical Examinations'!$A:$N,9,0)</f>
        <v>1</v>
      </c>
      <c r="K829" s="35" t="str">
        <f>VLOOKUP($A829,'Medical Examinations'!$A:$N,10,0)</f>
        <v>No</v>
      </c>
      <c r="L829" s="35" t="str">
        <f>VLOOKUP($A829,'Medical Examinations'!$A:$N,12,0)</f>
        <v>Obesity</v>
      </c>
      <c r="M829" s="35" t="str">
        <f>VLOOKUP($A829,'Medical Examinations'!$A:$N,13,0)</f>
        <v>Normal</v>
      </c>
      <c r="N829" s="45">
        <f>IFERROR(VLOOKUP($A829,'Hospitalisation Details'!$A:$P,15,0),"")</f>
        <v>30618</v>
      </c>
      <c r="O829" s="46">
        <f>IFERROR(VLOOKUP($A829,'Hospitalisation Details'!$A:$P,6,0),"")</f>
        <v>12788.18</v>
      </c>
      <c r="P829" s="47" t="str">
        <f>IFERROR(VLOOKUP($A829,'Hospitalisation Details'!$A:$P,12,0),"")</f>
        <v>tier - 3</v>
      </c>
      <c r="Q829" s="47" t="str">
        <f>IFERROR(VLOOKUP($A829,'Hospitalisation Details'!$A:$P,13,0),"")</f>
        <v>tier - 1</v>
      </c>
      <c r="R829" s="47" t="str">
        <f>IFERROR(VLOOKUP($A829,'Hospitalisation Details'!$A:$P,14,0),"")</f>
        <v>R1026</v>
      </c>
      <c r="S829" s="47">
        <f>IFERROR(VLOOKUP($A829,'Hospitalisation Details'!$A:$P,16,0),"")</f>
        <v>39</v>
      </c>
    </row>
    <row r="830" spans="1:19" x14ac:dyDescent="0.3">
      <c r="A830" s="34" t="str">
        <f>'Medical Examinations'!A830</f>
        <v>Id829</v>
      </c>
      <c r="B830" s="36" t="str">
        <f>VLOOKUP($A830,'Customer Names'!A:E,3,FALSE)</f>
        <v>Mrs.</v>
      </c>
      <c r="C830" s="37" t="str">
        <f>VLOOKUP($A830,'Customer Names'!$A:$E,4,FALSE)</f>
        <v xml:space="preserve"> Michelle L.</v>
      </c>
      <c r="D830" s="37" t="str">
        <f>VLOOKUP($A830,'Customer Names'!A:E,5,FALSE)</f>
        <v>Watson</v>
      </c>
      <c r="E830" s="35">
        <f>VLOOKUP($A830,'Medical Examinations'!$A:$H,2,FALSE)</f>
        <v>28.22</v>
      </c>
      <c r="F830" s="35">
        <f>VLOOKUP($A830,'Medical Examinations'!$A:$H,3,FALSE)</f>
        <v>7.51</v>
      </c>
      <c r="G830" s="35" t="str">
        <f>VLOOKUP($A830,'Medical Examinations'!$A:$N,11,0)</f>
        <v>Yes</v>
      </c>
      <c r="H830" s="35" t="str">
        <f>VLOOKUP($A830,'Medical Examinations'!$A:$N,5,0)</f>
        <v>No</v>
      </c>
      <c r="I830" s="35" t="str">
        <f>VLOOKUP($A830,'Medical Examinations'!$A:$N,6,0)</f>
        <v>Yes</v>
      </c>
      <c r="J830" s="35">
        <f>VLOOKUP($A830,'Medical Examinations'!$A:$N,9,0)</f>
        <v>1</v>
      </c>
      <c r="K830" s="35" t="str">
        <f>VLOOKUP($A830,'Medical Examinations'!$A:$N,10,0)</f>
        <v>No</v>
      </c>
      <c r="L830" s="35" t="str">
        <f>VLOOKUP($A830,'Medical Examinations'!$A:$N,12,0)</f>
        <v>Overweight</v>
      </c>
      <c r="M830" s="35" t="str">
        <f>VLOOKUP($A830,'Medical Examinations'!$A:$N,13,0)</f>
        <v>Diabetes</v>
      </c>
      <c r="N830" s="45">
        <f>IFERROR(VLOOKUP($A830,'Hospitalisation Details'!$A:$P,15,0),"")</f>
        <v>23350</v>
      </c>
      <c r="O830" s="46">
        <f>IFERROR(VLOOKUP($A830,'Hospitalisation Details'!$A:$P,6,0),"")</f>
        <v>12788.03</v>
      </c>
      <c r="P830" s="47" t="str">
        <f>IFERROR(VLOOKUP($A830,'Hospitalisation Details'!$A:$P,12,0),"")</f>
        <v>tier - 3</v>
      </c>
      <c r="Q830" s="47" t="str">
        <f>IFERROR(VLOOKUP($A830,'Hospitalisation Details'!$A:$P,13,0),"")</f>
        <v>tier - 3</v>
      </c>
      <c r="R830" s="47" t="str">
        <f>IFERROR(VLOOKUP($A830,'Hospitalisation Details'!$A:$P,14,0),"")</f>
        <v>R1025</v>
      </c>
      <c r="S830" s="47">
        <f>IFERROR(VLOOKUP($A830,'Hospitalisation Details'!$A:$P,16,0),"")</f>
        <v>59</v>
      </c>
    </row>
    <row r="831" spans="1:19" x14ac:dyDescent="0.3">
      <c r="A831" s="34" t="str">
        <f>'Medical Examinations'!A831</f>
        <v>Id830</v>
      </c>
      <c r="B831" s="36" t="str">
        <f>VLOOKUP($A831,'Customer Names'!A:E,3,FALSE)</f>
        <v>Mrs.</v>
      </c>
      <c r="C831" s="37" t="str">
        <f>VLOOKUP($A831,'Customer Names'!$A:$E,4,FALSE)</f>
        <v xml:space="preserve"> Ashley K</v>
      </c>
      <c r="D831" s="37" t="str">
        <f>VLOOKUP($A831,'Customer Names'!A:E,5,FALSE)</f>
        <v>Gresh</v>
      </c>
      <c r="E831" s="35">
        <f>VLOOKUP($A831,'Medical Examinations'!$A:$H,2,FALSE)</f>
        <v>35</v>
      </c>
      <c r="F831" s="35">
        <f>VLOOKUP($A831,'Medical Examinations'!$A:$H,3,FALSE)</f>
        <v>4.13</v>
      </c>
      <c r="G831" s="35" t="str">
        <f>VLOOKUP($A831,'Medical Examinations'!$A:$N,11,0)</f>
        <v>No</v>
      </c>
      <c r="H831" s="35" t="str">
        <f>VLOOKUP($A831,'Medical Examinations'!$A:$N,5,0)</f>
        <v>No</v>
      </c>
      <c r="I831" s="35" t="str">
        <f>VLOOKUP($A831,'Medical Examinations'!$A:$N,6,0)</f>
        <v>No</v>
      </c>
      <c r="J831" s="35">
        <f>VLOOKUP($A831,'Medical Examinations'!$A:$N,9,0)</f>
        <v>2</v>
      </c>
      <c r="K831" s="35" t="str">
        <f>VLOOKUP($A831,'Medical Examinations'!$A:$N,10,0)</f>
        <v>No</v>
      </c>
      <c r="L831" s="35" t="str">
        <f>VLOOKUP($A831,'Medical Examinations'!$A:$N,12,0)</f>
        <v>Obesity</v>
      </c>
      <c r="M831" s="35" t="str">
        <f>VLOOKUP($A831,'Medical Examinations'!$A:$N,13,0)</f>
        <v>Normal</v>
      </c>
      <c r="N831" s="45">
        <f>IFERROR(VLOOKUP($A831,'Hospitalisation Details'!$A:$P,15,0),"")</f>
        <v>26579</v>
      </c>
      <c r="O831" s="46">
        <f>IFERROR(VLOOKUP($A831,'Hospitalisation Details'!$A:$P,6,0),"")</f>
        <v>12776.05</v>
      </c>
      <c r="P831" s="47" t="str">
        <f>IFERROR(VLOOKUP($A831,'Hospitalisation Details'!$A:$P,12,0),"")</f>
        <v>tier - 3</v>
      </c>
      <c r="Q831" s="47" t="str">
        <f>IFERROR(VLOOKUP($A831,'Hospitalisation Details'!$A:$P,13,0),"")</f>
        <v>tier - 3</v>
      </c>
      <c r="R831" s="47" t="str">
        <f>IFERROR(VLOOKUP($A831,'Hospitalisation Details'!$A:$P,14,0),"")</f>
        <v>R1026</v>
      </c>
      <c r="S831" s="47">
        <f>IFERROR(VLOOKUP($A831,'Hospitalisation Details'!$A:$P,16,0),"")</f>
        <v>50</v>
      </c>
    </row>
    <row r="832" spans="1:19" x14ac:dyDescent="0.3">
      <c r="A832" s="34" t="str">
        <f>'Medical Examinations'!A832</f>
        <v>Id831</v>
      </c>
      <c r="B832" s="36" t="str">
        <f>VLOOKUP($A832,'Customer Names'!A:E,3,FALSE)</f>
        <v>Mr.</v>
      </c>
      <c r="C832" s="37" t="str">
        <f>VLOOKUP($A832,'Customer Names'!$A:$E,4,FALSE)</f>
        <v xml:space="preserve"> Michael</v>
      </c>
      <c r="D832" s="37" t="str">
        <f>VLOOKUP($A832,'Customer Names'!A:E,5,FALSE)</f>
        <v>Anis</v>
      </c>
      <c r="E832" s="35">
        <f>VLOOKUP($A832,'Medical Examinations'!$A:$H,2,FALSE)</f>
        <v>36.24</v>
      </c>
      <c r="F832" s="35">
        <f>VLOOKUP($A832,'Medical Examinations'!$A:$H,3,FALSE)</f>
        <v>8.3800000000000008</v>
      </c>
      <c r="G832" s="35" t="str">
        <f>VLOOKUP($A832,'Medical Examinations'!$A:$N,11,0)</f>
        <v>Yes</v>
      </c>
      <c r="H832" s="35" t="str">
        <f>VLOOKUP($A832,'Medical Examinations'!$A:$N,5,0)</f>
        <v>No</v>
      </c>
      <c r="I832" s="35" t="str">
        <f>VLOOKUP($A832,'Medical Examinations'!$A:$N,6,0)</f>
        <v>No</v>
      </c>
      <c r="J832" s="35">
        <f>VLOOKUP($A832,'Medical Examinations'!$A:$N,9,0)</f>
        <v>1</v>
      </c>
      <c r="K832" s="35" t="str">
        <f>VLOOKUP($A832,'Medical Examinations'!$A:$N,10,0)</f>
        <v>No</v>
      </c>
      <c r="L832" s="35" t="str">
        <f>VLOOKUP($A832,'Medical Examinations'!$A:$N,12,0)</f>
        <v>Obesity</v>
      </c>
      <c r="M832" s="35" t="str">
        <f>VLOOKUP($A832,'Medical Examinations'!$A:$N,13,0)</f>
        <v>Diabetes</v>
      </c>
      <c r="N832" s="45">
        <f>IFERROR(VLOOKUP($A832,'Hospitalisation Details'!$A:$P,15,0),"")</f>
        <v>27662</v>
      </c>
      <c r="O832" s="46">
        <f>IFERROR(VLOOKUP($A832,'Hospitalisation Details'!$A:$P,6,0),"")</f>
        <v>12770.27</v>
      </c>
      <c r="P832" s="47" t="str">
        <f>IFERROR(VLOOKUP($A832,'Hospitalisation Details'!$A:$P,12,0),"")</f>
        <v>tier - 3</v>
      </c>
      <c r="Q832" s="47" t="str">
        <f>IFERROR(VLOOKUP($A832,'Hospitalisation Details'!$A:$P,13,0),"")</f>
        <v>tier - 3</v>
      </c>
      <c r="R832" s="47" t="str">
        <f>IFERROR(VLOOKUP($A832,'Hospitalisation Details'!$A:$P,14,0),"")</f>
        <v>R1021</v>
      </c>
      <c r="S832" s="47">
        <f>IFERROR(VLOOKUP($A832,'Hospitalisation Details'!$A:$P,16,0),"")</f>
        <v>47</v>
      </c>
    </row>
    <row r="833" spans="1:19" x14ac:dyDescent="0.3">
      <c r="A833" s="34" t="str">
        <f>'Medical Examinations'!A833</f>
        <v>Id832</v>
      </c>
      <c r="B833" s="36" t="str">
        <f>VLOOKUP($A833,'Customer Names'!A:E,3,FALSE)</f>
        <v>Mr.</v>
      </c>
      <c r="C833" s="37" t="str">
        <f>VLOOKUP($A833,'Customer Names'!$A:$E,4,FALSE)</f>
        <v xml:space="preserve"> Ryan K.</v>
      </c>
      <c r="D833" s="37" t="str">
        <f>VLOOKUP($A833,'Customer Names'!A:E,5,FALSE)</f>
        <v>Swartz</v>
      </c>
      <c r="E833" s="35">
        <f>VLOOKUP($A833,'Medical Examinations'!$A:$H,2,FALSE)</f>
        <v>36.954999999999998</v>
      </c>
      <c r="F833" s="35">
        <f>VLOOKUP($A833,'Medical Examinations'!$A:$H,3,FALSE)</f>
        <v>8.07</v>
      </c>
      <c r="G833" s="35" t="str">
        <f>VLOOKUP($A833,'Medical Examinations'!$A:$N,11,0)</f>
        <v>No</v>
      </c>
      <c r="H833" s="35" t="str">
        <f>VLOOKUP($A833,'Medical Examinations'!$A:$N,5,0)</f>
        <v>No</v>
      </c>
      <c r="I833" s="35" t="str">
        <f>VLOOKUP($A833,'Medical Examinations'!$A:$N,6,0)</f>
        <v>No</v>
      </c>
      <c r="J833" s="35">
        <f>VLOOKUP($A833,'Medical Examinations'!$A:$N,9,0)</f>
        <v>0</v>
      </c>
      <c r="K833" s="35" t="str">
        <f>VLOOKUP($A833,'Medical Examinations'!$A:$N,10,0)</f>
        <v>No</v>
      </c>
      <c r="L833" s="35" t="str">
        <f>VLOOKUP($A833,'Medical Examinations'!$A:$N,12,0)</f>
        <v>Obesity</v>
      </c>
      <c r="M833" s="35" t="str">
        <f>VLOOKUP($A833,'Medical Examinations'!$A:$N,13,0)</f>
        <v>Diabetes</v>
      </c>
      <c r="N833" s="45">
        <f>IFERROR(VLOOKUP($A833,'Hospitalisation Details'!$A:$P,15,0),"")</f>
        <v>22920</v>
      </c>
      <c r="O833" s="46">
        <f>IFERROR(VLOOKUP($A833,'Hospitalisation Details'!$A:$P,6,0),"")</f>
        <v>12741.17</v>
      </c>
      <c r="P833" s="47" t="str">
        <f>IFERROR(VLOOKUP($A833,'Hospitalisation Details'!$A:$P,12,0),"")</f>
        <v>tier - 3</v>
      </c>
      <c r="Q833" s="47" t="str">
        <f>IFERROR(VLOOKUP($A833,'Hospitalisation Details'!$A:$P,13,0),"")</f>
        <v>tier - 1</v>
      </c>
      <c r="R833" s="47" t="str">
        <f>IFERROR(VLOOKUP($A833,'Hospitalisation Details'!$A:$P,14,0),"")</f>
        <v>R1017</v>
      </c>
      <c r="S833" s="47">
        <f>IFERROR(VLOOKUP($A833,'Hospitalisation Details'!$A:$P,16,0),"")</f>
        <v>60</v>
      </c>
    </row>
    <row r="834" spans="1:19" x14ac:dyDescent="0.3">
      <c r="A834" s="34" t="str">
        <f>'Medical Examinations'!A834</f>
        <v>Id833</v>
      </c>
      <c r="B834" s="36" t="str">
        <f>VLOOKUP($A834,'Customer Names'!A:E,3,FALSE)</f>
        <v>Mr.</v>
      </c>
      <c r="C834" s="37" t="str">
        <f>VLOOKUP($A834,'Customer Names'!$A:$E,4,FALSE)</f>
        <v xml:space="preserve"> Matthew J</v>
      </c>
      <c r="D834" s="37" t="str">
        <f>VLOOKUP($A834,'Customer Names'!A:E,5,FALSE)</f>
        <v>Schluneker</v>
      </c>
      <c r="E834" s="35">
        <f>VLOOKUP($A834,'Medical Examinations'!$A:$H,2,FALSE)</f>
        <v>29.64</v>
      </c>
      <c r="F834" s="35">
        <f>VLOOKUP($A834,'Medical Examinations'!$A:$H,3,FALSE)</f>
        <v>8.9499999999999993</v>
      </c>
      <c r="G834" s="35" t="str">
        <f>VLOOKUP($A834,'Medical Examinations'!$A:$N,11,0)</f>
        <v>No</v>
      </c>
      <c r="H834" s="35" t="str">
        <f>VLOOKUP($A834,'Medical Examinations'!$A:$N,5,0)</f>
        <v>No</v>
      </c>
      <c r="I834" s="35" t="str">
        <f>VLOOKUP($A834,'Medical Examinations'!$A:$N,6,0)</f>
        <v>No</v>
      </c>
      <c r="J834" s="35">
        <f>VLOOKUP($A834,'Medical Examinations'!$A:$N,9,0)</f>
        <v>0</v>
      </c>
      <c r="K834" s="35" t="str">
        <f>VLOOKUP($A834,'Medical Examinations'!$A:$N,10,0)</f>
        <v>No</v>
      </c>
      <c r="L834" s="35" t="str">
        <f>VLOOKUP($A834,'Medical Examinations'!$A:$N,12,0)</f>
        <v>Overweight</v>
      </c>
      <c r="M834" s="35" t="str">
        <f>VLOOKUP($A834,'Medical Examinations'!$A:$N,13,0)</f>
        <v>Diabetes</v>
      </c>
      <c r="N834" s="45">
        <f>IFERROR(VLOOKUP($A834,'Hospitalisation Details'!$A:$P,15,0),"")</f>
        <v>22891</v>
      </c>
      <c r="O834" s="46">
        <f>IFERROR(VLOOKUP($A834,'Hospitalisation Details'!$A:$P,6,0),"")</f>
        <v>12731</v>
      </c>
      <c r="P834" s="47" t="str">
        <f>IFERROR(VLOOKUP($A834,'Hospitalisation Details'!$A:$P,12,0),"")</f>
        <v>tier - 3</v>
      </c>
      <c r="Q834" s="47" t="str">
        <f>IFERROR(VLOOKUP($A834,'Hospitalisation Details'!$A:$P,13,0),"")</f>
        <v>tier - 3</v>
      </c>
      <c r="R834" s="47" t="str">
        <f>IFERROR(VLOOKUP($A834,'Hospitalisation Details'!$A:$P,14,0),"")</f>
        <v>R1016</v>
      </c>
      <c r="S834" s="47">
        <f>IFERROR(VLOOKUP($A834,'Hospitalisation Details'!$A:$P,16,0),"")</f>
        <v>60</v>
      </c>
    </row>
    <row r="835" spans="1:19" x14ac:dyDescent="0.3">
      <c r="A835" s="34" t="str">
        <f>'Medical Examinations'!A835</f>
        <v>Id834</v>
      </c>
      <c r="B835" s="36" t="str">
        <f>VLOOKUP($A835,'Customer Names'!A:E,3,FALSE)</f>
        <v>Mrs.</v>
      </c>
      <c r="C835" s="37" t="str">
        <f>VLOOKUP($A835,'Customer Names'!$A:$E,4,FALSE)</f>
        <v xml:space="preserve"> Karine</v>
      </c>
      <c r="D835" s="37" t="str">
        <f>VLOOKUP($A835,'Customer Names'!A:E,5,FALSE)</f>
        <v>Bellemare</v>
      </c>
      <c r="E835" s="35">
        <f>VLOOKUP($A835,'Medical Examinations'!$A:$H,2,FALSE)</f>
        <v>42.74</v>
      </c>
      <c r="F835" s="35">
        <f>VLOOKUP($A835,'Medical Examinations'!$A:$H,3,FALSE)</f>
        <v>6.31</v>
      </c>
      <c r="G835" s="35" t="str">
        <f>VLOOKUP($A835,'Medical Examinations'!$A:$N,11,0)</f>
        <v>Yes</v>
      </c>
      <c r="H835" s="35" t="str">
        <f>VLOOKUP($A835,'Medical Examinations'!$A:$N,5,0)</f>
        <v>No</v>
      </c>
      <c r="I835" s="35" t="str">
        <f>VLOOKUP($A835,'Medical Examinations'!$A:$N,6,0)</f>
        <v>No</v>
      </c>
      <c r="J835" s="35">
        <f>VLOOKUP($A835,'Medical Examinations'!$A:$N,9,0)</f>
        <v>1</v>
      </c>
      <c r="K835" s="35" t="str">
        <f>VLOOKUP($A835,'Medical Examinations'!$A:$N,10,0)</f>
        <v>No</v>
      </c>
      <c r="L835" s="35" t="str">
        <f>VLOOKUP($A835,'Medical Examinations'!$A:$N,12,0)</f>
        <v>Obesity</v>
      </c>
      <c r="M835" s="35" t="str">
        <f>VLOOKUP($A835,'Medical Examinations'!$A:$N,13,0)</f>
        <v>Prediabetes</v>
      </c>
      <c r="N835" s="45">
        <f>IFERROR(VLOOKUP($A835,'Hospitalisation Details'!$A:$P,15,0),"")</f>
        <v>32341</v>
      </c>
      <c r="O835" s="46">
        <f>IFERROR(VLOOKUP($A835,'Hospitalisation Details'!$A:$P,6,0),"")</f>
        <v>12718.21</v>
      </c>
      <c r="P835" s="47" t="str">
        <f>IFERROR(VLOOKUP($A835,'Hospitalisation Details'!$A:$P,12,0),"")</f>
        <v>tier - 3</v>
      </c>
      <c r="Q835" s="47" t="str">
        <f>IFERROR(VLOOKUP($A835,'Hospitalisation Details'!$A:$P,13,0),"")</f>
        <v>tier - 1</v>
      </c>
      <c r="R835" s="47" t="str">
        <f>IFERROR(VLOOKUP($A835,'Hospitalisation Details'!$A:$P,14,0),"")</f>
        <v>R1026</v>
      </c>
      <c r="S835" s="47">
        <f>IFERROR(VLOOKUP($A835,'Hospitalisation Details'!$A:$P,16,0),"")</f>
        <v>34</v>
      </c>
    </row>
    <row r="836" spans="1:19" x14ac:dyDescent="0.3">
      <c r="A836" s="34" t="str">
        <f>'Medical Examinations'!A836</f>
        <v>Id835</v>
      </c>
      <c r="B836" s="36" t="str">
        <f>VLOOKUP($A836,'Customer Names'!A:E,3,FALSE)</f>
        <v>Ms.</v>
      </c>
      <c r="C836" s="37" t="str">
        <f>VLOOKUP($A836,'Customer Names'!$A:$E,4,FALSE)</f>
        <v xml:space="preserve"> Antonia G</v>
      </c>
      <c r="D836" s="37" t="str">
        <f>VLOOKUP($A836,'Customer Names'!A:E,5,FALSE)</f>
        <v>Vitalo</v>
      </c>
      <c r="E836" s="35">
        <f>VLOOKUP($A836,'Medical Examinations'!$A:$H,2,FALSE)</f>
        <v>36.130000000000003</v>
      </c>
      <c r="F836" s="35">
        <f>VLOOKUP($A836,'Medical Examinations'!$A:$H,3,FALSE)</f>
        <v>7.19</v>
      </c>
      <c r="G836" s="35" t="str">
        <f>VLOOKUP($A836,'Medical Examinations'!$A:$N,11,0)</f>
        <v>Yes</v>
      </c>
      <c r="H836" s="35" t="str">
        <f>VLOOKUP($A836,'Medical Examinations'!$A:$N,5,0)</f>
        <v>No</v>
      </c>
      <c r="I836" s="35" t="str">
        <f>VLOOKUP($A836,'Medical Examinations'!$A:$N,6,0)</f>
        <v>No</v>
      </c>
      <c r="J836" s="35">
        <f>VLOOKUP($A836,'Medical Examinations'!$A:$N,9,0)</f>
        <v>2</v>
      </c>
      <c r="K836" s="35" t="str">
        <f>VLOOKUP($A836,'Medical Examinations'!$A:$N,10,0)</f>
        <v>No</v>
      </c>
      <c r="L836" s="35" t="str">
        <f>VLOOKUP($A836,'Medical Examinations'!$A:$N,12,0)</f>
        <v>Obesity</v>
      </c>
      <c r="M836" s="35" t="str">
        <f>VLOOKUP($A836,'Medical Examinations'!$A:$N,13,0)</f>
        <v>Diabetes</v>
      </c>
      <c r="N836" s="45">
        <f>IFERROR(VLOOKUP($A836,'Hospitalisation Details'!$A:$P,15,0),"")</f>
        <v>25757</v>
      </c>
      <c r="O836" s="46">
        <f>IFERROR(VLOOKUP($A836,'Hospitalisation Details'!$A:$P,6,0),"")</f>
        <v>12713</v>
      </c>
      <c r="P836" s="47" t="str">
        <f>IFERROR(VLOOKUP($A836,'Hospitalisation Details'!$A:$P,12,0),"")</f>
        <v>tier - 3</v>
      </c>
      <c r="Q836" s="47" t="str">
        <f>IFERROR(VLOOKUP($A836,'Hospitalisation Details'!$A:$P,13,0),"")</f>
        <v>tier - 1</v>
      </c>
      <c r="R836" s="47" t="str">
        <f>IFERROR(VLOOKUP($A836,'Hospitalisation Details'!$A:$P,14,0),"")</f>
        <v>R1011</v>
      </c>
      <c r="S836" s="47">
        <f>IFERROR(VLOOKUP($A836,'Hospitalisation Details'!$A:$P,16,0),"")</f>
        <v>52</v>
      </c>
    </row>
    <row r="837" spans="1:19" x14ac:dyDescent="0.3">
      <c r="A837" s="34" t="str">
        <f>'Medical Examinations'!A837</f>
        <v>Id836</v>
      </c>
      <c r="B837" s="36" t="str">
        <f>VLOOKUP($A837,'Customer Names'!A:E,3,FALSE)</f>
        <v>Ms.</v>
      </c>
      <c r="C837" s="37" t="str">
        <f>VLOOKUP($A837,'Customer Names'!$A:$E,4,FALSE)</f>
        <v xml:space="preserve"> Casondra L</v>
      </c>
      <c r="D837" s="37" t="str">
        <f>VLOOKUP($A837,'Customer Names'!A:E,5,FALSE)</f>
        <v>Hamilton</v>
      </c>
      <c r="E837" s="35">
        <f>VLOOKUP($A837,'Medical Examinations'!$A:$H,2,FALSE)</f>
        <v>31.55</v>
      </c>
      <c r="F837" s="35">
        <f>VLOOKUP($A837,'Medical Examinations'!$A:$H,3,FALSE)</f>
        <v>6.11</v>
      </c>
      <c r="G837" s="35" t="str">
        <f>VLOOKUP($A837,'Medical Examinations'!$A:$N,11,0)</f>
        <v>Yes</v>
      </c>
      <c r="H837" s="35" t="str">
        <f>VLOOKUP($A837,'Medical Examinations'!$A:$N,5,0)</f>
        <v>No</v>
      </c>
      <c r="I837" s="35" t="str">
        <f>VLOOKUP($A837,'Medical Examinations'!$A:$N,6,0)</f>
        <v>No</v>
      </c>
      <c r="J837" s="35">
        <f>VLOOKUP($A837,'Medical Examinations'!$A:$N,9,0)</f>
        <v>1</v>
      </c>
      <c r="K837" s="35" t="str">
        <f>VLOOKUP($A837,'Medical Examinations'!$A:$N,10,0)</f>
        <v>No</v>
      </c>
      <c r="L837" s="35" t="str">
        <f>VLOOKUP($A837,'Medical Examinations'!$A:$N,12,0)</f>
        <v>Obesity</v>
      </c>
      <c r="M837" s="35" t="str">
        <f>VLOOKUP($A837,'Medical Examinations'!$A:$N,13,0)</f>
        <v>Prediabetes</v>
      </c>
      <c r="N837" s="45">
        <f>IFERROR(VLOOKUP($A837,'Hospitalisation Details'!$A:$P,15,0),"")</f>
        <v>23709</v>
      </c>
      <c r="O837" s="46">
        <f>IFERROR(VLOOKUP($A837,'Hospitalisation Details'!$A:$P,6,0),"")</f>
        <v>12700.63</v>
      </c>
      <c r="P837" s="47" t="str">
        <f>IFERROR(VLOOKUP($A837,'Hospitalisation Details'!$A:$P,12,0),"")</f>
        <v>tier - 3</v>
      </c>
      <c r="Q837" s="47" t="str">
        <f>IFERROR(VLOOKUP($A837,'Hospitalisation Details'!$A:$P,13,0),"")</f>
        <v>tier - 3</v>
      </c>
      <c r="R837" s="47" t="str">
        <f>IFERROR(VLOOKUP($A837,'Hospitalisation Details'!$A:$P,14,0),"")</f>
        <v>R1011</v>
      </c>
      <c r="S837" s="47">
        <f>IFERROR(VLOOKUP($A837,'Hospitalisation Details'!$A:$P,16,0),"")</f>
        <v>58</v>
      </c>
    </row>
    <row r="838" spans="1:19" x14ac:dyDescent="0.3">
      <c r="A838" s="34" t="str">
        <f>'Medical Examinations'!A838</f>
        <v>Id837</v>
      </c>
      <c r="B838" s="36" t="str">
        <f>VLOOKUP($A838,'Customer Names'!A:E,3,FALSE)</f>
        <v>Ms.</v>
      </c>
      <c r="C838" s="37" t="str">
        <f>VLOOKUP($A838,'Customer Names'!$A:$E,4,FALSE)</f>
        <v xml:space="preserve"> Wendy</v>
      </c>
      <c r="D838" s="37" t="str">
        <f>VLOOKUP($A838,'Customer Names'!A:E,5,FALSE)</f>
        <v>Marshall</v>
      </c>
      <c r="E838" s="35">
        <f>VLOOKUP($A838,'Medical Examinations'!$A:$H,2,FALSE)</f>
        <v>52.75</v>
      </c>
      <c r="F838" s="35">
        <f>VLOOKUP($A838,'Medical Examinations'!$A:$H,3,FALSE)</f>
        <v>6.02</v>
      </c>
      <c r="G838" s="35" t="str">
        <f>VLOOKUP($A838,'Medical Examinations'!$A:$N,11,0)</f>
        <v>No</v>
      </c>
      <c r="H838" s="35" t="str">
        <f>VLOOKUP($A838,'Medical Examinations'!$A:$N,5,0)</f>
        <v>No</v>
      </c>
      <c r="I838" s="35" t="str">
        <f>VLOOKUP($A838,'Medical Examinations'!$A:$N,6,0)</f>
        <v>No</v>
      </c>
      <c r="J838" s="35">
        <f>VLOOKUP($A838,'Medical Examinations'!$A:$N,9,0)</f>
        <v>1</v>
      </c>
      <c r="K838" s="35" t="str">
        <f>VLOOKUP($A838,'Medical Examinations'!$A:$N,10,0)</f>
        <v>No</v>
      </c>
      <c r="L838" s="35" t="str">
        <f>VLOOKUP($A838,'Medical Examinations'!$A:$N,12,0)</f>
        <v>Obesity</v>
      </c>
      <c r="M838" s="35" t="str">
        <f>VLOOKUP($A838,'Medical Examinations'!$A:$N,13,0)</f>
        <v>Prediabetes</v>
      </c>
      <c r="N838" s="45">
        <f>IFERROR(VLOOKUP($A838,'Hospitalisation Details'!$A:$P,15,0),"")</f>
        <v>33792</v>
      </c>
      <c r="O838" s="46">
        <f>IFERROR(VLOOKUP($A838,'Hospitalisation Details'!$A:$P,6,0),"")</f>
        <v>12699.56</v>
      </c>
      <c r="P838" s="47" t="str">
        <f>IFERROR(VLOOKUP($A838,'Hospitalisation Details'!$A:$P,12,0),"")</f>
        <v>tier - 3</v>
      </c>
      <c r="Q838" s="47" t="str">
        <f>IFERROR(VLOOKUP($A838,'Hospitalisation Details'!$A:$P,13,0),"")</f>
        <v>tier - 2</v>
      </c>
      <c r="R838" s="47" t="str">
        <f>IFERROR(VLOOKUP($A838,'Hospitalisation Details'!$A:$P,14,0),"")</f>
        <v>R1011</v>
      </c>
      <c r="S838" s="47">
        <f>IFERROR(VLOOKUP($A838,'Hospitalisation Details'!$A:$P,16,0),"")</f>
        <v>30</v>
      </c>
    </row>
    <row r="839" spans="1:19" x14ac:dyDescent="0.3">
      <c r="A839" s="34" t="str">
        <f>'Medical Examinations'!A839</f>
        <v>Id838</v>
      </c>
      <c r="B839" s="36" t="str">
        <f>VLOOKUP($A839,'Customer Names'!A:E,3,FALSE)</f>
        <v>Mr.</v>
      </c>
      <c r="C839" s="37" t="str">
        <f>VLOOKUP($A839,'Customer Names'!$A:$E,4,FALSE)</f>
        <v xml:space="preserve"> Eric D</v>
      </c>
      <c r="D839" s="37" t="str">
        <f>VLOOKUP($A839,'Customer Names'!A:E,5,FALSE)</f>
        <v>Cale</v>
      </c>
      <c r="E839" s="35">
        <f>VLOOKUP($A839,'Medical Examinations'!$A:$H,2,FALSE)</f>
        <v>36.67</v>
      </c>
      <c r="F839" s="35">
        <f>VLOOKUP($A839,'Medical Examinations'!$A:$H,3,FALSE)</f>
        <v>11.86</v>
      </c>
      <c r="G839" s="35" t="str">
        <f>VLOOKUP($A839,'Medical Examinations'!$A:$N,11,0)</f>
        <v>No</v>
      </c>
      <c r="H839" s="35" t="str">
        <f>VLOOKUP($A839,'Medical Examinations'!$A:$N,5,0)</f>
        <v>No</v>
      </c>
      <c r="I839" s="35" t="str">
        <f>VLOOKUP($A839,'Medical Examinations'!$A:$N,6,0)</f>
        <v>No</v>
      </c>
      <c r="J839" s="35">
        <f>VLOOKUP($A839,'Medical Examinations'!$A:$N,9,0)</f>
        <v>0</v>
      </c>
      <c r="K839" s="35" t="str">
        <f>VLOOKUP($A839,'Medical Examinations'!$A:$N,10,0)</f>
        <v>No</v>
      </c>
      <c r="L839" s="35" t="str">
        <f>VLOOKUP($A839,'Medical Examinations'!$A:$N,12,0)</f>
        <v>Obesity</v>
      </c>
      <c r="M839" s="35" t="str">
        <f>VLOOKUP($A839,'Medical Examinations'!$A:$N,13,0)</f>
        <v>Diabetes</v>
      </c>
      <c r="N839" s="45">
        <f>IFERROR(VLOOKUP($A839,'Hospitalisation Details'!$A:$P,15,0),"")</f>
        <v>27296</v>
      </c>
      <c r="O839" s="46">
        <f>IFERROR(VLOOKUP($A839,'Hospitalisation Details'!$A:$P,6,0),"")</f>
        <v>12697.48</v>
      </c>
      <c r="P839" s="47" t="str">
        <f>IFERROR(VLOOKUP($A839,'Hospitalisation Details'!$A:$P,12,0),"")</f>
        <v>tier - 3</v>
      </c>
      <c r="Q839" s="47" t="str">
        <f>IFERROR(VLOOKUP($A839,'Hospitalisation Details'!$A:$P,13,0),"")</f>
        <v>tier - 3</v>
      </c>
      <c r="R839" s="47" t="str">
        <f>IFERROR(VLOOKUP($A839,'Hospitalisation Details'!$A:$P,14,0),"")</f>
        <v>R1021</v>
      </c>
      <c r="S839" s="47">
        <f>IFERROR(VLOOKUP($A839,'Hospitalisation Details'!$A:$P,16,0),"")</f>
        <v>48</v>
      </c>
    </row>
    <row r="840" spans="1:19" x14ac:dyDescent="0.3">
      <c r="A840" s="34" t="str">
        <f>'Medical Examinations'!A840</f>
        <v>Id839</v>
      </c>
      <c r="B840" s="36" t="str">
        <f>VLOOKUP($A840,'Customer Names'!A:E,3,FALSE)</f>
        <v>Ms.</v>
      </c>
      <c r="C840" s="37" t="str">
        <f>VLOOKUP($A840,'Customer Names'!$A:$E,4,FALSE)</f>
        <v xml:space="preserve"> Elizabeth</v>
      </c>
      <c r="D840" s="37" t="str">
        <f>VLOOKUP($A840,'Customer Names'!A:E,5,FALSE)</f>
        <v>Pittaway</v>
      </c>
      <c r="E840" s="35">
        <f>VLOOKUP($A840,'Medical Examinations'!$A:$H,2,FALSE)</f>
        <v>38.06</v>
      </c>
      <c r="F840" s="35">
        <f>VLOOKUP($A840,'Medical Examinations'!$A:$H,3,FALSE)</f>
        <v>8.25</v>
      </c>
      <c r="G840" s="35" t="str">
        <f>VLOOKUP($A840,'Medical Examinations'!$A:$N,11,0)</f>
        <v>No</v>
      </c>
      <c r="H840" s="35" t="str">
        <f>VLOOKUP($A840,'Medical Examinations'!$A:$N,5,0)</f>
        <v>No</v>
      </c>
      <c r="I840" s="35" t="str">
        <f>VLOOKUP($A840,'Medical Examinations'!$A:$N,6,0)</f>
        <v>No</v>
      </c>
      <c r="J840" s="35">
        <f>VLOOKUP($A840,'Medical Examinations'!$A:$N,9,0)</f>
        <v>0</v>
      </c>
      <c r="K840" s="35" t="str">
        <f>VLOOKUP($A840,'Medical Examinations'!$A:$N,10,0)</f>
        <v>No</v>
      </c>
      <c r="L840" s="35" t="str">
        <f>VLOOKUP($A840,'Medical Examinations'!$A:$N,12,0)</f>
        <v>Obesity</v>
      </c>
      <c r="M840" s="35" t="str">
        <f>VLOOKUP($A840,'Medical Examinations'!$A:$N,13,0)</f>
        <v>Diabetes</v>
      </c>
      <c r="N840" s="45">
        <f>IFERROR(VLOOKUP($A840,'Hospitalisation Details'!$A:$P,15,0),"")</f>
        <v>22885</v>
      </c>
      <c r="O840" s="46">
        <f>IFERROR(VLOOKUP($A840,'Hospitalisation Details'!$A:$P,6,0),"")</f>
        <v>12648.7</v>
      </c>
      <c r="P840" s="47" t="str">
        <f>IFERROR(VLOOKUP($A840,'Hospitalisation Details'!$A:$P,12,0),"")</f>
        <v>tier - 3</v>
      </c>
      <c r="Q840" s="47" t="str">
        <f>IFERROR(VLOOKUP($A840,'Hospitalisation Details'!$A:$P,13,0),"")</f>
        <v>tier - 2</v>
      </c>
      <c r="R840" s="47" t="str">
        <f>IFERROR(VLOOKUP($A840,'Hospitalisation Details'!$A:$P,14,0),"")</f>
        <v>R1013</v>
      </c>
      <c r="S840" s="47">
        <f>IFERROR(VLOOKUP($A840,'Hospitalisation Details'!$A:$P,16,0),"")</f>
        <v>60</v>
      </c>
    </row>
    <row r="841" spans="1:19" x14ac:dyDescent="0.3">
      <c r="A841" s="34" t="str">
        <f>'Medical Examinations'!A841</f>
        <v>Id840</v>
      </c>
      <c r="B841" s="36" t="str">
        <f>VLOOKUP($A841,'Customer Names'!A:E,3,FALSE)</f>
        <v>Ms.</v>
      </c>
      <c r="C841" s="37" t="str">
        <f>VLOOKUP($A841,'Customer Names'!$A:$E,4,FALSE)</f>
        <v xml:space="preserve"> Laura F</v>
      </c>
      <c r="D841" s="37" t="str">
        <f>VLOOKUP($A841,'Customer Names'!A:E,5,FALSE)</f>
        <v>Bill</v>
      </c>
      <c r="E841" s="35">
        <f>VLOOKUP($A841,'Medical Examinations'!$A:$H,2,FALSE)</f>
        <v>38</v>
      </c>
      <c r="F841" s="35">
        <f>VLOOKUP($A841,'Medical Examinations'!$A:$H,3,FALSE)</f>
        <v>8.1300000000000008</v>
      </c>
      <c r="G841" s="35" t="str">
        <f>VLOOKUP($A841,'Medical Examinations'!$A:$N,11,0)</f>
        <v>No</v>
      </c>
      <c r="H841" s="35" t="str">
        <f>VLOOKUP($A841,'Medical Examinations'!$A:$N,5,0)</f>
        <v>No</v>
      </c>
      <c r="I841" s="35" t="str">
        <f>VLOOKUP($A841,'Medical Examinations'!$A:$N,6,0)</f>
        <v>No</v>
      </c>
      <c r="J841" s="35">
        <f>VLOOKUP($A841,'Medical Examinations'!$A:$N,9,0)</f>
        <v>0</v>
      </c>
      <c r="K841" s="35" t="str">
        <f>VLOOKUP($A841,'Medical Examinations'!$A:$N,10,0)</f>
        <v>No</v>
      </c>
      <c r="L841" s="35" t="str">
        <f>VLOOKUP($A841,'Medical Examinations'!$A:$N,12,0)</f>
        <v>Obesity</v>
      </c>
      <c r="M841" s="35" t="str">
        <f>VLOOKUP($A841,'Medical Examinations'!$A:$N,13,0)</f>
        <v>Diabetes</v>
      </c>
      <c r="N841" s="45">
        <f>IFERROR(VLOOKUP($A841,'Hospitalisation Details'!$A:$P,15,0),"")</f>
        <v>23999</v>
      </c>
      <c r="O841" s="46">
        <f>IFERROR(VLOOKUP($A841,'Hospitalisation Details'!$A:$P,6,0),"")</f>
        <v>12646.21</v>
      </c>
      <c r="P841" s="47" t="str">
        <f>IFERROR(VLOOKUP($A841,'Hospitalisation Details'!$A:$P,12,0),"")</f>
        <v>tier - 3</v>
      </c>
      <c r="Q841" s="47" t="str">
        <f>IFERROR(VLOOKUP($A841,'Hospitalisation Details'!$A:$P,13,0),"")</f>
        <v>tier - 2</v>
      </c>
      <c r="R841" s="47" t="str">
        <f>IFERROR(VLOOKUP($A841,'Hospitalisation Details'!$A:$P,14,0),"")</f>
        <v>R1011</v>
      </c>
      <c r="S841" s="47">
        <f>IFERROR(VLOOKUP($A841,'Hospitalisation Details'!$A:$P,16,0),"")</f>
        <v>57</v>
      </c>
    </row>
    <row r="842" spans="1:19" x14ac:dyDescent="0.3">
      <c r="A842" s="34" t="str">
        <f>'Medical Examinations'!A842</f>
        <v>Id841</v>
      </c>
      <c r="B842" s="36" t="str">
        <f>VLOOKUP($A842,'Customer Names'!A:E,3,FALSE)</f>
        <v>Ms.</v>
      </c>
      <c r="C842" s="37" t="str">
        <f>VLOOKUP($A842,'Customer Names'!$A:$E,4,FALSE)</f>
        <v xml:space="preserve"> Amelia F.</v>
      </c>
      <c r="D842" s="37" t="str">
        <f>VLOOKUP($A842,'Customer Names'!A:E,5,FALSE)</f>
        <v>Antrim</v>
      </c>
      <c r="E842" s="35">
        <f>VLOOKUP($A842,'Medical Examinations'!$A:$H,2,FALSE)</f>
        <v>35.1</v>
      </c>
      <c r="F842" s="35">
        <f>VLOOKUP($A842,'Medical Examinations'!$A:$H,3,FALSE)</f>
        <v>10.1</v>
      </c>
      <c r="G842" s="35" t="str">
        <f>VLOOKUP($A842,'Medical Examinations'!$A:$N,11,0)</f>
        <v>No</v>
      </c>
      <c r="H842" s="35" t="str">
        <f>VLOOKUP($A842,'Medical Examinations'!$A:$N,5,0)</f>
        <v>No</v>
      </c>
      <c r="I842" s="35" t="str">
        <f>VLOOKUP($A842,'Medical Examinations'!$A:$N,6,0)</f>
        <v>No</v>
      </c>
      <c r="J842" s="35">
        <f>VLOOKUP($A842,'Medical Examinations'!$A:$N,9,0)</f>
        <v>0</v>
      </c>
      <c r="K842" s="35" t="str">
        <f>VLOOKUP($A842,'Medical Examinations'!$A:$N,10,0)</f>
        <v>No</v>
      </c>
      <c r="L842" s="35" t="str">
        <f>VLOOKUP($A842,'Medical Examinations'!$A:$N,12,0)</f>
        <v>Obesity</v>
      </c>
      <c r="M842" s="35" t="str">
        <f>VLOOKUP($A842,'Medical Examinations'!$A:$N,13,0)</f>
        <v>Diabetes</v>
      </c>
      <c r="N842" s="45">
        <f>IFERROR(VLOOKUP($A842,'Hospitalisation Details'!$A:$P,15,0),"")</f>
        <v>22838</v>
      </c>
      <c r="O842" s="46">
        <f>IFERROR(VLOOKUP($A842,'Hospitalisation Details'!$A:$P,6,0),"")</f>
        <v>12644.59</v>
      </c>
      <c r="P842" s="47" t="str">
        <f>IFERROR(VLOOKUP($A842,'Hospitalisation Details'!$A:$P,12,0),"")</f>
        <v>tier - 3</v>
      </c>
      <c r="Q842" s="47" t="str">
        <f>IFERROR(VLOOKUP($A842,'Hospitalisation Details'!$A:$P,13,0),"")</f>
        <v>tier - 2</v>
      </c>
      <c r="R842" s="47" t="str">
        <f>IFERROR(VLOOKUP($A842,'Hospitalisation Details'!$A:$P,14,0),"")</f>
        <v>R1011</v>
      </c>
      <c r="S842" s="47">
        <f>IFERROR(VLOOKUP($A842,'Hospitalisation Details'!$A:$P,16,0),"")</f>
        <v>60</v>
      </c>
    </row>
    <row r="843" spans="1:19" x14ac:dyDescent="0.3">
      <c r="A843" s="34" t="str">
        <f>'Medical Examinations'!A843</f>
        <v>Id842</v>
      </c>
      <c r="B843" s="36" t="str">
        <f>VLOOKUP($A843,'Customer Names'!A:E,3,FALSE)</f>
        <v>Ms.</v>
      </c>
      <c r="C843" s="37" t="str">
        <f>VLOOKUP($A843,'Customer Names'!$A:$E,4,FALSE)</f>
        <v xml:space="preserve"> Amy L.</v>
      </c>
      <c r="D843" s="37" t="str">
        <f>VLOOKUP($A843,'Customer Names'!A:E,5,FALSE)</f>
        <v>Doolittle-Crider</v>
      </c>
      <c r="E843" s="35">
        <f>VLOOKUP($A843,'Medical Examinations'!$A:$H,2,FALSE)</f>
        <v>33.82</v>
      </c>
      <c r="F843" s="35">
        <f>VLOOKUP($A843,'Medical Examinations'!$A:$H,3,FALSE)</f>
        <v>5.89</v>
      </c>
      <c r="G843" s="35" t="str">
        <f>VLOOKUP($A843,'Medical Examinations'!$A:$N,11,0)</f>
        <v>Yes</v>
      </c>
      <c r="H843" s="35" t="str">
        <f>VLOOKUP($A843,'Medical Examinations'!$A:$N,5,0)</f>
        <v>No</v>
      </c>
      <c r="I843" s="35" t="str">
        <f>VLOOKUP($A843,'Medical Examinations'!$A:$N,6,0)</f>
        <v>No</v>
      </c>
      <c r="J843" s="35">
        <f>VLOOKUP($A843,'Medical Examinations'!$A:$N,9,0)</f>
        <v>2</v>
      </c>
      <c r="K843" s="35" t="str">
        <f>VLOOKUP($A843,'Medical Examinations'!$A:$N,10,0)</f>
        <v>No</v>
      </c>
      <c r="L843" s="35" t="str">
        <f>VLOOKUP($A843,'Medical Examinations'!$A:$N,12,0)</f>
        <v>Obesity</v>
      </c>
      <c r="M843" s="35" t="str">
        <f>VLOOKUP($A843,'Medical Examinations'!$A:$N,13,0)</f>
        <v>Prediabetes</v>
      </c>
      <c r="N843" s="45">
        <f>IFERROR(VLOOKUP($A843,'Hospitalisation Details'!$A:$P,15,0),"")</f>
        <v>24458</v>
      </c>
      <c r="O843" s="46">
        <f>IFERROR(VLOOKUP($A843,'Hospitalisation Details'!$A:$P,6,0),"")</f>
        <v>12643.38</v>
      </c>
      <c r="P843" s="47" t="str">
        <f>IFERROR(VLOOKUP($A843,'Hospitalisation Details'!$A:$P,12,0),"")</f>
        <v>tier - 3</v>
      </c>
      <c r="Q843" s="47" t="str">
        <f>IFERROR(VLOOKUP($A843,'Hospitalisation Details'!$A:$P,13,0),"")</f>
        <v>tier - 1</v>
      </c>
      <c r="R843" s="47" t="str">
        <f>IFERROR(VLOOKUP($A843,'Hospitalisation Details'!$A:$P,14,0),"")</f>
        <v>R1012</v>
      </c>
      <c r="S843" s="47">
        <f>IFERROR(VLOOKUP($A843,'Hospitalisation Details'!$A:$P,16,0),"")</f>
        <v>56</v>
      </c>
    </row>
    <row r="844" spans="1:19" x14ac:dyDescent="0.3">
      <c r="A844" s="34" t="str">
        <f>'Medical Examinations'!A844</f>
        <v>Id843</v>
      </c>
      <c r="B844" s="36" t="str">
        <f>VLOOKUP($A844,'Customer Names'!A:E,3,FALSE)</f>
        <v>Ms.</v>
      </c>
      <c r="C844" s="37" t="str">
        <f>VLOOKUP($A844,'Customer Names'!$A:$E,4,FALSE)</f>
        <v xml:space="preserve"> Katie J</v>
      </c>
      <c r="D844" s="37" t="str">
        <f>VLOOKUP($A844,'Customer Names'!A:E,5,FALSE)</f>
        <v>Ruhlman</v>
      </c>
      <c r="E844" s="35">
        <f>VLOOKUP($A844,'Medical Examinations'!$A:$H,2,FALSE)</f>
        <v>37.43</v>
      </c>
      <c r="F844" s="35">
        <f>VLOOKUP($A844,'Medical Examinations'!$A:$H,3,FALSE)</f>
        <v>4.97</v>
      </c>
      <c r="G844" s="35" t="str">
        <f>VLOOKUP($A844,'Medical Examinations'!$A:$N,11,0)</f>
        <v>No</v>
      </c>
      <c r="H844" s="35" t="str">
        <f>VLOOKUP($A844,'Medical Examinations'!$A:$N,5,0)</f>
        <v>No</v>
      </c>
      <c r="I844" s="35" t="str">
        <f>VLOOKUP($A844,'Medical Examinations'!$A:$N,6,0)</f>
        <v>No</v>
      </c>
      <c r="J844" s="35">
        <f>VLOOKUP($A844,'Medical Examinations'!$A:$N,9,0)</f>
        <v>2</v>
      </c>
      <c r="K844" s="35" t="str">
        <f>VLOOKUP($A844,'Medical Examinations'!$A:$N,10,0)</f>
        <v>No</v>
      </c>
      <c r="L844" s="35" t="str">
        <f>VLOOKUP($A844,'Medical Examinations'!$A:$N,12,0)</f>
        <v>Obesity</v>
      </c>
      <c r="M844" s="35" t="str">
        <f>VLOOKUP($A844,'Medical Examinations'!$A:$N,13,0)</f>
        <v>Normal</v>
      </c>
      <c r="N844" s="45">
        <f>IFERROR(VLOOKUP($A844,'Hospitalisation Details'!$A:$P,15,0),"")</f>
        <v>26547</v>
      </c>
      <c r="O844" s="46">
        <f>IFERROR(VLOOKUP($A844,'Hospitalisation Details'!$A:$P,6,0),"")</f>
        <v>12640.24</v>
      </c>
      <c r="P844" s="47" t="str">
        <f>IFERROR(VLOOKUP($A844,'Hospitalisation Details'!$A:$P,12,0),"")</f>
        <v>tier - 3</v>
      </c>
      <c r="Q844" s="47" t="str">
        <f>IFERROR(VLOOKUP($A844,'Hospitalisation Details'!$A:$P,13,0),"")</f>
        <v>tier - 1</v>
      </c>
      <c r="R844" s="47" t="str">
        <f>IFERROR(VLOOKUP($A844,'Hospitalisation Details'!$A:$P,14,0),"")</f>
        <v>R1011</v>
      </c>
      <c r="S844" s="47">
        <f>IFERROR(VLOOKUP($A844,'Hospitalisation Details'!$A:$P,16,0),"")</f>
        <v>50</v>
      </c>
    </row>
    <row r="845" spans="1:19" x14ac:dyDescent="0.3">
      <c r="A845" s="34" t="str">
        <f>'Medical Examinations'!A845</f>
        <v>Id844</v>
      </c>
      <c r="B845" s="36" t="str">
        <f>VLOOKUP($A845,'Customer Names'!A:E,3,FALSE)</f>
        <v>Ms.</v>
      </c>
      <c r="C845" s="37" t="str">
        <f>VLOOKUP($A845,'Customer Names'!$A:$E,4,FALSE)</f>
        <v xml:space="preserve"> Laura E.</v>
      </c>
      <c r="D845" s="37" t="str">
        <f>VLOOKUP($A845,'Customer Names'!A:E,5,FALSE)</f>
        <v>Anderson</v>
      </c>
      <c r="E845" s="35">
        <f>VLOOKUP($A845,'Medical Examinations'!$A:$H,2,FALSE)</f>
        <v>30.5</v>
      </c>
      <c r="F845" s="35">
        <f>VLOOKUP($A845,'Medical Examinations'!$A:$H,3,FALSE)</f>
        <v>9.9</v>
      </c>
      <c r="G845" s="35" t="str">
        <f>VLOOKUP($A845,'Medical Examinations'!$A:$N,11,0)</f>
        <v>No</v>
      </c>
      <c r="H845" s="35" t="str">
        <f>VLOOKUP($A845,'Medical Examinations'!$A:$N,5,0)</f>
        <v>No</v>
      </c>
      <c r="I845" s="35" t="str">
        <f>VLOOKUP($A845,'Medical Examinations'!$A:$N,6,0)</f>
        <v>No</v>
      </c>
      <c r="J845" s="35">
        <f>VLOOKUP($A845,'Medical Examinations'!$A:$N,9,0)</f>
        <v>0</v>
      </c>
      <c r="K845" s="35" t="str">
        <f>VLOOKUP($A845,'Medical Examinations'!$A:$N,10,0)</f>
        <v>No</v>
      </c>
      <c r="L845" s="35" t="str">
        <f>VLOOKUP($A845,'Medical Examinations'!$A:$N,12,0)</f>
        <v>Obesity</v>
      </c>
      <c r="M845" s="35" t="str">
        <f>VLOOKUP($A845,'Medical Examinations'!$A:$N,13,0)</f>
        <v>Diabetes</v>
      </c>
      <c r="N845" s="45">
        <f>IFERROR(VLOOKUP($A845,'Hospitalisation Details'!$A:$P,15,0),"")</f>
        <v>22849</v>
      </c>
      <c r="O845" s="46">
        <f>IFERROR(VLOOKUP($A845,'Hospitalisation Details'!$A:$P,6,0),"")</f>
        <v>12638.2</v>
      </c>
      <c r="P845" s="47" t="str">
        <f>IFERROR(VLOOKUP($A845,'Hospitalisation Details'!$A:$P,12,0),"")</f>
        <v>tier - 3</v>
      </c>
      <c r="Q845" s="47" t="str">
        <f>IFERROR(VLOOKUP($A845,'Hospitalisation Details'!$A:$P,13,0),"")</f>
        <v>tier - 1</v>
      </c>
      <c r="R845" s="47" t="str">
        <f>IFERROR(VLOOKUP($A845,'Hospitalisation Details'!$A:$P,14,0),"")</f>
        <v>R1011</v>
      </c>
      <c r="S845" s="47">
        <f>IFERROR(VLOOKUP($A845,'Hospitalisation Details'!$A:$P,16,0),"")</f>
        <v>60</v>
      </c>
    </row>
    <row r="846" spans="1:19" x14ac:dyDescent="0.3">
      <c r="A846" s="34" t="str">
        <f>'Medical Examinations'!A846</f>
        <v>Id845</v>
      </c>
      <c r="B846" s="36" t="str">
        <f>VLOOKUP($A846,'Customer Names'!A:E,3,FALSE)</f>
        <v>Mrs.</v>
      </c>
      <c r="C846" s="37" t="str">
        <f>VLOOKUP($A846,'Customer Names'!$A:$E,4,FALSE)</f>
        <v xml:space="preserve"> Mayumi</v>
      </c>
      <c r="D846" s="37" t="str">
        <f>VLOOKUP($A846,'Customer Names'!A:E,5,FALSE)</f>
        <v>Uchiyama</v>
      </c>
      <c r="E846" s="35">
        <f>VLOOKUP($A846,'Medical Examinations'!$A:$H,2,FALSE)</f>
        <v>24.53</v>
      </c>
      <c r="F846" s="35">
        <f>VLOOKUP($A846,'Medical Examinations'!$A:$H,3,FALSE)</f>
        <v>9.0500000000000007</v>
      </c>
      <c r="G846" s="35" t="str">
        <f>VLOOKUP($A846,'Medical Examinations'!$A:$N,11,0)</f>
        <v>No</v>
      </c>
      <c r="H846" s="35" t="str">
        <f>VLOOKUP($A846,'Medical Examinations'!$A:$N,5,0)</f>
        <v>No</v>
      </c>
      <c r="I846" s="35" t="str">
        <f>VLOOKUP($A846,'Medical Examinations'!$A:$N,6,0)</f>
        <v>No</v>
      </c>
      <c r="J846" s="35">
        <f>VLOOKUP($A846,'Medical Examinations'!$A:$N,9,0)</f>
        <v>0</v>
      </c>
      <c r="K846" s="35" t="str">
        <f>VLOOKUP($A846,'Medical Examinations'!$A:$N,10,0)</f>
        <v>No</v>
      </c>
      <c r="L846" s="35" t="str">
        <f>VLOOKUP($A846,'Medical Examinations'!$A:$N,12,0)</f>
        <v>Normal Weight</v>
      </c>
      <c r="M846" s="35" t="str">
        <f>VLOOKUP($A846,'Medical Examinations'!$A:$N,13,0)</f>
        <v>Diabetes</v>
      </c>
      <c r="N846" s="45">
        <f>IFERROR(VLOOKUP($A846,'Hospitalisation Details'!$A:$P,15,0),"")</f>
        <v>22972</v>
      </c>
      <c r="O846" s="46">
        <f>IFERROR(VLOOKUP($A846,'Hospitalisation Details'!$A:$P,6,0),"")</f>
        <v>12629.9</v>
      </c>
      <c r="P846" s="47" t="str">
        <f>IFERROR(VLOOKUP($A846,'Hospitalisation Details'!$A:$P,12,0),"")</f>
        <v>tier - 3</v>
      </c>
      <c r="Q846" s="47" t="str">
        <f>IFERROR(VLOOKUP($A846,'Hospitalisation Details'!$A:$P,13,0),"")</f>
        <v>tier - 3</v>
      </c>
      <c r="R846" s="47" t="str">
        <f>IFERROR(VLOOKUP($A846,'Hospitalisation Details'!$A:$P,14,0),"")</f>
        <v>R1013</v>
      </c>
      <c r="S846" s="47">
        <f>IFERROR(VLOOKUP($A846,'Hospitalisation Details'!$A:$P,16,0),"")</f>
        <v>60</v>
      </c>
    </row>
    <row r="847" spans="1:19" x14ac:dyDescent="0.3">
      <c r="A847" s="34" t="str">
        <f>'Medical Examinations'!A847</f>
        <v>Id846</v>
      </c>
      <c r="B847" s="36" t="str">
        <f>VLOOKUP($A847,'Customer Names'!A:E,3,FALSE)</f>
        <v>Ms.</v>
      </c>
      <c r="C847" s="37" t="str">
        <f>VLOOKUP($A847,'Customer Names'!$A:$E,4,FALSE)</f>
        <v xml:space="preserve"> Vanessa</v>
      </c>
      <c r="D847" s="37" t="str">
        <f>VLOOKUP($A847,'Customer Names'!A:E,5,FALSE)</f>
        <v>Desota</v>
      </c>
      <c r="E847" s="35">
        <f>VLOOKUP($A847,'Medical Examinations'!$A:$H,2,FALSE)</f>
        <v>25.74</v>
      </c>
      <c r="F847" s="35">
        <f>VLOOKUP($A847,'Medical Examinations'!$A:$H,3,FALSE)</f>
        <v>10.93</v>
      </c>
      <c r="G847" s="35" t="str">
        <f>VLOOKUP($A847,'Medical Examinations'!$A:$N,11,0)</f>
        <v>No</v>
      </c>
      <c r="H847" s="35" t="str">
        <f>VLOOKUP($A847,'Medical Examinations'!$A:$N,5,0)</f>
        <v>No</v>
      </c>
      <c r="I847" s="35" t="str">
        <f>VLOOKUP($A847,'Medical Examinations'!$A:$N,6,0)</f>
        <v>No</v>
      </c>
      <c r="J847" s="35">
        <f>VLOOKUP($A847,'Medical Examinations'!$A:$N,9,0)</f>
        <v>0</v>
      </c>
      <c r="K847" s="35" t="str">
        <f>VLOOKUP($A847,'Medical Examinations'!$A:$N,10,0)</f>
        <v>No</v>
      </c>
      <c r="L847" s="35" t="str">
        <f>VLOOKUP($A847,'Medical Examinations'!$A:$N,12,0)</f>
        <v>Overweight</v>
      </c>
      <c r="M847" s="35" t="str">
        <f>VLOOKUP($A847,'Medical Examinations'!$A:$N,13,0)</f>
        <v>Diabetes</v>
      </c>
      <c r="N847" s="45">
        <f>IFERROR(VLOOKUP($A847,'Hospitalisation Details'!$A:$P,15,0),"")</f>
        <v>24019</v>
      </c>
      <c r="O847" s="46">
        <f>IFERROR(VLOOKUP($A847,'Hospitalisation Details'!$A:$P,6,0),"")</f>
        <v>12629.17</v>
      </c>
      <c r="P847" s="47" t="str">
        <f>IFERROR(VLOOKUP($A847,'Hospitalisation Details'!$A:$P,12,0),"")</f>
        <v>tier - 3</v>
      </c>
      <c r="Q847" s="47" t="str">
        <f>IFERROR(VLOOKUP($A847,'Hospitalisation Details'!$A:$P,13,0),"")</f>
        <v>tier - 1</v>
      </c>
      <c r="R847" s="47" t="str">
        <f>IFERROR(VLOOKUP($A847,'Hospitalisation Details'!$A:$P,14,0),"")</f>
        <v>R1013</v>
      </c>
      <c r="S847" s="47">
        <f>IFERROR(VLOOKUP($A847,'Hospitalisation Details'!$A:$P,16,0),"")</f>
        <v>57</v>
      </c>
    </row>
    <row r="848" spans="1:19" x14ac:dyDescent="0.3">
      <c r="A848" s="34" t="str">
        <f>'Medical Examinations'!A848</f>
        <v>Id847</v>
      </c>
      <c r="B848" s="36" t="str">
        <f>VLOOKUP($A848,'Customer Names'!A:E,3,FALSE)</f>
        <v>Ms.</v>
      </c>
      <c r="C848" s="37" t="str">
        <f>VLOOKUP($A848,'Customer Names'!$A:$E,4,FALSE)</f>
        <v xml:space="preserve"> Natali N</v>
      </c>
      <c r="D848" s="37" t="str">
        <f>VLOOKUP($A848,'Customer Names'!A:E,5,FALSE)</f>
        <v>Edmonds</v>
      </c>
      <c r="E848" s="35">
        <f>VLOOKUP($A848,'Medical Examinations'!$A:$H,2,FALSE)</f>
        <v>34.08</v>
      </c>
      <c r="F848" s="35">
        <f>VLOOKUP($A848,'Medical Examinations'!$A:$H,3,FALSE)</f>
        <v>7.58</v>
      </c>
      <c r="G848" s="35" t="str">
        <f>VLOOKUP($A848,'Medical Examinations'!$A:$N,11,0)</f>
        <v>Yes</v>
      </c>
      <c r="H848" s="35" t="str">
        <f>VLOOKUP($A848,'Medical Examinations'!$A:$N,5,0)</f>
        <v>No</v>
      </c>
      <c r="I848" s="35" t="str">
        <f>VLOOKUP($A848,'Medical Examinations'!$A:$N,6,0)</f>
        <v>No</v>
      </c>
      <c r="J848" s="35">
        <f>VLOOKUP($A848,'Medical Examinations'!$A:$N,9,0)</f>
        <v>2</v>
      </c>
      <c r="K848" s="35" t="str">
        <f>VLOOKUP($A848,'Medical Examinations'!$A:$N,10,0)</f>
        <v>No</v>
      </c>
      <c r="L848" s="35" t="str">
        <f>VLOOKUP($A848,'Medical Examinations'!$A:$N,12,0)</f>
        <v>Obesity</v>
      </c>
      <c r="M848" s="35" t="str">
        <f>VLOOKUP($A848,'Medical Examinations'!$A:$N,13,0)</f>
        <v>Diabetes</v>
      </c>
      <c r="N848" s="45">
        <f>IFERROR(VLOOKUP($A848,'Hospitalisation Details'!$A:$P,15,0),"")</f>
        <v>25930</v>
      </c>
      <c r="O848" s="46">
        <f>IFERROR(VLOOKUP($A848,'Hospitalisation Details'!$A:$P,6,0),"")</f>
        <v>12624.74</v>
      </c>
      <c r="P848" s="47" t="str">
        <f>IFERROR(VLOOKUP($A848,'Hospitalisation Details'!$A:$P,12,0),"")</f>
        <v>tier - 3</v>
      </c>
      <c r="Q848" s="47" t="str">
        <f>IFERROR(VLOOKUP($A848,'Hospitalisation Details'!$A:$P,13,0),"")</f>
        <v>tier - 1</v>
      </c>
      <c r="R848" s="47" t="str">
        <f>IFERROR(VLOOKUP($A848,'Hospitalisation Details'!$A:$P,14,0),"")</f>
        <v>R1012</v>
      </c>
      <c r="S848" s="47">
        <f>IFERROR(VLOOKUP($A848,'Hospitalisation Details'!$A:$P,16,0),"")</f>
        <v>52</v>
      </c>
    </row>
    <row r="849" spans="1:19" x14ac:dyDescent="0.3">
      <c r="A849" s="34" t="str">
        <f>'Medical Examinations'!A849</f>
        <v>Id848</v>
      </c>
      <c r="B849" s="36" t="str">
        <f>VLOOKUP($A849,'Customer Names'!A:E,3,FALSE)</f>
        <v>Ms.</v>
      </c>
      <c r="C849" s="37" t="str">
        <f>VLOOKUP($A849,'Customer Names'!$A:$E,4,FALSE)</f>
        <v xml:space="preserve"> Beth</v>
      </c>
      <c r="D849" s="37" t="str">
        <f>VLOOKUP($A849,'Customer Names'!A:E,5,FALSE)</f>
        <v>Otto</v>
      </c>
      <c r="E849" s="35">
        <f>VLOOKUP($A849,'Medical Examinations'!$A:$H,2,FALSE)</f>
        <v>31.35</v>
      </c>
      <c r="F849" s="35">
        <f>VLOOKUP($A849,'Medical Examinations'!$A:$H,3,FALSE)</f>
        <v>11</v>
      </c>
      <c r="G849" s="35" t="str">
        <f>VLOOKUP($A849,'Medical Examinations'!$A:$N,11,0)</f>
        <v>Yes</v>
      </c>
      <c r="H849" s="35" t="str">
        <f>VLOOKUP($A849,'Medical Examinations'!$A:$N,5,0)</f>
        <v>No</v>
      </c>
      <c r="I849" s="35" t="str">
        <f>VLOOKUP($A849,'Medical Examinations'!$A:$N,6,0)</f>
        <v>Yes</v>
      </c>
      <c r="J849" s="35">
        <f>VLOOKUP($A849,'Medical Examinations'!$A:$N,9,0)</f>
        <v>1</v>
      </c>
      <c r="K849" s="35" t="str">
        <f>VLOOKUP($A849,'Medical Examinations'!$A:$N,10,0)</f>
        <v>No</v>
      </c>
      <c r="L849" s="35" t="str">
        <f>VLOOKUP($A849,'Medical Examinations'!$A:$N,12,0)</f>
        <v>Obesity</v>
      </c>
      <c r="M849" s="35" t="str">
        <f>VLOOKUP($A849,'Medical Examinations'!$A:$N,13,0)</f>
        <v>Diabetes</v>
      </c>
      <c r="N849" s="45">
        <f>IFERROR(VLOOKUP($A849,'Hospitalisation Details'!$A:$P,15,0),"")</f>
        <v>23242</v>
      </c>
      <c r="O849" s="46">
        <f>IFERROR(VLOOKUP($A849,'Hospitalisation Details'!$A:$P,6,0),"")</f>
        <v>12622.18</v>
      </c>
      <c r="P849" s="47" t="str">
        <f>IFERROR(VLOOKUP($A849,'Hospitalisation Details'!$A:$P,12,0),"")</f>
        <v>tier - 3</v>
      </c>
      <c r="Q849" s="47" t="str">
        <f>IFERROR(VLOOKUP($A849,'Hospitalisation Details'!$A:$P,13,0),"")</f>
        <v>tier - 1</v>
      </c>
      <c r="R849" s="47" t="str">
        <f>IFERROR(VLOOKUP($A849,'Hospitalisation Details'!$A:$P,14,0),"")</f>
        <v>R1012</v>
      </c>
      <c r="S849" s="47">
        <f>IFERROR(VLOOKUP($A849,'Hospitalisation Details'!$A:$P,16,0),"")</f>
        <v>59</v>
      </c>
    </row>
    <row r="850" spans="1:19" x14ac:dyDescent="0.3">
      <c r="A850" s="34" t="str">
        <f>'Medical Examinations'!A850</f>
        <v>Id849</v>
      </c>
      <c r="B850" s="36" t="str">
        <f>VLOOKUP($A850,'Customer Names'!A:E,3,FALSE)</f>
        <v>Mr.</v>
      </c>
      <c r="C850" s="37" t="str">
        <f>VLOOKUP($A850,'Customer Names'!$A:$E,4,FALSE)</f>
        <v xml:space="preserve"> Alex</v>
      </c>
      <c r="D850" s="37" t="str">
        <f>VLOOKUP($A850,'Customer Names'!A:E,5,FALSE)</f>
        <v>Kurt</v>
      </c>
      <c r="E850" s="35">
        <f>VLOOKUP($A850,'Medical Examinations'!$A:$H,2,FALSE)</f>
        <v>26.79</v>
      </c>
      <c r="F850" s="35">
        <f>VLOOKUP($A850,'Medical Examinations'!$A:$H,3,FALSE)</f>
        <v>5.0599999999999996</v>
      </c>
      <c r="G850" s="35" t="str">
        <f>VLOOKUP($A850,'Medical Examinations'!$A:$N,11,0)</f>
        <v>No</v>
      </c>
      <c r="H850" s="35" t="str">
        <f>VLOOKUP($A850,'Medical Examinations'!$A:$N,5,0)</f>
        <v>No</v>
      </c>
      <c r="I850" s="35" t="str">
        <f>VLOOKUP($A850,'Medical Examinations'!$A:$N,6,0)</f>
        <v>No</v>
      </c>
      <c r="J850" s="35">
        <f>VLOOKUP($A850,'Medical Examinations'!$A:$N,9,0)</f>
        <v>1</v>
      </c>
      <c r="K850" s="35" t="str">
        <f>VLOOKUP($A850,'Medical Examinations'!$A:$N,10,0)</f>
        <v>No</v>
      </c>
      <c r="L850" s="35" t="str">
        <f>VLOOKUP($A850,'Medical Examinations'!$A:$N,12,0)</f>
        <v>Overweight</v>
      </c>
      <c r="M850" s="35" t="str">
        <f>VLOOKUP($A850,'Medical Examinations'!$A:$N,13,0)</f>
        <v>Normal</v>
      </c>
      <c r="N850" s="45">
        <f>IFERROR(VLOOKUP($A850,'Hospitalisation Details'!$A:$P,15,0),"")</f>
        <v>36117</v>
      </c>
      <c r="O850" s="46">
        <f>IFERROR(VLOOKUP($A850,'Hospitalisation Details'!$A:$P,6,0),"")</f>
        <v>12609.89</v>
      </c>
      <c r="P850" s="47" t="str">
        <f>IFERROR(VLOOKUP($A850,'Hospitalisation Details'!$A:$P,12,0),"")</f>
        <v>tier - 3</v>
      </c>
      <c r="Q850" s="47" t="str">
        <f>IFERROR(VLOOKUP($A850,'Hospitalisation Details'!$A:$P,13,0),"")</f>
        <v>tier - 3</v>
      </c>
      <c r="R850" s="47" t="str">
        <f>IFERROR(VLOOKUP($A850,'Hospitalisation Details'!$A:$P,14,0),"")</f>
        <v>R1012</v>
      </c>
      <c r="S850" s="47">
        <f>IFERROR(VLOOKUP($A850,'Hospitalisation Details'!$A:$P,16,0),"")</f>
        <v>24</v>
      </c>
    </row>
    <row r="851" spans="1:19" x14ac:dyDescent="0.3">
      <c r="A851" s="34" t="str">
        <f>'Medical Examinations'!A851</f>
        <v>Id850</v>
      </c>
      <c r="B851" s="36" t="str">
        <f>VLOOKUP($A851,'Customer Names'!A:E,3,FALSE)</f>
        <v>Mr.</v>
      </c>
      <c r="C851" s="37" t="str">
        <f>VLOOKUP($A851,'Customer Names'!$A:$E,4,FALSE)</f>
        <v xml:space="preserve"> Spencer</v>
      </c>
      <c r="D851" s="37" t="str">
        <f>VLOOKUP($A851,'Customer Names'!A:E,5,FALSE)</f>
        <v>Duhaime</v>
      </c>
      <c r="E851" s="35">
        <f>VLOOKUP($A851,'Medical Examinations'!$A:$H,2,FALSE)</f>
        <v>42.78</v>
      </c>
      <c r="F851" s="35">
        <f>VLOOKUP($A851,'Medical Examinations'!$A:$H,3,FALSE)</f>
        <v>6.11</v>
      </c>
      <c r="G851" s="35" t="str">
        <f>VLOOKUP($A851,'Medical Examinations'!$A:$N,11,0)</f>
        <v>Yes</v>
      </c>
      <c r="H851" s="35" t="str">
        <f>VLOOKUP($A851,'Medical Examinations'!$A:$N,5,0)</f>
        <v>No</v>
      </c>
      <c r="I851" s="35" t="str">
        <f>VLOOKUP($A851,'Medical Examinations'!$A:$N,6,0)</f>
        <v>No</v>
      </c>
      <c r="J851" s="35">
        <f>VLOOKUP($A851,'Medical Examinations'!$A:$N,9,0)</f>
        <v>1</v>
      </c>
      <c r="K851" s="35" t="str">
        <f>VLOOKUP($A851,'Medical Examinations'!$A:$N,10,0)</f>
        <v>No</v>
      </c>
      <c r="L851" s="35" t="str">
        <f>VLOOKUP($A851,'Medical Examinations'!$A:$N,12,0)</f>
        <v>Obesity</v>
      </c>
      <c r="M851" s="35" t="str">
        <f>VLOOKUP($A851,'Medical Examinations'!$A:$N,13,0)</f>
        <v>Prediabetes</v>
      </c>
      <c r="N851" s="45">
        <f>IFERROR(VLOOKUP($A851,'Hospitalisation Details'!$A:$P,15,0),"")</f>
        <v>32366</v>
      </c>
      <c r="O851" s="46">
        <f>IFERROR(VLOOKUP($A851,'Hospitalisation Details'!$A:$P,6,0),"")</f>
        <v>12600.46</v>
      </c>
      <c r="P851" s="47" t="str">
        <f>IFERROR(VLOOKUP($A851,'Hospitalisation Details'!$A:$P,12,0),"")</f>
        <v>tier - 3</v>
      </c>
      <c r="Q851" s="47" t="str">
        <f>IFERROR(VLOOKUP($A851,'Hospitalisation Details'!$A:$P,13,0),"")</f>
        <v>tier - 1</v>
      </c>
      <c r="R851" s="47" t="str">
        <f>IFERROR(VLOOKUP($A851,'Hospitalisation Details'!$A:$P,14,0),"")</f>
        <v>R1023</v>
      </c>
      <c r="S851" s="47">
        <f>IFERROR(VLOOKUP($A851,'Hospitalisation Details'!$A:$P,16,0),"")</f>
        <v>34</v>
      </c>
    </row>
    <row r="852" spans="1:19" x14ac:dyDescent="0.3">
      <c r="A852" s="34" t="str">
        <f>'Medical Examinations'!A852</f>
        <v>Id851</v>
      </c>
      <c r="B852" s="36" t="str">
        <f>VLOOKUP($A852,'Customer Names'!A:E,3,FALSE)</f>
        <v>Ms.</v>
      </c>
      <c r="C852" s="37" t="str">
        <f>VLOOKUP($A852,'Customer Names'!$A:$E,4,FALSE)</f>
        <v xml:space="preserve"> Andee W.</v>
      </c>
      <c r="D852" s="37" t="str">
        <f>VLOOKUP($A852,'Customer Names'!A:E,5,FALSE)</f>
        <v>Swann</v>
      </c>
      <c r="E852" s="35">
        <f>VLOOKUP($A852,'Medical Examinations'!$A:$H,2,FALSE)</f>
        <v>46.75</v>
      </c>
      <c r="F852" s="35">
        <f>VLOOKUP($A852,'Medical Examinations'!$A:$H,3,FALSE)</f>
        <v>6.66</v>
      </c>
      <c r="G852" s="35" t="str">
        <f>VLOOKUP($A852,'Medical Examinations'!$A:$N,11,0)</f>
        <v>Yes</v>
      </c>
      <c r="H852" s="35" t="str">
        <f>VLOOKUP($A852,'Medical Examinations'!$A:$N,5,0)</f>
        <v>No</v>
      </c>
      <c r="I852" s="35" t="str">
        <f>VLOOKUP($A852,'Medical Examinations'!$A:$N,6,0)</f>
        <v>No</v>
      </c>
      <c r="J852" s="35">
        <f>VLOOKUP($A852,'Medical Examinations'!$A:$N,9,0)</f>
        <v>2</v>
      </c>
      <c r="K852" s="35" t="str">
        <f>VLOOKUP($A852,'Medical Examinations'!$A:$N,10,0)</f>
        <v>No</v>
      </c>
      <c r="L852" s="35" t="str">
        <f>VLOOKUP($A852,'Medical Examinations'!$A:$N,12,0)</f>
        <v>Obesity</v>
      </c>
      <c r="M852" s="35" t="str">
        <f>VLOOKUP($A852,'Medical Examinations'!$A:$N,13,0)</f>
        <v>Diabetes</v>
      </c>
      <c r="N852" s="45">
        <f>IFERROR(VLOOKUP($A852,'Hospitalisation Details'!$A:$P,15,0),"")</f>
        <v>25737</v>
      </c>
      <c r="O852" s="46">
        <f>IFERROR(VLOOKUP($A852,'Hospitalisation Details'!$A:$P,6,0),"")</f>
        <v>12592.53</v>
      </c>
      <c r="P852" s="47" t="str">
        <f>IFERROR(VLOOKUP($A852,'Hospitalisation Details'!$A:$P,12,0),"")</f>
        <v>tier - 3</v>
      </c>
      <c r="Q852" s="47" t="str">
        <f>IFERROR(VLOOKUP($A852,'Hospitalisation Details'!$A:$P,13,0),"")</f>
        <v>tier - 2</v>
      </c>
      <c r="R852" s="47" t="str">
        <f>IFERROR(VLOOKUP($A852,'Hospitalisation Details'!$A:$P,14,0),"")</f>
        <v>R1013</v>
      </c>
      <c r="S852" s="47">
        <f>IFERROR(VLOOKUP($A852,'Hospitalisation Details'!$A:$P,16,0),"")</f>
        <v>52</v>
      </c>
    </row>
    <row r="853" spans="1:19" x14ac:dyDescent="0.3">
      <c r="A853" s="34" t="str">
        <f>'Medical Examinations'!A853</f>
        <v>Id852</v>
      </c>
      <c r="B853" s="36" t="str">
        <f>VLOOKUP($A853,'Customer Names'!A:E,3,FALSE)</f>
        <v>Mrs.</v>
      </c>
      <c r="C853" s="37" t="str">
        <f>VLOOKUP($A853,'Customer Names'!$A:$E,4,FALSE)</f>
        <v xml:space="preserve"> Amy</v>
      </c>
      <c r="D853" s="37" t="str">
        <f>VLOOKUP($A853,'Customer Names'!A:E,5,FALSE)</f>
        <v>Burton</v>
      </c>
      <c r="E853" s="35">
        <f>VLOOKUP($A853,'Medical Examinations'!$A:$H,2,FALSE)</f>
        <v>32.15</v>
      </c>
      <c r="F853" s="35">
        <f>VLOOKUP($A853,'Medical Examinations'!$A:$H,3,FALSE)</f>
        <v>4.0199999999999996</v>
      </c>
      <c r="G853" s="35" t="str">
        <f>VLOOKUP($A853,'Medical Examinations'!$A:$N,11,0)</f>
        <v>Yes</v>
      </c>
      <c r="H853" s="35" t="str">
        <f>VLOOKUP($A853,'Medical Examinations'!$A:$N,5,0)</f>
        <v>No</v>
      </c>
      <c r="I853" s="35" t="str">
        <f>VLOOKUP($A853,'Medical Examinations'!$A:$N,6,0)</f>
        <v>Yes</v>
      </c>
      <c r="J853" s="35">
        <f>VLOOKUP($A853,'Medical Examinations'!$A:$N,9,0)</f>
        <v>1</v>
      </c>
      <c r="K853" s="35" t="str">
        <f>VLOOKUP($A853,'Medical Examinations'!$A:$N,10,0)</f>
        <v>No</v>
      </c>
      <c r="L853" s="35" t="str">
        <f>VLOOKUP($A853,'Medical Examinations'!$A:$N,12,0)</f>
        <v>Obesity</v>
      </c>
      <c r="M853" s="35" t="str">
        <f>VLOOKUP($A853,'Medical Examinations'!$A:$N,13,0)</f>
        <v>Normal</v>
      </c>
      <c r="N853" s="45">
        <f>IFERROR(VLOOKUP($A853,'Hospitalisation Details'!$A:$P,15,0),"")</f>
        <v>25533</v>
      </c>
      <c r="O853" s="46">
        <f>IFERROR(VLOOKUP($A853,'Hospitalisation Details'!$A:$P,6,0),"")</f>
        <v>12579.92</v>
      </c>
      <c r="P853" s="47" t="str">
        <f>IFERROR(VLOOKUP($A853,'Hospitalisation Details'!$A:$P,12,0),"")</f>
        <v>tier - 3</v>
      </c>
      <c r="Q853" s="47" t="str">
        <f>IFERROR(VLOOKUP($A853,'Hospitalisation Details'!$A:$P,13,0),"")</f>
        <v>tier - 1</v>
      </c>
      <c r="R853" s="47" t="str">
        <f>IFERROR(VLOOKUP($A853,'Hospitalisation Details'!$A:$P,14,0),"")</f>
        <v>R1025</v>
      </c>
      <c r="S853" s="47">
        <f>IFERROR(VLOOKUP($A853,'Hospitalisation Details'!$A:$P,16,0),"")</f>
        <v>53</v>
      </c>
    </row>
    <row r="854" spans="1:19" x14ac:dyDescent="0.3">
      <c r="A854" s="34" t="str">
        <f>'Medical Examinations'!A854</f>
        <v>Id853</v>
      </c>
      <c r="B854" s="36" t="str">
        <f>VLOOKUP($A854,'Customer Names'!A:E,3,FALSE)</f>
        <v>Mr.</v>
      </c>
      <c r="C854" s="37" t="str">
        <f>VLOOKUP($A854,'Customer Names'!$A:$E,4,FALSE)</f>
        <v xml:space="preserve"> Joshua</v>
      </c>
      <c r="D854" s="37" t="str">
        <f>VLOOKUP($A854,'Customer Names'!A:E,5,FALSE)</f>
        <v>Ricardi</v>
      </c>
      <c r="E854" s="35">
        <f>VLOOKUP($A854,'Medical Examinations'!$A:$H,2,FALSE)</f>
        <v>43.4</v>
      </c>
      <c r="F854" s="35">
        <f>VLOOKUP($A854,'Medical Examinations'!$A:$H,3,FALSE)</f>
        <v>8.81</v>
      </c>
      <c r="G854" s="35" t="str">
        <f>VLOOKUP($A854,'Medical Examinations'!$A:$N,11,0)</f>
        <v>Yes</v>
      </c>
      <c r="H854" s="35" t="str">
        <f>VLOOKUP($A854,'Medical Examinations'!$A:$N,5,0)</f>
        <v>No</v>
      </c>
      <c r="I854" s="35" t="str">
        <f>VLOOKUP($A854,'Medical Examinations'!$A:$N,6,0)</f>
        <v>No</v>
      </c>
      <c r="J854" s="35">
        <f>VLOOKUP($A854,'Medical Examinations'!$A:$N,9,0)</f>
        <v>2</v>
      </c>
      <c r="K854" s="35" t="str">
        <f>VLOOKUP($A854,'Medical Examinations'!$A:$N,10,0)</f>
        <v>No</v>
      </c>
      <c r="L854" s="35" t="str">
        <f>VLOOKUP($A854,'Medical Examinations'!$A:$N,12,0)</f>
        <v>Obesity</v>
      </c>
      <c r="M854" s="35" t="str">
        <f>VLOOKUP($A854,'Medical Examinations'!$A:$N,13,0)</f>
        <v>Diabetes</v>
      </c>
      <c r="N854" s="45">
        <f>IFERROR(VLOOKUP($A854,'Hospitalisation Details'!$A:$P,15,0),"")</f>
        <v>22613</v>
      </c>
      <c r="O854" s="46">
        <f>IFERROR(VLOOKUP($A854,'Hospitalisation Details'!$A:$P,6,0),"")</f>
        <v>12574.05</v>
      </c>
      <c r="P854" s="47" t="str">
        <f>IFERROR(VLOOKUP($A854,'Hospitalisation Details'!$A:$P,12,0),"")</f>
        <v>tier - 3</v>
      </c>
      <c r="Q854" s="47" t="str">
        <f>IFERROR(VLOOKUP($A854,'Hospitalisation Details'!$A:$P,13,0),"")</f>
        <v>tier - 1</v>
      </c>
      <c r="R854" s="47" t="str">
        <f>IFERROR(VLOOKUP($A854,'Hospitalisation Details'!$A:$P,14,0),"")</f>
        <v>R1011</v>
      </c>
      <c r="S854" s="47">
        <f>IFERROR(VLOOKUP($A854,'Hospitalisation Details'!$A:$P,16,0),"")</f>
        <v>61</v>
      </c>
    </row>
    <row r="855" spans="1:19" x14ac:dyDescent="0.3">
      <c r="A855" s="34" t="str">
        <f>'Medical Examinations'!A855</f>
        <v>Id854</v>
      </c>
      <c r="B855" s="36" t="str">
        <f>VLOOKUP($A855,'Customer Names'!A:E,3,FALSE)</f>
        <v>Mr.</v>
      </c>
      <c r="C855" s="37" t="str">
        <f>VLOOKUP($A855,'Customer Names'!$A:$E,4,FALSE)</f>
        <v xml:space="preserve"> C Fred</v>
      </c>
      <c r="D855" s="37" t="str">
        <f>VLOOKUP($A855,'Customer Names'!A:E,5,FALSE)</f>
        <v>Joslyn</v>
      </c>
      <c r="E855" s="35">
        <f>VLOOKUP($A855,'Medical Examinations'!$A:$H,2,FALSE)</f>
        <v>31.57</v>
      </c>
      <c r="F855" s="35">
        <f>VLOOKUP($A855,'Medical Examinations'!$A:$H,3,FALSE)</f>
        <v>7.92</v>
      </c>
      <c r="G855" s="35" t="str">
        <f>VLOOKUP($A855,'Medical Examinations'!$A:$N,11,0)</f>
        <v>Yes</v>
      </c>
      <c r="H855" s="35" t="str">
        <f>VLOOKUP($A855,'Medical Examinations'!$A:$N,5,0)</f>
        <v>No</v>
      </c>
      <c r="I855" s="35" t="str">
        <f>VLOOKUP($A855,'Medical Examinations'!$A:$N,6,0)</f>
        <v>No</v>
      </c>
      <c r="J855" s="35">
        <f>VLOOKUP($A855,'Medical Examinations'!$A:$N,9,0)</f>
        <v>2</v>
      </c>
      <c r="K855" s="35" t="str">
        <f>VLOOKUP($A855,'Medical Examinations'!$A:$N,10,0)</f>
        <v>No</v>
      </c>
      <c r="L855" s="35" t="str">
        <f>VLOOKUP($A855,'Medical Examinations'!$A:$N,12,0)</f>
        <v>Obesity</v>
      </c>
      <c r="M855" s="35" t="str">
        <f>VLOOKUP($A855,'Medical Examinations'!$A:$N,13,0)</f>
        <v>Diabetes</v>
      </c>
      <c r="N855" s="45">
        <f>IFERROR(VLOOKUP($A855,'Hospitalisation Details'!$A:$P,15,0),"")</f>
        <v>22613</v>
      </c>
      <c r="O855" s="46">
        <f>IFERROR(VLOOKUP($A855,'Hospitalisation Details'!$A:$P,6,0),"")</f>
        <v>12557.61</v>
      </c>
      <c r="P855" s="47" t="str">
        <f>IFERROR(VLOOKUP($A855,'Hospitalisation Details'!$A:$P,12,0),"")</f>
        <v>tier - 3</v>
      </c>
      <c r="Q855" s="47" t="str">
        <f>IFERROR(VLOOKUP($A855,'Hospitalisation Details'!$A:$P,13,0),"")</f>
        <v>tier - 3</v>
      </c>
      <c r="R855" s="47" t="str">
        <f>IFERROR(VLOOKUP($A855,'Hospitalisation Details'!$A:$P,14,0),"")</f>
        <v>R1013</v>
      </c>
      <c r="S855" s="47">
        <f>IFERROR(VLOOKUP($A855,'Hospitalisation Details'!$A:$P,16,0),"")</f>
        <v>61</v>
      </c>
    </row>
    <row r="856" spans="1:19" x14ac:dyDescent="0.3">
      <c r="A856" s="34" t="str">
        <f>'Medical Examinations'!A856</f>
        <v>Id855</v>
      </c>
      <c r="B856" s="36" t="str">
        <f>VLOOKUP($A856,'Customer Names'!A:E,3,FALSE)</f>
        <v>Mr.</v>
      </c>
      <c r="C856" s="37" t="str">
        <f>VLOOKUP($A856,'Customer Names'!$A:$E,4,FALSE)</f>
        <v xml:space="preserve"> Jeremy</v>
      </c>
      <c r="D856" s="37" t="str">
        <f>VLOOKUP($A856,'Customer Names'!A:E,5,FALSE)</f>
        <v>Bennie</v>
      </c>
      <c r="E856" s="35">
        <f>VLOOKUP($A856,'Medical Examinations'!$A:$H,2,FALSE)</f>
        <v>24.32</v>
      </c>
      <c r="F856" s="35">
        <f>VLOOKUP($A856,'Medical Examinations'!$A:$H,3,FALSE)</f>
        <v>7.48</v>
      </c>
      <c r="G856" s="35" t="str">
        <f>VLOOKUP($A856,'Medical Examinations'!$A:$N,11,0)</f>
        <v>No</v>
      </c>
      <c r="H856" s="35" t="str">
        <f>VLOOKUP($A856,'Medical Examinations'!$A:$N,5,0)</f>
        <v>No</v>
      </c>
      <c r="I856" s="35" t="str">
        <f>VLOOKUP($A856,'Medical Examinations'!$A:$N,6,0)</f>
        <v>No</v>
      </c>
      <c r="J856" s="35">
        <f>VLOOKUP($A856,'Medical Examinations'!$A:$N,9,0)</f>
        <v>0</v>
      </c>
      <c r="K856" s="35" t="str">
        <f>VLOOKUP($A856,'Medical Examinations'!$A:$N,10,0)</f>
        <v>No</v>
      </c>
      <c r="L856" s="35" t="str">
        <f>VLOOKUP($A856,'Medical Examinations'!$A:$N,12,0)</f>
        <v>Normal Weight</v>
      </c>
      <c r="M856" s="35" t="str">
        <f>VLOOKUP($A856,'Medical Examinations'!$A:$N,13,0)</f>
        <v>Diabetes</v>
      </c>
      <c r="N856" s="45">
        <f>IFERROR(VLOOKUP($A856,'Hospitalisation Details'!$A:$P,15,0),"")</f>
        <v>22935</v>
      </c>
      <c r="O856" s="46">
        <f>IFERROR(VLOOKUP($A856,'Hospitalisation Details'!$A:$P,6,0),"")</f>
        <v>12523.6</v>
      </c>
      <c r="P856" s="47" t="str">
        <f>IFERROR(VLOOKUP($A856,'Hospitalisation Details'!$A:$P,12,0),"")</f>
        <v>tier - 3</v>
      </c>
      <c r="Q856" s="47" t="str">
        <f>IFERROR(VLOOKUP($A856,'Hospitalisation Details'!$A:$P,13,0),"")</f>
        <v>tier - 3</v>
      </c>
      <c r="R856" s="47" t="str">
        <f>IFERROR(VLOOKUP($A856,'Hospitalisation Details'!$A:$P,14,0),"")</f>
        <v>R1012</v>
      </c>
      <c r="S856" s="47">
        <f>IFERROR(VLOOKUP($A856,'Hospitalisation Details'!$A:$P,16,0),"")</f>
        <v>60</v>
      </c>
    </row>
    <row r="857" spans="1:19" x14ac:dyDescent="0.3">
      <c r="A857" s="34" t="str">
        <f>'Medical Examinations'!A857</f>
        <v>Id856</v>
      </c>
      <c r="B857" s="36" t="str">
        <f>VLOOKUP($A857,'Customer Names'!A:E,3,FALSE)</f>
        <v>Mr.</v>
      </c>
      <c r="C857" s="37" t="str">
        <f>VLOOKUP($A857,'Customer Names'!$A:$E,4,FALSE)</f>
        <v xml:space="preserve"> Patrick Sr.</v>
      </c>
      <c r="D857" s="37" t="str">
        <f>VLOOKUP($A857,'Customer Names'!A:E,5,FALSE)</f>
        <v>Kanyane</v>
      </c>
      <c r="E857" s="35">
        <f>VLOOKUP($A857,'Medical Examinations'!$A:$H,2,FALSE)</f>
        <v>31.07</v>
      </c>
      <c r="F857" s="35">
        <f>VLOOKUP($A857,'Medical Examinations'!$A:$H,3,FALSE)</f>
        <v>4.62</v>
      </c>
      <c r="G857" s="35" t="str">
        <f>VLOOKUP($A857,'Medical Examinations'!$A:$N,11,0)</f>
        <v>Yes</v>
      </c>
      <c r="H857" s="35" t="str">
        <f>VLOOKUP($A857,'Medical Examinations'!$A:$N,5,0)</f>
        <v>No</v>
      </c>
      <c r="I857" s="35" t="str">
        <f>VLOOKUP($A857,'Medical Examinations'!$A:$N,6,0)</f>
        <v>No</v>
      </c>
      <c r="J857" s="35">
        <f>VLOOKUP($A857,'Medical Examinations'!$A:$N,9,0)</f>
        <v>2</v>
      </c>
      <c r="K857" s="35" t="str">
        <f>VLOOKUP($A857,'Medical Examinations'!$A:$N,10,0)</f>
        <v>No</v>
      </c>
      <c r="L857" s="35" t="str">
        <f>VLOOKUP($A857,'Medical Examinations'!$A:$N,12,0)</f>
        <v>Obesity</v>
      </c>
      <c r="M857" s="35" t="str">
        <f>VLOOKUP($A857,'Medical Examinations'!$A:$N,13,0)</f>
        <v>Normal</v>
      </c>
      <c r="N857" s="45">
        <f>IFERROR(VLOOKUP($A857,'Hospitalisation Details'!$A:$P,15,0),"")</f>
        <v>24300</v>
      </c>
      <c r="O857" s="46">
        <f>IFERROR(VLOOKUP($A857,'Hospitalisation Details'!$A:$P,6,0),"")</f>
        <v>12499.88</v>
      </c>
      <c r="P857" s="47" t="str">
        <f>IFERROR(VLOOKUP($A857,'Hospitalisation Details'!$A:$P,12,0),"")</f>
        <v>tier - 3</v>
      </c>
      <c r="Q857" s="47" t="str">
        <f>IFERROR(VLOOKUP($A857,'Hospitalisation Details'!$A:$P,13,0),"")</f>
        <v>tier - 2</v>
      </c>
      <c r="R857" s="47" t="str">
        <f>IFERROR(VLOOKUP($A857,'Hospitalisation Details'!$A:$P,14,0),"")</f>
        <v>R1012</v>
      </c>
      <c r="S857" s="47">
        <f>IFERROR(VLOOKUP($A857,'Hospitalisation Details'!$A:$P,16,0),"")</f>
        <v>56</v>
      </c>
    </row>
    <row r="858" spans="1:19" x14ac:dyDescent="0.3">
      <c r="A858" s="34" t="str">
        <f>'Medical Examinations'!A858</f>
        <v>Id857</v>
      </c>
      <c r="B858" s="36" t="str">
        <f>VLOOKUP($A858,'Customer Names'!A:E,3,FALSE)</f>
        <v>Ms.</v>
      </c>
      <c r="C858" s="37" t="str">
        <f>VLOOKUP($A858,'Customer Names'!$A:$E,4,FALSE)</f>
        <v xml:space="preserve"> Kelly M.</v>
      </c>
      <c r="D858" s="37" t="str">
        <f>VLOOKUP($A858,'Customer Names'!A:E,5,FALSE)</f>
        <v>McFadden</v>
      </c>
      <c r="E858" s="35">
        <f>VLOOKUP($A858,'Medical Examinations'!$A:$H,2,FALSE)</f>
        <v>35.814999999999998</v>
      </c>
      <c r="F858" s="35">
        <f>VLOOKUP($A858,'Medical Examinations'!$A:$H,3,FALSE)</f>
        <v>8.4700000000000006</v>
      </c>
      <c r="G858" s="35" t="str">
        <f>VLOOKUP($A858,'Medical Examinations'!$A:$N,11,0)</f>
        <v>No</v>
      </c>
      <c r="H858" s="35" t="str">
        <f>VLOOKUP($A858,'Medical Examinations'!$A:$N,5,0)</f>
        <v>No</v>
      </c>
      <c r="I858" s="35" t="str">
        <f>VLOOKUP($A858,'Medical Examinations'!$A:$N,6,0)</f>
        <v>No</v>
      </c>
      <c r="J858" s="35">
        <f>VLOOKUP($A858,'Medical Examinations'!$A:$N,9,0)</f>
        <v>0</v>
      </c>
      <c r="K858" s="35" t="str">
        <f>VLOOKUP($A858,'Medical Examinations'!$A:$N,10,0)</f>
        <v>No</v>
      </c>
      <c r="L858" s="35" t="str">
        <f>VLOOKUP($A858,'Medical Examinations'!$A:$N,12,0)</f>
        <v>Obesity</v>
      </c>
      <c r="M858" s="35" t="str">
        <f>VLOOKUP($A858,'Medical Examinations'!$A:$N,13,0)</f>
        <v>Diabetes</v>
      </c>
      <c r="N858" s="45">
        <f>IFERROR(VLOOKUP($A858,'Hospitalisation Details'!$A:$P,15,0),"")</f>
        <v>25175</v>
      </c>
      <c r="O858" s="46">
        <f>IFERROR(VLOOKUP($A858,'Hospitalisation Details'!$A:$P,6,0),"")</f>
        <v>12495.29</v>
      </c>
      <c r="P858" s="47" t="str">
        <f>IFERROR(VLOOKUP($A858,'Hospitalisation Details'!$A:$P,12,0),"")</f>
        <v>tier - 3</v>
      </c>
      <c r="Q858" s="47" t="str">
        <f>IFERROR(VLOOKUP($A858,'Hospitalisation Details'!$A:$P,13,0),"")</f>
        <v>tier - 3</v>
      </c>
      <c r="R858" s="47" t="str">
        <f>IFERROR(VLOOKUP($A858,'Hospitalisation Details'!$A:$P,14,0),"")</f>
        <v>R1012</v>
      </c>
      <c r="S858" s="47">
        <f>IFERROR(VLOOKUP($A858,'Hospitalisation Details'!$A:$P,16,0),"")</f>
        <v>54</v>
      </c>
    </row>
    <row r="859" spans="1:19" x14ac:dyDescent="0.3">
      <c r="A859" s="34" t="str">
        <f>'Medical Examinations'!A859</f>
        <v>Id858</v>
      </c>
      <c r="B859" s="36" t="str">
        <f>VLOOKUP($A859,'Customer Names'!A:E,3,FALSE)</f>
        <v>Ms.</v>
      </c>
      <c r="C859" s="37" t="str">
        <f>VLOOKUP($A859,'Customer Names'!$A:$E,4,FALSE)</f>
        <v xml:space="preserve"> Katherine</v>
      </c>
      <c r="D859" s="37" t="str">
        <f>VLOOKUP($A859,'Customer Names'!A:E,5,FALSE)</f>
        <v>Connolly</v>
      </c>
      <c r="E859" s="35">
        <f>VLOOKUP($A859,'Medical Examinations'!$A:$H,2,FALSE)</f>
        <v>40.81</v>
      </c>
      <c r="F859" s="35">
        <f>VLOOKUP($A859,'Medical Examinations'!$A:$H,3,FALSE)</f>
        <v>10.58</v>
      </c>
      <c r="G859" s="35" t="str">
        <f>VLOOKUP($A859,'Medical Examinations'!$A:$N,11,0)</f>
        <v>Yes</v>
      </c>
      <c r="H859" s="35" t="str">
        <f>VLOOKUP($A859,'Medical Examinations'!$A:$N,5,0)</f>
        <v>No</v>
      </c>
      <c r="I859" s="35" t="str">
        <f>VLOOKUP($A859,'Medical Examinations'!$A:$N,6,0)</f>
        <v>No</v>
      </c>
      <c r="J859" s="35">
        <f>VLOOKUP($A859,'Medical Examinations'!$A:$N,9,0)</f>
        <v>0</v>
      </c>
      <c r="K859" s="35" t="str">
        <f>VLOOKUP($A859,'Medical Examinations'!$A:$N,10,0)</f>
        <v>No</v>
      </c>
      <c r="L859" s="35" t="str">
        <f>VLOOKUP($A859,'Medical Examinations'!$A:$N,12,0)</f>
        <v>Obesity</v>
      </c>
      <c r="M859" s="35" t="str">
        <f>VLOOKUP($A859,'Medical Examinations'!$A:$N,13,0)</f>
        <v>Diabetes</v>
      </c>
      <c r="N859" s="45">
        <f>IFERROR(VLOOKUP($A859,'Hospitalisation Details'!$A:$P,15,0),"")</f>
        <v>24716</v>
      </c>
      <c r="O859" s="46">
        <f>IFERROR(VLOOKUP($A859,'Hospitalisation Details'!$A:$P,6,0),"")</f>
        <v>12485.8</v>
      </c>
      <c r="P859" s="47" t="str">
        <f>IFERROR(VLOOKUP($A859,'Hospitalisation Details'!$A:$P,12,0),"")</f>
        <v>tier - 3</v>
      </c>
      <c r="Q859" s="47" t="str">
        <f>IFERROR(VLOOKUP($A859,'Hospitalisation Details'!$A:$P,13,0),"")</f>
        <v>tier - 3</v>
      </c>
      <c r="R859" s="47" t="str">
        <f>IFERROR(VLOOKUP($A859,'Hospitalisation Details'!$A:$P,14,0),"")</f>
        <v>R1013</v>
      </c>
      <c r="S859" s="47">
        <f>IFERROR(VLOOKUP($A859,'Hospitalisation Details'!$A:$P,16,0),"")</f>
        <v>55</v>
      </c>
    </row>
    <row r="860" spans="1:19" x14ac:dyDescent="0.3">
      <c r="A860" s="34" t="str">
        <f>'Medical Examinations'!A860</f>
        <v>Id859</v>
      </c>
      <c r="B860" s="36" t="str">
        <f>VLOOKUP($A860,'Customer Names'!A:E,3,FALSE)</f>
        <v>Ms.</v>
      </c>
      <c r="C860" s="37" t="str">
        <f>VLOOKUP($A860,'Customer Names'!$A:$E,4,FALSE)</f>
        <v xml:space="preserve"> Keila L</v>
      </c>
      <c r="D860" s="37" t="str">
        <f>VLOOKUP($A860,'Customer Names'!A:E,5,FALSE)</f>
        <v>Merino</v>
      </c>
      <c r="E860" s="35">
        <f>VLOOKUP($A860,'Medical Examinations'!$A:$H,2,FALSE)</f>
        <v>24.605</v>
      </c>
      <c r="F860" s="35">
        <f>VLOOKUP($A860,'Medical Examinations'!$A:$H,3,FALSE)</f>
        <v>7.48</v>
      </c>
      <c r="G860" s="35" t="str">
        <f>VLOOKUP($A860,'Medical Examinations'!$A:$N,11,0)</f>
        <v>No</v>
      </c>
      <c r="H860" s="35" t="str">
        <f>VLOOKUP($A860,'Medical Examinations'!$A:$N,5,0)</f>
        <v>No</v>
      </c>
      <c r="I860" s="35" t="str">
        <f>VLOOKUP($A860,'Medical Examinations'!$A:$N,6,0)</f>
        <v>No</v>
      </c>
      <c r="J860" s="35">
        <f>VLOOKUP($A860,'Medical Examinations'!$A:$N,9,0)</f>
        <v>0</v>
      </c>
      <c r="K860" s="35" t="str">
        <f>VLOOKUP($A860,'Medical Examinations'!$A:$N,10,0)</f>
        <v>No</v>
      </c>
      <c r="L860" s="35" t="str">
        <f>VLOOKUP($A860,'Medical Examinations'!$A:$N,12,0)</f>
        <v>Normal Weight</v>
      </c>
      <c r="M860" s="35" t="str">
        <f>VLOOKUP($A860,'Medical Examinations'!$A:$N,13,0)</f>
        <v>Diabetes</v>
      </c>
      <c r="N860" s="45">
        <f>IFERROR(VLOOKUP($A860,'Hospitalisation Details'!$A:$P,15,0),"")</f>
        <v>25154</v>
      </c>
      <c r="O860" s="46">
        <f>IFERROR(VLOOKUP($A860,'Hospitalisation Details'!$A:$P,6,0),"")</f>
        <v>12479.71</v>
      </c>
      <c r="P860" s="47" t="str">
        <f>IFERROR(VLOOKUP($A860,'Hospitalisation Details'!$A:$P,12,0),"")</f>
        <v>tier - 3</v>
      </c>
      <c r="Q860" s="47" t="str">
        <f>IFERROR(VLOOKUP($A860,'Hospitalisation Details'!$A:$P,13,0),"")</f>
        <v>tier - 3</v>
      </c>
      <c r="R860" s="47" t="str">
        <f>IFERROR(VLOOKUP($A860,'Hospitalisation Details'!$A:$P,14,0),"")</f>
        <v>R1012</v>
      </c>
      <c r="S860" s="47">
        <f>IFERROR(VLOOKUP($A860,'Hospitalisation Details'!$A:$P,16,0),"")</f>
        <v>54</v>
      </c>
    </row>
    <row r="861" spans="1:19" x14ac:dyDescent="0.3">
      <c r="A861" s="34" t="str">
        <f>'Medical Examinations'!A861</f>
        <v>Id860</v>
      </c>
      <c r="B861" s="36" t="str">
        <f>VLOOKUP($A861,'Customer Names'!A:E,3,FALSE)</f>
        <v>Ms.</v>
      </c>
      <c r="C861" s="37" t="str">
        <f>VLOOKUP($A861,'Customer Names'!$A:$E,4,FALSE)</f>
        <v xml:space="preserve"> Zanae E</v>
      </c>
      <c r="D861" s="37" t="str">
        <f>VLOOKUP($A861,'Customer Names'!A:E,5,FALSE)</f>
        <v>Baird</v>
      </c>
      <c r="E861" s="35">
        <f>VLOOKUP($A861,'Medical Examinations'!$A:$H,2,FALSE)</f>
        <v>21.47</v>
      </c>
      <c r="F861" s="35">
        <f>VLOOKUP($A861,'Medical Examinations'!$A:$H,3,FALSE)</f>
        <v>7.82</v>
      </c>
      <c r="G861" s="35" t="str">
        <f>VLOOKUP($A861,'Medical Examinations'!$A:$N,11,0)</f>
        <v>No</v>
      </c>
      <c r="H861" s="35" t="str">
        <f>VLOOKUP($A861,'Medical Examinations'!$A:$N,5,0)</f>
        <v>No</v>
      </c>
      <c r="I861" s="35" t="str">
        <f>VLOOKUP($A861,'Medical Examinations'!$A:$N,6,0)</f>
        <v>No</v>
      </c>
      <c r="J861" s="35">
        <f>VLOOKUP($A861,'Medical Examinations'!$A:$N,9,0)</f>
        <v>0</v>
      </c>
      <c r="K861" s="35" t="str">
        <f>VLOOKUP($A861,'Medical Examinations'!$A:$N,10,0)</f>
        <v>No</v>
      </c>
      <c r="L861" s="35" t="str">
        <f>VLOOKUP($A861,'Medical Examinations'!$A:$N,12,0)</f>
        <v>Normal Weight</v>
      </c>
      <c r="M861" s="35" t="str">
        <f>VLOOKUP($A861,'Medical Examinations'!$A:$N,13,0)</f>
        <v>Diabetes</v>
      </c>
      <c r="N861" s="45">
        <f>IFERROR(VLOOKUP($A861,'Hospitalisation Details'!$A:$P,15,0),"")</f>
        <v>25168</v>
      </c>
      <c r="O861" s="46">
        <f>IFERROR(VLOOKUP($A861,'Hospitalisation Details'!$A:$P,6,0),"")</f>
        <v>12475.35</v>
      </c>
      <c r="P861" s="47" t="str">
        <f>IFERROR(VLOOKUP($A861,'Hospitalisation Details'!$A:$P,12,0),"")</f>
        <v>tier - 3</v>
      </c>
      <c r="Q861" s="47" t="str">
        <f>IFERROR(VLOOKUP($A861,'Hospitalisation Details'!$A:$P,13,0),"")</f>
        <v>tier - 1</v>
      </c>
      <c r="R861" s="47" t="str">
        <f>IFERROR(VLOOKUP($A861,'Hospitalisation Details'!$A:$P,14,0),"")</f>
        <v>R1012</v>
      </c>
      <c r="S861" s="47">
        <f>IFERROR(VLOOKUP($A861,'Hospitalisation Details'!$A:$P,16,0),"")</f>
        <v>54</v>
      </c>
    </row>
    <row r="862" spans="1:19" x14ac:dyDescent="0.3">
      <c r="A862" s="34" t="str">
        <f>'Medical Examinations'!A862</f>
        <v>Id861</v>
      </c>
      <c r="B862" s="36" t="str">
        <f>VLOOKUP($A862,'Customer Names'!A:E,3,FALSE)</f>
        <v>Mr.</v>
      </c>
      <c r="C862" s="37" t="str">
        <f>VLOOKUP($A862,'Customer Names'!$A:$E,4,FALSE)</f>
        <v xml:space="preserve"> Alex</v>
      </c>
      <c r="D862" s="37" t="str">
        <f>VLOOKUP($A862,'Customer Names'!A:E,5,FALSE)</f>
        <v>Locatelli</v>
      </c>
      <c r="E862" s="35">
        <f>VLOOKUP($A862,'Medical Examinations'!$A:$H,2,FALSE)</f>
        <v>52.89</v>
      </c>
      <c r="F862" s="35">
        <f>VLOOKUP($A862,'Medical Examinations'!$A:$H,3,FALSE)</f>
        <v>4.96</v>
      </c>
      <c r="G862" s="35" t="str">
        <f>VLOOKUP($A862,'Medical Examinations'!$A:$N,11,0)</f>
        <v>Yes</v>
      </c>
      <c r="H862" s="35" t="str">
        <f>VLOOKUP($A862,'Medical Examinations'!$A:$N,5,0)</f>
        <v>No</v>
      </c>
      <c r="I862" s="35" t="str">
        <f>VLOOKUP($A862,'Medical Examinations'!$A:$N,6,0)</f>
        <v>No</v>
      </c>
      <c r="J862" s="35">
        <f>VLOOKUP($A862,'Medical Examinations'!$A:$N,9,0)</f>
        <v>1</v>
      </c>
      <c r="K862" s="35" t="str">
        <f>VLOOKUP($A862,'Medical Examinations'!$A:$N,10,0)</f>
        <v>No</v>
      </c>
      <c r="L862" s="35" t="str">
        <f>VLOOKUP($A862,'Medical Examinations'!$A:$N,12,0)</f>
        <v>Obesity</v>
      </c>
      <c r="M862" s="35" t="str">
        <f>VLOOKUP($A862,'Medical Examinations'!$A:$N,13,0)</f>
        <v>Normal</v>
      </c>
      <c r="N862" s="45">
        <f>IFERROR(VLOOKUP($A862,'Hospitalisation Details'!$A:$P,15,0),"")</f>
        <v>34920</v>
      </c>
      <c r="O862" s="46">
        <f>IFERROR(VLOOKUP($A862,'Hospitalisation Details'!$A:$P,6,0),"")</f>
        <v>12452.25</v>
      </c>
      <c r="P862" s="47" t="str">
        <f>IFERROR(VLOOKUP($A862,'Hospitalisation Details'!$A:$P,12,0),"")</f>
        <v>tier - 3</v>
      </c>
      <c r="Q862" s="47" t="str">
        <f>IFERROR(VLOOKUP($A862,'Hospitalisation Details'!$A:$P,13,0),"")</f>
        <v>tier - 3</v>
      </c>
      <c r="R862" s="47" t="str">
        <f>IFERROR(VLOOKUP($A862,'Hospitalisation Details'!$A:$P,14,0),"")</f>
        <v>R1012</v>
      </c>
      <c r="S862" s="47">
        <f>IFERROR(VLOOKUP($A862,'Hospitalisation Details'!$A:$P,16,0),"")</f>
        <v>27</v>
      </c>
    </row>
    <row r="863" spans="1:19" x14ac:dyDescent="0.3">
      <c r="A863" s="34" t="str">
        <f>'Medical Examinations'!A863</f>
        <v>Id862</v>
      </c>
      <c r="B863" s="36" t="str">
        <f>VLOOKUP($A863,'Customer Names'!A:E,3,FALSE)</f>
        <v>Ms.</v>
      </c>
      <c r="C863" s="37" t="str">
        <f>VLOOKUP($A863,'Customer Names'!$A:$E,4,FALSE)</f>
        <v xml:space="preserve"> Kathryn</v>
      </c>
      <c r="D863" s="37" t="str">
        <f>VLOOKUP($A863,'Customer Names'!A:E,5,FALSE)</f>
        <v>Brake</v>
      </c>
      <c r="E863" s="35">
        <f>VLOOKUP($A863,'Medical Examinations'!$A:$H,2,FALSE)</f>
        <v>32.965000000000003</v>
      </c>
      <c r="F863" s="35">
        <f>VLOOKUP($A863,'Medical Examinations'!$A:$H,3,FALSE)</f>
        <v>6.15</v>
      </c>
      <c r="G863" s="35" t="str">
        <f>VLOOKUP($A863,'Medical Examinations'!$A:$N,11,0)</f>
        <v>Yes</v>
      </c>
      <c r="H863" s="35" t="str">
        <f>VLOOKUP($A863,'Medical Examinations'!$A:$N,5,0)</f>
        <v>No</v>
      </c>
      <c r="I863" s="35" t="str">
        <f>VLOOKUP($A863,'Medical Examinations'!$A:$N,6,0)</f>
        <v>No</v>
      </c>
      <c r="J863" s="35">
        <f>VLOOKUP($A863,'Medical Examinations'!$A:$N,9,0)</f>
        <v>1</v>
      </c>
      <c r="K863" s="35" t="str">
        <f>VLOOKUP($A863,'Medical Examinations'!$A:$N,10,0)</f>
        <v>No</v>
      </c>
      <c r="L863" s="35" t="str">
        <f>VLOOKUP($A863,'Medical Examinations'!$A:$N,12,0)</f>
        <v>Obesity</v>
      </c>
      <c r="M863" s="35" t="str">
        <f>VLOOKUP($A863,'Medical Examinations'!$A:$N,13,0)</f>
        <v>Prediabetes</v>
      </c>
      <c r="N863" s="45">
        <f>IFERROR(VLOOKUP($A863,'Hospitalisation Details'!$A:$P,15,0),"")</f>
        <v>23593</v>
      </c>
      <c r="O863" s="46">
        <f>IFERROR(VLOOKUP($A863,'Hospitalisation Details'!$A:$P,6,0),"")</f>
        <v>12430.95</v>
      </c>
      <c r="P863" s="47" t="str">
        <f>IFERROR(VLOOKUP($A863,'Hospitalisation Details'!$A:$P,12,0),"")</f>
        <v>tier - 3</v>
      </c>
      <c r="Q863" s="47" t="str">
        <f>IFERROR(VLOOKUP($A863,'Hospitalisation Details'!$A:$P,13,0),"")</f>
        <v>tier - 3</v>
      </c>
      <c r="R863" s="47" t="str">
        <f>IFERROR(VLOOKUP($A863,'Hospitalisation Details'!$A:$P,14,0),"")</f>
        <v>R1024</v>
      </c>
      <c r="S863" s="47">
        <f>IFERROR(VLOOKUP($A863,'Hospitalisation Details'!$A:$P,16,0),"")</f>
        <v>58</v>
      </c>
    </row>
    <row r="864" spans="1:19" x14ac:dyDescent="0.3">
      <c r="A864" s="34" t="str">
        <f>'Medical Examinations'!A864</f>
        <v>Id863</v>
      </c>
      <c r="B864" s="36" t="str">
        <f>VLOOKUP($A864,'Customer Names'!A:E,3,FALSE)</f>
        <v>Mr.</v>
      </c>
      <c r="C864" s="37" t="str">
        <f>VLOOKUP($A864,'Customer Names'!$A:$E,4,FALSE)</f>
        <v xml:space="preserve"> Jason L.</v>
      </c>
      <c r="D864" s="37" t="str">
        <f>VLOOKUP($A864,'Customer Names'!A:E,5,FALSE)</f>
        <v>Jacobs</v>
      </c>
      <c r="E864" s="35">
        <f>VLOOKUP($A864,'Medical Examinations'!$A:$H,2,FALSE)</f>
        <v>36.799999999999997</v>
      </c>
      <c r="F864" s="35">
        <f>VLOOKUP($A864,'Medical Examinations'!$A:$H,3,FALSE)</f>
        <v>4.62</v>
      </c>
      <c r="G864" s="35" t="str">
        <f>VLOOKUP($A864,'Medical Examinations'!$A:$N,11,0)</f>
        <v>No</v>
      </c>
      <c r="H864" s="35" t="str">
        <f>VLOOKUP($A864,'Medical Examinations'!$A:$N,5,0)</f>
        <v>No</v>
      </c>
      <c r="I864" s="35" t="str">
        <f>VLOOKUP($A864,'Medical Examinations'!$A:$N,6,0)</f>
        <v>Yes</v>
      </c>
      <c r="J864" s="35">
        <f>VLOOKUP($A864,'Medical Examinations'!$A:$N,9,0)</f>
        <v>1</v>
      </c>
      <c r="K864" s="35" t="str">
        <f>VLOOKUP($A864,'Medical Examinations'!$A:$N,10,0)</f>
        <v>No</v>
      </c>
      <c r="L864" s="35" t="str">
        <f>VLOOKUP($A864,'Medical Examinations'!$A:$N,12,0)</f>
        <v>Obesity</v>
      </c>
      <c r="M864" s="35" t="str">
        <f>VLOOKUP($A864,'Medical Examinations'!$A:$N,13,0)</f>
        <v>Normal</v>
      </c>
      <c r="N864" s="45">
        <f>IFERROR(VLOOKUP($A864,'Hospitalisation Details'!$A:$P,15,0),"")</f>
        <v>29050</v>
      </c>
      <c r="O864" s="46">
        <f>IFERROR(VLOOKUP($A864,'Hospitalisation Details'!$A:$P,6,0),"")</f>
        <v>12408.29</v>
      </c>
      <c r="P864" s="47" t="str">
        <f>IFERROR(VLOOKUP($A864,'Hospitalisation Details'!$A:$P,12,0),"")</f>
        <v>tier - 3</v>
      </c>
      <c r="Q864" s="47" t="str">
        <f>IFERROR(VLOOKUP($A864,'Hospitalisation Details'!$A:$P,13,0),"")</f>
        <v>tier - 1</v>
      </c>
      <c r="R864" s="47" t="str">
        <f>IFERROR(VLOOKUP($A864,'Hospitalisation Details'!$A:$P,14,0),"")</f>
        <v>R1022</v>
      </c>
      <c r="S864" s="47">
        <f>IFERROR(VLOOKUP($A864,'Hospitalisation Details'!$A:$P,16,0),"")</f>
        <v>43</v>
      </c>
    </row>
    <row r="865" spans="1:19" x14ac:dyDescent="0.3">
      <c r="A865" s="34" t="str">
        <f>'Medical Examinations'!A865</f>
        <v>Id864</v>
      </c>
      <c r="B865" s="36" t="str">
        <f>VLOOKUP($A865,'Customer Names'!A:E,3,FALSE)</f>
        <v>Mr.</v>
      </c>
      <c r="C865" s="37" t="str">
        <f>VLOOKUP($A865,'Customer Names'!$A:$E,4,FALSE)</f>
        <v xml:space="preserve"> Benjamin J.</v>
      </c>
      <c r="D865" s="37" t="str">
        <f>VLOOKUP($A865,'Customer Names'!A:E,5,FALSE)</f>
        <v>Vaught</v>
      </c>
      <c r="E865" s="35">
        <f>VLOOKUP($A865,'Medical Examinations'!$A:$H,2,FALSE)</f>
        <v>34.299999999999997</v>
      </c>
      <c r="F865" s="35">
        <f>VLOOKUP($A865,'Medical Examinations'!$A:$H,3,FALSE)</f>
        <v>4.87</v>
      </c>
      <c r="G865" s="35" t="str">
        <f>VLOOKUP($A865,'Medical Examinations'!$A:$N,11,0)</f>
        <v>No</v>
      </c>
      <c r="H865" s="35" t="str">
        <f>VLOOKUP($A865,'Medical Examinations'!$A:$N,5,0)</f>
        <v>No</v>
      </c>
      <c r="I865" s="35" t="str">
        <f>VLOOKUP($A865,'Medical Examinations'!$A:$N,6,0)</f>
        <v>No</v>
      </c>
      <c r="J865" s="35">
        <f>VLOOKUP($A865,'Medical Examinations'!$A:$N,9,0)</f>
        <v>2</v>
      </c>
      <c r="K865" s="35" t="str">
        <f>VLOOKUP($A865,'Medical Examinations'!$A:$N,10,0)</f>
        <v>No</v>
      </c>
      <c r="L865" s="35" t="str">
        <f>VLOOKUP($A865,'Medical Examinations'!$A:$N,12,0)</f>
        <v>Obesity</v>
      </c>
      <c r="M865" s="35" t="str">
        <f>VLOOKUP($A865,'Medical Examinations'!$A:$N,13,0)</f>
        <v>Normal</v>
      </c>
      <c r="N865" s="45">
        <f>IFERROR(VLOOKUP($A865,'Hospitalisation Details'!$A:$P,15,0),"")</f>
        <v>26532</v>
      </c>
      <c r="O865" s="46">
        <f>IFERROR(VLOOKUP($A865,'Hospitalisation Details'!$A:$P,6,0),"")</f>
        <v>12407.3</v>
      </c>
      <c r="P865" s="47" t="str">
        <f>IFERROR(VLOOKUP($A865,'Hospitalisation Details'!$A:$P,12,0),"")</f>
        <v>tier - 3</v>
      </c>
      <c r="Q865" s="47" t="str">
        <f>IFERROR(VLOOKUP($A865,'Hospitalisation Details'!$A:$P,13,0),"")</f>
        <v>tier - 2</v>
      </c>
      <c r="R865" s="47" t="str">
        <f>IFERROR(VLOOKUP($A865,'Hospitalisation Details'!$A:$P,14,0),"")</f>
        <v>R1021</v>
      </c>
      <c r="S865" s="47">
        <f>IFERROR(VLOOKUP($A865,'Hospitalisation Details'!$A:$P,16,0),"")</f>
        <v>50</v>
      </c>
    </row>
    <row r="866" spans="1:19" x14ac:dyDescent="0.3">
      <c r="A866" s="34" t="str">
        <f>'Medical Examinations'!A866</f>
        <v>Id865</v>
      </c>
      <c r="B866" s="36" t="str">
        <f>VLOOKUP($A866,'Customer Names'!A:E,3,FALSE)</f>
        <v>Mr.</v>
      </c>
      <c r="C866" s="37" t="str">
        <f>VLOOKUP($A866,'Customer Names'!$A:$E,4,FALSE)</f>
        <v xml:space="preserve"> Steven M.</v>
      </c>
      <c r="D866" s="37" t="str">
        <f>VLOOKUP($A866,'Customer Names'!A:E,5,FALSE)</f>
        <v>Monteleone</v>
      </c>
      <c r="E866" s="35">
        <f>VLOOKUP($A866,'Medical Examinations'!$A:$H,2,FALSE)</f>
        <v>35.244999999999997</v>
      </c>
      <c r="F866" s="35">
        <f>VLOOKUP($A866,'Medical Examinations'!$A:$H,3,FALSE)</f>
        <v>4.63</v>
      </c>
      <c r="G866" s="35" t="str">
        <f>VLOOKUP($A866,'Medical Examinations'!$A:$N,11,0)</f>
        <v>No</v>
      </c>
      <c r="H866" s="35" t="str">
        <f>VLOOKUP($A866,'Medical Examinations'!$A:$N,5,0)</f>
        <v>No</v>
      </c>
      <c r="I866" s="35" t="str">
        <f>VLOOKUP($A866,'Medical Examinations'!$A:$N,6,0)</f>
        <v>No</v>
      </c>
      <c r="J866" s="35">
        <f>VLOOKUP($A866,'Medical Examinations'!$A:$N,9,0)</f>
        <v>0</v>
      </c>
      <c r="K866" s="35" t="str">
        <f>VLOOKUP($A866,'Medical Examinations'!$A:$N,10,0)</f>
        <v>No</v>
      </c>
      <c r="L866" s="35" t="str">
        <f>VLOOKUP($A866,'Medical Examinations'!$A:$N,12,0)</f>
        <v>Obesity</v>
      </c>
      <c r="M866" s="35" t="str">
        <f>VLOOKUP($A866,'Medical Examinations'!$A:$N,13,0)</f>
        <v>Normal</v>
      </c>
      <c r="N866" s="45">
        <f>IFERROR(VLOOKUP($A866,'Hospitalisation Details'!$A:$P,15,0),"")</f>
        <v>32871</v>
      </c>
      <c r="O866" s="46">
        <f>IFERROR(VLOOKUP($A866,'Hospitalisation Details'!$A:$P,6,0),"")</f>
        <v>12404.88</v>
      </c>
      <c r="P866" s="47" t="str">
        <f>IFERROR(VLOOKUP($A866,'Hospitalisation Details'!$A:$P,12,0),"")</f>
        <v>tier - 3</v>
      </c>
      <c r="Q866" s="47" t="str">
        <f>IFERROR(VLOOKUP($A866,'Hospitalisation Details'!$A:$P,13,0),"")</f>
        <v>tier - 3</v>
      </c>
      <c r="R866" s="47" t="str">
        <f>IFERROR(VLOOKUP($A866,'Hospitalisation Details'!$A:$P,14,0),"")</f>
        <v>R1016</v>
      </c>
      <c r="S866" s="47">
        <f>IFERROR(VLOOKUP($A866,'Hospitalisation Details'!$A:$P,16,0),"")</f>
        <v>33</v>
      </c>
    </row>
    <row r="867" spans="1:19" x14ac:dyDescent="0.3">
      <c r="A867" s="34" t="str">
        <f>'Medical Examinations'!A867</f>
        <v>Id866</v>
      </c>
      <c r="B867" s="36" t="str">
        <f>VLOOKUP($A867,'Customer Names'!A:E,3,FALSE)</f>
        <v>Mrs.</v>
      </c>
      <c r="C867" s="37" t="str">
        <f>VLOOKUP($A867,'Customer Names'!$A:$E,4,FALSE)</f>
        <v xml:space="preserve"> Erika</v>
      </c>
      <c r="D867" s="37" t="str">
        <f>VLOOKUP($A867,'Customer Names'!A:E,5,FALSE)</f>
        <v>Verdugo</v>
      </c>
      <c r="E867" s="35">
        <f>VLOOKUP($A867,'Medical Examinations'!$A:$H,2,FALSE)</f>
        <v>26.23</v>
      </c>
      <c r="F867" s="35">
        <f>VLOOKUP($A867,'Medical Examinations'!$A:$H,3,FALSE)</f>
        <v>11.93</v>
      </c>
      <c r="G867" s="35" t="str">
        <f>VLOOKUP($A867,'Medical Examinations'!$A:$N,11,0)</f>
        <v>No</v>
      </c>
      <c r="H867" s="35" t="str">
        <f>VLOOKUP($A867,'Medical Examinations'!$A:$N,5,0)</f>
        <v>No</v>
      </c>
      <c r="I867" s="35" t="str">
        <f>VLOOKUP($A867,'Medical Examinations'!$A:$N,6,0)</f>
        <v>No</v>
      </c>
      <c r="J867" s="35">
        <f>VLOOKUP($A867,'Medical Examinations'!$A:$N,9,0)</f>
        <v>0</v>
      </c>
      <c r="K867" s="35" t="str">
        <f>VLOOKUP($A867,'Medical Examinations'!$A:$N,10,0)</f>
        <v>No</v>
      </c>
      <c r="L867" s="35" t="str">
        <f>VLOOKUP($A867,'Medical Examinations'!$A:$N,12,0)</f>
        <v>Overweight</v>
      </c>
      <c r="M867" s="35" t="str">
        <f>VLOOKUP($A867,'Medical Examinations'!$A:$N,13,0)</f>
        <v>Diabetes</v>
      </c>
      <c r="N867" s="45">
        <f>IFERROR(VLOOKUP($A867,'Hospitalisation Details'!$A:$P,15,0),"")</f>
        <v>22915</v>
      </c>
      <c r="O867" s="46">
        <f>IFERROR(VLOOKUP($A867,'Hospitalisation Details'!$A:$P,6,0),"")</f>
        <v>12369.89</v>
      </c>
      <c r="P867" s="47" t="str">
        <f>IFERROR(VLOOKUP($A867,'Hospitalisation Details'!$A:$P,12,0),"")</f>
        <v>tier - 3</v>
      </c>
      <c r="Q867" s="47" t="str">
        <f>IFERROR(VLOOKUP($A867,'Hospitalisation Details'!$A:$P,13,0),"")</f>
        <v>tier - 2</v>
      </c>
      <c r="R867" s="47" t="str">
        <f>IFERROR(VLOOKUP($A867,'Hospitalisation Details'!$A:$P,14,0),"")</f>
        <v>R1024</v>
      </c>
      <c r="S867" s="47">
        <f>IFERROR(VLOOKUP($A867,'Hospitalisation Details'!$A:$P,16,0),"")</f>
        <v>60</v>
      </c>
    </row>
    <row r="868" spans="1:19" x14ac:dyDescent="0.3">
      <c r="A868" s="34" t="str">
        <f>'Medical Examinations'!A868</f>
        <v>Id867</v>
      </c>
      <c r="B868" s="36" t="str">
        <f>VLOOKUP($A868,'Customer Names'!A:E,3,FALSE)</f>
        <v>Mr.</v>
      </c>
      <c r="C868" s="37" t="str">
        <f>VLOOKUP($A868,'Customer Names'!$A:$E,4,FALSE)</f>
        <v xml:space="preserve"> Chad</v>
      </c>
      <c r="D868" s="37" t="str">
        <f>VLOOKUP($A868,'Customer Names'!A:E,5,FALSE)</f>
        <v>Sellers</v>
      </c>
      <c r="E868" s="35">
        <f>VLOOKUP($A868,'Medical Examinations'!$A:$H,2,FALSE)</f>
        <v>36.1</v>
      </c>
      <c r="F868" s="35">
        <f>VLOOKUP($A868,'Medical Examinations'!$A:$H,3,FALSE)</f>
        <v>5.65</v>
      </c>
      <c r="G868" s="35" t="str">
        <f>VLOOKUP($A868,'Medical Examinations'!$A:$N,11,0)</f>
        <v>Yes</v>
      </c>
      <c r="H868" s="35" t="str">
        <f>VLOOKUP($A868,'Medical Examinations'!$A:$N,5,0)</f>
        <v>No</v>
      </c>
      <c r="I868" s="35" t="str">
        <f>VLOOKUP($A868,'Medical Examinations'!$A:$N,6,0)</f>
        <v>No</v>
      </c>
      <c r="J868" s="35">
        <f>VLOOKUP($A868,'Medical Examinations'!$A:$N,9,0)</f>
        <v>2</v>
      </c>
      <c r="K868" s="35" t="str">
        <f>VLOOKUP($A868,'Medical Examinations'!$A:$N,10,0)</f>
        <v>No</v>
      </c>
      <c r="L868" s="35" t="str">
        <f>VLOOKUP($A868,'Medical Examinations'!$A:$N,12,0)</f>
        <v>Obesity</v>
      </c>
      <c r="M868" s="35" t="str">
        <f>VLOOKUP($A868,'Medical Examinations'!$A:$N,13,0)</f>
        <v>Normal</v>
      </c>
      <c r="N868" s="45">
        <f>IFERROR(VLOOKUP($A868,'Hospitalisation Details'!$A:$P,15,0),"")</f>
        <v>24470</v>
      </c>
      <c r="O868" s="46">
        <f>IFERROR(VLOOKUP($A868,'Hospitalisation Details'!$A:$P,6,0),"")</f>
        <v>12363.55</v>
      </c>
      <c r="P868" s="47" t="str">
        <f>IFERROR(VLOOKUP($A868,'Hospitalisation Details'!$A:$P,12,0),"")</f>
        <v>tier - 3</v>
      </c>
      <c r="Q868" s="47" t="str">
        <f>IFERROR(VLOOKUP($A868,'Hospitalisation Details'!$A:$P,13,0),"")</f>
        <v>tier - 3</v>
      </c>
      <c r="R868" s="47" t="str">
        <f>IFERROR(VLOOKUP($A868,'Hospitalisation Details'!$A:$P,14,0),"")</f>
        <v>R1011</v>
      </c>
      <c r="S868" s="47">
        <f>IFERROR(VLOOKUP($A868,'Hospitalisation Details'!$A:$P,16,0),"")</f>
        <v>56</v>
      </c>
    </row>
    <row r="869" spans="1:19" x14ac:dyDescent="0.3">
      <c r="A869" s="34" t="str">
        <f>'Medical Examinations'!A869</f>
        <v>Id868</v>
      </c>
      <c r="B869" s="36" t="str">
        <f>VLOOKUP($A869,'Customer Names'!A:E,3,FALSE)</f>
        <v>Mr.</v>
      </c>
      <c r="C869" s="37" t="str">
        <f>VLOOKUP($A869,'Customer Names'!$A:$E,4,FALSE)</f>
        <v xml:space="preserve"> Mark</v>
      </c>
      <c r="D869" s="37" t="str">
        <f>VLOOKUP($A869,'Customer Names'!A:E,5,FALSE)</f>
        <v>Bowman</v>
      </c>
      <c r="E869" s="35">
        <f>VLOOKUP($A869,'Medical Examinations'!$A:$H,2,FALSE)</f>
        <v>37.1</v>
      </c>
      <c r="F869" s="35">
        <f>VLOOKUP($A869,'Medical Examinations'!$A:$H,3,FALSE)</f>
        <v>11.21</v>
      </c>
      <c r="G869" s="35" t="str">
        <f>VLOOKUP($A869,'Medical Examinations'!$A:$N,11,0)</f>
        <v>Yes</v>
      </c>
      <c r="H869" s="35" t="str">
        <f>VLOOKUP($A869,'Medical Examinations'!$A:$N,5,0)</f>
        <v>No</v>
      </c>
      <c r="I869" s="35" t="str">
        <f>VLOOKUP($A869,'Medical Examinations'!$A:$N,6,0)</f>
        <v>Yes</v>
      </c>
      <c r="J869" s="35">
        <f>VLOOKUP($A869,'Medical Examinations'!$A:$N,9,0)</f>
        <v>1</v>
      </c>
      <c r="K869" s="35" t="str">
        <f>VLOOKUP($A869,'Medical Examinations'!$A:$N,10,0)</f>
        <v>No</v>
      </c>
      <c r="L869" s="35" t="str">
        <f>VLOOKUP($A869,'Medical Examinations'!$A:$N,12,0)</f>
        <v>Obesity</v>
      </c>
      <c r="M869" s="35" t="str">
        <f>VLOOKUP($A869,'Medical Examinations'!$A:$N,13,0)</f>
        <v>Diabetes</v>
      </c>
      <c r="N869" s="45">
        <f>IFERROR(VLOOKUP($A869,'Hospitalisation Details'!$A:$P,15,0),"")</f>
        <v>23276</v>
      </c>
      <c r="O869" s="46">
        <f>IFERROR(VLOOKUP($A869,'Hospitalisation Details'!$A:$P,6,0),"")</f>
        <v>12347.17</v>
      </c>
      <c r="P869" s="47" t="str">
        <f>IFERROR(VLOOKUP($A869,'Hospitalisation Details'!$A:$P,12,0),"")</f>
        <v>tier - 3</v>
      </c>
      <c r="Q869" s="47" t="str">
        <f>IFERROR(VLOOKUP($A869,'Hospitalisation Details'!$A:$P,13,0),"")</f>
        <v>tier - 3</v>
      </c>
      <c r="R869" s="47" t="str">
        <f>IFERROR(VLOOKUP($A869,'Hospitalisation Details'!$A:$P,14,0),"")</f>
        <v>R1011</v>
      </c>
      <c r="S869" s="47">
        <f>IFERROR(VLOOKUP($A869,'Hospitalisation Details'!$A:$P,16,0),"")</f>
        <v>59</v>
      </c>
    </row>
    <row r="870" spans="1:19" x14ac:dyDescent="0.3">
      <c r="A870" s="34" t="str">
        <f>'Medical Examinations'!A870</f>
        <v>Id869</v>
      </c>
      <c r="B870" s="36" t="str">
        <f>VLOOKUP($A870,'Customer Names'!A:E,3,FALSE)</f>
        <v>Mr.</v>
      </c>
      <c r="C870" s="37" t="str">
        <f>VLOOKUP($A870,'Customer Names'!$A:$E,4,FALSE)</f>
        <v xml:space="preserve"> David</v>
      </c>
      <c r="D870" s="37" t="str">
        <f>VLOOKUP($A870,'Customer Names'!A:E,5,FALSE)</f>
        <v>Marley</v>
      </c>
      <c r="E870" s="35">
        <f>VLOOKUP($A870,'Medical Examinations'!$A:$H,2,FALSE)</f>
        <v>27.5</v>
      </c>
      <c r="F870" s="35">
        <f>VLOOKUP($A870,'Medical Examinations'!$A:$H,3,FALSE)</f>
        <v>10.62</v>
      </c>
      <c r="G870" s="35" t="str">
        <f>VLOOKUP($A870,'Medical Examinations'!$A:$N,11,0)</f>
        <v>Yes</v>
      </c>
      <c r="H870" s="35" t="str">
        <f>VLOOKUP($A870,'Medical Examinations'!$A:$N,5,0)</f>
        <v>No</v>
      </c>
      <c r="I870" s="35" t="str">
        <f>VLOOKUP($A870,'Medical Examinations'!$A:$N,6,0)</f>
        <v>Yes</v>
      </c>
      <c r="J870" s="35">
        <f>VLOOKUP($A870,'Medical Examinations'!$A:$N,9,0)</f>
        <v>1</v>
      </c>
      <c r="K870" s="35" t="str">
        <f>VLOOKUP($A870,'Medical Examinations'!$A:$N,10,0)</f>
        <v>No</v>
      </c>
      <c r="L870" s="35" t="str">
        <f>VLOOKUP($A870,'Medical Examinations'!$A:$N,12,0)</f>
        <v>Overweight</v>
      </c>
      <c r="M870" s="35" t="str">
        <f>VLOOKUP($A870,'Medical Examinations'!$A:$N,13,0)</f>
        <v>Diabetes</v>
      </c>
      <c r="N870" s="45">
        <f>IFERROR(VLOOKUP($A870,'Hospitalisation Details'!$A:$P,15,0),"")</f>
        <v>23225</v>
      </c>
      <c r="O870" s="46">
        <f>IFERROR(VLOOKUP($A870,'Hospitalisation Details'!$A:$P,6,0),"")</f>
        <v>12333.83</v>
      </c>
      <c r="P870" s="47" t="str">
        <f>IFERROR(VLOOKUP($A870,'Hospitalisation Details'!$A:$P,12,0),"")</f>
        <v>tier - 3</v>
      </c>
      <c r="Q870" s="47" t="str">
        <f>IFERROR(VLOOKUP($A870,'Hospitalisation Details'!$A:$P,13,0),"")</f>
        <v>tier - 2</v>
      </c>
      <c r="R870" s="47" t="str">
        <f>IFERROR(VLOOKUP($A870,'Hospitalisation Details'!$A:$P,14,0),"")</f>
        <v>R1011</v>
      </c>
      <c r="S870" s="47">
        <f>IFERROR(VLOOKUP($A870,'Hospitalisation Details'!$A:$P,16,0),"")</f>
        <v>59</v>
      </c>
    </row>
    <row r="871" spans="1:19" x14ac:dyDescent="0.3">
      <c r="A871" s="34" t="str">
        <f>'Medical Examinations'!A871</f>
        <v>Id870</v>
      </c>
      <c r="B871" s="36" t="str">
        <f>VLOOKUP($A871,'Customer Names'!A:E,3,FALSE)</f>
        <v>Mr.</v>
      </c>
      <c r="C871" s="37" t="str">
        <f>VLOOKUP($A871,'Customer Names'!$A:$E,4,FALSE)</f>
        <v xml:space="preserve"> Matthew R</v>
      </c>
      <c r="D871" s="37" t="str">
        <f>VLOOKUP($A871,'Customer Names'!A:E,5,FALSE)</f>
        <v>Grey</v>
      </c>
      <c r="E871" s="35">
        <f>VLOOKUP($A871,'Medical Examinations'!$A:$H,2,FALSE)</f>
        <v>24.7</v>
      </c>
      <c r="F871" s="35">
        <f>VLOOKUP($A871,'Medical Examinations'!$A:$H,3,FALSE)</f>
        <v>10.7</v>
      </c>
      <c r="G871" s="35" t="str">
        <f>VLOOKUP($A871,'Medical Examinations'!$A:$N,11,0)</f>
        <v>Yes</v>
      </c>
      <c r="H871" s="35" t="str">
        <f>VLOOKUP($A871,'Medical Examinations'!$A:$N,5,0)</f>
        <v>No</v>
      </c>
      <c r="I871" s="35" t="str">
        <f>VLOOKUP($A871,'Medical Examinations'!$A:$N,6,0)</f>
        <v>Yes</v>
      </c>
      <c r="J871" s="35">
        <f>VLOOKUP($A871,'Medical Examinations'!$A:$N,9,0)</f>
        <v>1</v>
      </c>
      <c r="K871" s="35" t="str">
        <f>VLOOKUP($A871,'Medical Examinations'!$A:$N,10,0)</f>
        <v>No</v>
      </c>
      <c r="L871" s="35" t="str">
        <f>VLOOKUP($A871,'Medical Examinations'!$A:$N,12,0)</f>
        <v>Normal Weight</v>
      </c>
      <c r="M871" s="35" t="str">
        <f>VLOOKUP($A871,'Medical Examinations'!$A:$N,13,0)</f>
        <v>Diabetes</v>
      </c>
      <c r="N871" s="45">
        <f>IFERROR(VLOOKUP($A871,'Hospitalisation Details'!$A:$P,15,0),"")</f>
        <v>23252</v>
      </c>
      <c r="O871" s="46">
        <f>IFERROR(VLOOKUP($A871,'Hospitalisation Details'!$A:$P,6,0),"")</f>
        <v>12323.94</v>
      </c>
      <c r="P871" s="47" t="str">
        <f>IFERROR(VLOOKUP($A871,'Hospitalisation Details'!$A:$P,12,0),"")</f>
        <v>tier - 3</v>
      </c>
      <c r="Q871" s="47" t="str">
        <f>IFERROR(VLOOKUP($A871,'Hospitalisation Details'!$A:$P,13,0),"")</f>
        <v>tier - 3</v>
      </c>
      <c r="R871" s="47" t="str">
        <f>IFERROR(VLOOKUP($A871,'Hospitalisation Details'!$A:$P,14,0),"")</f>
        <v>R1017</v>
      </c>
      <c r="S871" s="47">
        <f>IFERROR(VLOOKUP($A871,'Hospitalisation Details'!$A:$P,16,0),"")</f>
        <v>59</v>
      </c>
    </row>
    <row r="872" spans="1:19" x14ac:dyDescent="0.3">
      <c r="A872" s="34" t="str">
        <f>'Medical Examinations'!A872</f>
        <v>Id871</v>
      </c>
      <c r="B872" s="36" t="str">
        <f>VLOOKUP($A872,'Customer Names'!A:E,3,FALSE)</f>
        <v>Mrs.</v>
      </c>
      <c r="C872" s="37" t="str">
        <f>VLOOKUP($A872,'Customer Names'!$A:$E,4,FALSE)</f>
        <v xml:space="preserve"> Orla</v>
      </c>
      <c r="D872" s="37" t="str">
        <f>VLOOKUP($A872,'Customer Names'!A:E,5,FALSE)</f>
        <v>O'Rourke</v>
      </c>
      <c r="E872" s="35">
        <f>VLOOKUP($A872,'Medical Examinations'!$A:$H,2,FALSE)</f>
        <v>26.78</v>
      </c>
      <c r="F872" s="35">
        <f>VLOOKUP($A872,'Medical Examinations'!$A:$H,3,FALSE)</f>
        <v>10.02</v>
      </c>
      <c r="G872" s="35" t="str">
        <f>VLOOKUP($A872,'Medical Examinations'!$A:$N,11,0)</f>
        <v>Yes</v>
      </c>
      <c r="H872" s="35" t="str">
        <f>VLOOKUP($A872,'Medical Examinations'!$A:$N,5,0)</f>
        <v>No</v>
      </c>
      <c r="I872" s="35" t="str">
        <f>VLOOKUP($A872,'Medical Examinations'!$A:$N,6,0)</f>
        <v>Yes</v>
      </c>
      <c r="J872" s="35">
        <f>VLOOKUP($A872,'Medical Examinations'!$A:$N,9,0)</f>
        <v>1</v>
      </c>
      <c r="K872" s="35" t="str">
        <f>VLOOKUP($A872,'Medical Examinations'!$A:$N,10,0)</f>
        <v>No</v>
      </c>
      <c r="L872" s="35" t="str">
        <f>VLOOKUP($A872,'Medical Examinations'!$A:$N,12,0)</f>
        <v>Overweight</v>
      </c>
      <c r="M872" s="35" t="str">
        <f>VLOOKUP($A872,'Medical Examinations'!$A:$N,13,0)</f>
        <v>Diabetes</v>
      </c>
      <c r="N872" s="45">
        <f>IFERROR(VLOOKUP($A872,'Hospitalisation Details'!$A:$P,15,0),"")</f>
        <v>23312</v>
      </c>
      <c r="O872" s="46">
        <f>IFERROR(VLOOKUP($A872,'Hospitalisation Details'!$A:$P,6,0),"")</f>
        <v>12299.59</v>
      </c>
      <c r="P872" s="47" t="str">
        <f>IFERROR(VLOOKUP($A872,'Hospitalisation Details'!$A:$P,12,0),"")</f>
        <v>tier - 3</v>
      </c>
      <c r="Q872" s="47" t="str">
        <f>IFERROR(VLOOKUP($A872,'Hospitalisation Details'!$A:$P,13,0),"")</f>
        <v>tier - 1</v>
      </c>
      <c r="R872" s="47" t="str">
        <f>IFERROR(VLOOKUP($A872,'Hospitalisation Details'!$A:$P,14,0),"")</f>
        <v>R1025</v>
      </c>
      <c r="S872" s="47">
        <f>IFERROR(VLOOKUP($A872,'Hospitalisation Details'!$A:$P,16,0),"")</f>
        <v>59</v>
      </c>
    </row>
    <row r="873" spans="1:19" x14ac:dyDescent="0.3">
      <c r="A873" s="34" t="str">
        <f>'Medical Examinations'!A873</f>
        <v>Id872</v>
      </c>
      <c r="B873" s="36" t="str">
        <f>VLOOKUP($A873,'Customer Names'!A:E,3,FALSE)</f>
        <v>Ms.</v>
      </c>
      <c r="C873" s="37" t="str">
        <f>VLOOKUP($A873,'Customer Names'!$A:$E,4,FALSE)</f>
        <v xml:space="preserve"> Shaista S</v>
      </c>
      <c r="D873" s="37" t="str">
        <f>VLOOKUP($A873,'Customer Names'!A:E,5,FALSE)</f>
        <v>Fatehali</v>
      </c>
      <c r="E873" s="35">
        <f>VLOOKUP($A873,'Medical Examinations'!$A:$H,2,FALSE)</f>
        <v>45.8</v>
      </c>
      <c r="F873" s="35">
        <f>VLOOKUP($A873,'Medical Examinations'!$A:$H,3,FALSE)</f>
        <v>4.8499999999999996</v>
      </c>
      <c r="G873" s="35" t="str">
        <f>VLOOKUP($A873,'Medical Examinations'!$A:$N,11,0)</f>
        <v>No</v>
      </c>
      <c r="H873" s="35" t="str">
        <f>VLOOKUP($A873,'Medical Examinations'!$A:$N,5,0)</f>
        <v>No</v>
      </c>
      <c r="I873" s="35" t="str">
        <f>VLOOKUP($A873,'Medical Examinations'!$A:$N,6,0)</f>
        <v>No</v>
      </c>
      <c r="J873" s="35">
        <f>VLOOKUP($A873,'Medical Examinations'!$A:$N,9,0)</f>
        <v>0</v>
      </c>
      <c r="K873" s="35" t="str">
        <f>VLOOKUP($A873,'Medical Examinations'!$A:$N,10,0)</f>
        <v>No</v>
      </c>
      <c r="L873" s="35" t="str">
        <f>VLOOKUP($A873,'Medical Examinations'!$A:$N,12,0)</f>
        <v>Obesity</v>
      </c>
      <c r="M873" s="35" t="str">
        <f>VLOOKUP($A873,'Medical Examinations'!$A:$N,13,0)</f>
        <v>Normal</v>
      </c>
      <c r="N873" s="45">
        <f>IFERROR(VLOOKUP($A873,'Hospitalisation Details'!$A:$P,15,0),"")</f>
        <v>33175</v>
      </c>
      <c r="O873" s="46">
        <f>IFERROR(VLOOKUP($A873,'Hospitalisation Details'!$A:$P,6,0),"")</f>
        <v>12282.38</v>
      </c>
      <c r="P873" s="47" t="str">
        <f>IFERROR(VLOOKUP($A873,'Hospitalisation Details'!$A:$P,12,0),"")</f>
        <v>tier - 3</v>
      </c>
      <c r="Q873" s="47" t="str">
        <f>IFERROR(VLOOKUP($A873,'Hospitalisation Details'!$A:$P,13,0),"")</f>
        <v>tier - 1</v>
      </c>
      <c r="R873" s="47" t="str">
        <f>IFERROR(VLOOKUP($A873,'Hospitalisation Details'!$A:$P,14,0),"")</f>
        <v>R1011</v>
      </c>
      <c r="S873" s="47">
        <f>IFERROR(VLOOKUP($A873,'Hospitalisation Details'!$A:$P,16,0),"")</f>
        <v>32</v>
      </c>
    </row>
    <row r="874" spans="1:19" x14ac:dyDescent="0.3">
      <c r="A874" s="34" t="str">
        <f>'Medical Examinations'!A874</f>
        <v>Id873</v>
      </c>
      <c r="B874" s="36" t="str">
        <f>VLOOKUP($A874,'Customer Names'!A:E,3,FALSE)</f>
        <v>Mrs.</v>
      </c>
      <c r="C874" s="37" t="str">
        <f>VLOOKUP($A874,'Customer Names'!$A:$E,4,FALSE)</f>
        <v xml:space="preserve"> Emily</v>
      </c>
      <c r="D874" s="37" t="str">
        <f>VLOOKUP($A874,'Customer Names'!A:E,5,FALSE)</f>
        <v>Piza-Taylor</v>
      </c>
      <c r="E874" s="35">
        <f>VLOOKUP($A874,'Medical Examinations'!$A:$H,2,FALSE)</f>
        <v>29</v>
      </c>
      <c r="F874" s="35">
        <f>VLOOKUP($A874,'Medical Examinations'!$A:$H,3,FALSE)</f>
        <v>4.3899999999999997</v>
      </c>
      <c r="G874" s="35" t="str">
        <f>VLOOKUP($A874,'Medical Examinations'!$A:$N,11,0)</f>
        <v>Yes</v>
      </c>
      <c r="H874" s="35" t="str">
        <f>VLOOKUP($A874,'Medical Examinations'!$A:$N,5,0)</f>
        <v>No</v>
      </c>
      <c r="I874" s="35" t="str">
        <f>VLOOKUP($A874,'Medical Examinations'!$A:$N,6,0)</f>
        <v>No</v>
      </c>
      <c r="J874" s="35">
        <f>VLOOKUP($A874,'Medical Examinations'!$A:$N,9,0)</f>
        <v>2</v>
      </c>
      <c r="K874" s="35" t="str">
        <f>VLOOKUP($A874,'Medical Examinations'!$A:$N,10,0)</f>
        <v>No</v>
      </c>
      <c r="L874" s="35" t="str">
        <f>VLOOKUP($A874,'Medical Examinations'!$A:$N,12,0)</f>
        <v>Overweight</v>
      </c>
      <c r="M874" s="35" t="str">
        <f>VLOOKUP($A874,'Medical Examinations'!$A:$N,13,0)</f>
        <v>Normal</v>
      </c>
      <c r="N874" s="45">
        <f>IFERROR(VLOOKUP($A874,'Hospitalisation Details'!$A:$P,15,0),"")</f>
        <v>24427</v>
      </c>
      <c r="O874" s="46">
        <f>IFERROR(VLOOKUP($A874,'Hospitalisation Details'!$A:$P,6,0),"")</f>
        <v>12282.03</v>
      </c>
      <c r="P874" s="47" t="str">
        <f>IFERROR(VLOOKUP($A874,'Hospitalisation Details'!$A:$P,12,0),"")</f>
        <v>tier - 3</v>
      </c>
      <c r="Q874" s="47" t="str">
        <f>IFERROR(VLOOKUP($A874,'Hospitalisation Details'!$A:$P,13,0),"")</f>
        <v>tier - 1</v>
      </c>
      <c r="R874" s="47" t="str">
        <f>IFERROR(VLOOKUP($A874,'Hospitalisation Details'!$A:$P,14,0),"")</f>
        <v>R1025</v>
      </c>
      <c r="S874" s="47">
        <f>IFERROR(VLOOKUP($A874,'Hospitalisation Details'!$A:$P,16,0),"")</f>
        <v>56</v>
      </c>
    </row>
    <row r="875" spans="1:19" x14ac:dyDescent="0.3">
      <c r="A875" s="34" t="str">
        <f>'Medical Examinations'!A875</f>
        <v>Id874</v>
      </c>
      <c r="B875" s="36" t="str">
        <f>VLOOKUP($A875,'Customer Names'!A:E,3,FALSE)</f>
        <v>Ms.</v>
      </c>
      <c r="C875" s="37" t="str">
        <f>VLOOKUP($A875,'Customer Names'!$A:$E,4,FALSE)</f>
        <v xml:space="preserve"> Julie A.</v>
      </c>
      <c r="D875" s="37" t="str">
        <f>VLOOKUP($A875,'Customer Names'!A:E,5,FALSE)</f>
        <v>Cavanaugh</v>
      </c>
      <c r="E875" s="35">
        <f>VLOOKUP($A875,'Medical Examinations'!$A:$H,2,FALSE)</f>
        <v>33.534999999999997</v>
      </c>
      <c r="F875" s="35">
        <f>VLOOKUP($A875,'Medical Examinations'!$A:$H,3,FALSE)</f>
        <v>8.24</v>
      </c>
      <c r="G875" s="35" t="str">
        <f>VLOOKUP($A875,'Medical Examinations'!$A:$N,11,0)</f>
        <v>Yes</v>
      </c>
      <c r="H875" s="35" t="str">
        <f>VLOOKUP($A875,'Medical Examinations'!$A:$N,5,0)</f>
        <v>No</v>
      </c>
      <c r="I875" s="35" t="str">
        <f>VLOOKUP($A875,'Medical Examinations'!$A:$N,6,0)</f>
        <v>No</v>
      </c>
      <c r="J875" s="35">
        <f>VLOOKUP($A875,'Medical Examinations'!$A:$N,9,0)</f>
        <v>0</v>
      </c>
      <c r="K875" s="35" t="str">
        <f>VLOOKUP($A875,'Medical Examinations'!$A:$N,10,0)</f>
        <v>No</v>
      </c>
      <c r="L875" s="35" t="str">
        <f>VLOOKUP($A875,'Medical Examinations'!$A:$N,12,0)</f>
        <v>Obesity</v>
      </c>
      <c r="M875" s="35" t="str">
        <f>VLOOKUP($A875,'Medical Examinations'!$A:$N,13,0)</f>
        <v>Diabetes</v>
      </c>
      <c r="N875" s="45">
        <f>IFERROR(VLOOKUP($A875,'Hospitalisation Details'!$A:$P,15,0),"")</f>
        <v>24712</v>
      </c>
      <c r="O875" s="46">
        <f>IFERROR(VLOOKUP($A875,'Hospitalisation Details'!$A:$P,6,0),"")</f>
        <v>12269.69</v>
      </c>
      <c r="P875" s="47" t="str">
        <f>IFERROR(VLOOKUP($A875,'Hospitalisation Details'!$A:$P,12,0),"")</f>
        <v>tier - 3</v>
      </c>
      <c r="Q875" s="47" t="str">
        <f>IFERROR(VLOOKUP($A875,'Hospitalisation Details'!$A:$P,13,0),"")</f>
        <v>tier - 2</v>
      </c>
      <c r="R875" s="47" t="str">
        <f>IFERROR(VLOOKUP($A875,'Hospitalisation Details'!$A:$P,14,0),"")</f>
        <v>R1012</v>
      </c>
      <c r="S875" s="47">
        <f>IFERROR(VLOOKUP($A875,'Hospitalisation Details'!$A:$P,16,0),"")</f>
        <v>55</v>
      </c>
    </row>
    <row r="876" spans="1:19" x14ac:dyDescent="0.3">
      <c r="A876" s="34" t="str">
        <f>'Medical Examinations'!A876</f>
        <v>Id875</v>
      </c>
      <c r="B876" s="36" t="str">
        <f>VLOOKUP($A876,'Customer Names'!A:E,3,FALSE)</f>
        <v>Ms.</v>
      </c>
      <c r="C876" s="37" t="str">
        <f>VLOOKUP($A876,'Customer Names'!$A:$E,4,FALSE)</f>
        <v xml:space="preserve"> Megumi</v>
      </c>
      <c r="D876" s="37" t="str">
        <f>VLOOKUP($A876,'Customer Names'!A:E,5,FALSE)</f>
        <v>Amako</v>
      </c>
      <c r="E876" s="35">
        <f>VLOOKUP($A876,'Medical Examinations'!$A:$H,2,FALSE)</f>
        <v>32.774999999999999</v>
      </c>
      <c r="F876" s="35">
        <f>VLOOKUP($A876,'Medical Examinations'!$A:$H,3,FALSE)</f>
        <v>9.77</v>
      </c>
      <c r="G876" s="35" t="str">
        <f>VLOOKUP($A876,'Medical Examinations'!$A:$N,11,0)</f>
        <v>Yes</v>
      </c>
      <c r="H876" s="35" t="str">
        <f>VLOOKUP($A876,'Medical Examinations'!$A:$N,5,0)</f>
        <v>No</v>
      </c>
      <c r="I876" s="35" t="str">
        <f>VLOOKUP($A876,'Medical Examinations'!$A:$N,6,0)</f>
        <v>No</v>
      </c>
      <c r="J876" s="35">
        <f>VLOOKUP($A876,'Medical Examinations'!$A:$N,9,0)</f>
        <v>0</v>
      </c>
      <c r="K876" s="35" t="str">
        <f>VLOOKUP($A876,'Medical Examinations'!$A:$N,10,0)</f>
        <v>No</v>
      </c>
      <c r="L876" s="35" t="str">
        <f>VLOOKUP($A876,'Medical Examinations'!$A:$N,12,0)</f>
        <v>Obesity</v>
      </c>
      <c r="M876" s="35" t="str">
        <f>VLOOKUP($A876,'Medical Examinations'!$A:$N,13,0)</f>
        <v>Diabetes</v>
      </c>
      <c r="N876" s="45">
        <f>IFERROR(VLOOKUP($A876,'Hospitalisation Details'!$A:$P,15,0),"")</f>
        <v>24836</v>
      </c>
      <c r="O876" s="46">
        <f>IFERROR(VLOOKUP($A876,'Hospitalisation Details'!$A:$P,6,0),"")</f>
        <v>12268.63</v>
      </c>
      <c r="P876" s="47" t="str">
        <f>IFERROR(VLOOKUP($A876,'Hospitalisation Details'!$A:$P,12,0),"")</f>
        <v>tier - 3</v>
      </c>
      <c r="Q876" s="47" t="str">
        <f>IFERROR(VLOOKUP($A876,'Hospitalisation Details'!$A:$P,13,0),"")</f>
        <v>tier - 1</v>
      </c>
      <c r="R876" s="47" t="str">
        <f>IFERROR(VLOOKUP($A876,'Hospitalisation Details'!$A:$P,14,0),"")</f>
        <v>R1012</v>
      </c>
      <c r="S876" s="47">
        <f>IFERROR(VLOOKUP($A876,'Hospitalisation Details'!$A:$P,16,0),"")</f>
        <v>55</v>
      </c>
    </row>
    <row r="877" spans="1:19" x14ac:dyDescent="0.3">
      <c r="A877" s="34" t="str">
        <f>'Medical Examinations'!A877</f>
        <v>Id876</v>
      </c>
      <c r="B877" s="36" t="str">
        <f>VLOOKUP($A877,'Customer Names'!A:E,3,FALSE)</f>
        <v>Ms.</v>
      </c>
      <c r="C877" s="37" t="str">
        <f>VLOOKUP($A877,'Customer Names'!$A:$E,4,FALSE)</f>
        <v xml:space="preserve"> Skylar</v>
      </c>
      <c r="D877" s="37" t="str">
        <f>VLOOKUP($A877,'Customer Names'!A:E,5,FALSE)</f>
        <v>Musa</v>
      </c>
      <c r="E877" s="35">
        <f>VLOOKUP($A877,'Medical Examinations'!$A:$H,2,FALSE)</f>
        <v>37.51</v>
      </c>
      <c r="F877" s="35">
        <f>VLOOKUP($A877,'Medical Examinations'!$A:$H,3,FALSE)</f>
        <v>5.5</v>
      </c>
      <c r="G877" s="35" t="str">
        <f>VLOOKUP($A877,'Medical Examinations'!$A:$N,11,0)</f>
        <v>Yes</v>
      </c>
      <c r="H877" s="35" t="str">
        <f>VLOOKUP($A877,'Medical Examinations'!$A:$N,5,0)</f>
        <v>No</v>
      </c>
      <c r="I877" s="35" t="str">
        <f>VLOOKUP($A877,'Medical Examinations'!$A:$N,6,0)</f>
        <v>No</v>
      </c>
      <c r="J877" s="35">
        <f>VLOOKUP($A877,'Medical Examinations'!$A:$N,9,0)</f>
        <v>2</v>
      </c>
      <c r="K877" s="35" t="str">
        <f>VLOOKUP($A877,'Medical Examinations'!$A:$N,10,0)</f>
        <v>No</v>
      </c>
      <c r="L877" s="35" t="str">
        <f>VLOOKUP($A877,'Medical Examinations'!$A:$N,12,0)</f>
        <v>Obesity</v>
      </c>
      <c r="M877" s="35" t="str">
        <f>VLOOKUP($A877,'Medical Examinations'!$A:$N,13,0)</f>
        <v>Normal</v>
      </c>
      <c r="N877" s="45">
        <f>IFERROR(VLOOKUP($A877,'Hospitalisation Details'!$A:$P,15,0),"")</f>
        <v>24447</v>
      </c>
      <c r="O877" s="46">
        <f>IFERROR(VLOOKUP($A877,'Hospitalisation Details'!$A:$P,6,0),"")</f>
        <v>12265.51</v>
      </c>
      <c r="P877" s="47" t="str">
        <f>IFERROR(VLOOKUP($A877,'Hospitalisation Details'!$A:$P,12,0),"")</f>
        <v>tier - 3</v>
      </c>
      <c r="Q877" s="47" t="str">
        <f>IFERROR(VLOOKUP($A877,'Hospitalisation Details'!$A:$P,13,0),"")</f>
        <v>tier - 3</v>
      </c>
      <c r="R877" s="47" t="str">
        <f>IFERROR(VLOOKUP($A877,'Hospitalisation Details'!$A:$P,14,0),"")</f>
        <v>R1013</v>
      </c>
      <c r="S877" s="47">
        <f>IFERROR(VLOOKUP($A877,'Hospitalisation Details'!$A:$P,16,0),"")</f>
        <v>56</v>
      </c>
    </row>
    <row r="878" spans="1:19" x14ac:dyDescent="0.3">
      <c r="A878" s="34" t="str">
        <f>'Medical Examinations'!A878</f>
        <v>Id877</v>
      </c>
      <c r="B878" s="36" t="str">
        <f>VLOOKUP($A878,'Customer Names'!A:E,3,FALSE)</f>
        <v>Mrs.</v>
      </c>
      <c r="C878" s="37" t="str">
        <f>VLOOKUP($A878,'Customer Names'!$A:$E,4,FALSE)</f>
        <v xml:space="preserve"> Victoria</v>
      </c>
      <c r="D878" s="37" t="str">
        <f>VLOOKUP($A878,'Customer Names'!A:E,5,FALSE)</f>
        <v>Phillippi</v>
      </c>
      <c r="E878" s="35">
        <f>VLOOKUP($A878,'Medical Examinations'!$A:$H,2,FALSE)</f>
        <v>39.86</v>
      </c>
      <c r="F878" s="35">
        <f>VLOOKUP($A878,'Medical Examinations'!$A:$H,3,FALSE)</f>
        <v>11.84</v>
      </c>
      <c r="G878" s="35" t="str">
        <f>VLOOKUP($A878,'Medical Examinations'!$A:$N,11,0)</f>
        <v>Yes</v>
      </c>
      <c r="H878" s="35" t="str">
        <f>VLOOKUP($A878,'Medical Examinations'!$A:$N,5,0)</f>
        <v>No</v>
      </c>
      <c r="I878" s="35" t="str">
        <f>VLOOKUP($A878,'Medical Examinations'!$A:$N,6,0)</f>
        <v>No</v>
      </c>
      <c r="J878" s="35">
        <f>VLOOKUP($A878,'Medical Examinations'!$A:$N,9,0)</f>
        <v>1</v>
      </c>
      <c r="K878" s="35" t="str">
        <f>VLOOKUP($A878,'Medical Examinations'!$A:$N,10,0)</f>
        <v>No</v>
      </c>
      <c r="L878" s="35" t="str">
        <f>VLOOKUP($A878,'Medical Examinations'!$A:$N,12,0)</f>
        <v>Obesity</v>
      </c>
      <c r="M878" s="35" t="str">
        <f>VLOOKUP($A878,'Medical Examinations'!$A:$N,13,0)</f>
        <v>Diabetes</v>
      </c>
      <c r="N878" s="45">
        <f>IFERROR(VLOOKUP($A878,'Hospitalisation Details'!$A:$P,15,0),"")</f>
        <v>31637</v>
      </c>
      <c r="O878" s="46">
        <f>IFERROR(VLOOKUP($A878,'Hospitalisation Details'!$A:$P,6,0),"")</f>
        <v>12255.04</v>
      </c>
      <c r="P878" s="47" t="str">
        <f>IFERROR(VLOOKUP($A878,'Hospitalisation Details'!$A:$P,12,0),"")</f>
        <v>tier - 3</v>
      </c>
      <c r="Q878" s="47" t="str">
        <f>IFERROR(VLOOKUP($A878,'Hospitalisation Details'!$A:$P,13,0),"")</f>
        <v>tier - 2</v>
      </c>
      <c r="R878" s="47" t="str">
        <f>IFERROR(VLOOKUP($A878,'Hospitalisation Details'!$A:$P,14,0),"")</f>
        <v>R1026</v>
      </c>
      <c r="S878" s="47">
        <f>IFERROR(VLOOKUP($A878,'Hospitalisation Details'!$A:$P,16,0),"")</f>
        <v>36</v>
      </c>
    </row>
    <row r="879" spans="1:19" x14ac:dyDescent="0.3">
      <c r="A879" s="34" t="str">
        <f>'Medical Examinations'!A879</f>
        <v>Id878</v>
      </c>
      <c r="B879" s="36" t="str">
        <f>VLOOKUP($A879,'Customer Names'!A:E,3,FALSE)</f>
        <v>Mrs.</v>
      </c>
      <c r="C879" s="37" t="str">
        <f>VLOOKUP($A879,'Customer Names'!$A:$E,4,FALSE)</f>
        <v xml:space="preserve"> Amanda L</v>
      </c>
      <c r="D879" s="37" t="str">
        <f>VLOOKUP($A879,'Customer Names'!A:E,5,FALSE)</f>
        <v>Hoskins</v>
      </c>
      <c r="E879" s="35">
        <f>VLOOKUP($A879,'Medical Examinations'!$A:$H,2,FALSE)</f>
        <v>42.13</v>
      </c>
      <c r="F879" s="35">
        <f>VLOOKUP($A879,'Medical Examinations'!$A:$H,3,FALSE)</f>
        <v>4.66</v>
      </c>
      <c r="G879" s="35" t="str">
        <f>VLOOKUP($A879,'Medical Examinations'!$A:$N,11,0)</f>
        <v>No</v>
      </c>
      <c r="H879" s="35" t="str">
        <f>VLOOKUP($A879,'Medical Examinations'!$A:$N,5,0)</f>
        <v>No</v>
      </c>
      <c r="I879" s="35" t="str">
        <f>VLOOKUP($A879,'Medical Examinations'!$A:$N,6,0)</f>
        <v>No</v>
      </c>
      <c r="J879" s="35">
        <f>VLOOKUP($A879,'Medical Examinations'!$A:$N,9,0)</f>
        <v>0</v>
      </c>
      <c r="K879" s="35" t="str">
        <f>VLOOKUP($A879,'Medical Examinations'!$A:$N,10,0)</f>
        <v>No</v>
      </c>
      <c r="L879" s="35" t="str">
        <f>VLOOKUP($A879,'Medical Examinations'!$A:$N,12,0)</f>
        <v>Obesity</v>
      </c>
      <c r="M879" s="35" t="str">
        <f>VLOOKUP($A879,'Medical Examinations'!$A:$N,13,0)</f>
        <v>Normal</v>
      </c>
      <c r="N879" s="45">
        <f>IFERROR(VLOOKUP($A879,'Hospitalisation Details'!$A:$P,15,0),"")</f>
        <v>32835</v>
      </c>
      <c r="O879" s="46">
        <f>IFERROR(VLOOKUP($A879,'Hospitalisation Details'!$A:$P,6,0),"")</f>
        <v>12254.44</v>
      </c>
      <c r="P879" s="47" t="str">
        <f>IFERROR(VLOOKUP($A879,'Hospitalisation Details'!$A:$P,12,0),"")</f>
        <v>tier - 3</v>
      </c>
      <c r="Q879" s="47" t="str">
        <f>IFERROR(VLOOKUP($A879,'Hospitalisation Details'!$A:$P,13,0),"")</f>
        <v>tier - 3</v>
      </c>
      <c r="R879" s="47" t="str">
        <f>IFERROR(VLOOKUP($A879,'Hospitalisation Details'!$A:$P,14,0),"")</f>
        <v>R1026</v>
      </c>
      <c r="S879" s="47">
        <f>IFERROR(VLOOKUP($A879,'Hospitalisation Details'!$A:$P,16,0),"")</f>
        <v>33</v>
      </c>
    </row>
    <row r="880" spans="1:19" x14ac:dyDescent="0.3">
      <c r="A880" s="34" t="str">
        <f>'Medical Examinations'!A880</f>
        <v>Id879</v>
      </c>
      <c r="B880" s="36" t="str">
        <f>VLOOKUP($A880,'Customer Names'!A:E,3,FALSE)</f>
        <v>Ms.</v>
      </c>
      <c r="C880" s="37" t="str">
        <f>VLOOKUP($A880,'Customer Names'!$A:$E,4,FALSE)</f>
        <v xml:space="preserve"> Renee</v>
      </c>
      <c r="D880" s="37" t="str">
        <f>VLOOKUP($A880,'Customer Names'!A:E,5,FALSE)</f>
        <v>Imbalzano Zegar</v>
      </c>
      <c r="E880" s="35">
        <f>VLOOKUP($A880,'Medical Examinations'!$A:$H,2,FALSE)</f>
        <v>35.99</v>
      </c>
      <c r="F880" s="35">
        <f>VLOOKUP($A880,'Medical Examinations'!$A:$H,3,FALSE)</f>
        <v>11.11</v>
      </c>
      <c r="G880" s="35" t="str">
        <f>VLOOKUP($A880,'Medical Examinations'!$A:$N,11,0)</f>
        <v>No</v>
      </c>
      <c r="H880" s="35" t="str">
        <f>VLOOKUP($A880,'Medical Examinations'!$A:$N,5,0)</f>
        <v>No</v>
      </c>
      <c r="I880" s="35" t="str">
        <f>VLOOKUP($A880,'Medical Examinations'!$A:$N,6,0)</f>
        <v>No</v>
      </c>
      <c r="J880" s="35">
        <f>VLOOKUP($A880,'Medical Examinations'!$A:$N,9,0)</f>
        <v>0</v>
      </c>
      <c r="K880" s="35" t="str">
        <f>VLOOKUP($A880,'Medical Examinations'!$A:$N,10,0)</f>
        <v>No</v>
      </c>
      <c r="L880" s="35" t="str">
        <f>VLOOKUP($A880,'Medical Examinations'!$A:$N,12,0)</f>
        <v>Obesity</v>
      </c>
      <c r="M880" s="35" t="str">
        <f>VLOOKUP($A880,'Medical Examinations'!$A:$N,13,0)</f>
        <v>Diabetes</v>
      </c>
      <c r="N880" s="45">
        <f>IFERROR(VLOOKUP($A880,'Hospitalisation Details'!$A:$P,15,0),"")</f>
        <v>27203</v>
      </c>
      <c r="O880" s="46">
        <f>IFERROR(VLOOKUP($A880,'Hospitalisation Details'!$A:$P,6,0),"")</f>
        <v>12245.17</v>
      </c>
      <c r="P880" s="47" t="str">
        <f>IFERROR(VLOOKUP($A880,'Hospitalisation Details'!$A:$P,12,0),"")</f>
        <v>tier - 3</v>
      </c>
      <c r="Q880" s="47" t="str">
        <f>IFERROR(VLOOKUP($A880,'Hospitalisation Details'!$A:$P,13,0),"")</f>
        <v>tier - 1</v>
      </c>
      <c r="R880" s="47" t="str">
        <f>IFERROR(VLOOKUP($A880,'Hospitalisation Details'!$A:$P,14,0),"")</f>
        <v>R1012</v>
      </c>
      <c r="S880" s="47">
        <f>IFERROR(VLOOKUP($A880,'Hospitalisation Details'!$A:$P,16,0),"")</f>
        <v>48</v>
      </c>
    </row>
    <row r="881" spans="1:19" x14ac:dyDescent="0.3">
      <c r="A881" s="34" t="str">
        <f>'Medical Examinations'!A881</f>
        <v>Id880</v>
      </c>
      <c r="B881" s="36" t="str">
        <f>VLOOKUP($A881,'Customer Names'!A:E,3,FALSE)</f>
        <v>Ms.</v>
      </c>
      <c r="C881" s="37" t="str">
        <f>VLOOKUP($A881,'Customer Names'!$A:$E,4,FALSE)</f>
        <v xml:space="preserve"> Nellie A.</v>
      </c>
      <c r="D881" s="37" t="str">
        <f>VLOOKUP($A881,'Customer Names'!A:E,5,FALSE)</f>
        <v>Triedman</v>
      </c>
      <c r="E881" s="35">
        <f>VLOOKUP($A881,'Medical Examinations'!$A:$H,2,FALSE)</f>
        <v>35.200000000000003</v>
      </c>
      <c r="F881" s="35">
        <f>VLOOKUP($A881,'Medical Examinations'!$A:$H,3,FALSE)</f>
        <v>7.72</v>
      </c>
      <c r="G881" s="35" t="str">
        <f>VLOOKUP($A881,'Medical Examinations'!$A:$N,11,0)</f>
        <v>Yes</v>
      </c>
      <c r="H881" s="35" t="str">
        <f>VLOOKUP($A881,'Medical Examinations'!$A:$N,5,0)</f>
        <v>No</v>
      </c>
      <c r="I881" s="35" t="str">
        <f>VLOOKUP($A881,'Medical Examinations'!$A:$N,6,0)</f>
        <v>Yes</v>
      </c>
      <c r="J881" s="35">
        <f>VLOOKUP($A881,'Medical Examinations'!$A:$N,9,0)</f>
        <v>1</v>
      </c>
      <c r="K881" s="35" t="str">
        <f>VLOOKUP($A881,'Medical Examinations'!$A:$N,10,0)</f>
        <v>No</v>
      </c>
      <c r="L881" s="35" t="str">
        <f>VLOOKUP($A881,'Medical Examinations'!$A:$N,12,0)</f>
        <v>Obesity</v>
      </c>
      <c r="M881" s="35" t="str">
        <f>VLOOKUP($A881,'Medical Examinations'!$A:$N,13,0)</f>
        <v>Diabetes</v>
      </c>
      <c r="N881" s="45">
        <f>IFERROR(VLOOKUP($A881,'Hospitalisation Details'!$A:$P,15,0),"")</f>
        <v>23209</v>
      </c>
      <c r="O881" s="46">
        <f>IFERROR(VLOOKUP($A881,'Hospitalisation Details'!$A:$P,6,0),"")</f>
        <v>12244.53</v>
      </c>
      <c r="P881" s="47" t="str">
        <f>IFERROR(VLOOKUP($A881,'Hospitalisation Details'!$A:$P,12,0),"")</f>
        <v>tier - 3</v>
      </c>
      <c r="Q881" s="47" t="str">
        <f>IFERROR(VLOOKUP($A881,'Hospitalisation Details'!$A:$P,13,0),"")</f>
        <v>tier - 1</v>
      </c>
      <c r="R881" s="47" t="str">
        <f>IFERROR(VLOOKUP($A881,'Hospitalisation Details'!$A:$P,14,0),"")</f>
        <v>R1013</v>
      </c>
      <c r="S881" s="47">
        <f>IFERROR(VLOOKUP($A881,'Hospitalisation Details'!$A:$P,16,0),"")</f>
        <v>59</v>
      </c>
    </row>
    <row r="882" spans="1:19" x14ac:dyDescent="0.3">
      <c r="A882" s="34" t="str">
        <f>'Medical Examinations'!A882</f>
        <v>Id881</v>
      </c>
      <c r="B882" s="36" t="str">
        <f>VLOOKUP($A882,'Customer Names'!A:E,3,FALSE)</f>
        <v>Ms.</v>
      </c>
      <c r="C882" s="37" t="str">
        <f>VLOOKUP($A882,'Customer Names'!$A:$E,4,FALSE)</f>
        <v xml:space="preserve"> Tamara</v>
      </c>
      <c r="D882" s="37" t="str">
        <f>VLOOKUP($A882,'Customer Names'!A:E,5,FALSE)</f>
        <v>Lovuolo</v>
      </c>
      <c r="E882" s="35">
        <f>VLOOKUP($A882,'Medical Examinations'!$A:$H,2,FALSE)</f>
        <v>29.91</v>
      </c>
      <c r="F882" s="35">
        <f>VLOOKUP($A882,'Medical Examinations'!$A:$H,3,FALSE)</f>
        <v>5.55</v>
      </c>
      <c r="G882" s="35" t="str">
        <f>VLOOKUP($A882,'Medical Examinations'!$A:$N,11,0)</f>
        <v>Yes</v>
      </c>
      <c r="H882" s="35" t="str">
        <f>VLOOKUP($A882,'Medical Examinations'!$A:$N,5,0)</f>
        <v>No</v>
      </c>
      <c r="I882" s="35" t="str">
        <f>VLOOKUP($A882,'Medical Examinations'!$A:$N,6,0)</f>
        <v>No</v>
      </c>
      <c r="J882" s="35">
        <f>VLOOKUP($A882,'Medical Examinations'!$A:$N,9,0)</f>
        <v>2</v>
      </c>
      <c r="K882" s="35" t="str">
        <f>VLOOKUP($A882,'Medical Examinations'!$A:$N,10,0)</f>
        <v>No</v>
      </c>
      <c r="L882" s="35" t="str">
        <f>VLOOKUP($A882,'Medical Examinations'!$A:$N,12,0)</f>
        <v>Overweight</v>
      </c>
      <c r="M882" s="35" t="str">
        <f>VLOOKUP($A882,'Medical Examinations'!$A:$N,13,0)</f>
        <v>Normal</v>
      </c>
      <c r="N882" s="45">
        <f>IFERROR(VLOOKUP($A882,'Hospitalisation Details'!$A:$P,15,0),"")</f>
        <v>24317</v>
      </c>
      <c r="O882" s="46">
        <f>IFERROR(VLOOKUP($A882,'Hospitalisation Details'!$A:$P,6,0),"")</f>
        <v>12237.73</v>
      </c>
      <c r="P882" s="47" t="str">
        <f>IFERROR(VLOOKUP($A882,'Hospitalisation Details'!$A:$P,12,0),"")</f>
        <v>tier - 3</v>
      </c>
      <c r="Q882" s="47" t="str">
        <f>IFERROR(VLOOKUP($A882,'Hospitalisation Details'!$A:$P,13,0),"")</f>
        <v>tier - 3</v>
      </c>
      <c r="R882" s="47" t="str">
        <f>IFERROR(VLOOKUP($A882,'Hospitalisation Details'!$A:$P,14,0),"")</f>
        <v>R1012</v>
      </c>
      <c r="S882" s="47">
        <f>IFERROR(VLOOKUP($A882,'Hospitalisation Details'!$A:$P,16,0),"")</f>
        <v>56</v>
      </c>
    </row>
    <row r="883" spans="1:19" x14ac:dyDescent="0.3">
      <c r="A883" s="34" t="str">
        <f>'Medical Examinations'!A883</f>
        <v>Id882</v>
      </c>
      <c r="B883" s="36" t="str">
        <f>VLOOKUP($A883,'Customer Names'!A:E,3,FALSE)</f>
        <v>Ms.</v>
      </c>
      <c r="C883" s="37" t="str">
        <f>VLOOKUP($A883,'Customer Names'!$A:$E,4,FALSE)</f>
        <v xml:space="preserve"> Joan</v>
      </c>
      <c r="D883" s="37" t="str">
        <f>VLOOKUP($A883,'Customer Names'!A:E,5,FALSE)</f>
        <v>Chung</v>
      </c>
      <c r="E883" s="35">
        <f>VLOOKUP($A883,'Medical Examinations'!$A:$H,2,FALSE)</f>
        <v>36.479999999999997</v>
      </c>
      <c r="F883" s="35">
        <f>VLOOKUP($A883,'Medical Examinations'!$A:$H,3,FALSE)</f>
        <v>5.05</v>
      </c>
      <c r="G883" s="35" t="str">
        <f>VLOOKUP($A883,'Medical Examinations'!$A:$N,11,0)</f>
        <v>Yes</v>
      </c>
      <c r="H883" s="35" t="str">
        <f>VLOOKUP($A883,'Medical Examinations'!$A:$N,5,0)</f>
        <v>No</v>
      </c>
      <c r="I883" s="35" t="str">
        <f>VLOOKUP($A883,'Medical Examinations'!$A:$N,6,0)</f>
        <v>No</v>
      </c>
      <c r="J883" s="35">
        <f>VLOOKUP($A883,'Medical Examinations'!$A:$N,9,0)</f>
        <v>1</v>
      </c>
      <c r="K883" s="35" t="str">
        <f>VLOOKUP($A883,'Medical Examinations'!$A:$N,10,0)</f>
        <v>No</v>
      </c>
      <c r="L883" s="35" t="str">
        <f>VLOOKUP($A883,'Medical Examinations'!$A:$N,12,0)</f>
        <v>Obesity</v>
      </c>
      <c r="M883" s="35" t="str">
        <f>VLOOKUP($A883,'Medical Examinations'!$A:$N,13,0)</f>
        <v>Normal</v>
      </c>
      <c r="N883" s="45">
        <f>IFERROR(VLOOKUP($A883,'Hospitalisation Details'!$A:$P,15,0),"")</f>
        <v>23665</v>
      </c>
      <c r="O883" s="46">
        <f>IFERROR(VLOOKUP($A883,'Hospitalisation Details'!$A:$P,6,0),"")</f>
        <v>12235.84</v>
      </c>
      <c r="P883" s="47" t="str">
        <f>IFERROR(VLOOKUP($A883,'Hospitalisation Details'!$A:$P,12,0),"")</f>
        <v>tier - 3</v>
      </c>
      <c r="Q883" s="47" t="str">
        <f>IFERROR(VLOOKUP($A883,'Hospitalisation Details'!$A:$P,13,0),"")</f>
        <v>tier - 3</v>
      </c>
      <c r="R883" s="47" t="str">
        <f>IFERROR(VLOOKUP($A883,'Hospitalisation Details'!$A:$P,14,0),"")</f>
        <v>R1012</v>
      </c>
      <c r="S883" s="47">
        <f>IFERROR(VLOOKUP($A883,'Hospitalisation Details'!$A:$P,16,0),"")</f>
        <v>58</v>
      </c>
    </row>
    <row r="884" spans="1:19" x14ac:dyDescent="0.3">
      <c r="A884" s="34" t="str">
        <f>'Medical Examinations'!A884</f>
        <v>Id883</v>
      </c>
      <c r="B884" s="36" t="str">
        <f>VLOOKUP($A884,'Customer Names'!A:E,3,FALSE)</f>
        <v>Ms.</v>
      </c>
      <c r="C884" s="37" t="str">
        <f>VLOOKUP($A884,'Customer Names'!$A:$E,4,FALSE)</f>
        <v xml:space="preserve"> Aimee J.</v>
      </c>
      <c r="D884" s="37" t="str">
        <f>VLOOKUP($A884,'Customer Names'!A:E,5,FALSE)</f>
        <v>Newsom</v>
      </c>
      <c r="E884" s="35">
        <f>VLOOKUP($A884,'Medical Examinations'!$A:$H,2,FALSE)</f>
        <v>27.5</v>
      </c>
      <c r="F884" s="35">
        <f>VLOOKUP($A884,'Medical Examinations'!$A:$H,3,FALSE)</f>
        <v>8.69</v>
      </c>
      <c r="G884" s="35" t="str">
        <f>VLOOKUP($A884,'Medical Examinations'!$A:$N,11,0)</f>
        <v>Yes</v>
      </c>
      <c r="H884" s="35" t="str">
        <f>VLOOKUP($A884,'Medical Examinations'!$A:$N,5,0)</f>
        <v>No</v>
      </c>
      <c r="I884" s="35" t="str">
        <f>VLOOKUP($A884,'Medical Examinations'!$A:$N,6,0)</f>
        <v>Yes</v>
      </c>
      <c r="J884" s="35">
        <f>VLOOKUP($A884,'Medical Examinations'!$A:$N,9,0)</f>
        <v>1</v>
      </c>
      <c r="K884" s="35" t="str">
        <f>VLOOKUP($A884,'Medical Examinations'!$A:$N,10,0)</f>
        <v>No</v>
      </c>
      <c r="L884" s="35" t="str">
        <f>VLOOKUP($A884,'Medical Examinations'!$A:$N,12,0)</f>
        <v>Overweight</v>
      </c>
      <c r="M884" s="35" t="str">
        <f>VLOOKUP($A884,'Medical Examinations'!$A:$N,13,0)</f>
        <v>Diabetes</v>
      </c>
      <c r="N884" s="45">
        <f>IFERROR(VLOOKUP($A884,'Hospitalisation Details'!$A:$P,15,0),"")</f>
        <v>23211</v>
      </c>
      <c r="O884" s="46">
        <f>IFERROR(VLOOKUP($A884,'Hospitalisation Details'!$A:$P,6,0),"")</f>
        <v>12233.83</v>
      </c>
      <c r="P884" s="47" t="str">
        <f>IFERROR(VLOOKUP($A884,'Hospitalisation Details'!$A:$P,12,0),"")</f>
        <v>tier - 3</v>
      </c>
      <c r="Q884" s="47" t="str">
        <f>IFERROR(VLOOKUP($A884,'Hospitalisation Details'!$A:$P,13,0),"")</f>
        <v>tier - 1</v>
      </c>
      <c r="R884" s="47" t="str">
        <f>IFERROR(VLOOKUP($A884,'Hospitalisation Details'!$A:$P,14,0),"")</f>
        <v>R1011</v>
      </c>
      <c r="S884" s="47">
        <f>IFERROR(VLOOKUP($A884,'Hospitalisation Details'!$A:$P,16,0),"")</f>
        <v>59</v>
      </c>
    </row>
    <row r="885" spans="1:19" x14ac:dyDescent="0.3">
      <c r="A885" s="34" t="str">
        <f>'Medical Examinations'!A885</f>
        <v>Id884</v>
      </c>
      <c r="B885" s="36" t="str">
        <f>VLOOKUP($A885,'Customer Names'!A:E,3,FALSE)</f>
        <v>Ms.</v>
      </c>
      <c r="C885" s="37" t="str">
        <f>VLOOKUP($A885,'Customer Names'!$A:$E,4,FALSE)</f>
        <v xml:space="preserve"> Suzanne</v>
      </c>
      <c r="D885" s="37" t="str">
        <f>VLOOKUP($A885,'Customer Names'!A:E,5,FALSE)</f>
        <v>Harrington</v>
      </c>
      <c r="E885" s="35">
        <f>VLOOKUP($A885,'Medical Examinations'!$A:$H,2,FALSE)</f>
        <v>33.44</v>
      </c>
      <c r="F885" s="35">
        <f>VLOOKUP($A885,'Medical Examinations'!$A:$H,3,FALSE)</f>
        <v>5.9</v>
      </c>
      <c r="G885" s="35" t="str">
        <f>VLOOKUP($A885,'Medical Examinations'!$A:$N,11,0)</f>
        <v>Yes</v>
      </c>
      <c r="H885" s="35" t="str">
        <f>VLOOKUP($A885,'Medical Examinations'!$A:$N,5,0)</f>
        <v>No</v>
      </c>
      <c r="I885" s="35" t="str">
        <f>VLOOKUP($A885,'Medical Examinations'!$A:$N,6,0)</f>
        <v>No</v>
      </c>
      <c r="J885" s="35">
        <f>VLOOKUP($A885,'Medical Examinations'!$A:$N,9,0)</f>
        <v>1</v>
      </c>
      <c r="K885" s="35" t="str">
        <f>VLOOKUP($A885,'Medical Examinations'!$A:$N,10,0)</f>
        <v>No</v>
      </c>
      <c r="L885" s="35" t="str">
        <f>VLOOKUP($A885,'Medical Examinations'!$A:$N,12,0)</f>
        <v>Obesity</v>
      </c>
      <c r="M885" s="35" t="str">
        <f>VLOOKUP($A885,'Medical Examinations'!$A:$N,13,0)</f>
        <v>Prediabetes</v>
      </c>
      <c r="N885" s="45">
        <f>IFERROR(VLOOKUP($A885,'Hospitalisation Details'!$A:$P,15,0),"")</f>
        <v>23552</v>
      </c>
      <c r="O885" s="46">
        <f>IFERROR(VLOOKUP($A885,'Hospitalisation Details'!$A:$P,6,0),"")</f>
        <v>12231.61</v>
      </c>
      <c r="P885" s="47" t="str">
        <f>IFERROR(VLOOKUP($A885,'Hospitalisation Details'!$A:$P,12,0),"")</f>
        <v>tier - 3</v>
      </c>
      <c r="Q885" s="47" t="str">
        <f>IFERROR(VLOOKUP($A885,'Hospitalisation Details'!$A:$P,13,0),"")</f>
        <v>tier - 3</v>
      </c>
      <c r="R885" s="47" t="str">
        <f>IFERROR(VLOOKUP($A885,'Hospitalisation Details'!$A:$P,14,0),"")</f>
        <v>R1012</v>
      </c>
      <c r="S885" s="47">
        <f>IFERROR(VLOOKUP($A885,'Hospitalisation Details'!$A:$P,16,0),"")</f>
        <v>58</v>
      </c>
    </row>
    <row r="886" spans="1:19" x14ac:dyDescent="0.3">
      <c r="A886" s="34" t="str">
        <f>'Medical Examinations'!A886</f>
        <v>Id885</v>
      </c>
      <c r="B886" s="36" t="str">
        <f>VLOOKUP($A886,'Customer Names'!A:E,3,FALSE)</f>
        <v>Ms.</v>
      </c>
      <c r="C886" s="37" t="str">
        <f>VLOOKUP($A886,'Customer Names'!$A:$E,4,FALSE)</f>
        <v xml:space="preserve"> Kristin A.</v>
      </c>
      <c r="D886" s="37" t="str">
        <f>VLOOKUP($A886,'Customer Names'!A:E,5,FALSE)</f>
        <v>Hoffman</v>
      </c>
      <c r="E886" s="35">
        <f>VLOOKUP($A886,'Medical Examinations'!$A:$H,2,FALSE)</f>
        <v>28.215</v>
      </c>
      <c r="F886" s="35">
        <f>VLOOKUP($A886,'Medical Examinations'!$A:$H,3,FALSE)</f>
        <v>6.29</v>
      </c>
      <c r="G886" s="35" t="str">
        <f>VLOOKUP($A886,'Medical Examinations'!$A:$N,11,0)</f>
        <v>Yes</v>
      </c>
      <c r="H886" s="35" t="str">
        <f>VLOOKUP($A886,'Medical Examinations'!$A:$N,5,0)</f>
        <v>No</v>
      </c>
      <c r="I886" s="35" t="str">
        <f>VLOOKUP($A886,'Medical Examinations'!$A:$N,6,0)</f>
        <v>No</v>
      </c>
      <c r="J886" s="35">
        <f>VLOOKUP($A886,'Medical Examinations'!$A:$N,9,0)</f>
        <v>1</v>
      </c>
      <c r="K886" s="35" t="str">
        <f>VLOOKUP($A886,'Medical Examinations'!$A:$N,10,0)</f>
        <v>No</v>
      </c>
      <c r="L886" s="35" t="str">
        <f>VLOOKUP($A886,'Medical Examinations'!$A:$N,12,0)</f>
        <v>Overweight</v>
      </c>
      <c r="M886" s="35" t="str">
        <f>VLOOKUP($A886,'Medical Examinations'!$A:$N,13,0)</f>
        <v>Prediabetes</v>
      </c>
      <c r="N886" s="45">
        <f>IFERROR(VLOOKUP($A886,'Hospitalisation Details'!$A:$P,15,0),"")</f>
        <v>23560</v>
      </c>
      <c r="O886" s="46">
        <f>IFERROR(VLOOKUP($A886,'Hospitalisation Details'!$A:$P,6,0),"")</f>
        <v>12224.35</v>
      </c>
      <c r="P886" s="47" t="str">
        <f>IFERROR(VLOOKUP($A886,'Hospitalisation Details'!$A:$P,12,0),"")</f>
        <v>tier - 3</v>
      </c>
      <c r="Q886" s="47" t="str">
        <f>IFERROR(VLOOKUP($A886,'Hospitalisation Details'!$A:$P,13,0),"")</f>
        <v>tier - 1</v>
      </c>
      <c r="R886" s="47" t="str">
        <f>IFERROR(VLOOKUP($A886,'Hospitalisation Details'!$A:$P,14,0),"")</f>
        <v>R1012</v>
      </c>
      <c r="S886" s="47">
        <f>IFERROR(VLOOKUP($A886,'Hospitalisation Details'!$A:$P,16,0),"")</f>
        <v>58</v>
      </c>
    </row>
    <row r="887" spans="1:19" x14ac:dyDescent="0.3">
      <c r="A887" s="34" t="str">
        <f>'Medical Examinations'!A887</f>
        <v>Id886</v>
      </c>
      <c r="B887" s="36" t="str">
        <f>VLOOKUP($A887,'Customer Names'!A:E,3,FALSE)</f>
        <v>Ms.</v>
      </c>
      <c r="C887" s="37" t="str">
        <f>VLOOKUP($A887,'Customer Names'!$A:$E,4,FALSE)</f>
        <v xml:space="preserve"> Bronwyn</v>
      </c>
      <c r="D887" s="37" t="str">
        <f>VLOOKUP($A887,'Customer Names'!A:E,5,FALSE)</f>
        <v>Van Vugt</v>
      </c>
      <c r="E887" s="35">
        <f>VLOOKUP($A887,'Medical Examinations'!$A:$H,2,FALSE)</f>
        <v>27.17</v>
      </c>
      <c r="F887" s="35">
        <f>VLOOKUP($A887,'Medical Examinations'!$A:$H,3,FALSE)</f>
        <v>5.84</v>
      </c>
      <c r="G887" s="35" t="str">
        <f>VLOOKUP($A887,'Medical Examinations'!$A:$N,11,0)</f>
        <v>Yes</v>
      </c>
      <c r="H887" s="35" t="str">
        <f>VLOOKUP($A887,'Medical Examinations'!$A:$N,5,0)</f>
        <v>No</v>
      </c>
      <c r="I887" s="35" t="str">
        <f>VLOOKUP($A887,'Medical Examinations'!$A:$N,6,0)</f>
        <v>No</v>
      </c>
      <c r="J887" s="35">
        <f>VLOOKUP($A887,'Medical Examinations'!$A:$N,9,0)</f>
        <v>1</v>
      </c>
      <c r="K887" s="35" t="str">
        <f>VLOOKUP($A887,'Medical Examinations'!$A:$N,10,0)</f>
        <v>No</v>
      </c>
      <c r="L887" s="35" t="str">
        <f>VLOOKUP($A887,'Medical Examinations'!$A:$N,12,0)</f>
        <v>Overweight</v>
      </c>
      <c r="M887" s="35" t="str">
        <f>VLOOKUP($A887,'Medical Examinations'!$A:$N,13,0)</f>
        <v>Prediabetes</v>
      </c>
      <c r="N887" s="45">
        <f>IFERROR(VLOOKUP($A887,'Hospitalisation Details'!$A:$P,15,0),"")</f>
        <v>23578</v>
      </c>
      <c r="O887" s="46">
        <f>IFERROR(VLOOKUP($A887,'Hospitalisation Details'!$A:$P,6,0),"")</f>
        <v>12222.9</v>
      </c>
      <c r="P887" s="47" t="str">
        <f>IFERROR(VLOOKUP($A887,'Hospitalisation Details'!$A:$P,12,0),"")</f>
        <v>tier - 3</v>
      </c>
      <c r="Q887" s="47" t="str">
        <f>IFERROR(VLOOKUP($A887,'Hospitalisation Details'!$A:$P,13,0),"")</f>
        <v>tier - 2</v>
      </c>
      <c r="R887" s="47" t="str">
        <f>IFERROR(VLOOKUP($A887,'Hospitalisation Details'!$A:$P,14,0),"")</f>
        <v>R1012</v>
      </c>
      <c r="S887" s="47">
        <f>IFERROR(VLOOKUP($A887,'Hospitalisation Details'!$A:$P,16,0),"")</f>
        <v>58</v>
      </c>
    </row>
    <row r="888" spans="1:19" x14ac:dyDescent="0.3">
      <c r="A888" s="34" t="str">
        <f>'Medical Examinations'!A888</f>
        <v>Id887</v>
      </c>
      <c r="B888" s="36" t="str">
        <f>VLOOKUP($A888,'Customer Names'!A:E,3,FALSE)</f>
        <v>Ms.</v>
      </c>
      <c r="C888" s="37" t="str">
        <f>VLOOKUP($A888,'Customer Names'!$A:$E,4,FALSE)</f>
        <v xml:space="preserve"> Taylor J</v>
      </c>
      <c r="D888" s="37" t="str">
        <f>VLOOKUP($A888,'Customer Names'!A:E,5,FALSE)</f>
        <v>Feehley</v>
      </c>
      <c r="E888" s="35">
        <f>VLOOKUP($A888,'Medical Examinations'!$A:$H,2,FALSE)</f>
        <v>35.380000000000003</v>
      </c>
      <c r="F888" s="35">
        <f>VLOOKUP($A888,'Medical Examinations'!$A:$H,3,FALSE)</f>
        <v>6.12</v>
      </c>
      <c r="G888" s="35" t="str">
        <f>VLOOKUP($A888,'Medical Examinations'!$A:$N,11,0)</f>
        <v>No</v>
      </c>
      <c r="H888" s="35" t="str">
        <f>VLOOKUP($A888,'Medical Examinations'!$A:$N,5,0)</f>
        <v>No</v>
      </c>
      <c r="I888" s="35" t="str">
        <f>VLOOKUP($A888,'Medical Examinations'!$A:$N,6,0)</f>
        <v>No</v>
      </c>
      <c r="J888" s="35">
        <f>VLOOKUP($A888,'Medical Examinations'!$A:$N,9,0)</f>
        <v>0</v>
      </c>
      <c r="K888" s="35" t="str">
        <f>VLOOKUP($A888,'Medical Examinations'!$A:$N,10,0)</f>
        <v>No</v>
      </c>
      <c r="L888" s="35" t="str">
        <f>VLOOKUP($A888,'Medical Examinations'!$A:$N,12,0)</f>
        <v>Obesity</v>
      </c>
      <c r="M888" s="35" t="str">
        <f>VLOOKUP($A888,'Medical Examinations'!$A:$N,13,0)</f>
        <v>Prediabetes</v>
      </c>
      <c r="N888" s="45">
        <f>IFERROR(VLOOKUP($A888,'Hospitalisation Details'!$A:$P,15,0),"")</f>
        <v>28351</v>
      </c>
      <c r="O888" s="46">
        <f>IFERROR(VLOOKUP($A888,'Hospitalisation Details'!$A:$P,6,0),"")</f>
        <v>12218.7</v>
      </c>
      <c r="P888" s="47" t="str">
        <f>IFERROR(VLOOKUP($A888,'Hospitalisation Details'!$A:$P,12,0),"")</f>
        <v>tier - 3</v>
      </c>
      <c r="Q888" s="47" t="str">
        <f>IFERROR(VLOOKUP($A888,'Hospitalisation Details'!$A:$P,13,0),"")</f>
        <v>tier - 1</v>
      </c>
      <c r="R888" s="47" t="str">
        <f>IFERROR(VLOOKUP($A888,'Hospitalisation Details'!$A:$P,14,0),"")</f>
        <v>R1012</v>
      </c>
      <c r="S888" s="47">
        <f>IFERROR(VLOOKUP($A888,'Hospitalisation Details'!$A:$P,16,0),"")</f>
        <v>45</v>
      </c>
    </row>
    <row r="889" spans="1:19" x14ac:dyDescent="0.3">
      <c r="A889" s="34" t="str">
        <f>'Medical Examinations'!A889</f>
        <v>Id888</v>
      </c>
      <c r="B889" s="36" t="str">
        <f>VLOOKUP($A889,'Customer Names'!A:E,3,FALSE)</f>
        <v>Mrs.</v>
      </c>
      <c r="C889" s="37" t="str">
        <f>VLOOKUP($A889,'Customer Names'!$A:$E,4,FALSE)</f>
        <v xml:space="preserve"> Kimberly M.</v>
      </c>
      <c r="D889" s="37" t="str">
        <f>VLOOKUP($A889,'Customer Names'!A:E,5,FALSE)</f>
        <v>Ashworth</v>
      </c>
      <c r="E889" s="35">
        <f>VLOOKUP($A889,'Medical Examinations'!$A:$H,2,FALSE)</f>
        <v>43.48</v>
      </c>
      <c r="F889" s="35">
        <f>VLOOKUP($A889,'Medical Examinations'!$A:$H,3,FALSE)</f>
        <v>6.24</v>
      </c>
      <c r="G889" s="35" t="str">
        <f>VLOOKUP($A889,'Medical Examinations'!$A:$N,11,0)</f>
        <v>No</v>
      </c>
      <c r="H889" s="35" t="str">
        <f>VLOOKUP($A889,'Medical Examinations'!$A:$N,5,0)</f>
        <v>No</v>
      </c>
      <c r="I889" s="35" t="str">
        <f>VLOOKUP($A889,'Medical Examinations'!$A:$N,6,0)</f>
        <v>No</v>
      </c>
      <c r="J889" s="35">
        <f>VLOOKUP($A889,'Medical Examinations'!$A:$N,9,0)</f>
        <v>0</v>
      </c>
      <c r="K889" s="35" t="str">
        <f>VLOOKUP($A889,'Medical Examinations'!$A:$N,10,0)</f>
        <v>No</v>
      </c>
      <c r="L889" s="35" t="str">
        <f>VLOOKUP($A889,'Medical Examinations'!$A:$N,12,0)</f>
        <v>Obesity</v>
      </c>
      <c r="M889" s="35" t="str">
        <f>VLOOKUP($A889,'Medical Examinations'!$A:$N,13,0)</f>
        <v>Prediabetes</v>
      </c>
      <c r="N889" s="45">
        <f>IFERROR(VLOOKUP($A889,'Hospitalisation Details'!$A:$P,15,0),"")</f>
        <v>33479</v>
      </c>
      <c r="O889" s="46">
        <f>IFERROR(VLOOKUP($A889,'Hospitalisation Details'!$A:$P,6,0),"")</f>
        <v>12198.64</v>
      </c>
      <c r="P889" s="47" t="str">
        <f>IFERROR(VLOOKUP($A889,'Hospitalisation Details'!$A:$P,12,0),"")</f>
        <v>tier - 3</v>
      </c>
      <c r="Q889" s="47" t="str">
        <f>IFERROR(VLOOKUP($A889,'Hospitalisation Details'!$A:$P,13,0),"")</f>
        <v>tier - 3</v>
      </c>
      <c r="R889" s="47" t="str">
        <f>IFERROR(VLOOKUP($A889,'Hospitalisation Details'!$A:$P,14,0),"")</f>
        <v>R1026</v>
      </c>
      <c r="S889" s="47">
        <f>IFERROR(VLOOKUP($A889,'Hospitalisation Details'!$A:$P,16,0),"")</f>
        <v>31</v>
      </c>
    </row>
    <row r="890" spans="1:19" x14ac:dyDescent="0.3">
      <c r="A890" s="34" t="str">
        <f>'Medical Examinations'!A890</f>
        <v>Id889</v>
      </c>
      <c r="B890" s="36" t="str">
        <f>VLOOKUP($A890,'Customer Names'!A:E,3,FALSE)</f>
        <v>Mr.</v>
      </c>
      <c r="C890" s="37" t="str">
        <f>VLOOKUP($A890,'Customer Names'!$A:$E,4,FALSE)</f>
        <v xml:space="preserve"> Joshua E.</v>
      </c>
      <c r="D890" s="37" t="str">
        <f>VLOOKUP($A890,'Customer Names'!A:E,5,FALSE)</f>
        <v>Hansen</v>
      </c>
      <c r="E890" s="35">
        <f>VLOOKUP($A890,'Medical Examinations'!$A:$H,2,FALSE)</f>
        <v>41.73</v>
      </c>
      <c r="F890" s="35">
        <f>VLOOKUP($A890,'Medical Examinations'!$A:$H,3,FALSE)</f>
        <v>6.25</v>
      </c>
      <c r="G890" s="35" t="str">
        <f>VLOOKUP($A890,'Medical Examinations'!$A:$N,11,0)</f>
        <v>No</v>
      </c>
      <c r="H890" s="35" t="str">
        <f>VLOOKUP($A890,'Medical Examinations'!$A:$N,5,0)</f>
        <v>No</v>
      </c>
      <c r="I890" s="35" t="str">
        <f>VLOOKUP($A890,'Medical Examinations'!$A:$N,6,0)</f>
        <v>No</v>
      </c>
      <c r="J890" s="35">
        <f>VLOOKUP($A890,'Medical Examinations'!$A:$N,9,0)</f>
        <v>1</v>
      </c>
      <c r="K890" s="35" t="str">
        <f>VLOOKUP($A890,'Medical Examinations'!$A:$N,10,0)</f>
        <v>No</v>
      </c>
      <c r="L890" s="35" t="str">
        <f>VLOOKUP($A890,'Medical Examinations'!$A:$N,12,0)</f>
        <v>Obesity</v>
      </c>
      <c r="M890" s="35" t="str">
        <f>VLOOKUP($A890,'Medical Examinations'!$A:$N,13,0)</f>
        <v>Prediabetes</v>
      </c>
      <c r="N890" s="45">
        <f>IFERROR(VLOOKUP($A890,'Hospitalisation Details'!$A:$P,15,0),"")</f>
        <v>32055</v>
      </c>
      <c r="O890" s="46">
        <f>IFERROR(VLOOKUP($A890,'Hospitalisation Details'!$A:$P,6,0),"")</f>
        <v>12148.2</v>
      </c>
      <c r="P890" s="47" t="str">
        <f>IFERROR(VLOOKUP($A890,'Hospitalisation Details'!$A:$P,12,0),"")</f>
        <v>tier - 3</v>
      </c>
      <c r="Q890" s="47" t="str">
        <f>IFERROR(VLOOKUP($A890,'Hospitalisation Details'!$A:$P,13,0),"")</f>
        <v>tier - 3</v>
      </c>
      <c r="R890" s="47" t="str">
        <f>IFERROR(VLOOKUP($A890,'Hospitalisation Details'!$A:$P,14,0),"")</f>
        <v>R1012</v>
      </c>
      <c r="S890" s="47">
        <f>IFERROR(VLOOKUP($A890,'Hospitalisation Details'!$A:$P,16,0),"")</f>
        <v>35</v>
      </c>
    </row>
    <row r="891" spans="1:19" x14ac:dyDescent="0.3">
      <c r="A891" s="34" t="str">
        <f>'Medical Examinations'!A891</f>
        <v>Id890</v>
      </c>
      <c r="B891" s="36" t="str">
        <f>VLOOKUP($A891,'Customer Names'!A:E,3,FALSE)</f>
        <v>Mr.</v>
      </c>
      <c r="C891" s="37" t="str">
        <f>VLOOKUP($A891,'Customer Names'!$A:$E,4,FALSE)</f>
        <v xml:space="preserve"> Jeffrey</v>
      </c>
      <c r="D891" s="37" t="str">
        <f>VLOOKUP($A891,'Customer Names'!A:E,5,FALSE)</f>
        <v>Czyz</v>
      </c>
      <c r="E891" s="35">
        <f>VLOOKUP($A891,'Medical Examinations'!$A:$H,2,FALSE)</f>
        <v>28.9</v>
      </c>
      <c r="F891" s="35">
        <f>VLOOKUP($A891,'Medical Examinations'!$A:$H,3,FALSE)</f>
        <v>11.96</v>
      </c>
      <c r="G891" s="35" t="str">
        <f>VLOOKUP($A891,'Medical Examinations'!$A:$N,11,0)</f>
        <v>No</v>
      </c>
      <c r="H891" s="35" t="str">
        <f>VLOOKUP($A891,'Medical Examinations'!$A:$N,5,0)</f>
        <v>No</v>
      </c>
      <c r="I891" s="35" t="str">
        <f>VLOOKUP($A891,'Medical Examinations'!$A:$N,6,0)</f>
        <v>No</v>
      </c>
      <c r="J891" s="35">
        <f>VLOOKUP($A891,'Medical Examinations'!$A:$N,9,0)</f>
        <v>0</v>
      </c>
      <c r="K891" s="35" t="str">
        <f>VLOOKUP($A891,'Medical Examinations'!$A:$N,10,0)</f>
        <v>No</v>
      </c>
      <c r="L891" s="35" t="str">
        <f>VLOOKUP($A891,'Medical Examinations'!$A:$N,12,0)</f>
        <v>Overweight</v>
      </c>
      <c r="M891" s="35" t="str">
        <f>VLOOKUP($A891,'Medical Examinations'!$A:$N,13,0)</f>
        <v>Diabetes</v>
      </c>
      <c r="N891" s="45">
        <f>IFERROR(VLOOKUP($A891,'Hospitalisation Details'!$A:$P,15,0),"")</f>
        <v>22904</v>
      </c>
      <c r="O891" s="46">
        <f>IFERROR(VLOOKUP($A891,'Hospitalisation Details'!$A:$P,6,0),"")</f>
        <v>12146.97</v>
      </c>
      <c r="P891" s="47" t="str">
        <f>IFERROR(VLOOKUP($A891,'Hospitalisation Details'!$A:$P,12,0),"")</f>
        <v>tier - 3</v>
      </c>
      <c r="Q891" s="47" t="str">
        <f>IFERROR(VLOOKUP($A891,'Hospitalisation Details'!$A:$P,13,0),"")</f>
        <v>tier - 3</v>
      </c>
      <c r="R891" s="47" t="str">
        <f>IFERROR(VLOOKUP($A891,'Hospitalisation Details'!$A:$P,14,0),"")</f>
        <v>R1011</v>
      </c>
      <c r="S891" s="47">
        <f>IFERROR(VLOOKUP($A891,'Hospitalisation Details'!$A:$P,16,0),"")</f>
        <v>60</v>
      </c>
    </row>
    <row r="892" spans="1:19" x14ac:dyDescent="0.3">
      <c r="A892" s="34" t="str">
        <f>'Medical Examinations'!A892</f>
        <v>Id891</v>
      </c>
      <c r="B892" s="36" t="str">
        <f>VLOOKUP($A892,'Customer Names'!A:E,3,FALSE)</f>
        <v>Mr.</v>
      </c>
      <c r="C892" s="37" t="str">
        <f>VLOOKUP($A892,'Customer Names'!$A:$E,4,FALSE)</f>
        <v xml:space="preserve"> Andrew R</v>
      </c>
      <c r="D892" s="37" t="str">
        <f>VLOOKUP($A892,'Customer Names'!A:E,5,FALSE)</f>
        <v>Bauder</v>
      </c>
      <c r="E892" s="35">
        <f>VLOOKUP($A892,'Medical Examinations'!$A:$H,2,FALSE)</f>
        <v>25.74</v>
      </c>
      <c r="F892" s="35">
        <f>VLOOKUP($A892,'Medical Examinations'!$A:$H,3,FALSE)</f>
        <v>7.69</v>
      </c>
      <c r="G892" s="35" t="str">
        <f>VLOOKUP($A892,'Medical Examinations'!$A:$N,11,0)</f>
        <v>No</v>
      </c>
      <c r="H892" s="35" t="str">
        <f>VLOOKUP($A892,'Medical Examinations'!$A:$N,5,0)</f>
        <v>No</v>
      </c>
      <c r="I892" s="35" t="str">
        <f>VLOOKUP($A892,'Medical Examinations'!$A:$N,6,0)</f>
        <v>No</v>
      </c>
      <c r="J892" s="35">
        <f>VLOOKUP($A892,'Medical Examinations'!$A:$N,9,0)</f>
        <v>0</v>
      </c>
      <c r="K892" s="35" t="str">
        <f>VLOOKUP($A892,'Medical Examinations'!$A:$N,10,0)</f>
        <v>No</v>
      </c>
      <c r="L892" s="35" t="str">
        <f>VLOOKUP($A892,'Medical Examinations'!$A:$N,12,0)</f>
        <v>Overweight</v>
      </c>
      <c r="M892" s="35" t="str">
        <f>VLOOKUP($A892,'Medical Examinations'!$A:$N,13,0)</f>
        <v>Diabetes</v>
      </c>
      <c r="N892" s="45">
        <f>IFERROR(VLOOKUP($A892,'Hospitalisation Details'!$A:$P,15,0),"")</f>
        <v>22954</v>
      </c>
      <c r="O892" s="46">
        <f>IFERROR(VLOOKUP($A892,'Hospitalisation Details'!$A:$P,6,0),"")</f>
        <v>12142.58</v>
      </c>
      <c r="P892" s="47" t="str">
        <f>IFERROR(VLOOKUP($A892,'Hospitalisation Details'!$A:$P,12,0),"")</f>
        <v>tier - 3</v>
      </c>
      <c r="Q892" s="47" t="str">
        <f>IFERROR(VLOOKUP($A892,'Hospitalisation Details'!$A:$P,13,0),"")</f>
        <v>tier - 2</v>
      </c>
      <c r="R892" s="47" t="str">
        <f>IFERROR(VLOOKUP($A892,'Hospitalisation Details'!$A:$P,14,0),"")</f>
        <v>R1013</v>
      </c>
      <c r="S892" s="47">
        <f>IFERROR(VLOOKUP($A892,'Hospitalisation Details'!$A:$P,16,0),"")</f>
        <v>60</v>
      </c>
    </row>
    <row r="893" spans="1:19" x14ac:dyDescent="0.3">
      <c r="A893" s="34" t="str">
        <f>'Medical Examinations'!A893</f>
        <v>Id892</v>
      </c>
      <c r="B893" s="36" t="str">
        <f>VLOOKUP($A893,'Customer Names'!A:E,3,FALSE)</f>
        <v>Mr.</v>
      </c>
      <c r="C893" s="37" t="str">
        <f>VLOOKUP($A893,'Customer Names'!$A:$E,4,FALSE)</f>
        <v xml:space="preserve"> Francisco J. Sr.</v>
      </c>
      <c r="D893" s="37" t="str">
        <f>VLOOKUP($A893,'Customer Names'!A:E,5,FALSE)</f>
        <v>Mendoza</v>
      </c>
      <c r="E893" s="35">
        <f>VLOOKUP($A893,'Medical Examinations'!$A:$H,2,FALSE)</f>
        <v>36.06</v>
      </c>
      <c r="F893" s="35">
        <f>VLOOKUP($A893,'Medical Examinations'!$A:$H,3,FALSE)</f>
        <v>8.83</v>
      </c>
      <c r="G893" s="35" t="str">
        <f>VLOOKUP($A893,'Medical Examinations'!$A:$N,11,0)</f>
        <v>No</v>
      </c>
      <c r="H893" s="35" t="str">
        <f>VLOOKUP($A893,'Medical Examinations'!$A:$N,5,0)</f>
        <v>No</v>
      </c>
      <c r="I893" s="35" t="str">
        <f>VLOOKUP($A893,'Medical Examinations'!$A:$N,6,0)</f>
        <v>No</v>
      </c>
      <c r="J893" s="35">
        <f>VLOOKUP($A893,'Medical Examinations'!$A:$N,9,0)</f>
        <v>0</v>
      </c>
      <c r="K893" s="35" t="str">
        <f>VLOOKUP($A893,'Medical Examinations'!$A:$N,10,0)</f>
        <v>No</v>
      </c>
      <c r="L893" s="35" t="str">
        <f>VLOOKUP($A893,'Medical Examinations'!$A:$N,12,0)</f>
        <v>Obesity</v>
      </c>
      <c r="M893" s="35" t="str">
        <f>VLOOKUP($A893,'Medical Examinations'!$A:$N,13,0)</f>
        <v>Diabetes</v>
      </c>
      <c r="N893" s="45">
        <f>IFERROR(VLOOKUP($A893,'Hospitalisation Details'!$A:$P,15,0),"")</f>
        <v>27288</v>
      </c>
      <c r="O893" s="46">
        <f>IFERROR(VLOOKUP($A893,'Hospitalisation Details'!$A:$P,6,0),"")</f>
        <v>12137.6</v>
      </c>
      <c r="P893" s="47" t="str">
        <f>IFERROR(VLOOKUP($A893,'Hospitalisation Details'!$A:$P,12,0),"")</f>
        <v>tier - 3</v>
      </c>
      <c r="Q893" s="47" t="str">
        <f>IFERROR(VLOOKUP($A893,'Hospitalisation Details'!$A:$P,13,0),"")</f>
        <v>tier - 3</v>
      </c>
      <c r="R893" s="47" t="str">
        <f>IFERROR(VLOOKUP($A893,'Hospitalisation Details'!$A:$P,14,0),"")</f>
        <v>R1012</v>
      </c>
      <c r="S893" s="47">
        <f>IFERROR(VLOOKUP($A893,'Hospitalisation Details'!$A:$P,16,0),"")</f>
        <v>48</v>
      </c>
    </row>
    <row r="894" spans="1:19" x14ac:dyDescent="0.3">
      <c r="A894" s="34" t="str">
        <f>'Medical Examinations'!A894</f>
        <v>Id893</v>
      </c>
      <c r="B894" s="36" t="str">
        <f>VLOOKUP($A894,'Customer Names'!A:E,3,FALSE)</f>
        <v>Mrs.</v>
      </c>
      <c r="C894" s="37" t="str">
        <f>VLOOKUP($A894,'Customer Names'!$A:$E,4,FALSE)</f>
        <v xml:space="preserve"> Rhonda</v>
      </c>
      <c r="D894" s="37" t="str">
        <f>VLOOKUP($A894,'Customer Names'!A:E,5,FALSE)</f>
        <v>Glass</v>
      </c>
      <c r="E894" s="35">
        <f>VLOOKUP($A894,'Medical Examinations'!$A:$H,2,FALSE)</f>
        <v>43.28</v>
      </c>
      <c r="F894" s="35">
        <f>VLOOKUP($A894,'Medical Examinations'!$A:$H,3,FALSE)</f>
        <v>4.41</v>
      </c>
      <c r="G894" s="35" t="str">
        <f>VLOOKUP($A894,'Medical Examinations'!$A:$N,11,0)</f>
        <v>No</v>
      </c>
      <c r="H894" s="35" t="str">
        <f>VLOOKUP($A894,'Medical Examinations'!$A:$N,5,0)</f>
        <v>No</v>
      </c>
      <c r="I894" s="35" t="str">
        <f>VLOOKUP($A894,'Medical Examinations'!$A:$N,6,0)</f>
        <v>No</v>
      </c>
      <c r="J894" s="35">
        <f>VLOOKUP($A894,'Medical Examinations'!$A:$N,9,0)</f>
        <v>0</v>
      </c>
      <c r="K894" s="35" t="str">
        <f>VLOOKUP($A894,'Medical Examinations'!$A:$N,10,0)</f>
        <v>No</v>
      </c>
      <c r="L894" s="35" t="str">
        <f>VLOOKUP($A894,'Medical Examinations'!$A:$N,12,0)</f>
        <v>Obesity</v>
      </c>
      <c r="M894" s="35" t="str">
        <f>VLOOKUP($A894,'Medical Examinations'!$A:$N,13,0)</f>
        <v>Normal</v>
      </c>
      <c r="N894" s="45">
        <f>IFERROR(VLOOKUP($A894,'Hospitalisation Details'!$A:$P,15,0),"")</f>
        <v>33548</v>
      </c>
      <c r="O894" s="46">
        <f>IFERROR(VLOOKUP($A894,'Hospitalisation Details'!$A:$P,6,0),"")</f>
        <v>12130.8</v>
      </c>
      <c r="P894" s="47" t="str">
        <f>IFERROR(VLOOKUP($A894,'Hospitalisation Details'!$A:$P,12,0),"")</f>
        <v>tier - 3</v>
      </c>
      <c r="Q894" s="47" t="str">
        <f>IFERROR(VLOOKUP($A894,'Hospitalisation Details'!$A:$P,13,0),"")</f>
        <v>tier - 3</v>
      </c>
      <c r="R894" s="47" t="str">
        <f>IFERROR(VLOOKUP($A894,'Hospitalisation Details'!$A:$P,14,0),"")</f>
        <v>R1026</v>
      </c>
      <c r="S894" s="47">
        <f>IFERROR(VLOOKUP($A894,'Hospitalisation Details'!$A:$P,16,0),"")</f>
        <v>31</v>
      </c>
    </row>
    <row r="895" spans="1:19" x14ac:dyDescent="0.3">
      <c r="A895" s="34" t="str">
        <f>'Medical Examinations'!A895</f>
        <v>Id894</v>
      </c>
      <c r="B895" s="36" t="str">
        <f>VLOOKUP($A895,'Customer Names'!A:E,3,FALSE)</f>
        <v>Mr.</v>
      </c>
      <c r="C895" s="37" t="str">
        <f>VLOOKUP($A895,'Customer Names'!$A:$E,4,FALSE)</f>
        <v xml:space="preserve"> John</v>
      </c>
      <c r="D895" s="37" t="str">
        <f>VLOOKUP($A895,'Customer Names'!A:E,5,FALSE)</f>
        <v>Butcher</v>
      </c>
      <c r="E895" s="35">
        <f>VLOOKUP($A895,'Medical Examinations'!$A:$H,2,FALSE)</f>
        <v>28.785</v>
      </c>
      <c r="F895" s="35">
        <f>VLOOKUP($A895,'Medical Examinations'!$A:$H,3,FALSE)</f>
        <v>9.1</v>
      </c>
      <c r="G895" s="35" t="str">
        <f>VLOOKUP($A895,'Medical Examinations'!$A:$N,11,0)</f>
        <v>Yes</v>
      </c>
      <c r="H895" s="35" t="str">
        <f>VLOOKUP($A895,'Medical Examinations'!$A:$N,5,0)</f>
        <v>No</v>
      </c>
      <c r="I895" s="35" t="str">
        <f>VLOOKUP($A895,'Medical Examinations'!$A:$N,6,0)</f>
        <v>Yes</v>
      </c>
      <c r="J895" s="35">
        <f>VLOOKUP($A895,'Medical Examinations'!$A:$N,9,0)</f>
        <v>1</v>
      </c>
      <c r="K895" s="35" t="str">
        <f>VLOOKUP($A895,'Medical Examinations'!$A:$N,10,0)</f>
        <v>No</v>
      </c>
      <c r="L895" s="35" t="str">
        <f>VLOOKUP($A895,'Medical Examinations'!$A:$N,12,0)</f>
        <v>Overweight</v>
      </c>
      <c r="M895" s="35" t="str">
        <f>VLOOKUP($A895,'Medical Examinations'!$A:$N,13,0)</f>
        <v>Diabetes</v>
      </c>
      <c r="N895" s="45">
        <f>IFERROR(VLOOKUP($A895,'Hospitalisation Details'!$A:$P,15,0),"")</f>
        <v>23166</v>
      </c>
      <c r="O895" s="46">
        <f>IFERROR(VLOOKUP($A895,'Hospitalisation Details'!$A:$P,6,0),"")</f>
        <v>12129.61</v>
      </c>
      <c r="P895" s="47" t="str">
        <f>IFERROR(VLOOKUP($A895,'Hospitalisation Details'!$A:$P,12,0),"")</f>
        <v>tier - 3</v>
      </c>
      <c r="Q895" s="47" t="str">
        <f>IFERROR(VLOOKUP($A895,'Hospitalisation Details'!$A:$P,13,0),"")</f>
        <v>tier - 1</v>
      </c>
      <c r="R895" s="47" t="str">
        <f>IFERROR(VLOOKUP($A895,'Hospitalisation Details'!$A:$P,14,0),"")</f>
        <v>R1012</v>
      </c>
      <c r="S895" s="47">
        <f>IFERROR(VLOOKUP($A895,'Hospitalisation Details'!$A:$P,16,0),"")</f>
        <v>60</v>
      </c>
    </row>
    <row r="896" spans="1:19" x14ac:dyDescent="0.3">
      <c r="A896" s="34" t="str">
        <f>'Medical Examinations'!A896</f>
        <v>Id895</v>
      </c>
      <c r="B896" s="36" t="str">
        <f>VLOOKUP($A896,'Customer Names'!A:E,3,FALSE)</f>
        <v>Mr.</v>
      </c>
      <c r="C896" s="37" t="str">
        <f>VLOOKUP($A896,'Customer Names'!$A:$E,4,FALSE)</f>
        <v xml:space="preserve"> Miles J.</v>
      </c>
      <c r="D896" s="37" t="str">
        <f>VLOOKUP($A896,'Customer Names'!A:E,5,FALSE)</f>
        <v>Traiser</v>
      </c>
      <c r="E896" s="35">
        <f>VLOOKUP($A896,'Medical Examinations'!$A:$H,2,FALSE)</f>
        <v>25.46</v>
      </c>
      <c r="F896" s="35">
        <f>VLOOKUP($A896,'Medical Examinations'!$A:$H,3,FALSE)</f>
        <v>11.52</v>
      </c>
      <c r="G896" s="35" t="str">
        <f>VLOOKUP($A896,'Medical Examinations'!$A:$N,11,0)</f>
        <v>Yes</v>
      </c>
      <c r="H896" s="35" t="str">
        <f>VLOOKUP($A896,'Medical Examinations'!$A:$N,5,0)</f>
        <v>No</v>
      </c>
      <c r="I896" s="35" t="str">
        <f>VLOOKUP($A896,'Medical Examinations'!$A:$N,6,0)</f>
        <v>Yes</v>
      </c>
      <c r="J896" s="35">
        <f>VLOOKUP($A896,'Medical Examinations'!$A:$N,9,0)</f>
        <v>1</v>
      </c>
      <c r="K896" s="35" t="str">
        <f>VLOOKUP($A896,'Medical Examinations'!$A:$N,10,0)</f>
        <v>No</v>
      </c>
      <c r="L896" s="35" t="str">
        <f>VLOOKUP($A896,'Medical Examinations'!$A:$N,12,0)</f>
        <v>Overweight</v>
      </c>
      <c r="M896" s="35" t="str">
        <f>VLOOKUP($A896,'Medical Examinations'!$A:$N,13,0)</f>
        <v>Diabetes</v>
      </c>
      <c r="N896" s="45">
        <f>IFERROR(VLOOKUP($A896,'Hospitalisation Details'!$A:$P,15,0),"")</f>
        <v>23212</v>
      </c>
      <c r="O896" s="46">
        <f>IFERROR(VLOOKUP($A896,'Hospitalisation Details'!$A:$P,6,0),"")</f>
        <v>12124.99</v>
      </c>
      <c r="P896" s="47" t="str">
        <f>IFERROR(VLOOKUP($A896,'Hospitalisation Details'!$A:$P,12,0),"")</f>
        <v>tier - 3</v>
      </c>
      <c r="Q896" s="47" t="str">
        <f>IFERROR(VLOOKUP($A896,'Hospitalisation Details'!$A:$P,13,0),"")</f>
        <v>tier - 1</v>
      </c>
      <c r="R896" s="47" t="str">
        <f>IFERROR(VLOOKUP($A896,'Hospitalisation Details'!$A:$P,14,0),"")</f>
        <v>R1012</v>
      </c>
      <c r="S896" s="47">
        <f>IFERROR(VLOOKUP($A896,'Hospitalisation Details'!$A:$P,16,0),"")</f>
        <v>59</v>
      </c>
    </row>
    <row r="897" spans="1:19" x14ac:dyDescent="0.3">
      <c r="A897" s="34" t="str">
        <f>'Medical Examinations'!A897</f>
        <v>Id896</v>
      </c>
      <c r="B897" s="36" t="str">
        <f>VLOOKUP($A897,'Customer Names'!A:E,3,FALSE)</f>
        <v>Ms.</v>
      </c>
      <c r="C897" s="37" t="str">
        <f>VLOOKUP($A897,'Customer Names'!$A:$E,4,FALSE)</f>
        <v xml:space="preserve"> Justyna I.</v>
      </c>
      <c r="D897" s="37" t="str">
        <f>VLOOKUP($A897,'Customer Names'!A:E,5,FALSE)</f>
        <v>Mudy-Mader</v>
      </c>
      <c r="E897" s="35">
        <f>VLOOKUP($A897,'Medical Examinations'!$A:$H,2,FALSE)</f>
        <v>30.8</v>
      </c>
      <c r="F897" s="35">
        <f>VLOOKUP($A897,'Medical Examinations'!$A:$H,3,FALSE)</f>
        <v>10.95</v>
      </c>
      <c r="G897" s="35" t="str">
        <f>VLOOKUP($A897,'Medical Examinations'!$A:$N,11,0)</f>
        <v>No</v>
      </c>
      <c r="H897" s="35" t="str">
        <f>VLOOKUP($A897,'Medical Examinations'!$A:$N,5,0)</f>
        <v>No</v>
      </c>
      <c r="I897" s="35" t="str">
        <f>VLOOKUP($A897,'Medical Examinations'!$A:$N,6,0)</f>
        <v>No</v>
      </c>
      <c r="J897" s="35">
        <f>VLOOKUP($A897,'Medical Examinations'!$A:$N,9,0)</f>
        <v>0</v>
      </c>
      <c r="K897" s="35" t="str">
        <f>VLOOKUP($A897,'Medical Examinations'!$A:$N,10,0)</f>
        <v>No</v>
      </c>
      <c r="L897" s="35" t="str">
        <f>VLOOKUP($A897,'Medical Examinations'!$A:$N,12,0)</f>
        <v>Obesity</v>
      </c>
      <c r="M897" s="35" t="str">
        <f>VLOOKUP($A897,'Medical Examinations'!$A:$N,13,0)</f>
        <v>Diabetes</v>
      </c>
      <c r="N897" s="45">
        <f>IFERROR(VLOOKUP($A897,'Hospitalisation Details'!$A:$P,15,0),"")</f>
        <v>25136</v>
      </c>
      <c r="O897" s="46">
        <f>IFERROR(VLOOKUP($A897,'Hospitalisation Details'!$A:$P,6,0),"")</f>
        <v>12105.32</v>
      </c>
      <c r="P897" s="47" t="str">
        <f>IFERROR(VLOOKUP($A897,'Hospitalisation Details'!$A:$P,12,0),"")</f>
        <v>tier - 3</v>
      </c>
      <c r="Q897" s="47" t="str">
        <f>IFERROR(VLOOKUP($A897,'Hospitalisation Details'!$A:$P,13,0),"")</f>
        <v>tier - 3</v>
      </c>
      <c r="R897" s="47" t="str">
        <f>IFERROR(VLOOKUP($A897,'Hospitalisation Details'!$A:$P,14,0),"")</f>
        <v>R1011</v>
      </c>
      <c r="S897" s="47">
        <f>IFERROR(VLOOKUP($A897,'Hospitalisation Details'!$A:$P,16,0),"")</f>
        <v>54</v>
      </c>
    </row>
    <row r="898" spans="1:19" x14ac:dyDescent="0.3">
      <c r="A898" s="34" t="str">
        <f>'Medical Examinations'!A898</f>
        <v>Id897</v>
      </c>
      <c r="B898" s="36" t="str">
        <f>VLOOKUP($A898,'Customer Names'!A:E,3,FALSE)</f>
        <v>Ms.</v>
      </c>
      <c r="C898" s="37" t="str">
        <f>VLOOKUP($A898,'Customer Names'!$A:$E,4,FALSE)</f>
        <v xml:space="preserve"> Lucille</v>
      </c>
      <c r="D898" s="37" t="str">
        <f>VLOOKUP($A898,'Customer Names'!A:E,5,FALSE)</f>
        <v>Rogers</v>
      </c>
      <c r="E898" s="35">
        <f>VLOOKUP($A898,'Medical Examinations'!$A:$H,2,FALSE)</f>
        <v>28.88</v>
      </c>
      <c r="F898" s="35">
        <f>VLOOKUP($A898,'Medical Examinations'!$A:$H,3,FALSE)</f>
        <v>11.5</v>
      </c>
      <c r="G898" s="35" t="str">
        <f>VLOOKUP($A898,'Medical Examinations'!$A:$N,11,0)</f>
        <v>No</v>
      </c>
      <c r="H898" s="35" t="str">
        <f>VLOOKUP($A898,'Medical Examinations'!$A:$N,5,0)</f>
        <v>No</v>
      </c>
      <c r="I898" s="35" t="str">
        <f>VLOOKUP($A898,'Medical Examinations'!$A:$N,6,0)</f>
        <v>No</v>
      </c>
      <c r="J898" s="35">
        <f>VLOOKUP($A898,'Medical Examinations'!$A:$N,9,0)</f>
        <v>0</v>
      </c>
      <c r="K898" s="35" t="str">
        <f>VLOOKUP($A898,'Medical Examinations'!$A:$N,10,0)</f>
        <v>No</v>
      </c>
      <c r="L898" s="35" t="str">
        <f>VLOOKUP($A898,'Medical Examinations'!$A:$N,12,0)</f>
        <v>Overweight</v>
      </c>
      <c r="M898" s="35" t="str">
        <f>VLOOKUP($A898,'Medical Examinations'!$A:$N,13,0)</f>
        <v>Diabetes</v>
      </c>
      <c r="N898" s="45">
        <f>IFERROR(VLOOKUP($A898,'Hospitalisation Details'!$A:$P,15,0),"")</f>
        <v>25181</v>
      </c>
      <c r="O898" s="46">
        <f>IFERROR(VLOOKUP($A898,'Hospitalisation Details'!$A:$P,6,0),"")</f>
        <v>12096.65</v>
      </c>
      <c r="P898" s="47" t="str">
        <f>IFERROR(VLOOKUP($A898,'Hospitalisation Details'!$A:$P,12,0),"")</f>
        <v>tier - 3</v>
      </c>
      <c r="Q898" s="47" t="str">
        <f>IFERROR(VLOOKUP($A898,'Hospitalisation Details'!$A:$P,13,0),"")</f>
        <v>tier - 1</v>
      </c>
      <c r="R898" s="47" t="str">
        <f>IFERROR(VLOOKUP($A898,'Hospitalisation Details'!$A:$P,14,0),"")</f>
        <v>R1024</v>
      </c>
      <c r="S898" s="47">
        <f>IFERROR(VLOOKUP($A898,'Hospitalisation Details'!$A:$P,16,0),"")</f>
        <v>54</v>
      </c>
    </row>
    <row r="899" spans="1:19" x14ac:dyDescent="0.3">
      <c r="A899" s="34" t="str">
        <f>'Medical Examinations'!A899</f>
        <v>Id898</v>
      </c>
      <c r="B899" s="36" t="str">
        <f>VLOOKUP($A899,'Customer Names'!A:E,3,FALSE)</f>
        <v>Ms.</v>
      </c>
      <c r="C899" s="37" t="str">
        <f>VLOOKUP($A899,'Customer Names'!$A:$E,4,FALSE)</f>
        <v xml:space="preserve"> April</v>
      </c>
      <c r="D899" s="37" t="str">
        <f>VLOOKUP($A899,'Customer Names'!A:E,5,FALSE)</f>
        <v>Woo</v>
      </c>
      <c r="E899" s="35">
        <f>VLOOKUP($A899,'Medical Examinations'!$A:$H,2,FALSE)</f>
        <v>23</v>
      </c>
      <c r="F899" s="35">
        <f>VLOOKUP($A899,'Medical Examinations'!$A:$H,3,FALSE)</f>
        <v>9.8800000000000008</v>
      </c>
      <c r="G899" s="35" t="str">
        <f>VLOOKUP($A899,'Medical Examinations'!$A:$N,11,0)</f>
        <v>No</v>
      </c>
      <c r="H899" s="35" t="str">
        <f>VLOOKUP($A899,'Medical Examinations'!$A:$N,5,0)</f>
        <v>No</v>
      </c>
      <c r="I899" s="35" t="str">
        <f>VLOOKUP($A899,'Medical Examinations'!$A:$N,6,0)</f>
        <v>No</v>
      </c>
      <c r="J899" s="35">
        <f>VLOOKUP($A899,'Medical Examinations'!$A:$N,9,0)</f>
        <v>0</v>
      </c>
      <c r="K899" s="35" t="str">
        <f>VLOOKUP($A899,'Medical Examinations'!$A:$N,10,0)</f>
        <v>No</v>
      </c>
      <c r="L899" s="35" t="str">
        <f>VLOOKUP($A899,'Medical Examinations'!$A:$N,12,0)</f>
        <v>Normal Weight</v>
      </c>
      <c r="M899" s="35" t="str">
        <f>VLOOKUP($A899,'Medical Examinations'!$A:$N,13,0)</f>
        <v>Diabetes</v>
      </c>
      <c r="N899" s="45">
        <f>IFERROR(VLOOKUP($A899,'Hospitalisation Details'!$A:$P,15,0),"")</f>
        <v>25010</v>
      </c>
      <c r="O899" s="46">
        <f>IFERROR(VLOOKUP($A899,'Hospitalisation Details'!$A:$P,6,0),"")</f>
        <v>12094.48</v>
      </c>
      <c r="P899" s="47" t="str">
        <f>IFERROR(VLOOKUP($A899,'Hospitalisation Details'!$A:$P,12,0),"")</f>
        <v>tier - 3</v>
      </c>
      <c r="Q899" s="47" t="str">
        <f>IFERROR(VLOOKUP($A899,'Hospitalisation Details'!$A:$P,13,0),"")</f>
        <v>tier - 3</v>
      </c>
      <c r="R899" s="47" t="str">
        <f>IFERROR(VLOOKUP($A899,'Hospitalisation Details'!$A:$P,14,0),"")</f>
        <v>R1011</v>
      </c>
      <c r="S899" s="47">
        <f>IFERROR(VLOOKUP($A899,'Hospitalisation Details'!$A:$P,16,0),"")</f>
        <v>54</v>
      </c>
    </row>
    <row r="900" spans="1:19" x14ac:dyDescent="0.3">
      <c r="A900" s="34" t="str">
        <f>'Medical Examinations'!A900</f>
        <v>Id899</v>
      </c>
      <c r="B900" s="36" t="str">
        <f>VLOOKUP($A900,'Customer Names'!A:E,3,FALSE)</f>
        <v>Mr.</v>
      </c>
      <c r="C900" s="37" t="str">
        <f>VLOOKUP($A900,'Customer Names'!$A:$E,4,FALSE)</f>
        <v xml:space="preserve"> Robert</v>
      </c>
      <c r="D900" s="37" t="str">
        <f>VLOOKUP($A900,'Customer Names'!A:E,5,FALSE)</f>
        <v>Walsh</v>
      </c>
      <c r="E900" s="35">
        <f>VLOOKUP($A900,'Medical Examinations'!$A:$H,2,FALSE)</f>
        <v>38.25</v>
      </c>
      <c r="F900" s="35">
        <f>VLOOKUP($A900,'Medical Examinations'!$A:$H,3,FALSE)</f>
        <v>6.2</v>
      </c>
      <c r="G900" s="35" t="str">
        <f>VLOOKUP($A900,'Medical Examinations'!$A:$N,11,0)</f>
        <v>No</v>
      </c>
      <c r="H900" s="35" t="str">
        <f>VLOOKUP($A900,'Medical Examinations'!$A:$N,5,0)</f>
        <v>No</v>
      </c>
      <c r="I900" s="35" t="str">
        <f>VLOOKUP($A900,'Medical Examinations'!$A:$N,6,0)</f>
        <v>No</v>
      </c>
      <c r="J900" s="35">
        <f>VLOOKUP($A900,'Medical Examinations'!$A:$N,9,0)</f>
        <v>1</v>
      </c>
      <c r="K900" s="35" t="str">
        <f>VLOOKUP($A900,'Medical Examinations'!$A:$N,10,0)</f>
        <v>No</v>
      </c>
      <c r="L900" s="35" t="str">
        <f>VLOOKUP($A900,'Medical Examinations'!$A:$N,12,0)</f>
        <v>Obesity</v>
      </c>
      <c r="M900" s="35" t="str">
        <f>VLOOKUP($A900,'Medical Examinations'!$A:$N,13,0)</f>
        <v>Prediabetes</v>
      </c>
      <c r="N900" s="45">
        <f>IFERROR(VLOOKUP($A900,'Hospitalisation Details'!$A:$P,15,0),"")</f>
        <v>30927</v>
      </c>
      <c r="O900" s="46">
        <f>IFERROR(VLOOKUP($A900,'Hospitalisation Details'!$A:$P,6,0),"")</f>
        <v>12091.34</v>
      </c>
      <c r="P900" s="47" t="str">
        <f>IFERROR(VLOOKUP($A900,'Hospitalisation Details'!$A:$P,12,0),"")</f>
        <v>tier - 3</v>
      </c>
      <c r="Q900" s="47" t="str">
        <f>IFERROR(VLOOKUP($A900,'Hospitalisation Details'!$A:$P,13,0),"")</f>
        <v>tier - 2</v>
      </c>
      <c r="R900" s="47" t="str">
        <f>IFERROR(VLOOKUP($A900,'Hospitalisation Details'!$A:$P,14,0),"")</f>
        <v>R1022</v>
      </c>
      <c r="S900" s="47">
        <f>IFERROR(VLOOKUP($A900,'Hospitalisation Details'!$A:$P,16,0),"")</f>
        <v>38</v>
      </c>
    </row>
    <row r="901" spans="1:19" x14ac:dyDescent="0.3">
      <c r="A901" s="34" t="str">
        <f>'Medical Examinations'!A901</f>
        <v>Id900</v>
      </c>
      <c r="B901" s="36" t="str">
        <f>VLOOKUP($A901,'Customer Names'!A:E,3,FALSE)</f>
        <v>Mrs.</v>
      </c>
      <c r="C901" s="37" t="str">
        <f>VLOOKUP($A901,'Customer Names'!$A:$E,4,FALSE)</f>
        <v xml:space="preserve"> Alyssa</v>
      </c>
      <c r="D901" s="37" t="str">
        <f>VLOOKUP($A901,'Customer Names'!A:E,5,FALSE)</f>
        <v>White</v>
      </c>
      <c r="E901" s="35">
        <f>VLOOKUP($A901,'Medical Examinations'!$A:$H,2,FALSE)</f>
        <v>39.25</v>
      </c>
      <c r="F901" s="35">
        <f>VLOOKUP($A901,'Medical Examinations'!$A:$H,3,FALSE)</f>
        <v>8.41</v>
      </c>
      <c r="G901" s="35" t="str">
        <f>VLOOKUP($A901,'Medical Examinations'!$A:$N,11,0)</f>
        <v>Yes</v>
      </c>
      <c r="H901" s="35" t="str">
        <f>VLOOKUP($A901,'Medical Examinations'!$A:$N,5,0)</f>
        <v>No</v>
      </c>
      <c r="I901" s="35" t="str">
        <f>VLOOKUP($A901,'Medical Examinations'!$A:$N,6,0)</f>
        <v>No</v>
      </c>
      <c r="J901" s="35">
        <f>VLOOKUP($A901,'Medical Examinations'!$A:$N,9,0)</f>
        <v>1</v>
      </c>
      <c r="K901" s="35" t="str">
        <f>VLOOKUP($A901,'Medical Examinations'!$A:$N,10,0)</f>
        <v>No</v>
      </c>
      <c r="L901" s="35" t="str">
        <f>VLOOKUP($A901,'Medical Examinations'!$A:$N,12,0)</f>
        <v>Obesity</v>
      </c>
      <c r="M901" s="35" t="str">
        <f>VLOOKUP($A901,'Medical Examinations'!$A:$N,13,0)</f>
        <v>Diabetes</v>
      </c>
      <c r="N901" s="45">
        <f>IFERROR(VLOOKUP($A901,'Hospitalisation Details'!$A:$P,15,0),"")</f>
        <v>31662</v>
      </c>
      <c r="O901" s="46">
        <f>IFERROR(VLOOKUP($A901,'Hospitalisation Details'!$A:$P,6,0),"")</f>
        <v>12048.13</v>
      </c>
      <c r="P901" s="47" t="str">
        <f>IFERROR(VLOOKUP($A901,'Hospitalisation Details'!$A:$P,12,0),"")</f>
        <v>tier - 3</v>
      </c>
      <c r="Q901" s="47" t="str">
        <f>IFERROR(VLOOKUP($A901,'Hospitalisation Details'!$A:$P,13,0),"")</f>
        <v>tier - 2</v>
      </c>
      <c r="R901" s="47" t="str">
        <f>IFERROR(VLOOKUP($A901,'Hospitalisation Details'!$A:$P,14,0),"")</f>
        <v>R1026</v>
      </c>
      <c r="S901" s="47">
        <f>IFERROR(VLOOKUP($A901,'Hospitalisation Details'!$A:$P,16,0),"")</f>
        <v>36</v>
      </c>
    </row>
    <row r="902" spans="1:19" x14ac:dyDescent="0.3">
      <c r="A902" s="34" t="str">
        <f>'Medical Examinations'!A902</f>
        <v>Id901</v>
      </c>
      <c r="B902" s="36" t="str">
        <f>VLOOKUP($A902,'Customer Names'!A:E,3,FALSE)</f>
        <v>Ms.</v>
      </c>
      <c r="C902" s="37" t="str">
        <f>VLOOKUP($A902,'Customer Names'!$A:$E,4,FALSE)</f>
        <v xml:space="preserve"> Jessica E.</v>
      </c>
      <c r="D902" s="37" t="str">
        <f>VLOOKUP($A902,'Customer Names'!A:E,5,FALSE)</f>
        <v>Sheppard</v>
      </c>
      <c r="E902" s="35">
        <f>VLOOKUP($A902,'Medical Examinations'!$A:$H,2,FALSE)</f>
        <v>26.6</v>
      </c>
      <c r="F902" s="35">
        <f>VLOOKUP($A902,'Medical Examinations'!$A:$H,3,FALSE)</f>
        <v>5.07</v>
      </c>
      <c r="G902" s="35" t="str">
        <f>VLOOKUP($A902,'Medical Examinations'!$A:$N,11,0)</f>
        <v>Yes</v>
      </c>
      <c r="H902" s="35" t="str">
        <f>VLOOKUP($A902,'Medical Examinations'!$A:$N,5,0)</f>
        <v>No</v>
      </c>
      <c r="I902" s="35" t="str">
        <f>VLOOKUP($A902,'Medical Examinations'!$A:$N,6,0)</f>
        <v>No</v>
      </c>
      <c r="J902" s="35">
        <f>VLOOKUP($A902,'Medical Examinations'!$A:$N,9,0)</f>
        <v>2</v>
      </c>
      <c r="K902" s="35" t="str">
        <f>VLOOKUP($A902,'Medical Examinations'!$A:$N,10,0)</f>
        <v>No</v>
      </c>
      <c r="L902" s="35" t="str">
        <f>VLOOKUP($A902,'Medical Examinations'!$A:$N,12,0)</f>
        <v>Overweight</v>
      </c>
      <c r="M902" s="35" t="str">
        <f>VLOOKUP($A902,'Medical Examinations'!$A:$N,13,0)</f>
        <v>Normal</v>
      </c>
      <c r="N902" s="45">
        <f>IFERROR(VLOOKUP($A902,'Hospitalisation Details'!$A:$P,15,0),"")</f>
        <v>24435</v>
      </c>
      <c r="O902" s="46">
        <f>IFERROR(VLOOKUP($A902,'Hospitalisation Details'!$A:$P,6,0),"")</f>
        <v>12044.34</v>
      </c>
      <c r="P902" s="47" t="str">
        <f>IFERROR(VLOOKUP($A902,'Hospitalisation Details'!$A:$P,12,0),"")</f>
        <v>tier - 3</v>
      </c>
      <c r="Q902" s="47" t="str">
        <f>IFERROR(VLOOKUP($A902,'Hospitalisation Details'!$A:$P,13,0),"")</f>
        <v>tier - 1</v>
      </c>
      <c r="R902" s="47" t="str">
        <f>IFERROR(VLOOKUP($A902,'Hospitalisation Details'!$A:$P,14,0),"")</f>
        <v>R1012</v>
      </c>
      <c r="S902" s="47">
        <f>IFERROR(VLOOKUP($A902,'Hospitalisation Details'!$A:$P,16,0),"")</f>
        <v>56</v>
      </c>
    </row>
    <row r="903" spans="1:19" x14ac:dyDescent="0.3">
      <c r="A903" s="34" t="str">
        <f>'Medical Examinations'!A903</f>
        <v>Id902</v>
      </c>
      <c r="B903" s="36" t="str">
        <f>VLOOKUP($A903,'Customer Names'!A:E,3,FALSE)</f>
        <v>Mr.</v>
      </c>
      <c r="C903" s="37" t="str">
        <f>VLOOKUP($A903,'Customer Names'!$A:$E,4,FALSE)</f>
        <v xml:space="preserve"> Patrick J.</v>
      </c>
      <c r="D903" s="37" t="str">
        <f>VLOOKUP($A903,'Customer Names'!A:E,5,FALSE)</f>
        <v>Doran</v>
      </c>
      <c r="E903" s="35">
        <f>VLOOKUP($A903,'Medical Examinations'!$A:$H,2,FALSE)</f>
        <v>35.700000000000003</v>
      </c>
      <c r="F903" s="35">
        <f>VLOOKUP($A903,'Medical Examinations'!$A:$H,3,FALSE)</f>
        <v>4.0599999999999996</v>
      </c>
      <c r="G903" s="35" t="str">
        <f>VLOOKUP($A903,'Medical Examinations'!$A:$N,11,0)</f>
        <v>No</v>
      </c>
      <c r="H903" s="35" t="str">
        <f>VLOOKUP($A903,'Medical Examinations'!$A:$N,5,0)</f>
        <v>No</v>
      </c>
      <c r="I903" s="35" t="str">
        <f>VLOOKUP($A903,'Medical Examinations'!$A:$N,6,0)</f>
        <v>Yes</v>
      </c>
      <c r="J903" s="35">
        <f>VLOOKUP($A903,'Medical Examinations'!$A:$N,9,0)</f>
        <v>1</v>
      </c>
      <c r="K903" s="35" t="str">
        <f>VLOOKUP($A903,'Medical Examinations'!$A:$N,10,0)</f>
        <v>No</v>
      </c>
      <c r="L903" s="35" t="str">
        <f>VLOOKUP($A903,'Medical Examinations'!$A:$N,12,0)</f>
        <v>Obesity</v>
      </c>
      <c r="M903" s="35" t="str">
        <f>VLOOKUP($A903,'Medical Examinations'!$A:$N,13,0)</f>
        <v>Normal</v>
      </c>
      <c r="N903" s="45">
        <f>IFERROR(VLOOKUP($A903,'Hospitalisation Details'!$A:$P,15,0),"")</f>
        <v>29144</v>
      </c>
      <c r="O903" s="46">
        <f>IFERROR(VLOOKUP($A903,'Hospitalisation Details'!$A:$P,6,0),"")</f>
        <v>12035.18</v>
      </c>
      <c r="P903" s="47" t="str">
        <f>IFERROR(VLOOKUP($A903,'Hospitalisation Details'!$A:$P,12,0),"")</f>
        <v>tier - 3</v>
      </c>
      <c r="Q903" s="47" t="str">
        <f>IFERROR(VLOOKUP($A903,'Hospitalisation Details'!$A:$P,13,0),"")</f>
        <v>tier - 3</v>
      </c>
      <c r="R903" s="47" t="str">
        <f>IFERROR(VLOOKUP($A903,'Hospitalisation Details'!$A:$P,14,0),"")</f>
        <v>R1021</v>
      </c>
      <c r="S903" s="47">
        <f>IFERROR(VLOOKUP($A903,'Hospitalisation Details'!$A:$P,16,0),"")</f>
        <v>43</v>
      </c>
    </row>
    <row r="904" spans="1:19" x14ac:dyDescent="0.3">
      <c r="A904" s="34" t="str">
        <f>'Medical Examinations'!A904</f>
        <v>Id903</v>
      </c>
      <c r="B904" s="36" t="str">
        <f>VLOOKUP($A904,'Customer Names'!A:E,3,FALSE)</f>
        <v>Ms.</v>
      </c>
      <c r="C904" s="37" t="str">
        <f>VLOOKUP($A904,'Customer Names'!$A:$E,4,FALSE)</f>
        <v xml:space="preserve"> Emilie</v>
      </c>
      <c r="D904" s="37" t="str">
        <f>VLOOKUP($A904,'Customer Names'!A:E,5,FALSE)</f>
        <v>Labrosse</v>
      </c>
      <c r="E904" s="35">
        <f>VLOOKUP($A904,'Medical Examinations'!$A:$H,2,FALSE)</f>
        <v>20.100000000000001</v>
      </c>
      <c r="F904" s="35">
        <f>VLOOKUP($A904,'Medical Examinations'!$A:$H,3,FALSE)</f>
        <v>10.52</v>
      </c>
      <c r="G904" s="35" t="str">
        <f>VLOOKUP($A904,'Medical Examinations'!$A:$N,11,0)</f>
        <v>No</v>
      </c>
      <c r="H904" s="35" t="str">
        <f>VLOOKUP($A904,'Medical Examinations'!$A:$N,5,0)</f>
        <v>No</v>
      </c>
      <c r="I904" s="35" t="str">
        <f>VLOOKUP($A904,'Medical Examinations'!$A:$N,6,0)</f>
        <v>No</v>
      </c>
      <c r="J904" s="35">
        <f>VLOOKUP($A904,'Medical Examinations'!$A:$N,9,0)</f>
        <v>0</v>
      </c>
      <c r="K904" s="35" t="str">
        <f>VLOOKUP($A904,'Medical Examinations'!$A:$N,10,0)</f>
        <v>No</v>
      </c>
      <c r="L904" s="35" t="str">
        <f>VLOOKUP($A904,'Medical Examinations'!$A:$N,12,0)</f>
        <v>Normal Weight</v>
      </c>
      <c r="M904" s="35" t="str">
        <f>VLOOKUP($A904,'Medical Examinations'!$A:$N,13,0)</f>
        <v>Diabetes</v>
      </c>
      <c r="N904" s="45">
        <f>IFERROR(VLOOKUP($A904,'Hospitalisation Details'!$A:$P,15,0),"")</f>
        <v>24044</v>
      </c>
      <c r="O904" s="46">
        <f>IFERROR(VLOOKUP($A904,'Hospitalisation Details'!$A:$P,6,0),"")</f>
        <v>12032.33</v>
      </c>
      <c r="P904" s="47" t="str">
        <f>IFERROR(VLOOKUP($A904,'Hospitalisation Details'!$A:$P,12,0),"")</f>
        <v>tier - 3</v>
      </c>
      <c r="Q904" s="47" t="str">
        <f>IFERROR(VLOOKUP($A904,'Hospitalisation Details'!$A:$P,13,0),"")</f>
        <v>tier - 1</v>
      </c>
      <c r="R904" s="47" t="str">
        <f>IFERROR(VLOOKUP($A904,'Hospitalisation Details'!$A:$P,14,0),"")</f>
        <v>R1011</v>
      </c>
      <c r="S904" s="47">
        <f>IFERROR(VLOOKUP($A904,'Hospitalisation Details'!$A:$P,16,0),"")</f>
        <v>57</v>
      </c>
    </row>
    <row r="905" spans="1:19" x14ac:dyDescent="0.3">
      <c r="A905" s="34" t="str">
        <f>'Medical Examinations'!A905</f>
        <v>Id904</v>
      </c>
      <c r="B905" s="36" t="str">
        <f>VLOOKUP($A905,'Customer Names'!A:E,3,FALSE)</f>
        <v>Ms.</v>
      </c>
      <c r="C905" s="37" t="str">
        <f>VLOOKUP($A905,'Customer Names'!$A:$E,4,FALSE)</f>
        <v xml:space="preserve"> Caitlin B.</v>
      </c>
      <c r="D905" s="37" t="str">
        <f>VLOOKUP($A905,'Customer Names'!A:E,5,FALSE)</f>
        <v>Thomas</v>
      </c>
      <c r="E905" s="35">
        <f>VLOOKUP($A905,'Medical Examinations'!$A:$H,2,FALSE)</f>
        <v>22.23</v>
      </c>
      <c r="F905" s="35">
        <f>VLOOKUP($A905,'Medical Examinations'!$A:$H,3,FALSE)</f>
        <v>9.65</v>
      </c>
      <c r="G905" s="35" t="str">
        <f>VLOOKUP($A905,'Medical Examinations'!$A:$N,11,0)</f>
        <v>No</v>
      </c>
      <c r="H905" s="35" t="str">
        <f>VLOOKUP($A905,'Medical Examinations'!$A:$N,5,0)</f>
        <v>No</v>
      </c>
      <c r="I905" s="35" t="str">
        <f>VLOOKUP($A905,'Medical Examinations'!$A:$N,6,0)</f>
        <v>No</v>
      </c>
      <c r="J905" s="35">
        <f>VLOOKUP($A905,'Medical Examinations'!$A:$N,9,0)</f>
        <v>0</v>
      </c>
      <c r="K905" s="35" t="str">
        <f>VLOOKUP($A905,'Medical Examinations'!$A:$N,10,0)</f>
        <v>No</v>
      </c>
      <c r="L905" s="35" t="str">
        <f>VLOOKUP($A905,'Medical Examinations'!$A:$N,12,0)</f>
        <v>Normal Weight</v>
      </c>
      <c r="M905" s="35" t="str">
        <f>VLOOKUP($A905,'Medical Examinations'!$A:$N,13,0)</f>
        <v>Diabetes</v>
      </c>
      <c r="N905" s="45">
        <f>IFERROR(VLOOKUP($A905,'Hospitalisation Details'!$A:$P,15,0),"")</f>
        <v>23902</v>
      </c>
      <c r="O905" s="46">
        <f>IFERROR(VLOOKUP($A905,'Hospitalisation Details'!$A:$P,6,0),"")</f>
        <v>12029.29</v>
      </c>
      <c r="P905" s="47" t="str">
        <f>IFERROR(VLOOKUP($A905,'Hospitalisation Details'!$A:$P,12,0),"")</f>
        <v>tier - 3</v>
      </c>
      <c r="Q905" s="47" t="str">
        <f>IFERROR(VLOOKUP($A905,'Hospitalisation Details'!$A:$P,13,0),"")</f>
        <v>tier - 2</v>
      </c>
      <c r="R905" s="47" t="str">
        <f>IFERROR(VLOOKUP($A905,'Hospitalisation Details'!$A:$P,14,0),"")</f>
        <v>R1024</v>
      </c>
      <c r="S905" s="47">
        <f>IFERROR(VLOOKUP($A905,'Hospitalisation Details'!$A:$P,16,0),"")</f>
        <v>57</v>
      </c>
    </row>
    <row r="906" spans="1:19" x14ac:dyDescent="0.3">
      <c r="A906" s="34" t="str">
        <f>'Medical Examinations'!A906</f>
        <v>Id905</v>
      </c>
      <c r="B906" s="36" t="str">
        <f>VLOOKUP($A906,'Customer Names'!A:E,3,FALSE)</f>
        <v>Mr.</v>
      </c>
      <c r="C906" s="37" t="str">
        <f>VLOOKUP($A906,'Customer Names'!$A:$E,4,FALSE)</f>
        <v xml:space="preserve"> Joseph W</v>
      </c>
      <c r="D906" s="37" t="str">
        <f>VLOOKUP($A906,'Customer Names'!A:E,5,FALSE)</f>
        <v>Lesniak</v>
      </c>
      <c r="E906" s="35">
        <f>VLOOKUP($A906,'Medical Examinations'!$A:$H,2,FALSE)</f>
        <v>36.47</v>
      </c>
      <c r="F906" s="35">
        <f>VLOOKUP($A906,'Medical Examinations'!$A:$H,3,FALSE)</f>
        <v>6.21</v>
      </c>
      <c r="G906" s="35" t="str">
        <f>VLOOKUP($A906,'Medical Examinations'!$A:$N,11,0)</f>
        <v>No</v>
      </c>
      <c r="H906" s="35" t="str">
        <f>VLOOKUP($A906,'Medical Examinations'!$A:$N,5,0)</f>
        <v>No</v>
      </c>
      <c r="I906" s="35" t="str">
        <f>VLOOKUP($A906,'Medical Examinations'!$A:$N,6,0)</f>
        <v>No</v>
      </c>
      <c r="J906" s="35">
        <f>VLOOKUP($A906,'Medical Examinations'!$A:$N,9,0)</f>
        <v>0</v>
      </c>
      <c r="K906" s="35" t="str">
        <f>VLOOKUP($A906,'Medical Examinations'!$A:$N,10,0)</f>
        <v>No</v>
      </c>
      <c r="L906" s="35" t="str">
        <f>VLOOKUP($A906,'Medical Examinations'!$A:$N,12,0)</f>
        <v>Obesity</v>
      </c>
      <c r="M906" s="35" t="str">
        <f>VLOOKUP($A906,'Medical Examinations'!$A:$N,13,0)</f>
        <v>Prediabetes</v>
      </c>
      <c r="N906" s="45">
        <f>IFERROR(VLOOKUP($A906,'Hospitalisation Details'!$A:$P,15,0),"")</f>
        <v>30241</v>
      </c>
      <c r="O906" s="46">
        <f>IFERROR(VLOOKUP($A906,'Hospitalisation Details'!$A:$P,6,0),"")</f>
        <v>12001.29</v>
      </c>
      <c r="P906" s="47" t="str">
        <f>IFERROR(VLOOKUP($A906,'Hospitalisation Details'!$A:$P,12,0),"")</f>
        <v>tier - 3</v>
      </c>
      <c r="Q906" s="47" t="str">
        <f>IFERROR(VLOOKUP($A906,'Hospitalisation Details'!$A:$P,13,0),"")</f>
        <v>tier - 3</v>
      </c>
      <c r="R906" s="47" t="str">
        <f>IFERROR(VLOOKUP($A906,'Hospitalisation Details'!$A:$P,14,0),"")</f>
        <v>R1021</v>
      </c>
      <c r="S906" s="47">
        <f>IFERROR(VLOOKUP($A906,'Hospitalisation Details'!$A:$P,16,0),"")</f>
        <v>40</v>
      </c>
    </row>
    <row r="907" spans="1:19" x14ac:dyDescent="0.3">
      <c r="A907" s="34" t="str">
        <f>'Medical Examinations'!A907</f>
        <v>Id906</v>
      </c>
      <c r="B907" s="36" t="str">
        <f>VLOOKUP($A907,'Customer Names'!A:E,3,FALSE)</f>
        <v>Ms.</v>
      </c>
      <c r="C907" s="37" t="str">
        <f>VLOOKUP($A907,'Customer Names'!$A:$E,4,FALSE)</f>
        <v xml:space="preserve"> Wendy</v>
      </c>
      <c r="D907" s="37" t="str">
        <f>VLOOKUP($A907,'Customer Names'!A:E,5,FALSE)</f>
        <v>Prowse</v>
      </c>
      <c r="E907" s="35">
        <f>VLOOKUP($A907,'Medical Examinations'!$A:$H,2,FALSE)</f>
        <v>49.64</v>
      </c>
      <c r="F907" s="35">
        <f>VLOOKUP($A907,'Medical Examinations'!$A:$H,3,FALSE)</f>
        <v>4.76</v>
      </c>
      <c r="G907" s="35" t="str">
        <f>VLOOKUP($A907,'Medical Examinations'!$A:$N,11,0)</f>
        <v>No</v>
      </c>
      <c r="H907" s="35" t="str">
        <f>VLOOKUP($A907,'Medical Examinations'!$A:$N,5,0)</f>
        <v>No</v>
      </c>
      <c r="I907" s="35" t="str">
        <f>VLOOKUP($A907,'Medical Examinations'!$A:$N,6,0)</f>
        <v>Yes</v>
      </c>
      <c r="J907" s="35">
        <f>VLOOKUP($A907,'Medical Examinations'!$A:$N,9,0)</f>
        <v>1</v>
      </c>
      <c r="K907" s="35" t="str">
        <f>VLOOKUP($A907,'Medical Examinations'!$A:$N,10,0)</f>
        <v>No</v>
      </c>
      <c r="L907" s="35" t="str">
        <f>VLOOKUP($A907,'Medical Examinations'!$A:$N,12,0)</f>
        <v>Obesity</v>
      </c>
      <c r="M907" s="35" t="str">
        <f>VLOOKUP($A907,'Medical Examinations'!$A:$N,13,0)</f>
        <v>Normal</v>
      </c>
      <c r="N907" s="45">
        <f>IFERROR(VLOOKUP($A907,'Hospitalisation Details'!$A:$P,15,0),"")</f>
        <v>34315</v>
      </c>
      <c r="O907" s="46">
        <f>IFERROR(VLOOKUP($A907,'Hospitalisation Details'!$A:$P,6,0),"")</f>
        <v>11994.89</v>
      </c>
      <c r="P907" s="47" t="str">
        <f>IFERROR(VLOOKUP($A907,'Hospitalisation Details'!$A:$P,12,0),"")</f>
        <v>tier - 3</v>
      </c>
      <c r="Q907" s="47" t="str">
        <f>IFERROR(VLOOKUP($A907,'Hospitalisation Details'!$A:$P,13,0),"")</f>
        <v>tier - 2</v>
      </c>
      <c r="R907" s="47" t="str">
        <f>IFERROR(VLOOKUP($A907,'Hospitalisation Details'!$A:$P,14,0),"")</f>
        <v>R1012</v>
      </c>
      <c r="S907" s="47">
        <f>IFERROR(VLOOKUP($A907,'Hospitalisation Details'!$A:$P,16,0),"")</f>
        <v>29</v>
      </c>
    </row>
    <row r="908" spans="1:19" x14ac:dyDescent="0.3">
      <c r="A908" s="34" t="str">
        <f>'Medical Examinations'!A908</f>
        <v>Id907</v>
      </c>
      <c r="B908" s="36" t="str">
        <f>VLOOKUP($A908,'Customer Names'!A:E,3,FALSE)</f>
        <v>Mrs.</v>
      </c>
      <c r="C908" s="37" t="str">
        <f>VLOOKUP($A908,'Customer Names'!$A:$E,4,FALSE)</f>
        <v xml:space="preserve"> Leah L.</v>
      </c>
      <c r="D908" s="37" t="str">
        <f>VLOOKUP($A908,'Customer Names'!A:E,5,FALSE)</f>
        <v>Seigel</v>
      </c>
      <c r="E908" s="35">
        <f>VLOOKUP($A908,'Medical Examinations'!$A:$H,2,FALSE)</f>
        <v>36.799999999999997</v>
      </c>
      <c r="F908" s="35">
        <f>VLOOKUP($A908,'Medical Examinations'!$A:$H,3,FALSE)</f>
        <v>5.73</v>
      </c>
      <c r="G908" s="35" t="str">
        <f>VLOOKUP($A908,'Medical Examinations'!$A:$N,11,0)</f>
        <v>Yes</v>
      </c>
      <c r="H908" s="35" t="str">
        <f>VLOOKUP($A908,'Medical Examinations'!$A:$N,5,0)</f>
        <v>No</v>
      </c>
      <c r="I908" s="35" t="str">
        <f>VLOOKUP($A908,'Medical Examinations'!$A:$N,6,0)</f>
        <v>Yes</v>
      </c>
      <c r="J908" s="35">
        <f>VLOOKUP($A908,'Medical Examinations'!$A:$N,9,0)</f>
        <v>1</v>
      </c>
      <c r="K908" s="35" t="str">
        <f>VLOOKUP($A908,'Medical Examinations'!$A:$N,10,0)</f>
        <v>No</v>
      </c>
      <c r="L908" s="35" t="str">
        <f>VLOOKUP($A908,'Medical Examinations'!$A:$N,12,0)</f>
        <v>Obesity</v>
      </c>
      <c r="M908" s="35" t="str">
        <f>VLOOKUP($A908,'Medical Examinations'!$A:$N,13,0)</f>
        <v>Prediabetes</v>
      </c>
      <c r="N908" s="45">
        <f>IFERROR(VLOOKUP($A908,'Hospitalisation Details'!$A:$P,15,0),"")</f>
        <v>30501</v>
      </c>
      <c r="O908" s="46">
        <f>IFERROR(VLOOKUP($A908,'Hospitalisation Details'!$A:$P,6,0),"")</f>
        <v>11987.68</v>
      </c>
      <c r="P908" s="47" t="str">
        <f>IFERROR(VLOOKUP($A908,'Hospitalisation Details'!$A:$P,12,0),"")</f>
        <v>tier - 3</v>
      </c>
      <c r="Q908" s="47" t="str">
        <f>IFERROR(VLOOKUP($A908,'Hospitalisation Details'!$A:$P,13,0),"")</f>
        <v>tier - 2</v>
      </c>
      <c r="R908" s="47" t="str">
        <f>IFERROR(VLOOKUP($A908,'Hospitalisation Details'!$A:$P,14,0),"")</f>
        <v>R1026</v>
      </c>
      <c r="S908" s="47">
        <f>IFERROR(VLOOKUP($A908,'Hospitalisation Details'!$A:$P,16,0),"")</f>
        <v>39</v>
      </c>
    </row>
    <row r="909" spans="1:19" x14ac:dyDescent="0.3">
      <c r="A909" s="34" t="str">
        <f>'Medical Examinations'!A909</f>
        <v>Id908</v>
      </c>
      <c r="B909" s="36" t="str">
        <f>VLOOKUP($A909,'Customer Names'!A:E,3,FALSE)</f>
        <v>Mr.</v>
      </c>
      <c r="C909" s="37" t="str">
        <f>VLOOKUP($A909,'Customer Names'!$A:$E,4,FALSE)</f>
        <v xml:space="preserve"> Wayne L.</v>
      </c>
      <c r="D909" s="37" t="str">
        <f>VLOOKUP($A909,'Customer Names'!A:E,5,FALSE)</f>
        <v>Blas</v>
      </c>
      <c r="E909" s="35">
        <f>VLOOKUP($A909,'Medical Examinations'!$A:$H,2,FALSE)</f>
        <v>33.880000000000003</v>
      </c>
      <c r="F909" s="35">
        <f>VLOOKUP($A909,'Medical Examinations'!$A:$H,3,FALSE)</f>
        <v>10.78</v>
      </c>
      <c r="G909" s="35" t="str">
        <f>VLOOKUP($A909,'Medical Examinations'!$A:$N,11,0)</f>
        <v>Yes</v>
      </c>
      <c r="H909" s="35" t="str">
        <f>VLOOKUP($A909,'Medical Examinations'!$A:$N,5,0)</f>
        <v>No</v>
      </c>
      <c r="I909" s="35" t="str">
        <f>VLOOKUP($A909,'Medical Examinations'!$A:$N,6,0)</f>
        <v>No</v>
      </c>
      <c r="J909" s="35">
        <f>VLOOKUP($A909,'Medical Examinations'!$A:$N,9,0)</f>
        <v>0</v>
      </c>
      <c r="K909" s="35" t="str">
        <f>VLOOKUP($A909,'Medical Examinations'!$A:$N,10,0)</f>
        <v>No</v>
      </c>
      <c r="L909" s="35" t="str">
        <f>VLOOKUP($A909,'Medical Examinations'!$A:$N,12,0)</f>
        <v>Obesity</v>
      </c>
      <c r="M909" s="35" t="str">
        <f>VLOOKUP($A909,'Medical Examinations'!$A:$N,13,0)</f>
        <v>Diabetes</v>
      </c>
      <c r="N909" s="45">
        <f>IFERROR(VLOOKUP($A909,'Hospitalisation Details'!$A:$P,15,0),"")</f>
        <v>24828</v>
      </c>
      <c r="O909" s="46">
        <f>IFERROR(VLOOKUP($A909,'Hospitalisation Details'!$A:$P,6,0),"")</f>
        <v>11987.17</v>
      </c>
      <c r="P909" s="47" t="str">
        <f>IFERROR(VLOOKUP($A909,'Hospitalisation Details'!$A:$P,12,0),"")</f>
        <v>tier - 3</v>
      </c>
      <c r="Q909" s="47" t="str">
        <f>IFERROR(VLOOKUP($A909,'Hospitalisation Details'!$A:$P,13,0),"")</f>
        <v>tier - 3</v>
      </c>
      <c r="R909" s="47" t="str">
        <f>IFERROR(VLOOKUP($A909,'Hospitalisation Details'!$A:$P,14,0),"")</f>
        <v>R1013</v>
      </c>
      <c r="S909" s="47">
        <f>IFERROR(VLOOKUP($A909,'Hospitalisation Details'!$A:$P,16,0),"")</f>
        <v>55</v>
      </c>
    </row>
    <row r="910" spans="1:19" x14ac:dyDescent="0.3">
      <c r="A910" s="34" t="str">
        <f>'Medical Examinations'!A910</f>
        <v>Id909</v>
      </c>
      <c r="B910" s="36" t="str">
        <f>VLOOKUP($A910,'Customer Names'!A:E,3,FALSE)</f>
        <v>Mr.</v>
      </c>
      <c r="C910" s="37" t="str">
        <f>VLOOKUP($A910,'Customer Names'!$A:$E,4,FALSE)</f>
        <v xml:space="preserve"> Jason M.</v>
      </c>
      <c r="D910" s="37" t="str">
        <f>VLOOKUP($A910,'Customer Names'!A:E,5,FALSE)</f>
        <v>Simpson</v>
      </c>
      <c r="E910" s="35">
        <f>VLOOKUP($A910,'Medical Examinations'!$A:$H,2,FALSE)</f>
        <v>32.01</v>
      </c>
      <c r="F910" s="35">
        <f>VLOOKUP($A910,'Medical Examinations'!$A:$H,3,FALSE)</f>
        <v>5.08</v>
      </c>
      <c r="G910" s="35" t="str">
        <f>VLOOKUP($A910,'Medical Examinations'!$A:$N,11,0)</f>
        <v>Yes</v>
      </c>
      <c r="H910" s="35" t="str">
        <f>VLOOKUP($A910,'Medical Examinations'!$A:$N,5,0)</f>
        <v>No</v>
      </c>
      <c r="I910" s="35" t="str">
        <f>VLOOKUP($A910,'Medical Examinations'!$A:$N,6,0)</f>
        <v>No</v>
      </c>
      <c r="J910" s="35">
        <f>VLOOKUP($A910,'Medical Examinations'!$A:$N,9,0)</f>
        <v>1</v>
      </c>
      <c r="K910" s="35" t="str">
        <f>VLOOKUP($A910,'Medical Examinations'!$A:$N,10,0)</f>
        <v>No</v>
      </c>
      <c r="L910" s="35" t="str">
        <f>VLOOKUP($A910,'Medical Examinations'!$A:$N,12,0)</f>
        <v>Obesity</v>
      </c>
      <c r="M910" s="35" t="str">
        <f>VLOOKUP($A910,'Medical Examinations'!$A:$N,13,0)</f>
        <v>Normal</v>
      </c>
      <c r="N910" s="45">
        <f>IFERROR(VLOOKUP($A910,'Hospitalisation Details'!$A:$P,15,0),"")</f>
        <v>23649</v>
      </c>
      <c r="O910" s="46">
        <f>IFERROR(VLOOKUP($A910,'Hospitalisation Details'!$A:$P,6,0),"")</f>
        <v>11946.63</v>
      </c>
      <c r="P910" s="47" t="str">
        <f>IFERROR(VLOOKUP($A910,'Hospitalisation Details'!$A:$P,12,0),"")</f>
        <v>tier - 3</v>
      </c>
      <c r="Q910" s="47" t="str">
        <f>IFERROR(VLOOKUP($A910,'Hospitalisation Details'!$A:$P,13,0),"")</f>
        <v>tier - 2</v>
      </c>
      <c r="R910" s="47" t="str">
        <f>IFERROR(VLOOKUP($A910,'Hospitalisation Details'!$A:$P,14,0),"")</f>
        <v>R1013</v>
      </c>
      <c r="S910" s="47">
        <f>IFERROR(VLOOKUP($A910,'Hospitalisation Details'!$A:$P,16,0),"")</f>
        <v>58</v>
      </c>
    </row>
    <row r="911" spans="1:19" x14ac:dyDescent="0.3">
      <c r="A911" s="34" t="str">
        <f>'Medical Examinations'!A911</f>
        <v>Id910</v>
      </c>
      <c r="B911" s="36" t="str">
        <f>VLOOKUP($A911,'Customer Names'!A:E,3,FALSE)</f>
        <v>Mr.</v>
      </c>
      <c r="C911" s="37" t="str">
        <f>VLOOKUP($A911,'Customer Names'!$A:$E,4,FALSE)</f>
        <v xml:space="preserve"> Floris</v>
      </c>
      <c r="D911" s="37" t="str">
        <f>VLOOKUP($A911,'Customer Names'!A:E,5,FALSE)</f>
        <v>Gierman</v>
      </c>
      <c r="E911" s="35">
        <f>VLOOKUP($A911,'Medical Examinations'!$A:$H,2,FALSE)</f>
        <v>33.630000000000003</v>
      </c>
      <c r="F911" s="35">
        <f>VLOOKUP($A911,'Medical Examinations'!$A:$H,3,FALSE)</f>
        <v>11.39</v>
      </c>
      <c r="G911" s="35" t="str">
        <f>VLOOKUP($A911,'Medical Examinations'!$A:$N,11,0)</f>
        <v>No</v>
      </c>
      <c r="H911" s="35" t="str">
        <f>VLOOKUP($A911,'Medical Examinations'!$A:$N,5,0)</f>
        <v>No</v>
      </c>
      <c r="I911" s="35" t="str">
        <f>VLOOKUP($A911,'Medical Examinations'!$A:$N,6,0)</f>
        <v>No</v>
      </c>
      <c r="J911" s="35">
        <f>VLOOKUP($A911,'Medical Examinations'!$A:$N,9,0)</f>
        <v>0</v>
      </c>
      <c r="K911" s="35" t="str">
        <f>VLOOKUP($A911,'Medical Examinations'!$A:$N,10,0)</f>
        <v>No</v>
      </c>
      <c r="L911" s="35" t="str">
        <f>VLOOKUP($A911,'Medical Examinations'!$A:$N,12,0)</f>
        <v>Obesity</v>
      </c>
      <c r="M911" s="35" t="str">
        <f>VLOOKUP($A911,'Medical Examinations'!$A:$N,13,0)</f>
        <v>Diabetes</v>
      </c>
      <c r="N911" s="45">
        <f>IFERROR(VLOOKUP($A911,'Hospitalisation Details'!$A:$P,15,0),"")</f>
        <v>24047</v>
      </c>
      <c r="O911" s="46">
        <f>IFERROR(VLOOKUP($A911,'Hospitalisation Details'!$A:$P,6,0),"")</f>
        <v>11945.13</v>
      </c>
      <c r="P911" s="47" t="str">
        <f>IFERROR(VLOOKUP($A911,'Hospitalisation Details'!$A:$P,12,0),"")</f>
        <v>tier - 3</v>
      </c>
      <c r="Q911" s="47" t="str">
        <f>IFERROR(VLOOKUP($A911,'Hospitalisation Details'!$A:$P,13,0),"")</f>
        <v>tier - 2</v>
      </c>
      <c r="R911" s="47" t="str">
        <f>IFERROR(VLOOKUP($A911,'Hospitalisation Details'!$A:$P,14,0),"")</f>
        <v>R1012</v>
      </c>
      <c r="S911" s="47">
        <f>IFERROR(VLOOKUP($A911,'Hospitalisation Details'!$A:$P,16,0),"")</f>
        <v>57</v>
      </c>
    </row>
    <row r="912" spans="1:19" x14ac:dyDescent="0.3">
      <c r="A912" s="34" t="str">
        <f>'Medical Examinations'!A912</f>
        <v>Id911</v>
      </c>
      <c r="B912" s="36" t="str">
        <f>VLOOKUP($A912,'Customer Names'!A:E,3,FALSE)</f>
        <v>Mr.</v>
      </c>
      <c r="C912" s="37" t="str">
        <f>VLOOKUP($A912,'Customer Names'!$A:$E,4,FALSE)</f>
        <v xml:space="preserve"> Marc</v>
      </c>
      <c r="D912" s="37" t="str">
        <f>VLOOKUP($A912,'Customer Names'!A:E,5,FALSE)</f>
        <v>Jeuland</v>
      </c>
      <c r="E912" s="35">
        <f>VLOOKUP($A912,'Medical Examinations'!$A:$H,2,FALSE)</f>
        <v>34.865000000000002</v>
      </c>
      <c r="F912" s="35">
        <f>VLOOKUP($A912,'Medical Examinations'!$A:$H,3,FALSE)</f>
        <v>5.35</v>
      </c>
      <c r="G912" s="35" t="str">
        <f>VLOOKUP($A912,'Medical Examinations'!$A:$N,11,0)</f>
        <v>Yes</v>
      </c>
      <c r="H912" s="35" t="str">
        <f>VLOOKUP($A912,'Medical Examinations'!$A:$N,5,0)</f>
        <v>No</v>
      </c>
      <c r="I912" s="35" t="str">
        <f>VLOOKUP($A912,'Medical Examinations'!$A:$N,6,0)</f>
        <v>No</v>
      </c>
      <c r="J912" s="35">
        <f>VLOOKUP($A912,'Medical Examinations'!$A:$N,9,0)</f>
        <v>1</v>
      </c>
      <c r="K912" s="35" t="str">
        <f>VLOOKUP($A912,'Medical Examinations'!$A:$N,10,0)</f>
        <v>No</v>
      </c>
      <c r="L912" s="35" t="str">
        <f>VLOOKUP($A912,'Medical Examinations'!$A:$N,12,0)</f>
        <v>Obesity</v>
      </c>
      <c r="M912" s="35" t="str">
        <f>VLOOKUP($A912,'Medical Examinations'!$A:$N,13,0)</f>
        <v>Normal</v>
      </c>
      <c r="N912" s="45">
        <f>IFERROR(VLOOKUP($A912,'Hospitalisation Details'!$A:$P,15,0),"")</f>
        <v>23736</v>
      </c>
      <c r="O912" s="46">
        <f>IFERROR(VLOOKUP($A912,'Hospitalisation Details'!$A:$P,6,0),"")</f>
        <v>11944.59</v>
      </c>
      <c r="P912" s="47" t="str">
        <f>IFERROR(VLOOKUP($A912,'Hospitalisation Details'!$A:$P,12,0),"")</f>
        <v>tier - 3</v>
      </c>
      <c r="Q912" s="47" t="str">
        <f>IFERROR(VLOOKUP($A912,'Hospitalisation Details'!$A:$P,13,0),"")</f>
        <v>tier - 2</v>
      </c>
      <c r="R912" s="47" t="str">
        <f>IFERROR(VLOOKUP($A912,'Hospitalisation Details'!$A:$P,14,0),"")</f>
        <v>R1016</v>
      </c>
      <c r="S912" s="47">
        <f>IFERROR(VLOOKUP($A912,'Hospitalisation Details'!$A:$P,16,0),"")</f>
        <v>58</v>
      </c>
    </row>
    <row r="913" spans="1:19" x14ac:dyDescent="0.3">
      <c r="A913" s="34" t="str">
        <f>'Medical Examinations'!A913</f>
        <v>Id912</v>
      </c>
      <c r="B913" s="36" t="str">
        <f>VLOOKUP($A913,'Customer Names'!A:E,3,FALSE)</f>
        <v>Mr.</v>
      </c>
      <c r="C913" s="37" t="str">
        <f>VLOOKUP($A913,'Customer Names'!$A:$E,4,FALSE)</f>
        <v xml:space="preserve"> Christopher</v>
      </c>
      <c r="D913" s="37" t="str">
        <f>VLOOKUP($A913,'Customer Names'!A:E,5,FALSE)</f>
        <v>Chorney</v>
      </c>
      <c r="E913" s="35">
        <f>VLOOKUP($A913,'Medical Examinations'!$A:$H,2,FALSE)</f>
        <v>43.11</v>
      </c>
      <c r="F913" s="35">
        <f>VLOOKUP($A913,'Medical Examinations'!$A:$H,3,FALSE)</f>
        <v>5.6</v>
      </c>
      <c r="G913" s="35" t="str">
        <f>VLOOKUP($A913,'Medical Examinations'!$A:$N,11,0)</f>
        <v>No</v>
      </c>
      <c r="H913" s="35" t="str">
        <f>VLOOKUP($A913,'Medical Examinations'!$A:$N,5,0)</f>
        <v>No</v>
      </c>
      <c r="I913" s="35" t="str">
        <f>VLOOKUP($A913,'Medical Examinations'!$A:$N,6,0)</f>
        <v>No</v>
      </c>
      <c r="J913" s="35">
        <f>VLOOKUP($A913,'Medical Examinations'!$A:$N,9,0)</f>
        <v>0</v>
      </c>
      <c r="K913" s="35" t="str">
        <f>VLOOKUP($A913,'Medical Examinations'!$A:$N,10,0)</f>
        <v>No</v>
      </c>
      <c r="L913" s="35" t="str">
        <f>VLOOKUP($A913,'Medical Examinations'!$A:$N,12,0)</f>
        <v>Obesity</v>
      </c>
      <c r="M913" s="35" t="str">
        <f>VLOOKUP($A913,'Medical Examinations'!$A:$N,13,0)</f>
        <v>Normal</v>
      </c>
      <c r="N913" s="45">
        <f>IFERROR(VLOOKUP($A913,'Hospitalisation Details'!$A:$P,15,0),"")</f>
        <v>33530</v>
      </c>
      <c r="O913" s="46">
        <f>IFERROR(VLOOKUP($A913,'Hospitalisation Details'!$A:$P,6,0),"")</f>
        <v>11941.83</v>
      </c>
      <c r="P913" s="47" t="str">
        <f>IFERROR(VLOOKUP($A913,'Hospitalisation Details'!$A:$P,12,0),"")</f>
        <v>tier - 3</v>
      </c>
      <c r="Q913" s="47" t="str">
        <f>IFERROR(VLOOKUP($A913,'Hospitalisation Details'!$A:$P,13,0),"")</f>
        <v>tier - 1</v>
      </c>
      <c r="R913" s="47" t="str">
        <f>IFERROR(VLOOKUP($A913,'Hospitalisation Details'!$A:$P,14,0),"")</f>
        <v>R1023</v>
      </c>
      <c r="S913" s="47">
        <f>IFERROR(VLOOKUP($A913,'Hospitalisation Details'!$A:$P,16,0),"")</f>
        <v>31</v>
      </c>
    </row>
    <row r="914" spans="1:19" x14ac:dyDescent="0.3">
      <c r="A914" s="34" t="str">
        <f>'Medical Examinations'!A914</f>
        <v>Id913</v>
      </c>
      <c r="B914" s="36" t="str">
        <f>VLOOKUP($A914,'Customer Names'!A:E,3,FALSE)</f>
        <v>Mr.</v>
      </c>
      <c r="C914" s="37" t="str">
        <f>VLOOKUP($A914,'Customer Names'!$A:$E,4,FALSE)</f>
        <v xml:space="preserve"> Kevin</v>
      </c>
      <c r="D914" s="37" t="str">
        <f>VLOOKUP($A914,'Customer Names'!A:E,5,FALSE)</f>
        <v>Rook</v>
      </c>
      <c r="E914" s="35">
        <f>VLOOKUP($A914,'Medical Examinations'!$A:$H,2,FALSE)</f>
        <v>30.305</v>
      </c>
      <c r="F914" s="35">
        <f>VLOOKUP($A914,'Medical Examinations'!$A:$H,3,FALSE)</f>
        <v>4.2699999999999996</v>
      </c>
      <c r="G914" s="35" t="str">
        <f>VLOOKUP($A914,'Medical Examinations'!$A:$N,11,0)</f>
        <v>Yes</v>
      </c>
      <c r="H914" s="35" t="str">
        <f>VLOOKUP($A914,'Medical Examinations'!$A:$N,5,0)</f>
        <v>No</v>
      </c>
      <c r="I914" s="35" t="str">
        <f>VLOOKUP($A914,'Medical Examinations'!$A:$N,6,0)</f>
        <v>No</v>
      </c>
      <c r="J914" s="35">
        <f>VLOOKUP($A914,'Medical Examinations'!$A:$N,9,0)</f>
        <v>1</v>
      </c>
      <c r="K914" s="35" t="str">
        <f>VLOOKUP($A914,'Medical Examinations'!$A:$N,10,0)</f>
        <v>No</v>
      </c>
      <c r="L914" s="35" t="str">
        <f>VLOOKUP($A914,'Medical Examinations'!$A:$N,12,0)</f>
        <v>Obesity</v>
      </c>
      <c r="M914" s="35" t="str">
        <f>VLOOKUP($A914,'Medical Examinations'!$A:$N,13,0)</f>
        <v>Normal</v>
      </c>
      <c r="N914" s="45">
        <f>IFERROR(VLOOKUP($A914,'Hospitalisation Details'!$A:$P,15,0),"")</f>
        <v>23591</v>
      </c>
      <c r="O914" s="46">
        <f>IFERROR(VLOOKUP($A914,'Hospitalisation Details'!$A:$P,6,0),"")</f>
        <v>11938.26</v>
      </c>
      <c r="P914" s="47" t="str">
        <f>IFERROR(VLOOKUP($A914,'Hospitalisation Details'!$A:$P,12,0),"")</f>
        <v>tier - 3</v>
      </c>
      <c r="Q914" s="47" t="str">
        <f>IFERROR(VLOOKUP($A914,'Hospitalisation Details'!$A:$P,13,0),"")</f>
        <v>tier - 3</v>
      </c>
      <c r="R914" s="47" t="str">
        <f>IFERROR(VLOOKUP($A914,'Hospitalisation Details'!$A:$P,14,0),"")</f>
        <v>R1019</v>
      </c>
      <c r="S914" s="47">
        <f>IFERROR(VLOOKUP($A914,'Hospitalisation Details'!$A:$P,16,0),"")</f>
        <v>58</v>
      </c>
    </row>
    <row r="915" spans="1:19" x14ac:dyDescent="0.3">
      <c r="A915" s="34" t="str">
        <f>'Medical Examinations'!A915</f>
        <v>Id914</v>
      </c>
      <c r="B915" s="36" t="str">
        <f>VLOOKUP($A915,'Customer Names'!A:E,3,FALSE)</f>
        <v>Mr.</v>
      </c>
      <c r="C915" s="37" t="str">
        <f>VLOOKUP($A915,'Customer Names'!$A:$E,4,FALSE)</f>
        <v xml:space="preserve"> Aharon N</v>
      </c>
      <c r="D915" s="37" t="str">
        <f>VLOOKUP($A915,'Customer Names'!A:E,5,FALSE)</f>
        <v>Wright</v>
      </c>
      <c r="E915" s="35">
        <f>VLOOKUP($A915,'Medical Examinations'!$A:$H,2,FALSE)</f>
        <v>25.175000000000001</v>
      </c>
      <c r="F915" s="35">
        <f>VLOOKUP($A915,'Medical Examinations'!$A:$H,3,FALSE)</f>
        <v>5.57</v>
      </c>
      <c r="G915" s="35" t="str">
        <f>VLOOKUP($A915,'Medical Examinations'!$A:$N,11,0)</f>
        <v>Yes</v>
      </c>
      <c r="H915" s="35" t="str">
        <f>VLOOKUP($A915,'Medical Examinations'!$A:$N,5,0)</f>
        <v>No</v>
      </c>
      <c r="I915" s="35" t="str">
        <f>VLOOKUP($A915,'Medical Examinations'!$A:$N,6,0)</f>
        <v>No</v>
      </c>
      <c r="J915" s="35">
        <f>VLOOKUP($A915,'Medical Examinations'!$A:$N,9,0)</f>
        <v>1</v>
      </c>
      <c r="K915" s="35" t="str">
        <f>VLOOKUP($A915,'Medical Examinations'!$A:$N,10,0)</f>
        <v>No</v>
      </c>
      <c r="L915" s="35" t="str">
        <f>VLOOKUP($A915,'Medical Examinations'!$A:$N,12,0)</f>
        <v>Overweight</v>
      </c>
      <c r="M915" s="35" t="str">
        <f>VLOOKUP($A915,'Medical Examinations'!$A:$N,13,0)</f>
        <v>Normal</v>
      </c>
      <c r="N915" s="45">
        <f>IFERROR(VLOOKUP($A915,'Hospitalisation Details'!$A:$P,15,0),"")</f>
        <v>23731</v>
      </c>
      <c r="O915" s="46">
        <f>IFERROR(VLOOKUP($A915,'Hospitalisation Details'!$A:$P,6,0),"")</f>
        <v>11931.13</v>
      </c>
      <c r="P915" s="47" t="str">
        <f>IFERROR(VLOOKUP($A915,'Hospitalisation Details'!$A:$P,12,0),"")</f>
        <v>tier - 3</v>
      </c>
      <c r="Q915" s="47" t="str">
        <f>IFERROR(VLOOKUP($A915,'Hospitalisation Details'!$A:$P,13,0),"")</f>
        <v>tier - 1</v>
      </c>
      <c r="R915" s="47" t="str">
        <f>IFERROR(VLOOKUP($A915,'Hospitalisation Details'!$A:$P,14,0),"")</f>
        <v>R1019</v>
      </c>
      <c r="S915" s="47">
        <f>IFERROR(VLOOKUP($A915,'Hospitalisation Details'!$A:$P,16,0),"")</f>
        <v>58</v>
      </c>
    </row>
    <row r="916" spans="1:19" x14ac:dyDescent="0.3">
      <c r="A916" s="34" t="str">
        <f>'Medical Examinations'!A916</f>
        <v>Id915</v>
      </c>
      <c r="B916" s="36" t="str">
        <f>VLOOKUP($A916,'Customer Names'!A:E,3,FALSE)</f>
        <v>Mr.</v>
      </c>
      <c r="C916" s="37" t="str">
        <f>VLOOKUP($A916,'Customer Names'!$A:$E,4,FALSE)</f>
        <v xml:space="preserve"> Lawrence D.</v>
      </c>
      <c r="D916" s="37" t="str">
        <f>VLOOKUP($A916,'Customer Names'!A:E,5,FALSE)</f>
        <v>Chin</v>
      </c>
      <c r="E916" s="35">
        <f>VLOOKUP($A916,'Medical Examinations'!$A:$H,2,FALSE)</f>
        <v>26.8</v>
      </c>
      <c r="F916" s="35">
        <f>VLOOKUP($A916,'Medical Examinations'!$A:$H,3,FALSE)</f>
        <v>5.68</v>
      </c>
      <c r="G916" s="35" t="str">
        <f>VLOOKUP($A916,'Medical Examinations'!$A:$N,11,0)</f>
        <v>Yes</v>
      </c>
      <c r="H916" s="35" t="str">
        <f>VLOOKUP($A916,'Medical Examinations'!$A:$N,5,0)</f>
        <v>No</v>
      </c>
      <c r="I916" s="35" t="str">
        <f>VLOOKUP($A916,'Medical Examinations'!$A:$N,6,0)</f>
        <v>No</v>
      </c>
      <c r="J916" s="35">
        <f>VLOOKUP($A916,'Medical Examinations'!$A:$N,9,0)</f>
        <v>1</v>
      </c>
      <c r="K916" s="35" t="str">
        <f>VLOOKUP($A916,'Medical Examinations'!$A:$N,10,0)</f>
        <v>No</v>
      </c>
      <c r="L916" s="35" t="str">
        <f>VLOOKUP($A916,'Medical Examinations'!$A:$N,12,0)</f>
        <v>Overweight</v>
      </c>
      <c r="M916" s="35" t="str">
        <f>VLOOKUP($A916,'Medical Examinations'!$A:$N,13,0)</f>
        <v>Normal</v>
      </c>
      <c r="N916" s="45">
        <f>IFERROR(VLOOKUP($A916,'Hospitalisation Details'!$A:$P,15,0),"")</f>
        <v>23700</v>
      </c>
      <c r="O916" s="46">
        <f>IFERROR(VLOOKUP($A916,'Hospitalisation Details'!$A:$P,6,0),"")</f>
        <v>11918.2</v>
      </c>
      <c r="P916" s="47" t="str">
        <f>IFERROR(VLOOKUP($A916,'Hospitalisation Details'!$A:$P,12,0),"")</f>
        <v>tier - 3</v>
      </c>
      <c r="Q916" s="47" t="str">
        <f>IFERROR(VLOOKUP($A916,'Hospitalisation Details'!$A:$P,13,0),"")</f>
        <v>tier - 1</v>
      </c>
      <c r="R916" s="47" t="str">
        <f>IFERROR(VLOOKUP($A916,'Hospitalisation Details'!$A:$P,14,0),"")</f>
        <v>R1021</v>
      </c>
      <c r="S916" s="47">
        <f>IFERROR(VLOOKUP($A916,'Hospitalisation Details'!$A:$P,16,0),"")</f>
        <v>58</v>
      </c>
    </row>
    <row r="917" spans="1:19" x14ac:dyDescent="0.3">
      <c r="A917" s="34" t="str">
        <f>'Medical Examinations'!A917</f>
        <v>Id916</v>
      </c>
      <c r="B917" s="36" t="str">
        <f>VLOOKUP($A917,'Customer Names'!A:E,3,FALSE)</f>
        <v>Mr.</v>
      </c>
      <c r="C917" s="37" t="str">
        <f>VLOOKUP($A917,'Customer Names'!$A:$E,4,FALSE)</f>
        <v xml:space="preserve"> Malcolm</v>
      </c>
      <c r="D917" s="37" t="str">
        <f>VLOOKUP($A917,'Customer Names'!A:E,5,FALSE)</f>
        <v>White</v>
      </c>
      <c r="E917" s="35">
        <f>VLOOKUP($A917,'Medical Examinations'!$A:$H,2,FALSE)</f>
        <v>21.78</v>
      </c>
      <c r="F917" s="35">
        <f>VLOOKUP($A917,'Medical Examinations'!$A:$H,3,FALSE)</f>
        <v>5.3</v>
      </c>
      <c r="G917" s="35" t="str">
        <f>VLOOKUP($A917,'Medical Examinations'!$A:$N,11,0)</f>
        <v>No</v>
      </c>
      <c r="H917" s="35" t="str">
        <f>VLOOKUP($A917,'Medical Examinations'!$A:$N,5,0)</f>
        <v>yes</v>
      </c>
      <c r="I917" s="35" t="str">
        <f>VLOOKUP($A917,'Medical Examinations'!$A:$N,6,0)</f>
        <v>No</v>
      </c>
      <c r="J917" s="35">
        <f>VLOOKUP($A917,'Medical Examinations'!$A:$N,9,0)</f>
        <v>1</v>
      </c>
      <c r="K917" s="35" t="str">
        <f>VLOOKUP($A917,'Medical Examinations'!$A:$N,10,0)</f>
        <v>No</v>
      </c>
      <c r="L917" s="35" t="str">
        <f>VLOOKUP($A917,'Medical Examinations'!$A:$N,12,0)</f>
        <v>Normal Weight</v>
      </c>
      <c r="M917" s="35" t="str">
        <f>VLOOKUP($A917,'Medical Examinations'!$A:$N,13,0)</f>
        <v>Normal</v>
      </c>
      <c r="N917" s="45">
        <f>IFERROR(VLOOKUP($A917,'Hospitalisation Details'!$A:$P,15,0),"")</f>
        <v>38140</v>
      </c>
      <c r="O917" s="46">
        <f>IFERROR(VLOOKUP($A917,'Hospitalisation Details'!$A:$P,6,0),"")</f>
        <v>11884.05</v>
      </c>
      <c r="P917" s="47" t="str">
        <f>IFERROR(VLOOKUP($A917,'Hospitalisation Details'!$A:$P,12,0),"")</f>
        <v>tier - 3</v>
      </c>
      <c r="Q917" s="47" t="str">
        <f>IFERROR(VLOOKUP($A917,'Hospitalisation Details'!$A:$P,13,0),"")</f>
        <v>tier - 3</v>
      </c>
      <c r="R917" s="47" t="str">
        <f>IFERROR(VLOOKUP($A917,'Hospitalisation Details'!$A:$P,14,0),"")</f>
        <v>R1013</v>
      </c>
      <c r="S917" s="47">
        <f>IFERROR(VLOOKUP($A917,'Hospitalisation Details'!$A:$P,16,0),"")</f>
        <v>19</v>
      </c>
    </row>
    <row r="918" spans="1:19" x14ac:dyDescent="0.3">
      <c r="A918" s="34" t="str">
        <f>'Medical Examinations'!A918</f>
        <v>Id917</v>
      </c>
      <c r="B918" s="36" t="str">
        <f>VLOOKUP($A918,'Customer Names'!A:E,3,FALSE)</f>
        <v>Ms.</v>
      </c>
      <c r="C918" s="37" t="str">
        <f>VLOOKUP($A918,'Customer Names'!$A:$E,4,FALSE)</f>
        <v xml:space="preserve"> Anna E.</v>
      </c>
      <c r="D918" s="37" t="str">
        <f>VLOOKUP($A918,'Customer Names'!A:E,5,FALSE)</f>
        <v>Savage</v>
      </c>
      <c r="E918" s="35">
        <f>VLOOKUP($A918,'Medical Examinations'!$A:$H,2,FALSE)</f>
        <v>30.14</v>
      </c>
      <c r="F918" s="35">
        <f>VLOOKUP($A918,'Medical Examinations'!$A:$H,3,FALSE)</f>
        <v>9.4499999999999993</v>
      </c>
      <c r="G918" s="35" t="str">
        <f>VLOOKUP($A918,'Medical Examinations'!$A:$N,11,0)</f>
        <v>Yes</v>
      </c>
      <c r="H918" s="35" t="str">
        <f>VLOOKUP($A918,'Medical Examinations'!$A:$N,5,0)</f>
        <v>No</v>
      </c>
      <c r="I918" s="35" t="str">
        <f>VLOOKUP($A918,'Medical Examinations'!$A:$N,6,0)</f>
        <v>No</v>
      </c>
      <c r="J918" s="35">
        <f>VLOOKUP($A918,'Medical Examinations'!$A:$N,9,0)</f>
        <v>0</v>
      </c>
      <c r="K918" s="35" t="str">
        <f>VLOOKUP($A918,'Medical Examinations'!$A:$N,10,0)</f>
        <v>No</v>
      </c>
      <c r="L918" s="35" t="str">
        <f>VLOOKUP($A918,'Medical Examinations'!$A:$N,12,0)</f>
        <v>Obesity</v>
      </c>
      <c r="M918" s="35" t="str">
        <f>VLOOKUP($A918,'Medical Examinations'!$A:$N,13,0)</f>
        <v>Diabetes</v>
      </c>
      <c r="N918" s="45">
        <f>IFERROR(VLOOKUP($A918,'Hospitalisation Details'!$A:$P,15,0),"")</f>
        <v>24774</v>
      </c>
      <c r="O918" s="46">
        <f>IFERROR(VLOOKUP($A918,'Hospitalisation Details'!$A:$P,6,0),"")</f>
        <v>11881.97</v>
      </c>
      <c r="P918" s="47" t="str">
        <f>IFERROR(VLOOKUP($A918,'Hospitalisation Details'!$A:$P,12,0),"")</f>
        <v>tier - 3</v>
      </c>
      <c r="Q918" s="47" t="str">
        <f>IFERROR(VLOOKUP($A918,'Hospitalisation Details'!$A:$P,13,0),"")</f>
        <v>tier - 1</v>
      </c>
      <c r="R918" s="47" t="str">
        <f>IFERROR(VLOOKUP($A918,'Hospitalisation Details'!$A:$P,14,0),"")</f>
        <v>R1013</v>
      </c>
      <c r="S918" s="47">
        <f>IFERROR(VLOOKUP($A918,'Hospitalisation Details'!$A:$P,16,0),"")</f>
        <v>55</v>
      </c>
    </row>
    <row r="919" spans="1:19" x14ac:dyDescent="0.3">
      <c r="A919" s="34" t="str">
        <f>'Medical Examinations'!A919</f>
        <v>Id918</v>
      </c>
      <c r="B919" s="36" t="str">
        <f>VLOOKUP($A919,'Customer Names'!A:E,3,FALSE)</f>
        <v>Ms.</v>
      </c>
      <c r="C919" s="37" t="str">
        <f>VLOOKUP($A919,'Customer Names'!$A:$E,4,FALSE)</f>
        <v xml:space="preserve"> Jenny</v>
      </c>
      <c r="D919" s="37" t="str">
        <f>VLOOKUP($A919,'Customer Names'!A:E,5,FALSE)</f>
        <v>Hitchings</v>
      </c>
      <c r="E919" s="35">
        <f>VLOOKUP($A919,'Medical Examinations'!$A:$H,2,FALSE)</f>
        <v>29.7</v>
      </c>
      <c r="F919" s="35">
        <f>VLOOKUP($A919,'Medical Examinations'!$A:$H,3,FALSE)</f>
        <v>6.79</v>
      </c>
      <c r="G919" s="35" t="str">
        <f>VLOOKUP($A919,'Medical Examinations'!$A:$N,11,0)</f>
        <v>Yes</v>
      </c>
      <c r="H919" s="35" t="str">
        <f>VLOOKUP($A919,'Medical Examinations'!$A:$N,5,0)</f>
        <v>No</v>
      </c>
      <c r="I919" s="35" t="str">
        <f>VLOOKUP($A919,'Medical Examinations'!$A:$N,6,0)</f>
        <v>No</v>
      </c>
      <c r="J919" s="35">
        <f>VLOOKUP($A919,'Medical Examinations'!$A:$N,9,0)</f>
        <v>0</v>
      </c>
      <c r="K919" s="35" t="str">
        <f>VLOOKUP($A919,'Medical Examinations'!$A:$N,10,0)</f>
        <v>No</v>
      </c>
      <c r="L919" s="35" t="str">
        <f>VLOOKUP($A919,'Medical Examinations'!$A:$N,12,0)</f>
        <v>Overweight</v>
      </c>
      <c r="M919" s="35" t="str">
        <f>VLOOKUP($A919,'Medical Examinations'!$A:$N,13,0)</f>
        <v>Diabetes</v>
      </c>
      <c r="N919" s="45">
        <f>IFERROR(VLOOKUP($A919,'Hospitalisation Details'!$A:$P,15,0),"")</f>
        <v>24667</v>
      </c>
      <c r="O919" s="46">
        <f>IFERROR(VLOOKUP($A919,'Hospitalisation Details'!$A:$P,6,0),"")</f>
        <v>11881.36</v>
      </c>
      <c r="P919" s="47" t="str">
        <f>IFERROR(VLOOKUP($A919,'Hospitalisation Details'!$A:$P,12,0),"")</f>
        <v>tier - 3</v>
      </c>
      <c r="Q919" s="47" t="str">
        <f>IFERROR(VLOOKUP($A919,'Hospitalisation Details'!$A:$P,13,0),"")</f>
        <v>tier - 2</v>
      </c>
      <c r="R919" s="47" t="str">
        <f>IFERROR(VLOOKUP($A919,'Hospitalisation Details'!$A:$P,14,0),"")</f>
        <v>R1011</v>
      </c>
      <c r="S919" s="47">
        <f>IFERROR(VLOOKUP($A919,'Hospitalisation Details'!$A:$P,16,0),"")</f>
        <v>55</v>
      </c>
    </row>
    <row r="920" spans="1:19" x14ac:dyDescent="0.3">
      <c r="A920" s="34" t="str">
        <f>'Medical Examinations'!A920</f>
        <v>Id919</v>
      </c>
      <c r="B920" s="36" t="str">
        <f>VLOOKUP($A920,'Customer Names'!A:E,3,FALSE)</f>
        <v>Ms.</v>
      </c>
      <c r="C920" s="37" t="str">
        <f>VLOOKUP($A920,'Customer Names'!$A:$E,4,FALSE)</f>
        <v xml:space="preserve"> Melissa L</v>
      </c>
      <c r="D920" s="37" t="str">
        <f>VLOOKUP($A920,'Customer Names'!A:E,5,FALSE)</f>
        <v>Truitt</v>
      </c>
      <c r="E920" s="35">
        <f>VLOOKUP($A920,'Medical Examinations'!$A:$H,2,FALSE)</f>
        <v>32.395000000000003</v>
      </c>
      <c r="F920" s="35">
        <f>VLOOKUP($A920,'Medical Examinations'!$A:$H,3,FALSE)</f>
        <v>11.1</v>
      </c>
      <c r="G920" s="35" t="str">
        <f>VLOOKUP($A920,'Medical Examinations'!$A:$N,11,0)</f>
        <v>Yes</v>
      </c>
      <c r="H920" s="35" t="str">
        <f>VLOOKUP($A920,'Medical Examinations'!$A:$N,5,0)</f>
        <v>No</v>
      </c>
      <c r="I920" s="35" t="str">
        <f>VLOOKUP($A920,'Medical Examinations'!$A:$N,6,0)</f>
        <v>No</v>
      </c>
      <c r="J920" s="35">
        <f>VLOOKUP($A920,'Medical Examinations'!$A:$N,9,0)</f>
        <v>0</v>
      </c>
      <c r="K920" s="35" t="str">
        <f>VLOOKUP($A920,'Medical Examinations'!$A:$N,10,0)</f>
        <v>No</v>
      </c>
      <c r="L920" s="35" t="str">
        <f>VLOOKUP($A920,'Medical Examinations'!$A:$N,12,0)</f>
        <v>Obesity</v>
      </c>
      <c r="M920" s="35" t="str">
        <f>VLOOKUP($A920,'Medical Examinations'!$A:$N,13,0)</f>
        <v>Diabetes</v>
      </c>
      <c r="N920" s="45">
        <f>IFERROR(VLOOKUP($A920,'Hospitalisation Details'!$A:$P,15,0),"")</f>
        <v>24708</v>
      </c>
      <c r="O920" s="46">
        <f>IFERROR(VLOOKUP($A920,'Hospitalisation Details'!$A:$P,6,0),"")</f>
        <v>11879.1</v>
      </c>
      <c r="P920" s="47" t="str">
        <f>IFERROR(VLOOKUP($A920,'Hospitalisation Details'!$A:$P,12,0),"")</f>
        <v>tier - 3</v>
      </c>
      <c r="Q920" s="47" t="str">
        <f>IFERROR(VLOOKUP($A920,'Hospitalisation Details'!$A:$P,13,0),"")</f>
        <v>tier - 3</v>
      </c>
      <c r="R920" s="47" t="str">
        <f>IFERROR(VLOOKUP($A920,'Hospitalisation Details'!$A:$P,14,0),"")</f>
        <v>R1024</v>
      </c>
      <c r="S920" s="47">
        <f>IFERROR(VLOOKUP($A920,'Hospitalisation Details'!$A:$P,16,0),"")</f>
        <v>55</v>
      </c>
    </row>
    <row r="921" spans="1:19" x14ac:dyDescent="0.3">
      <c r="A921" s="34" t="str">
        <f>'Medical Examinations'!A921</f>
        <v>Id920</v>
      </c>
      <c r="B921" s="36" t="str">
        <f>VLOOKUP($A921,'Customer Names'!A:E,3,FALSE)</f>
        <v>Ms.</v>
      </c>
      <c r="C921" s="37" t="str">
        <f>VLOOKUP($A921,'Customer Names'!$A:$E,4,FALSE)</f>
        <v xml:space="preserve"> Chia J.</v>
      </c>
      <c r="D921" s="37" t="str">
        <f>VLOOKUP($A921,'Customer Names'!A:E,5,FALSE)</f>
        <v>Chang</v>
      </c>
      <c r="E921" s="35">
        <f>VLOOKUP($A921,'Medical Examinations'!$A:$H,2,FALSE)</f>
        <v>36.64</v>
      </c>
      <c r="F921" s="35">
        <f>VLOOKUP($A921,'Medical Examinations'!$A:$H,3,FALSE)</f>
        <v>7.26</v>
      </c>
      <c r="G921" s="35" t="str">
        <f>VLOOKUP($A921,'Medical Examinations'!$A:$N,11,0)</f>
        <v>No</v>
      </c>
      <c r="H921" s="35" t="str">
        <f>VLOOKUP($A921,'Medical Examinations'!$A:$N,5,0)</f>
        <v>No</v>
      </c>
      <c r="I921" s="35" t="str">
        <f>VLOOKUP($A921,'Medical Examinations'!$A:$N,6,0)</f>
        <v>No</v>
      </c>
      <c r="J921" s="35">
        <f>VLOOKUP($A921,'Medical Examinations'!$A:$N,9,0)</f>
        <v>0</v>
      </c>
      <c r="K921" s="35" t="str">
        <f>VLOOKUP($A921,'Medical Examinations'!$A:$N,10,0)</f>
        <v>No</v>
      </c>
      <c r="L921" s="35" t="str">
        <f>VLOOKUP($A921,'Medical Examinations'!$A:$N,12,0)</f>
        <v>Obesity</v>
      </c>
      <c r="M921" s="35" t="str">
        <f>VLOOKUP($A921,'Medical Examinations'!$A:$N,13,0)</f>
        <v>Diabetes</v>
      </c>
      <c r="N921" s="45">
        <f>IFERROR(VLOOKUP($A921,'Hospitalisation Details'!$A:$P,15,0),"")</f>
        <v>27217</v>
      </c>
      <c r="O921" s="46">
        <f>IFERROR(VLOOKUP($A921,'Hospitalisation Details'!$A:$P,6,0),"")</f>
        <v>11858.56</v>
      </c>
      <c r="P921" s="47" t="str">
        <f>IFERROR(VLOOKUP($A921,'Hospitalisation Details'!$A:$P,12,0),"")</f>
        <v>tier - 3</v>
      </c>
      <c r="Q921" s="47" t="str">
        <f>IFERROR(VLOOKUP($A921,'Hospitalisation Details'!$A:$P,13,0),"")</f>
        <v>tier - 3</v>
      </c>
      <c r="R921" s="47" t="str">
        <f>IFERROR(VLOOKUP($A921,'Hospitalisation Details'!$A:$P,14,0),"")</f>
        <v>R1011</v>
      </c>
      <c r="S921" s="47">
        <f>IFERROR(VLOOKUP($A921,'Hospitalisation Details'!$A:$P,16,0),"")</f>
        <v>48</v>
      </c>
    </row>
    <row r="922" spans="1:19" x14ac:dyDescent="0.3">
      <c r="A922" s="34" t="str">
        <f>'Medical Examinations'!A922</f>
        <v>Id921</v>
      </c>
      <c r="B922" s="36" t="str">
        <f>VLOOKUP($A922,'Customer Names'!A:E,3,FALSE)</f>
        <v>Ms.</v>
      </c>
      <c r="C922" s="37" t="str">
        <f>VLOOKUP($A922,'Customer Names'!$A:$E,4,FALSE)</f>
        <v xml:space="preserve"> Laura A</v>
      </c>
      <c r="D922" s="37" t="str">
        <f>VLOOKUP($A922,'Customer Names'!A:E,5,FALSE)</f>
        <v>Frey</v>
      </c>
      <c r="E922" s="35">
        <f>VLOOKUP($A922,'Medical Examinations'!$A:$H,2,FALSE)</f>
        <v>39.049999999999997</v>
      </c>
      <c r="F922" s="35">
        <f>VLOOKUP($A922,'Medical Examinations'!$A:$H,3,FALSE)</f>
        <v>5.27</v>
      </c>
      <c r="G922" s="35" t="str">
        <f>VLOOKUP($A922,'Medical Examinations'!$A:$N,11,0)</f>
        <v>Yes</v>
      </c>
      <c r="H922" s="35" t="str">
        <f>VLOOKUP($A922,'Medical Examinations'!$A:$N,5,0)</f>
        <v>No</v>
      </c>
      <c r="I922" s="35" t="str">
        <f>VLOOKUP($A922,'Medical Examinations'!$A:$N,6,0)</f>
        <v>No</v>
      </c>
      <c r="J922" s="35">
        <f>VLOOKUP($A922,'Medical Examinations'!$A:$N,9,0)</f>
        <v>1</v>
      </c>
      <c r="K922" s="35" t="str">
        <f>VLOOKUP($A922,'Medical Examinations'!$A:$N,10,0)</f>
        <v>No</v>
      </c>
      <c r="L922" s="35" t="str">
        <f>VLOOKUP($A922,'Medical Examinations'!$A:$N,12,0)</f>
        <v>Obesity</v>
      </c>
      <c r="M922" s="35" t="str">
        <f>VLOOKUP($A922,'Medical Examinations'!$A:$N,13,0)</f>
        <v>Normal</v>
      </c>
      <c r="N922" s="45">
        <f>IFERROR(VLOOKUP($A922,'Hospitalisation Details'!$A:$P,15,0),"")</f>
        <v>23649</v>
      </c>
      <c r="O922" s="46">
        <f>IFERROR(VLOOKUP($A922,'Hospitalisation Details'!$A:$P,6,0),"")</f>
        <v>11856.41</v>
      </c>
      <c r="P922" s="47" t="str">
        <f>IFERROR(VLOOKUP($A922,'Hospitalisation Details'!$A:$P,12,0),"")</f>
        <v>tier - 3</v>
      </c>
      <c r="Q922" s="47" t="str">
        <f>IFERROR(VLOOKUP($A922,'Hospitalisation Details'!$A:$P,13,0),"")</f>
        <v>tier - 2</v>
      </c>
      <c r="R922" s="47" t="str">
        <f>IFERROR(VLOOKUP($A922,'Hospitalisation Details'!$A:$P,14,0),"")</f>
        <v>R1013</v>
      </c>
      <c r="S922" s="47">
        <f>IFERROR(VLOOKUP($A922,'Hospitalisation Details'!$A:$P,16,0),"")</f>
        <v>58</v>
      </c>
    </row>
    <row r="923" spans="1:19" x14ac:dyDescent="0.3">
      <c r="A923" s="34" t="str">
        <f>'Medical Examinations'!A923</f>
        <v>Id922</v>
      </c>
      <c r="B923" s="36" t="str">
        <f>VLOOKUP($A923,'Customer Names'!A:E,3,FALSE)</f>
        <v>Ms.</v>
      </c>
      <c r="C923" s="37" t="str">
        <f>VLOOKUP($A923,'Customer Names'!$A:$E,4,FALSE)</f>
        <v xml:space="preserve"> Aditi</v>
      </c>
      <c r="D923" s="37" t="str">
        <f>VLOOKUP($A923,'Customer Names'!A:E,5,FALSE)</f>
        <v>Krishna</v>
      </c>
      <c r="E923" s="35">
        <f>VLOOKUP($A923,'Medical Examinations'!$A:$H,2,FALSE)</f>
        <v>33.1</v>
      </c>
      <c r="F923" s="35">
        <f>VLOOKUP($A923,'Medical Examinations'!$A:$H,3,FALSE)</f>
        <v>5.46</v>
      </c>
      <c r="G923" s="35" t="str">
        <f>VLOOKUP($A923,'Medical Examinations'!$A:$N,11,0)</f>
        <v>Yes</v>
      </c>
      <c r="H923" s="35" t="str">
        <f>VLOOKUP($A923,'Medical Examinations'!$A:$N,5,0)</f>
        <v>No</v>
      </c>
      <c r="I923" s="35" t="str">
        <f>VLOOKUP($A923,'Medical Examinations'!$A:$N,6,0)</f>
        <v>No</v>
      </c>
      <c r="J923" s="35">
        <f>VLOOKUP($A923,'Medical Examinations'!$A:$N,9,0)</f>
        <v>1</v>
      </c>
      <c r="K923" s="35" t="str">
        <f>VLOOKUP($A923,'Medical Examinations'!$A:$N,10,0)</f>
        <v>No</v>
      </c>
      <c r="L923" s="35" t="str">
        <f>VLOOKUP($A923,'Medical Examinations'!$A:$N,12,0)</f>
        <v>Obesity</v>
      </c>
      <c r="M923" s="35" t="str">
        <f>VLOOKUP($A923,'Medical Examinations'!$A:$N,13,0)</f>
        <v>Normal</v>
      </c>
      <c r="N923" s="45">
        <f>IFERROR(VLOOKUP($A923,'Hospitalisation Details'!$A:$P,15,0),"")</f>
        <v>23555</v>
      </c>
      <c r="O923" s="46">
        <f>IFERROR(VLOOKUP($A923,'Hospitalisation Details'!$A:$P,6,0),"")</f>
        <v>11848.14</v>
      </c>
      <c r="P923" s="47" t="str">
        <f>IFERROR(VLOOKUP($A923,'Hospitalisation Details'!$A:$P,12,0),"")</f>
        <v>tier - 3</v>
      </c>
      <c r="Q923" s="47" t="str">
        <f>IFERROR(VLOOKUP($A923,'Hospitalisation Details'!$A:$P,13,0),"")</f>
        <v>tier - 2</v>
      </c>
      <c r="R923" s="47" t="str">
        <f>IFERROR(VLOOKUP($A923,'Hospitalisation Details'!$A:$P,14,0),"")</f>
        <v>R1011</v>
      </c>
      <c r="S923" s="47">
        <f>IFERROR(VLOOKUP($A923,'Hospitalisation Details'!$A:$P,16,0),"")</f>
        <v>58</v>
      </c>
    </row>
    <row r="924" spans="1:19" x14ac:dyDescent="0.3">
      <c r="A924" s="34" t="str">
        <f>'Medical Examinations'!A924</f>
        <v>Id923</v>
      </c>
      <c r="B924" s="36" t="str">
        <f>VLOOKUP($A924,'Customer Names'!A:E,3,FALSE)</f>
        <v>Ms.</v>
      </c>
      <c r="C924" s="37" t="str">
        <f>VLOOKUP($A924,'Customer Names'!$A:$E,4,FALSE)</f>
        <v xml:space="preserve"> Leah A.</v>
      </c>
      <c r="D924" s="37" t="str">
        <f>VLOOKUP($A924,'Customer Names'!A:E,5,FALSE)</f>
        <v>Maher</v>
      </c>
      <c r="E924" s="35">
        <f>VLOOKUP($A924,'Medical Examinations'!$A:$H,2,FALSE)</f>
        <v>31.824999999999999</v>
      </c>
      <c r="F924" s="35">
        <f>VLOOKUP($A924,'Medical Examinations'!$A:$H,3,FALSE)</f>
        <v>8.1300000000000008</v>
      </c>
      <c r="G924" s="35" t="str">
        <f>VLOOKUP($A924,'Medical Examinations'!$A:$N,11,0)</f>
        <v>No</v>
      </c>
      <c r="H924" s="35" t="str">
        <f>VLOOKUP($A924,'Medical Examinations'!$A:$N,5,0)</f>
        <v>No</v>
      </c>
      <c r="I924" s="35" t="str">
        <f>VLOOKUP($A924,'Medical Examinations'!$A:$N,6,0)</f>
        <v>No</v>
      </c>
      <c r="J924" s="35">
        <f>VLOOKUP($A924,'Medical Examinations'!$A:$N,9,0)</f>
        <v>0</v>
      </c>
      <c r="K924" s="35" t="str">
        <f>VLOOKUP($A924,'Medical Examinations'!$A:$N,10,0)</f>
        <v>No</v>
      </c>
      <c r="L924" s="35" t="str">
        <f>VLOOKUP($A924,'Medical Examinations'!$A:$N,12,0)</f>
        <v>Obesity</v>
      </c>
      <c r="M924" s="35" t="str">
        <f>VLOOKUP($A924,'Medical Examinations'!$A:$N,13,0)</f>
        <v>Diabetes</v>
      </c>
      <c r="N924" s="45">
        <f>IFERROR(VLOOKUP($A924,'Hospitalisation Details'!$A:$P,15,0),"")</f>
        <v>24056</v>
      </c>
      <c r="O924" s="46">
        <f>IFERROR(VLOOKUP($A924,'Hospitalisation Details'!$A:$P,6,0),"")</f>
        <v>11842.62</v>
      </c>
      <c r="P924" s="47" t="str">
        <f>IFERROR(VLOOKUP($A924,'Hospitalisation Details'!$A:$P,12,0),"")</f>
        <v>tier - 3</v>
      </c>
      <c r="Q924" s="47" t="str">
        <f>IFERROR(VLOOKUP($A924,'Hospitalisation Details'!$A:$P,13,0),"")</f>
        <v>tier - 3</v>
      </c>
      <c r="R924" s="47" t="str">
        <f>IFERROR(VLOOKUP($A924,'Hospitalisation Details'!$A:$P,14,0),"")</f>
        <v>R1012</v>
      </c>
      <c r="S924" s="47">
        <f>IFERROR(VLOOKUP($A924,'Hospitalisation Details'!$A:$P,16,0),"")</f>
        <v>57</v>
      </c>
    </row>
    <row r="925" spans="1:19" x14ac:dyDescent="0.3">
      <c r="A925" s="34" t="str">
        <f>'Medical Examinations'!A925</f>
        <v>Id924</v>
      </c>
      <c r="B925" s="36" t="str">
        <f>VLOOKUP($A925,'Customer Names'!A:E,3,FALSE)</f>
        <v>Ms.</v>
      </c>
      <c r="C925" s="37" t="str">
        <f>VLOOKUP($A925,'Customer Names'!$A:$E,4,FALSE)</f>
        <v xml:space="preserve"> Marianne</v>
      </c>
      <c r="D925" s="37" t="str">
        <f>VLOOKUP($A925,'Customer Names'!A:E,5,FALSE)</f>
        <v>Boivin</v>
      </c>
      <c r="E925" s="35">
        <f>VLOOKUP($A925,'Medical Examinations'!$A:$H,2,FALSE)</f>
        <v>29</v>
      </c>
      <c r="F925" s="35">
        <f>VLOOKUP($A925,'Medical Examinations'!$A:$H,3,FALSE)</f>
        <v>4.25</v>
      </c>
      <c r="G925" s="35" t="str">
        <f>VLOOKUP($A925,'Medical Examinations'!$A:$N,11,0)</f>
        <v>Yes</v>
      </c>
      <c r="H925" s="35" t="str">
        <f>VLOOKUP($A925,'Medical Examinations'!$A:$N,5,0)</f>
        <v>No</v>
      </c>
      <c r="I925" s="35" t="str">
        <f>VLOOKUP($A925,'Medical Examinations'!$A:$N,6,0)</f>
        <v>No</v>
      </c>
      <c r="J925" s="35">
        <f>VLOOKUP($A925,'Medical Examinations'!$A:$N,9,0)</f>
        <v>1</v>
      </c>
      <c r="K925" s="35" t="str">
        <f>VLOOKUP($A925,'Medical Examinations'!$A:$N,10,0)</f>
        <v>No</v>
      </c>
      <c r="L925" s="35" t="str">
        <f>VLOOKUP($A925,'Medical Examinations'!$A:$N,12,0)</f>
        <v>Overweight</v>
      </c>
      <c r="M925" s="35" t="str">
        <f>VLOOKUP($A925,'Medical Examinations'!$A:$N,13,0)</f>
        <v>Normal</v>
      </c>
      <c r="N925" s="45">
        <f>IFERROR(VLOOKUP($A925,'Hospitalisation Details'!$A:$P,15,0),"")</f>
        <v>23569</v>
      </c>
      <c r="O925" s="46">
        <f>IFERROR(VLOOKUP($A925,'Hospitalisation Details'!$A:$P,6,0),"")</f>
        <v>11842.44</v>
      </c>
      <c r="P925" s="47" t="str">
        <f>IFERROR(VLOOKUP($A925,'Hospitalisation Details'!$A:$P,12,0),"")</f>
        <v>tier - 3</v>
      </c>
      <c r="Q925" s="47" t="str">
        <f>IFERROR(VLOOKUP($A925,'Hospitalisation Details'!$A:$P,13,0),"")</f>
        <v>tier - 2</v>
      </c>
      <c r="R925" s="47" t="str">
        <f>IFERROR(VLOOKUP($A925,'Hospitalisation Details'!$A:$P,14,0),"")</f>
        <v>R1011</v>
      </c>
      <c r="S925" s="47">
        <f>IFERROR(VLOOKUP($A925,'Hospitalisation Details'!$A:$P,16,0),"")</f>
        <v>58</v>
      </c>
    </row>
    <row r="926" spans="1:19" x14ac:dyDescent="0.3">
      <c r="A926" s="34" t="str">
        <f>'Medical Examinations'!A926</f>
        <v>Id925</v>
      </c>
      <c r="B926" s="36" t="str">
        <f>VLOOKUP($A926,'Customer Names'!A:E,3,FALSE)</f>
        <v>Ms.</v>
      </c>
      <c r="C926" s="37" t="str">
        <f>VLOOKUP($A926,'Customer Names'!$A:$E,4,FALSE)</f>
        <v xml:space="preserve"> Carla</v>
      </c>
      <c r="D926" s="37" t="str">
        <f>VLOOKUP($A926,'Customer Names'!A:E,5,FALSE)</f>
        <v>McAlister</v>
      </c>
      <c r="E926" s="35">
        <f>VLOOKUP($A926,'Medical Examinations'!$A:$H,2,FALSE)</f>
        <v>30.495000000000001</v>
      </c>
      <c r="F926" s="35">
        <f>VLOOKUP($A926,'Medical Examinations'!$A:$H,3,FALSE)</f>
        <v>8.68</v>
      </c>
      <c r="G926" s="35" t="str">
        <f>VLOOKUP($A926,'Medical Examinations'!$A:$N,11,0)</f>
        <v>No</v>
      </c>
      <c r="H926" s="35" t="str">
        <f>VLOOKUP($A926,'Medical Examinations'!$A:$N,5,0)</f>
        <v>No</v>
      </c>
      <c r="I926" s="35" t="str">
        <f>VLOOKUP($A926,'Medical Examinations'!$A:$N,6,0)</f>
        <v>No</v>
      </c>
      <c r="J926" s="35">
        <f>VLOOKUP($A926,'Medical Examinations'!$A:$N,9,0)</f>
        <v>0</v>
      </c>
      <c r="K926" s="35" t="str">
        <f>VLOOKUP($A926,'Medical Examinations'!$A:$N,10,0)</f>
        <v>No</v>
      </c>
      <c r="L926" s="35" t="str">
        <f>VLOOKUP($A926,'Medical Examinations'!$A:$N,12,0)</f>
        <v>Obesity</v>
      </c>
      <c r="M926" s="35" t="str">
        <f>VLOOKUP($A926,'Medical Examinations'!$A:$N,13,0)</f>
        <v>Diabetes</v>
      </c>
      <c r="N926" s="45">
        <f>IFERROR(VLOOKUP($A926,'Hospitalisation Details'!$A:$P,15,0),"")</f>
        <v>24010</v>
      </c>
      <c r="O926" s="46">
        <f>IFERROR(VLOOKUP($A926,'Hospitalisation Details'!$A:$P,6,0),"")</f>
        <v>11840.78</v>
      </c>
      <c r="P926" s="47" t="str">
        <f>IFERROR(VLOOKUP($A926,'Hospitalisation Details'!$A:$P,12,0),"")</f>
        <v>tier - 3</v>
      </c>
      <c r="Q926" s="47" t="str">
        <f>IFERROR(VLOOKUP($A926,'Hospitalisation Details'!$A:$P,13,0),"")</f>
        <v>tier - 2</v>
      </c>
      <c r="R926" s="47" t="str">
        <f>IFERROR(VLOOKUP($A926,'Hospitalisation Details'!$A:$P,14,0),"")</f>
        <v>R1012</v>
      </c>
      <c r="S926" s="47">
        <f>IFERROR(VLOOKUP($A926,'Hospitalisation Details'!$A:$P,16,0),"")</f>
        <v>57</v>
      </c>
    </row>
    <row r="927" spans="1:19" x14ac:dyDescent="0.3">
      <c r="A927" s="34" t="str">
        <f>'Medical Examinations'!A927</f>
        <v>Id926</v>
      </c>
      <c r="B927" s="36" t="str">
        <f>VLOOKUP($A927,'Customer Names'!A:E,3,FALSE)</f>
        <v>Ms.</v>
      </c>
      <c r="C927" s="37" t="str">
        <f>VLOOKUP($A927,'Customer Names'!$A:$E,4,FALSE)</f>
        <v xml:space="preserve"> Oksana</v>
      </c>
      <c r="D927" s="37" t="str">
        <f>VLOOKUP($A927,'Customer Names'!A:E,5,FALSE)</f>
        <v>Akhmedova</v>
      </c>
      <c r="E927" s="35">
        <f>VLOOKUP($A927,'Medical Examinations'!$A:$H,2,FALSE)</f>
        <v>25.2</v>
      </c>
      <c r="F927" s="35">
        <f>VLOOKUP($A927,'Medical Examinations'!$A:$H,3,FALSE)</f>
        <v>6.25</v>
      </c>
      <c r="G927" s="35" t="str">
        <f>VLOOKUP($A927,'Medical Examinations'!$A:$N,11,0)</f>
        <v>Yes</v>
      </c>
      <c r="H927" s="35" t="str">
        <f>VLOOKUP($A927,'Medical Examinations'!$A:$N,5,0)</f>
        <v>No</v>
      </c>
      <c r="I927" s="35" t="str">
        <f>VLOOKUP($A927,'Medical Examinations'!$A:$N,6,0)</f>
        <v>No</v>
      </c>
      <c r="J927" s="35">
        <f>VLOOKUP($A927,'Medical Examinations'!$A:$N,9,0)</f>
        <v>1</v>
      </c>
      <c r="K927" s="35" t="str">
        <f>VLOOKUP($A927,'Medical Examinations'!$A:$N,10,0)</f>
        <v>No</v>
      </c>
      <c r="L927" s="35" t="str">
        <f>VLOOKUP($A927,'Medical Examinations'!$A:$N,12,0)</f>
        <v>Overweight</v>
      </c>
      <c r="M927" s="35" t="str">
        <f>VLOOKUP($A927,'Medical Examinations'!$A:$N,13,0)</f>
        <v>Prediabetes</v>
      </c>
      <c r="N927" s="45">
        <f>IFERROR(VLOOKUP($A927,'Hospitalisation Details'!$A:$P,15,0),"")</f>
        <v>23631</v>
      </c>
      <c r="O927" s="46">
        <f>IFERROR(VLOOKUP($A927,'Hospitalisation Details'!$A:$P,6,0),"")</f>
        <v>11837.16</v>
      </c>
      <c r="P927" s="47" t="str">
        <f>IFERROR(VLOOKUP($A927,'Hospitalisation Details'!$A:$P,12,0),"")</f>
        <v>tier - 3</v>
      </c>
      <c r="Q927" s="47" t="str">
        <f>IFERROR(VLOOKUP($A927,'Hospitalisation Details'!$A:$P,13,0),"")</f>
        <v>tier - 3</v>
      </c>
      <c r="R927" s="47" t="str">
        <f>IFERROR(VLOOKUP($A927,'Hospitalisation Details'!$A:$P,14,0),"")</f>
        <v>R1011</v>
      </c>
      <c r="S927" s="47">
        <f>IFERROR(VLOOKUP($A927,'Hospitalisation Details'!$A:$P,16,0),"")</f>
        <v>58</v>
      </c>
    </row>
    <row r="928" spans="1:19" x14ac:dyDescent="0.3">
      <c r="A928" s="34" t="str">
        <f>'Medical Examinations'!A928</f>
        <v>Id927</v>
      </c>
      <c r="B928" s="36" t="str">
        <f>VLOOKUP($A928,'Customer Names'!A:E,3,FALSE)</f>
        <v>Ms.</v>
      </c>
      <c r="C928" s="37" t="str">
        <f>VLOOKUP($A928,'Customer Names'!$A:$E,4,FALSE)</f>
        <v xml:space="preserve"> Rebecca B.</v>
      </c>
      <c r="D928" s="37" t="str">
        <f>VLOOKUP($A928,'Customer Names'!A:E,5,FALSE)</f>
        <v>Tucker</v>
      </c>
      <c r="E928" s="35">
        <f>VLOOKUP($A928,'Medical Examinations'!$A:$H,2,FALSE)</f>
        <v>22.77</v>
      </c>
      <c r="F928" s="35">
        <f>VLOOKUP($A928,'Medical Examinations'!$A:$H,3,FALSE)</f>
        <v>4.47</v>
      </c>
      <c r="G928" s="35" t="str">
        <f>VLOOKUP($A928,'Medical Examinations'!$A:$N,11,0)</f>
        <v>Yes</v>
      </c>
      <c r="H928" s="35" t="str">
        <f>VLOOKUP($A928,'Medical Examinations'!$A:$N,5,0)</f>
        <v>No</v>
      </c>
      <c r="I928" s="35" t="str">
        <f>VLOOKUP($A928,'Medical Examinations'!$A:$N,6,0)</f>
        <v>No</v>
      </c>
      <c r="J928" s="35">
        <f>VLOOKUP($A928,'Medical Examinations'!$A:$N,9,0)</f>
        <v>1</v>
      </c>
      <c r="K928" s="35" t="str">
        <f>VLOOKUP($A928,'Medical Examinations'!$A:$N,10,0)</f>
        <v>No</v>
      </c>
      <c r="L928" s="35" t="str">
        <f>VLOOKUP($A928,'Medical Examinations'!$A:$N,12,0)</f>
        <v>Normal Weight</v>
      </c>
      <c r="M928" s="35" t="str">
        <f>VLOOKUP($A928,'Medical Examinations'!$A:$N,13,0)</f>
        <v>Normal</v>
      </c>
      <c r="N928" s="45">
        <f>IFERROR(VLOOKUP($A928,'Hospitalisation Details'!$A:$P,15,0),"")</f>
        <v>23555</v>
      </c>
      <c r="O928" s="46">
        <f>IFERROR(VLOOKUP($A928,'Hospitalisation Details'!$A:$P,6,0),"")</f>
        <v>11833.78</v>
      </c>
      <c r="P928" s="47" t="str">
        <f>IFERROR(VLOOKUP($A928,'Hospitalisation Details'!$A:$P,12,0),"")</f>
        <v>tier - 3</v>
      </c>
      <c r="Q928" s="47" t="str">
        <f>IFERROR(VLOOKUP($A928,'Hospitalisation Details'!$A:$P,13,0),"")</f>
        <v>tier - 3</v>
      </c>
      <c r="R928" s="47" t="str">
        <f>IFERROR(VLOOKUP($A928,'Hospitalisation Details'!$A:$P,14,0),"")</f>
        <v>R1013</v>
      </c>
      <c r="S928" s="47">
        <f>IFERROR(VLOOKUP($A928,'Hospitalisation Details'!$A:$P,16,0),"")</f>
        <v>58</v>
      </c>
    </row>
    <row r="929" spans="1:19" x14ac:dyDescent="0.3">
      <c r="A929" s="34" t="str">
        <f>'Medical Examinations'!A929</f>
        <v>Id928</v>
      </c>
      <c r="B929" s="36" t="str">
        <f>VLOOKUP($A929,'Customer Names'!A:E,3,FALSE)</f>
        <v>Ms.</v>
      </c>
      <c r="C929" s="37" t="str">
        <f>VLOOKUP($A929,'Customer Names'!$A:$E,4,FALSE)</f>
        <v xml:space="preserve"> Maria A.</v>
      </c>
      <c r="D929" s="37" t="str">
        <f>VLOOKUP($A929,'Customer Names'!A:E,5,FALSE)</f>
        <v>Gramelspacher</v>
      </c>
      <c r="E929" s="35">
        <f>VLOOKUP($A929,'Medical Examinations'!$A:$H,2,FALSE)</f>
        <v>23.18</v>
      </c>
      <c r="F929" s="35">
        <f>VLOOKUP($A929,'Medical Examinations'!$A:$H,3,FALSE)</f>
        <v>8.31</v>
      </c>
      <c r="G929" s="35" t="str">
        <f>VLOOKUP($A929,'Medical Examinations'!$A:$N,11,0)</f>
        <v>No</v>
      </c>
      <c r="H929" s="35" t="str">
        <f>VLOOKUP($A929,'Medical Examinations'!$A:$N,5,0)</f>
        <v>No</v>
      </c>
      <c r="I929" s="35" t="str">
        <f>VLOOKUP($A929,'Medical Examinations'!$A:$N,6,0)</f>
        <v>No</v>
      </c>
      <c r="J929" s="35">
        <f>VLOOKUP($A929,'Medical Examinations'!$A:$N,9,0)</f>
        <v>0</v>
      </c>
      <c r="K929" s="35" t="str">
        <f>VLOOKUP($A929,'Medical Examinations'!$A:$N,10,0)</f>
        <v>No</v>
      </c>
      <c r="L929" s="35" t="str">
        <f>VLOOKUP($A929,'Medical Examinations'!$A:$N,12,0)</f>
        <v>Normal Weight</v>
      </c>
      <c r="M929" s="35" t="str">
        <f>VLOOKUP($A929,'Medical Examinations'!$A:$N,13,0)</f>
        <v>Diabetes</v>
      </c>
      <c r="N929" s="45">
        <f>IFERROR(VLOOKUP($A929,'Hospitalisation Details'!$A:$P,15,0),"")</f>
        <v>24018</v>
      </c>
      <c r="O929" s="46">
        <f>IFERROR(VLOOKUP($A929,'Hospitalisation Details'!$A:$P,6,0),"")</f>
        <v>11830.61</v>
      </c>
      <c r="P929" s="47" t="str">
        <f>IFERROR(VLOOKUP($A929,'Hospitalisation Details'!$A:$P,12,0),"")</f>
        <v>tier - 3</v>
      </c>
      <c r="Q929" s="47" t="str">
        <f>IFERROR(VLOOKUP($A929,'Hospitalisation Details'!$A:$P,13,0),"")</f>
        <v>tier - 1</v>
      </c>
      <c r="R929" s="47" t="str">
        <f>IFERROR(VLOOKUP($A929,'Hospitalisation Details'!$A:$P,14,0),"")</f>
        <v>R1012</v>
      </c>
      <c r="S929" s="47">
        <f>IFERROR(VLOOKUP($A929,'Hospitalisation Details'!$A:$P,16,0),"")</f>
        <v>57</v>
      </c>
    </row>
    <row r="930" spans="1:19" x14ac:dyDescent="0.3">
      <c r="A930" s="34" t="str">
        <f>'Medical Examinations'!A930</f>
        <v>Id929</v>
      </c>
      <c r="B930" s="36" t="str">
        <f>VLOOKUP($A930,'Customer Names'!A:E,3,FALSE)</f>
        <v>Mrs.</v>
      </c>
      <c r="C930" s="37" t="str">
        <f>VLOOKUP($A930,'Customer Names'!$A:$E,4,FALSE)</f>
        <v xml:space="preserve"> Lisa M</v>
      </c>
      <c r="D930" s="37" t="str">
        <f>VLOOKUP($A930,'Customer Names'!A:E,5,FALSE)</f>
        <v>Goldsmith</v>
      </c>
      <c r="E930" s="35">
        <f>VLOOKUP($A930,'Medical Examinations'!$A:$H,2,FALSE)</f>
        <v>35.409999999999997</v>
      </c>
      <c r="F930" s="35">
        <f>VLOOKUP($A930,'Medical Examinations'!$A:$H,3,FALSE)</f>
        <v>5.68</v>
      </c>
      <c r="G930" s="35" t="str">
        <f>VLOOKUP($A930,'Medical Examinations'!$A:$N,11,0)</f>
        <v>No</v>
      </c>
      <c r="H930" s="35" t="str">
        <f>VLOOKUP($A930,'Medical Examinations'!$A:$N,5,0)</f>
        <v>No</v>
      </c>
      <c r="I930" s="35" t="str">
        <f>VLOOKUP($A930,'Medical Examinations'!$A:$N,6,0)</f>
        <v>No</v>
      </c>
      <c r="J930" s="35">
        <f>VLOOKUP($A930,'Medical Examinations'!$A:$N,9,0)</f>
        <v>0</v>
      </c>
      <c r="K930" s="35" t="str">
        <f>VLOOKUP($A930,'Medical Examinations'!$A:$N,10,0)</f>
        <v>No</v>
      </c>
      <c r="L930" s="35" t="str">
        <f>VLOOKUP($A930,'Medical Examinations'!$A:$N,12,0)</f>
        <v>Obesity</v>
      </c>
      <c r="M930" s="35" t="str">
        <f>VLOOKUP($A930,'Medical Examinations'!$A:$N,13,0)</f>
        <v>Normal</v>
      </c>
      <c r="N930" s="45">
        <f>IFERROR(VLOOKUP($A930,'Hospitalisation Details'!$A:$P,15,0),"")</f>
        <v>30275</v>
      </c>
      <c r="O930" s="46">
        <f>IFERROR(VLOOKUP($A930,'Hospitalisation Details'!$A:$P,6,0),"")</f>
        <v>11773.06</v>
      </c>
      <c r="P930" s="47" t="str">
        <f>IFERROR(VLOOKUP($A930,'Hospitalisation Details'!$A:$P,12,0),"")</f>
        <v>tier - 3</v>
      </c>
      <c r="Q930" s="47" t="str">
        <f>IFERROR(VLOOKUP($A930,'Hospitalisation Details'!$A:$P,13,0),"")</f>
        <v>tier - 3</v>
      </c>
      <c r="R930" s="47" t="str">
        <f>IFERROR(VLOOKUP($A930,'Hospitalisation Details'!$A:$P,14,0),"")</f>
        <v>R1026</v>
      </c>
      <c r="S930" s="47">
        <f>IFERROR(VLOOKUP($A930,'Hospitalisation Details'!$A:$P,16,0),"")</f>
        <v>40</v>
      </c>
    </row>
    <row r="931" spans="1:19" x14ac:dyDescent="0.3">
      <c r="A931" s="34" t="str">
        <f>'Medical Examinations'!A931</f>
        <v>Id930</v>
      </c>
      <c r="B931" s="36" t="str">
        <f>VLOOKUP($A931,'Customer Names'!A:E,3,FALSE)</f>
        <v>Mr.</v>
      </c>
      <c r="C931" s="37" t="str">
        <f>VLOOKUP($A931,'Customer Names'!$A:$E,4,FALSE)</f>
        <v xml:space="preserve"> Steve Jr.</v>
      </c>
      <c r="D931" s="37" t="str">
        <f>VLOOKUP($A931,'Customer Names'!A:E,5,FALSE)</f>
        <v>Tranter</v>
      </c>
      <c r="E931" s="35">
        <f>VLOOKUP($A931,'Medical Examinations'!$A:$H,2,FALSE)</f>
        <v>32.11</v>
      </c>
      <c r="F931" s="35">
        <f>VLOOKUP($A931,'Medical Examinations'!$A:$H,3,FALSE)</f>
        <v>4.75</v>
      </c>
      <c r="G931" s="35" t="str">
        <f>VLOOKUP($A931,'Medical Examinations'!$A:$N,11,0)</f>
        <v>Yes</v>
      </c>
      <c r="H931" s="35" t="str">
        <f>VLOOKUP($A931,'Medical Examinations'!$A:$N,5,0)</f>
        <v>No</v>
      </c>
      <c r="I931" s="35" t="str">
        <f>VLOOKUP($A931,'Medical Examinations'!$A:$N,6,0)</f>
        <v>No</v>
      </c>
      <c r="J931" s="35">
        <f>VLOOKUP($A931,'Medical Examinations'!$A:$N,9,0)</f>
        <v>2</v>
      </c>
      <c r="K931" s="35" t="str">
        <f>VLOOKUP($A931,'Medical Examinations'!$A:$N,10,0)</f>
        <v>No</v>
      </c>
      <c r="L931" s="35" t="str">
        <f>VLOOKUP($A931,'Medical Examinations'!$A:$N,12,0)</f>
        <v>Obesity</v>
      </c>
      <c r="M931" s="35" t="str">
        <f>VLOOKUP($A931,'Medical Examinations'!$A:$N,13,0)</f>
        <v>Normal</v>
      </c>
      <c r="N931" s="45">
        <f>IFERROR(VLOOKUP($A931,'Hospitalisation Details'!$A:$P,15,0),"")</f>
        <v>24313</v>
      </c>
      <c r="O931" s="46">
        <f>IFERROR(VLOOKUP($A931,'Hospitalisation Details'!$A:$P,6,0),"")</f>
        <v>11763</v>
      </c>
      <c r="P931" s="47" t="str">
        <f>IFERROR(VLOOKUP($A931,'Hospitalisation Details'!$A:$P,12,0),"")</f>
        <v>tier - 3</v>
      </c>
      <c r="Q931" s="47" t="str">
        <f>IFERROR(VLOOKUP($A931,'Hospitalisation Details'!$A:$P,13,0),"")</f>
        <v>tier - 3</v>
      </c>
      <c r="R931" s="47" t="str">
        <f>IFERROR(VLOOKUP($A931,'Hospitalisation Details'!$A:$P,14,0),"")</f>
        <v>R1016</v>
      </c>
      <c r="S931" s="47">
        <f>IFERROR(VLOOKUP($A931,'Hospitalisation Details'!$A:$P,16,0),"")</f>
        <v>56</v>
      </c>
    </row>
    <row r="932" spans="1:19" x14ac:dyDescent="0.3">
      <c r="A932" s="34" t="str">
        <f>'Medical Examinations'!A932</f>
        <v>Id931</v>
      </c>
      <c r="B932" s="36" t="str">
        <f>VLOOKUP($A932,'Customer Names'!A:E,3,FALSE)</f>
        <v>Mrs.</v>
      </c>
      <c r="C932" s="37" t="str">
        <f>VLOOKUP($A932,'Customer Names'!$A:$E,4,FALSE)</f>
        <v xml:space="preserve"> Tiffany</v>
      </c>
      <c r="D932" s="37" t="str">
        <f>VLOOKUP($A932,'Customer Names'!A:E,5,FALSE)</f>
        <v>Tu</v>
      </c>
      <c r="E932" s="35">
        <f>VLOOKUP($A932,'Medical Examinations'!$A:$H,2,FALSE)</f>
        <v>34.479999999999997</v>
      </c>
      <c r="F932" s="35">
        <f>VLOOKUP($A932,'Medical Examinations'!$A:$H,3,FALSE)</f>
        <v>6.31</v>
      </c>
      <c r="G932" s="35" t="str">
        <f>VLOOKUP($A932,'Medical Examinations'!$A:$N,11,0)</f>
        <v>No</v>
      </c>
      <c r="H932" s="35" t="str">
        <f>VLOOKUP($A932,'Medical Examinations'!$A:$N,5,0)</f>
        <v>No</v>
      </c>
      <c r="I932" s="35" t="str">
        <f>VLOOKUP($A932,'Medical Examinations'!$A:$N,6,0)</f>
        <v>Yes</v>
      </c>
      <c r="J932" s="35">
        <f>VLOOKUP($A932,'Medical Examinations'!$A:$N,9,0)</f>
        <v>1</v>
      </c>
      <c r="K932" s="35" t="str">
        <f>VLOOKUP($A932,'Medical Examinations'!$A:$N,10,0)</f>
        <v>No</v>
      </c>
      <c r="L932" s="35" t="str">
        <f>VLOOKUP($A932,'Medical Examinations'!$A:$N,12,0)</f>
        <v>Obesity</v>
      </c>
      <c r="M932" s="35" t="str">
        <f>VLOOKUP($A932,'Medical Examinations'!$A:$N,13,0)</f>
        <v>Prediabetes</v>
      </c>
      <c r="N932" s="45">
        <f>IFERROR(VLOOKUP($A932,'Hospitalisation Details'!$A:$P,15,0),"")</f>
        <v>29165</v>
      </c>
      <c r="O932" s="46">
        <f>IFERROR(VLOOKUP($A932,'Hospitalisation Details'!$A:$P,6,0),"")</f>
        <v>11752.68</v>
      </c>
      <c r="P932" s="47" t="str">
        <f>IFERROR(VLOOKUP($A932,'Hospitalisation Details'!$A:$P,12,0),"")</f>
        <v>tier - 3</v>
      </c>
      <c r="Q932" s="47" t="str">
        <f>IFERROR(VLOOKUP($A932,'Hospitalisation Details'!$A:$P,13,0),"")</f>
        <v>tier - 1</v>
      </c>
      <c r="R932" s="47" t="str">
        <f>IFERROR(VLOOKUP($A932,'Hospitalisation Details'!$A:$P,14,0),"")</f>
        <v>R1026</v>
      </c>
      <c r="S932" s="47">
        <f>IFERROR(VLOOKUP($A932,'Hospitalisation Details'!$A:$P,16,0),"")</f>
        <v>43</v>
      </c>
    </row>
    <row r="933" spans="1:19" x14ac:dyDescent="0.3">
      <c r="A933" s="34" t="str">
        <f>'Medical Examinations'!A933</f>
        <v>Id932</v>
      </c>
      <c r="B933" s="36" t="str">
        <f>VLOOKUP($A933,'Customer Names'!A:E,3,FALSE)</f>
        <v>Mr.</v>
      </c>
      <c r="C933" s="37" t="str">
        <f>VLOOKUP($A933,'Customer Names'!$A:$E,4,FALSE)</f>
        <v xml:space="preserve"> Greg</v>
      </c>
      <c r="D933" s="37" t="str">
        <f>VLOOKUP($A933,'Customer Names'!A:E,5,FALSE)</f>
        <v>Kaczka</v>
      </c>
      <c r="E933" s="35">
        <f>VLOOKUP($A933,'Medical Examinations'!$A:$H,2,FALSE)</f>
        <v>34.39</v>
      </c>
      <c r="F933" s="35">
        <f>VLOOKUP($A933,'Medical Examinations'!$A:$H,3,FALSE)</f>
        <v>6.28</v>
      </c>
      <c r="G933" s="35" t="str">
        <f>VLOOKUP($A933,'Medical Examinations'!$A:$N,11,0)</f>
        <v>Yes</v>
      </c>
      <c r="H933" s="35" t="str">
        <f>VLOOKUP($A933,'Medical Examinations'!$A:$N,5,0)</f>
        <v>No</v>
      </c>
      <c r="I933" s="35" t="str">
        <f>VLOOKUP($A933,'Medical Examinations'!$A:$N,6,0)</f>
        <v>No</v>
      </c>
      <c r="J933" s="35">
        <f>VLOOKUP($A933,'Medical Examinations'!$A:$N,9,0)</f>
        <v>1</v>
      </c>
      <c r="K933" s="35" t="str">
        <f>VLOOKUP($A933,'Medical Examinations'!$A:$N,10,0)</f>
        <v>No</v>
      </c>
      <c r="L933" s="35" t="str">
        <f>VLOOKUP($A933,'Medical Examinations'!$A:$N,12,0)</f>
        <v>Obesity</v>
      </c>
      <c r="M933" s="35" t="str">
        <f>VLOOKUP($A933,'Medical Examinations'!$A:$N,13,0)</f>
        <v>Prediabetes</v>
      </c>
      <c r="N933" s="45">
        <f>IFERROR(VLOOKUP($A933,'Hospitalisation Details'!$A:$P,15,0),"")</f>
        <v>23713</v>
      </c>
      <c r="O933" s="46">
        <f>IFERROR(VLOOKUP($A933,'Hospitalisation Details'!$A:$P,6,0),"")</f>
        <v>11743.93</v>
      </c>
      <c r="P933" s="47" t="str">
        <f>IFERROR(VLOOKUP($A933,'Hospitalisation Details'!$A:$P,12,0),"")</f>
        <v>tier - 3</v>
      </c>
      <c r="Q933" s="47" t="str">
        <f>IFERROR(VLOOKUP($A933,'Hospitalisation Details'!$A:$P,13,0),"")</f>
        <v>tier - 1</v>
      </c>
      <c r="R933" s="47" t="str">
        <f>IFERROR(VLOOKUP($A933,'Hospitalisation Details'!$A:$P,14,0),"")</f>
        <v>R1012</v>
      </c>
      <c r="S933" s="47">
        <f>IFERROR(VLOOKUP($A933,'Hospitalisation Details'!$A:$P,16,0),"")</f>
        <v>58</v>
      </c>
    </row>
    <row r="934" spans="1:19" x14ac:dyDescent="0.3">
      <c r="A934" s="34" t="str">
        <f>'Medical Examinations'!A934</f>
        <v>Id933</v>
      </c>
      <c r="B934" s="36" t="str">
        <f>VLOOKUP($A934,'Customer Names'!A:E,3,FALSE)</f>
        <v>Mr.</v>
      </c>
      <c r="C934" s="37" t="str">
        <f>VLOOKUP($A934,'Customer Names'!$A:$E,4,FALSE)</f>
        <v xml:space="preserve"> Dale</v>
      </c>
      <c r="D934" s="37" t="str">
        <f>VLOOKUP($A934,'Customer Names'!A:E,5,FALSE)</f>
        <v>Hunter</v>
      </c>
      <c r="E934" s="35">
        <f>VLOOKUP($A934,'Medical Examinations'!$A:$H,2,FALSE)</f>
        <v>26.4</v>
      </c>
      <c r="F934" s="35">
        <f>VLOOKUP($A934,'Medical Examinations'!$A:$H,3,FALSE)</f>
        <v>9.2899999999999991</v>
      </c>
      <c r="G934" s="35" t="str">
        <f>VLOOKUP($A934,'Medical Examinations'!$A:$N,11,0)</f>
        <v>Yes</v>
      </c>
      <c r="H934" s="35" t="str">
        <f>VLOOKUP($A934,'Medical Examinations'!$A:$N,5,0)</f>
        <v>No</v>
      </c>
      <c r="I934" s="35" t="str">
        <f>VLOOKUP($A934,'Medical Examinations'!$A:$N,6,0)</f>
        <v>Yes</v>
      </c>
      <c r="J934" s="35">
        <f>VLOOKUP($A934,'Medical Examinations'!$A:$N,9,0)</f>
        <v>1</v>
      </c>
      <c r="K934" s="35" t="str">
        <f>VLOOKUP($A934,'Medical Examinations'!$A:$N,10,0)</f>
        <v>No</v>
      </c>
      <c r="L934" s="35" t="str">
        <f>VLOOKUP($A934,'Medical Examinations'!$A:$N,12,0)</f>
        <v>Overweight</v>
      </c>
      <c r="M934" s="35" t="str">
        <f>VLOOKUP($A934,'Medical Examinations'!$A:$N,13,0)</f>
        <v>Diabetes</v>
      </c>
      <c r="N934" s="45">
        <f>IFERROR(VLOOKUP($A934,'Hospitalisation Details'!$A:$P,15,0),"")</f>
        <v>23171</v>
      </c>
      <c r="O934" s="46">
        <f>IFERROR(VLOOKUP($A934,'Hospitalisation Details'!$A:$P,6,0),"")</f>
        <v>11743.3</v>
      </c>
      <c r="P934" s="47" t="str">
        <f>IFERROR(VLOOKUP($A934,'Hospitalisation Details'!$A:$P,12,0),"")</f>
        <v>tier - 3</v>
      </c>
      <c r="Q934" s="47" t="str">
        <f>IFERROR(VLOOKUP($A934,'Hospitalisation Details'!$A:$P,13,0),"")</f>
        <v>tier - 3</v>
      </c>
      <c r="R934" s="47" t="str">
        <f>IFERROR(VLOOKUP($A934,'Hospitalisation Details'!$A:$P,14,0),"")</f>
        <v>R1013</v>
      </c>
      <c r="S934" s="47">
        <f>IFERROR(VLOOKUP($A934,'Hospitalisation Details'!$A:$P,16,0),"")</f>
        <v>59</v>
      </c>
    </row>
    <row r="935" spans="1:19" x14ac:dyDescent="0.3">
      <c r="A935" s="34" t="str">
        <f>'Medical Examinations'!A935</f>
        <v>Id934</v>
      </c>
      <c r="B935" s="36" t="str">
        <f>VLOOKUP($A935,'Customer Names'!A:E,3,FALSE)</f>
        <v>Ms.</v>
      </c>
      <c r="C935" s="37" t="str">
        <f>VLOOKUP($A935,'Customer Names'!$A:$E,4,FALSE)</f>
        <v xml:space="preserve"> Brittany A.</v>
      </c>
      <c r="D935" s="37" t="str">
        <f>VLOOKUP($A935,'Customer Names'!A:E,5,FALSE)</f>
        <v>Moran</v>
      </c>
      <c r="E935" s="35">
        <f>VLOOKUP($A935,'Medical Examinations'!$A:$H,2,FALSE)</f>
        <v>28.1</v>
      </c>
      <c r="F935" s="35">
        <f>VLOOKUP($A935,'Medical Examinations'!$A:$H,3,FALSE)</f>
        <v>5.79</v>
      </c>
      <c r="G935" s="35" t="str">
        <f>VLOOKUP($A935,'Medical Examinations'!$A:$N,11,0)</f>
        <v>Yes</v>
      </c>
      <c r="H935" s="35" t="str">
        <f>VLOOKUP($A935,'Medical Examinations'!$A:$N,5,0)</f>
        <v>No</v>
      </c>
      <c r="I935" s="35" t="str">
        <f>VLOOKUP($A935,'Medical Examinations'!$A:$N,6,0)</f>
        <v>Yes</v>
      </c>
      <c r="J935" s="35">
        <f>VLOOKUP($A935,'Medical Examinations'!$A:$N,9,0)</f>
        <v>1</v>
      </c>
      <c r="K935" s="35" t="str">
        <f>VLOOKUP($A935,'Medical Examinations'!$A:$N,10,0)</f>
        <v>No</v>
      </c>
      <c r="L935" s="35" t="str">
        <f>VLOOKUP($A935,'Medical Examinations'!$A:$N,12,0)</f>
        <v>Overweight</v>
      </c>
      <c r="M935" s="35" t="str">
        <f>VLOOKUP($A935,'Medical Examinations'!$A:$N,13,0)</f>
        <v>Prediabetes</v>
      </c>
      <c r="N935" s="45">
        <f>IFERROR(VLOOKUP($A935,'Hospitalisation Details'!$A:$P,15,0),"")</f>
        <v>25519</v>
      </c>
      <c r="O935" s="46">
        <f>IFERROR(VLOOKUP($A935,'Hospitalisation Details'!$A:$P,6,0),"")</f>
        <v>11741.73</v>
      </c>
      <c r="P935" s="47" t="str">
        <f>IFERROR(VLOOKUP($A935,'Hospitalisation Details'!$A:$P,12,0),"")</f>
        <v>tier - 3</v>
      </c>
      <c r="Q935" s="47" t="str">
        <f>IFERROR(VLOOKUP($A935,'Hospitalisation Details'!$A:$P,13,0),"")</f>
        <v>tier - 1</v>
      </c>
      <c r="R935" s="47" t="str">
        <f>IFERROR(VLOOKUP($A935,'Hospitalisation Details'!$A:$P,14,0),"")</f>
        <v>R1011</v>
      </c>
      <c r="S935" s="47">
        <f>IFERROR(VLOOKUP($A935,'Hospitalisation Details'!$A:$P,16,0),"")</f>
        <v>53</v>
      </c>
    </row>
    <row r="936" spans="1:19" x14ac:dyDescent="0.3">
      <c r="A936" s="34" t="str">
        <f>'Medical Examinations'!A936</f>
        <v>Id935</v>
      </c>
      <c r="B936" s="36" t="str">
        <f>VLOOKUP($A936,'Customer Names'!A:E,3,FALSE)</f>
        <v>Mr.</v>
      </c>
      <c r="C936" s="37" t="str">
        <f>VLOOKUP($A936,'Customer Names'!$A:$E,4,FALSE)</f>
        <v xml:space="preserve"> Robert S</v>
      </c>
      <c r="D936" s="37" t="str">
        <f>VLOOKUP($A936,'Customer Names'!A:E,5,FALSE)</f>
        <v>Ashby</v>
      </c>
      <c r="E936" s="35">
        <f>VLOOKUP($A936,'Medical Examinations'!$A:$H,2,FALSE)</f>
        <v>27</v>
      </c>
      <c r="F936" s="35">
        <f>VLOOKUP($A936,'Medical Examinations'!$A:$H,3,FALSE)</f>
        <v>4.54</v>
      </c>
      <c r="G936" s="35" t="str">
        <f>VLOOKUP($A936,'Medical Examinations'!$A:$N,11,0)</f>
        <v>Yes</v>
      </c>
      <c r="H936" s="35" t="str">
        <f>VLOOKUP($A936,'Medical Examinations'!$A:$N,5,0)</f>
        <v>No</v>
      </c>
      <c r="I936" s="35" t="str">
        <f>VLOOKUP($A936,'Medical Examinations'!$A:$N,6,0)</f>
        <v>No</v>
      </c>
      <c r="J936" s="35">
        <f>VLOOKUP($A936,'Medical Examinations'!$A:$N,9,0)</f>
        <v>1</v>
      </c>
      <c r="K936" s="35" t="str">
        <f>VLOOKUP($A936,'Medical Examinations'!$A:$N,10,0)</f>
        <v>No</v>
      </c>
      <c r="L936" s="35" t="str">
        <f>VLOOKUP($A936,'Medical Examinations'!$A:$N,12,0)</f>
        <v>Overweight</v>
      </c>
      <c r="M936" s="35" t="str">
        <f>VLOOKUP($A936,'Medical Examinations'!$A:$N,13,0)</f>
        <v>Normal</v>
      </c>
      <c r="N936" s="45">
        <f>IFERROR(VLOOKUP($A936,'Hospitalisation Details'!$A:$P,15,0),"")</f>
        <v>32391</v>
      </c>
      <c r="O936" s="46">
        <f>IFERROR(VLOOKUP($A936,'Hospitalisation Details'!$A:$P,6,0),"")</f>
        <v>11737.85</v>
      </c>
      <c r="P936" s="47" t="str">
        <f>IFERROR(VLOOKUP($A936,'Hospitalisation Details'!$A:$P,12,0),"")</f>
        <v>tier - 3</v>
      </c>
      <c r="Q936" s="47" t="str">
        <f>IFERROR(VLOOKUP($A936,'Hospitalisation Details'!$A:$P,13,0),"")</f>
        <v>tier - 1</v>
      </c>
      <c r="R936" s="47" t="str">
        <f>IFERROR(VLOOKUP($A936,'Hospitalisation Details'!$A:$P,14,0),"")</f>
        <v>R1011</v>
      </c>
      <c r="S936" s="47">
        <f>IFERROR(VLOOKUP($A936,'Hospitalisation Details'!$A:$P,16,0),"")</f>
        <v>34</v>
      </c>
    </row>
    <row r="937" spans="1:19" x14ac:dyDescent="0.3">
      <c r="A937" s="34" t="str">
        <f>'Medical Examinations'!A937</f>
        <v>Id936</v>
      </c>
      <c r="B937" s="36" t="str">
        <f>VLOOKUP($A937,'Customer Names'!A:E,3,FALSE)</f>
        <v>Mr.</v>
      </c>
      <c r="C937" s="37" t="str">
        <f>VLOOKUP($A937,'Customer Names'!$A:$E,4,FALSE)</f>
        <v xml:space="preserve"> Cameron</v>
      </c>
      <c r="D937" s="37" t="str">
        <f>VLOOKUP($A937,'Customer Names'!A:E,5,FALSE)</f>
        <v>Ausen</v>
      </c>
      <c r="E937" s="35">
        <f>VLOOKUP($A937,'Medical Examinations'!$A:$H,2,FALSE)</f>
        <v>28.594999999999999</v>
      </c>
      <c r="F937" s="35">
        <f>VLOOKUP($A937,'Medical Examinations'!$A:$H,3,FALSE)</f>
        <v>4.68</v>
      </c>
      <c r="G937" s="35" t="str">
        <f>VLOOKUP($A937,'Medical Examinations'!$A:$N,11,0)</f>
        <v>Yes</v>
      </c>
      <c r="H937" s="35" t="str">
        <f>VLOOKUP($A937,'Medical Examinations'!$A:$N,5,0)</f>
        <v>No</v>
      </c>
      <c r="I937" s="35" t="str">
        <f>VLOOKUP($A937,'Medical Examinations'!$A:$N,6,0)</f>
        <v>No</v>
      </c>
      <c r="J937" s="35">
        <f>VLOOKUP($A937,'Medical Examinations'!$A:$N,9,0)</f>
        <v>1</v>
      </c>
      <c r="K937" s="35" t="str">
        <f>VLOOKUP($A937,'Medical Examinations'!$A:$N,10,0)</f>
        <v>No</v>
      </c>
      <c r="L937" s="35" t="str">
        <f>VLOOKUP($A937,'Medical Examinations'!$A:$N,12,0)</f>
        <v>Overweight</v>
      </c>
      <c r="M937" s="35" t="str">
        <f>VLOOKUP($A937,'Medical Examinations'!$A:$N,13,0)</f>
        <v>Normal</v>
      </c>
      <c r="N937" s="45">
        <f>IFERROR(VLOOKUP($A937,'Hospitalisation Details'!$A:$P,15,0),"")</f>
        <v>23690</v>
      </c>
      <c r="O937" s="46">
        <f>IFERROR(VLOOKUP($A937,'Hospitalisation Details'!$A:$P,6,0),"")</f>
        <v>11735.88</v>
      </c>
      <c r="P937" s="47" t="str">
        <f>IFERROR(VLOOKUP($A937,'Hospitalisation Details'!$A:$P,12,0),"")</f>
        <v>tier - 3</v>
      </c>
      <c r="Q937" s="47" t="str">
        <f>IFERROR(VLOOKUP($A937,'Hospitalisation Details'!$A:$P,13,0),"")</f>
        <v>tier - 1</v>
      </c>
      <c r="R937" s="47" t="str">
        <f>IFERROR(VLOOKUP($A937,'Hospitalisation Details'!$A:$P,14,0),"")</f>
        <v>R1012</v>
      </c>
      <c r="S937" s="47">
        <f>IFERROR(VLOOKUP($A937,'Hospitalisation Details'!$A:$P,16,0),"")</f>
        <v>58</v>
      </c>
    </row>
    <row r="938" spans="1:19" x14ac:dyDescent="0.3">
      <c r="A938" s="34" t="str">
        <f>'Medical Examinations'!A938</f>
        <v>Id937</v>
      </c>
      <c r="B938" s="36" t="str">
        <f>VLOOKUP($A938,'Customer Names'!A:E,3,FALSE)</f>
        <v>Mrs.</v>
      </c>
      <c r="C938" s="37" t="str">
        <f>VLOOKUP($A938,'Customer Names'!$A:$E,4,FALSE)</f>
        <v xml:space="preserve"> Ulrike</v>
      </c>
      <c r="D938" s="37" t="str">
        <f>VLOOKUP($A938,'Customer Names'!A:E,5,FALSE)</f>
        <v>Savage</v>
      </c>
      <c r="E938" s="35">
        <f>VLOOKUP($A938,'Medical Examinations'!$A:$H,2,FALSE)</f>
        <v>36.799999999999997</v>
      </c>
      <c r="F938" s="35">
        <f>VLOOKUP($A938,'Medical Examinations'!$A:$H,3,FALSE)</f>
        <v>5.88</v>
      </c>
      <c r="G938" s="35" t="str">
        <f>VLOOKUP($A938,'Medical Examinations'!$A:$N,11,0)</f>
        <v>No</v>
      </c>
      <c r="H938" s="35" t="str">
        <f>VLOOKUP($A938,'Medical Examinations'!$A:$N,5,0)</f>
        <v>No</v>
      </c>
      <c r="I938" s="35" t="str">
        <f>VLOOKUP($A938,'Medical Examinations'!$A:$N,6,0)</f>
        <v>No</v>
      </c>
      <c r="J938" s="35">
        <f>VLOOKUP($A938,'Medical Examinations'!$A:$N,9,0)</f>
        <v>1</v>
      </c>
      <c r="K938" s="35" t="str">
        <f>VLOOKUP($A938,'Medical Examinations'!$A:$N,10,0)</f>
        <v>No</v>
      </c>
      <c r="L938" s="35" t="str">
        <f>VLOOKUP($A938,'Medical Examinations'!$A:$N,12,0)</f>
        <v>Obesity</v>
      </c>
      <c r="M938" s="35" t="str">
        <f>VLOOKUP($A938,'Medical Examinations'!$A:$N,13,0)</f>
        <v>Prediabetes</v>
      </c>
      <c r="N938" s="45">
        <f>IFERROR(VLOOKUP($A938,'Hospitalisation Details'!$A:$P,15,0),"")</f>
        <v>31012</v>
      </c>
      <c r="O938" s="46">
        <f>IFERROR(VLOOKUP($A938,'Hospitalisation Details'!$A:$P,6,0),"")</f>
        <v>11730.82</v>
      </c>
      <c r="P938" s="47" t="str">
        <f>IFERROR(VLOOKUP($A938,'Hospitalisation Details'!$A:$P,12,0),"")</f>
        <v>tier - 3</v>
      </c>
      <c r="Q938" s="47" t="str">
        <f>IFERROR(VLOOKUP($A938,'Hospitalisation Details'!$A:$P,13,0),"")</f>
        <v>tier - 3</v>
      </c>
      <c r="R938" s="47" t="str">
        <f>IFERROR(VLOOKUP($A938,'Hospitalisation Details'!$A:$P,14,0),"")</f>
        <v>R1026</v>
      </c>
      <c r="S938" s="47">
        <f>IFERROR(VLOOKUP($A938,'Hospitalisation Details'!$A:$P,16,0),"")</f>
        <v>38</v>
      </c>
    </row>
    <row r="939" spans="1:19" x14ac:dyDescent="0.3">
      <c r="A939" s="34" t="str">
        <f>'Medical Examinations'!A939</f>
        <v>Id938</v>
      </c>
      <c r="B939" s="36" t="str">
        <f>VLOOKUP($A939,'Customer Names'!A:E,3,FALSE)</f>
        <v>Ms.</v>
      </c>
      <c r="C939" s="37" t="str">
        <f>VLOOKUP($A939,'Customer Names'!$A:$E,4,FALSE)</f>
        <v xml:space="preserve"> Katlyn A.</v>
      </c>
      <c r="D939" s="37" t="str">
        <f>VLOOKUP($A939,'Customer Names'!A:E,5,FALSE)</f>
        <v>O'Leary</v>
      </c>
      <c r="E939" s="35">
        <f>VLOOKUP($A939,'Medical Examinations'!$A:$H,2,FALSE)</f>
        <v>23.75</v>
      </c>
      <c r="F939" s="35">
        <f>VLOOKUP($A939,'Medical Examinations'!$A:$H,3,FALSE)</f>
        <v>5.42</v>
      </c>
      <c r="G939" s="35" t="str">
        <f>VLOOKUP($A939,'Medical Examinations'!$A:$N,11,0)</f>
        <v>Yes</v>
      </c>
      <c r="H939" s="35" t="str">
        <f>VLOOKUP($A939,'Medical Examinations'!$A:$N,5,0)</f>
        <v>No</v>
      </c>
      <c r="I939" s="35" t="str">
        <f>VLOOKUP($A939,'Medical Examinations'!$A:$N,6,0)</f>
        <v>Yes</v>
      </c>
      <c r="J939" s="35">
        <f>VLOOKUP($A939,'Medical Examinations'!$A:$N,9,0)</f>
        <v>1</v>
      </c>
      <c r="K939" s="35" t="str">
        <f>VLOOKUP($A939,'Medical Examinations'!$A:$N,10,0)</f>
        <v>No</v>
      </c>
      <c r="L939" s="35" t="str">
        <f>VLOOKUP($A939,'Medical Examinations'!$A:$N,12,0)</f>
        <v>Normal Weight</v>
      </c>
      <c r="M939" s="35" t="str">
        <f>VLOOKUP($A939,'Medical Examinations'!$A:$N,13,0)</f>
        <v>Normal</v>
      </c>
      <c r="N939" s="45">
        <f>IFERROR(VLOOKUP($A939,'Hospitalisation Details'!$A:$P,15,0),"")</f>
        <v>25488</v>
      </c>
      <c r="O939" s="46">
        <f>IFERROR(VLOOKUP($A939,'Hospitalisation Details'!$A:$P,6,0),"")</f>
        <v>11729.68</v>
      </c>
      <c r="P939" s="47" t="str">
        <f>IFERROR(VLOOKUP($A939,'Hospitalisation Details'!$A:$P,12,0),"")</f>
        <v>tier - 3</v>
      </c>
      <c r="Q939" s="47" t="str">
        <f>IFERROR(VLOOKUP($A939,'Hospitalisation Details'!$A:$P,13,0),"")</f>
        <v>tier - 1</v>
      </c>
      <c r="R939" s="47" t="str">
        <f>IFERROR(VLOOKUP($A939,'Hospitalisation Details'!$A:$P,14,0),"")</f>
        <v>R1024</v>
      </c>
      <c r="S939" s="47">
        <f>IFERROR(VLOOKUP($A939,'Hospitalisation Details'!$A:$P,16,0),"")</f>
        <v>53</v>
      </c>
    </row>
    <row r="940" spans="1:19" x14ac:dyDescent="0.3">
      <c r="A940" s="34" t="str">
        <f>'Medical Examinations'!A940</f>
        <v>Id939</v>
      </c>
      <c r="B940" s="36" t="str">
        <f>VLOOKUP($A940,'Customer Names'!A:E,3,FALSE)</f>
        <v>Mr.</v>
      </c>
      <c r="C940" s="37" t="str">
        <f>VLOOKUP($A940,'Customer Names'!$A:$E,4,FALSE)</f>
        <v xml:space="preserve"> Morgan B.</v>
      </c>
      <c r="D940" s="37" t="str">
        <f>VLOOKUP($A940,'Customer Names'!A:E,5,FALSE)</f>
        <v>Scoville</v>
      </c>
      <c r="E940" s="35">
        <f>VLOOKUP($A940,'Medical Examinations'!$A:$H,2,FALSE)</f>
        <v>35.619999999999997</v>
      </c>
      <c r="F940" s="35">
        <f>VLOOKUP($A940,'Medical Examinations'!$A:$H,3,FALSE)</f>
        <v>4.16</v>
      </c>
      <c r="G940" s="35" t="str">
        <f>VLOOKUP($A940,'Medical Examinations'!$A:$N,11,0)</f>
        <v>No</v>
      </c>
      <c r="H940" s="35" t="str">
        <f>VLOOKUP($A940,'Medical Examinations'!$A:$N,5,0)</f>
        <v>No</v>
      </c>
      <c r="I940" s="35" t="str">
        <f>VLOOKUP($A940,'Medical Examinations'!$A:$N,6,0)</f>
        <v>No</v>
      </c>
      <c r="J940" s="35">
        <f>VLOOKUP($A940,'Medical Examinations'!$A:$N,9,0)</f>
        <v>0</v>
      </c>
      <c r="K940" s="35" t="str">
        <f>VLOOKUP($A940,'Medical Examinations'!$A:$N,10,0)</f>
        <v>No</v>
      </c>
      <c r="L940" s="35" t="str">
        <f>VLOOKUP($A940,'Medical Examinations'!$A:$N,12,0)</f>
        <v>Obesity</v>
      </c>
      <c r="M940" s="35" t="str">
        <f>VLOOKUP($A940,'Medical Examinations'!$A:$N,13,0)</f>
        <v>Normal</v>
      </c>
      <c r="N940" s="45">
        <f>IFERROR(VLOOKUP($A940,'Hospitalisation Details'!$A:$P,15,0),"")</f>
        <v>30245</v>
      </c>
      <c r="O940" s="46">
        <f>IFERROR(VLOOKUP($A940,'Hospitalisation Details'!$A:$P,6,0),"")</f>
        <v>11712.97</v>
      </c>
      <c r="P940" s="47" t="str">
        <f>IFERROR(VLOOKUP($A940,'Hospitalisation Details'!$A:$P,12,0),"")</f>
        <v>tier - 3</v>
      </c>
      <c r="Q940" s="47" t="str">
        <f>IFERROR(VLOOKUP($A940,'Hospitalisation Details'!$A:$P,13,0),"")</f>
        <v>tier - 2</v>
      </c>
      <c r="R940" s="47" t="str">
        <f>IFERROR(VLOOKUP($A940,'Hospitalisation Details'!$A:$P,14,0),"")</f>
        <v>R1021</v>
      </c>
      <c r="S940" s="47">
        <f>IFERROR(VLOOKUP($A940,'Hospitalisation Details'!$A:$P,16,0),"")</f>
        <v>40</v>
      </c>
    </row>
    <row r="941" spans="1:19" x14ac:dyDescent="0.3">
      <c r="A941" s="34" t="str">
        <f>'Medical Examinations'!A941</f>
        <v>Id940</v>
      </c>
      <c r="B941" s="36" t="str">
        <f>VLOOKUP($A941,'Customer Names'!A:E,3,FALSE)</f>
        <v>Mr.</v>
      </c>
      <c r="C941" s="37" t="str">
        <f>VLOOKUP($A941,'Customer Names'!$A:$E,4,FALSE)</f>
        <v xml:space="preserve"> Peter</v>
      </c>
      <c r="D941" s="37" t="str">
        <f>VLOOKUP($A941,'Customer Names'!A:E,5,FALSE)</f>
        <v>Kaus</v>
      </c>
      <c r="E941" s="35">
        <f>VLOOKUP($A941,'Medical Examinations'!$A:$H,2,FALSE)</f>
        <v>30.69</v>
      </c>
      <c r="F941" s="35">
        <f>VLOOKUP($A941,'Medical Examinations'!$A:$H,3,FALSE)</f>
        <v>7.05</v>
      </c>
      <c r="G941" s="35" t="str">
        <f>VLOOKUP($A941,'Medical Examinations'!$A:$N,11,0)</f>
        <v>Yes</v>
      </c>
      <c r="H941" s="35" t="str">
        <f>VLOOKUP($A941,'Medical Examinations'!$A:$N,5,0)</f>
        <v>No</v>
      </c>
      <c r="I941" s="35" t="str">
        <f>VLOOKUP($A941,'Medical Examinations'!$A:$N,6,0)</f>
        <v>No</v>
      </c>
      <c r="J941" s="35">
        <f>VLOOKUP($A941,'Medical Examinations'!$A:$N,9,0)</f>
        <v>2</v>
      </c>
      <c r="K941" s="35" t="str">
        <f>VLOOKUP($A941,'Medical Examinations'!$A:$N,10,0)</f>
        <v>No</v>
      </c>
      <c r="L941" s="35" t="str">
        <f>VLOOKUP($A941,'Medical Examinations'!$A:$N,12,0)</f>
        <v>Obesity</v>
      </c>
      <c r="M941" s="35" t="str">
        <f>VLOOKUP($A941,'Medical Examinations'!$A:$N,13,0)</f>
        <v>Diabetes</v>
      </c>
      <c r="N941" s="45">
        <f>IFERROR(VLOOKUP($A941,'Hospitalisation Details'!$A:$P,15,0),"")</f>
        <v>25903</v>
      </c>
      <c r="O941" s="46">
        <f>IFERROR(VLOOKUP($A941,'Hospitalisation Details'!$A:$P,6,0),"")</f>
        <v>11696.52</v>
      </c>
      <c r="P941" s="47" t="str">
        <f>IFERROR(VLOOKUP($A941,'Hospitalisation Details'!$A:$P,12,0),"")</f>
        <v>tier - 3</v>
      </c>
      <c r="Q941" s="47" t="str">
        <f>IFERROR(VLOOKUP($A941,'Hospitalisation Details'!$A:$P,13,0),"")</f>
        <v>tier - 1</v>
      </c>
      <c r="R941" s="47" t="str">
        <f>IFERROR(VLOOKUP($A941,'Hospitalisation Details'!$A:$P,14,0),"")</f>
        <v>R1021</v>
      </c>
      <c r="S941" s="47">
        <f>IFERROR(VLOOKUP($A941,'Hospitalisation Details'!$A:$P,16,0),"")</f>
        <v>52</v>
      </c>
    </row>
    <row r="942" spans="1:19" x14ac:dyDescent="0.3">
      <c r="A942" s="34" t="str">
        <f>'Medical Examinations'!A942</f>
        <v>Id941</v>
      </c>
      <c r="B942" s="36" t="str">
        <f>VLOOKUP($A942,'Customer Names'!A:E,3,FALSE)</f>
        <v>Ms.</v>
      </c>
      <c r="C942" s="37" t="str">
        <f>VLOOKUP($A942,'Customer Names'!$A:$E,4,FALSE)</f>
        <v xml:space="preserve"> Chandler</v>
      </c>
      <c r="D942" s="37" t="str">
        <f>VLOOKUP($A942,'Customer Names'!A:E,5,FALSE)</f>
        <v>Rainey</v>
      </c>
      <c r="E942" s="35">
        <f>VLOOKUP($A942,'Medical Examinations'!$A:$H,2,FALSE)</f>
        <v>35.799999999999997</v>
      </c>
      <c r="F942" s="35">
        <f>VLOOKUP($A942,'Medical Examinations'!$A:$H,3,FALSE)</f>
        <v>5.63</v>
      </c>
      <c r="G942" s="35" t="str">
        <f>VLOOKUP($A942,'Medical Examinations'!$A:$N,11,0)</f>
        <v>Yes</v>
      </c>
      <c r="H942" s="35" t="str">
        <f>VLOOKUP($A942,'Medical Examinations'!$A:$N,5,0)</f>
        <v>No</v>
      </c>
      <c r="I942" s="35" t="str">
        <f>VLOOKUP($A942,'Medical Examinations'!$A:$N,6,0)</f>
        <v>No</v>
      </c>
      <c r="J942" s="35">
        <f>VLOOKUP($A942,'Medical Examinations'!$A:$N,9,0)</f>
        <v>2</v>
      </c>
      <c r="K942" s="35" t="str">
        <f>VLOOKUP($A942,'Medical Examinations'!$A:$N,10,0)</f>
        <v>No</v>
      </c>
      <c r="L942" s="35" t="str">
        <f>VLOOKUP($A942,'Medical Examinations'!$A:$N,12,0)</f>
        <v>Obesity</v>
      </c>
      <c r="M942" s="35" t="str">
        <f>VLOOKUP($A942,'Medical Examinations'!$A:$N,13,0)</f>
        <v>Normal</v>
      </c>
      <c r="N942" s="45">
        <f>IFERROR(VLOOKUP($A942,'Hospitalisation Details'!$A:$P,15,0),"")</f>
        <v>24420</v>
      </c>
      <c r="O942" s="46">
        <f>IFERROR(VLOOKUP($A942,'Hospitalisation Details'!$A:$P,6,0),"")</f>
        <v>11674.13</v>
      </c>
      <c r="P942" s="47" t="str">
        <f>IFERROR(VLOOKUP($A942,'Hospitalisation Details'!$A:$P,12,0),"")</f>
        <v>tier - 3</v>
      </c>
      <c r="Q942" s="47" t="str">
        <f>IFERROR(VLOOKUP($A942,'Hospitalisation Details'!$A:$P,13,0),"")</f>
        <v>tier - 1</v>
      </c>
      <c r="R942" s="47" t="str">
        <f>IFERROR(VLOOKUP($A942,'Hospitalisation Details'!$A:$P,14,0),"")</f>
        <v>R1011</v>
      </c>
      <c r="S942" s="47">
        <f>IFERROR(VLOOKUP($A942,'Hospitalisation Details'!$A:$P,16,0),"")</f>
        <v>56</v>
      </c>
    </row>
    <row r="943" spans="1:19" x14ac:dyDescent="0.3">
      <c r="A943" s="34" t="str">
        <f>'Medical Examinations'!A943</f>
        <v>Id942</v>
      </c>
      <c r="B943" s="36" t="str">
        <f>VLOOKUP($A943,'Customer Names'!A:E,3,FALSE)</f>
        <v>Ms.</v>
      </c>
      <c r="C943" s="37" t="str">
        <f>VLOOKUP($A943,'Customer Names'!$A:$E,4,FALSE)</f>
        <v xml:space="preserve"> Silvana M.</v>
      </c>
      <c r="D943" s="37" t="str">
        <f>VLOOKUP($A943,'Customer Names'!A:E,5,FALSE)</f>
        <v>Rasch</v>
      </c>
      <c r="E943" s="35">
        <f>VLOOKUP($A943,'Medical Examinations'!$A:$H,2,FALSE)</f>
        <v>28.785</v>
      </c>
      <c r="F943" s="35">
        <f>VLOOKUP($A943,'Medical Examinations'!$A:$H,3,FALSE)</f>
        <v>4.24</v>
      </c>
      <c r="G943" s="35" t="str">
        <f>VLOOKUP($A943,'Medical Examinations'!$A:$N,11,0)</f>
        <v>Yes</v>
      </c>
      <c r="H943" s="35" t="str">
        <f>VLOOKUP($A943,'Medical Examinations'!$A:$N,5,0)</f>
        <v>No</v>
      </c>
      <c r="I943" s="35" t="str">
        <f>VLOOKUP($A943,'Medical Examinations'!$A:$N,6,0)</f>
        <v>No</v>
      </c>
      <c r="J943" s="35">
        <f>VLOOKUP($A943,'Medical Examinations'!$A:$N,9,0)</f>
        <v>2</v>
      </c>
      <c r="K943" s="35" t="str">
        <f>VLOOKUP($A943,'Medical Examinations'!$A:$N,10,0)</f>
        <v>No</v>
      </c>
      <c r="L943" s="35" t="str">
        <f>VLOOKUP($A943,'Medical Examinations'!$A:$N,12,0)</f>
        <v>Overweight</v>
      </c>
      <c r="M943" s="35" t="str">
        <f>VLOOKUP($A943,'Medical Examinations'!$A:$N,13,0)</f>
        <v>Normal</v>
      </c>
      <c r="N943" s="45">
        <f>IFERROR(VLOOKUP($A943,'Hospitalisation Details'!$A:$P,15,0),"")</f>
        <v>24342</v>
      </c>
      <c r="O943" s="46">
        <f>IFERROR(VLOOKUP($A943,'Hospitalisation Details'!$A:$P,6,0),"")</f>
        <v>11658.38</v>
      </c>
      <c r="P943" s="47" t="str">
        <f>IFERROR(VLOOKUP($A943,'Hospitalisation Details'!$A:$P,12,0),"")</f>
        <v>tier - 3</v>
      </c>
      <c r="Q943" s="47" t="str">
        <f>IFERROR(VLOOKUP($A943,'Hospitalisation Details'!$A:$P,13,0),"")</f>
        <v>tier - 3</v>
      </c>
      <c r="R943" s="47" t="str">
        <f>IFERROR(VLOOKUP($A943,'Hospitalisation Details'!$A:$P,14,0),"")</f>
        <v>R1024</v>
      </c>
      <c r="S943" s="47">
        <f>IFERROR(VLOOKUP($A943,'Hospitalisation Details'!$A:$P,16,0),"")</f>
        <v>56</v>
      </c>
    </row>
    <row r="944" spans="1:19" x14ac:dyDescent="0.3">
      <c r="A944" s="34" t="str">
        <f>'Medical Examinations'!A944</f>
        <v>Id943</v>
      </c>
      <c r="B944" s="36" t="str">
        <f>VLOOKUP($A944,'Customer Names'!A:E,3,FALSE)</f>
        <v>Ms.</v>
      </c>
      <c r="C944" s="37" t="str">
        <f>VLOOKUP($A944,'Customer Names'!$A:$E,4,FALSE)</f>
        <v xml:space="preserve"> Natty</v>
      </c>
      <c r="D944" s="37" t="str">
        <f>VLOOKUP($A944,'Customer Names'!A:E,5,FALSE)</f>
        <v>Plunkett</v>
      </c>
      <c r="E944" s="35">
        <f>VLOOKUP($A944,'Medical Examinations'!$A:$H,2,FALSE)</f>
        <v>28.594999999999999</v>
      </c>
      <c r="F944" s="35">
        <f>VLOOKUP($A944,'Medical Examinations'!$A:$H,3,FALSE)</f>
        <v>4.96</v>
      </c>
      <c r="G944" s="35" t="str">
        <f>VLOOKUP($A944,'Medical Examinations'!$A:$N,11,0)</f>
        <v>Yes</v>
      </c>
      <c r="H944" s="35" t="str">
        <f>VLOOKUP($A944,'Medical Examinations'!$A:$N,5,0)</f>
        <v>No</v>
      </c>
      <c r="I944" s="35" t="str">
        <f>VLOOKUP($A944,'Medical Examinations'!$A:$N,6,0)</f>
        <v>No</v>
      </c>
      <c r="J944" s="35">
        <f>VLOOKUP($A944,'Medical Examinations'!$A:$N,9,0)</f>
        <v>2</v>
      </c>
      <c r="K944" s="35" t="str">
        <f>VLOOKUP($A944,'Medical Examinations'!$A:$N,10,0)</f>
        <v>No</v>
      </c>
      <c r="L944" s="35" t="str">
        <f>VLOOKUP($A944,'Medical Examinations'!$A:$N,12,0)</f>
        <v>Overweight</v>
      </c>
      <c r="M944" s="35" t="str">
        <f>VLOOKUP($A944,'Medical Examinations'!$A:$N,13,0)</f>
        <v>Normal</v>
      </c>
      <c r="N944" s="45">
        <f>IFERROR(VLOOKUP($A944,'Hospitalisation Details'!$A:$P,15,0),"")</f>
        <v>24294</v>
      </c>
      <c r="O944" s="46">
        <f>IFERROR(VLOOKUP($A944,'Hospitalisation Details'!$A:$P,6,0),"")</f>
        <v>11658.12</v>
      </c>
      <c r="P944" s="47" t="str">
        <f>IFERROR(VLOOKUP($A944,'Hospitalisation Details'!$A:$P,12,0),"")</f>
        <v>tier - 3</v>
      </c>
      <c r="Q944" s="47" t="str">
        <f>IFERROR(VLOOKUP($A944,'Hospitalisation Details'!$A:$P,13,0),"")</f>
        <v>tier - 1</v>
      </c>
      <c r="R944" s="47" t="str">
        <f>IFERROR(VLOOKUP($A944,'Hospitalisation Details'!$A:$P,14,0),"")</f>
        <v>R1024</v>
      </c>
      <c r="S944" s="47">
        <f>IFERROR(VLOOKUP($A944,'Hospitalisation Details'!$A:$P,16,0),"")</f>
        <v>56</v>
      </c>
    </row>
    <row r="945" spans="1:19" x14ac:dyDescent="0.3">
      <c r="A945" s="34" t="str">
        <f>'Medical Examinations'!A945</f>
        <v>Id944</v>
      </c>
      <c r="B945" s="36" t="str">
        <f>VLOOKUP($A945,'Customer Names'!A:E,3,FALSE)</f>
        <v>Mr.</v>
      </c>
      <c r="C945" s="37" t="str">
        <f>VLOOKUP($A945,'Customer Names'!$A:$E,4,FALSE)</f>
        <v xml:space="preserve"> Nicholas T</v>
      </c>
      <c r="D945" s="37" t="str">
        <f>VLOOKUP($A945,'Customer Names'!A:E,5,FALSE)</f>
        <v>Murphy</v>
      </c>
      <c r="E945" s="35">
        <f>VLOOKUP($A945,'Medical Examinations'!$A:$H,2,FALSE)</f>
        <v>48.75</v>
      </c>
      <c r="F945" s="35">
        <f>VLOOKUP($A945,'Medical Examinations'!$A:$H,3,FALSE)</f>
        <v>4.34</v>
      </c>
      <c r="G945" s="35" t="str">
        <f>VLOOKUP($A945,'Medical Examinations'!$A:$N,11,0)</f>
        <v>No</v>
      </c>
      <c r="H945" s="35" t="str">
        <f>VLOOKUP($A945,'Medical Examinations'!$A:$N,5,0)</f>
        <v>No</v>
      </c>
      <c r="I945" s="35" t="str">
        <f>VLOOKUP($A945,'Medical Examinations'!$A:$N,6,0)</f>
        <v>No</v>
      </c>
      <c r="J945" s="35">
        <f>VLOOKUP($A945,'Medical Examinations'!$A:$N,9,0)</f>
        <v>0</v>
      </c>
      <c r="K945" s="35" t="str">
        <f>VLOOKUP($A945,'Medical Examinations'!$A:$N,10,0)</f>
        <v>No</v>
      </c>
      <c r="L945" s="35" t="str">
        <f>VLOOKUP($A945,'Medical Examinations'!$A:$N,12,0)</f>
        <v>Obesity</v>
      </c>
      <c r="M945" s="35" t="str">
        <f>VLOOKUP($A945,'Medical Examinations'!$A:$N,13,0)</f>
        <v>Normal</v>
      </c>
      <c r="N945" s="45">
        <f>IFERROR(VLOOKUP($A945,'Hospitalisation Details'!$A:$P,15,0),"")</f>
        <v>34535</v>
      </c>
      <c r="O945" s="46">
        <f>IFERROR(VLOOKUP($A945,'Hospitalisation Details'!$A:$P,6,0),"")</f>
        <v>11657.81</v>
      </c>
      <c r="P945" s="47" t="str">
        <f>IFERROR(VLOOKUP($A945,'Hospitalisation Details'!$A:$P,12,0),"")</f>
        <v>tier - 3</v>
      </c>
      <c r="Q945" s="47" t="str">
        <f>IFERROR(VLOOKUP($A945,'Hospitalisation Details'!$A:$P,13,0),"")</f>
        <v>tier - 2</v>
      </c>
      <c r="R945" s="47" t="str">
        <f>IFERROR(VLOOKUP($A945,'Hospitalisation Details'!$A:$P,14,0),"")</f>
        <v>R1023</v>
      </c>
      <c r="S945" s="47">
        <f>IFERROR(VLOOKUP($A945,'Hospitalisation Details'!$A:$P,16,0),"")</f>
        <v>28</v>
      </c>
    </row>
    <row r="946" spans="1:19" x14ac:dyDescent="0.3">
      <c r="A946" s="34" t="str">
        <f>'Medical Examinations'!A946</f>
        <v>Id945</v>
      </c>
      <c r="B946" s="36" t="str">
        <f>VLOOKUP($A946,'Customer Names'!A:E,3,FALSE)</f>
        <v>Ms.</v>
      </c>
      <c r="C946" s="37" t="str">
        <f>VLOOKUP($A946,'Customer Names'!$A:$E,4,FALSE)</f>
        <v xml:space="preserve"> Rebecca</v>
      </c>
      <c r="D946" s="37" t="str">
        <f>VLOOKUP($A946,'Customer Names'!A:E,5,FALSE)</f>
        <v>Gusmer</v>
      </c>
      <c r="E946" s="35">
        <f>VLOOKUP($A946,'Medical Examinations'!$A:$H,2,FALSE)</f>
        <v>28.31</v>
      </c>
      <c r="F946" s="35">
        <f>VLOOKUP($A946,'Medical Examinations'!$A:$H,3,FALSE)</f>
        <v>5.43</v>
      </c>
      <c r="G946" s="35" t="str">
        <f>VLOOKUP($A946,'Medical Examinations'!$A:$N,11,0)</f>
        <v>Yes</v>
      </c>
      <c r="H946" s="35" t="str">
        <f>VLOOKUP($A946,'Medical Examinations'!$A:$N,5,0)</f>
        <v>No</v>
      </c>
      <c r="I946" s="35" t="str">
        <f>VLOOKUP($A946,'Medical Examinations'!$A:$N,6,0)</f>
        <v>No</v>
      </c>
      <c r="J946" s="35">
        <f>VLOOKUP($A946,'Medical Examinations'!$A:$N,9,0)</f>
        <v>2</v>
      </c>
      <c r="K946" s="35" t="str">
        <f>VLOOKUP($A946,'Medical Examinations'!$A:$N,10,0)</f>
        <v>No</v>
      </c>
      <c r="L946" s="35" t="str">
        <f>VLOOKUP($A946,'Medical Examinations'!$A:$N,12,0)</f>
        <v>Overweight</v>
      </c>
      <c r="M946" s="35" t="str">
        <f>VLOOKUP($A946,'Medical Examinations'!$A:$N,13,0)</f>
        <v>Normal</v>
      </c>
      <c r="N946" s="45">
        <f>IFERROR(VLOOKUP($A946,'Hospitalisation Details'!$A:$P,15,0),"")</f>
        <v>24384</v>
      </c>
      <c r="O946" s="46">
        <f>IFERROR(VLOOKUP($A946,'Hospitalisation Details'!$A:$P,6,0),"")</f>
        <v>11657.72</v>
      </c>
      <c r="P946" s="47" t="str">
        <f>IFERROR(VLOOKUP($A946,'Hospitalisation Details'!$A:$P,12,0),"")</f>
        <v>tier - 3</v>
      </c>
      <c r="Q946" s="47" t="str">
        <f>IFERROR(VLOOKUP($A946,'Hospitalisation Details'!$A:$P,13,0),"")</f>
        <v>tier - 2</v>
      </c>
      <c r="R946" s="47" t="str">
        <f>IFERROR(VLOOKUP($A946,'Hospitalisation Details'!$A:$P,14,0),"")</f>
        <v>R1024</v>
      </c>
      <c r="S946" s="47">
        <f>IFERROR(VLOOKUP($A946,'Hospitalisation Details'!$A:$P,16,0),"")</f>
        <v>56</v>
      </c>
    </row>
    <row r="947" spans="1:19" x14ac:dyDescent="0.3">
      <c r="A947" s="34" t="str">
        <f>'Medical Examinations'!A947</f>
        <v>Id946</v>
      </c>
      <c r="B947" s="36" t="str">
        <f>VLOOKUP($A947,'Customer Names'!A:E,3,FALSE)</f>
        <v>Mr.</v>
      </c>
      <c r="C947" s="37" t="str">
        <f>VLOOKUP($A947,'Customer Names'!$A:$E,4,FALSE)</f>
        <v xml:space="preserve"> John</v>
      </c>
      <c r="D947" s="37" t="str">
        <f>VLOOKUP($A947,'Customer Names'!A:E,5,FALSE)</f>
        <v>Loftus</v>
      </c>
      <c r="E947" s="35">
        <f>VLOOKUP($A947,'Medical Examinations'!$A:$H,2,FALSE)</f>
        <v>38.39</v>
      </c>
      <c r="F947" s="35">
        <f>VLOOKUP($A947,'Medical Examinations'!$A:$H,3,FALSE)</f>
        <v>8.33</v>
      </c>
      <c r="G947" s="35" t="str">
        <f>VLOOKUP($A947,'Medical Examinations'!$A:$N,11,0)</f>
        <v>Yes</v>
      </c>
      <c r="H947" s="35" t="str">
        <f>VLOOKUP($A947,'Medical Examinations'!$A:$N,5,0)</f>
        <v>No</v>
      </c>
      <c r="I947" s="35" t="str">
        <f>VLOOKUP($A947,'Medical Examinations'!$A:$N,6,0)</f>
        <v>No</v>
      </c>
      <c r="J947" s="35">
        <f>VLOOKUP($A947,'Medical Examinations'!$A:$N,9,0)</f>
        <v>1</v>
      </c>
      <c r="K947" s="35" t="str">
        <f>VLOOKUP($A947,'Medical Examinations'!$A:$N,10,0)</f>
        <v>No</v>
      </c>
      <c r="L947" s="35" t="str">
        <f>VLOOKUP($A947,'Medical Examinations'!$A:$N,12,0)</f>
        <v>Obesity</v>
      </c>
      <c r="M947" s="35" t="str">
        <f>VLOOKUP($A947,'Medical Examinations'!$A:$N,13,0)</f>
        <v>Diabetes</v>
      </c>
      <c r="N947" s="45">
        <f>IFERROR(VLOOKUP($A947,'Hospitalisation Details'!$A:$P,15,0),"")</f>
        <v>31610</v>
      </c>
      <c r="O947" s="46">
        <f>IFERROR(VLOOKUP($A947,'Hospitalisation Details'!$A:$P,6,0),"")</f>
        <v>11625.11</v>
      </c>
      <c r="P947" s="47" t="str">
        <f>IFERROR(VLOOKUP($A947,'Hospitalisation Details'!$A:$P,12,0),"")</f>
        <v>tier - 3</v>
      </c>
      <c r="Q947" s="47" t="str">
        <f>IFERROR(VLOOKUP($A947,'Hospitalisation Details'!$A:$P,13,0),"")</f>
        <v>tier - 3</v>
      </c>
      <c r="R947" s="47" t="str">
        <f>IFERROR(VLOOKUP($A947,'Hospitalisation Details'!$A:$P,14,0),"")</f>
        <v>R1022</v>
      </c>
      <c r="S947" s="47">
        <f>IFERROR(VLOOKUP($A947,'Hospitalisation Details'!$A:$P,16,0),"")</f>
        <v>36</v>
      </c>
    </row>
    <row r="948" spans="1:19" x14ac:dyDescent="0.3">
      <c r="A948" s="34" t="str">
        <f>'Medical Examinations'!A948</f>
        <v>Id947</v>
      </c>
      <c r="B948" s="36" t="str">
        <f>VLOOKUP($A948,'Customer Names'!A:E,3,FALSE)</f>
        <v>Mr.</v>
      </c>
      <c r="C948" s="37" t="str">
        <f>VLOOKUP($A948,'Customer Names'!$A:$E,4,FALSE)</f>
        <v xml:space="preserve"> Antony G</v>
      </c>
      <c r="D948" s="37" t="str">
        <f>VLOOKUP($A948,'Customer Names'!A:E,5,FALSE)</f>
        <v>Scott</v>
      </c>
      <c r="E948" s="35">
        <f>VLOOKUP($A948,'Medical Examinations'!$A:$H,2,FALSE)</f>
        <v>25.87</v>
      </c>
      <c r="F948" s="35">
        <f>VLOOKUP($A948,'Medical Examinations'!$A:$H,3,FALSE)</f>
        <v>5.63</v>
      </c>
      <c r="G948" s="35" t="str">
        <f>VLOOKUP($A948,'Medical Examinations'!$A:$N,11,0)</f>
        <v>Yes</v>
      </c>
      <c r="H948" s="35" t="str">
        <f>VLOOKUP($A948,'Medical Examinations'!$A:$N,5,0)</f>
        <v>No</v>
      </c>
      <c r="I948" s="35" t="str">
        <f>VLOOKUP($A948,'Medical Examinations'!$A:$N,6,0)</f>
        <v>No</v>
      </c>
      <c r="J948" s="35">
        <f>VLOOKUP($A948,'Medical Examinations'!$A:$N,9,0)</f>
        <v>1</v>
      </c>
      <c r="K948" s="35" t="str">
        <f>VLOOKUP($A948,'Medical Examinations'!$A:$N,10,0)</f>
        <v>No</v>
      </c>
      <c r="L948" s="35" t="str">
        <f>VLOOKUP($A948,'Medical Examinations'!$A:$N,12,0)</f>
        <v>Overweight</v>
      </c>
      <c r="M948" s="35" t="str">
        <f>VLOOKUP($A948,'Medical Examinations'!$A:$N,13,0)</f>
        <v>Normal</v>
      </c>
      <c r="N948" s="45">
        <f>IFERROR(VLOOKUP($A948,'Hospitalisation Details'!$A:$P,15,0),"")</f>
        <v>23548</v>
      </c>
      <c r="O948" s="46">
        <f>IFERROR(VLOOKUP($A948,'Hospitalisation Details'!$A:$P,6,0),"")</f>
        <v>11602.75</v>
      </c>
      <c r="P948" s="47" t="str">
        <f>IFERROR(VLOOKUP($A948,'Hospitalisation Details'!$A:$P,12,0),"")</f>
        <v>tier - 3</v>
      </c>
      <c r="Q948" s="47" t="str">
        <f>IFERROR(VLOOKUP($A948,'Hospitalisation Details'!$A:$P,13,0),"")</f>
        <v>tier - 1</v>
      </c>
      <c r="R948" s="47" t="str">
        <f>IFERROR(VLOOKUP($A948,'Hospitalisation Details'!$A:$P,14,0),"")</f>
        <v>R1020</v>
      </c>
      <c r="S948" s="47">
        <f>IFERROR(VLOOKUP($A948,'Hospitalisation Details'!$A:$P,16,0),"")</f>
        <v>58</v>
      </c>
    </row>
    <row r="949" spans="1:19" x14ac:dyDescent="0.3">
      <c r="A949" s="34" t="str">
        <f>'Medical Examinations'!A949</f>
        <v>Id948</v>
      </c>
      <c r="B949" s="36" t="str">
        <f>VLOOKUP($A949,'Customer Names'!A:E,3,FALSE)</f>
        <v>Mr.</v>
      </c>
      <c r="C949" s="37" t="str">
        <f>VLOOKUP($A949,'Customer Names'!$A:$E,4,FALSE)</f>
        <v xml:space="preserve"> Eric</v>
      </c>
      <c r="D949" s="37" t="str">
        <f>VLOOKUP($A949,'Customer Names'!A:E,5,FALSE)</f>
        <v>Alvarez</v>
      </c>
      <c r="E949" s="35">
        <f>VLOOKUP($A949,'Medical Examinations'!$A:$H,2,FALSE)</f>
        <v>43.7</v>
      </c>
      <c r="F949" s="35">
        <f>VLOOKUP($A949,'Medical Examinations'!$A:$H,3,FALSE)</f>
        <v>7.23</v>
      </c>
      <c r="G949" s="35" t="str">
        <f>VLOOKUP($A949,'Medical Examinations'!$A:$N,11,0)</f>
        <v>No</v>
      </c>
      <c r="H949" s="35" t="str">
        <f>VLOOKUP($A949,'Medical Examinations'!$A:$N,5,0)</f>
        <v>No</v>
      </c>
      <c r="I949" s="35" t="str">
        <f>VLOOKUP($A949,'Medical Examinations'!$A:$N,6,0)</f>
        <v>No</v>
      </c>
      <c r="J949" s="35">
        <f>VLOOKUP($A949,'Medical Examinations'!$A:$N,9,0)</f>
        <v>0</v>
      </c>
      <c r="K949" s="35" t="str">
        <f>VLOOKUP($A949,'Medical Examinations'!$A:$N,10,0)</f>
        <v>No</v>
      </c>
      <c r="L949" s="35" t="str">
        <f>VLOOKUP($A949,'Medical Examinations'!$A:$N,12,0)</f>
        <v>Obesity</v>
      </c>
      <c r="M949" s="35" t="str">
        <f>VLOOKUP($A949,'Medical Examinations'!$A:$N,13,0)</f>
        <v>Diabetes</v>
      </c>
      <c r="N949" s="45">
        <f>IFERROR(VLOOKUP($A949,'Hospitalisation Details'!$A:$P,15,0),"")</f>
        <v>24052</v>
      </c>
      <c r="O949" s="46">
        <f>IFERROR(VLOOKUP($A949,'Hospitalisation Details'!$A:$P,6,0),"")</f>
        <v>11576.13</v>
      </c>
      <c r="P949" s="47" t="str">
        <f>IFERROR(VLOOKUP($A949,'Hospitalisation Details'!$A:$P,12,0),"")</f>
        <v>tier - 3</v>
      </c>
      <c r="Q949" s="47" t="str">
        <f>IFERROR(VLOOKUP($A949,'Hospitalisation Details'!$A:$P,13,0),"")</f>
        <v>tier - 3</v>
      </c>
      <c r="R949" s="47" t="str">
        <f>IFERROR(VLOOKUP($A949,'Hospitalisation Details'!$A:$P,14,0),"")</f>
        <v>R1011</v>
      </c>
      <c r="S949" s="47">
        <f>IFERROR(VLOOKUP($A949,'Hospitalisation Details'!$A:$P,16,0),"")</f>
        <v>57</v>
      </c>
    </row>
    <row r="950" spans="1:19" x14ac:dyDescent="0.3">
      <c r="A950" s="34" t="str">
        <f>'Medical Examinations'!A950</f>
        <v>Id949</v>
      </c>
      <c r="B950" s="36" t="str">
        <f>VLOOKUP($A950,'Customer Names'!A:E,3,FALSE)</f>
        <v>Mr.</v>
      </c>
      <c r="C950" s="37" t="str">
        <f>VLOOKUP($A950,'Customer Names'!$A:$E,4,FALSE)</f>
        <v xml:space="preserve"> Erik</v>
      </c>
      <c r="D950" s="37" t="str">
        <f>VLOOKUP($A950,'Customer Names'!A:E,5,FALSE)</f>
        <v>Petersson</v>
      </c>
      <c r="E950" s="35">
        <f>VLOOKUP($A950,'Medical Examinations'!$A:$H,2,FALSE)</f>
        <v>40.945</v>
      </c>
      <c r="F950" s="35">
        <f>VLOOKUP($A950,'Medical Examinations'!$A:$H,3,FALSE)</f>
        <v>10.57</v>
      </c>
      <c r="G950" s="35" t="str">
        <f>VLOOKUP($A950,'Medical Examinations'!$A:$N,11,0)</f>
        <v>No</v>
      </c>
      <c r="H950" s="35" t="str">
        <f>VLOOKUP($A950,'Medical Examinations'!$A:$N,5,0)</f>
        <v>No</v>
      </c>
      <c r="I950" s="35" t="str">
        <f>VLOOKUP($A950,'Medical Examinations'!$A:$N,6,0)</f>
        <v>No</v>
      </c>
      <c r="J950" s="35">
        <f>VLOOKUP($A950,'Medical Examinations'!$A:$N,9,0)</f>
        <v>0</v>
      </c>
      <c r="K950" s="35" t="str">
        <f>VLOOKUP($A950,'Medical Examinations'!$A:$N,10,0)</f>
        <v>No</v>
      </c>
      <c r="L950" s="35" t="str">
        <f>VLOOKUP($A950,'Medical Examinations'!$A:$N,12,0)</f>
        <v>Obesity</v>
      </c>
      <c r="M950" s="35" t="str">
        <f>VLOOKUP($A950,'Medical Examinations'!$A:$N,13,0)</f>
        <v>Diabetes</v>
      </c>
      <c r="N950" s="45">
        <f>IFERROR(VLOOKUP($A950,'Hospitalisation Details'!$A:$P,15,0),"")</f>
        <v>24101</v>
      </c>
      <c r="O950" s="46">
        <f>IFERROR(VLOOKUP($A950,'Hospitalisation Details'!$A:$P,6,0),"")</f>
        <v>11566.3</v>
      </c>
      <c r="P950" s="47" t="str">
        <f>IFERROR(VLOOKUP($A950,'Hospitalisation Details'!$A:$P,12,0),"")</f>
        <v>tier - 3</v>
      </c>
      <c r="Q950" s="47" t="str">
        <f>IFERROR(VLOOKUP($A950,'Hospitalisation Details'!$A:$P,13,0),"")</f>
        <v>tier - 3</v>
      </c>
      <c r="R950" s="47" t="str">
        <f>IFERROR(VLOOKUP($A950,'Hospitalisation Details'!$A:$P,14,0),"")</f>
        <v>R1016</v>
      </c>
      <c r="S950" s="47">
        <f>IFERROR(VLOOKUP($A950,'Hospitalisation Details'!$A:$P,16,0),"")</f>
        <v>57</v>
      </c>
    </row>
    <row r="951" spans="1:19" x14ac:dyDescent="0.3">
      <c r="A951" s="34" t="str">
        <f>'Medical Examinations'!A951</f>
        <v>Id950</v>
      </c>
      <c r="B951" s="36" t="str">
        <f>VLOOKUP($A951,'Customer Names'!A:E,3,FALSE)</f>
        <v>Mr.</v>
      </c>
      <c r="C951" s="37" t="str">
        <f>VLOOKUP($A951,'Customer Names'!$A:$E,4,FALSE)</f>
        <v xml:space="preserve"> Matthew T</v>
      </c>
      <c r="D951" s="37" t="str">
        <f>VLOOKUP($A951,'Customer Names'!A:E,5,FALSE)</f>
        <v>Liaw</v>
      </c>
      <c r="E951" s="35">
        <f>VLOOKUP($A951,'Medical Examinations'!$A:$H,2,FALSE)</f>
        <v>27.94</v>
      </c>
      <c r="F951" s="35">
        <f>VLOOKUP($A951,'Medical Examinations'!$A:$H,3,FALSE)</f>
        <v>7.92</v>
      </c>
      <c r="G951" s="35" t="str">
        <f>VLOOKUP($A951,'Medical Examinations'!$A:$N,11,0)</f>
        <v>No</v>
      </c>
      <c r="H951" s="35" t="str">
        <f>VLOOKUP($A951,'Medical Examinations'!$A:$N,5,0)</f>
        <v>No</v>
      </c>
      <c r="I951" s="35" t="str">
        <f>VLOOKUP($A951,'Medical Examinations'!$A:$N,6,0)</f>
        <v>No</v>
      </c>
      <c r="J951" s="35">
        <f>VLOOKUP($A951,'Medical Examinations'!$A:$N,9,0)</f>
        <v>0</v>
      </c>
      <c r="K951" s="35" t="str">
        <f>VLOOKUP($A951,'Medical Examinations'!$A:$N,10,0)</f>
        <v>No</v>
      </c>
      <c r="L951" s="35" t="str">
        <f>VLOOKUP($A951,'Medical Examinations'!$A:$N,12,0)</f>
        <v>Overweight</v>
      </c>
      <c r="M951" s="35" t="str">
        <f>VLOOKUP($A951,'Medical Examinations'!$A:$N,13,0)</f>
        <v>Diabetes</v>
      </c>
      <c r="N951" s="45">
        <f>IFERROR(VLOOKUP($A951,'Hospitalisation Details'!$A:$P,15,0),"")</f>
        <v>24042</v>
      </c>
      <c r="O951" s="46">
        <f>IFERROR(VLOOKUP($A951,'Hospitalisation Details'!$A:$P,6,0),"")</f>
        <v>11554.22</v>
      </c>
      <c r="P951" s="47" t="str">
        <f>IFERROR(VLOOKUP($A951,'Hospitalisation Details'!$A:$P,12,0),"")</f>
        <v>tier - 3</v>
      </c>
      <c r="Q951" s="47" t="str">
        <f>IFERROR(VLOOKUP($A951,'Hospitalisation Details'!$A:$P,13,0),"")</f>
        <v>tier - 1</v>
      </c>
      <c r="R951" s="47" t="str">
        <f>IFERROR(VLOOKUP($A951,'Hospitalisation Details'!$A:$P,14,0),"")</f>
        <v>R1013</v>
      </c>
      <c r="S951" s="47">
        <f>IFERROR(VLOOKUP($A951,'Hospitalisation Details'!$A:$P,16,0),"")</f>
        <v>57</v>
      </c>
    </row>
    <row r="952" spans="1:19" x14ac:dyDescent="0.3">
      <c r="A952" s="34" t="str">
        <f>'Medical Examinations'!A952</f>
        <v>Id951</v>
      </c>
      <c r="B952" s="36" t="str">
        <f>VLOOKUP($A952,'Customer Names'!A:E,3,FALSE)</f>
        <v>Ms.</v>
      </c>
      <c r="C952" s="37" t="str">
        <f>VLOOKUP($A952,'Customer Names'!$A:$E,4,FALSE)</f>
        <v xml:space="preserve"> Cassandra</v>
      </c>
      <c r="D952" s="37" t="str">
        <f>VLOOKUP($A952,'Customer Names'!A:E,5,FALSE)</f>
        <v>Tripaldi</v>
      </c>
      <c r="E952" s="35">
        <f>VLOOKUP($A952,'Medical Examinations'!$A:$H,2,FALSE)</f>
        <v>31.9</v>
      </c>
      <c r="F952" s="35">
        <f>VLOOKUP($A952,'Medical Examinations'!$A:$H,3,FALSE)</f>
        <v>10.119999999999999</v>
      </c>
      <c r="G952" s="35" t="str">
        <f>VLOOKUP($A952,'Medical Examinations'!$A:$N,11,0)</f>
        <v>No</v>
      </c>
      <c r="H952" s="35" t="str">
        <f>VLOOKUP($A952,'Medical Examinations'!$A:$N,5,0)</f>
        <v>No</v>
      </c>
      <c r="I952" s="35" t="str">
        <f>VLOOKUP($A952,'Medical Examinations'!$A:$N,6,0)</f>
        <v>No</v>
      </c>
      <c r="J952" s="35">
        <f>VLOOKUP($A952,'Medical Examinations'!$A:$N,9,0)</f>
        <v>2</v>
      </c>
      <c r="K952" s="35" t="str">
        <f>VLOOKUP($A952,'Medical Examinations'!$A:$N,10,0)</f>
        <v>No</v>
      </c>
      <c r="L952" s="35" t="str">
        <f>VLOOKUP($A952,'Medical Examinations'!$A:$N,12,0)</f>
        <v>Obesity</v>
      </c>
      <c r="M952" s="35" t="str">
        <f>VLOOKUP($A952,'Medical Examinations'!$A:$N,13,0)</f>
        <v>Diabetes</v>
      </c>
      <c r="N952" s="45">
        <f>IFERROR(VLOOKUP($A952,'Hospitalisation Details'!$A:$P,15,0),"")</f>
        <v>26868</v>
      </c>
      <c r="O952" s="46">
        <f>IFERROR(VLOOKUP($A952,'Hospitalisation Details'!$A:$P,6,0),"")</f>
        <v>11552.9</v>
      </c>
      <c r="P952" s="47" t="str">
        <f>IFERROR(VLOOKUP($A952,'Hospitalisation Details'!$A:$P,12,0),"")</f>
        <v>tier - 3</v>
      </c>
      <c r="Q952" s="47" t="str">
        <f>IFERROR(VLOOKUP($A952,'Hospitalisation Details'!$A:$P,13,0),"")</f>
        <v>tier - 2</v>
      </c>
      <c r="R952" s="47" t="str">
        <f>IFERROR(VLOOKUP($A952,'Hospitalisation Details'!$A:$P,14,0),"")</f>
        <v>R1011</v>
      </c>
      <c r="S952" s="47">
        <f>IFERROR(VLOOKUP($A952,'Hospitalisation Details'!$A:$P,16,0),"")</f>
        <v>49</v>
      </c>
    </row>
    <row r="953" spans="1:19" x14ac:dyDescent="0.3">
      <c r="A953" s="34" t="str">
        <f>'Medical Examinations'!A953</f>
        <v>Id952</v>
      </c>
      <c r="B953" s="36" t="str">
        <f>VLOOKUP($A953,'Customer Names'!A:E,3,FALSE)</f>
        <v>Ms.</v>
      </c>
      <c r="C953" s="37" t="str">
        <f>VLOOKUP($A953,'Customer Names'!$A:$E,4,FALSE)</f>
        <v xml:space="preserve"> Rosemary C</v>
      </c>
      <c r="D953" s="37" t="str">
        <f>VLOOKUP($A953,'Customer Names'!A:E,5,FALSE)</f>
        <v>Kelley</v>
      </c>
      <c r="E953" s="35">
        <f>VLOOKUP($A953,'Medical Examinations'!$A:$H,2,FALSE)</f>
        <v>31.64</v>
      </c>
      <c r="F953" s="35">
        <f>VLOOKUP($A953,'Medical Examinations'!$A:$H,3,FALSE)</f>
        <v>7.91</v>
      </c>
      <c r="G953" s="35" t="str">
        <f>VLOOKUP($A953,'Medical Examinations'!$A:$N,11,0)</f>
        <v>No</v>
      </c>
      <c r="H953" s="35" t="str">
        <f>VLOOKUP($A953,'Medical Examinations'!$A:$N,5,0)</f>
        <v>No</v>
      </c>
      <c r="I953" s="35" t="str">
        <f>VLOOKUP($A953,'Medical Examinations'!$A:$N,6,0)</f>
        <v>No</v>
      </c>
      <c r="J953" s="35">
        <f>VLOOKUP($A953,'Medical Examinations'!$A:$N,9,0)</f>
        <v>0</v>
      </c>
      <c r="K953" s="35" t="str">
        <f>VLOOKUP($A953,'Medical Examinations'!$A:$N,10,0)</f>
        <v>No</v>
      </c>
      <c r="L953" s="35" t="str">
        <f>VLOOKUP($A953,'Medical Examinations'!$A:$N,12,0)</f>
        <v>Obesity</v>
      </c>
      <c r="M953" s="35" t="str">
        <f>VLOOKUP($A953,'Medical Examinations'!$A:$N,13,0)</f>
        <v>Diabetes</v>
      </c>
      <c r="N953" s="45">
        <f>IFERROR(VLOOKUP($A953,'Hospitalisation Details'!$A:$P,15,0),"")</f>
        <v>26268</v>
      </c>
      <c r="O953" s="46">
        <f>IFERROR(VLOOKUP($A953,'Hospitalisation Details'!$A:$P,6,0),"")</f>
        <v>11540.25</v>
      </c>
      <c r="P953" s="47" t="str">
        <f>IFERROR(VLOOKUP($A953,'Hospitalisation Details'!$A:$P,12,0),"")</f>
        <v>tier - 3</v>
      </c>
      <c r="Q953" s="47" t="str">
        <f>IFERROR(VLOOKUP($A953,'Hospitalisation Details'!$A:$P,13,0),"")</f>
        <v>tier - 1</v>
      </c>
      <c r="R953" s="47" t="str">
        <f>IFERROR(VLOOKUP($A953,'Hospitalisation Details'!$A:$P,14,0),"")</f>
        <v>R1012</v>
      </c>
      <c r="S953" s="47">
        <f>IFERROR(VLOOKUP($A953,'Hospitalisation Details'!$A:$P,16,0),"")</f>
        <v>51</v>
      </c>
    </row>
    <row r="954" spans="1:19" x14ac:dyDescent="0.3">
      <c r="A954" s="34" t="str">
        <f>'Medical Examinations'!A954</f>
        <v>Id953</v>
      </c>
      <c r="B954" s="36" t="str">
        <f>VLOOKUP($A954,'Customer Names'!A:E,3,FALSE)</f>
        <v>Ms.</v>
      </c>
      <c r="C954" s="37" t="str">
        <f>VLOOKUP($A954,'Customer Names'!$A:$E,4,FALSE)</f>
        <v xml:space="preserve"> Carrie A.</v>
      </c>
      <c r="D954" s="37" t="str">
        <f>VLOOKUP($A954,'Customer Names'!A:E,5,FALSE)</f>
        <v>Endara</v>
      </c>
      <c r="E954" s="35">
        <f>VLOOKUP($A954,'Medical Examinations'!$A:$H,2,FALSE)</f>
        <v>46.7</v>
      </c>
      <c r="F954" s="35">
        <f>VLOOKUP($A954,'Medical Examinations'!$A:$H,3,FALSE)</f>
        <v>10.9</v>
      </c>
      <c r="G954" s="35" t="str">
        <f>VLOOKUP($A954,'Medical Examinations'!$A:$N,11,0)</f>
        <v>No</v>
      </c>
      <c r="H954" s="35" t="str">
        <f>VLOOKUP($A954,'Medical Examinations'!$A:$N,5,0)</f>
        <v>No</v>
      </c>
      <c r="I954" s="35" t="str">
        <f>VLOOKUP($A954,'Medical Examinations'!$A:$N,6,0)</f>
        <v>No</v>
      </c>
      <c r="J954" s="35">
        <f>VLOOKUP($A954,'Medical Examinations'!$A:$N,9,0)</f>
        <v>0</v>
      </c>
      <c r="K954" s="35" t="str">
        <f>VLOOKUP($A954,'Medical Examinations'!$A:$N,10,0)</f>
        <v>No</v>
      </c>
      <c r="L954" s="35" t="str">
        <f>VLOOKUP($A954,'Medical Examinations'!$A:$N,12,0)</f>
        <v>Obesity</v>
      </c>
      <c r="M954" s="35" t="str">
        <f>VLOOKUP($A954,'Medical Examinations'!$A:$N,13,0)</f>
        <v>Diabetes</v>
      </c>
      <c r="N954" s="45">
        <f>IFERROR(VLOOKUP($A954,'Hospitalisation Details'!$A:$P,15,0),"")</f>
        <v>25156</v>
      </c>
      <c r="O954" s="46">
        <f>IFERROR(VLOOKUP($A954,'Hospitalisation Details'!$A:$P,6,0),"")</f>
        <v>11538.42</v>
      </c>
      <c r="P954" s="47" t="str">
        <f>IFERROR(VLOOKUP($A954,'Hospitalisation Details'!$A:$P,12,0),"")</f>
        <v>tier - 3</v>
      </c>
      <c r="Q954" s="47" t="str">
        <f>IFERROR(VLOOKUP($A954,'Hospitalisation Details'!$A:$P,13,0),"")</f>
        <v>tier - 1</v>
      </c>
      <c r="R954" s="47" t="str">
        <f>IFERROR(VLOOKUP($A954,'Hospitalisation Details'!$A:$P,14,0),"")</f>
        <v>R1011</v>
      </c>
      <c r="S954" s="47">
        <f>IFERROR(VLOOKUP($A954,'Hospitalisation Details'!$A:$P,16,0),"")</f>
        <v>54</v>
      </c>
    </row>
    <row r="955" spans="1:19" x14ac:dyDescent="0.3">
      <c r="A955" s="34" t="str">
        <f>'Medical Examinations'!A955</f>
        <v>Id954</v>
      </c>
      <c r="B955" s="36" t="str">
        <f>VLOOKUP($A955,'Customer Names'!A:E,3,FALSE)</f>
        <v>Mr.</v>
      </c>
      <c r="C955" s="37" t="str">
        <f>VLOOKUP($A955,'Customer Names'!$A:$E,4,FALSE)</f>
        <v xml:space="preserve"> Gerardo Sr.</v>
      </c>
      <c r="D955" s="37" t="str">
        <f>VLOOKUP($A955,'Customer Names'!A:E,5,FALSE)</f>
        <v>Valle</v>
      </c>
      <c r="E955" s="35">
        <f>VLOOKUP($A955,'Medical Examinations'!$A:$H,2,FALSE)</f>
        <v>18.335000000000001</v>
      </c>
      <c r="F955" s="35">
        <f>VLOOKUP($A955,'Medical Examinations'!$A:$H,3,FALSE)</f>
        <v>11.83</v>
      </c>
      <c r="G955" s="35" t="str">
        <f>VLOOKUP($A955,'Medical Examinations'!$A:$N,11,0)</f>
        <v>No</v>
      </c>
      <c r="H955" s="35" t="str">
        <f>VLOOKUP($A955,'Medical Examinations'!$A:$N,5,0)</f>
        <v>No</v>
      </c>
      <c r="I955" s="35" t="str">
        <f>VLOOKUP($A955,'Medical Examinations'!$A:$N,6,0)</f>
        <v>No</v>
      </c>
      <c r="J955" s="35">
        <f>VLOOKUP($A955,'Medical Examinations'!$A:$N,9,0)</f>
        <v>0</v>
      </c>
      <c r="K955" s="35" t="str">
        <f>VLOOKUP($A955,'Medical Examinations'!$A:$N,10,0)</f>
        <v>No</v>
      </c>
      <c r="L955" s="35" t="str">
        <f>VLOOKUP($A955,'Medical Examinations'!$A:$N,12,0)</f>
        <v>Underweight</v>
      </c>
      <c r="M955" s="35" t="str">
        <f>VLOOKUP($A955,'Medical Examinations'!$A:$N,13,0)</f>
        <v>Diabetes</v>
      </c>
      <c r="N955" s="45">
        <f>IFERROR(VLOOKUP($A955,'Hospitalisation Details'!$A:$P,15,0),"")</f>
        <v>24018</v>
      </c>
      <c r="O955" s="46">
        <f>IFERROR(VLOOKUP($A955,'Hospitalisation Details'!$A:$P,6,0),"")</f>
        <v>11534.87</v>
      </c>
      <c r="P955" s="47" t="str">
        <f>IFERROR(VLOOKUP($A955,'Hospitalisation Details'!$A:$P,12,0),"")</f>
        <v>tier - 3</v>
      </c>
      <c r="Q955" s="47" t="str">
        <f>IFERROR(VLOOKUP($A955,'Hospitalisation Details'!$A:$P,13,0),"")</f>
        <v>tier - 1</v>
      </c>
      <c r="R955" s="47" t="str">
        <f>IFERROR(VLOOKUP($A955,'Hospitalisation Details'!$A:$P,14,0),"")</f>
        <v>R1017</v>
      </c>
      <c r="S955" s="47">
        <f>IFERROR(VLOOKUP($A955,'Hospitalisation Details'!$A:$P,16,0),"")</f>
        <v>57</v>
      </c>
    </row>
    <row r="956" spans="1:19" x14ac:dyDescent="0.3">
      <c r="A956" s="34" t="str">
        <f>'Medical Examinations'!A956</f>
        <v>Id955</v>
      </c>
      <c r="B956" s="36" t="str">
        <f>VLOOKUP($A956,'Customer Names'!A:E,3,FALSE)</f>
        <v>Mr.</v>
      </c>
      <c r="C956" s="37" t="str">
        <f>VLOOKUP($A956,'Customer Names'!$A:$E,4,FALSE)</f>
        <v xml:space="preserve"> Matthew R.</v>
      </c>
      <c r="D956" s="37" t="str">
        <f>VLOOKUP($A956,'Customer Names'!A:E,5,FALSE)</f>
        <v>Germain</v>
      </c>
      <c r="E956" s="35">
        <f>VLOOKUP($A956,'Medical Examinations'!$A:$H,2,FALSE)</f>
        <v>31.24</v>
      </c>
      <c r="F956" s="35">
        <f>VLOOKUP($A956,'Medical Examinations'!$A:$H,3,FALSE)</f>
        <v>7.42</v>
      </c>
      <c r="G956" s="35" t="str">
        <f>VLOOKUP($A956,'Medical Examinations'!$A:$N,11,0)</f>
        <v>Yes</v>
      </c>
      <c r="H956" s="35" t="str">
        <f>VLOOKUP($A956,'Medical Examinations'!$A:$N,5,0)</f>
        <v>No</v>
      </c>
      <c r="I956" s="35" t="str">
        <f>VLOOKUP($A956,'Medical Examinations'!$A:$N,6,0)</f>
        <v>No</v>
      </c>
      <c r="J956" s="35">
        <f>VLOOKUP($A956,'Medical Examinations'!$A:$N,9,0)</f>
        <v>2</v>
      </c>
      <c r="K956" s="35" t="str">
        <f>VLOOKUP($A956,'Medical Examinations'!$A:$N,10,0)</f>
        <v>No</v>
      </c>
      <c r="L956" s="35" t="str">
        <f>VLOOKUP($A956,'Medical Examinations'!$A:$N,12,0)</f>
        <v>Obesity</v>
      </c>
      <c r="M956" s="35" t="str">
        <f>VLOOKUP($A956,'Medical Examinations'!$A:$N,13,0)</f>
        <v>Diabetes</v>
      </c>
      <c r="N956" s="45">
        <f>IFERROR(VLOOKUP($A956,'Hospitalisation Details'!$A:$P,15,0),"")</f>
        <v>25772</v>
      </c>
      <c r="O956" s="46">
        <f>IFERROR(VLOOKUP($A956,'Hospitalisation Details'!$A:$P,6,0),"")</f>
        <v>11530.12</v>
      </c>
      <c r="P956" s="47" t="str">
        <f>IFERROR(VLOOKUP($A956,'Hospitalisation Details'!$A:$P,12,0),"")</f>
        <v>tier - 3</v>
      </c>
      <c r="Q956" s="47" t="str">
        <f>IFERROR(VLOOKUP($A956,'Hospitalisation Details'!$A:$P,13,0),"")</f>
        <v>tier - 1</v>
      </c>
      <c r="R956" s="47" t="str">
        <f>IFERROR(VLOOKUP($A956,'Hospitalisation Details'!$A:$P,14,0),"")</f>
        <v>R1012</v>
      </c>
      <c r="S956" s="47">
        <f>IFERROR(VLOOKUP($A956,'Hospitalisation Details'!$A:$P,16,0),"")</f>
        <v>52</v>
      </c>
    </row>
    <row r="957" spans="1:19" x14ac:dyDescent="0.3">
      <c r="A957" s="34" t="str">
        <f>'Medical Examinations'!A957</f>
        <v>Id956</v>
      </c>
      <c r="B957" s="36" t="str">
        <f>VLOOKUP($A957,'Customer Names'!A:E,3,FALSE)</f>
        <v>Mrs.</v>
      </c>
      <c r="C957" s="37" t="str">
        <f>VLOOKUP($A957,'Customer Names'!$A:$E,4,FALSE)</f>
        <v xml:space="preserve"> Meghan E</v>
      </c>
      <c r="D957" s="37" t="str">
        <f>VLOOKUP($A957,'Customer Names'!A:E,5,FALSE)</f>
        <v>Finecey</v>
      </c>
      <c r="E957" s="35">
        <f>VLOOKUP($A957,'Medical Examinations'!$A:$H,2,FALSE)</f>
        <v>39.22</v>
      </c>
      <c r="F957" s="35">
        <f>VLOOKUP($A957,'Medical Examinations'!$A:$H,3,FALSE)</f>
        <v>5.62</v>
      </c>
      <c r="G957" s="35" t="str">
        <f>VLOOKUP($A957,'Medical Examinations'!$A:$N,11,0)</f>
        <v>Yes</v>
      </c>
      <c r="H957" s="35" t="str">
        <f>VLOOKUP($A957,'Medical Examinations'!$A:$N,5,0)</f>
        <v>No</v>
      </c>
      <c r="I957" s="35" t="str">
        <f>VLOOKUP($A957,'Medical Examinations'!$A:$N,6,0)</f>
        <v>No</v>
      </c>
      <c r="J957" s="35">
        <f>VLOOKUP($A957,'Medical Examinations'!$A:$N,9,0)</f>
        <v>1</v>
      </c>
      <c r="K957" s="35" t="str">
        <f>VLOOKUP($A957,'Medical Examinations'!$A:$N,10,0)</f>
        <v>No</v>
      </c>
      <c r="L957" s="35" t="str">
        <f>VLOOKUP($A957,'Medical Examinations'!$A:$N,12,0)</f>
        <v>Obesity</v>
      </c>
      <c r="M957" s="35" t="str">
        <f>VLOOKUP($A957,'Medical Examinations'!$A:$N,13,0)</f>
        <v>Normal</v>
      </c>
      <c r="N957" s="45">
        <f>IFERROR(VLOOKUP($A957,'Hospitalisation Details'!$A:$P,15,0),"")</f>
        <v>32306</v>
      </c>
      <c r="O957" s="46">
        <f>IFERROR(VLOOKUP($A957,'Hospitalisation Details'!$A:$P,6,0),"")</f>
        <v>11524.25</v>
      </c>
      <c r="P957" s="47" t="str">
        <f>IFERROR(VLOOKUP($A957,'Hospitalisation Details'!$A:$P,12,0),"")</f>
        <v>tier - 3</v>
      </c>
      <c r="Q957" s="47" t="str">
        <f>IFERROR(VLOOKUP($A957,'Hospitalisation Details'!$A:$P,13,0),"")</f>
        <v>tier - 1</v>
      </c>
      <c r="R957" s="47" t="str">
        <f>IFERROR(VLOOKUP($A957,'Hospitalisation Details'!$A:$P,14,0),"")</f>
        <v>R1026</v>
      </c>
      <c r="S957" s="47">
        <f>IFERROR(VLOOKUP($A957,'Hospitalisation Details'!$A:$P,16,0),"")</f>
        <v>34</v>
      </c>
    </row>
    <row r="958" spans="1:19" x14ac:dyDescent="0.3">
      <c r="A958" s="34" t="str">
        <f>'Medical Examinations'!A958</f>
        <v>Id957</v>
      </c>
      <c r="B958" s="36" t="str">
        <f>VLOOKUP($A958,'Customer Names'!A:E,3,FALSE)</f>
        <v>Mr.</v>
      </c>
      <c r="C958" s="37" t="str">
        <f>VLOOKUP($A958,'Customer Names'!$A:$E,4,FALSE)</f>
        <v xml:space="preserve"> Eric</v>
      </c>
      <c r="D958" s="37" t="str">
        <f>VLOOKUP($A958,'Customer Names'!A:E,5,FALSE)</f>
        <v>Mendoza</v>
      </c>
      <c r="E958" s="35">
        <f>VLOOKUP($A958,'Medical Examinations'!$A:$H,2,FALSE)</f>
        <v>24.414999999999999</v>
      </c>
      <c r="F958" s="35">
        <f>VLOOKUP($A958,'Medical Examinations'!$A:$H,3,FALSE)</f>
        <v>7.16</v>
      </c>
      <c r="G958" s="35" t="str">
        <f>VLOOKUP($A958,'Medical Examinations'!$A:$N,11,0)</f>
        <v>No</v>
      </c>
      <c r="H958" s="35" t="str">
        <f>VLOOKUP($A958,'Medical Examinations'!$A:$N,5,0)</f>
        <v>No</v>
      </c>
      <c r="I958" s="35" t="str">
        <f>VLOOKUP($A958,'Medical Examinations'!$A:$N,6,0)</f>
        <v>No</v>
      </c>
      <c r="J958" s="35">
        <f>VLOOKUP($A958,'Medical Examinations'!$A:$N,9,0)</f>
        <v>0</v>
      </c>
      <c r="K958" s="35" t="str">
        <f>VLOOKUP($A958,'Medical Examinations'!$A:$N,10,0)</f>
        <v>No</v>
      </c>
      <c r="L958" s="35" t="str">
        <f>VLOOKUP($A958,'Medical Examinations'!$A:$N,12,0)</f>
        <v>Normal Weight</v>
      </c>
      <c r="M958" s="35" t="str">
        <f>VLOOKUP($A958,'Medical Examinations'!$A:$N,13,0)</f>
        <v>Diabetes</v>
      </c>
      <c r="N958" s="45">
        <f>IFERROR(VLOOKUP($A958,'Hospitalisation Details'!$A:$P,15,0),"")</f>
        <v>26286</v>
      </c>
      <c r="O958" s="46">
        <f>IFERROR(VLOOKUP($A958,'Hospitalisation Details'!$A:$P,6,0),"")</f>
        <v>11520.1</v>
      </c>
      <c r="P958" s="47" t="str">
        <f>IFERROR(VLOOKUP($A958,'Hospitalisation Details'!$A:$P,12,0),"")</f>
        <v>tier - 3</v>
      </c>
      <c r="Q958" s="47" t="str">
        <f>IFERROR(VLOOKUP($A958,'Hospitalisation Details'!$A:$P,13,0),"")</f>
        <v>tier - 1</v>
      </c>
      <c r="R958" s="47" t="str">
        <f>IFERROR(VLOOKUP($A958,'Hospitalisation Details'!$A:$P,14,0),"")</f>
        <v>R1012</v>
      </c>
      <c r="S958" s="47">
        <f>IFERROR(VLOOKUP($A958,'Hospitalisation Details'!$A:$P,16,0),"")</f>
        <v>51</v>
      </c>
    </row>
    <row r="959" spans="1:19" x14ac:dyDescent="0.3">
      <c r="A959" s="34" t="str">
        <f>'Medical Examinations'!A959</f>
        <v>Id958</v>
      </c>
      <c r="B959" s="36" t="str">
        <f>VLOOKUP($A959,'Customer Names'!A:E,3,FALSE)</f>
        <v>Ms.</v>
      </c>
      <c r="C959" s="37" t="str">
        <f>VLOOKUP($A959,'Customer Names'!$A:$E,4,FALSE)</f>
        <v xml:space="preserve"> Lisa B</v>
      </c>
      <c r="D959" s="37" t="str">
        <f>VLOOKUP($A959,'Customer Names'!A:E,5,FALSE)</f>
        <v>Roe</v>
      </c>
      <c r="E959" s="35">
        <f>VLOOKUP($A959,'Medical Examinations'!$A:$H,2,FALSE)</f>
        <v>32.299999999999997</v>
      </c>
      <c r="F959" s="35">
        <f>VLOOKUP($A959,'Medical Examinations'!$A:$H,3,FALSE)</f>
        <v>9.89</v>
      </c>
      <c r="G959" s="35" t="str">
        <f>VLOOKUP($A959,'Medical Examinations'!$A:$N,11,0)</f>
        <v>No</v>
      </c>
      <c r="H959" s="35" t="str">
        <f>VLOOKUP($A959,'Medical Examinations'!$A:$N,5,0)</f>
        <v>No</v>
      </c>
      <c r="I959" s="35" t="str">
        <f>VLOOKUP($A959,'Medical Examinations'!$A:$N,6,0)</f>
        <v>No</v>
      </c>
      <c r="J959" s="35">
        <f>VLOOKUP($A959,'Medical Examinations'!$A:$N,9,0)</f>
        <v>0</v>
      </c>
      <c r="K959" s="35" t="str">
        <f>VLOOKUP($A959,'Medical Examinations'!$A:$N,10,0)</f>
        <v>No</v>
      </c>
      <c r="L959" s="35" t="str">
        <f>VLOOKUP($A959,'Medical Examinations'!$A:$N,12,0)</f>
        <v>Obesity</v>
      </c>
      <c r="M959" s="35" t="str">
        <f>VLOOKUP($A959,'Medical Examinations'!$A:$N,13,0)</f>
        <v>Diabetes</v>
      </c>
      <c r="N959" s="45">
        <f>IFERROR(VLOOKUP($A959,'Hospitalisation Details'!$A:$P,15,0),"")</f>
        <v>25013</v>
      </c>
      <c r="O959" s="46">
        <f>IFERROR(VLOOKUP($A959,'Hospitalisation Details'!$A:$P,6,0),"")</f>
        <v>11512.41</v>
      </c>
      <c r="P959" s="47" t="str">
        <f>IFERROR(VLOOKUP($A959,'Hospitalisation Details'!$A:$P,12,0),"")</f>
        <v>tier - 3</v>
      </c>
      <c r="Q959" s="47" t="str">
        <f>IFERROR(VLOOKUP($A959,'Hospitalisation Details'!$A:$P,13,0),"")</f>
        <v>tier - 1</v>
      </c>
      <c r="R959" s="47" t="str">
        <f>IFERROR(VLOOKUP($A959,'Hospitalisation Details'!$A:$P,14,0),"")</f>
        <v>R1024</v>
      </c>
      <c r="S959" s="47">
        <f>IFERROR(VLOOKUP($A959,'Hospitalisation Details'!$A:$P,16,0),"")</f>
        <v>54</v>
      </c>
    </row>
    <row r="960" spans="1:19" x14ac:dyDescent="0.3">
      <c r="A960" s="34" t="str">
        <f>'Medical Examinations'!A960</f>
        <v>Id959</v>
      </c>
      <c r="B960" s="36" t="str">
        <f>VLOOKUP($A960,'Customer Names'!A:E,3,FALSE)</f>
        <v>Mrs.</v>
      </c>
      <c r="C960" s="37" t="str">
        <f>VLOOKUP($A960,'Customer Names'!$A:$E,4,FALSE)</f>
        <v xml:space="preserve"> Jane R.</v>
      </c>
      <c r="D960" s="37" t="str">
        <f>VLOOKUP($A960,'Customer Names'!A:E,5,FALSE)</f>
        <v>Webb</v>
      </c>
      <c r="E960" s="35">
        <f>VLOOKUP($A960,'Medical Examinations'!$A:$H,2,FALSE)</f>
        <v>39.94</v>
      </c>
      <c r="F960" s="35">
        <f>VLOOKUP($A960,'Medical Examinations'!$A:$H,3,FALSE)</f>
        <v>5.14</v>
      </c>
      <c r="G960" s="35" t="str">
        <f>VLOOKUP($A960,'Medical Examinations'!$A:$N,11,0)</f>
        <v>No</v>
      </c>
      <c r="H960" s="35" t="str">
        <f>VLOOKUP($A960,'Medical Examinations'!$A:$N,5,0)</f>
        <v>No</v>
      </c>
      <c r="I960" s="35" t="str">
        <f>VLOOKUP($A960,'Medical Examinations'!$A:$N,6,0)</f>
        <v>No</v>
      </c>
      <c r="J960" s="35">
        <f>VLOOKUP($A960,'Medical Examinations'!$A:$N,9,0)</f>
        <v>0</v>
      </c>
      <c r="K960" s="35" t="str">
        <f>VLOOKUP($A960,'Medical Examinations'!$A:$N,10,0)</f>
        <v>No</v>
      </c>
      <c r="L960" s="35" t="str">
        <f>VLOOKUP($A960,'Medical Examinations'!$A:$N,12,0)</f>
        <v>Obesity</v>
      </c>
      <c r="M960" s="35" t="str">
        <f>VLOOKUP($A960,'Medical Examinations'!$A:$N,13,0)</f>
        <v>Normal</v>
      </c>
      <c r="N960" s="45">
        <f>IFERROR(VLOOKUP($A960,'Hospitalisation Details'!$A:$P,15,0),"")</f>
        <v>32787</v>
      </c>
      <c r="O960" s="46">
        <f>IFERROR(VLOOKUP($A960,'Hospitalisation Details'!$A:$P,6,0),"")</f>
        <v>11511.61</v>
      </c>
      <c r="P960" s="47" t="str">
        <f>IFERROR(VLOOKUP($A960,'Hospitalisation Details'!$A:$P,12,0),"")</f>
        <v>tier - 3</v>
      </c>
      <c r="Q960" s="47" t="str">
        <f>IFERROR(VLOOKUP($A960,'Hospitalisation Details'!$A:$P,13,0),"")</f>
        <v>tier - 3</v>
      </c>
      <c r="R960" s="47" t="str">
        <f>IFERROR(VLOOKUP($A960,'Hospitalisation Details'!$A:$P,14,0),"")</f>
        <v>R1026</v>
      </c>
      <c r="S960" s="47">
        <f>IFERROR(VLOOKUP($A960,'Hospitalisation Details'!$A:$P,16,0),"")</f>
        <v>33</v>
      </c>
    </row>
    <row r="961" spans="1:19" x14ac:dyDescent="0.3">
      <c r="A961" s="34" t="str">
        <f>'Medical Examinations'!A961</f>
        <v>Id960</v>
      </c>
      <c r="B961" s="36" t="str">
        <f>VLOOKUP($A961,'Customer Names'!A:E,3,FALSE)</f>
        <v>Ms.</v>
      </c>
      <c r="C961" s="37" t="str">
        <f>VLOOKUP($A961,'Customer Names'!$A:$E,4,FALSE)</f>
        <v xml:space="preserve"> Allison M</v>
      </c>
      <c r="D961" s="37" t="str">
        <f>VLOOKUP($A961,'Customer Names'!A:E,5,FALSE)</f>
        <v>Stocker</v>
      </c>
      <c r="E961" s="35">
        <f>VLOOKUP($A961,'Medical Examinations'!$A:$H,2,FALSE)</f>
        <v>30</v>
      </c>
      <c r="F961" s="35">
        <f>VLOOKUP($A961,'Medical Examinations'!$A:$H,3,FALSE)</f>
        <v>5.61</v>
      </c>
      <c r="G961" s="35" t="str">
        <f>VLOOKUP($A961,'Medical Examinations'!$A:$N,11,0)</f>
        <v>Yes</v>
      </c>
      <c r="H961" s="35" t="str">
        <f>VLOOKUP($A961,'Medical Examinations'!$A:$N,5,0)</f>
        <v>No</v>
      </c>
      <c r="I961" s="35" t="str">
        <f>VLOOKUP($A961,'Medical Examinations'!$A:$N,6,0)</f>
        <v>Yes</v>
      </c>
      <c r="J961" s="35">
        <f>VLOOKUP($A961,'Medical Examinations'!$A:$N,9,0)</f>
        <v>1</v>
      </c>
      <c r="K961" s="35" t="str">
        <f>VLOOKUP($A961,'Medical Examinations'!$A:$N,10,0)</f>
        <v>No</v>
      </c>
      <c r="L961" s="35" t="str">
        <f>VLOOKUP($A961,'Medical Examinations'!$A:$N,12,0)</f>
        <v>Obesity</v>
      </c>
      <c r="M961" s="35" t="str">
        <f>VLOOKUP($A961,'Medical Examinations'!$A:$N,13,0)</f>
        <v>Normal</v>
      </c>
      <c r="N961" s="45">
        <f>IFERROR(VLOOKUP($A961,'Hospitalisation Details'!$A:$P,15,0),"")</f>
        <v>25426</v>
      </c>
      <c r="O961" s="46">
        <f>IFERROR(VLOOKUP($A961,'Hospitalisation Details'!$A:$P,6,0),"")</f>
        <v>11497.69</v>
      </c>
      <c r="P961" s="47" t="str">
        <f>IFERROR(VLOOKUP($A961,'Hospitalisation Details'!$A:$P,12,0),"")</f>
        <v>tier - 3</v>
      </c>
      <c r="Q961" s="47" t="str">
        <f>IFERROR(VLOOKUP($A961,'Hospitalisation Details'!$A:$P,13,0),"")</f>
        <v>tier - 1</v>
      </c>
      <c r="R961" s="47" t="str">
        <f>IFERROR(VLOOKUP($A961,'Hospitalisation Details'!$A:$P,14,0),"")</f>
        <v>R1012</v>
      </c>
      <c r="S961" s="47">
        <f>IFERROR(VLOOKUP($A961,'Hospitalisation Details'!$A:$P,16,0),"")</f>
        <v>53</v>
      </c>
    </row>
    <row r="962" spans="1:19" x14ac:dyDescent="0.3">
      <c r="A962" s="34" t="str">
        <f>'Medical Examinations'!A962</f>
        <v>Id961</v>
      </c>
      <c r="B962" s="36" t="str">
        <f>VLOOKUP($A962,'Customer Names'!A:E,3,FALSE)</f>
        <v>Mrs.</v>
      </c>
      <c r="C962" s="37" t="str">
        <f>VLOOKUP($A962,'Customer Names'!$A:$E,4,FALSE)</f>
        <v xml:space="preserve"> Sarah E.</v>
      </c>
      <c r="D962" s="37" t="str">
        <f>VLOOKUP($A962,'Customer Names'!A:E,5,FALSE)</f>
        <v>Jacobson</v>
      </c>
      <c r="E962" s="35">
        <f>VLOOKUP($A962,'Medical Examinations'!$A:$H,2,FALSE)</f>
        <v>35.340000000000003</v>
      </c>
      <c r="F962" s="35">
        <f>VLOOKUP($A962,'Medical Examinations'!$A:$H,3,FALSE)</f>
        <v>5.51</v>
      </c>
      <c r="G962" s="35" t="str">
        <f>VLOOKUP($A962,'Medical Examinations'!$A:$N,11,0)</f>
        <v>Yes</v>
      </c>
      <c r="H962" s="35" t="str">
        <f>VLOOKUP($A962,'Medical Examinations'!$A:$N,5,0)</f>
        <v>No</v>
      </c>
      <c r="I962" s="35" t="str">
        <f>VLOOKUP($A962,'Medical Examinations'!$A:$N,6,0)</f>
        <v>Yes</v>
      </c>
      <c r="J962" s="35">
        <f>VLOOKUP($A962,'Medical Examinations'!$A:$N,9,0)</f>
        <v>1</v>
      </c>
      <c r="K962" s="35" t="str">
        <f>VLOOKUP($A962,'Medical Examinations'!$A:$N,10,0)</f>
        <v>No</v>
      </c>
      <c r="L962" s="35" t="str">
        <f>VLOOKUP($A962,'Medical Examinations'!$A:$N,12,0)</f>
        <v>Obesity</v>
      </c>
      <c r="M962" s="35" t="str">
        <f>VLOOKUP($A962,'Medical Examinations'!$A:$N,13,0)</f>
        <v>Normal</v>
      </c>
      <c r="N962" s="45">
        <f>IFERROR(VLOOKUP($A962,'Hospitalisation Details'!$A:$P,15,0),"")</f>
        <v>30474</v>
      </c>
      <c r="O962" s="46">
        <f>IFERROR(VLOOKUP($A962,'Hospitalisation Details'!$A:$P,6,0),"")</f>
        <v>11492.46</v>
      </c>
      <c r="P962" s="47" t="str">
        <f>IFERROR(VLOOKUP($A962,'Hospitalisation Details'!$A:$P,12,0),"")</f>
        <v>tier - 3</v>
      </c>
      <c r="Q962" s="47" t="str">
        <f>IFERROR(VLOOKUP($A962,'Hospitalisation Details'!$A:$P,13,0),"")</f>
        <v>tier - 3</v>
      </c>
      <c r="R962" s="47" t="str">
        <f>IFERROR(VLOOKUP($A962,'Hospitalisation Details'!$A:$P,14,0),"")</f>
        <v>R1026</v>
      </c>
      <c r="S962" s="47">
        <f>IFERROR(VLOOKUP($A962,'Hospitalisation Details'!$A:$P,16,0),"")</f>
        <v>40</v>
      </c>
    </row>
    <row r="963" spans="1:19" x14ac:dyDescent="0.3">
      <c r="A963" s="34" t="str">
        <f>'Medical Examinations'!A963</f>
        <v>Id962</v>
      </c>
      <c r="B963" s="36" t="str">
        <f>VLOOKUP($A963,'Customer Names'!A:E,3,FALSE)</f>
        <v>Mr.</v>
      </c>
      <c r="C963" s="37" t="str">
        <f>VLOOKUP($A963,'Customer Names'!$A:$E,4,FALSE)</f>
        <v xml:space="preserve"> Philip J</v>
      </c>
      <c r="D963" s="37" t="str">
        <f>VLOOKUP($A963,'Customer Names'!A:E,5,FALSE)</f>
        <v>Shaw</v>
      </c>
      <c r="E963" s="35">
        <f>VLOOKUP($A963,'Medical Examinations'!$A:$H,2,FALSE)</f>
        <v>32.204999999999998</v>
      </c>
      <c r="F963" s="35">
        <f>VLOOKUP($A963,'Medical Examinations'!$A:$H,3,FALSE)</f>
        <v>8.3800000000000008</v>
      </c>
      <c r="G963" s="35" t="str">
        <f>VLOOKUP($A963,'Medical Examinations'!$A:$N,11,0)</f>
        <v>Yes</v>
      </c>
      <c r="H963" s="35" t="str">
        <f>VLOOKUP($A963,'Medical Examinations'!$A:$N,5,0)</f>
        <v>No</v>
      </c>
      <c r="I963" s="35" t="str">
        <f>VLOOKUP($A963,'Medical Examinations'!$A:$N,6,0)</f>
        <v>No</v>
      </c>
      <c r="J963" s="35">
        <f>VLOOKUP($A963,'Medical Examinations'!$A:$N,9,0)</f>
        <v>2</v>
      </c>
      <c r="K963" s="35" t="str">
        <f>VLOOKUP($A963,'Medical Examinations'!$A:$N,10,0)</f>
        <v>No</v>
      </c>
      <c r="L963" s="35" t="str">
        <f>VLOOKUP($A963,'Medical Examinations'!$A:$N,12,0)</f>
        <v>Obesity</v>
      </c>
      <c r="M963" s="35" t="str">
        <f>VLOOKUP($A963,'Medical Examinations'!$A:$N,13,0)</f>
        <v>Diabetes</v>
      </c>
      <c r="N963" s="45">
        <f>IFERROR(VLOOKUP($A963,'Hospitalisation Details'!$A:$P,15,0),"")</f>
        <v>25854</v>
      </c>
      <c r="O963" s="46">
        <f>IFERROR(VLOOKUP($A963,'Hospitalisation Details'!$A:$P,6,0),"")</f>
        <v>11488.32</v>
      </c>
      <c r="P963" s="47" t="str">
        <f>IFERROR(VLOOKUP($A963,'Hospitalisation Details'!$A:$P,12,0),"")</f>
        <v>tier - 3</v>
      </c>
      <c r="Q963" s="47" t="str">
        <f>IFERROR(VLOOKUP($A963,'Hospitalisation Details'!$A:$P,13,0),"")</f>
        <v>tier - 1</v>
      </c>
      <c r="R963" s="47" t="str">
        <f>IFERROR(VLOOKUP($A963,'Hospitalisation Details'!$A:$P,14,0),"")</f>
        <v>R1014</v>
      </c>
      <c r="S963" s="47">
        <f>IFERROR(VLOOKUP($A963,'Hospitalisation Details'!$A:$P,16,0),"")</f>
        <v>52</v>
      </c>
    </row>
    <row r="964" spans="1:19" x14ac:dyDescent="0.3">
      <c r="A964" s="34" t="str">
        <f>'Medical Examinations'!A964</f>
        <v>Id963</v>
      </c>
      <c r="B964" s="36" t="str">
        <f>VLOOKUP($A964,'Customer Names'!A:E,3,FALSE)</f>
        <v>Ms.</v>
      </c>
      <c r="C964" s="37" t="str">
        <f>VLOOKUP($A964,'Customer Names'!$A:$E,4,FALSE)</f>
        <v xml:space="preserve"> Jillian A.</v>
      </c>
      <c r="D964" s="37" t="str">
        <f>VLOOKUP($A964,'Customer Names'!A:E,5,FALSE)</f>
        <v>Goodwin</v>
      </c>
      <c r="E964" s="35">
        <f>VLOOKUP($A964,'Medical Examinations'!$A:$H,2,FALSE)</f>
        <v>33.880000000000003</v>
      </c>
      <c r="F964" s="35">
        <f>VLOOKUP($A964,'Medical Examinations'!$A:$H,3,FALSE)</f>
        <v>4.68</v>
      </c>
      <c r="G964" s="35" t="str">
        <f>VLOOKUP($A964,'Medical Examinations'!$A:$N,11,0)</f>
        <v>No</v>
      </c>
      <c r="H964" s="35" t="str">
        <f>VLOOKUP($A964,'Medical Examinations'!$A:$N,5,0)</f>
        <v>yes</v>
      </c>
      <c r="I964" s="35" t="str">
        <f>VLOOKUP($A964,'Medical Examinations'!$A:$N,6,0)</f>
        <v>No</v>
      </c>
      <c r="J964" s="35">
        <f>VLOOKUP($A964,'Medical Examinations'!$A:$N,9,0)</f>
        <v>1</v>
      </c>
      <c r="K964" s="35" t="str">
        <f>VLOOKUP($A964,'Medical Examinations'!$A:$N,10,0)</f>
        <v>No</v>
      </c>
      <c r="L964" s="35" t="str">
        <f>VLOOKUP($A964,'Medical Examinations'!$A:$N,12,0)</f>
        <v>Obesity</v>
      </c>
      <c r="M964" s="35" t="str">
        <f>VLOOKUP($A964,'Medical Examinations'!$A:$N,13,0)</f>
        <v>Normal</v>
      </c>
      <c r="N964" s="45">
        <f>IFERROR(VLOOKUP($A964,'Hospitalisation Details'!$A:$P,15,0),"")</f>
        <v>38240</v>
      </c>
      <c r="O964" s="46">
        <f>IFERROR(VLOOKUP($A964,'Hospitalisation Details'!$A:$P,6,0),"")</f>
        <v>11482.63</v>
      </c>
      <c r="P964" s="47" t="str">
        <f>IFERROR(VLOOKUP($A964,'Hospitalisation Details'!$A:$P,12,0),"")</f>
        <v>tier - 3</v>
      </c>
      <c r="Q964" s="47" t="str">
        <f>IFERROR(VLOOKUP($A964,'Hospitalisation Details'!$A:$P,13,0),"")</f>
        <v>tier - 2</v>
      </c>
      <c r="R964" s="47" t="str">
        <f>IFERROR(VLOOKUP($A964,'Hospitalisation Details'!$A:$P,14,0),"")</f>
        <v>R1013</v>
      </c>
      <c r="S964" s="47">
        <f>IFERROR(VLOOKUP($A964,'Hospitalisation Details'!$A:$P,16,0),"")</f>
        <v>18</v>
      </c>
    </row>
    <row r="965" spans="1:19" x14ac:dyDescent="0.3">
      <c r="A965" s="34" t="str">
        <f>'Medical Examinations'!A965</f>
        <v>Id964</v>
      </c>
      <c r="B965" s="36" t="str">
        <f>VLOOKUP($A965,'Customer Names'!A:E,3,FALSE)</f>
        <v>Mrs.</v>
      </c>
      <c r="C965" s="37" t="str">
        <f>VLOOKUP($A965,'Customer Names'!$A:$E,4,FALSE)</f>
        <v xml:space="preserve"> Laura D</v>
      </c>
      <c r="D965" s="37" t="str">
        <f>VLOOKUP($A965,'Customer Names'!A:E,5,FALSE)</f>
        <v>Brock</v>
      </c>
      <c r="E965" s="35">
        <f>VLOOKUP($A965,'Medical Examinations'!$A:$H,2,FALSE)</f>
        <v>26.63</v>
      </c>
      <c r="F965" s="35">
        <f>VLOOKUP($A965,'Medical Examinations'!$A:$H,3,FALSE)</f>
        <v>4.3600000000000003</v>
      </c>
      <c r="G965" s="35" t="str">
        <f>VLOOKUP($A965,'Medical Examinations'!$A:$N,11,0)</f>
        <v>Yes</v>
      </c>
      <c r="H965" s="35" t="str">
        <f>VLOOKUP($A965,'Medical Examinations'!$A:$N,5,0)</f>
        <v>No</v>
      </c>
      <c r="I965" s="35" t="str">
        <f>VLOOKUP($A965,'Medical Examinations'!$A:$N,6,0)</f>
        <v>No</v>
      </c>
      <c r="J965" s="35">
        <f>VLOOKUP($A965,'Medical Examinations'!$A:$N,9,0)</f>
        <v>2</v>
      </c>
      <c r="K965" s="35" t="str">
        <f>VLOOKUP($A965,'Medical Examinations'!$A:$N,10,0)</f>
        <v>No</v>
      </c>
      <c r="L965" s="35" t="str">
        <f>VLOOKUP($A965,'Medical Examinations'!$A:$N,12,0)</f>
        <v>Overweight</v>
      </c>
      <c r="M965" s="35" t="str">
        <f>VLOOKUP($A965,'Medical Examinations'!$A:$N,13,0)</f>
        <v>Normal</v>
      </c>
      <c r="N965" s="45">
        <f>IFERROR(VLOOKUP($A965,'Hospitalisation Details'!$A:$P,15,0),"")</f>
        <v>24357</v>
      </c>
      <c r="O965" s="46">
        <f>IFERROR(VLOOKUP($A965,'Hospitalisation Details'!$A:$P,6,0),"")</f>
        <v>11478.14</v>
      </c>
      <c r="P965" s="47" t="str">
        <f>IFERROR(VLOOKUP($A965,'Hospitalisation Details'!$A:$P,12,0),"")</f>
        <v>tier - 3</v>
      </c>
      <c r="Q965" s="47" t="str">
        <f>IFERROR(VLOOKUP($A965,'Hospitalisation Details'!$A:$P,13,0),"")</f>
        <v>tier - 2</v>
      </c>
      <c r="R965" s="47" t="str">
        <f>IFERROR(VLOOKUP($A965,'Hospitalisation Details'!$A:$P,14,0),"")</f>
        <v>R1025</v>
      </c>
      <c r="S965" s="47">
        <f>IFERROR(VLOOKUP($A965,'Hospitalisation Details'!$A:$P,16,0),"")</f>
        <v>56</v>
      </c>
    </row>
    <row r="966" spans="1:19" x14ac:dyDescent="0.3">
      <c r="A966" s="34" t="str">
        <f>'Medical Examinations'!A966</f>
        <v>Id965</v>
      </c>
      <c r="B966" s="36" t="str">
        <f>VLOOKUP($A966,'Customer Names'!A:E,3,FALSE)</f>
        <v>Ms.</v>
      </c>
      <c r="C966" s="37" t="str">
        <f>VLOOKUP($A966,'Customer Names'!$A:$E,4,FALSE)</f>
        <v xml:space="preserve"> Megan E.</v>
      </c>
      <c r="D966" s="37" t="str">
        <f>VLOOKUP($A966,'Customer Names'!A:E,5,FALSE)</f>
        <v>Papp</v>
      </c>
      <c r="E966" s="35">
        <f>VLOOKUP($A966,'Medical Examinations'!$A:$H,2,FALSE)</f>
        <v>28.7</v>
      </c>
      <c r="F966" s="35">
        <f>VLOOKUP($A966,'Medical Examinations'!$A:$H,3,FALSE)</f>
        <v>7.74</v>
      </c>
      <c r="G966" s="35" t="str">
        <f>VLOOKUP($A966,'Medical Examinations'!$A:$N,11,0)</f>
        <v>No</v>
      </c>
      <c r="H966" s="35" t="str">
        <f>VLOOKUP($A966,'Medical Examinations'!$A:$N,5,0)</f>
        <v>No</v>
      </c>
      <c r="I966" s="35" t="str">
        <f>VLOOKUP($A966,'Medical Examinations'!$A:$N,6,0)</f>
        <v>No</v>
      </c>
      <c r="J966" s="35">
        <f>VLOOKUP($A966,'Medical Examinations'!$A:$N,9,0)</f>
        <v>0</v>
      </c>
      <c r="K966" s="35" t="str">
        <f>VLOOKUP($A966,'Medical Examinations'!$A:$N,10,0)</f>
        <v>No</v>
      </c>
      <c r="L966" s="35" t="str">
        <f>VLOOKUP($A966,'Medical Examinations'!$A:$N,12,0)</f>
        <v>Overweight</v>
      </c>
      <c r="M966" s="35" t="str">
        <f>VLOOKUP($A966,'Medical Examinations'!$A:$N,13,0)</f>
        <v>Diabetes</v>
      </c>
      <c r="N966" s="45">
        <f>IFERROR(VLOOKUP($A966,'Hospitalisation Details'!$A:$P,15,0),"")</f>
        <v>23916</v>
      </c>
      <c r="O966" s="46">
        <f>IFERROR(VLOOKUP($A966,'Hospitalisation Details'!$A:$P,6,0),"")</f>
        <v>11455.28</v>
      </c>
      <c r="P966" s="47" t="str">
        <f>IFERROR(VLOOKUP($A966,'Hospitalisation Details'!$A:$P,12,0),"")</f>
        <v>tier - 3</v>
      </c>
      <c r="Q966" s="47" t="str">
        <f>IFERROR(VLOOKUP($A966,'Hospitalisation Details'!$A:$P,13,0),"")</f>
        <v>tier - 2</v>
      </c>
      <c r="R966" s="47" t="str">
        <f>IFERROR(VLOOKUP($A966,'Hospitalisation Details'!$A:$P,14,0),"")</f>
        <v>R1011</v>
      </c>
      <c r="S966" s="47">
        <f>IFERROR(VLOOKUP($A966,'Hospitalisation Details'!$A:$P,16,0),"")</f>
        <v>57</v>
      </c>
    </row>
    <row r="967" spans="1:19" x14ac:dyDescent="0.3">
      <c r="A967" s="34" t="str">
        <f>'Medical Examinations'!A967</f>
        <v>Id966</v>
      </c>
      <c r="B967" s="36" t="str">
        <f>VLOOKUP($A967,'Customer Names'!A:E,3,FALSE)</f>
        <v>Ms.</v>
      </c>
      <c r="C967" s="37" t="str">
        <f>VLOOKUP($A967,'Customer Names'!$A:$E,4,FALSE)</f>
        <v xml:space="preserve"> Shannon J.</v>
      </c>
      <c r="D967" s="37" t="str">
        <f>VLOOKUP($A967,'Customer Names'!A:E,5,FALSE)</f>
        <v>Siragusa</v>
      </c>
      <c r="E967" s="35">
        <f>VLOOKUP($A967,'Medical Examinations'!$A:$H,2,FALSE)</f>
        <v>25.65</v>
      </c>
      <c r="F967" s="35">
        <f>VLOOKUP($A967,'Medical Examinations'!$A:$H,3,FALSE)</f>
        <v>4.05</v>
      </c>
      <c r="G967" s="35" t="str">
        <f>VLOOKUP($A967,'Medical Examinations'!$A:$N,11,0)</f>
        <v>Yes</v>
      </c>
      <c r="H967" s="35" t="str">
        <f>VLOOKUP($A967,'Medical Examinations'!$A:$N,5,0)</f>
        <v>No</v>
      </c>
      <c r="I967" s="35" t="str">
        <f>VLOOKUP($A967,'Medical Examinations'!$A:$N,6,0)</f>
        <v>No</v>
      </c>
      <c r="J967" s="35">
        <f>VLOOKUP($A967,'Medical Examinations'!$A:$N,9,0)</f>
        <v>2</v>
      </c>
      <c r="K967" s="35" t="str">
        <f>VLOOKUP($A967,'Medical Examinations'!$A:$N,10,0)</f>
        <v>No</v>
      </c>
      <c r="L967" s="35" t="str">
        <f>VLOOKUP($A967,'Medical Examinations'!$A:$N,12,0)</f>
        <v>Overweight</v>
      </c>
      <c r="M967" s="35" t="str">
        <f>VLOOKUP($A967,'Medical Examinations'!$A:$N,13,0)</f>
        <v>Normal</v>
      </c>
      <c r="N967" s="45">
        <f>IFERROR(VLOOKUP($A967,'Hospitalisation Details'!$A:$P,15,0),"")</f>
        <v>24272</v>
      </c>
      <c r="O967" s="46">
        <f>IFERROR(VLOOKUP($A967,'Hospitalisation Details'!$A:$P,6,0),"")</f>
        <v>11454.02</v>
      </c>
      <c r="P967" s="47" t="str">
        <f>IFERROR(VLOOKUP($A967,'Hospitalisation Details'!$A:$P,12,0),"")</f>
        <v>tier - 3</v>
      </c>
      <c r="Q967" s="47" t="str">
        <f>IFERROR(VLOOKUP($A967,'Hospitalisation Details'!$A:$P,13,0),"")</f>
        <v>tier - 1</v>
      </c>
      <c r="R967" s="47" t="str">
        <f>IFERROR(VLOOKUP($A967,'Hospitalisation Details'!$A:$P,14,0),"")</f>
        <v>R1012</v>
      </c>
      <c r="S967" s="47">
        <f>IFERROR(VLOOKUP($A967,'Hospitalisation Details'!$A:$P,16,0),"")</f>
        <v>56</v>
      </c>
    </row>
    <row r="968" spans="1:19" x14ac:dyDescent="0.3">
      <c r="A968" s="34" t="str">
        <f>'Medical Examinations'!A968</f>
        <v>Id967</v>
      </c>
      <c r="B968" s="36" t="str">
        <f>VLOOKUP($A968,'Customer Names'!A:E,3,FALSE)</f>
        <v>Ms.</v>
      </c>
      <c r="C968" s="37" t="str">
        <f>VLOOKUP($A968,'Customer Names'!$A:$E,4,FALSE)</f>
        <v xml:space="preserve"> Rachelle M</v>
      </c>
      <c r="D968" s="37" t="str">
        <f>VLOOKUP($A968,'Customer Names'!A:E,5,FALSE)</f>
        <v>Pizarro</v>
      </c>
      <c r="E968" s="35">
        <f>VLOOKUP($A968,'Medical Examinations'!$A:$H,2,FALSE)</f>
        <v>36.384999999999998</v>
      </c>
      <c r="F968" s="35">
        <f>VLOOKUP($A968,'Medical Examinations'!$A:$H,3,FALSE)</f>
        <v>11.49</v>
      </c>
      <c r="G968" s="35" t="str">
        <f>VLOOKUP($A968,'Medical Examinations'!$A:$N,11,0)</f>
        <v>No</v>
      </c>
      <c r="H968" s="35" t="str">
        <f>VLOOKUP($A968,'Medical Examinations'!$A:$N,5,0)</f>
        <v>No</v>
      </c>
      <c r="I968" s="35" t="str">
        <f>VLOOKUP($A968,'Medical Examinations'!$A:$N,6,0)</f>
        <v>No</v>
      </c>
      <c r="J968" s="35">
        <f>VLOOKUP($A968,'Medical Examinations'!$A:$N,9,0)</f>
        <v>0</v>
      </c>
      <c r="K968" s="35" t="str">
        <f>VLOOKUP($A968,'Medical Examinations'!$A:$N,10,0)</f>
        <v>No</v>
      </c>
      <c r="L968" s="35" t="str">
        <f>VLOOKUP($A968,'Medical Examinations'!$A:$N,12,0)</f>
        <v>Obesity</v>
      </c>
      <c r="M968" s="35" t="str">
        <f>VLOOKUP($A968,'Medical Examinations'!$A:$N,13,0)</f>
        <v>Diabetes</v>
      </c>
      <c r="N968" s="45">
        <f>IFERROR(VLOOKUP($A968,'Hospitalisation Details'!$A:$P,15,0),"")</f>
        <v>26188</v>
      </c>
      <c r="O968" s="46">
        <f>IFERROR(VLOOKUP($A968,'Hospitalisation Details'!$A:$P,6,0),"")</f>
        <v>11436.74</v>
      </c>
      <c r="P968" s="47" t="str">
        <f>IFERROR(VLOOKUP($A968,'Hospitalisation Details'!$A:$P,12,0),"")</f>
        <v>tier - 3</v>
      </c>
      <c r="Q968" s="47" t="str">
        <f>IFERROR(VLOOKUP($A968,'Hospitalisation Details'!$A:$P,13,0),"")</f>
        <v>tier - 3</v>
      </c>
      <c r="R968" s="47" t="str">
        <f>IFERROR(VLOOKUP($A968,'Hospitalisation Details'!$A:$P,14,0),"")</f>
        <v>R1012</v>
      </c>
      <c r="S968" s="47">
        <f>IFERROR(VLOOKUP($A968,'Hospitalisation Details'!$A:$P,16,0),"")</f>
        <v>51</v>
      </c>
    </row>
    <row r="969" spans="1:19" x14ac:dyDescent="0.3">
      <c r="A969" s="34" t="str">
        <f>'Medical Examinations'!A969</f>
        <v>Id968</v>
      </c>
      <c r="B969" s="36" t="str">
        <f>VLOOKUP($A969,'Customer Names'!A:E,3,FALSE)</f>
        <v>Mr.</v>
      </c>
      <c r="C969" s="37" t="str">
        <f>VLOOKUP($A969,'Customer Names'!$A:$E,4,FALSE)</f>
        <v xml:space="preserve"> Casey</v>
      </c>
      <c r="D969" s="37" t="str">
        <f>VLOOKUP($A969,'Customer Names'!A:E,5,FALSE)</f>
        <v>Strange</v>
      </c>
      <c r="E969" s="35">
        <f>VLOOKUP($A969,'Medical Examinations'!$A:$H,2,FALSE)</f>
        <v>34.69</v>
      </c>
      <c r="F969" s="35">
        <f>VLOOKUP($A969,'Medical Examinations'!$A:$H,3,FALSE)</f>
        <v>5.65</v>
      </c>
      <c r="G969" s="35" t="str">
        <f>VLOOKUP($A969,'Medical Examinations'!$A:$N,11,0)</f>
        <v>No</v>
      </c>
      <c r="H969" s="35" t="str">
        <f>VLOOKUP($A969,'Medical Examinations'!$A:$N,5,0)</f>
        <v>No</v>
      </c>
      <c r="I969" s="35" t="str">
        <f>VLOOKUP($A969,'Medical Examinations'!$A:$N,6,0)</f>
        <v>No</v>
      </c>
      <c r="J969" s="35">
        <f>VLOOKUP($A969,'Medical Examinations'!$A:$N,9,0)</f>
        <v>0</v>
      </c>
      <c r="K969" s="35" t="str">
        <f>VLOOKUP($A969,'Medical Examinations'!$A:$N,10,0)</f>
        <v>No</v>
      </c>
      <c r="L969" s="35" t="str">
        <f>VLOOKUP($A969,'Medical Examinations'!$A:$N,12,0)</f>
        <v>Obesity</v>
      </c>
      <c r="M969" s="35" t="str">
        <f>VLOOKUP($A969,'Medical Examinations'!$A:$N,13,0)</f>
        <v>Normal</v>
      </c>
      <c r="N969" s="45">
        <f>IFERROR(VLOOKUP($A969,'Hospitalisation Details'!$A:$P,15,0),"")</f>
        <v>29419</v>
      </c>
      <c r="O969" s="46">
        <f>IFERROR(VLOOKUP($A969,'Hospitalisation Details'!$A:$P,6,0),"")</f>
        <v>11435.74</v>
      </c>
      <c r="P969" s="47" t="str">
        <f>IFERROR(VLOOKUP($A969,'Hospitalisation Details'!$A:$P,12,0),"")</f>
        <v>tier - 3</v>
      </c>
      <c r="Q969" s="47" t="str">
        <f>IFERROR(VLOOKUP($A969,'Hospitalisation Details'!$A:$P,13,0),"")</f>
        <v>tier - 3</v>
      </c>
      <c r="R969" s="47" t="str">
        <f>IFERROR(VLOOKUP($A969,'Hospitalisation Details'!$A:$P,14,0),"")</f>
        <v>R1021</v>
      </c>
      <c r="S969" s="47">
        <f>IFERROR(VLOOKUP($A969,'Hospitalisation Details'!$A:$P,16,0),"")</f>
        <v>42</v>
      </c>
    </row>
    <row r="970" spans="1:19" x14ac:dyDescent="0.3">
      <c r="A970" s="34" t="str">
        <f>'Medical Examinations'!A970</f>
        <v>Id969</v>
      </c>
      <c r="B970" s="36" t="str">
        <f>VLOOKUP($A970,'Customer Names'!A:E,3,FALSE)</f>
        <v>Ms.</v>
      </c>
      <c r="C970" s="37" t="str">
        <f>VLOOKUP($A970,'Customer Names'!$A:$E,4,FALSE)</f>
        <v xml:space="preserve"> Jessica L</v>
      </c>
      <c r="D970" s="37" t="str">
        <f>VLOOKUP($A970,'Customer Names'!A:E,5,FALSE)</f>
        <v>Eidinger</v>
      </c>
      <c r="E970" s="35">
        <f>VLOOKUP($A970,'Medical Examinations'!$A:$H,2,FALSE)</f>
        <v>37.68</v>
      </c>
      <c r="F970" s="35">
        <f>VLOOKUP($A970,'Medical Examinations'!$A:$H,3,FALSE)</f>
        <v>4.29</v>
      </c>
      <c r="G970" s="35" t="str">
        <f>VLOOKUP($A970,'Medical Examinations'!$A:$N,11,0)</f>
        <v>Yes</v>
      </c>
      <c r="H970" s="35" t="str">
        <f>VLOOKUP($A970,'Medical Examinations'!$A:$N,5,0)</f>
        <v>No</v>
      </c>
      <c r="I970" s="35" t="str">
        <f>VLOOKUP($A970,'Medical Examinations'!$A:$N,6,0)</f>
        <v>No</v>
      </c>
      <c r="J970" s="35">
        <f>VLOOKUP($A970,'Medical Examinations'!$A:$N,9,0)</f>
        <v>0</v>
      </c>
      <c r="K970" s="35" t="str">
        <f>VLOOKUP($A970,'Medical Examinations'!$A:$N,10,0)</f>
        <v>No</v>
      </c>
      <c r="L970" s="35" t="str">
        <f>VLOOKUP($A970,'Medical Examinations'!$A:$N,12,0)</f>
        <v>Obesity</v>
      </c>
      <c r="M970" s="35" t="str">
        <f>VLOOKUP($A970,'Medical Examinations'!$A:$N,13,0)</f>
        <v>Normal</v>
      </c>
      <c r="N970" s="45">
        <f>IFERROR(VLOOKUP($A970,'Hospitalisation Details'!$A:$P,15,0),"")</f>
        <v>31207</v>
      </c>
      <c r="O970" s="46">
        <f>IFERROR(VLOOKUP($A970,'Hospitalisation Details'!$A:$P,6,0),"")</f>
        <v>11419.49</v>
      </c>
      <c r="P970" s="47" t="str">
        <f>IFERROR(VLOOKUP($A970,'Hospitalisation Details'!$A:$P,12,0),"")</f>
        <v>tier - 3</v>
      </c>
      <c r="Q970" s="47" t="str">
        <f>IFERROR(VLOOKUP($A970,'Hospitalisation Details'!$A:$P,13,0),"")</f>
        <v>tier - 1</v>
      </c>
      <c r="R970" s="47" t="str">
        <f>IFERROR(VLOOKUP($A970,'Hospitalisation Details'!$A:$P,14,0),"")</f>
        <v>R1012</v>
      </c>
      <c r="S970" s="47">
        <f>IFERROR(VLOOKUP($A970,'Hospitalisation Details'!$A:$P,16,0),"")</f>
        <v>37</v>
      </c>
    </row>
    <row r="971" spans="1:19" x14ac:dyDescent="0.3">
      <c r="A971" s="34" t="str">
        <f>'Medical Examinations'!A971</f>
        <v>Id970</v>
      </c>
      <c r="B971" s="36" t="str">
        <f>VLOOKUP($A971,'Customer Names'!A:E,3,FALSE)</f>
        <v>Mr.</v>
      </c>
      <c r="C971" s="37" t="str">
        <f>VLOOKUP($A971,'Customer Names'!$A:$E,4,FALSE)</f>
        <v xml:space="preserve"> Brandon F</v>
      </c>
      <c r="D971" s="37" t="str">
        <f>VLOOKUP($A971,'Customer Names'!A:E,5,FALSE)</f>
        <v>Ginsburg</v>
      </c>
      <c r="E971" s="35">
        <f>VLOOKUP($A971,'Medical Examinations'!$A:$H,2,FALSE)</f>
        <v>35.49</v>
      </c>
      <c r="F971" s="35">
        <f>VLOOKUP($A971,'Medical Examinations'!$A:$H,3,FALSE)</f>
        <v>4.74</v>
      </c>
      <c r="G971" s="35" t="str">
        <f>VLOOKUP($A971,'Medical Examinations'!$A:$N,11,0)</f>
        <v>Yes</v>
      </c>
      <c r="H971" s="35" t="str">
        <f>VLOOKUP($A971,'Medical Examinations'!$A:$N,5,0)</f>
        <v>No</v>
      </c>
      <c r="I971" s="35" t="str">
        <f>VLOOKUP($A971,'Medical Examinations'!$A:$N,6,0)</f>
        <v>Yes</v>
      </c>
      <c r="J971" s="35">
        <f>VLOOKUP($A971,'Medical Examinations'!$A:$N,9,0)</f>
        <v>1</v>
      </c>
      <c r="K971" s="35" t="str">
        <f>VLOOKUP($A971,'Medical Examinations'!$A:$N,10,0)</f>
        <v>No</v>
      </c>
      <c r="L971" s="35" t="str">
        <f>VLOOKUP($A971,'Medical Examinations'!$A:$N,12,0)</f>
        <v>Obesity</v>
      </c>
      <c r="M971" s="35" t="str">
        <f>VLOOKUP($A971,'Medical Examinations'!$A:$N,13,0)</f>
        <v>Normal</v>
      </c>
      <c r="N971" s="45">
        <f>IFERROR(VLOOKUP($A971,'Hospitalisation Details'!$A:$P,15,0),"")</f>
        <v>30612</v>
      </c>
      <c r="O971" s="46">
        <f>IFERROR(VLOOKUP($A971,'Hospitalisation Details'!$A:$P,6,0),"")</f>
        <v>11412.02</v>
      </c>
      <c r="P971" s="47" t="str">
        <f>IFERROR(VLOOKUP($A971,'Hospitalisation Details'!$A:$P,12,0),"")</f>
        <v>tier - 3</v>
      </c>
      <c r="Q971" s="47" t="str">
        <f>IFERROR(VLOOKUP($A971,'Hospitalisation Details'!$A:$P,13,0),"")</f>
        <v>tier - 1</v>
      </c>
      <c r="R971" s="47" t="str">
        <f>IFERROR(VLOOKUP($A971,'Hospitalisation Details'!$A:$P,14,0),"")</f>
        <v>R1021</v>
      </c>
      <c r="S971" s="47">
        <f>IFERROR(VLOOKUP($A971,'Hospitalisation Details'!$A:$P,16,0),"")</f>
        <v>39</v>
      </c>
    </row>
    <row r="972" spans="1:19" x14ac:dyDescent="0.3">
      <c r="A972" s="34" t="str">
        <f>'Medical Examinations'!A972</f>
        <v>Id971</v>
      </c>
      <c r="B972" s="36" t="str">
        <f>VLOOKUP($A972,'Customer Names'!A:E,3,FALSE)</f>
        <v>Ms.</v>
      </c>
      <c r="C972" s="37" t="str">
        <f>VLOOKUP($A972,'Customer Names'!$A:$E,4,FALSE)</f>
        <v xml:space="preserve"> Melissa</v>
      </c>
      <c r="D972" s="37" t="str">
        <f>VLOOKUP($A972,'Customer Names'!A:E,5,FALSE)</f>
        <v>Truex</v>
      </c>
      <c r="E972" s="35">
        <f>VLOOKUP($A972,'Medical Examinations'!$A:$H,2,FALSE)</f>
        <v>44.7</v>
      </c>
      <c r="F972" s="35">
        <f>VLOOKUP($A972,'Medical Examinations'!$A:$H,3,FALSE)</f>
        <v>7.6</v>
      </c>
      <c r="G972" s="35" t="str">
        <f>VLOOKUP($A972,'Medical Examinations'!$A:$N,11,0)</f>
        <v>Yes</v>
      </c>
      <c r="H972" s="35" t="str">
        <f>VLOOKUP($A972,'Medical Examinations'!$A:$N,5,0)</f>
        <v>No</v>
      </c>
      <c r="I972" s="35" t="str">
        <f>VLOOKUP($A972,'Medical Examinations'!$A:$N,6,0)</f>
        <v>No</v>
      </c>
      <c r="J972" s="35">
        <f>VLOOKUP($A972,'Medical Examinations'!$A:$N,9,0)</f>
        <v>2</v>
      </c>
      <c r="K972" s="35" t="str">
        <f>VLOOKUP($A972,'Medical Examinations'!$A:$N,10,0)</f>
        <v>No</v>
      </c>
      <c r="L972" s="35" t="str">
        <f>VLOOKUP($A972,'Medical Examinations'!$A:$N,12,0)</f>
        <v>Obesity</v>
      </c>
      <c r="M972" s="35" t="str">
        <f>VLOOKUP($A972,'Medical Examinations'!$A:$N,13,0)</f>
        <v>Diabetes</v>
      </c>
      <c r="N972" s="45">
        <f>IFERROR(VLOOKUP($A972,'Hospitalisation Details'!$A:$P,15,0),"")</f>
        <v>25848</v>
      </c>
      <c r="O972" s="46">
        <f>IFERROR(VLOOKUP($A972,'Hospitalisation Details'!$A:$P,6,0),"")</f>
        <v>11411.69</v>
      </c>
      <c r="P972" s="47" t="str">
        <f>IFERROR(VLOOKUP($A972,'Hospitalisation Details'!$A:$P,12,0),"")</f>
        <v>tier - 3</v>
      </c>
      <c r="Q972" s="47" t="str">
        <f>IFERROR(VLOOKUP($A972,'Hospitalisation Details'!$A:$P,13,0),"")</f>
        <v>tier - 2</v>
      </c>
      <c r="R972" s="47" t="str">
        <f>IFERROR(VLOOKUP($A972,'Hospitalisation Details'!$A:$P,14,0),"")</f>
        <v>R1011</v>
      </c>
      <c r="S972" s="47">
        <f>IFERROR(VLOOKUP($A972,'Hospitalisation Details'!$A:$P,16,0),"")</f>
        <v>52</v>
      </c>
    </row>
    <row r="973" spans="1:19" x14ac:dyDescent="0.3">
      <c r="A973" s="34" t="str">
        <f>'Medical Examinations'!A973</f>
        <v>Id972</v>
      </c>
      <c r="B973" s="36" t="str">
        <f>VLOOKUP($A973,'Customer Names'!A:E,3,FALSE)</f>
        <v>Ms.</v>
      </c>
      <c r="C973" s="37" t="str">
        <f>VLOOKUP($A973,'Customer Names'!$A:$E,4,FALSE)</f>
        <v xml:space="preserve"> Danielle N</v>
      </c>
      <c r="D973" s="37" t="str">
        <f>VLOOKUP($A973,'Customer Names'!A:E,5,FALSE)</f>
        <v>Higgins</v>
      </c>
      <c r="E973" s="35">
        <f>VLOOKUP($A973,'Medical Examinations'!$A:$H,2,FALSE)</f>
        <v>38.380000000000003</v>
      </c>
      <c r="F973" s="35">
        <f>VLOOKUP($A973,'Medical Examinations'!$A:$H,3,FALSE)</f>
        <v>8.5</v>
      </c>
      <c r="G973" s="35" t="str">
        <f>VLOOKUP($A973,'Medical Examinations'!$A:$N,11,0)</f>
        <v>Yes</v>
      </c>
      <c r="H973" s="35" t="str">
        <f>VLOOKUP($A973,'Medical Examinations'!$A:$N,5,0)</f>
        <v>No</v>
      </c>
      <c r="I973" s="35" t="str">
        <f>VLOOKUP($A973,'Medical Examinations'!$A:$N,6,0)</f>
        <v>No</v>
      </c>
      <c r="J973" s="35">
        <f>VLOOKUP($A973,'Medical Examinations'!$A:$N,9,0)</f>
        <v>2</v>
      </c>
      <c r="K973" s="35" t="str">
        <f>VLOOKUP($A973,'Medical Examinations'!$A:$N,10,0)</f>
        <v>No</v>
      </c>
      <c r="L973" s="35" t="str">
        <f>VLOOKUP($A973,'Medical Examinations'!$A:$N,12,0)</f>
        <v>Obesity</v>
      </c>
      <c r="M973" s="35" t="str">
        <f>VLOOKUP($A973,'Medical Examinations'!$A:$N,13,0)</f>
        <v>Diabetes</v>
      </c>
      <c r="N973" s="45">
        <f>IFERROR(VLOOKUP($A973,'Hospitalisation Details'!$A:$P,15,0),"")</f>
        <v>25843</v>
      </c>
      <c r="O973" s="46">
        <f>IFERROR(VLOOKUP($A973,'Hospitalisation Details'!$A:$P,6,0),"")</f>
        <v>11396.9</v>
      </c>
      <c r="P973" s="47" t="str">
        <f>IFERROR(VLOOKUP($A973,'Hospitalisation Details'!$A:$P,12,0),"")</f>
        <v>tier - 3</v>
      </c>
      <c r="Q973" s="47" t="str">
        <f>IFERROR(VLOOKUP($A973,'Hospitalisation Details'!$A:$P,13,0),"")</f>
        <v>tier - 3</v>
      </c>
      <c r="R973" s="47" t="str">
        <f>IFERROR(VLOOKUP($A973,'Hospitalisation Details'!$A:$P,14,0),"")</f>
        <v>R1024</v>
      </c>
      <c r="S973" s="47">
        <f>IFERROR(VLOOKUP($A973,'Hospitalisation Details'!$A:$P,16,0),"")</f>
        <v>52</v>
      </c>
    </row>
    <row r="974" spans="1:19" x14ac:dyDescent="0.3">
      <c r="A974" s="34" t="str">
        <f>'Medical Examinations'!A974</f>
        <v>Id973</v>
      </c>
      <c r="B974" s="36" t="str">
        <f>VLOOKUP($A974,'Customer Names'!A:E,3,FALSE)</f>
        <v>Mr.</v>
      </c>
      <c r="C974" s="37" t="str">
        <f>VLOOKUP($A974,'Customer Names'!$A:$E,4,FALSE)</f>
        <v xml:space="preserve"> Matthew</v>
      </c>
      <c r="D974" s="37" t="str">
        <f>VLOOKUP($A974,'Customer Names'!A:E,5,FALSE)</f>
        <v>McCurdy</v>
      </c>
      <c r="E974" s="35">
        <f>VLOOKUP($A974,'Medical Examinations'!$A:$H,2,FALSE)</f>
        <v>35.244999999999997</v>
      </c>
      <c r="F974" s="35">
        <f>VLOOKUP($A974,'Medical Examinations'!$A:$H,3,FALSE)</f>
        <v>11.22</v>
      </c>
      <c r="G974" s="35" t="str">
        <f>VLOOKUP($A974,'Medical Examinations'!$A:$N,11,0)</f>
        <v>Yes</v>
      </c>
      <c r="H974" s="35" t="str">
        <f>VLOOKUP($A974,'Medical Examinations'!$A:$N,5,0)</f>
        <v>No</v>
      </c>
      <c r="I974" s="35" t="str">
        <f>VLOOKUP($A974,'Medical Examinations'!$A:$N,6,0)</f>
        <v>No</v>
      </c>
      <c r="J974" s="35">
        <f>VLOOKUP($A974,'Medical Examinations'!$A:$N,9,0)</f>
        <v>0</v>
      </c>
      <c r="K974" s="35" t="str">
        <f>VLOOKUP($A974,'Medical Examinations'!$A:$N,10,0)</f>
        <v>No</v>
      </c>
      <c r="L974" s="35" t="str">
        <f>VLOOKUP($A974,'Medical Examinations'!$A:$N,12,0)</f>
        <v>Obesity</v>
      </c>
      <c r="M974" s="35" t="str">
        <f>VLOOKUP($A974,'Medical Examinations'!$A:$N,13,0)</f>
        <v>Diabetes</v>
      </c>
      <c r="N974" s="45">
        <f>IFERROR(VLOOKUP($A974,'Hospitalisation Details'!$A:$P,15,0),"")</f>
        <v>24825</v>
      </c>
      <c r="O974" s="46">
        <f>IFERROR(VLOOKUP($A974,'Hospitalisation Details'!$A:$P,6,0),"")</f>
        <v>11394.07</v>
      </c>
      <c r="P974" s="47" t="str">
        <f>IFERROR(VLOOKUP($A974,'Hospitalisation Details'!$A:$P,12,0),"")</f>
        <v>tier - 3</v>
      </c>
      <c r="Q974" s="47" t="str">
        <f>IFERROR(VLOOKUP($A974,'Hospitalisation Details'!$A:$P,13,0),"")</f>
        <v>tier - 1</v>
      </c>
      <c r="R974" s="47" t="str">
        <f>IFERROR(VLOOKUP($A974,'Hospitalisation Details'!$A:$P,14,0),"")</f>
        <v>R1018</v>
      </c>
      <c r="S974" s="47">
        <f>IFERROR(VLOOKUP($A974,'Hospitalisation Details'!$A:$P,16,0),"")</f>
        <v>55</v>
      </c>
    </row>
    <row r="975" spans="1:19" x14ac:dyDescent="0.3">
      <c r="A975" s="34" t="str">
        <f>'Medical Examinations'!A975</f>
        <v>Id974</v>
      </c>
      <c r="B975" s="36" t="str">
        <f>VLOOKUP($A975,'Customer Names'!A:E,3,FALSE)</f>
        <v>Mrs.</v>
      </c>
      <c r="C975" s="37" t="str">
        <f>VLOOKUP($A975,'Customer Names'!$A:$E,4,FALSE)</f>
        <v xml:space="preserve"> Bettina</v>
      </c>
      <c r="D975" s="37" t="str">
        <f>VLOOKUP($A975,'Customer Names'!A:E,5,FALSE)</f>
        <v>Hughes</v>
      </c>
      <c r="E975" s="35">
        <f>VLOOKUP($A975,'Medical Examinations'!$A:$H,2,FALSE)</f>
        <v>49.84</v>
      </c>
      <c r="F975" s="35">
        <f>VLOOKUP($A975,'Medical Examinations'!$A:$H,3,FALSE)</f>
        <v>5.0999999999999996</v>
      </c>
      <c r="G975" s="35" t="str">
        <f>VLOOKUP($A975,'Medical Examinations'!$A:$N,11,0)</f>
        <v>Yes</v>
      </c>
      <c r="H975" s="35" t="str">
        <f>VLOOKUP($A975,'Medical Examinations'!$A:$N,5,0)</f>
        <v>No</v>
      </c>
      <c r="I975" s="35" t="str">
        <f>VLOOKUP($A975,'Medical Examinations'!$A:$N,6,0)</f>
        <v>Yes</v>
      </c>
      <c r="J975" s="35">
        <f>VLOOKUP($A975,'Medical Examinations'!$A:$N,9,0)</f>
        <v>1</v>
      </c>
      <c r="K975" s="35" t="str">
        <f>VLOOKUP($A975,'Medical Examinations'!$A:$N,10,0)</f>
        <v>No</v>
      </c>
      <c r="L975" s="35" t="str">
        <f>VLOOKUP($A975,'Medical Examinations'!$A:$N,12,0)</f>
        <v>Obesity</v>
      </c>
      <c r="M975" s="35" t="str">
        <f>VLOOKUP($A975,'Medical Examinations'!$A:$N,13,0)</f>
        <v>Normal</v>
      </c>
      <c r="N975" s="45">
        <f>IFERROR(VLOOKUP($A975,'Hospitalisation Details'!$A:$P,15,0),"")</f>
        <v>35639</v>
      </c>
      <c r="O975" s="46">
        <f>IFERROR(VLOOKUP($A975,'Hospitalisation Details'!$A:$P,6,0),"")</f>
        <v>11388.27</v>
      </c>
      <c r="P975" s="47" t="str">
        <f>IFERROR(VLOOKUP($A975,'Hospitalisation Details'!$A:$P,12,0),"")</f>
        <v>tier - 3</v>
      </c>
      <c r="Q975" s="47" t="str">
        <f>IFERROR(VLOOKUP($A975,'Hospitalisation Details'!$A:$P,13,0),"")</f>
        <v>tier - 2</v>
      </c>
      <c r="R975" s="47" t="str">
        <f>IFERROR(VLOOKUP($A975,'Hospitalisation Details'!$A:$P,14,0),"")</f>
        <v>R1026</v>
      </c>
      <c r="S975" s="47">
        <f>IFERROR(VLOOKUP($A975,'Hospitalisation Details'!$A:$P,16,0),"")</f>
        <v>25</v>
      </c>
    </row>
    <row r="976" spans="1:19" x14ac:dyDescent="0.3">
      <c r="A976" s="34" t="str">
        <f>'Medical Examinations'!A976</f>
        <v>Id975</v>
      </c>
      <c r="B976" s="36" t="str">
        <f>VLOOKUP($A976,'Customer Names'!A:E,3,FALSE)</f>
        <v>Mr.</v>
      </c>
      <c r="C976" s="37" t="str">
        <f>VLOOKUP($A976,'Customer Names'!$A:$E,4,FALSE)</f>
        <v xml:space="preserve"> Alexander</v>
      </c>
      <c r="D976" s="37" t="str">
        <f>VLOOKUP($A976,'Customer Names'!A:E,5,FALSE)</f>
        <v>Varner</v>
      </c>
      <c r="E976" s="35">
        <f>VLOOKUP($A976,'Medical Examinations'!$A:$H,2,FALSE)</f>
        <v>49.06</v>
      </c>
      <c r="F976" s="35">
        <f>VLOOKUP($A976,'Medical Examinations'!$A:$H,3,FALSE)</f>
        <v>5.43</v>
      </c>
      <c r="G976" s="35" t="str">
        <f>VLOOKUP($A976,'Medical Examinations'!$A:$N,11,0)</f>
        <v>Yes</v>
      </c>
      <c r="H976" s="35" t="str">
        <f>VLOOKUP($A976,'Medical Examinations'!$A:$N,5,0)</f>
        <v>No</v>
      </c>
      <c r="I976" s="35" t="str">
        <f>VLOOKUP($A976,'Medical Examinations'!$A:$N,6,0)</f>
        <v>No</v>
      </c>
      <c r="J976" s="35">
        <f>VLOOKUP($A976,'Medical Examinations'!$A:$N,9,0)</f>
        <v>1</v>
      </c>
      <c r="K976" s="35" t="str">
        <f>VLOOKUP($A976,'Medical Examinations'!$A:$N,10,0)</f>
        <v>No</v>
      </c>
      <c r="L976" s="35" t="str">
        <f>VLOOKUP($A976,'Medical Examinations'!$A:$N,12,0)</f>
        <v>Obesity</v>
      </c>
      <c r="M976" s="35" t="str">
        <f>VLOOKUP($A976,'Medical Examinations'!$A:$N,13,0)</f>
        <v>Normal</v>
      </c>
      <c r="N976" s="45">
        <f>IFERROR(VLOOKUP($A976,'Hospitalisation Details'!$A:$P,15,0),"")</f>
        <v>23541</v>
      </c>
      <c r="O976" s="46">
        <f>IFERROR(VLOOKUP($A976,'Hospitalisation Details'!$A:$P,6,0),"")</f>
        <v>11381.33</v>
      </c>
      <c r="P976" s="47" t="str">
        <f>IFERROR(VLOOKUP($A976,'Hospitalisation Details'!$A:$P,12,0),"")</f>
        <v>tier - 3</v>
      </c>
      <c r="Q976" s="47" t="str">
        <f>IFERROR(VLOOKUP($A976,'Hospitalisation Details'!$A:$P,13,0),"")</f>
        <v>tier - 2</v>
      </c>
      <c r="R976" s="47" t="str">
        <f>IFERROR(VLOOKUP($A976,'Hospitalisation Details'!$A:$P,14,0),"")</f>
        <v>R1013</v>
      </c>
      <c r="S976" s="47">
        <f>IFERROR(VLOOKUP($A976,'Hospitalisation Details'!$A:$P,16,0),"")</f>
        <v>58</v>
      </c>
    </row>
    <row r="977" spans="1:19" x14ac:dyDescent="0.3">
      <c r="A977" s="34" t="str">
        <f>'Medical Examinations'!A977</f>
        <v>Id976</v>
      </c>
      <c r="B977" s="36" t="str">
        <f>VLOOKUP($A977,'Customer Names'!A:E,3,FALSE)</f>
        <v>Mrs.</v>
      </c>
      <c r="C977" s="37" t="str">
        <f>VLOOKUP($A977,'Customer Names'!$A:$E,4,FALSE)</f>
        <v xml:space="preserve"> Holli</v>
      </c>
      <c r="D977" s="37" t="str">
        <f>VLOOKUP($A977,'Customer Names'!A:E,5,FALSE)</f>
        <v>Dahmen</v>
      </c>
      <c r="E977" s="35">
        <f>VLOOKUP($A977,'Medical Examinations'!$A:$H,2,FALSE)</f>
        <v>30.88</v>
      </c>
      <c r="F977" s="35">
        <f>VLOOKUP($A977,'Medical Examinations'!$A:$H,3,FALSE)</f>
        <v>5.82</v>
      </c>
      <c r="G977" s="35" t="str">
        <f>VLOOKUP($A977,'Medical Examinations'!$A:$N,11,0)</f>
        <v>No</v>
      </c>
      <c r="H977" s="35" t="str">
        <f>VLOOKUP($A977,'Medical Examinations'!$A:$N,5,0)</f>
        <v>No</v>
      </c>
      <c r="I977" s="35" t="str">
        <f>VLOOKUP($A977,'Medical Examinations'!$A:$N,6,0)</f>
        <v>No</v>
      </c>
      <c r="J977" s="35">
        <f>VLOOKUP($A977,'Medical Examinations'!$A:$N,9,0)</f>
        <v>2</v>
      </c>
      <c r="K977" s="35" t="str">
        <f>VLOOKUP($A977,'Medical Examinations'!$A:$N,10,0)</f>
        <v>No</v>
      </c>
      <c r="L977" s="35" t="str">
        <f>VLOOKUP($A977,'Medical Examinations'!$A:$N,12,0)</f>
        <v>Obesity</v>
      </c>
      <c r="M977" s="35" t="str">
        <f>VLOOKUP($A977,'Medical Examinations'!$A:$N,13,0)</f>
        <v>Prediabetes</v>
      </c>
      <c r="N977" s="45">
        <f>IFERROR(VLOOKUP($A977,'Hospitalisation Details'!$A:$P,15,0),"")</f>
        <v>26639</v>
      </c>
      <c r="O977" s="46">
        <f>IFERROR(VLOOKUP($A977,'Hospitalisation Details'!$A:$P,6,0),"")</f>
        <v>11378.57</v>
      </c>
      <c r="P977" s="47" t="str">
        <f>IFERROR(VLOOKUP($A977,'Hospitalisation Details'!$A:$P,12,0),"")</f>
        <v>tier - 3</v>
      </c>
      <c r="Q977" s="47" t="str">
        <f>IFERROR(VLOOKUP($A977,'Hospitalisation Details'!$A:$P,13,0),"")</f>
        <v>tier - 2</v>
      </c>
      <c r="R977" s="47" t="str">
        <f>IFERROR(VLOOKUP($A977,'Hospitalisation Details'!$A:$P,14,0),"")</f>
        <v>R1025</v>
      </c>
      <c r="S977" s="47">
        <f>IFERROR(VLOOKUP($A977,'Hospitalisation Details'!$A:$P,16,0),"")</f>
        <v>50</v>
      </c>
    </row>
    <row r="978" spans="1:19" x14ac:dyDescent="0.3">
      <c r="A978" s="34" t="str">
        <f>'Medical Examinations'!A978</f>
        <v>Id977</v>
      </c>
      <c r="B978" s="36" t="str">
        <f>VLOOKUP($A978,'Customer Names'!A:E,3,FALSE)</f>
        <v>Mrs.</v>
      </c>
      <c r="C978" s="37" t="str">
        <f>VLOOKUP($A978,'Customer Names'!$A:$E,4,FALSE)</f>
        <v xml:space="preserve"> Heather C</v>
      </c>
      <c r="D978" s="37" t="str">
        <f>VLOOKUP($A978,'Customer Names'!A:E,5,FALSE)</f>
        <v>Young</v>
      </c>
      <c r="E978" s="35">
        <f>VLOOKUP($A978,'Medical Examinations'!$A:$H,2,FALSE)</f>
        <v>33.35</v>
      </c>
      <c r="F978" s="35">
        <f>VLOOKUP($A978,'Medical Examinations'!$A:$H,3,FALSE)</f>
        <v>6.05</v>
      </c>
      <c r="G978" s="35" t="str">
        <f>VLOOKUP($A978,'Medical Examinations'!$A:$N,11,0)</f>
        <v>No</v>
      </c>
      <c r="H978" s="35" t="str">
        <f>VLOOKUP($A978,'Medical Examinations'!$A:$N,5,0)</f>
        <v>No</v>
      </c>
      <c r="I978" s="35" t="str">
        <f>VLOOKUP($A978,'Medical Examinations'!$A:$N,6,0)</f>
        <v>Yes</v>
      </c>
      <c r="J978" s="35">
        <f>VLOOKUP($A978,'Medical Examinations'!$A:$N,9,0)</f>
        <v>1</v>
      </c>
      <c r="K978" s="35" t="str">
        <f>VLOOKUP($A978,'Medical Examinations'!$A:$N,10,0)</f>
        <v>No</v>
      </c>
      <c r="L978" s="35" t="str">
        <f>VLOOKUP($A978,'Medical Examinations'!$A:$N,12,0)</f>
        <v>Obesity</v>
      </c>
      <c r="M978" s="35" t="str">
        <f>VLOOKUP($A978,'Medical Examinations'!$A:$N,13,0)</f>
        <v>Prediabetes</v>
      </c>
      <c r="N978" s="45">
        <f>IFERROR(VLOOKUP($A978,'Hospitalisation Details'!$A:$P,15,0),"")</f>
        <v>29013</v>
      </c>
      <c r="O978" s="46">
        <f>IFERROR(VLOOKUP($A978,'Hospitalisation Details'!$A:$P,6,0),"")</f>
        <v>11369.39</v>
      </c>
      <c r="P978" s="47" t="str">
        <f>IFERROR(VLOOKUP($A978,'Hospitalisation Details'!$A:$P,12,0),"")</f>
        <v>tier - 3</v>
      </c>
      <c r="Q978" s="47" t="str">
        <f>IFERROR(VLOOKUP($A978,'Hospitalisation Details'!$A:$P,13,0),"")</f>
        <v>tier - 1</v>
      </c>
      <c r="R978" s="47" t="str">
        <f>IFERROR(VLOOKUP($A978,'Hospitalisation Details'!$A:$P,14,0),"")</f>
        <v>R1026</v>
      </c>
      <c r="S978" s="47">
        <f>IFERROR(VLOOKUP($A978,'Hospitalisation Details'!$A:$P,16,0),"")</f>
        <v>44</v>
      </c>
    </row>
    <row r="979" spans="1:19" x14ac:dyDescent="0.3">
      <c r="A979" s="34" t="str">
        <f>'Medical Examinations'!A979</f>
        <v>Id978</v>
      </c>
      <c r="B979" s="36" t="str">
        <f>VLOOKUP($A979,'Customer Names'!A:E,3,FALSE)</f>
        <v>Mr.</v>
      </c>
      <c r="C979" s="37" t="str">
        <f>VLOOKUP($A979,'Customer Names'!$A:$E,4,FALSE)</f>
        <v xml:space="preserve"> Kyle</v>
      </c>
      <c r="D979" s="37" t="str">
        <f>VLOOKUP($A979,'Customer Names'!A:E,5,FALSE)</f>
        <v>Fraser</v>
      </c>
      <c r="E979" s="35">
        <f>VLOOKUP($A979,'Medical Examinations'!$A:$H,2,FALSE)</f>
        <v>38</v>
      </c>
      <c r="F979" s="35">
        <f>VLOOKUP($A979,'Medical Examinations'!$A:$H,3,FALSE)</f>
        <v>6.38</v>
      </c>
      <c r="G979" s="35" t="str">
        <f>VLOOKUP($A979,'Medical Examinations'!$A:$N,11,0)</f>
        <v>Yes</v>
      </c>
      <c r="H979" s="35" t="str">
        <f>VLOOKUP($A979,'Medical Examinations'!$A:$N,5,0)</f>
        <v>No</v>
      </c>
      <c r="I979" s="35" t="str">
        <f>VLOOKUP($A979,'Medical Examinations'!$A:$N,6,0)</f>
        <v>No</v>
      </c>
      <c r="J979" s="35">
        <f>VLOOKUP($A979,'Medical Examinations'!$A:$N,9,0)</f>
        <v>1</v>
      </c>
      <c r="K979" s="35" t="str">
        <f>VLOOKUP($A979,'Medical Examinations'!$A:$N,10,0)</f>
        <v>No</v>
      </c>
      <c r="L979" s="35" t="str">
        <f>VLOOKUP($A979,'Medical Examinations'!$A:$N,12,0)</f>
        <v>Obesity</v>
      </c>
      <c r="M979" s="35" t="str">
        <f>VLOOKUP($A979,'Medical Examinations'!$A:$N,13,0)</f>
        <v>Prediabetes</v>
      </c>
      <c r="N979" s="45">
        <f>IFERROR(VLOOKUP($A979,'Hospitalisation Details'!$A:$P,15,0),"")</f>
        <v>23724</v>
      </c>
      <c r="O979" s="46">
        <f>IFERROR(VLOOKUP($A979,'Hospitalisation Details'!$A:$P,6,0),"")</f>
        <v>11365.95</v>
      </c>
      <c r="P979" s="47" t="str">
        <f>IFERROR(VLOOKUP($A979,'Hospitalisation Details'!$A:$P,12,0),"")</f>
        <v>tier - 3</v>
      </c>
      <c r="Q979" s="47" t="str">
        <f>IFERROR(VLOOKUP($A979,'Hospitalisation Details'!$A:$P,13,0),"")</f>
        <v>tier - 2</v>
      </c>
      <c r="R979" s="47" t="str">
        <f>IFERROR(VLOOKUP($A979,'Hospitalisation Details'!$A:$P,14,0),"")</f>
        <v>R1011</v>
      </c>
      <c r="S979" s="47">
        <f>IFERROR(VLOOKUP($A979,'Hospitalisation Details'!$A:$P,16,0),"")</f>
        <v>58</v>
      </c>
    </row>
    <row r="980" spans="1:19" x14ac:dyDescent="0.3">
      <c r="A980" s="34" t="str">
        <f>'Medical Examinations'!A980</f>
        <v>Id979</v>
      </c>
      <c r="B980" s="36" t="str">
        <f>VLOOKUP($A980,'Customer Names'!A:E,3,FALSE)</f>
        <v>Mr.</v>
      </c>
      <c r="C980" s="37" t="str">
        <f>VLOOKUP($A980,'Customer Names'!$A:$E,4,FALSE)</f>
        <v xml:space="preserve"> Thomas J</v>
      </c>
      <c r="D980" s="37" t="str">
        <f>VLOOKUP($A980,'Customer Names'!A:E,5,FALSE)</f>
        <v>Deeg</v>
      </c>
      <c r="E980" s="35">
        <f>VLOOKUP($A980,'Medical Examinations'!$A:$H,2,FALSE)</f>
        <v>36.08</v>
      </c>
      <c r="F980" s="35">
        <f>VLOOKUP($A980,'Medical Examinations'!$A:$H,3,FALSE)</f>
        <v>5.73</v>
      </c>
      <c r="G980" s="35" t="str">
        <f>VLOOKUP($A980,'Medical Examinations'!$A:$N,11,0)</f>
        <v>Yes</v>
      </c>
      <c r="H980" s="35" t="str">
        <f>VLOOKUP($A980,'Medical Examinations'!$A:$N,5,0)</f>
        <v>No</v>
      </c>
      <c r="I980" s="35" t="str">
        <f>VLOOKUP($A980,'Medical Examinations'!$A:$N,6,0)</f>
        <v>No</v>
      </c>
      <c r="J980" s="35">
        <f>VLOOKUP($A980,'Medical Examinations'!$A:$N,9,0)</f>
        <v>1</v>
      </c>
      <c r="K980" s="35" t="str">
        <f>VLOOKUP($A980,'Medical Examinations'!$A:$N,10,0)</f>
        <v>No</v>
      </c>
      <c r="L980" s="35" t="str">
        <f>VLOOKUP($A980,'Medical Examinations'!$A:$N,12,0)</f>
        <v>Obesity</v>
      </c>
      <c r="M980" s="35" t="str">
        <f>VLOOKUP($A980,'Medical Examinations'!$A:$N,13,0)</f>
        <v>Prediabetes</v>
      </c>
      <c r="N980" s="45">
        <f>IFERROR(VLOOKUP($A980,'Hospitalisation Details'!$A:$P,15,0),"")</f>
        <v>23561</v>
      </c>
      <c r="O980" s="46">
        <f>IFERROR(VLOOKUP($A980,'Hospitalisation Details'!$A:$P,6,0),"")</f>
        <v>11363.28</v>
      </c>
      <c r="P980" s="47" t="str">
        <f>IFERROR(VLOOKUP($A980,'Hospitalisation Details'!$A:$P,12,0),"")</f>
        <v>tier - 3</v>
      </c>
      <c r="Q980" s="47" t="str">
        <f>IFERROR(VLOOKUP($A980,'Hospitalisation Details'!$A:$P,13,0),"")</f>
        <v>tier - 1</v>
      </c>
      <c r="R980" s="47" t="str">
        <f>IFERROR(VLOOKUP($A980,'Hospitalisation Details'!$A:$P,14,0),"")</f>
        <v>R1013</v>
      </c>
      <c r="S980" s="47">
        <f>IFERROR(VLOOKUP($A980,'Hospitalisation Details'!$A:$P,16,0),"")</f>
        <v>58</v>
      </c>
    </row>
    <row r="981" spans="1:19" x14ac:dyDescent="0.3">
      <c r="A981" s="34" t="str">
        <f>'Medical Examinations'!A981</f>
        <v>Id980</v>
      </c>
      <c r="B981" s="36" t="str">
        <f>VLOOKUP($A981,'Customer Names'!A:E,3,FALSE)</f>
        <v>Mr.</v>
      </c>
      <c r="C981" s="37" t="str">
        <f>VLOOKUP($A981,'Customer Names'!$A:$E,4,FALSE)</f>
        <v xml:space="preserve"> Chris</v>
      </c>
      <c r="D981" s="37" t="str">
        <f>VLOOKUP($A981,'Customer Names'!A:E,5,FALSE)</f>
        <v>Robertson</v>
      </c>
      <c r="E981" s="35">
        <f>VLOOKUP($A981,'Medical Examinations'!$A:$H,2,FALSE)</f>
        <v>35.700000000000003</v>
      </c>
      <c r="F981" s="35">
        <f>VLOOKUP($A981,'Medical Examinations'!$A:$H,3,FALSE)</f>
        <v>5.47</v>
      </c>
      <c r="G981" s="35" t="str">
        <f>VLOOKUP($A981,'Medical Examinations'!$A:$N,11,0)</f>
        <v>Yes</v>
      </c>
      <c r="H981" s="35" t="str">
        <f>VLOOKUP($A981,'Medical Examinations'!$A:$N,5,0)</f>
        <v>No</v>
      </c>
      <c r="I981" s="35" t="str">
        <f>VLOOKUP($A981,'Medical Examinations'!$A:$N,6,0)</f>
        <v>No</v>
      </c>
      <c r="J981" s="35">
        <f>VLOOKUP($A981,'Medical Examinations'!$A:$N,9,0)</f>
        <v>1</v>
      </c>
      <c r="K981" s="35" t="str">
        <f>VLOOKUP($A981,'Medical Examinations'!$A:$N,10,0)</f>
        <v>No</v>
      </c>
      <c r="L981" s="35" t="str">
        <f>VLOOKUP($A981,'Medical Examinations'!$A:$N,12,0)</f>
        <v>Obesity</v>
      </c>
      <c r="M981" s="35" t="str">
        <f>VLOOKUP($A981,'Medical Examinations'!$A:$N,13,0)</f>
        <v>Normal</v>
      </c>
      <c r="N981" s="45">
        <f>IFERROR(VLOOKUP($A981,'Hospitalisation Details'!$A:$P,15,0),"")</f>
        <v>23562</v>
      </c>
      <c r="O981" s="46">
        <f>IFERROR(VLOOKUP($A981,'Hospitalisation Details'!$A:$P,6,0),"")</f>
        <v>11362.76</v>
      </c>
      <c r="P981" s="47" t="str">
        <f>IFERROR(VLOOKUP($A981,'Hospitalisation Details'!$A:$P,12,0),"")</f>
        <v>tier - 3</v>
      </c>
      <c r="Q981" s="47" t="str">
        <f>IFERROR(VLOOKUP($A981,'Hospitalisation Details'!$A:$P,13,0),"")</f>
        <v>tier - 1</v>
      </c>
      <c r="R981" s="47" t="str">
        <f>IFERROR(VLOOKUP($A981,'Hospitalisation Details'!$A:$P,14,0),"")</f>
        <v>R1011</v>
      </c>
      <c r="S981" s="47">
        <f>IFERROR(VLOOKUP($A981,'Hospitalisation Details'!$A:$P,16,0),"")</f>
        <v>58</v>
      </c>
    </row>
    <row r="982" spans="1:19" x14ac:dyDescent="0.3">
      <c r="A982" s="34" t="str">
        <f>'Medical Examinations'!A982</f>
        <v>Id981</v>
      </c>
      <c r="B982" s="36" t="str">
        <f>VLOOKUP($A982,'Customer Names'!A:E,3,FALSE)</f>
        <v>Mr.</v>
      </c>
      <c r="C982" s="37" t="str">
        <f>VLOOKUP($A982,'Customer Names'!$A:$E,4,FALSE)</f>
        <v xml:space="preserve"> Graham</v>
      </c>
      <c r="D982" s="37" t="str">
        <f>VLOOKUP($A982,'Customer Names'!A:E,5,FALSE)</f>
        <v>Peck</v>
      </c>
      <c r="E982" s="35">
        <f>VLOOKUP($A982,'Medical Examinations'!$A:$H,2,FALSE)</f>
        <v>34.01</v>
      </c>
      <c r="F982" s="35">
        <f>VLOOKUP($A982,'Medical Examinations'!$A:$H,3,FALSE)</f>
        <v>11.3</v>
      </c>
      <c r="G982" s="35" t="str">
        <f>VLOOKUP($A982,'Medical Examinations'!$A:$N,11,0)</f>
        <v>No</v>
      </c>
      <c r="H982" s="35" t="str">
        <f>VLOOKUP($A982,'Medical Examinations'!$A:$N,5,0)</f>
        <v>No</v>
      </c>
      <c r="I982" s="35" t="str">
        <f>VLOOKUP($A982,'Medical Examinations'!$A:$N,6,0)</f>
        <v>No</v>
      </c>
      <c r="J982" s="35">
        <f>VLOOKUP($A982,'Medical Examinations'!$A:$N,9,0)</f>
        <v>0</v>
      </c>
      <c r="K982" s="35" t="str">
        <f>VLOOKUP($A982,'Medical Examinations'!$A:$N,10,0)</f>
        <v>No</v>
      </c>
      <c r="L982" s="35" t="str">
        <f>VLOOKUP($A982,'Medical Examinations'!$A:$N,12,0)</f>
        <v>Obesity</v>
      </c>
      <c r="M982" s="35" t="str">
        <f>VLOOKUP($A982,'Medical Examinations'!$A:$N,13,0)</f>
        <v>Diabetes</v>
      </c>
      <c r="N982" s="45">
        <f>IFERROR(VLOOKUP($A982,'Hospitalisation Details'!$A:$P,15,0),"")</f>
        <v>24011</v>
      </c>
      <c r="O982" s="46">
        <f>IFERROR(VLOOKUP($A982,'Hospitalisation Details'!$A:$P,6,0),"")</f>
        <v>11356.66</v>
      </c>
      <c r="P982" s="47" t="str">
        <f>IFERROR(VLOOKUP($A982,'Hospitalisation Details'!$A:$P,12,0),"")</f>
        <v>tier - 3</v>
      </c>
      <c r="Q982" s="47" t="str">
        <f>IFERROR(VLOOKUP($A982,'Hospitalisation Details'!$A:$P,13,0),"")</f>
        <v>tier - 3</v>
      </c>
      <c r="R982" s="47" t="str">
        <f>IFERROR(VLOOKUP($A982,'Hospitalisation Details'!$A:$P,14,0),"")</f>
        <v>R1012</v>
      </c>
      <c r="S982" s="47">
        <f>IFERROR(VLOOKUP($A982,'Hospitalisation Details'!$A:$P,16,0),"")</f>
        <v>57</v>
      </c>
    </row>
    <row r="983" spans="1:19" x14ac:dyDescent="0.3">
      <c r="A983" s="34" t="str">
        <f>'Medical Examinations'!A983</f>
        <v>Id982</v>
      </c>
      <c r="B983" s="36" t="str">
        <f>VLOOKUP($A983,'Customer Names'!A:E,3,FALSE)</f>
        <v>Mr.</v>
      </c>
      <c r="C983" s="37" t="str">
        <f>VLOOKUP($A983,'Customer Names'!$A:$E,4,FALSE)</f>
        <v xml:space="preserve"> Garrett</v>
      </c>
      <c r="D983" s="37" t="str">
        <f>VLOOKUP($A983,'Customer Names'!A:E,5,FALSE)</f>
        <v>Burger</v>
      </c>
      <c r="E983" s="35">
        <f>VLOOKUP($A983,'Medical Examinations'!$A:$H,2,FALSE)</f>
        <v>31.54</v>
      </c>
      <c r="F983" s="35">
        <f>VLOOKUP($A983,'Medical Examinations'!$A:$H,3,FALSE)</f>
        <v>6.72</v>
      </c>
      <c r="G983" s="35" t="str">
        <f>VLOOKUP($A983,'Medical Examinations'!$A:$N,11,0)</f>
        <v>No</v>
      </c>
      <c r="H983" s="35" t="str">
        <f>VLOOKUP($A983,'Medical Examinations'!$A:$N,5,0)</f>
        <v>No</v>
      </c>
      <c r="I983" s="35" t="str">
        <f>VLOOKUP($A983,'Medical Examinations'!$A:$N,6,0)</f>
        <v>No</v>
      </c>
      <c r="J983" s="35">
        <f>VLOOKUP($A983,'Medical Examinations'!$A:$N,9,0)</f>
        <v>0</v>
      </c>
      <c r="K983" s="35" t="str">
        <f>VLOOKUP($A983,'Medical Examinations'!$A:$N,10,0)</f>
        <v>No</v>
      </c>
      <c r="L983" s="35" t="str">
        <f>VLOOKUP($A983,'Medical Examinations'!$A:$N,12,0)</f>
        <v>Obesity</v>
      </c>
      <c r="M983" s="35" t="str">
        <f>VLOOKUP($A983,'Medical Examinations'!$A:$N,13,0)</f>
        <v>Diabetes</v>
      </c>
      <c r="N983" s="45">
        <f>IFERROR(VLOOKUP($A983,'Hospitalisation Details'!$A:$P,15,0),"")</f>
        <v>24075</v>
      </c>
      <c r="O983" s="46">
        <f>IFERROR(VLOOKUP($A983,'Hospitalisation Details'!$A:$P,6,0),"")</f>
        <v>11353.23</v>
      </c>
      <c r="P983" s="47" t="str">
        <f>IFERROR(VLOOKUP($A983,'Hospitalisation Details'!$A:$P,12,0),"")</f>
        <v>tier - 3</v>
      </c>
      <c r="Q983" s="47" t="str">
        <f>IFERROR(VLOOKUP($A983,'Hospitalisation Details'!$A:$P,13,0),"")</f>
        <v>tier - 1</v>
      </c>
      <c r="R983" s="47" t="str">
        <f>IFERROR(VLOOKUP($A983,'Hospitalisation Details'!$A:$P,14,0),"")</f>
        <v>R1012</v>
      </c>
      <c r="S983" s="47">
        <f>IFERROR(VLOOKUP($A983,'Hospitalisation Details'!$A:$P,16,0),"")</f>
        <v>57</v>
      </c>
    </row>
    <row r="984" spans="1:19" x14ac:dyDescent="0.3">
      <c r="A984" s="34" t="str">
        <f>'Medical Examinations'!A984</f>
        <v>Id983</v>
      </c>
      <c r="B984" s="36" t="str">
        <f>VLOOKUP($A984,'Customer Names'!A:E,3,FALSE)</f>
        <v>Mr.</v>
      </c>
      <c r="C984" s="37" t="str">
        <f>VLOOKUP($A984,'Customer Names'!$A:$E,4,FALSE)</f>
        <v xml:space="preserve"> Andrew</v>
      </c>
      <c r="D984" s="37" t="str">
        <f>VLOOKUP($A984,'Customer Names'!A:E,5,FALSE)</f>
        <v>Blain</v>
      </c>
      <c r="E984" s="35">
        <f>VLOOKUP($A984,'Medical Examinations'!$A:$H,2,FALSE)</f>
        <v>23.3</v>
      </c>
      <c r="F984" s="35">
        <f>VLOOKUP($A984,'Medical Examinations'!$A:$H,3,FALSE)</f>
        <v>5.36</v>
      </c>
      <c r="G984" s="35" t="str">
        <f>VLOOKUP($A984,'Medical Examinations'!$A:$N,11,0)</f>
        <v>Yes</v>
      </c>
      <c r="H984" s="35" t="str">
        <f>VLOOKUP($A984,'Medical Examinations'!$A:$N,5,0)</f>
        <v>No</v>
      </c>
      <c r="I984" s="35" t="str">
        <f>VLOOKUP($A984,'Medical Examinations'!$A:$N,6,0)</f>
        <v>No</v>
      </c>
      <c r="J984" s="35">
        <f>VLOOKUP($A984,'Medical Examinations'!$A:$N,9,0)</f>
        <v>1</v>
      </c>
      <c r="K984" s="35" t="str">
        <f>VLOOKUP($A984,'Medical Examinations'!$A:$N,10,0)</f>
        <v>No</v>
      </c>
      <c r="L984" s="35" t="str">
        <f>VLOOKUP($A984,'Medical Examinations'!$A:$N,12,0)</f>
        <v>Normal Weight</v>
      </c>
      <c r="M984" s="35" t="str">
        <f>VLOOKUP($A984,'Medical Examinations'!$A:$N,13,0)</f>
        <v>Normal</v>
      </c>
      <c r="N984" s="45">
        <f>IFERROR(VLOOKUP($A984,'Hospitalisation Details'!$A:$P,15,0),"")</f>
        <v>23570</v>
      </c>
      <c r="O984" s="46">
        <f>IFERROR(VLOOKUP($A984,'Hospitalisation Details'!$A:$P,6,0),"")</f>
        <v>11345.52</v>
      </c>
      <c r="P984" s="47" t="str">
        <f>IFERROR(VLOOKUP($A984,'Hospitalisation Details'!$A:$P,12,0),"")</f>
        <v>tier - 3</v>
      </c>
      <c r="Q984" s="47" t="str">
        <f>IFERROR(VLOOKUP($A984,'Hospitalisation Details'!$A:$P,13,0),"")</f>
        <v>tier - 3</v>
      </c>
      <c r="R984" s="47" t="str">
        <f>IFERROR(VLOOKUP($A984,'Hospitalisation Details'!$A:$P,14,0),"")</f>
        <v>R1011</v>
      </c>
      <c r="S984" s="47">
        <f>IFERROR(VLOOKUP($A984,'Hospitalisation Details'!$A:$P,16,0),"")</f>
        <v>58</v>
      </c>
    </row>
    <row r="985" spans="1:19" x14ac:dyDescent="0.3">
      <c r="A985" s="34" t="str">
        <f>'Medical Examinations'!A985</f>
        <v>Id984</v>
      </c>
      <c r="B985" s="36" t="str">
        <f>VLOOKUP($A985,'Customer Names'!A:E,3,FALSE)</f>
        <v>Mrs.</v>
      </c>
      <c r="C985" s="37" t="str">
        <f>VLOOKUP($A985,'Customer Names'!$A:$E,4,FALSE)</f>
        <v xml:space="preserve"> Annabelle M</v>
      </c>
      <c r="D985" s="37" t="str">
        <f>VLOOKUP($A985,'Customer Names'!A:E,5,FALSE)</f>
        <v>Winters</v>
      </c>
      <c r="E985" s="35">
        <f>VLOOKUP($A985,'Medical Examinations'!$A:$H,2,FALSE)</f>
        <v>27.75</v>
      </c>
      <c r="F985" s="35">
        <f>VLOOKUP($A985,'Medical Examinations'!$A:$H,3,FALSE)</f>
        <v>9.8800000000000008</v>
      </c>
      <c r="G985" s="35" t="str">
        <f>VLOOKUP($A985,'Medical Examinations'!$A:$N,11,0)</f>
        <v>No</v>
      </c>
      <c r="H985" s="35" t="str">
        <f>VLOOKUP($A985,'Medical Examinations'!$A:$N,5,0)</f>
        <v>No</v>
      </c>
      <c r="I985" s="35" t="str">
        <f>VLOOKUP($A985,'Medical Examinations'!$A:$N,6,0)</f>
        <v>No</v>
      </c>
      <c r="J985" s="35">
        <f>VLOOKUP($A985,'Medical Examinations'!$A:$N,9,0)</f>
        <v>0</v>
      </c>
      <c r="K985" s="35" t="str">
        <f>VLOOKUP($A985,'Medical Examinations'!$A:$N,10,0)</f>
        <v>No</v>
      </c>
      <c r="L985" s="35" t="str">
        <f>VLOOKUP($A985,'Medical Examinations'!$A:$N,12,0)</f>
        <v>Overweight</v>
      </c>
      <c r="M985" s="35" t="str">
        <f>VLOOKUP($A985,'Medical Examinations'!$A:$N,13,0)</f>
        <v>Diabetes</v>
      </c>
      <c r="N985" s="45">
        <f>IFERROR(VLOOKUP($A985,'Hospitalisation Details'!$A:$P,15,0),"")</f>
        <v>25144</v>
      </c>
      <c r="O985" s="46">
        <f>IFERROR(VLOOKUP($A985,'Hospitalisation Details'!$A:$P,6,0),"")</f>
        <v>11344.32</v>
      </c>
      <c r="P985" s="47" t="str">
        <f>IFERROR(VLOOKUP($A985,'Hospitalisation Details'!$A:$P,12,0),"")</f>
        <v>tier - 3</v>
      </c>
      <c r="Q985" s="47" t="str">
        <f>IFERROR(VLOOKUP($A985,'Hospitalisation Details'!$A:$P,13,0),"")</f>
        <v>tier - 2</v>
      </c>
      <c r="R985" s="47" t="str">
        <f>IFERROR(VLOOKUP($A985,'Hospitalisation Details'!$A:$P,14,0),"")</f>
        <v>R1025</v>
      </c>
      <c r="S985" s="47">
        <f>IFERROR(VLOOKUP($A985,'Hospitalisation Details'!$A:$P,16,0),"")</f>
        <v>54</v>
      </c>
    </row>
    <row r="986" spans="1:19" x14ac:dyDescent="0.3">
      <c r="A986" s="34" t="str">
        <f>'Medical Examinations'!A986</f>
        <v>Id985</v>
      </c>
      <c r="B986" s="36" t="str">
        <f>VLOOKUP($A986,'Customer Names'!A:E,3,FALSE)</f>
        <v>Mr.</v>
      </c>
      <c r="C986" s="37" t="str">
        <f>VLOOKUP($A986,'Customer Names'!$A:$E,4,FALSE)</f>
        <v xml:space="preserve"> Daniel T.</v>
      </c>
      <c r="D986" s="37" t="str">
        <f>VLOOKUP($A986,'Customer Names'!A:E,5,FALSE)</f>
        <v>McCue</v>
      </c>
      <c r="E986" s="35">
        <f>VLOOKUP($A986,'Medical Examinations'!$A:$H,2,FALSE)</f>
        <v>42.46</v>
      </c>
      <c r="F986" s="35">
        <f>VLOOKUP($A986,'Medical Examinations'!$A:$H,3,FALSE)</f>
        <v>4.1100000000000003</v>
      </c>
      <c r="G986" s="35" t="str">
        <f>VLOOKUP($A986,'Medical Examinations'!$A:$N,11,0)</f>
        <v>No</v>
      </c>
      <c r="H986" s="35" t="str">
        <f>VLOOKUP($A986,'Medical Examinations'!$A:$N,5,0)</f>
        <v>No</v>
      </c>
      <c r="I986" s="35" t="str">
        <f>VLOOKUP($A986,'Medical Examinations'!$A:$N,6,0)</f>
        <v>No</v>
      </c>
      <c r="J986" s="35">
        <f>VLOOKUP($A986,'Medical Examinations'!$A:$N,9,0)</f>
        <v>0</v>
      </c>
      <c r="K986" s="35" t="str">
        <f>VLOOKUP($A986,'Medical Examinations'!$A:$N,10,0)</f>
        <v>No</v>
      </c>
      <c r="L986" s="35" t="str">
        <f>VLOOKUP($A986,'Medical Examinations'!$A:$N,12,0)</f>
        <v>Obesity</v>
      </c>
      <c r="M986" s="35" t="str">
        <f>VLOOKUP($A986,'Medical Examinations'!$A:$N,13,0)</f>
        <v>Normal</v>
      </c>
      <c r="N986" s="45">
        <f>IFERROR(VLOOKUP($A986,'Hospitalisation Details'!$A:$P,15,0),"")</f>
        <v>32739</v>
      </c>
      <c r="O986" s="46">
        <f>IFERROR(VLOOKUP($A986,'Hospitalisation Details'!$A:$P,6,0),"")</f>
        <v>11326.71</v>
      </c>
      <c r="P986" s="47" t="str">
        <f>IFERROR(VLOOKUP($A986,'Hospitalisation Details'!$A:$P,12,0),"")</f>
        <v>tier - 3</v>
      </c>
      <c r="Q986" s="47" t="str">
        <f>IFERROR(VLOOKUP($A986,'Hospitalisation Details'!$A:$P,13,0),"")</f>
        <v>tier - 3</v>
      </c>
      <c r="R986" s="47" t="str">
        <f>IFERROR(VLOOKUP($A986,'Hospitalisation Details'!$A:$P,14,0),"")</f>
        <v>R1013</v>
      </c>
      <c r="S986" s="47">
        <f>IFERROR(VLOOKUP($A986,'Hospitalisation Details'!$A:$P,16,0),"")</f>
        <v>33</v>
      </c>
    </row>
    <row r="987" spans="1:19" x14ac:dyDescent="0.3">
      <c r="A987" s="34" t="str">
        <f>'Medical Examinations'!A987</f>
        <v>Id986</v>
      </c>
      <c r="B987" s="36" t="str">
        <f>VLOOKUP($A987,'Customer Names'!A:E,3,FALSE)</f>
        <v>Ms.</v>
      </c>
      <c r="C987" s="37" t="str">
        <f>VLOOKUP($A987,'Customer Names'!$A:$E,4,FALSE)</f>
        <v xml:space="preserve"> Deanne</v>
      </c>
      <c r="D987" s="37" t="str">
        <f>VLOOKUP($A987,'Customer Names'!A:E,5,FALSE)</f>
        <v>Webster</v>
      </c>
      <c r="E987" s="35">
        <f>VLOOKUP($A987,'Medical Examinations'!$A:$H,2,FALSE)</f>
        <v>54.47</v>
      </c>
      <c r="F987" s="35">
        <f>VLOOKUP($A987,'Medical Examinations'!$A:$H,3,FALSE)</f>
        <v>7.48</v>
      </c>
      <c r="G987" s="35" t="str">
        <f>VLOOKUP($A987,'Medical Examinations'!$A:$N,11,0)</f>
        <v>No</v>
      </c>
      <c r="H987" s="35" t="str">
        <f>VLOOKUP($A987,'Medical Examinations'!$A:$N,5,0)</f>
        <v>No</v>
      </c>
      <c r="I987" s="35" t="str">
        <f>VLOOKUP($A987,'Medical Examinations'!$A:$N,6,0)</f>
        <v>No</v>
      </c>
      <c r="J987" s="35">
        <f>VLOOKUP($A987,'Medical Examinations'!$A:$N,9,0)</f>
        <v>0</v>
      </c>
      <c r="K987" s="35" t="str">
        <f>VLOOKUP($A987,'Medical Examinations'!$A:$N,10,0)</f>
        <v>No</v>
      </c>
      <c r="L987" s="35" t="str">
        <f>VLOOKUP($A987,'Medical Examinations'!$A:$N,12,0)</f>
        <v>Obesity</v>
      </c>
      <c r="M987" s="35" t="str">
        <f>VLOOKUP($A987,'Medical Examinations'!$A:$N,13,0)</f>
        <v>Diabetes</v>
      </c>
      <c r="N987" s="45">
        <f>IFERROR(VLOOKUP($A987,'Hospitalisation Details'!$A:$P,15,0),"")</f>
        <v>37519</v>
      </c>
      <c r="O987" s="46">
        <f>IFERROR(VLOOKUP($A987,'Hospitalisation Details'!$A:$P,6,0),"")</f>
        <v>11321.49</v>
      </c>
      <c r="P987" s="47" t="str">
        <f>IFERROR(VLOOKUP($A987,'Hospitalisation Details'!$A:$P,12,0),"")</f>
        <v>tier - 3</v>
      </c>
      <c r="Q987" s="47" t="str">
        <f>IFERROR(VLOOKUP($A987,'Hospitalisation Details'!$A:$P,13,0),"")</f>
        <v>tier - 3</v>
      </c>
      <c r="R987" s="47" t="str">
        <f>IFERROR(VLOOKUP($A987,'Hospitalisation Details'!$A:$P,14,0),"")</f>
        <v>R1012</v>
      </c>
      <c r="S987" s="47">
        <f>IFERROR(VLOOKUP($A987,'Hospitalisation Details'!$A:$P,16,0),"")</f>
        <v>20</v>
      </c>
    </row>
    <row r="988" spans="1:19" x14ac:dyDescent="0.3">
      <c r="A988" s="34" t="str">
        <f>'Medical Examinations'!A988</f>
        <v>Id987</v>
      </c>
      <c r="B988" s="36" t="str">
        <f>VLOOKUP($A988,'Customer Names'!A:E,3,FALSE)</f>
        <v>Ms.</v>
      </c>
      <c r="C988" s="37" t="str">
        <f>VLOOKUP($A988,'Customer Names'!$A:$E,4,FALSE)</f>
        <v xml:space="preserve"> Carrie</v>
      </c>
      <c r="D988" s="37" t="str">
        <f>VLOOKUP($A988,'Customer Names'!A:E,5,FALSE)</f>
        <v>Anderson</v>
      </c>
      <c r="E988" s="35">
        <f>VLOOKUP($A988,'Medical Examinations'!$A:$H,2,FALSE)</f>
        <v>24.93</v>
      </c>
      <c r="F988" s="35">
        <f>VLOOKUP($A988,'Medical Examinations'!$A:$H,3,FALSE)</f>
        <v>9.18</v>
      </c>
      <c r="G988" s="35" t="str">
        <f>VLOOKUP($A988,'Medical Examinations'!$A:$N,11,0)</f>
        <v>Yes</v>
      </c>
      <c r="H988" s="35" t="str">
        <f>VLOOKUP($A988,'Medical Examinations'!$A:$N,5,0)</f>
        <v>No</v>
      </c>
      <c r="I988" s="35" t="str">
        <f>VLOOKUP($A988,'Medical Examinations'!$A:$N,6,0)</f>
        <v>Yes</v>
      </c>
      <c r="J988" s="35">
        <f>VLOOKUP($A988,'Medical Examinations'!$A:$N,9,0)</f>
        <v>1</v>
      </c>
      <c r="K988" s="35" t="str">
        <f>VLOOKUP($A988,'Medical Examinations'!$A:$N,10,0)</f>
        <v>No</v>
      </c>
      <c r="L988" s="35" t="str">
        <f>VLOOKUP($A988,'Medical Examinations'!$A:$N,12,0)</f>
        <v>Normal Weight</v>
      </c>
      <c r="M988" s="35" t="str">
        <f>VLOOKUP($A988,'Medical Examinations'!$A:$N,13,0)</f>
        <v>Diabetes</v>
      </c>
      <c r="N988" s="45">
        <f>IFERROR(VLOOKUP($A988,'Hospitalisation Details'!$A:$P,15,0),"")</f>
        <v>23203</v>
      </c>
      <c r="O988" s="46">
        <f>IFERROR(VLOOKUP($A988,'Hospitalisation Details'!$A:$P,6,0),"")</f>
        <v>11319.12</v>
      </c>
      <c r="P988" s="47" t="str">
        <f>IFERROR(VLOOKUP($A988,'Hospitalisation Details'!$A:$P,12,0),"")</f>
        <v>tier - 3</v>
      </c>
      <c r="Q988" s="47" t="str">
        <f>IFERROR(VLOOKUP($A988,'Hospitalisation Details'!$A:$P,13,0),"")</f>
        <v>tier - 1</v>
      </c>
      <c r="R988" s="47" t="str">
        <f>IFERROR(VLOOKUP($A988,'Hospitalisation Details'!$A:$P,14,0),"")</f>
        <v>R1012</v>
      </c>
      <c r="S988" s="47">
        <f>IFERROR(VLOOKUP($A988,'Hospitalisation Details'!$A:$P,16,0),"")</f>
        <v>59</v>
      </c>
    </row>
    <row r="989" spans="1:19" x14ac:dyDescent="0.3">
      <c r="A989" s="34" t="str">
        <f>'Medical Examinations'!A989</f>
        <v>Id988</v>
      </c>
      <c r="B989" s="36" t="str">
        <f>VLOOKUP($A989,'Customer Names'!A:E,3,FALSE)</f>
        <v>Mrs.</v>
      </c>
      <c r="C989" s="37" t="str">
        <f>VLOOKUP($A989,'Customer Names'!$A:$E,4,FALSE)</f>
        <v xml:space="preserve"> Suzanne</v>
      </c>
      <c r="D989" s="37" t="str">
        <f>VLOOKUP($A989,'Customer Names'!A:E,5,FALSE)</f>
        <v>Chiappone</v>
      </c>
      <c r="E989" s="35">
        <f>VLOOKUP($A989,'Medical Examinations'!$A:$H,2,FALSE)</f>
        <v>48.12</v>
      </c>
      <c r="F989" s="35">
        <f>VLOOKUP($A989,'Medical Examinations'!$A:$H,3,FALSE)</f>
        <v>4.51</v>
      </c>
      <c r="G989" s="35" t="str">
        <f>VLOOKUP($A989,'Medical Examinations'!$A:$N,11,0)</f>
        <v>Yes</v>
      </c>
      <c r="H989" s="35" t="str">
        <f>VLOOKUP($A989,'Medical Examinations'!$A:$N,5,0)</f>
        <v>No</v>
      </c>
      <c r="I989" s="35" t="str">
        <f>VLOOKUP($A989,'Medical Examinations'!$A:$N,6,0)</f>
        <v>No</v>
      </c>
      <c r="J989" s="35">
        <f>VLOOKUP($A989,'Medical Examinations'!$A:$N,9,0)</f>
        <v>1</v>
      </c>
      <c r="K989" s="35" t="str">
        <f>VLOOKUP($A989,'Medical Examinations'!$A:$N,10,0)</f>
        <v>No</v>
      </c>
      <c r="L989" s="35" t="str">
        <f>VLOOKUP($A989,'Medical Examinations'!$A:$N,12,0)</f>
        <v>Obesity</v>
      </c>
      <c r="M989" s="35" t="str">
        <f>VLOOKUP($A989,'Medical Examinations'!$A:$N,13,0)</f>
        <v>Normal</v>
      </c>
      <c r="N989" s="45">
        <f>IFERROR(VLOOKUP($A989,'Hospitalisation Details'!$A:$P,15,0),"")</f>
        <v>35043</v>
      </c>
      <c r="O989" s="46">
        <f>IFERROR(VLOOKUP($A989,'Hospitalisation Details'!$A:$P,6,0),"")</f>
        <v>11318.57</v>
      </c>
      <c r="P989" s="47" t="str">
        <f>IFERROR(VLOOKUP($A989,'Hospitalisation Details'!$A:$P,12,0),"")</f>
        <v>tier - 3</v>
      </c>
      <c r="Q989" s="47" t="str">
        <f>IFERROR(VLOOKUP($A989,'Hospitalisation Details'!$A:$P,13,0),"")</f>
        <v>tier - 2</v>
      </c>
      <c r="R989" s="47" t="str">
        <f>IFERROR(VLOOKUP($A989,'Hospitalisation Details'!$A:$P,14,0),"")</f>
        <v>R1026</v>
      </c>
      <c r="S989" s="47">
        <f>IFERROR(VLOOKUP($A989,'Hospitalisation Details'!$A:$P,16,0),"")</f>
        <v>27</v>
      </c>
    </row>
    <row r="990" spans="1:19" x14ac:dyDescent="0.3">
      <c r="A990" s="34" t="str">
        <f>'Medical Examinations'!A990</f>
        <v>Id989</v>
      </c>
      <c r="B990" s="36" t="str">
        <f>VLOOKUP($A990,'Customer Names'!A:E,3,FALSE)</f>
        <v>Ms.</v>
      </c>
      <c r="C990" s="37" t="str">
        <f>VLOOKUP($A990,'Customer Names'!$A:$E,4,FALSE)</f>
        <v xml:space="preserve"> Jasmine P.</v>
      </c>
      <c r="D990" s="37" t="str">
        <f>VLOOKUP($A990,'Customer Names'!A:E,5,FALSE)</f>
        <v>Opie</v>
      </c>
      <c r="E990" s="35">
        <f>VLOOKUP($A990,'Medical Examinations'!$A:$H,2,FALSE)</f>
        <v>24.91</v>
      </c>
      <c r="F990" s="35">
        <f>VLOOKUP($A990,'Medical Examinations'!$A:$H,3,FALSE)</f>
        <v>7.33</v>
      </c>
      <c r="G990" s="35" t="str">
        <f>VLOOKUP($A990,'Medical Examinations'!$A:$N,11,0)</f>
        <v>Yes</v>
      </c>
      <c r="H990" s="35" t="str">
        <f>VLOOKUP($A990,'Medical Examinations'!$A:$N,5,0)</f>
        <v>No</v>
      </c>
      <c r="I990" s="35" t="str">
        <f>VLOOKUP($A990,'Medical Examinations'!$A:$N,6,0)</f>
        <v>Yes</v>
      </c>
      <c r="J990" s="35">
        <f>VLOOKUP($A990,'Medical Examinations'!$A:$N,9,0)</f>
        <v>1</v>
      </c>
      <c r="K990" s="35" t="str">
        <f>VLOOKUP($A990,'Medical Examinations'!$A:$N,10,0)</f>
        <v>No</v>
      </c>
      <c r="L990" s="35" t="str">
        <f>VLOOKUP($A990,'Medical Examinations'!$A:$N,12,0)</f>
        <v>Normal Weight</v>
      </c>
      <c r="M990" s="35" t="str">
        <f>VLOOKUP($A990,'Medical Examinations'!$A:$N,13,0)</f>
        <v>Diabetes</v>
      </c>
      <c r="N990" s="45">
        <f>IFERROR(VLOOKUP($A990,'Hospitalisation Details'!$A:$P,15,0),"")</f>
        <v>23337</v>
      </c>
      <c r="O990" s="46">
        <f>IFERROR(VLOOKUP($A990,'Hospitalisation Details'!$A:$P,6,0),"")</f>
        <v>11312.33</v>
      </c>
      <c r="P990" s="47" t="str">
        <f>IFERROR(VLOOKUP($A990,'Hospitalisation Details'!$A:$P,12,0),"")</f>
        <v>tier - 3</v>
      </c>
      <c r="Q990" s="47" t="str">
        <f>IFERROR(VLOOKUP($A990,'Hospitalisation Details'!$A:$P,13,0),"")</f>
        <v>tier - 3</v>
      </c>
      <c r="R990" s="47" t="str">
        <f>IFERROR(VLOOKUP($A990,'Hospitalisation Details'!$A:$P,14,0),"")</f>
        <v>R1012</v>
      </c>
      <c r="S990" s="47">
        <f>IFERROR(VLOOKUP($A990,'Hospitalisation Details'!$A:$P,16,0),"")</f>
        <v>59</v>
      </c>
    </row>
    <row r="991" spans="1:19" x14ac:dyDescent="0.3">
      <c r="A991" s="34" t="str">
        <f>'Medical Examinations'!A991</f>
        <v>Id990</v>
      </c>
      <c r="B991" s="36" t="str">
        <f>VLOOKUP($A991,'Customer Names'!A:E,3,FALSE)</f>
        <v>Ms.</v>
      </c>
      <c r="C991" s="37" t="str">
        <f>VLOOKUP($A991,'Customer Names'!$A:$E,4,FALSE)</f>
        <v xml:space="preserve"> Jennifer</v>
      </c>
      <c r="D991" s="37" t="str">
        <f>VLOOKUP($A991,'Customer Names'!A:E,5,FALSE)</f>
        <v>Donnelly</v>
      </c>
      <c r="E991" s="35">
        <f>VLOOKUP($A991,'Medical Examinations'!$A:$H,2,FALSE)</f>
        <v>27.645</v>
      </c>
      <c r="F991" s="35">
        <f>VLOOKUP($A991,'Medical Examinations'!$A:$H,3,FALSE)</f>
        <v>10.56</v>
      </c>
      <c r="G991" s="35" t="str">
        <f>VLOOKUP($A991,'Medical Examinations'!$A:$N,11,0)</f>
        <v>No</v>
      </c>
      <c r="H991" s="35" t="str">
        <f>VLOOKUP($A991,'Medical Examinations'!$A:$N,5,0)</f>
        <v>No</v>
      </c>
      <c r="I991" s="35" t="str">
        <f>VLOOKUP($A991,'Medical Examinations'!$A:$N,6,0)</f>
        <v>No</v>
      </c>
      <c r="J991" s="35">
        <f>VLOOKUP($A991,'Medical Examinations'!$A:$N,9,0)</f>
        <v>0</v>
      </c>
      <c r="K991" s="35" t="str">
        <f>VLOOKUP($A991,'Medical Examinations'!$A:$N,10,0)</f>
        <v>No</v>
      </c>
      <c r="L991" s="35" t="str">
        <f>VLOOKUP($A991,'Medical Examinations'!$A:$N,12,0)</f>
        <v>Overweight</v>
      </c>
      <c r="M991" s="35" t="str">
        <f>VLOOKUP($A991,'Medical Examinations'!$A:$N,13,0)</f>
        <v>Diabetes</v>
      </c>
      <c r="N991" s="45">
        <f>IFERROR(VLOOKUP($A991,'Hospitalisation Details'!$A:$P,15,0),"")</f>
        <v>25117</v>
      </c>
      <c r="O991" s="46">
        <f>IFERROR(VLOOKUP($A991,'Hospitalisation Details'!$A:$P,6,0),"")</f>
        <v>11305.93</v>
      </c>
      <c r="P991" s="47" t="str">
        <f>IFERROR(VLOOKUP($A991,'Hospitalisation Details'!$A:$P,12,0),"")</f>
        <v>tier - 3</v>
      </c>
      <c r="Q991" s="47" t="str">
        <f>IFERROR(VLOOKUP($A991,'Hospitalisation Details'!$A:$P,13,0),"")</f>
        <v>tier - 1</v>
      </c>
      <c r="R991" s="47" t="str">
        <f>IFERROR(VLOOKUP($A991,'Hospitalisation Details'!$A:$P,14,0),"")</f>
        <v>R1012</v>
      </c>
      <c r="S991" s="47">
        <f>IFERROR(VLOOKUP($A991,'Hospitalisation Details'!$A:$P,16,0),"")</f>
        <v>54</v>
      </c>
    </row>
    <row r="992" spans="1:19" x14ac:dyDescent="0.3">
      <c r="A992" s="34" t="str">
        <f>'Medical Examinations'!A992</f>
        <v>Id991</v>
      </c>
      <c r="B992" s="36" t="str">
        <f>VLOOKUP($A992,'Customer Names'!A:E,3,FALSE)</f>
        <v>Ms.</v>
      </c>
      <c r="C992" s="37" t="str">
        <f>VLOOKUP($A992,'Customer Names'!$A:$E,4,FALSE)</f>
        <v xml:space="preserve"> Tracie</v>
      </c>
      <c r="D992" s="37" t="str">
        <f>VLOOKUP($A992,'Customer Names'!A:E,5,FALSE)</f>
        <v>Rall</v>
      </c>
      <c r="E992" s="35">
        <f>VLOOKUP($A992,'Medical Examinations'!$A:$H,2,FALSE)</f>
        <v>33.700000000000003</v>
      </c>
      <c r="F992" s="35">
        <f>VLOOKUP($A992,'Medical Examinations'!$A:$H,3,FALSE)</f>
        <v>4.01</v>
      </c>
      <c r="G992" s="35" t="str">
        <f>VLOOKUP($A992,'Medical Examinations'!$A:$N,11,0)</f>
        <v>No</v>
      </c>
      <c r="H992" s="35" t="str">
        <f>VLOOKUP($A992,'Medical Examinations'!$A:$N,5,0)</f>
        <v>No</v>
      </c>
      <c r="I992" s="35" t="str">
        <f>VLOOKUP($A992,'Medical Examinations'!$A:$N,6,0)</f>
        <v>No</v>
      </c>
      <c r="J992" s="35">
        <f>VLOOKUP($A992,'Medical Examinations'!$A:$N,9,0)</f>
        <v>2</v>
      </c>
      <c r="K992" s="35" t="str">
        <f>VLOOKUP($A992,'Medical Examinations'!$A:$N,10,0)</f>
        <v>No</v>
      </c>
      <c r="L992" s="35" t="str">
        <f>VLOOKUP($A992,'Medical Examinations'!$A:$N,12,0)</f>
        <v>Obesity</v>
      </c>
      <c r="M992" s="35" t="str">
        <f>VLOOKUP($A992,'Medical Examinations'!$A:$N,13,0)</f>
        <v>Normal</v>
      </c>
      <c r="N992" s="45">
        <f>IFERROR(VLOOKUP($A992,'Hospitalisation Details'!$A:$P,15,0),"")</f>
        <v>26567</v>
      </c>
      <c r="O992" s="46">
        <f>IFERROR(VLOOKUP($A992,'Hospitalisation Details'!$A:$P,6,0),"")</f>
        <v>11299.34</v>
      </c>
      <c r="P992" s="47" t="str">
        <f>IFERROR(VLOOKUP($A992,'Hospitalisation Details'!$A:$P,12,0),"")</f>
        <v>tier - 3</v>
      </c>
      <c r="Q992" s="47" t="str">
        <f>IFERROR(VLOOKUP($A992,'Hospitalisation Details'!$A:$P,13,0),"")</f>
        <v>tier - 2</v>
      </c>
      <c r="R992" s="47" t="str">
        <f>IFERROR(VLOOKUP($A992,'Hospitalisation Details'!$A:$P,14,0),"")</f>
        <v>R1011</v>
      </c>
      <c r="S992" s="47">
        <f>IFERROR(VLOOKUP($A992,'Hospitalisation Details'!$A:$P,16,0),"")</f>
        <v>50</v>
      </c>
    </row>
    <row r="993" spans="1:19" x14ac:dyDescent="0.3">
      <c r="A993" s="34" t="str">
        <f>'Medical Examinations'!A993</f>
        <v>Id992</v>
      </c>
      <c r="B993" s="36" t="str">
        <f>VLOOKUP($A993,'Customer Names'!A:E,3,FALSE)</f>
        <v>Mr.</v>
      </c>
      <c r="C993" s="37" t="str">
        <f>VLOOKUP($A993,'Customer Names'!$A:$E,4,FALSE)</f>
        <v xml:space="preserve"> Tristan D.</v>
      </c>
      <c r="D993" s="37" t="str">
        <f>VLOOKUP($A993,'Customer Names'!A:E,5,FALSE)</f>
        <v>Mitchell</v>
      </c>
      <c r="E993" s="35">
        <f>VLOOKUP($A993,'Medical Examinations'!$A:$H,2,FALSE)</f>
        <v>38.93</v>
      </c>
      <c r="F993" s="35">
        <f>VLOOKUP($A993,'Medical Examinations'!$A:$H,3,FALSE)</f>
        <v>5.64</v>
      </c>
      <c r="G993" s="35" t="str">
        <f>VLOOKUP($A993,'Medical Examinations'!$A:$N,11,0)</f>
        <v>Yes</v>
      </c>
      <c r="H993" s="35" t="str">
        <f>VLOOKUP($A993,'Medical Examinations'!$A:$N,5,0)</f>
        <v>No</v>
      </c>
      <c r="I993" s="35" t="str">
        <f>VLOOKUP($A993,'Medical Examinations'!$A:$N,6,0)</f>
        <v>No</v>
      </c>
      <c r="J993" s="35">
        <f>VLOOKUP($A993,'Medical Examinations'!$A:$N,9,0)</f>
        <v>1</v>
      </c>
      <c r="K993" s="35" t="str">
        <f>VLOOKUP($A993,'Medical Examinations'!$A:$N,10,0)</f>
        <v>No</v>
      </c>
      <c r="L993" s="35" t="str">
        <f>VLOOKUP($A993,'Medical Examinations'!$A:$N,12,0)</f>
        <v>Obesity</v>
      </c>
      <c r="M993" s="35" t="str">
        <f>VLOOKUP($A993,'Medical Examinations'!$A:$N,13,0)</f>
        <v>Normal</v>
      </c>
      <c r="N993" s="45">
        <f>IFERROR(VLOOKUP($A993,'Hospitalisation Details'!$A:$P,15,0),"")</f>
        <v>32461</v>
      </c>
      <c r="O993" s="46">
        <f>IFERROR(VLOOKUP($A993,'Hospitalisation Details'!$A:$P,6,0),"")</f>
        <v>11294.57</v>
      </c>
      <c r="P993" s="47" t="str">
        <f>IFERROR(VLOOKUP($A993,'Hospitalisation Details'!$A:$P,12,0),"")</f>
        <v>tier - 3</v>
      </c>
      <c r="Q993" s="47" t="str">
        <f>IFERROR(VLOOKUP($A993,'Hospitalisation Details'!$A:$P,13,0),"")</f>
        <v>tier - 1</v>
      </c>
      <c r="R993" s="47" t="str">
        <f>IFERROR(VLOOKUP($A993,'Hospitalisation Details'!$A:$P,14,0),"")</f>
        <v>R1022</v>
      </c>
      <c r="S993" s="47">
        <f>IFERROR(VLOOKUP($A993,'Hospitalisation Details'!$A:$P,16,0),"")</f>
        <v>34</v>
      </c>
    </row>
    <row r="994" spans="1:19" x14ac:dyDescent="0.3">
      <c r="A994" s="34" t="str">
        <f>'Medical Examinations'!A994</f>
        <v>Id993</v>
      </c>
      <c r="B994" s="36" t="str">
        <f>VLOOKUP($A994,'Customer Names'!A:E,3,FALSE)</f>
        <v>Mr.</v>
      </c>
      <c r="C994" s="37" t="str">
        <f>VLOOKUP($A994,'Customer Names'!$A:$E,4,FALSE)</f>
        <v xml:space="preserve"> Peiweng</v>
      </c>
      <c r="D994" s="37" t="str">
        <f>VLOOKUP($A994,'Customer Names'!A:E,5,FALSE)</f>
        <v>Chen</v>
      </c>
      <c r="E994" s="35">
        <f>VLOOKUP($A994,'Medical Examinations'!$A:$H,2,FALSE)</f>
        <v>32.774999999999999</v>
      </c>
      <c r="F994" s="35">
        <f>VLOOKUP($A994,'Medical Examinations'!$A:$H,3,FALSE)</f>
        <v>8.02</v>
      </c>
      <c r="G994" s="35" t="str">
        <f>VLOOKUP($A994,'Medical Examinations'!$A:$N,11,0)</f>
        <v>Yes</v>
      </c>
      <c r="H994" s="35" t="str">
        <f>VLOOKUP($A994,'Medical Examinations'!$A:$N,5,0)</f>
        <v>No</v>
      </c>
      <c r="I994" s="35" t="str">
        <f>VLOOKUP($A994,'Medical Examinations'!$A:$N,6,0)</f>
        <v>No</v>
      </c>
      <c r="J994" s="35">
        <f>VLOOKUP($A994,'Medical Examinations'!$A:$N,9,0)</f>
        <v>2</v>
      </c>
      <c r="K994" s="35" t="str">
        <f>VLOOKUP($A994,'Medical Examinations'!$A:$N,10,0)</f>
        <v>No</v>
      </c>
      <c r="L994" s="35" t="str">
        <f>VLOOKUP($A994,'Medical Examinations'!$A:$N,12,0)</f>
        <v>Obesity</v>
      </c>
      <c r="M994" s="35" t="str">
        <f>VLOOKUP($A994,'Medical Examinations'!$A:$N,13,0)</f>
        <v>Diabetes</v>
      </c>
      <c r="N994" s="45">
        <f>IFERROR(VLOOKUP($A994,'Hospitalisation Details'!$A:$P,15,0),"")</f>
        <v>25741</v>
      </c>
      <c r="O994" s="46">
        <f>IFERROR(VLOOKUP($A994,'Hospitalisation Details'!$A:$P,6,0),"")</f>
        <v>11289.11</v>
      </c>
      <c r="P994" s="47" t="str">
        <f>IFERROR(VLOOKUP($A994,'Hospitalisation Details'!$A:$P,12,0),"")</f>
        <v>tier - 3</v>
      </c>
      <c r="Q994" s="47" t="str">
        <f>IFERROR(VLOOKUP($A994,'Hospitalisation Details'!$A:$P,13,0),"")</f>
        <v>tier - 1</v>
      </c>
      <c r="R994" s="47" t="str">
        <f>IFERROR(VLOOKUP($A994,'Hospitalisation Details'!$A:$P,14,0),"")</f>
        <v>R1012</v>
      </c>
      <c r="S994" s="47">
        <f>IFERROR(VLOOKUP($A994,'Hospitalisation Details'!$A:$P,16,0),"")</f>
        <v>52</v>
      </c>
    </row>
    <row r="995" spans="1:19" x14ac:dyDescent="0.3">
      <c r="A995" s="34" t="str">
        <f>'Medical Examinations'!A995</f>
        <v>Id994</v>
      </c>
      <c r="B995" s="36" t="str">
        <f>VLOOKUP($A995,'Customer Names'!A:E,3,FALSE)</f>
        <v>Ms.</v>
      </c>
      <c r="C995" s="37" t="str">
        <f>VLOOKUP($A995,'Customer Names'!$A:$E,4,FALSE)</f>
        <v xml:space="preserve"> Theresa M.</v>
      </c>
      <c r="D995" s="37" t="str">
        <f>VLOOKUP($A995,'Customer Names'!A:E,5,FALSE)</f>
        <v>Tufaro</v>
      </c>
      <c r="E995" s="35">
        <f>VLOOKUP($A995,'Medical Examinations'!$A:$H,2,FALSE)</f>
        <v>29.83</v>
      </c>
      <c r="F995" s="35">
        <f>VLOOKUP($A995,'Medical Examinations'!$A:$H,3,FALSE)</f>
        <v>7.2</v>
      </c>
      <c r="G995" s="35" t="str">
        <f>VLOOKUP($A995,'Medical Examinations'!$A:$N,11,0)</f>
        <v>Yes</v>
      </c>
      <c r="H995" s="35" t="str">
        <f>VLOOKUP($A995,'Medical Examinations'!$A:$N,5,0)</f>
        <v>No</v>
      </c>
      <c r="I995" s="35" t="str">
        <f>VLOOKUP($A995,'Medical Examinations'!$A:$N,6,0)</f>
        <v>No</v>
      </c>
      <c r="J995" s="35">
        <f>VLOOKUP($A995,'Medical Examinations'!$A:$N,9,0)</f>
        <v>0</v>
      </c>
      <c r="K995" s="35" t="str">
        <f>VLOOKUP($A995,'Medical Examinations'!$A:$N,10,0)</f>
        <v>No</v>
      </c>
      <c r="L995" s="35" t="str">
        <f>VLOOKUP($A995,'Medical Examinations'!$A:$N,12,0)</f>
        <v>Overweight</v>
      </c>
      <c r="M995" s="35" t="str">
        <f>VLOOKUP($A995,'Medical Examinations'!$A:$N,13,0)</f>
        <v>Diabetes</v>
      </c>
      <c r="N995" s="45">
        <f>IFERROR(VLOOKUP($A995,'Hospitalisation Details'!$A:$P,15,0),"")</f>
        <v>24637</v>
      </c>
      <c r="O995" s="46">
        <f>IFERROR(VLOOKUP($A995,'Hospitalisation Details'!$A:$P,6,0),"")</f>
        <v>11286.54</v>
      </c>
      <c r="P995" s="47" t="str">
        <f>IFERROR(VLOOKUP($A995,'Hospitalisation Details'!$A:$P,12,0),"")</f>
        <v>tier - 3</v>
      </c>
      <c r="Q995" s="47" t="str">
        <f>IFERROR(VLOOKUP($A995,'Hospitalisation Details'!$A:$P,13,0),"")</f>
        <v>tier - 3</v>
      </c>
      <c r="R995" s="47" t="str">
        <f>IFERROR(VLOOKUP($A995,'Hospitalisation Details'!$A:$P,14,0),"")</f>
        <v>R1024</v>
      </c>
      <c r="S995" s="47">
        <f>IFERROR(VLOOKUP($A995,'Hospitalisation Details'!$A:$P,16,0),"")</f>
        <v>55</v>
      </c>
    </row>
    <row r="996" spans="1:19" x14ac:dyDescent="0.3">
      <c r="A996" s="34" t="str">
        <f>'Medical Examinations'!A996</f>
        <v>Id995</v>
      </c>
      <c r="B996" s="36" t="str">
        <f>VLOOKUP($A996,'Customer Names'!A:E,3,FALSE)</f>
        <v>Mr.</v>
      </c>
      <c r="C996" s="37" t="str">
        <f>VLOOKUP($A996,'Customer Names'!$A:$E,4,FALSE)</f>
        <v xml:space="preserve"> Daniel J</v>
      </c>
      <c r="D996" s="37" t="str">
        <f>VLOOKUP($A996,'Customer Names'!A:E,5,FALSE)</f>
        <v>Peters</v>
      </c>
      <c r="E996" s="35">
        <f>VLOOKUP($A996,'Medical Examinations'!$A:$H,2,FALSE)</f>
        <v>28.31</v>
      </c>
      <c r="F996" s="35">
        <f>VLOOKUP($A996,'Medical Examinations'!$A:$H,3,FALSE)</f>
        <v>4.55</v>
      </c>
      <c r="G996" s="35" t="str">
        <f>VLOOKUP($A996,'Medical Examinations'!$A:$N,11,0)</f>
        <v>No</v>
      </c>
      <c r="H996" s="35" t="str">
        <f>VLOOKUP($A996,'Medical Examinations'!$A:$N,5,0)</f>
        <v>yes</v>
      </c>
      <c r="I996" s="35" t="str">
        <f>VLOOKUP($A996,'Medical Examinations'!$A:$N,6,0)</f>
        <v>No</v>
      </c>
      <c r="J996" s="35">
        <f>VLOOKUP($A996,'Medical Examinations'!$A:$N,9,0)</f>
        <v>1</v>
      </c>
      <c r="K996" s="35" t="str">
        <f>VLOOKUP($A996,'Medical Examinations'!$A:$N,10,0)</f>
        <v>No</v>
      </c>
      <c r="L996" s="35" t="str">
        <f>VLOOKUP($A996,'Medical Examinations'!$A:$N,12,0)</f>
        <v>Overweight</v>
      </c>
      <c r="M996" s="35" t="str">
        <f>VLOOKUP($A996,'Medical Examinations'!$A:$N,13,0)</f>
        <v>Normal</v>
      </c>
      <c r="N996" s="45">
        <f>IFERROR(VLOOKUP($A996,'Hospitalisation Details'!$A:$P,15,0),"")</f>
        <v>38264</v>
      </c>
      <c r="O996" s="46">
        <f>IFERROR(VLOOKUP($A996,'Hospitalisation Details'!$A:$P,6,0),"")</f>
        <v>11272.33</v>
      </c>
      <c r="P996" s="47" t="str">
        <f>IFERROR(VLOOKUP($A996,'Hospitalisation Details'!$A:$P,12,0),"")</f>
        <v>tier - 3</v>
      </c>
      <c r="Q996" s="47" t="str">
        <f>IFERROR(VLOOKUP($A996,'Hospitalisation Details'!$A:$P,13,0),"")</f>
        <v>tier - 2</v>
      </c>
      <c r="R996" s="47" t="str">
        <f>IFERROR(VLOOKUP($A996,'Hospitalisation Details'!$A:$P,14,0),"")</f>
        <v>R1019</v>
      </c>
      <c r="S996" s="47">
        <f>IFERROR(VLOOKUP($A996,'Hospitalisation Details'!$A:$P,16,0),"")</f>
        <v>18</v>
      </c>
    </row>
    <row r="997" spans="1:19" x14ac:dyDescent="0.3">
      <c r="A997" s="34" t="str">
        <f>'Medical Examinations'!A997</f>
        <v>Id996</v>
      </c>
      <c r="B997" s="36" t="str">
        <f>VLOOKUP($A997,'Customer Names'!A:E,3,FALSE)</f>
        <v>Mrs.</v>
      </c>
      <c r="C997" s="37" t="str">
        <f>VLOOKUP($A997,'Customer Names'!$A:$E,4,FALSE)</f>
        <v xml:space="preserve"> Courtney M.</v>
      </c>
      <c r="D997" s="37" t="str">
        <f>VLOOKUP($A997,'Customer Names'!A:E,5,FALSE)</f>
        <v>Susedik</v>
      </c>
      <c r="E997" s="35">
        <f>VLOOKUP($A997,'Medical Examinations'!$A:$H,2,FALSE)</f>
        <v>29.79</v>
      </c>
      <c r="F997" s="35">
        <f>VLOOKUP($A997,'Medical Examinations'!$A:$H,3,FALSE)</f>
        <v>9.0299999999999994</v>
      </c>
      <c r="G997" s="35" t="str">
        <f>VLOOKUP($A997,'Medical Examinations'!$A:$N,11,0)</f>
        <v>No</v>
      </c>
      <c r="H997" s="35" t="str">
        <f>VLOOKUP($A997,'Medical Examinations'!$A:$N,5,0)</f>
        <v>No</v>
      </c>
      <c r="I997" s="35" t="str">
        <f>VLOOKUP($A997,'Medical Examinations'!$A:$N,6,0)</f>
        <v>No</v>
      </c>
      <c r="J997" s="35">
        <f>VLOOKUP($A997,'Medical Examinations'!$A:$N,9,0)</f>
        <v>0</v>
      </c>
      <c r="K997" s="35" t="str">
        <f>VLOOKUP($A997,'Medical Examinations'!$A:$N,10,0)</f>
        <v>No</v>
      </c>
      <c r="L997" s="35" t="str">
        <f>VLOOKUP($A997,'Medical Examinations'!$A:$N,12,0)</f>
        <v>Overweight</v>
      </c>
      <c r="M997" s="35" t="str">
        <f>VLOOKUP($A997,'Medical Examinations'!$A:$N,13,0)</f>
        <v>Diabetes</v>
      </c>
      <c r="N997" s="45">
        <f>IFERROR(VLOOKUP($A997,'Hospitalisation Details'!$A:$P,15,0),"")</f>
        <v>26293</v>
      </c>
      <c r="O997" s="46">
        <f>IFERROR(VLOOKUP($A997,'Hospitalisation Details'!$A:$P,6,0),"")</f>
        <v>11265.71</v>
      </c>
      <c r="P997" s="47" t="str">
        <f>IFERROR(VLOOKUP($A997,'Hospitalisation Details'!$A:$P,12,0),"")</f>
        <v>tier - 3</v>
      </c>
      <c r="Q997" s="47" t="str">
        <f>IFERROR(VLOOKUP($A997,'Hospitalisation Details'!$A:$P,13,0),"")</f>
        <v>tier - 1</v>
      </c>
      <c r="R997" s="47" t="str">
        <f>IFERROR(VLOOKUP($A997,'Hospitalisation Details'!$A:$P,14,0),"")</f>
        <v>R1025</v>
      </c>
      <c r="S997" s="47">
        <f>IFERROR(VLOOKUP($A997,'Hospitalisation Details'!$A:$P,16,0),"")</f>
        <v>51</v>
      </c>
    </row>
    <row r="998" spans="1:19" x14ac:dyDescent="0.3">
      <c r="A998" s="34" t="str">
        <f>'Medical Examinations'!A998</f>
        <v>Id997</v>
      </c>
      <c r="B998" s="36" t="str">
        <f>VLOOKUP($A998,'Customer Names'!A:E,3,FALSE)</f>
        <v>Mr.</v>
      </c>
      <c r="C998" s="37" t="str">
        <f>VLOOKUP($A998,'Customer Names'!$A:$E,4,FALSE)</f>
        <v xml:space="preserve"> Jose A.</v>
      </c>
      <c r="D998" s="37" t="str">
        <f>VLOOKUP($A998,'Customer Names'!A:E,5,FALSE)</f>
        <v>Garcia</v>
      </c>
      <c r="E998" s="35">
        <f>VLOOKUP($A998,'Medical Examinations'!$A:$H,2,FALSE)</f>
        <v>36.6</v>
      </c>
      <c r="F998" s="35">
        <f>VLOOKUP($A998,'Medical Examinations'!$A:$H,3,FALSE)</f>
        <v>5.2</v>
      </c>
      <c r="G998" s="35" t="str">
        <f>VLOOKUP($A998,'Medical Examinations'!$A:$N,11,0)</f>
        <v>Yes</v>
      </c>
      <c r="H998" s="35" t="str">
        <f>VLOOKUP($A998,'Medical Examinations'!$A:$N,5,0)</f>
        <v>No</v>
      </c>
      <c r="I998" s="35" t="str">
        <f>VLOOKUP($A998,'Medical Examinations'!$A:$N,6,0)</f>
        <v>Yes</v>
      </c>
      <c r="J998" s="35">
        <f>VLOOKUP($A998,'Medical Examinations'!$A:$N,9,0)</f>
        <v>1</v>
      </c>
      <c r="K998" s="35" t="str">
        <f>VLOOKUP($A998,'Medical Examinations'!$A:$N,10,0)</f>
        <v>No</v>
      </c>
      <c r="L998" s="35" t="str">
        <f>VLOOKUP($A998,'Medical Examinations'!$A:$N,12,0)</f>
        <v>Obesity</v>
      </c>
      <c r="M998" s="35" t="str">
        <f>VLOOKUP($A998,'Medical Examinations'!$A:$N,13,0)</f>
        <v>Normal</v>
      </c>
      <c r="N998" s="45">
        <f>IFERROR(VLOOKUP($A998,'Hospitalisation Details'!$A:$P,15,0),"")</f>
        <v>25487</v>
      </c>
      <c r="O998" s="46">
        <f>IFERROR(VLOOKUP($A998,'Hospitalisation Details'!$A:$P,6,0),"")</f>
        <v>11264.54</v>
      </c>
      <c r="P998" s="47" t="str">
        <f>IFERROR(VLOOKUP($A998,'Hospitalisation Details'!$A:$P,12,0),"")</f>
        <v>tier - 3</v>
      </c>
      <c r="Q998" s="47" t="str">
        <f>IFERROR(VLOOKUP($A998,'Hospitalisation Details'!$A:$P,13,0),"")</f>
        <v>tier - 2</v>
      </c>
      <c r="R998" s="47" t="str">
        <f>IFERROR(VLOOKUP($A998,'Hospitalisation Details'!$A:$P,14,0),"")</f>
        <v>R1011</v>
      </c>
      <c r="S998" s="47">
        <f>IFERROR(VLOOKUP($A998,'Hospitalisation Details'!$A:$P,16,0),"")</f>
        <v>53</v>
      </c>
    </row>
    <row r="999" spans="1:19" x14ac:dyDescent="0.3">
      <c r="A999" s="34" t="str">
        <f>'Medical Examinations'!A999</f>
        <v>Id998</v>
      </c>
      <c r="B999" s="36" t="str">
        <f>VLOOKUP($A999,'Customer Names'!A:E,3,FALSE)</f>
        <v>Mrs.</v>
      </c>
      <c r="C999" s="37" t="str">
        <f>VLOOKUP($A999,'Customer Names'!$A:$E,4,FALSE)</f>
        <v xml:space="preserve"> Lauren</v>
      </c>
      <c r="D999" s="37" t="str">
        <f>VLOOKUP($A999,'Customer Names'!A:E,5,FALSE)</f>
        <v>Deady</v>
      </c>
      <c r="E999" s="35">
        <f>VLOOKUP($A999,'Medical Examinations'!$A:$H,2,FALSE)</f>
        <v>35.93</v>
      </c>
      <c r="F999" s="35">
        <f>VLOOKUP($A999,'Medical Examinations'!$A:$H,3,FALSE)</f>
        <v>8.3000000000000007</v>
      </c>
      <c r="G999" s="35" t="str">
        <f>VLOOKUP($A999,'Medical Examinations'!$A:$N,11,0)</f>
        <v>Yes</v>
      </c>
      <c r="H999" s="35" t="str">
        <f>VLOOKUP($A999,'Medical Examinations'!$A:$N,5,0)</f>
        <v>No</v>
      </c>
      <c r="I999" s="35" t="str">
        <f>VLOOKUP($A999,'Medical Examinations'!$A:$N,6,0)</f>
        <v>No</v>
      </c>
      <c r="J999" s="35">
        <f>VLOOKUP($A999,'Medical Examinations'!$A:$N,9,0)</f>
        <v>0</v>
      </c>
      <c r="K999" s="35" t="str">
        <f>VLOOKUP($A999,'Medical Examinations'!$A:$N,10,0)</f>
        <v>No</v>
      </c>
      <c r="L999" s="35" t="str">
        <f>VLOOKUP($A999,'Medical Examinations'!$A:$N,12,0)</f>
        <v>Obesity</v>
      </c>
      <c r="M999" s="35" t="str">
        <f>VLOOKUP($A999,'Medical Examinations'!$A:$N,13,0)</f>
        <v>Diabetes</v>
      </c>
      <c r="N999" s="45">
        <f>IFERROR(VLOOKUP($A999,'Hospitalisation Details'!$A:$P,15,0),"")</f>
        <v>29861</v>
      </c>
      <c r="O999" s="46">
        <f>IFERROR(VLOOKUP($A999,'Hospitalisation Details'!$A:$P,6,0),"")</f>
        <v>11255.29</v>
      </c>
      <c r="P999" s="47" t="str">
        <f>IFERROR(VLOOKUP($A999,'Hospitalisation Details'!$A:$P,12,0),"")</f>
        <v>tier - 3</v>
      </c>
      <c r="Q999" s="47" t="str">
        <f>IFERROR(VLOOKUP($A999,'Hospitalisation Details'!$A:$P,13,0),"")</f>
        <v>tier - 1</v>
      </c>
      <c r="R999" s="47" t="str">
        <f>IFERROR(VLOOKUP($A999,'Hospitalisation Details'!$A:$P,14,0),"")</f>
        <v>R1026</v>
      </c>
      <c r="S999" s="47">
        <f>IFERROR(VLOOKUP($A999,'Hospitalisation Details'!$A:$P,16,0),"")</f>
        <v>41</v>
      </c>
    </row>
    <row r="1000" spans="1:19" x14ac:dyDescent="0.3">
      <c r="A1000" s="34" t="str">
        <f>'Medical Examinations'!A1000</f>
        <v>Id999</v>
      </c>
      <c r="B1000" s="36" t="str">
        <f>VLOOKUP($A1000,'Customer Names'!A:E,3,FALSE)</f>
        <v>Mr.</v>
      </c>
      <c r="C1000" s="37" t="str">
        <f>VLOOKUP($A1000,'Customer Names'!$A:$E,4,FALSE)</f>
        <v xml:space="preserve"> Jonathon M.</v>
      </c>
      <c r="D1000" s="37" t="str">
        <f>VLOOKUP($A1000,'Customer Names'!A:E,5,FALSE)</f>
        <v>Campbell</v>
      </c>
      <c r="E1000" s="35">
        <f>VLOOKUP($A1000,'Medical Examinations'!$A:$H,2,FALSE)</f>
        <v>28.6</v>
      </c>
      <c r="F1000" s="35">
        <f>VLOOKUP($A1000,'Medical Examinations'!$A:$H,3,FALSE)</f>
        <v>5.56</v>
      </c>
      <c r="G1000" s="35" t="str">
        <f>VLOOKUP($A1000,'Medical Examinations'!$A:$N,11,0)</f>
        <v>Yes</v>
      </c>
      <c r="H1000" s="35" t="str">
        <f>VLOOKUP($A1000,'Medical Examinations'!$A:$N,5,0)</f>
        <v>No</v>
      </c>
      <c r="I1000" s="35" t="str">
        <f>VLOOKUP($A1000,'Medical Examinations'!$A:$N,6,0)</f>
        <v>Yes</v>
      </c>
      <c r="J1000" s="35">
        <f>VLOOKUP($A1000,'Medical Examinations'!$A:$N,9,0)</f>
        <v>1</v>
      </c>
      <c r="K1000" s="35" t="str">
        <f>VLOOKUP($A1000,'Medical Examinations'!$A:$N,10,0)</f>
        <v>No</v>
      </c>
      <c r="L1000" s="35" t="str">
        <f>VLOOKUP($A1000,'Medical Examinations'!$A:$N,12,0)</f>
        <v>Overweight</v>
      </c>
      <c r="M1000" s="35" t="str">
        <f>VLOOKUP($A1000,'Medical Examinations'!$A:$N,13,0)</f>
        <v>Normal</v>
      </c>
      <c r="N1000" s="45">
        <f>IFERROR(VLOOKUP($A1000,'Hospitalisation Details'!$A:$P,15,0),"")</f>
        <v>25435</v>
      </c>
      <c r="O1000" s="46">
        <f>IFERROR(VLOOKUP($A1000,'Hospitalisation Details'!$A:$P,6,0),"")</f>
        <v>11253.42</v>
      </c>
      <c r="P1000" s="47" t="str">
        <f>IFERROR(VLOOKUP($A1000,'Hospitalisation Details'!$A:$P,12,0),"")</f>
        <v>tier - 3</v>
      </c>
      <c r="Q1000" s="47" t="str">
        <f>IFERROR(VLOOKUP($A1000,'Hospitalisation Details'!$A:$P,13,0),"")</f>
        <v>tier - 1</v>
      </c>
      <c r="R1000" s="47" t="str">
        <f>IFERROR(VLOOKUP($A1000,'Hospitalisation Details'!$A:$P,14,0),"")</f>
        <v>R1011</v>
      </c>
      <c r="S1000" s="47">
        <f>IFERROR(VLOOKUP($A1000,'Hospitalisation Details'!$A:$P,16,0),"")</f>
        <v>53</v>
      </c>
    </row>
    <row r="1001" spans="1:19" x14ac:dyDescent="0.3">
      <c r="A1001" s="34" t="str">
        <f>'Medical Examinations'!A1001</f>
        <v>Id1000</v>
      </c>
      <c r="B1001" s="36" t="str">
        <f>VLOOKUP($A1001,'Customer Names'!A:E,3,FALSE)</f>
        <v>Mrs.</v>
      </c>
      <c r="C1001" s="37" t="str">
        <f>VLOOKUP($A1001,'Customer Names'!$A:$E,4,FALSE)</f>
        <v xml:space="preserve"> Stephanie A</v>
      </c>
      <c r="D1001" s="37" t="str">
        <f>VLOOKUP($A1001,'Customer Names'!A:E,5,FALSE)</f>
        <v>Schaefer</v>
      </c>
      <c r="E1001" s="35">
        <f>VLOOKUP($A1001,'Medical Examinations'!$A:$H,2,FALSE)</f>
        <v>39.17</v>
      </c>
      <c r="F1001" s="35">
        <f>VLOOKUP($A1001,'Medical Examinations'!$A:$H,3,FALSE)</f>
        <v>4.1500000000000004</v>
      </c>
      <c r="G1001" s="35" t="str">
        <f>VLOOKUP($A1001,'Medical Examinations'!$A:$N,11,0)</f>
        <v>No</v>
      </c>
      <c r="H1001" s="35" t="str">
        <f>VLOOKUP($A1001,'Medical Examinations'!$A:$N,5,0)</f>
        <v>No</v>
      </c>
      <c r="I1001" s="35" t="str">
        <f>VLOOKUP($A1001,'Medical Examinations'!$A:$N,6,0)</f>
        <v>No</v>
      </c>
      <c r="J1001" s="35">
        <f>VLOOKUP($A1001,'Medical Examinations'!$A:$N,9,0)</f>
        <v>0</v>
      </c>
      <c r="K1001" s="35" t="str">
        <f>VLOOKUP($A1001,'Medical Examinations'!$A:$N,10,0)</f>
        <v>No</v>
      </c>
      <c r="L1001" s="35" t="str">
        <f>VLOOKUP($A1001,'Medical Examinations'!$A:$N,12,0)</f>
        <v>Obesity</v>
      </c>
      <c r="M1001" s="35" t="str">
        <f>VLOOKUP($A1001,'Medical Examinations'!$A:$N,13,0)</f>
        <v>Normal</v>
      </c>
      <c r="N1001" s="45">
        <f>IFERROR(VLOOKUP($A1001,'Hospitalisation Details'!$A:$P,15,0),"")</f>
        <v>32859</v>
      </c>
      <c r="O1001" s="46">
        <f>IFERROR(VLOOKUP($A1001,'Hospitalisation Details'!$A:$P,6,0),"")</f>
        <v>11250.43</v>
      </c>
      <c r="P1001" s="47" t="str">
        <f>IFERROR(VLOOKUP($A1001,'Hospitalisation Details'!$A:$P,12,0),"")</f>
        <v>tier - 3</v>
      </c>
      <c r="Q1001" s="47" t="str">
        <f>IFERROR(VLOOKUP($A1001,'Hospitalisation Details'!$A:$P,13,0),"")</f>
        <v>tier - 2</v>
      </c>
      <c r="R1001" s="47" t="str">
        <f>IFERROR(VLOOKUP($A1001,'Hospitalisation Details'!$A:$P,14,0),"")</f>
        <v>R1026</v>
      </c>
      <c r="S1001" s="47">
        <f>IFERROR(VLOOKUP($A1001,'Hospitalisation Details'!$A:$P,16,0),"")</f>
        <v>33</v>
      </c>
    </row>
    <row r="1002" spans="1:19" x14ac:dyDescent="0.3">
      <c r="A1002" s="34" t="str">
        <f>'Medical Examinations'!A1002</f>
        <v>Id1001</v>
      </c>
      <c r="B1002" s="36" t="str">
        <f>VLOOKUP($A1002,'Customer Names'!A:E,3,FALSE)</f>
        <v>Mr.</v>
      </c>
      <c r="C1002" s="37" t="str">
        <f>VLOOKUP($A1002,'Customer Names'!$A:$E,4,FALSE)</f>
        <v xml:space="preserve"> Patrick</v>
      </c>
      <c r="D1002" s="37" t="str">
        <f>VLOOKUP($A1002,'Customer Names'!A:E,5,FALSE)</f>
        <v>D'Alessandro</v>
      </c>
      <c r="E1002" s="35">
        <f>VLOOKUP($A1002,'Medical Examinations'!$A:$H,2,FALSE)</f>
        <v>26.41</v>
      </c>
      <c r="F1002" s="35">
        <f>VLOOKUP($A1002,'Medical Examinations'!$A:$H,3,FALSE)</f>
        <v>5.99</v>
      </c>
      <c r="G1002" s="35" t="str">
        <f>VLOOKUP($A1002,'Medical Examinations'!$A:$N,11,0)</f>
        <v>Yes</v>
      </c>
      <c r="H1002" s="35" t="str">
        <f>VLOOKUP($A1002,'Medical Examinations'!$A:$N,5,0)</f>
        <v>No</v>
      </c>
      <c r="I1002" s="35" t="str">
        <f>VLOOKUP($A1002,'Medical Examinations'!$A:$N,6,0)</f>
        <v>Yes</v>
      </c>
      <c r="J1002" s="35">
        <f>VLOOKUP($A1002,'Medical Examinations'!$A:$N,9,0)</f>
        <v>1</v>
      </c>
      <c r="K1002" s="35" t="str">
        <f>VLOOKUP($A1002,'Medical Examinations'!$A:$N,10,0)</f>
        <v>No</v>
      </c>
      <c r="L1002" s="35" t="str">
        <f>VLOOKUP($A1002,'Medical Examinations'!$A:$N,12,0)</f>
        <v>Overweight</v>
      </c>
      <c r="M1002" s="35" t="str">
        <f>VLOOKUP($A1002,'Medical Examinations'!$A:$N,13,0)</f>
        <v>Prediabetes</v>
      </c>
      <c r="N1002" s="45">
        <f>IFERROR(VLOOKUP($A1002,'Hospitalisation Details'!$A:$P,15,0),"")</f>
        <v>25567</v>
      </c>
      <c r="O1002" s="46">
        <f>IFERROR(VLOOKUP($A1002,'Hospitalisation Details'!$A:$P,6,0),"")</f>
        <v>11244.38</v>
      </c>
      <c r="P1002" s="47" t="str">
        <f>IFERROR(VLOOKUP($A1002,'Hospitalisation Details'!$A:$P,12,0),"")</f>
        <v>tier - 3</v>
      </c>
      <c r="Q1002" s="47" t="str">
        <f>IFERROR(VLOOKUP($A1002,'Hospitalisation Details'!$A:$P,13,0),"")</f>
        <v>tier - 1</v>
      </c>
      <c r="R1002" s="47" t="str">
        <f>IFERROR(VLOOKUP($A1002,'Hospitalisation Details'!$A:$P,14,0),"")</f>
        <v>R1016</v>
      </c>
      <c r="S1002" s="47">
        <f>IFERROR(VLOOKUP($A1002,'Hospitalisation Details'!$A:$P,16,0),"")</f>
        <v>53</v>
      </c>
    </row>
    <row r="1003" spans="1:19" x14ac:dyDescent="0.3">
      <c r="A1003" s="34" t="str">
        <f>'Medical Examinations'!A1003</f>
        <v>Id1002</v>
      </c>
      <c r="B1003" s="36" t="str">
        <f>VLOOKUP($A1003,'Customer Names'!A:E,3,FALSE)</f>
        <v>Mrs.</v>
      </c>
      <c r="C1003" s="37" t="str">
        <f>VLOOKUP($A1003,'Customer Names'!$A:$E,4,FALSE)</f>
        <v xml:space="preserve"> Krista</v>
      </c>
      <c r="D1003" s="37" t="str">
        <f>VLOOKUP($A1003,'Customer Names'!A:E,5,FALSE)</f>
        <v>Wyss</v>
      </c>
      <c r="E1003" s="35">
        <f>VLOOKUP($A1003,'Medical Examinations'!$A:$H,2,FALSE)</f>
        <v>30.63</v>
      </c>
      <c r="F1003" s="35">
        <f>VLOOKUP($A1003,'Medical Examinations'!$A:$H,3,FALSE)</f>
        <v>5.8</v>
      </c>
      <c r="G1003" s="35" t="str">
        <f>VLOOKUP($A1003,'Medical Examinations'!$A:$N,11,0)</f>
        <v>Yes</v>
      </c>
      <c r="H1003" s="35" t="str">
        <f>VLOOKUP($A1003,'Medical Examinations'!$A:$N,5,0)</f>
        <v>No</v>
      </c>
      <c r="I1003" s="35" t="str">
        <f>VLOOKUP($A1003,'Medical Examinations'!$A:$N,6,0)</f>
        <v>No</v>
      </c>
      <c r="J1003" s="35">
        <f>VLOOKUP($A1003,'Medical Examinations'!$A:$N,9,0)</f>
        <v>0</v>
      </c>
      <c r="K1003" s="35" t="str">
        <f>VLOOKUP($A1003,'Medical Examinations'!$A:$N,10,0)</f>
        <v>No</v>
      </c>
      <c r="L1003" s="35" t="str">
        <f>VLOOKUP($A1003,'Medical Examinations'!$A:$N,12,0)</f>
        <v>Obesity</v>
      </c>
      <c r="M1003" s="35" t="str">
        <f>VLOOKUP($A1003,'Medical Examinations'!$A:$N,13,0)</f>
        <v>Prediabetes</v>
      </c>
      <c r="N1003" s="45">
        <f>IFERROR(VLOOKUP($A1003,'Hospitalisation Details'!$A:$P,15,0),"")</f>
        <v>27939</v>
      </c>
      <c r="O1003" s="46">
        <f>IFERROR(VLOOKUP($A1003,'Hospitalisation Details'!$A:$P,6,0),"")</f>
        <v>11217.35</v>
      </c>
      <c r="P1003" s="47" t="str">
        <f>IFERROR(VLOOKUP($A1003,'Hospitalisation Details'!$A:$P,12,0),"")</f>
        <v>tier - 3</v>
      </c>
      <c r="Q1003" s="47" t="str">
        <f>IFERROR(VLOOKUP($A1003,'Hospitalisation Details'!$A:$P,13,0),"")</f>
        <v>tier - 2</v>
      </c>
      <c r="R1003" s="47" t="str">
        <f>IFERROR(VLOOKUP($A1003,'Hospitalisation Details'!$A:$P,14,0),"")</f>
        <v>R1025</v>
      </c>
      <c r="S1003" s="47">
        <f>IFERROR(VLOOKUP($A1003,'Hospitalisation Details'!$A:$P,16,0),"")</f>
        <v>46</v>
      </c>
    </row>
    <row r="1004" spans="1:19" x14ac:dyDescent="0.3">
      <c r="A1004" s="34" t="str">
        <f>'Medical Examinations'!A1004</f>
        <v>Id1003</v>
      </c>
      <c r="B1004" s="36" t="str">
        <f>VLOOKUP($A1004,'Customer Names'!A:E,3,FALSE)</f>
        <v>Ms.</v>
      </c>
      <c r="C1004" s="37" t="str">
        <f>VLOOKUP($A1004,'Customer Names'!$A:$E,4,FALSE)</f>
        <v xml:space="preserve"> Jenessa</v>
      </c>
      <c r="D1004" s="37" t="str">
        <f>VLOOKUP($A1004,'Customer Names'!A:E,5,FALSE)</f>
        <v>Rose</v>
      </c>
      <c r="E1004" s="35">
        <f>VLOOKUP($A1004,'Medical Examinations'!$A:$H,2,FALSE)</f>
        <v>31.73</v>
      </c>
      <c r="F1004" s="35">
        <f>VLOOKUP($A1004,'Medical Examinations'!$A:$H,3,FALSE)</f>
        <v>7.32</v>
      </c>
      <c r="G1004" s="35" t="str">
        <f>VLOOKUP($A1004,'Medical Examinations'!$A:$N,11,0)</f>
        <v>Yes</v>
      </c>
      <c r="H1004" s="35" t="str">
        <f>VLOOKUP($A1004,'Medical Examinations'!$A:$N,5,0)</f>
        <v>No</v>
      </c>
      <c r="I1004" s="35" t="str">
        <f>VLOOKUP($A1004,'Medical Examinations'!$A:$N,6,0)</f>
        <v>No</v>
      </c>
      <c r="J1004" s="35">
        <f>VLOOKUP($A1004,'Medical Examinations'!$A:$N,9,0)</f>
        <v>2</v>
      </c>
      <c r="K1004" s="35" t="str">
        <f>VLOOKUP($A1004,'Medical Examinations'!$A:$N,10,0)</f>
        <v>No</v>
      </c>
      <c r="L1004" s="35" t="str">
        <f>VLOOKUP($A1004,'Medical Examinations'!$A:$N,12,0)</f>
        <v>Obesity</v>
      </c>
      <c r="M1004" s="35" t="str">
        <f>VLOOKUP($A1004,'Medical Examinations'!$A:$N,13,0)</f>
        <v>Diabetes</v>
      </c>
      <c r="N1004" s="45">
        <f>IFERROR(VLOOKUP($A1004,'Hospitalisation Details'!$A:$P,15,0),"")</f>
        <v>25733</v>
      </c>
      <c r="O1004" s="46">
        <f>IFERROR(VLOOKUP($A1004,'Hospitalisation Details'!$A:$P,6,0),"")</f>
        <v>11187.66</v>
      </c>
      <c r="P1004" s="47" t="str">
        <f>IFERROR(VLOOKUP($A1004,'Hospitalisation Details'!$A:$P,12,0),"")</f>
        <v>tier - 3</v>
      </c>
      <c r="Q1004" s="47" t="str">
        <f>IFERROR(VLOOKUP($A1004,'Hospitalisation Details'!$A:$P,13,0),"")</f>
        <v>tier - 2</v>
      </c>
      <c r="R1004" s="47" t="str">
        <f>IFERROR(VLOOKUP($A1004,'Hospitalisation Details'!$A:$P,14,0),"")</f>
        <v>R1012</v>
      </c>
      <c r="S1004" s="47">
        <f>IFERROR(VLOOKUP($A1004,'Hospitalisation Details'!$A:$P,16,0),"")</f>
        <v>52</v>
      </c>
    </row>
    <row r="1005" spans="1:19" x14ac:dyDescent="0.3">
      <c r="A1005" s="34" t="str">
        <f>'Medical Examinations'!A1005</f>
        <v>Id1004</v>
      </c>
      <c r="B1005" s="36" t="str">
        <f>VLOOKUP($A1005,'Customer Names'!A:E,3,FALSE)</f>
        <v>Mr.</v>
      </c>
      <c r="C1005" s="37" t="str">
        <f>VLOOKUP($A1005,'Customer Names'!$A:$E,4,FALSE)</f>
        <v xml:space="preserve"> Ryan M.</v>
      </c>
      <c r="D1005" s="37" t="str">
        <f>VLOOKUP($A1005,'Customer Names'!A:E,5,FALSE)</f>
        <v>Hopper</v>
      </c>
      <c r="E1005" s="35">
        <f>VLOOKUP($A1005,'Medical Examinations'!$A:$H,2,FALSE)</f>
        <v>30.7</v>
      </c>
      <c r="F1005" s="35">
        <f>VLOOKUP($A1005,'Medical Examinations'!$A:$H,3,FALSE)</f>
        <v>5.16</v>
      </c>
      <c r="G1005" s="35" t="str">
        <f>VLOOKUP($A1005,'Medical Examinations'!$A:$N,11,0)</f>
        <v>No</v>
      </c>
      <c r="H1005" s="35" t="str">
        <f>VLOOKUP($A1005,'Medical Examinations'!$A:$N,5,0)</f>
        <v>No</v>
      </c>
      <c r="I1005" s="35" t="str">
        <f>VLOOKUP($A1005,'Medical Examinations'!$A:$N,6,0)</f>
        <v>No</v>
      </c>
      <c r="J1005" s="35">
        <f>VLOOKUP($A1005,'Medical Examinations'!$A:$N,9,0)</f>
        <v>2</v>
      </c>
      <c r="K1005" s="35" t="str">
        <f>VLOOKUP($A1005,'Medical Examinations'!$A:$N,10,0)</f>
        <v>No</v>
      </c>
      <c r="L1005" s="35" t="str">
        <f>VLOOKUP($A1005,'Medical Examinations'!$A:$N,12,0)</f>
        <v>Obesity</v>
      </c>
      <c r="M1005" s="35" t="str">
        <f>VLOOKUP($A1005,'Medical Examinations'!$A:$N,13,0)</f>
        <v>Normal</v>
      </c>
      <c r="N1005" s="45">
        <f>IFERROR(VLOOKUP($A1005,'Hospitalisation Details'!$A:$P,15,0),"")</f>
        <v>26545</v>
      </c>
      <c r="O1005" s="46">
        <f>IFERROR(VLOOKUP($A1005,'Hospitalisation Details'!$A:$P,6,0),"")</f>
        <v>11186.2</v>
      </c>
      <c r="P1005" s="47" t="str">
        <f>IFERROR(VLOOKUP($A1005,'Hospitalisation Details'!$A:$P,12,0),"")</f>
        <v>tier - 3</v>
      </c>
      <c r="Q1005" s="47" t="str">
        <f>IFERROR(VLOOKUP($A1005,'Hospitalisation Details'!$A:$P,13,0),"")</f>
        <v>tier - 2</v>
      </c>
      <c r="R1005" s="47" t="str">
        <f>IFERROR(VLOOKUP($A1005,'Hospitalisation Details'!$A:$P,14,0),"")</f>
        <v>R1021</v>
      </c>
      <c r="S1005" s="47">
        <f>IFERROR(VLOOKUP($A1005,'Hospitalisation Details'!$A:$P,16,0),"")</f>
        <v>50</v>
      </c>
    </row>
    <row r="1006" spans="1:19" x14ac:dyDescent="0.3">
      <c r="A1006" s="34" t="str">
        <f>'Medical Examinations'!A1006</f>
        <v>Id1005</v>
      </c>
      <c r="B1006" s="36" t="str">
        <f>VLOOKUP($A1006,'Customer Names'!A:E,3,FALSE)</f>
        <v>Mr.</v>
      </c>
      <c r="C1006" s="37" t="str">
        <f>VLOOKUP($A1006,'Customer Names'!$A:$E,4,FALSE)</f>
        <v xml:space="preserve"> Thomas</v>
      </c>
      <c r="D1006" s="37" t="str">
        <f>VLOOKUP($A1006,'Customer Names'!A:E,5,FALSE)</f>
        <v>Finneran</v>
      </c>
      <c r="E1006" s="35">
        <f>VLOOKUP($A1006,'Medical Examinations'!$A:$H,2,FALSE)</f>
        <v>25.934999999999999</v>
      </c>
      <c r="F1006" s="35">
        <f>VLOOKUP($A1006,'Medical Examinations'!$A:$H,3,FALSE)</f>
        <v>5.96</v>
      </c>
      <c r="G1006" s="35" t="str">
        <f>VLOOKUP($A1006,'Medical Examinations'!$A:$N,11,0)</f>
        <v>Yes</v>
      </c>
      <c r="H1006" s="35" t="str">
        <f>VLOOKUP($A1006,'Medical Examinations'!$A:$N,5,0)</f>
        <v>No</v>
      </c>
      <c r="I1006" s="35" t="str">
        <f>VLOOKUP($A1006,'Medical Examinations'!$A:$N,6,0)</f>
        <v>No</v>
      </c>
      <c r="J1006" s="35">
        <f>VLOOKUP($A1006,'Medical Examinations'!$A:$N,9,0)</f>
        <v>2</v>
      </c>
      <c r="K1006" s="35" t="str">
        <f>VLOOKUP($A1006,'Medical Examinations'!$A:$N,10,0)</f>
        <v>No</v>
      </c>
      <c r="L1006" s="35" t="str">
        <f>VLOOKUP($A1006,'Medical Examinations'!$A:$N,12,0)</f>
        <v>Overweight</v>
      </c>
      <c r="M1006" s="35" t="str">
        <f>VLOOKUP($A1006,'Medical Examinations'!$A:$N,13,0)</f>
        <v>Prediabetes</v>
      </c>
      <c r="N1006" s="45">
        <f>IFERROR(VLOOKUP($A1006,'Hospitalisation Details'!$A:$P,15,0),"")</f>
        <v>24325</v>
      </c>
      <c r="O1006" s="46">
        <f>IFERROR(VLOOKUP($A1006,'Hospitalisation Details'!$A:$P,6,0),"")</f>
        <v>11165.42</v>
      </c>
      <c r="P1006" s="47" t="str">
        <f>IFERROR(VLOOKUP($A1006,'Hospitalisation Details'!$A:$P,12,0),"")</f>
        <v>tier - 3</v>
      </c>
      <c r="Q1006" s="47" t="str">
        <f>IFERROR(VLOOKUP($A1006,'Hospitalisation Details'!$A:$P,13,0),"")</f>
        <v>tier - 1</v>
      </c>
      <c r="R1006" s="47" t="str">
        <f>IFERROR(VLOOKUP($A1006,'Hospitalisation Details'!$A:$P,14,0),"")</f>
        <v>R1016</v>
      </c>
      <c r="S1006" s="47">
        <f>IFERROR(VLOOKUP($A1006,'Hospitalisation Details'!$A:$P,16,0),"")</f>
        <v>56</v>
      </c>
    </row>
    <row r="1007" spans="1:19" x14ac:dyDescent="0.3">
      <c r="A1007" s="34" t="str">
        <f>'Medical Examinations'!A1007</f>
        <v>Id1006</v>
      </c>
      <c r="B1007" s="36" t="str">
        <f>VLOOKUP($A1007,'Customer Names'!A:E,3,FALSE)</f>
        <v>Ms.</v>
      </c>
      <c r="C1007" s="37" t="str">
        <f>VLOOKUP($A1007,'Customer Names'!$A:$E,4,FALSE)</f>
        <v xml:space="preserve"> Amanda N.</v>
      </c>
      <c r="D1007" s="37" t="str">
        <f>VLOOKUP($A1007,'Customer Names'!A:E,5,FALSE)</f>
        <v>Basham</v>
      </c>
      <c r="E1007" s="35">
        <f>VLOOKUP($A1007,'Medical Examinations'!$A:$H,2,FALSE)</f>
        <v>35.9</v>
      </c>
      <c r="F1007" s="35">
        <f>VLOOKUP($A1007,'Medical Examinations'!$A:$H,3,FALSE)</f>
        <v>4.8499999999999996</v>
      </c>
      <c r="G1007" s="35" t="str">
        <f>VLOOKUP($A1007,'Medical Examinations'!$A:$N,11,0)</f>
        <v>Yes</v>
      </c>
      <c r="H1007" s="35" t="str">
        <f>VLOOKUP($A1007,'Medical Examinations'!$A:$N,5,0)</f>
        <v>No</v>
      </c>
      <c r="I1007" s="35" t="str">
        <f>VLOOKUP($A1007,'Medical Examinations'!$A:$N,6,0)</f>
        <v>Yes</v>
      </c>
      <c r="J1007" s="35">
        <f>VLOOKUP($A1007,'Medical Examinations'!$A:$N,9,0)</f>
        <v>1</v>
      </c>
      <c r="K1007" s="35" t="str">
        <f>VLOOKUP($A1007,'Medical Examinations'!$A:$N,10,0)</f>
        <v>No</v>
      </c>
      <c r="L1007" s="35" t="str">
        <f>VLOOKUP($A1007,'Medical Examinations'!$A:$N,12,0)</f>
        <v>Obesity</v>
      </c>
      <c r="M1007" s="35" t="str">
        <f>VLOOKUP($A1007,'Medical Examinations'!$A:$N,13,0)</f>
        <v>Normal</v>
      </c>
      <c r="N1007" s="45">
        <f>IFERROR(VLOOKUP($A1007,'Hospitalisation Details'!$A:$P,15,0),"")</f>
        <v>25379</v>
      </c>
      <c r="O1007" s="46">
        <f>IFERROR(VLOOKUP($A1007,'Hospitalisation Details'!$A:$P,6,0),"")</f>
        <v>11163.57</v>
      </c>
      <c r="P1007" s="47" t="str">
        <f>IFERROR(VLOOKUP($A1007,'Hospitalisation Details'!$A:$P,12,0),"")</f>
        <v>tier - 3</v>
      </c>
      <c r="Q1007" s="47" t="str">
        <f>IFERROR(VLOOKUP($A1007,'Hospitalisation Details'!$A:$P,13,0),"")</f>
        <v>tier - 2</v>
      </c>
      <c r="R1007" s="47" t="str">
        <f>IFERROR(VLOOKUP($A1007,'Hospitalisation Details'!$A:$P,14,0),"")</f>
        <v>R1011</v>
      </c>
      <c r="S1007" s="47">
        <f>IFERROR(VLOOKUP($A1007,'Hospitalisation Details'!$A:$P,16,0),"")</f>
        <v>53</v>
      </c>
    </row>
    <row r="1008" spans="1:19" x14ac:dyDescent="0.3">
      <c r="A1008" s="34" t="str">
        <f>'Medical Examinations'!A1008</f>
        <v>Id1007</v>
      </c>
      <c r="B1008" s="36" t="str">
        <f>VLOOKUP($A1008,'Customer Names'!A:E,3,FALSE)</f>
        <v>Ms.</v>
      </c>
      <c r="C1008" s="37" t="str">
        <f>VLOOKUP($A1008,'Customer Names'!$A:$E,4,FALSE)</f>
        <v xml:space="preserve"> Teresa P.</v>
      </c>
      <c r="D1008" s="37" t="str">
        <f>VLOOKUP($A1008,'Customer Names'!A:E,5,FALSE)</f>
        <v>Inman</v>
      </c>
      <c r="E1008" s="35">
        <f>VLOOKUP($A1008,'Medical Examinations'!$A:$H,2,FALSE)</f>
        <v>26.7</v>
      </c>
      <c r="F1008" s="35">
        <f>VLOOKUP($A1008,'Medical Examinations'!$A:$H,3,FALSE)</f>
        <v>5.09</v>
      </c>
      <c r="G1008" s="35" t="str">
        <f>VLOOKUP($A1008,'Medical Examinations'!$A:$N,11,0)</f>
        <v>Yes</v>
      </c>
      <c r="H1008" s="35" t="str">
        <f>VLOOKUP($A1008,'Medical Examinations'!$A:$N,5,0)</f>
        <v>No</v>
      </c>
      <c r="I1008" s="35" t="str">
        <f>VLOOKUP($A1008,'Medical Examinations'!$A:$N,6,0)</f>
        <v>Yes</v>
      </c>
      <c r="J1008" s="35">
        <f>VLOOKUP($A1008,'Medical Examinations'!$A:$N,9,0)</f>
        <v>1</v>
      </c>
      <c r="K1008" s="35" t="str">
        <f>VLOOKUP($A1008,'Medical Examinations'!$A:$N,10,0)</f>
        <v>No</v>
      </c>
      <c r="L1008" s="35" t="str">
        <f>VLOOKUP($A1008,'Medical Examinations'!$A:$N,12,0)</f>
        <v>Overweight</v>
      </c>
      <c r="M1008" s="35" t="str">
        <f>VLOOKUP($A1008,'Medical Examinations'!$A:$N,13,0)</f>
        <v>Normal</v>
      </c>
      <c r="N1008" s="45">
        <f>IFERROR(VLOOKUP($A1008,'Hospitalisation Details'!$A:$P,15,0),"")</f>
        <v>25537</v>
      </c>
      <c r="O1008" s="46">
        <f>IFERROR(VLOOKUP($A1008,'Hospitalisation Details'!$A:$P,6,0),"")</f>
        <v>11150.78</v>
      </c>
      <c r="P1008" s="47" t="str">
        <f>IFERROR(VLOOKUP($A1008,'Hospitalisation Details'!$A:$P,12,0),"")</f>
        <v>tier - 3</v>
      </c>
      <c r="Q1008" s="47" t="str">
        <f>IFERROR(VLOOKUP($A1008,'Hospitalisation Details'!$A:$P,13,0),"")</f>
        <v>tier - 2</v>
      </c>
      <c r="R1008" s="47" t="str">
        <f>IFERROR(VLOOKUP($A1008,'Hospitalisation Details'!$A:$P,14,0),"")</f>
        <v>R1011</v>
      </c>
      <c r="S1008" s="47">
        <f>IFERROR(VLOOKUP($A1008,'Hospitalisation Details'!$A:$P,16,0),"")</f>
        <v>53</v>
      </c>
    </row>
    <row r="1009" spans="1:19" x14ac:dyDescent="0.3">
      <c r="A1009" s="34" t="str">
        <f>'Medical Examinations'!A1009</f>
        <v>Id1008</v>
      </c>
      <c r="B1009" s="36" t="str">
        <f>VLOOKUP($A1009,'Customer Names'!A:E,3,FALSE)</f>
        <v>Mr.</v>
      </c>
      <c r="C1009" s="37" t="str">
        <f>VLOOKUP($A1009,'Customer Names'!$A:$E,4,FALSE)</f>
        <v xml:space="preserve"> Dorian</v>
      </c>
      <c r="D1009" s="37" t="str">
        <f>VLOOKUP($A1009,'Customer Names'!A:E,5,FALSE)</f>
        <v>Oscal</v>
      </c>
      <c r="E1009" s="35">
        <f>VLOOKUP($A1009,'Medical Examinations'!$A:$H,2,FALSE)</f>
        <v>33.71</v>
      </c>
      <c r="F1009" s="35">
        <f>VLOOKUP($A1009,'Medical Examinations'!$A:$H,3,FALSE)</f>
        <v>4.9400000000000004</v>
      </c>
      <c r="G1009" s="35" t="str">
        <f>VLOOKUP($A1009,'Medical Examinations'!$A:$N,11,0)</f>
        <v>No</v>
      </c>
      <c r="H1009" s="35" t="str">
        <f>VLOOKUP($A1009,'Medical Examinations'!$A:$N,5,0)</f>
        <v>No</v>
      </c>
      <c r="I1009" s="35" t="str">
        <f>VLOOKUP($A1009,'Medical Examinations'!$A:$N,6,0)</f>
        <v>No</v>
      </c>
      <c r="J1009" s="35">
        <f>VLOOKUP($A1009,'Medical Examinations'!$A:$N,9,0)</f>
        <v>0</v>
      </c>
      <c r="K1009" s="35" t="str">
        <f>VLOOKUP($A1009,'Medical Examinations'!$A:$N,10,0)</f>
        <v>No</v>
      </c>
      <c r="L1009" s="35" t="str">
        <f>VLOOKUP($A1009,'Medical Examinations'!$A:$N,12,0)</f>
        <v>Obesity</v>
      </c>
      <c r="M1009" s="35" t="str">
        <f>VLOOKUP($A1009,'Medical Examinations'!$A:$N,13,0)</f>
        <v>Normal</v>
      </c>
      <c r="N1009" s="45">
        <f>IFERROR(VLOOKUP($A1009,'Hospitalisation Details'!$A:$P,15,0),"")</f>
        <v>29453</v>
      </c>
      <c r="O1009" s="46">
        <f>IFERROR(VLOOKUP($A1009,'Hospitalisation Details'!$A:$P,6,0),"")</f>
        <v>11103.33</v>
      </c>
      <c r="P1009" s="47" t="str">
        <f>IFERROR(VLOOKUP($A1009,'Hospitalisation Details'!$A:$P,12,0),"")</f>
        <v>tier - 3</v>
      </c>
      <c r="Q1009" s="47" t="str">
        <f>IFERROR(VLOOKUP($A1009,'Hospitalisation Details'!$A:$P,13,0),"")</f>
        <v>tier - 1</v>
      </c>
      <c r="R1009" s="47" t="str">
        <f>IFERROR(VLOOKUP($A1009,'Hospitalisation Details'!$A:$P,14,0),"")</f>
        <v>R1021</v>
      </c>
      <c r="S1009" s="47">
        <f>IFERROR(VLOOKUP($A1009,'Hospitalisation Details'!$A:$P,16,0),"")</f>
        <v>42</v>
      </c>
    </row>
    <row r="1010" spans="1:19" x14ac:dyDescent="0.3">
      <c r="A1010" s="34" t="str">
        <f>'Medical Examinations'!A1010</f>
        <v>Id1009</v>
      </c>
      <c r="B1010" s="36" t="str">
        <f>VLOOKUP($A1010,'Customer Names'!A:E,3,FALSE)</f>
        <v>Ms.</v>
      </c>
      <c r="C1010" s="37" t="str">
        <f>VLOOKUP($A1010,'Customer Names'!$A:$E,4,FALSE)</f>
        <v xml:space="preserve"> Amy</v>
      </c>
      <c r="D1010" s="37" t="str">
        <f>VLOOKUP($A1010,'Customer Names'!A:E,5,FALSE)</f>
        <v>Craft</v>
      </c>
      <c r="E1010" s="35">
        <f>VLOOKUP($A1010,'Medical Examinations'!$A:$H,2,FALSE)</f>
        <v>41.91</v>
      </c>
      <c r="F1010" s="35">
        <f>VLOOKUP($A1010,'Medical Examinations'!$A:$H,3,FALSE)</f>
        <v>4.92</v>
      </c>
      <c r="G1010" s="35" t="str">
        <f>VLOOKUP($A1010,'Medical Examinations'!$A:$N,11,0)</f>
        <v>Yes</v>
      </c>
      <c r="H1010" s="35" t="str">
        <f>VLOOKUP($A1010,'Medical Examinations'!$A:$N,5,0)</f>
        <v>No</v>
      </c>
      <c r="I1010" s="35" t="str">
        <f>VLOOKUP($A1010,'Medical Examinations'!$A:$N,6,0)</f>
        <v>No</v>
      </c>
      <c r="J1010" s="35">
        <f>VLOOKUP($A1010,'Medical Examinations'!$A:$N,9,0)</f>
        <v>2</v>
      </c>
      <c r="K1010" s="35" t="str">
        <f>VLOOKUP($A1010,'Medical Examinations'!$A:$N,10,0)</f>
        <v>No</v>
      </c>
      <c r="L1010" s="35" t="str">
        <f>VLOOKUP($A1010,'Medical Examinations'!$A:$N,12,0)</f>
        <v>Obesity</v>
      </c>
      <c r="M1010" s="35" t="str">
        <f>VLOOKUP($A1010,'Medical Examinations'!$A:$N,13,0)</f>
        <v>Normal</v>
      </c>
      <c r="N1010" s="45">
        <f>IFERROR(VLOOKUP($A1010,'Hospitalisation Details'!$A:$P,15,0),"")</f>
        <v>24293</v>
      </c>
      <c r="O1010" s="46">
        <f>IFERROR(VLOOKUP($A1010,'Hospitalisation Details'!$A:$P,6,0),"")</f>
        <v>11093.62</v>
      </c>
      <c r="P1010" s="47" t="str">
        <f>IFERROR(VLOOKUP($A1010,'Hospitalisation Details'!$A:$P,12,0),"")</f>
        <v>tier - 3</v>
      </c>
      <c r="Q1010" s="47" t="str">
        <f>IFERROR(VLOOKUP($A1010,'Hospitalisation Details'!$A:$P,13,0),"")</f>
        <v>tier - 1</v>
      </c>
      <c r="R1010" s="47" t="str">
        <f>IFERROR(VLOOKUP($A1010,'Hospitalisation Details'!$A:$P,14,0),"")</f>
        <v>R1013</v>
      </c>
      <c r="S1010" s="47">
        <f>IFERROR(VLOOKUP($A1010,'Hospitalisation Details'!$A:$P,16,0),"")</f>
        <v>56</v>
      </c>
    </row>
    <row r="1011" spans="1:19" x14ac:dyDescent="0.3">
      <c r="A1011" s="34" t="str">
        <f>'Medical Examinations'!A1011</f>
        <v>Id1010</v>
      </c>
      <c r="B1011" s="36" t="str">
        <f>VLOOKUP($A1011,'Customer Names'!A:E,3,FALSE)</f>
        <v>Ms.</v>
      </c>
      <c r="C1011" s="37" t="str">
        <f>VLOOKUP($A1011,'Customer Names'!$A:$E,4,FALSE)</f>
        <v xml:space="preserve"> Aberu</v>
      </c>
      <c r="D1011" s="37" t="str">
        <f>VLOOKUP($A1011,'Customer Names'!A:E,5,FALSE)</f>
        <v>Kebede</v>
      </c>
      <c r="E1011" s="35">
        <f>VLOOKUP($A1011,'Medical Examinations'!$A:$H,2,FALSE)</f>
        <v>39.82</v>
      </c>
      <c r="F1011" s="35">
        <f>VLOOKUP($A1011,'Medical Examinations'!$A:$H,3,FALSE)</f>
        <v>6.05</v>
      </c>
      <c r="G1011" s="35" t="str">
        <f>VLOOKUP($A1011,'Medical Examinations'!$A:$N,11,0)</f>
        <v>Yes</v>
      </c>
      <c r="H1011" s="35" t="str">
        <f>VLOOKUP($A1011,'Medical Examinations'!$A:$N,5,0)</f>
        <v>No</v>
      </c>
      <c r="I1011" s="35" t="str">
        <f>VLOOKUP($A1011,'Medical Examinations'!$A:$N,6,0)</f>
        <v>No</v>
      </c>
      <c r="J1011" s="35">
        <f>VLOOKUP($A1011,'Medical Examinations'!$A:$N,9,0)</f>
        <v>2</v>
      </c>
      <c r="K1011" s="35" t="str">
        <f>VLOOKUP($A1011,'Medical Examinations'!$A:$N,10,0)</f>
        <v>No</v>
      </c>
      <c r="L1011" s="35" t="str">
        <f>VLOOKUP($A1011,'Medical Examinations'!$A:$N,12,0)</f>
        <v>Obesity</v>
      </c>
      <c r="M1011" s="35" t="str">
        <f>VLOOKUP($A1011,'Medical Examinations'!$A:$N,13,0)</f>
        <v>Prediabetes</v>
      </c>
      <c r="N1011" s="45">
        <f>IFERROR(VLOOKUP($A1011,'Hospitalisation Details'!$A:$P,15,0),"")</f>
        <v>24359</v>
      </c>
      <c r="O1011" s="46">
        <f>IFERROR(VLOOKUP($A1011,'Hospitalisation Details'!$A:$P,6,0),"")</f>
        <v>11090.72</v>
      </c>
      <c r="P1011" s="47" t="str">
        <f>IFERROR(VLOOKUP($A1011,'Hospitalisation Details'!$A:$P,12,0),"")</f>
        <v>tier - 3</v>
      </c>
      <c r="Q1011" s="47" t="str">
        <f>IFERROR(VLOOKUP($A1011,'Hospitalisation Details'!$A:$P,13,0),"")</f>
        <v>tier - 1</v>
      </c>
      <c r="R1011" s="47" t="str">
        <f>IFERROR(VLOOKUP($A1011,'Hospitalisation Details'!$A:$P,14,0),"")</f>
        <v>R1013</v>
      </c>
      <c r="S1011" s="47">
        <f>IFERROR(VLOOKUP($A1011,'Hospitalisation Details'!$A:$P,16,0),"")</f>
        <v>56</v>
      </c>
    </row>
    <row r="1012" spans="1:19" x14ac:dyDescent="0.3">
      <c r="A1012" s="34" t="str">
        <f>'Medical Examinations'!A1012</f>
        <v>Id1011</v>
      </c>
      <c r="B1012" s="36" t="str">
        <f>VLOOKUP($A1012,'Customer Names'!A:E,3,FALSE)</f>
        <v>Ms.</v>
      </c>
      <c r="C1012" s="37" t="str">
        <f>VLOOKUP($A1012,'Customer Names'!$A:$E,4,FALSE)</f>
        <v xml:space="preserve"> Ashley</v>
      </c>
      <c r="D1012" s="37" t="str">
        <f>VLOOKUP($A1012,'Customer Names'!A:E,5,FALSE)</f>
        <v>Strobel</v>
      </c>
      <c r="E1012" s="35">
        <f>VLOOKUP($A1012,'Medical Examinations'!$A:$H,2,FALSE)</f>
        <v>28.12</v>
      </c>
      <c r="F1012" s="35">
        <f>VLOOKUP($A1012,'Medical Examinations'!$A:$H,3,FALSE)</f>
        <v>4.67</v>
      </c>
      <c r="G1012" s="35" t="str">
        <f>VLOOKUP($A1012,'Medical Examinations'!$A:$N,11,0)</f>
        <v>No</v>
      </c>
      <c r="H1012" s="35" t="str">
        <f>VLOOKUP($A1012,'Medical Examinations'!$A:$N,5,0)</f>
        <v>No</v>
      </c>
      <c r="I1012" s="35" t="str">
        <f>VLOOKUP($A1012,'Medical Examinations'!$A:$N,6,0)</f>
        <v>No</v>
      </c>
      <c r="J1012" s="35">
        <f>VLOOKUP($A1012,'Medical Examinations'!$A:$N,9,0)</f>
        <v>2</v>
      </c>
      <c r="K1012" s="35" t="str">
        <f>VLOOKUP($A1012,'Medical Examinations'!$A:$N,10,0)</f>
        <v>No</v>
      </c>
      <c r="L1012" s="35" t="str">
        <f>VLOOKUP($A1012,'Medical Examinations'!$A:$N,12,0)</f>
        <v>Overweight</v>
      </c>
      <c r="M1012" s="35" t="str">
        <f>VLOOKUP($A1012,'Medical Examinations'!$A:$N,13,0)</f>
        <v>Normal</v>
      </c>
      <c r="N1012" s="45">
        <f>IFERROR(VLOOKUP($A1012,'Hospitalisation Details'!$A:$P,15,0),"")</f>
        <v>26579</v>
      </c>
      <c r="O1012" s="46">
        <f>IFERROR(VLOOKUP($A1012,'Hospitalisation Details'!$A:$P,6,0),"")</f>
        <v>11085.59</v>
      </c>
      <c r="P1012" s="47" t="str">
        <f>IFERROR(VLOOKUP($A1012,'Hospitalisation Details'!$A:$P,12,0),"")</f>
        <v>tier - 3</v>
      </c>
      <c r="Q1012" s="47" t="str">
        <f>IFERROR(VLOOKUP($A1012,'Hospitalisation Details'!$A:$P,13,0),"")</f>
        <v>tier - 2</v>
      </c>
      <c r="R1012" s="47" t="str">
        <f>IFERROR(VLOOKUP($A1012,'Hospitalisation Details'!$A:$P,14,0),"")</f>
        <v>R1012</v>
      </c>
      <c r="S1012" s="47">
        <f>IFERROR(VLOOKUP($A1012,'Hospitalisation Details'!$A:$P,16,0),"")</f>
        <v>50</v>
      </c>
    </row>
    <row r="1013" spans="1:19" x14ac:dyDescent="0.3">
      <c r="A1013" s="34" t="str">
        <f>'Medical Examinations'!A1013</f>
        <v>Id1012</v>
      </c>
      <c r="B1013" s="36" t="str">
        <f>VLOOKUP($A1013,'Customer Names'!A:E,3,FALSE)</f>
        <v>Ms.</v>
      </c>
      <c r="C1013" s="37" t="str">
        <f>VLOOKUP($A1013,'Customer Names'!$A:$E,4,FALSE)</f>
        <v xml:space="preserve"> Anna E</v>
      </c>
      <c r="D1013" s="37" t="str">
        <f>VLOOKUP($A1013,'Customer Names'!A:E,5,FALSE)</f>
        <v>Dalton</v>
      </c>
      <c r="E1013" s="35">
        <f>VLOOKUP($A1013,'Medical Examinations'!$A:$H,2,FALSE)</f>
        <v>26.98</v>
      </c>
      <c r="F1013" s="35">
        <f>VLOOKUP($A1013,'Medical Examinations'!$A:$H,3,FALSE)</f>
        <v>9.81</v>
      </c>
      <c r="G1013" s="35" t="str">
        <f>VLOOKUP($A1013,'Medical Examinations'!$A:$N,11,0)</f>
        <v>Yes</v>
      </c>
      <c r="H1013" s="35" t="str">
        <f>VLOOKUP($A1013,'Medical Examinations'!$A:$N,5,0)</f>
        <v>No</v>
      </c>
      <c r="I1013" s="35" t="str">
        <f>VLOOKUP($A1013,'Medical Examinations'!$A:$N,6,0)</f>
        <v>No</v>
      </c>
      <c r="J1013" s="35">
        <f>VLOOKUP($A1013,'Medical Examinations'!$A:$N,9,0)</f>
        <v>0</v>
      </c>
      <c r="K1013" s="35" t="str">
        <f>VLOOKUP($A1013,'Medical Examinations'!$A:$N,10,0)</f>
        <v>No</v>
      </c>
      <c r="L1013" s="35" t="str">
        <f>VLOOKUP($A1013,'Medical Examinations'!$A:$N,12,0)</f>
        <v>Overweight</v>
      </c>
      <c r="M1013" s="35" t="str">
        <f>VLOOKUP($A1013,'Medical Examinations'!$A:$N,13,0)</f>
        <v>Diabetes</v>
      </c>
      <c r="N1013" s="45">
        <f>IFERROR(VLOOKUP($A1013,'Hospitalisation Details'!$A:$P,15,0),"")</f>
        <v>24719</v>
      </c>
      <c r="O1013" s="46">
        <f>IFERROR(VLOOKUP($A1013,'Hospitalisation Details'!$A:$P,6,0),"")</f>
        <v>11082.58</v>
      </c>
      <c r="P1013" s="47" t="str">
        <f>IFERROR(VLOOKUP($A1013,'Hospitalisation Details'!$A:$P,12,0),"")</f>
        <v>tier - 3</v>
      </c>
      <c r="Q1013" s="47" t="str">
        <f>IFERROR(VLOOKUP($A1013,'Hospitalisation Details'!$A:$P,13,0),"")</f>
        <v>tier - 2</v>
      </c>
      <c r="R1013" s="47" t="str">
        <f>IFERROR(VLOOKUP($A1013,'Hospitalisation Details'!$A:$P,14,0),"")</f>
        <v>R1012</v>
      </c>
      <c r="S1013" s="47">
        <f>IFERROR(VLOOKUP($A1013,'Hospitalisation Details'!$A:$P,16,0),"")</f>
        <v>55</v>
      </c>
    </row>
    <row r="1014" spans="1:19" x14ac:dyDescent="0.3">
      <c r="A1014" s="34" t="str">
        <f>'Medical Examinations'!A1014</f>
        <v>Id1013</v>
      </c>
      <c r="B1014" s="36" t="str">
        <f>VLOOKUP($A1014,'Customer Names'!A:E,3,FALSE)</f>
        <v>Ms.</v>
      </c>
      <c r="C1014" s="37" t="str">
        <f>VLOOKUP($A1014,'Customer Names'!$A:$E,4,FALSE)</f>
        <v xml:space="preserve"> Tania K.</v>
      </c>
      <c r="D1014" s="37" t="str">
        <f>VLOOKUP($A1014,'Customer Names'!A:E,5,FALSE)</f>
        <v>Morimoto</v>
      </c>
      <c r="E1014" s="35">
        <f>VLOOKUP($A1014,'Medical Examinations'!$A:$H,2,FALSE)</f>
        <v>27.2</v>
      </c>
      <c r="F1014" s="35">
        <f>VLOOKUP($A1014,'Medical Examinations'!$A:$H,3,FALSE)</f>
        <v>6.06</v>
      </c>
      <c r="G1014" s="35" t="str">
        <f>VLOOKUP($A1014,'Medical Examinations'!$A:$N,11,0)</f>
        <v>Yes</v>
      </c>
      <c r="H1014" s="35" t="str">
        <f>VLOOKUP($A1014,'Medical Examinations'!$A:$N,5,0)</f>
        <v>No</v>
      </c>
      <c r="I1014" s="35" t="str">
        <f>VLOOKUP($A1014,'Medical Examinations'!$A:$N,6,0)</f>
        <v>No</v>
      </c>
      <c r="J1014" s="35">
        <f>VLOOKUP($A1014,'Medical Examinations'!$A:$N,9,0)</f>
        <v>2</v>
      </c>
      <c r="K1014" s="35" t="str">
        <f>VLOOKUP($A1014,'Medical Examinations'!$A:$N,10,0)</f>
        <v>No</v>
      </c>
      <c r="L1014" s="35" t="str">
        <f>VLOOKUP($A1014,'Medical Examinations'!$A:$N,12,0)</f>
        <v>Overweight</v>
      </c>
      <c r="M1014" s="35" t="str">
        <f>VLOOKUP($A1014,'Medical Examinations'!$A:$N,13,0)</f>
        <v>Prediabetes</v>
      </c>
      <c r="N1014" s="45">
        <f>IFERROR(VLOOKUP($A1014,'Hospitalisation Details'!$A:$P,15,0),"")</f>
        <v>24431</v>
      </c>
      <c r="O1014" s="46">
        <f>IFERROR(VLOOKUP($A1014,'Hospitalisation Details'!$A:$P,6,0),"")</f>
        <v>11073.18</v>
      </c>
      <c r="P1014" s="47" t="str">
        <f>IFERROR(VLOOKUP($A1014,'Hospitalisation Details'!$A:$P,12,0),"")</f>
        <v>tier - 3</v>
      </c>
      <c r="Q1014" s="47" t="str">
        <f>IFERROR(VLOOKUP($A1014,'Hospitalisation Details'!$A:$P,13,0),"")</f>
        <v>tier - 3</v>
      </c>
      <c r="R1014" s="47" t="str">
        <f>IFERROR(VLOOKUP($A1014,'Hospitalisation Details'!$A:$P,14,0),"")</f>
        <v>R1011</v>
      </c>
      <c r="S1014" s="47">
        <f>IFERROR(VLOOKUP($A1014,'Hospitalisation Details'!$A:$P,16,0),"")</f>
        <v>56</v>
      </c>
    </row>
    <row r="1015" spans="1:19" x14ac:dyDescent="0.3">
      <c r="A1015" s="34" t="str">
        <f>'Medical Examinations'!A1015</f>
        <v>Id1014</v>
      </c>
      <c r="B1015" s="36" t="str">
        <f>VLOOKUP($A1015,'Customer Names'!A:E,3,FALSE)</f>
        <v>Ms.</v>
      </c>
      <c r="C1015" s="37" t="str">
        <f>VLOOKUP($A1015,'Customer Names'!$A:$E,4,FALSE)</f>
        <v xml:space="preserve"> Ashley E</v>
      </c>
      <c r="D1015" s="37" t="str">
        <f>VLOOKUP($A1015,'Customer Names'!A:E,5,FALSE)</f>
        <v>Manlove</v>
      </c>
      <c r="E1015" s="35">
        <f>VLOOKUP($A1015,'Medical Examinations'!$A:$H,2,FALSE)</f>
        <v>25.3</v>
      </c>
      <c r="F1015" s="35">
        <f>VLOOKUP($A1015,'Medical Examinations'!$A:$H,3,FALSE)</f>
        <v>5.19</v>
      </c>
      <c r="G1015" s="35" t="str">
        <f>VLOOKUP($A1015,'Medical Examinations'!$A:$N,11,0)</f>
        <v>Yes</v>
      </c>
      <c r="H1015" s="35" t="str">
        <f>VLOOKUP($A1015,'Medical Examinations'!$A:$N,5,0)</f>
        <v>No</v>
      </c>
      <c r="I1015" s="35" t="str">
        <f>VLOOKUP($A1015,'Medical Examinations'!$A:$N,6,0)</f>
        <v>No</v>
      </c>
      <c r="J1015" s="35">
        <f>VLOOKUP($A1015,'Medical Examinations'!$A:$N,9,0)</f>
        <v>2</v>
      </c>
      <c r="K1015" s="35" t="str">
        <f>VLOOKUP($A1015,'Medical Examinations'!$A:$N,10,0)</f>
        <v>No</v>
      </c>
      <c r="L1015" s="35" t="str">
        <f>VLOOKUP($A1015,'Medical Examinations'!$A:$N,12,0)</f>
        <v>Overweight</v>
      </c>
      <c r="M1015" s="35" t="str">
        <f>VLOOKUP($A1015,'Medical Examinations'!$A:$N,13,0)</f>
        <v>Normal</v>
      </c>
      <c r="N1015" s="45">
        <f>IFERROR(VLOOKUP($A1015,'Hospitalisation Details'!$A:$P,15,0),"")</f>
        <v>24418</v>
      </c>
      <c r="O1015" s="46">
        <f>IFERROR(VLOOKUP($A1015,'Hospitalisation Details'!$A:$P,6,0),"")</f>
        <v>11070.54</v>
      </c>
      <c r="P1015" s="47" t="str">
        <f>IFERROR(VLOOKUP($A1015,'Hospitalisation Details'!$A:$P,12,0),"")</f>
        <v>tier - 3</v>
      </c>
      <c r="Q1015" s="47" t="str">
        <f>IFERROR(VLOOKUP($A1015,'Hospitalisation Details'!$A:$P,13,0),"")</f>
        <v>tier - 3</v>
      </c>
      <c r="R1015" s="47" t="str">
        <f>IFERROR(VLOOKUP($A1015,'Hospitalisation Details'!$A:$P,14,0),"")</f>
        <v>R1011</v>
      </c>
      <c r="S1015" s="47">
        <f>IFERROR(VLOOKUP($A1015,'Hospitalisation Details'!$A:$P,16,0),"")</f>
        <v>56</v>
      </c>
    </row>
    <row r="1016" spans="1:19" x14ac:dyDescent="0.3">
      <c r="A1016" s="34" t="str">
        <f>'Medical Examinations'!A1016</f>
        <v>Id1015</v>
      </c>
      <c r="B1016" s="36" t="str">
        <f>VLOOKUP($A1016,'Customer Names'!A:E,3,FALSE)</f>
        <v>Ms.</v>
      </c>
      <c r="C1016" s="37" t="str">
        <f>VLOOKUP($A1016,'Customer Names'!$A:$E,4,FALSE)</f>
        <v xml:space="preserve"> Aleksandra</v>
      </c>
      <c r="D1016" s="37" t="str">
        <f>VLOOKUP($A1016,'Customer Names'!A:E,5,FALSE)</f>
        <v>Madzik</v>
      </c>
      <c r="E1016" s="35">
        <f>VLOOKUP($A1016,'Medical Examinations'!$A:$H,2,FALSE)</f>
        <v>30.25</v>
      </c>
      <c r="F1016" s="35">
        <f>VLOOKUP($A1016,'Medical Examinations'!$A:$H,3,FALSE)</f>
        <v>10.16</v>
      </c>
      <c r="G1016" s="35" t="str">
        <f>VLOOKUP($A1016,'Medical Examinations'!$A:$N,11,0)</f>
        <v>No</v>
      </c>
      <c r="H1016" s="35" t="str">
        <f>VLOOKUP($A1016,'Medical Examinations'!$A:$N,5,0)</f>
        <v>No</v>
      </c>
      <c r="I1016" s="35" t="str">
        <f>VLOOKUP($A1016,'Medical Examinations'!$A:$N,6,0)</f>
        <v>No</v>
      </c>
      <c r="J1016" s="35">
        <f>VLOOKUP($A1016,'Medical Examinations'!$A:$N,9,0)</f>
        <v>0</v>
      </c>
      <c r="K1016" s="35" t="str">
        <f>VLOOKUP($A1016,'Medical Examinations'!$A:$N,10,0)</f>
        <v>No</v>
      </c>
      <c r="L1016" s="35" t="str">
        <f>VLOOKUP($A1016,'Medical Examinations'!$A:$N,12,0)</f>
        <v>Obesity</v>
      </c>
      <c r="M1016" s="35" t="str">
        <f>VLOOKUP($A1016,'Medical Examinations'!$A:$N,13,0)</f>
        <v>Diabetes</v>
      </c>
      <c r="N1016" s="45">
        <f>IFERROR(VLOOKUP($A1016,'Hospitalisation Details'!$A:$P,15,0),"")</f>
        <v>26246</v>
      </c>
      <c r="O1016" s="46">
        <f>IFERROR(VLOOKUP($A1016,'Hospitalisation Details'!$A:$P,6,0),"")</f>
        <v>11068.77</v>
      </c>
      <c r="P1016" s="47" t="str">
        <f>IFERROR(VLOOKUP($A1016,'Hospitalisation Details'!$A:$P,12,0),"")</f>
        <v>tier - 3</v>
      </c>
      <c r="Q1016" s="47" t="str">
        <f>IFERROR(VLOOKUP($A1016,'Hospitalisation Details'!$A:$P,13,0),"")</f>
        <v>tier - 2</v>
      </c>
      <c r="R1016" s="47" t="str">
        <f>IFERROR(VLOOKUP($A1016,'Hospitalisation Details'!$A:$P,14,0),"")</f>
        <v>R1012</v>
      </c>
      <c r="S1016" s="47">
        <f>IFERROR(VLOOKUP($A1016,'Hospitalisation Details'!$A:$P,16,0),"")</f>
        <v>51</v>
      </c>
    </row>
    <row r="1017" spans="1:19" x14ac:dyDescent="0.3">
      <c r="A1017" s="34" t="str">
        <f>'Medical Examinations'!A1017</f>
        <v>Id1016</v>
      </c>
      <c r="B1017" s="36" t="str">
        <f>VLOOKUP($A1017,'Customer Names'!A:E,3,FALSE)</f>
        <v>Ms.</v>
      </c>
      <c r="C1017" s="37" t="str">
        <f>VLOOKUP($A1017,'Customer Names'!$A:$E,4,FALSE)</f>
        <v xml:space="preserve"> Valery L</v>
      </c>
      <c r="D1017" s="37" t="str">
        <f>VLOOKUP($A1017,'Customer Names'!A:E,5,FALSE)</f>
        <v>Hobson</v>
      </c>
      <c r="E1017" s="35">
        <f>VLOOKUP($A1017,'Medical Examinations'!$A:$H,2,FALSE)</f>
        <v>54</v>
      </c>
      <c r="F1017" s="35">
        <f>VLOOKUP($A1017,'Medical Examinations'!$A:$H,3,FALSE)</f>
        <v>4.68</v>
      </c>
      <c r="G1017" s="35" t="str">
        <f>VLOOKUP($A1017,'Medical Examinations'!$A:$N,11,0)</f>
        <v>Yes</v>
      </c>
      <c r="H1017" s="35" t="str">
        <f>VLOOKUP($A1017,'Medical Examinations'!$A:$N,5,0)</f>
        <v>yes</v>
      </c>
      <c r="I1017" s="35" t="str">
        <f>VLOOKUP($A1017,'Medical Examinations'!$A:$N,6,0)</f>
        <v>No</v>
      </c>
      <c r="J1017" s="35">
        <f>VLOOKUP($A1017,'Medical Examinations'!$A:$N,9,0)</f>
        <v>2</v>
      </c>
      <c r="K1017" s="35" t="str">
        <f>VLOOKUP($A1017,'Medical Examinations'!$A:$N,10,0)</f>
        <v>No</v>
      </c>
      <c r="L1017" s="35" t="str">
        <f>VLOOKUP($A1017,'Medical Examinations'!$A:$N,12,0)</f>
        <v>Obesity</v>
      </c>
      <c r="M1017" s="35" t="str">
        <f>VLOOKUP($A1017,'Medical Examinations'!$A:$N,13,0)</f>
        <v>Normal</v>
      </c>
      <c r="N1017" s="45">
        <f>IFERROR(VLOOKUP($A1017,'Hospitalisation Details'!$A:$P,15,0),"")</f>
        <v>36787</v>
      </c>
      <c r="O1017" s="46">
        <f>IFERROR(VLOOKUP($A1017,'Hospitalisation Details'!$A:$P,6,0),"")</f>
        <v>11068.7</v>
      </c>
      <c r="P1017" s="47" t="str">
        <f>IFERROR(VLOOKUP($A1017,'Hospitalisation Details'!$A:$P,12,0),"")</f>
        <v>tier - 3</v>
      </c>
      <c r="Q1017" s="47" t="str">
        <f>IFERROR(VLOOKUP($A1017,'Hospitalisation Details'!$A:$P,13,0),"")</f>
        <v>tier - 1</v>
      </c>
      <c r="R1017" s="47" t="str">
        <f>IFERROR(VLOOKUP($A1017,'Hospitalisation Details'!$A:$P,14,0),"")</f>
        <v>R1011</v>
      </c>
      <c r="S1017" s="47">
        <f>IFERROR(VLOOKUP($A1017,'Hospitalisation Details'!$A:$P,16,0),"")</f>
        <v>22</v>
      </c>
    </row>
    <row r="1018" spans="1:19" x14ac:dyDescent="0.3">
      <c r="A1018" s="34" t="str">
        <f>'Medical Examinations'!A1018</f>
        <v>Id1017</v>
      </c>
      <c r="B1018" s="36" t="str">
        <f>VLOOKUP($A1018,'Customer Names'!A:E,3,FALSE)</f>
        <v>Mrs.</v>
      </c>
      <c r="C1018" s="37" t="str">
        <f>VLOOKUP($A1018,'Customer Names'!$A:$E,4,FALSE)</f>
        <v xml:space="preserve"> Joanna G.</v>
      </c>
      <c r="D1018" s="37" t="str">
        <f>VLOOKUP($A1018,'Customer Names'!A:E,5,FALSE)</f>
        <v>Reyes</v>
      </c>
      <c r="E1018" s="35">
        <f>VLOOKUP($A1018,'Medical Examinations'!$A:$H,2,FALSE)</f>
        <v>51.86</v>
      </c>
      <c r="F1018" s="35">
        <f>VLOOKUP($A1018,'Medical Examinations'!$A:$H,3,FALSE)</f>
        <v>5.32</v>
      </c>
      <c r="G1018" s="35" t="str">
        <f>VLOOKUP($A1018,'Medical Examinations'!$A:$N,11,0)</f>
        <v>Yes</v>
      </c>
      <c r="H1018" s="35" t="str">
        <f>VLOOKUP($A1018,'Medical Examinations'!$A:$N,5,0)</f>
        <v>No</v>
      </c>
      <c r="I1018" s="35" t="str">
        <f>VLOOKUP($A1018,'Medical Examinations'!$A:$N,6,0)</f>
        <v>No</v>
      </c>
      <c r="J1018" s="35">
        <f>VLOOKUP($A1018,'Medical Examinations'!$A:$N,9,0)</f>
        <v>0</v>
      </c>
      <c r="K1018" s="35" t="str">
        <f>VLOOKUP($A1018,'Medical Examinations'!$A:$N,10,0)</f>
        <v>No</v>
      </c>
      <c r="L1018" s="35" t="str">
        <f>VLOOKUP($A1018,'Medical Examinations'!$A:$N,12,0)</f>
        <v>Obesity</v>
      </c>
      <c r="M1018" s="35" t="str">
        <f>VLOOKUP($A1018,'Medical Examinations'!$A:$N,13,0)</f>
        <v>Normal</v>
      </c>
      <c r="N1018" s="45">
        <f>IFERROR(VLOOKUP($A1018,'Hospitalisation Details'!$A:$P,15,0),"")</f>
        <v>37242</v>
      </c>
      <c r="O1018" s="46">
        <f>IFERROR(VLOOKUP($A1018,'Hospitalisation Details'!$A:$P,6,0),"")</f>
        <v>11046.02</v>
      </c>
      <c r="P1018" s="47" t="str">
        <f>IFERROR(VLOOKUP($A1018,'Hospitalisation Details'!$A:$P,12,0),"")</f>
        <v>tier - 3</v>
      </c>
      <c r="Q1018" s="47" t="str">
        <f>IFERROR(VLOOKUP($A1018,'Hospitalisation Details'!$A:$P,13,0),"")</f>
        <v>tier - 1</v>
      </c>
      <c r="R1018" s="47" t="str">
        <f>IFERROR(VLOOKUP($A1018,'Hospitalisation Details'!$A:$P,14,0),"")</f>
        <v>R1026</v>
      </c>
      <c r="S1018" s="47">
        <f>IFERROR(VLOOKUP($A1018,'Hospitalisation Details'!$A:$P,16,0),"")</f>
        <v>21</v>
      </c>
    </row>
    <row r="1019" spans="1:19" x14ac:dyDescent="0.3">
      <c r="A1019" s="34" t="str">
        <f>'Medical Examinations'!A1019</f>
        <v>Id1018</v>
      </c>
      <c r="B1019" s="36" t="str">
        <f>VLOOKUP($A1019,'Customer Names'!A:E,3,FALSE)</f>
        <v>Mrs.</v>
      </c>
      <c r="C1019" s="37" t="str">
        <f>VLOOKUP($A1019,'Customer Names'!$A:$E,4,FALSE)</f>
        <v xml:space="preserve"> Stefanie F.</v>
      </c>
      <c r="D1019" s="37" t="str">
        <f>VLOOKUP($A1019,'Customer Names'!A:E,5,FALSE)</f>
        <v>Tierney</v>
      </c>
      <c r="E1019" s="35">
        <f>VLOOKUP($A1019,'Medical Examinations'!$A:$H,2,FALSE)</f>
        <v>31.39</v>
      </c>
      <c r="F1019" s="35">
        <f>VLOOKUP($A1019,'Medical Examinations'!$A:$H,3,FALSE)</f>
        <v>6.99</v>
      </c>
      <c r="G1019" s="35" t="str">
        <f>VLOOKUP($A1019,'Medical Examinations'!$A:$N,11,0)</f>
        <v>No</v>
      </c>
      <c r="H1019" s="35" t="str">
        <f>VLOOKUP($A1019,'Medical Examinations'!$A:$N,5,0)</f>
        <v>No</v>
      </c>
      <c r="I1019" s="35" t="str">
        <f>VLOOKUP($A1019,'Medical Examinations'!$A:$N,6,0)</f>
        <v>No</v>
      </c>
      <c r="J1019" s="35">
        <f>VLOOKUP($A1019,'Medical Examinations'!$A:$N,9,0)</f>
        <v>0</v>
      </c>
      <c r="K1019" s="35" t="str">
        <f>VLOOKUP($A1019,'Medical Examinations'!$A:$N,10,0)</f>
        <v>No</v>
      </c>
      <c r="L1019" s="35" t="str">
        <f>VLOOKUP($A1019,'Medical Examinations'!$A:$N,12,0)</f>
        <v>Obesity</v>
      </c>
      <c r="M1019" s="35" t="str">
        <f>VLOOKUP($A1019,'Medical Examinations'!$A:$N,13,0)</f>
        <v>Diabetes</v>
      </c>
      <c r="N1019" s="45">
        <f>IFERROR(VLOOKUP($A1019,'Hospitalisation Details'!$A:$P,15,0),"")</f>
        <v>27271</v>
      </c>
      <c r="O1019" s="46">
        <f>IFERROR(VLOOKUP($A1019,'Hospitalisation Details'!$A:$P,6,0),"")</f>
        <v>11037.85</v>
      </c>
      <c r="P1019" s="47" t="str">
        <f>IFERROR(VLOOKUP($A1019,'Hospitalisation Details'!$A:$P,12,0),"")</f>
        <v>tier - 3</v>
      </c>
      <c r="Q1019" s="47" t="str">
        <f>IFERROR(VLOOKUP($A1019,'Hospitalisation Details'!$A:$P,13,0),"")</f>
        <v>tier - 2</v>
      </c>
      <c r="R1019" s="47" t="str">
        <f>IFERROR(VLOOKUP($A1019,'Hospitalisation Details'!$A:$P,14,0),"")</f>
        <v>R1025</v>
      </c>
      <c r="S1019" s="47">
        <f>IFERROR(VLOOKUP($A1019,'Hospitalisation Details'!$A:$P,16,0),"")</f>
        <v>48</v>
      </c>
    </row>
    <row r="1020" spans="1:19" x14ac:dyDescent="0.3">
      <c r="A1020" s="34" t="str">
        <f>'Medical Examinations'!A1020</f>
        <v>Id1019</v>
      </c>
      <c r="B1020" s="36" t="str">
        <f>VLOOKUP($A1020,'Customer Names'!A:E,3,FALSE)</f>
        <v>Mr.</v>
      </c>
      <c r="C1020" s="37" t="str">
        <f>VLOOKUP($A1020,'Customer Names'!$A:$E,4,FALSE)</f>
        <v xml:space="preserve"> Stephen</v>
      </c>
      <c r="D1020" s="37" t="str">
        <f>VLOOKUP($A1020,'Customer Names'!A:E,5,FALSE)</f>
        <v>Gabris</v>
      </c>
      <c r="E1020" s="35">
        <f>VLOOKUP($A1020,'Medical Examinations'!$A:$H,2,FALSE)</f>
        <v>39.97</v>
      </c>
      <c r="F1020" s="35">
        <f>VLOOKUP($A1020,'Medical Examinations'!$A:$H,3,FALSE)</f>
        <v>5.55</v>
      </c>
      <c r="G1020" s="35" t="str">
        <f>VLOOKUP($A1020,'Medical Examinations'!$A:$N,11,0)</f>
        <v>No</v>
      </c>
      <c r="H1020" s="35" t="str">
        <f>VLOOKUP($A1020,'Medical Examinations'!$A:$N,5,0)</f>
        <v>No</v>
      </c>
      <c r="I1020" s="35" t="str">
        <f>VLOOKUP($A1020,'Medical Examinations'!$A:$N,6,0)</f>
        <v>No</v>
      </c>
      <c r="J1020" s="35">
        <f>VLOOKUP($A1020,'Medical Examinations'!$A:$N,9,0)</f>
        <v>0</v>
      </c>
      <c r="K1020" s="35" t="str">
        <f>VLOOKUP($A1020,'Medical Examinations'!$A:$N,10,0)</f>
        <v>No</v>
      </c>
      <c r="L1020" s="35" t="str">
        <f>VLOOKUP($A1020,'Medical Examinations'!$A:$N,12,0)</f>
        <v>Obesity</v>
      </c>
      <c r="M1020" s="35" t="str">
        <f>VLOOKUP($A1020,'Medical Examinations'!$A:$N,13,0)</f>
        <v>Normal</v>
      </c>
      <c r="N1020" s="45">
        <f>IFERROR(VLOOKUP($A1020,'Hospitalisation Details'!$A:$P,15,0),"")</f>
        <v>32806</v>
      </c>
      <c r="O1020" s="46">
        <f>IFERROR(VLOOKUP($A1020,'Hospitalisation Details'!$A:$P,6,0),"")</f>
        <v>11037.51</v>
      </c>
      <c r="P1020" s="47" t="str">
        <f>IFERROR(VLOOKUP($A1020,'Hospitalisation Details'!$A:$P,12,0),"")</f>
        <v>tier - 3</v>
      </c>
      <c r="Q1020" s="47" t="str">
        <f>IFERROR(VLOOKUP($A1020,'Hospitalisation Details'!$A:$P,13,0),"")</f>
        <v>tier - 1</v>
      </c>
      <c r="R1020" s="47" t="str">
        <f>IFERROR(VLOOKUP($A1020,'Hospitalisation Details'!$A:$P,14,0),"")</f>
        <v>R1012</v>
      </c>
      <c r="S1020" s="47">
        <f>IFERROR(VLOOKUP($A1020,'Hospitalisation Details'!$A:$P,16,0),"")</f>
        <v>33</v>
      </c>
    </row>
    <row r="1021" spans="1:19" x14ac:dyDescent="0.3">
      <c r="A1021" s="34" t="str">
        <f>'Medical Examinations'!A1021</f>
        <v>Id1020</v>
      </c>
      <c r="B1021" s="36" t="str">
        <f>VLOOKUP($A1021,'Customer Names'!A:E,3,FALSE)</f>
        <v>Ms.</v>
      </c>
      <c r="C1021" s="37" t="str">
        <f>VLOOKUP($A1021,'Customer Names'!$A:$E,4,FALSE)</f>
        <v xml:space="preserve"> Liza J.</v>
      </c>
      <c r="D1021" s="37" t="str">
        <f>VLOOKUP($A1021,'Customer Names'!A:E,5,FALSE)</f>
        <v>Howard</v>
      </c>
      <c r="E1021" s="35">
        <f>VLOOKUP($A1021,'Medical Examinations'!$A:$H,2,FALSE)</f>
        <v>41.23</v>
      </c>
      <c r="F1021" s="35">
        <f>VLOOKUP($A1021,'Medical Examinations'!$A:$H,3,FALSE)</f>
        <v>6.94</v>
      </c>
      <c r="G1021" s="35" t="str">
        <f>VLOOKUP($A1021,'Medical Examinations'!$A:$N,11,0)</f>
        <v>No</v>
      </c>
      <c r="H1021" s="35" t="str">
        <f>VLOOKUP($A1021,'Medical Examinations'!$A:$N,5,0)</f>
        <v>No</v>
      </c>
      <c r="I1021" s="35" t="str">
        <f>VLOOKUP($A1021,'Medical Examinations'!$A:$N,6,0)</f>
        <v>No</v>
      </c>
      <c r="J1021" s="35">
        <f>VLOOKUP($A1021,'Medical Examinations'!$A:$N,9,0)</f>
        <v>0</v>
      </c>
      <c r="K1021" s="35" t="str">
        <f>VLOOKUP($A1021,'Medical Examinations'!$A:$N,10,0)</f>
        <v>No</v>
      </c>
      <c r="L1021" s="35" t="str">
        <f>VLOOKUP($A1021,'Medical Examinations'!$A:$N,12,0)</f>
        <v>Obesity</v>
      </c>
      <c r="M1021" s="35" t="str">
        <f>VLOOKUP($A1021,'Medical Examinations'!$A:$N,13,0)</f>
        <v>Diabetes</v>
      </c>
      <c r="N1021" s="45">
        <f>IFERROR(VLOOKUP($A1021,'Hospitalisation Details'!$A:$P,15,0),"")</f>
        <v>27373</v>
      </c>
      <c r="O1021" s="46">
        <f>IFERROR(VLOOKUP($A1021,'Hospitalisation Details'!$A:$P,6,0),"")</f>
        <v>11033.66</v>
      </c>
      <c r="P1021" s="47" t="str">
        <f>IFERROR(VLOOKUP($A1021,'Hospitalisation Details'!$A:$P,12,0),"")</f>
        <v>tier - 3</v>
      </c>
      <c r="Q1021" s="47" t="str">
        <f>IFERROR(VLOOKUP($A1021,'Hospitalisation Details'!$A:$P,13,0),"")</f>
        <v>tier - 3</v>
      </c>
      <c r="R1021" s="47" t="str">
        <f>IFERROR(VLOOKUP($A1021,'Hospitalisation Details'!$A:$P,14,0),"")</f>
        <v>R1012</v>
      </c>
      <c r="S1021" s="47">
        <f>IFERROR(VLOOKUP($A1021,'Hospitalisation Details'!$A:$P,16,0),"")</f>
        <v>48</v>
      </c>
    </row>
    <row r="1022" spans="1:19" x14ac:dyDescent="0.3">
      <c r="A1022" s="34" t="str">
        <f>'Medical Examinations'!A1022</f>
        <v>Id1021</v>
      </c>
      <c r="B1022" s="36" t="str">
        <f>VLOOKUP($A1022,'Customer Names'!A:E,3,FALSE)</f>
        <v>Mr.</v>
      </c>
      <c r="C1022" s="37" t="str">
        <f>VLOOKUP($A1022,'Customer Names'!$A:$E,4,FALSE)</f>
        <v xml:space="preserve"> Ian M.</v>
      </c>
      <c r="D1022" s="37" t="str">
        <f>VLOOKUP($A1022,'Customer Names'!A:E,5,FALSE)</f>
        <v>Kallay</v>
      </c>
      <c r="E1022" s="35">
        <f>VLOOKUP($A1022,'Medical Examinations'!$A:$H,2,FALSE)</f>
        <v>49.45</v>
      </c>
      <c r="F1022" s="35">
        <f>VLOOKUP($A1022,'Medical Examinations'!$A:$H,3,FALSE)</f>
        <v>4.2</v>
      </c>
      <c r="G1022" s="35" t="str">
        <f>VLOOKUP($A1022,'Medical Examinations'!$A:$N,11,0)</f>
        <v>Yes</v>
      </c>
      <c r="H1022" s="35" t="str">
        <f>VLOOKUP($A1022,'Medical Examinations'!$A:$N,5,0)</f>
        <v>No</v>
      </c>
      <c r="I1022" s="35" t="str">
        <f>VLOOKUP($A1022,'Medical Examinations'!$A:$N,6,0)</f>
        <v>No</v>
      </c>
      <c r="J1022" s="35">
        <f>VLOOKUP($A1022,'Medical Examinations'!$A:$N,9,0)</f>
        <v>0</v>
      </c>
      <c r="K1022" s="35" t="str">
        <f>VLOOKUP($A1022,'Medical Examinations'!$A:$N,10,0)</f>
        <v>No</v>
      </c>
      <c r="L1022" s="35" t="str">
        <f>VLOOKUP($A1022,'Medical Examinations'!$A:$N,12,0)</f>
        <v>Obesity</v>
      </c>
      <c r="M1022" s="35" t="str">
        <f>VLOOKUP($A1022,'Medical Examinations'!$A:$N,13,0)</f>
        <v>Normal</v>
      </c>
      <c r="N1022" s="45">
        <f>IFERROR(VLOOKUP($A1022,'Hospitalisation Details'!$A:$P,15,0),"")</f>
        <v>35267</v>
      </c>
      <c r="O1022" s="46">
        <f>IFERROR(VLOOKUP($A1022,'Hospitalisation Details'!$A:$P,6,0),"")</f>
        <v>11028.56</v>
      </c>
      <c r="P1022" s="47" t="str">
        <f>IFERROR(VLOOKUP($A1022,'Hospitalisation Details'!$A:$P,12,0),"")</f>
        <v>tier - 3</v>
      </c>
      <c r="Q1022" s="47" t="str">
        <f>IFERROR(VLOOKUP($A1022,'Hospitalisation Details'!$A:$P,13,0),"")</f>
        <v>tier - 3</v>
      </c>
      <c r="R1022" s="47" t="str">
        <f>IFERROR(VLOOKUP($A1022,'Hospitalisation Details'!$A:$P,14,0),"")</f>
        <v>R1012</v>
      </c>
      <c r="S1022" s="47">
        <f>IFERROR(VLOOKUP($A1022,'Hospitalisation Details'!$A:$P,16,0),"")</f>
        <v>26</v>
      </c>
    </row>
    <row r="1023" spans="1:19" x14ac:dyDescent="0.3">
      <c r="A1023" s="34" t="str">
        <f>'Medical Examinations'!A1023</f>
        <v>Id1022</v>
      </c>
      <c r="B1023" s="36" t="str">
        <f>VLOOKUP($A1023,'Customer Names'!A:E,3,FALSE)</f>
        <v>Ms.</v>
      </c>
      <c r="C1023" s="37" t="str">
        <f>VLOOKUP($A1023,'Customer Names'!$A:$E,4,FALSE)</f>
        <v xml:space="preserve"> Claudia L.</v>
      </c>
      <c r="D1023" s="37" t="str">
        <f>VLOOKUP($A1023,'Customer Names'!A:E,5,FALSE)</f>
        <v>Leguizamo</v>
      </c>
      <c r="E1023" s="35">
        <f>VLOOKUP($A1023,'Medical Examinations'!$A:$H,2,FALSE)</f>
        <v>41.04</v>
      </c>
      <c r="F1023" s="35">
        <f>VLOOKUP($A1023,'Medical Examinations'!$A:$H,3,FALSE)</f>
        <v>5.59</v>
      </c>
      <c r="G1023" s="35" t="str">
        <f>VLOOKUP($A1023,'Medical Examinations'!$A:$N,11,0)</f>
        <v>No</v>
      </c>
      <c r="H1023" s="35" t="str">
        <f>VLOOKUP($A1023,'Medical Examinations'!$A:$N,5,0)</f>
        <v>No</v>
      </c>
      <c r="I1023" s="35" t="str">
        <f>VLOOKUP($A1023,'Medical Examinations'!$A:$N,6,0)</f>
        <v>No</v>
      </c>
      <c r="J1023" s="35">
        <f>VLOOKUP($A1023,'Medical Examinations'!$A:$N,9,0)</f>
        <v>0</v>
      </c>
      <c r="K1023" s="35" t="str">
        <f>VLOOKUP($A1023,'Medical Examinations'!$A:$N,10,0)</f>
        <v>No</v>
      </c>
      <c r="L1023" s="35" t="str">
        <f>VLOOKUP($A1023,'Medical Examinations'!$A:$N,12,0)</f>
        <v>Obesity</v>
      </c>
      <c r="M1023" s="35" t="str">
        <f>VLOOKUP($A1023,'Medical Examinations'!$A:$N,13,0)</f>
        <v>Normal</v>
      </c>
      <c r="N1023" s="45">
        <f>IFERROR(VLOOKUP($A1023,'Hospitalisation Details'!$A:$P,15,0),"")</f>
        <v>33415</v>
      </c>
      <c r="O1023" s="46">
        <f>IFERROR(VLOOKUP($A1023,'Hospitalisation Details'!$A:$P,6,0),"")</f>
        <v>11018.05</v>
      </c>
      <c r="P1023" s="47" t="str">
        <f>IFERROR(VLOOKUP($A1023,'Hospitalisation Details'!$A:$P,12,0),"")</f>
        <v>tier - 3</v>
      </c>
      <c r="Q1023" s="47" t="str">
        <f>IFERROR(VLOOKUP($A1023,'Hospitalisation Details'!$A:$P,13,0),"")</f>
        <v>tier - 2</v>
      </c>
      <c r="R1023" s="47" t="str">
        <f>IFERROR(VLOOKUP($A1023,'Hospitalisation Details'!$A:$P,14,0),"")</f>
        <v>R1012</v>
      </c>
      <c r="S1023" s="47">
        <f>IFERROR(VLOOKUP($A1023,'Hospitalisation Details'!$A:$P,16,0),"")</f>
        <v>31</v>
      </c>
    </row>
    <row r="1024" spans="1:19" x14ac:dyDescent="0.3">
      <c r="A1024" s="34" t="str">
        <f>'Medical Examinations'!A1024</f>
        <v>Id1023</v>
      </c>
      <c r="B1024" s="36" t="str">
        <f>VLOOKUP($A1024,'Customer Names'!A:E,3,FALSE)</f>
        <v>Ms.</v>
      </c>
      <c r="C1024" s="37" t="str">
        <f>VLOOKUP($A1024,'Customer Names'!$A:$E,4,FALSE)</f>
        <v xml:space="preserve"> Jessica M</v>
      </c>
      <c r="D1024" s="37" t="str">
        <f>VLOOKUP($A1024,'Customer Names'!A:E,5,FALSE)</f>
        <v>Escartin</v>
      </c>
      <c r="E1024" s="35">
        <f>VLOOKUP($A1024,'Medical Examinations'!$A:$H,2,FALSE)</f>
        <v>27.93</v>
      </c>
      <c r="F1024" s="35">
        <f>VLOOKUP($A1024,'Medical Examinations'!$A:$H,3,FALSE)</f>
        <v>9.9600000000000009</v>
      </c>
      <c r="G1024" s="35" t="str">
        <f>VLOOKUP($A1024,'Medical Examinations'!$A:$N,11,0)</f>
        <v>No</v>
      </c>
      <c r="H1024" s="35" t="str">
        <f>VLOOKUP($A1024,'Medical Examinations'!$A:$N,5,0)</f>
        <v>No</v>
      </c>
      <c r="I1024" s="35" t="str">
        <f>VLOOKUP($A1024,'Medical Examinations'!$A:$N,6,0)</f>
        <v>No</v>
      </c>
      <c r="J1024" s="35">
        <f>VLOOKUP($A1024,'Medical Examinations'!$A:$N,9,0)</f>
        <v>0</v>
      </c>
      <c r="K1024" s="35" t="str">
        <f>VLOOKUP($A1024,'Medical Examinations'!$A:$N,10,0)</f>
        <v>No</v>
      </c>
      <c r="L1024" s="35" t="str">
        <f>VLOOKUP($A1024,'Medical Examinations'!$A:$N,12,0)</f>
        <v>Overweight</v>
      </c>
      <c r="M1024" s="35" t="str">
        <f>VLOOKUP($A1024,'Medical Examinations'!$A:$N,13,0)</f>
        <v>Diabetes</v>
      </c>
      <c r="N1024" s="45">
        <f>IFERROR(VLOOKUP($A1024,'Hospitalisation Details'!$A:$P,15,0),"")</f>
        <v>27378</v>
      </c>
      <c r="O1024" s="46">
        <f>IFERROR(VLOOKUP($A1024,'Hospitalisation Details'!$A:$P,6,0),"")</f>
        <v>11015.17</v>
      </c>
      <c r="P1024" s="47" t="str">
        <f>IFERROR(VLOOKUP($A1024,'Hospitalisation Details'!$A:$P,12,0),"")</f>
        <v>tier - 3</v>
      </c>
      <c r="Q1024" s="47" t="str">
        <f>IFERROR(VLOOKUP($A1024,'Hospitalisation Details'!$A:$P,13,0),"")</f>
        <v>tier - 1</v>
      </c>
      <c r="R1024" s="47" t="str">
        <f>IFERROR(VLOOKUP($A1024,'Hospitalisation Details'!$A:$P,14,0),"")</f>
        <v>R1012</v>
      </c>
      <c r="S1024" s="47">
        <f>IFERROR(VLOOKUP($A1024,'Hospitalisation Details'!$A:$P,16,0),"")</f>
        <v>48</v>
      </c>
    </row>
    <row r="1025" spans="1:19" x14ac:dyDescent="0.3">
      <c r="A1025" s="34" t="str">
        <f>'Medical Examinations'!A1025</f>
        <v>Id1024</v>
      </c>
      <c r="B1025" s="36" t="str">
        <f>VLOOKUP($A1025,'Customer Names'!A:E,3,FALSE)</f>
        <v>Mr.</v>
      </c>
      <c r="C1025" s="37" t="str">
        <f>VLOOKUP($A1025,'Customer Names'!$A:$E,4,FALSE)</f>
        <v xml:space="preserve"> Billy Jr.</v>
      </c>
      <c r="D1025" s="37" t="str">
        <f>VLOOKUP($A1025,'Customer Names'!A:E,5,FALSE)</f>
        <v>Chorey</v>
      </c>
      <c r="E1025" s="35">
        <f>VLOOKUP($A1025,'Medical Examinations'!$A:$H,2,FALSE)</f>
        <v>21.01</v>
      </c>
      <c r="F1025" s="35">
        <f>VLOOKUP($A1025,'Medical Examinations'!$A:$H,3,FALSE)</f>
        <v>7.37</v>
      </c>
      <c r="G1025" s="35" t="str">
        <f>VLOOKUP($A1025,'Medical Examinations'!$A:$N,11,0)</f>
        <v>No</v>
      </c>
      <c r="H1025" s="35" t="str">
        <f>VLOOKUP($A1025,'Medical Examinations'!$A:$N,5,0)</f>
        <v>No</v>
      </c>
      <c r="I1025" s="35" t="str">
        <f>VLOOKUP($A1025,'Medical Examinations'!$A:$N,6,0)</f>
        <v>No</v>
      </c>
      <c r="J1025" s="35">
        <f>VLOOKUP($A1025,'Medical Examinations'!$A:$N,9,0)</f>
        <v>0</v>
      </c>
      <c r="K1025" s="35" t="str">
        <f>VLOOKUP($A1025,'Medical Examinations'!$A:$N,10,0)</f>
        <v>No</v>
      </c>
      <c r="L1025" s="35" t="str">
        <f>VLOOKUP($A1025,'Medical Examinations'!$A:$N,12,0)</f>
        <v>Normal Weight</v>
      </c>
      <c r="M1025" s="35" t="str">
        <f>VLOOKUP($A1025,'Medical Examinations'!$A:$N,13,0)</f>
        <v>Diabetes</v>
      </c>
      <c r="N1025" s="45">
        <f>IFERROR(VLOOKUP($A1025,'Hospitalisation Details'!$A:$P,15,0),"")</f>
        <v>25135</v>
      </c>
      <c r="O1025" s="46">
        <f>IFERROR(VLOOKUP($A1025,'Hospitalisation Details'!$A:$P,6,0),"")</f>
        <v>11013.71</v>
      </c>
      <c r="P1025" s="47" t="str">
        <f>IFERROR(VLOOKUP($A1025,'Hospitalisation Details'!$A:$P,12,0),"")</f>
        <v>tier - 3</v>
      </c>
      <c r="Q1025" s="47" t="str">
        <f>IFERROR(VLOOKUP($A1025,'Hospitalisation Details'!$A:$P,13,0),"")</f>
        <v>tier - 1</v>
      </c>
      <c r="R1025" s="47" t="str">
        <f>IFERROR(VLOOKUP($A1025,'Hospitalisation Details'!$A:$P,14,0),"")</f>
        <v>R1013</v>
      </c>
      <c r="S1025" s="47">
        <f>IFERROR(VLOOKUP($A1025,'Hospitalisation Details'!$A:$P,16,0),"")</f>
        <v>54</v>
      </c>
    </row>
    <row r="1026" spans="1:19" x14ac:dyDescent="0.3">
      <c r="A1026" s="34" t="str">
        <f>'Medical Examinations'!A1026</f>
        <v>Id1025</v>
      </c>
      <c r="B1026" s="36" t="str">
        <f>VLOOKUP($A1026,'Customer Names'!A:E,3,FALSE)</f>
        <v>Mr.</v>
      </c>
      <c r="C1026" s="37" t="str">
        <f>VLOOKUP($A1026,'Customer Names'!$A:$E,4,FALSE)</f>
        <v xml:space="preserve"> David</v>
      </c>
      <c r="D1026" s="37" t="str">
        <f>VLOOKUP($A1026,'Customer Names'!A:E,5,FALSE)</f>
        <v>McVay</v>
      </c>
      <c r="E1026" s="35">
        <f>VLOOKUP($A1026,'Medical Examinations'!$A:$H,2,FALSE)</f>
        <v>52.37</v>
      </c>
      <c r="F1026" s="35">
        <f>VLOOKUP($A1026,'Medical Examinations'!$A:$H,3,FALSE)</f>
        <v>5.0599999999999996</v>
      </c>
      <c r="G1026" s="35" t="str">
        <f>VLOOKUP($A1026,'Medical Examinations'!$A:$N,11,0)</f>
        <v>Yes</v>
      </c>
      <c r="H1026" s="35" t="str">
        <f>VLOOKUP($A1026,'Medical Examinations'!$A:$N,5,0)</f>
        <v>yes</v>
      </c>
      <c r="I1026" s="35" t="str">
        <f>VLOOKUP($A1026,'Medical Examinations'!$A:$N,6,0)</f>
        <v>No</v>
      </c>
      <c r="J1026" s="35">
        <f>VLOOKUP($A1026,'Medical Examinations'!$A:$N,9,0)</f>
        <v>2</v>
      </c>
      <c r="K1026" s="35" t="str">
        <f>VLOOKUP($A1026,'Medical Examinations'!$A:$N,10,0)</f>
        <v>No</v>
      </c>
      <c r="L1026" s="35" t="str">
        <f>VLOOKUP($A1026,'Medical Examinations'!$A:$N,12,0)</f>
        <v>Obesity</v>
      </c>
      <c r="M1026" s="35" t="str">
        <f>VLOOKUP($A1026,'Medical Examinations'!$A:$N,13,0)</f>
        <v>Normal</v>
      </c>
      <c r="N1026" s="45">
        <f>IFERROR(VLOOKUP($A1026,'Hospitalisation Details'!$A:$P,15,0),"")</f>
        <v>36786</v>
      </c>
      <c r="O1026" s="46">
        <f>IFERROR(VLOOKUP($A1026,'Hospitalisation Details'!$A:$P,6,0),"")</f>
        <v>10991.58</v>
      </c>
      <c r="P1026" s="47" t="str">
        <f>IFERROR(VLOOKUP($A1026,'Hospitalisation Details'!$A:$P,12,0),"")</f>
        <v>tier - 3</v>
      </c>
      <c r="Q1026" s="47" t="str">
        <f>IFERROR(VLOOKUP($A1026,'Hospitalisation Details'!$A:$P,13,0),"")</f>
        <v>tier - 3</v>
      </c>
      <c r="R1026" s="47" t="str">
        <f>IFERROR(VLOOKUP($A1026,'Hospitalisation Details'!$A:$P,14,0),"")</f>
        <v>R1012</v>
      </c>
      <c r="S1026" s="47">
        <f>IFERROR(VLOOKUP($A1026,'Hospitalisation Details'!$A:$P,16,0),"")</f>
        <v>22</v>
      </c>
    </row>
    <row r="1027" spans="1:19" x14ac:dyDescent="0.3">
      <c r="A1027" s="34" t="str">
        <f>'Medical Examinations'!A1027</f>
        <v>Id1026</v>
      </c>
      <c r="B1027" s="36" t="str">
        <f>VLOOKUP($A1027,'Customer Names'!A:E,3,FALSE)</f>
        <v>Mr.</v>
      </c>
      <c r="C1027" s="37" t="str">
        <f>VLOOKUP($A1027,'Customer Names'!$A:$E,4,FALSE)</f>
        <v xml:space="preserve"> Tim</v>
      </c>
      <c r="D1027" s="37" t="str">
        <f>VLOOKUP($A1027,'Customer Names'!A:E,5,FALSE)</f>
        <v>Vinson</v>
      </c>
      <c r="E1027" s="35">
        <f>VLOOKUP($A1027,'Medical Examinations'!$A:$H,2,FALSE)</f>
        <v>40.369999999999997</v>
      </c>
      <c r="F1027" s="35">
        <f>VLOOKUP($A1027,'Medical Examinations'!$A:$H,3,FALSE)</f>
        <v>8.2100000000000009</v>
      </c>
      <c r="G1027" s="35" t="str">
        <f>VLOOKUP($A1027,'Medical Examinations'!$A:$N,11,0)</f>
        <v>No</v>
      </c>
      <c r="H1027" s="35" t="str">
        <f>VLOOKUP($A1027,'Medical Examinations'!$A:$N,5,0)</f>
        <v>No</v>
      </c>
      <c r="I1027" s="35" t="str">
        <f>VLOOKUP($A1027,'Medical Examinations'!$A:$N,6,0)</f>
        <v>No</v>
      </c>
      <c r="J1027" s="35">
        <f>VLOOKUP($A1027,'Medical Examinations'!$A:$N,9,0)</f>
        <v>0</v>
      </c>
      <c r="K1027" s="35" t="str">
        <f>VLOOKUP($A1027,'Medical Examinations'!$A:$N,10,0)</f>
        <v>No</v>
      </c>
      <c r="L1027" s="35" t="str">
        <f>VLOOKUP($A1027,'Medical Examinations'!$A:$N,12,0)</f>
        <v>Obesity</v>
      </c>
      <c r="M1027" s="35" t="str">
        <f>VLOOKUP($A1027,'Medical Examinations'!$A:$N,13,0)</f>
        <v>Diabetes</v>
      </c>
      <c r="N1027" s="45">
        <f>IFERROR(VLOOKUP($A1027,'Hospitalisation Details'!$A:$P,15,0),"")</f>
        <v>24094</v>
      </c>
      <c r="O1027" s="46">
        <f>IFERROR(VLOOKUP($A1027,'Hospitalisation Details'!$A:$P,6,0),"")</f>
        <v>10982.5</v>
      </c>
      <c r="P1027" s="47" t="str">
        <f>IFERROR(VLOOKUP($A1027,'Hospitalisation Details'!$A:$P,12,0),"")</f>
        <v>tier - 3</v>
      </c>
      <c r="Q1027" s="47" t="str">
        <f>IFERROR(VLOOKUP($A1027,'Hospitalisation Details'!$A:$P,13,0),"")</f>
        <v>tier - 3</v>
      </c>
      <c r="R1027" s="47" t="str">
        <f>IFERROR(VLOOKUP($A1027,'Hospitalisation Details'!$A:$P,14,0),"")</f>
        <v>R1013</v>
      </c>
      <c r="S1027" s="47">
        <f>IFERROR(VLOOKUP($A1027,'Hospitalisation Details'!$A:$P,16,0),"")</f>
        <v>57</v>
      </c>
    </row>
    <row r="1028" spans="1:19" x14ac:dyDescent="0.3">
      <c r="A1028" s="34" t="str">
        <f>'Medical Examinations'!A1028</f>
        <v>Id1027</v>
      </c>
      <c r="B1028" s="36" t="str">
        <f>VLOOKUP($A1028,'Customer Names'!A:E,3,FALSE)</f>
        <v>Ms.</v>
      </c>
      <c r="C1028" s="37" t="str">
        <f>VLOOKUP($A1028,'Customer Names'!$A:$E,4,FALSE)</f>
        <v xml:space="preserve"> Emma M</v>
      </c>
      <c r="D1028" s="37" t="str">
        <f>VLOOKUP($A1028,'Customer Names'!A:E,5,FALSE)</f>
        <v>Astrike-Davis</v>
      </c>
      <c r="E1028" s="35">
        <f>VLOOKUP($A1028,'Medical Examinations'!$A:$H,2,FALSE)</f>
        <v>41.47</v>
      </c>
      <c r="F1028" s="35">
        <f>VLOOKUP($A1028,'Medical Examinations'!$A:$H,3,FALSE)</f>
        <v>10.34</v>
      </c>
      <c r="G1028" s="35" t="str">
        <f>VLOOKUP($A1028,'Medical Examinations'!$A:$N,11,0)</f>
        <v>No</v>
      </c>
      <c r="H1028" s="35" t="str">
        <f>VLOOKUP($A1028,'Medical Examinations'!$A:$N,5,0)</f>
        <v>No</v>
      </c>
      <c r="I1028" s="35" t="str">
        <f>VLOOKUP($A1028,'Medical Examinations'!$A:$N,6,0)</f>
        <v>No</v>
      </c>
      <c r="J1028" s="35">
        <f>VLOOKUP($A1028,'Medical Examinations'!$A:$N,9,0)</f>
        <v>2</v>
      </c>
      <c r="K1028" s="35" t="str">
        <f>VLOOKUP($A1028,'Medical Examinations'!$A:$N,10,0)</f>
        <v>No</v>
      </c>
      <c r="L1028" s="35" t="str">
        <f>VLOOKUP($A1028,'Medical Examinations'!$A:$N,12,0)</f>
        <v>Obesity</v>
      </c>
      <c r="M1028" s="35" t="str">
        <f>VLOOKUP($A1028,'Medical Examinations'!$A:$N,13,0)</f>
        <v>Diabetes</v>
      </c>
      <c r="N1028" s="45">
        <f>IFERROR(VLOOKUP($A1028,'Hospitalisation Details'!$A:$P,15,0),"")</f>
        <v>26958</v>
      </c>
      <c r="O1028" s="46">
        <f>IFERROR(VLOOKUP($A1028,'Hospitalisation Details'!$A:$P,6,0),"")</f>
        <v>10977.21</v>
      </c>
      <c r="P1028" s="47" t="str">
        <f>IFERROR(VLOOKUP($A1028,'Hospitalisation Details'!$A:$P,12,0),"")</f>
        <v>tier - 3</v>
      </c>
      <c r="Q1028" s="47" t="str">
        <f>IFERROR(VLOOKUP($A1028,'Hospitalisation Details'!$A:$P,13,0),"")</f>
        <v>tier - 1</v>
      </c>
      <c r="R1028" s="47" t="str">
        <f>IFERROR(VLOOKUP($A1028,'Hospitalisation Details'!$A:$P,14,0),"")</f>
        <v>R1013</v>
      </c>
      <c r="S1028" s="47">
        <f>IFERROR(VLOOKUP($A1028,'Hospitalisation Details'!$A:$P,16,0),"")</f>
        <v>49</v>
      </c>
    </row>
    <row r="1029" spans="1:19" x14ac:dyDescent="0.3">
      <c r="A1029" s="34" t="str">
        <f>'Medical Examinations'!A1029</f>
        <v>Id1028</v>
      </c>
      <c r="B1029" s="36" t="str">
        <f>VLOOKUP($A1029,'Customer Names'!A:E,3,FALSE)</f>
        <v>Mr.</v>
      </c>
      <c r="C1029" s="37" t="str">
        <f>VLOOKUP($A1029,'Customer Names'!$A:$E,4,FALSE)</f>
        <v xml:space="preserve"> Tim</v>
      </c>
      <c r="D1029" s="37" t="str">
        <f>VLOOKUP($A1029,'Customer Names'!A:E,5,FALSE)</f>
        <v>Harder</v>
      </c>
      <c r="E1029" s="35">
        <f>VLOOKUP($A1029,'Medical Examinations'!$A:$H,2,FALSE)</f>
        <v>33.725000000000001</v>
      </c>
      <c r="F1029" s="35">
        <f>VLOOKUP($A1029,'Medical Examinations'!$A:$H,3,FALSE)</f>
        <v>5.51</v>
      </c>
      <c r="G1029" s="35" t="str">
        <f>VLOOKUP($A1029,'Medical Examinations'!$A:$N,11,0)</f>
        <v>Yes</v>
      </c>
      <c r="H1029" s="35" t="str">
        <f>VLOOKUP($A1029,'Medical Examinations'!$A:$N,5,0)</f>
        <v>No</v>
      </c>
      <c r="I1029" s="35" t="str">
        <f>VLOOKUP($A1029,'Medical Examinations'!$A:$N,6,0)</f>
        <v>No</v>
      </c>
      <c r="J1029" s="35">
        <f>VLOOKUP($A1029,'Medical Examinations'!$A:$N,9,0)</f>
        <v>2</v>
      </c>
      <c r="K1029" s="35" t="str">
        <f>VLOOKUP($A1029,'Medical Examinations'!$A:$N,10,0)</f>
        <v>No</v>
      </c>
      <c r="L1029" s="35" t="str">
        <f>VLOOKUP($A1029,'Medical Examinations'!$A:$N,12,0)</f>
        <v>Obesity</v>
      </c>
      <c r="M1029" s="35" t="str">
        <f>VLOOKUP($A1029,'Medical Examinations'!$A:$N,13,0)</f>
        <v>Normal</v>
      </c>
      <c r="N1029" s="45">
        <f>IFERROR(VLOOKUP($A1029,'Hospitalisation Details'!$A:$P,15,0),"")</f>
        <v>24297</v>
      </c>
      <c r="O1029" s="46">
        <f>IFERROR(VLOOKUP($A1029,'Hospitalisation Details'!$A:$P,6,0),"")</f>
        <v>10976.25</v>
      </c>
      <c r="P1029" s="47" t="str">
        <f>IFERROR(VLOOKUP($A1029,'Hospitalisation Details'!$A:$P,12,0),"")</f>
        <v>tier - 3</v>
      </c>
      <c r="Q1029" s="47" t="str">
        <f>IFERROR(VLOOKUP($A1029,'Hospitalisation Details'!$A:$P,13,0),"")</f>
        <v>tier - 2</v>
      </c>
      <c r="R1029" s="47" t="str">
        <f>IFERROR(VLOOKUP($A1029,'Hospitalisation Details'!$A:$P,14,0),"")</f>
        <v>R1012</v>
      </c>
      <c r="S1029" s="47">
        <f>IFERROR(VLOOKUP($A1029,'Hospitalisation Details'!$A:$P,16,0),"")</f>
        <v>56</v>
      </c>
    </row>
    <row r="1030" spans="1:19" x14ac:dyDescent="0.3">
      <c r="A1030" s="34" t="str">
        <f>'Medical Examinations'!A1030</f>
        <v>Id1029</v>
      </c>
      <c r="B1030" s="36" t="str">
        <f>VLOOKUP($A1030,'Customer Names'!A:E,3,FALSE)</f>
        <v>Mr.</v>
      </c>
      <c r="C1030" s="37" t="str">
        <f>VLOOKUP($A1030,'Customer Names'!$A:$E,4,FALSE)</f>
        <v xml:space="preserve"> Patrick</v>
      </c>
      <c r="D1030" s="37" t="str">
        <f>VLOOKUP($A1030,'Customer Names'!A:E,5,FALSE)</f>
        <v>Bell</v>
      </c>
      <c r="E1030" s="35">
        <f>VLOOKUP($A1030,'Medical Examinations'!$A:$H,2,FALSE)</f>
        <v>28.1</v>
      </c>
      <c r="F1030" s="35">
        <f>VLOOKUP($A1030,'Medical Examinations'!$A:$H,3,FALSE)</f>
        <v>11.2</v>
      </c>
      <c r="G1030" s="35" t="str">
        <f>VLOOKUP($A1030,'Medical Examinations'!$A:$N,11,0)</f>
        <v>No</v>
      </c>
      <c r="H1030" s="35" t="str">
        <f>VLOOKUP($A1030,'Medical Examinations'!$A:$N,5,0)</f>
        <v>No</v>
      </c>
      <c r="I1030" s="35" t="str">
        <f>VLOOKUP($A1030,'Medical Examinations'!$A:$N,6,0)</f>
        <v>No</v>
      </c>
      <c r="J1030" s="35">
        <f>VLOOKUP($A1030,'Medical Examinations'!$A:$N,9,0)</f>
        <v>0</v>
      </c>
      <c r="K1030" s="35" t="str">
        <f>VLOOKUP($A1030,'Medical Examinations'!$A:$N,10,0)</f>
        <v>No</v>
      </c>
      <c r="L1030" s="35" t="str">
        <f>VLOOKUP($A1030,'Medical Examinations'!$A:$N,12,0)</f>
        <v>Overweight</v>
      </c>
      <c r="M1030" s="35" t="str">
        <f>VLOOKUP($A1030,'Medical Examinations'!$A:$N,13,0)</f>
        <v>Diabetes</v>
      </c>
      <c r="N1030" s="45">
        <f>IFERROR(VLOOKUP($A1030,'Hospitalisation Details'!$A:$P,15,0),"")</f>
        <v>23912</v>
      </c>
      <c r="O1030" s="46">
        <f>IFERROR(VLOOKUP($A1030,'Hospitalisation Details'!$A:$P,6,0),"")</f>
        <v>10965.45</v>
      </c>
      <c r="P1030" s="47" t="str">
        <f>IFERROR(VLOOKUP($A1030,'Hospitalisation Details'!$A:$P,12,0),"")</f>
        <v>tier - 3</v>
      </c>
      <c r="Q1030" s="47" t="str">
        <f>IFERROR(VLOOKUP($A1030,'Hospitalisation Details'!$A:$P,13,0),"")</f>
        <v>tier - 2</v>
      </c>
      <c r="R1030" s="47" t="str">
        <f>IFERROR(VLOOKUP($A1030,'Hospitalisation Details'!$A:$P,14,0),"")</f>
        <v>R1011</v>
      </c>
      <c r="S1030" s="47">
        <f>IFERROR(VLOOKUP($A1030,'Hospitalisation Details'!$A:$P,16,0),"")</f>
        <v>57</v>
      </c>
    </row>
    <row r="1031" spans="1:19" x14ac:dyDescent="0.3">
      <c r="A1031" s="34" t="str">
        <f>'Medical Examinations'!A1031</f>
        <v>Id1030</v>
      </c>
      <c r="B1031" s="36" t="str">
        <f>VLOOKUP($A1031,'Customer Names'!A:E,3,FALSE)</f>
        <v>Ms.</v>
      </c>
      <c r="C1031" s="37" t="str">
        <f>VLOOKUP($A1031,'Customer Names'!$A:$E,4,FALSE)</f>
        <v xml:space="preserve"> Bridget K.</v>
      </c>
      <c r="D1031" s="37" t="str">
        <f>VLOOKUP($A1031,'Customer Names'!A:E,5,FALSE)</f>
        <v>Dawes</v>
      </c>
      <c r="E1031" s="35">
        <f>VLOOKUP($A1031,'Medical Examinations'!$A:$H,2,FALSE)</f>
        <v>37.43</v>
      </c>
      <c r="F1031" s="35">
        <f>VLOOKUP($A1031,'Medical Examinations'!$A:$H,3,FALSE)</f>
        <v>4.3499999999999996</v>
      </c>
      <c r="G1031" s="35" t="str">
        <f>VLOOKUP($A1031,'Medical Examinations'!$A:$N,11,0)</f>
        <v>Yes</v>
      </c>
      <c r="H1031" s="35" t="str">
        <f>VLOOKUP($A1031,'Medical Examinations'!$A:$N,5,0)</f>
        <v>No</v>
      </c>
      <c r="I1031" s="35" t="str">
        <f>VLOOKUP($A1031,'Medical Examinations'!$A:$N,6,0)</f>
        <v>Yes</v>
      </c>
      <c r="J1031" s="35">
        <f>VLOOKUP($A1031,'Medical Examinations'!$A:$N,9,0)</f>
        <v>1</v>
      </c>
      <c r="K1031" s="35" t="str">
        <f>VLOOKUP($A1031,'Medical Examinations'!$A:$N,10,0)</f>
        <v>No</v>
      </c>
      <c r="L1031" s="35" t="str">
        <f>VLOOKUP($A1031,'Medical Examinations'!$A:$N,12,0)</f>
        <v>Obesity</v>
      </c>
      <c r="M1031" s="35" t="str">
        <f>VLOOKUP($A1031,'Medical Examinations'!$A:$N,13,0)</f>
        <v>Normal</v>
      </c>
      <c r="N1031" s="45">
        <f>IFERROR(VLOOKUP($A1031,'Hospitalisation Details'!$A:$P,15,0),"")</f>
        <v>25429</v>
      </c>
      <c r="O1031" s="46">
        <f>IFERROR(VLOOKUP($A1031,'Hospitalisation Details'!$A:$P,6,0),"")</f>
        <v>10959.69</v>
      </c>
      <c r="P1031" s="47" t="str">
        <f>IFERROR(VLOOKUP($A1031,'Hospitalisation Details'!$A:$P,12,0),"")</f>
        <v>tier - 3</v>
      </c>
      <c r="Q1031" s="47" t="str">
        <f>IFERROR(VLOOKUP($A1031,'Hospitalisation Details'!$A:$P,13,0),"")</f>
        <v>tier - 3</v>
      </c>
      <c r="R1031" s="47" t="str">
        <f>IFERROR(VLOOKUP($A1031,'Hospitalisation Details'!$A:$P,14,0),"")</f>
        <v>R1012</v>
      </c>
      <c r="S1031" s="47">
        <f>IFERROR(VLOOKUP($A1031,'Hospitalisation Details'!$A:$P,16,0),"")</f>
        <v>53</v>
      </c>
    </row>
    <row r="1032" spans="1:19" x14ac:dyDescent="0.3">
      <c r="A1032" s="34" t="str">
        <f>'Medical Examinations'!A1032</f>
        <v>Id1031</v>
      </c>
      <c r="B1032" s="36" t="str">
        <f>VLOOKUP($A1032,'Customer Names'!A:E,3,FALSE)</f>
        <v>Mr.</v>
      </c>
      <c r="C1032" s="37" t="str">
        <f>VLOOKUP($A1032,'Customer Names'!$A:$E,4,FALSE)</f>
        <v xml:space="preserve"> Gabriel</v>
      </c>
      <c r="D1032" s="37" t="str">
        <f>VLOOKUP($A1032,'Customer Names'!A:E,5,FALSE)</f>
        <v>Larios</v>
      </c>
      <c r="E1032" s="35">
        <f>VLOOKUP($A1032,'Medical Examinations'!$A:$H,2,FALSE)</f>
        <v>23.7</v>
      </c>
      <c r="F1032" s="35">
        <f>VLOOKUP($A1032,'Medical Examinations'!$A:$H,3,FALSE)</f>
        <v>10.45</v>
      </c>
      <c r="G1032" s="35" t="str">
        <f>VLOOKUP($A1032,'Medical Examinations'!$A:$N,11,0)</f>
        <v>No</v>
      </c>
      <c r="H1032" s="35" t="str">
        <f>VLOOKUP($A1032,'Medical Examinations'!$A:$N,5,0)</f>
        <v>No</v>
      </c>
      <c r="I1032" s="35" t="str">
        <f>VLOOKUP($A1032,'Medical Examinations'!$A:$N,6,0)</f>
        <v>No</v>
      </c>
      <c r="J1032" s="35">
        <f>VLOOKUP($A1032,'Medical Examinations'!$A:$N,9,0)</f>
        <v>0</v>
      </c>
      <c r="K1032" s="35" t="str">
        <f>VLOOKUP($A1032,'Medical Examinations'!$A:$N,10,0)</f>
        <v>No</v>
      </c>
      <c r="L1032" s="35" t="str">
        <f>VLOOKUP($A1032,'Medical Examinations'!$A:$N,12,0)</f>
        <v>Normal Weight</v>
      </c>
      <c r="M1032" s="35" t="str">
        <f>VLOOKUP($A1032,'Medical Examinations'!$A:$N,13,0)</f>
        <v>Diabetes</v>
      </c>
      <c r="N1032" s="45">
        <f>IFERROR(VLOOKUP($A1032,'Hospitalisation Details'!$A:$P,15,0),"")</f>
        <v>24080</v>
      </c>
      <c r="O1032" s="46">
        <f>IFERROR(VLOOKUP($A1032,'Hospitalisation Details'!$A:$P,6,0),"")</f>
        <v>10959.33</v>
      </c>
      <c r="P1032" s="47" t="str">
        <f>IFERROR(VLOOKUP($A1032,'Hospitalisation Details'!$A:$P,12,0),"")</f>
        <v>tier - 3</v>
      </c>
      <c r="Q1032" s="47" t="str">
        <f>IFERROR(VLOOKUP($A1032,'Hospitalisation Details'!$A:$P,13,0),"")</f>
        <v>tier - 3</v>
      </c>
      <c r="R1032" s="47" t="str">
        <f>IFERROR(VLOOKUP($A1032,'Hospitalisation Details'!$A:$P,14,0),"")</f>
        <v>R1011</v>
      </c>
      <c r="S1032" s="47">
        <f>IFERROR(VLOOKUP($A1032,'Hospitalisation Details'!$A:$P,16,0),"")</f>
        <v>57</v>
      </c>
    </row>
    <row r="1033" spans="1:19" x14ac:dyDescent="0.3">
      <c r="A1033" s="34" t="str">
        <f>'Medical Examinations'!A1033</f>
        <v>Id1032</v>
      </c>
      <c r="B1033" s="36" t="str">
        <f>VLOOKUP($A1033,'Customer Names'!A:E,3,FALSE)</f>
        <v>Ms.</v>
      </c>
      <c r="C1033" s="37" t="str">
        <f>VLOOKUP($A1033,'Customer Names'!$A:$E,4,FALSE)</f>
        <v xml:space="preserve"> Natasha</v>
      </c>
      <c r="D1033" s="37" t="str">
        <f>VLOOKUP($A1033,'Customer Names'!A:E,5,FALSE)</f>
        <v>Yaremczuk</v>
      </c>
      <c r="E1033" s="35">
        <f>VLOOKUP($A1033,'Medical Examinations'!$A:$H,2,FALSE)</f>
        <v>24.795000000000002</v>
      </c>
      <c r="F1033" s="35">
        <f>VLOOKUP($A1033,'Medical Examinations'!$A:$H,3,FALSE)</f>
        <v>4.07</v>
      </c>
      <c r="G1033" s="35" t="str">
        <f>VLOOKUP($A1033,'Medical Examinations'!$A:$N,11,0)</f>
        <v>Yes</v>
      </c>
      <c r="H1033" s="35" t="str">
        <f>VLOOKUP($A1033,'Medical Examinations'!$A:$N,5,0)</f>
        <v>No</v>
      </c>
      <c r="I1033" s="35" t="str">
        <f>VLOOKUP($A1033,'Medical Examinations'!$A:$N,6,0)</f>
        <v>Yes</v>
      </c>
      <c r="J1033" s="35">
        <f>VLOOKUP($A1033,'Medical Examinations'!$A:$N,9,0)</f>
        <v>1</v>
      </c>
      <c r="K1033" s="35" t="str">
        <f>VLOOKUP($A1033,'Medical Examinations'!$A:$N,10,0)</f>
        <v>No</v>
      </c>
      <c r="L1033" s="35" t="str">
        <f>VLOOKUP($A1033,'Medical Examinations'!$A:$N,12,0)</f>
        <v>Normal Weight</v>
      </c>
      <c r="M1033" s="35" t="str">
        <f>VLOOKUP($A1033,'Medical Examinations'!$A:$N,13,0)</f>
        <v>Normal</v>
      </c>
      <c r="N1033" s="45">
        <f>IFERROR(VLOOKUP($A1033,'Hospitalisation Details'!$A:$P,15,0),"")</f>
        <v>25517</v>
      </c>
      <c r="O1033" s="46">
        <f>IFERROR(VLOOKUP($A1033,'Hospitalisation Details'!$A:$P,6,0),"")</f>
        <v>10942.13</v>
      </c>
      <c r="P1033" s="47" t="str">
        <f>IFERROR(VLOOKUP($A1033,'Hospitalisation Details'!$A:$P,12,0),"")</f>
        <v>tier - 3</v>
      </c>
      <c r="Q1033" s="47" t="str">
        <f>IFERROR(VLOOKUP($A1033,'Hospitalisation Details'!$A:$P,13,0),"")</f>
        <v>tier - 3</v>
      </c>
      <c r="R1033" s="47" t="str">
        <f>IFERROR(VLOOKUP($A1033,'Hospitalisation Details'!$A:$P,14,0),"")</f>
        <v>R1012</v>
      </c>
      <c r="S1033" s="47">
        <f>IFERROR(VLOOKUP($A1033,'Hospitalisation Details'!$A:$P,16,0),"")</f>
        <v>53</v>
      </c>
    </row>
    <row r="1034" spans="1:19" x14ac:dyDescent="0.3">
      <c r="A1034" s="34" t="str">
        <f>'Medical Examinations'!A1034</f>
        <v>Id1033</v>
      </c>
      <c r="B1034" s="36" t="str">
        <f>VLOOKUP($A1034,'Customer Names'!A:E,3,FALSE)</f>
        <v>Ms.</v>
      </c>
      <c r="C1034" s="37" t="str">
        <f>VLOOKUP($A1034,'Customer Names'!$A:$E,4,FALSE)</f>
        <v xml:space="preserve"> Abby A.</v>
      </c>
      <c r="D1034" s="37" t="str">
        <f>VLOOKUP($A1034,'Customer Names'!A:E,5,FALSE)</f>
        <v>Knight</v>
      </c>
      <c r="E1034" s="35">
        <f>VLOOKUP($A1034,'Medical Examinations'!$A:$H,2,FALSE)</f>
        <v>31.9</v>
      </c>
      <c r="F1034" s="35">
        <f>VLOOKUP($A1034,'Medical Examinations'!$A:$H,3,FALSE)</f>
        <v>8.34</v>
      </c>
      <c r="G1034" s="35" t="str">
        <f>VLOOKUP($A1034,'Medical Examinations'!$A:$N,11,0)</f>
        <v>No</v>
      </c>
      <c r="H1034" s="35" t="str">
        <f>VLOOKUP($A1034,'Medical Examinations'!$A:$N,5,0)</f>
        <v>No</v>
      </c>
      <c r="I1034" s="35" t="str">
        <f>VLOOKUP($A1034,'Medical Examinations'!$A:$N,6,0)</f>
        <v>No</v>
      </c>
      <c r="J1034" s="35">
        <f>VLOOKUP($A1034,'Medical Examinations'!$A:$N,9,0)</f>
        <v>0</v>
      </c>
      <c r="K1034" s="35" t="str">
        <f>VLOOKUP($A1034,'Medical Examinations'!$A:$N,10,0)</f>
        <v>No</v>
      </c>
      <c r="L1034" s="35" t="str">
        <f>VLOOKUP($A1034,'Medical Examinations'!$A:$N,12,0)</f>
        <v>Obesity</v>
      </c>
      <c r="M1034" s="35" t="str">
        <f>VLOOKUP($A1034,'Medical Examinations'!$A:$N,13,0)</f>
        <v>Diabetes</v>
      </c>
      <c r="N1034" s="45">
        <f>IFERROR(VLOOKUP($A1034,'Hospitalisation Details'!$A:$P,15,0),"")</f>
        <v>25154</v>
      </c>
      <c r="O1034" s="46">
        <f>IFERROR(VLOOKUP($A1034,'Hospitalisation Details'!$A:$P,6,0),"")</f>
        <v>10928.85</v>
      </c>
      <c r="P1034" s="47" t="str">
        <f>IFERROR(VLOOKUP($A1034,'Hospitalisation Details'!$A:$P,12,0),"")</f>
        <v>tier - 3</v>
      </c>
      <c r="Q1034" s="47" t="str">
        <f>IFERROR(VLOOKUP($A1034,'Hospitalisation Details'!$A:$P,13,0),"")</f>
        <v>tier - 3</v>
      </c>
      <c r="R1034" s="47" t="str">
        <f>IFERROR(VLOOKUP($A1034,'Hospitalisation Details'!$A:$P,14,0),"")</f>
        <v>R1013</v>
      </c>
      <c r="S1034" s="47">
        <f>IFERROR(VLOOKUP($A1034,'Hospitalisation Details'!$A:$P,16,0),"")</f>
        <v>54</v>
      </c>
    </row>
    <row r="1035" spans="1:19" x14ac:dyDescent="0.3">
      <c r="A1035" s="34" t="str">
        <f>'Medical Examinations'!A1035</f>
        <v>Id1034</v>
      </c>
      <c r="B1035" s="36" t="str">
        <f>VLOOKUP($A1035,'Customer Names'!A:E,3,FALSE)</f>
        <v>Ms.</v>
      </c>
      <c r="C1035" s="37" t="str">
        <f>VLOOKUP($A1035,'Customer Names'!$A:$E,4,FALSE)</f>
        <v xml:space="preserve"> Michelle</v>
      </c>
      <c r="D1035" s="37" t="str">
        <f>VLOOKUP($A1035,'Customer Names'!A:E,5,FALSE)</f>
        <v>Eversman</v>
      </c>
      <c r="E1035" s="35">
        <f>VLOOKUP($A1035,'Medical Examinations'!$A:$H,2,FALSE)</f>
        <v>32.68</v>
      </c>
      <c r="F1035" s="35">
        <f>VLOOKUP($A1035,'Medical Examinations'!$A:$H,3,FALSE)</f>
        <v>7.41</v>
      </c>
      <c r="G1035" s="35" t="str">
        <f>VLOOKUP($A1035,'Medical Examinations'!$A:$N,11,0)</f>
        <v>No</v>
      </c>
      <c r="H1035" s="35" t="str">
        <f>VLOOKUP($A1035,'Medical Examinations'!$A:$N,5,0)</f>
        <v>No</v>
      </c>
      <c r="I1035" s="35" t="str">
        <f>VLOOKUP($A1035,'Medical Examinations'!$A:$N,6,0)</f>
        <v>No</v>
      </c>
      <c r="J1035" s="35">
        <f>VLOOKUP($A1035,'Medical Examinations'!$A:$N,9,0)</f>
        <v>0</v>
      </c>
      <c r="K1035" s="35" t="str">
        <f>VLOOKUP($A1035,'Medical Examinations'!$A:$N,10,0)</f>
        <v>No</v>
      </c>
      <c r="L1035" s="35" t="str">
        <f>VLOOKUP($A1035,'Medical Examinations'!$A:$N,12,0)</f>
        <v>Obesity</v>
      </c>
      <c r="M1035" s="35" t="str">
        <f>VLOOKUP($A1035,'Medical Examinations'!$A:$N,13,0)</f>
        <v>Diabetes</v>
      </c>
      <c r="N1035" s="45">
        <f>IFERROR(VLOOKUP($A1035,'Hospitalisation Details'!$A:$P,15,0),"")</f>
        <v>25155</v>
      </c>
      <c r="O1035" s="46">
        <f>IFERROR(VLOOKUP($A1035,'Hospitalisation Details'!$A:$P,6,0),"")</f>
        <v>10923.93</v>
      </c>
      <c r="P1035" s="47" t="str">
        <f>IFERROR(VLOOKUP($A1035,'Hospitalisation Details'!$A:$P,12,0),"")</f>
        <v>tier - 3</v>
      </c>
      <c r="Q1035" s="47" t="str">
        <f>IFERROR(VLOOKUP($A1035,'Hospitalisation Details'!$A:$P,13,0),"")</f>
        <v>tier - 1</v>
      </c>
      <c r="R1035" s="47" t="str">
        <f>IFERROR(VLOOKUP($A1035,'Hospitalisation Details'!$A:$P,14,0),"")</f>
        <v>R1024</v>
      </c>
      <c r="S1035" s="47">
        <f>IFERROR(VLOOKUP($A1035,'Hospitalisation Details'!$A:$P,16,0),"")</f>
        <v>54</v>
      </c>
    </row>
    <row r="1036" spans="1:19" x14ac:dyDescent="0.3">
      <c r="A1036" s="34" t="str">
        <f>'Medical Examinations'!A1036</f>
        <v>Id1035</v>
      </c>
      <c r="B1036" s="36" t="str">
        <f>VLOOKUP($A1036,'Customer Names'!A:E,3,FALSE)</f>
        <v>Ms.</v>
      </c>
      <c r="C1036" s="37" t="str">
        <f>VLOOKUP($A1036,'Customer Names'!$A:$E,4,FALSE)</f>
        <v xml:space="preserve"> Mckendree</v>
      </c>
      <c r="D1036" s="37" t="str">
        <f>VLOOKUP($A1036,'Customer Names'!A:E,5,FALSE)</f>
        <v>Hickory</v>
      </c>
      <c r="E1036" s="35">
        <f>VLOOKUP($A1036,'Medical Examinations'!$A:$H,2,FALSE)</f>
        <v>47.13</v>
      </c>
      <c r="F1036" s="35">
        <f>VLOOKUP($A1036,'Medical Examinations'!$A:$H,3,FALSE)</f>
        <v>4.3099999999999996</v>
      </c>
      <c r="G1036" s="35" t="str">
        <f>VLOOKUP($A1036,'Medical Examinations'!$A:$N,11,0)</f>
        <v>No</v>
      </c>
      <c r="H1036" s="35" t="str">
        <f>VLOOKUP($A1036,'Medical Examinations'!$A:$N,5,0)</f>
        <v>No</v>
      </c>
      <c r="I1036" s="35" t="str">
        <f>VLOOKUP($A1036,'Medical Examinations'!$A:$N,6,0)</f>
        <v>No</v>
      </c>
      <c r="J1036" s="35">
        <f>VLOOKUP($A1036,'Medical Examinations'!$A:$N,9,0)</f>
        <v>0</v>
      </c>
      <c r="K1036" s="35" t="str">
        <f>VLOOKUP($A1036,'Medical Examinations'!$A:$N,10,0)</f>
        <v>No</v>
      </c>
      <c r="L1036" s="35" t="str">
        <f>VLOOKUP($A1036,'Medical Examinations'!$A:$N,12,0)</f>
        <v>Obesity</v>
      </c>
      <c r="M1036" s="35" t="str">
        <f>VLOOKUP($A1036,'Medical Examinations'!$A:$N,13,0)</f>
        <v>Normal</v>
      </c>
      <c r="N1036" s="45">
        <f>IFERROR(VLOOKUP($A1036,'Hospitalisation Details'!$A:$P,15,0),"")</f>
        <v>34583</v>
      </c>
      <c r="O1036" s="46">
        <f>IFERROR(VLOOKUP($A1036,'Hospitalisation Details'!$A:$P,6,0),"")</f>
        <v>10886.66</v>
      </c>
      <c r="P1036" s="47" t="str">
        <f>IFERROR(VLOOKUP($A1036,'Hospitalisation Details'!$A:$P,12,0),"")</f>
        <v>tier - 3</v>
      </c>
      <c r="Q1036" s="47" t="str">
        <f>IFERROR(VLOOKUP($A1036,'Hospitalisation Details'!$A:$P,13,0),"")</f>
        <v>tier - 3</v>
      </c>
      <c r="R1036" s="47" t="str">
        <f>IFERROR(VLOOKUP($A1036,'Hospitalisation Details'!$A:$P,14,0),"")</f>
        <v>R1012</v>
      </c>
      <c r="S1036" s="47">
        <f>IFERROR(VLOOKUP($A1036,'Hospitalisation Details'!$A:$P,16,0),"")</f>
        <v>28</v>
      </c>
    </row>
    <row r="1037" spans="1:19" x14ac:dyDescent="0.3">
      <c r="A1037" s="34" t="str">
        <f>'Medical Examinations'!A1037</f>
        <v>Id1036</v>
      </c>
      <c r="B1037" s="36" t="str">
        <f>VLOOKUP($A1037,'Customer Names'!A:E,3,FALSE)</f>
        <v>Ms.</v>
      </c>
      <c r="C1037" s="37" t="str">
        <f>VLOOKUP($A1037,'Customer Names'!$A:$E,4,FALSE)</f>
        <v xml:space="preserve"> Tara</v>
      </c>
      <c r="D1037" s="37" t="str">
        <f>VLOOKUP($A1037,'Customer Names'!A:E,5,FALSE)</f>
        <v>Mooney</v>
      </c>
      <c r="E1037" s="35">
        <f>VLOOKUP($A1037,'Medical Examinations'!$A:$H,2,FALSE)</f>
        <v>36.67</v>
      </c>
      <c r="F1037" s="35">
        <f>VLOOKUP($A1037,'Medical Examinations'!$A:$H,3,FALSE)</f>
        <v>10.83</v>
      </c>
      <c r="G1037" s="35" t="str">
        <f>VLOOKUP($A1037,'Medical Examinations'!$A:$N,11,0)</f>
        <v>No</v>
      </c>
      <c r="H1037" s="35" t="str">
        <f>VLOOKUP($A1037,'Medical Examinations'!$A:$N,5,0)</f>
        <v>No</v>
      </c>
      <c r="I1037" s="35" t="str">
        <f>VLOOKUP($A1037,'Medical Examinations'!$A:$N,6,0)</f>
        <v>No</v>
      </c>
      <c r="J1037" s="35">
        <f>VLOOKUP($A1037,'Medical Examinations'!$A:$N,9,0)</f>
        <v>0</v>
      </c>
      <c r="K1037" s="35" t="str">
        <f>VLOOKUP($A1037,'Medical Examinations'!$A:$N,10,0)</f>
        <v>No</v>
      </c>
      <c r="L1037" s="35" t="str">
        <f>VLOOKUP($A1037,'Medical Examinations'!$A:$N,12,0)</f>
        <v>Obesity</v>
      </c>
      <c r="M1037" s="35" t="str">
        <f>VLOOKUP($A1037,'Medical Examinations'!$A:$N,13,0)</f>
        <v>Diabetes</v>
      </c>
      <c r="N1037" s="45">
        <f>IFERROR(VLOOKUP($A1037,'Hospitalisation Details'!$A:$P,15,0),"")</f>
        <v>26287</v>
      </c>
      <c r="O1037" s="46">
        <f>IFERROR(VLOOKUP($A1037,'Hospitalisation Details'!$A:$P,6,0),"")</f>
        <v>10848.13</v>
      </c>
      <c r="P1037" s="47" t="str">
        <f>IFERROR(VLOOKUP($A1037,'Hospitalisation Details'!$A:$P,12,0),"")</f>
        <v>tier - 3</v>
      </c>
      <c r="Q1037" s="47" t="str">
        <f>IFERROR(VLOOKUP($A1037,'Hospitalisation Details'!$A:$P,13,0),"")</f>
        <v>tier - 3</v>
      </c>
      <c r="R1037" s="47" t="str">
        <f>IFERROR(VLOOKUP($A1037,'Hospitalisation Details'!$A:$P,14,0),"")</f>
        <v>R1012</v>
      </c>
      <c r="S1037" s="47">
        <f>IFERROR(VLOOKUP($A1037,'Hospitalisation Details'!$A:$P,16,0),"")</f>
        <v>51</v>
      </c>
    </row>
    <row r="1038" spans="1:19" x14ac:dyDescent="0.3">
      <c r="A1038" s="34" t="str">
        <f>'Medical Examinations'!A1038</f>
        <v>Id1037</v>
      </c>
      <c r="B1038" s="36" t="str">
        <f>VLOOKUP($A1038,'Customer Names'!A:E,3,FALSE)</f>
        <v>Mr.</v>
      </c>
      <c r="C1038" s="37" t="str">
        <f>VLOOKUP($A1038,'Customer Names'!$A:$E,4,FALSE)</f>
        <v xml:space="preserve"> Daniel</v>
      </c>
      <c r="D1038" s="37" t="str">
        <f>VLOOKUP($A1038,'Customer Names'!A:E,5,FALSE)</f>
        <v>Craighead</v>
      </c>
      <c r="E1038" s="35">
        <f>VLOOKUP($A1038,'Medical Examinations'!$A:$H,2,FALSE)</f>
        <v>33.630000000000003</v>
      </c>
      <c r="F1038" s="35">
        <f>VLOOKUP($A1038,'Medical Examinations'!$A:$H,3,FALSE)</f>
        <v>11.31</v>
      </c>
      <c r="G1038" s="35" t="str">
        <f>VLOOKUP($A1038,'Medical Examinations'!$A:$N,11,0)</f>
        <v>No</v>
      </c>
      <c r="H1038" s="35" t="str">
        <f>VLOOKUP($A1038,'Medical Examinations'!$A:$N,5,0)</f>
        <v>No</v>
      </c>
      <c r="I1038" s="35" t="str">
        <f>VLOOKUP($A1038,'Medical Examinations'!$A:$N,6,0)</f>
        <v>No</v>
      </c>
      <c r="J1038" s="35">
        <f>VLOOKUP($A1038,'Medical Examinations'!$A:$N,9,0)</f>
        <v>0</v>
      </c>
      <c r="K1038" s="35" t="str">
        <f>VLOOKUP($A1038,'Medical Examinations'!$A:$N,10,0)</f>
        <v>No</v>
      </c>
      <c r="L1038" s="35" t="str">
        <f>VLOOKUP($A1038,'Medical Examinations'!$A:$N,12,0)</f>
        <v>Obesity</v>
      </c>
      <c r="M1038" s="35" t="str">
        <f>VLOOKUP($A1038,'Medical Examinations'!$A:$N,13,0)</f>
        <v>Diabetes</v>
      </c>
      <c r="N1038" s="45">
        <f>IFERROR(VLOOKUP($A1038,'Hospitalisation Details'!$A:$P,15,0),"")</f>
        <v>25047</v>
      </c>
      <c r="O1038" s="46">
        <f>IFERROR(VLOOKUP($A1038,'Hospitalisation Details'!$A:$P,6,0),"")</f>
        <v>10825.25</v>
      </c>
      <c r="P1038" s="47" t="str">
        <f>IFERROR(VLOOKUP($A1038,'Hospitalisation Details'!$A:$P,12,0),"")</f>
        <v>tier - 3</v>
      </c>
      <c r="Q1038" s="47" t="str">
        <f>IFERROR(VLOOKUP($A1038,'Hospitalisation Details'!$A:$P,13,0),"")</f>
        <v>tier - 3</v>
      </c>
      <c r="R1038" s="47" t="str">
        <f>IFERROR(VLOOKUP($A1038,'Hospitalisation Details'!$A:$P,14,0),"")</f>
        <v>R1012</v>
      </c>
      <c r="S1038" s="47">
        <f>IFERROR(VLOOKUP($A1038,'Hospitalisation Details'!$A:$P,16,0),"")</f>
        <v>54</v>
      </c>
    </row>
    <row r="1039" spans="1:19" x14ac:dyDescent="0.3">
      <c r="A1039" s="34" t="str">
        <f>'Medical Examinations'!A1039</f>
        <v>Id1038</v>
      </c>
      <c r="B1039" s="36" t="str">
        <f>VLOOKUP($A1039,'Customer Names'!A:E,3,FALSE)</f>
        <v>Mr.</v>
      </c>
      <c r="C1039" s="37" t="str">
        <f>VLOOKUP($A1039,'Customer Names'!$A:$E,4,FALSE)</f>
        <v xml:space="preserve"> Joshua P</v>
      </c>
      <c r="D1039" s="37" t="str">
        <f>VLOOKUP($A1039,'Customer Names'!A:E,5,FALSE)</f>
        <v>Gardner</v>
      </c>
      <c r="E1039" s="35">
        <f>VLOOKUP($A1039,'Medical Examinations'!$A:$H,2,FALSE)</f>
        <v>32.67</v>
      </c>
      <c r="F1039" s="35">
        <f>VLOOKUP($A1039,'Medical Examinations'!$A:$H,3,FALSE)</f>
        <v>11.81</v>
      </c>
      <c r="G1039" s="35" t="str">
        <f>VLOOKUP($A1039,'Medical Examinations'!$A:$N,11,0)</f>
        <v>Yes</v>
      </c>
      <c r="H1039" s="35" t="str">
        <f>VLOOKUP($A1039,'Medical Examinations'!$A:$N,5,0)</f>
        <v>No</v>
      </c>
      <c r="I1039" s="35" t="str">
        <f>VLOOKUP($A1039,'Medical Examinations'!$A:$N,6,0)</f>
        <v>No</v>
      </c>
      <c r="J1039" s="35">
        <f>VLOOKUP($A1039,'Medical Examinations'!$A:$N,9,0)</f>
        <v>0</v>
      </c>
      <c r="K1039" s="35" t="str">
        <f>VLOOKUP($A1039,'Medical Examinations'!$A:$N,10,0)</f>
        <v>No</v>
      </c>
      <c r="L1039" s="35" t="str">
        <f>VLOOKUP($A1039,'Medical Examinations'!$A:$N,12,0)</f>
        <v>Obesity</v>
      </c>
      <c r="M1039" s="35" t="str">
        <f>VLOOKUP($A1039,'Medical Examinations'!$A:$N,13,0)</f>
        <v>Diabetes</v>
      </c>
      <c r="N1039" s="45">
        <f>IFERROR(VLOOKUP($A1039,'Hospitalisation Details'!$A:$P,15,0),"")</f>
        <v>24747</v>
      </c>
      <c r="O1039" s="46">
        <f>IFERROR(VLOOKUP($A1039,'Hospitalisation Details'!$A:$P,6,0),"")</f>
        <v>10807.49</v>
      </c>
      <c r="P1039" s="47" t="str">
        <f>IFERROR(VLOOKUP($A1039,'Hospitalisation Details'!$A:$P,12,0),"")</f>
        <v>tier - 3</v>
      </c>
      <c r="Q1039" s="47" t="str">
        <f>IFERROR(VLOOKUP($A1039,'Hospitalisation Details'!$A:$P,13,0),"")</f>
        <v>tier - 2</v>
      </c>
      <c r="R1039" s="47" t="str">
        <f>IFERROR(VLOOKUP($A1039,'Hospitalisation Details'!$A:$P,14,0),"")</f>
        <v>R1013</v>
      </c>
      <c r="S1039" s="47">
        <f>IFERROR(VLOOKUP($A1039,'Hospitalisation Details'!$A:$P,16,0),"")</f>
        <v>55</v>
      </c>
    </row>
    <row r="1040" spans="1:19" x14ac:dyDescent="0.3">
      <c r="A1040" s="34" t="str">
        <f>'Medical Examinations'!A1040</f>
        <v>Id1039</v>
      </c>
      <c r="B1040" s="36" t="str">
        <f>VLOOKUP($A1040,'Customer Names'!A:E,3,FALSE)</f>
        <v>Ms.</v>
      </c>
      <c r="C1040" s="37" t="str">
        <f>VLOOKUP($A1040,'Customer Names'!$A:$E,4,FALSE)</f>
        <v xml:space="preserve"> Erin C</v>
      </c>
      <c r="D1040" s="37" t="str">
        <f>VLOOKUP($A1040,'Customer Names'!A:E,5,FALSE)</f>
        <v>Lohrenz</v>
      </c>
      <c r="E1040" s="35">
        <f>VLOOKUP($A1040,'Medical Examinations'!$A:$H,2,FALSE)</f>
        <v>33.299999999999997</v>
      </c>
      <c r="F1040" s="35">
        <f>VLOOKUP($A1040,'Medical Examinations'!$A:$H,3,FALSE)</f>
        <v>8.26</v>
      </c>
      <c r="G1040" s="35" t="str">
        <f>VLOOKUP($A1040,'Medical Examinations'!$A:$N,11,0)</f>
        <v>Yes</v>
      </c>
      <c r="H1040" s="35" t="str">
        <f>VLOOKUP($A1040,'Medical Examinations'!$A:$N,5,0)</f>
        <v>No</v>
      </c>
      <c r="I1040" s="35" t="str">
        <f>VLOOKUP($A1040,'Medical Examinations'!$A:$N,6,0)</f>
        <v>No</v>
      </c>
      <c r="J1040" s="35">
        <f>VLOOKUP($A1040,'Medical Examinations'!$A:$N,9,0)</f>
        <v>2</v>
      </c>
      <c r="K1040" s="35" t="str">
        <f>VLOOKUP($A1040,'Medical Examinations'!$A:$N,10,0)</f>
        <v>No</v>
      </c>
      <c r="L1040" s="35" t="str">
        <f>VLOOKUP($A1040,'Medical Examinations'!$A:$N,12,0)</f>
        <v>Obesity</v>
      </c>
      <c r="M1040" s="35" t="str">
        <f>VLOOKUP($A1040,'Medical Examinations'!$A:$N,13,0)</f>
        <v>Diabetes</v>
      </c>
      <c r="N1040" s="45">
        <f>IFERROR(VLOOKUP($A1040,'Hospitalisation Details'!$A:$P,15,0),"")</f>
        <v>25920</v>
      </c>
      <c r="O1040" s="46">
        <f>IFERROR(VLOOKUP($A1040,'Hospitalisation Details'!$A:$P,6,0),"")</f>
        <v>10806.84</v>
      </c>
      <c r="P1040" s="47" t="str">
        <f>IFERROR(VLOOKUP($A1040,'Hospitalisation Details'!$A:$P,12,0),"")</f>
        <v>tier - 3</v>
      </c>
      <c r="Q1040" s="47" t="str">
        <f>IFERROR(VLOOKUP($A1040,'Hospitalisation Details'!$A:$P,13,0),"")</f>
        <v>tier - 2</v>
      </c>
      <c r="R1040" s="47" t="str">
        <f>IFERROR(VLOOKUP($A1040,'Hospitalisation Details'!$A:$P,14,0),"")</f>
        <v>R1011</v>
      </c>
      <c r="S1040" s="47">
        <f>IFERROR(VLOOKUP($A1040,'Hospitalisation Details'!$A:$P,16,0),"")</f>
        <v>52</v>
      </c>
    </row>
    <row r="1041" spans="1:19" x14ac:dyDescent="0.3">
      <c r="A1041" s="34" t="str">
        <f>'Medical Examinations'!A1041</f>
        <v>Id1040</v>
      </c>
      <c r="B1041" s="36" t="str">
        <f>VLOOKUP($A1041,'Customer Names'!A:E,3,FALSE)</f>
        <v>Ms.</v>
      </c>
      <c r="C1041" s="37" t="str">
        <f>VLOOKUP($A1041,'Customer Names'!$A:$E,4,FALSE)</f>
        <v xml:space="preserve"> Shure</v>
      </c>
      <c r="D1041" s="37" t="str">
        <f>VLOOKUP($A1041,'Customer Names'!A:E,5,FALSE)</f>
        <v>Demise</v>
      </c>
      <c r="E1041" s="35">
        <f>VLOOKUP($A1041,'Medical Examinations'!$A:$H,2,FALSE)</f>
        <v>30.78</v>
      </c>
      <c r="F1041" s="35">
        <f>VLOOKUP($A1041,'Medical Examinations'!$A:$H,3,FALSE)</f>
        <v>10.74</v>
      </c>
      <c r="G1041" s="35" t="str">
        <f>VLOOKUP($A1041,'Medical Examinations'!$A:$N,11,0)</f>
        <v>Yes</v>
      </c>
      <c r="H1041" s="35" t="str">
        <f>VLOOKUP($A1041,'Medical Examinations'!$A:$N,5,0)</f>
        <v>No</v>
      </c>
      <c r="I1041" s="35" t="str">
        <f>VLOOKUP($A1041,'Medical Examinations'!$A:$N,6,0)</f>
        <v>No</v>
      </c>
      <c r="J1041" s="35">
        <f>VLOOKUP($A1041,'Medical Examinations'!$A:$N,9,0)</f>
        <v>2</v>
      </c>
      <c r="K1041" s="35" t="str">
        <f>VLOOKUP($A1041,'Medical Examinations'!$A:$N,10,0)</f>
        <v>No</v>
      </c>
      <c r="L1041" s="35" t="str">
        <f>VLOOKUP($A1041,'Medical Examinations'!$A:$N,12,0)</f>
        <v>Obesity</v>
      </c>
      <c r="M1041" s="35" t="str">
        <f>VLOOKUP($A1041,'Medical Examinations'!$A:$N,13,0)</f>
        <v>Diabetes</v>
      </c>
      <c r="N1041" s="45">
        <f>IFERROR(VLOOKUP($A1041,'Hospitalisation Details'!$A:$P,15,0),"")</f>
        <v>25869</v>
      </c>
      <c r="O1041" s="46">
        <f>IFERROR(VLOOKUP($A1041,'Hospitalisation Details'!$A:$P,6,0),"")</f>
        <v>10797.34</v>
      </c>
      <c r="P1041" s="47" t="str">
        <f>IFERROR(VLOOKUP($A1041,'Hospitalisation Details'!$A:$P,12,0),"")</f>
        <v>tier - 3</v>
      </c>
      <c r="Q1041" s="47" t="str">
        <f>IFERROR(VLOOKUP($A1041,'Hospitalisation Details'!$A:$P,13,0),"")</f>
        <v>tier - 2</v>
      </c>
      <c r="R1041" s="47" t="str">
        <f>IFERROR(VLOOKUP($A1041,'Hospitalisation Details'!$A:$P,14,0),"")</f>
        <v>R1023</v>
      </c>
      <c r="S1041" s="47">
        <f>IFERROR(VLOOKUP($A1041,'Hospitalisation Details'!$A:$P,16,0),"")</f>
        <v>52</v>
      </c>
    </row>
    <row r="1042" spans="1:19" x14ac:dyDescent="0.3">
      <c r="A1042" s="34" t="str">
        <f>'Medical Examinations'!A1042</f>
        <v>Id1041</v>
      </c>
      <c r="B1042" s="36" t="str">
        <f>VLOOKUP($A1042,'Customer Names'!A:E,3,FALSE)</f>
        <v>Mr.</v>
      </c>
      <c r="C1042" s="37" t="str">
        <f>VLOOKUP($A1042,'Customer Names'!$A:$E,4,FALSE)</f>
        <v xml:space="preserve"> Richard</v>
      </c>
      <c r="D1042" s="37" t="str">
        <f>VLOOKUP($A1042,'Customer Names'!A:E,5,FALSE)</f>
        <v>Nelson</v>
      </c>
      <c r="E1042" s="35">
        <f>VLOOKUP($A1042,'Medical Examinations'!$A:$H,2,FALSE)</f>
        <v>28.975000000000001</v>
      </c>
      <c r="F1042" s="35">
        <f>VLOOKUP($A1042,'Medical Examinations'!$A:$H,3,FALSE)</f>
        <v>7.69</v>
      </c>
      <c r="G1042" s="35" t="str">
        <f>VLOOKUP($A1042,'Medical Examinations'!$A:$N,11,0)</f>
        <v>Yes</v>
      </c>
      <c r="H1042" s="35" t="str">
        <f>VLOOKUP($A1042,'Medical Examinations'!$A:$N,5,0)</f>
        <v>No</v>
      </c>
      <c r="I1042" s="35" t="str">
        <f>VLOOKUP($A1042,'Medical Examinations'!$A:$N,6,0)</f>
        <v>No</v>
      </c>
      <c r="J1042" s="35">
        <f>VLOOKUP($A1042,'Medical Examinations'!$A:$N,9,0)</f>
        <v>0</v>
      </c>
      <c r="K1042" s="35" t="str">
        <f>VLOOKUP($A1042,'Medical Examinations'!$A:$N,10,0)</f>
        <v>No</v>
      </c>
      <c r="L1042" s="35" t="str">
        <f>VLOOKUP($A1042,'Medical Examinations'!$A:$N,12,0)</f>
        <v>Overweight</v>
      </c>
      <c r="M1042" s="35" t="str">
        <f>VLOOKUP($A1042,'Medical Examinations'!$A:$N,13,0)</f>
        <v>Diabetes</v>
      </c>
      <c r="N1042" s="45">
        <f>IFERROR(VLOOKUP($A1042,'Hospitalisation Details'!$A:$P,15,0),"")</f>
        <v>24768</v>
      </c>
      <c r="O1042" s="46">
        <f>IFERROR(VLOOKUP($A1042,'Hospitalisation Details'!$A:$P,6,0),"")</f>
        <v>10796.35</v>
      </c>
      <c r="P1042" s="47" t="str">
        <f>IFERROR(VLOOKUP($A1042,'Hospitalisation Details'!$A:$P,12,0),"")</f>
        <v>tier - 3</v>
      </c>
      <c r="Q1042" s="47" t="str">
        <f>IFERROR(VLOOKUP($A1042,'Hospitalisation Details'!$A:$P,13,0),"")</f>
        <v>tier - 1</v>
      </c>
      <c r="R1042" s="47" t="str">
        <f>IFERROR(VLOOKUP($A1042,'Hospitalisation Details'!$A:$P,14,0),"")</f>
        <v>R1019</v>
      </c>
      <c r="S1042" s="47">
        <f>IFERROR(VLOOKUP($A1042,'Hospitalisation Details'!$A:$P,16,0),"")</f>
        <v>55</v>
      </c>
    </row>
    <row r="1043" spans="1:19" x14ac:dyDescent="0.3">
      <c r="A1043" s="34" t="str">
        <f>'Medical Examinations'!A1043</f>
        <v>Id1042</v>
      </c>
      <c r="B1043" s="36" t="str">
        <f>VLOOKUP($A1043,'Customer Names'!A:E,3,FALSE)</f>
        <v>Ms.</v>
      </c>
      <c r="C1043" s="37" t="str">
        <f>VLOOKUP($A1043,'Customer Names'!$A:$E,4,FALSE)</f>
        <v xml:space="preserve"> Brenda</v>
      </c>
      <c r="D1043" s="37" t="str">
        <f>VLOOKUP($A1043,'Customer Names'!A:E,5,FALSE)</f>
        <v>Guitard</v>
      </c>
      <c r="E1043" s="35">
        <f>VLOOKUP($A1043,'Medical Examinations'!$A:$H,2,FALSE)</f>
        <v>33.4</v>
      </c>
      <c r="F1043" s="35">
        <f>VLOOKUP($A1043,'Medical Examinations'!$A:$H,3,FALSE)</f>
        <v>4.84</v>
      </c>
      <c r="G1043" s="35" t="str">
        <f>VLOOKUP($A1043,'Medical Examinations'!$A:$N,11,0)</f>
        <v>No</v>
      </c>
      <c r="H1043" s="35" t="str">
        <f>VLOOKUP($A1043,'Medical Examinations'!$A:$N,5,0)</f>
        <v>No</v>
      </c>
      <c r="I1043" s="35" t="str">
        <f>VLOOKUP($A1043,'Medical Examinations'!$A:$N,6,0)</f>
        <v>No</v>
      </c>
      <c r="J1043" s="35">
        <f>VLOOKUP($A1043,'Medical Examinations'!$A:$N,9,0)</f>
        <v>0</v>
      </c>
      <c r="K1043" s="35" t="str">
        <f>VLOOKUP($A1043,'Medical Examinations'!$A:$N,10,0)</f>
        <v>No</v>
      </c>
      <c r="L1043" s="35" t="str">
        <f>VLOOKUP($A1043,'Medical Examinations'!$A:$N,12,0)</f>
        <v>Obesity</v>
      </c>
      <c r="M1043" s="35" t="str">
        <f>VLOOKUP($A1043,'Medical Examinations'!$A:$N,13,0)</f>
        <v>Normal</v>
      </c>
      <c r="N1043" s="45">
        <f>IFERROR(VLOOKUP($A1043,'Hospitalisation Details'!$A:$P,15,0),"")</f>
        <v>36518</v>
      </c>
      <c r="O1043" s="46">
        <f>IFERROR(VLOOKUP($A1043,'Hospitalisation Details'!$A:$P,6,0),"")</f>
        <v>10795.94</v>
      </c>
      <c r="P1043" s="47" t="str">
        <f>IFERROR(VLOOKUP($A1043,'Hospitalisation Details'!$A:$P,12,0),"")</f>
        <v>tier - 3</v>
      </c>
      <c r="Q1043" s="47" t="str">
        <f>IFERROR(VLOOKUP($A1043,'Hospitalisation Details'!$A:$P,13,0),"")</f>
        <v>tier - 1</v>
      </c>
      <c r="R1043" s="47" t="str">
        <f>IFERROR(VLOOKUP($A1043,'Hospitalisation Details'!$A:$P,14,0),"")</f>
        <v>R1011</v>
      </c>
      <c r="S1043" s="47">
        <f>IFERROR(VLOOKUP($A1043,'Hospitalisation Details'!$A:$P,16,0),"")</f>
        <v>23</v>
      </c>
    </row>
    <row r="1044" spans="1:19" x14ac:dyDescent="0.3">
      <c r="A1044" s="34" t="str">
        <f>'Medical Examinations'!A1044</f>
        <v>Id1043</v>
      </c>
      <c r="B1044" s="36" t="str">
        <f>VLOOKUP($A1044,'Customer Names'!A:E,3,FALSE)</f>
        <v>Mr.</v>
      </c>
      <c r="C1044" s="37" t="str">
        <f>VLOOKUP($A1044,'Customer Names'!$A:$E,4,FALSE)</f>
        <v xml:space="preserve"> Joseph M</v>
      </c>
      <c r="D1044" s="37" t="str">
        <f>VLOOKUP($A1044,'Customer Names'!A:E,5,FALSE)</f>
        <v>Navas</v>
      </c>
      <c r="E1044" s="35">
        <f>VLOOKUP($A1044,'Medical Examinations'!$A:$H,2,FALSE)</f>
        <v>21.5</v>
      </c>
      <c r="F1044" s="35">
        <f>VLOOKUP($A1044,'Medical Examinations'!$A:$H,3,FALSE)</f>
        <v>9.77</v>
      </c>
      <c r="G1044" s="35" t="str">
        <f>VLOOKUP($A1044,'Medical Examinations'!$A:$N,11,0)</f>
        <v>Yes</v>
      </c>
      <c r="H1044" s="35" t="str">
        <f>VLOOKUP($A1044,'Medical Examinations'!$A:$N,5,0)</f>
        <v>No</v>
      </c>
      <c r="I1044" s="35" t="str">
        <f>VLOOKUP($A1044,'Medical Examinations'!$A:$N,6,0)</f>
        <v>No</v>
      </c>
      <c r="J1044" s="35">
        <f>VLOOKUP($A1044,'Medical Examinations'!$A:$N,9,0)</f>
        <v>0</v>
      </c>
      <c r="K1044" s="35" t="str">
        <f>VLOOKUP($A1044,'Medical Examinations'!$A:$N,10,0)</f>
        <v>No</v>
      </c>
      <c r="L1044" s="35" t="str">
        <f>VLOOKUP($A1044,'Medical Examinations'!$A:$N,12,0)</f>
        <v>Normal Weight</v>
      </c>
      <c r="M1044" s="35" t="str">
        <f>VLOOKUP($A1044,'Medical Examinations'!$A:$N,13,0)</f>
        <v>Diabetes</v>
      </c>
      <c r="N1044" s="45">
        <f>IFERROR(VLOOKUP($A1044,'Hospitalisation Details'!$A:$P,15,0),"")</f>
        <v>24787</v>
      </c>
      <c r="O1044" s="46">
        <f>IFERROR(VLOOKUP($A1044,'Hospitalisation Details'!$A:$P,6,0),"")</f>
        <v>10791.96</v>
      </c>
      <c r="P1044" s="47" t="str">
        <f>IFERROR(VLOOKUP($A1044,'Hospitalisation Details'!$A:$P,12,0),"")</f>
        <v>tier - 3</v>
      </c>
      <c r="Q1044" s="47" t="str">
        <f>IFERROR(VLOOKUP($A1044,'Hospitalisation Details'!$A:$P,13,0),"")</f>
        <v>tier - 2</v>
      </c>
      <c r="R1044" s="47" t="str">
        <f>IFERROR(VLOOKUP($A1044,'Hospitalisation Details'!$A:$P,14,0),"")</f>
        <v>R1011</v>
      </c>
      <c r="S1044" s="47">
        <f>IFERROR(VLOOKUP($A1044,'Hospitalisation Details'!$A:$P,16,0),"")</f>
        <v>55</v>
      </c>
    </row>
    <row r="1045" spans="1:19" x14ac:dyDescent="0.3">
      <c r="A1045" s="34" t="str">
        <f>'Medical Examinations'!A1045</f>
        <v>Id1044</v>
      </c>
      <c r="B1045" s="36" t="str">
        <f>VLOOKUP($A1045,'Customer Names'!A:E,3,FALSE)</f>
        <v>Mr.</v>
      </c>
      <c r="C1045" s="37" t="str">
        <f>VLOOKUP($A1045,'Customer Names'!$A:$E,4,FALSE)</f>
        <v xml:space="preserve"> Stephen J.</v>
      </c>
      <c r="D1045" s="37" t="str">
        <f>VLOOKUP($A1045,'Customer Names'!A:E,5,FALSE)</f>
        <v>Ptucha</v>
      </c>
      <c r="E1045" s="35">
        <f>VLOOKUP($A1045,'Medical Examinations'!$A:$H,2,FALSE)</f>
        <v>38.14</v>
      </c>
      <c r="F1045" s="35">
        <f>VLOOKUP($A1045,'Medical Examinations'!$A:$H,3,FALSE)</f>
        <v>5.84</v>
      </c>
      <c r="G1045" s="35" t="str">
        <f>VLOOKUP($A1045,'Medical Examinations'!$A:$N,11,0)</f>
        <v>No</v>
      </c>
      <c r="H1045" s="35" t="str">
        <f>VLOOKUP($A1045,'Medical Examinations'!$A:$N,5,0)</f>
        <v>No</v>
      </c>
      <c r="I1045" s="35" t="str">
        <f>VLOOKUP($A1045,'Medical Examinations'!$A:$N,6,0)</f>
        <v>No</v>
      </c>
      <c r="J1045" s="35">
        <f>VLOOKUP($A1045,'Medical Examinations'!$A:$N,9,0)</f>
        <v>0</v>
      </c>
      <c r="K1045" s="35" t="str">
        <f>VLOOKUP($A1045,'Medical Examinations'!$A:$N,10,0)</f>
        <v>No</v>
      </c>
      <c r="L1045" s="35" t="str">
        <f>VLOOKUP($A1045,'Medical Examinations'!$A:$N,12,0)</f>
        <v>Obesity</v>
      </c>
      <c r="M1045" s="35" t="str">
        <f>VLOOKUP($A1045,'Medical Examinations'!$A:$N,13,0)</f>
        <v>Prediabetes</v>
      </c>
      <c r="N1045" s="45">
        <f>IFERROR(VLOOKUP($A1045,'Hospitalisation Details'!$A:$P,15,0),"")</f>
        <v>32837</v>
      </c>
      <c r="O1045" s="46">
        <f>IFERROR(VLOOKUP($A1045,'Hospitalisation Details'!$A:$P,6,0),"")</f>
        <v>10769.75</v>
      </c>
      <c r="P1045" s="47" t="str">
        <f>IFERROR(VLOOKUP($A1045,'Hospitalisation Details'!$A:$P,12,0),"")</f>
        <v>tier - 3</v>
      </c>
      <c r="Q1045" s="47" t="str">
        <f>IFERROR(VLOOKUP($A1045,'Hospitalisation Details'!$A:$P,13,0),"")</f>
        <v>tier - 2</v>
      </c>
      <c r="R1045" s="47" t="str">
        <f>IFERROR(VLOOKUP($A1045,'Hospitalisation Details'!$A:$P,14,0),"")</f>
        <v>R1022</v>
      </c>
      <c r="S1045" s="47">
        <f>IFERROR(VLOOKUP($A1045,'Hospitalisation Details'!$A:$P,16,0),"")</f>
        <v>33</v>
      </c>
    </row>
    <row r="1046" spans="1:19" x14ac:dyDescent="0.3">
      <c r="A1046" s="34" t="str">
        <f>'Medical Examinations'!A1046</f>
        <v>Id1045</v>
      </c>
      <c r="B1046" s="36" t="str">
        <f>VLOOKUP($A1046,'Customer Names'!A:E,3,FALSE)</f>
        <v>Mrs.</v>
      </c>
      <c r="C1046" s="37" t="str">
        <f>VLOOKUP($A1046,'Customer Names'!$A:$E,4,FALSE)</f>
        <v xml:space="preserve"> Kathya</v>
      </c>
      <c r="D1046" s="37" t="str">
        <f>VLOOKUP($A1046,'Customer Names'!A:E,5,FALSE)</f>
        <v>Kirouac</v>
      </c>
      <c r="E1046" s="35">
        <f>VLOOKUP($A1046,'Medical Examinations'!$A:$H,2,FALSE)</f>
        <v>35.42</v>
      </c>
      <c r="F1046" s="35">
        <f>VLOOKUP($A1046,'Medical Examinations'!$A:$H,3,FALSE)</f>
        <v>8.6999999999999993</v>
      </c>
      <c r="G1046" s="35" t="str">
        <f>VLOOKUP($A1046,'Medical Examinations'!$A:$N,11,0)</f>
        <v>Yes</v>
      </c>
      <c r="H1046" s="35" t="str">
        <f>VLOOKUP($A1046,'Medical Examinations'!$A:$N,5,0)</f>
        <v>No</v>
      </c>
      <c r="I1046" s="35" t="str">
        <f>VLOOKUP($A1046,'Medical Examinations'!$A:$N,6,0)</f>
        <v>No</v>
      </c>
      <c r="J1046" s="35">
        <f>VLOOKUP($A1046,'Medical Examinations'!$A:$N,9,0)</f>
        <v>1</v>
      </c>
      <c r="K1046" s="35" t="str">
        <f>VLOOKUP($A1046,'Medical Examinations'!$A:$N,10,0)</f>
        <v>No</v>
      </c>
      <c r="L1046" s="35" t="str">
        <f>VLOOKUP($A1046,'Medical Examinations'!$A:$N,12,0)</f>
        <v>Obesity</v>
      </c>
      <c r="M1046" s="35" t="str">
        <f>VLOOKUP($A1046,'Medical Examinations'!$A:$N,13,0)</f>
        <v>Diabetes</v>
      </c>
      <c r="N1046" s="45">
        <f>IFERROR(VLOOKUP($A1046,'Hospitalisation Details'!$A:$P,15,0),"")</f>
        <v>31653</v>
      </c>
      <c r="O1046" s="46">
        <f>IFERROR(VLOOKUP($A1046,'Hospitalisation Details'!$A:$P,6,0),"")</f>
        <v>10749.02</v>
      </c>
      <c r="P1046" s="47" t="str">
        <f>IFERROR(VLOOKUP($A1046,'Hospitalisation Details'!$A:$P,12,0),"")</f>
        <v>tier - 3</v>
      </c>
      <c r="Q1046" s="47" t="str">
        <f>IFERROR(VLOOKUP($A1046,'Hospitalisation Details'!$A:$P,13,0),"")</f>
        <v>tier - 1</v>
      </c>
      <c r="R1046" s="47" t="str">
        <f>IFERROR(VLOOKUP($A1046,'Hospitalisation Details'!$A:$P,14,0),"")</f>
        <v>R1026</v>
      </c>
      <c r="S1046" s="47">
        <f>IFERROR(VLOOKUP($A1046,'Hospitalisation Details'!$A:$P,16,0),"")</f>
        <v>36</v>
      </c>
    </row>
    <row r="1047" spans="1:19" x14ac:dyDescent="0.3">
      <c r="A1047" s="34" t="str">
        <f>'Medical Examinations'!A1047</f>
        <v>Id1046</v>
      </c>
      <c r="B1047" s="36" t="str">
        <f>VLOOKUP($A1047,'Customer Names'!A:E,3,FALSE)</f>
        <v>Mr.</v>
      </c>
      <c r="C1047" s="37" t="str">
        <f>VLOOKUP($A1047,'Customer Names'!$A:$E,4,FALSE)</f>
        <v xml:space="preserve"> Wesley</v>
      </c>
      <c r="D1047" s="37" t="str">
        <f>VLOOKUP($A1047,'Customer Names'!A:E,5,FALSE)</f>
        <v>Toews</v>
      </c>
      <c r="E1047" s="35">
        <f>VLOOKUP($A1047,'Medical Examinations'!$A:$H,2,FALSE)</f>
        <v>35.625</v>
      </c>
      <c r="F1047" s="35">
        <f>VLOOKUP($A1047,'Medical Examinations'!$A:$H,3,FALSE)</f>
        <v>10.79</v>
      </c>
      <c r="G1047" s="35" t="str">
        <f>VLOOKUP($A1047,'Medical Examinations'!$A:$N,11,0)</f>
        <v>No</v>
      </c>
      <c r="H1047" s="35" t="str">
        <f>VLOOKUP($A1047,'Medical Examinations'!$A:$N,5,0)</f>
        <v>No</v>
      </c>
      <c r="I1047" s="35" t="str">
        <f>VLOOKUP($A1047,'Medical Examinations'!$A:$N,6,0)</f>
        <v>No</v>
      </c>
      <c r="J1047" s="35">
        <f>VLOOKUP($A1047,'Medical Examinations'!$A:$N,9,0)</f>
        <v>0</v>
      </c>
      <c r="K1047" s="35" t="str">
        <f>VLOOKUP($A1047,'Medical Examinations'!$A:$N,10,0)</f>
        <v>No</v>
      </c>
      <c r="L1047" s="35" t="str">
        <f>VLOOKUP($A1047,'Medical Examinations'!$A:$N,12,0)</f>
        <v>Obesity</v>
      </c>
      <c r="M1047" s="35" t="str">
        <f>VLOOKUP($A1047,'Medical Examinations'!$A:$N,13,0)</f>
        <v>Diabetes</v>
      </c>
      <c r="N1047" s="45">
        <f>IFERROR(VLOOKUP($A1047,'Hospitalisation Details'!$A:$P,15,0),"")</f>
        <v>27372</v>
      </c>
      <c r="O1047" s="46">
        <f>IFERROR(VLOOKUP($A1047,'Hospitalisation Details'!$A:$P,6,0),"")</f>
        <v>10736.87</v>
      </c>
      <c r="P1047" s="47" t="str">
        <f>IFERROR(VLOOKUP($A1047,'Hospitalisation Details'!$A:$P,12,0),"")</f>
        <v>tier - 3</v>
      </c>
      <c r="Q1047" s="47" t="str">
        <f>IFERROR(VLOOKUP($A1047,'Hospitalisation Details'!$A:$P,13,0),"")</f>
        <v>tier - 1</v>
      </c>
      <c r="R1047" s="47" t="str">
        <f>IFERROR(VLOOKUP($A1047,'Hospitalisation Details'!$A:$P,14,0),"")</f>
        <v>R1016</v>
      </c>
      <c r="S1047" s="47">
        <f>IFERROR(VLOOKUP($A1047,'Hospitalisation Details'!$A:$P,16,0),"")</f>
        <v>48</v>
      </c>
    </row>
    <row r="1048" spans="1:19" x14ac:dyDescent="0.3">
      <c r="A1048" s="34" t="str">
        <f>'Medical Examinations'!A1048</f>
        <v>Id1047</v>
      </c>
      <c r="B1048" s="36" t="str">
        <f>VLOOKUP($A1048,'Customer Names'!A:E,3,FALSE)</f>
        <v>Mr.</v>
      </c>
      <c r="C1048" s="37" t="str">
        <f>VLOOKUP($A1048,'Customer Names'!$A:$E,4,FALSE)</f>
        <v xml:space="preserve"> Tim</v>
      </c>
      <c r="D1048" s="37" t="str">
        <f>VLOOKUP($A1048,'Customer Names'!A:E,5,FALSE)</f>
        <v>Perry</v>
      </c>
      <c r="E1048" s="35">
        <f>VLOOKUP($A1048,'Medical Examinations'!$A:$H,2,FALSE)</f>
        <v>45.51</v>
      </c>
      <c r="F1048" s="35">
        <f>VLOOKUP($A1048,'Medical Examinations'!$A:$H,3,FALSE)</f>
        <v>4.32</v>
      </c>
      <c r="G1048" s="35" t="str">
        <f>VLOOKUP($A1048,'Medical Examinations'!$A:$N,11,0)</f>
        <v>No</v>
      </c>
      <c r="H1048" s="35" t="str">
        <f>VLOOKUP($A1048,'Medical Examinations'!$A:$N,5,0)</f>
        <v>No</v>
      </c>
      <c r="I1048" s="35" t="str">
        <f>VLOOKUP($A1048,'Medical Examinations'!$A:$N,6,0)</f>
        <v>No</v>
      </c>
      <c r="J1048" s="35">
        <f>VLOOKUP($A1048,'Medical Examinations'!$A:$N,9,0)</f>
        <v>1</v>
      </c>
      <c r="K1048" s="35" t="str">
        <f>VLOOKUP($A1048,'Medical Examinations'!$A:$N,10,0)</f>
        <v>No</v>
      </c>
      <c r="L1048" s="35" t="str">
        <f>VLOOKUP($A1048,'Medical Examinations'!$A:$N,12,0)</f>
        <v>Obesity</v>
      </c>
      <c r="M1048" s="35" t="str">
        <f>VLOOKUP($A1048,'Medical Examinations'!$A:$N,13,0)</f>
        <v>Normal</v>
      </c>
      <c r="N1048" s="45">
        <f>IFERROR(VLOOKUP($A1048,'Hospitalisation Details'!$A:$P,15,0),"")</f>
        <v>33780</v>
      </c>
      <c r="O1048" s="46">
        <f>IFERROR(VLOOKUP($A1048,'Hospitalisation Details'!$A:$P,6,0),"")</f>
        <v>10719.57</v>
      </c>
      <c r="P1048" s="47" t="str">
        <f>IFERROR(VLOOKUP($A1048,'Hospitalisation Details'!$A:$P,12,0),"")</f>
        <v>tier - 3</v>
      </c>
      <c r="Q1048" s="47" t="str">
        <f>IFERROR(VLOOKUP($A1048,'Hospitalisation Details'!$A:$P,13,0),"")</f>
        <v>tier - 1</v>
      </c>
      <c r="R1048" s="47" t="str">
        <f>IFERROR(VLOOKUP($A1048,'Hospitalisation Details'!$A:$P,14,0),"")</f>
        <v>R1012</v>
      </c>
      <c r="S1048" s="47">
        <f>IFERROR(VLOOKUP($A1048,'Hospitalisation Details'!$A:$P,16,0),"")</f>
        <v>30</v>
      </c>
    </row>
    <row r="1049" spans="1:19" x14ac:dyDescent="0.3">
      <c r="A1049" s="34" t="str">
        <f>'Medical Examinations'!A1049</f>
        <v>Id1048</v>
      </c>
      <c r="B1049" s="36" t="str">
        <f>VLOOKUP($A1049,'Customer Names'!A:E,3,FALSE)</f>
        <v>Ms.</v>
      </c>
      <c r="C1049" s="37" t="str">
        <f>VLOOKUP($A1049,'Customer Names'!$A:$E,4,FALSE)</f>
        <v xml:space="preserve"> Jamie L.</v>
      </c>
      <c r="D1049" s="37" t="str">
        <f>VLOOKUP($A1049,'Customer Names'!A:E,5,FALSE)</f>
        <v>Kretz</v>
      </c>
      <c r="E1049" s="35">
        <f>VLOOKUP($A1049,'Medical Examinations'!$A:$H,2,FALSE)</f>
        <v>37.1</v>
      </c>
      <c r="F1049" s="35">
        <f>VLOOKUP($A1049,'Medical Examinations'!$A:$H,3,FALSE)</f>
        <v>7.19</v>
      </c>
      <c r="G1049" s="35" t="str">
        <f>VLOOKUP($A1049,'Medical Examinations'!$A:$N,11,0)</f>
        <v>Yes</v>
      </c>
      <c r="H1049" s="35" t="str">
        <f>VLOOKUP($A1049,'Medical Examinations'!$A:$N,5,0)</f>
        <v>No</v>
      </c>
      <c r="I1049" s="35" t="str">
        <f>VLOOKUP($A1049,'Medical Examinations'!$A:$N,6,0)</f>
        <v>No</v>
      </c>
      <c r="J1049" s="35">
        <f>VLOOKUP($A1049,'Medical Examinations'!$A:$N,9,0)</f>
        <v>0</v>
      </c>
      <c r="K1049" s="35" t="str">
        <f>VLOOKUP($A1049,'Medical Examinations'!$A:$N,10,0)</f>
        <v>No</v>
      </c>
      <c r="L1049" s="35" t="str">
        <f>VLOOKUP($A1049,'Medical Examinations'!$A:$N,12,0)</f>
        <v>Obesity</v>
      </c>
      <c r="M1049" s="35" t="str">
        <f>VLOOKUP($A1049,'Medical Examinations'!$A:$N,13,0)</f>
        <v>Diabetes</v>
      </c>
      <c r="N1049" s="45">
        <f>IFERROR(VLOOKUP($A1049,'Hospitalisation Details'!$A:$P,15,0),"")</f>
        <v>24750</v>
      </c>
      <c r="O1049" s="46">
        <f>IFERROR(VLOOKUP($A1049,'Hospitalisation Details'!$A:$P,6,0),"")</f>
        <v>10713.64</v>
      </c>
      <c r="P1049" s="47" t="str">
        <f>IFERROR(VLOOKUP($A1049,'Hospitalisation Details'!$A:$P,12,0),"")</f>
        <v>tier - 3</v>
      </c>
      <c r="Q1049" s="47" t="str">
        <f>IFERROR(VLOOKUP($A1049,'Hospitalisation Details'!$A:$P,13,0),"")</f>
        <v>tier - 3</v>
      </c>
      <c r="R1049" s="47" t="str">
        <f>IFERROR(VLOOKUP($A1049,'Hospitalisation Details'!$A:$P,14,0),"")</f>
        <v>R1011</v>
      </c>
      <c r="S1049" s="47">
        <f>IFERROR(VLOOKUP($A1049,'Hospitalisation Details'!$A:$P,16,0),"")</f>
        <v>55</v>
      </c>
    </row>
    <row r="1050" spans="1:19" x14ac:dyDescent="0.3">
      <c r="A1050" s="34" t="str">
        <f>'Medical Examinations'!A1050</f>
        <v>Id1049</v>
      </c>
      <c r="B1050" s="36" t="str">
        <f>VLOOKUP($A1050,'Customer Names'!A:E,3,FALSE)</f>
        <v>Ms.</v>
      </c>
      <c r="C1050" s="37" t="str">
        <f>VLOOKUP($A1050,'Customer Names'!$A:$E,4,FALSE)</f>
        <v xml:space="preserve"> Alexandra</v>
      </c>
      <c r="D1050" s="37" t="str">
        <f>VLOOKUP($A1050,'Customer Names'!A:E,5,FALSE)</f>
        <v>Hempel</v>
      </c>
      <c r="E1050" s="35">
        <f>VLOOKUP($A1050,'Medical Examinations'!$A:$H,2,FALSE)</f>
        <v>30.5</v>
      </c>
      <c r="F1050" s="35">
        <f>VLOOKUP($A1050,'Medical Examinations'!$A:$H,3,FALSE)</f>
        <v>11.94</v>
      </c>
      <c r="G1050" s="35" t="str">
        <f>VLOOKUP($A1050,'Medical Examinations'!$A:$N,11,0)</f>
        <v>Yes</v>
      </c>
      <c r="H1050" s="35" t="str">
        <f>VLOOKUP($A1050,'Medical Examinations'!$A:$N,5,0)</f>
        <v>No</v>
      </c>
      <c r="I1050" s="35" t="str">
        <f>VLOOKUP($A1050,'Medical Examinations'!$A:$N,6,0)</f>
        <v>No</v>
      </c>
      <c r="J1050" s="35">
        <f>VLOOKUP($A1050,'Medical Examinations'!$A:$N,9,0)</f>
        <v>0</v>
      </c>
      <c r="K1050" s="35" t="str">
        <f>VLOOKUP($A1050,'Medical Examinations'!$A:$N,10,0)</f>
        <v>No</v>
      </c>
      <c r="L1050" s="35" t="str">
        <f>VLOOKUP($A1050,'Medical Examinations'!$A:$N,12,0)</f>
        <v>Obesity</v>
      </c>
      <c r="M1050" s="35" t="str">
        <f>VLOOKUP($A1050,'Medical Examinations'!$A:$N,13,0)</f>
        <v>Diabetes</v>
      </c>
      <c r="N1050" s="45">
        <f>IFERROR(VLOOKUP($A1050,'Hospitalisation Details'!$A:$P,15,0),"")</f>
        <v>24683</v>
      </c>
      <c r="O1050" s="46">
        <f>IFERROR(VLOOKUP($A1050,'Hospitalisation Details'!$A:$P,6,0),"")</f>
        <v>10704.47</v>
      </c>
      <c r="P1050" s="47" t="str">
        <f>IFERROR(VLOOKUP($A1050,'Hospitalisation Details'!$A:$P,12,0),"")</f>
        <v>tier - 3</v>
      </c>
      <c r="Q1050" s="47" t="str">
        <f>IFERROR(VLOOKUP($A1050,'Hospitalisation Details'!$A:$P,13,0),"")</f>
        <v>tier - 2</v>
      </c>
      <c r="R1050" s="47" t="str">
        <f>IFERROR(VLOOKUP($A1050,'Hospitalisation Details'!$A:$P,14,0),"")</f>
        <v>R1011</v>
      </c>
      <c r="S1050" s="47">
        <f>IFERROR(VLOOKUP($A1050,'Hospitalisation Details'!$A:$P,16,0),"")</f>
        <v>55</v>
      </c>
    </row>
    <row r="1051" spans="1:19" x14ac:dyDescent="0.3">
      <c r="A1051" s="34" t="str">
        <f>'Medical Examinations'!A1051</f>
        <v>Id1050</v>
      </c>
      <c r="B1051" s="36" t="str">
        <f>VLOOKUP($A1051,'Customer Names'!A:E,3,FALSE)</f>
        <v>Ms.</v>
      </c>
      <c r="C1051" s="37" t="str">
        <f>VLOOKUP($A1051,'Customer Names'!$A:$E,4,FALSE)</f>
        <v xml:space="preserve"> Tiffany</v>
      </c>
      <c r="D1051" s="37" t="str">
        <f>VLOOKUP($A1051,'Customer Names'!A:E,5,FALSE)</f>
        <v>McBroom</v>
      </c>
      <c r="E1051" s="35">
        <f>VLOOKUP($A1051,'Medical Examinations'!$A:$H,2,FALSE)</f>
        <v>28.16</v>
      </c>
      <c r="F1051" s="35">
        <f>VLOOKUP($A1051,'Medical Examinations'!$A:$H,3,FALSE)</f>
        <v>5.56</v>
      </c>
      <c r="G1051" s="35" t="str">
        <f>VLOOKUP($A1051,'Medical Examinations'!$A:$N,11,0)</f>
        <v>No</v>
      </c>
      <c r="H1051" s="35" t="str">
        <f>VLOOKUP($A1051,'Medical Examinations'!$A:$N,5,0)</f>
        <v>No</v>
      </c>
      <c r="I1051" s="35" t="str">
        <f>VLOOKUP($A1051,'Medical Examinations'!$A:$N,6,0)</f>
        <v>No</v>
      </c>
      <c r="J1051" s="35">
        <f>VLOOKUP($A1051,'Medical Examinations'!$A:$N,9,0)</f>
        <v>2</v>
      </c>
      <c r="K1051" s="35" t="str">
        <f>VLOOKUP($A1051,'Medical Examinations'!$A:$N,10,0)</f>
        <v>No</v>
      </c>
      <c r="L1051" s="35" t="str">
        <f>VLOOKUP($A1051,'Medical Examinations'!$A:$N,12,0)</f>
        <v>Overweight</v>
      </c>
      <c r="M1051" s="35" t="str">
        <f>VLOOKUP($A1051,'Medical Examinations'!$A:$N,13,0)</f>
        <v>Normal</v>
      </c>
      <c r="N1051" s="45">
        <f>IFERROR(VLOOKUP($A1051,'Hospitalisation Details'!$A:$P,15,0),"")</f>
        <v>26596</v>
      </c>
      <c r="O1051" s="46">
        <f>IFERROR(VLOOKUP($A1051,'Hospitalisation Details'!$A:$P,6,0),"")</f>
        <v>10702.64</v>
      </c>
      <c r="P1051" s="47" t="str">
        <f>IFERROR(VLOOKUP($A1051,'Hospitalisation Details'!$A:$P,12,0),"")</f>
        <v>tier - 3</v>
      </c>
      <c r="Q1051" s="47" t="str">
        <f>IFERROR(VLOOKUP($A1051,'Hospitalisation Details'!$A:$P,13,0),"")</f>
        <v>tier - 3</v>
      </c>
      <c r="R1051" s="47" t="str">
        <f>IFERROR(VLOOKUP($A1051,'Hospitalisation Details'!$A:$P,14,0),"")</f>
        <v>R1013</v>
      </c>
      <c r="S1051" s="47">
        <f>IFERROR(VLOOKUP($A1051,'Hospitalisation Details'!$A:$P,16,0),"")</f>
        <v>50</v>
      </c>
    </row>
    <row r="1052" spans="1:19" x14ac:dyDescent="0.3">
      <c r="A1052" s="34" t="str">
        <f>'Medical Examinations'!A1052</f>
        <v>Id1051</v>
      </c>
      <c r="B1052" s="36" t="str">
        <f>VLOOKUP($A1052,'Customer Names'!A:E,3,FALSE)</f>
        <v>Mrs.</v>
      </c>
      <c r="C1052" s="37" t="str">
        <f>VLOOKUP($A1052,'Customer Names'!$A:$E,4,FALSE)</f>
        <v xml:space="preserve"> Rebecca J</v>
      </c>
      <c r="D1052" s="37" t="str">
        <f>VLOOKUP($A1052,'Customer Names'!A:E,5,FALSE)</f>
        <v>Yoo</v>
      </c>
      <c r="E1052" s="35">
        <f>VLOOKUP($A1052,'Medical Examinations'!$A:$H,2,FALSE)</f>
        <v>29.1</v>
      </c>
      <c r="F1052" s="35">
        <f>VLOOKUP($A1052,'Medical Examinations'!$A:$H,3,FALSE)</f>
        <v>5.64</v>
      </c>
      <c r="G1052" s="35" t="str">
        <f>VLOOKUP($A1052,'Medical Examinations'!$A:$N,11,0)</f>
        <v>Yes</v>
      </c>
      <c r="H1052" s="35" t="str">
        <f>VLOOKUP($A1052,'Medical Examinations'!$A:$N,5,0)</f>
        <v>No</v>
      </c>
      <c r="I1052" s="35" t="str">
        <f>VLOOKUP($A1052,'Medical Examinations'!$A:$N,6,0)</f>
        <v>No</v>
      </c>
      <c r="J1052" s="35">
        <f>VLOOKUP($A1052,'Medical Examinations'!$A:$N,9,0)</f>
        <v>0</v>
      </c>
      <c r="K1052" s="35" t="str">
        <f>VLOOKUP($A1052,'Medical Examinations'!$A:$N,10,0)</f>
        <v>No</v>
      </c>
      <c r="L1052" s="35" t="str">
        <f>VLOOKUP($A1052,'Medical Examinations'!$A:$N,12,0)</f>
        <v>Overweight</v>
      </c>
      <c r="M1052" s="35" t="str">
        <f>VLOOKUP($A1052,'Medical Examinations'!$A:$N,13,0)</f>
        <v>Normal</v>
      </c>
      <c r="N1052" s="45">
        <f>IFERROR(VLOOKUP($A1052,'Hospitalisation Details'!$A:$P,15,0),"")</f>
        <v>28033</v>
      </c>
      <c r="O1052" s="46">
        <f>IFERROR(VLOOKUP($A1052,'Hospitalisation Details'!$A:$P,6,0),"")</f>
        <v>10698.38</v>
      </c>
      <c r="P1052" s="47" t="str">
        <f>IFERROR(VLOOKUP($A1052,'Hospitalisation Details'!$A:$P,12,0),"")</f>
        <v>tier - 3</v>
      </c>
      <c r="Q1052" s="47" t="str">
        <f>IFERROR(VLOOKUP($A1052,'Hospitalisation Details'!$A:$P,13,0),"")</f>
        <v>tier - 1</v>
      </c>
      <c r="R1052" s="47" t="str">
        <f>IFERROR(VLOOKUP($A1052,'Hospitalisation Details'!$A:$P,14,0),"")</f>
        <v>R1025</v>
      </c>
      <c r="S1052" s="47">
        <f>IFERROR(VLOOKUP($A1052,'Hospitalisation Details'!$A:$P,16,0),"")</f>
        <v>46</v>
      </c>
    </row>
    <row r="1053" spans="1:19" x14ac:dyDescent="0.3">
      <c r="A1053" s="34" t="str">
        <f>'Medical Examinations'!A1053</f>
        <v>Id1052</v>
      </c>
      <c r="B1053" s="36" t="str">
        <f>VLOOKUP($A1053,'Customer Names'!A:E,3,FALSE)</f>
        <v>Mr.</v>
      </c>
      <c r="C1053" s="37" t="str">
        <f>VLOOKUP($A1053,'Customer Names'!$A:$E,4,FALSE)</f>
        <v xml:space="preserve"> Austin T.</v>
      </c>
      <c r="D1053" s="37" t="str">
        <f>VLOOKUP($A1053,'Customer Names'!A:E,5,FALSE)</f>
        <v>Rand</v>
      </c>
      <c r="E1053" s="35">
        <f>VLOOKUP($A1053,'Medical Examinations'!$A:$H,2,FALSE)</f>
        <v>30.22</v>
      </c>
      <c r="F1053" s="35">
        <f>VLOOKUP($A1053,'Medical Examinations'!$A:$H,3,FALSE)</f>
        <v>4.6500000000000004</v>
      </c>
      <c r="G1053" s="35" t="str">
        <f>VLOOKUP($A1053,'Medical Examinations'!$A:$N,11,0)</f>
        <v>No</v>
      </c>
      <c r="H1053" s="35" t="str">
        <f>VLOOKUP($A1053,'Medical Examinations'!$A:$N,5,0)</f>
        <v>No</v>
      </c>
      <c r="I1053" s="35" t="str">
        <f>VLOOKUP($A1053,'Medical Examinations'!$A:$N,6,0)</f>
        <v>No</v>
      </c>
      <c r="J1053" s="35">
        <f>VLOOKUP($A1053,'Medical Examinations'!$A:$N,9,0)</f>
        <v>0</v>
      </c>
      <c r="K1053" s="35" t="str">
        <f>VLOOKUP($A1053,'Medical Examinations'!$A:$N,10,0)</f>
        <v>No</v>
      </c>
      <c r="L1053" s="35" t="str">
        <f>VLOOKUP($A1053,'Medical Examinations'!$A:$N,12,0)</f>
        <v>Obesity</v>
      </c>
      <c r="M1053" s="35" t="str">
        <f>VLOOKUP($A1053,'Medical Examinations'!$A:$N,13,0)</f>
        <v>Normal</v>
      </c>
      <c r="N1053" s="45">
        <f>IFERROR(VLOOKUP($A1053,'Hospitalisation Details'!$A:$P,15,0),"")</f>
        <v>28339</v>
      </c>
      <c r="O1053" s="46">
        <f>IFERROR(VLOOKUP($A1053,'Hospitalisation Details'!$A:$P,6,0),"")</f>
        <v>10690.11</v>
      </c>
      <c r="P1053" s="47" t="str">
        <f>IFERROR(VLOOKUP($A1053,'Hospitalisation Details'!$A:$P,12,0),"")</f>
        <v>tier - 3</v>
      </c>
      <c r="Q1053" s="47" t="str">
        <f>IFERROR(VLOOKUP($A1053,'Hospitalisation Details'!$A:$P,13,0),"")</f>
        <v>tier - 2</v>
      </c>
      <c r="R1053" s="47" t="str">
        <f>IFERROR(VLOOKUP($A1053,'Hospitalisation Details'!$A:$P,14,0),"")</f>
        <v>R1021</v>
      </c>
      <c r="S1053" s="47">
        <f>IFERROR(VLOOKUP($A1053,'Hospitalisation Details'!$A:$P,16,0),"")</f>
        <v>45</v>
      </c>
    </row>
    <row r="1054" spans="1:19" x14ac:dyDescent="0.3">
      <c r="A1054" s="34" t="str">
        <f>'Medical Examinations'!A1054</f>
        <v>Id1053</v>
      </c>
      <c r="B1054" s="36" t="str">
        <f>VLOOKUP($A1054,'Customer Names'!A:E,3,FALSE)</f>
        <v>Ms.</v>
      </c>
      <c r="C1054" s="37" t="str">
        <f>VLOOKUP($A1054,'Customer Names'!$A:$E,4,FALSE)</f>
        <v xml:space="preserve"> Jamie T</v>
      </c>
      <c r="D1054" s="37" t="str">
        <f>VLOOKUP($A1054,'Customer Names'!A:E,5,FALSE)</f>
        <v>Wolfe</v>
      </c>
      <c r="E1054" s="35">
        <f>VLOOKUP($A1054,'Medical Examinations'!$A:$H,2,FALSE)</f>
        <v>24.29</v>
      </c>
      <c r="F1054" s="35">
        <f>VLOOKUP($A1054,'Medical Examinations'!$A:$H,3,FALSE)</f>
        <v>9.0500000000000007</v>
      </c>
      <c r="G1054" s="35" t="str">
        <f>VLOOKUP($A1054,'Medical Examinations'!$A:$N,11,0)</f>
        <v>No</v>
      </c>
      <c r="H1054" s="35" t="str">
        <f>VLOOKUP($A1054,'Medical Examinations'!$A:$N,5,0)</f>
        <v>No</v>
      </c>
      <c r="I1054" s="35" t="str">
        <f>VLOOKUP($A1054,'Medical Examinations'!$A:$N,6,0)</f>
        <v>No</v>
      </c>
      <c r="J1054" s="35">
        <f>VLOOKUP($A1054,'Medical Examinations'!$A:$N,9,0)</f>
        <v>0</v>
      </c>
      <c r="K1054" s="35" t="str">
        <f>VLOOKUP($A1054,'Medical Examinations'!$A:$N,10,0)</f>
        <v>No</v>
      </c>
      <c r="L1054" s="35" t="str">
        <f>VLOOKUP($A1054,'Medical Examinations'!$A:$N,12,0)</f>
        <v>Normal Weight</v>
      </c>
      <c r="M1054" s="35" t="str">
        <f>VLOOKUP($A1054,'Medical Examinations'!$A:$N,13,0)</f>
        <v>Diabetes</v>
      </c>
      <c r="N1054" s="45">
        <f>IFERROR(VLOOKUP($A1054,'Hospitalisation Details'!$A:$P,15,0),"")</f>
        <v>22896</v>
      </c>
      <c r="O1054" s="46">
        <f>IFERROR(VLOOKUP($A1054,'Hospitalisation Details'!$A:$P,6,0),"")</f>
        <v>10676.83</v>
      </c>
      <c r="P1054" s="47" t="str">
        <f>IFERROR(VLOOKUP($A1054,'Hospitalisation Details'!$A:$P,12,0),"")</f>
        <v>tier - 3</v>
      </c>
      <c r="Q1054" s="47" t="str">
        <f>IFERROR(VLOOKUP($A1054,'Hospitalisation Details'!$A:$P,13,0),"")</f>
        <v>tier - 3</v>
      </c>
      <c r="R1054" s="47" t="str">
        <f>IFERROR(VLOOKUP($A1054,'Hospitalisation Details'!$A:$P,14,0),"")</f>
        <v>R1013</v>
      </c>
      <c r="S1054" s="47">
        <f>IFERROR(VLOOKUP($A1054,'Hospitalisation Details'!$A:$P,16,0),"")</f>
        <v>60</v>
      </c>
    </row>
    <row r="1055" spans="1:19" x14ac:dyDescent="0.3">
      <c r="A1055" s="34" t="str">
        <f>'Medical Examinations'!A1055</f>
        <v>Id1054</v>
      </c>
      <c r="B1055" s="36" t="str">
        <f>VLOOKUP($A1055,'Customer Names'!A:E,3,FALSE)</f>
        <v>Mr.</v>
      </c>
      <c r="C1055" s="37" t="str">
        <f>VLOOKUP($A1055,'Customer Names'!$A:$E,4,FALSE)</f>
        <v xml:space="preserve"> Matthew T.</v>
      </c>
      <c r="D1055" s="37" t="str">
        <f>VLOOKUP($A1055,'Customer Names'!A:E,5,FALSE)</f>
        <v>Vance</v>
      </c>
      <c r="E1055" s="35">
        <f>VLOOKUP($A1055,'Medical Examinations'!$A:$H,2,FALSE)</f>
        <v>29.39</v>
      </c>
      <c r="F1055" s="35">
        <f>VLOOKUP($A1055,'Medical Examinations'!$A:$H,3,FALSE)</f>
        <v>4.5199999999999996</v>
      </c>
      <c r="G1055" s="35" t="str">
        <f>VLOOKUP($A1055,'Medical Examinations'!$A:$N,11,0)</f>
        <v>Yes</v>
      </c>
      <c r="H1055" s="35" t="str">
        <f>VLOOKUP($A1055,'Medical Examinations'!$A:$N,5,0)</f>
        <v>No</v>
      </c>
      <c r="I1055" s="35" t="str">
        <f>VLOOKUP($A1055,'Medical Examinations'!$A:$N,6,0)</f>
        <v>No</v>
      </c>
      <c r="J1055" s="35">
        <f>VLOOKUP($A1055,'Medical Examinations'!$A:$N,9,0)</f>
        <v>0</v>
      </c>
      <c r="K1055" s="35" t="str">
        <f>VLOOKUP($A1055,'Medical Examinations'!$A:$N,10,0)</f>
        <v>No</v>
      </c>
      <c r="L1055" s="35" t="str">
        <f>VLOOKUP($A1055,'Medical Examinations'!$A:$N,12,0)</f>
        <v>Overweight</v>
      </c>
      <c r="M1055" s="35" t="str">
        <f>VLOOKUP($A1055,'Medical Examinations'!$A:$N,13,0)</f>
        <v>Normal</v>
      </c>
      <c r="N1055" s="45">
        <f>IFERROR(VLOOKUP($A1055,'Hospitalisation Details'!$A:$P,15,0),"")</f>
        <v>28086</v>
      </c>
      <c r="O1055" s="46">
        <f>IFERROR(VLOOKUP($A1055,'Hospitalisation Details'!$A:$P,6,0),"")</f>
        <v>10665.44</v>
      </c>
      <c r="P1055" s="47" t="str">
        <f>IFERROR(VLOOKUP($A1055,'Hospitalisation Details'!$A:$P,12,0),"")</f>
        <v>tier - 3</v>
      </c>
      <c r="Q1055" s="47" t="str">
        <f>IFERROR(VLOOKUP($A1055,'Hospitalisation Details'!$A:$P,13,0),"")</f>
        <v>tier - 2</v>
      </c>
      <c r="R1055" s="47" t="str">
        <f>IFERROR(VLOOKUP($A1055,'Hospitalisation Details'!$A:$P,14,0),"")</f>
        <v>R1021</v>
      </c>
      <c r="S1055" s="47">
        <f>IFERROR(VLOOKUP($A1055,'Hospitalisation Details'!$A:$P,16,0),"")</f>
        <v>46</v>
      </c>
    </row>
    <row r="1056" spans="1:19" x14ac:dyDescent="0.3">
      <c r="A1056" s="34" t="str">
        <f>'Medical Examinations'!A1056</f>
        <v>Id1055</v>
      </c>
      <c r="B1056" s="36" t="str">
        <f>VLOOKUP($A1056,'Customer Names'!A:E,3,FALSE)</f>
        <v>Mrs.</v>
      </c>
      <c r="C1056" s="37" t="str">
        <f>VLOOKUP($A1056,'Customer Names'!$A:$E,4,FALSE)</f>
        <v xml:space="preserve"> Emily</v>
      </c>
      <c r="D1056" s="37" t="str">
        <f>VLOOKUP($A1056,'Customer Names'!A:E,5,FALSE)</f>
        <v>Burnett</v>
      </c>
      <c r="E1056" s="35">
        <f>VLOOKUP($A1056,'Medical Examinations'!$A:$H,2,FALSE)</f>
        <v>25.66</v>
      </c>
      <c r="F1056" s="35">
        <f>VLOOKUP($A1056,'Medical Examinations'!$A:$H,3,FALSE)</f>
        <v>4.62</v>
      </c>
      <c r="G1056" s="35" t="str">
        <f>VLOOKUP($A1056,'Medical Examinations'!$A:$N,11,0)</f>
        <v>Yes</v>
      </c>
      <c r="H1056" s="35" t="str">
        <f>VLOOKUP($A1056,'Medical Examinations'!$A:$N,5,0)</f>
        <v>No</v>
      </c>
      <c r="I1056" s="35" t="str">
        <f>VLOOKUP($A1056,'Medical Examinations'!$A:$N,6,0)</f>
        <v>No</v>
      </c>
      <c r="J1056" s="35">
        <f>VLOOKUP($A1056,'Medical Examinations'!$A:$N,9,0)</f>
        <v>1</v>
      </c>
      <c r="K1056" s="35" t="str">
        <f>VLOOKUP($A1056,'Medical Examinations'!$A:$N,10,0)</f>
        <v>No</v>
      </c>
      <c r="L1056" s="35" t="str">
        <f>VLOOKUP($A1056,'Medical Examinations'!$A:$N,12,0)</f>
        <v>Overweight</v>
      </c>
      <c r="M1056" s="35" t="str">
        <f>VLOOKUP($A1056,'Medical Examinations'!$A:$N,13,0)</f>
        <v>Normal</v>
      </c>
      <c r="N1056" s="45">
        <f>IFERROR(VLOOKUP($A1056,'Hospitalisation Details'!$A:$P,15,0),"")</f>
        <v>23597</v>
      </c>
      <c r="O1056" s="46">
        <f>IFERROR(VLOOKUP($A1056,'Hospitalisation Details'!$A:$P,6,0),"")</f>
        <v>10627.81</v>
      </c>
      <c r="P1056" s="47" t="str">
        <f>IFERROR(VLOOKUP($A1056,'Hospitalisation Details'!$A:$P,12,0),"")</f>
        <v>tier - 3</v>
      </c>
      <c r="Q1056" s="47" t="str">
        <f>IFERROR(VLOOKUP($A1056,'Hospitalisation Details'!$A:$P,13,0),"")</f>
        <v>tier - 3</v>
      </c>
      <c r="R1056" s="47" t="str">
        <f>IFERROR(VLOOKUP($A1056,'Hospitalisation Details'!$A:$P,14,0),"")</f>
        <v>R1013</v>
      </c>
      <c r="S1056" s="47">
        <f>IFERROR(VLOOKUP($A1056,'Hospitalisation Details'!$A:$P,16,0),"")</f>
        <v>58</v>
      </c>
    </row>
    <row r="1057" spans="1:19" x14ac:dyDescent="0.3">
      <c r="A1057" s="34" t="str">
        <f>'Medical Examinations'!A1057</f>
        <v>Id1056</v>
      </c>
      <c r="B1057" s="36" t="str">
        <f>VLOOKUP($A1057,'Customer Names'!A:E,3,FALSE)</f>
        <v>Ms.</v>
      </c>
      <c r="C1057" s="37" t="str">
        <f>VLOOKUP($A1057,'Customer Names'!$A:$E,4,FALSE)</f>
        <v xml:space="preserve"> Gillian</v>
      </c>
      <c r="D1057" s="37" t="str">
        <f>VLOOKUP($A1057,'Customer Names'!A:E,5,FALSE)</f>
        <v>Clason</v>
      </c>
      <c r="E1057" s="35">
        <f>VLOOKUP($A1057,'Medical Examinations'!$A:$H,2,FALSE)</f>
        <v>39.11</v>
      </c>
      <c r="F1057" s="35">
        <f>VLOOKUP($A1057,'Medical Examinations'!$A:$H,3,FALSE)</f>
        <v>5.87</v>
      </c>
      <c r="G1057" s="35" t="str">
        <f>VLOOKUP($A1057,'Medical Examinations'!$A:$N,11,0)</f>
        <v>No</v>
      </c>
      <c r="H1057" s="35" t="str">
        <f>VLOOKUP($A1057,'Medical Examinations'!$A:$N,5,0)</f>
        <v>No</v>
      </c>
      <c r="I1057" s="35" t="str">
        <f>VLOOKUP($A1057,'Medical Examinations'!$A:$N,6,0)</f>
        <v>No</v>
      </c>
      <c r="J1057" s="35">
        <f>VLOOKUP($A1057,'Medical Examinations'!$A:$N,9,0)</f>
        <v>0</v>
      </c>
      <c r="K1057" s="35" t="str">
        <f>VLOOKUP($A1057,'Medical Examinations'!$A:$N,10,0)</f>
        <v>No</v>
      </c>
      <c r="L1057" s="35" t="str">
        <f>VLOOKUP($A1057,'Medical Examinations'!$A:$N,12,0)</f>
        <v>Obesity</v>
      </c>
      <c r="M1057" s="35" t="str">
        <f>VLOOKUP($A1057,'Medical Examinations'!$A:$N,13,0)</f>
        <v>Prediabetes</v>
      </c>
      <c r="N1057" s="45">
        <f>IFERROR(VLOOKUP($A1057,'Hospitalisation Details'!$A:$P,15,0),"")</f>
        <v>33060</v>
      </c>
      <c r="O1057" s="46">
        <f>IFERROR(VLOOKUP($A1057,'Hospitalisation Details'!$A:$P,6,0),"")</f>
        <v>10620.26</v>
      </c>
      <c r="P1057" s="47" t="str">
        <f>IFERROR(VLOOKUP($A1057,'Hospitalisation Details'!$A:$P,12,0),"")</f>
        <v>tier - 3</v>
      </c>
      <c r="Q1057" s="47" t="str">
        <f>IFERROR(VLOOKUP($A1057,'Hospitalisation Details'!$A:$P,13,0),"")</f>
        <v>tier - 3</v>
      </c>
      <c r="R1057" s="47" t="str">
        <f>IFERROR(VLOOKUP($A1057,'Hospitalisation Details'!$A:$P,14,0),"")</f>
        <v>R1012</v>
      </c>
      <c r="S1057" s="47">
        <f>IFERROR(VLOOKUP($A1057,'Hospitalisation Details'!$A:$P,16,0),"")</f>
        <v>32</v>
      </c>
    </row>
    <row r="1058" spans="1:19" x14ac:dyDescent="0.3">
      <c r="A1058" s="34" t="str">
        <f>'Medical Examinations'!A1058</f>
        <v>Id1057</v>
      </c>
      <c r="B1058" s="36" t="str">
        <f>VLOOKUP($A1058,'Customer Names'!A:E,3,FALSE)</f>
        <v>Mrs.</v>
      </c>
      <c r="C1058" s="37" t="str">
        <f>VLOOKUP($A1058,'Customer Names'!$A:$E,4,FALSE)</f>
        <v xml:space="preserve"> Brenn E.</v>
      </c>
      <c r="D1058" s="37" t="str">
        <f>VLOOKUP($A1058,'Customer Names'!A:E,5,FALSE)</f>
        <v>Donnelly</v>
      </c>
      <c r="E1058" s="35">
        <f>VLOOKUP($A1058,'Medical Examinations'!$A:$H,2,FALSE)</f>
        <v>43.78</v>
      </c>
      <c r="F1058" s="35">
        <f>VLOOKUP($A1058,'Medical Examinations'!$A:$H,3,FALSE)</f>
        <v>5.71</v>
      </c>
      <c r="G1058" s="35" t="str">
        <f>VLOOKUP($A1058,'Medical Examinations'!$A:$N,11,0)</f>
        <v>No</v>
      </c>
      <c r="H1058" s="35" t="str">
        <f>VLOOKUP($A1058,'Medical Examinations'!$A:$N,5,0)</f>
        <v>No</v>
      </c>
      <c r="I1058" s="35" t="str">
        <f>VLOOKUP($A1058,'Medical Examinations'!$A:$N,6,0)</f>
        <v>No</v>
      </c>
      <c r="J1058" s="35">
        <f>VLOOKUP($A1058,'Medical Examinations'!$A:$N,9,0)</f>
        <v>1</v>
      </c>
      <c r="K1058" s="35" t="str">
        <f>VLOOKUP($A1058,'Medical Examinations'!$A:$N,10,0)</f>
        <v>No</v>
      </c>
      <c r="L1058" s="35" t="str">
        <f>VLOOKUP($A1058,'Medical Examinations'!$A:$N,12,0)</f>
        <v>Obesity</v>
      </c>
      <c r="M1058" s="35" t="str">
        <f>VLOOKUP($A1058,'Medical Examinations'!$A:$N,13,0)</f>
        <v>Prediabetes</v>
      </c>
      <c r="N1058" s="45">
        <f>IFERROR(VLOOKUP($A1058,'Hospitalisation Details'!$A:$P,15,0),"")</f>
        <v>33808</v>
      </c>
      <c r="O1058" s="46">
        <f>IFERROR(VLOOKUP($A1058,'Hospitalisation Details'!$A:$P,6,0),"")</f>
        <v>10617.04</v>
      </c>
      <c r="P1058" s="47" t="str">
        <f>IFERROR(VLOOKUP($A1058,'Hospitalisation Details'!$A:$P,12,0),"")</f>
        <v>tier - 3</v>
      </c>
      <c r="Q1058" s="47" t="str">
        <f>IFERROR(VLOOKUP($A1058,'Hospitalisation Details'!$A:$P,13,0),"")</f>
        <v>tier - 3</v>
      </c>
      <c r="R1058" s="47" t="str">
        <f>IFERROR(VLOOKUP($A1058,'Hospitalisation Details'!$A:$P,14,0),"")</f>
        <v>R1026</v>
      </c>
      <c r="S1058" s="47">
        <f>IFERROR(VLOOKUP($A1058,'Hospitalisation Details'!$A:$P,16,0),"")</f>
        <v>30</v>
      </c>
    </row>
    <row r="1059" spans="1:19" x14ac:dyDescent="0.3">
      <c r="A1059" s="34" t="str">
        <f>'Medical Examinations'!A1059</f>
        <v>Id1058</v>
      </c>
      <c r="B1059" s="36" t="str">
        <f>VLOOKUP($A1059,'Customer Names'!A:E,3,FALSE)</f>
        <v>Ms.</v>
      </c>
      <c r="C1059" s="37" t="str">
        <f>VLOOKUP($A1059,'Customer Names'!$A:$E,4,FALSE)</f>
        <v xml:space="preserve"> Lisa M</v>
      </c>
      <c r="D1059" s="37" t="str">
        <f>VLOOKUP($A1059,'Customer Names'!A:E,5,FALSE)</f>
        <v>Pietz</v>
      </c>
      <c r="E1059" s="35">
        <f>VLOOKUP($A1059,'Medical Examinations'!$A:$H,2,FALSE)</f>
        <v>24.35</v>
      </c>
      <c r="F1059" s="35">
        <f>VLOOKUP($A1059,'Medical Examinations'!$A:$H,3,FALSE)</f>
        <v>9.08</v>
      </c>
      <c r="G1059" s="35" t="str">
        <f>VLOOKUP($A1059,'Medical Examinations'!$A:$N,11,0)</f>
        <v>No</v>
      </c>
      <c r="H1059" s="35" t="str">
        <f>VLOOKUP($A1059,'Medical Examinations'!$A:$N,5,0)</f>
        <v>No</v>
      </c>
      <c r="I1059" s="35" t="str">
        <f>VLOOKUP($A1059,'Medical Examinations'!$A:$N,6,0)</f>
        <v>No</v>
      </c>
      <c r="J1059" s="35">
        <f>VLOOKUP($A1059,'Medical Examinations'!$A:$N,9,0)</f>
        <v>0</v>
      </c>
      <c r="K1059" s="35" t="str">
        <f>VLOOKUP($A1059,'Medical Examinations'!$A:$N,10,0)</f>
        <v>No</v>
      </c>
      <c r="L1059" s="35" t="str">
        <f>VLOOKUP($A1059,'Medical Examinations'!$A:$N,12,0)</f>
        <v>Normal Weight</v>
      </c>
      <c r="M1059" s="35" t="str">
        <f>VLOOKUP($A1059,'Medical Examinations'!$A:$N,13,0)</f>
        <v>Diabetes</v>
      </c>
      <c r="N1059" s="45">
        <f>IFERROR(VLOOKUP($A1059,'Hospitalisation Details'!$A:$P,15,0),"")</f>
        <v>23920</v>
      </c>
      <c r="O1059" s="46">
        <f>IFERROR(VLOOKUP($A1059,'Hospitalisation Details'!$A:$P,6,0),"")</f>
        <v>10608.67</v>
      </c>
      <c r="P1059" s="47" t="str">
        <f>IFERROR(VLOOKUP($A1059,'Hospitalisation Details'!$A:$P,12,0),"")</f>
        <v>tier - 3</v>
      </c>
      <c r="Q1059" s="47" t="str">
        <f>IFERROR(VLOOKUP($A1059,'Hospitalisation Details'!$A:$P,13,0),"")</f>
        <v>tier - 3</v>
      </c>
      <c r="R1059" s="47" t="str">
        <f>IFERROR(VLOOKUP($A1059,'Hospitalisation Details'!$A:$P,14,0),"")</f>
        <v>R1012</v>
      </c>
      <c r="S1059" s="47">
        <f>IFERROR(VLOOKUP($A1059,'Hospitalisation Details'!$A:$P,16,0),"")</f>
        <v>57</v>
      </c>
    </row>
    <row r="1060" spans="1:19" x14ac:dyDescent="0.3">
      <c r="A1060" s="34" t="str">
        <f>'Medical Examinations'!A1060</f>
        <v>Id1059</v>
      </c>
      <c r="B1060" s="36" t="str">
        <f>VLOOKUP($A1060,'Customer Names'!A:E,3,FALSE)</f>
        <v>Mr.</v>
      </c>
      <c r="C1060" s="37" t="str">
        <f>VLOOKUP($A1060,'Customer Names'!$A:$E,4,FALSE)</f>
        <v xml:space="preserve"> Matt</v>
      </c>
      <c r="D1060" s="37" t="str">
        <f>VLOOKUP($A1060,'Customer Names'!A:E,5,FALSE)</f>
        <v>Tegenkamp</v>
      </c>
      <c r="E1060" s="35">
        <f>VLOOKUP($A1060,'Medical Examinations'!$A:$H,2,FALSE)</f>
        <v>40.299999999999997</v>
      </c>
      <c r="F1060" s="35">
        <f>VLOOKUP($A1060,'Medical Examinations'!$A:$H,3,FALSE)</f>
        <v>5.3</v>
      </c>
      <c r="G1060" s="35" t="str">
        <f>VLOOKUP($A1060,'Medical Examinations'!$A:$N,11,0)</f>
        <v>Yes</v>
      </c>
      <c r="H1060" s="35" t="str">
        <f>VLOOKUP($A1060,'Medical Examinations'!$A:$N,5,0)</f>
        <v>No</v>
      </c>
      <c r="I1060" s="35" t="str">
        <f>VLOOKUP($A1060,'Medical Examinations'!$A:$N,6,0)</f>
        <v>No</v>
      </c>
      <c r="J1060" s="35">
        <f>VLOOKUP($A1060,'Medical Examinations'!$A:$N,9,0)</f>
        <v>2</v>
      </c>
      <c r="K1060" s="35" t="str">
        <f>VLOOKUP($A1060,'Medical Examinations'!$A:$N,10,0)</f>
        <v>No</v>
      </c>
      <c r="L1060" s="35" t="str">
        <f>VLOOKUP($A1060,'Medical Examinations'!$A:$N,12,0)</f>
        <v>Obesity</v>
      </c>
      <c r="M1060" s="35" t="str">
        <f>VLOOKUP($A1060,'Medical Examinations'!$A:$N,13,0)</f>
        <v>Normal</v>
      </c>
      <c r="N1060" s="45">
        <f>IFERROR(VLOOKUP($A1060,'Hospitalisation Details'!$A:$P,15,0),"")</f>
        <v>24290</v>
      </c>
      <c r="O1060" s="46">
        <f>IFERROR(VLOOKUP($A1060,'Hospitalisation Details'!$A:$P,6,0),"")</f>
        <v>10602.39</v>
      </c>
      <c r="P1060" s="47" t="str">
        <f>IFERROR(VLOOKUP($A1060,'Hospitalisation Details'!$A:$P,12,0),"")</f>
        <v>tier - 3</v>
      </c>
      <c r="Q1060" s="47" t="str">
        <f>IFERROR(VLOOKUP($A1060,'Hospitalisation Details'!$A:$P,13,0),"")</f>
        <v>tier - 3</v>
      </c>
      <c r="R1060" s="47" t="str">
        <f>IFERROR(VLOOKUP($A1060,'Hospitalisation Details'!$A:$P,14,0),"")</f>
        <v>R1011</v>
      </c>
      <c r="S1060" s="47">
        <f>IFERROR(VLOOKUP($A1060,'Hospitalisation Details'!$A:$P,16,0),"")</f>
        <v>56</v>
      </c>
    </row>
    <row r="1061" spans="1:19" x14ac:dyDescent="0.3">
      <c r="A1061" s="34" t="str">
        <f>'Medical Examinations'!A1061</f>
        <v>Id1060</v>
      </c>
      <c r="B1061" s="36" t="str">
        <f>VLOOKUP($A1061,'Customer Names'!A:E,3,FALSE)</f>
        <v>Mr.</v>
      </c>
      <c r="C1061" s="37" t="str">
        <f>VLOOKUP($A1061,'Customer Names'!$A:$E,4,FALSE)</f>
        <v xml:space="preserve"> Thomas A.</v>
      </c>
      <c r="D1061" s="37" t="str">
        <f>VLOOKUP($A1061,'Customer Names'!A:E,5,FALSE)</f>
        <v>Dover</v>
      </c>
      <c r="E1061" s="35">
        <f>VLOOKUP($A1061,'Medical Examinations'!$A:$H,2,FALSE)</f>
        <v>32.774999999999999</v>
      </c>
      <c r="F1061" s="35">
        <f>VLOOKUP($A1061,'Medical Examinations'!$A:$H,3,FALSE)</f>
        <v>11.76</v>
      </c>
      <c r="G1061" s="35" t="str">
        <f>VLOOKUP($A1061,'Medical Examinations'!$A:$N,11,0)</f>
        <v>Yes</v>
      </c>
      <c r="H1061" s="35" t="str">
        <f>VLOOKUP($A1061,'Medical Examinations'!$A:$N,5,0)</f>
        <v>No</v>
      </c>
      <c r="I1061" s="35" t="str">
        <f>VLOOKUP($A1061,'Medical Examinations'!$A:$N,6,0)</f>
        <v>No</v>
      </c>
      <c r="J1061" s="35">
        <f>VLOOKUP($A1061,'Medical Examinations'!$A:$N,9,0)</f>
        <v>0</v>
      </c>
      <c r="K1061" s="35" t="str">
        <f>VLOOKUP($A1061,'Medical Examinations'!$A:$N,10,0)</f>
        <v>No</v>
      </c>
      <c r="L1061" s="35" t="str">
        <f>VLOOKUP($A1061,'Medical Examinations'!$A:$N,12,0)</f>
        <v>Obesity</v>
      </c>
      <c r="M1061" s="35" t="str">
        <f>VLOOKUP($A1061,'Medical Examinations'!$A:$N,13,0)</f>
        <v>Diabetes</v>
      </c>
      <c r="N1061" s="45">
        <f>IFERROR(VLOOKUP($A1061,'Hospitalisation Details'!$A:$P,15,0),"")</f>
        <v>24646</v>
      </c>
      <c r="O1061" s="46">
        <f>IFERROR(VLOOKUP($A1061,'Hospitalisation Details'!$A:$P,6,0),"")</f>
        <v>10601.63</v>
      </c>
      <c r="P1061" s="47" t="str">
        <f>IFERROR(VLOOKUP($A1061,'Hospitalisation Details'!$A:$P,12,0),"")</f>
        <v>tier - 3</v>
      </c>
      <c r="Q1061" s="47" t="str">
        <f>IFERROR(VLOOKUP($A1061,'Hospitalisation Details'!$A:$P,13,0),"")</f>
        <v>tier - 2</v>
      </c>
      <c r="R1061" s="47" t="str">
        <f>IFERROR(VLOOKUP($A1061,'Hospitalisation Details'!$A:$P,14,0),"")</f>
        <v>R1012</v>
      </c>
      <c r="S1061" s="47">
        <f>IFERROR(VLOOKUP($A1061,'Hospitalisation Details'!$A:$P,16,0),"")</f>
        <v>55</v>
      </c>
    </row>
    <row r="1062" spans="1:19" x14ac:dyDescent="0.3">
      <c r="A1062" s="34" t="str">
        <f>'Medical Examinations'!A1062</f>
        <v>Id1061</v>
      </c>
      <c r="B1062" s="36" t="str">
        <f>VLOOKUP($A1062,'Customer Names'!A:E,3,FALSE)</f>
        <v>Mr.</v>
      </c>
      <c r="C1062" s="37" t="str">
        <f>VLOOKUP($A1062,'Customer Names'!$A:$E,4,FALSE)</f>
        <v xml:space="preserve"> Kevin J</v>
      </c>
      <c r="D1062" s="37" t="str">
        <f>VLOOKUP($A1062,'Customer Names'!A:E,5,FALSE)</f>
        <v>Dockemeyer</v>
      </c>
      <c r="E1062" s="35">
        <f>VLOOKUP($A1062,'Medical Examinations'!$A:$H,2,FALSE)</f>
        <v>39.6</v>
      </c>
      <c r="F1062" s="35">
        <f>VLOOKUP($A1062,'Medical Examinations'!$A:$H,3,FALSE)</f>
        <v>5.1100000000000003</v>
      </c>
      <c r="G1062" s="35" t="str">
        <f>VLOOKUP($A1062,'Medical Examinations'!$A:$N,11,0)</f>
        <v>Yes</v>
      </c>
      <c r="H1062" s="35" t="str">
        <f>VLOOKUP($A1062,'Medical Examinations'!$A:$N,5,0)</f>
        <v>No</v>
      </c>
      <c r="I1062" s="35" t="str">
        <f>VLOOKUP($A1062,'Medical Examinations'!$A:$N,6,0)</f>
        <v>No</v>
      </c>
      <c r="J1062" s="35">
        <f>VLOOKUP($A1062,'Medical Examinations'!$A:$N,9,0)</f>
        <v>2</v>
      </c>
      <c r="K1062" s="35" t="str">
        <f>VLOOKUP($A1062,'Medical Examinations'!$A:$N,10,0)</f>
        <v>No</v>
      </c>
      <c r="L1062" s="35" t="str">
        <f>VLOOKUP($A1062,'Medical Examinations'!$A:$N,12,0)</f>
        <v>Obesity</v>
      </c>
      <c r="M1062" s="35" t="str">
        <f>VLOOKUP($A1062,'Medical Examinations'!$A:$N,13,0)</f>
        <v>Normal</v>
      </c>
      <c r="N1062" s="45">
        <f>IFERROR(VLOOKUP($A1062,'Hospitalisation Details'!$A:$P,15,0),"")</f>
        <v>24308</v>
      </c>
      <c r="O1062" s="46">
        <f>IFERROR(VLOOKUP($A1062,'Hospitalisation Details'!$A:$P,6,0),"")</f>
        <v>10601.41</v>
      </c>
      <c r="P1062" s="47" t="str">
        <f>IFERROR(VLOOKUP($A1062,'Hospitalisation Details'!$A:$P,12,0),"")</f>
        <v>tier - 3</v>
      </c>
      <c r="Q1062" s="47" t="str">
        <f>IFERROR(VLOOKUP($A1062,'Hospitalisation Details'!$A:$P,13,0),"")</f>
        <v>tier - 2</v>
      </c>
      <c r="R1062" s="47" t="str">
        <f>IFERROR(VLOOKUP($A1062,'Hospitalisation Details'!$A:$P,14,0),"")</f>
        <v>R1011</v>
      </c>
      <c r="S1062" s="47">
        <f>IFERROR(VLOOKUP($A1062,'Hospitalisation Details'!$A:$P,16,0),"")</f>
        <v>56</v>
      </c>
    </row>
    <row r="1063" spans="1:19" x14ac:dyDescent="0.3">
      <c r="A1063" s="34" t="str">
        <f>'Medical Examinations'!A1063</f>
        <v>Id1062</v>
      </c>
      <c r="B1063" s="36" t="str">
        <f>VLOOKUP($A1063,'Customer Names'!A:E,3,FALSE)</f>
        <v>Mr.</v>
      </c>
      <c r="C1063" s="37" t="str">
        <f>VLOOKUP($A1063,'Customer Names'!$A:$E,4,FALSE)</f>
        <v xml:space="preserve"> William H. III</v>
      </c>
      <c r="D1063" s="37" t="str">
        <f>VLOOKUP($A1063,'Customer Names'!A:E,5,FALSE)</f>
        <v>Steele</v>
      </c>
      <c r="E1063" s="35">
        <f>VLOOKUP($A1063,'Medical Examinations'!$A:$H,2,FALSE)</f>
        <v>30.97</v>
      </c>
      <c r="F1063" s="35">
        <f>VLOOKUP($A1063,'Medical Examinations'!$A:$H,3,FALSE)</f>
        <v>5.54</v>
      </c>
      <c r="G1063" s="35" t="str">
        <f>VLOOKUP($A1063,'Medical Examinations'!$A:$N,11,0)</f>
        <v>No</v>
      </c>
      <c r="H1063" s="35" t="str">
        <f>VLOOKUP($A1063,'Medical Examinations'!$A:$N,5,0)</f>
        <v>No</v>
      </c>
      <c r="I1063" s="35" t="str">
        <f>VLOOKUP($A1063,'Medical Examinations'!$A:$N,6,0)</f>
        <v>No</v>
      </c>
      <c r="J1063" s="35">
        <f>VLOOKUP($A1063,'Medical Examinations'!$A:$N,9,0)</f>
        <v>2</v>
      </c>
      <c r="K1063" s="35" t="str">
        <f>VLOOKUP($A1063,'Medical Examinations'!$A:$N,10,0)</f>
        <v>No</v>
      </c>
      <c r="L1063" s="35" t="str">
        <f>VLOOKUP($A1063,'Medical Examinations'!$A:$N,12,0)</f>
        <v>Obesity</v>
      </c>
      <c r="M1063" s="35" t="str">
        <f>VLOOKUP($A1063,'Medical Examinations'!$A:$N,13,0)</f>
        <v>Normal</v>
      </c>
      <c r="N1063" s="45">
        <f>IFERROR(VLOOKUP($A1063,'Hospitalisation Details'!$A:$P,15,0),"")</f>
        <v>26647</v>
      </c>
      <c r="O1063" s="46">
        <f>IFERROR(VLOOKUP($A1063,'Hospitalisation Details'!$A:$P,6,0),"")</f>
        <v>10600.55</v>
      </c>
      <c r="P1063" s="47" t="str">
        <f>IFERROR(VLOOKUP($A1063,'Hospitalisation Details'!$A:$P,12,0),"")</f>
        <v>tier - 3</v>
      </c>
      <c r="Q1063" s="47" t="str">
        <f>IFERROR(VLOOKUP($A1063,'Hospitalisation Details'!$A:$P,13,0),"")</f>
        <v>tier - 1</v>
      </c>
      <c r="R1063" s="47" t="str">
        <f>IFERROR(VLOOKUP($A1063,'Hospitalisation Details'!$A:$P,14,0),"")</f>
        <v>R1012</v>
      </c>
      <c r="S1063" s="47">
        <f>IFERROR(VLOOKUP($A1063,'Hospitalisation Details'!$A:$P,16,0),"")</f>
        <v>50</v>
      </c>
    </row>
    <row r="1064" spans="1:19" x14ac:dyDescent="0.3">
      <c r="A1064" s="34" t="str">
        <f>'Medical Examinations'!A1064</f>
        <v>Id1063</v>
      </c>
      <c r="B1064" s="36" t="str">
        <f>VLOOKUP($A1064,'Customer Names'!A:E,3,FALSE)</f>
        <v>Mr.</v>
      </c>
      <c r="C1064" s="37" t="str">
        <f>VLOOKUP($A1064,'Customer Names'!$A:$E,4,FALSE)</f>
        <v xml:space="preserve"> Gal</v>
      </c>
      <c r="D1064" s="37" t="str">
        <f>VLOOKUP($A1064,'Customer Names'!A:E,5,FALSE)</f>
        <v>Harel</v>
      </c>
      <c r="E1064" s="35">
        <f>VLOOKUP($A1064,'Medical Examinations'!$A:$H,2,FALSE)</f>
        <v>27.645</v>
      </c>
      <c r="F1064" s="35">
        <f>VLOOKUP($A1064,'Medical Examinations'!$A:$H,3,FALSE)</f>
        <v>8.8699999999999992</v>
      </c>
      <c r="G1064" s="35" t="str">
        <f>VLOOKUP($A1064,'Medical Examinations'!$A:$N,11,0)</f>
        <v>Yes</v>
      </c>
      <c r="H1064" s="35" t="str">
        <f>VLOOKUP($A1064,'Medical Examinations'!$A:$N,5,0)</f>
        <v>No</v>
      </c>
      <c r="I1064" s="35" t="str">
        <f>VLOOKUP($A1064,'Medical Examinations'!$A:$N,6,0)</f>
        <v>No</v>
      </c>
      <c r="J1064" s="35">
        <f>VLOOKUP($A1064,'Medical Examinations'!$A:$N,9,0)</f>
        <v>0</v>
      </c>
      <c r="K1064" s="35" t="str">
        <f>VLOOKUP($A1064,'Medical Examinations'!$A:$N,10,0)</f>
        <v>No</v>
      </c>
      <c r="L1064" s="35" t="str">
        <f>VLOOKUP($A1064,'Medical Examinations'!$A:$N,12,0)</f>
        <v>Overweight</v>
      </c>
      <c r="M1064" s="35" t="str">
        <f>VLOOKUP($A1064,'Medical Examinations'!$A:$N,13,0)</f>
        <v>Diabetes</v>
      </c>
      <c r="N1064" s="45">
        <f>IFERROR(VLOOKUP($A1064,'Hospitalisation Details'!$A:$P,15,0),"")</f>
        <v>24805</v>
      </c>
      <c r="O1064" s="46">
        <f>IFERROR(VLOOKUP($A1064,'Hospitalisation Details'!$A:$P,6,0),"")</f>
        <v>10594.5</v>
      </c>
      <c r="P1064" s="47" t="str">
        <f>IFERROR(VLOOKUP($A1064,'Hospitalisation Details'!$A:$P,12,0),"")</f>
        <v>tier - 3</v>
      </c>
      <c r="Q1064" s="47" t="str">
        <f>IFERROR(VLOOKUP($A1064,'Hospitalisation Details'!$A:$P,13,0),"")</f>
        <v>tier - 1</v>
      </c>
      <c r="R1064" s="47" t="str">
        <f>IFERROR(VLOOKUP($A1064,'Hospitalisation Details'!$A:$P,14,0),"")</f>
        <v>R1012</v>
      </c>
      <c r="S1064" s="47">
        <f>IFERROR(VLOOKUP($A1064,'Hospitalisation Details'!$A:$P,16,0),"")</f>
        <v>55</v>
      </c>
    </row>
    <row r="1065" spans="1:19" x14ac:dyDescent="0.3">
      <c r="A1065" s="34" t="str">
        <f>'Medical Examinations'!A1065</f>
        <v>Id1064</v>
      </c>
      <c r="B1065" s="36" t="str">
        <f>VLOOKUP($A1065,'Customer Names'!A:E,3,FALSE)</f>
        <v>Mr.</v>
      </c>
      <c r="C1065" s="37" t="str">
        <f>VLOOKUP($A1065,'Customer Names'!$A:$E,4,FALSE)</f>
        <v xml:space="preserve"> Anton</v>
      </c>
      <c r="D1065" s="37" t="str">
        <f>VLOOKUP($A1065,'Customer Names'!A:E,5,FALSE)</f>
        <v>Aguila</v>
      </c>
      <c r="E1065" s="35">
        <f>VLOOKUP($A1065,'Medical Examinations'!$A:$H,2,FALSE)</f>
        <v>34.43</v>
      </c>
      <c r="F1065" s="35">
        <f>VLOOKUP($A1065,'Medical Examinations'!$A:$H,3,FALSE)</f>
        <v>5.96</v>
      </c>
      <c r="G1065" s="35" t="str">
        <f>VLOOKUP($A1065,'Medical Examinations'!$A:$N,11,0)</f>
        <v>Yes</v>
      </c>
      <c r="H1065" s="35" t="str">
        <f>VLOOKUP($A1065,'Medical Examinations'!$A:$N,5,0)</f>
        <v>No</v>
      </c>
      <c r="I1065" s="35" t="str">
        <f>VLOOKUP($A1065,'Medical Examinations'!$A:$N,6,0)</f>
        <v>No</v>
      </c>
      <c r="J1065" s="35">
        <f>VLOOKUP($A1065,'Medical Examinations'!$A:$N,9,0)</f>
        <v>2</v>
      </c>
      <c r="K1065" s="35" t="str">
        <f>VLOOKUP($A1065,'Medical Examinations'!$A:$N,10,0)</f>
        <v>No</v>
      </c>
      <c r="L1065" s="35" t="str">
        <f>VLOOKUP($A1065,'Medical Examinations'!$A:$N,12,0)</f>
        <v>Obesity</v>
      </c>
      <c r="M1065" s="35" t="str">
        <f>VLOOKUP($A1065,'Medical Examinations'!$A:$N,13,0)</f>
        <v>Prediabetes</v>
      </c>
      <c r="N1065" s="45">
        <f>IFERROR(VLOOKUP($A1065,'Hospitalisation Details'!$A:$P,15,0),"")</f>
        <v>24414</v>
      </c>
      <c r="O1065" s="46">
        <f>IFERROR(VLOOKUP($A1065,'Hospitalisation Details'!$A:$P,6,0),"")</f>
        <v>10594.23</v>
      </c>
      <c r="P1065" s="47" t="str">
        <f>IFERROR(VLOOKUP($A1065,'Hospitalisation Details'!$A:$P,12,0),"")</f>
        <v>tier - 3</v>
      </c>
      <c r="Q1065" s="47" t="str">
        <f>IFERROR(VLOOKUP($A1065,'Hospitalisation Details'!$A:$P,13,0),"")</f>
        <v>tier - 3</v>
      </c>
      <c r="R1065" s="47" t="str">
        <f>IFERROR(VLOOKUP($A1065,'Hospitalisation Details'!$A:$P,14,0),"")</f>
        <v>R1013</v>
      </c>
      <c r="S1065" s="47">
        <f>IFERROR(VLOOKUP($A1065,'Hospitalisation Details'!$A:$P,16,0),"")</f>
        <v>56</v>
      </c>
    </row>
    <row r="1066" spans="1:19" x14ac:dyDescent="0.3">
      <c r="A1066" s="34" t="str">
        <f>'Medical Examinations'!A1066</f>
        <v>Id1065</v>
      </c>
      <c r="B1066" s="36" t="str">
        <f>VLOOKUP($A1066,'Customer Names'!A:E,3,FALSE)</f>
        <v>Ms.</v>
      </c>
      <c r="C1066" s="37" t="str">
        <f>VLOOKUP($A1066,'Customer Names'!$A:$E,4,FALSE)</f>
        <v xml:space="preserve"> Yazmin</v>
      </c>
      <c r="D1066" s="37" t="str">
        <f>VLOOKUP($A1066,'Customer Names'!A:E,5,FALSE)</f>
        <v>Vallejo Sarmiento</v>
      </c>
      <c r="E1066" s="35">
        <f>VLOOKUP($A1066,'Medical Examinations'!$A:$H,2,FALSE)</f>
        <v>39.6</v>
      </c>
      <c r="F1066" s="35">
        <f>VLOOKUP($A1066,'Medical Examinations'!$A:$H,3,FALSE)</f>
        <v>4.4400000000000004</v>
      </c>
      <c r="G1066" s="35" t="str">
        <f>VLOOKUP($A1066,'Medical Examinations'!$A:$N,11,0)</f>
        <v>Yes</v>
      </c>
      <c r="H1066" s="35" t="str">
        <f>VLOOKUP($A1066,'Medical Examinations'!$A:$N,5,0)</f>
        <v>No</v>
      </c>
      <c r="I1066" s="35" t="str">
        <f>VLOOKUP($A1066,'Medical Examinations'!$A:$N,6,0)</f>
        <v>Yes</v>
      </c>
      <c r="J1066" s="35">
        <f>VLOOKUP($A1066,'Medical Examinations'!$A:$N,9,0)</f>
        <v>1</v>
      </c>
      <c r="K1066" s="35" t="str">
        <f>VLOOKUP($A1066,'Medical Examinations'!$A:$N,10,0)</f>
        <v>No</v>
      </c>
      <c r="L1066" s="35" t="str">
        <f>VLOOKUP($A1066,'Medical Examinations'!$A:$N,12,0)</f>
        <v>Obesity</v>
      </c>
      <c r="M1066" s="35" t="str">
        <f>VLOOKUP($A1066,'Medical Examinations'!$A:$N,13,0)</f>
        <v>Normal</v>
      </c>
      <c r="N1066" s="45">
        <f>IFERROR(VLOOKUP($A1066,'Hospitalisation Details'!$A:$P,15,0),"")</f>
        <v>25562</v>
      </c>
      <c r="O1066" s="46">
        <f>IFERROR(VLOOKUP($A1066,'Hospitalisation Details'!$A:$P,6,0),"")</f>
        <v>10579.71</v>
      </c>
      <c r="P1066" s="47" t="str">
        <f>IFERROR(VLOOKUP($A1066,'Hospitalisation Details'!$A:$P,12,0),"")</f>
        <v>tier - 3</v>
      </c>
      <c r="Q1066" s="47" t="str">
        <f>IFERROR(VLOOKUP($A1066,'Hospitalisation Details'!$A:$P,13,0),"")</f>
        <v>tier - 3</v>
      </c>
      <c r="R1066" s="47" t="str">
        <f>IFERROR(VLOOKUP($A1066,'Hospitalisation Details'!$A:$P,14,0),"")</f>
        <v>R1013</v>
      </c>
      <c r="S1066" s="47">
        <f>IFERROR(VLOOKUP($A1066,'Hospitalisation Details'!$A:$P,16,0),"")</f>
        <v>53</v>
      </c>
    </row>
    <row r="1067" spans="1:19" x14ac:dyDescent="0.3">
      <c r="A1067" s="34" t="str">
        <f>'Medical Examinations'!A1067</f>
        <v>Id1066</v>
      </c>
      <c r="B1067" s="36" t="str">
        <f>VLOOKUP($A1067,'Customer Names'!A:E,3,FALSE)</f>
        <v>Mr.</v>
      </c>
      <c r="C1067" s="37" t="str">
        <f>VLOOKUP($A1067,'Customer Names'!$A:$E,4,FALSE)</f>
        <v xml:space="preserve"> Florian</v>
      </c>
      <c r="D1067" s="37" t="str">
        <f>VLOOKUP($A1067,'Customer Names'!A:E,5,FALSE)</f>
        <v>Beisheim</v>
      </c>
      <c r="E1067" s="35">
        <f>VLOOKUP($A1067,'Medical Examinations'!$A:$H,2,FALSE)</f>
        <v>22.1</v>
      </c>
      <c r="F1067" s="35">
        <f>VLOOKUP($A1067,'Medical Examinations'!$A:$H,3,FALSE)</f>
        <v>4.6500000000000004</v>
      </c>
      <c r="G1067" s="35" t="str">
        <f>VLOOKUP($A1067,'Medical Examinations'!$A:$N,11,0)</f>
        <v>Yes</v>
      </c>
      <c r="H1067" s="35" t="str">
        <f>VLOOKUP($A1067,'Medical Examinations'!$A:$N,5,0)</f>
        <v>No</v>
      </c>
      <c r="I1067" s="35" t="str">
        <f>VLOOKUP($A1067,'Medical Examinations'!$A:$N,6,0)</f>
        <v>No</v>
      </c>
      <c r="J1067" s="35">
        <f>VLOOKUP($A1067,'Medical Examinations'!$A:$N,9,0)</f>
        <v>2</v>
      </c>
      <c r="K1067" s="35" t="str">
        <f>VLOOKUP($A1067,'Medical Examinations'!$A:$N,10,0)</f>
        <v>No</v>
      </c>
      <c r="L1067" s="35" t="str">
        <f>VLOOKUP($A1067,'Medical Examinations'!$A:$N,12,0)</f>
        <v>Normal Weight</v>
      </c>
      <c r="M1067" s="35" t="str">
        <f>VLOOKUP($A1067,'Medical Examinations'!$A:$N,13,0)</f>
        <v>Normal</v>
      </c>
      <c r="N1067" s="45">
        <f>IFERROR(VLOOKUP($A1067,'Hospitalisation Details'!$A:$P,15,0),"")</f>
        <v>24452</v>
      </c>
      <c r="O1067" s="46">
        <f>IFERROR(VLOOKUP($A1067,'Hospitalisation Details'!$A:$P,6,0),"")</f>
        <v>10577.09</v>
      </c>
      <c r="P1067" s="47" t="str">
        <f>IFERROR(VLOOKUP($A1067,'Hospitalisation Details'!$A:$P,12,0),"")</f>
        <v>tier - 3</v>
      </c>
      <c r="Q1067" s="47" t="str">
        <f>IFERROR(VLOOKUP($A1067,'Hospitalisation Details'!$A:$P,13,0),"")</f>
        <v>tier - 3</v>
      </c>
      <c r="R1067" s="47" t="str">
        <f>IFERROR(VLOOKUP($A1067,'Hospitalisation Details'!$A:$P,14,0),"")</f>
        <v>R1011</v>
      </c>
      <c r="S1067" s="47">
        <f>IFERROR(VLOOKUP($A1067,'Hospitalisation Details'!$A:$P,16,0),"")</f>
        <v>56</v>
      </c>
    </row>
    <row r="1068" spans="1:19" x14ac:dyDescent="0.3">
      <c r="A1068" s="34" t="str">
        <f>'Medical Examinations'!A1068</f>
        <v>Id1067</v>
      </c>
      <c r="B1068" s="36" t="str">
        <f>VLOOKUP($A1068,'Customer Names'!A:E,3,FALSE)</f>
        <v>Ms.</v>
      </c>
      <c r="C1068" s="37" t="str">
        <f>VLOOKUP($A1068,'Customer Names'!$A:$E,4,FALSE)</f>
        <v xml:space="preserve"> Karen L</v>
      </c>
      <c r="D1068" s="37" t="str">
        <f>VLOOKUP($A1068,'Customer Names'!A:E,5,FALSE)</f>
        <v>Lenhoff</v>
      </c>
      <c r="E1068" s="35">
        <f>VLOOKUP($A1068,'Medical Examinations'!$A:$H,2,FALSE)</f>
        <v>33.25</v>
      </c>
      <c r="F1068" s="35">
        <f>VLOOKUP($A1068,'Medical Examinations'!$A:$H,3,FALSE)</f>
        <v>5.64</v>
      </c>
      <c r="G1068" s="35" t="str">
        <f>VLOOKUP($A1068,'Medical Examinations'!$A:$N,11,0)</f>
        <v>Yes</v>
      </c>
      <c r="H1068" s="35" t="str">
        <f>VLOOKUP($A1068,'Medical Examinations'!$A:$N,5,0)</f>
        <v>No</v>
      </c>
      <c r="I1068" s="35" t="str">
        <f>VLOOKUP($A1068,'Medical Examinations'!$A:$N,6,0)</f>
        <v>Yes</v>
      </c>
      <c r="J1068" s="35">
        <f>VLOOKUP($A1068,'Medical Examinations'!$A:$N,9,0)</f>
        <v>1</v>
      </c>
      <c r="K1068" s="35" t="str">
        <f>VLOOKUP($A1068,'Medical Examinations'!$A:$N,10,0)</f>
        <v>No</v>
      </c>
      <c r="L1068" s="35" t="str">
        <f>VLOOKUP($A1068,'Medical Examinations'!$A:$N,12,0)</f>
        <v>Obesity</v>
      </c>
      <c r="M1068" s="35" t="str">
        <f>VLOOKUP($A1068,'Medical Examinations'!$A:$N,13,0)</f>
        <v>Normal</v>
      </c>
      <c r="N1068" s="45">
        <f>IFERROR(VLOOKUP($A1068,'Hospitalisation Details'!$A:$P,15,0),"")</f>
        <v>25401</v>
      </c>
      <c r="O1068" s="46">
        <f>IFERROR(VLOOKUP($A1068,'Hospitalisation Details'!$A:$P,6,0),"")</f>
        <v>10564.88</v>
      </c>
      <c r="P1068" s="47" t="str">
        <f>IFERROR(VLOOKUP($A1068,'Hospitalisation Details'!$A:$P,12,0),"")</f>
        <v>tier - 3</v>
      </c>
      <c r="Q1068" s="47" t="str">
        <f>IFERROR(VLOOKUP($A1068,'Hospitalisation Details'!$A:$P,13,0),"")</f>
        <v>tier - 1</v>
      </c>
      <c r="R1068" s="47" t="str">
        <f>IFERROR(VLOOKUP($A1068,'Hospitalisation Details'!$A:$P,14,0),"")</f>
        <v>R1024</v>
      </c>
      <c r="S1068" s="47">
        <f>IFERROR(VLOOKUP($A1068,'Hospitalisation Details'!$A:$P,16,0),"")</f>
        <v>53</v>
      </c>
    </row>
    <row r="1069" spans="1:19" x14ac:dyDescent="0.3">
      <c r="A1069" s="34" t="str">
        <f>'Medical Examinations'!A1069</f>
        <v>Id1068</v>
      </c>
      <c r="B1069" s="36" t="str">
        <f>VLOOKUP($A1069,'Customer Names'!A:E,3,FALSE)</f>
        <v>Mr.</v>
      </c>
      <c r="C1069" s="37" t="str">
        <f>VLOOKUP($A1069,'Customer Names'!$A:$E,4,FALSE)</f>
        <v xml:space="preserve"> Scott</v>
      </c>
      <c r="D1069" s="37" t="str">
        <f>VLOOKUP($A1069,'Customer Names'!A:E,5,FALSE)</f>
        <v>Wehrwein</v>
      </c>
      <c r="E1069" s="35">
        <f>VLOOKUP($A1069,'Medical Examinations'!$A:$H,2,FALSE)</f>
        <v>33.33</v>
      </c>
      <c r="F1069" s="35">
        <f>VLOOKUP($A1069,'Medical Examinations'!$A:$H,3,FALSE)</f>
        <v>10.19</v>
      </c>
      <c r="G1069" s="35" t="str">
        <f>VLOOKUP($A1069,'Medical Examinations'!$A:$N,11,0)</f>
        <v>No</v>
      </c>
      <c r="H1069" s="35" t="str">
        <f>VLOOKUP($A1069,'Medical Examinations'!$A:$N,5,0)</f>
        <v>No</v>
      </c>
      <c r="I1069" s="35" t="str">
        <f>VLOOKUP($A1069,'Medical Examinations'!$A:$N,6,0)</f>
        <v>No</v>
      </c>
      <c r="J1069" s="35">
        <f>VLOOKUP($A1069,'Medical Examinations'!$A:$N,9,0)</f>
        <v>0</v>
      </c>
      <c r="K1069" s="35" t="str">
        <f>VLOOKUP($A1069,'Medical Examinations'!$A:$N,10,0)</f>
        <v>No</v>
      </c>
      <c r="L1069" s="35" t="str">
        <f>VLOOKUP($A1069,'Medical Examinations'!$A:$N,12,0)</f>
        <v>Obesity</v>
      </c>
      <c r="M1069" s="35" t="str">
        <f>VLOOKUP($A1069,'Medical Examinations'!$A:$N,13,0)</f>
        <v>Diabetes</v>
      </c>
      <c r="N1069" s="45">
        <f>IFERROR(VLOOKUP($A1069,'Hospitalisation Details'!$A:$P,15,0),"")</f>
        <v>26113</v>
      </c>
      <c r="O1069" s="46">
        <f>IFERROR(VLOOKUP($A1069,'Hospitalisation Details'!$A:$P,6,0),"")</f>
        <v>10560.49</v>
      </c>
      <c r="P1069" s="47" t="str">
        <f>IFERROR(VLOOKUP($A1069,'Hospitalisation Details'!$A:$P,12,0),"")</f>
        <v>tier - 3</v>
      </c>
      <c r="Q1069" s="47" t="str">
        <f>IFERROR(VLOOKUP($A1069,'Hospitalisation Details'!$A:$P,13,0),"")</f>
        <v>tier - 2</v>
      </c>
      <c r="R1069" s="47" t="str">
        <f>IFERROR(VLOOKUP($A1069,'Hospitalisation Details'!$A:$P,14,0),"")</f>
        <v>R1013</v>
      </c>
      <c r="S1069" s="47">
        <f>IFERROR(VLOOKUP($A1069,'Hospitalisation Details'!$A:$P,16,0),"")</f>
        <v>51</v>
      </c>
    </row>
    <row r="1070" spans="1:19" x14ac:dyDescent="0.3">
      <c r="A1070" s="34" t="str">
        <f>'Medical Examinations'!A1070</f>
        <v>Id1069</v>
      </c>
      <c r="B1070" s="36" t="str">
        <f>VLOOKUP($A1070,'Customer Names'!A:E,3,FALSE)</f>
        <v>Ms.</v>
      </c>
      <c r="C1070" s="37" t="str">
        <f>VLOOKUP($A1070,'Customer Names'!$A:$E,4,FALSE)</f>
        <v xml:space="preserve"> Claire</v>
      </c>
      <c r="D1070" s="37" t="str">
        <f>VLOOKUP($A1070,'Customer Names'!A:E,5,FALSE)</f>
        <v>Wallace</v>
      </c>
      <c r="E1070" s="35">
        <f>VLOOKUP($A1070,'Medical Examinations'!$A:$H,2,FALSE)</f>
        <v>30.5</v>
      </c>
      <c r="F1070" s="35">
        <f>VLOOKUP($A1070,'Medical Examinations'!$A:$H,3,FALSE)</f>
        <v>10.79</v>
      </c>
      <c r="G1070" s="35" t="str">
        <f>VLOOKUP($A1070,'Medical Examinations'!$A:$N,11,0)</f>
        <v>No</v>
      </c>
      <c r="H1070" s="35" t="str">
        <f>VLOOKUP($A1070,'Medical Examinations'!$A:$N,5,0)</f>
        <v>No</v>
      </c>
      <c r="I1070" s="35" t="str">
        <f>VLOOKUP($A1070,'Medical Examinations'!$A:$N,6,0)</f>
        <v>No</v>
      </c>
      <c r="J1070" s="35">
        <f>VLOOKUP($A1070,'Medical Examinations'!$A:$N,9,0)</f>
        <v>0</v>
      </c>
      <c r="K1070" s="35" t="str">
        <f>VLOOKUP($A1070,'Medical Examinations'!$A:$N,10,0)</f>
        <v>No</v>
      </c>
      <c r="L1070" s="35" t="str">
        <f>VLOOKUP($A1070,'Medical Examinations'!$A:$N,12,0)</f>
        <v>Obesity</v>
      </c>
      <c r="M1070" s="35" t="str">
        <f>VLOOKUP($A1070,'Medical Examinations'!$A:$N,13,0)</f>
        <v>Diabetes</v>
      </c>
      <c r="N1070" s="45">
        <f>IFERROR(VLOOKUP($A1070,'Hospitalisation Details'!$A:$P,15,0),"")</f>
        <v>26202</v>
      </c>
      <c r="O1070" s="46">
        <f>IFERROR(VLOOKUP($A1070,'Hospitalisation Details'!$A:$P,6,0),"")</f>
        <v>10546.48</v>
      </c>
      <c r="P1070" s="47" t="str">
        <f>IFERROR(VLOOKUP($A1070,'Hospitalisation Details'!$A:$P,12,0),"")</f>
        <v>tier - 3</v>
      </c>
      <c r="Q1070" s="47" t="str">
        <f>IFERROR(VLOOKUP($A1070,'Hospitalisation Details'!$A:$P,13,0),"")</f>
        <v>tier - 3</v>
      </c>
      <c r="R1070" s="47" t="str">
        <f>IFERROR(VLOOKUP($A1070,'Hospitalisation Details'!$A:$P,14,0),"")</f>
        <v>R1011</v>
      </c>
      <c r="S1070" s="47">
        <f>IFERROR(VLOOKUP($A1070,'Hospitalisation Details'!$A:$P,16,0),"")</f>
        <v>51</v>
      </c>
    </row>
    <row r="1071" spans="1:19" x14ac:dyDescent="0.3">
      <c r="A1071" s="34" t="str">
        <f>'Medical Examinations'!A1071</f>
        <v>Id1070</v>
      </c>
      <c r="B1071" s="36" t="str">
        <f>VLOOKUP($A1071,'Customer Names'!A:E,3,FALSE)</f>
        <v>Ms.</v>
      </c>
      <c r="C1071" s="37" t="str">
        <f>VLOOKUP($A1071,'Customer Names'!$A:$E,4,FALSE)</f>
        <v xml:space="preserve"> Lynn M.</v>
      </c>
      <c r="D1071" s="37" t="str">
        <f>VLOOKUP($A1071,'Customer Names'!A:E,5,FALSE)</f>
        <v>Markowitz</v>
      </c>
      <c r="E1071" s="35">
        <f>VLOOKUP($A1071,'Medical Examinations'!$A:$H,2,FALSE)</f>
        <v>30.3</v>
      </c>
      <c r="F1071" s="35">
        <f>VLOOKUP($A1071,'Medical Examinations'!$A:$H,3,FALSE)</f>
        <v>4.24</v>
      </c>
      <c r="G1071" s="35" t="str">
        <f>VLOOKUP($A1071,'Medical Examinations'!$A:$N,11,0)</f>
        <v>No</v>
      </c>
      <c r="H1071" s="35" t="str">
        <f>VLOOKUP($A1071,'Medical Examinations'!$A:$N,5,0)</f>
        <v>No</v>
      </c>
      <c r="I1071" s="35" t="str">
        <f>VLOOKUP($A1071,'Medical Examinations'!$A:$N,6,0)</f>
        <v>No</v>
      </c>
      <c r="J1071" s="35">
        <f>VLOOKUP($A1071,'Medical Examinations'!$A:$N,9,0)</f>
        <v>0</v>
      </c>
      <c r="K1071" s="35" t="str">
        <f>VLOOKUP($A1071,'Medical Examinations'!$A:$N,10,0)</f>
        <v>No</v>
      </c>
      <c r="L1071" s="35" t="str">
        <f>VLOOKUP($A1071,'Medical Examinations'!$A:$N,12,0)</f>
        <v>Obesity</v>
      </c>
      <c r="M1071" s="35" t="str">
        <f>VLOOKUP($A1071,'Medical Examinations'!$A:$N,13,0)</f>
        <v>Normal</v>
      </c>
      <c r="N1071" s="45">
        <f>IFERROR(VLOOKUP($A1071,'Hospitalisation Details'!$A:$P,15,0),"")</f>
        <v>28423</v>
      </c>
      <c r="O1071" s="46">
        <f>IFERROR(VLOOKUP($A1071,'Hospitalisation Details'!$A:$P,6,0),"")</f>
        <v>10495.6</v>
      </c>
      <c r="P1071" s="47" t="str">
        <f>IFERROR(VLOOKUP($A1071,'Hospitalisation Details'!$A:$P,12,0),"")</f>
        <v>tier - 3</v>
      </c>
      <c r="Q1071" s="47" t="str">
        <f>IFERROR(VLOOKUP($A1071,'Hospitalisation Details'!$A:$P,13,0),"")</f>
        <v>tier - 1</v>
      </c>
      <c r="R1071" s="47" t="str">
        <f>IFERROR(VLOOKUP($A1071,'Hospitalisation Details'!$A:$P,14,0),"")</f>
        <v>R1012</v>
      </c>
      <c r="S1071" s="47">
        <f>IFERROR(VLOOKUP($A1071,'Hospitalisation Details'!$A:$P,16,0),"")</f>
        <v>45</v>
      </c>
    </row>
    <row r="1072" spans="1:19" x14ac:dyDescent="0.3">
      <c r="A1072" s="34" t="str">
        <f>'Medical Examinations'!A1072</f>
        <v>Id1071</v>
      </c>
      <c r="B1072" s="36" t="str">
        <f>VLOOKUP($A1072,'Customer Names'!A:E,3,FALSE)</f>
        <v>Ms.</v>
      </c>
      <c r="C1072" s="37" t="str">
        <f>VLOOKUP($A1072,'Customer Names'!$A:$E,4,FALSE)</f>
        <v xml:space="preserve"> Sharon</v>
      </c>
      <c r="D1072" s="37" t="str">
        <f>VLOOKUP($A1072,'Customer Names'!A:E,5,FALSE)</f>
        <v>Vos</v>
      </c>
      <c r="E1072" s="35">
        <f>VLOOKUP($A1072,'Medical Examinations'!$A:$H,2,FALSE)</f>
        <v>26.22</v>
      </c>
      <c r="F1072" s="35">
        <f>VLOOKUP($A1072,'Medical Examinations'!$A:$H,3,FALSE)</f>
        <v>5.83</v>
      </c>
      <c r="G1072" s="35" t="str">
        <f>VLOOKUP($A1072,'Medical Examinations'!$A:$N,11,0)</f>
        <v>No</v>
      </c>
      <c r="H1072" s="35" t="str">
        <f>VLOOKUP($A1072,'Medical Examinations'!$A:$N,5,0)</f>
        <v>No</v>
      </c>
      <c r="I1072" s="35" t="str">
        <f>VLOOKUP($A1072,'Medical Examinations'!$A:$N,6,0)</f>
        <v>No</v>
      </c>
      <c r="J1072" s="35">
        <f>VLOOKUP($A1072,'Medical Examinations'!$A:$N,9,0)</f>
        <v>2</v>
      </c>
      <c r="K1072" s="35" t="str">
        <f>VLOOKUP($A1072,'Medical Examinations'!$A:$N,10,0)</f>
        <v>No</v>
      </c>
      <c r="L1072" s="35" t="str">
        <f>VLOOKUP($A1072,'Medical Examinations'!$A:$N,12,0)</f>
        <v>Overweight</v>
      </c>
      <c r="M1072" s="35" t="str">
        <f>VLOOKUP($A1072,'Medical Examinations'!$A:$N,13,0)</f>
        <v>Prediabetes</v>
      </c>
      <c r="N1072" s="45">
        <f>IFERROR(VLOOKUP($A1072,'Hospitalisation Details'!$A:$P,15,0),"")</f>
        <v>26591</v>
      </c>
      <c r="O1072" s="46">
        <f>IFERROR(VLOOKUP($A1072,'Hospitalisation Details'!$A:$P,6,0),"")</f>
        <v>10493.95</v>
      </c>
      <c r="P1072" s="47" t="str">
        <f>IFERROR(VLOOKUP($A1072,'Hospitalisation Details'!$A:$P,12,0),"")</f>
        <v>tier - 3</v>
      </c>
      <c r="Q1072" s="47" t="str">
        <f>IFERROR(VLOOKUP($A1072,'Hospitalisation Details'!$A:$P,13,0),"")</f>
        <v>tier - 1</v>
      </c>
      <c r="R1072" s="47" t="str">
        <f>IFERROR(VLOOKUP($A1072,'Hospitalisation Details'!$A:$P,14,0),"")</f>
        <v>R1012</v>
      </c>
      <c r="S1072" s="47">
        <f>IFERROR(VLOOKUP($A1072,'Hospitalisation Details'!$A:$P,16,0),"")</f>
        <v>50</v>
      </c>
    </row>
    <row r="1073" spans="1:19" x14ac:dyDescent="0.3">
      <c r="A1073" s="34" t="str">
        <f>'Medical Examinations'!A1073</f>
        <v>Id1072</v>
      </c>
      <c r="B1073" s="36" t="str">
        <f>VLOOKUP($A1073,'Customer Names'!A:E,3,FALSE)</f>
        <v>Mrs.</v>
      </c>
      <c r="C1073" s="37" t="str">
        <f>VLOOKUP($A1073,'Customer Names'!$A:$E,4,FALSE)</f>
        <v xml:space="preserve"> Candice</v>
      </c>
      <c r="D1073" s="37" t="str">
        <f>VLOOKUP($A1073,'Customer Names'!A:E,5,FALSE)</f>
        <v>McLeod</v>
      </c>
      <c r="E1073" s="35">
        <f>VLOOKUP($A1073,'Medical Examinations'!$A:$H,2,FALSE)</f>
        <v>29.99</v>
      </c>
      <c r="F1073" s="35">
        <f>VLOOKUP($A1073,'Medical Examinations'!$A:$H,3,FALSE)</f>
        <v>11.85</v>
      </c>
      <c r="G1073" s="35" t="str">
        <f>VLOOKUP($A1073,'Medical Examinations'!$A:$N,11,0)</f>
        <v>No</v>
      </c>
      <c r="H1073" s="35" t="str">
        <f>VLOOKUP($A1073,'Medical Examinations'!$A:$N,5,0)</f>
        <v>No</v>
      </c>
      <c r="I1073" s="35" t="str">
        <f>VLOOKUP($A1073,'Medical Examinations'!$A:$N,6,0)</f>
        <v>No</v>
      </c>
      <c r="J1073" s="35">
        <f>VLOOKUP($A1073,'Medical Examinations'!$A:$N,9,0)</f>
        <v>0</v>
      </c>
      <c r="K1073" s="35" t="str">
        <f>VLOOKUP($A1073,'Medical Examinations'!$A:$N,10,0)</f>
        <v>No</v>
      </c>
      <c r="L1073" s="35" t="str">
        <f>VLOOKUP($A1073,'Medical Examinations'!$A:$N,12,0)</f>
        <v>Overweight</v>
      </c>
      <c r="M1073" s="35" t="str">
        <f>VLOOKUP($A1073,'Medical Examinations'!$A:$N,13,0)</f>
        <v>Diabetes</v>
      </c>
      <c r="N1073" s="45">
        <f>IFERROR(VLOOKUP($A1073,'Hospitalisation Details'!$A:$P,15,0),"")</f>
        <v>28723</v>
      </c>
      <c r="O1073" s="46">
        <f>IFERROR(VLOOKUP($A1073,'Hospitalisation Details'!$A:$P,6,0),"")</f>
        <v>10486.55</v>
      </c>
      <c r="P1073" s="47" t="str">
        <f>IFERROR(VLOOKUP($A1073,'Hospitalisation Details'!$A:$P,12,0),"")</f>
        <v>tier - 3</v>
      </c>
      <c r="Q1073" s="47" t="str">
        <f>IFERROR(VLOOKUP($A1073,'Hospitalisation Details'!$A:$P,13,0),"")</f>
        <v>tier - 3</v>
      </c>
      <c r="R1073" s="47" t="str">
        <f>IFERROR(VLOOKUP($A1073,'Hospitalisation Details'!$A:$P,14,0),"")</f>
        <v>R1025</v>
      </c>
      <c r="S1073" s="47">
        <f>IFERROR(VLOOKUP($A1073,'Hospitalisation Details'!$A:$P,16,0),"")</f>
        <v>44</v>
      </c>
    </row>
    <row r="1074" spans="1:19" x14ac:dyDescent="0.3">
      <c r="A1074" s="34" t="str">
        <f>'Medical Examinations'!A1074</f>
        <v>Id1073</v>
      </c>
      <c r="B1074" s="36" t="str">
        <f>VLOOKUP($A1074,'Customer Names'!A:E,3,FALSE)</f>
        <v>Ms.</v>
      </c>
      <c r="C1074" s="37" t="str">
        <f>VLOOKUP($A1074,'Customer Names'!$A:$E,4,FALSE)</f>
        <v xml:space="preserve"> Jennifer D</v>
      </c>
      <c r="D1074" s="37" t="str">
        <f>VLOOKUP($A1074,'Customer Names'!A:E,5,FALSE)</f>
        <v>Balcom</v>
      </c>
      <c r="E1074" s="35">
        <f>VLOOKUP($A1074,'Medical Examinations'!$A:$H,2,FALSE)</f>
        <v>36.380000000000003</v>
      </c>
      <c r="F1074" s="35">
        <f>VLOOKUP($A1074,'Medical Examinations'!$A:$H,3,FALSE)</f>
        <v>5.98</v>
      </c>
      <c r="G1074" s="35" t="str">
        <f>VLOOKUP($A1074,'Medical Examinations'!$A:$N,11,0)</f>
        <v>No</v>
      </c>
      <c r="H1074" s="35" t="str">
        <f>VLOOKUP($A1074,'Medical Examinations'!$A:$N,5,0)</f>
        <v>No</v>
      </c>
      <c r="I1074" s="35" t="str">
        <f>VLOOKUP($A1074,'Medical Examinations'!$A:$N,6,0)</f>
        <v>No</v>
      </c>
      <c r="J1074" s="35">
        <f>VLOOKUP($A1074,'Medical Examinations'!$A:$N,9,0)</f>
        <v>1</v>
      </c>
      <c r="K1074" s="35" t="str">
        <f>VLOOKUP($A1074,'Medical Examinations'!$A:$N,10,0)</f>
        <v>No</v>
      </c>
      <c r="L1074" s="35" t="str">
        <f>VLOOKUP($A1074,'Medical Examinations'!$A:$N,12,0)</f>
        <v>Obesity</v>
      </c>
      <c r="M1074" s="35" t="str">
        <f>VLOOKUP($A1074,'Medical Examinations'!$A:$N,13,0)</f>
        <v>Prediabetes</v>
      </c>
      <c r="N1074" s="45">
        <f>IFERROR(VLOOKUP($A1074,'Hospitalisation Details'!$A:$P,15,0),"")</f>
        <v>31956</v>
      </c>
      <c r="O1074" s="46">
        <f>IFERROR(VLOOKUP($A1074,'Hospitalisation Details'!$A:$P,6,0),"")</f>
        <v>10464.83</v>
      </c>
      <c r="P1074" s="47" t="str">
        <f>IFERROR(VLOOKUP($A1074,'Hospitalisation Details'!$A:$P,12,0),"")</f>
        <v>tier - 3</v>
      </c>
      <c r="Q1074" s="47" t="str">
        <f>IFERROR(VLOOKUP($A1074,'Hospitalisation Details'!$A:$P,13,0),"")</f>
        <v>tier - 1</v>
      </c>
      <c r="R1074" s="47" t="str">
        <f>IFERROR(VLOOKUP($A1074,'Hospitalisation Details'!$A:$P,14,0),"")</f>
        <v>R1012</v>
      </c>
      <c r="S1074" s="47">
        <f>IFERROR(VLOOKUP($A1074,'Hospitalisation Details'!$A:$P,16,0),"")</f>
        <v>35</v>
      </c>
    </row>
    <row r="1075" spans="1:19" x14ac:dyDescent="0.3">
      <c r="A1075" s="34" t="str">
        <f>'Medical Examinations'!A1075</f>
        <v>Id1074</v>
      </c>
      <c r="B1075" s="36" t="str">
        <f>VLOOKUP($A1075,'Customer Names'!A:E,3,FALSE)</f>
        <v>Mr.</v>
      </c>
      <c r="C1075" s="37" t="str">
        <f>VLOOKUP($A1075,'Customer Names'!$A:$E,4,FALSE)</f>
        <v xml:space="preserve"> Eric</v>
      </c>
      <c r="D1075" s="37" t="str">
        <f>VLOOKUP($A1075,'Customer Names'!A:E,5,FALSE)</f>
        <v>Dirth</v>
      </c>
      <c r="E1075" s="35">
        <f>VLOOKUP($A1075,'Medical Examinations'!$A:$H,2,FALSE)</f>
        <v>31.16</v>
      </c>
      <c r="F1075" s="35">
        <f>VLOOKUP($A1075,'Medical Examinations'!$A:$H,3,FALSE)</f>
        <v>4.26</v>
      </c>
      <c r="G1075" s="35" t="str">
        <f>VLOOKUP($A1075,'Medical Examinations'!$A:$N,11,0)</f>
        <v>Yes</v>
      </c>
      <c r="H1075" s="35" t="str">
        <f>VLOOKUP($A1075,'Medical Examinations'!$A:$N,5,0)</f>
        <v>No</v>
      </c>
      <c r="I1075" s="35" t="str">
        <f>VLOOKUP($A1075,'Medical Examinations'!$A:$N,6,0)</f>
        <v>Yes</v>
      </c>
      <c r="J1075" s="35">
        <f>VLOOKUP($A1075,'Medical Examinations'!$A:$N,9,0)</f>
        <v>1</v>
      </c>
      <c r="K1075" s="35" t="str">
        <f>VLOOKUP($A1075,'Medical Examinations'!$A:$N,10,0)</f>
        <v>No</v>
      </c>
      <c r="L1075" s="35" t="str">
        <f>VLOOKUP($A1075,'Medical Examinations'!$A:$N,12,0)</f>
        <v>Obesity</v>
      </c>
      <c r="M1075" s="35" t="str">
        <f>VLOOKUP($A1075,'Medical Examinations'!$A:$N,13,0)</f>
        <v>Normal</v>
      </c>
      <c r="N1075" s="45">
        <f>IFERROR(VLOOKUP($A1075,'Hospitalisation Details'!$A:$P,15,0),"")</f>
        <v>25468</v>
      </c>
      <c r="O1075" s="46">
        <f>IFERROR(VLOOKUP($A1075,'Hospitalisation Details'!$A:$P,6,0),"")</f>
        <v>10461.98</v>
      </c>
      <c r="P1075" s="47" t="str">
        <f>IFERROR(VLOOKUP($A1075,'Hospitalisation Details'!$A:$P,12,0),"")</f>
        <v>tier - 3</v>
      </c>
      <c r="Q1075" s="47" t="str">
        <f>IFERROR(VLOOKUP($A1075,'Hospitalisation Details'!$A:$P,13,0),"")</f>
        <v>tier - 1</v>
      </c>
      <c r="R1075" s="47" t="str">
        <f>IFERROR(VLOOKUP($A1075,'Hospitalisation Details'!$A:$P,14,0),"")</f>
        <v>R1012</v>
      </c>
      <c r="S1075" s="47">
        <f>IFERROR(VLOOKUP($A1075,'Hospitalisation Details'!$A:$P,16,0),"")</f>
        <v>53</v>
      </c>
    </row>
    <row r="1076" spans="1:19" x14ac:dyDescent="0.3">
      <c r="A1076" s="34" t="str">
        <f>'Medical Examinations'!A1076</f>
        <v>Id1075</v>
      </c>
      <c r="B1076" s="36" t="str">
        <f>VLOOKUP($A1076,'Customer Names'!A:E,3,FALSE)</f>
        <v>Mr.</v>
      </c>
      <c r="C1076" s="37" t="str">
        <f>VLOOKUP($A1076,'Customer Names'!$A:$E,4,FALSE)</f>
        <v xml:space="preserve"> Bryan</v>
      </c>
      <c r="D1076" s="37" t="str">
        <f>VLOOKUP($A1076,'Customer Names'!A:E,5,FALSE)</f>
        <v>Inglish</v>
      </c>
      <c r="E1076" s="35">
        <f>VLOOKUP($A1076,'Medical Examinations'!$A:$H,2,FALSE)</f>
        <v>25.55</v>
      </c>
      <c r="F1076" s="35">
        <f>VLOOKUP($A1076,'Medical Examinations'!$A:$H,3,FALSE)</f>
        <v>4.96</v>
      </c>
      <c r="G1076" s="35" t="str">
        <f>VLOOKUP($A1076,'Medical Examinations'!$A:$N,11,0)</f>
        <v>Yes</v>
      </c>
      <c r="H1076" s="35" t="str">
        <f>VLOOKUP($A1076,'Medical Examinations'!$A:$N,5,0)</f>
        <v>No</v>
      </c>
      <c r="I1076" s="35" t="str">
        <f>VLOOKUP($A1076,'Medical Examinations'!$A:$N,6,0)</f>
        <v>No</v>
      </c>
      <c r="J1076" s="35">
        <f>VLOOKUP($A1076,'Medical Examinations'!$A:$N,9,0)</f>
        <v>1</v>
      </c>
      <c r="K1076" s="35" t="str">
        <f>VLOOKUP($A1076,'Medical Examinations'!$A:$N,10,0)</f>
        <v>No</v>
      </c>
      <c r="L1076" s="35" t="str">
        <f>VLOOKUP($A1076,'Medical Examinations'!$A:$N,12,0)</f>
        <v>Overweight</v>
      </c>
      <c r="M1076" s="35" t="str">
        <f>VLOOKUP($A1076,'Medical Examinations'!$A:$N,13,0)</f>
        <v>Normal</v>
      </c>
      <c r="N1076" s="45">
        <f>IFERROR(VLOOKUP($A1076,'Hospitalisation Details'!$A:$P,15,0),"")</f>
        <v>23585</v>
      </c>
      <c r="O1076" s="46">
        <f>IFERROR(VLOOKUP($A1076,'Hospitalisation Details'!$A:$P,6,0),"")</f>
        <v>10459.19</v>
      </c>
      <c r="P1076" s="47" t="str">
        <f>IFERROR(VLOOKUP($A1076,'Hospitalisation Details'!$A:$P,12,0),"")</f>
        <v>tier - 3</v>
      </c>
      <c r="Q1076" s="47" t="str">
        <f>IFERROR(VLOOKUP($A1076,'Hospitalisation Details'!$A:$P,13,0),"")</f>
        <v>tier - 1</v>
      </c>
      <c r="R1076" s="47" t="str">
        <f>IFERROR(VLOOKUP($A1076,'Hospitalisation Details'!$A:$P,14,0),"")</f>
        <v>R1013</v>
      </c>
      <c r="S1076" s="47">
        <f>IFERROR(VLOOKUP($A1076,'Hospitalisation Details'!$A:$P,16,0),"")</f>
        <v>58</v>
      </c>
    </row>
    <row r="1077" spans="1:19" x14ac:dyDescent="0.3">
      <c r="A1077" s="34" t="str">
        <f>'Medical Examinations'!A1077</f>
        <v>Id1076</v>
      </c>
      <c r="B1077" s="36" t="str">
        <f>VLOOKUP($A1077,'Customer Names'!A:E,3,FALSE)</f>
        <v>Mr.</v>
      </c>
      <c r="C1077" s="37" t="str">
        <f>VLOOKUP($A1077,'Customer Names'!$A:$E,4,FALSE)</f>
        <v xml:space="preserve"> Devon R.</v>
      </c>
      <c r="D1077" s="37" t="str">
        <f>VLOOKUP($A1077,'Customer Names'!A:E,5,FALSE)</f>
        <v>Matthews</v>
      </c>
      <c r="E1077" s="35">
        <f>VLOOKUP($A1077,'Medical Examinations'!$A:$H,2,FALSE)</f>
        <v>28.77</v>
      </c>
      <c r="F1077" s="35">
        <f>VLOOKUP($A1077,'Medical Examinations'!$A:$H,3,FALSE)</f>
        <v>4</v>
      </c>
      <c r="G1077" s="35" t="str">
        <f>VLOOKUP($A1077,'Medical Examinations'!$A:$N,11,0)</f>
        <v>Yes</v>
      </c>
      <c r="H1077" s="35" t="str">
        <f>VLOOKUP($A1077,'Medical Examinations'!$A:$N,5,0)</f>
        <v>No</v>
      </c>
      <c r="I1077" s="35" t="str">
        <f>VLOOKUP($A1077,'Medical Examinations'!$A:$N,6,0)</f>
        <v>No</v>
      </c>
      <c r="J1077" s="35">
        <f>VLOOKUP($A1077,'Medical Examinations'!$A:$N,9,0)</f>
        <v>0</v>
      </c>
      <c r="K1077" s="35" t="str">
        <f>VLOOKUP($A1077,'Medical Examinations'!$A:$N,10,0)</f>
        <v>No</v>
      </c>
      <c r="L1077" s="35" t="str">
        <f>VLOOKUP($A1077,'Medical Examinations'!$A:$N,12,0)</f>
        <v>Overweight</v>
      </c>
      <c r="M1077" s="35" t="str">
        <f>VLOOKUP($A1077,'Medical Examinations'!$A:$N,13,0)</f>
        <v>Normal</v>
      </c>
      <c r="N1077" s="45">
        <f>IFERROR(VLOOKUP($A1077,'Hospitalisation Details'!$A:$P,15,0),"")</f>
        <v>27975</v>
      </c>
      <c r="O1077" s="46">
        <f>IFERROR(VLOOKUP($A1077,'Hospitalisation Details'!$A:$P,6,0),"")</f>
        <v>10455.14</v>
      </c>
      <c r="P1077" s="47" t="str">
        <f>IFERROR(VLOOKUP($A1077,'Hospitalisation Details'!$A:$P,12,0),"")</f>
        <v>tier - 3</v>
      </c>
      <c r="Q1077" s="47" t="str">
        <f>IFERROR(VLOOKUP($A1077,'Hospitalisation Details'!$A:$P,13,0),"")</f>
        <v>tier - 2</v>
      </c>
      <c r="R1077" s="47" t="str">
        <f>IFERROR(VLOOKUP($A1077,'Hospitalisation Details'!$A:$P,14,0),"")</f>
        <v>R1021</v>
      </c>
      <c r="S1077" s="47">
        <f>IFERROR(VLOOKUP($A1077,'Hospitalisation Details'!$A:$P,16,0),"")</f>
        <v>46</v>
      </c>
    </row>
    <row r="1078" spans="1:19" x14ac:dyDescent="0.3">
      <c r="A1078" s="34" t="str">
        <f>'Medical Examinations'!A1078</f>
        <v>Id1077</v>
      </c>
      <c r="B1078" s="36" t="str">
        <f>VLOOKUP($A1078,'Customer Names'!A:E,3,FALSE)</f>
        <v>Ms.</v>
      </c>
      <c r="C1078" s="37" t="str">
        <f>VLOOKUP($A1078,'Customer Names'!$A:$E,4,FALSE)</f>
        <v xml:space="preserve"> Elena</v>
      </c>
      <c r="D1078" s="37" t="str">
        <f>VLOOKUP($A1078,'Customer Names'!A:E,5,FALSE)</f>
        <v>Massa-Musiak</v>
      </c>
      <c r="E1078" s="35">
        <f>VLOOKUP($A1078,'Medical Examinations'!$A:$H,2,FALSE)</f>
        <v>23.14</v>
      </c>
      <c r="F1078" s="35">
        <f>VLOOKUP($A1078,'Medical Examinations'!$A:$H,3,FALSE)</f>
        <v>4.1500000000000004</v>
      </c>
      <c r="G1078" s="35" t="str">
        <f>VLOOKUP($A1078,'Medical Examinations'!$A:$N,11,0)</f>
        <v>Yes</v>
      </c>
      <c r="H1078" s="35" t="str">
        <f>VLOOKUP($A1078,'Medical Examinations'!$A:$N,5,0)</f>
        <v>No</v>
      </c>
      <c r="I1078" s="35" t="str">
        <f>VLOOKUP($A1078,'Medical Examinations'!$A:$N,6,0)</f>
        <v>No</v>
      </c>
      <c r="J1078" s="35">
        <f>VLOOKUP($A1078,'Medical Examinations'!$A:$N,9,0)</f>
        <v>1</v>
      </c>
      <c r="K1078" s="35" t="str">
        <f>VLOOKUP($A1078,'Medical Examinations'!$A:$N,10,0)</f>
        <v>No</v>
      </c>
      <c r="L1078" s="35" t="str">
        <f>VLOOKUP($A1078,'Medical Examinations'!$A:$N,12,0)</f>
        <v>Normal Weight</v>
      </c>
      <c r="M1078" s="35" t="str">
        <f>VLOOKUP($A1078,'Medical Examinations'!$A:$N,13,0)</f>
        <v>Normal</v>
      </c>
      <c r="N1078" s="45">
        <f>IFERROR(VLOOKUP($A1078,'Hospitalisation Details'!$A:$P,15,0),"")</f>
        <v>23664</v>
      </c>
      <c r="O1078" s="46">
        <f>IFERROR(VLOOKUP($A1078,'Hospitalisation Details'!$A:$P,6,0),"")</f>
        <v>10455.1</v>
      </c>
      <c r="P1078" s="47" t="str">
        <f>IFERROR(VLOOKUP($A1078,'Hospitalisation Details'!$A:$P,12,0),"")</f>
        <v>tier - 3</v>
      </c>
      <c r="Q1078" s="47" t="str">
        <f>IFERROR(VLOOKUP($A1078,'Hospitalisation Details'!$A:$P,13,0),"")</f>
        <v>tier - 1</v>
      </c>
      <c r="R1078" s="47" t="str">
        <f>IFERROR(VLOOKUP($A1078,'Hospitalisation Details'!$A:$P,14,0),"")</f>
        <v>R1012</v>
      </c>
      <c r="S1078" s="47">
        <f>IFERROR(VLOOKUP($A1078,'Hospitalisation Details'!$A:$P,16,0),"")</f>
        <v>58</v>
      </c>
    </row>
    <row r="1079" spans="1:19" x14ac:dyDescent="0.3">
      <c r="A1079" s="34" t="str">
        <f>'Medical Examinations'!A1079</f>
        <v>Id1078</v>
      </c>
      <c r="B1079" s="36" t="str">
        <f>VLOOKUP($A1079,'Customer Names'!A:E,3,FALSE)</f>
        <v>Mr.</v>
      </c>
      <c r="C1079" s="37" t="str">
        <f>VLOOKUP($A1079,'Customer Names'!$A:$E,4,FALSE)</f>
        <v xml:space="preserve"> Chris</v>
      </c>
      <c r="D1079" s="37" t="str">
        <f>VLOOKUP($A1079,'Customer Names'!A:E,5,FALSE)</f>
        <v>Bailey</v>
      </c>
      <c r="E1079" s="35">
        <f>VLOOKUP($A1079,'Medical Examinations'!$A:$H,2,FALSE)</f>
        <v>39.6</v>
      </c>
      <c r="F1079" s="35">
        <f>VLOOKUP($A1079,'Medical Examinations'!$A:$H,3,FALSE)</f>
        <v>11.36</v>
      </c>
      <c r="G1079" s="35" t="str">
        <f>VLOOKUP($A1079,'Medical Examinations'!$A:$N,11,0)</f>
        <v>No</v>
      </c>
      <c r="H1079" s="35" t="str">
        <f>VLOOKUP($A1079,'Medical Examinations'!$A:$N,5,0)</f>
        <v>No</v>
      </c>
      <c r="I1079" s="35" t="str">
        <f>VLOOKUP($A1079,'Medical Examinations'!$A:$N,6,0)</f>
        <v>No</v>
      </c>
      <c r="J1079" s="35">
        <f>VLOOKUP($A1079,'Medical Examinations'!$A:$N,9,0)</f>
        <v>0</v>
      </c>
      <c r="K1079" s="35" t="str">
        <f>VLOOKUP($A1079,'Medical Examinations'!$A:$N,10,0)</f>
        <v>No</v>
      </c>
      <c r="L1079" s="35" t="str">
        <f>VLOOKUP($A1079,'Medical Examinations'!$A:$N,12,0)</f>
        <v>Obesity</v>
      </c>
      <c r="M1079" s="35" t="str">
        <f>VLOOKUP($A1079,'Medical Examinations'!$A:$N,13,0)</f>
        <v>Diabetes</v>
      </c>
      <c r="N1079" s="45">
        <f>IFERROR(VLOOKUP($A1079,'Hospitalisation Details'!$A:$P,15,0),"")</f>
        <v>25150</v>
      </c>
      <c r="O1079" s="46">
        <f>IFERROR(VLOOKUP($A1079,'Hospitalisation Details'!$A:$P,6,0),"")</f>
        <v>10450.549999999999</v>
      </c>
      <c r="P1079" s="47" t="str">
        <f>IFERROR(VLOOKUP($A1079,'Hospitalisation Details'!$A:$P,12,0),"")</f>
        <v>tier - 3</v>
      </c>
      <c r="Q1079" s="47" t="str">
        <f>IFERROR(VLOOKUP($A1079,'Hospitalisation Details'!$A:$P,13,0),"")</f>
        <v>tier - 1</v>
      </c>
      <c r="R1079" s="47" t="str">
        <f>IFERROR(VLOOKUP($A1079,'Hospitalisation Details'!$A:$P,14,0),"")</f>
        <v>R1011</v>
      </c>
      <c r="S1079" s="47">
        <f>IFERROR(VLOOKUP($A1079,'Hospitalisation Details'!$A:$P,16,0),"")</f>
        <v>54</v>
      </c>
    </row>
    <row r="1080" spans="1:19" x14ac:dyDescent="0.3">
      <c r="A1080" s="34" t="str">
        <f>'Medical Examinations'!A1080</f>
        <v>Id1079</v>
      </c>
      <c r="B1080" s="36" t="str">
        <f>VLOOKUP($A1080,'Customer Names'!A:E,3,FALSE)</f>
        <v>Mr.</v>
      </c>
      <c r="C1080" s="37" t="str">
        <f>VLOOKUP($A1080,'Customer Names'!$A:$E,4,FALSE)</f>
        <v xml:space="preserve"> Bert</v>
      </c>
      <c r="D1080" s="37" t="str">
        <f>VLOOKUP($A1080,'Customer Names'!A:E,5,FALSE)</f>
        <v>Jacoby</v>
      </c>
      <c r="E1080" s="35">
        <f>VLOOKUP($A1080,'Medical Examinations'!$A:$H,2,FALSE)</f>
        <v>29.2</v>
      </c>
      <c r="F1080" s="35">
        <f>VLOOKUP($A1080,'Medical Examinations'!$A:$H,3,FALSE)</f>
        <v>7.53</v>
      </c>
      <c r="G1080" s="35" t="str">
        <f>VLOOKUP($A1080,'Medical Examinations'!$A:$N,11,0)</f>
        <v>No</v>
      </c>
      <c r="H1080" s="35" t="str">
        <f>VLOOKUP($A1080,'Medical Examinations'!$A:$N,5,0)</f>
        <v>No</v>
      </c>
      <c r="I1080" s="35" t="str">
        <f>VLOOKUP($A1080,'Medical Examinations'!$A:$N,6,0)</f>
        <v>No</v>
      </c>
      <c r="J1080" s="35">
        <f>VLOOKUP($A1080,'Medical Examinations'!$A:$N,9,0)</f>
        <v>0</v>
      </c>
      <c r="K1080" s="35" t="str">
        <f>VLOOKUP($A1080,'Medical Examinations'!$A:$N,10,0)</f>
        <v>No</v>
      </c>
      <c r="L1080" s="35" t="str">
        <f>VLOOKUP($A1080,'Medical Examinations'!$A:$N,12,0)</f>
        <v>Overweight</v>
      </c>
      <c r="M1080" s="35" t="str">
        <f>VLOOKUP($A1080,'Medical Examinations'!$A:$N,13,0)</f>
        <v>Diabetes</v>
      </c>
      <c r="N1080" s="45">
        <f>IFERROR(VLOOKUP($A1080,'Hospitalisation Details'!$A:$P,15,0),"")</f>
        <v>25079</v>
      </c>
      <c r="O1080" s="46">
        <f>IFERROR(VLOOKUP($A1080,'Hospitalisation Details'!$A:$P,6,0),"")</f>
        <v>10436.1</v>
      </c>
      <c r="P1080" s="47" t="str">
        <f>IFERROR(VLOOKUP($A1080,'Hospitalisation Details'!$A:$P,12,0),"")</f>
        <v>tier - 3</v>
      </c>
      <c r="Q1080" s="47" t="str">
        <f>IFERROR(VLOOKUP($A1080,'Hospitalisation Details'!$A:$P,13,0),"")</f>
        <v>tier - 3</v>
      </c>
      <c r="R1080" s="47" t="str">
        <f>IFERROR(VLOOKUP($A1080,'Hospitalisation Details'!$A:$P,14,0),"")</f>
        <v>R1011</v>
      </c>
      <c r="S1080" s="47">
        <f>IFERROR(VLOOKUP($A1080,'Hospitalisation Details'!$A:$P,16,0),"")</f>
        <v>54</v>
      </c>
    </row>
    <row r="1081" spans="1:19" x14ac:dyDescent="0.3">
      <c r="A1081" s="34" t="str">
        <f>'Medical Examinations'!A1081</f>
        <v>Id1080</v>
      </c>
      <c r="B1081" s="36" t="str">
        <f>VLOOKUP($A1081,'Customer Names'!A:E,3,FALSE)</f>
        <v>Mr.</v>
      </c>
      <c r="C1081" s="37" t="str">
        <f>VLOOKUP($A1081,'Customer Names'!$A:$E,4,FALSE)</f>
        <v xml:space="preserve"> John P.</v>
      </c>
      <c r="D1081" s="37" t="str">
        <f>VLOOKUP($A1081,'Customer Names'!A:E,5,FALSE)</f>
        <v>Crimmings</v>
      </c>
      <c r="E1081" s="35">
        <f>VLOOKUP($A1081,'Medical Examinations'!$A:$H,2,FALSE)</f>
        <v>32.774999999999999</v>
      </c>
      <c r="F1081" s="35">
        <f>VLOOKUP($A1081,'Medical Examinations'!$A:$H,3,FALSE)</f>
        <v>7.95</v>
      </c>
      <c r="G1081" s="35" t="str">
        <f>VLOOKUP($A1081,'Medical Examinations'!$A:$N,11,0)</f>
        <v>No</v>
      </c>
      <c r="H1081" s="35" t="str">
        <f>VLOOKUP($A1081,'Medical Examinations'!$A:$N,5,0)</f>
        <v>No</v>
      </c>
      <c r="I1081" s="35" t="str">
        <f>VLOOKUP($A1081,'Medical Examinations'!$A:$N,6,0)</f>
        <v>No</v>
      </c>
      <c r="J1081" s="35">
        <f>VLOOKUP($A1081,'Medical Examinations'!$A:$N,9,0)</f>
        <v>0</v>
      </c>
      <c r="K1081" s="35" t="str">
        <f>VLOOKUP($A1081,'Medical Examinations'!$A:$N,10,0)</f>
        <v>No</v>
      </c>
      <c r="L1081" s="35" t="str">
        <f>VLOOKUP($A1081,'Medical Examinations'!$A:$N,12,0)</f>
        <v>Obesity</v>
      </c>
      <c r="M1081" s="35" t="str">
        <f>VLOOKUP($A1081,'Medical Examinations'!$A:$N,13,0)</f>
        <v>Diabetes</v>
      </c>
      <c r="N1081" s="45">
        <f>IFERROR(VLOOKUP($A1081,'Hospitalisation Details'!$A:$P,15,0),"")</f>
        <v>25073</v>
      </c>
      <c r="O1081" s="46">
        <f>IFERROR(VLOOKUP($A1081,'Hospitalisation Details'!$A:$P,6,0),"")</f>
        <v>10435.07</v>
      </c>
      <c r="P1081" s="47" t="str">
        <f>IFERROR(VLOOKUP($A1081,'Hospitalisation Details'!$A:$P,12,0),"")</f>
        <v>tier - 3</v>
      </c>
      <c r="Q1081" s="47" t="str">
        <f>IFERROR(VLOOKUP($A1081,'Hospitalisation Details'!$A:$P,13,0),"")</f>
        <v>tier - 1</v>
      </c>
      <c r="R1081" s="47" t="str">
        <f>IFERROR(VLOOKUP($A1081,'Hospitalisation Details'!$A:$P,14,0),"")</f>
        <v>R1016</v>
      </c>
      <c r="S1081" s="47">
        <f>IFERROR(VLOOKUP($A1081,'Hospitalisation Details'!$A:$P,16,0),"")</f>
        <v>54</v>
      </c>
    </row>
    <row r="1082" spans="1:19" x14ac:dyDescent="0.3">
      <c r="A1082" s="34" t="str">
        <f>'Medical Examinations'!A1082</f>
        <v>Id1081</v>
      </c>
      <c r="B1082" s="36" t="str">
        <f>VLOOKUP($A1082,'Customer Names'!A:E,3,FALSE)</f>
        <v>Mr.</v>
      </c>
      <c r="C1082" s="37" t="str">
        <f>VLOOKUP($A1082,'Customer Names'!$A:$E,4,FALSE)</f>
        <v xml:space="preserve"> Daniel P</v>
      </c>
      <c r="D1082" s="37" t="str">
        <f>VLOOKUP($A1082,'Customer Names'!A:E,5,FALSE)</f>
        <v>Crane</v>
      </c>
      <c r="E1082" s="35">
        <f>VLOOKUP($A1082,'Medical Examinations'!$A:$H,2,FALSE)</f>
        <v>24.035</v>
      </c>
      <c r="F1082" s="35">
        <f>VLOOKUP($A1082,'Medical Examinations'!$A:$H,3,FALSE)</f>
        <v>8.5</v>
      </c>
      <c r="G1082" s="35" t="str">
        <f>VLOOKUP($A1082,'Medical Examinations'!$A:$N,11,0)</f>
        <v>No</v>
      </c>
      <c r="H1082" s="35" t="str">
        <f>VLOOKUP($A1082,'Medical Examinations'!$A:$N,5,0)</f>
        <v>No</v>
      </c>
      <c r="I1082" s="35" t="str">
        <f>VLOOKUP($A1082,'Medical Examinations'!$A:$N,6,0)</f>
        <v>No</v>
      </c>
      <c r="J1082" s="35">
        <f>VLOOKUP($A1082,'Medical Examinations'!$A:$N,9,0)</f>
        <v>0</v>
      </c>
      <c r="K1082" s="35" t="str">
        <f>VLOOKUP($A1082,'Medical Examinations'!$A:$N,10,0)</f>
        <v>No</v>
      </c>
      <c r="L1082" s="35" t="str">
        <f>VLOOKUP($A1082,'Medical Examinations'!$A:$N,12,0)</f>
        <v>Normal Weight</v>
      </c>
      <c r="M1082" s="35" t="str">
        <f>VLOOKUP($A1082,'Medical Examinations'!$A:$N,13,0)</f>
        <v>Diabetes</v>
      </c>
      <c r="N1082" s="45">
        <f>IFERROR(VLOOKUP($A1082,'Hospitalisation Details'!$A:$P,15,0),"")</f>
        <v>25199</v>
      </c>
      <c r="O1082" s="46">
        <f>IFERROR(VLOOKUP($A1082,'Hospitalisation Details'!$A:$P,6,0),"")</f>
        <v>10422.92</v>
      </c>
      <c r="P1082" s="47" t="str">
        <f>IFERROR(VLOOKUP($A1082,'Hospitalisation Details'!$A:$P,12,0),"")</f>
        <v>tier - 3</v>
      </c>
      <c r="Q1082" s="47" t="str">
        <f>IFERROR(VLOOKUP($A1082,'Hospitalisation Details'!$A:$P,13,0),"")</f>
        <v>tier - 1</v>
      </c>
      <c r="R1082" s="47" t="str">
        <f>IFERROR(VLOOKUP($A1082,'Hospitalisation Details'!$A:$P,14,0),"")</f>
        <v>R1017</v>
      </c>
      <c r="S1082" s="47">
        <f>IFERROR(VLOOKUP($A1082,'Hospitalisation Details'!$A:$P,16,0),"")</f>
        <v>54</v>
      </c>
    </row>
    <row r="1083" spans="1:19" x14ac:dyDescent="0.3">
      <c r="A1083" s="34" t="str">
        <f>'Medical Examinations'!A1083</f>
        <v>Id1082</v>
      </c>
      <c r="B1083" s="36" t="str">
        <f>VLOOKUP($A1083,'Customer Names'!A:E,3,FALSE)</f>
        <v>Mrs.</v>
      </c>
      <c r="C1083" s="37" t="str">
        <f>VLOOKUP($A1083,'Customer Names'!$A:$E,4,FALSE)</f>
        <v xml:space="preserve"> Lisa K.</v>
      </c>
      <c r="D1083" s="37" t="str">
        <f>VLOOKUP($A1083,'Customer Names'!A:E,5,FALSE)</f>
        <v>Swartzfager</v>
      </c>
      <c r="E1083" s="35">
        <f>VLOOKUP($A1083,'Medical Examinations'!$A:$H,2,FALSE)</f>
        <v>30.55</v>
      </c>
      <c r="F1083" s="35">
        <f>VLOOKUP($A1083,'Medical Examinations'!$A:$H,3,FALSE)</f>
        <v>5.89</v>
      </c>
      <c r="G1083" s="35" t="str">
        <f>VLOOKUP($A1083,'Medical Examinations'!$A:$N,11,0)</f>
        <v>No</v>
      </c>
      <c r="H1083" s="35" t="str">
        <f>VLOOKUP($A1083,'Medical Examinations'!$A:$N,5,0)</f>
        <v>No</v>
      </c>
      <c r="I1083" s="35" t="str">
        <f>VLOOKUP($A1083,'Medical Examinations'!$A:$N,6,0)</f>
        <v>Yes</v>
      </c>
      <c r="J1083" s="35">
        <f>VLOOKUP($A1083,'Medical Examinations'!$A:$N,9,0)</f>
        <v>1</v>
      </c>
      <c r="K1083" s="35" t="str">
        <f>VLOOKUP($A1083,'Medical Examinations'!$A:$N,10,0)</f>
        <v>No</v>
      </c>
      <c r="L1083" s="35" t="str">
        <f>VLOOKUP($A1083,'Medical Examinations'!$A:$N,12,0)</f>
        <v>Obesity</v>
      </c>
      <c r="M1083" s="35" t="str">
        <f>VLOOKUP($A1083,'Medical Examinations'!$A:$N,13,0)</f>
        <v>Prediabetes</v>
      </c>
      <c r="N1083" s="45">
        <f>IFERROR(VLOOKUP($A1083,'Hospitalisation Details'!$A:$P,15,0),"")</f>
        <v>29184</v>
      </c>
      <c r="O1083" s="46">
        <f>IFERROR(VLOOKUP($A1083,'Hospitalisation Details'!$A:$P,6,0),"")</f>
        <v>10419.65</v>
      </c>
      <c r="P1083" s="47" t="str">
        <f>IFERROR(VLOOKUP($A1083,'Hospitalisation Details'!$A:$P,12,0),"")</f>
        <v>tier - 3</v>
      </c>
      <c r="Q1083" s="47" t="str">
        <f>IFERROR(VLOOKUP($A1083,'Hospitalisation Details'!$A:$P,13,0),"")</f>
        <v>tier - 2</v>
      </c>
      <c r="R1083" s="47" t="str">
        <f>IFERROR(VLOOKUP($A1083,'Hospitalisation Details'!$A:$P,14,0),"")</f>
        <v>R1025</v>
      </c>
      <c r="S1083" s="47">
        <f>IFERROR(VLOOKUP($A1083,'Hospitalisation Details'!$A:$P,16,0),"")</f>
        <v>43</v>
      </c>
    </row>
    <row r="1084" spans="1:19" x14ac:dyDescent="0.3">
      <c r="A1084" s="34" t="str">
        <f>'Medical Examinations'!A1084</f>
        <v>Id1083</v>
      </c>
      <c r="B1084" s="36" t="str">
        <f>VLOOKUP($A1084,'Customer Names'!A:E,3,FALSE)</f>
        <v>Mrs.</v>
      </c>
      <c r="C1084" s="37" t="str">
        <f>VLOOKUP($A1084,'Customer Names'!$A:$E,4,FALSE)</f>
        <v xml:space="preserve"> Kristine</v>
      </c>
      <c r="D1084" s="37" t="str">
        <f>VLOOKUP($A1084,'Customer Names'!A:E,5,FALSE)</f>
        <v>Clevenger</v>
      </c>
      <c r="E1084" s="35">
        <f>VLOOKUP($A1084,'Medical Examinations'!$A:$H,2,FALSE)</f>
        <v>28.81</v>
      </c>
      <c r="F1084" s="35">
        <f>VLOOKUP($A1084,'Medical Examinations'!$A:$H,3,FALSE)</f>
        <v>8.76</v>
      </c>
      <c r="G1084" s="35" t="str">
        <f>VLOOKUP($A1084,'Medical Examinations'!$A:$N,11,0)</f>
        <v>No</v>
      </c>
      <c r="H1084" s="35" t="str">
        <f>VLOOKUP($A1084,'Medical Examinations'!$A:$N,5,0)</f>
        <v>No</v>
      </c>
      <c r="I1084" s="35" t="str">
        <f>VLOOKUP($A1084,'Medical Examinations'!$A:$N,6,0)</f>
        <v>No</v>
      </c>
      <c r="J1084" s="35">
        <f>VLOOKUP($A1084,'Medical Examinations'!$A:$N,9,0)</f>
        <v>2</v>
      </c>
      <c r="K1084" s="35" t="str">
        <f>VLOOKUP($A1084,'Medical Examinations'!$A:$N,10,0)</f>
        <v>No</v>
      </c>
      <c r="L1084" s="35" t="str">
        <f>VLOOKUP($A1084,'Medical Examinations'!$A:$N,12,0)</f>
        <v>Overweight</v>
      </c>
      <c r="M1084" s="35" t="str">
        <f>VLOOKUP($A1084,'Medical Examinations'!$A:$N,13,0)</f>
        <v>Diabetes</v>
      </c>
      <c r="N1084" s="45">
        <f>IFERROR(VLOOKUP($A1084,'Hospitalisation Details'!$A:$P,15,0),"")</f>
        <v>26948</v>
      </c>
      <c r="O1084" s="46">
        <f>IFERROR(VLOOKUP($A1084,'Hospitalisation Details'!$A:$P,6,0),"")</f>
        <v>10419.59</v>
      </c>
      <c r="P1084" s="47" t="str">
        <f>IFERROR(VLOOKUP($A1084,'Hospitalisation Details'!$A:$P,12,0),"")</f>
        <v>tier - 3</v>
      </c>
      <c r="Q1084" s="47" t="str">
        <f>IFERROR(VLOOKUP($A1084,'Hospitalisation Details'!$A:$P,13,0),"")</f>
        <v>tier - 2</v>
      </c>
      <c r="R1084" s="47" t="str">
        <f>IFERROR(VLOOKUP($A1084,'Hospitalisation Details'!$A:$P,14,0),"")</f>
        <v>R1025</v>
      </c>
      <c r="S1084" s="47">
        <f>IFERROR(VLOOKUP($A1084,'Hospitalisation Details'!$A:$P,16,0),"")</f>
        <v>49</v>
      </c>
    </row>
    <row r="1085" spans="1:19" x14ac:dyDescent="0.3">
      <c r="A1085" s="34" t="str">
        <f>'Medical Examinations'!A1085</f>
        <v>Id1084</v>
      </c>
      <c r="B1085" s="36" t="str">
        <f>VLOOKUP($A1085,'Customer Names'!A:E,3,FALSE)</f>
        <v>Mr.</v>
      </c>
      <c r="C1085" s="37" t="str">
        <f>VLOOKUP($A1085,'Customer Names'!$A:$E,4,FALSE)</f>
        <v xml:space="preserve"> Paul A</v>
      </c>
      <c r="D1085" s="37" t="str">
        <f>VLOOKUP($A1085,'Customer Names'!A:E,5,FALSE)</f>
        <v>Reichardt</v>
      </c>
      <c r="E1085" s="35">
        <f>VLOOKUP($A1085,'Medical Examinations'!$A:$H,2,FALSE)</f>
        <v>31.66</v>
      </c>
      <c r="F1085" s="35">
        <f>VLOOKUP($A1085,'Medical Examinations'!$A:$H,3,FALSE)</f>
        <v>4.1100000000000003</v>
      </c>
      <c r="G1085" s="35" t="str">
        <f>VLOOKUP($A1085,'Medical Examinations'!$A:$N,11,0)</f>
        <v>No</v>
      </c>
      <c r="H1085" s="35" t="str">
        <f>VLOOKUP($A1085,'Medical Examinations'!$A:$N,5,0)</f>
        <v>No</v>
      </c>
      <c r="I1085" s="35" t="str">
        <f>VLOOKUP($A1085,'Medical Examinations'!$A:$N,6,0)</f>
        <v>No</v>
      </c>
      <c r="J1085" s="35">
        <f>VLOOKUP($A1085,'Medical Examinations'!$A:$N,9,0)</f>
        <v>0</v>
      </c>
      <c r="K1085" s="35" t="str">
        <f>VLOOKUP($A1085,'Medical Examinations'!$A:$N,10,0)</f>
        <v>No</v>
      </c>
      <c r="L1085" s="35" t="str">
        <f>VLOOKUP($A1085,'Medical Examinations'!$A:$N,12,0)</f>
        <v>Obesity</v>
      </c>
      <c r="M1085" s="35" t="str">
        <f>VLOOKUP($A1085,'Medical Examinations'!$A:$N,13,0)</f>
        <v>Normal</v>
      </c>
      <c r="N1085" s="45">
        <f>IFERROR(VLOOKUP($A1085,'Hospitalisation Details'!$A:$P,15,0),"")</f>
        <v>29518</v>
      </c>
      <c r="O1085" s="46">
        <f>IFERROR(VLOOKUP($A1085,'Hospitalisation Details'!$A:$P,6,0),"")</f>
        <v>10407.98</v>
      </c>
      <c r="P1085" s="47" t="str">
        <f>IFERROR(VLOOKUP($A1085,'Hospitalisation Details'!$A:$P,12,0),"")</f>
        <v>tier - 3</v>
      </c>
      <c r="Q1085" s="47" t="str">
        <f>IFERROR(VLOOKUP($A1085,'Hospitalisation Details'!$A:$P,13,0),"")</f>
        <v>tier - 1</v>
      </c>
      <c r="R1085" s="47" t="str">
        <f>IFERROR(VLOOKUP($A1085,'Hospitalisation Details'!$A:$P,14,0),"")</f>
        <v>R1021</v>
      </c>
      <c r="S1085" s="47">
        <f>IFERROR(VLOOKUP($A1085,'Hospitalisation Details'!$A:$P,16,0),"")</f>
        <v>42</v>
      </c>
    </row>
    <row r="1086" spans="1:19" x14ac:dyDescent="0.3">
      <c r="A1086" s="34" t="str">
        <f>'Medical Examinations'!A1086</f>
        <v>Id1085</v>
      </c>
      <c r="B1086" s="36" t="str">
        <f>VLOOKUP($A1086,'Customer Names'!A:E,3,FALSE)</f>
        <v>Mr.</v>
      </c>
      <c r="C1086" s="37" t="str">
        <f>VLOOKUP($A1086,'Customer Names'!$A:$E,4,FALSE)</f>
        <v xml:space="preserve"> Bryan</v>
      </c>
      <c r="D1086" s="37" t="str">
        <f>VLOOKUP($A1086,'Customer Names'!A:E,5,FALSE)</f>
        <v>Morton</v>
      </c>
      <c r="E1086" s="35">
        <f>VLOOKUP($A1086,'Medical Examinations'!$A:$H,2,FALSE)</f>
        <v>28.215</v>
      </c>
      <c r="F1086" s="35">
        <f>VLOOKUP($A1086,'Medical Examinations'!$A:$H,3,FALSE)</f>
        <v>7.56</v>
      </c>
      <c r="G1086" s="35" t="str">
        <f>VLOOKUP($A1086,'Medical Examinations'!$A:$N,11,0)</f>
        <v>Yes</v>
      </c>
      <c r="H1086" s="35" t="str">
        <f>VLOOKUP($A1086,'Medical Examinations'!$A:$N,5,0)</f>
        <v>No</v>
      </c>
      <c r="I1086" s="35" t="str">
        <f>VLOOKUP($A1086,'Medical Examinations'!$A:$N,6,0)</f>
        <v>No</v>
      </c>
      <c r="J1086" s="35">
        <f>VLOOKUP($A1086,'Medical Examinations'!$A:$N,9,0)</f>
        <v>1</v>
      </c>
      <c r="K1086" s="35" t="str">
        <f>VLOOKUP($A1086,'Medical Examinations'!$A:$N,10,0)</f>
        <v>No</v>
      </c>
      <c r="L1086" s="35" t="str">
        <f>VLOOKUP($A1086,'Medical Examinations'!$A:$N,12,0)</f>
        <v>Overweight</v>
      </c>
      <c r="M1086" s="35" t="str">
        <f>VLOOKUP($A1086,'Medical Examinations'!$A:$N,13,0)</f>
        <v>Diabetes</v>
      </c>
      <c r="N1086" s="45">
        <f>IFERROR(VLOOKUP($A1086,'Hospitalisation Details'!$A:$P,15,0),"")</f>
        <v>27550</v>
      </c>
      <c r="O1086" s="46">
        <f>IFERROR(VLOOKUP($A1086,'Hospitalisation Details'!$A:$P,6,0),"")</f>
        <v>10407.09</v>
      </c>
      <c r="P1086" s="47" t="str">
        <f>IFERROR(VLOOKUP($A1086,'Hospitalisation Details'!$A:$P,12,0),"")</f>
        <v>tier - 3</v>
      </c>
      <c r="Q1086" s="47" t="str">
        <f>IFERROR(VLOOKUP($A1086,'Hospitalisation Details'!$A:$P,13,0),"")</f>
        <v>tier - 1</v>
      </c>
      <c r="R1086" s="47" t="str">
        <f>IFERROR(VLOOKUP($A1086,'Hospitalisation Details'!$A:$P,14,0),"")</f>
        <v>R1015</v>
      </c>
      <c r="S1086" s="47">
        <f>IFERROR(VLOOKUP($A1086,'Hospitalisation Details'!$A:$P,16,0),"")</f>
        <v>48</v>
      </c>
    </row>
    <row r="1087" spans="1:19" x14ac:dyDescent="0.3">
      <c r="A1087" s="34" t="str">
        <f>'Medical Examinations'!A1087</f>
        <v>Id1086</v>
      </c>
      <c r="B1087" s="36" t="str">
        <f>VLOOKUP($A1087,'Customer Names'!A:E,3,FALSE)</f>
        <v>Mr.</v>
      </c>
      <c r="C1087" s="37" t="str">
        <f>VLOOKUP($A1087,'Customer Names'!$A:$E,4,FALSE)</f>
        <v xml:space="preserve"> Chris</v>
      </c>
      <c r="D1087" s="37" t="str">
        <f>VLOOKUP($A1087,'Customer Names'!A:E,5,FALSE)</f>
        <v>Sunstrum</v>
      </c>
      <c r="E1087" s="35">
        <f>VLOOKUP($A1087,'Medical Examinations'!$A:$H,2,FALSE)</f>
        <v>26.12</v>
      </c>
      <c r="F1087" s="35">
        <f>VLOOKUP($A1087,'Medical Examinations'!$A:$H,3,FALSE)</f>
        <v>4.17</v>
      </c>
      <c r="G1087" s="35" t="str">
        <f>VLOOKUP($A1087,'Medical Examinations'!$A:$N,11,0)</f>
        <v>Yes</v>
      </c>
      <c r="H1087" s="35" t="str">
        <f>VLOOKUP($A1087,'Medical Examinations'!$A:$N,5,0)</f>
        <v>No</v>
      </c>
      <c r="I1087" s="35" t="str">
        <f>VLOOKUP($A1087,'Medical Examinations'!$A:$N,6,0)</f>
        <v>Yes</v>
      </c>
      <c r="J1087" s="35">
        <f>VLOOKUP($A1087,'Medical Examinations'!$A:$N,9,0)</f>
        <v>1</v>
      </c>
      <c r="K1087" s="35" t="str">
        <f>VLOOKUP($A1087,'Medical Examinations'!$A:$N,10,0)</f>
        <v>No</v>
      </c>
      <c r="L1087" s="35" t="str">
        <f>VLOOKUP($A1087,'Medical Examinations'!$A:$N,12,0)</f>
        <v>Overweight</v>
      </c>
      <c r="M1087" s="35" t="str">
        <f>VLOOKUP($A1087,'Medical Examinations'!$A:$N,13,0)</f>
        <v>Normal</v>
      </c>
      <c r="N1087" s="45">
        <f>IFERROR(VLOOKUP($A1087,'Hospitalisation Details'!$A:$P,15,0),"")</f>
        <v>25391</v>
      </c>
      <c r="O1087" s="46">
        <f>IFERROR(VLOOKUP($A1087,'Hospitalisation Details'!$A:$P,6,0),"")</f>
        <v>10403.27</v>
      </c>
      <c r="P1087" s="47" t="str">
        <f>IFERROR(VLOOKUP($A1087,'Hospitalisation Details'!$A:$P,12,0),"")</f>
        <v>tier - 3</v>
      </c>
      <c r="Q1087" s="47" t="str">
        <f>IFERROR(VLOOKUP($A1087,'Hospitalisation Details'!$A:$P,13,0),"")</f>
        <v>tier - 2</v>
      </c>
      <c r="R1087" s="47" t="str">
        <f>IFERROR(VLOOKUP($A1087,'Hospitalisation Details'!$A:$P,14,0),"")</f>
        <v>R1020</v>
      </c>
      <c r="S1087" s="47">
        <f>IFERROR(VLOOKUP($A1087,'Hospitalisation Details'!$A:$P,16,0),"")</f>
        <v>53</v>
      </c>
    </row>
    <row r="1088" spans="1:19" x14ac:dyDescent="0.3">
      <c r="A1088" s="34" t="str">
        <f>'Medical Examinations'!A1088</f>
        <v>Id1087</v>
      </c>
      <c r="B1088" s="36" t="str">
        <f>VLOOKUP($A1088,'Customer Names'!A:E,3,FALSE)</f>
        <v>Ms.</v>
      </c>
      <c r="C1088" s="37" t="str">
        <f>VLOOKUP($A1088,'Customer Names'!$A:$E,4,FALSE)</f>
        <v xml:space="preserve"> Milah B</v>
      </c>
      <c r="D1088" s="37" t="str">
        <f>VLOOKUP($A1088,'Customer Names'!A:E,5,FALSE)</f>
        <v>Frownfelter</v>
      </c>
      <c r="E1088" s="35">
        <f>VLOOKUP($A1088,'Medical Examinations'!$A:$H,2,FALSE)</f>
        <v>36.630000000000003</v>
      </c>
      <c r="F1088" s="35">
        <f>VLOOKUP($A1088,'Medical Examinations'!$A:$H,3,FALSE)</f>
        <v>11.42</v>
      </c>
      <c r="G1088" s="35" t="str">
        <f>VLOOKUP($A1088,'Medical Examinations'!$A:$N,11,0)</f>
        <v>No</v>
      </c>
      <c r="H1088" s="35" t="str">
        <f>VLOOKUP($A1088,'Medical Examinations'!$A:$N,5,0)</f>
        <v>No</v>
      </c>
      <c r="I1088" s="35" t="str">
        <f>VLOOKUP($A1088,'Medical Examinations'!$A:$N,6,0)</f>
        <v>No</v>
      </c>
      <c r="J1088" s="35">
        <f>VLOOKUP($A1088,'Medical Examinations'!$A:$N,9,0)</f>
        <v>2</v>
      </c>
      <c r="K1088" s="35" t="str">
        <f>VLOOKUP($A1088,'Medical Examinations'!$A:$N,10,0)</f>
        <v>No</v>
      </c>
      <c r="L1088" s="35" t="str">
        <f>VLOOKUP($A1088,'Medical Examinations'!$A:$N,12,0)</f>
        <v>Obesity</v>
      </c>
      <c r="M1088" s="35" t="str">
        <f>VLOOKUP($A1088,'Medical Examinations'!$A:$N,13,0)</f>
        <v>Diabetes</v>
      </c>
      <c r="N1088" s="45">
        <f>IFERROR(VLOOKUP($A1088,'Hospitalisation Details'!$A:$P,15,0),"")</f>
        <v>26926</v>
      </c>
      <c r="O1088" s="46">
        <f>IFERROR(VLOOKUP($A1088,'Hospitalisation Details'!$A:$P,6,0),"")</f>
        <v>10381.48</v>
      </c>
      <c r="P1088" s="47" t="str">
        <f>IFERROR(VLOOKUP($A1088,'Hospitalisation Details'!$A:$P,12,0),"")</f>
        <v>tier - 3</v>
      </c>
      <c r="Q1088" s="47" t="str">
        <f>IFERROR(VLOOKUP($A1088,'Hospitalisation Details'!$A:$P,13,0),"")</f>
        <v>tier - 3</v>
      </c>
      <c r="R1088" s="47" t="str">
        <f>IFERROR(VLOOKUP($A1088,'Hospitalisation Details'!$A:$P,14,0),"")</f>
        <v>R1013</v>
      </c>
      <c r="S1088" s="47">
        <f>IFERROR(VLOOKUP($A1088,'Hospitalisation Details'!$A:$P,16,0),"")</f>
        <v>49</v>
      </c>
    </row>
    <row r="1089" spans="1:19" x14ac:dyDescent="0.3">
      <c r="A1089" s="34" t="str">
        <f>'Medical Examinations'!A1089</f>
        <v>Id1088</v>
      </c>
      <c r="B1089" s="36" t="str">
        <f>VLOOKUP($A1089,'Customer Names'!A:E,3,FALSE)</f>
        <v>Ms.</v>
      </c>
      <c r="C1089" s="37" t="str">
        <f>VLOOKUP($A1089,'Customer Names'!$A:$E,4,FALSE)</f>
        <v xml:space="preserve"> Annette M.</v>
      </c>
      <c r="D1089" s="37" t="str">
        <f>VLOOKUP($A1089,'Customer Names'!A:E,5,FALSE)</f>
        <v>Richter</v>
      </c>
      <c r="E1089" s="35">
        <f>VLOOKUP($A1089,'Medical Examinations'!$A:$H,2,FALSE)</f>
        <v>33.344999999999999</v>
      </c>
      <c r="F1089" s="35">
        <f>VLOOKUP($A1089,'Medical Examinations'!$A:$H,3,FALSE)</f>
        <v>7.33</v>
      </c>
      <c r="G1089" s="35" t="str">
        <f>VLOOKUP($A1089,'Medical Examinations'!$A:$N,11,0)</f>
        <v>No</v>
      </c>
      <c r="H1089" s="35" t="str">
        <f>VLOOKUP($A1089,'Medical Examinations'!$A:$N,5,0)</f>
        <v>No</v>
      </c>
      <c r="I1089" s="35" t="str">
        <f>VLOOKUP($A1089,'Medical Examinations'!$A:$N,6,0)</f>
        <v>No</v>
      </c>
      <c r="J1089" s="35">
        <f>VLOOKUP($A1089,'Medical Examinations'!$A:$N,9,0)</f>
        <v>2</v>
      </c>
      <c r="K1089" s="35" t="str">
        <f>VLOOKUP($A1089,'Medical Examinations'!$A:$N,10,0)</f>
        <v>No</v>
      </c>
      <c r="L1089" s="35" t="str">
        <f>VLOOKUP($A1089,'Medical Examinations'!$A:$N,12,0)</f>
        <v>Obesity</v>
      </c>
      <c r="M1089" s="35" t="str">
        <f>VLOOKUP($A1089,'Medical Examinations'!$A:$N,13,0)</f>
        <v>Diabetes</v>
      </c>
      <c r="N1089" s="45">
        <f>IFERROR(VLOOKUP($A1089,'Hospitalisation Details'!$A:$P,15,0),"")</f>
        <v>26936</v>
      </c>
      <c r="O1089" s="46">
        <f>IFERROR(VLOOKUP($A1089,'Hospitalisation Details'!$A:$P,6,0),"")</f>
        <v>10370.91</v>
      </c>
      <c r="P1089" s="47" t="str">
        <f>IFERROR(VLOOKUP($A1089,'Hospitalisation Details'!$A:$P,12,0),"")</f>
        <v>tier - 3</v>
      </c>
      <c r="Q1089" s="47" t="str">
        <f>IFERROR(VLOOKUP($A1089,'Hospitalisation Details'!$A:$P,13,0),"")</f>
        <v>tier - 3</v>
      </c>
      <c r="R1089" s="47" t="str">
        <f>IFERROR(VLOOKUP($A1089,'Hospitalisation Details'!$A:$P,14,0),"")</f>
        <v>R1024</v>
      </c>
      <c r="S1089" s="47">
        <f>IFERROR(VLOOKUP($A1089,'Hospitalisation Details'!$A:$P,16,0),"")</f>
        <v>49</v>
      </c>
    </row>
    <row r="1090" spans="1:19" x14ac:dyDescent="0.3">
      <c r="A1090" s="34" t="str">
        <f>'Medical Examinations'!A1090</f>
        <v>Id1089</v>
      </c>
      <c r="B1090" s="36" t="str">
        <f>VLOOKUP($A1090,'Customer Names'!A:E,3,FALSE)</f>
        <v>Mrs.</v>
      </c>
      <c r="C1090" s="37" t="str">
        <f>VLOOKUP($A1090,'Customer Names'!$A:$E,4,FALSE)</f>
        <v xml:space="preserve"> Yoko</v>
      </c>
      <c r="D1090" s="37" t="str">
        <f>VLOOKUP($A1090,'Customer Names'!A:E,5,FALSE)</f>
        <v>England</v>
      </c>
      <c r="E1090" s="35">
        <f>VLOOKUP($A1090,'Medical Examinations'!$A:$H,2,FALSE)</f>
        <v>27.11</v>
      </c>
      <c r="F1090" s="35">
        <f>VLOOKUP($A1090,'Medical Examinations'!$A:$H,3,FALSE)</f>
        <v>6.7</v>
      </c>
      <c r="G1090" s="35" t="str">
        <f>VLOOKUP($A1090,'Medical Examinations'!$A:$N,11,0)</f>
        <v>No</v>
      </c>
      <c r="H1090" s="35" t="str">
        <f>VLOOKUP($A1090,'Medical Examinations'!$A:$N,5,0)</f>
        <v>No</v>
      </c>
      <c r="I1090" s="35" t="str">
        <f>VLOOKUP($A1090,'Medical Examinations'!$A:$N,6,0)</f>
        <v>No</v>
      </c>
      <c r="J1090" s="35">
        <f>VLOOKUP($A1090,'Medical Examinations'!$A:$N,9,0)</f>
        <v>0</v>
      </c>
      <c r="K1090" s="35" t="str">
        <f>VLOOKUP($A1090,'Medical Examinations'!$A:$N,10,0)</f>
        <v>No</v>
      </c>
      <c r="L1090" s="35" t="str">
        <f>VLOOKUP($A1090,'Medical Examinations'!$A:$N,12,0)</f>
        <v>Overweight</v>
      </c>
      <c r="M1090" s="35" t="str">
        <f>VLOOKUP($A1090,'Medical Examinations'!$A:$N,13,0)</f>
        <v>Diabetes</v>
      </c>
      <c r="N1090" s="45">
        <f>IFERROR(VLOOKUP($A1090,'Hospitalisation Details'!$A:$P,15,0),"")</f>
        <v>26182</v>
      </c>
      <c r="O1090" s="46">
        <f>IFERROR(VLOOKUP($A1090,'Hospitalisation Details'!$A:$P,6,0),"")</f>
        <v>10356.67</v>
      </c>
      <c r="P1090" s="47" t="str">
        <f>IFERROR(VLOOKUP($A1090,'Hospitalisation Details'!$A:$P,12,0),"")</f>
        <v>tier - 3</v>
      </c>
      <c r="Q1090" s="47" t="str">
        <f>IFERROR(VLOOKUP($A1090,'Hospitalisation Details'!$A:$P,13,0),"")</f>
        <v>tier - 1</v>
      </c>
      <c r="R1090" s="47" t="str">
        <f>IFERROR(VLOOKUP($A1090,'Hospitalisation Details'!$A:$P,14,0),"")</f>
        <v>R1025</v>
      </c>
      <c r="S1090" s="47">
        <f>IFERROR(VLOOKUP($A1090,'Hospitalisation Details'!$A:$P,16,0),"")</f>
        <v>51</v>
      </c>
    </row>
    <row r="1091" spans="1:19" x14ac:dyDescent="0.3">
      <c r="A1091" s="34" t="str">
        <f>'Medical Examinations'!A1091</f>
        <v>Id1090</v>
      </c>
      <c r="B1091" s="36" t="str">
        <f>VLOOKUP($A1091,'Customer Names'!A:E,3,FALSE)</f>
        <v>Ms.</v>
      </c>
      <c r="C1091" s="37" t="str">
        <f>VLOOKUP($A1091,'Customer Names'!$A:$E,4,FALSE)</f>
        <v xml:space="preserve"> Laura</v>
      </c>
      <c r="D1091" s="37" t="str">
        <f>VLOOKUP($A1091,'Customer Names'!A:E,5,FALSE)</f>
        <v>McLean</v>
      </c>
      <c r="E1091" s="35">
        <f>VLOOKUP($A1091,'Medical Examinations'!$A:$H,2,FALSE)</f>
        <v>26.6</v>
      </c>
      <c r="F1091" s="35">
        <f>VLOOKUP($A1091,'Medical Examinations'!$A:$H,3,FALSE)</f>
        <v>5.27</v>
      </c>
      <c r="G1091" s="35" t="str">
        <f>VLOOKUP($A1091,'Medical Examinations'!$A:$N,11,0)</f>
        <v>Yes</v>
      </c>
      <c r="H1091" s="35" t="str">
        <f>VLOOKUP($A1091,'Medical Examinations'!$A:$N,5,0)</f>
        <v>No</v>
      </c>
      <c r="I1091" s="35" t="str">
        <f>VLOOKUP($A1091,'Medical Examinations'!$A:$N,6,0)</f>
        <v>Yes</v>
      </c>
      <c r="J1091" s="35">
        <f>VLOOKUP($A1091,'Medical Examinations'!$A:$N,9,0)</f>
        <v>1</v>
      </c>
      <c r="K1091" s="35" t="str">
        <f>VLOOKUP($A1091,'Medical Examinations'!$A:$N,10,0)</f>
        <v>No</v>
      </c>
      <c r="L1091" s="35" t="str">
        <f>VLOOKUP($A1091,'Medical Examinations'!$A:$N,12,0)</f>
        <v>Overweight</v>
      </c>
      <c r="M1091" s="35" t="str">
        <f>VLOOKUP($A1091,'Medical Examinations'!$A:$N,13,0)</f>
        <v>Normal</v>
      </c>
      <c r="N1091" s="45">
        <f>IFERROR(VLOOKUP($A1091,'Hospitalisation Details'!$A:$P,15,0),"")</f>
        <v>25371</v>
      </c>
      <c r="O1091" s="46">
        <f>IFERROR(VLOOKUP($A1091,'Hospitalisation Details'!$A:$P,6,0),"")</f>
        <v>10355.64</v>
      </c>
      <c r="P1091" s="47" t="str">
        <f>IFERROR(VLOOKUP($A1091,'Hospitalisation Details'!$A:$P,12,0),"")</f>
        <v>tier - 3</v>
      </c>
      <c r="Q1091" s="47" t="str">
        <f>IFERROR(VLOOKUP($A1091,'Hospitalisation Details'!$A:$P,13,0),"")</f>
        <v>tier - 1</v>
      </c>
      <c r="R1091" s="47" t="str">
        <f>IFERROR(VLOOKUP($A1091,'Hospitalisation Details'!$A:$P,14,0),"")</f>
        <v>R1012</v>
      </c>
      <c r="S1091" s="47">
        <f>IFERROR(VLOOKUP($A1091,'Hospitalisation Details'!$A:$P,16,0),"")</f>
        <v>53</v>
      </c>
    </row>
    <row r="1092" spans="1:19" x14ac:dyDescent="0.3">
      <c r="A1092" s="34" t="str">
        <f>'Medical Examinations'!A1092</f>
        <v>Id1091</v>
      </c>
      <c r="B1092" s="36" t="str">
        <f>VLOOKUP($A1092,'Customer Names'!A:E,3,FALSE)</f>
        <v>Ms.</v>
      </c>
      <c r="C1092" s="37" t="str">
        <f>VLOOKUP($A1092,'Customer Names'!$A:$E,4,FALSE)</f>
        <v xml:space="preserve"> Tess A.</v>
      </c>
      <c r="D1092" s="37" t="str">
        <f>VLOOKUP($A1092,'Customer Names'!A:E,5,FALSE)</f>
        <v>Gardner</v>
      </c>
      <c r="E1092" s="35">
        <f>VLOOKUP($A1092,'Medical Examinations'!$A:$H,2,FALSE)</f>
        <v>30.41</v>
      </c>
      <c r="F1092" s="35">
        <f>VLOOKUP($A1092,'Medical Examinations'!$A:$H,3,FALSE)</f>
        <v>7.72</v>
      </c>
      <c r="G1092" s="35" t="str">
        <f>VLOOKUP($A1092,'Medical Examinations'!$A:$N,11,0)</f>
        <v>No</v>
      </c>
      <c r="H1092" s="35" t="str">
        <f>VLOOKUP($A1092,'Medical Examinations'!$A:$N,5,0)</f>
        <v>No</v>
      </c>
      <c r="I1092" s="35" t="str">
        <f>VLOOKUP($A1092,'Medical Examinations'!$A:$N,6,0)</f>
        <v>No</v>
      </c>
      <c r="J1092" s="35">
        <f>VLOOKUP($A1092,'Medical Examinations'!$A:$N,9,0)</f>
        <v>0</v>
      </c>
      <c r="K1092" s="35" t="str">
        <f>VLOOKUP($A1092,'Medical Examinations'!$A:$N,10,0)</f>
        <v>No</v>
      </c>
      <c r="L1092" s="35" t="str">
        <f>VLOOKUP($A1092,'Medical Examinations'!$A:$N,12,0)</f>
        <v>Obesity</v>
      </c>
      <c r="M1092" s="35" t="str">
        <f>VLOOKUP($A1092,'Medical Examinations'!$A:$N,13,0)</f>
        <v>Diabetes</v>
      </c>
      <c r="N1092" s="45">
        <f>IFERROR(VLOOKUP($A1092,'Hospitalisation Details'!$A:$P,15,0),"")</f>
        <v>27301</v>
      </c>
      <c r="O1092" s="46">
        <f>IFERROR(VLOOKUP($A1092,'Hospitalisation Details'!$A:$P,6,0),"")</f>
        <v>10352.48</v>
      </c>
      <c r="P1092" s="47" t="str">
        <f>IFERROR(VLOOKUP($A1092,'Hospitalisation Details'!$A:$P,12,0),"")</f>
        <v>tier - 3</v>
      </c>
      <c r="Q1092" s="47" t="str">
        <f>IFERROR(VLOOKUP($A1092,'Hospitalisation Details'!$A:$P,13,0),"")</f>
        <v>tier - 1</v>
      </c>
      <c r="R1092" s="47" t="str">
        <f>IFERROR(VLOOKUP($A1092,'Hospitalisation Details'!$A:$P,14,0),"")</f>
        <v>R1012</v>
      </c>
      <c r="S1092" s="47">
        <f>IFERROR(VLOOKUP($A1092,'Hospitalisation Details'!$A:$P,16,0),"")</f>
        <v>48</v>
      </c>
    </row>
    <row r="1093" spans="1:19" x14ac:dyDescent="0.3">
      <c r="A1093" s="34" t="str">
        <f>'Medical Examinations'!A1093</f>
        <v>Id1092</v>
      </c>
      <c r="B1093" s="36" t="str">
        <f>VLOOKUP($A1093,'Customer Names'!A:E,3,FALSE)</f>
        <v>Mr.</v>
      </c>
      <c r="C1093" s="37" t="str">
        <f>VLOOKUP($A1093,'Customer Names'!$A:$E,4,FALSE)</f>
        <v xml:space="preserve"> William G.</v>
      </c>
      <c r="D1093" s="37" t="str">
        <f>VLOOKUP($A1093,'Customer Names'!A:E,5,FALSE)</f>
        <v>Lane</v>
      </c>
      <c r="E1093" s="35">
        <f>VLOOKUP($A1093,'Medical Examinations'!$A:$H,2,FALSE)</f>
        <v>28.98</v>
      </c>
      <c r="F1093" s="35">
        <f>VLOOKUP($A1093,'Medical Examinations'!$A:$H,3,FALSE)</f>
        <v>8.68</v>
      </c>
      <c r="G1093" s="35" t="str">
        <f>VLOOKUP($A1093,'Medical Examinations'!$A:$N,11,0)</f>
        <v>No</v>
      </c>
      <c r="H1093" s="35" t="str">
        <f>VLOOKUP($A1093,'Medical Examinations'!$A:$N,5,0)</f>
        <v>No</v>
      </c>
      <c r="I1093" s="35" t="str">
        <f>VLOOKUP($A1093,'Medical Examinations'!$A:$N,6,0)</f>
        <v>No</v>
      </c>
      <c r="J1093" s="35">
        <f>VLOOKUP($A1093,'Medical Examinations'!$A:$N,9,0)</f>
        <v>2</v>
      </c>
      <c r="K1093" s="35" t="str">
        <f>VLOOKUP($A1093,'Medical Examinations'!$A:$N,10,0)</f>
        <v>No</v>
      </c>
      <c r="L1093" s="35" t="str">
        <f>VLOOKUP($A1093,'Medical Examinations'!$A:$N,12,0)</f>
        <v>Overweight</v>
      </c>
      <c r="M1093" s="35" t="str">
        <f>VLOOKUP($A1093,'Medical Examinations'!$A:$N,13,0)</f>
        <v>Diabetes</v>
      </c>
      <c r="N1093" s="45">
        <f>IFERROR(VLOOKUP($A1093,'Hospitalisation Details'!$A:$P,15,0),"")</f>
        <v>26884</v>
      </c>
      <c r="O1093" s="46">
        <f>IFERROR(VLOOKUP($A1093,'Hospitalisation Details'!$A:$P,6,0),"")</f>
        <v>10345.93</v>
      </c>
      <c r="P1093" s="47" t="str">
        <f>IFERROR(VLOOKUP($A1093,'Hospitalisation Details'!$A:$P,12,0),"")</f>
        <v>tier - 3</v>
      </c>
      <c r="Q1093" s="47" t="str">
        <f>IFERROR(VLOOKUP($A1093,'Hospitalisation Details'!$A:$P,13,0),"")</f>
        <v>tier - 2</v>
      </c>
      <c r="R1093" s="47" t="str">
        <f>IFERROR(VLOOKUP($A1093,'Hospitalisation Details'!$A:$P,14,0),"")</f>
        <v>R1021</v>
      </c>
      <c r="S1093" s="47">
        <f>IFERROR(VLOOKUP($A1093,'Hospitalisation Details'!$A:$P,16,0),"")</f>
        <v>49</v>
      </c>
    </row>
    <row r="1094" spans="1:19" x14ac:dyDescent="0.3">
      <c r="A1094" s="34" t="str">
        <f>'Medical Examinations'!A1094</f>
        <v>Id1093</v>
      </c>
      <c r="B1094" s="36" t="str">
        <f>VLOOKUP($A1094,'Customer Names'!A:E,3,FALSE)</f>
        <v>Ms.</v>
      </c>
      <c r="C1094" s="37" t="str">
        <f>VLOOKUP($A1094,'Customer Names'!$A:$E,4,FALSE)</f>
        <v xml:space="preserve"> Paige</v>
      </c>
      <c r="D1094" s="37" t="str">
        <f>VLOOKUP($A1094,'Customer Names'!A:E,5,FALSE)</f>
        <v>Vonachen</v>
      </c>
      <c r="E1094" s="35">
        <f>VLOOKUP($A1094,'Medical Examinations'!$A:$H,2,FALSE)</f>
        <v>31.24</v>
      </c>
      <c r="F1094" s="35">
        <f>VLOOKUP($A1094,'Medical Examinations'!$A:$H,3,FALSE)</f>
        <v>9.8000000000000007</v>
      </c>
      <c r="G1094" s="35" t="str">
        <f>VLOOKUP($A1094,'Medical Examinations'!$A:$N,11,0)</f>
        <v>No</v>
      </c>
      <c r="H1094" s="35" t="str">
        <f>VLOOKUP($A1094,'Medical Examinations'!$A:$N,5,0)</f>
        <v>No</v>
      </c>
      <c r="I1094" s="35" t="str">
        <f>VLOOKUP($A1094,'Medical Examinations'!$A:$N,6,0)</f>
        <v>No</v>
      </c>
      <c r="J1094" s="35">
        <f>VLOOKUP($A1094,'Medical Examinations'!$A:$N,9,0)</f>
        <v>0</v>
      </c>
      <c r="K1094" s="35" t="str">
        <f>VLOOKUP($A1094,'Medical Examinations'!$A:$N,10,0)</f>
        <v>No</v>
      </c>
      <c r="L1094" s="35" t="str">
        <f>VLOOKUP($A1094,'Medical Examinations'!$A:$N,12,0)</f>
        <v>Obesity</v>
      </c>
      <c r="M1094" s="35" t="str">
        <f>VLOOKUP($A1094,'Medical Examinations'!$A:$N,13,0)</f>
        <v>Diabetes</v>
      </c>
      <c r="N1094" s="45">
        <f>IFERROR(VLOOKUP($A1094,'Hospitalisation Details'!$A:$P,15,0),"")</f>
        <v>25038</v>
      </c>
      <c r="O1094" s="46">
        <f>IFERROR(VLOOKUP($A1094,'Hospitalisation Details'!$A:$P,6,0),"")</f>
        <v>10338.93</v>
      </c>
      <c r="P1094" s="47" t="str">
        <f>IFERROR(VLOOKUP($A1094,'Hospitalisation Details'!$A:$P,12,0),"")</f>
        <v>tier - 3</v>
      </c>
      <c r="Q1094" s="47" t="str">
        <f>IFERROR(VLOOKUP($A1094,'Hospitalisation Details'!$A:$P,13,0),"")</f>
        <v>tier - 1</v>
      </c>
      <c r="R1094" s="47" t="str">
        <f>IFERROR(VLOOKUP($A1094,'Hospitalisation Details'!$A:$P,14,0),"")</f>
        <v>R1013</v>
      </c>
      <c r="S1094" s="47">
        <f>IFERROR(VLOOKUP($A1094,'Hospitalisation Details'!$A:$P,16,0),"")</f>
        <v>54</v>
      </c>
    </row>
    <row r="1095" spans="1:19" x14ac:dyDescent="0.3">
      <c r="A1095" s="34" t="str">
        <f>'Medical Examinations'!A1095</f>
        <v>Id1094</v>
      </c>
      <c r="B1095" s="36" t="str">
        <f>VLOOKUP($A1095,'Customer Names'!A:E,3,FALSE)</f>
        <v>Mr.</v>
      </c>
      <c r="C1095" s="37" t="str">
        <f>VLOOKUP($A1095,'Customer Names'!$A:$E,4,FALSE)</f>
        <v xml:space="preserve"> Matthew J</v>
      </c>
      <c r="D1095" s="37" t="str">
        <f>VLOOKUP($A1095,'Customer Names'!A:E,5,FALSE)</f>
        <v>Smith</v>
      </c>
      <c r="E1095" s="35">
        <f>VLOOKUP($A1095,'Medical Examinations'!$A:$H,2,FALSE)</f>
        <v>31.54</v>
      </c>
      <c r="F1095" s="35">
        <f>VLOOKUP($A1095,'Medical Examinations'!$A:$H,3,FALSE)</f>
        <v>4.4400000000000004</v>
      </c>
      <c r="G1095" s="35" t="str">
        <f>VLOOKUP($A1095,'Medical Examinations'!$A:$N,11,0)</f>
        <v>No</v>
      </c>
      <c r="H1095" s="35" t="str">
        <f>VLOOKUP($A1095,'Medical Examinations'!$A:$N,5,0)</f>
        <v>No</v>
      </c>
      <c r="I1095" s="35" t="str">
        <f>VLOOKUP($A1095,'Medical Examinations'!$A:$N,6,0)</f>
        <v>No</v>
      </c>
      <c r="J1095" s="35">
        <f>VLOOKUP($A1095,'Medical Examinations'!$A:$N,9,0)</f>
        <v>0</v>
      </c>
      <c r="K1095" s="35" t="str">
        <f>VLOOKUP($A1095,'Medical Examinations'!$A:$N,10,0)</f>
        <v>No</v>
      </c>
      <c r="L1095" s="35" t="str">
        <f>VLOOKUP($A1095,'Medical Examinations'!$A:$N,12,0)</f>
        <v>Obesity</v>
      </c>
      <c r="M1095" s="35" t="str">
        <f>VLOOKUP($A1095,'Medical Examinations'!$A:$N,13,0)</f>
        <v>Normal</v>
      </c>
      <c r="N1095" s="45">
        <f>IFERROR(VLOOKUP($A1095,'Hospitalisation Details'!$A:$P,15,0),"")</f>
        <v>30153</v>
      </c>
      <c r="O1095" s="46">
        <f>IFERROR(VLOOKUP($A1095,'Hospitalisation Details'!$A:$P,6,0),"")</f>
        <v>10329.06</v>
      </c>
      <c r="P1095" s="47" t="str">
        <f>IFERROR(VLOOKUP($A1095,'Hospitalisation Details'!$A:$P,12,0),"")</f>
        <v>tier - 3</v>
      </c>
      <c r="Q1095" s="47" t="str">
        <f>IFERROR(VLOOKUP($A1095,'Hospitalisation Details'!$A:$P,13,0),"")</f>
        <v>tier - 1</v>
      </c>
      <c r="R1095" s="47" t="str">
        <f>IFERROR(VLOOKUP($A1095,'Hospitalisation Details'!$A:$P,14,0),"")</f>
        <v>R1021</v>
      </c>
      <c r="S1095" s="47">
        <f>IFERROR(VLOOKUP($A1095,'Hospitalisation Details'!$A:$P,16,0),"")</f>
        <v>40</v>
      </c>
    </row>
    <row r="1096" spans="1:19" x14ac:dyDescent="0.3">
      <c r="A1096" s="34" t="str">
        <f>'Medical Examinations'!A1096</f>
        <v>Id1095</v>
      </c>
      <c r="B1096" s="36" t="str">
        <f>VLOOKUP($A1096,'Customer Names'!A:E,3,FALSE)</f>
        <v>Mr.</v>
      </c>
      <c r="C1096" s="37" t="str">
        <f>VLOOKUP($A1096,'Customer Names'!$A:$E,4,FALSE)</f>
        <v xml:space="preserve"> Matthew</v>
      </c>
      <c r="D1096" s="37" t="str">
        <f>VLOOKUP($A1096,'Customer Names'!A:E,5,FALSE)</f>
        <v>Kidwell</v>
      </c>
      <c r="E1096" s="35">
        <f>VLOOKUP($A1096,'Medical Examinations'!$A:$H,2,FALSE)</f>
        <v>38.6</v>
      </c>
      <c r="F1096" s="35">
        <f>VLOOKUP($A1096,'Medical Examinations'!$A:$H,3,FALSE)</f>
        <v>7.19</v>
      </c>
      <c r="G1096" s="35" t="str">
        <f>VLOOKUP($A1096,'Medical Examinations'!$A:$N,11,0)</f>
        <v>Yes</v>
      </c>
      <c r="H1096" s="35" t="str">
        <f>VLOOKUP($A1096,'Medical Examinations'!$A:$N,5,0)</f>
        <v>No</v>
      </c>
      <c r="I1096" s="35" t="str">
        <f>VLOOKUP($A1096,'Medical Examinations'!$A:$N,6,0)</f>
        <v>No</v>
      </c>
      <c r="J1096" s="35">
        <f>VLOOKUP($A1096,'Medical Examinations'!$A:$N,9,0)</f>
        <v>2</v>
      </c>
      <c r="K1096" s="35" t="str">
        <f>VLOOKUP($A1096,'Medical Examinations'!$A:$N,10,0)</f>
        <v>No</v>
      </c>
      <c r="L1096" s="35" t="str">
        <f>VLOOKUP($A1096,'Medical Examinations'!$A:$N,12,0)</f>
        <v>Obesity</v>
      </c>
      <c r="M1096" s="35" t="str">
        <f>VLOOKUP($A1096,'Medical Examinations'!$A:$N,13,0)</f>
        <v>Diabetes</v>
      </c>
      <c r="N1096" s="45">
        <f>IFERROR(VLOOKUP($A1096,'Hospitalisation Details'!$A:$P,15,0),"")</f>
        <v>25903</v>
      </c>
      <c r="O1096" s="46">
        <f>IFERROR(VLOOKUP($A1096,'Hospitalisation Details'!$A:$P,6,0),"")</f>
        <v>10325.209999999999</v>
      </c>
      <c r="P1096" s="47" t="str">
        <f>IFERROR(VLOOKUP($A1096,'Hospitalisation Details'!$A:$P,12,0),"")</f>
        <v>tier - 3</v>
      </c>
      <c r="Q1096" s="47" t="str">
        <f>IFERROR(VLOOKUP($A1096,'Hospitalisation Details'!$A:$P,13,0),"")</f>
        <v>tier - 3</v>
      </c>
      <c r="R1096" s="47" t="str">
        <f>IFERROR(VLOOKUP($A1096,'Hospitalisation Details'!$A:$P,14,0),"")</f>
        <v>R1011</v>
      </c>
      <c r="S1096" s="47">
        <f>IFERROR(VLOOKUP($A1096,'Hospitalisation Details'!$A:$P,16,0),"")</f>
        <v>52</v>
      </c>
    </row>
    <row r="1097" spans="1:19" x14ac:dyDescent="0.3">
      <c r="A1097" s="34" t="str">
        <f>'Medical Examinations'!A1097</f>
        <v>Id1096</v>
      </c>
      <c r="B1097" s="36" t="str">
        <f>VLOOKUP($A1097,'Customer Names'!A:E,3,FALSE)</f>
        <v>Mrs.</v>
      </c>
      <c r="C1097" s="37" t="str">
        <f>VLOOKUP($A1097,'Customer Names'!$A:$E,4,FALSE)</f>
        <v xml:space="preserve"> Maria</v>
      </c>
      <c r="D1097" s="37" t="str">
        <f>VLOOKUP($A1097,'Customer Names'!A:E,5,FALSE)</f>
        <v>Betancourth</v>
      </c>
      <c r="E1097" s="35">
        <f>VLOOKUP($A1097,'Medical Examinations'!$A:$H,2,FALSE)</f>
        <v>37.950000000000003</v>
      </c>
      <c r="F1097" s="35">
        <f>VLOOKUP($A1097,'Medical Examinations'!$A:$H,3,FALSE)</f>
        <v>6.06</v>
      </c>
      <c r="G1097" s="35" t="str">
        <f>VLOOKUP($A1097,'Medical Examinations'!$A:$N,11,0)</f>
        <v>No</v>
      </c>
      <c r="H1097" s="35" t="str">
        <f>VLOOKUP($A1097,'Medical Examinations'!$A:$N,5,0)</f>
        <v>No</v>
      </c>
      <c r="I1097" s="35" t="str">
        <f>VLOOKUP($A1097,'Medical Examinations'!$A:$N,6,0)</f>
        <v>No</v>
      </c>
      <c r="J1097" s="35">
        <f>VLOOKUP($A1097,'Medical Examinations'!$A:$N,9,0)</f>
        <v>0</v>
      </c>
      <c r="K1097" s="35" t="str">
        <f>VLOOKUP($A1097,'Medical Examinations'!$A:$N,10,0)</f>
        <v>No</v>
      </c>
      <c r="L1097" s="35" t="str">
        <f>VLOOKUP($A1097,'Medical Examinations'!$A:$N,12,0)</f>
        <v>Obesity</v>
      </c>
      <c r="M1097" s="35" t="str">
        <f>VLOOKUP($A1097,'Medical Examinations'!$A:$N,13,0)</f>
        <v>Prediabetes</v>
      </c>
      <c r="N1097" s="45">
        <f>IFERROR(VLOOKUP($A1097,'Hospitalisation Details'!$A:$P,15,0),"")</f>
        <v>33471</v>
      </c>
      <c r="O1097" s="46">
        <f>IFERROR(VLOOKUP($A1097,'Hospitalisation Details'!$A:$P,6,0),"")</f>
        <v>10322.9</v>
      </c>
      <c r="P1097" s="47" t="str">
        <f>IFERROR(VLOOKUP($A1097,'Hospitalisation Details'!$A:$P,12,0),"")</f>
        <v>tier - 3</v>
      </c>
      <c r="Q1097" s="47" t="str">
        <f>IFERROR(VLOOKUP($A1097,'Hospitalisation Details'!$A:$P,13,0),"")</f>
        <v>tier - 1</v>
      </c>
      <c r="R1097" s="47" t="str">
        <f>IFERROR(VLOOKUP($A1097,'Hospitalisation Details'!$A:$P,14,0),"")</f>
        <v>R1026</v>
      </c>
      <c r="S1097" s="47">
        <f>IFERROR(VLOOKUP($A1097,'Hospitalisation Details'!$A:$P,16,0),"")</f>
        <v>31</v>
      </c>
    </row>
    <row r="1098" spans="1:19" x14ac:dyDescent="0.3">
      <c r="A1098" s="34" t="str">
        <f>'Medical Examinations'!A1098</f>
        <v>Id1097</v>
      </c>
      <c r="B1098" s="36" t="str">
        <f>VLOOKUP($A1098,'Customer Names'!A:E,3,FALSE)</f>
        <v>Ms.</v>
      </c>
      <c r="C1098" s="37" t="str">
        <f>VLOOKUP($A1098,'Customer Names'!$A:$E,4,FALSE)</f>
        <v xml:space="preserve"> Stephanie D</v>
      </c>
      <c r="D1098" s="37" t="str">
        <f>VLOOKUP($A1098,'Customer Names'!A:E,5,FALSE)</f>
        <v>Henstrom</v>
      </c>
      <c r="E1098" s="35">
        <f>VLOOKUP($A1098,'Medical Examinations'!$A:$H,2,FALSE)</f>
        <v>38.97</v>
      </c>
      <c r="F1098" s="35">
        <f>VLOOKUP($A1098,'Medical Examinations'!$A:$H,3,FALSE)</f>
        <v>5.12</v>
      </c>
      <c r="G1098" s="35" t="str">
        <f>VLOOKUP($A1098,'Medical Examinations'!$A:$N,11,0)</f>
        <v>No</v>
      </c>
      <c r="H1098" s="35" t="str">
        <f>VLOOKUP($A1098,'Medical Examinations'!$A:$N,5,0)</f>
        <v>No</v>
      </c>
      <c r="I1098" s="35" t="str">
        <f>VLOOKUP($A1098,'Medical Examinations'!$A:$N,6,0)</f>
        <v>No</v>
      </c>
      <c r="J1098" s="35">
        <f>VLOOKUP($A1098,'Medical Examinations'!$A:$N,9,0)</f>
        <v>0</v>
      </c>
      <c r="K1098" s="35" t="str">
        <f>VLOOKUP($A1098,'Medical Examinations'!$A:$N,10,0)</f>
        <v>No</v>
      </c>
      <c r="L1098" s="35" t="str">
        <f>VLOOKUP($A1098,'Medical Examinations'!$A:$N,12,0)</f>
        <v>Obesity</v>
      </c>
      <c r="M1098" s="35" t="str">
        <f>VLOOKUP($A1098,'Medical Examinations'!$A:$N,13,0)</f>
        <v>Normal</v>
      </c>
      <c r="N1098" s="45">
        <f>IFERROR(VLOOKUP($A1098,'Hospitalisation Details'!$A:$P,15,0),"")</f>
        <v>33559</v>
      </c>
      <c r="O1098" s="46">
        <f>IFERROR(VLOOKUP($A1098,'Hospitalisation Details'!$A:$P,6,0),"")</f>
        <v>10315.91</v>
      </c>
      <c r="P1098" s="47" t="str">
        <f>IFERROR(VLOOKUP($A1098,'Hospitalisation Details'!$A:$P,12,0),"")</f>
        <v>tier - 3</v>
      </c>
      <c r="Q1098" s="47" t="str">
        <f>IFERROR(VLOOKUP($A1098,'Hospitalisation Details'!$A:$P,13,0),"")</f>
        <v>tier - 2</v>
      </c>
      <c r="R1098" s="47" t="str">
        <f>IFERROR(VLOOKUP($A1098,'Hospitalisation Details'!$A:$P,14,0),"")</f>
        <v>R1012</v>
      </c>
      <c r="S1098" s="47">
        <f>IFERROR(VLOOKUP($A1098,'Hospitalisation Details'!$A:$P,16,0),"")</f>
        <v>31</v>
      </c>
    </row>
    <row r="1099" spans="1:19" x14ac:dyDescent="0.3">
      <c r="A1099" s="34" t="str">
        <f>'Medical Examinations'!A1099</f>
        <v>Id1098</v>
      </c>
      <c r="B1099" s="36" t="str">
        <f>VLOOKUP($A1099,'Customer Names'!A:E,3,FALSE)</f>
        <v>Ms.</v>
      </c>
      <c r="C1099" s="37" t="str">
        <f>VLOOKUP($A1099,'Customer Names'!$A:$E,4,FALSE)</f>
        <v xml:space="preserve"> Tiffany</v>
      </c>
      <c r="D1099" s="37" t="str">
        <f>VLOOKUP($A1099,'Customer Names'!A:E,5,FALSE)</f>
        <v>Pereira</v>
      </c>
      <c r="E1099" s="35">
        <f>VLOOKUP($A1099,'Medical Examinations'!$A:$H,2,FALSE)</f>
        <v>21.2</v>
      </c>
      <c r="F1099" s="35">
        <f>VLOOKUP($A1099,'Medical Examinations'!$A:$H,3,FALSE)</f>
        <v>10.72</v>
      </c>
      <c r="G1099" s="35" t="str">
        <f>VLOOKUP($A1099,'Medical Examinations'!$A:$N,11,0)</f>
        <v>No</v>
      </c>
      <c r="H1099" s="35" t="str">
        <f>VLOOKUP($A1099,'Medical Examinations'!$A:$N,5,0)</f>
        <v>No</v>
      </c>
      <c r="I1099" s="35" t="str">
        <f>VLOOKUP($A1099,'Medical Examinations'!$A:$N,6,0)</f>
        <v>No</v>
      </c>
      <c r="J1099" s="35">
        <f>VLOOKUP($A1099,'Medical Examinations'!$A:$N,9,0)</f>
        <v>0</v>
      </c>
      <c r="K1099" s="35" t="str">
        <f>VLOOKUP($A1099,'Medical Examinations'!$A:$N,10,0)</f>
        <v>No</v>
      </c>
      <c r="L1099" s="35" t="str">
        <f>VLOOKUP($A1099,'Medical Examinations'!$A:$N,12,0)</f>
        <v>Normal Weight</v>
      </c>
      <c r="M1099" s="35" t="str">
        <f>VLOOKUP($A1099,'Medical Examinations'!$A:$N,13,0)</f>
        <v>Diabetes</v>
      </c>
      <c r="N1099" s="45">
        <f>IFERROR(VLOOKUP($A1099,'Hospitalisation Details'!$A:$P,15,0),"")</f>
        <v>22839</v>
      </c>
      <c r="O1099" s="46">
        <f>IFERROR(VLOOKUP($A1099,'Hospitalisation Details'!$A:$P,6,0),"")</f>
        <v>10310.780000000001</v>
      </c>
      <c r="P1099" s="47" t="str">
        <f>IFERROR(VLOOKUP($A1099,'Hospitalisation Details'!$A:$P,12,0),"")</f>
        <v>tier - 3</v>
      </c>
      <c r="Q1099" s="47" t="str">
        <f>IFERROR(VLOOKUP($A1099,'Hospitalisation Details'!$A:$P,13,0),"")</f>
        <v>tier - 3</v>
      </c>
      <c r="R1099" s="47" t="str">
        <f>IFERROR(VLOOKUP($A1099,'Hospitalisation Details'!$A:$P,14,0),"")</f>
        <v>R1012</v>
      </c>
      <c r="S1099" s="47">
        <f>IFERROR(VLOOKUP($A1099,'Hospitalisation Details'!$A:$P,16,0),"")</f>
        <v>60</v>
      </c>
    </row>
    <row r="1100" spans="1:19" x14ac:dyDescent="0.3">
      <c r="A1100" s="34" t="str">
        <f>'Medical Examinations'!A1100</f>
        <v>Id1099</v>
      </c>
      <c r="B1100" s="36" t="str">
        <f>VLOOKUP($A1100,'Customer Names'!A:E,3,FALSE)</f>
        <v>Ms.</v>
      </c>
      <c r="C1100" s="37" t="str">
        <f>VLOOKUP($A1100,'Customer Names'!$A:$E,4,FALSE)</f>
        <v xml:space="preserve"> Sara M.</v>
      </c>
      <c r="D1100" s="37" t="str">
        <f>VLOOKUP($A1100,'Customer Names'!A:E,5,FALSE)</f>
        <v>Black</v>
      </c>
      <c r="E1100" s="35">
        <f>VLOOKUP($A1100,'Medical Examinations'!$A:$H,2,FALSE)</f>
        <v>23.96</v>
      </c>
      <c r="F1100" s="35">
        <f>VLOOKUP($A1100,'Medical Examinations'!$A:$H,3,FALSE)</f>
        <v>9.58</v>
      </c>
      <c r="G1100" s="35" t="str">
        <f>VLOOKUP($A1100,'Medical Examinations'!$A:$N,11,0)</f>
        <v>Yes</v>
      </c>
      <c r="H1100" s="35" t="str">
        <f>VLOOKUP($A1100,'Medical Examinations'!$A:$N,5,0)</f>
        <v>No</v>
      </c>
      <c r="I1100" s="35" t="str">
        <f>VLOOKUP($A1100,'Medical Examinations'!$A:$N,6,0)</f>
        <v>Yes</v>
      </c>
      <c r="J1100" s="35">
        <f>VLOOKUP($A1100,'Medical Examinations'!$A:$N,9,0)</f>
        <v>1</v>
      </c>
      <c r="K1100" s="35" t="str">
        <f>VLOOKUP($A1100,'Medical Examinations'!$A:$N,10,0)</f>
        <v>No</v>
      </c>
      <c r="L1100" s="35" t="str">
        <f>VLOOKUP($A1100,'Medical Examinations'!$A:$N,12,0)</f>
        <v>Normal Weight</v>
      </c>
      <c r="M1100" s="35" t="str">
        <f>VLOOKUP($A1100,'Medical Examinations'!$A:$N,13,0)</f>
        <v>Diabetes</v>
      </c>
      <c r="N1100" s="45">
        <f>IFERROR(VLOOKUP($A1100,'Hospitalisation Details'!$A:$P,15,0),"")</f>
        <v>23278</v>
      </c>
      <c r="O1100" s="46">
        <f>IFERROR(VLOOKUP($A1100,'Hospitalisation Details'!$A:$P,6,0),"")</f>
        <v>10308.040000000001</v>
      </c>
      <c r="P1100" s="47" t="str">
        <f>IFERROR(VLOOKUP($A1100,'Hospitalisation Details'!$A:$P,12,0),"")</f>
        <v>tier - 3</v>
      </c>
      <c r="Q1100" s="47" t="str">
        <f>IFERROR(VLOOKUP($A1100,'Hospitalisation Details'!$A:$P,13,0),"")</f>
        <v>tier - 1</v>
      </c>
      <c r="R1100" s="47" t="str">
        <f>IFERROR(VLOOKUP($A1100,'Hospitalisation Details'!$A:$P,14,0),"")</f>
        <v>R1013</v>
      </c>
      <c r="S1100" s="47">
        <f>IFERROR(VLOOKUP($A1100,'Hospitalisation Details'!$A:$P,16,0),"")</f>
        <v>59</v>
      </c>
    </row>
    <row r="1101" spans="1:19" x14ac:dyDescent="0.3">
      <c r="A1101" s="34" t="str">
        <f>'Medical Examinations'!A1101</f>
        <v>Id1100</v>
      </c>
      <c r="B1101" s="36" t="str">
        <f>VLOOKUP($A1101,'Customer Names'!A:E,3,FALSE)</f>
        <v>Mr.</v>
      </c>
      <c r="C1101" s="37" t="str">
        <f>VLOOKUP($A1101,'Customer Names'!$A:$E,4,FALSE)</f>
        <v xml:space="preserve"> Scott A.</v>
      </c>
      <c r="D1101" s="37" t="str">
        <f>VLOOKUP($A1101,'Customer Names'!A:E,5,FALSE)</f>
        <v>Brown</v>
      </c>
      <c r="E1101" s="35">
        <f>VLOOKUP($A1101,'Medical Examinations'!$A:$H,2,FALSE)</f>
        <v>35.93</v>
      </c>
      <c r="F1101" s="35">
        <f>VLOOKUP($A1101,'Medical Examinations'!$A:$H,3,FALSE)</f>
        <v>6.4</v>
      </c>
      <c r="G1101" s="35" t="str">
        <f>VLOOKUP($A1101,'Medical Examinations'!$A:$N,11,0)</f>
        <v>Yes</v>
      </c>
      <c r="H1101" s="35" t="str">
        <f>VLOOKUP($A1101,'Medical Examinations'!$A:$N,5,0)</f>
        <v>No</v>
      </c>
      <c r="I1101" s="35" t="str">
        <f>VLOOKUP($A1101,'Medical Examinations'!$A:$N,6,0)</f>
        <v>No</v>
      </c>
      <c r="J1101" s="35">
        <f>VLOOKUP($A1101,'Medical Examinations'!$A:$N,9,0)</f>
        <v>1</v>
      </c>
      <c r="K1101" s="35" t="str">
        <f>VLOOKUP($A1101,'Medical Examinations'!$A:$N,10,0)</f>
        <v>No</v>
      </c>
      <c r="L1101" s="35" t="str">
        <f>VLOOKUP($A1101,'Medical Examinations'!$A:$N,12,0)</f>
        <v>Obesity</v>
      </c>
      <c r="M1101" s="35" t="str">
        <f>VLOOKUP($A1101,'Medical Examinations'!$A:$N,13,0)</f>
        <v>Prediabetes</v>
      </c>
      <c r="N1101" s="45">
        <f>IFERROR(VLOOKUP($A1101,'Hospitalisation Details'!$A:$P,15,0),"")</f>
        <v>32400</v>
      </c>
      <c r="O1101" s="46">
        <f>IFERROR(VLOOKUP($A1101,'Hospitalisation Details'!$A:$P,6,0),"")</f>
        <v>10276.99</v>
      </c>
      <c r="P1101" s="47" t="str">
        <f>IFERROR(VLOOKUP($A1101,'Hospitalisation Details'!$A:$P,12,0),"")</f>
        <v>tier - 3</v>
      </c>
      <c r="Q1101" s="47" t="str">
        <f>IFERROR(VLOOKUP($A1101,'Hospitalisation Details'!$A:$P,13,0),"")</f>
        <v>tier - 1</v>
      </c>
      <c r="R1101" s="47" t="str">
        <f>IFERROR(VLOOKUP($A1101,'Hospitalisation Details'!$A:$P,14,0),"")</f>
        <v>R1021</v>
      </c>
      <c r="S1101" s="47">
        <f>IFERROR(VLOOKUP($A1101,'Hospitalisation Details'!$A:$P,16,0),"")</f>
        <v>34</v>
      </c>
    </row>
    <row r="1102" spans="1:19" x14ac:dyDescent="0.3">
      <c r="A1102" s="34" t="str">
        <f>'Medical Examinations'!A1102</f>
        <v>Id1101</v>
      </c>
      <c r="B1102" s="36" t="str">
        <f>VLOOKUP($A1102,'Customer Names'!A:E,3,FALSE)</f>
        <v>Mrs.</v>
      </c>
      <c r="C1102" s="37" t="str">
        <f>VLOOKUP($A1102,'Customer Names'!$A:$E,4,FALSE)</f>
        <v xml:space="preserve"> Lauren</v>
      </c>
      <c r="D1102" s="37" t="str">
        <f>VLOOKUP($A1102,'Customer Names'!A:E,5,FALSE)</f>
        <v>Reasoner</v>
      </c>
      <c r="E1102" s="35">
        <f>VLOOKUP($A1102,'Medical Examinations'!$A:$H,2,FALSE)</f>
        <v>26.11</v>
      </c>
      <c r="F1102" s="35">
        <f>VLOOKUP($A1102,'Medical Examinations'!$A:$H,3,FALSE)</f>
        <v>6.8</v>
      </c>
      <c r="G1102" s="35" t="str">
        <f>VLOOKUP($A1102,'Medical Examinations'!$A:$N,11,0)</f>
        <v>Yes</v>
      </c>
      <c r="H1102" s="35" t="str">
        <f>VLOOKUP($A1102,'Medical Examinations'!$A:$N,5,0)</f>
        <v>No</v>
      </c>
      <c r="I1102" s="35" t="str">
        <f>VLOOKUP($A1102,'Medical Examinations'!$A:$N,6,0)</f>
        <v>No</v>
      </c>
      <c r="J1102" s="35">
        <f>VLOOKUP($A1102,'Medical Examinations'!$A:$N,9,0)</f>
        <v>2</v>
      </c>
      <c r="K1102" s="35" t="str">
        <f>VLOOKUP($A1102,'Medical Examinations'!$A:$N,10,0)</f>
        <v>No</v>
      </c>
      <c r="L1102" s="35" t="str">
        <f>VLOOKUP($A1102,'Medical Examinations'!$A:$N,12,0)</f>
        <v>Overweight</v>
      </c>
      <c r="M1102" s="35" t="str">
        <f>VLOOKUP($A1102,'Medical Examinations'!$A:$N,13,0)</f>
        <v>Diabetes</v>
      </c>
      <c r="N1102" s="45">
        <f>IFERROR(VLOOKUP($A1102,'Hospitalisation Details'!$A:$P,15,0),"")</f>
        <v>25740</v>
      </c>
      <c r="O1102" s="46">
        <f>IFERROR(VLOOKUP($A1102,'Hospitalisation Details'!$A:$P,6,0),"")</f>
        <v>10274.33</v>
      </c>
      <c r="P1102" s="47" t="str">
        <f>IFERROR(VLOOKUP($A1102,'Hospitalisation Details'!$A:$P,12,0),"")</f>
        <v>tier - 3</v>
      </c>
      <c r="Q1102" s="47" t="str">
        <f>IFERROR(VLOOKUP($A1102,'Hospitalisation Details'!$A:$P,13,0),"")</f>
        <v>tier - 1</v>
      </c>
      <c r="R1102" s="47" t="str">
        <f>IFERROR(VLOOKUP($A1102,'Hospitalisation Details'!$A:$P,14,0),"")</f>
        <v>R1024</v>
      </c>
      <c r="S1102" s="47">
        <f>IFERROR(VLOOKUP($A1102,'Hospitalisation Details'!$A:$P,16,0),"")</f>
        <v>52</v>
      </c>
    </row>
    <row r="1103" spans="1:19" x14ac:dyDescent="0.3">
      <c r="A1103" s="34" t="str">
        <f>'Medical Examinations'!A1103</f>
        <v>Id1102</v>
      </c>
      <c r="B1103" s="36" t="str">
        <f>VLOOKUP($A1103,'Customer Names'!A:E,3,FALSE)</f>
        <v>Mr.</v>
      </c>
      <c r="C1103" s="37" t="str">
        <f>VLOOKUP($A1103,'Customer Names'!$A:$E,4,FALSE)</f>
        <v xml:space="preserve"> Scott</v>
      </c>
      <c r="D1103" s="37" t="str">
        <f>VLOOKUP($A1103,'Customer Names'!A:E,5,FALSE)</f>
        <v>Wandzilak</v>
      </c>
      <c r="E1103" s="35">
        <f>VLOOKUP($A1103,'Medical Examinations'!$A:$H,2,FALSE)</f>
        <v>32.299999999999997</v>
      </c>
      <c r="F1103" s="35">
        <f>VLOOKUP($A1103,'Medical Examinations'!$A:$H,3,FALSE)</f>
        <v>9.48</v>
      </c>
      <c r="G1103" s="35" t="str">
        <f>VLOOKUP($A1103,'Medical Examinations'!$A:$N,11,0)</f>
        <v>No</v>
      </c>
      <c r="H1103" s="35" t="str">
        <f>VLOOKUP($A1103,'Medical Examinations'!$A:$N,5,0)</f>
        <v>No</v>
      </c>
      <c r="I1103" s="35" t="str">
        <f>VLOOKUP($A1103,'Medical Examinations'!$A:$N,6,0)</f>
        <v>No</v>
      </c>
      <c r="J1103" s="35">
        <f>VLOOKUP($A1103,'Medical Examinations'!$A:$N,9,0)</f>
        <v>2</v>
      </c>
      <c r="K1103" s="35" t="str">
        <f>VLOOKUP($A1103,'Medical Examinations'!$A:$N,10,0)</f>
        <v>No</v>
      </c>
      <c r="L1103" s="35" t="str">
        <f>VLOOKUP($A1103,'Medical Examinations'!$A:$N,12,0)</f>
        <v>Obesity</v>
      </c>
      <c r="M1103" s="35" t="str">
        <f>VLOOKUP($A1103,'Medical Examinations'!$A:$N,13,0)</f>
        <v>Diabetes</v>
      </c>
      <c r="N1103" s="45">
        <f>IFERROR(VLOOKUP($A1103,'Hospitalisation Details'!$A:$P,15,0),"")</f>
        <v>26995</v>
      </c>
      <c r="O1103" s="46">
        <f>IFERROR(VLOOKUP($A1103,'Hospitalisation Details'!$A:$P,6,0),"")</f>
        <v>10269.459999999999</v>
      </c>
      <c r="P1103" s="47" t="str">
        <f>IFERROR(VLOOKUP($A1103,'Hospitalisation Details'!$A:$P,12,0),"")</f>
        <v>tier - 3</v>
      </c>
      <c r="Q1103" s="47" t="str">
        <f>IFERROR(VLOOKUP($A1103,'Hospitalisation Details'!$A:$P,13,0),"")</f>
        <v>tier - 3</v>
      </c>
      <c r="R1103" s="47" t="str">
        <f>IFERROR(VLOOKUP($A1103,'Hospitalisation Details'!$A:$P,14,0),"")</f>
        <v>R1012</v>
      </c>
      <c r="S1103" s="47">
        <f>IFERROR(VLOOKUP($A1103,'Hospitalisation Details'!$A:$P,16,0),"")</f>
        <v>49</v>
      </c>
    </row>
    <row r="1104" spans="1:19" x14ac:dyDescent="0.3">
      <c r="A1104" s="34" t="str">
        <f>'Medical Examinations'!A1104</f>
        <v>Id1103</v>
      </c>
      <c r="B1104" s="36" t="str">
        <f>VLOOKUP($A1104,'Customer Names'!A:E,3,FALSE)</f>
        <v>Mr.</v>
      </c>
      <c r="C1104" s="37" t="str">
        <f>VLOOKUP($A1104,'Customer Names'!$A:$E,4,FALSE)</f>
        <v xml:space="preserve"> Brian A.</v>
      </c>
      <c r="D1104" s="37" t="str">
        <f>VLOOKUP($A1104,'Customer Names'!A:E,5,FALSE)</f>
        <v>Carver</v>
      </c>
      <c r="E1104" s="35">
        <f>VLOOKUP($A1104,'Medical Examinations'!$A:$H,2,FALSE)</f>
        <v>28.69</v>
      </c>
      <c r="F1104" s="35">
        <f>VLOOKUP($A1104,'Medical Examinations'!$A:$H,3,FALSE)</f>
        <v>7.45</v>
      </c>
      <c r="G1104" s="35" t="str">
        <f>VLOOKUP($A1104,'Medical Examinations'!$A:$N,11,0)</f>
        <v>No</v>
      </c>
      <c r="H1104" s="35" t="str">
        <f>VLOOKUP($A1104,'Medical Examinations'!$A:$N,5,0)</f>
        <v>No</v>
      </c>
      <c r="I1104" s="35" t="str">
        <f>VLOOKUP($A1104,'Medical Examinations'!$A:$N,6,0)</f>
        <v>No</v>
      </c>
      <c r="J1104" s="35">
        <f>VLOOKUP($A1104,'Medical Examinations'!$A:$N,9,0)</f>
        <v>2</v>
      </c>
      <c r="K1104" s="35" t="str">
        <f>VLOOKUP($A1104,'Medical Examinations'!$A:$N,10,0)</f>
        <v>No</v>
      </c>
      <c r="L1104" s="35" t="str">
        <f>VLOOKUP($A1104,'Medical Examinations'!$A:$N,12,0)</f>
        <v>Overweight</v>
      </c>
      <c r="M1104" s="35" t="str">
        <f>VLOOKUP($A1104,'Medical Examinations'!$A:$N,13,0)</f>
        <v>Diabetes</v>
      </c>
      <c r="N1104" s="45">
        <f>IFERROR(VLOOKUP($A1104,'Hospitalisation Details'!$A:$P,15,0),"")</f>
        <v>26912</v>
      </c>
      <c r="O1104" s="46">
        <f>IFERROR(VLOOKUP($A1104,'Hospitalisation Details'!$A:$P,6,0),"")</f>
        <v>10264.44</v>
      </c>
      <c r="P1104" s="47" t="str">
        <f>IFERROR(VLOOKUP($A1104,'Hospitalisation Details'!$A:$P,12,0),"")</f>
        <v>tier - 3</v>
      </c>
      <c r="Q1104" s="47" t="str">
        <f>IFERROR(VLOOKUP($A1104,'Hospitalisation Details'!$A:$P,13,0),"")</f>
        <v>tier - 2</v>
      </c>
      <c r="R1104" s="47" t="str">
        <f>IFERROR(VLOOKUP($A1104,'Hospitalisation Details'!$A:$P,14,0),"")</f>
        <v>R1012</v>
      </c>
      <c r="S1104" s="47">
        <f>IFERROR(VLOOKUP($A1104,'Hospitalisation Details'!$A:$P,16,0),"")</f>
        <v>49</v>
      </c>
    </row>
    <row r="1105" spans="1:19" x14ac:dyDescent="0.3">
      <c r="A1105" s="34" t="str">
        <f>'Medical Examinations'!A1105</f>
        <v>Id1104</v>
      </c>
      <c r="B1105" s="36" t="str">
        <f>VLOOKUP($A1105,'Customer Names'!A:E,3,FALSE)</f>
        <v>Ms.</v>
      </c>
      <c r="C1105" s="37" t="str">
        <f>VLOOKUP($A1105,'Customer Names'!$A:$E,4,FALSE)</f>
        <v xml:space="preserve"> Kaitlin R.</v>
      </c>
      <c r="D1105" s="37" t="str">
        <f>VLOOKUP($A1105,'Customer Names'!A:E,5,FALSE)</f>
        <v>Borror</v>
      </c>
      <c r="E1105" s="35">
        <f>VLOOKUP($A1105,'Medical Examinations'!$A:$H,2,FALSE)</f>
        <v>31.28</v>
      </c>
      <c r="F1105" s="35">
        <f>VLOOKUP($A1105,'Medical Examinations'!$A:$H,3,FALSE)</f>
        <v>6.94</v>
      </c>
      <c r="G1105" s="35" t="str">
        <f>VLOOKUP($A1105,'Medical Examinations'!$A:$N,11,0)</f>
        <v>Yes</v>
      </c>
      <c r="H1105" s="35" t="str">
        <f>VLOOKUP($A1105,'Medical Examinations'!$A:$N,5,0)</f>
        <v>No</v>
      </c>
      <c r="I1105" s="35" t="str">
        <f>VLOOKUP($A1105,'Medical Examinations'!$A:$N,6,0)</f>
        <v>No</v>
      </c>
      <c r="J1105" s="35">
        <f>VLOOKUP($A1105,'Medical Examinations'!$A:$N,9,0)</f>
        <v>1</v>
      </c>
      <c r="K1105" s="35" t="str">
        <f>VLOOKUP($A1105,'Medical Examinations'!$A:$N,10,0)</f>
        <v>No</v>
      </c>
      <c r="L1105" s="35" t="str">
        <f>VLOOKUP($A1105,'Medical Examinations'!$A:$N,12,0)</f>
        <v>Obesity</v>
      </c>
      <c r="M1105" s="35" t="str">
        <f>VLOOKUP($A1105,'Medical Examinations'!$A:$N,13,0)</f>
        <v>Diabetes</v>
      </c>
      <c r="N1105" s="45">
        <f>IFERROR(VLOOKUP($A1105,'Hospitalisation Details'!$A:$P,15,0),"")</f>
        <v>27621</v>
      </c>
      <c r="O1105" s="46">
        <f>IFERROR(VLOOKUP($A1105,'Hospitalisation Details'!$A:$P,6,0),"")</f>
        <v>10259.129999999999</v>
      </c>
      <c r="P1105" s="47" t="str">
        <f>IFERROR(VLOOKUP($A1105,'Hospitalisation Details'!$A:$P,12,0),"")</f>
        <v>tier - 3</v>
      </c>
      <c r="Q1105" s="47" t="str">
        <f>IFERROR(VLOOKUP($A1105,'Hospitalisation Details'!$A:$P,13,0),"")</f>
        <v>tier - 2</v>
      </c>
      <c r="R1105" s="47" t="str">
        <f>IFERROR(VLOOKUP($A1105,'Hospitalisation Details'!$A:$P,14,0),"")</f>
        <v>R1011</v>
      </c>
      <c r="S1105" s="47">
        <f>IFERROR(VLOOKUP($A1105,'Hospitalisation Details'!$A:$P,16,0),"")</f>
        <v>47</v>
      </c>
    </row>
    <row r="1106" spans="1:19" x14ac:dyDescent="0.3">
      <c r="A1106" s="34" t="str">
        <f>'Medical Examinations'!A1106</f>
        <v>Id1105</v>
      </c>
      <c r="B1106" s="36" t="str">
        <f>VLOOKUP($A1106,'Customer Names'!A:E,3,FALSE)</f>
        <v>Mr.</v>
      </c>
      <c r="C1106" s="37" t="str">
        <f>VLOOKUP($A1106,'Customer Names'!$A:$E,4,FALSE)</f>
        <v xml:space="preserve"> Mohammad</v>
      </c>
      <c r="D1106" s="37" t="str">
        <f>VLOOKUP($A1106,'Customer Names'!A:E,5,FALSE)</f>
        <v>Saad</v>
      </c>
      <c r="E1106" s="35">
        <f>VLOOKUP($A1106,'Medical Examinations'!$A:$H,2,FALSE)</f>
        <v>30.21</v>
      </c>
      <c r="F1106" s="35">
        <f>VLOOKUP($A1106,'Medical Examinations'!$A:$H,3,FALSE)</f>
        <v>7.83</v>
      </c>
      <c r="G1106" s="35" t="str">
        <f>VLOOKUP($A1106,'Medical Examinations'!$A:$N,11,0)</f>
        <v>No</v>
      </c>
      <c r="H1106" s="35" t="str">
        <f>VLOOKUP($A1106,'Medical Examinations'!$A:$N,5,0)</f>
        <v>No</v>
      </c>
      <c r="I1106" s="35" t="str">
        <f>VLOOKUP($A1106,'Medical Examinations'!$A:$N,6,0)</f>
        <v>No</v>
      </c>
      <c r="J1106" s="35">
        <f>VLOOKUP($A1106,'Medical Examinations'!$A:$N,9,0)</f>
        <v>0</v>
      </c>
      <c r="K1106" s="35" t="str">
        <f>VLOOKUP($A1106,'Medical Examinations'!$A:$N,10,0)</f>
        <v>No</v>
      </c>
      <c r="L1106" s="35" t="str">
        <f>VLOOKUP($A1106,'Medical Examinations'!$A:$N,12,0)</f>
        <v>Obesity</v>
      </c>
      <c r="M1106" s="35" t="str">
        <f>VLOOKUP($A1106,'Medical Examinations'!$A:$N,13,0)</f>
        <v>Diabetes</v>
      </c>
      <c r="N1106" s="45">
        <f>IFERROR(VLOOKUP($A1106,'Hospitalisation Details'!$A:$P,15,0),"")</f>
        <v>25104</v>
      </c>
      <c r="O1106" s="46">
        <f>IFERROR(VLOOKUP($A1106,'Hospitalisation Details'!$A:$P,6,0),"")</f>
        <v>10231.5</v>
      </c>
      <c r="P1106" s="47" t="str">
        <f>IFERROR(VLOOKUP($A1106,'Hospitalisation Details'!$A:$P,12,0),"")</f>
        <v>tier - 3</v>
      </c>
      <c r="Q1106" s="47" t="str">
        <f>IFERROR(VLOOKUP($A1106,'Hospitalisation Details'!$A:$P,13,0),"")</f>
        <v>tier - 1</v>
      </c>
      <c r="R1106" s="47" t="str">
        <f>IFERROR(VLOOKUP($A1106,'Hospitalisation Details'!$A:$P,14,0),"")</f>
        <v>R1012</v>
      </c>
      <c r="S1106" s="47">
        <f>IFERROR(VLOOKUP($A1106,'Hospitalisation Details'!$A:$P,16,0),"")</f>
        <v>54</v>
      </c>
    </row>
    <row r="1107" spans="1:19" x14ac:dyDescent="0.3">
      <c r="A1107" s="34" t="str">
        <f>'Medical Examinations'!A1107</f>
        <v>Id1106</v>
      </c>
      <c r="B1107" s="36" t="str">
        <f>VLOOKUP($A1107,'Customer Names'!A:E,3,FALSE)</f>
        <v>Mr.</v>
      </c>
      <c r="C1107" s="37" t="str">
        <f>VLOOKUP($A1107,'Customer Names'!$A:$E,4,FALSE)</f>
        <v xml:space="preserve"> Charlie</v>
      </c>
      <c r="D1107" s="37" t="str">
        <f>VLOOKUP($A1107,'Customer Names'!A:E,5,FALSE)</f>
        <v>Paul</v>
      </c>
      <c r="E1107" s="35">
        <f>VLOOKUP($A1107,'Medical Examinations'!$A:$H,2,FALSE)</f>
        <v>38.28</v>
      </c>
      <c r="F1107" s="35">
        <f>VLOOKUP($A1107,'Medical Examinations'!$A:$H,3,FALSE)</f>
        <v>10.17</v>
      </c>
      <c r="G1107" s="35" t="str">
        <f>VLOOKUP($A1107,'Medical Examinations'!$A:$N,11,0)</f>
        <v>Yes</v>
      </c>
      <c r="H1107" s="35" t="str">
        <f>VLOOKUP($A1107,'Medical Examinations'!$A:$N,5,0)</f>
        <v>No</v>
      </c>
      <c r="I1107" s="35" t="str">
        <f>VLOOKUP($A1107,'Medical Examinations'!$A:$N,6,0)</f>
        <v>No</v>
      </c>
      <c r="J1107" s="35">
        <f>VLOOKUP($A1107,'Medical Examinations'!$A:$N,9,0)</f>
        <v>0</v>
      </c>
      <c r="K1107" s="35" t="str">
        <f>VLOOKUP($A1107,'Medical Examinations'!$A:$N,10,0)</f>
        <v>No</v>
      </c>
      <c r="L1107" s="35" t="str">
        <f>VLOOKUP($A1107,'Medical Examinations'!$A:$N,12,0)</f>
        <v>Obesity</v>
      </c>
      <c r="M1107" s="35" t="str">
        <f>VLOOKUP($A1107,'Medical Examinations'!$A:$N,13,0)</f>
        <v>Diabetes</v>
      </c>
      <c r="N1107" s="45">
        <f>IFERROR(VLOOKUP($A1107,'Hospitalisation Details'!$A:$P,15,0),"")</f>
        <v>24651</v>
      </c>
      <c r="O1107" s="46">
        <f>IFERROR(VLOOKUP($A1107,'Hospitalisation Details'!$A:$P,6,0),"")</f>
        <v>10226.280000000001</v>
      </c>
      <c r="P1107" s="47" t="str">
        <f>IFERROR(VLOOKUP($A1107,'Hospitalisation Details'!$A:$P,12,0),"")</f>
        <v>tier - 3</v>
      </c>
      <c r="Q1107" s="47" t="str">
        <f>IFERROR(VLOOKUP($A1107,'Hospitalisation Details'!$A:$P,13,0),"")</f>
        <v>tier - 3</v>
      </c>
      <c r="R1107" s="47" t="str">
        <f>IFERROR(VLOOKUP($A1107,'Hospitalisation Details'!$A:$P,14,0),"")</f>
        <v>R1013</v>
      </c>
      <c r="S1107" s="47">
        <f>IFERROR(VLOOKUP($A1107,'Hospitalisation Details'!$A:$P,16,0),"")</f>
        <v>55</v>
      </c>
    </row>
    <row r="1108" spans="1:19" x14ac:dyDescent="0.3">
      <c r="A1108" s="34" t="str">
        <f>'Medical Examinations'!A1108</f>
        <v>Id1107</v>
      </c>
      <c r="B1108" s="36" t="str">
        <f>VLOOKUP($A1108,'Customer Names'!A:E,3,FALSE)</f>
        <v>Mr.</v>
      </c>
      <c r="C1108" s="37" t="str">
        <f>VLOOKUP($A1108,'Customer Names'!$A:$E,4,FALSE)</f>
        <v xml:space="preserve"> Brent</v>
      </c>
      <c r="D1108" s="37" t="str">
        <f>VLOOKUP($A1108,'Customer Names'!A:E,5,FALSE)</f>
        <v>Trail</v>
      </c>
      <c r="E1108" s="35">
        <f>VLOOKUP($A1108,'Medical Examinations'!$A:$H,2,FALSE)</f>
        <v>29.9</v>
      </c>
      <c r="F1108" s="35">
        <f>VLOOKUP($A1108,'Medical Examinations'!$A:$H,3,FALSE)</f>
        <v>8.9600000000000009</v>
      </c>
      <c r="G1108" s="35" t="str">
        <f>VLOOKUP($A1108,'Medical Examinations'!$A:$N,11,0)</f>
        <v>Yes</v>
      </c>
      <c r="H1108" s="35" t="str">
        <f>VLOOKUP($A1108,'Medical Examinations'!$A:$N,5,0)</f>
        <v>No</v>
      </c>
      <c r="I1108" s="35" t="str">
        <f>VLOOKUP($A1108,'Medical Examinations'!$A:$N,6,0)</f>
        <v>No</v>
      </c>
      <c r="J1108" s="35">
        <f>VLOOKUP($A1108,'Medical Examinations'!$A:$N,9,0)</f>
        <v>0</v>
      </c>
      <c r="K1108" s="35" t="str">
        <f>VLOOKUP($A1108,'Medical Examinations'!$A:$N,10,0)</f>
        <v>No</v>
      </c>
      <c r="L1108" s="35" t="str">
        <f>VLOOKUP($A1108,'Medical Examinations'!$A:$N,12,0)</f>
        <v>Overweight</v>
      </c>
      <c r="M1108" s="35" t="str">
        <f>VLOOKUP($A1108,'Medical Examinations'!$A:$N,13,0)</f>
        <v>Diabetes</v>
      </c>
      <c r="N1108" s="45">
        <f>IFERROR(VLOOKUP($A1108,'Hospitalisation Details'!$A:$P,15,0),"")</f>
        <v>24741</v>
      </c>
      <c r="O1108" s="46">
        <f>IFERROR(VLOOKUP($A1108,'Hospitalisation Details'!$A:$P,6,0),"")</f>
        <v>10214.64</v>
      </c>
      <c r="P1108" s="47" t="str">
        <f>IFERROR(VLOOKUP($A1108,'Hospitalisation Details'!$A:$P,12,0),"")</f>
        <v>tier - 3</v>
      </c>
      <c r="Q1108" s="47" t="str">
        <f>IFERROR(VLOOKUP($A1108,'Hospitalisation Details'!$A:$P,13,0),"")</f>
        <v>tier - 2</v>
      </c>
      <c r="R1108" s="47" t="str">
        <f>IFERROR(VLOOKUP($A1108,'Hospitalisation Details'!$A:$P,14,0),"")</f>
        <v>R1011</v>
      </c>
      <c r="S1108" s="47">
        <f>IFERROR(VLOOKUP($A1108,'Hospitalisation Details'!$A:$P,16,0),"")</f>
        <v>55</v>
      </c>
    </row>
    <row r="1109" spans="1:19" x14ac:dyDescent="0.3">
      <c r="A1109" s="34" t="str">
        <f>'Medical Examinations'!A1109</f>
        <v>Id1108</v>
      </c>
      <c r="B1109" s="36" t="str">
        <f>VLOOKUP($A1109,'Customer Names'!A:E,3,FALSE)</f>
        <v>Ms.</v>
      </c>
      <c r="C1109" s="37" t="str">
        <f>VLOOKUP($A1109,'Customer Names'!$A:$E,4,FALSE)</f>
        <v xml:space="preserve"> Kelli M</v>
      </c>
      <c r="D1109" s="37" t="str">
        <f>VLOOKUP($A1109,'Customer Names'!A:E,5,FALSE)</f>
        <v>Benton</v>
      </c>
      <c r="E1109" s="35">
        <f>VLOOKUP($A1109,'Medical Examinations'!$A:$H,2,FALSE)</f>
        <v>23.18</v>
      </c>
      <c r="F1109" s="35">
        <f>VLOOKUP($A1109,'Medical Examinations'!$A:$H,3,FALSE)</f>
        <v>6.96</v>
      </c>
      <c r="G1109" s="35" t="str">
        <f>VLOOKUP($A1109,'Medical Examinations'!$A:$N,11,0)</f>
        <v>Yes</v>
      </c>
      <c r="H1109" s="35" t="str">
        <f>VLOOKUP($A1109,'Medical Examinations'!$A:$N,5,0)</f>
        <v>No</v>
      </c>
      <c r="I1109" s="35" t="str">
        <f>VLOOKUP($A1109,'Medical Examinations'!$A:$N,6,0)</f>
        <v>No</v>
      </c>
      <c r="J1109" s="35">
        <f>VLOOKUP($A1109,'Medical Examinations'!$A:$N,9,0)</f>
        <v>2</v>
      </c>
      <c r="K1109" s="35" t="str">
        <f>VLOOKUP($A1109,'Medical Examinations'!$A:$N,10,0)</f>
        <v>No</v>
      </c>
      <c r="L1109" s="35" t="str">
        <f>VLOOKUP($A1109,'Medical Examinations'!$A:$N,12,0)</f>
        <v>Normal Weight</v>
      </c>
      <c r="M1109" s="35" t="str">
        <f>VLOOKUP($A1109,'Medical Examinations'!$A:$N,13,0)</f>
        <v>Diabetes</v>
      </c>
      <c r="N1109" s="45">
        <f>IFERROR(VLOOKUP($A1109,'Hospitalisation Details'!$A:$P,15,0),"")</f>
        <v>25926</v>
      </c>
      <c r="O1109" s="46">
        <f>IFERROR(VLOOKUP($A1109,'Hospitalisation Details'!$A:$P,6,0),"")</f>
        <v>10197.77</v>
      </c>
      <c r="P1109" s="47" t="str">
        <f>IFERROR(VLOOKUP($A1109,'Hospitalisation Details'!$A:$P,12,0),"")</f>
        <v>tier - 3</v>
      </c>
      <c r="Q1109" s="47" t="str">
        <f>IFERROR(VLOOKUP($A1109,'Hospitalisation Details'!$A:$P,13,0),"")</f>
        <v>tier - 1</v>
      </c>
      <c r="R1109" s="47" t="str">
        <f>IFERROR(VLOOKUP($A1109,'Hospitalisation Details'!$A:$P,14,0),"")</f>
        <v>R1024</v>
      </c>
      <c r="S1109" s="47">
        <f>IFERROR(VLOOKUP($A1109,'Hospitalisation Details'!$A:$P,16,0),"")</f>
        <v>52</v>
      </c>
    </row>
    <row r="1110" spans="1:19" x14ac:dyDescent="0.3">
      <c r="A1110" s="34" t="str">
        <f>'Medical Examinations'!A1110</f>
        <v>Id1109</v>
      </c>
      <c r="B1110" s="36" t="str">
        <f>VLOOKUP($A1110,'Customer Names'!A:E,3,FALSE)</f>
        <v>Mrs.</v>
      </c>
      <c r="C1110" s="37" t="str">
        <f>VLOOKUP($A1110,'Customer Names'!$A:$E,4,FALSE)</f>
        <v xml:space="preserve"> Sheridan H</v>
      </c>
      <c r="D1110" s="37" t="str">
        <f>VLOOKUP($A1110,'Customer Names'!A:E,5,FALSE)</f>
        <v>Bauman</v>
      </c>
      <c r="E1110" s="35">
        <f>VLOOKUP($A1110,'Medical Examinations'!$A:$H,2,FALSE)</f>
        <v>33.020000000000003</v>
      </c>
      <c r="F1110" s="35">
        <f>VLOOKUP($A1110,'Medical Examinations'!$A:$H,3,FALSE)</f>
        <v>5.07</v>
      </c>
      <c r="G1110" s="35" t="str">
        <f>VLOOKUP($A1110,'Medical Examinations'!$A:$N,11,0)</f>
        <v>Yes</v>
      </c>
      <c r="H1110" s="35" t="str">
        <f>VLOOKUP($A1110,'Medical Examinations'!$A:$N,5,0)</f>
        <v>No</v>
      </c>
      <c r="I1110" s="35" t="str">
        <f>VLOOKUP($A1110,'Medical Examinations'!$A:$N,6,0)</f>
        <v>No</v>
      </c>
      <c r="J1110" s="35">
        <f>VLOOKUP($A1110,'Medical Examinations'!$A:$N,9,0)</f>
        <v>0</v>
      </c>
      <c r="K1110" s="35" t="str">
        <f>VLOOKUP($A1110,'Medical Examinations'!$A:$N,10,0)</f>
        <v>No</v>
      </c>
      <c r="L1110" s="35" t="str">
        <f>VLOOKUP($A1110,'Medical Examinations'!$A:$N,12,0)</f>
        <v>Obesity</v>
      </c>
      <c r="M1110" s="35" t="str">
        <f>VLOOKUP($A1110,'Medical Examinations'!$A:$N,13,0)</f>
        <v>Normal</v>
      </c>
      <c r="N1110" s="45">
        <f>IFERROR(VLOOKUP($A1110,'Hospitalisation Details'!$A:$P,15,0),"")</f>
        <v>31336</v>
      </c>
      <c r="O1110" s="46">
        <f>IFERROR(VLOOKUP($A1110,'Hospitalisation Details'!$A:$P,6,0),"")</f>
        <v>10191.82</v>
      </c>
      <c r="P1110" s="47" t="str">
        <f>IFERROR(VLOOKUP($A1110,'Hospitalisation Details'!$A:$P,12,0),"")</f>
        <v>tier - 3</v>
      </c>
      <c r="Q1110" s="47" t="str">
        <f>IFERROR(VLOOKUP($A1110,'Hospitalisation Details'!$A:$P,13,0),"")</f>
        <v>tier - 2</v>
      </c>
      <c r="R1110" s="47" t="str">
        <f>IFERROR(VLOOKUP($A1110,'Hospitalisation Details'!$A:$P,14,0),"")</f>
        <v>R1026</v>
      </c>
      <c r="S1110" s="47">
        <f>IFERROR(VLOOKUP($A1110,'Hospitalisation Details'!$A:$P,16,0),"")</f>
        <v>37</v>
      </c>
    </row>
    <row r="1111" spans="1:19" x14ac:dyDescent="0.3">
      <c r="A1111" s="34" t="str">
        <f>'Medical Examinations'!A1111</f>
        <v>Id1110</v>
      </c>
      <c r="B1111" s="36" t="str">
        <f>VLOOKUP($A1111,'Customer Names'!A:E,3,FALSE)</f>
        <v>Mrs.</v>
      </c>
      <c r="C1111" s="37" t="str">
        <f>VLOOKUP($A1111,'Customer Names'!$A:$E,4,FALSE)</f>
        <v xml:space="preserve"> Sarah M.</v>
      </c>
      <c r="D1111" s="37" t="str">
        <f>VLOOKUP($A1111,'Customer Names'!A:E,5,FALSE)</f>
        <v>Bakula</v>
      </c>
      <c r="E1111" s="35">
        <f>VLOOKUP($A1111,'Medical Examinations'!$A:$H,2,FALSE)</f>
        <v>27.29</v>
      </c>
      <c r="F1111" s="35">
        <f>VLOOKUP($A1111,'Medical Examinations'!$A:$H,3,FALSE)</f>
        <v>5.85</v>
      </c>
      <c r="G1111" s="35" t="str">
        <f>VLOOKUP($A1111,'Medical Examinations'!$A:$N,11,0)</f>
        <v>No</v>
      </c>
      <c r="H1111" s="35" t="str">
        <f>VLOOKUP($A1111,'Medical Examinations'!$A:$N,5,0)</f>
        <v>No</v>
      </c>
      <c r="I1111" s="35" t="str">
        <f>VLOOKUP($A1111,'Medical Examinations'!$A:$N,6,0)</f>
        <v>No</v>
      </c>
      <c r="J1111" s="35">
        <f>VLOOKUP($A1111,'Medical Examinations'!$A:$N,9,0)</f>
        <v>2</v>
      </c>
      <c r="K1111" s="35" t="str">
        <f>VLOOKUP($A1111,'Medical Examinations'!$A:$N,10,0)</f>
        <v>No</v>
      </c>
      <c r="L1111" s="35" t="str">
        <f>VLOOKUP($A1111,'Medical Examinations'!$A:$N,12,0)</f>
        <v>Overweight</v>
      </c>
      <c r="M1111" s="35" t="str">
        <f>VLOOKUP($A1111,'Medical Examinations'!$A:$N,13,0)</f>
        <v>Prediabetes</v>
      </c>
      <c r="N1111" s="45">
        <f>IFERROR(VLOOKUP($A1111,'Hospitalisation Details'!$A:$P,15,0),"")</f>
        <v>26490</v>
      </c>
      <c r="O1111" s="46">
        <f>IFERROR(VLOOKUP($A1111,'Hospitalisation Details'!$A:$P,6,0),"")</f>
        <v>10160.870000000001</v>
      </c>
      <c r="P1111" s="47" t="str">
        <f>IFERROR(VLOOKUP($A1111,'Hospitalisation Details'!$A:$P,12,0),"")</f>
        <v>tier - 3</v>
      </c>
      <c r="Q1111" s="47" t="str">
        <f>IFERROR(VLOOKUP($A1111,'Hospitalisation Details'!$A:$P,13,0),"")</f>
        <v>tier - 3</v>
      </c>
      <c r="R1111" s="47" t="str">
        <f>IFERROR(VLOOKUP($A1111,'Hospitalisation Details'!$A:$P,14,0),"")</f>
        <v>R1025</v>
      </c>
      <c r="S1111" s="47">
        <f>IFERROR(VLOOKUP($A1111,'Hospitalisation Details'!$A:$P,16,0),"")</f>
        <v>50</v>
      </c>
    </row>
    <row r="1112" spans="1:19" x14ac:dyDescent="0.3">
      <c r="A1112" s="34" t="str">
        <f>'Medical Examinations'!A1112</f>
        <v>Id1111</v>
      </c>
      <c r="B1112" s="36" t="str">
        <f>VLOOKUP($A1112,'Customer Names'!A:E,3,FALSE)</f>
        <v>Ms.</v>
      </c>
      <c r="C1112" s="37" t="str">
        <f>VLOOKUP($A1112,'Customer Names'!$A:$E,4,FALSE)</f>
        <v xml:space="preserve"> Jennifer</v>
      </c>
      <c r="D1112" s="37" t="str">
        <f>VLOOKUP($A1112,'Customer Names'!A:E,5,FALSE)</f>
        <v>Edwards</v>
      </c>
      <c r="E1112" s="35">
        <f>VLOOKUP($A1112,'Medical Examinations'!$A:$H,2,FALSE)</f>
        <v>23.18</v>
      </c>
      <c r="F1112" s="35">
        <f>VLOOKUP($A1112,'Medical Examinations'!$A:$H,3,FALSE)</f>
        <v>10.56</v>
      </c>
      <c r="G1112" s="35" t="str">
        <f>VLOOKUP($A1112,'Medical Examinations'!$A:$N,11,0)</f>
        <v>No</v>
      </c>
      <c r="H1112" s="35" t="str">
        <f>VLOOKUP($A1112,'Medical Examinations'!$A:$N,5,0)</f>
        <v>No</v>
      </c>
      <c r="I1112" s="35" t="str">
        <f>VLOOKUP($A1112,'Medical Examinations'!$A:$N,6,0)</f>
        <v>No</v>
      </c>
      <c r="J1112" s="35">
        <f>VLOOKUP($A1112,'Medical Examinations'!$A:$N,9,0)</f>
        <v>2</v>
      </c>
      <c r="K1112" s="35" t="str">
        <f>VLOOKUP($A1112,'Medical Examinations'!$A:$N,10,0)</f>
        <v>No</v>
      </c>
      <c r="L1112" s="35" t="str">
        <f>VLOOKUP($A1112,'Medical Examinations'!$A:$N,12,0)</f>
        <v>Normal Weight</v>
      </c>
      <c r="M1112" s="35" t="str">
        <f>VLOOKUP($A1112,'Medical Examinations'!$A:$N,13,0)</f>
        <v>Diabetes</v>
      </c>
      <c r="N1112" s="45">
        <f>IFERROR(VLOOKUP($A1112,'Hospitalisation Details'!$A:$P,15,0),"")</f>
        <v>26950</v>
      </c>
      <c r="O1112" s="46">
        <f>IFERROR(VLOOKUP($A1112,'Hospitalisation Details'!$A:$P,6,0),"")</f>
        <v>10156.780000000001</v>
      </c>
      <c r="P1112" s="47" t="str">
        <f>IFERROR(VLOOKUP($A1112,'Hospitalisation Details'!$A:$P,12,0),"")</f>
        <v>tier - 3</v>
      </c>
      <c r="Q1112" s="47" t="str">
        <f>IFERROR(VLOOKUP($A1112,'Hospitalisation Details'!$A:$P,13,0),"")</f>
        <v>tier - 2</v>
      </c>
      <c r="R1112" s="47" t="str">
        <f>IFERROR(VLOOKUP($A1112,'Hospitalisation Details'!$A:$P,14,0),"")</f>
        <v>R1012</v>
      </c>
      <c r="S1112" s="47">
        <f>IFERROR(VLOOKUP($A1112,'Hospitalisation Details'!$A:$P,16,0),"")</f>
        <v>49</v>
      </c>
    </row>
    <row r="1113" spans="1:19" x14ac:dyDescent="0.3">
      <c r="A1113" s="34" t="str">
        <f>'Medical Examinations'!A1113</f>
        <v>Id1112</v>
      </c>
      <c r="B1113" s="36" t="str">
        <f>VLOOKUP($A1113,'Customer Names'!A:E,3,FALSE)</f>
        <v>Mrs.</v>
      </c>
      <c r="C1113" s="37" t="str">
        <f>VLOOKUP($A1113,'Customer Names'!$A:$E,4,FALSE)</f>
        <v xml:space="preserve"> Laura J</v>
      </c>
      <c r="D1113" s="37" t="str">
        <f>VLOOKUP($A1113,'Customer Names'!A:E,5,FALSE)</f>
        <v>Davis</v>
      </c>
      <c r="E1113" s="35">
        <f>VLOOKUP($A1113,'Medical Examinations'!$A:$H,2,FALSE)</f>
        <v>32.659999999999997</v>
      </c>
      <c r="F1113" s="35">
        <f>VLOOKUP($A1113,'Medical Examinations'!$A:$H,3,FALSE)</f>
        <v>8.92</v>
      </c>
      <c r="G1113" s="35" t="str">
        <f>VLOOKUP($A1113,'Medical Examinations'!$A:$N,11,0)</f>
        <v>Yes</v>
      </c>
      <c r="H1113" s="35" t="str">
        <f>VLOOKUP($A1113,'Medical Examinations'!$A:$N,5,0)</f>
        <v>No</v>
      </c>
      <c r="I1113" s="35" t="str">
        <f>VLOOKUP($A1113,'Medical Examinations'!$A:$N,6,0)</f>
        <v>No</v>
      </c>
      <c r="J1113" s="35">
        <f>VLOOKUP($A1113,'Medical Examinations'!$A:$N,9,0)</f>
        <v>0</v>
      </c>
      <c r="K1113" s="35" t="str">
        <f>VLOOKUP($A1113,'Medical Examinations'!$A:$N,10,0)</f>
        <v>No</v>
      </c>
      <c r="L1113" s="35" t="str">
        <f>VLOOKUP($A1113,'Medical Examinations'!$A:$N,12,0)</f>
        <v>Obesity</v>
      </c>
      <c r="M1113" s="35" t="str">
        <f>VLOOKUP($A1113,'Medical Examinations'!$A:$N,13,0)</f>
        <v>Diabetes</v>
      </c>
      <c r="N1113" s="45">
        <f>IFERROR(VLOOKUP($A1113,'Hospitalisation Details'!$A:$P,15,0),"")</f>
        <v>29749</v>
      </c>
      <c r="O1113" s="46">
        <f>IFERROR(VLOOKUP($A1113,'Hospitalisation Details'!$A:$P,6,0),"")</f>
        <v>10146.129999999999</v>
      </c>
      <c r="P1113" s="47" t="str">
        <f>IFERROR(VLOOKUP($A1113,'Hospitalisation Details'!$A:$P,12,0),"")</f>
        <v>tier - 3</v>
      </c>
      <c r="Q1113" s="47" t="str">
        <f>IFERROR(VLOOKUP($A1113,'Hospitalisation Details'!$A:$P,13,0),"")</f>
        <v>tier - 1</v>
      </c>
      <c r="R1113" s="47" t="str">
        <f>IFERROR(VLOOKUP($A1113,'Hospitalisation Details'!$A:$P,14,0),"")</f>
        <v>R1025</v>
      </c>
      <c r="S1113" s="47">
        <f>IFERROR(VLOOKUP($A1113,'Hospitalisation Details'!$A:$P,16,0),"")</f>
        <v>41</v>
      </c>
    </row>
    <row r="1114" spans="1:19" x14ac:dyDescent="0.3">
      <c r="A1114" s="34" t="str">
        <f>'Medical Examinations'!A1114</f>
        <v>Id1113</v>
      </c>
      <c r="B1114" s="36" t="str">
        <f>VLOOKUP($A1114,'Customer Names'!A:E,3,FALSE)</f>
        <v>Mr.</v>
      </c>
      <c r="C1114" s="37" t="str">
        <f>VLOOKUP($A1114,'Customer Names'!$A:$E,4,FALSE)</f>
        <v xml:space="preserve"> Thomas</v>
      </c>
      <c r="D1114" s="37" t="str">
        <f>VLOOKUP($A1114,'Customer Names'!A:E,5,FALSE)</f>
        <v>Weiler</v>
      </c>
      <c r="E1114" s="35">
        <f>VLOOKUP($A1114,'Medical Examinations'!$A:$H,2,FALSE)</f>
        <v>30.78</v>
      </c>
      <c r="F1114" s="35">
        <f>VLOOKUP($A1114,'Medical Examinations'!$A:$H,3,FALSE)</f>
        <v>8.6300000000000008</v>
      </c>
      <c r="G1114" s="35" t="str">
        <f>VLOOKUP($A1114,'Medical Examinations'!$A:$N,11,0)</f>
        <v>No</v>
      </c>
      <c r="H1114" s="35" t="str">
        <f>VLOOKUP($A1114,'Medical Examinations'!$A:$N,5,0)</f>
        <v>No</v>
      </c>
      <c r="I1114" s="35" t="str">
        <f>VLOOKUP($A1114,'Medical Examinations'!$A:$N,6,0)</f>
        <v>No</v>
      </c>
      <c r="J1114" s="35">
        <f>VLOOKUP($A1114,'Medical Examinations'!$A:$N,9,0)</f>
        <v>0</v>
      </c>
      <c r="K1114" s="35" t="str">
        <f>VLOOKUP($A1114,'Medical Examinations'!$A:$N,10,0)</f>
        <v>No</v>
      </c>
      <c r="L1114" s="35" t="str">
        <f>VLOOKUP($A1114,'Medical Examinations'!$A:$N,12,0)</f>
        <v>Obesity</v>
      </c>
      <c r="M1114" s="35" t="str">
        <f>VLOOKUP($A1114,'Medical Examinations'!$A:$N,13,0)</f>
        <v>Diabetes</v>
      </c>
      <c r="N1114" s="45">
        <f>IFERROR(VLOOKUP($A1114,'Hospitalisation Details'!$A:$P,15,0),"")</f>
        <v>27393</v>
      </c>
      <c r="O1114" s="46">
        <f>IFERROR(VLOOKUP($A1114,'Hospitalisation Details'!$A:$P,6,0),"")</f>
        <v>10141.14</v>
      </c>
      <c r="P1114" s="47" t="str">
        <f>IFERROR(VLOOKUP($A1114,'Hospitalisation Details'!$A:$P,12,0),"")</f>
        <v>tier - 3</v>
      </c>
      <c r="Q1114" s="47" t="str">
        <f>IFERROR(VLOOKUP($A1114,'Hospitalisation Details'!$A:$P,13,0),"")</f>
        <v>tier - 1</v>
      </c>
      <c r="R1114" s="47" t="str">
        <f>IFERROR(VLOOKUP($A1114,'Hospitalisation Details'!$A:$P,14,0),"")</f>
        <v>R1016</v>
      </c>
      <c r="S1114" s="47">
        <f>IFERROR(VLOOKUP($A1114,'Hospitalisation Details'!$A:$P,16,0),"")</f>
        <v>48</v>
      </c>
    </row>
    <row r="1115" spans="1:19" x14ac:dyDescent="0.3">
      <c r="A1115" s="34" t="str">
        <f>'Medical Examinations'!A1115</f>
        <v>Id1114</v>
      </c>
      <c r="B1115" s="36" t="str">
        <f>VLOOKUP($A1115,'Customer Names'!A:E,3,FALSE)</f>
        <v>Ms.</v>
      </c>
      <c r="C1115" s="37" t="str">
        <f>VLOOKUP($A1115,'Customer Names'!$A:$E,4,FALSE)</f>
        <v xml:space="preserve"> Gisele</v>
      </c>
      <c r="D1115" s="37" t="str">
        <f>VLOOKUP($A1115,'Customer Names'!A:E,5,FALSE)</f>
        <v>Schaaf</v>
      </c>
      <c r="E1115" s="35">
        <f>VLOOKUP($A1115,'Medical Examinations'!$A:$H,2,FALSE)</f>
        <v>47.2</v>
      </c>
      <c r="F1115" s="35">
        <f>VLOOKUP($A1115,'Medical Examinations'!$A:$H,3,FALSE)</f>
        <v>6.29</v>
      </c>
      <c r="G1115" s="35" t="str">
        <f>VLOOKUP($A1115,'Medical Examinations'!$A:$N,11,0)</f>
        <v>Yes</v>
      </c>
      <c r="H1115" s="35" t="str">
        <f>VLOOKUP($A1115,'Medical Examinations'!$A:$N,5,0)</f>
        <v>No</v>
      </c>
      <c r="I1115" s="35" t="str">
        <f>VLOOKUP($A1115,'Medical Examinations'!$A:$N,6,0)</f>
        <v>Yes</v>
      </c>
      <c r="J1115" s="35">
        <f>VLOOKUP($A1115,'Medical Examinations'!$A:$N,9,0)</f>
        <v>1</v>
      </c>
      <c r="K1115" s="35" t="str">
        <f>VLOOKUP($A1115,'Medical Examinations'!$A:$N,10,0)</f>
        <v>No</v>
      </c>
      <c r="L1115" s="35" t="str">
        <f>VLOOKUP($A1115,'Medical Examinations'!$A:$N,12,0)</f>
        <v>Obesity</v>
      </c>
      <c r="M1115" s="35" t="str">
        <f>VLOOKUP($A1115,'Medical Examinations'!$A:$N,13,0)</f>
        <v>Prediabetes</v>
      </c>
      <c r="N1115" s="45">
        <f>IFERROR(VLOOKUP($A1115,'Hospitalisation Details'!$A:$P,15,0),"")</f>
        <v>35678</v>
      </c>
      <c r="O1115" s="46">
        <f>IFERROR(VLOOKUP($A1115,'Hospitalisation Details'!$A:$P,6,0),"")</f>
        <v>10139.84</v>
      </c>
      <c r="P1115" s="47" t="str">
        <f>IFERROR(VLOOKUP($A1115,'Hospitalisation Details'!$A:$P,12,0),"")</f>
        <v>tier - 3</v>
      </c>
      <c r="Q1115" s="47" t="str">
        <f>IFERROR(VLOOKUP($A1115,'Hospitalisation Details'!$A:$P,13,0),"")</f>
        <v>tier - 2</v>
      </c>
      <c r="R1115" s="47" t="str">
        <f>IFERROR(VLOOKUP($A1115,'Hospitalisation Details'!$A:$P,14,0),"")</f>
        <v>R1012</v>
      </c>
      <c r="S1115" s="47">
        <f>IFERROR(VLOOKUP($A1115,'Hospitalisation Details'!$A:$P,16,0),"")</f>
        <v>25</v>
      </c>
    </row>
    <row r="1116" spans="1:19" x14ac:dyDescent="0.3">
      <c r="A1116" s="34" t="str">
        <f>'Medical Examinations'!A1116</f>
        <v>Id1115</v>
      </c>
      <c r="B1116" s="36" t="str">
        <f>VLOOKUP($A1116,'Customer Names'!A:E,3,FALSE)</f>
        <v>Ms.</v>
      </c>
      <c r="C1116" s="37" t="str">
        <f>VLOOKUP($A1116,'Customer Names'!$A:$E,4,FALSE)</f>
        <v xml:space="preserve"> Myra L</v>
      </c>
      <c r="D1116" s="37" t="str">
        <f>VLOOKUP($A1116,'Customer Names'!A:E,5,FALSE)</f>
        <v>Sack</v>
      </c>
      <c r="E1116" s="35">
        <f>VLOOKUP($A1116,'Medical Examinations'!$A:$H,2,FALSE)</f>
        <v>31.6</v>
      </c>
      <c r="F1116" s="35">
        <f>VLOOKUP($A1116,'Medical Examinations'!$A:$H,3,FALSE)</f>
        <v>5.75</v>
      </c>
      <c r="G1116" s="35" t="str">
        <f>VLOOKUP($A1116,'Medical Examinations'!$A:$N,11,0)</f>
        <v>No</v>
      </c>
      <c r="H1116" s="35" t="str">
        <f>VLOOKUP($A1116,'Medical Examinations'!$A:$N,5,0)</f>
        <v>No</v>
      </c>
      <c r="I1116" s="35" t="str">
        <f>VLOOKUP($A1116,'Medical Examinations'!$A:$N,6,0)</f>
        <v>No</v>
      </c>
      <c r="J1116" s="35">
        <f>VLOOKUP($A1116,'Medical Examinations'!$A:$N,9,0)</f>
        <v>2</v>
      </c>
      <c r="K1116" s="35" t="str">
        <f>VLOOKUP($A1116,'Medical Examinations'!$A:$N,10,0)</f>
        <v>No</v>
      </c>
      <c r="L1116" s="35" t="str">
        <f>VLOOKUP($A1116,'Medical Examinations'!$A:$N,12,0)</f>
        <v>Obesity</v>
      </c>
      <c r="M1116" s="35" t="str">
        <f>VLOOKUP($A1116,'Medical Examinations'!$A:$N,13,0)</f>
        <v>Prediabetes</v>
      </c>
      <c r="N1116" s="45">
        <f>IFERROR(VLOOKUP($A1116,'Hospitalisation Details'!$A:$P,15,0),"")</f>
        <v>26619</v>
      </c>
      <c r="O1116" s="46">
        <f>IFERROR(VLOOKUP($A1116,'Hospitalisation Details'!$A:$P,6,0),"")</f>
        <v>10118.42</v>
      </c>
      <c r="P1116" s="47" t="str">
        <f>IFERROR(VLOOKUP($A1116,'Hospitalisation Details'!$A:$P,12,0),"")</f>
        <v>tier - 3</v>
      </c>
      <c r="Q1116" s="47" t="str">
        <f>IFERROR(VLOOKUP($A1116,'Hospitalisation Details'!$A:$P,13,0),"")</f>
        <v>tier - 3</v>
      </c>
      <c r="R1116" s="47" t="str">
        <f>IFERROR(VLOOKUP($A1116,'Hospitalisation Details'!$A:$P,14,0),"")</f>
        <v>R1011</v>
      </c>
      <c r="S1116" s="47">
        <f>IFERROR(VLOOKUP($A1116,'Hospitalisation Details'!$A:$P,16,0),"")</f>
        <v>50</v>
      </c>
    </row>
    <row r="1117" spans="1:19" x14ac:dyDescent="0.3">
      <c r="A1117" s="34" t="str">
        <f>'Medical Examinations'!A1117</f>
        <v>Id1116</v>
      </c>
      <c r="B1117" s="36" t="str">
        <f>VLOOKUP($A1117,'Customer Names'!A:E,3,FALSE)</f>
        <v>Ms.</v>
      </c>
      <c r="C1117" s="37" t="str">
        <f>VLOOKUP($A1117,'Customer Names'!$A:$E,4,FALSE)</f>
        <v xml:space="preserve"> Melissa M.</v>
      </c>
      <c r="D1117" s="37" t="str">
        <f>VLOOKUP($A1117,'Customer Names'!A:E,5,FALSE)</f>
        <v>Chenard</v>
      </c>
      <c r="E1117" s="35">
        <f>VLOOKUP($A1117,'Medical Examinations'!$A:$H,2,FALSE)</f>
        <v>33.914999999999999</v>
      </c>
      <c r="F1117" s="35">
        <f>VLOOKUP($A1117,'Medical Examinations'!$A:$H,3,FALSE)</f>
        <v>6.66</v>
      </c>
      <c r="G1117" s="35" t="str">
        <f>VLOOKUP($A1117,'Medical Examinations'!$A:$N,11,0)</f>
        <v>Yes</v>
      </c>
      <c r="H1117" s="35" t="str">
        <f>VLOOKUP($A1117,'Medical Examinations'!$A:$N,5,0)</f>
        <v>No</v>
      </c>
      <c r="I1117" s="35" t="str">
        <f>VLOOKUP($A1117,'Medical Examinations'!$A:$N,6,0)</f>
        <v>No</v>
      </c>
      <c r="J1117" s="35">
        <f>VLOOKUP($A1117,'Medical Examinations'!$A:$N,9,0)</f>
        <v>1</v>
      </c>
      <c r="K1117" s="35" t="str">
        <f>VLOOKUP($A1117,'Medical Examinations'!$A:$N,10,0)</f>
        <v>No</v>
      </c>
      <c r="L1117" s="35" t="str">
        <f>VLOOKUP($A1117,'Medical Examinations'!$A:$N,12,0)</f>
        <v>Obesity</v>
      </c>
      <c r="M1117" s="35" t="str">
        <f>VLOOKUP($A1117,'Medical Examinations'!$A:$N,13,0)</f>
        <v>Diabetes</v>
      </c>
      <c r="N1117" s="45">
        <f>IFERROR(VLOOKUP($A1117,'Hospitalisation Details'!$A:$P,15,0),"")</f>
        <v>27577</v>
      </c>
      <c r="O1117" s="46">
        <f>IFERROR(VLOOKUP($A1117,'Hospitalisation Details'!$A:$P,6,0),"")</f>
        <v>10115.01</v>
      </c>
      <c r="P1117" s="47" t="str">
        <f>IFERROR(VLOOKUP($A1117,'Hospitalisation Details'!$A:$P,12,0),"")</f>
        <v>tier - 3</v>
      </c>
      <c r="Q1117" s="47" t="str">
        <f>IFERROR(VLOOKUP($A1117,'Hospitalisation Details'!$A:$P,13,0),"")</f>
        <v>tier - 3</v>
      </c>
      <c r="R1117" s="47" t="str">
        <f>IFERROR(VLOOKUP($A1117,'Hospitalisation Details'!$A:$P,14,0),"")</f>
        <v>R1012</v>
      </c>
      <c r="S1117" s="47">
        <f>IFERROR(VLOOKUP($A1117,'Hospitalisation Details'!$A:$P,16,0),"")</f>
        <v>47</v>
      </c>
    </row>
    <row r="1118" spans="1:19" x14ac:dyDescent="0.3">
      <c r="A1118" s="34" t="str">
        <f>'Medical Examinations'!A1118</f>
        <v>Id1117</v>
      </c>
      <c r="B1118" s="36" t="str">
        <f>VLOOKUP($A1118,'Customer Names'!A:E,3,FALSE)</f>
        <v>Ms.</v>
      </c>
      <c r="C1118" s="37" t="str">
        <f>VLOOKUP($A1118,'Customer Names'!$A:$E,4,FALSE)</f>
        <v xml:space="preserve"> Eleanor F.</v>
      </c>
      <c r="D1118" s="37" t="str">
        <f>VLOOKUP($A1118,'Customer Names'!A:E,5,FALSE)</f>
        <v>Williamson</v>
      </c>
      <c r="E1118" s="35">
        <f>VLOOKUP($A1118,'Medical Examinations'!$A:$H,2,FALSE)</f>
        <v>23.54</v>
      </c>
      <c r="F1118" s="35">
        <f>VLOOKUP($A1118,'Medical Examinations'!$A:$H,3,FALSE)</f>
        <v>5.0999999999999996</v>
      </c>
      <c r="G1118" s="35" t="str">
        <f>VLOOKUP($A1118,'Medical Examinations'!$A:$N,11,0)</f>
        <v>No</v>
      </c>
      <c r="H1118" s="35" t="str">
        <f>VLOOKUP($A1118,'Medical Examinations'!$A:$N,5,0)</f>
        <v>No</v>
      </c>
      <c r="I1118" s="35" t="str">
        <f>VLOOKUP($A1118,'Medical Examinations'!$A:$N,6,0)</f>
        <v>No</v>
      </c>
      <c r="J1118" s="35">
        <f>VLOOKUP($A1118,'Medical Examinations'!$A:$N,9,0)</f>
        <v>2</v>
      </c>
      <c r="K1118" s="35" t="str">
        <f>VLOOKUP($A1118,'Medical Examinations'!$A:$N,10,0)</f>
        <v>No</v>
      </c>
      <c r="L1118" s="35" t="str">
        <f>VLOOKUP($A1118,'Medical Examinations'!$A:$N,12,0)</f>
        <v>Normal Weight</v>
      </c>
      <c r="M1118" s="35" t="str">
        <f>VLOOKUP($A1118,'Medical Examinations'!$A:$N,13,0)</f>
        <v>Normal</v>
      </c>
      <c r="N1118" s="45">
        <f>IFERROR(VLOOKUP($A1118,'Hospitalisation Details'!$A:$P,15,0),"")</f>
        <v>26519</v>
      </c>
      <c r="O1118" s="46">
        <f>IFERROR(VLOOKUP($A1118,'Hospitalisation Details'!$A:$P,6,0),"")</f>
        <v>10107.219999999999</v>
      </c>
      <c r="P1118" s="47" t="str">
        <f>IFERROR(VLOOKUP($A1118,'Hospitalisation Details'!$A:$P,12,0),"")</f>
        <v>tier - 3</v>
      </c>
      <c r="Q1118" s="47" t="str">
        <f>IFERROR(VLOOKUP($A1118,'Hospitalisation Details'!$A:$P,13,0),"")</f>
        <v>tier - 1</v>
      </c>
      <c r="R1118" s="47" t="str">
        <f>IFERROR(VLOOKUP($A1118,'Hospitalisation Details'!$A:$P,14,0),"")</f>
        <v>R1013</v>
      </c>
      <c r="S1118" s="47">
        <f>IFERROR(VLOOKUP($A1118,'Hospitalisation Details'!$A:$P,16,0),"")</f>
        <v>50</v>
      </c>
    </row>
    <row r="1119" spans="1:19" x14ac:dyDescent="0.3">
      <c r="A1119" s="34" t="str">
        <f>'Medical Examinations'!A1119</f>
        <v>Id1118</v>
      </c>
      <c r="B1119" s="36" t="str">
        <f>VLOOKUP($A1119,'Customer Names'!A:E,3,FALSE)</f>
        <v>Ms.</v>
      </c>
      <c r="C1119" s="37" t="str">
        <f>VLOOKUP($A1119,'Customer Names'!$A:$E,4,FALSE)</f>
        <v xml:space="preserve"> Elizabeth</v>
      </c>
      <c r="D1119" s="37" t="str">
        <f>VLOOKUP($A1119,'Customer Names'!A:E,5,FALSE)</f>
        <v>Dollas</v>
      </c>
      <c r="E1119" s="35">
        <f>VLOOKUP($A1119,'Medical Examinations'!$A:$H,2,FALSE)</f>
        <v>27.074999999999999</v>
      </c>
      <c r="F1119" s="35">
        <f>VLOOKUP($A1119,'Medical Examinations'!$A:$H,3,FALSE)</f>
        <v>4.41</v>
      </c>
      <c r="G1119" s="35" t="str">
        <f>VLOOKUP($A1119,'Medical Examinations'!$A:$N,11,0)</f>
        <v>No</v>
      </c>
      <c r="H1119" s="35" t="str">
        <f>VLOOKUP($A1119,'Medical Examinations'!$A:$N,5,0)</f>
        <v>No</v>
      </c>
      <c r="I1119" s="35" t="str">
        <f>VLOOKUP($A1119,'Medical Examinations'!$A:$N,6,0)</f>
        <v>No</v>
      </c>
      <c r="J1119" s="35">
        <f>VLOOKUP($A1119,'Medical Examinations'!$A:$N,9,0)</f>
        <v>2</v>
      </c>
      <c r="K1119" s="35" t="str">
        <f>VLOOKUP($A1119,'Medical Examinations'!$A:$N,10,0)</f>
        <v>No</v>
      </c>
      <c r="L1119" s="35" t="str">
        <f>VLOOKUP($A1119,'Medical Examinations'!$A:$N,12,0)</f>
        <v>Overweight</v>
      </c>
      <c r="M1119" s="35" t="str">
        <f>VLOOKUP($A1119,'Medical Examinations'!$A:$N,13,0)</f>
        <v>Normal</v>
      </c>
      <c r="N1119" s="45">
        <f>IFERROR(VLOOKUP($A1119,'Hospitalisation Details'!$A:$P,15,0),"")</f>
        <v>26591</v>
      </c>
      <c r="O1119" s="46">
        <f>IFERROR(VLOOKUP($A1119,'Hospitalisation Details'!$A:$P,6,0),"")</f>
        <v>10106.129999999999</v>
      </c>
      <c r="P1119" s="47" t="str">
        <f>IFERROR(VLOOKUP($A1119,'Hospitalisation Details'!$A:$P,12,0),"")</f>
        <v>tier - 3</v>
      </c>
      <c r="Q1119" s="47" t="str">
        <f>IFERROR(VLOOKUP($A1119,'Hospitalisation Details'!$A:$P,13,0),"")</f>
        <v>tier - 1</v>
      </c>
      <c r="R1119" s="47" t="str">
        <f>IFERROR(VLOOKUP($A1119,'Hospitalisation Details'!$A:$P,14,0),"")</f>
        <v>R1024</v>
      </c>
      <c r="S1119" s="47">
        <f>IFERROR(VLOOKUP($A1119,'Hospitalisation Details'!$A:$P,16,0),"")</f>
        <v>50</v>
      </c>
    </row>
    <row r="1120" spans="1:19" x14ac:dyDescent="0.3">
      <c r="A1120" s="34" t="str">
        <f>'Medical Examinations'!A1120</f>
        <v>Id1119</v>
      </c>
      <c r="B1120" s="36" t="str">
        <f>VLOOKUP($A1120,'Customer Names'!A:E,3,FALSE)</f>
        <v>Mr.</v>
      </c>
      <c r="C1120" s="37" t="str">
        <f>VLOOKUP($A1120,'Customer Names'!$A:$E,4,FALSE)</f>
        <v xml:space="preserve"> Kenneth</v>
      </c>
      <c r="D1120" s="37" t="str">
        <f>VLOOKUP($A1120,'Customer Names'!A:E,5,FALSE)</f>
        <v>Sprague</v>
      </c>
      <c r="E1120" s="35">
        <f>VLOOKUP($A1120,'Medical Examinations'!$A:$H,2,FALSE)</f>
        <v>25.8</v>
      </c>
      <c r="F1120" s="35">
        <f>VLOOKUP($A1120,'Medical Examinations'!$A:$H,3,FALSE)</f>
        <v>5.52</v>
      </c>
      <c r="G1120" s="35" t="str">
        <f>VLOOKUP($A1120,'Medical Examinations'!$A:$N,11,0)</f>
        <v>Yes</v>
      </c>
      <c r="H1120" s="35" t="str">
        <f>VLOOKUP($A1120,'Medical Examinations'!$A:$N,5,0)</f>
        <v>No</v>
      </c>
      <c r="I1120" s="35" t="str">
        <f>VLOOKUP($A1120,'Medical Examinations'!$A:$N,6,0)</f>
        <v>No</v>
      </c>
      <c r="J1120" s="35">
        <f>VLOOKUP($A1120,'Medical Examinations'!$A:$N,9,0)</f>
        <v>0</v>
      </c>
      <c r="K1120" s="35" t="str">
        <f>VLOOKUP($A1120,'Medical Examinations'!$A:$N,10,0)</f>
        <v>No</v>
      </c>
      <c r="L1120" s="35" t="str">
        <f>VLOOKUP($A1120,'Medical Examinations'!$A:$N,12,0)</f>
        <v>Overweight</v>
      </c>
      <c r="M1120" s="35" t="str">
        <f>VLOOKUP($A1120,'Medical Examinations'!$A:$N,13,0)</f>
        <v>Normal</v>
      </c>
      <c r="N1120" s="45">
        <f>IFERROR(VLOOKUP($A1120,'Hospitalisation Details'!$A:$P,15,0),"")</f>
        <v>28113</v>
      </c>
      <c r="O1120" s="46">
        <f>IFERROR(VLOOKUP($A1120,'Hospitalisation Details'!$A:$P,6,0),"")</f>
        <v>10096.969999999999</v>
      </c>
      <c r="P1120" s="47" t="str">
        <f>IFERROR(VLOOKUP($A1120,'Hospitalisation Details'!$A:$P,12,0),"")</f>
        <v>tier - 3</v>
      </c>
      <c r="Q1120" s="47" t="str">
        <f>IFERROR(VLOOKUP($A1120,'Hospitalisation Details'!$A:$P,13,0),"")</f>
        <v>tier - 2</v>
      </c>
      <c r="R1120" s="47" t="str">
        <f>IFERROR(VLOOKUP($A1120,'Hospitalisation Details'!$A:$P,14,0),"")</f>
        <v>R1011</v>
      </c>
      <c r="S1120" s="47">
        <f>IFERROR(VLOOKUP($A1120,'Hospitalisation Details'!$A:$P,16,0),"")</f>
        <v>46</v>
      </c>
    </row>
    <row r="1121" spans="1:19" x14ac:dyDescent="0.3">
      <c r="A1121" s="34" t="str">
        <f>'Medical Examinations'!A1121</f>
        <v>Id1120</v>
      </c>
      <c r="B1121" s="36" t="str">
        <f>VLOOKUP($A1121,'Customer Names'!A:E,3,FALSE)</f>
        <v>Mr.</v>
      </c>
      <c r="C1121" s="37" t="str">
        <f>VLOOKUP($A1121,'Customer Names'!$A:$E,4,FALSE)</f>
        <v xml:space="preserve"> Robert G.</v>
      </c>
      <c r="D1121" s="37" t="str">
        <f>VLOOKUP($A1121,'Customer Names'!A:E,5,FALSE)</f>
        <v>Michell</v>
      </c>
      <c r="E1121" s="35">
        <f>VLOOKUP($A1121,'Medical Examinations'!$A:$H,2,FALSE)</f>
        <v>36.1</v>
      </c>
      <c r="F1121" s="35">
        <f>VLOOKUP($A1121,'Medical Examinations'!$A:$H,3,FALSE)</f>
        <v>4.62</v>
      </c>
      <c r="G1121" s="35" t="str">
        <f>VLOOKUP($A1121,'Medical Examinations'!$A:$N,11,0)</f>
        <v>Yes</v>
      </c>
      <c r="H1121" s="35" t="str">
        <f>VLOOKUP($A1121,'Medical Examinations'!$A:$N,5,0)</f>
        <v>No</v>
      </c>
      <c r="I1121" s="35" t="str">
        <f>VLOOKUP($A1121,'Medical Examinations'!$A:$N,6,0)</f>
        <v>Yes</v>
      </c>
      <c r="J1121" s="35">
        <f>VLOOKUP($A1121,'Medical Examinations'!$A:$N,9,0)</f>
        <v>1</v>
      </c>
      <c r="K1121" s="35" t="str">
        <f>VLOOKUP($A1121,'Medical Examinations'!$A:$N,10,0)</f>
        <v>No</v>
      </c>
      <c r="L1121" s="35" t="str">
        <f>VLOOKUP($A1121,'Medical Examinations'!$A:$N,12,0)</f>
        <v>Obesity</v>
      </c>
      <c r="M1121" s="35" t="str">
        <f>VLOOKUP($A1121,'Medical Examinations'!$A:$N,13,0)</f>
        <v>Normal</v>
      </c>
      <c r="N1121" s="45">
        <f>IFERROR(VLOOKUP($A1121,'Hospitalisation Details'!$A:$P,15,0),"")</f>
        <v>25387</v>
      </c>
      <c r="O1121" s="46">
        <f>IFERROR(VLOOKUP($A1121,'Hospitalisation Details'!$A:$P,6,0),"")</f>
        <v>10085.85</v>
      </c>
      <c r="P1121" s="47" t="str">
        <f>IFERROR(VLOOKUP($A1121,'Hospitalisation Details'!$A:$P,12,0),"")</f>
        <v>tier - 3</v>
      </c>
      <c r="Q1121" s="47" t="str">
        <f>IFERROR(VLOOKUP($A1121,'Hospitalisation Details'!$A:$P,13,0),"")</f>
        <v>tier - 3</v>
      </c>
      <c r="R1121" s="47" t="str">
        <f>IFERROR(VLOOKUP($A1121,'Hospitalisation Details'!$A:$P,14,0),"")</f>
        <v>R1011</v>
      </c>
      <c r="S1121" s="47">
        <f>IFERROR(VLOOKUP($A1121,'Hospitalisation Details'!$A:$P,16,0),"")</f>
        <v>53</v>
      </c>
    </row>
    <row r="1122" spans="1:19" x14ac:dyDescent="0.3">
      <c r="A1122" s="34" t="str">
        <f>'Medical Examinations'!A1122</f>
        <v>Id1121</v>
      </c>
      <c r="B1122" s="36" t="str">
        <f>VLOOKUP($A1122,'Customer Names'!A:E,3,FALSE)</f>
        <v>Mr.</v>
      </c>
      <c r="C1122" s="37" t="str">
        <f>VLOOKUP($A1122,'Customer Names'!$A:$E,4,FALSE)</f>
        <v xml:space="preserve"> Thomas C.</v>
      </c>
      <c r="D1122" s="37" t="str">
        <f>VLOOKUP($A1122,'Customer Names'!A:E,5,FALSE)</f>
        <v>Datwyler</v>
      </c>
      <c r="E1122" s="35">
        <f>VLOOKUP($A1122,'Medical Examinations'!$A:$H,2,FALSE)</f>
        <v>30.495000000000001</v>
      </c>
      <c r="F1122" s="35">
        <f>VLOOKUP($A1122,'Medical Examinations'!$A:$H,3,FALSE)</f>
        <v>5.74</v>
      </c>
      <c r="G1122" s="35" t="str">
        <f>VLOOKUP($A1122,'Medical Examinations'!$A:$N,11,0)</f>
        <v>Yes</v>
      </c>
      <c r="H1122" s="35" t="str">
        <f>VLOOKUP($A1122,'Medical Examinations'!$A:$N,5,0)</f>
        <v>No</v>
      </c>
      <c r="I1122" s="35" t="str">
        <f>VLOOKUP($A1122,'Medical Examinations'!$A:$N,6,0)</f>
        <v>Yes</v>
      </c>
      <c r="J1122" s="35">
        <f>VLOOKUP($A1122,'Medical Examinations'!$A:$N,9,0)</f>
        <v>1</v>
      </c>
      <c r="K1122" s="35" t="str">
        <f>VLOOKUP($A1122,'Medical Examinations'!$A:$N,10,0)</f>
        <v>No</v>
      </c>
      <c r="L1122" s="35" t="str">
        <f>VLOOKUP($A1122,'Medical Examinations'!$A:$N,12,0)</f>
        <v>Obesity</v>
      </c>
      <c r="M1122" s="35" t="str">
        <f>VLOOKUP($A1122,'Medical Examinations'!$A:$N,13,0)</f>
        <v>Prediabetes</v>
      </c>
      <c r="N1122" s="45">
        <f>IFERROR(VLOOKUP($A1122,'Hospitalisation Details'!$A:$P,15,0),"")</f>
        <v>25503</v>
      </c>
      <c r="O1122" s="46">
        <f>IFERROR(VLOOKUP($A1122,'Hospitalisation Details'!$A:$P,6,0),"")</f>
        <v>10072.06</v>
      </c>
      <c r="P1122" s="47" t="str">
        <f>IFERROR(VLOOKUP($A1122,'Hospitalisation Details'!$A:$P,12,0),"")</f>
        <v>tier - 3</v>
      </c>
      <c r="Q1122" s="47" t="str">
        <f>IFERROR(VLOOKUP($A1122,'Hospitalisation Details'!$A:$P,13,0),"")</f>
        <v>tier - 1</v>
      </c>
      <c r="R1122" s="47" t="str">
        <f>IFERROR(VLOOKUP($A1122,'Hospitalisation Details'!$A:$P,14,0),"")</f>
        <v>R1017</v>
      </c>
      <c r="S1122" s="47">
        <f>IFERROR(VLOOKUP($A1122,'Hospitalisation Details'!$A:$P,16,0),"")</f>
        <v>53</v>
      </c>
    </row>
    <row r="1123" spans="1:19" x14ac:dyDescent="0.3">
      <c r="A1123" s="34" t="str">
        <f>'Medical Examinations'!A1123</f>
        <v>Id1122</v>
      </c>
      <c r="B1123" s="36" t="str">
        <f>VLOOKUP($A1123,'Customer Names'!A:E,3,FALSE)</f>
        <v>Mr.</v>
      </c>
      <c r="C1123" s="37" t="str">
        <f>VLOOKUP($A1123,'Customer Names'!$A:$E,4,FALSE)</f>
        <v xml:space="preserve"> Matthew J.</v>
      </c>
      <c r="D1123" s="37" t="str">
        <f>VLOOKUP($A1123,'Customer Names'!A:E,5,FALSE)</f>
        <v>Mead</v>
      </c>
      <c r="E1123" s="35">
        <f>VLOOKUP($A1123,'Medical Examinations'!$A:$H,2,FALSE)</f>
        <v>21.4</v>
      </c>
      <c r="F1123" s="35">
        <f>VLOOKUP($A1123,'Medical Examinations'!$A:$H,3,FALSE)</f>
        <v>6.3</v>
      </c>
      <c r="G1123" s="35" t="str">
        <f>VLOOKUP($A1123,'Medical Examinations'!$A:$N,11,0)</f>
        <v>Yes</v>
      </c>
      <c r="H1123" s="35" t="str">
        <f>VLOOKUP($A1123,'Medical Examinations'!$A:$N,5,0)</f>
        <v>No</v>
      </c>
      <c r="I1123" s="35" t="str">
        <f>VLOOKUP($A1123,'Medical Examinations'!$A:$N,6,0)</f>
        <v>Yes</v>
      </c>
      <c r="J1123" s="35">
        <f>VLOOKUP($A1123,'Medical Examinations'!$A:$N,9,0)</f>
        <v>1</v>
      </c>
      <c r="K1123" s="35" t="str">
        <f>VLOOKUP($A1123,'Medical Examinations'!$A:$N,10,0)</f>
        <v>No</v>
      </c>
      <c r="L1123" s="35" t="str">
        <f>VLOOKUP($A1123,'Medical Examinations'!$A:$N,12,0)</f>
        <v>Normal Weight</v>
      </c>
      <c r="M1123" s="35" t="str">
        <f>VLOOKUP($A1123,'Medical Examinations'!$A:$N,13,0)</f>
        <v>Prediabetes</v>
      </c>
      <c r="N1123" s="45">
        <f>IFERROR(VLOOKUP($A1123,'Hospitalisation Details'!$A:$P,15,0),"")</f>
        <v>25437</v>
      </c>
      <c r="O1123" s="46">
        <f>IFERROR(VLOOKUP($A1123,'Hospitalisation Details'!$A:$P,6,0),"")</f>
        <v>10065.41</v>
      </c>
      <c r="P1123" s="47" t="str">
        <f>IFERROR(VLOOKUP($A1123,'Hospitalisation Details'!$A:$P,12,0),"")</f>
        <v>tier - 3</v>
      </c>
      <c r="Q1123" s="47" t="str">
        <f>IFERROR(VLOOKUP($A1123,'Hospitalisation Details'!$A:$P,13,0),"")</f>
        <v>tier - 2</v>
      </c>
      <c r="R1123" s="47" t="str">
        <f>IFERROR(VLOOKUP($A1123,'Hospitalisation Details'!$A:$P,14,0),"")</f>
        <v>R1011</v>
      </c>
      <c r="S1123" s="47">
        <f>IFERROR(VLOOKUP($A1123,'Hospitalisation Details'!$A:$P,16,0),"")</f>
        <v>53</v>
      </c>
    </row>
    <row r="1124" spans="1:19" x14ac:dyDescent="0.3">
      <c r="A1124" s="34" t="str">
        <f>'Medical Examinations'!A1124</f>
        <v>Id1123</v>
      </c>
      <c r="B1124" s="36" t="str">
        <f>VLOOKUP($A1124,'Customer Names'!A:E,3,FALSE)</f>
        <v>Ms.</v>
      </c>
      <c r="C1124" s="37" t="str">
        <f>VLOOKUP($A1124,'Customer Names'!$A:$E,4,FALSE)</f>
        <v xml:space="preserve"> Mallory D.</v>
      </c>
      <c r="D1124" s="37" t="str">
        <f>VLOOKUP($A1124,'Customer Names'!A:E,5,FALSE)</f>
        <v>Kennedy</v>
      </c>
      <c r="E1124" s="35">
        <f>VLOOKUP($A1124,'Medical Examinations'!$A:$H,2,FALSE)</f>
        <v>32.299999999999997</v>
      </c>
      <c r="F1124" s="35">
        <f>VLOOKUP($A1124,'Medical Examinations'!$A:$H,3,FALSE)</f>
        <v>10.27</v>
      </c>
      <c r="G1124" s="35" t="str">
        <f>VLOOKUP($A1124,'Medical Examinations'!$A:$N,11,0)</f>
        <v>No</v>
      </c>
      <c r="H1124" s="35" t="str">
        <f>VLOOKUP($A1124,'Medical Examinations'!$A:$N,5,0)</f>
        <v>No</v>
      </c>
      <c r="I1124" s="35" t="str">
        <f>VLOOKUP($A1124,'Medical Examinations'!$A:$N,6,0)</f>
        <v>No</v>
      </c>
      <c r="J1124" s="35">
        <f>VLOOKUP($A1124,'Medical Examinations'!$A:$N,9,0)</f>
        <v>0</v>
      </c>
      <c r="K1124" s="35" t="str">
        <f>VLOOKUP($A1124,'Medical Examinations'!$A:$N,10,0)</f>
        <v>No</v>
      </c>
      <c r="L1124" s="35" t="str">
        <f>VLOOKUP($A1124,'Medical Examinations'!$A:$N,12,0)</f>
        <v>Obesity</v>
      </c>
      <c r="M1124" s="35" t="str">
        <f>VLOOKUP($A1124,'Medical Examinations'!$A:$N,13,0)</f>
        <v>Diabetes</v>
      </c>
      <c r="N1124" s="45">
        <f>IFERROR(VLOOKUP($A1124,'Hospitalisation Details'!$A:$P,15,0),"")</f>
        <v>27271</v>
      </c>
      <c r="O1124" s="46">
        <f>IFERROR(VLOOKUP($A1124,'Hospitalisation Details'!$A:$P,6,0),"")</f>
        <v>10043.25</v>
      </c>
      <c r="P1124" s="47" t="str">
        <f>IFERROR(VLOOKUP($A1124,'Hospitalisation Details'!$A:$P,12,0),"")</f>
        <v>tier - 3</v>
      </c>
      <c r="Q1124" s="47" t="str">
        <f>IFERROR(VLOOKUP($A1124,'Hospitalisation Details'!$A:$P,13,0),"")</f>
        <v>tier - 2</v>
      </c>
      <c r="R1124" s="47" t="str">
        <f>IFERROR(VLOOKUP($A1124,'Hospitalisation Details'!$A:$P,14,0),"")</f>
        <v>R1024</v>
      </c>
      <c r="S1124" s="47">
        <f>IFERROR(VLOOKUP($A1124,'Hospitalisation Details'!$A:$P,16,0),"")</f>
        <v>48</v>
      </c>
    </row>
    <row r="1125" spans="1:19" x14ac:dyDescent="0.3">
      <c r="A1125" s="34" t="str">
        <f>'Medical Examinations'!A1125</f>
        <v>Id1124</v>
      </c>
      <c r="B1125" s="36" t="str">
        <f>VLOOKUP($A1125,'Customer Names'!A:E,3,FALSE)</f>
        <v>Mr.</v>
      </c>
      <c r="C1125" s="37" t="str">
        <f>VLOOKUP($A1125,'Customer Names'!$A:$E,4,FALSE)</f>
        <v xml:space="preserve"> Christopher D.</v>
      </c>
      <c r="D1125" s="37" t="str">
        <f>VLOOKUP($A1125,'Customer Names'!A:E,5,FALSE)</f>
        <v>Czech</v>
      </c>
      <c r="E1125" s="35">
        <f>VLOOKUP($A1125,'Medical Examinations'!$A:$H,2,FALSE)</f>
        <v>29.78</v>
      </c>
      <c r="F1125" s="35">
        <f>VLOOKUP($A1125,'Medical Examinations'!$A:$H,3,FALSE)</f>
        <v>5.85</v>
      </c>
      <c r="G1125" s="35" t="str">
        <f>VLOOKUP($A1125,'Medical Examinations'!$A:$N,11,0)</f>
        <v>No</v>
      </c>
      <c r="H1125" s="35" t="str">
        <f>VLOOKUP($A1125,'Medical Examinations'!$A:$N,5,0)</f>
        <v>No</v>
      </c>
      <c r="I1125" s="35" t="str">
        <f>VLOOKUP($A1125,'Medical Examinations'!$A:$N,6,0)</f>
        <v>Yes</v>
      </c>
      <c r="J1125" s="35">
        <f>VLOOKUP($A1125,'Medical Examinations'!$A:$N,9,0)</f>
        <v>1</v>
      </c>
      <c r="K1125" s="35" t="str">
        <f>VLOOKUP($A1125,'Medical Examinations'!$A:$N,10,0)</f>
        <v>No</v>
      </c>
      <c r="L1125" s="35" t="str">
        <f>VLOOKUP($A1125,'Medical Examinations'!$A:$N,12,0)</f>
        <v>Overweight</v>
      </c>
      <c r="M1125" s="35" t="str">
        <f>VLOOKUP($A1125,'Medical Examinations'!$A:$N,13,0)</f>
        <v>Prediabetes</v>
      </c>
      <c r="N1125" s="45">
        <f>IFERROR(VLOOKUP($A1125,'Hospitalisation Details'!$A:$P,15,0),"")</f>
        <v>29217</v>
      </c>
      <c r="O1125" s="46">
        <f>IFERROR(VLOOKUP($A1125,'Hospitalisation Details'!$A:$P,6,0),"")</f>
        <v>10027.15</v>
      </c>
      <c r="P1125" s="47" t="str">
        <f>IFERROR(VLOOKUP($A1125,'Hospitalisation Details'!$A:$P,12,0),"")</f>
        <v>tier - 3</v>
      </c>
      <c r="Q1125" s="47" t="str">
        <f>IFERROR(VLOOKUP($A1125,'Hospitalisation Details'!$A:$P,13,0),"")</f>
        <v>tier - 1</v>
      </c>
      <c r="R1125" s="47" t="str">
        <f>IFERROR(VLOOKUP($A1125,'Hospitalisation Details'!$A:$P,14,0),"")</f>
        <v>R1021</v>
      </c>
      <c r="S1125" s="47">
        <f>IFERROR(VLOOKUP($A1125,'Hospitalisation Details'!$A:$P,16,0),"")</f>
        <v>43</v>
      </c>
    </row>
    <row r="1126" spans="1:19" x14ac:dyDescent="0.3">
      <c r="A1126" s="34" t="str">
        <f>'Medical Examinations'!A1126</f>
        <v>Id1125</v>
      </c>
      <c r="B1126" s="36" t="str">
        <f>VLOOKUP($A1126,'Customer Names'!A:E,3,FALSE)</f>
        <v>Mrs.</v>
      </c>
      <c r="C1126" s="37" t="str">
        <f>VLOOKUP($A1126,'Customer Names'!$A:$E,4,FALSE)</f>
        <v xml:space="preserve"> Jamie</v>
      </c>
      <c r="D1126" s="37" t="str">
        <f>VLOOKUP($A1126,'Customer Names'!A:E,5,FALSE)</f>
        <v>O'Brien</v>
      </c>
      <c r="E1126" s="35">
        <f>VLOOKUP($A1126,'Medical Examinations'!$A:$H,2,FALSE)</f>
        <v>34.76</v>
      </c>
      <c r="F1126" s="35">
        <f>VLOOKUP($A1126,'Medical Examinations'!$A:$H,3,FALSE)</f>
        <v>5.92</v>
      </c>
      <c r="G1126" s="35" t="str">
        <f>VLOOKUP($A1126,'Medical Examinations'!$A:$N,11,0)</f>
        <v>Yes</v>
      </c>
      <c r="H1126" s="35" t="str">
        <f>VLOOKUP($A1126,'Medical Examinations'!$A:$N,5,0)</f>
        <v>No</v>
      </c>
      <c r="I1126" s="35" t="str">
        <f>VLOOKUP($A1126,'Medical Examinations'!$A:$N,6,0)</f>
        <v>No</v>
      </c>
      <c r="J1126" s="35">
        <f>VLOOKUP($A1126,'Medical Examinations'!$A:$N,9,0)</f>
        <v>1</v>
      </c>
      <c r="K1126" s="35" t="str">
        <f>VLOOKUP($A1126,'Medical Examinations'!$A:$N,10,0)</f>
        <v>No</v>
      </c>
      <c r="L1126" s="35" t="str">
        <f>VLOOKUP($A1126,'Medical Examinations'!$A:$N,12,0)</f>
        <v>Obesity</v>
      </c>
      <c r="M1126" s="35" t="str">
        <f>VLOOKUP($A1126,'Medical Examinations'!$A:$N,13,0)</f>
        <v>Prediabetes</v>
      </c>
      <c r="N1126" s="45">
        <f>IFERROR(VLOOKUP($A1126,'Hospitalisation Details'!$A:$P,15,0),"")</f>
        <v>32327</v>
      </c>
      <c r="O1126" s="46">
        <f>IFERROR(VLOOKUP($A1126,'Hospitalisation Details'!$A:$P,6,0),"")</f>
        <v>10011.44</v>
      </c>
      <c r="P1126" s="47" t="str">
        <f>IFERROR(VLOOKUP($A1126,'Hospitalisation Details'!$A:$P,12,0),"")</f>
        <v>tier - 3</v>
      </c>
      <c r="Q1126" s="47" t="str">
        <f>IFERROR(VLOOKUP($A1126,'Hospitalisation Details'!$A:$P,13,0),"")</f>
        <v>tier - 3</v>
      </c>
      <c r="R1126" s="47" t="str">
        <f>IFERROR(VLOOKUP($A1126,'Hospitalisation Details'!$A:$P,14,0),"")</f>
        <v>R1026</v>
      </c>
      <c r="S1126" s="47">
        <f>IFERROR(VLOOKUP($A1126,'Hospitalisation Details'!$A:$P,16,0),"")</f>
        <v>34</v>
      </c>
    </row>
    <row r="1127" spans="1:19" x14ac:dyDescent="0.3">
      <c r="A1127" s="34" t="str">
        <f>'Medical Examinations'!A1127</f>
        <v>Id1126</v>
      </c>
      <c r="B1127" s="36" t="str">
        <f>VLOOKUP($A1127,'Customer Names'!A:E,3,FALSE)</f>
        <v>Ms.</v>
      </c>
      <c r="C1127" s="37" t="str">
        <f>VLOOKUP($A1127,'Customer Names'!$A:$E,4,FALSE)</f>
        <v xml:space="preserve"> Ariell</v>
      </c>
      <c r="D1127" s="37" t="str">
        <f>VLOOKUP($A1127,'Customer Names'!A:E,5,FALSE)</f>
        <v>Bachman</v>
      </c>
      <c r="E1127" s="35">
        <f>VLOOKUP($A1127,'Medical Examinations'!$A:$H,2,FALSE)</f>
        <v>18.335000000000001</v>
      </c>
      <c r="F1127" s="35">
        <f>VLOOKUP($A1127,'Medical Examinations'!$A:$H,3,FALSE)</f>
        <v>10.01</v>
      </c>
      <c r="G1127" s="35" t="str">
        <f>VLOOKUP($A1127,'Medical Examinations'!$A:$N,11,0)</f>
        <v>Yes</v>
      </c>
      <c r="H1127" s="35" t="str">
        <f>VLOOKUP($A1127,'Medical Examinations'!$A:$N,5,0)</f>
        <v>No</v>
      </c>
      <c r="I1127" s="35" t="str">
        <f>VLOOKUP($A1127,'Medical Examinations'!$A:$N,6,0)</f>
        <v>No</v>
      </c>
      <c r="J1127" s="35">
        <f>VLOOKUP($A1127,'Medical Examinations'!$A:$N,9,0)</f>
        <v>2</v>
      </c>
      <c r="K1127" s="35" t="str">
        <f>VLOOKUP($A1127,'Medical Examinations'!$A:$N,10,0)</f>
        <v>No</v>
      </c>
      <c r="L1127" s="35" t="str">
        <f>VLOOKUP($A1127,'Medical Examinations'!$A:$N,12,0)</f>
        <v>Underweight</v>
      </c>
      <c r="M1127" s="35" t="str">
        <f>VLOOKUP($A1127,'Medical Examinations'!$A:$N,13,0)</f>
        <v>Diabetes</v>
      </c>
      <c r="N1127" s="45">
        <f>IFERROR(VLOOKUP($A1127,'Hospitalisation Details'!$A:$P,15,0),"")</f>
        <v>25791</v>
      </c>
      <c r="O1127" s="46">
        <f>IFERROR(VLOOKUP($A1127,'Hospitalisation Details'!$A:$P,6,0),"")</f>
        <v>9991.0400000000009</v>
      </c>
      <c r="P1127" s="47" t="str">
        <f>IFERROR(VLOOKUP($A1127,'Hospitalisation Details'!$A:$P,12,0),"")</f>
        <v>tier - 2</v>
      </c>
      <c r="Q1127" s="47" t="str">
        <f>IFERROR(VLOOKUP($A1127,'Hospitalisation Details'!$A:$P,13,0),"")</f>
        <v>tier - 3</v>
      </c>
      <c r="R1127" s="47" t="str">
        <f>IFERROR(VLOOKUP($A1127,'Hospitalisation Details'!$A:$P,14,0),"")</f>
        <v>R1012</v>
      </c>
      <c r="S1127" s="47">
        <f>IFERROR(VLOOKUP($A1127,'Hospitalisation Details'!$A:$P,16,0),"")</f>
        <v>52</v>
      </c>
    </row>
    <row r="1128" spans="1:19" x14ac:dyDescent="0.3">
      <c r="A1128" s="34" t="str">
        <f>'Medical Examinations'!A1128</f>
        <v>Id1127</v>
      </c>
      <c r="B1128" s="36" t="str">
        <f>VLOOKUP($A1128,'Customer Names'!A:E,3,FALSE)</f>
        <v>Mr.</v>
      </c>
      <c r="C1128" s="37" t="str">
        <f>VLOOKUP($A1128,'Customer Names'!$A:$E,4,FALSE)</f>
        <v xml:space="preserve"> Christopher</v>
      </c>
      <c r="D1128" s="37" t="str">
        <f>VLOOKUP($A1128,'Customer Names'!A:E,5,FALSE)</f>
        <v>Bednar</v>
      </c>
      <c r="E1128" s="35">
        <f>VLOOKUP($A1128,'Medical Examinations'!$A:$H,2,FALSE)</f>
        <v>32.299999999999997</v>
      </c>
      <c r="F1128" s="35">
        <f>VLOOKUP($A1128,'Medical Examinations'!$A:$H,3,FALSE)</f>
        <v>9.59</v>
      </c>
      <c r="G1128" s="35" t="str">
        <f>VLOOKUP($A1128,'Medical Examinations'!$A:$N,11,0)</f>
        <v>No</v>
      </c>
      <c r="H1128" s="35" t="str">
        <f>VLOOKUP($A1128,'Medical Examinations'!$A:$N,5,0)</f>
        <v>No</v>
      </c>
      <c r="I1128" s="35" t="str">
        <f>VLOOKUP($A1128,'Medical Examinations'!$A:$N,6,0)</f>
        <v>No</v>
      </c>
      <c r="J1128" s="35">
        <f>VLOOKUP($A1128,'Medical Examinations'!$A:$N,9,0)</f>
        <v>0</v>
      </c>
      <c r="K1128" s="35" t="str">
        <f>VLOOKUP($A1128,'Medical Examinations'!$A:$N,10,0)</f>
        <v>No</v>
      </c>
      <c r="L1128" s="35" t="str">
        <f>VLOOKUP($A1128,'Medical Examinations'!$A:$N,12,0)</f>
        <v>Obesity</v>
      </c>
      <c r="M1128" s="35" t="str">
        <f>VLOOKUP($A1128,'Medical Examinations'!$A:$N,13,0)</f>
        <v>Diabetes</v>
      </c>
      <c r="N1128" s="45">
        <f>IFERROR(VLOOKUP($A1128,'Hospitalisation Details'!$A:$P,15,0),"")</f>
        <v>26212</v>
      </c>
      <c r="O1128" s="46">
        <f>IFERROR(VLOOKUP($A1128,'Hospitalisation Details'!$A:$P,6,0),"")</f>
        <v>9964.06</v>
      </c>
      <c r="P1128" s="47" t="str">
        <f>IFERROR(VLOOKUP($A1128,'Hospitalisation Details'!$A:$P,12,0),"")</f>
        <v>tier - 2</v>
      </c>
      <c r="Q1128" s="47" t="str">
        <f>IFERROR(VLOOKUP($A1128,'Hospitalisation Details'!$A:$P,13,0),"")</f>
        <v>tier - 2</v>
      </c>
      <c r="R1128" s="47" t="str">
        <f>IFERROR(VLOOKUP($A1128,'Hospitalisation Details'!$A:$P,14,0),"")</f>
        <v>R1019</v>
      </c>
      <c r="S1128" s="47">
        <f>IFERROR(VLOOKUP($A1128,'Hospitalisation Details'!$A:$P,16,0),"")</f>
        <v>51</v>
      </c>
    </row>
    <row r="1129" spans="1:19" x14ac:dyDescent="0.3">
      <c r="A1129" s="34" t="str">
        <f>'Medical Examinations'!A1129</f>
        <v>Id1128</v>
      </c>
      <c r="B1129" s="36" t="str">
        <f>VLOOKUP($A1129,'Customer Names'!A:E,3,FALSE)</f>
        <v>Mr.</v>
      </c>
      <c r="C1129" s="37" t="str">
        <f>VLOOKUP($A1129,'Customer Names'!$A:$E,4,FALSE)</f>
        <v xml:space="preserve"> Ryan</v>
      </c>
      <c r="D1129" s="37" t="str">
        <f>VLOOKUP($A1129,'Customer Names'!A:E,5,FALSE)</f>
        <v>Daye</v>
      </c>
      <c r="E1129" s="35">
        <f>VLOOKUP($A1129,'Medical Examinations'!$A:$H,2,FALSE)</f>
        <v>27.74</v>
      </c>
      <c r="F1129" s="35">
        <f>VLOOKUP($A1129,'Medical Examinations'!$A:$H,3,FALSE)</f>
        <v>10.37</v>
      </c>
      <c r="G1129" s="35" t="str">
        <f>VLOOKUP($A1129,'Medical Examinations'!$A:$N,11,0)</f>
        <v>No</v>
      </c>
      <c r="H1129" s="35" t="str">
        <f>VLOOKUP($A1129,'Medical Examinations'!$A:$N,5,0)</f>
        <v>No</v>
      </c>
      <c r="I1129" s="35" t="str">
        <f>VLOOKUP($A1129,'Medical Examinations'!$A:$N,6,0)</f>
        <v>No</v>
      </c>
      <c r="J1129" s="35">
        <f>VLOOKUP($A1129,'Medical Examinations'!$A:$N,9,0)</f>
        <v>0</v>
      </c>
      <c r="K1129" s="35" t="str">
        <f>VLOOKUP($A1129,'Medical Examinations'!$A:$N,10,0)</f>
        <v>No</v>
      </c>
      <c r="L1129" s="35" t="str">
        <f>VLOOKUP($A1129,'Medical Examinations'!$A:$N,12,0)</f>
        <v>Overweight</v>
      </c>
      <c r="M1129" s="35" t="str">
        <f>VLOOKUP($A1129,'Medical Examinations'!$A:$N,13,0)</f>
        <v>Diabetes</v>
      </c>
      <c r="N1129" s="45">
        <f>IFERROR(VLOOKUP($A1129,'Hospitalisation Details'!$A:$P,15,0),"")</f>
        <v>26293</v>
      </c>
      <c r="O1129" s="46">
        <f>IFERROR(VLOOKUP($A1129,'Hospitalisation Details'!$A:$P,6,0),"")</f>
        <v>9957.7199999999993</v>
      </c>
      <c r="P1129" s="47" t="str">
        <f>IFERROR(VLOOKUP($A1129,'Hospitalisation Details'!$A:$P,12,0),"")</f>
        <v>tier - 2</v>
      </c>
      <c r="Q1129" s="47" t="str">
        <f>IFERROR(VLOOKUP($A1129,'Hospitalisation Details'!$A:$P,13,0),"")</f>
        <v>tier - 3</v>
      </c>
      <c r="R1129" s="47" t="str">
        <f>IFERROR(VLOOKUP($A1129,'Hospitalisation Details'!$A:$P,14,0),"")</f>
        <v>R1018</v>
      </c>
      <c r="S1129" s="47">
        <f>IFERROR(VLOOKUP($A1129,'Hospitalisation Details'!$A:$P,16,0),"")</f>
        <v>51</v>
      </c>
    </row>
    <row r="1130" spans="1:19" x14ac:dyDescent="0.3">
      <c r="A1130" s="34" t="str">
        <f>'Medical Examinations'!A1130</f>
        <v>Id1129</v>
      </c>
      <c r="B1130" s="36" t="str">
        <f>VLOOKUP($A1130,'Customer Names'!A:E,3,FALSE)</f>
        <v>Mr.</v>
      </c>
      <c r="C1130" s="37" t="str">
        <f>VLOOKUP($A1130,'Customer Names'!$A:$E,4,FALSE)</f>
        <v xml:space="preserve"> Thomas B.</v>
      </c>
      <c r="D1130" s="37" t="str">
        <f>VLOOKUP($A1130,'Customer Names'!A:E,5,FALSE)</f>
        <v>Clarke</v>
      </c>
      <c r="E1130" s="35">
        <f>VLOOKUP($A1130,'Medical Examinations'!$A:$H,2,FALSE)</f>
        <v>24</v>
      </c>
      <c r="F1130" s="35">
        <f>VLOOKUP($A1130,'Medical Examinations'!$A:$H,3,FALSE)</f>
        <v>4.01</v>
      </c>
      <c r="G1130" s="35" t="str">
        <f>VLOOKUP($A1130,'Medical Examinations'!$A:$N,11,0)</f>
        <v>Yes</v>
      </c>
      <c r="H1130" s="35" t="str">
        <f>VLOOKUP($A1130,'Medical Examinations'!$A:$N,5,0)</f>
        <v>No</v>
      </c>
      <c r="I1130" s="35" t="str">
        <f>VLOOKUP($A1130,'Medical Examinations'!$A:$N,6,0)</f>
        <v>No</v>
      </c>
      <c r="J1130" s="35">
        <f>VLOOKUP($A1130,'Medical Examinations'!$A:$N,9,0)</f>
        <v>1</v>
      </c>
      <c r="K1130" s="35" t="str">
        <f>VLOOKUP($A1130,'Medical Examinations'!$A:$N,10,0)</f>
        <v>No</v>
      </c>
      <c r="L1130" s="35" t="str">
        <f>VLOOKUP($A1130,'Medical Examinations'!$A:$N,12,0)</f>
        <v>Normal Weight</v>
      </c>
      <c r="M1130" s="35" t="str">
        <f>VLOOKUP($A1130,'Medical Examinations'!$A:$N,13,0)</f>
        <v>Normal</v>
      </c>
      <c r="N1130" s="45">
        <f>IFERROR(VLOOKUP($A1130,'Hospitalisation Details'!$A:$P,15,0),"")</f>
        <v>23631</v>
      </c>
      <c r="O1130" s="46">
        <f>IFERROR(VLOOKUP($A1130,'Hospitalisation Details'!$A:$P,6,0),"")</f>
        <v>9933.44</v>
      </c>
      <c r="P1130" s="47" t="str">
        <f>IFERROR(VLOOKUP($A1130,'Hospitalisation Details'!$A:$P,12,0),"")</f>
        <v>tier - 3</v>
      </c>
      <c r="Q1130" s="47" t="str">
        <f>IFERROR(VLOOKUP($A1130,'Hospitalisation Details'!$A:$P,13,0),"")</f>
        <v>tier - 3</v>
      </c>
      <c r="R1130" s="47" t="str">
        <f>IFERROR(VLOOKUP($A1130,'Hospitalisation Details'!$A:$P,14,0),"")</f>
        <v>R1013</v>
      </c>
      <c r="S1130" s="47">
        <f>IFERROR(VLOOKUP($A1130,'Hospitalisation Details'!$A:$P,16,0),"")</f>
        <v>58</v>
      </c>
    </row>
    <row r="1131" spans="1:19" x14ac:dyDescent="0.3">
      <c r="A1131" s="34" t="str">
        <f>'Medical Examinations'!A1131</f>
        <v>Id1130</v>
      </c>
      <c r="B1131" s="36" t="str">
        <f>VLOOKUP($A1131,'Customer Names'!A:E,3,FALSE)</f>
        <v>Ms.</v>
      </c>
      <c r="C1131" s="37" t="str">
        <f>VLOOKUP($A1131,'Customer Names'!$A:$E,4,FALSE)</f>
        <v xml:space="preserve"> Katie</v>
      </c>
      <c r="D1131" s="37" t="str">
        <f>VLOOKUP($A1131,'Customer Names'!A:E,5,FALSE)</f>
        <v>Koren</v>
      </c>
      <c r="E1131" s="35">
        <f>VLOOKUP($A1131,'Medical Examinations'!$A:$H,2,FALSE)</f>
        <v>31.78</v>
      </c>
      <c r="F1131" s="35">
        <f>VLOOKUP($A1131,'Medical Examinations'!$A:$H,3,FALSE)</f>
        <v>4.24</v>
      </c>
      <c r="G1131" s="35" t="str">
        <f>VLOOKUP($A1131,'Medical Examinations'!$A:$N,11,0)</f>
        <v>Yes</v>
      </c>
      <c r="H1131" s="35" t="str">
        <f>VLOOKUP($A1131,'Medical Examinations'!$A:$N,5,0)</f>
        <v>No</v>
      </c>
      <c r="I1131" s="35" t="str">
        <f>VLOOKUP($A1131,'Medical Examinations'!$A:$N,6,0)</f>
        <v>Yes</v>
      </c>
      <c r="J1131" s="35">
        <f>VLOOKUP($A1131,'Medical Examinations'!$A:$N,9,0)</f>
        <v>1</v>
      </c>
      <c r="K1131" s="35" t="str">
        <f>VLOOKUP($A1131,'Medical Examinations'!$A:$N,10,0)</f>
        <v>No</v>
      </c>
      <c r="L1131" s="35" t="str">
        <f>VLOOKUP($A1131,'Medical Examinations'!$A:$N,12,0)</f>
        <v>Obesity</v>
      </c>
      <c r="M1131" s="35" t="str">
        <f>VLOOKUP($A1131,'Medical Examinations'!$A:$N,13,0)</f>
        <v>Normal</v>
      </c>
      <c r="N1131" s="45">
        <f>IFERROR(VLOOKUP($A1131,'Hospitalisation Details'!$A:$P,15,0),"")</f>
        <v>30653</v>
      </c>
      <c r="O1131" s="46">
        <f>IFERROR(VLOOKUP($A1131,'Hospitalisation Details'!$A:$P,6,0),"")</f>
        <v>9931.9599999999991</v>
      </c>
      <c r="P1131" s="47" t="str">
        <f>IFERROR(VLOOKUP($A1131,'Hospitalisation Details'!$A:$P,12,0),"")</f>
        <v>tier - 2</v>
      </c>
      <c r="Q1131" s="47" t="str">
        <f>IFERROR(VLOOKUP($A1131,'Hospitalisation Details'!$A:$P,13,0),"")</f>
        <v>tier - 2</v>
      </c>
      <c r="R1131" s="47" t="str">
        <f>IFERROR(VLOOKUP($A1131,'Hospitalisation Details'!$A:$P,14,0),"")</f>
        <v>R1012</v>
      </c>
      <c r="S1131" s="47">
        <f>IFERROR(VLOOKUP($A1131,'Hospitalisation Details'!$A:$P,16,0),"")</f>
        <v>39</v>
      </c>
    </row>
    <row r="1132" spans="1:19" x14ac:dyDescent="0.3">
      <c r="A1132" s="34" t="str">
        <f>'Medical Examinations'!A1132</f>
        <v>Id1131</v>
      </c>
      <c r="B1132" s="36" t="str">
        <f>VLOOKUP($A1132,'Customer Names'!A:E,3,FALSE)</f>
        <v>Mrs.</v>
      </c>
      <c r="C1132" s="37" t="str">
        <f>VLOOKUP($A1132,'Customer Names'!$A:$E,4,FALSE)</f>
        <v xml:space="preserve"> Rachelle L</v>
      </c>
      <c r="D1132" s="37" t="str">
        <f>VLOOKUP($A1132,'Customer Names'!A:E,5,FALSE)</f>
        <v>Kuramoto</v>
      </c>
      <c r="E1132" s="35">
        <f>VLOOKUP($A1132,'Medical Examinations'!$A:$H,2,FALSE)</f>
        <v>32.25</v>
      </c>
      <c r="F1132" s="35">
        <f>VLOOKUP($A1132,'Medical Examinations'!$A:$H,3,FALSE)</f>
        <v>5.36</v>
      </c>
      <c r="G1132" s="35" t="str">
        <f>VLOOKUP($A1132,'Medical Examinations'!$A:$N,11,0)</f>
        <v>Yes</v>
      </c>
      <c r="H1132" s="35" t="str">
        <f>VLOOKUP($A1132,'Medical Examinations'!$A:$N,5,0)</f>
        <v>No</v>
      </c>
      <c r="I1132" s="35" t="str">
        <f>VLOOKUP($A1132,'Medical Examinations'!$A:$N,6,0)</f>
        <v>No</v>
      </c>
      <c r="J1132" s="35">
        <f>VLOOKUP($A1132,'Medical Examinations'!$A:$N,9,0)</f>
        <v>0</v>
      </c>
      <c r="K1132" s="35" t="str">
        <f>VLOOKUP($A1132,'Medical Examinations'!$A:$N,10,0)</f>
        <v>No</v>
      </c>
      <c r="L1132" s="35" t="str">
        <f>VLOOKUP($A1132,'Medical Examinations'!$A:$N,12,0)</f>
        <v>Obesity</v>
      </c>
      <c r="M1132" s="35" t="str">
        <f>VLOOKUP($A1132,'Medical Examinations'!$A:$N,13,0)</f>
        <v>Normal</v>
      </c>
      <c r="N1132" s="45">
        <f>IFERROR(VLOOKUP($A1132,'Hospitalisation Details'!$A:$P,15,0),"")</f>
        <v>31278</v>
      </c>
      <c r="O1132" s="46">
        <f>IFERROR(VLOOKUP($A1132,'Hospitalisation Details'!$A:$P,6,0),"")</f>
        <v>9930.64</v>
      </c>
      <c r="P1132" s="47" t="str">
        <f>IFERROR(VLOOKUP($A1132,'Hospitalisation Details'!$A:$P,12,0),"")</f>
        <v>tier - 2</v>
      </c>
      <c r="Q1132" s="47" t="str">
        <f>IFERROR(VLOOKUP($A1132,'Hospitalisation Details'!$A:$P,13,0),"")</f>
        <v>tier - 3</v>
      </c>
      <c r="R1132" s="47" t="str">
        <f>IFERROR(VLOOKUP($A1132,'Hospitalisation Details'!$A:$P,14,0),"")</f>
        <v>R1025</v>
      </c>
      <c r="S1132" s="47">
        <f>IFERROR(VLOOKUP($A1132,'Hospitalisation Details'!$A:$P,16,0),"")</f>
        <v>37</v>
      </c>
    </row>
    <row r="1133" spans="1:19" x14ac:dyDescent="0.3">
      <c r="A1133" s="34" t="str">
        <f>'Medical Examinations'!A1133</f>
        <v>Id1132</v>
      </c>
      <c r="B1133" s="36" t="str">
        <f>VLOOKUP($A1133,'Customer Names'!A:E,3,FALSE)</f>
        <v>Ms.</v>
      </c>
      <c r="C1133" s="37" t="str">
        <f>VLOOKUP($A1133,'Customer Names'!$A:$E,4,FALSE)</f>
        <v xml:space="preserve"> Colleen</v>
      </c>
      <c r="D1133" s="37" t="str">
        <f>VLOOKUP($A1133,'Customer Names'!A:E,5,FALSE)</f>
        <v>Lynn</v>
      </c>
      <c r="E1133" s="35">
        <f>VLOOKUP($A1133,'Medical Examinations'!$A:$H,2,FALSE)</f>
        <v>30.114999999999998</v>
      </c>
      <c r="F1133" s="35">
        <f>VLOOKUP($A1133,'Medical Examinations'!$A:$H,3,FALSE)</f>
        <v>4.99</v>
      </c>
      <c r="G1133" s="35" t="str">
        <f>VLOOKUP($A1133,'Medical Examinations'!$A:$N,11,0)</f>
        <v>No</v>
      </c>
      <c r="H1133" s="35" t="str">
        <f>VLOOKUP($A1133,'Medical Examinations'!$A:$N,5,0)</f>
        <v>No</v>
      </c>
      <c r="I1133" s="35" t="str">
        <f>VLOOKUP($A1133,'Medical Examinations'!$A:$N,6,0)</f>
        <v>No</v>
      </c>
      <c r="J1133" s="35">
        <f>VLOOKUP($A1133,'Medical Examinations'!$A:$N,9,0)</f>
        <v>2</v>
      </c>
      <c r="K1133" s="35" t="str">
        <f>VLOOKUP($A1133,'Medical Examinations'!$A:$N,10,0)</f>
        <v>No</v>
      </c>
      <c r="L1133" s="35" t="str">
        <f>VLOOKUP($A1133,'Medical Examinations'!$A:$N,12,0)</f>
        <v>Obesity</v>
      </c>
      <c r="M1133" s="35" t="str">
        <f>VLOOKUP($A1133,'Medical Examinations'!$A:$N,13,0)</f>
        <v>Normal</v>
      </c>
      <c r="N1133" s="45">
        <f>IFERROR(VLOOKUP($A1133,'Hospitalisation Details'!$A:$P,15,0),"")</f>
        <v>26556</v>
      </c>
      <c r="O1133" s="46">
        <f>IFERROR(VLOOKUP($A1133,'Hospitalisation Details'!$A:$P,6,0),"")</f>
        <v>9910.36</v>
      </c>
      <c r="P1133" s="47" t="str">
        <f>IFERROR(VLOOKUP($A1133,'Hospitalisation Details'!$A:$P,12,0),"")</f>
        <v>tier - 2</v>
      </c>
      <c r="Q1133" s="47" t="str">
        <f>IFERROR(VLOOKUP($A1133,'Hospitalisation Details'!$A:$P,13,0),"")</f>
        <v>tier - 3</v>
      </c>
      <c r="R1133" s="47" t="str">
        <f>IFERROR(VLOOKUP($A1133,'Hospitalisation Details'!$A:$P,14,0),"")</f>
        <v>R1012</v>
      </c>
      <c r="S1133" s="47">
        <f>IFERROR(VLOOKUP($A1133,'Hospitalisation Details'!$A:$P,16,0),"")</f>
        <v>50</v>
      </c>
    </row>
    <row r="1134" spans="1:19" x14ac:dyDescent="0.3">
      <c r="A1134" s="34" t="str">
        <f>'Medical Examinations'!A1134</f>
        <v>Id1133</v>
      </c>
      <c r="B1134" s="36" t="str">
        <f>VLOOKUP($A1134,'Customer Names'!A:E,3,FALSE)</f>
        <v>Mr.</v>
      </c>
      <c r="C1134" s="37" t="str">
        <f>VLOOKUP($A1134,'Customer Names'!$A:$E,4,FALSE)</f>
        <v xml:space="preserve"> Gregory A</v>
      </c>
      <c r="D1134" s="37" t="str">
        <f>VLOOKUP($A1134,'Customer Names'!A:E,5,FALSE)</f>
        <v>Dierksen</v>
      </c>
      <c r="E1134" s="35">
        <f>VLOOKUP($A1134,'Medical Examinations'!$A:$H,2,FALSE)</f>
        <v>22.41</v>
      </c>
      <c r="F1134" s="35">
        <f>VLOOKUP($A1134,'Medical Examinations'!$A:$H,3,FALSE)</f>
        <v>8.68</v>
      </c>
      <c r="G1134" s="35" t="str">
        <f>VLOOKUP($A1134,'Medical Examinations'!$A:$N,11,0)</f>
        <v>No</v>
      </c>
      <c r="H1134" s="35" t="str">
        <f>VLOOKUP($A1134,'Medical Examinations'!$A:$N,5,0)</f>
        <v>No</v>
      </c>
      <c r="I1134" s="35" t="str">
        <f>VLOOKUP($A1134,'Medical Examinations'!$A:$N,6,0)</f>
        <v>No</v>
      </c>
      <c r="J1134" s="35">
        <f>VLOOKUP($A1134,'Medical Examinations'!$A:$N,9,0)</f>
        <v>0</v>
      </c>
      <c r="K1134" s="35" t="str">
        <f>VLOOKUP($A1134,'Medical Examinations'!$A:$N,10,0)</f>
        <v>No</v>
      </c>
      <c r="L1134" s="35" t="str">
        <f>VLOOKUP($A1134,'Medical Examinations'!$A:$N,12,0)</f>
        <v>Normal Weight</v>
      </c>
      <c r="M1134" s="35" t="str">
        <f>VLOOKUP($A1134,'Medical Examinations'!$A:$N,13,0)</f>
        <v>Diabetes</v>
      </c>
      <c r="N1134" s="45">
        <f>IFERROR(VLOOKUP($A1134,'Hospitalisation Details'!$A:$P,15,0),"")</f>
        <v>22875</v>
      </c>
      <c r="O1134" s="46">
        <f>IFERROR(VLOOKUP($A1134,'Hospitalisation Details'!$A:$P,6,0),"")</f>
        <v>9907.83</v>
      </c>
      <c r="P1134" s="47" t="str">
        <f>IFERROR(VLOOKUP($A1134,'Hospitalisation Details'!$A:$P,12,0),"")</f>
        <v>tier - 3</v>
      </c>
      <c r="Q1134" s="47" t="str">
        <f>IFERROR(VLOOKUP($A1134,'Hospitalisation Details'!$A:$P,13,0),"")</f>
        <v>tier - 2</v>
      </c>
      <c r="R1134" s="47" t="str">
        <f>IFERROR(VLOOKUP($A1134,'Hospitalisation Details'!$A:$P,14,0),"")</f>
        <v>R1013</v>
      </c>
      <c r="S1134" s="47">
        <f>IFERROR(VLOOKUP($A1134,'Hospitalisation Details'!$A:$P,16,0),"")</f>
        <v>60</v>
      </c>
    </row>
    <row r="1135" spans="1:19" x14ac:dyDescent="0.3">
      <c r="A1135" s="34" t="str">
        <f>'Medical Examinations'!A1135</f>
        <v>Id1134</v>
      </c>
      <c r="B1135" s="36" t="str">
        <f>VLOOKUP($A1135,'Customer Names'!A:E,3,FALSE)</f>
        <v>Ms.</v>
      </c>
      <c r="C1135" s="37" t="str">
        <f>VLOOKUP($A1135,'Customer Names'!$A:$E,4,FALSE)</f>
        <v xml:space="preserve"> Lara</v>
      </c>
      <c r="D1135" s="37" t="str">
        <f>VLOOKUP($A1135,'Customer Names'!A:E,5,FALSE)</f>
        <v>Zoeller</v>
      </c>
      <c r="E1135" s="35">
        <f>VLOOKUP($A1135,'Medical Examinations'!$A:$H,2,FALSE)</f>
        <v>45.72</v>
      </c>
      <c r="F1135" s="35">
        <f>VLOOKUP($A1135,'Medical Examinations'!$A:$H,3,FALSE)</f>
        <v>4.2300000000000004</v>
      </c>
      <c r="G1135" s="35" t="str">
        <f>VLOOKUP($A1135,'Medical Examinations'!$A:$N,11,0)</f>
        <v>Yes</v>
      </c>
      <c r="H1135" s="35" t="str">
        <f>VLOOKUP($A1135,'Medical Examinations'!$A:$N,5,0)</f>
        <v>No</v>
      </c>
      <c r="I1135" s="35" t="str">
        <f>VLOOKUP($A1135,'Medical Examinations'!$A:$N,6,0)</f>
        <v>No</v>
      </c>
      <c r="J1135" s="35">
        <f>VLOOKUP($A1135,'Medical Examinations'!$A:$N,9,0)</f>
        <v>0</v>
      </c>
      <c r="K1135" s="35" t="str">
        <f>VLOOKUP($A1135,'Medical Examinations'!$A:$N,10,0)</f>
        <v>No</v>
      </c>
      <c r="L1135" s="35" t="str">
        <f>VLOOKUP($A1135,'Medical Examinations'!$A:$N,12,0)</f>
        <v>Obesity</v>
      </c>
      <c r="M1135" s="35" t="str">
        <f>VLOOKUP($A1135,'Medical Examinations'!$A:$N,13,0)</f>
        <v>Normal</v>
      </c>
      <c r="N1135" s="45">
        <f>IFERROR(VLOOKUP($A1135,'Hospitalisation Details'!$A:$P,15,0),"")</f>
        <v>35254</v>
      </c>
      <c r="O1135" s="46">
        <f>IFERROR(VLOOKUP($A1135,'Hospitalisation Details'!$A:$P,6,0),"")</f>
        <v>9894.69</v>
      </c>
      <c r="P1135" s="47" t="str">
        <f>IFERROR(VLOOKUP($A1135,'Hospitalisation Details'!$A:$P,12,0),"")</f>
        <v>tier - 2</v>
      </c>
      <c r="Q1135" s="47" t="str">
        <f>IFERROR(VLOOKUP($A1135,'Hospitalisation Details'!$A:$P,13,0),"")</f>
        <v>tier - 3</v>
      </c>
      <c r="R1135" s="47" t="str">
        <f>IFERROR(VLOOKUP($A1135,'Hospitalisation Details'!$A:$P,14,0),"")</f>
        <v>R1012</v>
      </c>
      <c r="S1135" s="47">
        <f>IFERROR(VLOOKUP($A1135,'Hospitalisation Details'!$A:$P,16,0),"")</f>
        <v>26</v>
      </c>
    </row>
    <row r="1136" spans="1:19" x14ac:dyDescent="0.3">
      <c r="A1136" s="34" t="str">
        <f>'Medical Examinations'!A1136</f>
        <v>Id1135</v>
      </c>
      <c r="B1136" s="36" t="str">
        <f>VLOOKUP($A1136,'Customer Names'!A:E,3,FALSE)</f>
        <v>Ms.</v>
      </c>
      <c r="C1136" s="37" t="str">
        <f>VLOOKUP($A1136,'Customer Names'!$A:$E,4,FALSE)</f>
        <v xml:space="preserve"> Megan</v>
      </c>
      <c r="D1136" s="37" t="str">
        <f>VLOOKUP($A1136,'Customer Names'!A:E,5,FALSE)</f>
        <v>Flesch</v>
      </c>
      <c r="E1136" s="35">
        <f>VLOOKUP($A1136,'Medical Examinations'!$A:$H,2,FALSE)</f>
        <v>25</v>
      </c>
      <c r="F1136" s="35">
        <f>VLOOKUP($A1136,'Medical Examinations'!$A:$H,3,FALSE)</f>
        <v>5.32</v>
      </c>
      <c r="G1136" s="35" t="str">
        <f>VLOOKUP($A1136,'Medical Examinations'!$A:$N,11,0)</f>
        <v>Yes</v>
      </c>
      <c r="H1136" s="35" t="str">
        <f>VLOOKUP($A1136,'Medical Examinations'!$A:$N,5,0)</f>
        <v>No</v>
      </c>
      <c r="I1136" s="35" t="str">
        <f>VLOOKUP($A1136,'Medical Examinations'!$A:$N,6,0)</f>
        <v>No</v>
      </c>
      <c r="J1136" s="35">
        <f>VLOOKUP($A1136,'Medical Examinations'!$A:$N,9,0)</f>
        <v>2</v>
      </c>
      <c r="K1136" s="35" t="str">
        <f>VLOOKUP($A1136,'Medical Examinations'!$A:$N,10,0)</f>
        <v>No</v>
      </c>
      <c r="L1136" s="35" t="str">
        <f>VLOOKUP($A1136,'Medical Examinations'!$A:$N,12,0)</f>
        <v>Overweight</v>
      </c>
      <c r="M1136" s="35" t="str">
        <f>VLOOKUP($A1136,'Medical Examinations'!$A:$N,13,0)</f>
        <v>Normal</v>
      </c>
      <c r="N1136" s="45">
        <f>IFERROR(VLOOKUP($A1136,'Hospitalisation Details'!$A:$P,15,0),"")</f>
        <v>24416</v>
      </c>
      <c r="O1136" s="46">
        <f>IFERROR(VLOOKUP($A1136,'Hospitalisation Details'!$A:$P,6,0),"")</f>
        <v>9890.23</v>
      </c>
      <c r="P1136" s="47" t="str">
        <f>IFERROR(VLOOKUP($A1136,'Hospitalisation Details'!$A:$P,12,0),"")</f>
        <v>tier - 3</v>
      </c>
      <c r="Q1136" s="47" t="str">
        <f>IFERROR(VLOOKUP($A1136,'Hospitalisation Details'!$A:$P,13,0),"")</f>
        <v>tier - 3</v>
      </c>
      <c r="R1136" s="47" t="str">
        <f>IFERROR(VLOOKUP($A1136,'Hospitalisation Details'!$A:$P,14,0),"")</f>
        <v>R1013</v>
      </c>
      <c r="S1136" s="47">
        <f>IFERROR(VLOOKUP($A1136,'Hospitalisation Details'!$A:$P,16,0),"")</f>
        <v>56</v>
      </c>
    </row>
    <row r="1137" spans="1:19" x14ac:dyDescent="0.3">
      <c r="A1137" s="34" t="str">
        <f>'Medical Examinations'!A1137</f>
        <v>Id1136</v>
      </c>
      <c r="B1137" s="36" t="str">
        <f>VLOOKUP($A1137,'Customer Names'!A:E,3,FALSE)</f>
        <v>Ms.</v>
      </c>
      <c r="C1137" s="37" t="str">
        <f>VLOOKUP($A1137,'Customer Names'!$A:$E,4,FALSE)</f>
        <v xml:space="preserve"> Sara</v>
      </c>
      <c r="D1137" s="37" t="str">
        <f>VLOOKUP($A1137,'Customer Names'!A:E,5,FALSE)</f>
        <v>Maltby</v>
      </c>
      <c r="E1137" s="35">
        <f>VLOOKUP($A1137,'Medical Examinations'!$A:$H,2,FALSE)</f>
        <v>39.5</v>
      </c>
      <c r="F1137" s="35">
        <f>VLOOKUP($A1137,'Medical Examinations'!$A:$H,3,FALSE)</f>
        <v>6.66</v>
      </c>
      <c r="G1137" s="35" t="str">
        <f>VLOOKUP($A1137,'Medical Examinations'!$A:$N,11,0)</f>
        <v>No</v>
      </c>
      <c r="H1137" s="35" t="str">
        <f>VLOOKUP($A1137,'Medical Examinations'!$A:$N,5,0)</f>
        <v>No</v>
      </c>
      <c r="I1137" s="35" t="str">
        <f>VLOOKUP($A1137,'Medical Examinations'!$A:$N,6,0)</f>
        <v>No</v>
      </c>
      <c r="J1137" s="35">
        <f>VLOOKUP($A1137,'Medical Examinations'!$A:$N,9,0)</f>
        <v>0</v>
      </c>
      <c r="K1137" s="35" t="str">
        <f>VLOOKUP($A1137,'Medical Examinations'!$A:$N,10,0)</f>
        <v>No</v>
      </c>
      <c r="L1137" s="35" t="str">
        <f>VLOOKUP($A1137,'Medical Examinations'!$A:$N,12,0)</f>
        <v>Obesity</v>
      </c>
      <c r="M1137" s="35" t="str">
        <f>VLOOKUP($A1137,'Medical Examinations'!$A:$N,13,0)</f>
        <v>Diabetes</v>
      </c>
      <c r="N1137" s="45">
        <f>IFERROR(VLOOKUP($A1137,'Hospitalisation Details'!$A:$P,15,0),"")</f>
        <v>26245</v>
      </c>
      <c r="O1137" s="46">
        <f>IFERROR(VLOOKUP($A1137,'Hospitalisation Details'!$A:$P,6,0),"")</f>
        <v>9880.07</v>
      </c>
      <c r="P1137" s="47" t="str">
        <f>IFERROR(VLOOKUP($A1137,'Hospitalisation Details'!$A:$P,12,0),"")</f>
        <v>tier - 2</v>
      </c>
      <c r="Q1137" s="47" t="str">
        <f>IFERROR(VLOOKUP($A1137,'Hospitalisation Details'!$A:$P,13,0),"")</f>
        <v>tier - 3</v>
      </c>
      <c r="R1137" s="47" t="str">
        <f>IFERROR(VLOOKUP($A1137,'Hospitalisation Details'!$A:$P,14,0),"")</f>
        <v>R1011</v>
      </c>
      <c r="S1137" s="47">
        <f>IFERROR(VLOOKUP($A1137,'Hospitalisation Details'!$A:$P,16,0),"")</f>
        <v>51</v>
      </c>
    </row>
    <row r="1138" spans="1:19" x14ac:dyDescent="0.3">
      <c r="A1138" s="34" t="str">
        <f>'Medical Examinations'!A1138</f>
        <v>Id1137</v>
      </c>
      <c r="B1138" s="36" t="str">
        <f>VLOOKUP($A1138,'Customer Names'!A:E,3,FALSE)</f>
        <v>Ms.</v>
      </c>
      <c r="C1138" s="37" t="str">
        <f>VLOOKUP($A1138,'Customer Names'!$A:$E,4,FALSE)</f>
        <v xml:space="preserve"> Lucie J.</v>
      </c>
      <c r="D1138" s="37" t="str">
        <f>VLOOKUP($A1138,'Customer Names'!A:E,5,FALSE)</f>
        <v>Custance</v>
      </c>
      <c r="E1138" s="35">
        <f>VLOOKUP($A1138,'Medical Examinations'!$A:$H,2,FALSE)</f>
        <v>37.729999999999997</v>
      </c>
      <c r="F1138" s="35">
        <f>VLOOKUP($A1138,'Medical Examinations'!$A:$H,3,FALSE)</f>
        <v>7.4</v>
      </c>
      <c r="G1138" s="35" t="str">
        <f>VLOOKUP($A1138,'Medical Examinations'!$A:$N,11,0)</f>
        <v>No</v>
      </c>
      <c r="H1138" s="35" t="str">
        <f>VLOOKUP($A1138,'Medical Examinations'!$A:$N,5,0)</f>
        <v>No</v>
      </c>
      <c r="I1138" s="35" t="str">
        <f>VLOOKUP($A1138,'Medical Examinations'!$A:$N,6,0)</f>
        <v>No</v>
      </c>
      <c r="J1138" s="35">
        <f>VLOOKUP($A1138,'Medical Examinations'!$A:$N,9,0)</f>
        <v>0</v>
      </c>
      <c r="K1138" s="35" t="str">
        <f>VLOOKUP($A1138,'Medical Examinations'!$A:$N,10,0)</f>
        <v>No</v>
      </c>
      <c r="L1138" s="35" t="str">
        <f>VLOOKUP($A1138,'Medical Examinations'!$A:$N,12,0)</f>
        <v>Obesity</v>
      </c>
      <c r="M1138" s="35" t="str">
        <f>VLOOKUP($A1138,'Medical Examinations'!$A:$N,13,0)</f>
        <v>Diabetes</v>
      </c>
      <c r="N1138" s="45">
        <f>IFERROR(VLOOKUP($A1138,'Hospitalisation Details'!$A:$P,15,0),"")</f>
        <v>26209</v>
      </c>
      <c r="O1138" s="46">
        <f>IFERROR(VLOOKUP($A1138,'Hospitalisation Details'!$A:$P,6,0),"")</f>
        <v>9877.61</v>
      </c>
      <c r="P1138" s="47" t="str">
        <f>IFERROR(VLOOKUP($A1138,'Hospitalisation Details'!$A:$P,12,0),"")</f>
        <v>tier - 2</v>
      </c>
      <c r="Q1138" s="47" t="str">
        <f>IFERROR(VLOOKUP($A1138,'Hospitalisation Details'!$A:$P,13,0),"")</f>
        <v>tier - 1</v>
      </c>
      <c r="R1138" s="47" t="str">
        <f>IFERROR(VLOOKUP($A1138,'Hospitalisation Details'!$A:$P,14,0),"")</f>
        <v>R1013</v>
      </c>
      <c r="S1138" s="47">
        <f>IFERROR(VLOOKUP($A1138,'Hospitalisation Details'!$A:$P,16,0),"")</f>
        <v>51</v>
      </c>
    </row>
    <row r="1139" spans="1:19" x14ac:dyDescent="0.3">
      <c r="A1139" s="34" t="str">
        <f>'Medical Examinations'!A1139</f>
        <v>Id1138</v>
      </c>
      <c r="B1139" s="36" t="str">
        <f>VLOOKUP($A1139,'Customer Names'!A:E,3,FALSE)</f>
        <v>Ms.</v>
      </c>
      <c r="C1139" s="37" t="str">
        <f>VLOOKUP($A1139,'Customer Names'!$A:$E,4,FALSE)</f>
        <v xml:space="preserve"> Elizabeth S.</v>
      </c>
      <c r="D1139" s="37" t="str">
        <f>VLOOKUP($A1139,'Customer Names'!A:E,5,FALSE)</f>
        <v>Choi</v>
      </c>
      <c r="E1139" s="35">
        <f>VLOOKUP($A1139,'Medical Examinations'!$A:$H,2,FALSE)</f>
        <v>40.659999999999997</v>
      </c>
      <c r="F1139" s="35">
        <f>VLOOKUP($A1139,'Medical Examinations'!$A:$H,3,FALSE)</f>
        <v>10.08</v>
      </c>
      <c r="G1139" s="35" t="str">
        <f>VLOOKUP($A1139,'Medical Examinations'!$A:$N,11,0)</f>
        <v>No</v>
      </c>
      <c r="H1139" s="35" t="str">
        <f>VLOOKUP($A1139,'Medical Examinations'!$A:$N,5,0)</f>
        <v>No</v>
      </c>
      <c r="I1139" s="35" t="str">
        <f>VLOOKUP($A1139,'Medical Examinations'!$A:$N,6,0)</f>
        <v>No</v>
      </c>
      <c r="J1139" s="35">
        <f>VLOOKUP($A1139,'Medical Examinations'!$A:$N,9,0)</f>
        <v>0</v>
      </c>
      <c r="K1139" s="35" t="str">
        <f>VLOOKUP($A1139,'Medical Examinations'!$A:$N,10,0)</f>
        <v>No</v>
      </c>
      <c r="L1139" s="35" t="str">
        <f>VLOOKUP($A1139,'Medical Examinations'!$A:$N,12,0)</f>
        <v>Obesity</v>
      </c>
      <c r="M1139" s="35" t="str">
        <f>VLOOKUP($A1139,'Medical Examinations'!$A:$N,13,0)</f>
        <v>Diabetes</v>
      </c>
      <c r="N1139" s="45">
        <f>IFERROR(VLOOKUP($A1139,'Hospitalisation Details'!$A:$P,15,0),"")</f>
        <v>26117</v>
      </c>
      <c r="O1139" s="46">
        <f>IFERROR(VLOOKUP($A1139,'Hospitalisation Details'!$A:$P,6,0),"")</f>
        <v>9875.68</v>
      </c>
      <c r="P1139" s="47" t="str">
        <f>IFERROR(VLOOKUP($A1139,'Hospitalisation Details'!$A:$P,12,0),"")</f>
        <v>tier - 2</v>
      </c>
      <c r="Q1139" s="47" t="str">
        <f>IFERROR(VLOOKUP($A1139,'Hospitalisation Details'!$A:$P,13,0),"")</f>
        <v>tier - 3</v>
      </c>
      <c r="R1139" s="47" t="str">
        <f>IFERROR(VLOOKUP($A1139,'Hospitalisation Details'!$A:$P,14,0),"")</f>
        <v>R1024</v>
      </c>
      <c r="S1139" s="47">
        <f>IFERROR(VLOOKUP($A1139,'Hospitalisation Details'!$A:$P,16,0),"")</f>
        <v>51</v>
      </c>
    </row>
    <row r="1140" spans="1:19" x14ac:dyDescent="0.3">
      <c r="A1140" s="34" t="str">
        <f>'Medical Examinations'!A1140</f>
        <v>Id1139</v>
      </c>
      <c r="B1140" s="36" t="str">
        <f>VLOOKUP($A1140,'Customer Names'!A:E,3,FALSE)</f>
        <v>Ms.</v>
      </c>
      <c r="C1140" s="37" t="str">
        <f>VLOOKUP($A1140,'Customer Names'!$A:$E,4,FALSE)</f>
        <v xml:space="preserve"> Carma S</v>
      </c>
      <c r="D1140" s="37" t="str">
        <f>VLOOKUP($A1140,'Customer Names'!A:E,5,FALSE)</f>
        <v>Barnett</v>
      </c>
      <c r="E1140" s="35">
        <f>VLOOKUP($A1140,'Medical Examinations'!$A:$H,2,FALSE)</f>
        <v>34.200000000000003</v>
      </c>
      <c r="F1140" s="35">
        <f>VLOOKUP($A1140,'Medical Examinations'!$A:$H,3,FALSE)</f>
        <v>8.58</v>
      </c>
      <c r="G1140" s="35" t="str">
        <f>VLOOKUP($A1140,'Medical Examinations'!$A:$N,11,0)</f>
        <v>No</v>
      </c>
      <c r="H1140" s="35" t="str">
        <f>VLOOKUP($A1140,'Medical Examinations'!$A:$N,5,0)</f>
        <v>No</v>
      </c>
      <c r="I1140" s="35" t="str">
        <f>VLOOKUP($A1140,'Medical Examinations'!$A:$N,6,0)</f>
        <v>No</v>
      </c>
      <c r="J1140" s="35">
        <f>VLOOKUP($A1140,'Medical Examinations'!$A:$N,9,0)</f>
        <v>0</v>
      </c>
      <c r="K1140" s="35" t="str">
        <f>VLOOKUP($A1140,'Medical Examinations'!$A:$N,10,0)</f>
        <v>No</v>
      </c>
      <c r="L1140" s="35" t="str">
        <f>VLOOKUP($A1140,'Medical Examinations'!$A:$N,12,0)</f>
        <v>Obesity</v>
      </c>
      <c r="M1140" s="35" t="str">
        <f>VLOOKUP($A1140,'Medical Examinations'!$A:$N,13,0)</f>
        <v>Diabetes</v>
      </c>
      <c r="N1140" s="45">
        <f>IFERROR(VLOOKUP($A1140,'Hospitalisation Details'!$A:$P,15,0),"")</f>
        <v>26289</v>
      </c>
      <c r="O1140" s="46">
        <f>IFERROR(VLOOKUP($A1140,'Hospitalisation Details'!$A:$P,6,0),"")</f>
        <v>9872.7000000000007</v>
      </c>
      <c r="P1140" s="47" t="str">
        <f>IFERROR(VLOOKUP($A1140,'Hospitalisation Details'!$A:$P,12,0),"")</f>
        <v>tier - 2</v>
      </c>
      <c r="Q1140" s="47" t="str">
        <f>IFERROR(VLOOKUP($A1140,'Hospitalisation Details'!$A:$P,13,0),"")</f>
        <v>tier - 2</v>
      </c>
      <c r="R1140" s="47" t="str">
        <f>IFERROR(VLOOKUP($A1140,'Hospitalisation Details'!$A:$P,14,0),"")</f>
        <v>R1011</v>
      </c>
      <c r="S1140" s="47">
        <f>IFERROR(VLOOKUP($A1140,'Hospitalisation Details'!$A:$P,16,0),"")</f>
        <v>51</v>
      </c>
    </row>
    <row r="1141" spans="1:19" x14ac:dyDescent="0.3">
      <c r="A1141" s="34" t="str">
        <f>'Medical Examinations'!A1141</f>
        <v>Id1140</v>
      </c>
      <c r="B1141" s="36" t="str">
        <f>VLOOKUP($A1141,'Customer Names'!A:E,3,FALSE)</f>
        <v>Mr.</v>
      </c>
      <c r="C1141" s="37" t="str">
        <f>VLOOKUP($A1141,'Customer Names'!$A:$E,4,FALSE)</f>
        <v xml:space="preserve"> Ryan</v>
      </c>
      <c r="D1141" s="37" t="str">
        <f>VLOOKUP($A1141,'Customer Names'!A:E,5,FALSE)</f>
        <v>Proulx</v>
      </c>
      <c r="E1141" s="35">
        <f>VLOOKUP($A1141,'Medical Examinations'!$A:$H,2,FALSE)</f>
        <v>46.51</v>
      </c>
      <c r="F1141" s="35">
        <f>VLOOKUP($A1141,'Medical Examinations'!$A:$H,3,FALSE)</f>
        <v>5.84</v>
      </c>
      <c r="G1141" s="35" t="str">
        <f>VLOOKUP($A1141,'Medical Examinations'!$A:$N,11,0)</f>
        <v>No</v>
      </c>
      <c r="H1141" s="35" t="str">
        <f>VLOOKUP($A1141,'Medical Examinations'!$A:$N,5,0)</f>
        <v>No</v>
      </c>
      <c r="I1141" s="35" t="str">
        <f>VLOOKUP($A1141,'Medical Examinations'!$A:$N,6,0)</f>
        <v>No</v>
      </c>
      <c r="J1141" s="35">
        <f>VLOOKUP($A1141,'Medical Examinations'!$A:$N,9,0)</f>
        <v>1</v>
      </c>
      <c r="K1141" s="35" t="str">
        <f>VLOOKUP($A1141,'Medical Examinations'!$A:$N,10,0)</f>
        <v>No</v>
      </c>
      <c r="L1141" s="35" t="str">
        <f>VLOOKUP($A1141,'Medical Examinations'!$A:$N,12,0)</f>
        <v>Obesity</v>
      </c>
      <c r="M1141" s="35" t="str">
        <f>VLOOKUP($A1141,'Medical Examinations'!$A:$N,13,0)</f>
        <v>Prediabetes</v>
      </c>
      <c r="N1141" s="45">
        <f>IFERROR(VLOOKUP($A1141,'Hospitalisation Details'!$A:$P,15,0),"")</f>
        <v>35982</v>
      </c>
      <c r="O1141" s="46">
        <f>IFERROR(VLOOKUP($A1141,'Hospitalisation Details'!$A:$P,6,0),"")</f>
        <v>9870.59</v>
      </c>
      <c r="P1141" s="47" t="str">
        <f>IFERROR(VLOOKUP($A1141,'Hospitalisation Details'!$A:$P,12,0),"")</f>
        <v>tier - 2</v>
      </c>
      <c r="Q1141" s="47" t="str">
        <f>IFERROR(VLOOKUP($A1141,'Hospitalisation Details'!$A:$P,13,0),"")</f>
        <v>tier - 2</v>
      </c>
      <c r="R1141" s="47" t="str">
        <f>IFERROR(VLOOKUP($A1141,'Hospitalisation Details'!$A:$P,14,0),"")</f>
        <v>R1023</v>
      </c>
      <c r="S1141" s="47">
        <f>IFERROR(VLOOKUP($A1141,'Hospitalisation Details'!$A:$P,16,0),"")</f>
        <v>24</v>
      </c>
    </row>
    <row r="1142" spans="1:19" x14ac:dyDescent="0.3">
      <c r="A1142" s="34" t="str">
        <f>'Medical Examinations'!A1142</f>
        <v>Id1141</v>
      </c>
      <c r="B1142" s="36" t="str">
        <f>VLOOKUP($A1142,'Customer Names'!A:E,3,FALSE)</f>
        <v>Mr.</v>
      </c>
      <c r="C1142" s="37" t="str">
        <f>VLOOKUP($A1142,'Customer Names'!$A:$E,4,FALSE)</f>
        <v xml:space="preserve"> Daniel</v>
      </c>
      <c r="D1142" s="37" t="str">
        <f>VLOOKUP($A1142,'Customer Names'!A:E,5,FALSE)</f>
        <v>Hamilton</v>
      </c>
      <c r="E1142" s="35">
        <f>VLOOKUP($A1142,'Medical Examinations'!$A:$H,2,FALSE)</f>
        <v>28.88</v>
      </c>
      <c r="F1142" s="35">
        <f>VLOOKUP($A1142,'Medical Examinations'!$A:$H,3,FALSE)</f>
        <v>4.8600000000000003</v>
      </c>
      <c r="G1142" s="35" t="str">
        <f>VLOOKUP($A1142,'Medical Examinations'!$A:$N,11,0)</f>
        <v>Yes</v>
      </c>
      <c r="H1142" s="35" t="str">
        <f>VLOOKUP($A1142,'Medical Examinations'!$A:$N,5,0)</f>
        <v>No</v>
      </c>
      <c r="I1142" s="35" t="str">
        <f>VLOOKUP($A1142,'Medical Examinations'!$A:$N,6,0)</f>
        <v>Yes</v>
      </c>
      <c r="J1142" s="35">
        <f>VLOOKUP($A1142,'Medical Examinations'!$A:$N,9,0)</f>
        <v>1</v>
      </c>
      <c r="K1142" s="35" t="str">
        <f>VLOOKUP($A1142,'Medical Examinations'!$A:$N,10,0)</f>
        <v>No</v>
      </c>
      <c r="L1142" s="35" t="str">
        <f>VLOOKUP($A1142,'Medical Examinations'!$A:$N,12,0)</f>
        <v>Overweight</v>
      </c>
      <c r="M1142" s="35" t="str">
        <f>VLOOKUP($A1142,'Medical Examinations'!$A:$N,13,0)</f>
        <v>Normal</v>
      </c>
      <c r="N1142" s="45">
        <f>IFERROR(VLOOKUP($A1142,'Hospitalisation Details'!$A:$P,15,0),"")</f>
        <v>25428</v>
      </c>
      <c r="O1142" s="46">
        <f>IFERROR(VLOOKUP($A1142,'Hospitalisation Details'!$A:$P,6,0),"")</f>
        <v>9869.81</v>
      </c>
      <c r="P1142" s="47" t="str">
        <f>IFERROR(VLOOKUP($A1142,'Hospitalisation Details'!$A:$P,12,0),"")</f>
        <v>tier - 3</v>
      </c>
      <c r="Q1142" s="47" t="str">
        <f>IFERROR(VLOOKUP($A1142,'Hospitalisation Details'!$A:$P,13,0),"")</f>
        <v>tier - 3</v>
      </c>
      <c r="R1142" s="47" t="str">
        <f>IFERROR(VLOOKUP($A1142,'Hospitalisation Details'!$A:$P,14,0),"")</f>
        <v>R1012</v>
      </c>
      <c r="S1142" s="47">
        <f>IFERROR(VLOOKUP($A1142,'Hospitalisation Details'!$A:$P,16,0),"")</f>
        <v>53</v>
      </c>
    </row>
    <row r="1143" spans="1:19" x14ac:dyDescent="0.3">
      <c r="A1143" s="34" t="str">
        <f>'Medical Examinations'!A1143</f>
        <v>Id1142</v>
      </c>
      <c r="B1143" s="36" t="str">
        <f>VLOOKUP($A1143,'Customer Names'!A:E,3,FALSE)</f>
        <v>Ms.</v>
      </c>
      <c r="C1143" s="37" t="str">
        <f>VLOOKUP($A1143,'Customer Names'!$A:$E,4,FALSE)</f>
        <v xml:space="preserve"> Sarah</v>
      </c>
      <c r="D1143" s="37" t="str">
        <f>VLOOKUP($A1143,'Customer Names'!A:E,5,FALSE)</f>
        <v>Lundine</v>
      </c>
      <c r="E1143" s="35">
        <f>VLOOKUP($A1143,'Medical Examinations'!$A:$H,2,FALSE)</f>
        <v>33.914999999999999</v>
      </c>
      <c r="F1143" s="35">
        <f>VLOOKUP($A1143,'Medical Examinations'!$A:$H,3,FALSE)</f>
        <v>11.52</v>
      </c>
      <c r="G1143" s="35" t="str">
        <f>VLOOKUP($A1143,'Medical Examinations'!$A:$N,11,0)</f>
        <v>No</v>
      </c>
      <c r="H1143" s="35" t="str">
        <f>VLOOKUP($A1143,'Medical Examinations'!$A:$N,5,0)</f>
        <v>No</v>
      </c>
      <c r="I1143" s="35" t="str">
        <f>VLOOKUP($A1143,'Medical Examinations'!$A:$N,6,0)</f>
        <v>No</v>
      </c>
      <c r="J1143" s="35">
        <f>VLOOKUP($A1143,'Medical Examinations'!$A:$N,9,0)</f>
        <v>0</v>
      </c>
      <c r="K1143" s="35" t="str">
        <f>VLOOKUP($A1143,'Medical Examinations'!$A:$N,10,0)</f>
        <v>No</v>
      </c>
      <c r="L1143" s="35" t="str">
        <f>VLOOKUP($A1143,'Medical Examinations'!$A:$N,12,0)</f>
        <v>Obesity</v>
      </c>
      <c r="M1143" s="35" t="str">
        <f>VLOOKUP($A1143,'Medical Examinations'!$A:$N,13,0)</f>
        <v>Diabetes</v>
      </c>
      <c r="N1143" s="45">
        <f>IFERROR(VLOOKUP($A1143,'Hospitalisation Details'!$A:$P,15,0),"")</f>
        <v>26246</v>
      </c>
      <c r="O1143" s="46">
        <f>IFERROR(VLOOKUP($A1143,'Hospitalisation Details'!$A:$P,6,0),"")</f>
        <v>9866.2999999999993</v>
      </c>
      <c r="P1143" s="47" t="str">
        <f>IFERROR(VLOOKUP($A1143,'Hospitalisation Details'!$A:$P,12,0),"")</f>
        <v>tier - 2</v>
      </c>
      <c r="Q1143" s="47" t="str">
        <f>IFERROR(VLOOKUP($A1143,'Hospitalisation Details'!$A:$P,13,0),"")</f>
        <v>tier - 3</v>
      </c>
      <c r="R1143" s="47" t="str">
        <f>IFERROR(VLOOKUP($A1143,'Hospitalisation Details'!$A:$P,14,0),"")</f>
        <v>R1024</v>
      </c>
      <c r="S1143" s="47">
        <f>IFERROR(VLOOKUP($A1143,'Hospitalisation Details'!$A:$P,16,0),"")</f>
        <v>51</v>
      </c>
    </row>
    <row r="1144" spans="1:19" x14ac:dyDescent="0.3">
      <c r="A1144" s="34" t="str">
        <f>'Medical Examinations'!A1144</f>
        <v>Id1143</v>
      </c>
      <c r="B1144" s="36" t="str">
        <f>VLOOKUP($A1144,'Customer Names'!A:E,3,FALSE)</f>
        <v>Mr.</v>
      </c>
      <c r="C1144" s="37" t="str">
        <f>VLOOKUP($A1144,'Customer Names'!$A:$E,4,FALSE)</f>
        <v xml:space="preserve"> Matthew J</v>
      </c>
      <c r="D1144" s="37" t="str">
        <f>VLOOKUP($A1144,'Customer Names'!A:E,5,FALSE)</f>
        <v>Paullin</v>
      </c>
      <c r="E1144" s="35">
        <f>VLOOKUP($A1144,'Medical Examinations'!$A:$H,2,FALSE)</f>
        <v>24.32</v>
      </c>
      <c r="F1144" s="35">
        <f>VLOOKUP($A1144,'Medical Examinations'!$A:$H,3,FALSE)</f>
        <v>6.15</v>
      </c>
      <c r="G1144" s="35" t="str">
        <f>VLOOKUP($A1144,'Medical Examinations'!$A:$N,11,0)</f>
        <v>Yes</v>
      </c>
      <c r="H1144" s="35" t="str">
        <f>VLOOKUP($A1144,'Medical Examinations'!$A:$N,5,0)</f>
        <v>No</v>
      </c>
      <c r="I1144" s="35" t="str">
        <f>VLOOKUP($A1144,'Medical Examinations'!$A:$N,6,0)</f>
        <v>Yes</v>
      </c>
      <c r="J1144" s="35">
        <f>VLOOKUP($A1144,'Medical Examinations'!$A:$N,9,0)</f>
        <v>1</v>
      </c>
      <c r="K1144" s="35" t="str">
        <f>VLOOKUP($A1144,'Medical Examinations'!$A:$N,10,0)</f>
        <v>No</v>
      </c>
      <c r="L1144" s="35" t="str">
        <f>VLOOKUP($A1144,'Medical Examinations'!$A:$N,12,0)</f>
        <v>Normal Weight</v>
      </c>
      <c r="M1144" s="35" t="str">
        <f>VLOOKUP($A1144,'Medical Examinations'!$A:$N,13,0)</f>
        <v>Prediabetes</v>
      </c>
      <c r="N1144" s="45">
        <f>IFERROR(VLOOKUP($A1144,'Hospitalisation Details'!$A:$P,15,0),"")</f>
        <v>25496</v>
      </c>
      <c r="O1144" s="46">
        <f>IFERROR(VLOOKUP($A1144,'Hospitalisation Details'!$A:$P,6,0),"")</f>
        <v>9863.4699999999993</v>
      </c>
      <c r="P1144" s="47" t="str">
        <f>IFERROR(VLOOKUP($A1144,'Hospitalisation Details'!$A:$P,12,0),"")</f>
        <v>tier - 3</v>
      </c>
      <c r="Q1144" s="47" t="str">
        <f>IFERROR(VLOOKUP($A1144,'Hospitalisation Details'!$A:$P,13,0),"")</f>
        <v>tier - 3</v>
      </c>
      <c r="R1144" s="47" t="str">
        <f>IFERROR(VLOOKUP($A1144,'Hospitalisation Details'!$A:$P,14,0),"")</f>
        <v>R1012</v>
      </c>
      <c r="S1144" s="47">
        <f>IFERROR(VLOOKUP($A1144,'Hospitalisation Details'!$A:$P,16,0),"")</f>
        <v>53</v>
      </c>
    </row>
    <row r="1145" spans="1:19" x14ac:dyDescent="0.3">
      <c r="A1145" s="34" t="str">
        <f>'Medical Examinations'!A1145</f>
        <v>Id1144</v>
      </c>
      <c r="B1145" s="36" t="str">
        <f>VLOOKUP($A1145,'Customer Names'!A:E,3,FALSE)</f>
        <v>Ms.</v>
      </c>
      <c r="C1145" s="37" t="str">
        <f>VLOOKUP($A1145,'Customer Names'!$A:$E,4,FALSE)</f>
        <v xml:space="preserve"> Francesca</v>
      </c>
      <c r="D1145" s="37" t="str">
        <f>VLOOKUP($A1145,'Customer Names'!A:E,5,FALSE)</f>
        <v>Delucia</v>
      </c>
      <c r="E1145" s="35">
        <f>VLOOKUP($A1145,'Medical Examinations'!$A:$H,2,FALSE)</f>
        <v>25.8</v>
      </c>
      <c r="F1145" s="35">
        <f>VLOOKUP($A1145,'Medical Examinations'!$A:$H,3,FALSE)</f>
        <v>9.94</v>
      </c>
      <c r="G1145" s="35" t="str">
        <f>VLOOKUP($A1145,'Medical Examinations'!$A:$N,11,0)</f>
        <v>No</v>
      </c>
      <c r="H1145" s="35" t="str">
        <f>VLOOKUP($A1145,'Medical Examinations'!$A:$N,5,0)</f>
        <v>No</v>
      </c>
      <c r="I1145" s="35" t="str">
        <f>VLOOKUP($A1145,'Medical Examinations'!$A:$N,6,0)</f>
        <v>No</v>
      </c>
      <c r="J1145" s="35">
        <f>VLOOKUP($A1145,'Medical Examinations'!$A:$N,9,0)</f>
        <v>0</v>
      </c>
      <c r="K1145" s="35" t="str">
        <f>VLOOKUP($A1145,'Medical Examinations'!$A:$N,10,0)</f>
        <v>No</v>
      </c>
      <c r="L1145" s="35" t="str">
        <f>VLOOKUP($A1145,'Medical Examinations'!$A:$N,12,0)</f>
        <v>Overweight</v>
      </c>
      <c r="M1145" s="35" t="str">
        <f>VLOOKUP($A1145,'Medical Examinations'!$A:$N,13,0)</f>
        <v>Diabetes</v>
      </c>
      <c r="N1145" s="45">
        <f>IFERROR(VLOOKUP($A1145,'Hospitalisation Details'!$A:$P,15,0),"")</f>
        <v>26131</v>
      </c>
      <c r="O1145" s="46">
        <f>IFERROR(VLOOKUP($A1145,'Hospitalisation Details'!$A:$P,6,0),"")</f>
        <v>9861.0300000000007</v>
      </c>
      <c r="P1145" s="47" t="str">
        <f>IFERROR(VLOOKUP($A1145,'Hospitalisation Details'!$A:$P,12,0),"")</f>
        <v>tier - 2</v>
      </c>
      <c r="Q1145" s="47" t="str">
        <f>IFERROR(VLOOKUP($A1145,'Hospitalisation Details'!$A:$P,13,0),"")</f>
        <v>tier - 2</v>
      </c>
      <c r="R1145" s="47" t="str">
        <f>IFERROR(VLOOKUP($A1145,'Hospitalisation Details'!$A:$P,14,0),"")</f>
        <v>R1011</v>
      </c>
      <c r="S1145" s="47">
        <f>IFERROR(VLOOKUP($A1145,'Hospitalisation Details'!$A:$P,16,0),"")</f>
        <v>51</v>
      </c>
    </row>
    <row r="1146" spans="1:19" x14ac:dyDescent="0.3">
      <c r="A1146" s="34" t="str">
        <f>'Medical Examinations'!A1146</f>
        <v>Id1145</v>
      </c>
      <c r="B1146" s="36" t="str">
        <f>VLOOKUP($A1146,'Customer Names'!A:E,3,FALSE)</f>
        <v>Ms.</v>
      </c>
      <c r="C1146" s="37" t="str">
        <f>VLOOKUP($A1146,'Customer Names'!$A:$E,4,FALSE)</f>
        <v xml:space="preserve"> Nicole</v>
      </c>
      <c r="D1146" s="37" t="str">
        <f>VLOOKUP($A1146,'Customer Names'!A:E,5,FALSE)</f>
        <v>Valentine</v>
      </c>
      <c r="E1146" s="35">
        <f>VLOOKUP($A1146,'Medical Examinations'!$A:$H,2,FALSE)</f>
        <v>21.56</v>
      </c>
      <c r="F1146" s="35">
        <f>VLOOKUP($A1146,'Medical Examinations'!$A:$H,3,FALSE)</f>
        <v>10.56</v>
      </c>
      <c r="G1146" s="35" t="str">
        <f>VLOOKUP($A1146,'Medical Examinations'!$A:$N,11,0)</f>
        <v>No</v>
      </c>
      <c r="H1146" s="35" t="str">
        <f>VLOOKUP($A1146,'Medical Examinations'!$A:$N,5,0)</f>
        <v>No</v>
      </c>
      <c r="I1146" s="35" t="str">
        <f>VLOOKUP($A1146,'Medical Examinations'!$A:$N,6,0)</f>
        <v>No</v>
      </c>
      <c r="J1146" s="35">
        <f>VLOOKUP($A1146,'Medical Examinations'!$A:$N,9,0)</f>
        <v>0</v>
      </c>
      <c r="K1146" s="35" t="str">
        <f>VLOOKUP($A1146,'Medical Examinations'!$A:$N,10,0)</f>
        <v>No</v>
      </c>
      <c r="L1146" s="35" t="str">
        <f>VLOOKUP($A1146,'Medical Examinations'!$A:$N,12,0)</f>
        <v>Normal Weight</v>
      </c>
      <c r="M1146" s="35" t="str">
        <f>VLOOKUP($A1146,'Medical Examinations'!$A:$N,13,0)</f>
        <v>Diabetes</v>
      </c>
      <c r="N1146" s="45">
        <f>IFERROR(VLOOKUP($A1146,'Hospitalisation Details'!$A:$P,15,0),"")</f>
        <v>26229</v>
      </c>
      <c r="O1146" s="46">
        <f>IFERROR(VLOOKUP($A1146,'Hospitalisation Details'!$A:$P,6,0),"")</f>
        <v>9855.1299999999992</v>
      </c>
      <c r="P1146" s="47" t="str">
        <f>IFERROR(VLOOKUP($A1146,'Hospitalisation Details'!$A:$P,12,0),"")</f>
        <v>tier - 2</v>
      </c>
      <c r="Q1146" s="47" t="str">
        <f>IFERROR(VLOOKUP($A1146,'Hospitalisation Details'!$A:$P,13,0),"")</f>
        <v>tier - 3</v>
      </c>
      <c r="R1146" s="47" t="str">
        <f>IFERROR(VLOOKUP($A1146,'Hospitalisation Details'!$A:$P,14,0),"")</f>
        <v>R1013</v>
      </c>
      <c r="S1146" s="47">
        <f>IFERROR(VLOOKUP($A1146,'Hospitalisation Details'!$A:$P,16,0),"")</f>
        <v>51</v>
      </c>
    </row>
    <row r="1147" spans="1:19" x14ac:dyDescent="0.3">
      <c r="A1147" s="34" t="str">
        <f>'Medical Examinations'!A1147</f>
        <v>Id1146</v>
      </c>
      <c r="B1147" s="36" t="str">
        <f>VLOOKUP($A1147,'Customer Names'!A:E,3,FALSE)</f>
        <v>Mr.</v>
      </c>
      <c r="C1147" s="37" t="str">
        <f>VLOOKUP($A1147,'Customer Names'!$A:$E,4,FALSE)</f>
        <v xml:space="preserve"> Toshiyuki</v>
      </c>
      <c r="D1147" s="37" t="str">
        <f>VLOOKUP($A1147,'Customer Names'!A:E,5,FALSE)</f>
        <v>Mohara</v>
      </c>
      <c r="E1147" s="35">
        <f>VLOOKUP($A1147,'Medical Examinations'!$A:$H,2,FALSE)</f>
        <v>31.6</v>
      </c>
      <c r="F1147" s="35">
        <f>VLOOKUP($A1147,'Medical Examinations'!$A:$H,3,FALSE)</f>
        <v>6.79</v>
      </c>
      <c r="G1147" s="35" t="str">
        <f>VLOOKUP($A1147,'Medical Examinations'!$A:$N,11,0)</f>
        <v>No</v>
      </c>
      <c r="H1147" s="35" t="str">
        <f>VLOOKUP($A1147,'Medical Examinations'!$A:$N,5,0)</f>
        <v>No</v>
      </c>
      <c r="I1147" s="35" t="str">
        <f>VLOOKUP($A1147,'Medical Examinations'!$A:$N,6,0)</f>
        <v>No</v>
      </c>
      <c r="J1147" s="35">
        <f>VLOOKUP($A1147,'Medical Examinations'!$A:$N,9,0)</f>
        <v>0</v>
      </c>
      <c r="K1147" s="35" t="str">
        <f>VLOOKUP($A1147,'Medical Examinations'!$A:$N,10,0)</f>
        <v>No</v>
      </c>
      <c r="L1147" s="35" t="str">
        <f>VLOOKUP($A1147,'Medical Examinations'!$A:$N,12,0)</f>
        <v>Obesity</v>
      </c>
      <c r="M1147" s="35" t="str">
        <f>VLOOKUP($A1147,'Medical Examinations'!$A:$N,13,0)</f>
        <v>Diabetes</v>
      </c>
      <c r="N1147" s="45">
        <f>IFERROR(VLOOKUP($A1147,'Hospitalisation Details'!$A:$P,15,0),"")</f>
        <v>25146</v>
      </c>
      <c r="O1147" s="46">
        <f>IFERROR(VLOOKUP($A1147,'Hospitalisation Details'!$A:$P,6,0),"")</f>
        <v>9850.43</v>
      </c>
      <c r="P1147" s="47" t="str">
        <f>IFERROR(VLOOKUP($A1147,'Hospitalisation Details'!$A:$P,12,0),"")</f>
        <v>tier - 3</v>
      </c>
      <c r="Q1147" s="47" t="str">
        <f>IFERROR(VLOOKUP($A1147,'Hospitalisation Details'!$A:$P,13,0),"")</f>
        <v>tier - 3</v>
      </c>
      <c r="R1147" s="47" t="str">
        <f>IFERROR(VLOOKUP($A1147,'Hospitalisation Details'!$A:$P,14,0),"")</f>
        <v>R1011</v>
      </c>
      <c r="S1147" s="47">
        <f>IFERROR(VLOOKUP($A1147,'Hospitalisation Details'!$A:$P,16,0),"")</f>
        <v>54</v>
      </c>
    </row>
    <row r="1148" spans="1:19" x14ac:dyDescent="0.3">
      <c r="A1148" s="34" t="str">
        <f>'Medical Examinations'!A1148</f>
        <v>Id1147</v>
      </c>
      <c r="B1148" s="36" t="str">
        <f>VLOOKUP($A1148,'Customer Names'!A:E,3,FALSE)</f>
        <v>Mr.</v>
      </c>
      <c r="C1148" s="37" t="str">
        <f>VLOOKUP($A1148,'Customer Names'!$A:$E,4,FALSE)</f>
        <v xml:space="preserve"> Tom L.</v>
      </c>
      <c r="D1148" s="37" t="str">
        <f>VLOOKUP($A1148,'Customer Names'!A:E,5,FALSE)</f>
        <v>Fairbrother</v>
      </c>
      <c r="E1148" s="35">
        <f>VLOOKUP($A1148,'Medical Examinations'!$A:$H,2,FALSE)</f>
        <v>42.93</v>
      </c>
      <c r="F1148" s="35">
        <f>VLOOKUP($A1148,'Medical Examinations'!$A:$H,3,FALSE)</f>
        <v>4.8</v>
      </c>
      <c r="G1148" s="35" t="str">
        <f>VLOOKUP($A1148,'Medical Examinations'!$A:$N,11,0)</f>
        <v>No</v>
      </c>
      <c r="H1148" s="35" t="str">
        <f>VLOOKUP($A1148,'Medical Examinations'!$A:$N,5,0)</f>
        <v>No</v>
      </c>
      <c r="I1148" s="35" t="str">
        <f>VLOOKUP($A1148,'Medical Examinations'!$A:$N,6,0)</f>
        <v>No</v>
      </c>
      <c r="J1148" s="35">
        <f>VLOOKUP($A1148,'Medical Examinations'!$A:$N,9,0)</f>
        <v>1</v>
      </c>
      <c r="K1148" s="35" t="str">
        <f>VLOOKUP($A1148,'Medical Examinations'!$A:$N,10,0)</f>
        <v>No</v>
      </c>
      <c r="L1148" s="35" t="str">
        <f>VLOOKUP($A1148,'Medical Examinations'!$A:$N,12,0)</f>
        <v>Obesity</v>
      </c>
      <c r="M1148" s="35" t="str">
        <f>VLOOKUP($A1148,'Medical Examinations'!$A:$N,13,0)</f>
        <v>Normal</v>
      </c>
      <c r="N1148" s="45">
        <f>IFERROR(VLOOKUP($A1148,'Hospitalisation Details'!$A:$P,15,0),"")</f>
        <v>33829</v>
      </c>
      <c r="O1148" s="46">
        <f>IFERROR(VLOOKUP($A1148,'Hospitalisation Details'!$A:$P,6,0),"")</f>
        <v>9844.4500000000007</v>
      </c>
      <c r="P1148" s="47" t="str">
        <f>IFERROR(VLOOKUP($A1148,'Hospitalisation Details'!$A:$P,12,0),"")</f>
        <v>tier - 2</v>
      </c>
      <c r="Q1148" s="47" t="str">
        <f>IFERROR(VLOOKUP($A1148,'Hospitalisation Details'!$A:$P,13,0),"")</f>
        <v>tier - 1</v>
      </c>
      <c r="R1148" s="47" t="str">
        <f>IFERROR(VLOOKUP($A1148,'Hospitalisation Details'!$A:$P,14,0),"")</f>
        <v>R1012</v>
      </c>
      <c r="S1148" s="47">
        <f>IFERROR(VLOOKUP($A1148,'Hospitalisation Details'!$A:$P,16,0),"")</f>
        <v>30</v>
      </c>
    </row>
    <row r="1149" spans="1:19" x14ac:dyDescent="0.3">
      <c r="A1149" s="34" t="str">
        <f>'Medical Examinations'!A1149</f>
        <v>Id1148</v>
      </c>
      <c r="B1149" s="36" t="str">
        <f>VLOOKUP($A1149,'Customer Names'!A:E,3,FALSE)</f>
        <v>Mr.</v>
      </c>
      <c r="C1149" s="37" t="str">
        <f>VLOOKUP($A1149,'Customer Names'!$A:$E,4,FALSE)</f>
        <v xml:space="preserve"> Brian</v>
      </c>
      <c r="D1149" s="37" t="str">
        <f>VLOOKUP($A1149,'Customer Names'!A:E,5,FALSE)</f>
        <v>Fagan</v>
      </c>
      <c r="E1149" s="35">
        <f>VLOOKUP($A1149,'Medical Examinations'!$A:$H,2,FALSE)</f>
        <v>26.72</v>
      </c>
      <c r="F1149" s="35">
        <f>VLOOKUP($A1149,'Medical Examinations'!$A:$H,3,FALSE)</f>
        <v>5.75</v>
      </c>
      <c r="G1149" s="35" t="str">
        <f>VLOOKUP($A1149,'Medical Examinations'!$A:$N,11,0)</f>
        <v>No</v>
      </c>
      <c r="H1149" s="35" t="str">
        <f>VLOOKUP($A1149,'Medical Examinations'!$A:$N,5,0)</f>
        <v>No</v>
      </c>
      <c r="I1149" s="35" t="str">
        <f>VLOOKUP($A1149,'Medical Examinations'!$A:$N,6,0)</f>
        <v>No</v>
      </c>
      <c r="J1149" s="35">
        <f>VLOOKUP($A1149,'Medical Examinations'!$A:$N,9,0)</f>
        <v>2</v>
      </c>
      <c r="K1149" s="35" t="str">
        <f>VLOOKUP($A1149,'Medical Examinations'!$A:$N,10,0)</f>
        <v>No</v>
      </c>
      <c r="L1149" s="35" t="str">
        <f>VLOOKUP($A1149,'Medical Examinations'!$A:$N,12,0)</f>
        <v>Overweight</v>
      </c>
      <c r="M1149" s="35" t="str">
        <f>VLOOKUP($A1149,'Medical Examinations'!$A:$N,13,0)</f>
        <v>Prediabetes</v>
      </c>
      <c r="N1149" s="45">
        <f>IFERROR(VLOOKUP($A1149,'Hospitalisation Details'!$A:$P,15,0),"")</f>
        <v>26568</v>
      </c>
      <c r="O1149" s="46">
        <f>IFERROR(VLOOKUP($A1149,'Hospitalisation Details'!$A:$P,6,0),"")</f>
        <v>9836.2099999999991</v>
      </c>
      <c r="P1149" s="47" t="str">
        <f>IFERROR(VLOOKUP($A1149,'Hospitalisation Details'!$A:$P,12,0),"")</f>
        <v>tier - 2</v>
      </c>
      <c r="Q1149" s="47" t="str">
        <f>IFERROR(VLOOKUP($A1149,'Hospitalisation Details'!$A:$P,13,0),"")</f>
        <v>tier - 3</v>
      </c>
      <c r="R1149" s="47" t="str">
        <f>IFERROR(VLOOKUP($A1149,'Hospitalisation Details'!$A:$P,14,0),"")</f>
        <v>R1021</v>
      </c>
      <c r="S1149" s="47">
        <f>IFERROR(VLOOKUP($A1149,'Hospitalisation Details'!$A:$P,16,0),"")</f>
        <v>50</v>
      </c>
    </row>
    <row r="1150" spans="1:19" x14ac:dyDescent="0.3">
      <c r="A1150" s="34" t="str">
        <f>'Medical Examinations'!A1150</f>
        <v>Id1149</v>
      </c>
      <c r="B1150" s="36" t="str">
        <f>VLOOKUP($A1150,'Customer Names'!A:E,3,FALSE)</f>
        <v>Mr.</v>
      </c>
      <c r="C1150" s="37" t="str">
        <f>VLOOKUP($A1150,'Customer Names'!$A:$E,4,FALSE)</f>
        <v xml:space="preserve"> Matthew</v>
      </c>
      <c r="D1150" s="37" t="str">
        <f>VLOOKUP($A1150,'Customer Names'!A:E,5,FALSE)</f>
        <v>Toth</v>
      </c>
      <c r="E1150" s="35">
        <f>VLOOKUP($A1150,'Medical Examinations'!$A:$H,2,FALSE)</f>
        <v>26.67</v>
      </c>
      <c r="F1150" s="35">
        <f>VLOOKUP($A1150,'Medical Examinations'!$A:$H,3,FALSE)</f>
        <v>5.81</v>
      </c>
      <c r="G1150" s="35" t="str">
        <f>VLOOKUP($A1150,'Medical Examinations'!$A:$N,11,0)</f>
        <v>No</v>
      </c>
      <c r="H1150" s="35" t="str">
        <f>VLOOKUP($A1150,'Medical Examinations'!$A:$N,5,0)</f>
        <v>No</v>
      </c>
      <c r="I1150" s="35" t="str">
        <f>VLOOKUP($A1150,'Medical Examinations'!$A:$N,6,0)</f>
        <v>No</v>
      </c>
      <c r="J1150" s="35">
        <f>VLOOKUP($A1150,'Medical Examinations'!$A:$N,9,0)</f>
        <v>2</v>
      </c>
      <c r="K1150" s="35" t="str">
        <f>VLOOKUP($A1150,'Medical Examinations'!$A:$N,10,0)</f>
        <v>No</v>
      </c>
      <c r="L1150" s="35" t="str">
        <f>VLOOKUP($A1150,'Medical Examinations'!$A:$N,12,0)</f>
        <v>Overweight</v>
      </c>
      <c r="M1150" s="35" t="str">
        <f>VLOOKUP($A1150,'Medical Examinations'!$A:$N,13,0)</f>
        <v>Prediabetes</v>
      </c>
      <c r="N1150" s="45">
        <f>IFERROR(VLOOKUP($A1150,'Hospitalisation Details'!$A:$P,15,0),"")</f>
        <v>26478</v>
      </c>
      <c r="O1150" s="46">
        <f>IFERROR(VLOOKUP($A1150,'Hospitalisation Details'!$A:$P,6,0),"")</f>
        <v>9819.25</v>
      </c>
      <c r="P1150" s="47" t="str">
        <f>IFERROR(VLOOKUP($A1150,'Hospitalisation Details'!$A:$P,12,0),"")</f>
        <v>tier - 2</v>
      </c>
      <c r="Q1150" s="47" t="str">
        <f>IFERROR(VLOOKUP($A1150,'Hospitalisation Details'!$A:$P,13,0),"")</f>
        <v>tier - 2</v>
      </c>
      <c r="R1150" s="47" t="str">
        <f>IFERROR(VLOOKUP($A1150,'Hospitalisation Details'!$A:$P,14,0),"")</f>
        <v>R1021</v>
      </c>
      <c r="S1150" s="47">
        <f>IFERROR(VLOOKUP($A1150,'Hospitalisation Details'!$A:$P,16,0),"")</f>
        <v>50</v>
      </c>
    </row>
    <row r="1151" spans="1:19" x14ac:dyDescent="0.3">
      <c r="A1151" s="34" t="str">
        <f>'Medical Examinations'!A1151</f>
        <v>Id1150</v>
      </c>
      <c r="B1151" s="36" t="str">
        <f>VLOOKUP($A1151,'Customer Names'!A:E,3,FALSE)</f>
        <v>Ms.</v>
      </c>
      <c r="C1151" s="37" t="str">
        <f>VLOOKUP($A1151,'Customer Names'!$A:$E,4,FALSE)</f>
        <v xml:space="preserve"> Julee</v>
      </c>
      <c r="D1151" s="37" t="str">
        <f>VLOOKUP($A1151,'Customer Names'!A:E,5,FALSE)</f>
        <v>Guinn</v>
      </c>
      <c r="E1151" s="35">
        <f>VLOOKUP($A1151,'Medical Examinations'!$A:$H,2,FALSE)</f>
        <v>42.68</v>
      </c>
      <c r="F1151" s="35">
        <f>VLOOKUP($A1151,'Medical Examinations'!$A:$H,3,FALSE)</f>
        <v>9.2799999999999994</v>
      </c>
      <c r="G1151" s="35" t="str">
        <f>VLOOKUP($A1151,'Medical Examinations'!$A:$N,11,0)</f>
        <v>No</v>
      </c>
      <c r="H1151" s="35" t="str">
        <f>VLOOKUP($A1151,'Medical Examinations'!$A:$N,5,0)</f>
        <v>No</v>
      </c>
      <c r="I1151" s="35" t="str">
        <f>VLOOKUP($A1151,'Medical Examinations'!$A:$N,6,0)</f>
        <v>No</v>
      </c>
      <c r="J1151" s="35">
        <f>VLOOKUP($A1151,'Medical Examinations'!$A:$N,9,0)</f>
        <v>2</v>
      </c>
      <c r="K1151" s="35" t="str">
        <f>VLOOKUP($A1151,'Medical Examinations'!$A:$N,10,0)</f>
        <v>No</v>
      </c>
      <c r="L1151" s="35" t="str">
        <f>VLOOKUP($A1151,'Medical Examinations'!$A:$N,12,0)</f>
        <v>Obesity</v>
      </c>
      <c r="M1151" s="35" t="str">
        <f>VLOOKUP($A1151,'Medical Examinations'!$A:$N,13,0)</f>
        <v>Diabetes</v>
      </c>
      <c r="N1151" s="45">
        <f>IFERROR(VLOOKUP($A1151,'Hospitalisation Details'!$A:$P,15,0),"")</f>
        <v>26924</v>
      </c>
      <c r="O1151" s="46">
        <f>IFERROR(VLOOKUP($A1151,'Hospitalisation Details'!$A:$P,6,0),"")</f>
        <v>9800.89</v>
      </c>
      <c r="P1151" s="47" t="str">
        <f>IFERROR(VLOOKUP($A1151,'Hospitalisation Details'!$A:$P,12,0),"")</f>
        <v>tier - 2</v>
      </c>
      <c r="Q1151" s="47" t="str">
        <f>IFERROR(VLOOKUP($A1151,'Hospitalisation Details'!$A:$P,13,0),"")</f>
        <v>tier - 1</v>
      </c>
      <c r="R1151" s="47" t="str">
        <f>IFERROR(VLOOKUP($A1151,'Hospitalisation Details'!$A:$P,14,0),"")</f>
        <v>R1013</v>
      </c>
      <c r="S1151" s="47">
        <f>IFERROR(VLOOKUP($A1151,'Hospitalisation Details'!$A:$P,16,0),"")</f>
        <v>49</v>
      </c>
    </row>
    <row r="1152" spans="1:19" x14ac:dyDescent="0.3">
      <c r="A1152" s="34" t="str">
        <f>'Medical Examinations'!A1152</f>
        <v>Id1151</v>
      </c>
      <c r="B1152" s="36" t="str">
        <f>VLOOKUP($A1152,'Customer Names'!A:E,3,FALSE)</f>
        <v>Mr.</v>
      </c>
      <c r="C1152" s="37" t="str">
        <f>VLOOKUP($A1152,'Customer Names'!$A:$E,4,FALSE)</f>
        <v xml:space="preserve"> Christopher M.</v>
      </c>
      <c r="D1152" s="37" t="str">
        <f>VLOOKUP($A1152,'Customer Names'!A:E,5,FALSE)</f>
        <v>Rogers</v>
      </c>
      <c r="E1152" s="35">
        <f>VLOOKUP($A1152,'Medical Examinations'!$A:$H,2,FALSE)</f>
        <v>24.31</v>
      </c>
      <c r="F1152" s="35">
        <f>VLOOKUP($A1152,'Medical Examinations'!$A:$H,3,FALSE)</f>
        <v>6.37</v>
      </c>
      <c r="G1152" s="35" t="str">
        <f>VLOOKUP($A1152,'Medical Examinations'!$A:$N,11,0)</f>
        <v>No</v>
      </c>
      <c r="H1152" s="35" t="str">
        <f>VLOOKUP($A1152,'Medical Examinations'!$A:$N,5,0)</f>
        <v>No</v>
      </c>
      <c r="I1152" s="35" t="str">
        <f>VLOOKUP($A1152,'Medical Examinations'!$A:$N,6,0)</f>
        <v>No</v>
      </c>
      <c r="J1152" s="35">
        <f>VLOOKUP($A1152,'Medical Examinations'!$A:$N,9,0)</f>
        <v>0</v>
      </c>
      <c r="K1152" s="35" t="str">
        <f>VLOOKUP($A1152,'Medical Examinations'!$A:$N,10,0)</f>
        <v>No</v>
      </c>
      <c r="L1152" s="35" t="str">
        <f>VLOOKUP($A1152,'Medical Examinations'!$A:$N,12,0)</f>
        <v>Normal Weight</v>
      </c>
      <c r="M1152" s="35" t="str">
        <f>VLOOKUP($A1152,'Medical Examinations'!$A:$N,13,0)</f>
        <v>Prediabetes</v>
      </c>
      <c r="N1152" s="45">
        <f>IFERROR(VLOOKUP($A1152,'Hospitalisation Details'!$A:$P,15,0),"")</f>
        <v>28283</v>
      </c>
      <c r="O1152" s="46">
        <f>IFERROR(VLOOKUP($A1152,'Hospitalisation Details'!$A:$P,6,0),"")</f>
        <v>9788.8700000000008</v>
      </c>
      <c r="P1152" s="47" t="str">
        <f>IFERROR(VLOOKUP($A1152,'Hospitalisation Details'!$A:$P,12,0),"")</f>
        <v>tier - 3</v>
      </c>
      <c r="Q1152" s="47" t="str">
        <f>IFERROR(VLOOKUP($A1152,'Hospitalisation Details'!$A:$P,13,0),"")</f>
        <v>tier - 2</v>
      </c>
      <c r="R1152" s="47" t="str">
        <f>IFERROR(VLOOKUP($A1152,'Hospitalisation Details'!$A:$P,14,0),"")</f>
        <v>R1013</v>
      </c>
      <c r="S1152" s="47">
        <f>IFERROR(VLOOKUP($A1152,'Hospitalisation Details'!$A:$P,16,0),"")</f>
        <v>46</v>
      </c>
    </row>
    <row r="1153" spans="1:19" x14ac:dyDescent="0.3">
      <c r="A1153" s="34" t="str">
        <f>'Medical Examinations'!A1153</f>
        <v>Id1152</v>
      </c>
      <c r="B1153" s="36" t="str">
        <f>VLOOKUP($A1153,'Customer Names'!A:E,3,FALSE)</f>
        <v>Mr.</v>
      </c>
      <c r="C1153" s="37" t="str">
        <f>VLOOKUP($A1153,'Customer Names'!$A:$E,4,FALSE)</f>
        <v xml:space="preserve"> Ciaran</v>
      </c>
      <c r="D1153" s="37" t="str">
        <f>VLOOKUP($A1153,'Customer Names'!A:E,5,FALSE)</f>
        <v>Diviney</v>
      </c>
      <c r="E1153" s="35">
        <f>VLOOKUP($A1153,'Medical Examinations'!$A:$H,2,FALSE)</f>
        <v>44.75</v>
      </c>
      <c r="F1153" s="35">
        <f>VLOOKUP($A1153,'Medical Examinations'!$A:$H,3,FALSE)</f>
        <v>5.09</v>
      </c>
      <c r="G1153" s="35" t="str">
        <f>VLOOKUP($A1153,'Medical Examinations'!$A:$N,11,0)</f>
        <v>Yes</v>
      </c>
      <c r="H1153" s="35" t="str">
        <f>VLOOKUP($A1153,'Medical Examinations'!$A:$N,5,0)</f>
        <v>No</v>
      </c>
      <c r="I1153" s="35" t="str">
        <f>VLOOKUP($A1153,'Medical Examinations'!$A:$N,6,0)</f>
        <v>No</v>
      </c>
      <c r="J1153" s="35">
        <f>VLOOKUP($A1153,'Medical Examinations'!$A:$N,9,0)</f>
        <v>0</v>
      </c>
      <c r="K1153" s="35" t="str">
        <f>VLOOKUP($A1153,'Medical Examinations'!$A:$N,10,0)</f>
        <v>No</v>
      </c>
      <c r="L1153" s="35" t="str">
        <f>VLOOKUP($A1153,'Medical Examinations'!$A:$N,12,0)</f>
        <v>Obesity</v>
      </c>
      <c r="M1153" s="35" t="str">
        <f>VLOOKUP($A1153,'Medical Examinations'!$A:$N,13,0)</f>
        <v>Normal</v>
      </c>
      <c r="N1153" s="45">
        <f>IFERROR(VLOOKUP($A1153,'Hospitalisation Details'!$A:$P,15,0),"")</f>
        <v>35285</v>
      </c>
      <c r="O1153" s="46">
        <f>IFERROR(VLOOKUP($A1153,'Hospitalisation Details'!$A:$P,6,0),"")</f>
        <v>9787.32</v>
      </c>
      <c r="P1153" s="47" t="str">
        <f>IFERROR(VLOOKUP($A1153,'Hospitalisation Details'!$A:$P,12,0),"")</f>
        <v>tier - 2</v>
      </c>
      <c r="Q1153" s="47" t="str">
        <f>IFERROR(VLOOKUP($A1153,'Hospitalisation Details'!$A:$P,13,0),"")</f>
        <v>tier - 3</v>
      </c>
      <c r="R1153" s="47" t="str">
        <f>IFERROR(VLOOKUP($A1153,'Hospitalisation Details'!$A:$P,14,0),"")</f>
        <v>R1023</v>
      </c>
      <c r="S1153" s="47">
        <f>IFERROR(VLOOKUP($A1153,'Hospitalisation Details'!$A:$P,16,0),"")</f>
        <v>26</v>
      </c>
    </row>
    <row r="1154" spans="1:19" x14ac:dyDescent="0.3">
      <c r="A1154" s="34" t="str">
        <f>'Medical Examinations'!A1154</f>
        <v>Id1153</v>
      </c>
      <c r="B1154" s="36" t="str">
        <f>VLOOKUP($A1154,'Customer Names'!A:E,3,FALSE)</f>
        <v>Ms.</v>
      </c>
      <c r="C1154" s="37" t="str">
        <f>VLOOKUP($A1154,'Customer Names'!$A:$E,4,FALSE)</f>
        <v xml:space="preserve"> Kara</v>
      </c>
      <c r="D1154" s="37" t="str">
        <f>VLOOKUP($A1154,'Customer Names'!A:E,5,FALSE)</f>
        <v>Marlatt</v>
      </c>
      <c r="E1154" s="35">
        <f>VLOOKUP($A1154,'Medical Examinations'!$A:$H,2,FALSE)</f>
        <v>30.78</v>
      </c>
      <c r="F1154" s="35">
        <f>VLOOKUP($A1154,'Medical Examinations'!$A:$H,3,FALSE)</f>
        <v>7.94</v>
      </c>
      <c r="G1154" s="35" t="str">
        <f>VLOOKUP($A1154,'Medical Examinations'!$A:$N,11,0)</f>
        <v>No</v>
      </c>
      <c r="H1154" s="35" t="str">
        <f>VLOOKUP($A1154,'Medical Examinations'!$A:$N,5,0)</f>
        <v>No</v>
      </c>
      <c r="I1154" s="35" t="str">
        <f>VLOOKUP($A1154,'Medical Examinations'!$A:$N,6,0)</f>
        <v>No</v>
      </c>
      <c r="J1154" s="35">
        <f>VLOOKUP($A1154,'Medical Examinations'!$A:$N,9,0)</f>
        <v>2</v>
      </c>
      <c r="K1154" s="35" t="str">
        <f>VLOOKUP($A1154,'Medical Examinations'!$A:$N,10,0)</f>
        <v>No</v>
      </c>
      <c r="L1154" s="35" t="str">
        <f>VLOOKUP($A1154,'Medical Examinations'!$A:$N,12,0)</f>
        <v>Obesity</v>
      </c>
      <c r="M1154" s="35" t="str">
        <f>VLOOKUP($A1154,'Medical Examinations'!$A:$N,13,0)</f>
        <v>Diabetes</v>
      </c>
      <c r="N1154" s="45">
        <f>IFERROR(VLOOKUP($A1154,'Hospitalisation Details'!$A:$P,15,0),"")</f>
        <v>26852</v>
      </c>
      <c r="O1154" s="46">
        <f>IFERROR(VLOOKUP($A1154,'Hospitalisation Details'!$A:$P,6,0),"")</f>
        <v>9778.35</v>
      </c>
      <c r="P1154" s="47" t="str">
        <f>IFERROR(VLOOKUP($A1154,'Hospitalisation Details'!$A:$P,12,0),"")</f>
        <v>tier - 2</v>
      </c>
      <c r="Q1154" s="47" t="str">
        <f>IFERROR(VLOOKUP($A1154,'Hospitalisation Details'!$A:$P,13,0),"")</f>
        <v>tier - 2</v>
      </c>
      <c r="R1154" s="47" t="str">
        <f>IFERROR(VLOOKUP($A1154,'Hospitalisation Details'!$A:$P,14,0),"")</f>
        <v>R1024</v>
      </c>
      <c r="S1154" s="47">
        <f>IFERROR(VLOOKUP($A1154,'Hospitalisation Details'!$A:$P,16,0),"")</f>
        <v>49</v>
      </c>
    </row>
    <row r="1155" spans="1:19" x14ac:dyDescent="0.3">
      <c r="A1155" s="34" t="str">
        <f>'Medical Examinations'!A1155</f>
        <v>Id1154</v>
      </c>
      <c r="B1155" s="36" t="str">
        <f>VLOOKUP($A1155,'Customer Names'!A:E,3,FALSE)</f>
        <v>Ms.</v>
      </c>
      <c r="C1155" s="37" t="str">
        <f>VLOOKUP($A1155,'Customer Names'!$A:$E,4,FALSE)</f>
        <v xml:space="preserve"> Makie</v>
      </c>
      <c r="D1155" s="37" t="str">
        <f>VLOOKUP($A1155,'Customer Names'!A:E,5,FALSE)</f>
        <v>Ohler</v>
      </c>
      <c r="E1155" s="35">
        <f>VLOOKUP($A1155,'Medical Examinations'!$A:$H,2,FALSE)</f>
        <v>21.86</v>
      </c>
      <c r="F1155" s="35">
        <f>VLOOKUP($A1155,'Medical Examinations'!$A:$H,3,FALSE)</f>
        <v>10.95</v>
      </c>
      <c r="G1155" s="35" t="str">
        <f>VLOOKUP($A1155,'Medical Examinations'!$A:$N,11,0)</f>
        <v>No</v>
      </c>
      <c r="H1155" s="35" t="str">
        <f>VLOOKUP($A1155,'Medical Examinations'!$A:$N,5,0)</f>
        <v>No</v>
      </c>
      <c r="I1155" s="35" t="str">
        <f>VLOOKUP($A1155,'Medical Examinations'!$A:$N,6,0)</f>
        <v>No</v>
      </c>
      <c r="J1155" s="35">
        <f>VLOOKUP($A1155,'Medical Examinations'!$A:$N,9,0)</f>
        <v>0</v>
      </c>
      <c r="K1155" s="35" t="str">
        <f>VLOOKUP($A1155,'Medical Examinations'!$A:$N,10,0)</f>
        <v>No</v>
      </c>
      <c r="L1155" s="35" t="str">
        <f>VLOOKUP($A1155,'Medical Examinations'!$A:$N,12,0)</f>
        <v>Normal Weight</v>
      </c>
      <c r="M1155" s="35" t="str">
        <f>VLOOKUP($A1155,'Medical Examinations'!$A:$N,13,0)</f>
        <v>Diabetes</v>
      </c>
      <c r="N1155" s="45">
        <f>IFERROR(VLOOKUP($A1155,'Hospitalisation Details'!$A:$P,15,0),"")</f>
        <v>23990</v>
      </c>
      <c r="O1155" s="46">
        <f>IFERROR(VLOOKUP($A1155,'Hospitalisation Details'!$A:$P,6,0),"")</f>
        <v>9764.08</v>
      </c>
      <c r="P1155" s="47" t="str">
        <f>IFERROR(VLOOKUP($A1155,'Hospitalisation Details'!$A:$P,12,0),"")</f>
        <v>tier - 3</v>
      </c>
      <c r="Q1155" s="47" t="str">
        <f>IFERROR(VLOOKUP($A1155,'Hospitalisation Details'!$A:$P,13,0),"")</f>
        <v>tier - 1</v>
      </c>
      <c r="R1155" s="47" t="str">
        <f>IFERROR(VLOOKUP($A1155,'Hospitalisation Details'!$A:$P,14,0),"")</f>
        <v>R1012</v>
      </c>
      <c r="S1155" s="47">
        <f>IFERROR(VLOOKUP($A1155,'Hospitalisation Details'!$A:$P,16,0),"")</f>
        <v>57</v>
      </c>
    </row>
    <row r="1156" spans="1:19" x14ac:dyDescent="0.3">
      <c r="A1156" s="34" t="str">
        <f>'Medical Examinations'!A1156</f>
        <v>Id1155</v>
      </c>
      <c r="B1156" s="36" t="str">
        <f>VLOOKUP($A1156,'Customer Names'!A:E,3,FALSE)</f>
        <v>Ms.</v>
      </c>
      <c r="C1156" s="37" t="str">
        <f>VLOOKUP($A1156,'Customer Names'!$A:$E,4,FALSE)</f>
        <v xml:space="preserve"> Emily E</v>
      </c>
      <c r="D1156" s="37" t="str">
        <f>VLOOKUP($A1156,'Customer Names'!A:E,5,FALSE)</f>
        <v>Mossler</v>
      </c>
      <c r="E1156" s="35">
        <f>VLOOKUP($A1156,'Medical Examinations'!$A:$H,2,FALSE)</f>
        <v>49.09</v>
      </c>
      <c r="F1156" s="35">
        <f>VLOOKUP($A1156,'Medical Examinations'!$A:$H,3,FALSE)</f>
        <v>6.3</v>
      </c>
      <c r="G1156" s="35" t="str">
        <f>VLOOKUP($A1156,'Medical Examinations'!$A:$N,11,0)</f>
        <v>Yes</v>
      </c>
      <c r="H1156" s="35" t="str">
        <f>VLOOKUP($A1156,'Medical Examinations'!$A:$N,5,0)</f>
        <v>No</v>
      </c>
      <c r="I1156" s="35" t="str">
        <f>VLOOKUP($A1156,'Medical Examinations'!$A:$N,6,0)</f>
        <v>No</v>
      </c>
      <c r="J1156" s="35">
        <f>VLOOKUP($A1156,'Medical Examinations'!$A:$N,9,0)</f>
        <v>0</v>
      </c>
      <c r="K1156" s="35" t="str">
        <f>VLOOKUP($A1156,'Medical Examinations'!$A:$N,10,0)</f>
        <v>No</v>
      </c>
      <c r="L1156" s="35" t="str">
        <f>VLOOKUP($A1156,'Medical Examinations'!$A:$N,12,0)</f>
        <v>Obesity</v>
      </c>
      <c r="M1156" s="35" t="str">
        <f>VLOOKUP($A1156,'Medical Examinations'!$A:$N,13,0)</f>
        <v>Prediabetes</v>
      </c>
      <c r="N1156" s="45">
        <f>IFERROR(VLOOKUP($A1156,'Hospitalisation Details'!$A:$P,15,0),"")</f>
        <v>37086</v>
      </c>
      <c r="O1156" s="46">
        <f>IFERROR(VLOOKUP($A1156,'Hospitalisation Details'!$A:$P,6,0),"")</f>
        <v>9753.49</v>
      </c>
      <c r="P1156" s="47" t="str">
        <f>IFERROR(VLOOKUP($A1156,'Hospitalisation Details'!$A:$P,12,0),"")</f>
        <v>tier - 2</v>
      </c>
      <c r="Q1156" s="47" t="str">
        <f>IFERROR(VLOOKUP($A1156,'Hospitalisation Details'!$A:$P,13,0),"")</f>
        <v>tier - 2</v>
      </c>
      <c r="R1156" s="47" t="str">
        <f>IFERROR(VLOOKUP($A1156,'Hospitalisation Details'!$A:$P,14,0),"")</f>
        <v>R1012</v>
      </c>
      <c r="S1156" s="47">
        <f>IFERROR(VLOOKUP($A1156,'Hospitalisation Details'!$A:$P,16,0),"")</f>
        <v>21</v>
      </c>
    </row>
    <row r="1157" spans="1:19" x14ac:dyDescent="0.3">
      <c r="A1157" s="34" t="str">
        <f>'Medical Examinations'!A1157</f>
        <v>Id1156</v>
      </c>
      <c r="B1157" s="36" t="str">
        <f>VLOOKUP($A1157,'Customer Names'!A:E,3,FALSE)</f>
        <v>Mr.</v>
      </c>
      <c r="C1157" s="37" t="str">
        <f>VLOOKUP($A1157,'Customer Names'!$A:$E,4,FALSE)</f>
        <v xml:space="preserve"> Cary</v>
      </c>
      <c r="D1157" s="37" t="str">
        <f>VLOOKUP($A1157,'Customer Names'!A:E,5,FALSE)</f>
        <v>Segall</v>
      </c>
      <c r="E1157" s="35">
        <f>VLOOKUP($A1157,'Medical Examinations'!$A:$H,2,FALSE)</f>
        <v>47.74</v>
      </c>
      <c r="F1157" s="35">
        <f>VLOOKUP($A1157,'Medical Examinations'!$A:$H,3,FALSE)</f>
        <v>8.0500000000000007</v>
      </c>
      <c r="G1157" s="35" t="str">
        <f>VLOOKUP($A1157,'Medical Examinations'!$A:$N,11,0)</f>
        <v>Yes</v>
      </c>
      <c r="H1157" s="35" t="str">
        <f>VLOOKUP($A1157,'Medical Examinations'!$A:$N,5,0)</f>
        <v>No</v>
      </c>
      <c r="I1157" s="35" t="str">
        <f>VLOOKUP($A1157,'Medical Examinations'!$A:$N,6,0)</f>
        <v>No</v>
      </c>
      <c r="J1157" s="35">
        <f>VLOOKUP($A1157,'Medical Examinations'!$A:$N,9,0)</f>
        <v>2</v>
      </c>
      <c r="K1157" s="35" t="str">
        <f>VLOOKUP($A1157,'Medical Examinations'!$A:$N,10,0)</f>
        <v>No</v>
      </c>
      <c r="L1157" s="35" t="str">
        <f>VLOOKUP($A1157,'Medical Examinations'!$A:$N,12,0)</f>
        <v>Obesity</v>
      </c>
      <c r="M1157" s="35" t="str">
        <f>VLOOKUP($A1157,'Medical Examinations'!$A:$N,13,0)</f>
        <v>Diabetes</v>
      </c>
      <c r="N1157" s="45">
        <f>IFERROR(VLOOKUP($A1157,'Hospitalisation Details'!$A:$P,15,0),"")</f>
        <v>25753</v>
      </c>
      <c r="O1157" s="46">
        <f>IFERROR(VLOOKUP($A1157,'Hospitalisation Details'!$A:$P,6,0),"")</f>
        <v>9748.91</v>
      </c>
      <c r="P1157" s="47" t="str">
        <f>IFERROR(VLOOKUP($A1157,'Hospitalisation Details'!$A:$P,12,0),"")</f>
        <v>tier - 2</v>
      </c>
      <c r="Q1157" s="47" t="str">
        <f>IFERROR(VLOOKUP($A1157,'Hospitalisation Details'!$A:$P,13,0),"")</f>
        <v>tier - 1</v>
      </c>
      <c r="R1157" s="47" t="str">
        <f>IFERROR(VLOOKUP($A1157,'Hospitalisation Details'!$A:$P,14,0),"")</f>
        <v>R1013</v>
      </c>
      <c r="S1157" s="47">
        <f>IFERROR(VLOOKUP($A1157,'Hospitalisation Details'!$A:$P,16,0),"")</f>
        <v>52</v>
      </c>
    </row>
    <row r="1158" spans="1:19" x14ac:dyDescent="0.3">
      <c r="A1158" s="34" t="str">
        <f>'Medical Examinations'!A1158</f>
        <v>Id1157</v>
      </c>
      <c r="B1158" s="36" t="str">
        <f>VLOOKUP($A1158,'Customer Names'!A:E,3,FALSE)</f>
        <v>Mr.</v>
      </c>
      <c r="C1158" s="37" t="str">
        <f>VLOOKUP($A1158,'Customer Names'!$A:$E,4,FALSE)</f>
        <v xml:space="preserve"> Steven</v>
      </c>
      <c r="D1158" s="37" t="str">
        <f>VLOOKUP($A1158,'Customer Names'!A:E,5,FALSE)</f>
        <v>Sprieser</v>
      </c>
      <c r="E1158" s="35">
        <f>VLOOKUP($A1158,'Medical Examinations'!$A:$H,2,FALSE)</f>
        <v>30.2</v>
      </c>
      <c r="F1158" s="35">
        <f>VLOOKUP($A1158,'Medical Examinations'!$A:$H,3,FALSE)</f>
        <v>9.8800000000000008</v>
      </c>
      <c r="G1158" s="35" t="str">
        <f>VLOOKUP($A1158,'Medical Examinations'!$A:$N,11,0)</f>
        <v>Yes</v>
      </c>
      <c r="H1158" s="35" t="str">
        <f>VLOOKUP($A1158,'Medical Examinations'!$A:$N,5,0)</f>
        <v>No</v>
      </c>
      <c r="I1158" s="35" t="str">
        <f>VLOOKUP($A1158,'Medical Examinations'!$A:$N,6,0)</f>
        <v>No</v>
      </c>
      <c r="J1158" s="35">
        <f>VLOOKUP($A1158,'Medical Examinations'!$A:$N,9,0)</f>
        <v>2</v>
      </c>
      <c r="K1158" s="35" t="str">
        <f>VLOOKUP($A1158,'Medical Examinations'!$A:$N,10,0)</f>
        <v>No</v>
      </c>
      <c r="L1158" s="35" t="str">
        <f>VLOOKUP($A1158,'Medical Examinations'!$A:$N,12,0)</f>
        <v>Obesity</v>
      </c>
      <c r="M1158" s="35" t="str">
        <f>VLOOKUP($A1158,'Medical Examinations'!$A:$N,13,0)</f>
        <v>Diabetes</v>
      </c>
      <c r="N1158" s="45">
        <f>IFERROR(VLOOKUP($A1158,'Hospitalisation Details'!$A:$P,15,0),"")</f>
        <v>25798</v>
      </c>
      <c r="O1158" s="46">
        <f>IFERROR(VLOOKUP($A1158,'Hospitalisation Details'!$A:$P,6,0),"")</f>
        <v>9724.5300000000007</v>
      </c>
      <c r="P1158" s="47" t="str">
        <f>IFERROR(VLOOKUP($A1158,'Hospitalisation Details'!$A:$P,12,0),"")</f>
        <v>tier - 3</v>
      </c>
      <c r="Q1158" s="47" t="str">
        <f>IFERROR(VLOOKUP($A1158,'Hospitalisation Details'!$A:$P,13,0),"")</f>
        <v>tier - 1</v>
      </c>
      <c r="R1158" s="47" t="str">
        <f>IFERROR(VLOOKUP($A1158,'Hospitalisation Details'!$A:$P,14,0),"")</f>
        <v>R1011</v>
      </c>
      <c r="S1158" s="47">
        <f>IFERROR(VLOOKUP($A1158,'Hospitalisation Details'!$A:$P,16,0),"")</f>
        <v>52</v>
      </c>
    </row>
    <row r="1159" spans="1:19" x14ac:dyDescent="0.3">
      <c r="A1159" s="34" t="str">
        <f>'Medical Examinations'!A1159</f>
        <v>Id1158</v>
      </c>
      <c r="B1159" s="36" t="str">
        <f>VLOOKUP($A1159,'Customer Names'!A:E,3,FALSE)</f>
        <v>Mr.</v>
      </c>
      <c r="C1159" s="37" t="str">
        <f>VLOOKUP($A1159,'Customer Names'!$A:$E,4,FALSE)</f>
        <v xml:space="preserve"> Jose Antonio Sr.</v>
      </c>
      <c r="D1159" s="37" t="str">
        <f>VLOOKUP($A1159,'Customer Names'!A:E,5,FALSE)</f>
        <v>Blanco</v>
      </c>
      <c r="E1159" s="35">
        <f>VLOOKUP($A1159,'Medical Examinations'!$A:$H,2,FALSE)</f>
        <v>33.25</v>
      </c>
      <c r="F1159" s="35">
        <f>VLOOKUP($A1159,'Medical Examinations'!$A:$H,3,FALSE)</f>
        <v>7.42</v>
      </c>
      <c r="G1159" s="35" t="str">
        <f>VLOOKUP($A1159,'Medical Examinations'!$A:$N,11,0)</f>
        <v>Yes</v>
      </c>
      <c r="H1159" s="35" t="str">
        <f>VLOOKUP($A1159,'Medical Examinations'!$A:$N,5,0)</f>
        <v>No</v>
      </c>
      <c r="I1159" s="35" t="str">
        <f>VLOOKUP($A1159,'Medical Examinations'!$A:$N,6,0)</f>
        <v>No</v>
      </c>
      <c r="J1159" s="35">
        <f>VLOOKUP($A1159,'Medical Examinations'!$A:$N,9,0)</f>
        <v>2</v>
      </c>
      <c r="K1159" s="35" t="str">
        <f>VLOOKUP($A1159,'Medical Examinations'!$A:$N,10,0)</f>
        <v>No</v>
      </c>
      <c r="L1159" s="35" t="str">
        <f>VLOOKUP($A1159,'Medical Examinations'!$A:$N,12,0)</f>
        <v>Obesity</v>
      </c>
      <c r="M1159" s="35" t="str">
        <f>VLOOKUP($A1159,'Medical Examinations'!$A:$N,13,0)</f>
        <v>Diabetes</v>
      </c>
      <c r="N1159" s="45">
        <f>IFERROR(VLOOKUP($A1159,'Hospitalisation Details'!$A:$P,15,0),"")</f>
        <v>25823</v>
      </c>
      <c r="O1159" s="46">
        <f>IFERROR(VLOOKUP($A1159,'Hospitalisation Details'!$A:$P,6,0),"")</f>
        <v>9722.77</v>
      </c>
      <c r="P1159" s="47" t="str">
        <f>IFERROR(VLOOKUP($A1159,'Hospitalisation Details'!$A:$P,12,0),"")</f>
        <v>tier - 3</v>
      </c>
      <c r="Q1159" s="47" t="str">
        <f>IFERROR(VLOOKUP($A1159,'Hospitalisation Details'!$A:$P,13,0),"")</f>
        <v>tier - 1</v>
      </c>
      <c r="R1159" s="47" t="str">
        <f>IFERROR(VLOOKUP($A1159,'Hospitalisation Details'!$A:$P,14,0),"")</f>
        <v>R1016</v>
      </c>
      <c r="S1159" s="47">
        <f>IFERROR(VLOOKUP($A1159,'Hospitalisation Details'!$A:$P,16,0),"")</f>
        <v>52</v>
      </c>
    </row>
    <row r="1160" spans="1:19" x14ac:dyDescent="0.3">
      <c r="A1160" s="34" t="str">
        <f>'Medical Examinations'!A1160</f>
        <v>Id1159</v>
      </c>
      <c r="B1160" s="36" t="str">
        <f>VLOOKUP($A1160,'Customer Names'!A:E,3,FALSE)</f>
        <v>Ms.</v>
      </c>
      <c r="C1160" s="37" t="str">
        <f>VLOOKUP($A1160,'Customer Names'!$A:$E,4,FALSE)</f>
        <v xml:space="preserve"> Tatiana</v>
      </c>
      <c r="D1160" s="37" t="str">
        <f>VLOOKUP($A1160,'Customer Names'!A:E,5,FALSE)</f>
        <v>Sheptock</v>
      </c>
      <c r="E1160" s="35">
        <f>VLOOKUP($A1160,'Medical Examinations'!$A:$H,2,FALSE)</f>
        <v>26.6</v>
      </c>
      <c r="F1160" s="35">
        <f>VLOOKUP($A1160,'Medical Examinations'!$A:$H,3,FALSE)</f>
        <v>8.4499999999999993</v>
      </c>
      <c r="G1160" s="35" t="str">
        <f>VLOOKUP($A1160,'Medical Examinations'!$A:$N,11,0)</f>
        <v>Yes</v>
      </c>
      <c r="H1160" s="35" t="str">
        <f>VLOOKUP($A1160,'Medical Examinations'!$A:$N,5,0)</f>
        <v>No</v>
      </c>
      <c r="I1160" s="35" t="str">
        <f>VLOOKUP($A1160,'Medical Examinations'!$A:$N,6,0)</f>
        <v>No</v>
      </c>
      <c r="J1160" s="35">
        <f>VLOOKUP($A1160,'Medical Examinations'!$A:$N,9,0)</f>
        <v>1</v>
      </c>
      <c r="K1160" s="35" t="str">
        <f>VLOOKUP($A1160,'Medical Examinations'!$A:$N,10,0)</f>
        <v>No</v>
      </c>
      <c r="L1160" s="35" t="str">
        <f>VLOOKUP($A1160,'Medical Examinations'!$A:$N,12,0)</f>
        <v>Overweight</v>
      </c>
      <c r="M1160" s="35" t="str">
        <f>VLOOKUP($A1160,'Medical Examinations'!$A:$N,13,0)</f>
        <v>Diabetes</v>
      </c>
      <c r="N1160" s="45">
        <f>IFERROR(VLOOKUP($A1160,'Hospitalisation Details'!$A:$P,15,0),"")</f>
        <v>27572</v>
      </c>
      <c r="O1160" s="46">
        <f>IFERROR(VLOOKUP($A1160,'Hospitalisation Details'!$A:$P,6,0),"")</f>
        <v>9715.84</v>
      </c>
      <c r="P1160" s="47" t="str">
        <f>IFERROR(VLOOKUP($A1160,'Hospitalisation Details'!$A:$P,12,0),"")</f>
        <v>tier - 2</v>
      </c>
      <c r="Q1160" s="47" t="str">
        <f>IFERROR(VLOOKUP($A1160,'Hospitalisation Details'!$A:$P,13,0),"")</f>
        <v>tier - 1</v>
      </c>
      <c r="R1160" s="47" t="str">
        <f>IFERROR(VLOOKUP($A1160,'Hospitalisation Details'!$A:$P,14,0),"")</f>
        <v>R1024</v>
      </c>
      <c r="S1160" s="47">
        <f>IFERROR(VLOOKUP($A1160,'Hospitalisation Details'!$A:$P,16,0),"")</f>
        <v>47</v>
      </c>
    </row>
    <row r="1161" spans="1:19" x14ac:dyDescent="0.3">
      <c r="A1161" s="34" t="str">
        <f>'Medical Examinations'!A1161</f>
        <v>Id1160</v>
      </c>
      <c r="B1161" s="36" t="str">
        <f>VLOOKUP($A1161,'Customer Names'!A:E,3,FALSE)</f>
        <v>Mr.</v>
      </c>
      <c r="C1161" s="37" t="str">
        <f>VLOOKUP($A1161,'Customer Names'!$A:$E,4,FALSE)</f>
        <v xml:space="preserve"> Dan T.</v>
      </c>
      <c r="D1161" s="37" t="str">
        <f>VLOOKUP($A1161,'Customer Names'!A:E,5,FALSE)</f>
        <v>Chruniak</v>
      </c>
      <c r="E1161" s="35">
        <f>VLOOKUP($A1161,'Medical Examinations'!$A:$H,2,FALSE)</f>
        <v>26.35</v>
      </c>
      <c r="F1161" s="35">
        <f>VLOOKUP($A1161,'Medical Examinations'!$A:$H,3,FALSE)</f>
        <v>6.21</v>
      </c>
      <c r="G1161" s="35" t="str">
        <f>VLOOKUP($A1161,'Medical Examinations'!$A:$N,11,0)</f>
        <v>No</v>
      </c>
      <c r="H1161" s="35" t="str">
        <f>VLOOKUP($A1161,'Medical Examinations'!$A:$N,5,0)</f>
        <v>No</v>
      </c>
      <c r="I1161" s="35" t="str">
        <f>VLOOKUP($A1161,'Medical Examinations'!$A:$N,6,0)</f>
        <v>No</v>
      </c>
      <c r="J1161" s="35">
        <f>VLOOKUP($A1161,'Medical Examinations'!$A:$N,9,0)</f>
        <v>2</v>
      </c>
      <c r="K1161" s="35" t="str">
        <f>VLOOKUP($A1161,'Medical Examinations'!$A:$N,10,0)</f>
        <v>No</v>
      </c>
      <c r="L1161" s="35" t="str">
        <f>VLOOKUP($A1161,'Medical Examinations'!$A:$N,12,0)</f>
        <v>Overweight</v>
      </c>
      <c r="M1161" s="35" t="str">
        <f>VLOOKUP($A1161,'Medical Examinations'!$A:$N,13,0)</f>
        <v>Prediabetes</v>
      </c>
      <c r="N1161" s="45">
        <f>IFERROR(VLOOKUP($A1161,'Hospitalisation Details'!$A:$P,15,0),"")</f>
        <v>26490</v>
      </c>
      <c r="O1161" s="46">
        <f>IFERROR(VLOOKUP($A1161,'Hospitalisation Details'!$A:$P,6,0),"")</f>
        <v>9710.7099999999991</v>
      </c>
      <c r="P1161" s="47" t="str">
        <f>IFERROR(VLOOKUP($A1161,'Hospitalisation Details'!$A:$P,12,0),"")</f>
        <v>tier - 2</v>
      </c>
      <c r="Q1161" s="47" t="str">
        <f>IFERROR(VLOOKUP($A1161,'Hospitalisation Details'!$A:$P,13,0),"")</f>
        <v>tier - 1</v>
      </c>
      <c r="R1161" s="47" t="str">
        <f>IFERROR(VLOOKUP($A1161,'Hospitalisation Details'!$A:$P,14,0),"")</f>
        <v>R1021</v>
      </c>
      <c r="S1161" s="47">
        <f>IFERROR(VLOOKUP($A1161,'Hospitalisation Details'!$A:$P,16,0),"")</f>
        <v>50</v>
      </c>
    </row>
    <row r="1162" spans="1:19" x14ac:dyDescent="0.3">
      <c r="A1162" s="34" t="str">
        <f>'Medical Examinations'!A1162</f>
        <v>Id1161</v>
      </c>
      <c r="B1162" s="36" t="str">
        <f>VLOOKUP($A1162,'Customer Names'!A:E,3,FALSE)</f>
        <v>Ms.</v>
      </c>
      <c r="C1162" s="37" t="str">
        <f>VLOOKUP($A1162,'Customer Names'!$A:$E,4,FALSE)</f>
        <v xml:space="preserve"> Liisa A.</v>
      </c>
      <c r="D1162" s="37" t="str">
        <f>VLOOKUP($A1162,'Customer Names'!A:E,5,FALSE)</f>
        <v>Miller</v>
      </c>
      <c r="E1162" s="35">
        <f>VLOOKUP($A1162,'Medical Examinations'!$A:$H,2,FALSE)</f>
        <v>39.994999999999997</v>
      </c>
      <c r="F1162" s="35">
        <f>VLOOKUP($A1162,'Medical Examinations'!$A:$H,3,FALSE)</f>
        <v>4.6500000000000004</v>
      </c>
      <c r="G1162" s="35" t="str">
        <f>VLOOKUP($A1162,'Medical Examinations'!$A:$N,11,0)</f>
        <v>No</v>
      </c>
      <c r="H1162" s="35" t="str">
        <f>VLOOKUP($A1162,'Medical Examinations'!$A:$N,5,0)</f>
        <v>No</v>
      </c>
      <c r="I1162" s="35" t="str">
        <f>VLOOKUP($A1162,'Medical Examinations'!$A:$N,6,0)</f>
        <v>No</v>
      </c>
      <c r="J1162" s="35">
        <f>VLOOKUP($A1162,'Medical Examinations'!$A:$N,9,0)</f>
        <v>0</v>
      </c>
      <c r="K1162" s="35" t="str">
        <f>VLOOKUP($A1162,'Medical Examinations'!$A:$N,10,0)</f>
        <v>No</v>
      </c>
      <c r="L1162" s="35" t="str">
        <f>VLOOKUP($A1162,'Medical Examinations'!$A:$N,12,0)</f>
        <v>Obesity</v>
      </c>
      <c r="M1162" s="35" t="str">
        <f>VLOOKUP($A1162,'Medical Examinations'!$A:$N,13,0)</f>
        <v>Normal</v>
      </c>
      <c r="N1162" s="45">
        <f>IFERROR(VLOOKUP($A1162,'Hospitalisation Details'!$A:$P,15,0),"")</f>
        <v>28387</v>
      </c>
      <c r="O1162" s="46">
        <f>IFERROR(VLOOKUP($A1162,'Hospitalisation Details'!$A:$P,6,0),"")</f>
        <v>9704.67</v>
      </c>
      <c r="P1162" s="47" t="str">
        <f>IFERROR(VLOOKUP($A1162,'Hospitalisation Details'!$A:$P,12,0),"")</f>
        <v>tier - 2</v>
      </c>
      <c r="Q1162" s="47" t="str">
        <f>IFERROR(VLOOKUP($A1162,'Hospitalisation Details'!$A:$P,13,0),"")</f>
        <v>tier - 3</v>
      </c>
      <c r="R1162" s="47" t="str">
        <f>IFERROR(VLOOKUP($A1162,'Hospitalisation Details'!$A:$P,14,0),"")</f>
        <v>R1024</v>
      </c>
      <c r="S1162" s="47">
        <f>IFERROR(VLOOKUP($A1162,'Hospitalisation Details'!$A:$P,16,0),"")</f>
        <v>45</v>
      </c>
    </row>
    <row r="1163" spans="1:19" x14ac:dyDescent="0.3">
      <c r="A1163" s="34" t="str">
        <f>'Medical Examinations'!A1163</f>
        <v>Id1162</v>
      </c>
      <c r="B1163" s="36" t="str">
        <f>VLOOKUP($A1163,'Customer Names'!A:E,3,FALSE)</f>
        <v>Ms.</v>
      </c>
      <c r="C1163" s="37" t="str">
        <f>VLOOKUP($A1163,'Customer Names'!$A:$E,4,FALSE)</f>
        <v xml:space="preserve"> Kathryn E.</v>
      </c>
      <c r="D1163" s="37" t="str">
        <f>VLOOKUP($A1163,'Customer Names'!A:E,5,FALSE)</f>
        <v>Theis</v>
      </c>
      <c r="E1163" s="35">
        <f>VLOOKUP($A1163,'Medical Examinations'!$A:$H,2,FALSE)</f>
        <v>22.92</v>
      </c>
      <c r="F1163" s="35">
        <f>VLOOKUP($A1163,'Medical Examinations'!$A:$H,3,FALSE)</f>
        <v>5.87</v>
      </c>
      <c r="G1163" s="35" t="str">
        <f>VLOOKUP($A1163,'Medical Examinations'!$A:$N,11,0)</f>
        <v>Yes</v>
      </c>
      <c r="H1163" s="35" t="str">
        <f>VLOOKUP($A1163,'Medical Examinations'!$A:$N,5,0)</f>
        <v>No</v>
      </c>
      <c r="I1163" s="35" t="str">
        <f>VLOOKUP($A1163,'Medical Examinations'!$A:$N,6,0)</f>
        <v>No</v>
      </c>
      <c r="J1163" s="35">
        <f>VLOOKUP($A1163,'Medical Examinations'!$A:$N,9,0)</f>
        <v>1</v>
      </c>
      <c r="K1163" s="35" t="str">
        <f>VLOOKUP($A1163,'Medical Examinations'!$A:$N,10,0)</f>
        <v>No</v>
      </c>
      <c r="L1163" s="35" t="str">
        <f>VLOOKUP($A1163,'Medical Examinations'!$A:$N,12,0)</f>
        <v>Normal Weight</v>
      </c>
      <c r="M1163" s="35" t="str">
        <f>VLOOKUP($A1163,'Medical Examinations'!$A:$N,13,0)</f>
        <v>Prediabetes</v>
      </c>
      <c r="N1163" s="45">
        <f>IFERROR(VLOOKUP($A1163,'Hospitalisation Details'!$A:$P,15,0),"")</f>
        <v>23688</v>
      </c>
      <c r="O1163" s="46">
        <f>IFERROR(VLOOKUP($A1163,'Hospitalisation Details'!$A:$P,6,0),"")</f>
        <v>9698.42</v>
      </c>
      <c r="P1163" s="47" t="str">
        <f>IFERROR(VLOOKUP($A1163,'Hospitalisation Details'!$A:$P,12,0),"")</f>
        <v>tier - 3</v>
      </c>
      <c r="Q1163" s="47" t="str">
        <f>IFERROR(VLOOKUP($A1163,'Hospitalisation Details'!$A:$P,13,0),"")</f>
        <v>tier - 3</v>
      </c>
      <c r="R1163" s="47" t="str">
        <f>IFERROR(VLOOKUP($A1163,'Hospitalisation Details'!$A:$P,14,0),"")</f>
        <v>R1013</v>
      </c>
      <c r="S1163" s="47">
        <f>IFERROR(VLOOKUP($A1163,'Hospitalisation Details'!$A:$P,16,0),"")</f>
        <v>58</v>
      </c>
    </row>
    <row r="1164" spans="1:19" x14ac:dyDescent="0.3">
      <c r="A1164" s="34" t="str">
        <f>'Medical Examinations'!A1164</f>
        <v>Id1163</v>
      </c>
      <c r="B1164" s="36" t="str">
        <f>VLOOKUP($A1164,'Customer Names'!A:E,3,FALSE)</f>
        <v>Mr.</v>
      </c>
      <c r="C1164" s="37" t="str">
        <f>VLOOKUP($A1164,'Customer Names'!$A:$E,4,FALSE)</f>
        <v xml:space="preserve"> Maxwell</v>
      </c>
      <c r="D1164" s="37" t="str">
        <f>VLOOKUP($A1164,'Customer Names'!A:E,5,FALSE)</f>
        <v>Sadler</v>
      </c>
      <c r="E1164" s="35">
        <f>VLOOKUP($A1164,'Medical Examinations'!$A:$H,2,FALSE)</f>
        <v>24.78</v>
      </c>
      <c r="F1164" s="35">
        <f>VLOOKUP($A1164,'Medical Examinations'!$A:$H,3,FALSE)</f>
        <v>4.24</v>
      </c>
      <c r="G1164" s="35" t="str">
        <f>VLOOKUP($A1164,'Medical Examinations'!$A:$N,11,0)</f>
        <v>Yes</v>
      </c>
      <c r="H1164" s="35" t="str">
        <f>VLOOKUP($A1164,'Medical Examinations'!$A:$N,5,0)</f>
        <v>No</v>
      </c>
      <c r="I1164" s="35" t="str">
        <f>VLOOKUP($A1164,'Medical Examinations'!$A:$N,6,0)</f>
        <v>No</v>
      </c>
      <c r="J1164" s="35">
        <f>VLOOKUP($A1164,'Medical Examinations'!$A:$N,9,0)</f>
        <v>2</v>
      </c>
      <c r="K1164" s="35" t="str">
        <f>VLOOKUP($A1164,'Medical Examinations'!$A:$N,10,0)</f>
        <v>No</v>
      </c>
      <c r="L1164" s="35" t="str">
        <f>VLOOKUP($A1164,'Medical Examinations'!$A:$N,12,0)</f>
        <v>Normal Weight</v>
      </c>
      <c r="M1164" s="35" t="str">
        <f>VLOOKUP($A1164,'Medical Examinations'!$A:$N,13,0)</f>
        <v>Normal</v>
      </c>
      <c r="N1164" s="45">
        <f>IFERROR(VLOOKUP($A1164,'Hospitalisation Details'!$A:$P,15,0),"")</f>
        <v>24366</v>
      </c>
      <c r="O1164" s="46">
        <f>IFERROR(VLOOKUP($A1164,'Hospitalisation Details'!$A:$P,6,0),"")</f>
        <v>9684.2900000000009</v>
      </c>
      <c r="P1164" s="47" t="str">
        <f>IFERROR(VLOOKUP($A1164,'Hospitalisation Details'!$A:$P,12,0),"")</f>
        <v>tier - 3</v>
      </c>
      <c r="Q1164" s="47" t="str">
        <f>IFERROR(VLOOKUP($A1164,'Hospitalisation Details'!$A:$P,13,0),"")</f>
        <v>tier - 2</v>
      </c>
      <c r="R1164" s="47" t="str">
        <f>IFERROR(VLOOKUP($A1164,'Hospitalisation Details'!$A:$P,14,0),"")</f>
        <v>R1013</v>
      </c>
      <c r="S1164" s="47">
        <f>IFERROR(VLOOKUP($A1164,'Hospitalisation Details'!$A:$P,16,0),"")</f>
        <v>56</v>
      </c>
    </row>
    <row r="1165" spans="1:19" x14ac:dyDescent="0.3">
      <c r="A1165" s="34" t="str">
        <f>'Medical Examinations'!A1165</f>
        <v>Id1164</v>
      </c>
      <c r="B1165" s="36" t="str">
        <f>VLOOKUP($A1165,'Customer Names'!A:E,3,FALSE)</f>
        <v>Ms.</v>
      </c>
      <c r="C1165" s="37" t="str">
        <f>VLOOKUP($A1165,'Customer Names'!$A:$E,4,FALSE)</f>
        <v xml:space="preserve"> Pascale</v>
      </c>
      <c r="D1165" s="37" t="str">
        <f>VLOOKUP($A1165,'Customer Names'!A:E,5,FALSE)</f>
        <v>Auger</v>
      </c>
      <c r="E1165" s="35">
        <f>VLOOKUP($A1165,'Medical Examinations'!$A:$H,2,FALSE)</f>
        <v>34.07</v>
      </c>
      <c r="F1165" s="35">
        <f>VLOOKUP($A1165,'Medical Examinations'!$A:$H,3,FALSE)</f>
        <v>7.81</v>
      </c>
      <c r="G1165" s="35" t="str">
        <f>VLOOKUP($A1165,'Medical Examinations'!$A:$N,11,0)</f>
        <v>Yes</v>
      </c>
      <c r="H1165" s="35" t="str">
        <f>VLOOKUP($A1165,'Medical Examinations'!$A:$N,5,0)</f>
        <v>No</v>
      </c>
      <c r="I1165" s="35" t="str">
        <f>VLOOKUP($A1165,'Medical Examinations'!$A:$N,6,0)</f>
        <v>No</v>
      </c>
      <c r="J1165" s="35">
        <f>VLOOKUP($A1165,'Medical Examinations'!$A:$N,9,0)</f>
        <v>0</v>
      </c>
      <c r="K1165" s="35" t="str">
        <f>VLOOKUP($A1165,'Medical Examinations'!$A:$N,10,0)</f>
        <v>No</v>
      </c>
      <c r="L1165" s="35" t="str">
        <f>VLOOKUP($A1165,'Medical Examinations'!$A:$N,12,0)</f>
        <v>Obesity</v>
      </c>
      <c r="M1165" s="35" t="str">
        <f>VLOOKUP($A1165,'Medical Examinations'!$A:$N,13,0)</f>
        <v>Diabetes</v>
      </c>
      <c r="N1165" s="45">
        <f>IFERROR(VLOOKUP($A1165,'Hospitalisation Details'!$A:$P,15,0),"")</f>
        <v>29806</v>
      </c>
      <c r="O1165" s="46">
        <f>IFERROR(VLOOKUP($A1165,'Hospitalisation Details'!$A:$P,6,0),"")</f>
        <v>9664.34</v>
      </c>
      <c r="P1165" s="47" t="str">
        <f>IFERROR(VLOOKUP($A1165,'Hospitalisation Details'!$A:$P,12,0),"")</f>
        <v>tier - 2</v>
      </c>
      <c r="Q1165" s="47" t="str">
        <f>IFERROR(VLOOKUP($A1165,'Hospitalisation Details'!$A:$P,13,0),"")</f>
        <v>tier - 3</v>
      </c>
      <c r="R1165" s="47" t="str">
        <f>IFERROR(VLOOKUP($A1165,'Hospitalisation Details'!$A:$P,14,0),"")</f>
        <v>R1011</v>
      </c>
      <c r="S1165" s="47">
        <f>IFERROR(VLOOKUP($A1165,'Hospitalisation Details'!$A:$P,16,0),"")</f>
        <v>41</v>
      </c>
    </row>
    <row r="1166" spans="1:19" x14ac:dyDescent="0.3">
      <c r="A1166" s="34" t="str">
        <f>'Medical Examinations'!A1166</f>
        <v>Id1165</v>
      </c>
      <c r="B1166" s="36" t="str">
        <f>VLOOKUP($A1166,'Customer Names'!A:E,3,FALSE)</f>
        <v>Ms.</v>
      </c>
      <c r="C1166" s="37" t="str">
        <f>VLOOKUP($A1166,'Customer Names'!$A:$E,4,FALSE)</f>
        <v xml:space="preserve"> Becca</v>
      </c>
      <c r="D1166" s="37" t="str">
        <f>VLOOKUP($A1166,'Customer Names'!A:E,5,FALSE)</f>
        <v>Steadman</v>
      </c>
      <c r="E1166" s="35">
        <f>VLOOKUP($A1166,'Medical Examinations'!$A:$H,2,FALSE)</f>
        <v>30.14</v>
      </c>
      <c r="F1166" s="35">
        <f>VLOOKUP($A1166,'Medical Examinations'!$A:$H,3,FALSE)</f>
        <v>9.85</v>
      </c>
      <c r="G1166" s="35" t="str">
        <f>VLOOKUP($A1166,'Medical Examinations'!$A:$N,11,0)</f>
        <v>No</v>
      </c>
      <c r="H1166" s="35" t="str">
        <f>VLOOKUP($A1166,'Medical Examinations'!$A:$N,5,0)</f>
        <v>No</v>
      </c>
      <c r="I1166" s="35" t="str">
        <f>VLOOKUP($A1166,'Medical Examinations'!$A:$N,6,0)</f>
        <v>No</v>
      </c>
      <c r="J1166" s="35">
        <f>VLOOKUP($A1166,'Medical Examinations'!$A:$N,9,0)</f>
        <v>0</v>
      </c>
      <c r="K1166" s="35" t="str">
        <f>VLOOKUP($A1166,'Medical Examinations'!$A:$N,10,0)</f>
        <v>No</v>
      </c>
      <c r="L1166" s="35" t="str">
        <f>VLOOKUP($A1166,'Medical Examinations'!$A:$N,12,0)</f>
        <v>Obesity</v>
      </c>
      <c r="M1166" s="35" t="str">
        <f>VLOOKUP($A1166,'Medical Examinations'!$A:$N,13,0)</f>
        <v>Diabetes</v>
      </c>
      <c r="N1166" s="45">
        <f>IFERROR(VLOOKUP($A1166,'Hospitalisation Details'!$A:$P,15,0),"")</f>
        <v>27218</v>
      </c>
      <c r="O1166" s="46">
        <f>IFERROR(VLOOKUP($A1166,'Hospitalisation Details'!$A:$P,6,0),"")</f>
        <v>9653.81</v>
      </c>
      <c r="P1166" s="47" t="str">
        <f>IFERROR(VLOOKUP($A1166,'Hospitalisation Details'!$A:$P,12,0),"")</f>
        <v>tier - 2</v>
      </c>
      <c r="Q1166" s="47" t="str">
        <f>IFERROR(VLOOKUP($A1166,'Hospitalisation Details'!$A:$P,13,0),"")</f>
        <v>tier - 2</v>
      </c>
      <c r="R1166" s="47" t="str">
        <f>IFERROR(VLOOKUP($A1166,'Hospitalisation Details'!$A:$P,14,0),"")</f>
        <v>R1011</v>
      </c>
      <c r="S1166" s="47">
        <f>IFERROR(VLOOKUP($A1166,'Hospitalisation Details'!$A:$P,16,0),"")</f>
        <v>48</v>
      </c>
    </row>
    <row r="1167" spans="1:19" x14ac:dyDescent="0.3">
      <c r="A1167" s="34" t="str">
        <f>'Medical Examinations'!A1167</f>
        <v>Id1166</v>
      </c>
      <c r="B1167" s="36" t="str">
        <f>VLOOKUP($A1167,'Customer Names'!A:E,3,FALSE)</f>
        <v>Ms.</v>
      </c>
      <c r="C1167" s="37" t="str">
        <f>VLOOKUP($A1167,'Customer Names'!$A:$E,4,FALSE)</f>
        <v xml:space="preserve"> Grace</v>
      </c>
      <c r="D1167" s="37" t="str">
        <f>VLOOKUP($A1167,'Customer Names'!A:E,5,FALSE)</f>
        <v>McCarron</v>
      </c>
      <c r="E1167" s="35">
        <f>VLOOKUP($A1167,'Medical Examinations'!$A:$H,2,FALSE)</f>
        <v>18.05</v>
      </c>
      <c r="F1167" s="35">
        <f>VLOOKUP($A1167,'Medical Examinations'!$A:$H,3,FALSE)</f>
        <v>6.94</v>
      </c>
      <c r="G1167" s="35" t="str">
        <f>VLOOKUP($A1167,'Medical Examinations'!$A:$N,11,0)</f>
        <v>No</v>
      </c>
      <c r="H1167" s="35" t="str">
        <f>VLOOKUP($A1167,'Medical Examinations'!$A:$N,5,0)</f>
        <v>No</v>
      </c>
      <c r="I1167" s="35" t="str">
        <f>VLOOKUP($A1167,'Medical Examinations'!$A:$N,6,0)</f>
        <v>No</v>
      </c>
      <c r="J1167" s="35">
        <f>VLOOKUP($A1167,'Medical Examinations'!$A:$N,9,0)</f>
        <v>0</v>
      </c>
      <c r="K1167" s="35" t="str">
        <f>VLOOKUP($A1167,'Medical Examinations'!$A:$N,10,0)</f>
        <v>No</v>
      </c>
      <c r="L1167" s="35" t="str">
        <f>VLOOKUP($A1167,'Medical Examinations'!$A:$N,12,0)</f>
        <v>Underweight</v>
      </c>
      <c r="M1167" s="35" t="str">
        <f>VLOOKUP($A1167,'Medical Examinations'!$A:$N,13,0)</f>
        <v>Diabetes</v>
      </c>
      <c r="N1167" s="45">
        <f>IFERROR(VLOOKUP($A1167,'Hospitalisation Details'!$A:$P,15,0),"")</f>
        <v>26133</v>
      </c>
      <c r="O1167" s="46">
        <f>IFERROR(VLOOKUP($A1167,'Hospitalisation Details'!$A:$P,6,0),"")</f>
        <v>9644.25</v>
      </c>
      <c r="P1167" s="47" t="str">
        <f>IFERROR(VLOOKUP($A1167,'Hospitalisation Details'!$A:$P,12,0),"")</f>
        <v>tier - 2</v>
      </c>
      <c r="Q1167" s="47" t="str">
        <f>IFERROR(VLOOKUP($A1167,'Hospitalisation Details'!$A:$P,13,0),"")</f>
        <v>tier - 1</v>
      </c>
      <c r="R1167" s="47" t="str">
        <f>IFERROR(VLOOKUP($A1167,'Hospitalisation Details'!$A:$P,14,0),"")</f>
        <v>R1012</v>
      </c>
      <c r="S1167" s="47">
        <f>IFERROR(VLOOKUP($A1167,'Hospitalisation Details'!$A:$P,16,0),"")</f>
        <v>51</v>
      </c>
    </row>
    <row r="1168" spans="1:19" x14ac:dyDescent="0.3">
      <c r="A1168" s="34" t="str">
        <f>'Medical Examinations'!A1168</f>
        <v>Id1167</v>
      </c>
      <c r="B1168" s="36" t="str">
        <f>VLOOKUP($A1168,'Customer Names'!A:E,3,FALSE)</f>
        <v>Ms.</v>
      </c>
      <c r="C1168" s="37" t="str">
        <f>VLOOKUP($A1168,'Customer Names'!$A:$E,4,FALSE)</f>
        <v xml:space="preserve"> Samantha</v>
      </c>
      <c r="D1168" s="37" t="str">
        <f>VLOOKUP($A1168,'Customer Names'!A:E,5,FALSE)</f>
        <v>Roecker</v>
      </c>
      <c r="E1168" s="35">
        <f>VLOOKUP($A1168,'Medical Examinations'!$A:$H,2,FALSE)</f>
        <v>37.4</v>
      </c>
      <c r="F1168" s="35">
        <f>VLOOKUP($A1168,'Medical Examinations'!$A:$H,3,FALSE)</f>
        <v>11.3</v>
      </c>
      <c r="G1168" s="35" t="str">
        <f>VLOOKUP($A1168,'Medical Examinations'!$A:$N,11,0)</f>
        <v>Yes</v>
      </c>
      <c r="H1168" s="35" t="str">
        <f>VLOOKUP($A1168,'Medical Examinations'!$A:$N,5,0)</f>
        <v>No</v>
      </c>
      <c r="I1168" s="35" t="str">
        <f>VLOOKUP($A1168,'Medical Examinations'!$A:$N,6,0)</f>
        <v>No</v>
      </c>
      <c r="J1168" s="35">
        <f>VLOOKUP($A1168,'Medical Examinations'!$A:$N,9,0)</f>
        <v>2</v>
      </c>
      <c r="K1168" s="35" t="str">
        <f>VLOOKUP($A1168,'Medical Examinations'!$A:$N,10,0)</f>
        <v>No</v>
      </c>
      <c r="L1168" s="35" t="str">
        <f>VLOOKUP($A1168,'Medical Examinations'!$A:$N,12,0)</f>
        <v>Obesity</v>
      </c>
      <c r="M1168" s="35" t="str">
        <f>VLOOKUP($A1168,'Medical Examinations'!$A:$N,13,0)</f>
        <v>Diabetes</v>
      </c>
      <c r="N1168" s="45">
        <f>IFERROR(VLOOKUP($A1168,'Hospitalisation Details'!$A:$P,15,0),"")</f>
        <v>25841</v>
      </c>
      <c r="O1168" s="46">
        <f>IFERROR(VLOOKUP($A1168,'Hospitalisation Details'!$A:$P,6,0),"")</f>
        <v>9634.5400000000009</v>
      </c>
      <c r="P1168" s="47" t="str">
        <f>IFERROR(VLOOKUP($A1168,'Hospitalisation Details'!$A:$P,12,0),"")</f>
        <v>tier - 2</v>
      </c>
      <c r="Q1168" s="47" t="str">
        <f>IFERROR(VLOOKUP($A1168,'Hospitalisation Details'!$A:$P,13,0),"")</f>
        <v>tier - 2</v>
      </c>
      <c r="R1168" s="47" t="str">
        <f>IFERROR(VLOOKUP($A1168,'Hospitalisation Details'!$A:$P,14,0),"")</f>
        <v>R1011</v>
      </c>
      <c r="S1168" s="47">
        <f>IFERROR(VLOOKUP($A1168,'Hospitalisation Details'!$A:$P,16,0),"")</f>
        <v>52</v>
      </c>
    </row>
    <row r="1169" spans="1:19" x14ac:dyDescent="0.3">
      <c r="A1169" s="34" t="str">
        <f>'Medical Examinations'!A1169</f>
        <v>Id1168</v>
      </c>
      <c r="B1169" s="36" t="str">
        <f>VLOOKUP($A1169,'Customer Names'!A:E,3,FALSE)</f>
        <v>Mrs.</v>
      </c>
      <c r="C1169" s="37" t="str">
        <f>VLOOKUP($A1169,'Customer Names'!$A:$E,4,FALSE)</f>
        <v xml:space="preserve"> Nicole R.</v>
      </c>
      <c r="D1169" s="37" t="str">
        <f>VLOOKUP($A1169,'Customer Names'!A:E,5,FALSE)</f>
        <v>Giumarra</v>
      </c>
      <c r="E1169" s="35">
        <f>VLOOKUP($A1169,'Medical Examinations'!$A:$H,2,FALSE)</f>
        <v>25.75</v>
      </c>
      <c r="F1169" s="35">
        <f>VLOOKUP($A1169,'Medical Examinations'!$A:$H,3,FALSE)</f>
        <v>9.23</v>
      </c>
      <c r="G1169" s="35" t="str">
        <f>VLOOKUP($A1169,'Medical Examinations'!$A:$N,11,0)</f>
        <v>No</v>
      </c>
      <c r="H1169" s="35" t="str">
        <f>VLOOKUP($A1169,'Medical Examinations'!$A:$N,5,0)</f>
        <v>No</v>
      </c>
      <c r="I1169" s="35" t="str">
        <f>VLOOKUP($A1169,'Medical Examinations'!$A:$N,6,0)</f>
        <v>No</v>
      </c>
      <c r="J1169" s="35">
        <f>VLOOKUP($A1169,'Medical Examinations'!$A:$N,9,0)</f>
        <v>0</v>
      </c>
      <c r="K1169" s="35" t="str">
        <f>VLOOKUP($A1169,'Medical Examinations'!$A:$N,10,0)</f>
        <v>No</v>
      </c>
      <c r="L1169" s="35" t="str">
        <f>VLOOKUP($A1169,'Medical Examinations'!$A:$N,12,0)</f>
        <v>Overweight</v>
      </c>
      <c r="M1169" s="35" t="str">
        <f>VLOOKUP($A1169,'Medical Examinations'!$A:$N,13,0)</f>
        <v>Diabetes</v>
      </c>
      <c r="N1169" s="45">
        <f>IFERROR(VLOOKUP($A1169,'Hospitalisation Details'!$A:$P,15,0),"")</f>
        <v>25011</v>
      </c>
      <c r="O1169" s="46">
        <f>IFERROR(VLOOKUP($A1169,'Hospitalisation Details'!$A:$P,6,0),"")</f>
        <v>9630.91</v>
      </c>
      <c r="P1169" s="47" t="str">
        <f>IFERROR(VLOOKUP($A1169,'Hospitalisation Details'!$A:$P,12,0),"")</f>
        <v>tier - 3</v>
      </c>
      <c r="Q1169" s="47" t="str">
        <f>IFERROR(VLOOKUP($A1169,'Hospitalisation Details'!$A:$P,13,0),"")</f>
        <v>tier - 2</v>
      </c>
      <c r="R1169" s="47" t="str">
        <f>IFERROR(VLOOKUP($A1169,'Hospitalisation Details'!$A:$P,14,0),"")</f>
        <v>R1013</v>
      </c>
      <c r="S1169" s="47">
        <f>IFERROR(VLOOKUP($A1169,'Hospitalisation Details'!$A:$P,16,0),"")</f>
        <v>54</v>
      </c>
    </row>
    <row r="1170" spans="1:19" x14ac:dyDescent="0.3">
      <c r="A1170" s="34" t="str">
        <f>'Medical Examinations'!A1170</f>
        <v>Id1169</v>
      </c>
      <c r="B1170" s="36" t="str">
        <f>VLOOKUP($A1170,'Customer Names'!A:E,3,FALSE)</f>
        <v>Mr.</v>
      </c>
      <c r="C1170" s="37" t="str">
        <f>VLOOKUP($A1170,'Customer Names'!$A:$E,4,FALSE)</f>
        <v xml:space="preserve"> David W</v>
      </c>
      <c r="D1170" s="37" t="str">
        <f>VLOOKUP($A1170,'Customer Names'!A:E,5,FALSE)</f>
        <v>Peters</v>
      </c>
      <c r="E1170" s="35">
        <f>VLOOKUP($A1170,'Medical Examinations'!$A:$H,2,FALSE)</f>
        <v>32.299999999999997</v>
      </c>
      <c r="F1170" s="35">
        <f>VLOOKUP($A1170,'Medical Examinations'!$A:$H,3,FALSE)</f>
        <v>4.37</v>
      </c>
      <c r="G1170" s="35" t="str">
        <f>VLOOKUP($A1170,'Medical Examinations'!$A:$N,11,0)</f>
        <v>No</v>
      </c>
      <c r="H1170" s="35" t="str">
        <f>VLOOKUP($A1170,'Medical Examinations'!$A:$N,5,0)</f>
        <v>No</v>
      </c>
      <c r="I1170" s="35" t="str">
        <f>VLOOKUP($A1170,'Medical Examinations'!$A:$N,6,0)</f>
        <v>No</v>
      </c>
      <c r="J1170" s="35">
        <f>VLOOKUP($A1170,'Medical Examinations'!$A:$N,9,0)</f>
        <v>2</v>
      </c>
      <c r="K1170" s="35" t="str">
        <f>VLOOKUP($A1170,'Medical Examinations'!$A:$N,10,0)</f>
        <v>No</v>
      </c>
      <c r="L1170" s="35" t="str">
        <f>VLOOKUP($A1170,'Medical Examinations'!$A:$N,12,0)</f>
        <v>Obesity</v>
      </c>
      <c r="M1170" s="35" t="str">
        <f>VLOOKUP($A1170,'Medical Examinations'!$A:$N,13,0)</f>
        <v>Normal</v>
      </c>
      <c r="N1170" s="45">
        <f>IFERROR(VLOOKUP($A1170,'Hospitalisation Details'!$A:$P,15,0),"")</f>
        <v>26595</v>
      </c>
      <c r="O1170" s="46">
        <f>IFERROR(VLOOKUP($A1170,'Hospitalisation Details'!$A:$P,6,0),"")</f>
        <v>9630.4</v>
      </c>
      <c r="P1170" s="47" t="str">
        <f>IFERROR(VLOOKUP($A1170,'Hospitalisation Details'!$A:$P,12,0),"")</f>
        <v>tier - 2</v>
      </c>
      <c r="Q1170" s="47" t="str">
        <f>IFERROR(VLOOKUP($A1170,'Hospitalisation Details'!$A:$P,13,0),"")</f>
        <v>tier - 2</v>
      </c>
      <c r="R1170" s="47" t="str">
        <f>IFERROR(VLOOKUP($A1170,'Hospitalisation Details'!$A:$P,14,0),"")</f>
        <v>R1011</v>
      </c>
      <c r="S1170" s="47">
        <f>IFERROR(VLOOKUP($A1170,'Hospitalisation Details'!$A:$P,16,0),"")</f>
        <v>50</v>
      </c>
    </row>
    <row r="1171" spans="1:19" x14ac:dyDescent="0.3">
      <c r="A1171" s="34" t="str">
        <f>'Medical Examinations'!A1171</f>
        <v>Id1170</v>
      </c>
      <c r="B1171" s="36" t="str">
        <f>VLOOKUP($A1171,'Customer Names'!A:E,3,FALSE)</f>
        <v>Mr.</v>
      </c>
      <c r="C1171" s="37" t="str">
        <f>VLOOKUP($A1171,'Customer Names'!$A:$E,4,FALSE)</f>
        <v xml:space="preserve"> Grant</v>
      </c>
      <c r="D1171" s="37" t="str">
        <f>VLOOKUP($A1171,'Customer Names'!A:E,5,FALSE)</f>
        <v>Bower</v>
      </c>
      <c r="E1171" s="35">
        <f>VLOOKUP($A1171,'Medical Examinations'!$A:$H,2,FALSE)</f>
        <v>28.61</v>
      </c>
      <c r="F1171" s="35">
        <f>VLOOKUP($A1171,'Medical Examinations'!$A:$H,3,FALSE)</f>
        <v>5.76</v>
      </c>
      <c r="G1171" s="35" t="str">
        <f>VLOOKUP($A1171,'Medical Examinations'!$A:$N,11,0)</f>
        <v>No</v>
      </c>
      <c r="H1171" s="35" t="str">
        <f>VLOOKUP($A1171,'Medical Examinations'!$A:$N,5,0)</f>
        <v>No</v>
      </c>
      <c r="I1171" s="35" t="str">
        <f>VLOOKUP($A1171,'Medical Examinations'!$A:$N,6,0)</f>
        <v>Yes</v>
      </c>
      <c r="J1171" s="35">
        <f>VLOOKUP($A1171,'Medical Examinations'!$A:$N,9,0)</f>
        <v>1</v>
      </c>
      <c r="K1171" s="35" t="str">
        <f>VLOOKUP($A1171,'Medical Examinations'!$A:$N,10,0)</f>
        <v>No</v>
      </c>
      <c r="L1171" s="35" t="str">
        <f>VLOOKUP($A1171,'Medical Examinations'!$A:$N,12,0)</f>
        <v>Overweight</v>
      </c>
      <c r="M1171" s="35" t="str">
        <f>VLOOKUP($A1171,'Medical Examinations'!$A:$N,13,0)</f>
        <v>Prediabetes</v>
      </c>
      <c r="N1171" s="45">
        <f>IFERROR(VLOOKUP($A1171,'Hospitalisation Details'!$A:$P,15,0),"")</f>
        <v>29208</v>
      </c>
      <c r="O1171" s="46">
        <f>IFERROR(VLOOKUP($A1171,'Hospitalisation Details'!$A:$P,6,0),"")</f>
        <v>9630.2999999999993</v>
      </c>
      <c r="P1171" s="47" t="str">
        <f>IFERROR(VLOOKUP($A1171,'Hospitalisation Details'!$A:$P,12,0),"")</f>
        <v>tier - 2</v>
      </c>
      <c r="Q1171" s="47" t="str">
        <f>IFERROR(VLOOKUP($A1171,'Hospitalisation Details'!$A:$P,13,0),"")</f>
        <v>tier - 2</v>
      </c>
      <c r="R1171" s="47" t="str">
        <f>IFERROR(VLOOKUP($A1171,'Hospitalisation Details'!$A:$P,14,0),"")</f>
        <v>R1021</v>
      </c>
      <c r="S1171" s="47">
        <f>IFERROR(VLOOKUP($A1171,'Hospitalisation Details'!$A:$P,16,0),"")</f>
        <v>43</v>
      </c>
    </row>
    <row r="1172" spans="1:19" x14ac:dyDescent="0.3">
      <c r="A1172" s="34" t="str">
        <f>'Medical Examinations'!A1172</f>
        <v>Id1171</v>
      </c>
      <c r="B1172" s="36" t="str">
        <f>VLOOKUP($A1172,'Customer Names'!A:E,3,FALSE)</f>
        <v>Mrs.</v>
      </c>
      <c r="C1172" s="37" t="str">
        <f>VLOOKUP($A1172,'Customer Names'!$A:$E,4,FALSE)</f>
        <v xml:space="preserve"> Sophia</v>
      </c>
      <c r="D1172" s="37" t="str">
        <f>VLOOKUP($A1172,'Customer Names'!A:E,5,FALSE)</f>
        <v>Chen</v>
      </c>
      <c r="E1172" s="35">
        <f>VLOOKUP($A1172,'Medical Examinations'!$A:$H,2,FALSE)</f>
        <v>45.41</v>
      </c>
      <c r="F1172" s="35">
        <f>VLOOKUP($A1172,'Medical Examinations'!$A:$H,3,FALSE)</f>
        <v>4.96</v>
      </c>
      <c r="G1172" s="35" t="str">
        <f>VLOOKUP($A1172,'Medical Examinations'!$A:$N,11,0)</f>
        <v>No</v>
      </c>
      <c r="H1172" s="35" t="str">
        <f>VLOOKUP($A1172,'Medical Examinations'!$A:$N,5,0)</f>
        <v>No</v>
      </c>
      <c r="I1172" s="35" t="str">
        <f>VLOOKUP($A1172,'Medical Examinations'!$A:$N,6,0)</f>
        <v>No</v>
      </c>
      <c r="J1172" s="35">
        <f>VLOOKUP($A1172,'Medical Examinations'!$A:$N,9,0)</f>
        <v>1</v>
      </c>
      <c r="K1172" s="35" t="str">
        <f>VLOOKUP($A1172,'Medical Examinations'!$A:$N,10,0)</f>
        <v>No</v>
      </c>
      <c r="L1172" s="35" t="str">
        <f>VLOOKUP($A1172,'Medical Examinations'!$A:$N,12,0)</f>
        <v>Obesity</v>
      </c>
      <c r="M1172" s="35" t="str">
        <f>VLOOKUP($A1172,'Medical Examinations'!$A:$N,13,0)</f>
        <v>Normal</v>
      </c>
      <c r="N1172" s="45">
        <f>IFERROR(VLOOKUP($A1172,'Hospitalisation Details'!$A:$P,15,0),"")</f>
        <v>35969</v>
      </c>
      <c r="O1172" s="46">
        <f>IFERROR(VLOOKUP($A1172,'Hospitalisation Details'!$A:$P,6,0),"")</f>
        <v>9628.7900000000009</v>
      </c>
      <c r="P1172" s="47" t="str">
        <f>IFERROR(VLOOKUP($A1172,'Hospitalisation Details'!$A:$P,12,0),"")</f>
        <v>tier - 2</v>
      </c>
      <c r="Q1172" s="47" t="str">
        <f>IFERROR(VLOOKUP($A1172,'Hospitalisation Details'!$A:$P,13,0),"")</f>
        <v>tier - 2</v>
      </c>
      <c r="R1172" s="47" t="str">
        <f>IFERROR(VLOOKUP($A1172,'Hospitalisation Details'!$A:$P,14,0),"")</f>
        <v>R1026</v>
      </c>
      <c r="S1172" s="47">
        <f>IFERROR(VLOOKUP($A1172,'Hospitalisation Details'!$A:$P,16,0),"")</f>
        <v>24</v>
      </c>
    </row>
    <row r="1173" spans="1:19" x14ac:dyDescent="0.3">
      <c r="A1173" s="34" t="str">
        <f>'Medical Examinations'!A1173</f>
        <v>Id1172</v>
      </c>
      <c r="B1173" s="36" t="str">
        <f>VLOOKUP($A1173,'Customer Names'!A:E,3,FALSE)</f>
        <v>Ms.</v>
      </c>
      <c r="C1173" s="37" t="str">
        <f>VLOOKUP($A1173,'Customer Names'!$A:$E,4,FALSE)</f>
        <v xml:space="preserve"> Christina</v>
      </c>
      <c r="D1173" s="37" t="str">
        <f>VLOOKUP($A1173,'Customer Names'!A:E,5,FALSE)</f>
        <v>Capriccioso</v>
      </c>
      <c r="E1173" s="35">
        <f>VLOOKUP($A1173,'Medical Examinations'!$A:$H,2,FALSE)</f>
        <v>31.2</v>
      </c>
      <c r="F1173" s="35">
        <f>VLOOKUP($A1173,'Medical Examinations'!$A:$H,3,FALSE)</f>
        <v>11.04</v>
      </c>
      <c r="G1173" s="35" t="str">
        <f>VLOOKUP($A1173,'Medical Examinations'!$A:$N,11,0)</f>
        <v>Yes</v>
      </c>
      <c r="H1173" s="35" t="str">
        <f>VLOOKUP($A1173,'Medical Examinations'!$A:$N,5,0)</f>
        <v>No</v>
      </c>
      <c r="I1173" s="35" t="str">
        <f>VLOOKUP($A1173,'Medical Examinations'!$A:$N,6,0)</f>
        <v>No</v>
      </c>
      <c r="J1173" s="35">
        <f>VLOOKUP($A1173,'Medical Examinations'!$A:$N,9,0)</f>
        <v>2</v>
      </c>
      <c r="K1173" s="35" t="str">
        <f>VLOOKUP($A1173,'Medical Examinations'!$A:$N,10,0)</f>
        <v>No</v>
      </c>
      <c r="L1173" s="35" t="str">
        <f>VLOOKUP($A1173,'Medical Examinations'!$A:$N,12,0)</f>
        <v>Obesity</v>
      </c>
      <c r="M1173" s="35" t="str">
        <f>VLOOKUP($A1173,'Medical Examinations'!$A:$N,13,0)</f>
        <v>Diabetes</v>
      </c>
      <c r="N1173" s="45">
        <f>IFERROR(VLOOKUP($A1173,'Hospitalisation Details'!$A:$P,15,0),"")</f>
        <v>25918</v>
      </c>
      <c r="O1173" s="46">
        <f>IFERROR(VLOOKUP($A1173,'Hospitalisation Details'!$A:$P,6,0),"")</f>
        <v>9625.92</v>
      </c>
      <c r="P1173" s="47" t="str">
        <f>IFERROR(VLOOKUP($A1173,'Hospitalisation Details'!$A:$P,12,0),"")</f>
        <v>tier - 2</v>
      </c>
      <c r="Q1173" s="47" t="str">
        <f>IFERROR(VLOOKUP($A1173,'Hospitalisation Details'!$A:$P,13,0),"")</f>
        <v>tier - 3</v>
      </c>
      <c r="R1173" s="47" t="str">
        <f>IFERROR(VLOOKUP($A1173,'Hospitalisation Details'!$A:$P,14,0),"")</f>
        <v>R1011</v>
      </c>
      <c r="S1173" s="47">
        <f>IFERROR(VLOOKUP($A1173,'Hospitalisation Details'!$A:$P,16,0),"")</f>
        <v>52</v>
      </c>
    </row>
    <row r="1174" spans="1:19" x14ac:dyDescent="0.3">
      <c r="A1174" s="34" t="str">
        <f>'Medical Examinations'!A1174</f>
        <v>Id1173</v>
      </c>
      <c r="B1174" s="36" t="str">
        <f>VLOOKUP($A1174,'Customer Names'!A:E,3,FALSE)</f>
        <v>Mr.</v>
      </c>
      <c r="C1174" s="37" t="str">
        <f>VLOOKUP($A1174,'Customer Names'!$A:$E,4,FALSE)</f>
        <v xml:space="preserve"> Sam L.</v>
      </c>
      <c r="D1174" s="37" t="str">
        <f>VLOOKUP($A1174,'Customer Names'!A:E,5,FALSE)</f>
        <v>Starbuck</v>
      </c>
      <c r="E1174" s="35">
        <f>VLOOKUP($A1174,'Medical Examinations'!$A:$H,2,FALSE)</f>
        <v>29.83</v>
      </c>
      <c r="F1174" s="35">
        <f>VLOOKUP($A1174,'Medical Examinations'!$A:$H,3,FALSE)</f>
        <v>7.81</v>
      </c>
      <c r="G1174" s="35" t="str">
        <f>VLOOKUP($A1174,'Medical Examinations'!$A:$N,11,0)</f>
        <v>Yes</v>
      </c>
      <c r="H1174" s="35" t="str">
        <f>VLOOKUP($A1174,'Medical Examinations'!$A:$N,5,0)</f>
        <v>No</v>
      </c>
      <c r="I1174" s="35" t="str">
        <f>VLOOKUP($A1174,'Medical Examinations'!$A:$N,6,0)</f>
        <v>No</v>
      </c>
      <c r="J1174" s="35">
        <f>VLOOKUP($A1174,'Medical Examinations'!$A:$N,9,0)</f>
        <v>1</v>
      </c>
      <c r="K1174" s="35" t="str">
        <f>VLOOKUP($A1174,'Medical Examinations'!$A:$N,10,0)</f>
        <v>No</v>
      </c>
      <c r="L1174" s="35" t="str">
        <f>VLOOKUP($A1174,'Medical Examinations'!$A:$N,12,0)</f>
        <v>Overweight</v>
      </c>
      <c r="M1174" s="35" t="str">
        <f>VLOOKUP($A1174,'Medical Examinations'!$A:$N,13,0)</f>
        <v>Diabetes</v>
      </c>
      <c r="N1174" s="45">
        <f>IFERROR(VLOOKUP($A1174,'Hospitalisation Details'!$A:$P,15,0),"")</f>
        <v>27696</v>
      </c>
      <c r="O1174" s="46">
        <f>IFERROR(VLOOKUP($A1174,'Hospitalisation Details'!$A:$P,6,0),"")</f>
        <v>9620.33</v>
      </c>
      <c r="P1174" s="47" t="str">
        <f>IFERROR(VLOOKUP($A1174,'Hospitalisation Details'!$A:$P,12,0),"")</f>
        <v>tier - 3</v>
      </c>
      <c r="Q1174" s="47" t="str">
        <f>IFERROR(VLOOKUP($A1174,'Hospitalisation Details'!$A:$P,13,0),"")</f>
        <v>tier - 3</v>
      </c>
      <c r="R1174" s="47" t="str">
        <f>IFERROR(VLOOKUP($A1174,'Hospitalisation Details'!$A:$P,14,0),"")</f>
        <v>R1012</v>
      </c>
      <c r="S1174" s="47">
        <f>IFERROR(VLOOKUP($A1174,'Hospitalisation Details'!$A:$P,16,0),"")</f>
        <v>47</v>
      </c>
    </row>
    <row r="1175" spans="1:19" x14ac:dyDescent="0.3">
      <c r="A1175" s="34" t="str">
        <f>'Medical Examinations'!A1175</f>
        <v>Id1174</v>
      </c>
      <c r="B1175" s="36" t="str">
        <f>VLOOKUP($A1175,'Customer Names'!A:E,3,FALSE)</f>
        <v>Mrs.</v>
      </c>
      <c r="C1175" s="37" t="str">
        <f>VLOOKUP($A1175,'Customer Names'!$A:$E,4,FALSE)</f>
        <v xml:space="preserve"> Haley R.</v>
      </c>
      <c r="D1175" s="37" t="str">
        <f>VLOOKUP($A1175,'Customer Names'!A:E,5,FALSE)</f>
        <v>McMahon</v>
      </c>
      <c r="E1175" s="35">
        <f>VLOOKUP($A1175,'Medical Examinations'!$A:$H,2,FALSE)</f>
        <v>29.06</v>
      </c>
      <c r="F1175" s="35">
        <f>VLOOKUP($A1175,'Medical Examinations'!$A:$H,3,FALSE)</f>
        <v>4.55</v>
      </c>
      <c r="G1175" s="35" t="str">
        <f>VLOOKUP($A1175,'Medical Examinations'!$A:$N,11,0)</f>
        <v>No</v>
      </c>
      <c r="H1175" s="35" t="str">
        <f>VLOOKUP($A1175,'Medical Examinations'!$A:$N,5,0)</f>
        <v>No</v>
      </c>
      <c r="I1175" s="35" t="str">
        <f>VLOOKUP($A1175,'Medical Examinations'!$A:$N,6,0)</f>
        <v>No</v>
      </c>
      <c r="J1175" s="35">
        <f>VLOOKUP($A1175,'Medical Examinations'!$A:$N,9,0)</f>
        <v>0</v>
      </c>
      <c r="K1175" s="35" t="str">
        <f>VLOOKUP($A1175,'Medical Examinations'!$A:$N,10,0)</f>
        <v>No</v>
      </c>
      <c r="L1175" s="35" t="str">
        <f>VLOOKUP($A1175,'Medical Examinations'!$A:$N,12,0)</f>
        <v>Overweight</v>
      </c>
      <c r="M1175" s="35" t="str">
        <f>VLOOKUP($A1175,'Medical Examinations'!$A:$N,13,0)</f>
        <v>Normal</v>
      </c>
      <c r="N1175" s="45">
        <f>IFERROR(VLOOKUP($A1175,'Hospitalisation Details'!$A:$P,15,0),"")</f>
        <v>30192</v>
      </c>
      <c r="O1175" s="46">
        <f>IFERROR(VLOOKUP($A1175,'Hospitalisation Details'!$A:$P,6,0),"")</f>
        <v>9619.18</v>
      </c>
      <c r="P1175" s="47" t="str">
        <f>IFERROR(VLOOKUP($A1175,'Hospitalisation Details'!$A:$P,12,0),"")</f>
        <v>tier - 2</v>
      </c>
      <c r="Q1175" s="47" t="str">
        <f>IFERROR(VLOOKUP($A1175,'Hospitalisation Details'!$A:$P,13,0),"")</f>
        <v>tier - 1</v>
      </c>
      <c r="R1175" s="47" t="str">
        <f>IFERROR(VLOOKUP($A1175,'Hospitalisation Details'!$A:$P,14,0),"")</f>
        <v>R1025</v>
      </c>
      <c r="S1175" s="47">
        <f>IFERROR(VLOOKUP($A1175,'Hospitalisation Details'!$A:$P,16,0),"")</f>
        <v>40</v>
      </c>
    </row>
    <row r="1176" spans="1:19" x14ac:dyDescent="0.3">
      <c r="A1176" s="34" t="str">
        <f>'Medical Examinations'!A1176</f>
        <v>Id1175</v>
      </c>
      <c r="B1176" s="36" t="str">
        <f>VLOOKUP($A1176,'Customer Names'!A:E,3,FALSE)</f>
        <v>Mr.</v>
      </c>
      <c r="C1176" s="37" t="str">
        <f>VLOOKUP($A1176,'Customer Names'!$A:$E,4,FALSE)</f>
        <v xml:space="preserve"> Ethan</v>
      </c>
      <c r="D1176" s="37" t="str">
        <f>VLOOKUP($A1176,'Customer Names'!A:E,5,FALSE)</f>
        <v>Rissell</v>
      </c>
      <c r="E1176" s="35">
        <f>VLOOKUP($A1176,'Medical Examinations'!$A:$H,2,FALSE)</f>
        <v>27.454999999999998</v>
      </c>
      <c r="F1176" s="35">
        <f>VLOOKUP($A1176,'Medical Examinations'!$A:$H,3,FALSE)</f>
        <v>6.13</v>
      </c>
      <c r="G1176" s="35" t="str">
        <f>VLOOKUP($A1176,'Medical Examinations'!$A:$N,11,0)</f>
        <v>No</v>
      </c>
      <c r="H1176" s="35" t="str">
        <f>VLOOKUP($A1176,'Medical Examinations'!$A:$N,5,0)</f>
        <v>No</v>
      </c>
      <c r="I1176" s="35" t="str">
        <f>VLOOKUP($A1176,'Medical Examinations'!$A:$N,6,0)</f>
        <v>No</v>
      </c>
      <c r="J1176" s="35">
        <f>VLOOKUP($A1176,'Medical Examinations'!$A:$N,9,0)</f>
        <v>2</v>
      </c>
      <c r="K1176" s="35" t="str">
        <f>VLOOKUP($A1176,'Medical Examinations'!$A:$N,10,0)</f>
        <v>No</v>
      </c>
      <c r="L1176" s="35" t="str">
        <f>VLOOKUP($A1176,'Medical Examinations'!$A:$N,12,0)</f>
        <v>Overweight</v>
      </c>
      <c r="M1176" s="35" t="str">
        <f>VLOOKUP($A1176,'Medical Examinations'!$A:$N,13,0)</f>
        <v>Prediabetes</v>
      </c>
      <c r="N1176" s="45">
        <f>IFERROR(VLOOKUP($A1176,'Hospitalisation Details'!$A:$P,15,0),"")</f>
        <v>26660</v>
      </c>
      <c r="O1176" s="46">
        <f>IFERROR(VLOOKUP($A1176,'Hospitalisation Details'!$A:$P,6,0),"")</f>
        <v>9617.66</v>
      </c>
      <c r="P1176" s="47" t="str">
        <f>IFERROR(VLOOKUP($A1176,'Hospitalisation Details'!$A:$P,12,0),"")</f>
        <v>tier - 3</v>
      </c>
      <c r="Q1176" s="47" t="str">
        <f>IFERROR(VLOOKUP($A1176,'Hospitalisation Details'!$A:$P,13,0),"")</f>
        <v>tier - 3</v>
      </c>
      <c r="R1176" s="47" t="str">
        <f>IFERROR(VLOOKUP($A1176,'Hospitalisation Details'!$A:$P,14,0),"")</f>
        <v>R1016</v>
      </c>
      <c r="S1176" s="47">
        <f>IFERROR(VLOOKUP($A1176,'Hospitalisation Details'!$A:$P,16,0),"")</f>
        <v>50</v>
      </c>
    </row>
    <row r="1177" spans="1:19" x14ac:dyDescent="0.3">
      <c r="A1177" s="34" t="str">
        <f>'Medical Examinations'!A1177</f>
        <v>Id1176</v>
      </c>
      <c r="B1177" s="36" t="str">
        <f>VLOOKUP($A1177,'Customer Names'!A:E,3,FALSE)</f>
        <v>Mr.</v>
      </c>
      <c r="C1177" s="37" t="str">
        <f>VLOOKUP($A1177,'Customer Names'!$A:$E,4,FALSE)</f>
        <v xml:space="preserve"> Andrew W</v>
      </c>
      <c r="D1177" s="37" t="str">
        <f>VLOOKUP($A1177,'Customer Names'!A:E,5,FALSE)</f>
        <v>Kromroy</v>
      </c>
      <c r="E1177" s="35">
        <f>VLOOKUP($A1177,'Medical Examinations'!$A:$H,2,FALSE)</f>
        <v>23.01</v>
      </c>
      <c r="F1177" s="35">
        <f>VLOOKUP($A1177,'Medical Examinations'!$A:$H,3,FALSE)</f>
        <v>6.04</v>
      </c>
      <c r="G1177" s="35" t="str">
        <f>VLOOKUP($A1177,'Medical Examinations'!$A:$N,11,0)</f>
        <v>Yes</v>
      </c>
      <c r="H1177" s="35" t="str">
        <f>VLOOKUP($A1177,'Medical Examinations'!$A:$N,5,0)</f>
        <v>No</v>
      </c>
      <c r="I1177" s="35" t="str">
        <f>VLOOKUP($A1177,'Medical Examinations'!$A:$N,6,0)</f>
        <v>No</v>
      </c>
      <c r="J1177" s="35">
        <f>VLOOKUP($A1177,'Medical Examinations'!$A:$N,9,0)</f>
        <v>1</v>
      </c>
      <c r="K1177" s="35" t="str">
        <f>VLOOKUP($A1177,'Medical Examinations'!$A:$N,10,0)</f>
        <v>No</v>
      </c>
      <c r="L1177" s="35" t="str">
        <f>VLOOKUP($A1177,'Medical Examinations'!$A:$N,12,0)</f>
        <v>Normal Weight</v>
      </c>
      <c r="M1177" s="35" t="str">
        <f>VLOOKUP($A1177,'Medical Examinations'!$A:$N,13,0)</f>
        <v>Prediabetes</v>
      </c>
      <c r="N1177" s="45">
        <f>IFERROR(VLOOKUP($A1177,'Hospitalisation Details'!$A:$P,15,0),"")</f>
        <v>23726</v>
      </c>
      <c r="O1177" s="46">
        <f>IFERROR(VLOOKUP($A1177,'Hospitalisation Details'!$A:$P,6,0),"")</f>
        <v>9597.6299999999992</v>
      </c>
      <c r="P1177" s="47" t="str">
        <f>IFERROR(VLOOKUP($A1177,'Hospitalisation Details'!$A:$P,12,0),"")</f>
        <v>tier - 3</v>
      </c>
      <c r="Q1177" s="47" t="str">
        <f>IFERROR(VLOOKUP($A1177,'Hospitalisation Details'!$A:$P,13,0),"")</f>
        <v>tier - 3</v>
      </c>
      <c r="R1177" s="47" t="str">
        <f>IFERROR(VLOOKUP($A1177,'Hospitalisation Details'!$A:$P,14,0),"")</f>
        <v>R1013</v>
      </c>
      <c r="S1177" s="47">
        <f>IFERROR(VLOOKUP($A1177,'Hospitalisation Details'!$A:$P,16,0),"")</f>
        <v>58</v>
      </c>
    </row>
    <row r="1178" spans="1:19" x14ac:dyDescent="0.3">
      <c r="A1178" s="34" t="str">
        <f>'Medical Examinations'!A1178</f>
        <v>Id1177</v>
      </c>
      <c r="B1178" s="36" t="str">
        <f>VLOOKUP($A1178,'Customer Names'!A:E,3,FALSE)</f>
        <v>Mr.</v>
      </c>
      <c r="C1178" s="37" t="str">
        <f>VLOOKUP($A1178,'Customer Names'!$A:$E,4,FALSE)</f>
        <v xml:space="preserve"> Mark G</v>
      </c>
      <c r="D1178" s="37" t="str">
        <f>VLOOKUP($A1178,'Customer Names'!A:E,5,FALSE)</f>
        <v>Manfredi</v>
      </c>
      <c r="E1178" s="35">
        <f>VLOOKUP($A1178,'Medical Examinations'!$A:$H,2,FALSE)</f>
        <v>31.39</v>
      </c>
      <c r="F1178" s="35">
        <f>VLOOKUP($A1178,'Medical Examinations'!$A:$H,3,FALSE)</f>
        <v>8.85</v>
      </c>
      <c r="G1178" s="35" t="str">
        <f>VLOOKUP($A1178,'Medical Examinations'!$A:$N,11,0)</f>
        <v>Yes</v>
      </c>
      <c r="H1178" s="35" t="str">
        <f>VLOOKUP($A1178,'Medical Examinations'!$A:$N,5,0)</f>
        <v>No</v>
      </c>
      <c r="I1178" s="35" t="str">
        <f>VLOOKUP($A1178,'Medical Examinations'!$A:$N,6,0)</f>
        <v>No</v>
      </c>
      <c r="J1178" s="35">
        <f>VLOOKUP($A1178,'Medical Examinations'!$A:$N,9,0)</f>
        <v>0</v>
      </c>
      <c r="K1178" s="35" t="str">
        <f>VLOOKUP($A1178,'Medical Examinations'!$A:$N,10,0)</f>
        <v>No</v>
      </c>
      <c r="L1178" s="35" t="str">
        <f>VLOOKUP($A1178,'Medical Examinations'!$A:$N,12,0)</f>
        <v>Obesity</v>
      </c>
      <c r="M1178" s="35" t="str">
        <f>VLOOKUP($A1178,'Medical Examinations'!$A:$N,13,0)</f>
        <v>Diabetes</v>
      </c>
      <c r="N1178" s="45">
        <f>IFERROR(VLOOKUP($A1178,'Hospitalisation Details'!$A:$P,15,0),"")</f>
        <v>29877</v>
      </c>
      <c r="O1178" s="46">
        <f>IFERROR(VLOOKUP($A1178,'Hospitalisation Details'!$A:$P,6,0),"")</f>
        <v>9584.0400000000009</v>
      </c>
      <c r="P1178" s="47" t="str">
        <f>IFERROR(VLOOKUP($A1178,'Hospitalisation Details'!$A:$P,12,0),"")</f>
        <v>tier - 2</v>
      </c>
      <c r="Q1178" s="47" t="str">
        <f>IFERROR(VLOOKUP($A1178,'Hospitalisation Details'!$A:$P,13,0),"")</f>
        <v>tier - 1</v>
      </c>
      <c r="R1178" s="47" t="str">
        <f>IFERROR(VLOOKUP($A1178,'Hospitalisation Details'!$A:$P,14,0),"")</f>
        <v>R1021</v>
      </c>
      <c r="S1178" s="47">
        <f>IFERROR(VLOOKUP($A1178,'Hospitalisation Details'!$A:$P,16,0),"")</f>
        <v>41</v>
      </c>
    </row>
    <row r="1179" spans="1:19" x14ac:dyDescent="0.3">
      <c r="A1179" s="34" t="str">
        <f>'Medical Examinations'!A1179</f>
        <v>Id1178</v>
      </c>
      <c r="B1179" s="36" t="str">
        <f>VLOOKUP($A1179,'Customer Names'!A:E,3,FALSE)</f>
        <v>Ms.</v>
      </c>
      <c r="C1179" s="37" t="str">
        <f>VLOOKUP($A1179,'Customer Names'!$A:$E,4,FALSE)</f>
        <v xml:space="preserve"> Kasey E.</v>
      </c>
      <c r="D1179" s="37" t="str">
        <f>VLOOKUP($A1179,'Customer Names'!A:E,5,FALSE)</f>
        <v>Manwaring</v>
      </c>
      <c r="E1179" s="35">
        <f>VLOOKUP($A1179,'Medical Examinations'!$A:$H,2,FALSE)</f>
        <v>34.770000000000003</v>
      </c>
      <c r="F1179" s="35">
        <f>VLOOKUP($A1179,'Medical Examinations'!$A:$H,3,FALSE)</f>
        <v>10.54</v>
      </c>
      <c r="G1179" s="35" t="str">
        <f>VLOOKUP($A1179,'Medical Examinations'!$A:$N,11,0)</f>
        <v>No</v>
      </c>
      <c r="H1179" s="35" t="str">
        <f>VLOOKUP($A1179,'Medical Examinations'!$A:$N,5,0)</f>
        <v>No</v>
      </c>
      <c r="I1179" s="35" t="str">
        <f>VLOOKUP($A1179,'Medical Examinations'!$A:$N,6,0)</f>
        <v>No</v>
      </c>
      <c r="J1179" s="35">
        <f>VLOOKUP($A1179,'Medical Examinations'!$A:$N,9,0)</f>
        <v>2</v>
      </c>
      <c r="K1179" s="35" t="str">
        <f>VLOOKUP($A1179,'Medical Examinations'!$A:$N,10,0)</f>
        <v>No</v>
      </c>
      <c r="L1179" s="35" t="str">
        <f>VLOOKUP($A1179,'Medical Examinations'!$A:$N,12,0)</f>
        <v>Obesity</v>
      </c>
      <c r="M1179" s="35" t="str">
        <f>VLOOKUP($A1179,'Medical Examinations'!$A:$N,13,0)</f>
        <v>Diabetes</v>
      </c>
      <c r="N1179" s="45">
        <f>IFERROR(VLOOKUP($A1179,'Hospitalisation Details'!$A:$P,15,0),"")</f>
        <v>26996</v>
      </c>
      <c r="O1179" s="46">
        <f>IFERROR(VLOOKUP($A1179,'Hospitalisation Details'!$A:$P,6,0),"")</f>
        <v>9583.89</v>
      </c>
      <c r="P1179" s="47" t="str">
        <f>IFERROR(VLOOKUP($A1179,'Hospitalisation Details'!$A:$P,12,0),"")</f>
        <v>tier - 2</v>
      </c>
      <c r="Q1179" s="47" t="str">
        <f>IFERROR(VLOOKUP($A1179,'Hospitalisation Details'!$A:$P,13,0),"")</f>
        <v>tier - 3</v>
      </c>
      <c r="R1179" s="47" t="str">
        <f>IFERROR(VLOOKUP($A1179,'Hospitalisation Details'!$A:$P,14,0),"")</f>
        <v>R1012</v>
      </c>
      <c r="S1179" s="47">
        <f>IFERROR(VLOOKUP($A1179,'Hospitalisation Details'!$A:$P,16,0),"")</f>
        <v>49</v>
      </c>
    </row>
    <row r="1180" spans="1:19" x14ac:dyDescent="0.3">
      <c r="A1180" s="34" t="str">
        <f>'Medical Examinations'!A1180</f>
        <v>Id1179</v>
      </c>
      <c r="B1180" s="36" t="str">
        <f>VLOOKUP($A1180,'Customer Names'!A:E,3,FALSE)</f>
        <v>Mr.</v>
      </c>
      <c r="C1180" s="37" t="str">
        <f>VLOOKUP($A1180,'Customer Names'!$A:$E,4,FALSE)</f>
        <v xml:space="preserve"> Jeff</v>
      </c>
      <c r="D1180" s="37" t="str">
        <f>VLOOKUP($A1180,'Customer Names'!A:E,5,FALSE)</f>
        <v>Tomaszewski</v>
      </c>
      <c r="E1180" s="35">
        <f>VLOOKUP($A1180,'Medical Examinations'!$A:$H,2,FALSE)</f>
        <v>24.48</v>
      </c>
      <c r="F1180" s="35">
        <f>VLOOKUP($A1180,'Medical Examinations'!$A:$H,3,FALSE)</f>
        <v>4.37</v>
      </c>
      <c r="G1180" s="35" t="str">
        <f>VLOOKUP($A1180,'Medical Examinations'!$A:$N,11,0)</f>
        <v>Yes</v>
      </c>
      <c r="H1180" s="35" t="str">
        <f>VLOOKUP($A1180,'Medical Examinations'!$A:$N,5,0)</f>
        <v>No</v>
      </c>
      <c r="I1180" s="35" t="str">
        <f>VLOOKUP($A1180,'Medical Examinations'!$A:$N,6,0)</f>
        <v>No</v>
      </c>
      <c r="J1180" s="35">
        <f>VLOOKUP($A1180,'Medical Examinations'!$A:$N,9,0)</f>
        <v>2</v>
      </c>
      <c r="K1180" s="35" t="str">
        <f>VLOOKUP($A1180,'Medical Examinations'!$A:$N,10,0)</f>
        <v>No</v>
      </c>
      <c r="L1180" s="35" t="str">
        <f>VLOOKUP($A1180,'Medical Examinations'!$A:$N,12,0)</f>
        <v>Normal Weight</v>
      </c>
      <c r="M1180" s="35" t="str">
        <f>VLOOKUP($A1180,'Medical Examinations'!$A:$N,13,0)</f>
        <v>Normal</v>
      </c>
      <c r="N1180" s="45">
        <f>IFERROR(VLOOKUP($A1180,'Hospitalisation Details'!$A:$P,15,0),"")</f>
        <v>24445</v>
      </c>
      <c r="O1180" s="46">
        <f>IFERROR(VLOOKUP($A1180,'Hospitalisation Details'!$A:$P,6,0),"")</f>
        <v>9582.5400000000009</v>
      </c>
      <c r="P1180" s="47" t="str">
        <f>IFERROR(VLOOKUP($A1180,'Hospitalisation Details'!$A:$P,12,0),"")</f>
        <v>tier - 3</v>
      </c>
      <c r="Q1180" s="47" t="str">
        <f>IFERROR(VLOOKUP($A1180,'Hospitalisation Details'!$A:$P,13,0),"")</f>
        <v>tier - 2</v>
      </c>
      <c r="R1180" s="47" t="str">
        <f>IFERROR(VLOOKUP($A1180,'Hospitalisation Details'!$A:$P,14,0),"")</f>
        <v>R1013</v>
      </c>
      <c r="S1180" s="47">
        <f>IFERROR(VLOOKUP($A1180,'Hospitalisation Details'!$A:$P,16,0),"")</f>
        <v>56</v>
      </c>
    </row>
    <row r="1181" spans="1:19" x14ac:dyDescent="0.3">
      <c r="A1181" s="34" t="str">
        <f>'Medical Examinations'!A1181</f>
        <v>Id1180</v>
      </c>
      <c r="B1181" s="36" t="str">
        <f>VLOOKUP($A1181,'Customer Names'!A:E,3,FALSE)</f>
        <v>Ms.</v>
      </c>
      <c r="C1181" s="37" t="str">
        <f>VLOOKUP($A1181,'Customer Names'!$A:$E,4,FALSE)</f>
        <v xml:space="preserve"> Amy</v>
      </c>
      <c r="D1181" s="37" t="str">
        <f>VLOOKUP($A1181,'Customer Names'!A:E,5,FALSE)</f>
        <v>Gannon</v>
      </c>
      <c r="E1181" s="35">
        <f>VLOOKUP($A1181,'Medical Examinations'!$A:$H,2,FALSE)</f>
        <v>22.61</v>
      </c>
      <c r="F1181" s="35">
        <f>VLOOKUP($A1181,'Medical Examinations'!$A:$H,3,FALSE)</f>
        <v>9.6300000000000008</v>
      </c>
      <c r="G1181" s="35" t="str">
        <f>VLOOKUP($A1181,'Medical Examinations'!$A:$N,11,0)</f>
        <v>No</v>
      </c>
      <c r="H1181" s="35" t="str">
        <f>VLOOKUP($A1181,'Medical Examinations'!$A:$N,5,0)</f>
        <v>No</v>
      </c>
      <c r="I1181" s="35" t="str">
        <f>VLOOKUP($A1181,'Medical Examinations'!$A:$N,6,0)</f>
        <v>No</v>
      </c>
      <c r="J1181" s="35">
        <f>VLOOKUP($A1181,'Medical Examinations'!$A:$N,9,0)</f>
        <v>2</v>
      </c>
      <c r="K1181" s="35" t="str">
        <f>VLOOKUP($A1181,'Medical Examinations'!$A:$N,10,0)</f>
        <v>No</v>
      </c>
      <c r="L1181" s="35" t="str">
        <f>VLOOKUP($A1181,'Medical Examinations'!$A:$N,12,0)</f>
        <v>Normal Weight</v>
      </c>
      <c r="M1181" s="35" t="str">
        <f>VLOOKUP($A1181,'Medical Examinations'!$A:$N,13,0)</f>
        <v>Diabetes</v>
      </c>
      <c r="N1181" s="45">
        <f>IFERROR(VLOOKUP($A1181,'Hospitalisation Details'!$A:$P,15,0),"")</f>
        <v>26999</v>
      </c>
      <c r="O1181" s="46">
        <f>IFERROR(VLOOKUP($A1181,'Hospitalisation Details'!$A:$P,6,0),"")</f>
        <v>9566.99</v>
      </c>
      <c r="P1181" s="47" t="str">
        <f>IFERROR(VLOOKUP($A1181,'Hospitalisation Details'!$A:$P,12,0),"")</f>
        <v>tier - 2</v>
      </c>
      <c r="Q1181" s="47" t="str">
        <f>IFERROR(VLOOKUP($A1181,'Hospitalisation Details'!$A:$P,13,0),"")</f>
        <v>tier - 1</v>
      </c>
      <c r="R1181" s="47" t="str">
        <f>IFERROR(VLOOKUP($A1181,'Hospitalisation Details'!$A:$P,14,0),"")</f>
        <v>R1012</v>
      </c>
      <c r="S1181" s="47">
        <f>IFERROR(VLOOKUP($A1181,'Hospitalisation Details'!$A:$P,16,0),"")</f>
        <v>49</v>
      </c>
    </row>
    <row r="1182" spans="1:19" x14ac:dyDescent="0.3">
      <c r="A1182" s="34" t="str">
        <f>'Medical Examinations'!A1182</f>
        <v>Id1181</v>
      </c>
      <c r="B1182" s="36" t="str">
        <f>VLOOKUP($A1182,'Customer Names'!A:E,3,FALSE)</f>
        <v>Mr.</v>
      </c>
      <c r="C1182" s="37" t="str">
        <f>VLOOKUP($A1182,'Customer Names'!$A:$E,4,FALSE)</f>
        <v xml:space="preserve"> Adam</v>
      </c>
      <c r="D1182" s="37" t="str">
        <f>VLOOKUP($A1182,'Customer Names'!A:E,5,FALSE)</f>
        <v>Frye</v>
      </c>
      <c r="E1182" s="35">
        <f>VLOOKUP($A1182,'Medical Examinations'!$A:$H,2,FALSE)</f>
        <v>34.299999999999997</v>
      </c>
      <c r="F1182" s="35">
        <f>VLOOKUP($A1182,'Medical Examinations'!$A:$H,3,FALSE)</f>
        <v>10.37</v>
      </c>
      <c r="G1182" s="35" t="str">
        <f>VLOOKUP($A1182,'Medical Examinations'!$A:$N,11,0)</f>
        <v>No</v>
      </c>
      <c r="H1182" s="35" t="str">
        <f>VLOOKUP($A1182,'Medical Examinations'!$A:$N,5,0)</f>
        <v>No</v>
      </c>
      <c r="I1182" s="35" t="str">
        <f>VLOOKUP($A1182,'Medical Examinations'!$A:$N,6,0)</f>
        <v>No</v>
      </c>
      <c r="J1182" s="35">
        <f>VLOOKUP($A1182,'Medical Examinations'!$A:$N,9,0)</f>
        <v>0</v>
      </c>
      <c r="K1182" s="35" t="str">
        <f>VLOOKUP($A1182,'Medical Examinations'!$A:$N,10,0)</f>
        <v>No</v>
      </c>
      <c r="L1182" s="35" t="str">
        <f>VLOOKUP($A1182,'Medical Examinations'!$A:$N,12,0)</f>
        <v>Obesity</v>
      </c>
      <c r="M1182" s="35" t="str">
        <f>VLOOKUP($A1182,'Medical Examinations'!$A:$N,13,0)</f>
        <v>Diabetes</v>
      </c>
      <c r="N1182" s="45">
        <f>IFERROR(VLOOKUP($A1182,'Hospitalisation Details'!$A:$P,15,0),"")</f>
        <v>27255</v>
      </c>
      <c r="O1182" s="46">
        <f>IFERROR(VLOOKUP($A1182,'Hospitalisation Details'!$A:$P,6,0),"")</f>
        <v>9563.0300000000007</v>
      </c>
      <c r="P1182" s="47" t="str">
        <f>IFERROR(VLOOKUP($A1182,'Hospitalisation Details'!$A:$P,12,0),"")</f>
        <v>tier - 3</v>
      </c>
      <c r="Q1182" s="47" t="str">
        <f>IFERROR(VLOOKUP($A1182,'Hospitalisation Details'!$A:$P,13,0),"")</f>
        <v>tier - 1</v>
      </c>
      <c r="R1182" s="47" t="str">
        <f>IFERROR(VLOOKUP($A1182,'Hospitalisation Details'!$A:$P,14,0),"")</f>
        <v>R1011</v>
      </c>
      <c r="S1182" s="47">
        <f>IFERROR(VLOOKUP($A1182,'Hospitalisation Details'!$A:$P,16,0),"")</f>
        <v>48</v>
      </c>
    </row>
    <row r="1183" spans="1:19" x14ac:dyDescent="0.3">
      <c r="A1183" s="34" t="str">
        <f>'Medical Examinations'!A1183</f>
        <v>Id1182</v>
      </c>
      <c r="B1183" s="36" t="str">
        <f>VLOOKUP($A1183,'Customer Names'!A:E,3,FALSE)</f>
        <v>Ms.</v>
      </c>
      <c r="C1183" s="37" t="str">
        <f>VLOOKUP($A1183,'Customer Names'!$A:$E,4,FALSE)</f>
        <v xml:space="preserve"> Kristin M</v>
      </c>
      <c r="D1183" s="37" t="str">
        <f>VLOOKUP($A1183,'Customer Names'!A:E,5,FALSE)</f>
        <v>Jenkins</v>
      </c>
      <c r="E1183" s="35">
        <f>VLOOKUP($A1183,'Medical Examinations'!$A:$H,2,FALSE)</f>
        <v>46.09</v>
      </c>
      <c r="F1183" s="35">
        <f>VLOOKUP($A1183,'Medical Examinations'!$A:$H,3,FALSE)</f>
        <v>5.44</v>
      </c>
      <c r="G1183" s="35" t="str">
        <f>VLOOKUP($A1183,'Medical Examinations'!$A:$N,11,0)</f>
        <v>No</v>
      </c>
      <c r="H1183" s="35" t="str">
        <f>VLOOKUP($A1183,'Medical Examinations'!$A:$N,5,0)</f>
        <v>No</v>
      </c>
      <c r="I1183" s="35" t="str">
        <f>VLOOKUP($A1183,'Medical Examinations'!$A:$N,6,0)</f>
        <v>No</v>
      </c>
      <c r="J1183" s="35">
        <f>VLOOKUP($A1183,'Medical Examinations'!$A:$N,9,0)</f>
        <v>2</v>
      </c>
      <c r="K1183" s="35" t="str">
        <f>VLOOKUP($A1183,'Medical Examinations'!$A:$N,10,0)</f>
        <v>No</v>
      </c>
      <c r="L1183" s="35" t="str">
        <f>VLOOKUP($A1183,'Medical Examinations'!$A:$N,12,0)</f>
        <v>Obesity</v>
      </c>
      <c r="M1183" s="35" t="str">
        <f>VLOOKUP($A1183,'Medical Examinations'!$A:$N,13,0)</f>
        <v>Normal</v>
      </c>
      <c r="N1183" s="45">
        <f>IFERROR(VLOOKUP($A1183,'Hospitalisation Details'!$A:$P,15,0),"")</f>
        <v>26564</v>
      </c>
      <c r="O1183" s="46">
        <f>IFERROR(VLOOKUP($A1183,'Hospitalisation Details'!$A:$P,6,0),"")</f>
        <v>9549.57</v>
      </c>
      <c r="P1183" s="47" t="str">
        <f>IFERROR(VLOOKUP($A1183,'Hospitalisation Details'!$A:$P,12,0),"")</f>
        <v>tier - 2</v>
      </c>
      <c r="Q1183" s="47" t="str">
        <f>IFERROR(VLOOKUP($A1183,'Hospitalisation Details'!$A:$P,13,0),"")</f>
        <v>tier - 1</v>
      </c>
      <c r="R1183" s="47" t="str">
        <f>IFERROR(VLOOKUP($A1183,'Hospitalisation Details'!$A:$P,14,0),"")</f>
        <v>R1013</v>
      </c>
      <c r="S1183" s="47">
        <f>IFERROR(VLOOKUP($A1183,'Hospitalisation Details'!$A:$P,16,0),"")</f>
        <v>50</v>
      </c>
    </row>
    <row r="1184" spans="1:19" x14ac:dyDescent="0.3">
      <c r="A1184" s="34" t="str">
        <f>'Medical Examinations'!A1184</f>
        <v>Id1183</v>
      </c>
      <c r="B1184" s="36" t="str">
        <f>VLOOKUP($A1184,'Customer Names'!A:E,3,FALSE)</f>
        <v>Ms.</v>
      </c>
      <c r="C1184" s="37" t="str">
        <f>VLOOKUP($A1184,'Customer Names'!$A:$E,4,FALSE)</f>
        <v xml:space="preserve"> Mary-Lynn B.</v>
      </c>
      <c r="D1184" s="37" t="str">
        <f>VLOOKUP($A1184,'Customer Names'!A:E,5,FALSE)</f>
        <v>Currier</v>
      </c>
      <c r="E1184" s="35">
        <f>VLOOKUP($A1184,'Medical Examinations'!$A:$H,2,FALSE)</f>
        <v>44.744999999999997</v>
      </c>
      <c r="F1184" s="35">
        <f>VLOOKUP($A1184,'Medical Examinations'!$A:$H,3,FALSE)</f>
        <v>5.19</v>
      </c>
      <c r="G1184" s="35" t="str">
        <f>VLOOKUP($A1184,'Medical Examinations'!$A:$N,11,0)</f>
        <v>No</v>
      </c>
      <c r="H1184" s="35" t="str">
        <f>VLOOKUP($A1184,'Medical Examinations'!$A:$N,5,0)</f>
        <v>No</v>
      </c>
      <c r="I1184" s="35" t="str">
        <f>VLOOKUP($A1184,'Medical Examinations'!$A:$N,6,0)</f>
        <v>No</v>
      </c>
      <c r="J1184" s="35">
        <f>VLOOKUP($A1184,'Medical Examinations'!$A:$N,9,0)</f>
        <v>2</v>
      </c>
      <c r="K1184" s="35" t="str">
        <f>VLOOKUP($A1184,'Medical Examinations'!$A:$N,10,0)</f>
        <v>No</v>
      </c>
      <c r="L1184" s="35" t="str">
        <f>VLOOKUP($A1184,'Medical Examinations'!$A:$N,12,0)</f>
        <v>Obesity</v>
      </c>
      <c r="M1184" s="35" t="str">
        <f>VLOOKUP($A1184,'Medical Examinations'!$A:$N,13,0)</f>
        <v>Normal</v>
      </c>
      <c r="N1184" s="45">
        <f>IFERROR(VLOOKUP($A1184,'Hospitalisation Details'!$A:$P,15,0),"")</f>
        <v>26564</v>
      </c>
      <c r="O1184" s="46">
        <f>IFERROR(VLOOKUP($A1184,'Hospitalisation Details'!$A:$P,6,0),"")</f>
        <v>9541.7000000000007</v>
      </c>
      <c r="P1184" s="47" t="str">
        <f>IFERROR(VLOOKUP($A1184,'Hospitalisation Details'!$A:$P,12,0),"")</f>
        <v>tier - 2</v>
      </c>
      <c r="Q1184" s="47" t="str">
        <f>IFERROR(VLOOKUP($A1184,'Hospitalisation Details'!$A:$P,13,0),"")</f>
        <v>tier - 1</v>
      </c>
      <c r="R1184" s="47" t="str">
        <f>IFERROR(VLOOKUP($A1184,'Hospitalisation Details'!$A:$P,14,0),"")</f>
        <v>R1024</v>
      </c>
      <c r="S1184" s="47">
        <f>IFERROR(VLOOKUP($A1184,'Hospitalisation Details'!$A:$P,16,0),"")</f>
        <v>50</v>
      </c>
    </row>
    <row r="1185" spans="1:19" x14ac:dyDescent="0.3">
      <c r="A1185" s="34" t="str">
        <f>'Medical Examinations'!A1185</f>
        <v>Id1184</v>
      </c>
      <c r="B1185" s="36" t="str">
        <f>VLOOKUP($A1185,'Customer Names'!A:E,3,FALSE)</f>
        <v>Mrs.</v>
      </c>
      <c r="C1185" s="37" t="str">
        <f>VLOOKUP($A1185,'Customer Names'!$A:$E,4,FALSE)</f>
        <v xml:space="preserve"> Jamie A</v>
      </c>
      <c r="D1185" s="37" t="str">
        <f>VLOOKUP($A1185,'Customer Names'!A:E,5,FALSE)</f>
        <v>Whittendale</v>
      </c>
      <c r="E1185" s="35">
        <f>VLOOKUP($A1185,'Medical Examinations'!$A:$H,2,FALSE)</f>
        <v>26.33</v>
      </c>
      <c r="F1185" s="35">
        <f>VLOOKUP($A1185,'Medical Examinations'!$A:$H,3,FALSE)</f>
        <v>11.8</v>
      </c>
      <c r="G1185" s="35" t="str">
        <f>VLOOKUP($A1185,'Medical Examinations'!$A:$N,11,0)</f>
        <v>Yes</v>
      </c>
      <c r="H1185" s="35" t="str">
        <f>VLOOKUP($A1185,'Medical Examinations'!$A:$N,5,0)</f>
        <v>No</v>
      </c>
      <c r="I1185" s="35" t="str">
        <f>VLOOKUP($A1185,'Medical Examinations'!$A:$N,6,0)</f>
        <v>No</v>
      </c>
      <c r="J1185" s="35">
        <f>VLOOKUP($A1185,'Medical Examinations'!$A:$N,9,0)</f>
        <v>1</v>
      </c>
      <c r="K1185" s="35" t="str">
        <f>VLOOKUP($A1185,'Medical Examinations'!$A:$N,10,0)</f>
        <v>No</v>
      </c>
      <c r="L1185" s="35" t="str">
        <f>VLOOKUP($A1185,'Medical Examinations'!$A:$N,12,0)</f>
        <v>Overweight</v>
      </c>
      <c r="M1185" s="35" t="str">
        <f>VLOOKUP($A1185,'Medical Examinations'!$A:$N,13,0)</f>
        <v>Diabetes</v>
      </c>
      <c r="N1185" s="45">
        <f>IFERROR(VLOOKUP($A1185,'Hospitalisation Details'!$A:$P,15,0),"")</f>
        <v>27603</v>
      </c>
      <c r="O1185" s="46">
        <f>IFERROR(VLOOKUP($A1185,'Hospitalisation Details'!$A:$P,6,0),"")</f>
        <v>9540.17</v>
      </c>
      <c r="P1185" s="47" t="str">
        <f>IFERROR(VLOOKUP($A1185,'Hospitalisation Details'!$A:$P,12,0),"")</f>
        <v>tier - 2</v>
      </c>
      <c r="Q1185" s="47" t="str">
        <f>IFERROR(VLOOKUP($A1185,'Hospitalisation Details'!$A:$P,13,0),"")</f>
        <v>tier - 2</v>
      </c>
      <c r="R1185" s="47" t="str">
        <f>IFERROR(VLOOKUP($A1185,'Hospitalisation Details'!$A:$P,14,0),"")</f>
        <v>R1024</v>
      </c>
      <c r="S1185" s="47">
        <f>IFERROR(VLOOKUP($A1185,'Hospitalisation Details'!$A:$P,16,0),"")</f>
        <v>47</v>
      </c>
    </row>
    <row r="1186" spans="1:19" x14ac:dyDescent="0.3">
      <c r="A1186" s="34" t="str">
        <f>'Medical Examinations'!A1186</f>
        <v>Id1185</v>
      </c>
      <c r="B1186" s="36" t="str">
        <f>VLOOKUP($A1186,'Customer Names'!A:E,3,FALSE)</f>
        <v>Mr.</v>
      </c>
      <c r="C1186" s="37" t="str">
        <f>VLOOKUP($A1186,'Customer Names'!$A:$E,4,FALSE)</f>
        <v xml:space="preserve"> Jeffrey A.</v>
      </c>
      <c r="D1186" s="37" t="str">
        <f>VLOOKUP($A1186,'Customer Names'!A:E,5,FALSE)</f>
        <v>Rixe</v>
      </c>
      <c r="E1186" s="35">
        <f>VLOOKUP($A1186,'Medical Examinations'!$A:$H,2,FALSE)</f>
        <v>26.6</v>
      </c>
      <c r="F1186" s="35">
        <f>VLOOKUP($A1186,'Medical Examinations'!$A:$H,3,FALSE)</f>
        <v>8.3800000000000008</v>
      </c>
      <c r="G1186" s="35" t="str">
        <f>VLOOKUP($A1186,'Medical Examinations'!$A:$N,11,0)</f>
        <v>No</v>
      </c>
      <c r="H1186" s="35" t="str">
        <f>VLOOKUP($A1186,'Medical Examinations'!$A:$N,5,0)</f>
        <v>No</v>
      </c>
      <c r="I1186" s="35" t="str">
        <f>VLOOKUP($A1186,'Medical Examinations'!$A:$N,6,0)</f>
        <v>No</v>
      </c>
      <c r="J1186" s="35">
        <f>VLOOKUP($A1186,'Medical Examinations'!$A:$N,9,0)</f>
        <v>2</v>
      </c>
      <c r="K1186" s="35" t="str">
        <f>VLOOKUP($A1186,'Medical Examinations'!$A:$N,10,0)</f>
        <v>No</v>
      </c>
      <c r="L1186" s="35" t="str">
        <f>VLOOKUP($A1186,'Medical Examinations'!$A:$N,12,0)</f>
        <v>Overweight</v>
      </c>
      <c r="M1186" s="35" t="str">
        <f>VLOOKUP($A1186,'Medical Examinations'!$A:$N,13,0)</f>
        <v>Diabetes</v>
      </c>
      <c r="N1186" s="45">
        <f>IFERROR(VLOOKUP($A1186,'Hospitalisation Details'!$A:$P,15,0),"")</f>
        <v>27019</v>
      </c>
      <c r="O1186" s="46">
        <f>IFERROR(VLOOKUP($A1186,'Hospitalisation Details'!$A:$P,6,0),"")</f>
        <v>9538.65</v>
      </c>
      <c r="P1186" s="47" t="str">
        <f>IFERROR(VLOOKUP($A1186,'Hospitalisation Details'!$A:$P,12,0),"")</f>
        <v>tier - 2</v>
      </c>
      <c r="Q1186" s="47" t="str">
        <f>IFERROR(VLOOKUP($A1186,'Hospitalisation Details'!$A:$P,13,0),"")</f>
        <v>tier - 3</v>
      </c>
      <c r="R1186" s="47" t="str">
        <f>IFERROR(VLOOKUP($A1186,'Hospitalisation Details'!$A:$P,14,0),"")</f>
        <v>R1021</v>
      </c>
      <c r="S1186" s="47">
        <f>IFERROR(VLOOKUP($A1186,'Hospitalisation Details'!$A:$P,16,0),"")</f>
        <v>49</v>
      </c>
    </row>
    <row r="1187" spans="1:19" x14ac:dyDescent="0.3">
      <c r="A1187" s="34" t="str">
        <f>'Medical Examinations'!A1187</f>
        <v>Id1186</v>
      </c>
      <c r="B1187" s="36" t="str">
        <f>VLOOKUP($A1187,'Customer Names'!A:E,3,FALSE)</f>
        <v>Ms.</v>
      </c>
      <c r="C1187" s="37" t="str">
        <f>VLOOKUP($A1187,'Customer Names'!$A:$E,4,FALSE)</f>
        <v xml:space="preserve"> Nicole</v>
      </c>
      <c r="D1187" s="37" t="str">
        <f>VLOOKUP($A1187,'Customer Names'!A:E,5,FALSE)</f>
        <v>Ballon-Landa</v>
      </c>
      <c r="E1187" s="35">
        <f>VLOOKUP($A1187,'Medical Examinations'!$A:$H,2,FALSE)</f>
        <v>27.5</v>
      </c>
      <c r="F1187" s="35">
        <f>VLOOKUP($A1187,'Medical Examinations'!$A:$H,3,FALSE)</f>
        <v>7.58</v>
      </c>
      <c r="G1187" s="35" t="str">
        <f>VLOOKUP($A1187,'Medical Examinations'!$A:$N,11,0)</f>
        <v>No</v>
      </c>
      <c r="H1187" s="35" t="str">
        <f>VLOOKUP($A1187,'Medical Examinations'!$A:$N,5,0)</f>
        <v>No</v>
      </c>
      <c r="I1187" s="35" t="str">
        <f>VLOOKUP($A1187,'Medical Examinations'!$A:$N,6,0)</f>
        <v>No</v>
      </c>
      <c r="J1187" s="35">
        <f>VLOOKUP($A1187,'Medical Examinations'!$A:$N,9,0)</f>
        <v>0</v>
      </c>
      <c r="K1187" s="35" t="str">
        <f>VLOOKUP($A1187,'Medical Examinations'!$A:$N,10,0)</f>
        <v>No</v>
      </c>
      <c r="L1187" s="35" t="str">
        <f>VLOOKUP($A1187,'Medical Examinations'!$A:$N,12,0)</f>
        <v>Overweight</v>
      </c>
      <c r="M1187" s="35" t="str">
        <f>VLOOKUP($A1187,'Medical Examinations'!$A:$N,13,0)</f>
        <v>Diabetes</v>
      </c>
      <c r="N1187" s="45">
        <f>IFERROR(VLOOKUP($A1187,'Hospitalisation Details'!$A:$P,15,0),"")</f>
        <v>26266</v>
      </c>
      <c r="O1187" s="46">
        <f>IFERROR(VLOOKUP($A1187,'Hospitalisation Details'!$A:$P,6,0),"")</f>
        <v>9528.9</v>
      </c>
      <c r="P1187" s="47" t="str">
        <f>IFERROR(VLOOKUP($A1187,'Hospitalisation Details'!$A:$P,12,0),"")</f>
        <v>tier - 2</v>
      </c>
      <c r="Q1187" s="47" t="str">
        <f>IFERROR(VLOOKUP($A1187,'Hospitalisation Details'!$A:$P,13,0),"")</f>
        <v>tier - 2</v>
      </c>
      <c r="R1187" s="47" t="str">
        <f>IFERROR(VLOOKUP($A1187,'Hospitalisation Details'!$A:$P,14,0),"")</f>
        <v>R1011</v>
      </c>
      <c r="S1187" s="47">
        <f>IFERROR(VLOOKUP($A1187,'Hospitalisation Details'!$A:$P,16,0),"")</f>
        <v>51</v>
      </c>
    </row>
    <row r="1188" spans="1:19" x14ac:dyDescent="0.3">
      <c r="A1188" s="34" t="str">
        <f>'Medical Examinations'!A1188</f>
        <v>Id1187</v>
      </c>
      <c r="B1188" s="36" t="str">
        <f>VLOOKUP($A1188,'Customer Names'!A:E,3,FALSE)</f>
        <v>Ms.</v>
      </c>
      <c r="C1188" s="37" t="str">
        <f>VLOOKUP($A1188,'Customer Names'!$A:$E,4,FALSE)</f>
        <v xml:space="preserve"> Audrey</v>
      </c>
      <c r="D1188" s="37" t="str">
        <f>VLOOKUP($A1188,'Customer Names'!A:E,5,FALSE)</f>
        <v>Zaferos</v>
      </c>
      <c r="E1188" s="35">
        <f>VLOOKUP($A1188,'Medical Examinations'!$A:$H,2,FALSE)</f>
        <v>41.55</v>
      </c>
      <c r="F1188" s="35">
        <f>VLOOKUP($A1188,'Medical Examinations'!$A:$H,3,FALSE)</f>
        <v>4.6100000000000003</v>
      </c>
      <c r="G1188" s="35" t="str">
        <f>VLOOKUP($A1188,'Medical Examinations'!$A:$N,11,0)</f>
        <v>No</v>
      </c>
      <c r="H1188" s="35" t="str">
        <f>VLOOKUP($A1188,'Medical Examinations'!$A:$N,5,0)</f>
        <v>No</v>
      </c>
      <c r="I1188" s="35" t="str">
        <f>VLOOKUP($A1188,'Medical Examinations'!$A:$N,6,0)</f>
        <v>No</v>
      </c>
      <c r="J1188" s="35">
        <f>VLOOKUP($A1188,'Medical Examinations'!$A:$N,9,0)</f>
        <v>1</v>
      </c>
      <c r="K1188" s="35" t="str">
        <f>VLOOKUP($A1188,'Medical Examinations'!$A:$N,10,0)</f>
        <v>No</v>
      </c>
      <c r="L1188" s="35" t="str">
        <f>VLOOKUP($A1188,'Medical Examinations'!$A:$N,12,0)</f>
        <v>Obesity</v>
      </c>
      <c r="M1188" s="35" t="str">
        <f>VLOOKUP($A1188,'Medical Examinations'!$A:$N,13,0)</f>
        <v>Normal</v>
      </c>
      <c r="N1188" s="45">
        <f>IFERROR(VLOOKUP($A1188,'Hospitalisation Details'!$A:$P,15,0),"")</f>
        <v>33838</v>
      </c>
      <c r="O1188" s="46">
        <f>IFERROR(VLOOKUP($A1188,'Hospitalisation Details'!$A:$P,6,0),"")</f>
        <v>9507.68</v>
      </c>
      <c r="P1188" s="47" t="str">
        <f>IFERROR(VLOOKUP($A1188,'Hospitalisation Details'!$A:$P,12,0),"")</f>
        <v>tier - 2</v>
      </c>
      <c r="Q1188" s="47" t="str">
        <f>IFERROR(VLOOKUP($A1188,'Hospitalisation Details'!$A:$P,13,0),"")</f>
        <v>tier - 1</v>
      </c>
      <c r="R1188" s="47" t="str">
        <f>IFERROR(VLOOKUP($A1188,'Hospitalisation Details'!$A:$P,14,0),"")</f>
        <v>R1012</v>
      </c>
      <c r="S1188" s="47">
        <f>IFERROR(VLOOKUP($A1188,'Hospitalisation Details'!$A:$P,16,0),"")</f>
        <v>30</v>
      </c>
    </row>
    <row r="1189" spans="1:19" x14ac:dyDescent="0.3">
      <c r="A1189" s="34" t="str">
        <f>'Medical Examinations'!A1189</f>
        <v>Id1188</v>
      </c>
      <c r="B1189" s="36" t="str">
        <f>VLOOKUP($A1189,'Customer Names'!A:E,3,FALSE)</f>
        <v>Mr.</v>
      </c>
      <c r="C1189" s="37" t="str">
        <f>VLOOKUP($A1189,'Customer Names'!$A:$E,4,FALSE)</f>
        <v xml:space="preserve"> Jacob</v>
      </c>
      <c r="D1189" s="37" t="str">
        <f>VLOOKUP($A1189,'Customer Names'!A:E,5,FALSE)</f>
        <v>Jackson</v>
      </c>
      <c r="E1189" s="35">
        <f>VLOOKUP($A1189,'Medical Examinations'!$A:$H,2,FALSE)</f>
        <v>41.47</v>
      </c>
      <c r="F1189" s="35">
        <f>VLOOKUP($A1189,'Medical Examinations'!$A:$H,3,FALSE)</f>
        <v>4.7</v>
      </c>
      <c r="G1189" s="35" t="str">
        <f>VLOOKUP($A1189,'Medical Examinations'!$A:$N,11,0)</f>
        <v>Yes</v>
      </c>
      <c r="H1189" s="35" t="str">
        <f>VLOOKUP($A1189,'Medical Examinations'!$A:$N,5,0)</f>
        <v>No</v>
      </c>
      <c r="I1189" s="35" t="str">
        <f>VLOOKUP($A1189,'Medical Examinations'!$A:$N,6,0)</f>
        <v>Yes</v>
      </c>
      <c r="J1189" s="35">
        <f>VLOOKUP($A1189,'Medical Examinations'!$A:$N,9,0)</f>
        <v>1</v>
      </c>
      <c r="K1189" s="35" t="str">
        <f>VLOOKUP($A1189,'Medical Examinations'!$A:$N,10,0)</f>
        <v>No</v>
      </c>
      <c r="L1189" s="35" t="str">
        <f>VLOOKUP($A1189,'Medical Examinations'!$A:$N,12,0)</f>
        <v>Obesity</v>
      </c>
      <c r="M1189" s="35" t="str">
        <f>VLOOKUP($A1189,'Medical Examinations'!$A:$N,13,0)</f>
        <v>Normal</v>
      </c>
      <c r="N1189" s="45">
        <f>IFERROR(VLOOKUP($A1189,'Hospitalisation Details'!$A:$P,15,0),"")</f>
        <v>25439</v>
      </c>
      <c r="O1189" s="46">
        <f>IFERROR(VLOOKUP($A1189,'Hospitalisation Details'!$A:$P,6,0),"")</f>
        <v>9504.31</v>
      </c>
      <c r="P1189" s="47" t="str">
        <f>IFERROR(VLOOKUP($A1189,'Hospitalisation Details'!$A:$P,12,0),"")</f>
        <v>tier - 3</v>
      </c>
      <c r="Q1189" s="47" t="str">
        <f>IFERROR(VLOOKUP($A1189,'Hospitalisation Details'!$A:$P,13,0),"")</f>
        <v>tier - 2</v>
      </c>
      <c r="R1189" s="47" t="str">
        <f>IFERROR(VLOOKUP($A1189,'Hospitalisation Details'!$A:$P,14,0),"")</f>
        <v>R1013</v>
      </c>
      <c r="S1189" s="47">
        <f>IFERROR(VLOOKUP($A1189,'Hospitalisation Details'!$A:$P,16,0),"")</f>
        <v>53</v>
      </c>
    </row>
    <row r="1190" spans="1:19" x14ac:dyDescent="0.3">
      <c r="A1190" s="34" t="str">
        <f>'Medical Examinations'!A1190</f>
        <v>Id1189</v>
      </c>
      <c r="B1190" s="36" t="str">
        <f>VLOOKUP($A1190,'Customer Names'!A:E,3,FALSE)</f>
        <v>Mr.</v>
      </c>
      <c r="C1190" s="37" t="str">
        <f>VLOOKUP($A1190,'Customer Names'!$A:$E,4,FALSE)</f>
        <v xml:space="preserve"> Daniel S</v>
      </c>
      <c r="D1190" s="37" t="str">
        <f>VLOOKUP($A1190,'Customer Names'!A:E,5,FALSE)</f>
        <v>Evans Marke</v>
      </c>
      <c r="E1190" s="35">
        <f>VLOOKUP($A1190,'Medical Examinations'!$A:$H,2,FALSE)</f>
        <v>24.795000000000002</v>
      </c>
      <c r="F1190" s="35">
        <f>VLOOKUP($A1190,'Medical Examinations'!$A:$H,3,FALSE)</f>
        <v>6.05</v>
      </c>
      <c r="G1190" s="35" t="str">
        <f>VLOOKUP($A1190,'Medical Examinations'!$A:$N,11,0)</f>
        <v>Yes</v>
      </c>
      <c r="H1190" s="35" t="str">
        <f>VLOOKUP($A1190,'Medical Examinations'!$A:$N,5,0)</f>
        <v>No</v>
      </c>
      <c r="I1190" s="35" t="str">
        <f>VLOOKUP($A1190,'Medical Examinations'!$A:$N,6,0)</f>
        <v>No</v>
      </c>
      <c r="J1190" s="35">
        <f>VLOOKUP($A1190,'Medical Examinations'!$A:$N,9,0)</f>
        <v>0</v>
      </c>
      <c r="K1190" s="35" t="str">
        <f>VLOOKUP($A1190,'Medical Examinations'!$A:$N,10,0)</f>
        <v>No</v>
      </c>
      <c r="L1190" s="35" t="str">
        <f>VLOOKUP($A1190,'Medical Examinations'!$A:$N,12,0)</f>
        <v>Normal Weight</v>
      </c>
      <c r="M1190" s="35" t="str">
        <f>VLOOKUP($A1190,'Medical Examinations'!$A:$N,13,0)</f>
        <v>Prediabetes</v>
      </c>
      <c r="N1190" s="45">
        <f>IFERROR(VLOOKUP($A1190,'Hospitalisation Details'!$A:$P,15,0),"")</f>
        <v>28092</v>
      </c>
      <c r="O1190" s="46">
        <f>IFERROR(VLOOKUP($A1190,'Hospitalisation Details'!$A:$P,6,0),"")</f>
        <v>9500.57</v>
      </c>
      <c r="P1190" s="47" t="str">
        <f>IFERROR(VLOOKUP($A1190,'Hospitalisation Details'!$A:$P,12,0),"")</f>
        <v>tier - 2</v>
      </c>
      <c r="Q1190" s="47" t="str">
        <f>IFERROR(VLOOKUP($A1190,'Hospitalisation Details'!$A:$P,13,0),"")</f>
        <v>tier - 3</v>
      </c>
      <c r="R1190" s="47" t="str">
        <f>IFERROR(VLOOKUP($A1190,'Hospitalisation Details'!$A:$P,14,0),"")</f>
        <v>R1017</v>
      </c>
      <c r="S1190" s="47">
        <f>IFERROR(VLOOKUP($A1190,'Hospitalisation Details'!$A:$P,16,0),"")</f>
        <v>46</v>
      </c>
    </row>
    <row r="1191" spans="1:19" x14ac:dyDescent="0.3">
      <c r="A1191" s="34" t="str">
        <f>'Medical Examinations'!A1191</f>
        <v>Id1190</v>
      </c>
      <c r="B1191" s="36" t="str">
        <f>VLOOKUP($A1191,'Customer Names'!A:E,3,FALSE)</f>
        <v>Mr.</v>
      </c>
      <c r="C1191" s="37" t="str">
        <f>VLOOKUP($A1191,'Customer Names'!$A:$E,4,FALSE)</f>
        <v xml:space="preserve"> Marc C.</v>
      </c>
      <c r="D1191" s="37" t="str">
        <f>VLOOKUP($A1191,'Customer Names'!A:E,5,FALSE)</f>
        <v>Samland</v>
      </c>
      <c r="E1191" s="35">
        <f>VLOOKUP($A1191,'Medical Examinations'!$A:$H,2,FALSE)</f>
        <v>29.48</v>
      </c>
      <c r="F1191" s="35">
        <f>VLOOKUP($A1191,'Medical Examinations'!$A:$H,3,FALSE)</f>
        <v>5.63</v>
      </c>
      <c r="G1191" s="35" t="str">
        <f>VLOOKUP($A1191,'Medical Examinations'!$A:$N,11,0)</f>
        <v>Yes</v>
      </c>
      <c r="H1191" s="35" t="str">
        <f>VLOOKUP($A1191,'Medical Examinations'!$A:$N,5,0)</f>
        <v>No</v>
      </c>
      <c r="I1191" s="35" t="str">
        <f>VLOOKUP($A1191,'Medical Examinations'!$A:$N,6,0)</f>
        <v>Yes</v>
      </c>
      <c r="J1191" s="35">
        <f>VLOOKUP($A1191,'Medical Examinations'!$A:$N,9,0)</f>
        <v>1</v>
      </c>
      <c r="K1191" s="35" t="str">
        <f>VLOOKUP($A1191,'Medical Examinations'!$A:$N,10,0)</f>
        <v>No</v>
      </c>
      <c r="L1191" s="35" t="str">
        <f>VLOOKUP($A1191,'Medical Examinations'!$A:$N,12,0)</f>
        <v>Overweight</v>
      </c>
      <c r="M1191" s="35" t="str">
        <f>VLOOKUP($A1191,'Medical Examinations'!$A:$N,13,0)</f>
        <v>Normal</v>
      </c>
      <c r="N1191" s="45">
        <f>IFERROR(VLOOKUP($A1191,'Hospitalisation Details'!$A:$P,15,0),"")</f>
        <v>25358</v>
      </c>
      <c r="O1191" s="46">
        <f>IFERROR(VLOOKUP($A1191,'Hospitalisation Details'!$A:$P,6,0),"")</f>
        <v>9487.64</v>
      </c>
      <c r="P1191" s="47" t="str">
        <f>IFERROR(VLOOKUP($A1191,'Hospitalisation Details'!$A:$P,12,0),"")</f>
        <v>tier - 2</v>
      </c>
      <c r="Q1191" s="47" t="str">
        <f>IFERROR(VLOOKUP($A1191,'Hospitalisation Details'!$A:$P,13,0),"")</f>
        <v>tier - 2</v>
      </c>
      <c r="R1191" s="47" t="str">
        <f>IFERROR(VLOOKUP($A1191,'Hospitalisation Details'!$A:$P,14,0),"")</f>
        <v>R1013</v>
      </c>
      <c r="S1191" s="47">
        <f>IFERROR(VLOOKUP($A1191,'Hospitalisation Details'!$A:$P,16,0),"")</f>
        <v>54</v>
      </c>
    </row>
    <row r="1192" spans="1:19" x14ac:dyDescent="0.3">
      <c r="A1192" s="34" t="str">
        <f>'Medical Examinations'!A1192</f>
        <v>Id1191</v>
      </c>
      <c r="B1192" s="36" t="str">
        <f>VLOOKUP($A1192,'Customer Names'!A:E,3,FALSE)</f>
        <v>Mr.</v>
      </c>
      <c r="C1192" s="37" t="str">
        <f>VLOOKUP($A1192,'Customer Names'!$A:$E,4,FALSE)</f>
        <v xml:space="preserve"> Mark S</v>
      </c>
      <c r="D1192" s="37" t="str">
        <f>VLOOKUP($A1192,'Customer Names'!A:E,5,FALSE)</f>
        <v>Shapiro</v>
      </c>
      <c r="E1192" s="35">
        <f>VLOOKUP($A1192,'Medical Examinations'!$A:$H,2,FALSE)</f>
        <v>28.09</v>
      </c>
      <c r="F1192" s="35">
        <f>VLOOKUP($A1192,'Medical Examinations'!$A:$H,3,FALSE)</f>
        <v>6.06</v>
      </c>
      <c r="G1192" s="35" t="str">
        <f>VLOOKUP($A1192,'Medical Examinations'!$A:$N,11,0)</f>
        <v>No</v>
      </c>
      <c r="H1192" s="35" t="str">
        <f>VLOOKUP($A1192,'Medical Examinations'!$A:$N,5,0)</f>
        <v>No</v>
      </c>
      <c r="I1192" s="35" t="str">
        <f>VLOOKUP($A1192,'Medical Examinations'!$A:$N,6,0)</f>
        <v>Yes</v>
      </c>
      <c r="J1192" s="35">
        <f>VLOOKUP($A1192,'Medical Examinations'!$A:$N,9,0)</f>
        <v>1</v>
      </c>
      <c r="K1192" s="35" t="str">
        <f>VLOOKUP($A1192,'Medical Examinations'!$A:$N,10,0)</f>
        <v>No</v>
      </c>
      <c r="L1192" s="35" t="str">
        <f>VLOOKUP($A1192,'Medical Examinations'!$A:$N,12,0)</f>
        <v>Overweight</v>
      </c>
      <c r="M1192" s="35" t="str">
        <f>VLOOKUP($A1192,'Medical Examinations'!$A:$N,13,0)</f>
        <v>Prediabetes</v>
      </c>
      <c r="N1192" s="45">
        <f>IFERROR(VLOOKUP($A1192,'Hospitalisation Details'!$A:$P,15,0),"")</f>
        <v>29053</v>
      </c>
      <c r="O1192" s="46">
        <f>IFERROR(VLOOKUP($A1192,'Hospitalisation Details'!$A:$P,6,0),"")</f>
        <v>9453.92</v>
      </c>
      <c r="P1192" s="47" t="str">
        <f>IFERROR(VLOOKUP($A1192,'Hospitalisation Details'!$A:$P,12,0),"")</f>
        <v>tier - 2</v>
      </c>
      <c r="Q1192" s="47" t="str">
        <f>IFERROR(VLOOKUP($A1192,'Hospitalisation Details'!$A:$P,13,0),"")</f>
        <v>tier - 2</v>
      </c>
      <c r="R1192" s="47" t="str">
        <f>IFERROR(VLOOKUP($A1192,'Hospitalisation Details'!$A:$P,14,0),"")</f>
        <v>R1021</v>
      </c>
      <c r="S1192" s="47">
        <f>IFERROR(VLOOKUP($A1192,'Hospitalisation Details'!$A:$P,16,0),"")</f>
        <v>43</v>
      </c>
    </row>
    <row r="1193" spans="1:19" x14ac:dyDescent="0.3">
      <c r="A1193" s="34" t="str">
        <f>'Medical Examinations'!A1193</f>
        <v>Id1192</v>
      </c>
      <c r="B1193" s="36" t="str">
        <f>VLOOKUP($A1193,'Customer Names'!A:E,3,FALSE)</f>
        <v>Mr.</v>
      </c>
      <c r="C1193" s="37" t="str">
        <f>VLOOKUP($A1193,'Customer Names'!$A:$E,4,FALSE)</f>
        <v xml:space="preserve"> Dan</v>
      </c>
      <c r="D1193" s="37" t="str">
        <f>VLOOKUP($A1193,'Customer Names'!A:E,5,FALSE)</f>
        <v>Snitzer</v>
      </c>
      <c r="E1193" s="35">
        <f>VLOOKUP($A1193,'Medical Examinations'!$A:$H,2,FALSE)</f>
        <v>32.729999999999997</v>
      </c>
      <c r="F1193" s="35">
        <f>VLOOKUP($A1193,'Medical Examinations'!$A:$H,3,FALSE)</f>
        <v>5.19</v>
      </c>
      <c r="G1193" s="35" t="str">
        <f>VLOOKUP($A1193,'Medical Examinations'!$A:$N,11,0)</f>
        <v>No</v>
      </c>
      <c r="H1193" s="35" t="str">
        <f>VLOOKUP($A1193,'Medical Examinations'!$A:$N,5,0)</f>
        <v>No</v>
      </c>
      <c r="I1193" s="35" t="str">
        <f>VLOOKUP($A1193,'Medical Examinations'!$A:$N,6,0)</f>
        <v>No</v>
      </c>
      <c r="J1193" s="35">
        <f>VLOOKUP($A1193,'Medical Examinations'!$A:$N,9,0)</f>
        <v>1</v>
      </c>
      <c r="K1193" s="35" t="str">
        <f>VLOOKUP($A1193,'Medical Examinations'!$A:$N,10,0)</f>
        <v>No</v>
      </c>
      <c r="L1193" s="35" t="str">
        <f>VLOOKUP($A1193,'Medical Examinations'!$A:$N,12,0)</f>
        <v>Obesity</v>
      </c>
      <c r="M1193" s="35" t="str">
        <f>VLOOKUP($A1193,'Medical Examinations'!$A:$N,13,0)</f>
        <v>Normal</v>
      </c>
      <c r="N1193" s="45">
        <f>IFERROR(VLOOKUP($A1193,'Hospitalisation Details'!$A:$P,15,0),"")</f>
        <v>32095</v>
      </c>
      <c r="O1193" s="46">
        <f>IFERROR(VLOOKUP($A1193,'Hospitalisation Details'!$A:$P,6,0),"")</f>
        <v>9448.42</v>
      </c>
      <c r="P1193" s="47" t="str">
        <f>IFERROR(VLOOKUP($A1193,'Hospitalisation Details'!$A:$P,12,0),"")</f>
        <v>tier - 2</v>
      </c>
      <c r="Q1193" s="47" t="str">
        <f>IFERROR(VLOOKUP($A1193,'Hospitalisation Details'!$A:$P,13,0),"")</f>
        <v>tier - 3</v>
      </c>
      <c r="R1193" s="47" t="str">
        <f>IFERROR(VLOOKUP($A1193,'Hospitalisation Details'!$A:$P,14,0),"")</f>
        <v>R1021</v>
      </c>
      <c r="S1193" s="47">
        <f>IFERROR(VLOOKUP($A1193,'Hospitalisation Details'!$A:$P,16,0),"")</f>
        <v>35</v>
      </c>
    </row>
    <row r="1194" spans="1:19" x14ac:dyDescent="0.3">
      <c r="A1194" s="34" t="str">
        <f>'Medical Examinations'!A1194</f>
        <v>Id1193</v>
      </c>
      <c r="B1194" s="36" t="str">
        <f>VLOOKUP($A1194,'Customer Names'!A:E,3,FALSE)</f>
        <v>Ms.</v>
      </c>
      <c r="C1194" s="37" t="str">
        <f>VLOOKUP($A1194,'Customer Names'!$A:$E,4,FALSE)</f>
        <v xml:space="preserve"> Gabriela</v>
      </c>
      <c r="D1194" s="37" t="str">
        <f>VLOOKUP($A1194,'Customer Names'!A:E,5,FALSE)</f>
        <v>Herra Arroyo</v>
      </c>
      <c r="E1194" s="35">
        <f>VLOOKUP($A1194,'Medical Examinations'!$A:$H,2,FALSE)</f>
        <v>27.36</v>
      </c>
      <c r="F1194" s="35">
        <f>VLOOKUP($A1194,'Medical Examinations'!$A:$H,3,FALSE)</f>
        <v>8.9600000000000009</v>
      </c>
      <c r="G1194" s="35" t="str">
        <f>VLOOKUP($A1194,'Medical Examinations'!$A:$N,11,0)</f>
        <v>No</v>
      </c>
      <c r="H1194" s="35" t="str">
        <f>VLOOKUP($A1194,'Medical Examinations'!$A:$N,5,0)</f>
        <v>No</v>
      </c>
      <c r="I1194" s="35" t="str">
        <f>VLOOKUP($A1194,'Medical Examinations'!$A:$N,6,0)</f>
        <v>No</v>
      </c>
      <c r="J1194" s="35">
        <f>VLOOKUP($A1194,'Medical Examinations'!$A:$N,9,0)</f>
        <v>0</v>
      </c>
      <c r="K1194" s="35" t="str">
        <f>VLOOKUP($A1194,'Medical Examinations'!$A:$N,10,0)</f>
        <v>No</v>
      </c>
      <c r="L1194" s="35" t="str">
        <f>VLOOKUP($A1194,'Medical Examinations'!$A:$N,12,0)</f>
        <v>Overweight</v>
      </c>
      <c r="M1194" s="35" t="str">
        <f>VLOOKUP($A1194,'Medical Examinations'!$A:$N,13,0)</f>
        <v>Diabetes</v>
      </c>
      <c r="N1194" s="45">
        <f>IFERROR(VLOOKUP($A1194,'Hospitalisation Details'!$A:$P,15,0),"")</f>
        <v>27188</v>
      </c>
      <c r="O1194" s="46">
        <f>IFERROR(VLOOKUP($A1194,'Hospitalisation Details'!$A:$P,6,0),"")</f>
        <v>9447.3799999999992</v>
      </c>
      <c r="P1194" s="47" t="str">
        <f>IFERROR(VLOOKUP($A1194,'Hospitalisation Details'!$A:$P,12,0),"")</f>
        <v>tier - 2</v>
      </c>
      <c r="Q1194" s="47" t="str">
        <f>IFERROR(VLOOKUP($A1194,'Hospitalisation Details'!$A:$P,13,0),"")</f>
        <v>tier - 3</v>
      </c>
      <c r="R1194" s="47" t="str">
        <f>IFERROR(VLOOKUP($A1194,'Hospitalisation Details'!$A:$P,14,0),"")</f>
        <v>R1024</v>
      </c>
      <c r="S1194" s="47">
        <f>IFERROR(VLOOKUP($A1194,'Hospitalisation Details'!$A:$P,16,0),"")</f>
        <v>49</v>
      </c>
    </row>
    <row r="1195" spans="1:19" x14ac:dyDescent="0.3">
      <c r="A1195" s="34" t="str">
        <f>'Medical Examinations'!A1195</f>
        <v>Id1194</v>
      </c>
      <c r="B1195" s="36" t="str">
        <f>VLOOKUP($A1195,'Customer Names'!A:E,3,FALSE)</f>
        <v>Ms.</v>
      </c>
      <c r="C1195" s="37" t="str">
        <f>VLOOKUP($A1195,'Customer Names'!$A:$E,4,FALSE)</f>
        <v xml:space="preserve"> Amanda</v>
      </c>
      <c r="D1195" s="37" t="str">
        <f>VLOOKUP($A1195,'Customer Names'!A:E,5,FALSE)</f>
        <v>Watters</v>
      </c>
      <c r="E1195" s="35">
        <f>VLOOKUP($A1195,'Medical Examinations'!$A:$H,2,FALSE)</f>
        <v>27.265000000000001</v>
      </c>
      <c r="F1195" s="35">
        <f>VLOOKUP($A1195,'Medical Examinations'!$A:$H,3,FALSE)</f>
        <v>11.39</v>
      </c>
      <c r="G1195" s="35" t="str">
        <f>VLOOKUP($A1195,'Medical Examinations'!$A:$N,11,0)</f>
        <v>No</v>
      </c>
      <c r="H1195" s="35" t="str">
        <f>VLOOKUP($A1195,'Medical Examinations'!$A:$N,5,0)</f>
        <v>No</v>
      </c>
      <c r="I1195" s="35" t="str">
        <f>VLOOKUP($A1195,'Medical Examinations'!$A:$N,6,0)</f>
        <v>No</v>
      </c>
      <c r="J1195" s="35">
        <f>VLOOKUP($A1195,'Medical Examinations'!$A:$N,9,0)</f>
        <v>0</v>
      </c>
      <c r="K1195" s="35" t="str">
        <f>VLOOKUP($A1195,'Medical Examinations'!$A:$N,10,0)</f>
        <v>No</v>
      </c>
      <c r="L1195" s="35" t="str">
        <f>VLOOKUP($A1195,'Medical Examinations'!$A:$N,12,0)</f>
        <v>Overweight</v>
      </c>
      <c r="M1195" s="35" t="str">
        <f>VLOOKUP($A1195,'Medical Examinations'!$A:$N,13,0)</f>
        <v>Diabetes</v>
      </c>
      <c r="N1195" s="45">
        <f>IFERROR(VLOOKUP($A1195,'Hospitalisation Details'!$A:$P,15,0),"")</f>
        <v>27360</v>
      </c>
      <c r="O1195" s="46">
        <f>IFERROR(VLOOKUP($A1195,'Hospitalisation Details'!$A:$P,6,0),"")</f>
        <v>9447.25</v>
      </c>
      <c r="P1195" s="47" t="str">
        <f>IFERROR(VLOOKUP($A1195,'Hospitalisation Details'!$A:$P,12,0),"")</f>
        <v>tier - 2</v>
      </c>
      <c r="Q1195" s="47" t="str">
        <f>IFERROR(VLOOKUP($A1195,'Hospitalisation Details'!$A:$P,13,0),"")</f>
        <v>tier - 1</v>
      </c>
      <c r="R1195" s="47" t="str">
        <f>IFERROR(VLOOKUP($A1195,'Hospitalisation Details'!$A:$P,14,0),"")</f>
        <v>R1024</v>
      </c>
      <c r="S1195" s="47">
        <f>IFERROR(VLOOKUP($A1195,'Hospitalisation Details'!$A:$P,16,0),"")</f>
        <v>48</v>
      </c>
    </row>
    <row r="1196" spans="1:19" x14ac:dyDescent="0.3">
      <c r="A1196" s="34" t="str">
        <f>'Medical Examinations'!A1196</f>
        <v>Id1195</v>
      </c>
      <c r="B1196" s="36" t="str">
        <f>VLOOKUP($A1196,'Customer Names'!A:E,3,FALSE)</f>
        <v>Ms.</v>
      </c>
      <c r="C1196" s="37" t="str">
        <f>VLOOKUP($A1196,'Customer Names'!$A:$E,4,FALSE)</f>
        <v xml:space="preserve"> Dara</v>
      </c>
      <c r="D1196" s="37" t="str">
        <f>VLOOKUP($A1196,'Customer Names'!A:E,5,FALSE)</f>
        <v>Steele-Belkin</v>
      </c>
      <c r="E1196" s="35">
        <f>VLOOKUP($A1196,'Medical Examinations'!$A:$H,2,FALSE)</f>
        <v>48.07</v>
      </c>
      <c r="F1196" s="35">
        <f>VLOOKUP($A1196,'Medical Examinations'!$A:$H,3,FALSE)</f>
        <v>4.0599999999999996</v>
      </c>
      <c r="G1196" s="35" t="str">
        <f>VLOOKUP($A1196,'Medical Examinations'!$A:$N,11,0)</f>
        <v>Yes</v>
      </c>
      <c r="H1196" s="35" t="str">
        <f>VLOOKUP($A1196,'Medical Examinations'!$A:$N,5,0)</f>
        <v>No</v>
      </c>
      <c r="I1196" s="35" t="str">
        <f>VLOOKUP($A1196,'Medical Examinations'!$A:$N,6,0)</f>
        <v>No</v>
      </c>
      <c r="J1196" s="35">
        <f>VLOOKUP($A1196,'Medical Examinations'!$A:$N,9,0)</f>
        <v>0</v>
      </c>
      <c r="K1196" s="35" t="str">
        <f>VLOOKUP($A1196,'Medical Examinations'!$A:$N,10,0)</f>
        <v>No</v>
      </c>
      <c r="L1196" s="35" t="str">
        <f>VLOOKUP($A1196,'Medical Examinations'!$A:$N,12,0)</f>
        <v>Obesity</v>
      </c>
      <c r="M1196" s="35" t="str">
        <f>VLOOKUP($A1196,'Medical Examinations'!$A:$N,13,0)</f>
        <v>Normal</v>
      </c>
      <c r="N1196" s="45">
        <f>IFERROR(VLOOKUP($A1196,'Hospitalisation Details'!$A:$P,15,0),"")</f>
        <v>28067</v>
      </c>
      <c r="O1196" s="46">
        <f>IFERROR(VLOOKUP($A1196,'Hospitalisation Details'!$A:$P,6,0),"")</f>
        <v>9432.93</v>
      </c>
      <c r="P1196" s="47" t="str">
        <f>IFERROR(VLOOKUP($A1196,'Hospitalisation Details'!$A:$P,12,0),"")</f>
        <v>tier - 2</v>
      </c>
      <c r="Q1196" s="47" t="str">
        <f>IFERROR(VLOOKUP($A1196,'Hospitalisation Details'!$A:$P,13,0),"")</f>
        <v>tier - 1</v>
      </c>
      <c r="R1196" s="47" t="str">
        <f>IFERROR(VLOOKUP($A1196,'Hospitalisation Details'!$A:$P,14,0),"")</f>
        <v>R1024</v>
      </c>
      <c r="S1196" s="47">
        <f>IFERROR(VLOOKUP($A1196,'Hospitalisation Details'!$A:$P,16,0),"")</f>
        <v>46</v>
      </c>
    </row>
    <row r="1197" spans="1:19" x14ac:dyDescent="0.3">
      <c r="A1197" s="34" t="str">
        <f>'Medical Examinations'!A1197</f>
        <v>Id1196</v>
      </c>
      <c r="B1197" s="36" t="str">
        <f>VLOOKUP($A1197,'Customer Names'!A:E,3,FALSE)</f>
        <v>Ms.</v>
      </c>
      <c r="C1197" s="37" t="str">
        <f>VLOOKUP($A1197,'Customer Names'!$A:$E,4,FALSE)</f>
        <v xml:space="preserve"> Rachelle R</v>
      </c>
      <c r="D1197" s="37" t="str">
        <f>VLOOKUP($A1197,'Customer Names'!A:E,5,FALSE)</f>
        <v>Christensen</v>
      </c>
      <c r="E1197" s="35">
        <f>VLOOKUP($A1197,'Medical Examinations'!$A:$H,2,FALSE)</f>
        <v>30.8</v>
      </c>
      <c r="F1197" s="35">
        <f>VLOOKUP($A1197,'Medical Examinations'!$A:$H,3,FALSE)</f>
        <v>5.23</v>
      </c>
      <c r="G1197" s="35" t="str">
        <f>VLOOKUP($A1197,'Medical Examinations'!$A:$N,11,0)</f>
        <v>Yes</v>
      </c>
      <c r="H1197" s="35" t="str">
        <f>VLOOKUP($A1197,'Medical Examinations'!$A:$N,5,0)</f>
        <v>No</v>
      </c>
      <c r="I1197" s="35" t="str">
        <f>VLOOKUP($A1197,'Medical Examinations'!$A:$N,6,0)</f>
        <v>No</v>
      </c>
      <c r="J1197" s="35">
        <f>VLOOKUP($A1197,'Medical Examinations'!$A:$N,9,0)</f>
        <v>0</v>
      </c>
      <c r="K1197" s="35" t="str">
        <f>VLOOKUP($A1197,'Medical Examinations'!$A:$N,10,0)</f>
        <v>No</v>
      </c>
      <c r="L1197" s="35" t="str">
        <f>VLOOKUP($A1197,'Medical Examinations'!$A:$N,12,0)</f>
        <v>Obesity</v>
      </c>
      <c r="M1197" s="35" t="str">
        <f>VLOOKUP($A1197,'Medical Examinations'!$A:$N,13,0)</f>
        <v>Normal</v>
      </c>
      <c r="N1197" s="45">
        <f>IFERROR(VLOOKUP($A1197,'Hospitalisation Details'!$A:$P,15,0),"")</f>
        <v>28063</v>
      </c>
      <c r="O1197" s="46">
        <f>IFERROR(VLOOKUP($A1197,'Hospitalisation Details'!$A:$P,6,0),"")</f>
        <v>9414.92</v>
      </c>
      <c r="P1197" s="47" t="str">
        <f>IFERROR(VLOOKUP($A1197,'Hospitalisation Details'!$A:$P,12,0),"")</f>
        <v>tier - 2</v>
      </c>
      <c r="Q1197" s="47" t="str">
        <f>IFERROR(VLOOKUP($A1197,'Hospitalisation Details'!$A:$P,13,0),"")</f>
        <v>tier - 2</v>
      </c>
      <c r="R1197" s="47" t="str">
        <f>IFERROR(VLOOKUP($A1197,'Hospitalisation Details'!$A:$P,14,0),"")</f>
        <v>R1011</v>
      </c>
      <c r="S1197" s="47">
        <f>IFERROR(VLOOKUP($A1197,'Hospitalisation Details'!$A:$P,16,0),"")</f>
        <v>46</v>
      </c>
    </row>
    <row r="1198" spans="1:19" x14ac:dyDescent="0.3">
      <c r="A1198" s="34" t="str">
        <f>'Medical Examinations'!A1198</f>
        <v>Id1197</v>
      </c>
      <c r="B1198" s="36" t="str">
        <f>VLOOKUP($A1198,'Customer Names'!A:E,3,FALSE)</f>
        <v>Ms.</v>
      </c>
      <c r="C1198" s="37" t="str">
        <f>VLOOKUP($A1198,'Customer Names'!$A:$E,4,FALSE)</f>
        <v xml:space="preserve"> Brenda J</v>
      </c>
      <c r="D1198" s="37" t="str">
        <f>VLOOKUP($A1198,'Customer Names'!A:E,5,FALSE)</f>
        <v>Hodge</v>
      </c>
      <c r="E1198" s="35">
        <f>VLOOKUP($A1198,'Medical Examinations'!$A:$H,2,FALSE)</f>
        <v>32.299999999999997</v>
      </c>
      <c r="F1198" s="35">
        <f>VLOOKUP($A1198,'Medical Examinations'!$A:$H,3,FALSE)</f>
        <v>5.05</v>
      </c>
      <c r="G1198" s="35" t="str">
        <f>VLOOKUP($A1198,'Medical Examinations'!$A:$N,11,0)</f>
        <v>Yes</v>
      </c>
      <c r="H1198" s="35" t="str">
        <f>VLOOKUP($A1198,'Medical Examinations'!$A:$N,5,0)</f>
        <v>No</v>
      </c>
      <c r="I1198" s="35" t="str">
        <f>VLOOKUP($A1198,'Medical Examinations'!$A:$N,6,0)</f>
        <v>No</v>
      </c>
      <c r="J1198" s="35">
        <f>VLOOKUP($A1198,'Medical Examinations'!$A:$N,9,0)</f>
        <v>0</v>
      </c>
      <c r="K1198" s="35" t="str">
        <f>VLOOKUP($A1198,'Medical Examinations'!$A:$N,10,0)</f>
        <v>No</v>
      </c>
      <c r="L1198" s="35" t="str">
        <f>VLOOKUP($A1198,'Medical Examinations'!$A:$N,12,0)</f>
        <v>Obesity</v>
      </c>
      <c r="M1198" s="35" t="str">
        <f>VLOOKUP($A1198,'Medical Examinations'!$A:$N,13,0)</f>
        <v>Normal</v>
      </c>
      <c r="N1198" s="45">
        <f>IFERROR(VLOOKUP($A1198,'Hospitalisation Details'!$A:$P,15,0),"")</f>
        <v>28050</v>
      </c>
      <c r="O1198" s="46">
        <f>IFERROR(VLOOKUP($A1198,'Hospitalisation Details'!$A:$P,6,0),"")</f>
        <v>9411.01</v>
      </c>
      <c r="P1198" s="47" t="str">
        <f>IFERROR(VLOOKUP($A1198,'Hospitalisation Details'!$A:$P,12,0),"")</f>
        <v>tier - 2</v>
      </c>
      <c r="Q1198" s="47" t="str">
        <f>IFERROR(VLOOKUP($A1198,'Hospitalisation Details'!$A:$P,13,0),"")</f>
        <v>tier - 3</v>
      </c>
      <c r="R1198" s="47" t="str">
        <f>IFERROR(VLOOKUP($A1198,'Hospitalisation Details'!$A:$P,14,0),"")</f>
        <v>R1024</v>
      </c>
      <c r="S1198" s="47">
        <f>IFERROR(VLOOKUP($A1198,'Hospitalisation Details'!$A:$P,16,0),"")</f>
        <v>46</v>
      </c>
    </row>
    <row r="1199" spans="1:19" x14ac:dyDescent="0.3">
      <c r="A1199" s="34" t="str">
        <f>'Medical Examinations'!A1199</f>
        <v>Id1198</v>
      </c>
      <c r="B1199" s="36" t="str">
        <f>VLOOKUP($A1199,'Customer Names'!A:E,3,FALSE)</f>
        <v>Mr.</v>
      </c>
      <c r="C1199" s="37" t="str">
        <f>VLOOKUP($A1199,'Customer Names'!$A:$E,4,FALSE)</f>
        <v xml:space="preserve"> Tim</v>
      </c>
      <c r="D1199" s="37" t="str">
        <f>VLOOKUP($A1199,'Customer Names'!A:E,5,FALSE)</f>
        <v>Rusterholz</v>
      </c>
      <c r="E1199" s="35">
        <f>VLOOKUP($A1199,'Medical Examinations'!$A:$H,2,FALSE)</f>
        <v>39.700000000000003</v>
      </c>
      <c r="F1199" s="35">
        <f>VLOOKUP($A1199,'Medical Examinations'!$A:$H,3,FALSE)</f>
        <v>7.34</v>
      </c>
      <c r="G1199" s="35" t="str">
        <f>VLOOKUP($A1199,'Medical Examinations'!$A:$N,11,0)</f>
        <v>No</v>
      </c>
      <c r="H1199" s="35" t="str">
        <f>VLOOKUP($A1199,'Medical Examinations'!$A:$N,5,0)</f>
        <v>No</v>
      </c>
      <c r="I1199" s="35" t="str">
        <f>VLOOKUP($A1199,'Medical Examinations'!$A:$N,6,0)</f>
        <v>No</v>
      </c>
      <c r="J1199" s="35">
        <f>VLOOKUP($A1199,'Medical Examinations'!$A:$N,9,0)</f>
        <v>0</v>
      </c>
      <c r="K1199" s="35" t="str">
        <f>VLOOKUP($A1199,'Medical Examinations'!$A:$N,10,0)</f>
        <v>No</v>
      </c>
      <c r="L1199" s="35" t="str">
        <f>VLOOKUP($A1199,'Medical Examinations'!$A:$N,12,0)</f>
        <v>Obesity</v>
      </c>
      <c r="M1199" s="35" t="str">
        <f>VLOOKUP($A1199,'Medical Examinations'!$A:$N,13,0)</f>
        <v>Diabetes</v>
      </c>
      <c r="N1199" s="45">
        <f>IFERROR(VLOOKUP($A1199,'Hospitalisation Details'!$A:$P,15,0),"")</f>
        <v>26226</v>
      </c>
      <c r="O1199" s="46">
        <f>IFERROR(VLOOKUP($A1199,'Hospitalisation Details'!$A:$P,6,0),"")</f>
        <v>9391.35</v>
      </c>
      <c r="P1199" s="47" t="str">
        <f>IFERROR(VLOOKUP($A1199,'Hospitalisation Details'!$A:$P,12,0),"")</f>
        <v>tier - 3</v>
      </c>
      <c r="Q1199" s="47" t="str">
        <f>IFERROR(VLOOKUP($A1199,'Hospitalisation Details'!$A:$P,13,0),"")</f>
        <v>tier - 3</v>
      </c>
      <c r="R1199" s="47" t="str">
        <f>IFERROR(VLOOKUP($A1199,'Hospitalisation Details'!$A:$P,14,0),"")</f>
        <v>R1011</v>
      </c>
      <c r="S1199" s="47">
        <f>IFERROR(VLOOKUP($A1199,'Hospitalisation Details'!$A:$P,16,0),"")</f>
        <v>51</v>
      </c>
    </row>
    <row r="1200" spans="1:19" x14ac:dyDescent="0.3">
      <c r="A1200" s="34" t="str">
        <f>'Medical Examinations'!A1200</f>
        <v>Id1199</v>
      </c>
      <c r="B1200" s="36" t="str">
        <f>VLOOKUP($A1200,'Customer Names'!A:E,3,FALSE)</f>
        <v>Mr.</v>
      </c>
      <c r="C1200" s="37" t="str">
        <f>VLOOKUP($A1200,'Customer Names'!$A:$E,4,FALSE)</f>
        <v xml:space="preserve"> Sylvain</v>
      </c>
      <c r="D1200" s="37" t="str">
        <f>VLOOKUP($A1200,'Customer Names'!A:E,5,FALSE)</f>
        <v>Lafrance</v>
      </c>
      <c r="E1200" s="35">
        <f>VLOOKUP($A1200,'Medical Examinations'!$A:$H,2,FALSE)</f>
        <v>35.97</v>
      </c>
      <c r="F1200" s="35">
        <f>VLOOKUP($A1200,'Medical Examinations'!$A:$H,3,FALSE)</f>
        <v>8.1300000000000008</v>
      </c>
      <c r="G1200" s="35" t="str">
        <f>VLOOKUP($A1200,'Medical Examinations'!$A:$N,11,0)</f>
        <v>No</v>
      </c>
      <c r="H1200" s="35" t="str">
        <f>VLOOKUP($A1200,'Medical Examinations'!$A:$N,5,0)</f>
        <v>No</v>
      </c>
      <c r="I1200" s="35" t="str">
        <f>VLOOKUP($A1200,'Medical Examinations'!$A:$N,6,0)</f>
        <v>No</v>
      </c>
      <c r="J1200" s="35">
        <f>VLOOKUP($A1200,'Medical Examinations'!$A:$N,9,0)</f>
        <v>0</v>
      </c>
      <c r="K1200" s="35" t="str">
        <f>VLOOKUP($A1200,'Medical Examinations'!$A:$N,10,0)</f>
        <v>No</v>
      </c>
      <c r="L1200" s="35" t="str">
        <f>VLOOKUP($A1200,'Medical Examinations'!$A:$N,12,0)</f>
        <v>Obesity</v>
      </c>
      <c r="M1200" s="35" t="str">
        <f>VLOOKUP($A1200,'Medical Examinations'!$A:$N,13,0)</f>
        <v>Diabetes</v>
      </c>
      <c r="N1200" s="45">
        <f>IFERROR(VLOOKUP($A1200,'Hospitalisation Details'!$A:$P,15,0),"")</f>
        <v>26296</v>
      </c>
      <c r="O1200" s="46">
        <f>IFERROR(VLOOKUP($A1200,'Hospitalisation Details'!$A:$P,6,0),"")</f>
        <v>9386.16</v>
      </c>
      <c r="P1200" s="47" t="str">
        <f>IFERROR(VLOOKUP($A1200,'Hospitalisation Details'!$A:$P,12,0),"")</f>
        <v>tier - 3</v>
      </c>
      <c r="Q1200" s="47" t="str">
        <f>IFERROR(VLOOKUP($A1200,'Hospitalisation Details'!$A:$P,13,0),"")</f>
        <v>tier - 2</v>
      </c>
      <c r="R1200" s="47" t="str">
        <f>IFERROR(VLOOKUP($A1200,'Hospitalisation Details'!$A:$P,14,0),"")</f>
        <v>R1013</v>
      </c>
      <c r="S1200" s="47">
        <f>IFERROR(VLOOKUP($A1200,'Hospitalisation Details'!$A:$P,16,0),"")</f>
        <v>51</v>
      </c>
    </row>
    <row r="1201" spans="1:19" x14ac:dyDescent="0.3">
      <c r="A1201" s="34" t="str">
        <f>'Medical Examinations'!A1201</f>
        <v>Id1200</v>
      </c>
      <c r="B1201" s="36" t="str">
        <f>VLOOKUP($A1201,'Customer Names'!A:E,3,FALSE)</f>
        <v>Mrs.</v>
      </c>
      <c r="C1201" s="37" t="str">
        <f>VLOOKUP($A1201,'Customer Names'!$A:$E,4,FALSE)</f>
        <v xml:space="preserve"> Lisa M</v>
      </c>
      <c r="D1201" s="37" t="str">
        <f>VLOOKUP($A1201,'Customer Names'!A:E,5,FALSE)</f>
        <v>Hallis</v>
      </c>
      <c r="E1201" s="35">
        <f>VLOOKUP($A1201,'Medical Examinations'!$A:$H,2,FALSE)</f>
        <v>25.86</v>
      </c>
      <c r="F1201" s="35">
        <f>VLOOKUP($A1201,'Medical Examinations'!$A:$H,3,FALSE)</f>
        <v>6.68</v>
      </c>
      <c r="G1201" s="35" t="str">
        <f>VLOOKUP($A1201,'Medical Examinations'!$A:$N,11,0)</f>
        <v>Yes</v>
      </c>
      <c r="H1201" s="35" t="str">
        <f>VLOOKUP($A1201,'Medical Examinations'!$A:$N,5,0)</f>
        <v>No</v>
      </c>
      <c r="I1201" s="35" t="str">
        <f>VLOOKUP($A1201,'Medical Examinations'!$A:$N,6,0)</f>
        <v>No</v>
      </c>
      <c r="J1201" s="35">
        <f>VLOOKUP($A1201,'Medical Examinations'!$A:$N,9,0)</f>
        <v>1</v>
      </c>
      <c r="K1201" s="35" t="str">
        <f>VLOOKUP($A1201,'Medical Examinations'!$A:$N,10,0)</f>
        <v>No</v>
      </c>
      <c r="L1201" s="35" t="str">
        <f>VLOOKUP($A1201,'Medical Examinations'!$A:$N,12,0)</f>
        <v>Overweight</v>
      </c>
      <c r="M1201" s="35" t="str">
        <f>VLOOKUP($A1201,'Medical Examinations'!$A:$N,13,0)</f>
        <v>Diabetes</v>
      </c>
      <c r="N1201" s="45">
        <f>IFERROR(VLOOKUP($A1201,'Hospitalisation Details'!$A:$P,15,0),"")</f>
        <v>27730</v>
      </c>
      <c r="O1201" s="46">
        <f>IFERROR(VLOOKUP($A1201,'Hospitalisation Details'!$A:$P,6,0),"")</f>
        <v>9380.75</v>
      </c>
      <c r="P1201" s="47" t="str">
        <f>IFERROR(VLOOKUP($A1201,'Hospitalisation Details'!$A:$P,12,0),"")</f>
        <v>tier - 2</v>
      </c>
      <c r="Q1201" s="47" t="str">
        <f>IFERROR(VLOOKUP($A1201,'Hospitalisation Details'!$A:$P,13,0),"")</f>
        <v>tier - 2</v>
      </c>
      <c r="R1201" s="47" t="str">
        <f>IFERROR(VLOOKUP($A1201,'Hospitalisation Details'!$A:$P,14,0),"")</f>
        <v>R1024</v>
      </c>
      <c r="S1201" s="47">
        <f>IFERROR(VLOOKUP($A1201,'Hospitalisation Details'!$A:$P,16,0),"")</f>
        <v>47</v>
      </c>
    </row>
    <row r="1202" spans="1:19" x14ac:dyDescent="0.3">
      <c r="A1202" s="34" t="str">
        <f>'Medical Examinations'!A1202</f>
        <v>Id1201</v>
      </c>
      <c r="B1202" s="36" t="str">
        <f>VLOOKUP($A1202,'Customer Names'!A:E,3,FALSE)</f>
        <v>Mr.</v>
      </c>
      <c r="C1202" s="37" t="str">
        <f>VLOOKUP($A1202,'Customer Names'!$A:$E,4,FALSE)</f>
        <v xml:space="preserve"> Ryan</v>
      </c>
      <c r="D1202" s="37" t="str">
        <f>VLOOKUP($A1202,'Customer Names'!A:E,5,FALSE)</f>
        <v>Marshall</v>
      </c>
      <c r="E1202" s="35">
        <f>VLOOKUP($A1202,'Medical Examinations'!$A:$H,2,FALSE)</f>
        <v>30.03</v>
      </c>
      <c r="F1202" s="35">
        <f>VLOOKUP($A1202,'Medical Examinations'!$A:$H,3,FALSE)</f>
        <v>11.51</v>
      </c>
      <c r="G1202" s="35" t="str">
        <f>VLOOKUP($A1202,'Medical Examinations'!$A:$N,11,0)</f>
        <v>No</v>
      </c>
      <c r="H1202" s="35" t="str">
        <f>VLOOKUP($A1202,'Medical Examinations'!$A:$N,5,0)</f>
        <v>No</v>
      </c>
      <c r="I1202" s="35" t="str">
        <f>VLOOKUP($A1202,'Medical Examinations'!$A:$N,6,0)</f>
        <v>No</v>
      </c>
      <c r="J1202" s="35">
        <f>VLOOKUP($A1202,'Medical Examinations'!$A:$N,9,0)</f>
        <v>0</v>
      </c>
      <c r="K1202" s="35" t="str">
        <f>VLOOKUP($A1202,'Medical Examinations'!$A:$N,10,0)</f>
        <v>No</v>
      </c>
      <c r="L1202" s="35" t="str">
        <f>VLOOKUP($A1202,'Medical Examinations'!$A:$N,12,0)</f>
        <v>Obesity</v>
      </c>
      <c r="M1202" s="35" t="str">
        <f>VLOOKUP($A1202,'Medical Examinations'!$A:$N,13,0)</f>
        <v>Diabetes</v>
      </c>
      <c r="N1202" s="45">
        <f>IFERROR(VLOOKUP($A1202,'Hospitalisation Details'!$A:$P,15,0),"")</f>
        <v>26263</v>
      </c>
      <c r="O1202" s="46">
        <f>IFERROR(VLOOKUP($A1202,'Hospitalisation Details'!$A:$P,6,0),"")</f>
        <v>9377.9</v>
      </c>
      <c r="P1202" s="47" t="str">
        <f>IFERROR(VLOOKUP($A1202,'Hospitalisation Details'!$A:$P,12,0),"")</f>
        <v>tier - 2</v>
      </c>
      <c r="Q1202" s="47" t="str">
        <f>IFERROR(VLOOKUP($A1202,'Hospitalisation Details'!$A:$P,13,0),"")</f>
        <v>tier - 1</v>
      </c>
      <c r="R1202" s="47" t="str">
        <f>IFERROR(VLOOKUP($A1202,'Hospitalisation Details'!$A:$P,14,0),"")</f>
        <v>R1013</v>
      </c>
      <c r="S1202" s="47">
        <f>IFERROR(VLOOKUP($A1202,'Hospitalisation Details'!$A:$P,16,0),"")</f>
        <v>51</v>
      </c>
    </row>
    <row r="1203" spans="1:19" x14ac:dyDescent="0.3">
      <c r="A1203" s="34" t="str">
        <f>'Medical Examinations'!A1203</f>
        <v>Id1202</v>
      </c>
      <c r="B1203" s="36" t="str">
        <f>VLOOKUP($A1203,'Customer Names'!A:E,3,FALSE)</f>
        <v>Mrs.</v>
      </c>
      <c r="C1203" s="37" t="str">
        <f>VLOOKUP($A1203,'Customer Names'!$A:$E,4,FALSE)</f>
        <v xml:space="preserve"> Kaitlin M</v>
      </c>
      <c r="D1203" s="37" t="str">
        <f>VLOOKUP($A1203,'Customer Names'!A:E,5,FALSE)</f>
        <v>Salowitz</v>
      </c>
      <c r="E1203" s="35">
        <f>VLOOKUP($A1203,'Medical Examinations'!$A:$H,2,FALSE)</f>
        <v>25.76</v>
      </c>
      <c r="F1203" s="35">
        <f>VLOOKUP($A1203,'Medical Examinations'!$A:$H,3,FALSE)</f>
        <v>6.02</v>
      </c>
      <c r="G1203" s="35" t="str">
        <f>VLOOKUP($A1203,'Medical Examinations'!$A:$N,11,0)</f>
        <v>Yes</v>
      </c>
      <c r="H1203" s="35" t="str">
        <f>VLOOKUP($A1203,'Medical Examinations'!$A:$N,5,0)</f>
        <v>No</v>
      </c>
      <c r="I1203" s="35" t="str">
        <f>VLOOKUP($A1203,'Medical Examinations'!$A:$N,6,0)</f>
        <v>Yes</v>
      </c>
      <c r="J1203" s="35">
        <f>VLOOKUP($A1203,'Medical Examinations'!$A:$N,9,0)</f>
        <v>1</v>
      </c>
      <c r="K1203" s="35" t="str">
        <f>VLOOKUP($A1203,'Medical Examinations'!$A:$N,10,0)</f>
        <v>No</v>
      </c>
      <c r="L1203" s="35" t="str">
        <f>VLOOKUP($A1203,'Medical Examinations'!$A:$N,12,0)</f>
        <v>Overweight</v>
      </c>
      <c r="M1203" s="35" t="str">
        <f>VLOOKUP($A1203,'Medical Examinations'!$A:$N,13,0)</f>
        <v>Prediabetes</v>
      </c>
      <c r="N1203" s="45">
        <f>IFERROR(VLOOKUP($A1203,'Hospitalisation Details'!$A:$P,15,0),"")</f>
        <v>25531</v>
      </c>
      <c r="O1203" s="46">
        <f>IFERROR(VLOOKUP($A1203,'Hospitalisation Details'!$A:$P,6,0),"")</f>
        <v>9377.4500000000007</v>
      </c>
      <c r="P1203" s="47" t="str">
        <f>IFERROR(VLOOKUP($A1203,'Hospitalisation Details'!$A:$P,12,0),"")</f>
        <v>tier - 2</v>
      </c>
      <c r="Q1203" s="47" t="str">
        <f>IFERROR(VLOOKUP($A1203,'Hospitalisation Details'!$A:$P,13,0),"")</f>
        <v>tier - 3</v>
      </c>
      <c r="R1203" s="47" t="str">
        <f>IFERROR(VLOOKUP($A1203,'Hospitalisation Details'!$A:$P,14,0),"")</f>
        <v>R1013</v>
      </c>
      <c r="S1203" s="47">
        <f>IFERROR(VLOOKUP($A1203,'Hospitalisation Details'!$A:$P,16,0),"")</f>
        <v>53</v>
      </c>
    </row>
    <row r="1204" spans="1:19" x14ac:dyDescent="0.3">
      <c r="A1204" s="34" t="str">
        <f>'Medical Examinations'!A1204</f>
        <v>Id1203</v>
      </c>
      <c r="B1204" s="36" t="str">
        <f>VLOOKUP($A1204,'Customer Names'!A:E,3,FALSE)</f>
        <v>Mr.</v>
      </c>
      <c r="C1204" s="37" t="str">
        <f>VLOOKUP($A1204,'Customer Names'!$A:$E,4,FALSE)</f>
        <v xml:space="preserve"> William R.</v>
      </c>
      <c r="D1204" s="37" t="str">
        <f>VLOOKUP($A1204,'Customer Names'!A:E,5,FALSE)</f>
        <v>Blake</v>
      </c>
      <c r="E1204" s="35">
        <f>VLOOKUP($A1204,'Medical Examinations'!$A:$H,2,FALSE)</f>
        <v>22.42</v>
      </c>
      <c r="F1204" s="35">
        <f>VLOOKUP($A1204,'Medical Examinations'!$A:$H,3,FALSE)</f>
        <v>7.96</v>
      </c>
      <c r="G1204" s="35" t="str">
        <f>VLOOKUP($A1204,'Medical Examinations'!$A:$N,11,0)</f>
        <v>No</v>
      </c>
      <c r="H1204" s="35" t="str">
        <f>VLOOKUP($A1204,'Medical Examinations'!$A:$N,5,0)</f>
        <v>No</v>
      </c>
      <c r="I1204" s="35" t="str">
        <f>VLOOKUP($A1204,'Medical Examinations'!$A:$N,6,0)</f>
        <v>No</v>
      </c>
      <c r="J1204" s="35">
        <f>VLOOKUP($A1204,'Medical Examinations'!$A:$N,9,0)</f>
        <v>0</v>
      </c>
      <c r="K1204" s="35" t="str">
        <f>VLOOKUP($A1204,'Medical Examinations'!$A:$N,10,0)</f>
        <v>No</v>
      </c>
      <c r="L1204" s="35" t="str">
        <f>VLOOKUP($A1204,'Medical Examinations'!$A:$N,12,0)</f>
        <v>Normal Weight</v>
      </c>
      <c r="M1204" s="35" t="str">
        <f>VLOOKUP($A1204,'Medical Examinations'!$A:$N,13,0)</f>
        <v>Diabetes</v>
      </c>
      <c r="N1204" s="45">
        <f>IFERROR(VLOOKUP($A1204,'Hospitalisation Details'!$A:$P,15,0),"")</f>
        <v>26214</v>
      </c>
      <c r="O1204" s="46">
        <f>IFERROR(VLOOKUP($A1204,'Hospitalisation Details'!$A:$P,6,0),"")</f>
        <v>9361.33</v>
      </c>
      <c r="P1204" s="47" t="str">
        <f>IFERROR(VLOOKUP($A1204,'Hospitalisation Details'!$A:$P,12,0),"")</f>
        <v>tier - 3</v>
      </c>
      <c r="Q1204" s="47" t="str">
        <f>IFERROR(VLOOKUP($A1204,'Hospitalisation Details'!$A:$P,13,0),"")</f>
        <v>tier - 1</v>
      </c>
      <c r="R1204" s="47" t="str">
        <f>IFERROR(VLOOKUP($A1204,'Hospitalisation Details'!$A:$P,14,0),"")</f>
        <v>R1016</v>
      </c>
      <c r="S1204" s="47">
        <f>IFERROR(VLOOKUP($A1204,'Hospitalisation Details'!$A:$P,16,0),"")</f>
        <v>51</v>
      </c>
    </row>
    <row r="1205" spans="1:19" x14ac:dyDescent="0.3">
      <c r="A1205" s="34" t="str">
        <f>'Medical Examinations'!A1205</f>
        <v>Id1204</v>
      </c>
      <c r="B1205" s="36" t="str">
        <f>VLOOKUP($A1205,'Customer Names'!A:E,3,FALSE)</f>
        <v>Mr.</v>
      </c>
      <c r="C1205" s="37" t="str">
        <f>VLOOKUP($A1205,'Customer Names'!$A:$E,4,FALSE)</f>
        <v xml:space="preserve"> Bruce</v>
      </c>
      <c r="D1205" s="37" t="str">
        <f>VLOOKUP($A1205,'Customer Names'!A:E,5,FALSE)</f>
        <v>Langerak</v>
      </c>
      <c r="E1205" s="35">
        <f>VLOOKUP($A1205,'Medical Examinations'!$A:$H,2,FALSE)</f>
        <v>33.18</v>
      </c>
      <c r="F1205" s="35">
        <f>VLOOKUP($A1205,'Medical Examinations'!$A:$H,3,FALSE)</f>
        <v>6.01</v>
      </c>
      <c r="G1205" s="35" t="str">
        <f>VLOOKUP($A1205,'Medical Examinations'!$A:$N,11,0)</f>
        <v>Yes</v>
      </c>
      <c r="H1205" s="35" t="str">
        <f>VLOOKUP($A1205,'Medical Examinations'!$A:$N,5,0)</f>
        <v>No</v>
      </c>
      <c r="I1205" s="35" t="str">
        <f>VLOOKUP($A1205,'Medical Examinations'!$A:$N,6,0)</f>
        <v>No</v>
      </c>
      <c r="J1205" s="35">
        <f>VLOOKUP($A1205,'Medical Examinations'!$A:$N,9,0)</f>
        <v>1</v>
      </c>
      <c r="K1205" s="35" t="str">
        <f>VLOOKUP($A1205,'Medical Examinations'!$A:$N,10,0)</f>
        <v>No</v>
      </c>
      <c r="L1205" s="35" t="str">
        <f>VLOOKUP($A1205,'Medical Examinations'!$A:$N,12,0)</f>
        <v>Obesity</v>
      </c>
      <c r="M1205" s="35" t="str">
        <f>VLOOKUP($A1205,'Medical Examinations'!$A:$N,13,0)</f>
        <v>Prediabetes</v>
      </c>
      <c r="N1205" s="45">
        <f>IFERROR(VLOOKUP($A1205,'Hospitalisation Details'!$A:$P,15,0),"")</f>
        <v>32325</v>
      </c>
      <c r="O1205" s="46">
        <f>IFERROR(VLOOKUP($A1205,'Hospitalisation Details'!$A:$P,6,0),"")</f>
        <v>9344.2000000000007</v>
      </c>
      <c r="P1205" s="47" t="str">
        <f>IFERROR(VLOOKUP($A1205,'Hospitalisation Details'!$A:$P,12,0),"")</f>
        <v>tier - 2</v>
      </c>
      <c r="Q1205" s="47" t="str">
        <f>IFERROR(VLOOKUP($A1205,'Hospitalisation Details'!$A:$P,13,0),"")</f>
        <v>tier - 1</v>
      </c>
      <c r="R1205" s="47" t="str">
        <f>IFERROR(VLOOKUP($A1205,'Hospitalisation Details'!$A:$P,14,0),"")</f>
        <v>R1021</v>
      </c>
      <c r="S1205" s="47">
        <f>IFERROR(VLOOKUP($A1205,'Hospitalisation Details'!$A:$P,16,0),"")</f>
        <v>34</v>
      </c>
    </row>
    <row r="1206" spans="1:19" x14ac:dyDescent="0.3">
      <c r="A1206" s="34" t="str">
        <f>'Medical Examinations'!A1206</f>
        <v>Id1205</v>
      </c>
      <c r="B1206" s="36" t="str">
        <f>VLOOKUP($A1206,'Customer Names'!A:E,3,FALSE)</f>
        <v>Mrs.</v>
      </c>
      <c r="C1206" s="37" t="str">
        <f>VLOOKUP($A1206,'Customer Names'!$A:$E,4,FALSE)</f>
        <v xml:space="preserve"> Veronica</v>
      </c>
      <c r="D1206" s="37" t="str">
        <f>VLOOKUP($A1206,'Customer Names'!A:E,5,FALSE)</f>
        <v>Bonilla</v>
      </c>
      <c r="E1206" s="35">
        <f>VLOOKUP($A1206,'Medical Examinations'!$A:$H,2,FALSE)</f>
        <v>43.04</v>
      </c>
      <c r="F1206" s="35">
        <f>VLOOKUP($A1206,'Medical Examinations'!$A:$H,3,FALSE)</f>
        <v>5.9</v>
      </c>
      <c r="G1206" s="35" t="str">
        <f>VLOOKUP($A1206,'Medical Examinations'!$A:$N,11,0)</f>
        <v>Yes</v>
      </c>
      <c r="H1206" s="35" t="str">
        <f>VLOOKUP($A1206,'Medical Examinations'!$A:$N,5,0)</f>
        <v>No</v>
      </c>
      <c r="I1206" s="35" t="str">
        <f>VLOOKUP($A1206,'Medical Examinations'!$A:$N,6,0)</f>
        <v>No</v>
      </c>
      <c r="J1206" s="35">
        <f>VLOOKUP($A1206,'Medical Examinations'!$A:$N,9,0)</f>
        <v>0</v>
      </c>
      <c r="K1206" s="35" t="str">
        <f>VLOOKUP($A1206,'Medical Examinations'!$A:$N,10,0)</f>
        <v>No</v>
      </c>
      <c r="L1206" s="35" t="str">
        <f>VLOOKUP($A1206,'Medical Examinations'!$A:$N,12,0)</f>
        <v>Obesity</v>
      </c>
      <c r="M1206" s="35" t="str">
        <f>VLOOKUP($A1206,'Medical Examinations'!$A:$N,13,0)</f>
        <v>Prediabetes</v>
      </c>
      <c r="N1206" s="45">
        <f>IFERROR(VLOOKUP($A1206,'Hospitalisation Details'!$A:$P,15,0),"")</f>
        <v>35350</v>
      </c>
      <c r="O1206" s="46">
        <f>IFERROR(VLOOKUP($A1206,'Hospitalisation Details'!$A:$P,6,0),"")</f>
        <v>9338.61</v>
      </c>
      <c r="P1206" s="47" t="str">
        <f>IFERROR(VLOOKUP($A1206,'Hospitalisation Details'!$A:$P,12,0),"")</f>
        <v>tier - 2</v>
      </c>
      <c r="Q1206" s="47" t="str">
        <f>IFERROR(VLOOKUP($A1206,'Hospitalisation Details'!$A:$P,13,0),"")</f>
        <v>tier - 1</v>
      </c>
      <c r="R1206" s="47" t="str">
        <f>IFERROR(VLOOKUP($A1206,'Hospitalisation Details'!$A:$P,14,0),"")</f>
        <v>R1026</v>
      </c>
      <c r="S1206" s="47">
        <f>IFERROR(VLOOKUP($A1206,'Hospitalisation Details'!$A:$P,16,0),"")</f>
        <v>26</v>
      </c>
    </row>
    <row r="1207" spans="1:19" x14ac:dyDescent="0.3">
      <c r="A1207" s="34" t="str">
        <f>'Medical Examinations'!A1207</f>
        <v>Id1206</v>
      </c>
      <c r="B1207" s="36" t="str">
        <f>VLOOKUP($A1207,'Customer Names'!A:E,3,FALSE)</f>
        <v>Mr.</v>
      </c>
      <c r="C1207" s="37" t="str">
        <f>VLOOKUP($A1207,'Customer Names'!$A:$E,4,FALSE)</f>
        <v xml:space="preserve"> Warren</v>
      </c>
      <c r="D1207" s="37" t="str">
        <f>VLOOKUP($A1207,'Customer Names'!A:E,5,FALSE)</f>
        <v>Ciabattoni</v>
      </c>
      <c r="E1207" s="35">
        <f>VLOOKUP($A1207,'Medical Examinations'!$A:$H,2,FALSE)</f>
        <v>34.15</v>
      </c>
      <c r="F1207" s="35">
        <f>VLOOKUP($A1207,'Medical Examinations'!$A:$H,3,FALSE)</f>
        <v>4.49</v>
      </c>
      <c r="G1207" s="35" t="str">
        <f>VLOOKUP($A1207,'Medical Examinations'!$A:$N,11,0)</f>
        <v>Yes</v>
      </c>
      <c r="H1207" s="35" t="str">
        <f>VLOOKUP($A1207,'Medical Examinations'!$A:$N,5,0)</f>
        <v>No</v>
      </c>
      <c r="I1207" s="35" t="str">
        <f>VLOOKUP($A1207,'Medical Examinations'!$A:$N,6,0)</f>
        <v>No</v>
      </c>
      <c r="J1207" s="35">
        <f>VLOOKUP($A1207,'Medical Examinations'!$A:$N,9,0)</f>
        <v>1</v>
      </c>
      <c r="K1207" s="35" t="str">
        <f>VLOOKUP($A1207,'Medical Examinations'!$A:$N,10,0)</f>
        <v>No</v>
      </c>
      <c r="L1207" s="35" t="str">
        <f>VLOOKUP($A1207,'Medical Examinations'!$A:$N,12,0)</f>
        <v>Obesity</v>
      </c>
      <c r="M1207" s="35" t="str">
        <f>VLOOKUP($A1207,'Medical Examinations'!$A:$N,13,0)</f>
        <v>Normal</v>
      </c>
      <c r="N1207" s="45">
        <f>IFERROR(VLOOKUP($A1207,'Hospitalisation Details'!$A:$P,15,0),"")</f>
        <v>32333</v>
      </c>
      <c r="O1207" s="46">
        <f>IFERROR(VLOOKUP($A1207,'Hospitalisation Details'!$A:$P,6,0),"")</f>
        <v>9320.26</v>
      </c>
      <c r="P1207" s="47" t="str">
        <f>IFERROR(VLOOKUP($A1207,'Hospitalisation Details'!$A:$P,12,0),"")</f>
        <v>tier - 2</v>
      </c>
      <c r="Q1207" s="47" t="str">
        <f>IFERROR(VLOOKUP($A1207,'Hospitalisation Details'!$A:$P,13,0),"")</f>
        <v>tier - 1</v>
      </c>
      <c r="R1207" s="47" t="str">
        <f>IFERROR(VLOOKUP($A1207,'Hospitalisation Details'!$A:$P,14,0),"")</f>
        <v>R1012</v>
      </c>
      <c r="S1207" s="47">
        <f>IFERROR(VLOOKUP($A1207,'Hospitalisation Details'!$A:$P,16,0),"")</f>
        <v>34</v>
      </c>
    </row>
    <row r="1208" spans="1:19" x14ac:dyDescent="0.3">
      <c r="A1208" s="34" t="str">
        <f>'Medical Examinations'!A1208</f>
        <v>Id1207</v>
      </c>
      <c r="B1208" s="36" t="str">
        <f>VLOOKUP($A1208,'Customer Names'!A:E,3,FALSE)</f>
        <v>Mrs.</v>
      </c>
      <c r="C1208" s="37" t="str">
        <f>VLOOKUP($A1208,'Customer Names'!$A:$E,4,FALSE)</f>
        <v xml:space="preserve"> Daniela</v>
      </c>
      <c r="D1208" s="37" t="str">
        <f>VLOOKUP($A1208,'Customer Names'!A:E,5,FALSE)</f>
        <v>Escanero Palmer</v>
      </c>
      <c r="E1208" s="35">
        <f>VLOOKUP($A1208,'Medical Examinations'!$A:$H,2,FALSE)</f>
        <v>25.78</v>
      </c>
      <c r="F1208" s="35">
        <f>VLOOKUP($A1208,'Medical Examinations'!$A:$H,3,FALSE)</f>
        <v>6.25</v>
      </c>
      <c r="G1208" s="35" t="str">
        <f>VLOOKUP($A1208,'Medical Examinations'!$A:$N,11,0)</f>
        <v>No</v>
      </c>
      <c r="H1208" s="35" t="str">
        <f>VLOOKUP($A1208,'Medical Examinations'!$A:$N,5,0)</f>
        <v>No</v>
      </c>
      <c r="I1208" s="35" t="str">
        <f>VLOOKUP($A1208,'Medical Examinations'!$A:$N,6,0)</f>
        <v>No</v>
      </c>
      <c r="J1208" s="35">
        <f>VLOOKUP($A1208,'Medical Examinations'!$A:$N,9,0)</f>
        <v>0</v>
      </c>
      <c r="K1208" s="35" t="str">
        <f>VLOOKUP($A1208,'Medical Examinations'!$A:$N,10,0)</f>
        <v>No</v>
      </c>
      <c r="L1208" s="35" t="str">
        <f>VLOOKUP($A1208,'Medical Examinations'!$A:$N,12,0)</f>
        <v>Overweight</v>
      </c>
      <c r="M1208" s="35" t="str">
        <f>VLOOKUP($A1208,'Medical Examinations'!$A:$N,13,0)</f>
        <v>Prediabetes</v>
      </c>
      <c r="N1208" s="45">
        <f>IFERROR(VLOOKUP($A1208,'Hospitalisation Details'!$A:$P,15,0),"")</f>
        <v>28410</v>
      </c>
      <c r="O1208" s="46">
        <f>IFERROR(VLOOKUP($A1208,'Hospitalisation Details'!$A:$P,6,0),"")</f>
        <v>9315.41</v>
      </c>
      <c r="P1208" s="47" t="str">
        <f>IFERROR(VLOOKUP($A1208,'Hospitalisation Details'!$A:$P,12,0),"")</f>
        <v>tier - 2</v>
      </c>
      <c r="Q1208" s="47" t="str">
        <f>IFERROR(VLOOKUP($A1208,'Hospitalisation Details'!$A:$P,13,0),"")</f>
        <v>tier - 1</v>
      </c>
      <c r="R1208" s="47" t="str">
        <f>IFERROR(VLOOKUP($A1208,'Hospitalisation Details'!$A:$P,14,0),"")</f>
        <v>R1024</v>
      </c>
      <c r="S1208" s="47">
        <f>IFERROR(VLOOKUP($A1208,'Hospitalisation Details'!$A:$P,16,0),"")</f>
        <v>45</v>
      </c>
    </row>
    <row r="1209" spans="1:19" x14ac:dyDescent="0.3">
      <c r="A1209" s="34" t="str">
        <f>'Medical Examinations'!A1209</f>
        <v>Id1208</v>
      </c>
      <c r="B1209" s="36" t="str">
        <f>VLOOKUP($A1209,'Customer Names'!A:E,3,FALSE)</f>
        <v>Ms.</v>
      </c>
      <c r="C1209" s="37" t="str">
        <f>VLOOKUP($A1209,'Customer Names'!$A:$E,4,FALSE)</f>
        <v xml:space="preserve"> Deirdre A</v>
      </c>
      <c r="D1209" s="37" t="str">
        <f>VLOOKUP($A1209,'Customer Names'!A:E,5,FALSE)</f>
        <v>Lowe</v>
      </c>
      <c r="E1209" s="35">
        <f>VLOOKUP($A1209,'Medical Examinations'!$A:$H,2,FALSE)</f>
        <v>21.02</v>
      </c>
      <c r="F1209" s="35">
        <f>VLOOKUP($A1209,'Medical Examinations'!$A:$H,3,FALSE)</f>
        <v>9.6199999999999992</v>
      </c>
      <c r="G1209" s="35" t="str">
        <f>VLOOKUP($A1209,'Medical Examinations'!$A:$N,11,0)</f>
        <v>Yes</v>
      </c>
      <c r="H1209" s="35" t="str">
        <f>VLOOKUP($A1209,'Medical Examinations'!$A:$N,5,0)</f>
        <v>No</v>
      </c>
      <c r="I1209" s="35" t="str">
        <f>VLOOKUP($A1209,'Medical Examinations'!$A:$N,6,0)</f>
        <v>Yes</v>
      </c>
      <c r="J1209" s="35">
        <f>VLOOKUP($A1209,'Medical Examinations'!$A:$N,9,0)</f>
        <v>1</v>
      </c>
      <c r="K1209" s="35" t="str">
        <f>VLOOKUP($A1209,'Medical Examinations'!$A:$N,10,0)</f>
        <v>No</v>
      </c>
      <c r="L1209" s="35" t="str">
        <f>VLOOKUP($A1209,'Medical Examinations'!$A:$N,12,0)</f>
        <v>Normal Weight</v>
      </c>
      <c r="M1209" s="35" t="str">
        <f>VLOOKUP($A1209,'Medical Examinations'!$A:$N,13,0)</f>
        <v>Diabetes</v>
      </c>
      <c r="N1209" s="45">
        <f>IFERROR(VLOOKUP($A1209,'Hospitalisation Details'!$A:$P,15,0),"")</f>
        <v>23170</v>
      </c>
      <c r="O1209" s="46">
        <f>IFERROR(VLOOKUP($A1209,'Hospitalisation Details'!$A:$P,6,0),"")</f>
        <v>9310.81</v>
      </c>
      <c r="P1209" s="47" t="str">
        <f>IFERROR(VLOOKUP($A1209,'Hospitalisation Details'!$A:$P,12,0),"")</f>
        <v>tier - 3</v>
      </c>
      <c r="Q1209" s="47" t="str">
        <f>IFERROR(VLOOKUP($A1209,'Hospitalisation Details'!$A:$P,13,0),"")</f>
        <v>tier - 1</v>
      </c>
      <c r="R1209" s="47" t="str">
        <f>IFERROR(VLOOKUP($A1209,'Hospitalisation Details'!$A:$P,14,0),"")</f>
        <v>R1013</v>
      </c>
      <c r="S1209" s="47">
        <f>IFERROR(VLOOKUP($A1209,'Hospitalisation Details'!$A:$P,16,0),"")</f>
        <v>60</v>
      </c>
    </row>
    <row r="1210" spans="1:19" x14ac:dyDescent="0.3">
      <c r="A1210" s="34" t="str">
        <f>'Medical Examinations'!A1210</f>
        <v>Id1209</v>
      </c>
      <c r="B1210" s="36" t="str">
        <f>VLOOKUP($A1210,'Customer Names'!A:E,3,FALSE)</f>
        <v>Mr.</v>
      </c>
      <c r="C1210" s="37" t="str">
        <f>VLOOKUP($A1210,'Customer Names'!$A:$E,4,FALSE)</f>
        <v xml:space="preserve"> Mathias</v>
      </c>
      <c r="D1210" s="37" t="str">
        <f>VLOOKUP($A1210,'Customer Names'!A:E,5,FALSE)</f>
        <v>Osmark</v>
      </c>
      <c r="E1210" s="35">
        <f>VLOOKUP($A1210,'Medical Examinations'!$A:$H,2,FALSE)</f>
        <v>37.51</v>
      </c>
      <c r="F1210" s="35">
        <f>VLOOKUP($A1210,'Medical Examinations'!$A:$H,3,FALSE)</f>
        <v>11.06</v>
      </c>
      <c r="G1210" s="35" t="str">
        <f>VLOOKUP($A1210,'Medical Examinations'!$A:$N,11,0)</f>
        <v>No</v>
      </c>
      <c r="H1210" s="35" t="str">
        <f>VLOOKUP($A1210,'Medical Examinations'!$A:$N,5,0)</f>
        <v>No</v>
      </c>
      <c r="I1210" s="35" t="str">
        <f>VLOOKUP($A1210,'Medical Examinations'!$A:$N,6,0)</f>
        <v>No</v>
      </c>
      <c r="J1210" s="35">
        <f>VLOOKUP($A1210,'Medical Examinations'!$A:$N,9,0)</f>
        <v>2</v>
      </c>
      <c r="K1210" s="35" t="str">
        <f>VLOOKUP($A1210,'Medical Examinations'!$A:$N,10,0)</f>
        <v>No</v>
      </c>
      <c r="L1210" s="35" t="str">
        <f>VLOOKUP($A1210,'Medical Examinations'!$A:$N,12,0)</f>
        <v>Obesity</v>
      </c>
      <c r="M1210" s="35" t="str">
        <f>VLOOKUP($A1210,'Medical Examinations'!$A:$N,13,0)</f>
        <v>Diabetes</v>
      </c>
      <c r="N1210" s="45">
        <f>IFERROR(VLOOKUP($A1210,'Hospitalisation Details'!$A:$P,15,0),"")</f>
        <v>26953</v>
      </c>
      <c r="O1210" s="46">
        <f>IFERROR(VLOOKUP($A1210,'Hospitalisation Details'!$A:$P,6,0),"")</f>
        <v>9304.7000000000007</v>
      </c>
      <c r="P1210" s="47" t="str">
        <f>IFERROR(VLOOKUP($A1210,'Hospitalisation Details'!$A:$P,12,0),"")</f>
        <v>tier - 3</v>
      </c>
      <c r="Q1210" s="47" t="str">
        <f>IFERROR(VLOOKUP($A1210,'Hospitalisation Details'!$A:$P,13,0),"")</f>
        <v>tier - 3</v>
      </c>
      <c r="R1210" s="47" t="str">
        <f>IFERROR(VLOOKUP($A1210,'Hospitalisation Details'!$A:$P,14,0),"")</f>
        <v>R1013</v>
      </c>
      <c r="S1210" s="47">
        <f>IFERROR(VLOOKUP($A1210,'Hospitalisation Details'!$A:$P,16,0),"")</f>
        <v>49</v>
      </c>
    </row>
    <row r="1211" spans="1:19" x14ac:dyDescent="0.3">
      <c r="A1211" s="34" t="str">
        <f>'Medical Examinations'!A1211</f>
        <v>Id1210</v>
      </c>
      <c r="B1211" s="36" t="str">
        <f>VLOOKUP($A1211,'Customer Names'!A:E,3,FALSE)</f>
        <v>Mr.</v>
      </c>
      <c r="C1211" s="37" t="str">
        <f>VLOOKUP($A1211,'Customer Names'!$A:$E,4,FALSE)</f>
        <v xml:space="preserve"> Matthew</v>
      </c>
      <c r="D1211" s="37" t="str">
        <f>VLOOKUP($A1211,'Customer Names'!A:E,5,FALSE)</f>
        <v>Lawson</v>
      </c>
      <c r="E1211" s="35">
        <f>VLOOKUP($A1211,'Medical Examinations'!$A:$H,2,FALSE)</f>
        <v>25.745000000000001</v>
      </c>
      <c r="F1211" s="35">
        <f>VLOOKUP($A1211,'Medical Examinations'!$A:$H,3,FALSE)</f>
        <v>6.11</v>
      </c>
      <c r="G1211" s="35" t="str">
        <f>VLOOKUP($A1211,'Medical Examinations'!$A:$N,11,0)</f>
        <v>Yes</v>
      </c>
      <c r="H1211" s="35" t="str">
        <f>VLOOKUP($A1211,'Medical Examinations'!$A:$N,5,0)</f>
        <v>No</v>
      </c>
      <c r="I1211" s="35" t="str">
        <f>VLOOKUP($A1211,'Medical Examinations'!$A:$N,6,0)</f>
        <v>No</v>
      </c>
      <c r="J1211" s="35">
        <f>VLOOKUP($A1211,'Medical Examinations'!$A:$N,9,0)</f>
        <v>0</v>
      </c>
      <c r="K1211" s="35" t="str">
        <f>VLOOKUP($A1211,'Medical Examinations'!$A:$N,10,0)</f>
        <v>No</v>
      </c>
      <c r="L1211" s="35" t="str">
        <f>VLOOKUP($A1211,'Medical Examinations'!$A:$N,12,0)</f>
        <v>Overweight</v>
      </c>
      <c r="M1211" s="35" t="str">
        <f>VLOOKUP($A1211,'Medical Examinations'!$A:$N,13,0)</f>
        <v>Prediabetes</v>
      </c>
      <c r="N1211" s="45">
        <f>IFERROR(VLOOKUP($A1211,'Hospitalisation Details'!$A:$P,15,0),"")</f>
        <v>28067</v>
      </c>
      <c r="O1211" s="46">
        <f>IFERROR(VLOOKUP($A1211,'Hospitalisation Details'!$A:$P,6,0),"")</f>
        <v>9301.89</v>
      </c>
      <c r="P1211" s="47" t="str">
        <f>IFERROR(VLOOKUP($A1211,'Hospitalisation Details'!$A:$P,12,0),"")</f>
        <v>tier - 2</v>
      </c>
      <c r="Q1211" s="47" t="str">
        <f>IFERROR(VLOOKUP($A1211,'Hospitalisation Details'!$A:$P,13,0),"")</f>
        <v>tier - 1</v>
      </c>
      <c r="R1211" s="47" t="str">
        <f>IFERROR(VLOOKUP($A1211,'Hospitalisation Details'!$A:$P,14,0),"")</f>
        <v>R1012</v>
      </c>
      <c r="S1211" s="47">
        <f>IFERROR(VLOOKUP($A1211,'Hospitalisation Details'!$A:$P,16,0),"")</f>
        <v>46</v>
      </c>
    </row>
    <row r="1212" spans="1:19" x14ac:dyDescent="0.3">
      <c r="A1212" s="34" t="str">
        <f>'Medical Examinations'!A1212</f>
        <v>Id1211</v>
      </c>
      <c r="B1212" s="36" t="str">
        <f>VLOOKUP($A1212,'Customer Names'!A:E,3,FALSE)</f>
        <v>Mr.</v>
      </c>
      <c r="C1212" s="37" t="str">
        <f>VLOOKUP($A1212,'Customer Names'!$A:$E,4,FALSE)</f>
        <v xml:space="preserve"> Kurt</v>
      </c>
      <c r="D1212" s="37" t="str">
        <f>VLOOKUP($A1212,'Customer Names'!A:E,5,FALSE)</f>
        <v>Warwick</v>
      </c>
      <c r="E1212" s="35">
        <f>VLOOKUP($A1212,'Medical Examinations'!$A:$H,2,FALSE)</f>
        <v>31.35</v>
      </c>
      <c r="F1212" s="35">
        <f>VLOOKUP($A1212,'Medical Examinations'!$A:$H,3,FALSE)</f>
        <v>11.49</v>
      </c>
      <c r="G1212" s="35" t="str">
        <f>VLOOKUP($A1212,'Medical Examinations'!$A:$N,11,0)</f>
        <v>No</v>
      </c>
      <c r="H1212" s="35" t="str">
        <f>VLOOKUP($A1212,'Medical Examinations'!$A:$N,5,0)</f>
        <v>No</v>
      </c>
      <c r="I1212" s="35" t="str">
        <f>VLOOKUP($A1212,'Medical Examinations'!$A:$N,6,0)</f>
        <v>No</v>
      </c>
      <c r="J1212" s="35">
        <f>VLOOKUP($A1212,'Medical Examinations'!$A:$N,9,0)</f>
        <v>2</v>
      </c>
      <c r="K1212" s="35" t="str">
        <f>VLOOKUP($A1212,'Medical Examinations'!$A:$N,10,0)</f>
        <v>No</v>
      </c>
      <c r="L1212" s="35" t="str">
        <f>VLOOKUP($A1212,'Medical Examinations'!$A:$N,12,0)</f>
        <v>Obesity</v>
      </c>
      <c r="M1212" s="35" t="str">
        <f>VLOOKUP($A1212,'Medical Examinations'!$A:$N,13,0)</f>
        <v>Diabetes</v>
      </c>
      <c r="N1212" s="45">
        <f>IFERROR(VLOOKUP($A1212,'Hospitalisation Details'!$A:$P,15,0),"")</f>
        <v>26925</v>
      </c>
      <c r="O1212" s="46">
        <f>IFERROR(VLOOKUP($A1212,'Hospitalisation Details'!$A:$P,6,0),"")</f>
        <v>9290.14</v>
      </c>
      <c r="P1212" s="47" t="str">
        <f>IFERROR(VLOOKUP($A1212,'Hospitalisation Details'!$A:$P,12,0),"")</f>
        <v>tier - 3</v>
      </c>
      <c r="Q1212" s="47" t="str">
        <f>IFERROR(VLOOKUP($A1212,'Hospitalisation Details'!$A:$P,13,0),"")</f>
        <v>tier - 3</v>
      </c>
      <c r="R1212" s="47" t="str">
        <f>IFERROR(VLOOKUP($A1212,'Hospitalisation Details'!$A:$P,14,0),"")</f>
        <v>R1016</v>
      </c>
      <c r="S1212" s="47">
        <f>IFERROR(VLOOKUP($A1212,'Hospitalisation Details'!$A:$P,16,0),"")</f>
        <v>49</v>
      </c>
    </row>
    <row r="1213" spans="1:19" x14ac:dyDescent="0.3">
      <c r="A1213" s="34" t="str">
        <f>'Medical Examinations'!A1213</f>
        <v>Id1212</v>
      </c>
      <c r="B1213" s="36" t="str">
        <f>VLOOKUP($A1213,'Customer Names'!A:E,3,FALSE)</f>
        <v>Mr.</v>
      </c>
      <c r="C1213" s="37" t="str">
        <f>VLOOKUP($A1213,'Customer Names'!$A:$E,4,FALSE)</f>
        <v xml:space="preserve"> Samuel</v>
      </c>
      <c r="D1213" s="37" t="str">
        <f>VLOOKUP($A1213,'Customer Names'!A:E,5,FALSE)</f>
        <v>Magnuson</v>
      </c>
      <c r="E1213" s="35">
        <f>VLOOKUP($A1213,'Medical Examinations'!$A:$H,2,FALSE)</f>
        <v>29.83</v>
      </c>
      <c r="F1213" s="35">
        <f>VLOOKUP($A1213,'Medical Examinations'!$A:$H,3,FALSE)</f>
        <v>8.68</v>
      </c>
      <c r="G1213" s="35" t="str">
        <f>VLOOKUP($A1213,'Medical Examinations'!$A:$N,11,0)</f>
        <v>No</v>
      </c>
      <c r="H1213" s="35" t="str">
        <f>VLOOKUP($A1213,'Medical Examinations'!$A:$N,5,0)</f>
        <v>No</v>
      </c>
      <c r="I1213" s="35" t="str">
        <f>VLOOKUP($A1213,'Medical Examinations'!$A:$N,6,0)</f>
        <v>No</v>
      </c>
      <c r="J1213" s="35">
        <f>VLOOKUP($A1213,'Medical Examinations'!$A:$N,9,0)</f>
        <v>2</v>
      </c>
      <c r="K1213" s="35" t="str">
        <f>VLOOKUP($A1213,'Medical Examinations'!$A:$N,10,0)</f>
        <v>No</v>
      </c>
      <c r="L1213" s="35" t="str">
        <f>VLOOKUP($A1213,'Medical Examinations'!$A:$N,12,0)</f>
        <v>Overweight</v>
      </c>
      <c r="M1213" s="35" t="str">
        <f>VLOOKUP($A1213,'Medical Examinations'!$A:$N,13,0)</f>
        <v>Diabetes</v>
      </c>
      <c r="N1213" s="45">
        <f>IFERROR(VLOOKUP($A1213,'Hospitalisation Details'!$A:$P,15,0),"")</f>
        <v>26953</v>
      </c>
      <c r="O1213" s="46">
        <f>IFERROR(VLOOKUP($A1213,'Hospitalisation Details'!$A:$P,6,0),"")</f>
        <v>9288.0300000000007</v>
      </c>
      <c r="P1213" s="47" t="str">
        <f>IFERROR(VLOOKUP($A1213,'Hospitalisation Details'!$A:$P,12,0),"")</f>
        <v>tier - 2</v>
      </c>
      <c r="Q1213" s="47" t="str">
        <f>IFERROR(VLOOKUP($A1213,'Hospitalisation Details'!$A:$P,13,0),"")</f>
        <v>tier - 3</v>
      </c>
      <c r="R1213" s="47" t="str">
        <f>IFERROR(VLOOKUP($A1213,'Hospitalisation Details'!$A:$P,14,0),"")</f>
        <v>R1018</v>
      </c>
      <c r="S1213" s="47">
        <f>IFERROR(VLOOKUP($A1213,'Hospitalisation Details'!$A:$P,16,0),"")</f>
        <v>49</v>
      </c>
    </row>
    <row r="1214" spans="1:19" x14ac:dyDescent="0.3">
      <c r="A1214" s="34" t="str">
        <f>'Medical Examinations'!A1214</f>
        <v>Id1213</v>
      </c>
      <c r="B1214" s="36" t="str">
        <f>VLOOKUP($A1214,'Customer Names'!A:E,3,FALSE)</f>
        <v>Mrs.</v>
      </c>
      <c r="C1214" s="37" t="str">
        <f>VLOOKUP($A1214,'Customer Names'!$A:$E,4,FALSE)</f>
        <v xml:space="preserve"> Emily</v>
      </c>
      <c r="D1214" s="37" t="str">
        <f>VLOOKUP($A1214,'Customer Names'!A:E,5,FALSE)</f>
        <v>Marsh</v>
      </c>
      <c r="E1214" s="35">
        <f>VLOOKUP($A1214,'Medical Examinations'!$A:$H,2,FALSE)</f>
        <v>25.49</v>
      </c>
      <c r="F1214" s="35">
        <f>VLOOKUP($A1214,'Medical Examinations'!$A:$H,3,FALSE)</f>
        <v>5.68</v>
      </c>
      <c r="G1214" s="35" t="str">
        <f>VLOOKUP($A1214,'Medical Examinations'!$A:$N,11,0)</f>
        <v>Yes</v>
      </c>
      <c r="H1214" s="35" t="str">
        <f>VLOOKUP($A1214,'Medical Examinations'!$A:$N,5,0)</f>
        <v>No</v>
      </c>
      <c r="I1214" s="35" t="str">
        <f>VLOOKUP($A1214,'Medical Examinations'!$A:$N,6,0)</f>
        <v>Yes</v>
      </c>
      <c r="J1214" s="35">
        <f>VLOOKUP($A1214,'Medical Examinations'!$A:$N,9,0)</f>
        <v>1</v>
      </c>
      <c r="K1214" s="35" t="str">
        <f>VLOOKUP($A1214,'Medical Examinations'!$A:$N,10,0)</f>
        <v>No</v>
      </c>
      <c r="L1214" s="35" t="str">
        <f>VLOOKUP($A1214,'Medical Examinations'!$A:$N,12,0)</f>
        <v>Overweight</v>
      </c>
      <c r="M1214" s="35" t="str">
        <f>VLOOKUP($A1214,'Medical Examinations'!$A:$N,13,0)</f>
        <v>Normal</v>
      </c>
      <c r="N1214" s="45">
        <f>IFERROR(VLOOKUP($A1214,'Hospitalisation Details'!$A:$P,15,0),"")</f>
        <v>25533</v>
      </c>
      <c r="O1214" s="46">
        <f>IFERROR(VLOOKUP($A1214,'Hospitalisation Details'!$A:$P,6,0),"")</f>
        <v>9285.8700000000008</v>
      </c>
      <c r="P1214" s="47" t="str">
        <f>IFERROR(VLOOKUP($A1214,'Hospitalisation Details'!$A:$P,12,0),"")</f>
        <v>tier - 2</v>
      </c>
      <c r="Q1214" s="47" t="str">
        <f>IFERROR(VLOOKUP($A1214,'Hospitalisation Details'!$A:$P,13,0),"")</f>
        <v>tier - 3</v>
      </c>
      <c r="R1214" s="47" t="str">
        <f>IFERROR(VLOOKUP($A1214,'Hospitalisation Details'!$A:$P,14,0),"")</f>
        <v>R1013</v>
      </c>
      <c r="S1214" s="47">
        <f>IFERROR(VLOOKUP($A1214,'Hospitalisation Details'!$A:$P,16,0),"")</f>
        <v>53</v>
      </c>
    </row>
    <row r="1215" spans="1:19" x14ac:dyDescent="0.3">
      <c r="A1215" s="34" t="str">
        <f>'Medical Examinations'!A1215</f>
        <v>Id1214</v>
      </c>
      <c r="B1215" s="36" t="str">
        <f>VLOOKUP($A1215,'Customer Names'!A:E,3,FALSE)</f>
        <v>Ms.</v>
      </c>
      <c r="C1215" s="37" t="str">
        <f>VLOOKUP($A1215,'Customer Names'!$A:$E,4,FALSE)</f>
        <v xml:space="preserve"> Tiffany</v>
      </c>
      <c r="D1215" s="37" t="str">
        <f>VLOOKUP($A1215,'Customer Names'!A:E,5,FALSE)</f>
        <v>Kari</v>
      </c>
      <c r="E1215" s="35">
        <f>VLOOKUP($A1215,'Medical Examinations'!$A:$H,2,FALSE)</f>
        <v>34.1</v>
      </c>
      <c r="F1215" s="35">
        <f>VLOOKUP($A1215,'Medical Examinations'!$A:$H,3,FALSE)</f>
        <v>8.4499999999999993</v>
      </c>
      <c r="G1215" s="35" t="str">
        <f>VLOOKUP($A1215,'Medical Examinations'!$A:$N,11,0)</f>
        <v>No</v>
      </c>
      <c r="H1215" s="35" t="str">
        <f>VLOOKUP($A1215,'Medical Examinations'!$A:$N,5,0)</f>
        <v>No</v>
      </c>
      <c r="I1215" s="35" t="str">
        <f>VLOOKUP($A1215,'Medical Examinations'!$A:$N,6,0)</f>
        <v>No</v>
      </c>
      <c r="J1215" s="35">
        <f>VLOOKUP($A1215,'Medical Examinations'!$A:$N,9,0)</f>
        <v>0</v>
      </c>
      <c r="K1215" s="35" t="str">
        <f>VLOOKUP($A1215,'Medical Examinations'!$A:$N,10,0)</f>
        <v>No</v>
      </c>
      <c r="L1215" s="35" t="str">
        <f>VLOOKUP($A1215,'Medical Examinations'!$A:$N,12,0)</f>
        <v>Obesity</v>
      </c>
      <c r="M1215" s="35" t="str">
        <f>VLOOKUP($A1215,'Medical Examinations'!$A:$N,13,0)</f>
        <v>Diabetes</v>
      </c>
      <c r="N1215" s="45">
        <f>IFERROR(VLOOKUP($A1215,'Hospitalisation Details'!$A:$P,15,0),"")</f>
        <v>26116</v>
      </c>
      <c r="O1215" s="46">
        <f>IFERROR(VLOOKUP($A1215,'Hospitalisation Details'!$A:$P,6,0),"")</f>
        <v>9283.56</v>
      </c>
      <c r="P1215" s="47" t="str">
        <f>IFERROR(VLOOKUP($A1215,'Hospitalisation Details'!$A:$P,12,0),"")</f>
        <v>tier - 2</v>
      </c>
      <c r="Q1215" s="47" t="str">
        <f>IFERROR(VLOOKUP($A1215,'Hospitalisation Details'!$A:$P,13,0),"")</f>
        <v>tier - 3</v>
      </c>
      <c r="R1215" s="47" t="str">
        <f>IFERROR(VLOOKUP($A1215,'Hospitalisation Details'!$A:$P,14,0),"")</f>
        <v>R1013</v>
      </c>
      <c r="S1215" s="47">
        <f>IFERROR(VLOOKUP($A1215,'Hospitalisation Details'!$A:$P,16,0),"")</f>
        <v>51</v>
      </c>
    </row>
    <row r="1216" spans="1:19" x14ac:dyDescent="0.3">
      <c r="A1216" s="34" t="str">
        <f>'Medical Examinations'!A1216</f>
        <v>Id1215</v>
      </c>
      <c r="B1216" s="36" t="str">
        <f>VLOOKUP($A1216,'Customer Names'!A:E,3,FALSE)</f>
        <v>Mr.</v>
      </c>
      <c r="C1216" s="37" t="str">
        <f>VLOOKUP($A1216,'Customer Names'!$A:$E,4,FALSE)</f>
        <v xml:space="preserve"> Alex F</v>
      </c>
      <c r="D1216" s="37" t="str">
        <f>VLOOKUP($A1216,'Customer Names'!A:E,5,FALSE)</f>
        <v>Standiford</v>
      </c>
      <c r="E1216" s="35">
        <f>VLOOKUP($A1216,'Medical Examinations'!$A:$H,2,FALSE)</f>
        <v>25.84</v>
      </c>
      <c r="F1216" s="35">
        <f>VLOOKUP($A1216,'Medical Examinations'!$A:$H,3,FALSE)</f>
        <v>8.51</v>
      </c>
      <c r="G1216" s="35" t="str">
        <f>VLOOKUP($A1216,'Medical Examinations'!$A:$N,11,0)</f>
        <v>No</v>
      </c>
      <c r="H1216" s="35" t="str">
        <f>VLOOKUP($A1216,'Medical Examinations'!$A:$N,5,0)</f>
        <v>No</v>
      </c>
      <c r="I1216" s="35" t="str">
        <f>VLOOKUP($A1216,'Medical Examinations'!$A:$N,6,0)</f>
        <v>No</v>
      </c>
      <c r="J1216" s="35">
        <f>VLOOKUP($A1216,'Medical Examinations'!$A:$N,9,0)</f>
        <v>2</v>
      </c>
      <c r="K1216" s="35" t="str">
        <f>VLOOKUP($A1216,'Medical Examinations'!$A:$N,10,0)</f>
        <v>No</v>
      </c>
      <c r="L1216" s="35" t="str">
        <f>VLOOKUP($A1216,'Medical Examinations'!$A:$N,12,0)</f>
        <v>Overweight</v>
      </c>
      <c r="M1216" s="35" t="str">
        <f>VLOOKUP($A1216,'Medical Examinations'!$A:$N,13,0)</f>
        <v>Diabetes</v>
      </c>
      <c r="N1216" s="45">
        <f>IFERROR(VLOOKUP($A1216,'Hospitalisation Details'!$A:$P,15,0),"")</f>
        <v>26964</v>
      </c>
      <c r="O1216" s="46">
        <f>IFERROR(VLOOKUP($A1216,'Hospitalisation Details'!$A:$P,6,0),"")</f>
        <v>9282.48</v>
      </c>
      <c r="P1216" s="47" t="str">
        <f>IFERROR(VLOOKUP($A1216,'Hospitalisation Details'!$A:$P,12,0),"")</f>
        <v>tier - 3</v>
      </c>
      <c r="Q1216" s="47" t="str">
        <f>IFERROR(VLOOKUP($A1216,'Hospitalisation Details'!$A:$P,13,0),"")</f>
        <v>tier - 2</v>
      </c>
      <c r="R1216" s="47" t="str">
        <f>IFERROR(VLOOKUP($A1216,'Hospitalisation Details'!$A:$P,14,0),"")</f>
        <v>R1016</v>
      </c>
      <c r="S1216" s="47">
        <f>IFERROR(VLOOKUP($A1216,'Hospitalisation Details'!$A:$P,16,0),"")</f>
        <v>49</v>
      </c>
    </row>
    <row r="1217" spans="1:19" x14ac:dyDescent="0.3">
      <c r="A1217" s="34" t="str">
        <f>'Medical Examinations'!A1217</f>
        <v>Id1216</v>
      </c>
      <c r="B1217" s="36" t="str">
        <f>VLOOKUP($A1217,'Customer Names'!A:E,3,FALSE)</f>
        <v>Ms.</v>
      </c>
      <c r="C1217" s="37" t="str">
        <f>VLOOKUP($A1217,'Customer Names'!$A:$E,4,FALSE)</f>
        <v xml:space="preserve"> Alice</v>
      </c>
      <c r="D1217" s="37" t="str">
        <f>VLOOKUP($A1217,'Customer Names'!A:E,5,FALSE)</f>
        <v>Sherwin</v>
      </c>
      <c r="E1217" s="35">
        <f>VLOOKUP($A1217,'Medical Examinations'!$A:$H,2,FALSE)</f>
        <v>20.6</v>
      </c>
      <c r="F1217" s="35">
        <f>VLOOKUP($A1217,'Medical Examinations'!$A:$H,3,FALSE)</f>
        <v>7.62</v>
      </c>
      <c r="G1217" s="35" t="str">
        <f>VLOOKUP($A1217,'Medical Examinations'!$A:$N,11,0)</f>
        <v>No</v>
      </c>
      <c r="H1217" s="35" t="str">
        <f>VLOOKUP($A1217,'Medical Examinations'!$A:$N,5,0)</f>
        <v>No</v>
      </c>
      <c r="I1217" s="35" t="str">
        <f>VLOOKUP($A1217,'Medical Examinations'!$A:$N,6,0)</f>
        <v>No</v>
      </c>
      <c r="J1217" s="35">
        <f>VLOOKUP($A1217,'Medical Examinations'!$A:$N,9,0)</f>
        <v>0</v>
      </c>
      <c r="K1217" s="35" t="str">
        <f>VLOOKUP($A1217,'Medical Examinations'!$A:$N,10,0)</f>
        <v>No</v>
      </c>
      <c r="L1217" s="35" t="str">
        <f>VLOOKUP($A1217,'Medical Examinations'!$A:$N,12,0)</f>
        <v>Normal Weight</v>
      </c>
      <c r="M1217" s="35" t="str">
        <f>VLOOKUP($A1217,'Medical Examinations'!$A:$N,13,0)</f>
        <v>Diabetes</v>
      </c>
      <c r="N1217" s="45">
        <f>IFERROR(VLOOKUP($A1217,'Hospitalisation Details'!$A:$P,15,0),"")</f>
        <v>26151</v>
      </c>
      <c r="O1217" s="46">
        <f>IFERROR(VLOOKUP($A1217,'Hospitalisation Details'!$A:$P,6,0),"")</f>
        <v>9264.7999999999993</v>
      </c>
      <c r="P1217" s="47" t="str">
        <f>IFERROR(VLOOKUP($A1217,'Hospitalisation Details'!$A:$P,12,0),"")</f>
        <v>tier - 2</v>
      </c>
      <c r="Q1217" s="47" t="str">
        <f>IFERROR(VLOOKUP($A1217,'Hospitalisation Details'!$A:$P,13,0),"")</f>
        <v>tier - 1</v>
      </c>
      <c r="R1217" s="47" t="str">
        <f>IFERROR(VLOOKUP($A1217,'Hospitalisation Details'!$A:$P,14,0),"")</f>
        <v>R1011</v>
      </c>
      <c r="S1217" s="47">
        <f>IFERROR(VLOOKUP($A1217,'Hospitalisation Details'!$A:$P,16,0),"")</f>
        <v>51</v>
      </c>
    </row>
    <row r="1218" spans="1:19" x14ac:dyDescent="0.3">
      <c r="A1218" s="34" t="str">
        <f>'Medical Examinations'!A1218</f>
        <v>Id1217</v>
      </c>
      <c r="B1218" s="36" t="str">
        <f>VLOOKUP($A1218,'Customer Names'!A:E,3,FALSE)</f>
        <v>Ms.</v>
      </c>
      <c r="C1218" s="37" t="str">
        <f>VLOOKUP($A1218,'Customer Names'!$A:$E,4,FALSE)</f>
        <v xml:space="preserve"> Allison M.</v>
      </c>
      <c r="D1218" s="37" t="str">
        <f>VLOOKUP($A1218,'Customer Names'!A:E,5,FALSE)</f>
        <v>Parker</v>
      </c>
      <c r="E1218" s="35">
        <f>VLOOKUP($A1218,'Medical Examinations'!$A:$H,2,FALSE)</f>
        <v>28.88</v>
      </c>
      <c r="F1218" s="35">
        <f>VLOOKUP($A1218,'Medical Examinations'!$A:$H,3,FALSE)</f>
        <v>10.18</v>
      </c>
      <c r="G1218" s="35" t="str">
        <f>VLOOKUP($A1218,'Medical Examinations'!$A:$N,11,0)</f>
        <v>No</v>
      </c>
      <c r="H1218" s="35" t="str">
        <f>VLOOKUP($A1218,'Medical Examinations'!$A:$N,5,0)</f>
        <v>No</v>
      </c>
      <c r="I1218" s="35" t="str">
        <f>VLOOKUP($A1218,'Medical Examinations'!$A:$N,6,0)</f>
        <v>No</v>
      </c>
      <c r="J1218" s="35">
        <f>VLOOKUP($A1218,'Medical Examinations'!$A:$N,9,0)</f>
        <v>0</v>
      </c>
      <c r="K1218" s="35" t="str">
        <f>VLOOKUP($A1218,'Medical Examinations'!$A:$N,10,0)</f>
        <v>No</v>
      </c>
      <c r="L1218" s="35" t="str">
        <f>VLOOKUP($A1218,'Medical Examinations'!$A:$N,12,0)</f>
        <v>Overweight</v>
      </c>
      <c r="M1218" s="35" t="str">
        <f>VLOOKUP($A1218,'Medical Examinations'!$A:$N,13,0)</f>
        <v>Diabetes</v>
      </c>
      <c r="N1218" s="45">
        <f>IFERROR(VLOOKUP($A1218,'Hospitalisation Details'!$A:$P,15,0),"")</f>
        <v>27262</v>
      </c>
      <c r="O1218" s="46">
        <f>IFERROR(VLOOKUP($A1218,'Hospitalisation Details'!$A:$P,6,0),"")</f>
        <v>9249.5</v>
      </c>
      <c r="P1218" s="47" t="str">
        <f>IFERROR(VLOOKUP($A1218,'Hospitalisation Details'!$A:$P,12,0),"")</f>
        <v>tier - 2</v>
      </c>
      <c r="Q1218" s="47" t="str">
        <f>IFERROR(VLOOKUP($A1218,'Hospitalisation Details'!$A:$P,13,0),"")</f>
        <v>tier - 1</v>
      </c>
      <c r="R1218" s="47" t="str">
        <f>IFERROR(VLOOKUP($A1218,'Hospitalisation Details'!$A:$P,14,0),"")</f>
        <v>R1012</v>
      </c>
      <c r="S1218" s="47">
        <f>IFERROR(VLOOKUP($A1218,'Hospitalisation Details'!$A:$P,16,0),"")</f>
        <v>48</v>
      </c>
    </row>
    <row r="1219" spans="1:19" x14ac:dyDescent="0.3">
      <c r="A1219" s="34" t="str">
        <f>'Medical Examinations'!A1219</f>
        <v>Id1218</v>
      </c>
      <c r="B1219" s="36" t="str">
        <f>VLOOKUP($A1219,'Customer Names'!A:E,3,FALSE)</f>
        <v>Mr.</v>
      </c>
      <c r="C1219" s="37" t="str">
        <f>VLOOKUP($A1219,'Customer Names'!$A:$E,4,FALSE)</f>
        <v xml:space="preserve"> Johannes Fiskerstand</v>
      </c>
      <c r="D1219" s="37" t="str">
        <f>VLOOKUP($A1219,'Customer Names'!A:E,5,FALSE)</f>
        <v>Blekeli</v>
      </c>
      <c r="E1219" s="35">
        <f>VLOOKUP($A1219,'Medical Examinations'!$A:$H,2,FALSE)</f>
        <v>28.24</v>
      </c>
      <c r="F1219" s="35">
        <f>VLOOKUP($A1219,'Medical Examinations'!$A:$H,3,FALSE)</f>
        <v>5.36</v>
      </c>
      <c r="G1219" s="35" t="str">
        <f>VLOOKUP($A1219,'Medical Examinations'!$A:$N,11,0)</f>
        <v>No</v>
      </c>
      <c r="H1219" s="35" t="str">
        <f>VLOOKUP($A1219,'Medical Examinations'!$A:$N,5,0)</f>
        <v>No</v>
      </c>
      <c r="I1219" s="35" t="str">
        <f>VLOOKUP($A1219,'Medical Examinations'!$A:$N,6,0)</f>
        <v>No</v>
      </c>
      <c r="J1219" s="35">
        <f>VLOOKUP($A1219,'Medical Examinations'!$A:$N,9,0)</f>
        <v>0</v>
      </c>
      <c r="K1219" s="35" t="str">
        <f>VLOOKUP($A1219,'Medical Examinations'!$A:$N,10,0)</f>
        <v>No</v>
      </c>
      <c r="L1219" s="35" t="str">
        <f>VLOOKUP($A1219,'Medical Examinations'!$A:$N,12,0)</f>
        <v>Overweight</v>
      </c>
      <c r="M1219" s="35" t="str">
        <f>VLOOKUP($A1219,'Medical Examinations'!$A:$N,13,0)</f>
        <v>Normal</v>
      </c>
      <c r="N1219" s="45">
        <f>IFERROR(VLOOKUP($A1219,'Hospitalisation Details'!$A:$P,15,0),"")</f>
        <v>29499</v>
      </c>
      <c r="O1219" s="46">
        <f>IFERROR(VLOOKUP($A1219,'Hospitalisation Details'!$A:$P,6,0),"")</f>
        <v>9247.94</v>
      </c>
      <c r="P1219" s="47" t="str">
        <f>IFERROR(VLOOKUP($A1219,'Hospitalisation Details'!$A:$P,12,0),"")</f>
        <v>tier - 2</v>
      </c>
      <c r="Q1219" s="47" t="str">
        <f>IFERROR(VLOOKUP($A1219,'Hospitalisation Details'!$A:$P,13,0),"")</f>
        <v>tier - 1</v>
      </c>
      <c r="R1219" s="47" t="str">
        <f>IFERROR(VLOOKUP($A1219,'Hospitalisation Details'!$A:$P,14,0),"")</f>
        <v>R1021</v>
      </c>
      <c r="S1219" s="47">
        <f>IFERROR(VLOOKUP($A1219,'Hospitalisation Details'!$A:$P,16,0),"")</f>
        <v>42</v>
      </c>
    </row>
    <row r="1220" spans="1:19" x14ac:dyDescent="0.3">
      <c r="A1220" s="34" t="str">
        <f>'Medical Examinations'!A1220</f>
        <v>Id1219</v>
      </c>
      <c r="B1220" s="36" t="str">
        <f>VLOOKUP($A1220,'Customer Names'!A:E,3,FALSE)</f>
        <v>Mr.</v>
      </c>
      <c r="C1220" s="37" t="str">
        <f>VLOOKUP($A1220,'Customer Names'!$A:$E,4,FALSE)</f>
        <v xml:space="preserve"> Stephen</v>
      </c>
      <c r="D1220" s="37" t="str">
        <f>VLOOKUP($A1220,'Customer Names'!A:E,5,FALSE)</f>
        <v>Vangampleare</v>
      </c>
      <c r="E1220" s="35">
        <f>VLOOKUP($A1220,'Medical Examinations'!$A:$H,2,FALSE)</f>
        <v>25.46</v>
      </c>
      <c r="F1220" s="35">
        <f>VLOOKUP($A1220,'Medical Examinations'!$A:$H,3,FALSE)</f>
        <v>11.78</v>
      </c>
      <c r="G1220" s="35" t="str">
        <f>VLOOKUP($A1220,'Medical Examinations'!$A:$N,11,0)</f>
        <v>Yes</v>
      </c>
      <c r="H1220" s="35" t="str">
        <f>VLOOKUP($A1220,'Medical Examinations'!$A:$N,5,0)</f>
        <v>No</v>
      </c>
      <c r="I1220" s="35" t="str">
        <f>VLOOKUP($A1220,'Medical Examinations'!$A:$N,6,0)</f>
        <v>No</v>
      </c>
      <c r="J1220" s="35">
        <f>VLOOKUP($A1220,'Medical Examinations'!$A:$N,9,0)</f>
        <v>1</v>
      </c>
      <c r="K1220" s="35" t="str">
        <f>VLOOKUP($A1220,'Medical Examinations'!$A:$N,10,0)</f>
        <v>No</v>
      </c>
      <c r="L1220" s="35" t="str">
        <f>VLOOKUP($A1220,'Medical Examinations'!$A:$N,12,0)</f>
        <v>Overweight</v>
      </c>
      <c r="M1220" s="35" t="str">
        <f>VLOOKUP($A1220,'Medical Examinations'!$A:$N,13,0)</f>
        <v>Diabetes</v>
      </c>
      <c r="N1220" s="45">
        <f>IFERROR(VLOOKUP($A1220,'Hospitalisation Details'!$A:$P,15,0),"")</f>
        <v>27734</v>
      </c>
      <c r="O1220" s="46">
        <f>IFERROR(VLOOKUP($A1220,'Hospitalisation Details'!$A:$P,6,0),"")</f>
        <v>9225.26</v>
      </c>
      <c r="P1220" s="47" t="str">
        <f>IFERROR(VLOOKUP($A1220,'Hospitalisation Details'!$A:$P,12,0),"")</f>
        <v>tier - 3</v>
      </c>
      <c r="Q1220" s="47" t="str">
        <f>IFERROR(VLOOKUP($A1220,'Hospitalisation Details'!$A:$P,13,0),"")</f>
        <v>tier - 3</v>
      </c>
      <c r="R1220" s="47" t="str">
        <f>IFERROR(VLOOKUP($A1220,'Hospitalisation Details'!$A:$P,14,0),"")</f>
        <v>R1015</v>
      </c>
      <c r="S1220" s="47">
        <f>IFERROR(VLOOKUP($A1220,'Hospitalisation Details'!$A:$P,16,0),"")</f>
        <v>47</v>
      </c>
    </row>
    <row r="1221" spans="1:19" x14ac:dyDescent="0.3">
      <c r="A1221" s="34" t="str">
        <f>'Medical Examinations'!A1221</f>
        <v>Id1220</v>
      </c>
      <c r="B1221" s="36" t="str">
        <f>VLOOKUP($A1221,'Customer Names'!A:E,3,FALSE)</f>
        <v>Mr.</v>
      </c>
      <c r="C1221" s="37" t="str">
        <f>VLOOKUP($A1221,'Customer Names'!$A:$E,4,FALSE)</f>
        <v xml:space="preserve"> Jon M</v>
      </c>
      <c r="D1221" s="37" t="str">
        <f>VLOOKUP($A1221,'Customer Names'!A:E,5,FALSE)</f>
        <v>Hiatt</v>
      </c>
      <c r="E1221" s="35">
        <f>VLOOKUP($A1221,'Medical Examinations'!$A:$H,2,FALSE)</f>
        <v>29.64</v>
      </c>
      <c r="F1221" s="35">
        <f>VLOOKUP($A1221,'Medical Examinations'!$A:$H,3,FALSE)</f>
        <v>10.82</v>
      </c>
      <c r="G1221" s="35" t="str">
        <f>VLOOKUP($A1221,'Medical Examinations'!$A:$N,11,0)</f>
        <v>Yes</v>
      </c>
      <c r="H1221" s="35" t="str">
        <f>VLOOKUP($A1221,'Medical Examinations'!$A:$N,5,0)</f>
        <v>No</v>
      </c>
      <c r="I1221" s="35" t="str">
        <f>VLOOKUP($A1221,'Medical Examinations'!$A:$N,6,0)</f>
        <v>No</v>
      </c>
      <c r="J1221" s="35">
        <f>VLOOKUP($A1221,'Medical Examinations'!$A:$N,9,0)</f>
        <v>0</v>
      </c>
      <c r="K1221" s="35" t="str">
        <f>VLOOKUP($A1221,'Medical Examinations'!$A:$N,10,0)</f>
        <v>No</v>
      </c>
      <c r="L1221" s="35" t="str">
        <f>VLOOKUP($A1221,'Medical Examinations'!$A:$N,12,0)</f>
        <v>Overweight</v>
      </c>
      <c r="M1221" s="35" t="str">
        <f>VLOOKUP($A1221,'Medical Examinations'!$A:$N,13,0)</f>
        <v>Diabetes</v>
      </c>
      <c r="N1221" s="45">
        <f>IFERROR(VLOOKUP($A1221,'Hospitalisation Details'!$A:$P,15,0),"")</f>
        <v>29925</v>
      </c>
      <c r="O1221" s="46">
        <f>IFERROR(VLOOKUP($A1221,'Hospitalisation Details'!$A:$P,6,0),"")</f>
        <v>9222.4</v>
      </c>
      <c r="P1221" s="47" t="str">
        <f>IFERROR(VLOOKUP($A1221,'Hospitalisation Details'!$A:$P,12,0),"")</f>
        <v>tier - 2</v>
      </c>
      <c r="Q1221" s="47" t="str">
        <f>IFERROR(VLOOKUP($A1221,'Hospitalisation Details'!$A:$P,13,0),"")</f>
        <v>tier - 3</v>
      </c>
      <c r="R1221" s="47" t="str">
        <f>IFERROR(VLOOKUP($A1221,'Hospitalisation Details'!$A:$P,14,0),"")</f>
        <v>R1019</v>
      </c>
      <c r="S1221" s="47">
        <f>IFERROR(VLOOKUP($A1221,'Hospitalisation Details'!$A:$P,16,0),"")</f>
        <v>41</v>
      </c>
    </row>
    <row r="1222" spans="1:19" x14ac:dyDescent="0.3">
      <c r="A1222" s="34" t="str">
        <f>'Medical Examinations'!A1222</f>
        <v>Id1221</v>
      </c>
      <c r="B1222" s="36" t="str">
        <f>VLOOKUP($A1222,'Customer Names'!A:E,3,FALSE)</f>
        <v>Mr.</v>
      </c>
      <c r="C1222" s="37" t="str">
        <f>VLOOKUP($A1222,'Customer Names'!$A:$E,4,FALSE)</f>
        <v xml:space="preserve"> Fasil</v>
      </c>
      <c r="D1222" s="37" t="str">
        <f>VLOOKUP($A1222,'Customer Names'!A:E,5,FALSE)</f>
        <v>Tadesse</v>
      </c>
      <c r="E1222" s="35">
        <f>VLOOKUP($A1222,'Medical Examinations'!$A:$H,2,FALSE)</f>
        <v>31.27</v>
      </c>
      <c r="F1222" s="35">
        <f>VLOOKUP($A1222,'Medical Examinations'!$A:$H,3,FALSE)</f>
        <v>7.73</v>
      </c>
      <c r="G1222" s="35" t="str">
        <f>VLOOKUP($A1222,'Medical Examinations'!$A:$N,11,0)</f>
        <v>Yes</v>
      </c>
      <c r="H1222" s="35" t="str">
        <f>VLOOKUP($A1222,'Medical Examinations'!$A:$N,5,0)</f>
        <v>No</v>
      </c>
      <c r="I1222" s="35" t="str">
        <f>VLOOKUP($A1222,'Medical Examinations'!$A:$N,6,0)</f>
        <v>No</v>
      </c>
      <c r="J1222" s="35">
        <f>VLOOKUP($A1222,'Medical Examinations'!$A:$N,9,0)</f>
        <v>1</v>
      </c>
      <c r="K1222" s="35" t="str">
        <f>VLOOKUP($A1222,'Medical Examinations'!$A:$N,10,0)</f>
        <v>No</v>
      </c>
      <c r="L1222" s="35" t="str">
        <f>VLOOKUP($A1222,'Medical Examinations'!$A:$N,12,0)</f>
        <v>Obesity</v>
      </c>
      <c r="M1222" s="35" t="str">
        <f>VLOOKUP($A1222,'Medical Examinations'!$A:$N,13,0)</f>
        <v>Diabetes</v>
      </c>
      <c r="N1222" s="45">
        <f>IFERROR(VLOOKUP($A1222,'Hospitalisation Details'!$A:$P,15,0),"")</f>
        <v>31771</v>
      </c>
      <c r="O1222" s="46">
        <f>IFERROR(VLOOKUP($A1222,'Hospitalisation Details'!$A:$P,6,0),"")</f>
        <v>9210.06</v>
      </c>
      <c r="P1222" s="47" t="str">
        <f>IFERROR(VLOOKUP($A1222,'Hospitalisation Details'!$A:$P,12,0),"")</f>
        <v>tier - 2</v>
      </c>
      <c r="Q1222" s="47" t="str">
        <f>IFERROR(VLOOKUP($A1222,'Hospitalisation Details'!$A:$P,13,0),"")</f>
        <v>tier - 3</v>
      </c>
      <c r="R1222" s="47" t="str">
        <f>IFERROR(VLOOKUP($A1222,'Hospitalisation Details'!$A:$P,14,0),"")</f>
        <v>R1021</v>
      </c>
      <c r="S1222" s="47">
        <f>IFERROR(VLOOKUP($A1222,'Hospitalisation Details'!$A:$P,16,0),"")</f>
        <v>36</v>
      </c>
    </row>
    <row r="1223" spans="1:19" x14ac:dyDescent="0.3">
      <c r="A1223" s="34" t="str">
        <f>'Medical Examinations'!A1223</f>
        <v>Id1222</v>
      </c>
      <c r="B1223" s="36" t="str">
        <f>VLOOKUP($A1223,'Customer Names'!A:E,3,FALSE)</f>
        <v>Ms.</v>
      </c>
      <c r="C1223" s="37" t="str">
        <f>VLOOKUP($A1223,'Customer Names'!$A:$E,4,FALSE)</f>
        <v xml:space="preserve"> Megan C.</v>
      </c>
      <c r="D1223" s="37" t="str">
        <f>VLOOKUP($A1223,'Customer Names'!A:E,5,FALSE)</f>
        <v>Jaswell</v>
      </c>
      <c r="E1223" s="35">
        <f>VLOOKUP($A1223,'Medical Examinations'!$A:$H,2,FALSE)</f>
        <v>19.95</v>
      </c>
      <c r="F1223" s="35">
        <f>VLOOKUP($A1223,'Medical Examinations'!$A:$H,3,FALSE)</f>
        <v>6.24</v>
      </c>
      <c r="G1223" s="35" t="str">
        <f>VLOOKUP($A1223,'Medical Examinations'!$A:$N,11,0)</f>
        <v>Yes</v>
      </c>
      <c r="H1223" s="35" t="str">
        <f>VLOOKUP($A1223,'Medical Examinations'!$A:$N,5,0)</f>
        <v>No</v>
      </c>
      <c r="I1223" s="35" t="str">
        <f>VLOOKUP($A1223,'Medical Examinations'!$A:$N,6,0)</f>
        <v>No</v>
      </c>
      <c r="J1223" s="35">
        <f>VLOOKUP($A1223,'Medical Examinations'!$A:$N,9,0)</f>
        <v>0</v>
      </c>
      <c r="K1223" s="35" t="str">
        <f>VLOOKUP($A1223,'Medical Examinations'!$A:$N,10,0)</f>
        <v>No</v>
      </c>
      <c r="L1223" s="35" t="str">
        <f>VLOOKUP($A1223,'Medical Examinations'!$A:$N,12,0)</f>
        <v>Normal Weight</v>
      </c>
      <c r="M1223" s="35" t="str">
        <f>VLOOKUP($A1223,'Medical Examinations'!$A:$N,13,0)</f>
        <v>Prediabetes</v>
      </c>
      <c r="N1223" s="45">
        <f>IFERROR(VLOOKUP($A1223,'Hospitalisation Details'!$A:$P,15,0),"")</f>
        <v>28013</v>
      </c>
      <c r="O1223" s="46">
        <f>IFERROR(VLOOKUP($A1223,'Hospitalisation Details'!$A:$P,6,0),"")</f>
        <v>9193.84</v>
      </c>
      <c r="P1223" s="47" t="str">
        <f>IFERROR(VLOOKUP($A1223,'Hospitalisation Details'!$A:$P,12,0),"")</f>
        <v>tier - 2</v>
      </c>
      <c r="Q1223" s="47" t="str">
        <f>IFERROR(VLOOKUP($A1223,'Hospitalisation Details'!$A:$P,13,0),"")</f>
        <v>tier - 1</v>
      </c>
      <c r="R1223" s="47" t="str">
        <f>IFERROR(VLOOKUP($A1223,'Hospitalisation Details'!$A:$P,14,0),"")</f>
        <v>R1012</v>
      </c>
      <c r="S1223" s="47">
        <f>IFERROR(VLOOKUP($A1223,'Hospitalisation Details'!$A:$P,16,0),"")</f>
        <v>46</v>
      </c>
    </row>
    <row r="1224" spans="1:19" x14ac:dyDescent="0.3">
      <c r="A1224" s="34" t="str">
        <f>'Medical Examinations'!A1224</f>
        <v>Id1223</v>
      </c>
      <c r="B1224" s="36" t="str">
        <f>VLOOKUP($A1224,'Customer Names'!A:E,3,FALSE)</f>
        <v>Ms.</v>
      </c>
      <c r="C1224" s="37" t="str">
        <f>VLOOKUP($A1224,'Customer Names'!$A:$E,4,FALSE)</f>
        <v xml:space="preserve"> Lisa J.</v>
      </c>
      <c r="D1224" s="37" t="str">
        <f>VLOOKUP($A1224,'Customer Names'!A:E,5,FALSE)</f>
        <v>Phillips-Cook</v>
      </c>
      <c r="E1224" s="35">
        <f>VLOOKUP($A1224,'Medical Examinations'!$A:$H,2,FALSE)</f>
        <v>21.3</v>
      </c>
      <c r="F1224" s="35">
        <f>VLOOKUP($A1224,'Medical Examinations'!$A:$H,3,FALSE)</f>
        <v>10.42</v>
      </c>
      <c r="G1224" s="35" t="str">
        <f>VLOOKUP($A1224,'Medical Examinations'!$A:$N,11,0)</f>
        <v>No</v>
      </c>
      <c r="H1224" s="35" t="str">
        <f>VLOOKUP($A1224,'Medical Examinations'!$A:$N,5,0)</f>
        <v>No</v>
      </c>
      <c r="I1224" s="35" t="str">
        <f>VLOOKUP($A1224,'Medical Examinations'!$A:$N,6,0)</f>
        <v>No</v>
      </c>
      <c r="J1224" s="35">
        <f>VLOOKUP($A1224,'Medical Examinations'!$A:$N,9,0)</f>
        <v>2</v>
      </c>
      <c r="K1224" s="35" t="str">
        <f>VLOOKUP($A1224,'Medical Examinations'!$A:$N,10,0)</f>
        <v>No</v>
      </c>
      <c r="L1224" s="35" t="str">
        <f>VLOOKUP($A1224,'Medical Examinations'!$A:$N,12,0)</f>
        <v>Normal Weight</v>
      </c>
      <c r="M1224" s="35" t="str">
        <f>VLOOKUP($A1224,'Medical Examinations'!$A:$N,13,0)</f>
        <v>Diabetes</v>
      </c>
      <c r="N1224" s="45">
        <f>IFERROR(VLOOKUP($A1224,'Hospitalisation Details'!$A:$P,15,0),"")</f>
        <v>27023</v>
      </c>
      <c r="O1224" s="46">
        <f>IFERROR(VLOOKUP($A1224,'Hospitalisation Details'!$A:$P,6,0),"")</f>
        <v>9182.17</v>
      </c>
      <c r="P1224" s="47" t="str">
        <f>IFERROR(VLOOKUP($A1224,'Hospitalisation Details'!$A:$P,12,0),"")</f>
        <v>tier - 2</v>
      </c>
      <c r="Q1224" s="47" t="str">
        <f>IFERROR(VLOOKUP($A1224,'Hospitalisation Details'!$A:$P,13,0),"")</f>
        <v>tier - 3</v>
      </c>
      <c r="R1224" s="47" t="str">
        <f>IFERROR(VLOOKUP($A1224,'Hospitalisation Details'!$A:$P,14,0),"")</f>
        <v>R1011</v>
      </c>
      <c r="S1224" s="47">
        <f>IFERROR(VLOOKUP($A1224,'Hospitalisation Details'!$A:$P,16,0),"")</f>
        <v>49</v>
      </c>
    </row>
    <row r="1225" spans="1:19" x14ac:dyDescent="0.3">
      <c r="A1225" s="34" t="str">
        <f>'Medical Examinations'!A1225</f>
        <v>Id1224</v>
      </c>
      <c r="B1225" s="36" t="str">
        <f>VLOOKUP($A1225,'Customer Names'!A:E,3,FALSE)</f>
        <v>Mr.</v>
      </c>
      <c r="C1225" s="37" t="str">
        <f>VLOOKUP($A1225,'Customer Names'!$A:$E,4,FALSE)</f>
        <v xml:space="preserve"> Doron P</v>
      </c>
      <c r="D1225" s="37" t="str">
        <f>VLOOKUP($A1225,'Customer Names'!A:E,5,FALSE)</f>
        <v>Clark</v>
      </c>
      <c r="E1225" s="35">
        <f>VLOOKUP($A1225,'Medical Examinations'!$A:$H,2,FALSE)</f>
        <v>31.635000000000002</v>
      </c>
      <c r="F1225" s="35">
        <f>VLOOKUP($A1225,'Medical Examinations'!$A:$H,3,FALSE)</f>
        <v>11.11</v>
      </c>
      <c r="G1225" s="35" t="str">
        <f>VLOOKUP($A1225,'Medical Examinations'!$A:$N,11,0)</f>
        <v>No</v>
      </c>
      <c r="H1225" s="35" t="str">
        <f>VLOOKUP($A1225,'Medical Examinations'!$A:$N,5,0)</f>
        <v>No</v>
      </c>
      <c r="I1225" s="35" t="str">
        <f>VLOOKUP($A1225,'Medical Examinations'!$A:$N,6,0)</f>
        <v>No</v>
      </c>
      <c r="J1225" s="35">
        <f>VLOOKUP($A1225,'Medical Examinations'!$A:$N,9,0)</f>
        <v>0</v>
      </c>
      <c r="K1225" s="35" t="str">
        <f>VLOOKUP($A1225,'Medical Examinations'!$A:$N,10,0)</f>
        <v>No</v>
      </c>
      <c r="L1225" s="35" t="str">
        <f>VLOOKUP($A1225,'Medical Examinations'!$A:$N,12,0)</f>
        <v>Obesity</v>
      </c>
      <c r="M1225" s="35" t="str">
        <f>VLOOKUP($A1225,'Medical Examinations'!$A:$N,13,0)</f>
        <v>Diabetes</v>
      </c>
      <c r="N1225" s="45">
        <f>IFERROR(VLOOKUP($A1225,'Hospitalisation Details'!$A:$P,15,0),"")</f>
        <v>26296</v>
      </c>
      <c r="O1225" s="46">
        <f>IFERROR(VLOOKUP($A1225,'Hospitalisation Details'!$A:$P,6,0),"")</f>
        <v>9174.14</v>
      </c>
      <c r="P1225" s="47" t="str">
        <f>IFERROR(VLOOKUP($A1225,'Hospitalisation Details'!$A:$P,12,0),"")</f>
        <v>tier - 3</v>
      </c>
      <c r="Q1225" s="47" t="str">
        <f>IFERROR(VLOOKUP($A1225,'Hospitalisation Details'!$A:$P,13,0),"")</f>
        <v>tier - 1</v>
      </c>
      <c r="R1225" s="47" t="str">
        <f>IFERROR(VLOOKUP($A1225,'Hospitalisation Details'!$A:$P,14,0),"")</f>
        <v>R1012</v>
      </c>
      <c r="S1225" s="47">
        <f>IFERROR(VLOOKUP($A1225,'Hospitalisation Details'!$A:$P,16,0),"")</f>
        <v>51</v>
      </c>
    </row>
    <row r="1226" spans="1:19" x14ac:dyDescent="0.3">
      <c r="A1226" s="34" t="str">
        <f>'Medical Examinations'!A1226</f>
        <v>Id1225</v>
      </c>
      <c r="B1226" s="36" t="str">
        <f>VLOOKUP($A1226,'Customer Names'!A:E,3,FALSE)</f>
        <v>Ms.</v>
      </c>
      <c r="C1226" s="37" t="str">
        <f>VLOOKUP($A1226,'Customer Names'!$A:$E,4,FALSE)</f>
        <v xml:space="preserve"> Katharina</v>
      </c>
      <c r="D1226" s="37" t="str">
        <f>VLOOKUP($A1226,'Customer Names'!A:E,5,FALSE)</f>
        <v>Wang</v>
      </c>
      <c r="E1226" s="35">
        <f>VLOOKUP($A1226,'Medical Examinations'!$A:$H,2,FALSE)</f>
        <v>23.9</v>
      </c>
      <c r="F1226" s="35">
        <f>VLOOKUP($A1226,'Medical Examinations'!$A:$H,3,FALSE)</f>
        <v>7.67</v>
      </c>
      <c r="G1226" s="35" t="str">
        <f>VLOOKUP($A1226,'Medical Examinations'!$A:$N,11,0)</f>
        <v>Yes</v>
      </c>
      <c r="H1226" s="35" t="str">
        <f>VLOOKUP($A1226,'Medical Examinations'!$A:$N,5,0)</f>
        <v>No</v>
      </c>
      <c r="I1226" s="35" t="str">
        <f>VLOOKUP($A1226,'Medical Examinations'!$A:$N,6,0)</f>
        <v>No</v>
      </c>
      <c r="J1226" s="35">
        <f>VLOOKUP($A1226,'Medical Examinations'!$A:$N,9,0)</f>
        <v>2</v>
      </c>
      <c r="K1226" s="35" t="str">
        <f>VLOOKUP($A1226,'Medical Examinations'!$A:$N,10,0)</f>
        <v>No</v>
      </c>
      <c r="L1226" s="35" t="str">
        <f>VLOOKUP($A1226,'Medical Examinations'!$A:$N,12,0)</f>
        <v>Normal Weight</v>
      </c>
      <c r="M1226" s="35" t="str">
        <f>VLOOKUP($A1226,'Medical Examinations'!$A:$N,13,0)</f>
        <v>Diabetes</v>
      </c>
      <c r="N1226" s="45">
        <f>IFERROR(VLOOKUP($A1226,'Hospitalisation Details'!$A:$P,15,0),"")</f>
        <v>25865</v>
      </c>
      <c r="O1226" s="46">
        <f>IFERROR(VLOOKUP($A1226,'Hospitalisation Details'!$A:$P,6,0),"")</f>
        <v>9171.75</v>
      </c>
      <c r="P1226" s="47" t="str">
        <f>IFERROR(VLOOKUP($A1226,'Hospitalisation Details'!$A:$P,12,0),"")</f>
        <v>tier - 2</v>
      </c>
      <c r="Q1226" s="47" t="str">
        <f>IFERROR(VLOOKUP($A1226,'Hospitalisation Details'!$A:$P,13,0),"")</f>
        <v>tier - 2</v>
      </c>
      <c r="R1226" s="47" t="str">
        <f>IFERROR(VLOOKUP($A1226,'Hospitalisation Details'!$A:$P,14,0),"")</f>
        <v>R1012</v>
      </c>
      <c r="S1226" s="47">
        <f>IFERROR(VLOOKUP($A1226,'Hospitalisation Details'!$A:$P,16,0),"")</f>
        <v>52</v>
      </c>
    </row>
    <row r="1227" spans="1:19" x14ac:dyDescent="0.3">
      <c r="A1227" s="34" t="str">
        <f>'Medical Examinations'!A1227</f>
        <v>Id1226</v>
      </c>
      <c r="B1227" s="36" t="str">
        <f>VLOOKUP($A1227,'Customer Names'!A:E,3,FALSE)</f>
        <v>Mr.</v>
      </c>
      <c r="C1227" s="37" t="str">
        <f>VLOOKUP($A1227,'Customer Names'!$A:$E,4,FALSE)</f>
        <v xml:space="preserve"> Carl</v>
      </c>
      <c r="D1227" s="37" t="str">
        <f>VLOOKUP($A1227,'Customer Names'!A:E,5,FALSE)</f>
        <v>Desruisseaux</v>
      </c>
      <c r="E1227" s="35">
        <f>VLOOKUP($A1227,'Medical Examinations'!$A:$H,2,FALSE)</f>
        <v>34.15</v>
      </c>
      <c r="F1227" s="35">
        <f>VLOOKUP($A1227,'Medical Examinations'!$A:$H,3,FALSE)</f>
        <v>6.15</v>
      </c>
      <c r="G1227" s="35" t="str">
        <f>VLOOKUP($A1227,'Medical Examinations'!$A:$N,11,0)</f>
        <v>No</v>
      </c>
      <c r="H1227" s="35" t="str">
        <f>VLOOKUP($A1227,'Medical Examinations'!$A:$N,5,0)</f>
        <v>No</v>
      </c>
      <c r="I1227" s="35" t="str">
        <f>VLOOKUP($A1227,'Medical Examinations'!$A:$N,6,0)</f>
        <v>No</v>
      </c>
      <c r="J1227" s="35">
        <f>VLOOKUP($A1227,'Medical Examinations'!$A:$N,9,0)</f>
        <v>0</v>
      </c>
      <c r="K1227" s="35" t="str">
        <f>VLOOKUP($A1227,'Medical Examinations'!$A:$N,10,0)</f>
        <v>No</v>
      </c>
      <c r="L1227" s="35" t="str">
        <f>VLOOKUP($A1227,'Medical Examinations'!$A:$N,12,0)</f>
        <v>Obesity</v>
      </c>
      <c r="M1227" s="35" t="str">
        <f>VLOOKUP($A1227,'Medical Examinations'!$A:$N,13,0)</f>
        <v>Prediabetes</v>
      </c>
      <c r="N1227" s="45">
        <f>IFERROR(VLOOKUP($A1227,'Hospitalisation Details'!$A:$P,15,0),"")</f>
        <v>33108</v>
      </c>
      <c r="O1227" s="46">
        <f>IFERROR(VLOOKUP($A1227,'Hospitalisation Details'!$A:$P,6,0),"")</f>
        <v>9159.51</v>
      </c>
      <c r="P1227" s="47" t="str">
        <f>IFERROR(VLOOKUP($A1227,'Hospitalisation Details'!$A:$P,12,0),"")</f>
        <v>tier - 2</v>
      </c>
      <c r="Q1227" s="47" t="str">
        <f>IFERROR(VLOOKUP($A1227,'Hospitalisation Details'!$A:$P,13,0),"")</f>
        <v>tier - 2</v>
      </c>
      <c r="R1227" s="47" t="str">
        <f>IFERROR(VLOOKUP($A1227,'Hospitalisation Details'!$A:$P,14,0),"")</f>
        <v>R1021</v>
      </c>
      <c r="S1227" s="47">
        <f>IFERROR(VLOOKUP($A1227,'Hospitalisation Details'!$A:$P,16,0),"")</f>
        <v>32</v>
      </c>
    </row>
    <row r="1228" spans="1:19" x14ac:dyDescent="0.3">
      <c r="A1228" s="34" t="str">
        <f>'Medical Examinations'!A1228</f>
        <v>Id1227</v>
      </c>
      <c r="B1228" s="36" t="str">
        <f>VLOOKUP($A1228,'Customer Names'!A:E,3,FALSE)</f>
        <v>Ms.</v>
      </c>
      <c r="C1228" s="37" t="str">
        <f>VLOOKUP($A1228,'Customer Names'!$A:$E,4,FALSE)</f>
        <v xml:space="preserve"> Kelsey J.</v>
      </c>
      <c r="D1228" s="37" t="str">
        <f>VLOOKUP($A1228,'Customer Names'!A:E,5,FALSE)</f>
        <v>Ripp</v>
      </c>
      <c r="E1228" s="35">
        <f>VLOOKUP($A1228,'Medical Examinations'!$A:$H,2,FALSE)</f>
        <v>28.71</v>
      </c>
      <c r="F1228" s="35">
        <f>VLOOKUP($A1228,'Medical Examinations'!$A:$H,3,FALSE)</f>
        <v>5.71</v>
      </c>
      <c r="G1228" s="35" t="str">
        <f>VLOOKUP($A1228,'Medical Examinations'!$A:$N,11,0)</f>
        <v>No</v>
      </c>
      <c r="H1228" s="35" t="str">
        <f>VLOOKUP($A1228,'Medical Examinations'!$A:$N,5,0)</f>
        <v>No</v>
      </c>
      <c r="I1228" s="35" t="str">
        <f>VLOOKUP($A1228,'Medical Examinations'!$A:$N,6,0)</f>
        <v>No</v>
      </c>
      <c r="J1228" s="35">
        <f>VLOOKUP($A1228,'Medical Examinations'!$A:$N,9,0)</f>
        <v>0</v>
      </c>
      <c r="K1228" s="35" t="str">
        <f>VLOOKUP($A1228,'Medical Examinations'!$A:$N,10,0)</f>
        <v>No</v>
      </c>
      <c r="L1228" s="35" t="str">
        <f>VLOOKUP($A1228,'Medical Examinations'!$A:$N,12,0)</f>
        <v>Overweight</v>
      </c>
      <c r="M1228" s="35" t="str">
        <f>VLOOKUP($A1228,'Medical Examinations'!$A:$N,13,0)</f>
        <v>Prediabetes</v>
      </c>
      <c r="N1228" s="45">
        <f>IFERROR(VLOOKUP($A1228,'Hospitalisation Details'!$A:$P,15,0),"")</f>
        <v>30293</v>
      </c>
      <c r="O1228" s="46">
        <f>IFERROR(VLOOKUP($A1228,'Hospitalisation Details'!$A:$P,6,0),"")</f>
        <v>9147.5</v>
      </c>
      <c r="P1228" s="47" t="str">
        <f>IFERROR(VLOOKUP($A1228,'Hospitalisation Details'!$A:$P,12,0),"")</f>
        <v>tier - 2</v>
      </c>
      <c r="Q1228" s="47" t="str">
        <f>IFERROR(VLOOKUP($A1228,'Hospitalisation Details'!$A:$P,13,0),"")</f>
        <v>tier - 1</v>
      </c>
      <c r="R1228" s="47" t="str">
        <f>IFERROR(VLOOKUP($A1228,'Hospitalisation Details'!$A:$P,14,0),"")</f>
        <v>R1012</v>
      </c>
      <c r="S1228" s="47">
        <f>IFERROR(VLOOKUP($A1228,'Hospitalisation Details'!$A:$P,16,0),"")</f>
        <v>40</v>
      </c>
    </row>
    <row r="1229" spans="1:19" x14ac:dyDescent="0.3">
      <c r="A1229" s="34" t="str">
        <f>'Medical Examinations'!A1229</f>
        <v>Id1228</v>
      </c>
      <c r="B1229" s="36" t="str">
        <f>VLOOKUP($A1229,'Customer Names'!A:E,3,FALSE)</f>
        <v>Mr.</v>
      </c>
      <c r="C1229" s="37" t="str">
        <f>VLOOKUP($A1229,'Customer Names'!$A:$E,4,FALSE)</f>
        <v xml:space="preserve"> Stephen A.</v>
      </c>
      <c r="D1229" s="37" t="str">
        <f>VLOOKUP($A1229,'Customer Names'!A:E,5,FALSE)</f>
        <v>Harris</v>
      </c>
      <c r="E1229" s="35">
        <f>VLOOKUP($A1229,'Medical Examinations'!$A:$H,2,FALSE)</f>
        <v>36.700000000000003</v>
      </c>
      <c r="F1229" s="35">
        <f>VLOOKUP($A1229,'Medical Examinations'!$A:$H,3,FALSE)</f>
        <v>8.6999999999999993</v>
      </c>
      <c r="G1229" s="35" t="str">
        <f>VLOOKUP($A1229,'Medical Examinations'!$A:$N,11,0)</f>
        <v>Yes</v>
      </c>
      <c r="H1229" s="35" t="str">
        <f>VLOOKUP($A1229,'Medical Examinations'!$A:$N,5,0)</f>
        <v>No</v>
      </c>
      <c r="I1229" s="35" t="str">
        <f>VLOOKUP($A1229,'Medical Examinations'!$A:$N,6,0)</f>
        <v>No</v>
      </c>
      <c r="J1229" s="35">
        <f>VLOOKUP($A1229,'Medical Examinations'!$A:$N,9,0)</f>
        <v>2</v>
      </c>
      <c r="K1229" s="35" t="str">
        <f>VLOOKUP($A1229,'Medical Examinations'!$A:$N,10,0)</f>
        <v>No</v>
      </c>
      <c r="L1229" s="35" t="str">
        <f>VLOOKUP($A1229,'Medical Examinations'!$A:$N,12,0)</f>
        <v>Obesity</v>
      </c>
      <c r="M1229" s="35" t="str">
        <f>VLOOKUP($A1229,'Medical Examinations'!$A:$N,13,0)</f>
        <v>Diabetes</v>
      </c>
      <c r="N1229" s="45">
        <f>IFERROR(VLOOKUP($A1229,'Hospitalisation Details'!$A:$P,15,0),"")</f>
        <v>25859</v>
      </c>
      <c r="O1229" s="46">
        <f>IFERROR(VLOOKUP($A1229,'Hospitalisation Details'!$A:$P,6,0),"")</f>
        <v>9144.57</v>
      </c>
      <c r="P1229" s="47" t="str">
        <f>IFERROR(VLOOKUP($A1229,'Hospitalisation Details'!$A:$P,12,0),"")</f>
        <v>tier - 3</v>
      </c>
      <c r="Q1229" s="47" t="str">
        <f>IFERROR(VLOOKUP($A1229,'Hospitalisation Details'!$A:$P,13,0),"")</f>
        <v>tier - 2</v>
      </c>
      <c r="R1229" s="47" t="str">
        <f>IFERROR(VLOOKUP($A1229,'Hospitalisation Details'!$A:$P,14,0),"")</f>
        <v>R1011</v>
      </c>
      <c r="S1229" s="47">
        <f>IFERROR(VLOOKUP($A1229,'Hospitalisation Details'!$A:$P,16,0),"")</f>
        <v>52</v>
      </c>
    </row>
    <row r="1230" spans="1:19" x14ac:dyDescent="0.3">
      <c r="A1230" s="34" t="str">
        <f>'Medical Examinations'!A1230</f>
        <v>Id1229</v>
      </c>
      <c r="B1230" s="36" t="str">
        <f>VLOOKUP($A1230,'Customer Names'!A:E,3,FALSE)</f>
        <v>Mr.</v>
      </c>
      <c r="C1230" s="37" t="str">
        <f>VLOOKUP($A1230,'Customer Names'!$A:$E,4,FALSE)</f>
        <v xml:space="preserve"> Dan</v>
      </c>
      <c r="D1230" s="37" t="str">
        <f>VLOOKUP($A1230,'Customer Names'!A:E,5,FALSE)</f>
        <v>Shafer</v>
      </c>
      <c r="E1230" s="35">
        <f>VLOOKUP($A1230,'Medical Examinations'!$A:$H,2,FALSE)</f>
        <v>34.1</v>
      </c>
      <c r="F1230" s="35">
        <f>VLOOKUP($A1230,'Medical Examinations'!$A:$H,3,FALSE)</f>
        <v>9.0399999999999991</v>
      </c>
      <c r="G1230" s="35" t="str">
        <f>VLOOKUP($A1230,'Medical Examinations'!$A:$N,11,0)</f>
        <v>Yes</v>
      </c>
      <c r="H1230" s="35" t="str">
        <f>VLOOKUP($A1230,'Medical Examinations'!$A:$N,5,0)</f>
        <v>No</v>
      </c>
      <c r="I1230" s="35" t="str">
        <f>VLOOKUP($A1230,'Medical Examinations'!$A:$N,6,0)</f>
        <v>No</v>
      </c>
      <c r="J1230" s="35">
        <f>VLOOKUP($A1230,'Medical Examinations'!$A:$N,9,0)</f>
        <v>2</v>
      </c>
      <c r="K1230" s="35" t="str">
        <f>VLOOKUP($A1230,'Medical Examinations'!$A:$N,10,0)</f>
        <v>No</v>
      </c>
      <c r="L1230" s="35" t="str">
        <f>VLOOKUP($A1230,'Medical Examinations'!$A:$N,12,0)</f>
        <v>Obesity</v>
      </c>
      <c r="M1230" s="35" t="str">
        <f>VLOOKUP($A1230,'Medical Examinations'!$A:$N,13,0)</f>
        <v>Diabetes</v>
      </c>
      <c r="N1230" s="45">
        <f>IFERROR(VLOOKUP($A1230,'Hospitalisation Details'!$A:$P,15,0),"")</f>
        <v>25792</v>
      </c>
      <c r="O1230" s="46">
        <f>IFERROR(VLOOKUP($A1230,'Hospitalisation Details'!$A:$P,6,0),"")</f>
        <v>9140.9500000000007</v>
      </c>
      <c r="P1230" s="47" t="str">
        <f>IFERROR(VLOOKUP($A1230,'Hospitalisation Details'!$A:$P,12,0),"")</f>
        <v>tier - 3</v>
      </c>
      <c r="Q1230" s="47" t="str">
        <f>IFERROR(VLOOKUP($A1230,'Hospitalisation Details'!$A:$P,13,0),"")</f>
        <v>tier - 3</v>
      </c>
      <c r="R1230" s="47" t="str">
        <f>IFERROR(VLOOKUP($A1230,'Hospitalisation Details'!$A:$P,14,0),"")</f>
        <v>R1013</v>
      </c>
      <c r="S1230" s="47">
        <f>IFERROR(VLOOKUP($A1230,'Hospitalisation Details'!$A:$P,16,0),"")</f>
        <v>52</v>
      </c>
    </row>
    <row r="1231" spans="1:19" x14ac:dyDescent="0.3">
      <c r="A1231" s="34" t="str">
        <f>'Medical Examinations'!A1231</f>
        <v>Id1230</v>
      </c>
      <c r="B1231" s="36" t="str">
        <f>VLOOKUP($A1231,'Customer Names'!A:E,3,FALSE)</f>
        <v>Ms.</v>
      </c>
      <c r="C1231" s="37" t="str">
        <f>VLOOKUP($A1231,'Customer Names'!$A:$E,4,FALSE)</f>
        <v xml:space="preserve"> Katie C</v>
      </c>
      <c r="D1231" s="37" t="str">
        <f>VLOOKUP($A1231,'Customer Names'!A:E,5,FALSE)</f>
        <v>Hemesath</v>
      </c>
      <c r="E1231" s="35">
        <f>VLOOKUP($A1231,'Medical Examinations'!$A:$H,2,FALSE)</f>
        <v>25.7</v>
      </c>
      <c r="F1231" s="35">
        <f>VLOOKUP($A1231,'Medical Examinations'!$A:$H,3,FALSE)</f>
        <v>5.61</v>
      </c>
      <c r="G1231" s="35" t="str">
        <f>VLOOKUP($A1231,'Medical Examinations'!$A:$N,11,0)</f>
        <v>No</v>
      </c>
      <c r="H1231" s="35" t="str">
        <f>VLOOKUP($A1231,'Medical Examinations'!$A:$N,5,0)</f>
        <v>No</v>
      </c>
      <c r="I1231" s="35" t="str">
        <f>VLOOKUP($A1231,'Medical Examinations'!$A:$N,6,0)</f>
        <v>No</v>
      </c>
      <c r="J1231" s="35">
        <f>VLOOKUP($A1231,'Medical Examinations'!$A:$N,9,0)</f>
        <v>0</v>
      </c>
      <c r="K1231" s="35" t="str">
        <f>VLOOKUP($A1231,'Medical Examinations'!$A:$N,10,0)</f>
        <v>No</v>
      </c>
      <c r="L1231" s="35" t="str">
        <f>VLOOKUP($A1231,'Medical Examinations'!$A:$N,12,0)</f>
        <v>Overweight</v>
      </c>
      <c r="M1231" s="35" t="str">
        <f>VLOOKUP($A1231,'Medical Examinations'!$A:$N,13,0)</f>
        <v>Normal</v>
      </c>
      <c r="N1231" s="45">
        <f>IFERROR(VLOOKUP($A1231,'Hospitalisation Details'!$A:$P,15,0),"")</f>
        <v>28461</v>
      </c>
      <c r="O1231" s="46">
        <f>IFERROR(VLOOKUP($A1231,'Hospitalisation Details'!$A:$P,6,0),"")</f>
        <v>9101.7999999999993</v>
      </c>
      <c r="P1231" s="47" t="str">
        <f>IFERROR(VLOOKUP($A1231,'Hospitalisation Details'!$A:$P,12,0),"")</f>
        <v>tier - 2</v>
      </c>
      <c r="Q1231" s="47" t="str">
        <f>IFERROR(VLOOKUP($A1231,'Hospitalisation Details'!$A:$P,13,0),"")</f>
        <v>tier - 1</v>
      </c>
      <c r="R1231" s="47" t="str">
        <f>IFERROR(VLOOKUP($A1231,'Hospitalisation Details'!$A:$P,14,0),"")</f>
        <v>R1011</v>
      </c>
      <c r="S1231" s="47">
        <f>IFERROR(VLOOKUP($A1231,'Hospitalisation Details'!$A:$P,16,0),"")</f>
        <v>45</v>
      </c>
    </row>
    <row r="1232" spans="1:19" x14ac:dyDescent="0.3">
      <c r="A1232" s="34" t="str">
        <f>'Medical Examinations'!A1232</f>
        <v>Id1231</v>
      </c>
      <c r="B1232" s="36" t="str">
        <f>VLOOKUP($A1232,'Customer Names'!A:E,3,FALSE)</f>
        <v>Ms.</v>
      </c>
      <c r="C1232" s="37" t="str">
        <f>VLOOKUP($A1232,'Customer Names'!$A:$E,4,FALSE)</f>
        <v xml:space="preserve"> Melissa K</v>
      </c>
      <c r="D1232" s="37" t="str">
        <f>VLOOKUP($A1232,'Customer Names'!A:E,5,FALSE)</f>
        <v>Vinci</v>
      </c>
      <c r="E1232" s="35">
        <f>VLOOKUP($A1232,'Medical Examinations'!$A:$H,2,FALSE)</f>
        <v>21.68</v>
      </c>
      <c r="F1232" s="35">
        <f>VLOOKUP($A1232,'Medical Examinations'!$A:$H,3,FALSE)</f>
        <v>8.1199999999999992</v>
      </c>
      <c r="G1232" s="35" t="str">
        <f>VLOOKUP($A1232,'Medical Examinations'!$A:$N,11,0)</f>
        <v>No</v>
      </c>
      <c r="H1232" s="35" t="str">
        <f>VLOOKUP($A1232,'Medical Examinations'!$A:$N,5,0)</f>
        <v>No</v>
      </c>
      <c r="I1232" s="35" t="str">
        <f>VLOOKUP($A1232,'Medical Examinations'!$A:$N,6,0)</f>
        <v>No</v>
      </c>
      <c r="J1232" s="35">
        <f>VLOOKUP($A1232,'Medical Examinations'!$A:$N,9,0)</f>
        <v>0</v>
      </c>
      <c r="K1232" s="35" t="str">
        <f>VLOOKUP($A1232,'Medical Examinations'!$A:$N,10,0)</f>
        <v>No</v>
      </c>
      <c r="L1232" s="35" t="str">
        <f>VLOOKUP($A1232,'Medical Examinations'!$A:$N,12,0)</f>
        <v>Normal Weight</v>
      </c>
      <c r="M1232" s="35" t="str">
        <f>VLOOKUP($A1232,'Medical Examinations'!$A:$N,13,0)</f>
        <v>Diabetes</v>
      </c>
      <c r="N1232" s="45">
        <f>IFERROR(VLOOKUP($A1232,'Hospitalisation Details'!$A:$P,15,0),"")</f>
        <v>24055</v>
      </c>
      <c r="O1232" s="46">
        <f>IFERROR(VLOOKUP($A1232,'Hospitalisation Details'!$A:$P,6,0),"")</f>
        <v>9095.94</v>
      </c>
      <c r="P1232" s="47" t="str">
        <f>IFERROR(VLOOKUP($A1232,'Hospitalisation Details'!$A:$P,12,0),"")</f>
        <v>tier - 3</v>
      </c>
      <c r="Q1232" s="47" t="str">
        <f>IFERROR(VLOOKUP($A1232,'Hospitalisation Details'!$A:$P,13,0),"")</f>
        <v>tier - 1</v>
      </c>
      <c r="R1232" s="47" t="str">
        <f>IFERROR(VLOOKUP($A1232,'Hospitalisation Details'!$A:$P,14,0),"")</f>
        <v>R1011</v>
      </c>
      <c r="S1232" s="47">
        <f>IFERROR(VLOOKUP($A1232,'Hospitalisation Details'!$A:$P,16,0),"")</f>
        <v>57</v>
      </c>
    </row>
    <row r="1233" spans="1:19" x14ac:dyDescent="0.3">
      <c r="A1233" s="34" t="str">
        <f>'Medical Examinations'!A1233</f>
        <v>Id1232</v>
      </c>
      <c r="B1233" s="36" t="str">
        <f>VLOOKUP($A1233,'Customer Names'!A:E,3,FALSE)</f>
        <v>Ms.</v>
      </c>
      <c r="C1233" s="37" t="str">
        <f>VLOOKUP($A1233,'Customer Names'!$A:$E,4,FALSE)</f>
        <v xml:space="preserve"> Kara H</v>
      </c>
      <c r="D1233" s="37" t="str">
        <f>VLOOKUP($A1233,'Customer Names'!A:E,5,FALSE)</f>
        <v>Diamond-Husmann</v>
      </c>
      <c r="E1233" s="35">
        <f>VLOOKUP($A1233,'Medical Examinations'!$A:$H,2,FALSE)</f>
        <v>25.175000000000001</v>
      </c>
      <c r="F1233" s="35">
        <f>VLOOKUP($A1233,'Medical Examinations'!$A:$H,3,FALSE)</f>
        <v>4.74</v>
      </c>
      <c r="G1233" s="35" t="str">
        <f>VLOOKUP($A1233,'Medical Examinations'!$A:$N,11,0)</f>
        <v>No</v>
      </c>
      <c r="H1233" s="35" t="str">
        <f>VLOOKUP($A1233,'Medical Examinations'!$A:$N,5,0)</f>
        <v>No</v>
      </c>
      <c r="I1233" s="35" t="str">
        <f>VLOOKUP($A1233,'Medical Examinations'!$A:$N,6,0)</f>
        <v>No</v>
      </c>
      <c r="J1233" s="35">
        <f>VLOOKUP($A1233,'Medical Examinations'!$A:$N,9,0)</f>
        <v>0</v>
      </c>
      <c r="K1233" s="35" t="str">
        <f>VLOOKUP($A1233,'Medical Examinations'!$A:$N,10,0)</f>
        <v>No</v>
      </c>
      <c r="L1233" s="35" t="str">
        <f>VLOOKUP($A1233,'Medical Examinations'!$A:$N,12,0)</f>
        <v>Overweight</v>
      </c>
      <c r="M1233" s="35" t="str">
        <f>VLOOKUP($A1233,'Medical Examinations'!$A:$N,13,0)</f>
        <v>Normal</v>
      </c>
      <c r="N1233" s="45">
        <f>IFERROR(VLOOKUP($A1233,'Hospitalisation Details'!$A:$P,15,0),"")</f>
        <v>28433</v>
      </c>
      <c r="O1233" s="46">
        <f>IFERROR(VLOOKUP($A1233,'Hospitalisation Details'!$A:$P,6,0),"")</f>
        <v>9095.07</v>
      </c>
      <c r="P1233" s="47" t="str">
        <f>IFERROR(VLOOKUP($A1233,'Hospitalisation Details'!$A:$P,12,0),"")</f>
        <v>tier - 2</v>
      </c>
      <c r="Q1233" s="47" t="str">
        <f>IFERROR(VLOOKUP($A1233,'Hospitalisation Details'!$A:$P,13,0),"")</f>
        <v>tier - 2</v>
      </c>
      <c r="R1233" s="47" t="str">
        <f>IFERROR(VLOOKUP($A1233,'Hospitalisation Details'!$A:$P,14,0),"")</f>
        <v>R1024</v>
      </c>
      <c r="S1233" s="47">
        <f>IFERROR(VLOOKUP($A1233,'Hospitalisation Details'!$A:$P,16,0),"")</f>
        <v>45</v>
      </c>
    </row>
    <row r="1234" spans="1:19" x14ac:dyDescent="0.3">
      <c r="A1234" s="34" t="str">
        <f>'Medical Examinations'!A1234</f>
        <v>Id1233</v>
      </c>
      <c r="B1234" s="36" t="str">
        <f>VLOOKUP($A1234,'Customer Names'!A:E,3,FALSE)</f>
        <v>Mr.</v>
      </c>
      <c r="C1234" s="37" t="str">
        <f>VLOOKUP($A1234,'Customer Names'!$A:$E,4,FALSE)</f>
        <v xml:space="preserve"> Juan Carlos</v>
      </c>
      <c r="D1234" s="37" t="str">
        <f>VLOOKUP($A1234,'Customer Names'!A:E,5,FALSE)</f>
        <v>Soto</v>
      </c>
      <c r="E1234" s="35">
        <f>VLOOKUP($A1234,'Medical Examinations'!$A:$H,2,FALSE)</f>
        <v>44.77</v>
      </c>
      <c r="F1234" s="35">
        <f>VLOOKUP($A1234,'Medical Examinations'!$A:$H,3,FALSE)</f>
        <v>4.0599999999999996</v>
      </c>
      <c r="G1234" s="35" t="str">
        <f>VLOOKUP($A1234,'Medical Examinations'!$A:$N,11,0)</f>
        <v>No</v>
      </c>
      <c r="H1234" s="35" t="str">
        <f>VLOOKUP($A1234,'Medical Examinations'!$A:$N,5,0)</f>
        <v>No</v>
      </c>
      <c r="I1234" s="35" t="str">
        <f>VLOOKUP($A1234,'Medical Examinations'!$A:$N,6,0)</f>
        <v>No</v>
      </c>
      <c r="J1234" s="35">
        <f>VLOOKUP($A1234,'Medical Examinations'!$A:$N,9,0)</f>
        <v>2</v>
      </c>
      <c r="K1234" s="35" t="str">
        <f>VLOOKUP($A1234,'Medical Examinations'!$A:$N,10,0)</f>
        <v>No</v>
      </c>
      <c r="L1234" s="35" t="str">
        <f>VLOOKUP($A1234,'Medical Examinations'!$A:$N,12,0)</f>
        <v>Obesity</v>
      </c>
      <c r="M1234" s="35" t="str">
        <f>VLOOKUP($A1234,'Medical Examinations'!$A:$N,13,0)</f>
        <v>Normal</v>
      </c>
      <c r="N1234" s="45">
        <f>IFERROR(VLOOKUP($A1234,'Hospitalisation Details'!$A:$P,15,0),"")</f>
        <v>26635</v>
      </c>
      <c r="O1234" s="46">
        <f>IFERROR(VLOOKUP($A1234,'Hospitalisation Details'!$A:$P,6,0),"")</f>
        <v>9058.73</v>
      </c>
      <c r="P1234" s="47" t="str">
        <f>IFERROR(VLOOKUP($A1234,'Hospitalisation Details'!$A:$P,12,0),"")</f>
        <v>tier - 3</v>
      </c>
      <c r="Q1234" s="47" t="str">
        <f>IFERROR(VLOOKUP($A1234,'Hospitalisation Details'!$A:$P,13,0),"")</f>
        <v>tier - 2</v>
      </c>
      <c r="R1234" s="47" t="str">
        <f>IFERROR(VLOOKUP($A1234,'Hospitalisation Details'!$A:$P,14,0),"")</f>
        <v>R1013</v>
      </c>
      <c r="S1234" s="47">
        <f>IFERROR(VLOOKUP($A1234,'Hospitalisation Details'!$A:$P,16,0),"")</f>
        <v>50</v>
      </c>
    </row>
    <row r="1235" spans="1:19" x14ac:dyDescent="0.3">
      <c r="A1235" s="34" t="str">
        <f>'Medical Examinations'!A1235</f>
        <v>Id1234</v>
      </c>
      <c r="B1235" s="36" t="str">
        <f>VLOOKUP($A1235,'Customer Names'!A:E,3,FALSE)</f>
        <v>Mr.</v>
      </c>
      <c r="C1235" s="37" t="str">
        <f>VLOOKUP($A1235,'Customer Names'!$A:$E,4,FALSE)</f>
        <v xml:space="preserve"> John III</v>
      </c>
      <c r="D1235" s="37" t="str">
        <f>VLOOKUP($A1235,'Customer Names'!A:E,5,FALSE)</f>
        <v>Howard</v>
      </c>
      <c r="E1235" s="35">
        <f>VLOOKUP($A1235,'Medical Examinations'!$A:$H,2,FALSE)</f>
        <v>37.07</v>
      </c>
      <c r="F1235" s="35">
        <f>VLOOKUP($A1235,'Medical Examinations'!$A:$H,3,FALSE)</f>
        <v>5.69</v>
      </c>
      <c r="G1235" s="35" t="str">
        <f>VLOOKUP($A1235,'Medical Examinations'!$A:$N,11,0)</f>
        <v>No</v>
      </c>
      <c r="H1235" s="35" t="str">
        <f>VLOOKUP($A1235,'Medical Examinations'!$A:$N,5,0)</f>
        <v>No</v>
      </c>
      <c r="I1235" s="35" t="str">
        <f>VLOOKUP($A1235,'Medical Examinations'!$A:$N,6,0)</f>
        <v>No</v>
      </c>
      <c r="J1235" s="35">
        <f>VLOOKUP($A1235,'Medical Examinations'!$A:$N,9,0)</f>
        <v>2</v>
      </c>
      <c r="K1235" s="35" t="str">
        <f>VLOOKUP($A1235,'Medical Examinations'!$A:$N,10,0)</f>
        <v>No</v>
      </c>
      <c r="L1235" s="35" t="str">
        <f>VLOOKUP($A1235,'Medical Examinations'!$A:$N,12,0)</f>
        <v>Obesity</v>
      </c>
      <c r="M1235" s="35" t="str">
        <f>VLOOKUP($A1235,'Medical Examinations'!$A:$N,13,0)</f>
        <v>Normal</v>
      </c>
      <c r="N1235" s="45">
        <f>IFERROR(VLOOKUP($A1235,'Hospitalisation Details'!$A:$P,15,0),"")</f>
        <v>26640</v>
      </c>
      <c r="O1235" s="46">
        <f>IFERROR(VLOOKUP($A1235,'Hospitalisation Details'!$A:$P,6,0),"")</f>
        <v>9048.0300000000007</v>
      </c>
      <c r="P1235" s="47" t="str">
        <f>IFERROR(VLOOKUP($A1235,'Hospitalisation Details'!$A:$P,12,0),"")</f>
        <v>tier - 2</v>
      </c>
      <c r="Q1235" s="47" t="str">
        <f>IFERROR(VLOOKUP($A1235,'Hospitalisation Details'!$A:$P,13,0),"")</f>
        <v>tier - 2</v>
      </c>
      <c r="R1235" s="47" t="str">
        <f>IFERROR(VLOOKUP($A1235,'Hospitalisation Details'!$A:$P,14,0),"")</f>
        <v>R1013</v>
      </c>
      <c r="S1235" s="47">
        <f>IFERROR(VLOOKUP($A1235,'Hospitalisation Details'!$A:$P,16,0),"")</f>
        <v>50</v>
      </c>
    </row>
    <row r="1236" spans="1:19" x14ac:dyDescent="0.3">
      <c r="A1236" s="34" t="str">
        <f>'Medical Examinations'!A1236</f>
        <v>Id1235</v>
      </c>
      <c r="B1236" s="36" t="str">
        <f>VLOOKUP($A1236,'Customer Names'!A:E,3,FALSE)</f>
        <v>Mrs.</v>
      </c>
      <c r="C1236" s="37" t="str">
        <f>VLOOKUP($A1236,'Customer Names'!$A:$E,4,FALSE)</f>
        <v xml:space="preserve"> Sarah M</v>
      </c>
      <c r="D1236" s="37" t="str">
        <f>VLOOKUP($A1236,'Customer Names'!A:E,5,FALSE)</f>
        <v>Patrick</v>
      </c>
      <c r="E1236" s="35">
        <f>VLOOKUP($A1236,'Medical Examinations'!$A:$H,2,FALSE)</f>
        <v>39.799999999999997</v>
      </c>
      <c r="F1236" s="35">
        <f>VLOOKUP($A1236,'Medical Examinations'!$A:$H,3,FALSE)</f>
        <v>5.66</v>
      </c>
      <c r="G1236" s="35" t="str">
        <f>VLOOKUP($A1236,'Medical Examinations'!$A:$N,11,0)</f>
        <v>No</v>
      </c>
      <c r="H1236" s="35" t="str">
        <f>VLOOKUP($A1236,'Medical Examinations'!$A:$N,5,0)</f>
        <v>No</v>
      </c>
      <c r="I1236" s="35" t="str">
        <f>VLOOKUP($A1236,'Medical Examinations'!$A:$N,6,0)</f>
        <v>Yes</v>
      </c>
      <c r="J1236" s="35">
        <f>VLOOKUP($A1236,'Medical Examinations'!$A:$N,9,0)</f>
        <v>1</v>
      </c>
      <c r="K1236" s="35" t="str">
        <f>VLOOKUP($A1236,'Medical Examinations'!$A:$N,10,0)</f>
        <v>No</v>
      </c>
      <c r="L1236" s="35" t="str">
        <f>VLOOKUP($A1236,'Medical Examinations'!$A:$N,12,0)</f>
        <v>Obesity</v>
      </c>
      <c r="M1236" s="35" t="str">
        <f>VLOOKUP($A1236,'Medical Examinations'!$A:$N,13,0)</f>
        <v>Normal</v>
      </c>
      <c r="N1236" s="45">
        <f>IFERROR(VLOOKUP($A1236,'Hospitalisation Details'!$A:$P,15,0),"")</f>
        <v>34304</v>
      </c>
      <c r="O1236" s="46">
        <f>IFERROR(VLOOKUP($A1236,'Hospitalisation Details'!$A:$P,6,0),"")</f>
        <v>9010.2000000000007</v>
      </c>
      <c r="P1236" s="47" t="str">
        <f>IFERROR(VLOOKUP($A1236,'Hospitalisation Details'!$A:$P,12,0),"")</f>
        <v>tier - 2</v>
      </c>
      <c r="Q1236" s="47" t="str">
        <f>IFERROR(VLOOKUP($A1236,'Hospitalisation Details'!$A:$P,13,0),"")</f>
        <v>tier - 3</v>
      </c>
      <c r="R1236" s="47" t="str">
        <f>IFERROR(VLOOKUP($A1236,'Hospitalisation Details'!$A:$P,14,0),"")</f>
        <v>R1026</v>
      </c>
      <c r="S1236" s="47">
        <f>IFERROR(VLOOKUP($A1236,'Hospitalisation Details'!$A:$P,16,0),"")</f>
        <v>29</v>
      </c>
    </row>
    <row r="1237" spans="1:19" x14ac:dyDescent="0.3">
      <c r="A1237" s="34" t="str">
        <f>'Medical Examinations'!A1237</f>
        <v>Id1236</v>
      </c>
      <c r="B1237" s="36" t="str">
        <f>VLOOKUP($A1237,'Customer Names'!A:E,3,FALSE)</f>
        <v>Mrs.</v>
      </c>
      <c r="C1237" s="37" t="str">
        <f>VLOOKUP($A1237,'Customer Names'!$A:$E,4,FALSE)</f>
        <v xml:space="preserve"> Kristin C</v>
      </c>
      <c r="D1237" s="37" t="str">
        <f>VLOOKUP($A1237,'Customer Names'!A:E,5,FALSE)</f>
        <v>Dacko</v>
      </c>
      <c r="E1237" s="35">
        <f>VLOOKUP($A1237,'Medical Examinations'!$A:$H,2,FALSE)</f>
        <v>26.36</v>
      </c>
      <c r="F1237" s="35">
        <f>VLOOKUP($A1237,'Medical Examinations'!$A:$H,3,FALSE)</f>
        <v>4.32</v>
      </c>
      <c r="G1237" s="35" t="str">
        <f>VLOOKUP($A1237,'Medical Examinations'!$A:$N,11,0)</f>
        <v>No</v>
      </c>
      <c r="H1237" s="35" t="str">
        <f>VLOOKUP($A1237,'Medical Examinations'!$A:$N,5,0)</f>
        <v>No</v>
      </c>
      <c r="I1237" s="35" t="str">
        <f>VLOOKUP($A1237,'Medical Examinations'!$A:$N,6,0)</f>
        <v>Yes</v>
      </c>
      <c r="J1237" s="35">
        <f>VLOOKUP($A1237,'Medical Examinations'!$A:$N,9,0)</f>
        <v>1</v>
      </c>
      <c r="K1237" s="35" t="str">
        <f>VLOOKUP($A1237,'Medical Examinations'!$A:$N,10,0)</f>
        <v>No</v>
      </c>
      <c r="L1237" s="35" t="str">
        <f>VLOOKUP($A1237,'Medical Examinations'!$A:$N,12,0)</f>
        <v>Overweight</v>
      </c>
      <c r="M1237" s="35" t="str">
        <f>VLOOKUP($A1237,'Medical Examinations'!$A:$N,13,0)</f>
        <v>Normal</v>
      </c>
      <c r="N1237" s="45">
        <f>IFERROR(VLOOKUP($A1237,'Hospitalisation Details'!$A:$P,15,0),"")</f>
        <v>29205</v>
      </c>
      <c r="O1237" s="46">
        <f>IFERROR(VLOOKUP($A1237,'Hospitalisation Details'!$A:$P,6,0),"")</f>
        <v>8998.43</v>
      </c>
      <c r="P1237" s="47" t="str">
        <f>IFERROR(VLOOKUP($A1237,'Hospitalisation Details'!$A:$P,12,0),"")</f>
        <v>tier - 2</v>
      </c>
      <c r="Q1237" s="47" t="str">
        <f>IFERROR(VLOOKUP($A1237,'Hospitalisation Details'!$A:$P,13,0),"")</f>
        <v>tier - 1</v>
      </c>
      <c r="R1237" s="47" t="str">
        <f>IFERROR(VLOOKUP($A1237,'Hospitalisation Details'!$A:$P,14,0),"")</f>
        <v>R1025</v>
      </c>
      <c r="S1237" s="47">
        <f>IFERROR(VLOOKUP($A1237,'Hospitalisation Details'!$A:$P,16,0),"")</f>
        <v>43</v>
      </c>
    </row>
    <row r="1238" spans="1:19" x14ac:dyDescent="0.3">
      <c r="A1238" s="34" t="str">
        <f>'Medical Examinations'!A1238</f>
        <v>Id1237</v>
      </c>
      <c r="B1238" s="36" t="str">
        <f>VLOOKUP($A1238,'Customer Names'!A:E,3,FALSE)</f>
        <v>Ms.</v>
      </c>
      <c r="C1238" s="37" t="str">
        <f>VLOOKUP($A1238,'Customer Names'!$A:$E,4,FALSE)</f>
        <v xml:space="preserve"> Casey M.</v>
      </c>
      <c r="D1238" s="37" t="str">
        <f>VLOOKUP($A1238,'Customer Names'!A:E,5,FALSE)</f>
        <v>Glassey</v>
      </c>
      <c r="E1238" s="35">
        <f>VLOOKUP($A1238,'Medical Examinations'!$A:$H,2,FALSE)</f>
        <v>29.925000000000001</v>
      </c>
      <c r="F1238" s="35">
        <f>VLOOKUP($A1238,'Medical Examinations'!$A:$H,3,FALSE)</f>
        <v>8.2899999999999991</v>
      </c>
      <c r="G1238" s="35" t="str">
        <f>VLOOKUP($A1238,'Medical Examinations'!$A:$N,11,0)</f>
        <v>No</v>
      </c>
      <c r="H1238" s="35" t="str">
        <f>VLOOKUP($A1238,'Medical Examinations'!$A:$N,5,0)</f>
        <v>No</v>
      </c>
      <c r="I1238" s="35" t="str">
        <f>VLOOKUP($A1238,'Medical Examinations'!$A:$N,6,0)</f>
        <v>No</v>
      </c>
      <c r="J1238" s="35">
        <f>VLOOKUP($A1238,'Medical Examinations'!$A:$N,9,0)</f>
        <v>2</v>
      </c>
      <c r="K1238" s="35" t="str">
        <f>VLOOKUP($A1238,'Medical Examinations'!$A:$N,10,0)</f>
        <v>No</v>
      </c>
      <c r="L1238" s="35" t="str">
        <f>VLOOKUP($A1238,'Medical Examinations'!$A:$N,12,0)</f>
        <v>Overweight</v>
      </c>
      <c r="M1238" s="35" t="str">
        <f>VLOOKUP($A1238,'Medical Examinations'!$A:$N,13,0)</f>
        <v>Diabetes</v>
      </c>
      <c r="N1238" s="45">
        <f>IFERROR(VLOOKUP($A1238,'Hospitalisation Details'!$A:$P,15,0),"")</f>
        <v>26948</v>
      </c>
      <c r="O1238" s="46">
        <f>IFERROR(VLOOKUP($A1238,'Hospitalisation Details'!$A:$P,6,0),"")</f>
        <v>8988.16</v>
      </c>
      <c r="P1238" s="47" t="str">
        <f>IFERROR(VLOOKUP($A1238,'Hospitalisation Details'!$A:$P,12,0),"")</f>
        <v>tier - 2</v>
      </c>
      <c r="Q1238" s="47" t="str">
        <f>IFERROR(VLOOKUP($A1238,'Hospitalisation Details'!$A:$P,13,0),"")</f>
        <v>tier - 1</v>
      </c>
      <c r="R1238" s="47" t="str">
        <f>IFERROR(VLOOKUP($A1238,'Hospitalisation Details'!$A:$P,14,0),"")</f>
        <v>R1012</v>
      </c>
      <c r="S1238" s="47">
        <f>IFERROR(VLOOKUP($A1238,'Hospitalisation Details'!$A:$P,16,0),"")</f>
        <v>49</v>
      </c>
    </row>
    <row r="1239" spans="1:19" x14ac:dyDescent="0.3">
      <c r="A1239" s="34" t="str">
        <f>'Medical Examinations'!A1239</f>
        <v>Id1238</v>
      </c>
      <c r="B1239" s="36" t="str">
        <f>VLOOKUP($A1239,'Customer Names'!A:E,3,FALSE)</f>
        <v>Mr.</v>
      </c>
      <c r="C1239" s="37" t="str">
        <f>VLOOKUP($A1239,'Customer Names'!$A:$E,4,FALSE)</f>
        <v xml:space="preserve"> Samuel</v>
      </c>
      <c r="D1239" s="37" t="str">
        <f>VLOOKUP($A1239,'Customer Names'!A:E,5,FALSE)</f>
        <v>Frechette</v>
      </c>
      <c r="E1239" s="35">
        <f>VLOOKUP($A1239,'Medical Examinations'!$A:$H,2,FALSE)</f>
        <v>37.29</v>
      </c>
      <c r="F1239" s="35">
        <f>VLOOKUP($A1239,'Medical Examinations'!$A:$H,3,FALSE)</f>
        <v>10.46</v>
      </c>
      <c r="G1239" s="35" t="str">
        <f>VLOOKUP($A1239,'Medical Examinations'!$A:$N,11,0)</f>
        <v>No</v>
      </c>
      <c r="H1239" s="35" t="str">
        <f>VLOOKUP($A1239,'Medical Examinations'!$A:$N,5,0)</f>
        <v>No</v>
      </c>
      <c r="I1239" s="35" t="str">
        <f>VLOOKUP($A1239,'Medical Examinations'!$A:$N,6,0)</f>
        <v>No</v>
      </c>
      <c r="J1239" s="35">
        <f>VLOOKUP($A1239,'Medical Examinations'!$A:$N,9,0)</f>
        <v>0</v>
      </c>
      <c r="K1239" s="35" t="str">
        <f>VLOOKUP($A1239,'Medical Examinations'!$A:$N,10,0)</f>
        <v>No</v>
      </c>
      <c r="L1239" s="35" t="str">
        <f>VLOOKUP($A1239,'Medical Examinations'!$A:$N,12,0)</f>
        <v>Obesity</v>
      </c>
      <c r="M1239" s="35" t="str">
        <f>VLOOKUP($A1239,'Medical Examinations'!$A:$N,13,0)</f>
        <v>Diabetes</v>
      </c>
      <c r="N1239" s="45">
        <f>IFERROR(VLOOKUP($A1239,'Hospitalisation Details'!$A:$P,15,0),"")</f>
        <v>27231</v>
      </c>
      <c r="O1239" s="46">
        <f>IFERROR(VLOOKUP($A1239,'Hospitalisation Details'!$A:$P,6,0),"")</f>
        <v>8978.19</v>
      </c>
      <c r="P1239" s="47" t="str">
        <f>IFERROR(VLOOKUP($A1239,'Hospitalisation Details'!$A:$P,12,0),"")</f>
        <v>tier - 2</v>
      </c>
      <c r="Q1239" s="47" t="str">
        <f>IFERROR(VLOOKUP($A1239,'Hospitalisation Details'!$A:$P,13,0),"")</f>
        <v>tier - 2</v>
      </c>
      <c r="R1239" s="47" t="str">
        <f>IFERROR(VLOOKUP($A1239,'Hospitalisation Details'!$A:$P,14,0),"")</f>
        <v>R1013</v>
      </c>
      <c r="S1239" s="47">
        <f>IFERROR(VLOOKUP($A1239,'Hospitalisation Details'!$A:$P,16,0),"")</f>
        <v>48</v>
      </c>
    </row>
    <row r="1240" spans="1:19" x14ac:dyDescent="0.3">
      <c r="A1240" s="34" t="str">
        <f>'Medical Examinations'!A1240</f>
        <v>Id1239</v>
      </c>
      <c r="B1240" s="36" t="str">
        <f>VLOOKUP($A1240,'Customer Names'!A:E,3,FALSE)</f>
        <v>Mr.</v>
      </c>
      <c r="C1240" s="37" t="str">
        <f>VLOOKUP($A1240,'Customer Names'!$A:$E,4,FALSE)</f>
        <v xml:space="preserve"> Braulio</v>
      </c>
      <c r="D1240" s="37" t="str">
        <f>VLOOKUP($A1240,'Customer Names'!A:E,5,FALSE)</f>
        <v>Benitez</v>
      </c>
      <c r="E1240" s="35">
        <f>VLOOKUP($A1240,'Medical Examinations'!$A:$H,2,FALSE)</f>
        <v>30.2</v>
      </c>
      <c r="F1240" s="35">
        <f>VLOOKUP($A1240,'Medical Examinations'!$A:$H,3,FALSE)</f>
        <v>11.96</v>
      </c>
      <c r="G1240" s="35" t="str">
        <f>VLOOKUP($A1240,'Medical Examinations'!$A:$N,11,0)</f>
        <v>No</v>
      </c>
      <c r="H1240" s="35" t="str">
        <f>VLOOKUP($A1240,'Medical Examinations'!$A:$N,5,0)</f>
        <v>No</v>
      </c>
      <c r="I1240" s="35" t="str">
        <f>VLOOKUP($A1240,'Medical Examinations'!$A:$N,6,0)</f>
        <v>No</v>
      </c>
      <c r="J1240" s="35">
        <f>VLOOKUP($A1240,'Medical Examinations'!$A:$N,9,0)</f>
        <v>0</v>
      </c>
      <c r="K1240" s="35" t="str">
        <f>VLOOKUP($A1240,'Medical Examinations'!$A:$N,10,0)</f>
        <v>No</v>
      </c>
      <c r="L1240" s="35" t="str">
        <f>VLOOKUP($A1240,'Medical Examinations'!$A:$N,12,0)</f>
        <v>Obesity</v>
      </c>
      <c r="M1240" s="35" t="str">
        <f>VLOOKUP($A1240,'Medical Examinations'!$A:$N,13,0)</f>
        <v>Diabetes</v>
      </c>
      <c r="N1240" s="45">
        <f>IFERROR(VLOOKUP($A1240,'Hospitalisation Details'!$A:$P,15,0),"")</f>
        <v>27280</v>
      </c>
      <c r="O1240" s="46">
        <f>IFERROR(VLOOKUP($A1240,'Hospitalisation Details'!$A:$P,6,0),"")</f>
        <v>8968.33</v>
      </c>
      <c r="P1240" s="47" t="str">
        <f>IFERROR(VLOOKUP($A1240,'Hospitalisation Details'!$A:$P,12,0),"")</f>
        <v>tier - 3</v>
      </c>
      <c r="Q1240" s="47" t="str">
        <f>IFERROR(VLOOKUP($A1240,'Hospitalisation Details'!$A:$P,13,0),"")</f>
        <v>tier - 2</v>
      </c>
      <c r="R1240" s="47" t="str">
        <f>IFERROR(VLOOKUP($A1240,'Hospitalisation Details'!$A:$P,14,0),"")</f>
        <v>R1011</v>
      </c>
      <c r="S1240" s="47">
        <f>IFERROR(VLOOKUP($A1240,'Hospitalisation Details'!$A:$P,16,0),"")</f>
        <v>48</v>
      </c>
    </row>
    <row r="1241" spans="1:19" x14ac:dyDescent="0.3">
      <c r="A1241" s="34" t="str">
        <f>'Medical Examinations'!A1241</f>
        <v>Id1240</v>
      </c>
      <c r="B1241" s="36" t="str">
        <f>VLOOKUP($A1241,'Customer Names'!A:E,3,FALSE)</f>
        <v>Ms.</v>
      </c>
      <c r="C1241" s="37" t="str">
        <f>VLOOKUP($A1241,'Customer Names'!$A:$E,4,FALSE)</f>
        <v xml:space="preserve"> Anne-Marie</v>
      </c>
      <c r="D1241" s="37" t="str">
        <f>VLOOKUP($A1241,'Customer Names'!A:E,5,FALSE)</f>
        <v>Gauthier</v>
      </c>
      <c r="E1241" s="35">
        <f>VLOOKUP($A1241,'Medical Examinations'!$A:$H,2,FALSE)</f>
        <v>24.225000000000001</v>
      </c>
      <c r="F1241" s="35">
        <f>VLOOKUP($A1241,'Medical Examinations'!$A:$H,3,FALSE)</f>
        <v>4.25</v>
      </c>
      <c r="G1241" s="35" t="str">
        <f>VLOOKUP($A1241,'Medical Examinations'!$A:$N,11,0)</f>
        <v>Yes</v>
      </c>
      <c r="H1241" s="35" t="str">
        <f>VLOOKUP($A1241,'Medical Examinations'!$A:$N,5,0)</f>
        <v>No</v>
      </c>
      <c r="I1241" s="35" t="str">
        <f>VLOOKUP($A1241,'Medical Examinations'!$A:$N,6,0)</f>
        <v>Yes</v>
      </c>
      <c r="J1241" s="35">
        <f>VLOOKUP($A1241,'Medical Examinations'!$A:$N,9,0)</f>
        <v>1</v>
      </c>
      <c r="K1241" s="35" t="str">
        <f>VLOOKUP($A1241,'Medical Examinations'!$A:$N,10,0)</f>
        <v>No</v>
      </c>
      <c r="L1241" s="35" t="str">
        <f>VLOOKUP($A1241,'Medical Examinations'!$A:$N,12,0)</f>
        <v>Normal Weight</v>
      </c>
      <c r="M1241" s="35" t="str">
        <f>VLOOKUP($A1241,'Medical Examinations'!$A:$N,13,0)</f>
        <v>Normal</v>
      </c>
      <c r="N1241" s="45">
        <f>IFERROR(VLOOKUP($A1241,'Hospitalisation Details'!$A:$P,15,0),"")</f>
        <v>30512</v>
      </c>
      <c r="O1241" s="46">
        <f>IFERROR(VLOOKUP($A1241,'Hospitalisation Details'!$A:$P,6,0),"")</f>
        <v>8965.7999999999993</v>
      </c>
      <c r="P1241" s="47" t="str">
        <f>IFERROR(VLOOKUP($A1241,'Hospitalisation Details'!$A:$P,12,0),"")</f>
        <v>tier - 2</v>
      </c>
      <c r="Q1241" s="47" t="str">
        <f>IFERROR(VLOOKUP($A1241,'Hospitalisation Details'!$A:$P,13,0),"")</f>
        <v>tier - 3</v>
      </c>
      <c r="R1241" s="47" t="str">
        <f>IFERROR(VLOOKUP($A1241,'Hospitalisation Details'!$A:$P,14,0),"")</f>
        <v>R1012</v>
      </c>
      <c r="S1241" s="47">
        <f>IFERROR(VLOOKUP($A1241,'Hospitalisation Details'!$A:$P,16,0),"")</f>
        <v>39</v>
      </c>
    </row>
    <row r="1242" spans="1:19" x14ac:dyDescent="0.3">
      <c r="A1242" s="34" t="str">
        <f>'Medical Examinations'!A1242</f>
        <v>Id1241</v>
      </c>
      <c r="B1242" s="36" t="str">
        <f>VLOOKUP($A1242,'Customer Names'!A:E,3,FALSE)</f>
        <v>Mr.</v>
      </c>
      <c r="C1242" s="37" t="str">
        <f>VLOOKUP($A1242,'Customer Names'!$A:$E,4,FALSE)</f>
        <v xml:space="preserve"> Samuel K.</v>
      </c>
      <c r="D1242" s="37" t="str">
        <f>VLOOKUP($A1242,'Customer Names'!A:E,5,FALSE)</f>
        <v>Fazioli</v>
      </c>
      <c r="E1242" s="35">
        <f>VLOOKUP($A1242,'Medical Examinations'!$A:$H,2,FALSE)</f>
        <v>31.445</v>
      </c>
      <c r="F1242" s="35">
        <f>VLOOKUP($A1242,'Medical Examinations'!$A:$H,3,FALSE)</f>
        <v>8.33</v>
      </c>
      <c r="G1242" s="35" t="str">
        <f>VLOOKUP($A1242,'Medical Examinations'!$A:$N,11,0)</f>
        <v>No</v>
      </c>
      <c r="H1242" s="35" t="str">
        <f>VLOOKUP($A1242,'Medical Examinations'!$A:$N,5,0)</f>
        <v>No</v>
      </c>
      <c r="I1242" s="35" t="str">
        <f>VLOOKUP($A1242,'Medical Examinations'!$A:$N,6,0)</f>
        <v>No</v>
      </c>
      <c r="J1242" s="35">
        <f>VLOOKUP($A1242,'Medical Examinations'!$A:$N,9,0)</f>
        <v>0</v>
      </c>
      <c r="K1242" s="35" t="str">
        <f>VLOOKUP($A1242,'Medical Examinations'!$A:$N,10,0)</f>
        <v>No</v>
      </c>
      <c r="L1242" s="35" t="str">
        <f>VLOOKUP($A1242,'Medical Examinations'!$A:$N,12,0)</f>
        <v>Obesity</v>
      </c>
      <c r="M1242" s="35" t="str">
        <f>VLOOKUP($A1242,'Medical Examinations'!$A:$N,13,0)</f>
        <v>Diabetes</v>
      </c>
      <c r="N1242" s="45">
        <f>IFERROR(VLOOKUP($A1242,'Hospitalisation Details'!$A:$P,15,0),"")</f>
        <v>27258</v>
      </c>
      <c r="O1242" s="46">
        <f>IFERROR(VLOOKUP($A1242,'Hospitalisation Details'!$A:$P,6,0),"")</f>
        <v>8964.06</v>
      </c>
      <c r="P1242" s="47" t="str">
        <f>IFERROR(VLOOKUP($A1242,'Hospitalisation Details'!$A:$P,12,0),"")</f>
        <v>tier - 3</v>
      </c>
      <c r="Q1242" s="47" t="str">
        <f>IFERROR(VLOOKUP($A1242,'Hospitalisation Details'!$A:$P,13,0),"")</f>
        <v>tier - 2</v>
      </c>
      <c r="R1242" s="47" t="str">
        <f>IFERROR(VLOOKUP($A1242,'Hospitalisation Details'!$A:$P,14,0),"")</f>
        <v>R1016</v>
      </c>
      <c r="S1242" s="47">
        <f>IFERROR(VLOOKUP($A1242,'Hospitalisation Details'!$A:$P,16,0),"")</f>
        <v>48</v>
      </c>
    </row>
    <row r="1243" spans="1:19" x14ac:dyDescent="0.3">
      <c r="A1243" s="34" t="str">
        <f>'Medical Examinations'!A1243</f>
        <v>Id1242</v>
      </c>
      <c r="B1243" s="36" t="str">
        <f>VLOOKUP($A1243,'Customer Names'!A:E,3,FALSE)</f>
        <v>Mrs.</v>
      </c>
      <c r="C1243" s="37" t="str">
        <f>VLOOKUP($A1243,'Customer Names'!$A:$E,4,FALSE)</f>
        <v xml:space="preserve"> Yuki</v>
      </c>
      <c r="D1243" s="37" t="str">
        <f>VLOOKUP($A1243,'Customer Names'!A:E,5,FALSE)</f>
        <v>Chorney</v>
      </c>
      <c r="E1243" s="35">
        <f>VLOOKUP($A1243,'Medical Examinations'!$A:$H,2,FALSE)</f>
        <v>38.880000000000003</v>
      </c>
      <c r="F1243" s="35">
        <f>VLOOKUP($A1243,'Medical Examinations'!$A:$H,3,FALSE)</f>
        <v>4.29</v>
      </c>
      <c r="G1243" s="35" t="str">
        <f>VLOOKUP($A1243,'Medical Examinations'!$A:$N,11,0)</f>
        <v>No</v>
      </c>
      <c r="H1243" s="35" t="str">
        <f>VLOOKUP($A1243,'Medical Examinations'!$A:$N,5,0)</f>
        <v>No</v>
      </c>
      <c r="I1243" s="35" t="str">
        <f>VLOOKUP($A1243,'Medical Examinations'!$A:$N,6,0)</f>
        <v>No</v>
      </c>
      <c r="J1243" s="35">
        <f>VLOOKUP($A1243,'Medical Examinations'!$A:$N,9,0)</f>
        <v>1</v>
      </c>
      <c r="K1243" s="35" t="str">
        <f>VLOOKUP($A1243,'Medical Examinations'!$A:$N,10,0)</f>
        <v>No</v>
      </c>
      <c r="L1243" s="35" t="str">
        <f>VLOOKUP($A1243,'Medical Examinations'!$A:$N,12,0)</f>
        <v>Obesity</v>
      </c>
      <c r="M1243" s="35" t="str">
        <f>VLOOKUP($A1243,'Medical Examinations'!$A:$N,13,0)</f>
        <v>Normal</v>
      </c>
      <c r="N1243" s="45">
        <f>IFERROR(VLOOKUP($A1243,'Hospitalisation Details'!$A:$P,15,0),"")</f>
        <v>33874</v>
      </c>
      <c r="O1243" s="46">
        <f>IFERROR(VLOOKUP($A1243,'Hospitalisation Details'!$A:$P,6,0),"")</f>
        <v>8954.99</v>
      </c>
      <c r="P1243" s="47" t="str">
        <f>IFERROR(VLOOKUP($A1243,'Hospitalisation Details'!$A:$P,12,0),"")</f>
        <v>tier - 2</v>
      </c>
      <c r="Q1243" s="47" t="str">
        <f>IFERROR(VLOOKUP($A1243,'Hospitalisation Details'!$A:$P,13,0),"")</f>
        <v>tier - 3</v>
      </c>
      <c r="R1243" s="47" t="str">
        <f>IFERROR(VLOOKUP($A1243,'Hospitalisation Details'!$A:$P,14,0),"")</f>
        <v>R1026</v>
      </c>
      <c r="S1243" s="47">
        <f>IFERROR(VLOOKUP($A1243,'Hospitalisation Details'!$A:$P,16,0),"")</f>
        <v>30</v>
      </c>
    </row>
    <row r="1244" spans="1:19" x14ac:dyDescent="0.3">
      <c r="A1244" s="34" t="str">
        <f>'Medical Examinations'!A1244</f>
        <v>Id1243</v>
      </c>
      <c r="B1244" s="36" t="str">
        <f>VLOOKUP($A1244,'Customer Names'!A:E,3,FALSE)</f>
        <v>Mr.</v>
      </c>
      <c r="C1244" s="37" t="str">
        <f>VLOOKUP($A1244,'Customer Names'!$A:$E,4,FALSE)</f>
        <v xml:space="preserve"> Rafer</v>
      </c>
      <c r="D1244" s="37" t="str">
        <f>VLOOKUP($A1244,'Customer Names'!A:E,5,FALSE)</f>
        <v>Dannenhauer</v>
      </c>
      <c r="E1244" s="35">
        <f>VLOOKUP($A1244,'Medical Examinations'!$A:$H,2,FALSE)</f>
        <v>43.89</v>
      </c>
      <c r="F1244" s="35">
        <f>VLOOKUP($A1244,'Medical Examinations'!$A:$H,3,FALSE)</f>
        <v>6.32</v>
      </c>
      <c r="G1244" s="35" t="str">
        <f>VLOOKUP($A1244,'Medical Examinations'!$A:$N,11,0)</f>
        <v>Yes</v>
      </c>
      <c r="H1244" s="35" t="str">
        <f>VLOOKUP($A1244,'Medical Examinations'!$A:$N,5,0)</f>
        <v>No</v>
      </c>
      <c r="I1244" s="35" t="str">
        <f>VLOOKUP($A1244,'Medical Examinations'!$A:$N,6,0)</f>
        <v>No</v>
      </c>
      <c r="J1244" s="35">
        <f>VLOOKUP($A1244,'Medical Examinations'!$A:$N,9,0)</f>
        <v>0</v>
      </c>
      <c r="K1244" s="35" t="str">
        <f>VLOOKUP($A1244,'Medical Examinations'!$A:$N,10,0)</f>
        <v>No</v>
      </c>
      <c r="L1244" s="35" t="str">
        <f>VLOOKUP($A1244,'Medical Examinations'!$A:$N,12,0)</f>
        <v>Obesity</v>
      </c>
      <c r="M1244" s="35" t="str">
        <f>VLOOKUP($A1244,'Medical Examinations'!$A:$N,13,0)</f>
        <v>Prediabetes</v>
      </c>
      <c r="N1244" s="45">
        <f>IFERROR(VLOOKUP($A1244,'Hospitalisation Details'!$A:$P,15,0),"")</f>
        <v>28119</v>
      </c>
      <c r="O1244" s="46">
        <f>IFERROR(VLOOKUP($A1244,'Hospitalisation Details'!$A:$P,6,0),"")</f>
        <v>8944.1200000000008</v>
      </c>
      <c r="P1244" s="47" t="str">
        <f>IFERROR(VLOOKUP($A1244,'Hospitalisation Details'!$A:$P,12,0),"")</f>
        <v>tier - 3</v>
      </c>
      <c r="Q1244" s="47" t="str">
        <f>IFERROR(VLOOKUP($A1244,'Hospitalisation Details'!$A:$P,13,0),"")</f>
        <v>tier - 2</v>
      </c>
      <c r="R1244" s="47" t="str">
        <f>IFERROR(VLOOKUP($A1244,'Hospitalisation Details'!$A:$P,14,0),"")</f>
        <v>R1013</v>
      </c>
      <c r="S1244" s="47">
        <f>IFERROR(VLOOKUP($A1244,'Hospitalisation Details'!$A:$P,16,0),"")</f>
        <v>46</v>
      </c>
    </row>
    <row r="1245" spans="1:19" x14ac:dyDescent="0.3">
      <c r="A1245" s="34" t="str">
        <f>'Medical Examinations'!A1245</f>
        <v>Id1244</v>
      </c>
      <c r="B1245" s="36" t="str">
        <f>VLOOKUP($A1245,'Customer Names'!A:E,3,FALSE)</f>
        <v>Ms.</v>
      </c>
      <c r="C1245" s="37" t="str">
        <f>VLOOKUP($A1245,'Customer Names'!$A:$E,4,FALSE)</f>
        <v xml:space="preserve"> Claire</v>
      </c>
      <c r="D1245" s="37" t="str">
        <f>VLOOKUP($A1245,'Customer Names'!A:E,5,FALSE)</f>
        <v>McComb</v>
      </c>
      <c r="E1245" s="35">
        <f>VLOOKUP($A1245,'Medical Examinations'!$A:$H,2,FALSE)</f>
        <v>25.6</v>
      </c>
      <c r="F1245" s="35">
        <f>VLOOKUP($A1245,'Medical Examinations'!$A:$H,3,FALSE)</f>
        <v>5.65</v>
      </c>
      <c r="G1245" s="35" t="str">
        <f>VLOOKUP($A1245,'Medical Examinations'!$A:$N,11,0)</f>
        <v>No</v>
      </c>
      <c r="H1245" s="35" t="str">
        <f>VLOOKUP($A1245,'Medical Examinations'!$A:$N,5,0)</f>
        <v>No</v>
      </c>
      <c r="I1245" s="35" t="str">
        <f>VLOOKUP($A1245,'Medical Examinations'!$A:$N,6,0)</f>
        <v>No</v>
      </c>
      <c r="J1245" s="35">
        <f>VLOOKUP($A1245,'Medical Examinations'!$A:$N,9,0)</f>
        <v>2</v>
      </c>
      <c r="K1245" s="35" t="str">
        <f>VLOOKUP($A1245,'Medical Examinations'!$A:$N,10,0)</f>
        <v>No</v>
      </c>
      <c r="L1245" s="35" t="str">
        <f>VLOOKUP($A1245,'Medical Examinations'!$A:$N,12,0)</f>
        <v>Overweight</v>
      </c>
      <c r="M1245" s="35" t="str">
        <f>VLOOKUP($A1245,'Medical Examinations'!$A:$N,13,0)</f>
        <v>Normal</v>
      </c>
      <c r="N1245" s="45">
        <f>IFERROR(VLOOKUP($A1245,'Hospitalisation Details'!$A:$P,15,0),"")</f>
        <v>26456</v>
      </c>
      <c r="O1245" s="46">
        <f>IFERROR(VLOOKUP($A1245,'Hospitalisation Details'!$A:$P,6,0),"")</f>
        <v>8932.08</v>
      </c>
      <c r="P1245" s="47" t="str">
        <f>IFERROR(VLOOKUP($A1245,'Hospitalisation Details'!$A:$P,12,0),"")</f>
        <v>tier - 2</v>
      </c>
      <c r="Q1245" s="47" t="str">
        <f>IFERROR(VLOOKUP($A1245,'Hospitalisation Details'!$A:$P,13,0),"")</f>
        <v>tier - 1</v>
      </c>
      <c r="R1245" s="47" t="str">
        <f>IFERROR(VLOOKUP($A1245,'Hospitalisation Details'!$A:$P,14,0),"")</f>
        <v>R1011</v>
      </c>
      <c r="S1245" s="47">
        <f>IFERROR(VLOOKUP($A1245,'Hospitalisation Details'!$A:$P,16,0),"")</f>
        <v>51</v>
      </c>
    </row>
    <row r="1246" spans="1:19" x14ac:dyDescent="0.3">
      <c r="A1246" s="34" t="str">
        <f>'Medical Examinations'!A1246</f>
        <v>Id1245</v>
      </c>
      <c r="B1246" s="36" t="str">
        <f>VLOOKUP($A1246,'Customer Names'!A:E,3,FALSE)</f>
        <v>Ms.</v>
      </c>
      <c r="C1246" s="37" t="str">
        <f>VLOOKUP($A1246,'Customer Names'!$A:$E,4,FALSE)</f>
        <v xml:space="preserve"> Erynn J.</v>
      </c>
      <c r="D1246" s="37" t="str">
        <f>VLOOKUP($A1246,'Customer Names'!A:E,5,FALSE)</f>
        <v>Blake</v>
      </c>
      <c r="E1246" s="35">
        <f>VLOOKUP($A1246,'Medical Examinations'!$A:$H,2,FALSE)</f>
        <v>29.545000000000002</v>
      </c>
      <c r="F1246" s="35">
        <f>VLOOKUP($A1246,'Medical Examinations'!$A:$H,3,FALSE)</f>
        <v>8.41</v>
      </c>
      <c r="G1246" s="35" t="str">
        <f>VLOOKUP($A1246,'Medical Examinations'!$A:$N,11,0)</f>
        <v>Yes</v>
      </c>
      <c r="H1246" s="35" t="str">
        <f>VLOOKUP($A1246,'Medical Examinations'!$A:$N,5,0)</f>
        <v>No</v>
      </c>
      <c r="I1246" s="35" t="str">
        <f>VLOOKUP($A1246,'Medical Examinations'!$A:$N,6,0)</f>
        <v>No</v>
      </c>
      <c r="J1246" s="35">
        <f>VLOOKUP($A1246,'Medical Examinations'!$A:$N,9,0)</f>
        <v>1</v>
      </c>
      <c r="K1246" s="35" t="str">
        <f>VLOOKUP($A1246,'Medical Examinations'!$A:$N,10,0)</f>
        <v>No</v>
      </c>
      <c r="L1246" s="35" t="str">
        <f>VLOOKUP($A1246,'Medical Examinations'!$A:$N,12,0)</f>
        <v>Overweight</v>
      </c>
      <c r="M1246" s="35" t="str">
        <f>VLOOKUP($A1246,'Medical Examinations'!$A:$N,13,0)</f>
        <v>Diabetes</v>
      </c>
      <c r="N1246" s="45">
        <f>IFERROR(VLOOKUP($A1246,'Hospitalisation Details'!$A:$P,15,0),"")</f>
        <v>27582</v>
      </c>
      <c r="O1246" s="46">
        <f>IFERROR(VLOOKUP($A1246,'Hospitalisation Details'!$A:$P,6,0),"")</f>
        <v>8930.93</v>
      </c>
      <c r="P1246" s="47" t="str">
        <f>IFERROR(VLOOKUP($A1246,'Hospitalisation Details'!$A:$P,12,0),"")</f>
        <v>tier - 2</v>
      </c>
      <c r="Q1246" s="47" t="str">
        <f>IFERROR(VLOOKUP($A1246,'Hospitalisation Details'!$A:$P,13,0),"")</f>
        <v>tier - 2</v>
      </c>
      <c r="R1246" s="47" t="str">
        <f>IFERROR(VLOOKUP($A1246,'Hospitalisation Details'!$A:$P,14,0),"")</f>
        <v>R1012</v>
      </c>
      <c r="S1246" s="47">
        <f>IFERROR(VLOOKUP($A1246,'Hospitalisation Details'!$A:$P,16,0),"")</f>
        <v>47</v>
      </c>
    </row>
    <row r="1247" spans="1:19" x14ac:dyDescent="0.3">
      <c r="A1247" s="34" t="str">
        <f>'Medical Examinations'!A1247</f>
        <v>Id1246</v>
      </c>
      <c r="B1247" s="36" t="str">
        <f>VLOOKUP($A1247,'Customer Names'!A:E,3,FALSE)</f>
        <v>Mr.</v>
      </c>
      <c r="C1247" s="37" t="str">
        <f>VLOOKUP($A1247,'Customer Names'!$A:$E,4,FALSE)</f>
        <v xml:space="preserve"> Mahesh</v>
      </c>
      <c r="D1247" s="37" t="str">
        <f>VLOOKUP($A1247,'Customer Names'!A:E,5,FALSE)</f>
        <v>Sambasivam</v>
      </c>
      <c r="E1247" s="35">
        <f>VLOOKUP($A1247,'Medical Examinations'!$A:$H,2,FALSE)</f>
        <v>23.25</v>
      </c>
      <c r="F1247" s="35">
        <f>VLOOKUP($A1247,'Medical Examinations'!$A:$H,3,FALSE)</f>
        <v>11.96</v>
      </c>
      <c r="G1247" s="35" t="str">
        <f>VLOOKUP($A1247,'Medical Examinations'!$A:$N,11,0)</f>
        <v>Yes</v>
      </c>
      <c r="H1247" s="35" t="str">
        <f>VLOOKUP($A1247,'Medical Examinations'!$A:$N,5,0)</f>
        <v>No</v>
      </c>
      <c r="I1247" s="35" t="str">
        <f>VLOOKUP($A1247,'Medical Examinations'!$A:$N,6,0)</f>
        <v>No</v>
      </c>
      <c r="J1247" s="35">
        <f>VLOOKUP($A1247,'Medical Examinations'!$A:$N,9,0)</f>
        <v>0</v>
      </c>
      <c r="K1247" s="35" t="str">
        <f>VLOOKUP($A1247,'Medical Examinations'!$A:$N,10,0)</f>
        <v>No</v>
      </c>
      <c r="L1247" s="35" t="str">
        <f>VLOOKUP($A1247,'Medical Examinations'!$A:$N,12,0)</f>
        <v>Normal Weight</v>
      </c>
      <c r="M1247" s="35" t="str">
        <f>VLOOKUP($A1247,'Medical Examinations'!$A:$N,13,0)</f>
        <v>Diabetes</v>
      </c>
      <c r="N1247" s="45">
        <f>IFERROR(VLOOKUP($A1247,'Hospitalisation Details'!$A:$P,15,0),"")</f>
        <v>24721</v>
      </c>
      <c r="O1247" s="46">
        <f>IFERROR(VLOOKUP($A1247,'Hospitalisation Details'!$A:$P,6,0),"")</f>
        <v>8908.4699999999993</v>
      </c>
      <c r="P1247" s="47" t="str">
        <f>IFERROR(VLOOKUP($A1247,'Hospitalisation Details'!$A:$P,12,0),"")</f>
        <v>tier - 3</v>
      </c>
      <c r="Q1247" s="47" t="str">
        <f>IFERROR(VLOOKUP($A1247,'Hospitalisation Details'!$A:$P,13,0),"")</f>
        <v>tier - 2</v>
      </c>
      <c r="R1247" s="47" t="str">
        <f>IFERROR(VLOOKUP($A1247,'Hospitalisation Details'!$A:$P,14,0),"")</f>
        <v>R1013</v>
      </c>
      <c r="S1247" s="47">
        <f>IFERROR(VLOOKUP($A1247,'Hospitalisation Details'!$A:$P,16,0),"")</f>
        <v>55</v>
      </c>
    </row>
    <row r="1248" spans="1:19" x14ac:dyDescent="0.3">
      <c r="A1248" s="34" t="str">
        <f>'Medical Examinations'!A1248</f>
        <v>Id1247</v>
      </c>
      <c r="B1248" s="36" t="str">
        <f>VLOOKUP($A1248,'Customer Names'!A:E,3,FALSE)</f>
        <v>Mr.</v>
      </c>
      <c r="C1248" s="37" t="str">
        <f>VLOOKUP($A1248,'Customer Names'!$A:$E,4,FALSE)</f>
        <v xml:space="preserve"> Stanley</v>
      </c>
      <c r="D1248" s="37" t="str">
        <f>VLOOKUP($A1248,'Customer Names'!A:E,5,FALSE)</f>
        <v>Maina</v>
      </c>
      <c r="E1248" s="35">
        <f>VLOOKUP($A1248,'Medical Examinations'!$A:$H,2,FALSE)</f>
        <v>43.95</v>
      </c>
      <c r="F1248" s="35">
        <f>VLOOKUP($A1248,'Medical Examinations'!$A:$H,3,FALSE)</f>
        <v>5.17</v>
      </c>
      <c r="G1248" s="35" t="str">
        <f>VLOOKUP($A1248,'Medical Examinations'!$A:$N,11,0)</f>
        <v>Yes</v>
      </c>
      <c r="H1248" s="35" t="str">
        <f>VLOOKUP($A1248,'Medical Examinations'!$A:$N,5,0)</f>
        <v>No</v>
      </c>
      <c r="I1248" s="35" t="str">
        <f>VLOOKUP($A1248,'Medical Examinations'!$A:$N,6,0)</f>
        <v>Yes</v>
      </c>
      <c r="J1248" s="35">
        <f>VLOOKUP($A1248,'Medical Examinations'!$A:$N,9,0)</f>
        <v>1</v>
      </c>
      <c r="K1248" s="35" t="str">
        <f>VLOOKUP($A1248,'Medical Examinations'!$A:$N,10,0)</f>
        <v>No</v>
      </c>
      <c r="L1248" s="35" t="str">
        <f>VLOOKUP($A1248,'Medical Examinations'!$A:$N,12,0)</f>
        <v>Obesity</v>
      </c>
      <c r="M1248" s="35" t="str">
        <f>VLOOKUP($A1248,'Medical Examinations'!$A:$N,13,0)</f>
        <v>Normal</v>
      </c>
      <c r="N1248" s="45">
        <f>IFERROR(VLOOKUP($A1248,'Hospitalisation Details'!$A:$P,15,0),"")</f>
        <v>35762</v>
      </c>
      <c r="O1248" s="46">
        <f>IFERROR(VLOOKUP($A1248,'Hospitalisation Details'!$A:$P,6,0),"")</f>
        <v>8906.14</v>
      </c>
      <c r="P1248" s="47" t="str">
        <f>IFERROR(VLOOKUP($A1248,'Hospitalisation Details'!$A:$P,12,0),"")</f>
        <v>tier - 2</v>
      </c>
      <c r="Q1248" s="47" t="str">
        <f>IFERROR(VLOOKUP($A1248,'Hospitalisation Details'!$A:$P,13,0),"")</f>
        <v>tier - 2</v>
      </c>
      <c r="R1248" s="47" t="str">
        <f>IFERROR(VLOOKUP($A1248,'Hospitalisation Details'!$A:$P,14,0),"")</f>
        <v>R1012</v>
      </c>
      <c r="S1248" s="47">
        <f>IFERROR(VLOOKUP($A1248,'Hospitalisation Details'!$A:$P,16,0),"")</f>
        <v>25</v>
      </c>
    </row>
    <row r="1249" spans="1:19" x14ac:dyDescent="0.3">
      <c r="A1249" s="34" t="str">
        <f>'Medical Examinations'!A1249</f>
        <v>Id1248</v>
      </c>
      <c r="B1249" s="36" t="str">
        <f>VLOOKUP($A1249,'Customer Names'!A:E,3,FALSE)</f>
        <v>Mr.</v>
      </c>
      <c r="C1249" s="37" t="str">
        <f>VLOOKUP($A1249,'Customer Names'!$A:$E,4,FALSE)</f>
        <v xml:space="preserve"> Gregory</v>
      </c>
      <c r="D1249" s="37" t="str">
        <f>VLOOKUP($A1249,'Customer Names'!A:E,5,FALSE)</f>
        <v>Keshian</v>
      </c>
      <c r="E1249" s="35">
        <f>VLOOKUP($A1249,'Medical Examinations'!$A:$H,2,FALSE)</f>
        <v>21.85</v>
      </c>
      <c r="F1249" s="35">
        <f>VLOOKUP($A1249,'Medical Examinations'!$A:$H,3,FALSE)</f>
        <v>8.76</v>
      </c>
      <c r="G1249" s="35" t="str">
        <f>VLOOKUP($A1249,'Medical Examinations'!$A:$N,11,0)</f>
        <v>No</v>
      </c>
      <c r="H1249" s="35" t="str">
        <f>VLOOKUP($A1249,'Medical Examinations'!$A:$N,5,0)</f>
        <v>No</v>
      </c>
      <c r="I1249" s="35" t="str">
        <f>VLOOKUP($A1249,'Medical Examinations'!$A:$N,6,0)</f>
        <v>No</v>
      </c>
      <c r="J1249" s="35">
        <f>VLOOKUP($A1249,'Medical Examinations'!$A:$N,9,0)</f>
        <v>0</v>
      </c>
      <c r="K1249" s="35" t="str">
        <f>VLOOKUP($A1249,'Medical Examinations'!$A:$N,10,0)</f>
        <v>No</v>
      </c>
      <c r="L1249" s="35" t="str">
        <f>VLOOKUP($A1249,'Medical Examinations'!$A:$N,12,0)</f>
        <v>Normal Weight</v>
      </c>
      <c r="M1249" s="35" t="str">
        <f>VLOOKUP($A1249,'Medical Examinations'!$A:$N,13,0)</f>
        <v>Diabetes</v>
      </c>
      <c r="N1249" s="45">
        <f>IFERROR(VLOOKUP($A1249,'Hospitalisation Details'!$A:$P,15,0),"")</f>
        <v>28840</v>
      </c>
      <c r="O1249" s="46">
        <f>IFERROR(VLOOKUP($A1249,'Hospitalisation Details'!$A:$P,6,0),"")</f>
        <v>8891.14</v>
      </c>
      <c r="P1249" s="47" t="str">
        <f>IFERROR(VLOOKUP($A1249,'Hospitalisation Details'!$A:$P,12,0),"")</f>
        <v>tier - 2</v>
      </c>
      <c r="Q1249" s="47" t="str">
        <f>IFERROR(VLOOKUP($A1249,'Hospitalisation Details'!$A:$P,13,0),"")</f>
        <v>tier - 3</v>
      </c>
      <c r="R1249" s="47" t="str">
        <f>IFERROR(VLOOKUP($A1249,'Hospitalisation Details'!$A:$P,14,0),"")</f>
        <v>R1017</v>
      </c>
      <c r="S1249" s="47">
        <f>IFERROR(VLOOKUP($A1249,'Hospitalisation Details'!$A:$P,16,0),"")</f>
        <v>44</v>
      </c>
    </row>
    <row r="1250" spans="1:19" x14ac:dyDescent="0.3">
      <c r="A1250" s="34" t="str">
        <f>'Medical Examinations'!A1250</f>
        <v>Id1249</v>
      </c>
      <c r="B1250" s="36" t="str">
        <f>VLOOKUP($A1250,'Customer Names'!A:E,3,FALSE)</f>
        <v>Mr.</v>
      </c>
      <c r="C1250" s="37" t="str">
        <f>VLOOKUP($A1250,'Customer Names'!$A:$E,4,FALSE)</f>
        <v xml:space="preserve"> Eric</v>
      </c>
      <c r="D1250" s="37" t="str">
        <f>VLOOKUP($A1250,'Customer Names'!A:E,5,FALSE)</f>
        <v>Maas</v>
      </c>
      <c r="E1250" s="35">
        <f>VLOOKUP($A1250,'Medical Examinations'!$A:$H,2,FALSE)</f>
        <v>25.73</v>
      </c>
      <c r="F1250" s="35">
        <f>VLOOKUP($A1250,'Medical Examinations'!$A:$H,3,FALSE)</f>
        <v>7.99</v>
      </c>
      <c r="G1250" s="35" t="str">
        <f>VLOOKUP($A1250,'Medical Examinations'!$A:$N,11,0)</f>
        <v>No</v>
      </c>
      <c r="H1250" s="35" t="str">
        <f>VLOOKUP($A1250,'Medical Examinations'!$A:$N,5,0)</f>
        <v>No</v>
      </c>
      <c r="I1250" s="35" t="str">
        <f>VLOOKUP($A1250,'Medical Examinations'!$A:$N,6,0)</f>
        <v>No</v>
      </c>
      <c r="J1250" s="35">
        <f>VLOOKUP($A1250,'Medical Examinations'!$A:$N,9,0)</f>
        <v>2</v>
      </c>
      <c r="K1250" s="35" t="str">
        <f>VLOOKUP($A1250,'Medical Examinations'!$A:$N,10,0)</f>
        <v>No</v>
      </c>
      <c r="L1250" s="35" t="str">
        <f>VLOOKUP($A1250,'Medical Examinations'!$A:$N,12,0)</f>
        <v>Overweight</v>
      </c>
      <c r="M1250" s="35" t="str">
        <f>VLOOKUP($A1250,'Medical Examinations'!$A:$N,13,0)</f>
        <v>Diabetes</v>
      </c>
      <c r="N1250" s="45">
        <f>IFERROR(VLOOKUP($A1250,'Hospitalisation Details'!$A:$P,15,0),"")</f>
        <v>26916</v>
      </c>
      <c r="O1250" s="46">
        <f>IFERROR(VLOOKUP($A1250,'Hospitalisation Details'!$A:$P,6,0),"")</f>
        <v>8890.59</v>
      </c>
      <c r="P1250" s="47" t="str">
        <f>IFERROR(VLOOKUP($A1250,'Hospitalisation Details'!$A:$P,12,0),"")</f>
        <v>tier - 2</v>
      </c>
      <c r="Q1250" s="47" t="str">
        <f>IFERROR(VLOOKUP($A1250,'Hospitalisation Details'!$A:$P,13,0),"")</f>
        <v>tier - 3</v>
      </c>
      <c r="R1250" s="47" t="str">
        <f>IFERROR(VLOOKUP($A1250,'Hospitalisation Details'!$A:$P,14,0),"")</f>
        <v>R1012</v>
      </c>
      <c r="S1250" s="47">
        <f>IFERROR(VLOOKUP($A1250,'Hospitalisation Details'!$A:$P,16,0),"")</f>
        <v>49</v>
      </c>
    </row>
    <row r="1251" spans="1:19" x14ac:dyDescent="0.3">
      <c r="A1251" s="34" t="str">
        <f>'Medical Examinations'!A1251</f>
        <v>Id1250</v>
      </c>
      <c r="B1251" s="36" t="str">
        <f>VLOOKUP($A1251,'Customer Names'!A:E,3,FALSE)</f>
        <v>Ms.</v>
      </c>
      <c r="C1251" s="37" t="str">
        <f>VLOOKUP($A1251,'Customer Names'!$A:$E,4,FALSE)</f>
        <v xml:space="preserve"> Rachel M</v>
      </c>
      <c r="D1251" s="37" t="str">
        <f>VLOOKUP($A1251,'Customer Names'!A:E,5,FALSE)</f>
        <v>Sinasac</v>
      </c>
      <c r="E1251" s="35">
        <f>VLOOKUP($A1251,'Medical Examinations'!$A:$H,2,FALSE)</f>
        <v>32.229999999999997</v>
      </c>
      <c r="F1251" s="35">
        <f>VLOOKUP($A1251,'Medical Examinations'!$A:$H,3,FALSE)</f>
        <v>8.59</v>
      </c>
      <c r="G1251" s="35" t="str">
        <f>VLOOKUP($A1251,'Medical Examinations'!$A:$N,11,0)</f>
        <v>No</v>
      </c>
      <c r="H1251" s="35" t="str">
        <f>VLOOKUP($A1251,'Medical Examinations'!$A:$N,5,0)</f>
        <v>No</v>
      </c>
      <c r="I1251" s="35" t="str">
        <f>VLOOKUP($A1251,'Medical Examinations'!$A:$N,6,0)</f>
        <v>No</v>
      </c>
      <c r="J1251" s="35">
        <f>VLOOKUP($A1251,'Medical Examinations'!$A:$N,9,0)</f>
        <v>0</v>
      </c>
      <c r="K1251" s="35" t="str">
        <f>VLOOKUP($A1251,'Medical Examinations'!$A:$N,10,0)</f>
        <v>No</v>
      </c>
      <c r="L1251" s="35" t="str">
        <f>VLOOKUP($A1251,'Medical Examinations'!$A:$N,12,0)</f>
        <v>Obesity</v>
      </c>
      <c r="M1251" s="35" t="str">
        <f>VLOOKUP($A1251,'Medical Examinations'!$A:$N,13,0)</f>
        <v>Diabetes</v>
      </c>
      <c r="N1251" s="45">
        <f>IFERROR(VLOOKUP($A1251,'Hospitalisation Details'!$A:$P,15,0),"")</f>
        <v>27198</v>
      </c>
      <c r="O1251" s="46">
        <f>IFERROR(VLOOKUP($A1251,'Hospitalisation Details'!$A:$P,6,0),"")</f>
        <v>8871.15</v>
      </c>
      <c r="P1251" s="47" t="str">
        <f>IFERROR(VLOOKUP($A1251,'Hospitalisation Details'!$A:$P,12,0),"")</f>
        <v>tier - 2</v>
      </c>
      <c r="Q1251" s="47" t="str">
        <f>IFERROR(VLOOKUP($A1251,'Hospitalisation Details'!$A:$P,13,0),"")</f>
        <v>tier - 3</v>
      </c>
      <c r="R1251" s="47" t="str">
        <f>IFERROR(VLOOKUP($A1251,'Hospitalisation Details'!$A:$P,14,0),"")</f>
        <v>R1013</v>
      </c>
      <c r="S1251" s="47">
        <f>IFERROR(VLOOKUP($A1251,'Hospitalisation Details'!$A:$P,16,0),"")</f>
        <v>48</v>
      </c>
    </row>
    <row r="1252" spans="1:19" x14ac:dyDescent="0.3">
      <c r="A1252" s="34" t="str">
        <f>'Medical Examinations'!A1252</f>
        <v>Id1251</v>
      </c>
      <c r="B1252" s="36" t="str">
        <f>VLOOKUP($A1252,'Customer Names'!A:E,3,FALSE)</f>
        <v>Mr.</v>
      </c>
      <c r="C1252" s="37" t="str">
        <f>VLOOKUP($A1252,'Customer Names'!$A:$E,4,FALSE)</f>
        <v xml:space="preserve"> Fritz</v>
      </c>
      <c r="D1252" s="37" t="str">
        <f>VLOOKUP($A1252,'Customer Names'!A:E,5,FALSE)</f>
        <v>Van De Kamp</v>
      </c>
      <c r="E1252" s="35">
        <f>VLOOKUP($A1252,'Medical Examinations'!$A:$H,2,FALSE)</f>
        <v>32.204999999999998</v>
      </c>
      <c r="F1252" s="35">
        <f>VLOOKUP($A1252,'Medical Examinations'!$A:$H,3,FALSE)</f>
        <v>6.14</v>
      </c>
      <c r="G1252" s="35" t="str">
        <f>VLOOKUP($A1252,'Medical Examinations'!$A:$N,11,0)</f>
        <v>No</v>
      </c>
      <c r="H1252" s="35" t="str">
        <f>VLOOKUP($A1252,'Medical Examinations'!$A:$N,5,0)</f>
        <v>No</v>
      </c>
      <c r="I1252" s="35" t="str">
        <f>VLOOKUP($A1252,'Medical Examinations'!$A:$N,6,0)</f>
        <v>No</v>
      </c>
      <c r="J1252" s="35">
        <f>VLOOKUP($A1252,'Medical Examinations'!$A:$N,9,0)</f>
        <v>2</v>
      </c>
      <c r="K1252" s="35" t="str">
        <f>VLOOKUP($A1252,'Medical Examinations'!$A:$N,10,0)</f>
        <v>No</v>
      </c>
      <c r="L1252" s="35" t="str">
        <f>VLOOKUP($A1252,'Medical Examinations'!$A:$N,12,0)</f>
        <v>Obesity</v>
      </c>
      <c r="M1252" s="35" t="str">
        <f>VLOOKUP($A1252,'Medical Examinations'!$A:$N,13,0)</f>
        <v>Prediabetes</v>
      </c>
      <c r="N1252" s="45">
        <f>IFERROR(VLOOKUP($A1252,'Hospitalisation Details'!$A:$P,15,0),"")</f>
        <v>26625</v>
      </c>
      <c r="O1252" s="46">
        <f>IFERROR(VLOOKUP($A1252,'Hospitalisation Details'!$A:$P,6,0),"")</f>
        <v>8835.26</v>
      </c>
      <c r="P1252" s="47" t="str">
        <f>IFERROR(VLOOKUP($A1252,'Hospitalisation Details'!$A:$P,12,0),"")</f>
        <v>tier - 3</v>
      </c>
      <c r="Q1252" s="47" t="str">
        <f>IFERROR(VLOOKUP($A1252,'Hospitalisation Details'!$A:$P,13,0),"")</f>
        <v>tier - 2</v>
      </c>
      <c r="R1252" s="47" t="str">
        <f>IFERROR(VLOOKUP($A1252,'Hospitalisation Details'!$A:$P,14,0),"")</f>
        <v>R1012</v>
      </c>
      <c r="S1252" s="47">
        <f>IFERROR(VLOOKUP($A1252,'Hospitalisation Details'!$A:$P,16,0),"")</f>
        <v>50</v>
      </c>
    </row>
    <row r="1253" spans="1:19" x14ac:dyDescent="0.3">
      <c r="A1253" s="34" t="str">
        <f>'Medical Examinations'!A1253</f>
        <v>Id1252</v>
      </c>
      <c r="B1253" s="36" t="str">
        <f>VLOOKUP($A1253,'Customer Names'!A:E,3,FALSE)</f>
        <v>Mr.</v>
      </c>
      <c r="C1253" s="37" t="str">
        <f>VLOOKUP($A1253,'Customer Names'!$A:$E,4,FALSE)</f>
        <v xml:space="preserve"> Brad</v>
      </c>
      <c r="D1253" s="37" t="str">
        <f>VLOOKUP($A1253,'Customer Names'!A:E,5,FALSE)</f>
        <v>Ruffo</v>
      </c>
      <c r="E1253" s="35">
        <f>VLOOKUP($A1253,'Medical Examinations'!$A:$H,2,FALSE)</f>
        <v>26.41</v>
      </c>
      <c r="F1253" s="35">
        <f>VLOOKUP($A1253,'Medical Examinations'!$A:$H,3,FALSE)</f>
        <v>4.08</v>
      </c>
      <c r="G1253" s="35" t="str">
        <f>VLOOKUP($A1253,'Medical Examinations'!$A:$N,11,0)</f>
        <v>No</v>
      </c>
      <c r="H1253" s="35" t="str">
        <f>VLOOKUP($A1253,'Medical Examinations'!$A:$N,5,0)</f>
        <v>No</v>
      </c>
      <c r="I1253" s="35" t="str">
        <f>VLOOKUP($A1253,'Medical Examinations'!$A:$N,6,0)</f>
        <v>No</v>
      </c>
      <c r="J1253" s="35">
        <f>VLOOKUP($A1253,'Medical Examinations'!$A:$N,9,0)</f>
        <v>2</v>
      </c>
      <c r="K1253" s="35" t="str">
        <f>VLOOKUP($A1253,'Medical Examinations'!$A:$N,10,0)</f>
        <v>No</v>
      </c>
      <c r="L1253" s="35" t="str">
        <f>VLOOKUP($A1253,'Medical Examinations'!$A:$N,12,0)</f>
        <v>Overweight</v>
      </c>
      <c r="M1253" s="35" t="str">
        <f>VLOOKUP($A1253,'Medical Examinations'!$A:$N,13,0)</f>
        <v>Normal</v>
      </c>
      <c r="N1253" s="45">
        <f>IFERROR(VLOOKUP($A1253,'Hospitalisation Details'!$A:$P,15,0),"")</f>
        <v>26617</v>
      </c>
      <c r="O1253" s="46">
        <f>IFERROR(VLOOKUP($A1253,'Hospitalisation Details'!$A:$P,6,0),"")</f>
        <v>8827.2099999999991</v>
      </c>
      <c r="P1253" s="47" t="str">
        <f>IFERROR(VLOOKUP($A1253,'Hospitalisation Details'!$A:$P,12,0),"")</f>
        <v>tier - 3</v>
      </c>
      <c r="Q1253" s="47" t="str">
        <f>IFERROR(VLOOKUP($A1253,'Hospitalisation Details'!$A:$P,13,0),"")</f>
        <v>tier - 1</v>
      </c>
      <c r="R1253" s="47" t="str">
        <f>IFERROR(VLOOKUP($A1253,'Hospitalisation Details'!$A:$P,14,0),"")</f>
        <v>R1012</v>
      </c>
      <c r="S1253" s="47">
        <f>IFERROR(VLOOKUP($A1253,'Hospitalisation Details'!$A:$P,16,0),"")</f>
        <v>50</v>
      </c>
    </row>
    <row r="1254" spans="1:19" x14ac:dyDescent="0.3">
      <c r="A1254" s="34" t="str">
        <f>'Medical Examinations'!A1254</f>
        <v>Id1253</v>
      </c>
      <c r="B1254" s="36" t="str">
        <f>VLOOKUP($A1254,'Customer Names'!A:E,3,FALSE)</f>
        <v>Ms.</v>
      </c>
      <c r="C1254" s="37" t="str">
        <f>VLOOKUP($A1254,'Customer Names'!$A:$E,4,FALSE)</f>
        <v xml:space="preserve"> Claire M</v>
      </c>
      <c r="D1254" s="37" t="str">
        <f>VLOOKUP($A1254,'Customer Names'!A:E,5,FALSE)</f>
        <v>Long</v>
      </c>
      <c r="E1254" s="35">
        <f>VLOOKUP($A1254,'Medical Examinations'!$A:$H,2,FALSE)</f>
        <v>30.2</v>
      </c>
      <c r="F1254" s="35">
        <f>VLOOKUP($A1254,'Medical Examinations'!$A:$H,3,FALSE)</f>
        <v>6.25</v>
      </c>
      <c r="G1254" s="35" t="str">
        <f>VLOOKUP($A1254,'Medical Examinations'!$A:$N,11,0)</f>
        <v>Yes</v>
      </c>
      <c r="H1254" s="35" t="str">
        <f>VLOOKUP($A1254,'Medical Examinations'!$A:$N,5,0)</f>
        <v>No</v>
      </c>
      <c r="I1254" s="35" t="str">
        <f>VLOOKUP($A1254,'Medical Examinations'!$A:$N,6,0)</f>
        <v>No</v>
      </c>
      <c r="J1254" s="35">
        <f>VLOOKUP($A1254,'Medical Examinations'!$A:$N,9,0)</f>
        <v>0</v>
      </c>
      <c r="K1254" s="35" t="str">
        <f>VLOOKUP($A1254,'Medical Examinations'!$A:$N,10,0)</f>
        <v>No</v>
      </c>
      <c r="L1254" s="35" t="str">
        <f>VLOOKUP($A1254,'Medical Examinations'!$A:$N,12,0)</f>
        <v>Obesity</v>
      </c>
      <c r="M1254" s="35" t="str">
        <f>VLOOKUP($A1254,'Medical Examinations'!$A:$N,13,0)</f>
        <v>Prediabetes</v>
      </c>
      <c r="N1254" s="45">
        <f>IFERROR(VLOOKUP($A1254,'Hospitalisation Details'!$A:$P,15,0),"")</f>
        <v>27955</v>
      </c>
      <c r="O1254" s="46">
        <f>IFERROR(VLOOKUP($A1254,'Hospitalisation Details'!$A:$P,6,0),"")</f>
        <v>8825.09</v>
      </c>
      <c r="P1254" s="47" t="str">
        <f>IFERROR(VLOOKUP($A1254,'Hospitalisation Details'!$A:$P,12,0),"")</f>
        <v>tier - 2</v>
      </c>
      <c r="Q1254" s="47" t="str">
        <f>IFERROR(VLOOKUP($A1254,'Hospitalisation Details'!$A:$P,13,0),"")</f>
        <v>tier - 3</v>
      </c>
      <c r="R1254" s="47" t="str">
        <f>IFERROR(VLOOKUP($A1254,'Hospitalisation Details'!$A:$P,14,0),"")</f>
        <v>R1011</v>
      </c>
      <c r="S1254" s="47">
        <f>IFERROR(VLOOKUP($A1254,'Hospitalisation Details'!$A:$P,16,0),"")</f>
        <v>46</v>
      </c>
    </row>
    <row r="1255" spans="1:19" x14ac:dyDescent="0.3">
      <c r="A1255" s="34" t="str">
        <f>'Medical Examinations'!A1255</f>
        <v>Id1254</v>
      </c>
      <c r="B1255" s="36" t="str">
        <f>VLOOKUP($A1255,'Customer Names'!A:E,3,FALSE)</f>
        <v>Mrs.</v>
      </c>
      <c r="C1255" s="37" t="str">
        <f>VLOOKUP($A1255,'Customer Names'!$A:$E,4,FALSE)</f>
        <v xml:space="preserve"> Jennifer</v>
      </c>
      <c r="D1255" s="37" t="str">
        <f>VLOOKUP($A1255,'Customer Names'!A:E,5,FALSE)</f>
        <v>Rohde</v>
      </c>
      <c r="E1255" s="35">
        <f>VLOOKUP($A1255,'Medical Examinations'!$A:$H,2,FALSE)</f>
        <v>31.26</v>
      </c>
      <c r="F1255" s="35">
        <f>VLOOKUP($A1255,'Medical Examinations'!$A:$H,3,FALSE)</f>
        <v>5.94</v>
      </c>
      <c r="G1255" s="35" t="str">
        <f>VLOOKUP($A1255,'Medical Examinations'!$A:$N,11,0)</f>
        <v>Yes</v>
      </c>
      <c r="H1255" s="35" t="str">
        <f>VLOOKUP($A1255,'Medical Examinations'!$A:$N,5,0)</f>
        <v>No</v>
      </c>
      <c r="I1255" s="35" t="str">
        <f>VLOOKUP($A1255,'Medical Examinations'!$A:$N,6,0)</f>
        <v>No</v>
      </c>
      <c r="J1255" s="35">
        <f>VLOOKUP($A1255,'Medical Examinations'!$A:$N,9,0)</f>
        <v>1</v>
      </c>
      <c r="K1255" s="35" t="str">
        <f>VLOOKUP($A1255,'Medical Examinations'!$A:$N,10,0)</f>
        <v>No</v>
      </c>
      <c r="L1255" s="35" t="str">
        <f>VLOOKUP($A1255,'Medical Examinations'!$A:$N,12,0)</f>
        <v>Obesity</v>
      </c>
      <c r="M1255" s="35" t="str">
        <f>VLOOKUP($A1255,'Medical Examinations'!$A:$N,13,0)</f>
        <v>Prediabetes</v>
      </c>
      <c r="N1255" s="45">
        <f>IFERROR(VLOOKUP($A1255,'Hospitalisation Details'!$A:$P,15,0),"")</f>
        <v>32377</v>
      </c>
      <c r="O1255" s="46">
        <f>IFERROR(VLOOKUP($A1255,'Hospitalisation Details'!$A:$P,6,0),"")</f>
        <v>8824.27</v>
      </c>
      <c r="P1255" s="47" t="str">
        <f>IFERROR(VLOOKUP($A1255,'Hospitalisation Details'!$A:$P,12,0),"")</f>
        <v>tier - 2</v>
      </c>
      <c r="Q1255" s="47" t="str">
        <f>IFERROR(VLOOKUP($A1255,'Hospitalisation Details'!$A:$P,13,0),"")</f>
        <v>tier - 1</v>
      </c>
      <c r="R1255" s="47" t="str">
        <f>IFERROR(VLOOKUP($A1255,'Hospitalisation Details'!$A:$P,14,0),"")</f>
        <v>R1025</v>
      </c>
      <c r="S1255" s="47">
        <f>IFERROR(VLOOKUP($A1255,'Hospitalisation Details'!$A:$P,16,0),"")</f>
        <v>34</v>
      </c>
    </row>
    <row r="1256" spans="1:19" x14ac:dyDescent="0.3">
      <c r="A1256" s="34" t="str">
        <f>'Medical Examinations'!A1256</f>
        <v>Id1255</v>
      </c>
      <c r="B1256" s="36" t="str">
        <f>VLOOKUP($A1256,'Customer Names'!A:E,3,FALSE)</f>
        <v>Ms.</v>
      </c>
      <c r="C1256" s="37" t="str">
        <f>VLOOKUP($A1256,'Customer Names'!$A:$E,4,FALSE)</f>
        <v xml:space="preserve"> Maria S.</v>
      </c>
      <c r="D1256" s="37" t="str">
        <f>VLOOKUP($A1256,'Customer Names'!A:E,5,FALSE)</f>
        <v>Bonzi</v>
      </c>
      <c r="E1256" s="35">
        <f>VLOOKUP($A1256,'Medical Examinations'!$A:$H,2,FALSE)</f>
        <v>33.725000000000001</v>
      </c>
      <c r="F1256" s="35">
        <f>VLOOKUP($A1256,'Medical Examinations'!$A:$H,3,FALSE)</f>
        <v>6.45</v>
      </c>
      <c r="G1256" s="35" t="str">
        <f>VLOOKUP($A1256,'Medical Examinations'!$A:$N,11,0)</f>
        <v>Yes</v>
      </c>
      <c r="H1256" s="35" t="str">
        <f>VLOOKUP($A1256,'Medical Examinations'!$A:$N,5,0)</f>
        <v>No</v>
      </c>
      <c r="I1256" s="35" t="str">
        <f>VLOOKUP($A1256,'Medical Examinations'!$A:$N,6,0)</f>
        <v>No</v>
      </c>
      <c r="J1256" s="35">
        <f>VLOOKUP($A1256,'Medical Examinations'!$A:$N,9,0)</f>
        <v>0</v>
      </c>
      <c r="K1256" s="35" t="str">
        <f>VLOOKUP($A1256,'Medical Examinations'!$A:$N,10,0)</f>
        <v>No</v>
      </c>
      <c r="L1256" s="35" t="str">
        <f>VLOOKUP($A1256,'Medical Examinations'!$A:$N,12,0)</f>
        <v>Obesity</v>
      </c>
      <c r="M1256" s="35" t="str">
        <f>VLOOKUP($A1256,'Medical Examinations'!$A:$N,13,0)</f>
        <v>Prediabetes</v>
      </c>
      <c r="N1256" s="45">
        <f>IFERROR(VLOOKUP($A1256,'Hospitalisation Details'!$A:$P,15,0),"")</f>
        <v>28052</v>
      </c>
      <c r="O1256" s="46">
        <f>IFERROR(VLOOKUP($A1256,'Hospitalisation Details'!$A:$P,6,0),"")</f>
        <v>8823.99</v>
      </c>
      <c r="P1256" s="47" t="str">
        <f>IFERROR(VLOOKUP($A1256,'Hospitalisation Details'!$A:$P,12,0),"")</f>
        <v>tier - 2</v>
      </c>
      <c r="Q1256" s="47" t="str">
        <f>IFERROR(VLOOKUP($A1256,'Hospitalisation Details'!$A:$P,13,0),"")</f>
        <v>tier - 3</v>
      </c>
      <c r="R1256" s="47" t="str">
        <f>IFERROR(VLOOKUP($A1256,'Hospitalisation Details'!$A:$P,14,0),"")</f>
        <v>R1024</v>
      </c>
      <c r="S1256" s="47">
        <f>IFERROR(VLOOKUP($A1256,'Hospitalisation Details'!$A:$P,16,0),"")</f>
        <v>46</v>
      </c>
    </row>
    <row r="1257" spans="1:19" x14ac:dyDescent="0.3">
      <c r="A1257" s="34" t="str">
        <f>'Medical Examinations'!A1257</f>
        <v>Id1256</v>
      </c>
      <c r="B1257" s="36" t="str">
        <f>VLOOKUP($A1257,'Customer Names'!A:E,3,FALSE)</f>
        <v>Ms.</v>
      </c>
      <c r="C1257" s="37" t="str">
        <f>VLOOKUP($A1257,'Customer Names'!$A:$E,4,FALSE)</f>
        <v xml:space="preserve"> Katherine E</v>
      </c>
      <c r="D1257" s="37" t="str">
        <f>VLOOKUP($A1257,'Customer Names'!A:E,5,FALSE)</f>
        <v>Moore</v>
      </c>
      <c r="E1257" s="35">
        <f>VLOOKUP($A1257,'Medical Examinations'!$A:$H,2,FALSE)</f>
        <v>28.9</v>
      </c>
      <c r="F1257" s="35">
        <f>VLOOKUP($A1257,'Medical Examinations'!$A:$H,3,FALSE)</f>
        <v>5.74</v>
      </c>
      <c r="G1257" s="35" t="str">
        <f>VLOOKUP($A1257,'Medical Examinations'!$A:$N,11,0)</f>
        <v>Yes</v>
      </c>
      <c r="H1257" s="35" t="str">
        <f>VLOOKUP($A1257,'Medical Examinations'!$A:$N,5,0)</f>
        <v>No</v>
      </c>
      <c r="I1257" s="35" t="str">
        <f>VLOOKUP($A1257,'Medical Examinations'!$A:$N,6,0)</f>
        <v>No</v>
      </c>
      <c r="J1257" s="35">
        <f>VLOOKUP($A1257,'Medical Examinations'!$A:$N,9,0)</f>
        <v>0</v>
      </c>
      <c r="K1257" s="35" t="str">
        <f>VLOOKUP($A1257,'Medical Examinations'!$A:$N,10,0)</f>
        <v>No</v>
      </c>
      <c r="L1257" s="35" t="str">
        <f>VLOOKUP($A1257,'Medical Examinations'!$A:$N,12,0)</f>
        <v>Overweight</v>
      </c>
      <c r="M1257" s="35" t="str">
        <f>VLOOKUP($A1257,'Medical Examinations'!$A:$N,13,0)</f>
        <v>Prediabetes</v>
      </c>
      <c r="N1257" s="45">
        <f>IFERROR(VLOOKUP($A1257,'Hospitalisation Details'!$A:$P,15,0),"")</f>
        <v>27925</v>
      </c>
      <c r="O1257" s="46">
        <f>IFERROR(VLOOKUP($A1257,'Hospitalisation Details'!$A:$P,6,0),"")</f>
        <v>8823.2800000000007</v>
      </c>
      <c r="P1257" s="47" t="str">
        <f>IFERROR(VLOOKUP($A1257,'Hospitalisation Details'!$A:$P,12,0),"")</f>
        <v>tier - 2</v>
      </c>
      <c r="Q1257" s="47" t="str">
        <f>IFERROR(VLOOKUP($A1257,'Hospitalisation Details'!$A:$P,13,0),"")</f>
        <v>tier - 1</v>
      </c>
      <c r="R1257" s="47" t="str">
        <f>IFERROR(VLOOKUP($A1257,'Hospitalisation Details'!$A:$P,14,0),"")</f>
        <v>R1011</v>
      </c>
      <c r="S1257" s="47">
        <f>IFERROR(VLOOKUP($A1257,'Hospitalisation Details'!$A:$P,16,0),"")</f>
        <v>46</v>
      </c>
    </row>
    <row r="1258" spans="1:19" x14ac:dyDescent="0.3">
      <c r="A1258" s="34" t="str">
        <f>'Medical Examinations'!A1258</f>
        <v>Id1257</v>
      </c>
      <c r="B1258" s="36" t="str">
        <f>VLOOKUP($A1258,'Customer Names'!A:E,3,FALSE)</f>
        <v>Mr.</v>
      </c>
      <c r="C1258" s="37" t="str">
        <f>VLOOKUP($A1258,'Customer Names'!$A:$E,4,FALSE)</f>
        <v xml:space="preserve"> Michael</v>
      </c>
      <c r="D1258" s="37" t="str">
        <f>VLOOKUP($A1258,'Customer Names'!A:E,5,FALSE)</f>
        <v>McGrane</v>
      </c>
      <c r="E1258" s="35">
        <f>VLOOKUP($A1258,'Medical Examinations'!$A:$H,2,FALSE)</f>
        <v>45.69</v>
      </c>
      <c r="F1258" s="35">
        <f>VLOOKUP($A1258,'Medical Examinations'!$A:$H,3,FALSE)</f>
        <v>4.43</v>
      </c>
      <c r="G1258" s="35" t="str">
        <f>VLOOKUP($A1258,'Medical Examinations'!$A:$N,11,0)</f>
        <v>Yes</v>
      </c>
      <c r="H1258" s="35" t="str">
        <f>VLOOKUP($A1258,'Medical Examinations'!$A:$N,5,0)</f>
        <v>No</v>
      </c>
      <c r="I1258" s="35" t="str">
        <f>VLOOKUP($A1258,'Medical Examinations'!$A:$N,6,0)</f>
        <v>No</v>
      </c>
      <c r="J1258" s="35">
        <f>VLOOKUP($A1258,'Medical Examinations'!$A:$N,9,0)</f>
        <v>0</v>
      </c>
      <c r="K1258" s="35" t="str">
        <f>VLOOKUP($A1258,'Medical Examinations'!$A:$N,10,0)</f>
        <v>No</v>
      </c>
      <c r="L1258" s="35" t="str">
        <f>VLOOKUP($A1258,'Medical Examinations'!$A:$N,12,0)</f>
        <v>Obesity</v>
      </c>
      <c r="M1258" s="35" t="str">
        <f>VLOOKUP($A1258,'Medical Examinations'!$A:$N,13,0)</f>
        <v>Normal</v>
      </c>
      <c r="N1258" s="45">
        <f>IFERROR(VLOOKUP($A1258,'Hospitalisation Details'!$A:$P,15,0),"")</f>
        <v>37202</v>
      </c>
      <c r="O1258" s="46">
        <f>IFERROR(VLOOKUP($A1258,'Hospitalisation Details'!$A:$P,6,0),"")</f>
        <v>8821.8799999999992</v>
      </c>
      <c r="P1258" s="47" t="str">
        <f>IFERROR(VLOOKUP($A1258,'Hospitalisation Details'!$A:$P,12,0),"")</f>
        <v>tier - 2</v>
      </c>
      <c r="Q1258" s="47" t="str">
        <f>IFERROR(VLOOKUP($A1258,'Hospitalisation Details'!$A:$P,13,0),"")</f>
        <v>tier - 3</v>
      </c>
      <c r="R1258" s="47" t="str">
        <f>IFERROR(VLOOKUP($A1258,'Hospitalisation Details'!$A:$P,14,0),"")</f>
        <v>R1023</v>
      </c>
      <c r="S1258" s="47">
        <f>IFERROR(VLOOKUP($A1258,'Hospitalisation Details'!$A:$P,16,0),"")</f>
        <v>21</v>
      </c>
    </row>
    <row r="1259" spans="1:19" x14ac:dyDescent="0.3">
      <c r="A1259" s="34" t="str">
        <f>'Medical Examinations'!A1259</f>
        <v>Id1258</v>
      </c>
      <c r="B1259" s="36" t="str">
        <f>VLOOKUP($A1259,'Customer Names'!A:E,3,FALSE)</f>
        <v>Ms.</v>
      </c>
      <c r="C1259" s="37" t="str">
        <f>VLOOKUP($A1259,'Customer Names'!$A:$E,4,FALSE)</f>
        <v xml:space="preserve"> Roxanne</v>
      </c>
      <c r="D1259" s="37" t="str">
        <f>VLOOKUP($A1259,'Customer Names'!A:E,5,FALSE)</f>
        <v>Stepnowski</v>
      </c>
      <c r="E1259" s="35">
        <f>VLOOKUP($A1259,'Medical Examinations'!$A:$H,2,FALSE)</f>
        <v>21.03</v>
      </c>
      <c r="F1259" s="35">
        <f>VLOOKUP($A1259,'Medical Examinations'!$A:$H,3,FALSE)</f>
        <v>6.5</v>
      </c>
      <c r="G1259" s="35" t="str">
        <f>VLOOKUP($A1259,'Medical Examinations'!$A:$N,11,0)</f>
        <v>No</v>
      </c>
      <c r="H1259" s="35" t="str">
        <f>VLOOKUP($A1259,'Medical Examinations'!$A:$N,5,0)</f>
        <v>No</v>
      </c>
      <c r="I1259" s="35" t="str">
        <f>VLOOKUP($A1259,'Medical Examinations'!$A:$N,6,0)</f>
        <v>No</v>
      </c>
      <c r="J1259" s="35">
        <f>VLOOKUP($A1259,'Medical Examinations'!$A:$N,9,0)</f>
        <v>0</v>
      </c>
      <c r="K1259" s="35" t="str">
        <f>VLOOKUP($A1259,'Medical Examinations'!$A:$N,10,0)</f>
        <v>No</v>
      </c>
      <c r="L1259" s="35" t="str">
        <f>VLOOKUP($A1259,'Medical Examinations'!$A:$N,12,0)</f>
        <v>Normal Weight</v>
      </c>
      <c r="M1259" s="35" t="str">
        <f>VLOOKUP($A1259,'Medical Examinations'!$A:$N,13,0)</f>
        <v>Diabetes</v>
      </c>
      <c r="N1259" s="45">
        <f>IFERROR(VLOOKUP($A1259,'Hospitalisation Details'!$A:$P,15,0),"")</f>
        <v>23983</v>
      </c>
      <c r="O1259" s="46">
        <f>IFERROR(VLOOKUP($A1259,'Hospitalisation Details'!$A:$P,6,0),"")</f>
        <v>8800.49</v>
      </c>
      <c r="P1259" s="47" t="str">
        <f>IFERROR(VLOOKUP($A1259,'Hospitalisation Details'!$A:$P,12,0),"")</f>
        <v>tier - 3</v>
      </c>
      <c r="Q1259" s="47" t="str">
        <f>IFERROR(VLOOKUP($A1259,'Hospitalisation Details'!$A:$P,13,0),"")</f>
        <v>tier - 2</v>
      </c>
      <c r="R1259" s="47" t="str">
        <f>IFERROR(VLOOKUP($A1259,'Hospitalisation Details'!$A:$P,14,0),"")</f>
        <v>R1013</v>
      </c>
      <c r="S1259" s="47">
        <f>IFERROR(VLOOKUP($A1259,'Hospitalisation Details'!$A:$P,16,0),"")</f>
        <v>57</v>
      </c>
    </row>
    <row r="1260" spans="1:19" x14ac:dyDescent="0.3">
      <c r="A1260" s="34" t="str">
        <f>'Medical Examinations'!A1260</f>
        <v>Id1259</v>
      </c>
      <c r="B1260" s="36" t="str">
        <f>VLOOKUP($A1260,'Customer Names'!A:E,3,FALSE)</f>
        <v>Mr.</v>
      </c>
      <c r="C1260" s="37" t="str">
        <f>VLOOKUP($A1260,'Customer Names'!$A:$E,4,FALSE)</f>
        <v xml:space="preserve"> Israel</v>
      </c>
      <c r="D1260" s="37" t="str">
        <f>VLOOKUP($A1260,'Customer Names'!A:E,5,FALSE)</f>
        <v>Merkle</v>
      </c>
      <c r="E1260" s="35">
        <f>VLOOKUP($A1260,'Medical Examinations'!$A:$H,2,FALSE)</f>
        <v>37</v>
      </c>
      <c r="F1260" s="35">
        <f>VLOOKUP($A1260,'Medical Examinations'!$A:$H,3,FALSE)</f>
        <v>8.75</v>
      </c>
      <c r="G1260" s="35" t="str">
        <f>VLOOKUP($A1260,'Medical Examinations'!$A:$N,11,0)</f>
        <v>No</v>
      </c>
      <c r="H1260" s="35" t="str">
        <f>VLOOKUP($A1260,'Medical Examinations'!$A:$N,5,0)</f>
        <v>No</v>
      </c>
      <c r="I1260" s="35" t="str">
        <f>VLOOKUP($A1260,'Medical Examinations'!$A:$N,6,0)</f>
        <v>No</v>
      </c>
      <c r="J1260" s="35">
        <f>VLOOKUP($A1260,'Medical Examinations'!$A:$N,9,0)</f>
        <v>0</v>
      </c>
      <c r="K1260" s="35" t="str">
        <f>VLOOKUP($A1260,'Medical Examinations'!$A:$N,10,0)</f>
        <v>No</v>
      </c>
      <c r="L1260" s="35" t="str">
        <f>VLOOKUP($A1260,'Medical Examinations'!$A:$N,12,0)</f>
        <v>Obesity</v>
      </c>
      <c r="M1260" s="35" t="str">
        <f>VLOOKUP($A1260,'Medical Examinations'!$A:$N,13,0)</f>
        <v>Diabetes</v>
      </c>
      <c r="N1260" s="45">
        <f>IFERROR(VLOOKUP($A1260,'Hospitalisation Details'!$A:$P,15,0),"")</f>
        <v>26102</v>
      </c>
      <c r="O1260" s="46">
        <f>IFERROR(VLOOKUP($A1260,'Hospitalisation Details'!$A:$P,6,0),"")</f>
        <v>8798.59</v>
      </c>
      <c r="P1260" s="47" t="str">
        <f>IFERROR(VLOOKUP($A1260,'Hospitalisation Details'!$A:$P,12,0),"")</f>
        <v>tier - 2</v>
      </c>
      <c r="Q1260" s="47" t="str">
        <f>IFERROR(VLOOKUP($A1260,'Hospitalisation Details'!$A:$P,13,0),"")</f>
        <v>tier - 1</v>
      </c>
      <c r="R1260" s="47" t="str">
        <f>IFERROR(VLOOKUP($A1260,'Hospitalisation Details'!$A:$P,14,0),"")</f>
        <v>R1011</v>
      </c>
      <c r="S1260" s="47">
        <f>IFERROR(VLOOKUP($A1260,'Hospitalisation Details'!$A:$P,16,0),"")</f>
        <v>51</v>
      </c>
    </row>
    <row r="1261" spans="1:19" x14ac:dyDescent="0.3">
      <c r="A1261" s="34" t="str">
        <f>'Medical Examinations'!A1261</f>
        <v>Id1260</v>
      </c>
      <c r="B1261" s="36" t="str">
        <f>VLOOKUP($A1261,'Customer Names'!A:E,3,FALSE)</f>
        <v>Mr.</v>
      </c>
      <c r="C1261" s="37" t="str">
        <f>VLOOKUP($A1261,'Customer Names'!$A:$E,4,FALSE)</f>
        <v xml:space="preserve"> Samalya</v>
      </c>
      <c r="D1261" s="37" t="str">
        <f>VLOOKUP($A1261,'Customer Names'!A:E,5,FALSE)</f>
        <v>Schaefer</v>
      </c>
      <c r="E1261" s="35">
        <f>VLOOKUP($A1261,'Medical Examinations'!$A:$H,2,FALSE)</f>
        <v>25.4</v>
      </c>
      <c r="F1261" s="35">
        <f>VLOOKUP($A1261,'Medical Examinations'!$A:$H,3,FALSE)</f>
        <v>11.96</v>
      </c>
      <c r="G1261" s="35" t="str">
        <f>VLOOKUP($A1261,'Medical Examinations'!$A:$N,11,0)</f>
        <v>No</v>
      </c>
      <c r="H1261" s="35" t="str">
        <f>VLOOKUP($A1261,'Medical Examinations'!$A:$N,5,0)</f>
        <v>No</v>
      </c>
      <c r="I1261" s="35" t="str">
        <f>VLOOKUP($A1261,'Medical Examinations'!$A:$N,6,0)</f>
        <v>No</v>
      </c>
      <c r="J1261" s="35">
        <f>VLOOKUP($A1261,'Medical Examinations'!$A:$N,9,0)</f>
        <v>0</v>
      </c>
      <c r="K1261" s="35" t="str">
        <f>VLOOKUP($A1261,'Medical Examinations'!$A:$N,10,0)</f>
        <v>No</v>
      </c>
      <c r="L1261" s="35" t="str">
        <f>VLOOKUP($A1261,'Medical Examinations'!$A:$N,12,0)</f>
        <v>Overweight</v>
      </c>
      <c r="M1261" s="35" t="str">
        <f>VLOOKUP($A1261,'Medical Examinations'!$A:$N,13,0)</f>
        <v>Diabetes</v>
      </c>
      <c r="N1261" s="45">
        <f>IFERROR(VLOOKUP($A1261,'Hospitalisation Details'!$A:$P,15,0),"")</f>
        <v>26168</v>
      </c>
      <c r="O1261" s="46">
        <f>IFERROR(VLOOKUP($A1261,'Hospitalisation Details'!$A:$P,6,0),"")</f>
        <v>8782.4699999999993</v>
      </c>
      <c r="P1261" s="47" t="str">
        <f>IFERROR(VLOOKUP($A1261,'Hospitalisation Details'!$A:$P,12,0),"")</f>
        <v>tier - 2</v>
      </c>
      <c r="Q1261" s="47" t="str">
        <f>IFERROR(VLOOKUP($A1261,'Hospitalisation Details'!$A:$P,13,0),"")</f>
        <v>tier - 3</v>
      </c>
      <c r="R1261" s="47" t="str">
        <f>IFERROR(VLOOKUP($A1261,'Hospitalisation Details'!$A:$P,14,0),"")</f>
        <v>R1011</v>
      </c>
      <c r="S1261" s="47">
        <f>IFERROR(VLOOKUP($A1261,'Hospitalisation Details'!$A:$P,16,0),"")</f>
        <v>51</v>
      </c>
    </row>
    <row r="1262" spans="1:19" x14ac:dyDescent="0.3">
      <c r="A1262" s="34" t="str">
        <f>'Medical Examinations'!A1262</f>
        <v>Id1261</v>
      </c>
      <c r="B1262" s="36" t="str">
        <f>VLOOKUP($A1262,'Customer Names'!A:E,3,FALSE)</f>
        <v>Mr.</v>
      </c>
      <c r="C1262" s="37" t="str">
        <f>VLOOKUP($A1262,'Customer Names'!$A:$E,4,FALSE)</f>
        <v xml:space="preserve"> Peter</v>
      </c>
      <c r="D1262" s="37" t="str">
        <f>VLOOKUP($A1262,'Customer Names'!A:E,5,FALSE)</f>
        <v>Vigneron</v>
      </c>
      <c r="E1262" s="35">
        <f>VLOOKUP($A1262,'Medical Examinations'!$A:$H,2,FALSE)</f>
        <v>32.299999999999997</v>
      </c>
      <c r="F1262" s="35">
        <f>VLOOKUP($A1262,'Medical Examinations'!$A:$H,3,FALSE)</f>
        <v>10.54</v>
      </c>
      <c r="G1262" s="35" t="str">
        <f>VLOOKUP($A1262,'Medical Examinations'!$A:$N,11,0)</f>
        <v>No</v>
      </c>
      <c r="H1262" s="35" t="str">
        <f>VLOOKUP($A1262,'Medical Examinations'!$A:$N,5,0)</f>
        <v>No</v>
      </c>
      <c r="I1262" s="35" t="str">
        <f>VLOOKUP($A1262,'Medical Examinations'!$A:$N,6,0)</f>
        <v>No</v>
      </c>
      <c r="J1262" s="35">
        <f>VLOOKUP($A1262,'Medical Examinations'!$A:$N,9,0)</f>
        <v>0</v>
      </c>
      <c r="K1262" s="35" t="str">
        <f>VLOOKUP($A1262,'Medical Examinations'!$A:$N,10,0)</f>
        <v>No</v>
      </c>
      <c r="L1262" s="35" t="str">
        <f>VLOOKUP($A1262,'Medical Examinations'!$A:$N,12,0)</f>
        <v>Obesity</v>
      </c>
      <c r="M1262" s="35" t="str">
        <f>VLOOKUP($A1262,'Medical Examinations'!$A:$N,13,0)</f>
        <v>Diabetes</v>
      </c>
      <c r="N1262" s="45">
        <f>IFERROR(VLOOKUP($A1262,'Hospitalisation Details'!$A:$P,15,0),"")</f>
        <v>27278</v>
      </c>
      <c r="O1262" s="46">
        <f>IFERROR(VLOOKUP($A1262,'Hospitalisation Details'!$A:$P,6,0),"")</f>
        <v>8765.25</v>
      </c>
      <c r="P1262" s="47" t="str">
        <f>IFERROR(VLOOKUP($A1262,'Hospitalisation Details'!$A:$P,12,0),"")</f>
        <v>tier - 2</v>
      </c>
      <c r="Q1262" s="47" t="str">
        <f>IFERROR(VLOOKUP($A1262,'Hospitalisation Details'!$A:$P,13,0),"")</f>
        <v>tier - 3</v>
      </c>
      <c r="R1262" s="47" t="str">
        <f>IFERROR(VLOOKUP($A1262,'Hospitalisation Details'!$A:$P,14,0),"")</f>
        <v>R1012</v>
      </c>
      <c r="S1262" s="47">
        <f>IFERROR(VLOOKUP($A1262,'Hospitalisation Details'!$A:$P,16,0),"")</f>
        <v>48</v>
      </c>
    </row>
    <row r="1263" spans="1:19" x14ac:dyDescent="0.3">
      <c r="A1263" s="34" t="str">
        <f>'Medical Examinations'!A1263</f>
        <v>Id1262</v>
      </c>
      <c r="B1263" s="36" t="str">
        <f>VLOOKUP($A1263,'Customer Names'!A:E,3,FALSE)</f>
        <v>Ms.</v>
      </c>
      <c r="C1263" s="37" t="str">
        <f>VLOOKUP($A1263,'Customer Names'!$A:$E,4,FALSE)</f>
        <v xml:space="preserve"> Alicia</v>
      </c>
      <c r="D1263" s="37" t="str">
        <f>VLOOKUP($A1263,'Customer Names'!A:E,5,FALSE)</f>
        <v>Mucci</v>
      </c>
      <c r="E1263" s="35">
        <f>VLOOKUP($A1263,'Medical Examinations'!$A:$H,2,FALSE)</f>
        <v>23.94</v>
      </c>
      <c r="F1263" s="35">
        <f>VLOOKUP($A1263,'Medical Examinations'!$A:$H,3,FALSE)</f>
        <v>4.54</v>
      </c>
      <c r="G1263" s="35" t="str">
        <f>VLOOKUP($A1263,'Medical Examinations'!$A:$N,11,0)</f>
        <v>Yes</v>
      </c>
      <c r="H1263" s="35" t="str">
        <f>VLOOKUP($A1263,'Medical Examinations'!$A:$N,5,0)</f>
        <v>No</v>
      </c>
      <c r="I1263" s="35" t="str">
        <f>VLOOKUP($A1263,'Medical Examinations'!$A:$N,6,0)</f>
        <v>Yes</v>
      </c>
      <c r="J1263" s="35">
        <f>VLOOKUP($A1263,'Medical Examinations'!$A:$N,9,0)</f>
        <v>1</v>
      </c>
      <c r="K1263" s="35" t="str">
        <f>VLOOKUP($A1263,'Medical Examinations'!$A:$N,10,0)</f>
        <v>No</v>
      </c>
      <c r="L1263" s="35" t="str">
        <f>VLOOKUP($A1263,'Medical Examinations'!$A:$N,12,0)</f>
        <v>Normal Weight</v>
      </c>
      <c r="M1263" s="35" t="str">
        <f>VLOOKUP($A1263,'Medical Examinations'!$A:$N,13,0)</f>
        <v>Normal</v>
      </c>
      <c r="N1263" s="45">
        <f>IFERROR(VLOOKUP($A1263,'Hospitalisation Details'!$A:$P,15,0),"")</f>
        <v>25455</v>
      </c>
      <c r="O1263" s="46">
        <f>IFERROR(VLOOKUP($A1263,'Hospitalisation Details'!$A:$P,6,0),"")</f>
        <v>8760.1200000000008</v>
      </c>
      <c r="P1263" s="47" t="str">
        <f>IFERROR(VLOOKUP($A1263,'Hospitalisation Details'!$A:$P,12,0),"")</f>
        <v>tier - 2</v>
      </c>
      <c r="Q1263" s="47" t="str">
        <f>IFERROR(VLOOKUP($A1263,'Hospitalisation Details'!$A:$P,13,0),"")</f>
        <v>tier - 1</v>
      </c>
      <c r="R1263" s="47" t="str">
        <f>IFERROR(VLOOKUP($A1263,'Hospitalisation Details'!$A:$P,14,0),"")</f>
        <v>R1013</v>
      </c>
      <c r="S1263" s="47">
        <f>IFERROR(VLOOKUP($A1263,'Hospitalisation Details'!$A:$P,16,0),"")</f>
        <v>53</v>
      </c>
    </row>
    <row r="1264" spans="1:19" x14ac:dyDescent="0.3">
      <c r="A1264" s="34" t="str">
        <f>'Medical Examinations'!A1264</f>
        <v>Id1263</v>
      </c>
      <c r="B1264" s="36" t="str">
        <f>VLOOKUP($A1264,'Customer Names'!A:E,3,FALSE)</f>
        <v>Ms.</v>
      </c>
      <c r="C1264" s="37" t="str">
        <f>VLOOKUP($A1264,'Customer Names'!$A:$E,4,FALSE)</f>
        <v xml:space="preserve"> Sarah K.</v>
      </c>
      <c r="D1264" s="37" t="str">
        <f>VLOOKUP($A1264,'Customer Names'!A:E,5,FALSE)</f>
        <v>MacDonald</v>
      </c>
      <c r="E1264" s="35">
        <f>VLOOKUP($A1264,'Medical Examinations'!$A:$H,2,FALSE)</f>
        <v>46.4</v>
      </c>
      <c r="F1264" s="35">
        <f>VLOOKUP($A1264,'Medical Examinations'!$A:$H,3,FALSE)</f>
        <v>5.71</v>
      </c>
      <c r="G1264" s="35" t="str">
        <f>VLOOKUP($A1264,'Medical Examinations'!$A:$N,11,0)</f>
        <v>No</v>
      </c>
      <c r="H1264" s="35" t="str">
        <f>VLOOKUP($A1264,'Medical Examinations'!$A:$N,5,0)</f>
        <v>No</v>
      </c>
      <c r="I1264" s="35" t="str">
        <f>VLOOKUP($A1264,'Medical Examinations'!$A:$N,6,0)</f>
        <v>No</v>
      </c>
      <c r="J1264" s="35">
        <f>VLOOKUP($A1264,'Medical Examinations'!$A:$N,9,0)</f>
        <v>0</v>
      </c>
      <c r="K1264" s="35" t="str">
        <f>VLOOKUP($A1264,'Medical Examinations'!$A:$N,10,0)</f>
        <v>No</v>
      </c>
      <c r="L1264" s="35" t="str">
        <f>VLOOKUP($A1264,'Medical Examinations'!$A:$N,12,0)</f>
        <v>Obesity</v>
      </c>
      <c r="M1264" s="35" t="str">
        <f>VLOOKUP($A1264,'Medical Examinations'!$A:$N,13,0)</f>
        <v>Prediabetes</v>
      </c>
      <c r="N1264" s="45">
        <f>IFERROR(VLOOKUP($A1264,'Hospitalisation Details'!$A:$P,15,0),"")</f>
        <v>36395</v>
      </c>
      <c r="O1264" s="46">
        <f>IFERROR(VLOOKUP($A1264,'Hospitalisation Details'!$A:$P,6,0),"")</f>
        <v>8747.68</v>
      </c>
      <c r="P1264" s="47" t="str">
        <f>IFERROR(VLOOKUP($A1264,'Hospitalisation Details'!$A:$P,12,0),"")</f>
        <v>tier - 2</v>
      </c>
      <c r="Q1264" s="47" t="str">
        <f>IFERROR(VLOOKUP($A1264,'Hospitalisation Details'!$A:$P,13,0),"")</f>
        <v>tier - 3</v>
      </c>
      <c r="R1264" s="47" t="str">
        <f>IFERROR(VLOOKUP($A1264,'Hospitalisation Details'!$A:$P,14,0),"")</f>
        <v>R1011</v>
      </c>
      <c r="S1264" s="47">
        <f>IFERROR(VLOOKUP($A1264,'Hospitalisation Details'!$A:$P,16,0),"")</f>
        <v>23</v>
      </c>
    </row>
    <row r="1265" spans="1:19" x14ac:dyDescent="0.3">
      <c r="A1265" s="34" t="str">
        <f>'Medical Examinations'!A1265</f>
        <v>Id1264</v>
      </c>
      <c r="B1265" s="36" t="str">
        <f>VLOOKUP($A1265,'Customer Names'!A:E,3,FALSE)</f>
        <v>Mr.</v>
      </c>
      <c r="C1265" s="37" t="str">
        <f>VLOOKUP($A1265,'Customer Names'!$A:$E,4,FALSE)</f>
        <v xml:space="preserve"> Guomin</v>
      </c>
      <c r="D1265" s="37" t="str">
        <f>VLOOKUP($A1265,'Customer Names'!A:E,5,FALSE)</f>
        <v>Deng</v>
      </c>
      <c r="E1265" s="35">
        <f>VLOOKUP($A1265,'Medical Examinations'!$A:$H,2,FALSE)</f>
        <v>40.375</v>
      </c>
      <c r="F1265" s="35">
        <f>VLOOKUP($A1265,'Medical Examinations'!$A:$H,3,FALSE)</f>
        <v>6.25</v>
      </c>
      <c r="G1265" s="35" t="str">
        <f>VLOOKUP($A1265,'Medical Examinations'!$A:$N,11,0)</f>
        <v>Yes</v>
      </c>
      <c r="H1265" s="35" t="str">
        <f>VLOOKUP($A1265,'Medical Examinations'!$A:$N,5,0)</f>
        <v>No</v>
      </c>
      <c r="I1265" s="35" t="str">
        <f>VLOOKUP($A1265,'Medical Examinations'!$A:$N,6,0)</f>
        <v>No</v>
      </c>
      <c r="J1265" s="35">
        <f>VLOOKUP($A1265,'Medical Examinations'!$A:$N,9,0)</f>
        <v>0</v>
      </c>
      <c r="K1265" s="35" t="str">
        <f>VLOOKUP($A1265,'Medical Examinations'!$A:$N,10,0)</f>
        <v>No</v>
      </c>
      <c r="L1265" s="35" t="str">
        <f>VLOOKUP($A1265,'Medical Examinations'!$A:$N,12,0)</f>
        <v>Obesity</v>
      </c>
      <c r="M1265" s="35" t="str">
        <f>VLOOKUP($A1265,'Medical Examinations'!$A:$N,13,0)</f>
        <v>Prediabetes</v>
      </c>
      <c r="N1265" s="45">
        <f>IFERROR(VLOOKUP($A1265,'Hospitalisation Details'!$A:$P,15,0),"")</f>
        <v>27928</v>
      </c>
      <c r="O1265" s="46">
        <f>IFERROR(VLOOKUP($A1265,'Hospitalisation Details'!$A:$P,6,0),"")</f>
        <v>8733.23</v>
      </c>
      <c r="P1265" s="47" t="str">
        <f>IFERROR(VLOOKUP($A1265,'Hospitalisation Details'!$A:$P,12,0),"")</f>
        <v>tier - 2</v>
      </c>
      <c r="Q1265" s="47" t="str">
        <f>IFERROR(VLOOKUP($A1265,'Hospitalisation Details'!$A:$P,13,0),"")</f>
        <v>tier - 3</v>
      </c>
      <c r="R1265" s="47" t="str">
        <f>IFERROR(VLOOKUP($A1265,'Hospitalisation Details'!$A:$P,14,0),"")</f>
        <v>R1012</v>
      </c>
      <c r="S1265" s="47">
        <f>IFERROR(VLOOKUP($A1265,'Hospitalisation Details'!$A:$P,16,0),"")</f>
        <v>46</v>
      </c>
    </row>
    <row r="1266" spans="1:19" x14ac:dyDescent="0.3">
      <c r="A1266" s="34" t="str">
        <f>'Medical Examinations'!A1266</f>
        <v>Id1265</v>
      </c>
      <c r="B1266" s="36" t="str">
        <f>VLOOKUP($A1266,'Customer Names'!A:E,3,FALSE)</f>
        <v>Mr.</v>
      </c>
      <c r="C1266" s="37" t="str">
        <f>VLOOKUP($A1266,'Customer Names'!$A:$E,4,FALSE)</f>
        <v xml:space="preserve"> Javier</v>
      </c>
      <c r="D1266" s="37" t="str">
        <f>VLOOKUP($A1266,'Customer Names'!A:E,5,FALSE)</f>
        <v>De Mata</v>
      </c>
      <c r="E1266" s="35">
        <f>VLOOKUP($A1266,'Medical Examinations'!$A:$H,2,FALSE)</f>
        <v>28.7</v>
      </c>
      <c r="F1266" s="35">
        <f>VLOOKUP($A1266,'Medical Examinations'!$A:$H,3,FALSE)</f>
        <v>9.4700000000000006</v>
      </c>
      <c r="G1266" s="35" t="str">
        <f>VLOOKUP($A1266,'Medical Examinations'!$A:$N,11,0)</f>
        <v>No</v>
      </c>
      <c r="H1266" s="35" t="str">
        <f>VLOOKUP($A1266,'Medical Examinations'!$A:$N,5,0)</f>
        <v>No</v>
      </c>
      <c r="I1266" s="35" t="str">
        <f>VLOOKUP($A1266,'Medical Examinations'!$A:$N,6,0)</f>
        <v>No</v>
      </c>
      <c r="J1266" s="35">
        <f>VLOOKUP($A1266,'Medical Examinations'!$A:$N,9,0)</f>
        <v>2</v>
      </c>
      <c r="K1266" s="35" t="str">
        <f>VLOOKUP($A1266,'Medical Examinations'!$A:$N,10,0)</f>
        <v>No</v>
      </c>
      <c r="L1266" s="35" t="str">
        <f>VLOOKUP($A1266,'Medical Examinations'!$A:$N,12,0)</f>
        <v>Overweight</v>
      </c>
      <c r="M1266" s="35" t="str">
        <f>VLOOKUP($A1266,'Medical Examinations'!$A:$N,13,0)</f>
        <v>Diabetes</v>
      </c>
      <c r="N1266" s="45">
        <f>IFERROR(VLOOKUP($A1266,'Hospitalisation Details'!$A:$P,15,0),"")</f>
        <v>26840</v>
      </c>
      <c r="O1266" s="46">
        <f>IFERROR(VLOOKUP($A1266,'Hospitalisation Details'!$A:$P,6,0),"")</f>
        <v>8703.4599999999991</v>
      </c>
      <c r="P1266" s="47" t="str">
        <f>IFERROR(VLOOKUP($A1266,'Hospitalisation Details'!$A:$P,12,0),"")</f>
        <v>tier - 3</v>
      </c>
      <c r="Q1266" s="47" t="str">
        <f>IFERROR(VLOOKUP($A1266,'Hospitalisation Details'!$A:$P,13,0),"")</f>
        <v>tier - 3</v>
      </c>
      <c r="R1266" s="47" t="str">
        <f>IFERROR(VLOOKUP($A1266,'Hospitalisation Details'!$A:$P,14,0),"")</f>
        <v>R1011</v>
      </c>
      <c r="S1266" s="47">
        <f>IFERROR(VLOOKUP($A1266,'Hospitalisation Details'!$A:$P,16,0),"")</f>
        <v>49</v>
      </c>
    </row>
    <row r="1267" spans="1:19" x14ac:dyDescent="0.3">
      <c r="A1267" s="34" t="str">
        <f>'Medical Examinations'!A1267</f>
        <v>Id1266</v>
      </c>
      <c r="B1267" s="36" t="str">
        <f>VLOOKUP($A1267,'Customer Names'!A:E,3,FALSE)</f>
        <v>Mr.</v>
      </c>
      <c r="C1267" s="37" t="str">
        <f>VLOOKUP($A1267,'Customer Names'!$A:$E,4,FALSE)</f>
        <v xml:space="preserve"> Matt</v>
      </c>
      <c r="D1267" s="37" t="str">
        <f>VLOOKUP($A1267,'Customer Names'!A:E,5,FALSE)</f>
        <v>Strickland</v>
      </c>
      <c r="E1267" s="35">
        <f>VLOOKUP($A1267,'Medical Examinations'!$A:$H,2,FALSE)</f>
        <v>26.63</v>
      </c>
      <c r="F1267" s="35">
        <f>VLOOKUP($A1267,'Medical Examinations'!$A:$H,3,FALSE)</f>
        <v>5.7</v>
      </c>
      <c r="G1267" s="35" t="str">
        <f>VLOOKUP($A1267,'Medical Examinations'!$A:$N,11,0)</f>
        <v>No</v>
      </c>
      <c r="H1267" s="35" t="str">
        <f>VLOOKUP($A1267,'Medical Examinations'!$A:$N,5,0)</f>
        <v>No</v>
      </c>
      <c r="I1267" s="35" t="str">
        <f>VLOOKUP($A1267,'Medical Examinations'!$A:$N,6,0)</f>
        <v>No</v>
      </c>
      <c r="J1267" s="35">
        <f>VLOOKUP($A1267,'Medical Examinations'!$A:$N,9,0)</f>
        <v>0</v>
      </c>
      <c r="K1267" s="35" t="str">
        <f>VLOOKUP($A1267,'Medical Examinations'!$A:$N,10,0)</f>
        <v>No</v>
      </c>
      <c r="L1267" s="35" t="str">
        <f>VLOOKUP($A1267,'Medical Examinations'!$A:$N,12,0)</f>
        <v>Overweight</v>
      </c>
      <c r="M1267" s="35" t="str">
        <f>VLOOKUP($A1267,'Medical Examinations'!$A:$N,13,0)</f>
        <v>Prediabetes</v>
      </c>
      <c r="N1267" s="45">
        <f>IFERROR(VLOOKUP($A1267,'Hospitalisation Details'!$A:$P,15,0),"")</f>
        <v>29522</v>
      </c>
      <c r="O1267" s="46">
        <f>IFERROR(VLOOKUP($A1267,'Hospitalisation Details'!$A:$P,6,0),"")</f>
        <v>8701.84</v>
      </c>
      <c r="P1267" s="47" t="str">
        <f>IFERROR(VLOOKUP($A1267,'Hospitalisation Details'!$A:$P,12,0),"")</f>
        <v>tier - 2</v>
      </c>
      <c r="Q1267" s="47" t="str">
        <f>IFERROR(VLOOKUP($A1267,'Hospitalisation Details'!$A:$P,13,0),"")</f>
        <v>tier - 3</v>
      </c>
      <c r="R1267" s="47" t="str">
        <f>IFERROR(VLOOKUP($A1267,'Hospitalisation Details'!$A:$P,14,0),"")</f>
        <v>R1021</v>
      </c>
      <c r="S1267" s="47">
        <f>IFERROR(VLOOKUP($A1267,'Hospitalisation Details'!$A:$P,16,0),"")</f>
        <v>42</v>
      </c>
    </row>
    <row r="1268" spans="1:19" x14ac:dyDescent="0.3">
      <c r="A1268" s="34" t="str">
        <f>'Medical Examinations'!A1268</f>
        <v>Id1267</v>
      </c>
      <c r="B1268" s="36" t="str">
        <f>VLOOKUP($A1268,'Customer Names'!A:E,3,FALSE)</f>
        <v>Mr.</v>
      </c>
      <c r="C1268" s="37" t="str">
        <f>VLOOKUP($A1268,'Customer Names'!$A:$E,4,FALSE)</f>
        <v xml:space="preserve"> Thomas S</v>
      </c>
      <c r="D1268" s="37" t="str">
        <f>VLOOKUP($A1268,'Customer Names'!A:E,5,FALSE)</f>
        <v>Cheney</v>
      </c>
      <c r="E1268" s="35">
        <f>VLOOKUP($A1268,'Medical Examinations'!$A:$H,2,FALSE)</f>
        <v>22.515000000000001</v>
      </c>
      <c r="F1268" s="35">
        <f>VLOOKUP($A1268,'Medical Examinations'!$A:$H,3,FALSE)</f>
        <v>11.18</v>
      </c>
      <c r="G1268" s="35" t="str">
        <f>VLOOKUP($A1268,'Medical Examinations'!$A:$N,11,0)</f>
        <v>No</v>
      </c>
      <c r="H1268" s="35" t="str">
        <f>VLOOKUP($A1268,'Medical Examinations'!$A:$N,5,0)</f>
        <v>No</v>
      </c>
      <c r="I1268" s="35" t="str">
        <f>VLOOKUP($A1268,'Medical Examinations'!$A:$N,6,0)</f>
        <v>No</v>
      </c>
      <c r="J1268" s="35">
        <f>VLOOKUP($A1268,'Medical Examinations'!$A:$N,9,0)</f>
        <v>2</v>
      </c>
      <c r="K1268" s="35" t="str">
        <f>VLOOKUP($A1268,'Medical Examinations'!$A:$N,10,0)</f>
        <v>No</v>
      </c>
      <c r="L1268" s="35" t="str">
        <f>VLOOKUP($A1268,'Medical Examinations'!$A:$N,12,0)</f>
        <v>Normal Weight</v>
      </c>
      <c r="M1268" s="35" t="str">
        <f>VLOOKUP($A1268,'Medical Examinations'!$A:$N,13,0)</f>
        <v>Diabetes</v>
      </c>
      <c r="N1268" s="45">
        <f>IFERROR(VLOOKUP($A1268,'Hospitalisation Details'!$A:$P,15,0),"")</f>
        <v>26948</v>
      </c>
      <c r="O1268" s="46">
        <f>IFERROR(VLOOKUP($A1268,'Hospitalisation Details'!$A:$P,6,0),"")</f>
        <v>8688.86</v>
      </c>
      <c r="P1268" s="47" t="str">
        <f>IFERROR(VLOOKUP($A1268,'Hospitalisation Details'!$A:$P,12,0),"")</f>
        <v>tier - 2</v>
      </c>
      <c r="Q1268" s="47" t="str">
        <f>IFERROR(VLOOKUP($A1268,'Hospitalisation Details'!$A:$P,13,0),"")</f>
        <v>tier - 1</v>
      </c>
      <c r="R1268" s="47" t="str">
        <f>IFERROR(VLOOKUP($A1268,'Hospitalisation Details'!$A:$P,14,0),"")</f>
        <v>R1017</v>
      </c>
      <c r="S1268" s="47">
        <f>IFERROR(VLOOKUP($A1268,'Hospitalisation Details'!$A:$P,16,0),"")</f>
        <v>49</v>
      </c>
    </row>
    <row r="1269" spans="1:19" x14ac:dyDescent="0.3">
      <c r="A1269" s="34" t="str">
        <f>'Medical Examinations'!A1269</f>
        <v>Id1268</v>
      </c>
      <c r="B1269" s="36" t="str">
        <f>VLOOKUP($A1269,'Customer Names'!A:E,3,FALSE)</f>
        <v>Ms.</v>
      </c>
      <c r="C1269" s="37" t="str">
        <f>VLOOKUP($A1269,'Customer Names'!$A:$E,4,FALSE)</f>
        <v xml:space="preserve"> Martha Patricia</v>
      </c>
      <c r="D1269" s="37" t="str">
        <f>VLOOKUP($A1269,'Customer Names'!A:E,5,FALSE)</f>
        <v>Godoy</v>
      </c>
      <c r="E1269" s="35">
        <f>VLOOKUP($A1269,'Medical Examinations'!$A:$H,2,FALSE)</f>
        <v>36.575000000000003</v>
      </c>
      <c r="F1269" s="35">
        <f>VLOOKUP($A1269,'Medical Examinations'!$A:$H,3,FALSE)</f>
        <v>10.98</v>
      </c>
      <c r="G1269" s="35" t="str">
        <f>VLOOKUP($A1269,'Medical Examinations'!$A:$N,11,0)</f>
        <v>No</v>
      </c>
      <c r="H1269" s="35" t="str">
        <f>VLOOKUP($A1269,'Medical Examinations'!$A:$N,5,0)</f>
        <v>No</v>
      </c>
      <c r="I1269" s="35" t="str">
        <f>VLOOKUP($A1269,'Medical Examinations'!$A:$N,6,0)</f>
        <v>No</v>
      </c>
      <c r="J1269" s="35">
        <f>VLOOKUP($A1269,'Medical Examinations'!$A:$N,9,0)</f>
        <v>0</v>
      </c>
      <c r="K1269" s="35" t="str">
        <f>VLOOKUP($A1269,'Medical Examinations'!$A:$N,10,0)</f>
        <v>No</v>
      </c>
      <c r="L1269" s="35" t="str">
        <f>VLOOKUP($A1269,'Medical Examinations'!$A:$N,12,0)</f>
        <v>Obesity</v>
      </c>
      <c r="M1269" s="35" t="str">
        <f>VLOOKUP($A1269,'Medical Examinations'!$A:$N,13,0)</f>
        <v>Diabetes</v>
      </c>
      <c r="N1269" s="45">
        <f>IFERROR(VLOOKUP($A1269,'Hospitalisation Details'!$A:$P,15,0),"")</f>
        <v>27257</v>
      </c>
      <c r="O1269" s="46">
        <f>IFERROR(VLOOKUP($A1269,'Hospitalisation Details'!$A:$P,6,0),"")</f>
        <v>8671.19</v>
      </c>
      <c r="P1269" s="47" t="str">
        <f>IFERROR(VLOOKUP($A1269,'Hospitalisation Details'!$A:$P,12,0),"")</f>
        <v>tier - 2</v>
      </c>
      <c r="Q1269" s="47" t="str">
        <f>IFERROR(VLOOKUP($A1269,'Hospitalisation Details'!$A:$P,13,0),"")</f>
        <v>tier - 1</v>
      </c>
      <c r="R1269" s="47" t="str">
        <f>IFERROR(VLOOKUP($A1269,'Hospitalisation Details'!$A:$P,14,0),"")</f>
        <v>R1012</v>
      </c>
      <c r="S1269" s="47">
        <f>IFERROR(VLOOKUP($A1269,'Hospitalisation Details'!$A:$P,16,0),"")</f>
        <v>48</v>
      </c>
    </row>
    <row r="1270" spans="1:19" x14ac:dyDescent="0.3">
      <c r="A1270" s="34" t="str">
        <f>'Medical Examinations'!A1270</f>
        <v>Id1269</v>
      </c>
      <c r="B1270" s="36" t="str">
        <f>VLOOKUP($A1270,'Customer Names'!A:E,3,FALSE)</f>
        <v>Ms.</v>
      </c>
      <c r="C1270" s="37" t="str">
        <f>VLOOKUP($A1270,'Customer Names'!$A:$E,4,FALSE)</f>
        <v xml:space="preserve"> Alicia</v>
      </c>
      <c r="D1270" s="37" t="str">
        <f>VLOOKUP($A1270,'Customer Names'!A:E,5,FALSE)</f>
        <v>Rider</v>
      </c>
      <c r="E1270" s="35">
        <f>VLOOKUP($A1270,'Medical Examinations'!$A:$H,2,FALSE)</f>
        <v>23.66</v>
      </c>
      <c r="F1270" s="35">
        <f>VLOOKUP($A1270,'Medical Examinations'!$A:$H,3,FALSE)</f>
        <v>5.1100000000000003</v>
      </c>
      <c r="G1270" s="35" t="str">
        <f>VLOOKUP($A1270,'Medical Examinations'!$A:$N,11,0)</f>
        <v>Yes</v>
      </c>
      <c r="H1270" s="35" t="str">
        <f>VLOOKUP($A1270,'Medical Examinations'!$A:$N,5,0)</f>
        <v>No</v>
      </c>
      <c r="I1270" s="35" t="str">
        <f>VLOOKUP($A1270,'Medical Examinations'!$A:$N,6,0)</f>
        <v>Yes</v>
      </c>
      <c r="J1270" s="35">
        <f>VLOOKUP($A1270,'Medical Examinations'!$A:$N,9,0)</f>
        <v>1</v>
      </c>
      <c r="K1270" s="35" t="str">
        <f>VLOOKUP($A1270,'Medical Examinations'!$A:$N,10,0)</f>
        <v>No</v>
      </c>
      <c r="L1270" s="35" t="str">
        <f>VLOOKUP($A1270,'Medical Examinations'!$A:$N,12,0)</f>
        <v>Normal Weight</v>
      </c>
      <c r="M1270" s="35" t="str">
        <f>VLOOKUP($A1270,'Medical Examinations'!$A:$N,13,0)</f>
        <v>Normal</v>
      </c>
      <c r="N1270" s="45">
        <f>IFERROR(VLOOKUP($A1270,'Hospitalisation Details'!$A:$P,15,0),"")</f>
        <v>25425</v>
      </c>
      <c r="O1270" s="46">
        <f>IFERROR(VLOOKUP($A1270,'Hospitalisation Details'!$A:$P,6,0),"")</f>
        <v>8665.14</v>
      </c>
      <c r="P1270" s="47" t="str">
        <f>IFERROR(VLOOKUP($A1270,'Hospitalisation Details'!$A:$P,12,0),"")</f>
        <v>tier - 2</v>
      </c>
      <c r="Q1270" s="47" t="str">
        <f>IFERROR(VLOOKUP($A1270,'Hospitalisation Details'!$A:$P,13,0),"")</f>
        <v>tier - 3</v>
      </c>
      <c r="R1270" s="47" t="str">
        <f>IFERROR(VLOOKUP($A1270,'Hospitalisation Details'!$A:$P,14,0),"")</f>
        <v>R1013</v>
      </c>
      <c r="S1270" s="47">
        <f>IFERROR(VLOOKUP($A1270,'Hospitalisation Details'!$A:$P,16,0),"")</f>
        <v>53</v>
      </c>
    </row>
    <row r="1271" spans="1:19" x14ac:dyDescent="0.3">
      <c r="A1271" s="34" t="str">
        <f>'Medical Examinations'!A1271</f>
        <v>Id1270</v>
      </c>
      <c r="B1271" s="36" t="str">
        <f>VLOOKUP($A1271,'Customer Names'!A:E,3,FALSE)</f>
        <v>Ms.</v>
      </c>
      <c r="C1271" s="37" t="str">
        <f>VLOOKUP($A1271,'Customer Names'!$A:$E,4,FALSE)</f>
        <v xml:space="preserve"> Jennifer V.</v>
      </c>
      <c r="D1271" s="37" t="str">
        <f>VLOOKUP($A1271,'Customer Names'!A:E,5,FALSE)</f>
        <v>Evans</v>
      </c>
      <c r="E1271" s="35">
        <f>VLOOKUP($A1271,'Medical Examinations'!$A:$H,2,FALSE)</f>
        <v>18.62</v>
      </c>
      <c r="F1271" s="35">
        <f>VLOOKUP($A1271,'Medical Examinations'!$A:$H,3,FALSE)</f>
        <v>10.24</v>
      </c>
      <c r="G1271" s="35" t="str">
        <f>VLOOKUP($A1271,'Medical Examinations'!$A:$N,11,0)</f>
        <v>No</v>
      </c>
      <c r="H1271" s="35" t="str">
        <f>VLOOKUP($A1271,'Medical Examinations'!$A:$N,5,0)</f>
        <v>No</v>
      </c>
      <c r="I1271" s="35" t="str">
        <f>VLOOKUP($A1271,'Medical Examinations'!$A:$N,6,0)</f>
        <v>No</v>
      </c>
      <c r="J1271" s="35">
        <f>VLOOKUP($A1271,'Medical Examinations'!$A:$N,9,0)</f>
        <v>0</v>
      </c>
      <c r="K1271" s="35" t="str">
        <f>VLOOKUP($A1271,'Medical Examinations'!$A:$N,10,0)</f>
        <v>No</v>
      </c>
      <c r="L1271" s="35" t="str">
        <f>VLOOKUP($A1271,'Medical Examinations'!$A:$N,12,0)</f>
        <v>Normal Weight</v>
      </c>
      <c r="M1271" s="35" t="str">
        <f>VLOOKUP($A1271,'Medical Examinations'!$A:$N,13,0)</f>
        <v>Diabetes</v>
      </c>
      <c r="N1271" s="45">
        <f>IFERROR(VLOOKUP($A1271,'Hospitalisation Details'!$A:$P,15,0),"")</f>
        <v>24036</v>
      </c>
      <c r="O1271" s="46">
        <f>IFERROR(VLOOKUP($A1271,'Hospitalisation Details'!$A:$P,6,0),"")</f>
        <v>8665.09</v>
      </c>
      <c r="P1271" s="47" t="str">
        <f>IFERROR(VLOOKUP($A1271,'Hospitalisation Details'!$A:$P,12,0),"")</f>
        <v>tier - 3</v>
      </c>
      <c r="Q1271" s="47" t="str">
        <f>IFERROR(VLOOKUP($A1271,'Hospitalisation Details'!$A:$P,13,0),"")</f>
        <v>tier - 2</v>
      </c>
      <c r="R1271" s="47" t="str">
        <f>IFERROR(VLOOKUP($A1271,'Hospitalisation Details'!$A:$P,14,0),"")</f>
        <v>R1012</v>
      </c>
      <c r="S1271" s="47">
        <f>IFERROR(VLOOKUP($A1271,'Hospitalisation Details'!$A:$P,16,0),"")</f>
        <v>57</v>
      </c>
    </row>
    <row r="1272" spans="1:19" x14ac:dyDescent="0.3">
      <c r="A1272" s="34" t="str">
        <f>'Medical Examinations'!A1272</f>
        <v>Id1271</v>
      </c>
      <c r="B1272" s="36" t="str">
        <f>VLOOKUP($A1272,'Customer Names'!A:E,3,FALSE)</f>
        <v>Mr.</v>
      </c>
      <c r="C1272" s="37" t="str">
        <f>VLOOKUP($A1272,'Customer Names'!$A:$E,4,FALSE)</f>
        <v xml:space="preserve"> Michael W.</v>
      </c>
      <c r="D1272" s="37" t="str">
        <f>VLOOKUP($A1272,'Customer Names'!A:E,5,FALSE)</f>
        <v>Anderson</v>
      </c>
      <c r="E1272" s="35">
        <f>VLOOKUP($A1272,'Medical Examinations'!$A:$H,2,FALSE)</f>
        <v>19.190000000000001</v>
      </c>
      <c r="F1272" s="35">
        <f>VLOOKUP($A1272,'Medical Examinations'!$A:$H,3,FALSE)</f>
        <v>7.71</v>
      </c>
      <c r="G1272" s="35" t="str">
        <f>VLOOKUP($A1272,'Medical Examinations'!$A:$N,11,0)</f>
        <v>Yes</v>
      </c>
      <c r="H1272" s="35" t="str">
        <f>VLOOKUP($A1272,'Medical Examinations'!$A:$N,5,0)</f>
        <v>No</v>
      </c>
      <c r="I1272" s="35" t="str">
        <f>VLOOKUP($A1272,'Medical Examinations'!$A:$N,6,0)</f>
        <v>No</v>
      </c>
      <c r="J1272" s="35">
        <f>VLOOKUP($A1272,'Medical Examinations'!$A:$N,9,0)</f>
        <v>1</v>
      </c>
      <c r="K1272" s="35" t="str">
        <f>VLOOKUP($A1272,'Medical Examinations'!$A:$N,10,0)</f>
        <v>No</v>
      </c>
      <c r="L1272" s="35" t="str">
        <f>VLOOKUP($A1272,'Medical Examinations'!$A:$N,12,0)</f>
        <v>Normal Weight</v>
      </c>
      <c r="M1272" s="35" t="str">
        <f>VLOOKUP($A1272,'Medical Examinations'!$A:$N,13,0)</f>
        <v>Diabetes</v>
      </c>
      <c r="N1272" s="45">
        <f>IFERROR(VLOOKUP($A1272,'Hospitalisation Details'!$A:$P,15,0),"")</f>
        <v>27609</v>
      </c>
      <c r="O1272" s="46">
        <f>IFERROR(VLOOKUP($A1272,'Hospitalisation Details'!$A:$P,6,0),"")</f>
        <v>8627.5400000000009</v>
      </c>
      <c r="P1272" s="47" t="str">
        <f>IFERROR(VLOOKUP($A1272,'Hospitalisation Details'!$A:$P,12,0),"")</f>
        <v>tier - 2</v>
      </c>
      <c r="Q1272" s="47" t="str">
        <f>IFERROR(VLOOKUP($A1272,'Hospitalisation Details'!$A:$P,13,0),"")</f>
        <v>tier - 2</v>
      </c>
      <c r="R1272" s="47" t="str">
        <f>IFERROR(VLOOKUP($A1272,'Hospitalisation Details'!$A:$P,14,0),"")</f>
        <v>R1017</v>
      </c>
      <c r="S1272" s="47">
        <f>IFERROR(VLOOKUP($A1272,'Hospitalisation Details'!$A:$P,16,0),"")</f>
        <v>47</v>
      </c>
    </row>
    <row r="1273" spans="1:19" x14ac:dyDescent="0.3">
      <c r="A1273" s="34" t="str">
        <f>'Medical Examinations'!A1273</f>
        <v>Id1272</v>
      </c>
      <c r="B1273" s="36" t="str">
        <f>VLOOKUP($A1273,'Customer Names'!A:E,3,FALSE)</f>
        <v>Mr.</v>
      </c>
      <c r="C1273" s="37" t="str">
        <f>VLOOKUP($A1273,'Customer Names'!$A:$E,4,FALSE)</f>
        <v xml:space="preserve"> Eddie C</v>
      </c>
      <c r="D1273" s="37" t="str">
        <f>VLOOKUP($A1273,'Customer Names'!A:E,5,FALSE)</f>
        <v>Walters</v>
      </c>
      <c r="E1273" s="35">
        <f>VLOOKUP($A1273,'Medical Examinations'!$A:$H,2,FALSE)</f>
        <v>27.5</v>
      </c>
      <c r="F1273" s="35">
        <f>VLOOKUP($A1273,'Medical Examinations'!$A:$H,3,FALSE)</f>
        <v>6.03</v>
      </c>
      <c r="G1273" s="35" t="str">
        <f>VLOOKUP($A1273,'Medical Examinations'!$A:$N,11,0)</f>
        <v>No</v>
      </c>
      <c r="H1273" s="35" t="str">
        <f>VLOOKUP($A1273,'Medical Examinations'!$A:$N,5,0)</f>
        <v>No</v>
      </c>
      <c r="I1273" s="35" t="str">
        <f>VLOOKUP($A1273,'Medical Examinations'!$A:$N,6,0)</f>
        <v>No</v>
      </c>
      <c r="J1273" s="35">
        <f>VLOOKUP($A1273,'Medical Examinations'!$A:$N,9,0)</f>
        <v>0</v>
      </c>
      <c r="K1273" s="35" t="str">
        <f>VLOOKUP($A1273,'Medical Examinations'!$A:$N,10,0)</f>
        <v>No</v>
      </c>
      <c r="L1273" s="35" t="str">
        <f>VLOOKUP($A1273,'Medical Examinations'!$A:$N,12,0)</f>
        <v>Overweight</v>
      </c>
      <c r="M1273" s="35" t="str">
        <f>VLOOKUP($A1273,'Medical Examinations'!$A:$N,13,0)</f>
        <v>Prediabetes</v>
      </c>
      <c r="N1273" s="45">
        <f>IFERROR(VLOOKUP($A1273,'Hospitalisation Details'!$A:$P,15,0),"")</f>
        <v>28370</v>
      </c>
      <c r="O1273" s="46">
        <f>IFERROR(VLOOKUP($A1273,'Hospitalisation Details'!$A:$P,6,0),"")</f>
        <v>8615.2999999999993</v>
      </c>
      <c r="P1273" s="47" t="str">
        <f>IFERROR(VLOOKUP($A1273,'Hospitalisation Details'!$A:$P,12,0),"")</f>
        <v>tier - 2</v>
      </c>
      <c r="Q1273" s="47" t="str">
        <f>IFERROR(VLOOKUP($A1273,'Hospitalisation Details'!$A:$P,13,0),"")</f>
        <v>tier - 3</v>
      </c>
      <c r="R1273" s="47" t="str">
        <f>IFERROR(VLOOKUP($A1273,'Hospitalisation Details'!$A:$P,14,0),"")</f>
        <v>R1011</v>
      </c>
      <c r="S1273" s="47">
        <f>IFERROR(VLOOKUP($A1273,'Hospitalisation Details'!$A:$P,16,0),"")</f>
        <v>45</v>
      </c>
    </row>
    <row r="1274" spans="1:19" x14ac:dyDescent="0.3">
      <c r="A1274" s="34" t="str">
        <f>'Medical Examinations'!A1274</f>
        <v>Id1273</v>
      </c>
      <c r="B1274" s="36" t="str">
        <f>VLOOKUP($A1274,'Customer Names'!A:E,3,FALSE)</f>
        <v>Mr.</v>
      </c>
      <c r="C1274" s="37" t="str">
        <f>VLOOKUP($A1274,'Customer Names'!$A:$E,4,FALSE)</f>
        <v xml:space="preserve"> Maxime M</v>
      </c>
      <c r="D1274" s="37" t="str">
        <f>VLOOKUP($A1274,'Customer Names'!A:E,5,FALSE)</f>
        <v>Leboeuf</v>
      </c>
      <c r="E1274" s="35">
        <f>VLOOKUP($A1274,'Medical Examinations'!$A:$H,2,FALSE)</f>
        <v>27.36</v>
      </c>
      <c r="F1274" s="35">
        <f>VLOOKUP($A1274,'Medical Examinations'!$A:$H,3,FALSE)</f>
        <v>5.96</v>
      </c>
      <c r="G1274" s="35" t="str">
        <f>VLOOKUP($A1274,'Medical Examinations'!$A:$N,11,0)</f>
        <v>No</v>
      </c>
      <c r="H1274" s="35" t="str">
        <f>VLOOKUP($A1274,'Medical Examinations'!$A:$N,5,0)</f>
        <v>No</v>
      </c>
      <c r="I1274" s="35" t="str">
        <f>VLOOKUP($A1274,'Medical Examinations'!$A:$N,6,0)</f>
        <v>Yes</v>
      </c>
      <c r="J1274" s="35">
        <f>VLOOKUP($A1274,'Medical Examinations'!$A:$N,9,0)</f>
        <v>1</v>
      </c>
      <c r="K1274" s="35" t="str">
        <f>VLOOKUP($A1274,'Medical Examinations'!$A:$N,10,0)</f>
        <v>No</v>
      </c>
      <c r="L1274" s="35" t="str">
        <f>VLOOKUP($A1274,'Medical Examinations'!$A:$N,12,0)</f>
        <v>Overweight</v>
      </c>
      <c r="M1274" s="35" t="str">
        <f>VLOOKUP($A1274,'Medical Examinations'!$A:$N,13,0)</f>
        <v>Prediabetes</v>
      </c>
      <c r="N1274" s="45">
        <f>IFERROR(VLOOKUP($A1274,'Hospitalisation Details'!$A:$P,15,0),"")</f>
        <v>29053</v>
      </c>
      <c r="O1274" s="46">
        <f>IFERROR(VLOOKUP($A1274,'Hospitalisation Details'!$A:$P,6,0),"")</f>
        <v>8606.2199999999993</v>
      </c>
      <c r="P1274" s="47" t="str">
        <f>IFERROR(VLOOKUP($A1274,'Hospitalisation Details'!$A:$P,12,0),"")</f>
        <v>tier - 1</v>
      </c>
      <c r="Q1274" s="47" t="str">
        <f>IFERROR(VLOOKUP($A1274,'Hospitalisation Details'!$A:$P,13,0),"")</f>
        <v>tier - 2</v>
      </c>
      <c r="R1274" s="47" t="str">
        <f>IFERROR(VLOOKUP($A1274,'Hospitalisation Details'!$A:$P,14,0),"")</f>
        <v>R1014</v>
      </c>
      <c r="S1274" s="47">
        <f>IFERROR(VLOOKUP($A1274,'Hospitalisation Details'!$A:$P,16,0),"")</f>
        <v>43</v>
      </c>
    </row>
    <row r="1275" spans="1:19" x14ac:dyDescent="0.3">
      <c r="A1275" s="34" t="str">
        <f>'Medical Examinations'!A1275</f>
        <v>Id1274</v>
      </c>
      <c r="B1275" s="36" t="str">
        <f>VLOOKUP($A1275,'Customer Names'!A:E,3,FALSE)</f>
        <v>Mr.</v>
      </c>
      <c r="C1275" s="37" t="str">
        <f>VLOOKUP($A1275,'Customer Names'!$A:$E,4,FALSE)</f>
        <v xml:space="preserve"> Mark D</v>
      </c>
      <c r="D1275" s="37" t="str">
        <f>VLOOKUP($A1275,'Customer Names'!A:E,5,FALSE)</f>
        <v>Scheibel</v>
      </c>
      <c r="E1275" s="35">
        <f>VLOOKUP($A1275,'Medical Examinations'!$A:$H,2,FALSE)</f>
        <v>20.350000000000001</v>
      </c>
      <c r="F1275" s="35">
        <f>VLOOKUP($A1275,'Medical Examinations'!$A:$H,3,FALSE)</f>
        <v>4.16</v>
      </c>
      <c r="G1275" s="35" t="str">
        <f>VLOOKUP($A1275,'Medical Examinations'!$A:$N,11,0)</f>
        <v>No</v>
      </c>
      <c r="H1275" s="35" t="str">
        <f>VLOOKUP($A1275,'Medical Examinations'!$A:$N,5,0)</f>
        <v>No</v>
      </c>
      <c r="I1275" s="35" t="str">
        <f>VLOOKUP($A1275,'Medical Examinations'!$A:$N,6,0)</f>
        <v>No</v>
      </c>
      <c r="J1275" s="35">
        <f>VLOOKUP($A1275,'Medical Examinations'!$A:$N,9,0)</f>
        <v>0</v>
      </c>
      <c r="K1275" s="35" t="str">
        <f>VLOOKUP($A1275,'Medical Examinations'!$A:$N,10,0)</f>
        <v>No</v>
      </c>
      <c r="L1275" s="35" t="str">
        <f>VLOOKUP($A1275,'Medical Examinations'!$A:$N,12,0)</f>
        <v>Normal Weight</v>
      </c>
      <c r="M1275" s="35" t="str">
        <f>VLOOKUP($A1275,'Medical Examinations'!$A:$N,13,0)</f>
        <v>Normal</v>
      </c>
      <c r="N1275" s="45">
        <f>IFERROR(VLOOKUP($A1275,'Hospitalisation Details'!$A:$P,15,0),"")</f>
        <v>28413</v>
      </c>
      <c r="O1275" s="46">
        <f>IFERROR(VLOOKUP($A1275,'Hospitalisation Details'!$A:$P,6,0),"")</f>
        <v>8605.36</v>
      </c>
      <c r="P1275" s="47" t="str">
        <f>IFERROR(VLOOKUP($A1275,'Hospitalisation Details'!$A:$P,12,0),"")</f>
        <v>tier - 2</v>
      </c>
      <c r="Q1275" s="47" t="str">
        <f>IFERROR(VLOOKUP($A1275,'Hospitalisation Details'!$A:$P,13,0),"")</f>
        <v>tier - 2</v>
      </c>
      <c r="R1275" s="47" t="str">
        <f>IFERROR(VLOOKUP($A1275,'Hospitalisation Details'!$A:$P,14,0),"")</f>
        <v>R1013</v>
      </c>
      <c r="S1275" s="47">
        <f>IFERROR(VLOOKUP($A1275,'Hospitalisation Details'!$A:$P,16,0),"")</f>
        <v>45</v>
      </c>
    </row>
    <row r="1276" spans="1:19" x14ac:dyDescent="0.3">
      <c r="A1276" s="34" t="str">
        <f>'Medical Examinations'!A1276</f>
        <v>Id1275</v>
      </c>
      <c r="B1276" s="36" t="str">
        <f>VLOOKUP($A1276,'Customer Names'!A:E,3,FALSE)</f>
        <v>Mr.</v>
      </c>
      <c r="C1276" s="37" t="str">
        <f>VLOOKUP($A1276,'Customer Names'!$A:$E,4,FALSE)</f>
        <v xml:space="preserve"> Adam</v>
      </c>
      <c r="D1276" s="37" t="str">
        <f>VLOOKUP($A1276,'Customer Names'!A:E,5,FALSE)</f>
        <v>Ritter</v>
      </c>
      <c r="E1276" s="35">
        <f>VLOOKUP($A1276,'Medical Examinations'!$A:$H,2,FALSE)</f>
        <v>24.035</v>
      </c>
      <c r="F1276" s="35">
        <f>VLOOKUP($A1276,'Medical Examinations'!$A:$H,3,FALSE)</f>
        <v>6.11</v>
      </c>
      <c r="G1276" s="35" t="str">
        <f>VLOOKUP($A1276,'Medical Examinations'!$A:$N,11,0)</f>
        <v>No</v>
      </c>
      <c r="H1276" s="35" t="str">
        <f>VLOOKUP($A1276,'Medical Examinations'!$A:$N,5,0)</f>
        <v>No</v>
      </c>
      <c r="I1276" s="35" t="str">
        <f>VLOOKUP($A1276,'Medical Examinations'!$A:$N,6,0)</f>
        <v>No</v>
      </c>
      <c r="J1276" s="35">
        <f>VLOOKUP($A1276,'Medical Examinations'!$A:$N,9,0)</f>
        <v>0</v>
      </c>
      <c r="K1276" s="35" t="str">
        <f>VLOOKUP($A1276,'Medical Examinations'!$A:$N,10,0)</f>
        <v>No</v>
      </c>
      <c r="L1276" s="35" t="str">
        <f>VLOOKUP($A1276,'Medical Examinations'!$A:$N,12,0)</f>
        <v>Normal Weight</v>
      </c>
      <c r="M1276" s="35" t="str">
        <f>VLOOKUP($A1276,'Medical Examinations'!$A:$N,13,0)</f>
        <v>Prediabetes</v>
      </c>
      <c r="N1276" s="45">
        <f>IFERROR(VLOOKUP($A1276,'Hospitalisation Details'!$A:$P,15,0),"")</f>
        <v>28441</v>
      </c>
      <c r="O1276" s="46">
        <f>IFERROR(VLOOKUP($A1276,'Hospitalisation Details'!$A:$P,6,0),"")</f>
        <v>8604.48</v>
      </c>
      <c r="P1276" s="47" t="str">
        <f>IFERROR(VLOOKUP($A1276,'Hospitalisation Details'!$A:$P,12,0),"")</f>
        <v>tier - 3</v>
      </c>
      <c r="Q1276" s="47" t="str">
        <f>IFERROR(VLOOKUP($A1276,'Hospitalisation Details'!$A:$P,13,0),"")</f>
        <v>tier - 2</v>
      </c>
      <c r="R1276" s="47" t="str">
        <f>IFERROR(VLOOKUP($A1276,'Hospitalisation Details'!$A:$P,14,0),"")</f>
        <v>R1016</v>
      </c>
      <c r="S1276" s="47">
        <f>IFERROR(VLOOKUP($A1276,'Hospitalisation Details'!$A:$P,16,0),"")</f>
        <v>45</v>
      </c>
    </row>
    <row r="1277" spans="1:19" x14ac:dyDescent="0.3">
      <c r="A1277" s="34" t="str">
        <f>'Medical Examinations'!A1277</f>
        <v>Id1276</v>
      </c>
      <c r="B1277" s="36" t="str">
        <f>VLOOKUP($A1277,'Customer Names'!A:E,3,FALSE)</f>
        <v>Mr.</v>
      </c>
      <c r="C1277" s="37" t="str">
        <f>VLOOKUP($A1277,'Customer Names'!$A:$E,4,FALSE)</f>
        <v xml:space="preserve"> Justin M</v>
      </c>
      <c r="D1277" s="37" t="str">
        <f>VLOOKUP($A1277,'Customer Names'!A:E,5,FALSE)</f>
        <v>Deeg</v>
      </c>
      <c r="E1277" s="35">
        <f>VLOOKUP($A1277,'Medical Examinations'!$A:$H,2,FALSE)</f>
        <v>23.56</v>
      </c>
      <c r="F1277" s="35">
        <f>VLOOKUP($A1277,'Medical Examinations'!$A:$H,3,FALSE)</f>
        <v>5.97</v>
      </c>
      <c r="G1277" s="35" t="str">
        <f>VLOOKUP($A1277,'Medical Examinations'!$A:$N,11,0)</f>
        <v>No</v>
      </c>
      <c r="H1277" s="35" t="str">
        <f>VLOOKUP($A1277,'Medical Examinations'!$A:$N,5,0)</f>
        <v>No</v>
      </c>
      <c r="I1277" s="35" t="str">
        <f>VLOOKUP($A1277,'Medical Examinations'!$A:$N,6,0)</f>
        <v>No</v>
      </c>
      <c r="J1277" s="35">
        <f>VLOOKUP($A1277,'Medical Examinations'!$A:$N,9,0)</f>
        <v>0</v>
      </c>
      <c r="K1277" s="35" t="str">
        <f>VLOOKUP($A1277,'Medical Examinations'!$A:$N,10,0)</f>
        <v>No</v>
      </c>
      <c r="L1277" s="35" t="str">
        <f>VLOOKUP($A1277,'Medical Examinations'!$A:$N,12,0)</f>
        <v>Normal Weight</v>
      </c>
      <c r="M1277" s="35" t="str">
        <f>VLOOKUP($A1277,'Medical Examinations'!$A:$N,13,0)</f>
        <v>Prediabetes</v>
      </c>
      <c r="N1277" s="45">
        <f>IFERROR(VLOOKUP($A1277,'Hospitalisation Details'!$A:$P,15,0),"")</f>
        <v>28392</v>
      </c>
      <c r="O1277" s="46">
        <f>IFERROR(VLOOKUP($A1277,'Hospitalisation Details'!$A:$P,6,0),"")</f>
        <v>8603.82</v>
      </c>
      <c r="P1277" s="47" t="str">
        <f>IFERROR(VLOOKUP($A1277,'Hospitalisation Details'!$A:$P,12,0),"")</f>
        <v>tier - 2</v>
      </c>
      <c r="Q1277" s="47" t="str">
        <f>IFERROR(VLOOKUP($A1277,'Hospitalisation Details'!$A:$P,13,0),"")</f>
        <v>tier - 1</v>
      </c>
      <c r="R1277" s="47" t="str">
        <f>IFERROR(VLOOKUP($A1277,'Hospitalisation Details'!$A:$P,14,0),"")</f>
        <v>R1019</v>
      </c>
      <c r="S1277" s="47">
        <f>IFERROR(VLOOKUP($A1277,'Hospitalisation Details'!$A:$P,16,0),"")</f>
        <v>45</v>
      </c>
    </row>
    <row r="1278" spans="1:19" x14ac:dyDescent="0.3">
      <c r="A1278" s="34" t="str">
        <f>'Medical Examinations'!A1278</f>
        <v>Id1277</v>
      </c>
      <c r="B1278" s="36" t="str">
        <f>VLOOKUP($A1278,'Customer Names'!A:E,3,FALSE)</f>
        <v>Ms.</v>
      </c>
      <c r="C1278" s="37" t="str">
        <f>VLOOKUP($A1278,'Customer Names'!$A:$E,4,FALSE)</f>
        <v xml:space="preserve"> Svetlana V.</v>
      </c>
      <c r="D1278" s="37" t="str">
        <f>VLOOKUP($A1278,'Customer Names'!A:E,5,FALSE)</f>
        <v>Pretot</v>
      </c>
      <c r="E1278" s="35">
        <f>VLOOKUP($A1278,'Medical Examinations'!$A:$H,2,FALSE)</f>
        <v>27.17</v>
      </c>
      <c r="F1278" s="35">
        <f>VLOOKUP($A1278,'Medical Examinations'!$A:$H,3,FALSE)</f>
        <v>10.81</v>
      </c>
      <c r="G1278" s="35" t="str">
        <f>VLOOKUP($A1278,'Medical Examinations'!$A:$N,11,0)</f>
        <v>No</v>
      </c>
      <c r="H1278" s="35" t="str">
        <f>VLOOKUP($A1278,'Medical Examinations'!$A:$N,5,0)</f>
        <v>No</v>
      </c>
      <c r="I1278" s="35" t="str">
        <f>VLOOKUP($A1278,'Medical Examinations'!$A:$N,6,0)</f>
        <v>No</v>
      </c>
      <c r="J1278" s="35">
        <f>VLOOKUP($A1278,'Medical Examinations'!$A:$N,9,0)</f>
        <v>2</v>
      </c>
      <c r="K1278" s="35" t="str">
        <f>VLOOKUP($A1278,'Medical Examinations'!$A:$N,10,0)</f>
        <v>No</v>
      </c>
      <c r="L1278" s="35" t="str">
        <f>VLOOKUP($A1278,'Medical Examinations'!$A:$N,12,0)</f>
        <v>Overweight</v>
      </c>
      <c r="M1278" s="35" t="str">
        <f>VLOOKUP($A1278,'Medical Examinations'!$A:$N,13,0)</f>
        <v>Diabetes</v>
      </c>
      <c r="N1278" s="45">
        <f>IFERROR(VLOOKUP($A1278,'Hospitalisation Details'!$A:$P,15,0),"")</f>
        <v>26856</v>
      </c>
      <c r="O1278" s="46">
        <f>IFERROR(VLOOKUP($A1278,'Hospitalisation Details'!$A:$P,6,0),"")</f>
        <v>8601.33</v>
      </c>
      <c r="P1278" s="47" t="str">
        <f>IFERROR(VLOOKUP($A1278,'Hospitalisation Details'!$A:$P,12,0),"")</f>
        <v>tier - 2</v>
      </c>
      <c r="Q1278" s="47" t="str">
        <f>IFERROR(VLOOKUP($A1278,'Hospitalisation Details'!$A:$P,13,0),"")</f>
        <v>tier - 1</v>
      </c>
      <c r="R1278" s="47" t="str">
        <f>IFERROR(VLOOKUP($A1278,'Hospitalisation Details'!$A:$P,14,0),"")</f>
        <v>R1013</v>
      </c>
      <c r="S1278" s="47">
        <f>IFERROR(VLOOKUP($A1278,'Hospitalisation Details'!$A:$P,16,0),"")</f>
        <v>49</v>
      </c>
    </row>
    <row r="1279" spans="1:19" x14ac:dyDescent="0.3">
      <c r="A1279" s="34" t="str">
        <f>'Medical Examinations'!A1279</f>
        <v>Id1278</v>
      </c>
      <c r="B1279" s="36" t="str">
        <f>VLOOKUP($A1279,'Customer Names'!A:E,3,FALSE)</f>
        <v>Ms.</v>
      </c>
      <c r="C1279" s="37" t="str">
        <f>VLOOKUP($A1279,'Customer Names'!$A:$E,4,FALSE)</f>
        <v xml:space="preserve"> Jana L</v>
      </c>
      <c r="D1279" s="37" t="str">
        <f>VLOOKUP($A1279,'Customer Names'!A:E,5,FALSE)</f>
        <v>Willsey</v>
      </c>
      <c r="E1279" s="35">
        <f>VLOOKUP($A1279,'Medical Examinations'!$A:$H,2,FALSE)</f>
        <v>34.32</v>
      </c>
      <c r="F1279" s="35">
        <f>VLOOKUP($A1279,'Medical Examinations'!$A:$H,3,FALSE)</f>
        <v>5.7</v>
      </c>
      <c r="G1279" s="35" t="str">
        <f>VLOOKUP($A1279,'Medical Examinations'!$A:$N,11,0)</f>
        <v>Yes</v>
      </c>
      <c r="H1279" s="35" t="str">
        <f>VLOOKUP($A1279,'Medical Examinations'!$A:$N,5,0)</f>
        <v>No</v>
      </c>
      <c r="I1279" s="35" t="str">
        <f>VLOOKUP($A1279,'Medical Examinations'!$A:$N,6,0)</f>
        <v>Yes</v>
      </c>
      <c r="J1279" s="35">
        <f>VLOOKUP($A1279,'Medical Examinations'!$A:$N,9,0)</f>
        <v>1</v>
      </c>
      <c r="K1279" s="35" t="str">
        <f>VLOOKUP($A1279,'Medical Examinations'!$A:$N,10,0)</f>
        <v>No</v>
      </c>
      <c r="L1279" s="35" t="str">
        <f>VLOOKUP($A1279,'Medical Examinations'!$A:$N,12,0)</f>
        <v>Obesity</v>
      </c>
      <c r="M1279" s="35" t="str">
        <f>VLOOKUP($A1279,'Medical Examinations'!$A:$N,13,0)</f>
        <v>Prediabetes</v>
      </c>
      <c r="N1279" s="45">
        <f>IFERROR(VLOOKUP($A1279,'Hospitalisation Details'!$A:$P,15,0),"")</f>
        <v>30522</v>
      </c>
      <c r="O1279" s="46">
        <f>IFERROR(VLOOKUP($A1279,'Hospitalisation Details'!$A:$P,6,0),"")</f>
        <v>8596.83</v>
      </c>
      <c r="P1279" s="47" t="str">
        <f>IFERROR(VLOOKUP($A1279,'Hospitalisation Details'!$A:$P,12,0),"")</f>
        <v>tier - 2</v>
      </c>
      <c r="Q1279" s="47" t="str">
        <f>IFERROR(VLOOKUP($A1279,'Hospitalisation Details'!$A:$P,13,0),"")</f>
        <v>tier - 3</v>
      </c>
      <c r="R1279" s="47" t="str">
        <f>IFERROR(VLOOKUP($A1279,'Hospitalisation Details'!$A:$P,14,0),"")</f>
        <v>R1013</v>
      </c>
      <c r="S1279" s="47">
        <f>IFERROR(VLOOKUP($A1279,'Hospitalisation Details'!$A:$P,16,0),"")</f>
        <v>39</v>
      </c>
    </row>
    <row r="1280" spans="1:19" x14ac:dyDescent="0.3">
      <c r="A1280" s="34" t="str">
        <f>'Medical Examinations'!A1280</f>
        <v>Id1279</v>
      </c>
      <c r="B1280" s="36" t="str">
        <f>VLOOKUP($A1280,'Customer Names'!A:E,3,FALSE)</f>
        <v>Ms.</v>
      </c>
      <c r="C1280" s="37" t="str">
        <f>VLOOKUP($A1280,'Customer Names'!$A:$E,4,FALSE)</f>
        <v xml:space="preserve"> Laura</v>
      </c>
      <c r="D1280" s="37" t="str">
        <f>VLOOKUP($A1280,'Customer Names'!A:E,5,FALSE)</f>
        <v>Roach</v>
      </c>
      <c r="E1280" s="35">
        <f>VLOOKUP($A1280,'Medical Examinations'!$A:$H,2,FALSE)</f>
        <v>23.87</v>
      </c>
      <c r="F1280" s="35">
        <f>VLOOKUP($A1280,'Medical Examinations'!$A:$H,3,FALSE)</f>
        <v>4.7699999999999996</v>
      </c>
      <c r="G1280" s="35" t="str">
        <f>VLOOKUP($A1280,'Medical Examinations'!$A:$N,11,0)</f>
        <v>Yes</v>
      </c>
      <c r="H1280" s="35" t="str">
        <f>VLOOKUP($A1280,'Medical Examinations'!$A:$N,5,0)</f>
        <v>No</v>
      </c>
      <c r="I1280" s="35" t="str">
        <f>VLOOKUP($A1280,'Medical Examinations'!$A:$N,6,0)</f>
        <v>Yes</v>
      </c>
      <c r="J1280" s="35">
        <f>VLOOKUP($A1280,'Medical Examinations'!$A:$N,9,0)</f>
        <v>1</v>
      </c>
      <c r="K1280" s="35" t="str">
        <f>VLOOKUP($A1280,'Medical Examinations'!$A:$N,10,0)</f>
        <v>No</v>
      </c>
      <c r="L1280" s="35" t="str">
        <f>VLOOKUP($A1280,'Medical Examinations'!$A:$N,12,0)</f>
        <v>Normal Weight</v>
      </c>
      <c r="M1280" s="35" t="str">
        <f>VLOOKUP($A1280,'Medical Examinations'!$A:$N,13,0)</f>
        <v>Normal</v>
      </c>
      <c r="N1280" s="45">
        <f>IFERROR(VLOOKUP($A1280,'Hospitalisation Details'!$A:$P,15,0),"")</f>
        <v>30680</v>
      </c>
      <c r="O1280" s="46">
        <f>IFERROR(VLOOKUP($A1280,'Hospitalisation Details'!$A:$P,6,0),"")</f>
        <v>8582.2999999999993</v>
      </c>
      <c r="P1280" s="47" t="str">
        <f>IFERROR(VLOOKUP($A1280,'Hospitalisation Details'!$A:$P,12,0),"")</f>
        <v>tier - 2</v>
      </c>
      <c r="Q1280" s="47" t="str">
        <f>IFERROR(VLOOKUP($A1280,'Hospitalisation Details'!$A:$P,13,0),"")</f>
        <v>tier - 1</v>
      </c>
      <c r="R1280" s="47" t="str">
        <f>IFERROR(VLOOKUP($A1280,'Hospitalisation Details'!$A:$P,14,0),"")</f>
        <v>R1013</v>
      </c>
      <c r="S1280" s="47">
        <f>IFERROR(VLOOKUP($A1280,'Hospitalisation Details'!$A:$P,16,0),"")</f>
        <v>39</v>
      </c>
    </row>
    <row r="1281" spans="1:19" x14ac:dyDescent="0.3">
      <c r="A1281" s="34" t="str">
        <f>'Medical Examinations'!A1281</f>
        <v>Id1280</v>
      </c>
      <c r="B1281" s="36" t="str">
        <f>VLOOKUP($A1281,'Customer Names'!A:E,3,FALSE)</f>
        <v>Mr.</v>
      </c>
      <c r="C1281" s="37" t="str">
        <f>VLOOKUP($A1281,'Customer Names'!$A:$E,4,FALSE)</f>
        <v xml:space="preserve"> Torrey C III</v>
      </c>
      <c r="D1281" s="37" t="str">
        <f>VLOOKUP($A1281,'Customer Names'!A:E,5,FALSE)</f>
        <v>Jacobsen</v>
      </c>
      <c r="E1281" s="35">
        <f>VLOOKUP($A1281,'Medical Examinations'!$A:$H,2,FALSE)</f>
        <v>30.15</v>
      </c>
      <c r="F1281" s="35">
        <f>VLOOKUP($A1281,'Medical Examinations'!$A:$H,3,FALSE)</f>
        <v>4.25</v>
      </c>
      <c r="G1281" s="35" t="str">
        <f>VLOOKUP($A1281,'Medical Examinations'!$A:$N,11,0)</f>
        <v>No</v>
      </c>
      <c r="H1281" s="35" t="str">
        <f>VLOOKUP($A1281,'Medical Examinations'!$A:$N,5,0)</f>
        <v>No</v>
      </c>
      <c r="I1281" s="35" t="str">
        <f>VLOOKUP($A1281,'Medical Examinations'!$A:$N,6,0)</f>
        <v>No</v>
      </c>
      <c r="J1281" s="35">
        <f>VLOOKUP($A1281,'Medical Examinations'!$A:$N,9,0)</f>
        <v>1</v>
      </c>
      <c r="K1281" s="35" t="str">
        <f>VLOOKUP($A1281,'Medical Examinations'!$A:$N,10,0)</f>
        <v>No</v>
      </c>
      <c r="L1281" s="35" t="str">
        <f>VLOOKUP($A1281,'Medical Examinations'!$A:$N,12,0)</f>
        <v>Obesity</v>
      </c>
      <c r="M1281" s="35" t="str">
        <f>VLOOKUP($A1281,'Medical Examinations'!$A:$N,13,0)</f>
        <v>Normal</v>
      </c>
      <c r="N1281" s="45">
        <f>IFERROR(VLOOKUP($A1281,'Hospitalisation Details'!$A:$P,15,0),"")</f>
        <v>32092</v>
      </c>
      <c r="O1281" s="46">
        <f>IFERROR(VLOOKUP($A1281,'Hospitalisation Details'!$A:$P,6,0),"")</f>
        <v>8573.2999999999993</v>
      </c>
      <c r="P1281" s="47" t="str">
        <f>IFERROR(VLOOKUP($A1281,'Hospitalisation Details'!$A:$P,12,0),"")</f>
        <v>tier - 2</v>
      </c>
      <c r="Q1281" s="47" t="str">
        <f>IFERROR(VLOOKUP($A1281,'Hospitalisation Details'!$A:$P,13,0),"")</f>
        <v>tier - 2</v>
      </c>
      <c r="R1281" s="47" t="str">
        <f>IFERROR(VLOOKUP($A1281,'Hospitalisation Details'!$A:$P,14,0),"")</f>
        <v>R1021</v>
      </c>
      <c r="S1281" s="47">
        <f>IFERROR(VLOOKUP($A1281,'Hospitalisation Details'!$A:$P,16,0),"")</f>
        <v>35</v>
      </c>
    </row>
    <row r="1282" spans="1:19" x14ac:dyDescent="0.3">
      <c r="A1282" s="34" t="str">
        <f>'Medical Examinations'!A1282</f>
        <v>Id1281</v>
      </c>
      <c r="B1282" s="36" t="str">
        <f>VLOOKUP($A1282,'Customer Names'!A:E,3,FALSE)</f>
        <v>Mr.</v>
      </c>
      <c r="C1282" s="37" t="str">
        <f>VLOOKUP($A1282,'Customer Names'!$A:$E,4,FALSE)</f>
        <v xml:space="preserve"> Paul</v>
      </c>
      <c r="D1282" s="37" t="str">
        <f>VLOOKUP($A1282,'Customer Names'!A:E,5,FALSE)</f>
        <v>O'Hora</v>
      </c>
      <c r="E1282" s="35">
        <f>VLOOKUP($A1282,'Medical Examinations'!$A:$H,2,FALSE)</f>
        <v>26.36</v>
      </c>
      <c r="F1282" s="35">
        <f>VLOOKUP($A1282,'Medical Examinations'!$A:$H,3,FALSE)</f>
        <v>5.52</v>
      </c>
      <c r="G1282" s="35" t="str">
        <f>VLOOKUP($A1282,'Medical Examinations'!$A:$N,11,0)</f>
        <v>No</v>
      </c>
      <c r="H1282" s="35" t="str">
        <f>VLOOKUP($A1282,'Medical Examinations'!$A:$N,5,0)</f>
        <v>No</v>
      </c>
      <c r="I1282" s="35" t="str">
        <f>VLOOKUP($A1282,'Medical Examinations'!$A:$N,6,0)</f>
        <v>No</v>
      </c>
      <c r="J1282" s="35">
        <f>VLOOKUP($A1282,'Medical Examinations'!$A:$N,9,0)</f>
        <v>0</v>
      </c>
      <c r="K1282" s="35" t="str">
        <f>VLOOKUP($A1282,'Medical Examinations'!$A:$N,10,0)</f>
        <v>No</v>
      </c>
      <c r="L1282" s="35" t="str">
        <f>VLOOKUP($A1282,'Medical Examinations'!$A:$N,12,0)</f>
        <v>Overweight</v>
      </c>
      <c r="M1282" s="35" t="str">
        <f>VLOOKUP($A1282,'Medical Examinations'!$A:$N,13,0)</f>
        <v>Normal</v>
      </c>
      <c r="N1282" s="45">
        <f>IFERROR(VLOOKUP($A1282,'Hospitalisation Details'!$A:$P,15,0),"")</f>
        <v>30291</v>
      </c>
      <c r="O1282" s="46">
        <f>IFERROR(VLOOKUP($A1282,'Hospitalisation Details'!$A:$P,6,0),"")</f>
        <v>8572.0400000000009</v>
      </c>
      <c r="P1282" s="47" t="str">
        <f>IFERROR(VLOOKUP($A1282,'Hospitalisation Details'!$A:$P,12,0),"")</f>
        <v>tier - 2</v>
      </c>
      <c r="Q1282" s="47" t="str">
        <f>IFERROR(VLOOKUP($A1282,'Hospitalisation Details'!$A:$P,13,0),"")</f>
        <v>tier - 2</v>
      </c>
      <c r="R1282" s="47" t="str">
        <f>IFERROR(VLOOKUP($A1282,'Hospitalisation Details'!$A:$P,14,0),"")</f>
        <v>R1021</v>
      </c>
      <c r="S1282" s="47">
        <f>IFERROR(VLOOKUP($A1282,'Hospitalisation Details'!$A:$P,16,0),"")</f>
        <v>40</v>
      </c>
    </row>
    <row r="1283" spans="1:19" x14ac:dyDescent="0.3">
      <c r="A1283" s="34" t="str">
        <f>'Medical Examinations'!A1283</f>
        <v>Id1282</v>
      </c>
      <c r="B1283" s="36" t="str">
        <f>VLOOKUP($A1283,'Customer Names'!A:E,3,FALSE)</f>
        <v>Ms.</v>
      </c>
      <c r="C1283" s="37" t="str">
        <f>VLOOKUP($A1283,'Customer Names'!$A:$E,4,FALSE)</f>
        <v xml:space="preserve"> Jennifer D.</v>
      </c>
      <c r="D1283" s="37" t="str">
        <f>VLOOKUP($A1283,'Customer Names'!A:E,5,FALSE)</f>
        <v>Amato</v>
      </c>
      <c r="E1283" s="35">
        <f>VLOOKUP($A1283,'Medical Examinations'!$A:$H,2,FALSE)</f>
        <v>45.32</v>
      </c>
      <c r="F1283" s="35">
        <f>VLOOKUP($A1283,'Medical Examinations'!$A:$H,3,FALSE)</f>
        <v>6.53</v>
      </c>
      <c r="G1283" s="35" t="str">
        <f>VLOOKUP($A1283,'Medical Examinations'!$A:$N,11,0)</f>
        <v>Yes</v>
      </c>
      <c r="H1283" s="35" t="str">
        <f>VLOOKUP($A1283,'Medical Examinations'!$A:$N,5,0)</f>
        <v>No</v>
      </c>
      <c r="I1283" s="35" t="str">
        <f>VLOOKUP($A1283,'Medical Examinations'!$A:$N,6,0)</f>
        <v>No</v>
      </c>
      <c r="J1283" s="35">
        <f>VLOOKUP($A1283,'Medical Examinations'!$A:$N,9,0)</f>
        <v>1</v>
      </c>
      <c r="K1283" s="35" t="str">
        <f>VLOOKUP($A1283,'Medical Examinations'!$A:$N,10,0)</f>
        <v>No</v>
      </c>
      <c r="L1283" s="35" t="str">
        <f>VLOOKUP($A1283,'Medical Examinations'!$A:$N,12,0)</f>
        <v>Obesity</v>
      </c>
      <c r="M1283" s="35" t="str">
        <f>VLOOKUP($A1283,'Medical Examinations'!$A:$N,13,0)</f>
        <v>Diabetes</v>
      </c>
      <c r="N1283" s="45">
        <f>IFERROR(VLOOKUP($A1283,'Hospitalisation Details'!$A:$P,15,0),"")</f>
        <v>27663</v>
      </c>
      <c r="O1283" s="46">
        <f>IFERROR(VLOOKUP($A1283,'Hospitalisation Details'!$A:$P,6,0),"")</f>
        <v>8569.86</v>
      </c>
      <c r="P1283" s="47" t="str">
        <f>IFERROR(VLOOKUP($A1283,'Hospitalisation Details'!$A:$P,12,0),"")</f>
        <v>tier - 2</v>
      </c>
      <c r="Q1283" s="47" t="str">
        <f>IFERROR(VLOOKUP($A1283,'Hospitalisation Details'!$A:$P,13,0),"")</f>
        <v>tier - 3</v>
      </c>
      <c r="R1283" s="47" t="str">
        <f>IFERROR(VLOOKUP($A1283,'Hospitalisation Details'!$A:$P,14,0),"")</f>
        <v>R1013</v>
      </c>
      <c r="S1283" s="47">
        <f>IFERROR(VLOOKUP($A1283,'Hospitalisation Details'!$A:$P,16,0),"")</f>
        <v>47</v>
      </c>
    </row>
    <row r="1284" spans="1:19" x14ac:dyDescent="0.3">
      <c r="A1284" s="34" t="str">
        <f>'Medical Examinations'!A1284</f>
        <v>Id1283</v>
      </c>
      <c r="B1284" s="36" t="str">
        <f>VLOOKUP($A1284,'Customer Names'!A:E,3,FALSE)</f>
        <v>Mr.</v>
      </c>
      <c r="C1284" s="37" t="str">
        <f>VLOOKUP($A1284,'Customer Names'!$A:$E,4,FALSE)</f>
        <v xml:space="preserve"> Erik</v>
      </c>
      <c r="D1284" s="37" t="str">
        <f>VLOOKUP($A1284,'Customer Names'!A:E,5,FALSE)</f>
        <v>Reed</v>
      </c>
      <c r="E1284" s="35">
        <f>VLOOKUP($A1284,'Medical Examinations'!$A:$H,2,FALSE)</f>
        <v>31.93</v>
      </c>
      <c r="F1284" s="35">
        <f>VLOOKUP($A1284,'Medical Examinations'!$A:$H,3,FALSE)</f>
        <v>4.82</v>
      </c>
      <c r="G1284" s="35" t="str">
        <f>VLOOKUP($A1284,'Medical Examinations'!$A:$N,11,0)</f>
        <v>Yes</v>
      </c>
      <c r="H1284" s="35" t="str">
        <f>VLOOKUP($A1284,'Medical Examinations'!$A:$N,5,0)</f>
        <v>No</v>
      </c>
      <c r="I1284" s="35" t="str">
        <f>VLOOKUP($A1284,'Medical Examinations'!$A:$N,6,0)</f>
        <v>No</v>
      </c>
      <c r="J1284" s="35">
        <f>VLOOKUP($A1284,'Medical Examinations'!$A:$N,9,0)</f>
        <v>1</v>
      </c>
      <c r="K1284" s="35" t="str">
        <f>VLOOKUP($A1284,'Medical Examinations'!$A:$N,10,0)</f>
        <v>No</v>
      </c>
      <c r="L1284" s="35" t="str">
        <f>VLOOKUP($A1284,'Medical Examinations'!$A:$N,12,0)</f>
        <v>Obesity</v>
      </c>
      <c r="M1284" s="35" t="str">
        <f>VLOOKUP($A1284,'Medical Examinations'!$A:$N,13,0)</f>
        <v>Normal</v>
      </c>
      <c r="N1284" s="45">
        <f>IFERROR(VLOOKUP($A1284,'Hospitalisation Details'!$A:$P,15,0),"")</f>
        <v>32407</v>
      </c>
      <c r="O1284" s="46">
        <f>IFERROR(VLOOKUP($A1284,'Hospitalisation Details'!$A:$P,6,0),"")</f>
        <v>8567.25</v>
      </c>
      <c r="P1284" s="47" t="str">
        <f>IFERROR(VLOOKUP($A1284,'Hospitalisation Details'!$A:$P,12,0),"")</f>
        <v>tier - 2</v>
      </c>
      <c r="Q1284" s="47" t="str">
        <f>IFERROR(VLOOKUP($A1284,'Hospitalisation Details'!$A:$P,13,0),"")</f>
        <v>tier - 1</v>
      </c>
      <c r="R1284" s="47" t="str">
        <f>IFERROR(VLOOKUP($A1284,'Hospitalisation Details'!$A:$P,14,0),"")</f>
        <v>R1012</v>
      </c>
      <c r="S1284" s="47">
        <f>IFERROR(VLOOKUP($A1284,'Hospitalisation Details'!$A:$P,16,0),"")</f>
        <v>34</v>
      </c>
    </row>
    <row r="1285" spans="1:19" x14ac:dyDescent="0.3">
      <c r="A1285" s="34" t="str">
        <f>'Medical Examinations'!A1285</f>
        <v>Id1284</v>
      </c>
      <c r="B1285" s="36" t="str">
        <f>VLOOKUP($A1285,'Customer Names'!A:E,3,FALSE)</f>
        <v>Ms.</v>
      </c>
      <c r="C1285" s="37" t="str">
        <f>VLOOKUP($A1285,'Customer Names'!$A:$E,4,FALSE)</f>
        <v xml:space="preserve"> Lana J</v>
      </c>
      <c r="D1285" s="37" t="str">
        <f>VLOOKUP($A1285,'Customer Names'!A:E,5,FALSE)</f>
        <v>Wegner</v>
      </c>
      <c r="E1285" s="35">
        <f>VLOOKUP($A1285,'Medical Examinations'!$A:$H,2,FALSE)</f>
        <v>36</v>
      </c>
      <c r="F1285" s="35">
        <f>VLOOKUP($A1285,'Medical Examinations'!$A:$H,3,FALSE)</f>
        <v>11.94</v>
      </c>
      <c r="G1285" s="35" t="str">
        <f>VLOOKUP($A1285,'Medical Examinations'!$A:$N,11,0)</f>
        <v>Yes</v>
      </c>
      <c r="H1285" s="35" t="str">
        <f>VLOOKUP($A1285,'Medical Examinations'!$A:$N,5,0)</f>
        <v>No</v>
      </c>
      <c r="I1285" s="35" t="str">
        <f>VLOOKUP($A1285,'Medical Examinations'!$A:$N,6,0)</f>
        <v>No</v>
      </c>
      <c r="J1285" s="35">
        <f>VLOOKUP($A1285,'Medical Examinations'!$A:$N,9,0)</f>
        <v>1</v>
      </c>
      <c r="K1285" s="35" t="str">
        <f>VLOOKUP($A1285,'Medical Examinations'!$A:$N,10,0)</f>
        <v>No</v>
      </c>
      <c r="L1285" s="35" t="str">
        <f>VLOOKUP($A1285,'Medical Examinations'!$A:$N,12,0)</f>
        <v>Obesity</v>
      </c>
      <c r="M1285" s="35" t="str">
        <f>VLOOKUP($A1285,'Medical Examinations'!$A:$N,13,0)</f>
        <v>Diabetes</v>
      </c>
      <c r="N1285" s="45">
        <f>IFERROR(VLOOKUP($A1285,'Hospitalisation Details'!$A:$P,15,0),"")</f>
        <v>27627</v>
      </c>
      <c r="O1285" s="46">
        <f>IFERROR(VLOOKUP($A1285,'Hospitalisation Details'!$A:$P,6,0),"")</f>
        <v>8556.91</v>
      </c>
      <c r="P1285" s="47" t="str">
        <f>IFERROR(VLOOKUP($A1285,'Hospitalisation Details'!$A:$P,12,0),"")</f>
        <v>tier - 2</v>
      </c>
      <c r="Q1285" s="47" t="str">
        <f>IFERROR(VLOOKUP($A1285,'Hospitalisation Details'!$A:$P,13,0),"")</f>
        <v>tier - 1</v>
      </c>
      <c r="R1285" s="47" t="str">
        <f>IFERROR(VLOOKUP($A1285,'Hospitalisation Details'!$A:$P,14,0),"")</f>
        <v>R1011</v>
      </c>
      <c r="S1285" s="47">
        <f>IFERROR(VLOOKUP($A1285,'Hospitalisation Details'!$A:$P,16,0),"")</f>
        <v>47</v>
      </c>
    </row>
    <row r="1286" spans="1:19" x14ac:dyDescent="0.3">
      <c r="A1286" s="34" t="str">
        <f>'Medical Examinations'!A1286</f>
        <v>Id1285</v>
      </c>
      <c r="B1286" s="36" t="str">
        <f>VLOOKUP($A1286,'Customer Names'!A:E,3,FALSE)</f>
        <v>Ms.</v>
      </c>
      <c r="C1286" s="37" t="str">
        <f>VLOOKUP($A1286,'Customer Names'!$A:$E,4,FALSE)</f>
        <v xml:space="preserve"> Rebecca E</v>
      </c>
      <c r="D1286" s="37" t="str">
        <f>VLOOKUP($A1286,'Customer Names'!A:E,5,FALSE)</f>
        <v>Bokun</v>
      </c>
      <c r="E1286" s="35">
        <f>VLOOKUP($A1286,'Medical Examinations'!$A:$H,2,FALSE)</f>
        <v>32</v>
      </c>
      <c r="F1286" s="35">
        <f>VLOOKUP($A1286,'Medical Examinations'!$A:$H,3,FALSE)</f>
        <v>7.85</v>
      </c>
      <c r="G1286" s="35" t="str">
        <f>VLOOKUP($A1286,'Medical Examinations'!$A:$N,11,0)</f>
        <v>Yes</v>
      </c>
      <c r="H1286" s="35" t="str">
        <f>VLOOKUP($A1286,'Medical Examinations'!$A:$N,5,0)</f>
        <v>No</v>
      </c>
      <c r="I1286" s="35" t="str">
        <f>VLOOKUP($A1286,'Medical Examinations'!$A:$N,6,0)</f>
        <v>No</v>
      </c>
      <c r="J1286" s="35">
        <f>VLOOKUP($A1286,'Medical Examinations'!$A:$N,9,0)</f>
        <v>1</v>
      </c>
      <c r="K1286" s="35" t="str">
        <f>VLOOKUP($A1286,'Medical Examinations'!$A:$N,10,0)</f>
        <v>No</v>
      </c>
      <c r="L1286" s="35" t="str">
        <f>VLOOKUP($A1286,'Medical Examinations'!$A:$N,12,0)</f>
        <v>Obesity</v>
      </c>
      <c r="M1286" s="35" t="str">
        <f>VLOOKUP($A1286,'Medical Examinations'!$A:$N,13,0)</f>
        <v>Diabetes</v>
      </c>
      <c r="N1286" s="45">
        <f>IFERROR(VLOOKUP($A1286,'Hospitalisation Details'!$A:$P,15,0),"")</f>
        <v>27612</v>
      </c>
      <c r="O1286" s="46">
        <f>IFERROR(VLOOKUP($A1286,'Hospitalisation Details'!$A:$P,6,0),"")</f>
        <v>8551.35</v>
      </c>
      <c r="P1286" s="47" t="str">
        <f>IFERROR(VLOOKUP($A1286,'Hospitalisation Details'!$A:$P,12,0),"")</f>
        <v>tier - 2</v>
      </c>
      <c r="Q1286" s="47" t="str">
        <f>IFERROR(VLOOKUP($A1286,'Hospitalisation Details'!$A:$P,13,0),"")</f>
        <v>tier - 2</v>
      </c>
      <c r="R1286" s="47" t="str">
        <f>IFERROR(VLOOKUP($A1286,'Hospitalisation Details'!$A:$P,14,0),"")</f>
        <v>R1011</v>
      </c>
      <c r="S1286" s="47">
        <f>IFERROR(VLOOKUP($A1286,'Hospitalisation Details'!$A:$P,16,0),"")</f>
        <v>47</v>
      </c>
    </row>
    <row r="1287" spans="1:19" x14ac:dyDescent="0.3">
      <c r="A1287" s="34" t="str">
        <f>'Medical Examinations'!A1287</f>
        <v>Id1286</v>
      </c>
      <c r="B1287" s="36" t="str">
        <f>VLOOKUP($A1287,'Customer Names'!A:E,3,FALSE)</f>
        <v>Ms.</v>
      </c>
      <c r="C1287" s="37" t="str">
        <f>VLOOKUP($A1287,'Customer Names'!$A:$E,4,FALSE)</f>
        <v xml:space="preserve"> Katie M.</v>
      </c>
      <c r="D1287" s="37" t="str">
        <f>VLOOKUP($A1287,'Customer Names'!A:E,5,FALSE)</f>
        <v>Ainsley</v>
      </c>
      <c r="E1287" s="35">
        <f>VLOOKUP($A1287,'Medical Examinations'!$A:$H,2,FALSE)</f>
        <v>29.37</v>
      </c>
      <c r="F1287" s="35">
        <f>VLOOKUP($A1287,'Medical Examinations'!$A:$H,3,FALSE)</f>
        <v>8.01</v>
      </c>
      <c r="G1287" s="35" t="str">
        <f>VLOOKUP($A1287,'Medical Examinations'!$A:$N,11,0)</f>
        <v>Yes</v>
      </c>
      <c r="H1287" s="35" t="str">
        <f>VLOOKUP($A1287,'Medical Examinations'!$A:$N,5,0)</f>
        <v>No</v>
      </c>
      <c r="I1287" s="35" t="str">
        <f>VLOOKUP($A1287,'Medical Examinations'!$A:$N,6,0)</f>
        <v>No</v>
      </c>
      <c r="J1287" s="35">
        <f>VLOOKUP($A1287,'Medical Examinations'!$A:$N,9,0)</f>
        <v>1</v>
      </c>
      <c r="K1287" s="35" t="str">
        <f>VLOOKUP($A1287,'Medical Examinations'!$A:$N,10,0)</f>
        <v>No</v>
      </c>
      <c r="L1287" s="35" t="str">
        <f>VLOOKUP($A1287,'Medical Examinations'!$A:$N,12,0)</f>
        <v>Overweight</v>
      </c>
      <c r="M1287" s="35" t="str">
        <f>VLOOKUP($A1287,'Medical Examinations'!$A:$N,13,0)</f>
        <v>Diabetes</v>
      </c>
      <c r="N1287" s="45">
        <f>IFERROR(VLOOKUP($A1287,'Hospitalisation Details'!$A:$P,15,0),"")</f>
        <v>30662</v>
      </c>
      <c r="O1287" s="46">
        <f>IFERROR(VLOOKUP($A1287,'Hospitalisation Details'!$A:$P,6,0),"")</f>
        <v>8547.69</v>
      </c>
      <c r="P1287" s="47" t="str">
        <f>IFERROR(VLOOKUP($A1287,'Hospitalisation Details'!$A:$P,12,0),"")</f>
        <v>tier - 2</v>
      </c>
      <c r="Q1287" s="47" t="str">
        <f>IFERROR(VLOOKUP($A1287,'Hospitalisation Details'!$A:$P,13,0),"")</f>
        <v>tier - 1</v>
      </c>
      <c r="R1287" s="47" t="str">
        <f>IFERROR(VLOOKUP($A1287,'Hospitalisation Details'!$A:$P,14,0),"")</f>
        <v>R1013</v>
      </c>
      <c r="S1287" s="47">
        <f>IFERROR(VLOOKUP($A1287,'Hospitalisation Details'!$A:$P,16,0),"")</f>
        <v>39</v>
      </c>
    </row>
    <row r="1288" spans="1:19" x14ac:dyDescent="0.3">
      <c r="A1288" s="34" t="str">
        <f>'Medical Examinations'!A1288</f>
        <v>Id1287</v>
      </c>
      <c r="B1288" s="36" t="str">
        <f>VLOOKUP($A1288,'Customer Names'!A:E,3,FALSE)</f>
        <v>Ms.</v>
      </c>
      <c r="C1288" s="37" t="str">
        <f>VLOOKUP($A1288,'Customer Names'!$A:$E,4,FALSE)</f>
        <v xml:space="preserve"> Elizabeth A.</v>
      </c>
      <c r="D1288" s="37" t="str">
        <f>VLOOKUP($A1288,'Customer Names'!A:E,5,FALSE)</f>
        <v>Foster</v>
      </c>
      <c r="E1288" s="35">
        <f>VLOOKUP($A1288,'Medical Examinations'!$A:$H,2,FALSE)</f>
        <v>23.6</v>
      </c>
      <c r="F1288" s="35">
        <f>VLOOKUP($A1288,'Medical Examinations'!$A:$H,3,FALSE)</f>
        <v>7.4</v>
      </c>
      <c r="G1288" s="35" t="str">
        <f>VLOOKUP($A1288,'Medical Examinations'!$A:$N,11,0)</f>
        <v>Yes</v>
      </c>
      <c r="H1288" s="35" t="str">
        <f>VLOOKUP($A1288,'Medical Examinations'!$A:$N,5,0)</f>
        <v>No</v>
      </c>
      <c r="I1288" s="35" t="str">
        <f>VLOOKUP($A1288,'Medical Examinations'!$A:$N,6,0)</f>
        <v>No</v>
      </c>
      <c r="J1288" s="35">
        <f>VLOOKUP($A1288,'Medical Examinations'!$A:$N,9,0)</f>
        <v>1</v>
      </c>
      <c r="K1288" s="35" t="str">
        <f>VLOOKUP($A1288,'Medical Examinations'!$A:$N,10,0)</f>
        <v>No</v>
      </c>
      <c r="L1288" s="35" t="str">
        <f>VLOOKUP($A1288,'Medical Examinations'!$A:$N,12,0)</f>
        <v>Normal Weight</v>
      </c>
      <c r="M1288" s="35" t="str">
        <f>VLOOKUP($A1288,'Medical Examinations'!$A:$N,13,0)</f>
        <v>Diabetes</v>
      </c>
      <c r="N1288" s="45">
        <f>IFERROR(VLOOKUP($A1288,'Hospitalisation Details'!$A:$P,15,0),"")</f>
        <v>27704</v>
      </c>
      <c r="O1288" s="46">
        <f>IFERROR(VLOOKUP($A1288,'Hospitalisation Details'!$A:$P,6,0),"")</f>
        <v>8539.67</v>
      </c>
      <c r="P1288" s="47" t="str">
        <f>IFERROR(VLOOKUP($A1288,'Hospitalisation Details'!$A:$P,12,0),"")</f>
        <v>tier - 2</v>
      </c>
      <c r="Q1288" s="47" t="str">
        <f>IFERROR(VLOOKUP($A1288,'Hospitalisation Details'!$A:$P,13,0),"")</f>
        <v>tier - 3</v>
      </c>
      <c r="R1288" s="47" t="str">
        <f>IFERROR(VLOOKUP($A1288,'Hospitalisation Details'!$A:$P,14,0),"")</f>
        <v>R1011</v>
      </c>
      <c r="S1288" s="47">
        <f>IFERROR(VLOOKUP($A1288,'Hospitalisation Details'!$A:$P,16,0),"")</f>
        <v>47</v>
      </c>
    </row>
    <row r="1289" spans="1:19" x14ac:dyDescent="0.3">
      <c r="A1289" s="34" t="str">
        <f>'Medical Examinations'!A1289</f>
        <v>Id1288</v>
      </c>
      <c r="B1289" s="36" t="str">
        <f>VLOOKUP($A1289,'Customer Names'!A:E,3,FALSE)</f>
        <v>Ms.</v>
      </c>
      <c r="C1289" s="37" t="str">
        <f>VLOOKUP($A1289,'Customer Names'!$A:$E,4,FALSE)</f>
        <v xml:space="preserve"> Sarah</v>
      </c>
      <c r="D1289" s="37" t="str">
        <f>VLOOKUP($A1289,'Customer Names'!A:E,5,FALSE)</f>
        <v>Overpeck</v>
      </c>
      <c r="E1289" s="35">
        <f>VLOOKUP($A1289,'Medical Examinations'!$A:$H,2,FALSE)</f>
        <v>33.155000000000001</v>
      </c>
      <c r="F1289" s="35">
        <f>VLOOKUP($A1289,'Medical Examinations'!$A:$H,3,FALSE)</f>
        <v>8.3800000000000008</v>
      </c>
      <c r="G1289" s="35" t="str">
        <f>VLOOKUP($A1289,'Medical Examinations'!$A:$N,11,0)</f>
        <v>Yes</v>
      </c>
      <c r="H1289" s="35" t="str">
        <f>VLOOKUP($A1289,'Medical Examinations'!$A:$N,5,0)</f>
        <v>No</v>
      </c>
      <c r="I1289" s="35" t="str">
        <f>VLOOKUP($A1289,'Medical Examinations'!$A:$N,6,0)</f>
        <v>No</v>
      </c>
      <c r="J1289" s="35">
        <f>VLOOKUP($A1289,'Medical Examinations'!$A:$N,9,0)</f>
        <v>0</v>
      </c>
      <c r="K1289" s="35" t="str">
        <f>VLOOKUP($A1289,'Medical Examinations'!$A:$N,10,0)</f>
        <v>No</v>
      </c>
      <c r="L1289" s="35" t="str">
        <f>VLOOKUP($A1289,'Medical Examinations'!$A:$N,12,0)</f>
        <v>Obesity</v>
      </c>
      <c r="M1289" s="35" t="str">
        <f>VLOOKUP($A1289,'Medical Examinations'!$A:$N,13,0)</f>
        <v>Diabetes</v>
      </c>
      <c r="N1289" s="45">
        <f>IFERROR(VLOOKUP($A1289,'Hospitalisation Details'!$A:$P,15,0),"")</f>
        <v>29947</v>
      </c>
      <c r="O1289" s="46">
        <f>IFERROR(VLOOKUP($A1289,'Hospitalisation Details'!$A:$P,6,0),"")</f>
        <v>8538.2900000000009</v>
      </c>
      <c r="P1289" s="47" t="str">
        <f>IFERROR(VLOOKUP($A1289,'Hospitalisation Details'!$A:$P,12,0),"")</f>
        <v>tier - 2</v>
      </c>
      <c r="Q1289" s="47" t="str">
        <f>IFERROR(VLOOKUP($A1289,'Hospitalisation Details'!$A:$P,13,0),"")</f>
        <v>tier - 3</v>
      </c>
      <c r="R1289" s="47" t="str">
        <f>IFERROR(VLOOKUP($A1289,'Hospitalisation Details'!$A:$P,14,0),"")</f>
        <v>R1024</v>
      </c>
      <c r="S1289" s="47">
        <f>IFERROR(VLOOKUP($A1289,'Hospitalisation Details'!$A:$P,16,0),"")</f>
        <v>41</v>
      </c>
    </row>
    <row r="1290" spans="1:19" x14ac:dyDescent="0.3">
      <c r="A1290" s="34" t="str">
        <f>'Medical Examinations'!A1290</f>
        <v>Id1289</v>
      </c>
      <c r="B1290" s="36" t="str">
        <f>VLOOKUP($A1290,'Customer Names'!A:E,3,FALSE)</f>
        <v>Ms.</v>
      </c>
      <c r="C1290" s="37" t="str">
        <f>VLOOKUP($A1290,'Customer Names'!$A:$E,4,FALSE)</f>
        <v xml:space="preserve"> Annie J.</v>
      </c>
      <c r="D1290" s="37" t="str">
        <f>VLOOKUP($A1290,'Customer Names'!A:E,5,FALSE)</f>
        <v>Levine</v>
      </c>
      <c r="E1290" s="35">
        <f>VLOOKUP($A1290,'Medical Examinations'!$A:$H,2,FALSE)</f>
        <v>24.32</v>
      </c>
      <c r="F1290" s="35">
        <f>VLOOKUP($A1290,'Medical Examinations'!$A:$H,3,FALSE)</f>
        <v>11.56</v>
      </c>
      <c r="G1290" s="35" t="str">
        <f>VLOOKUP($A1290,'Medical Examinations'!$A:$N,11,0)</f>
        <v>Yes</v>
      </c>
      <c r="H1290" s="35" t="str">
        <f>VLOOKUP($A1290,'Medical Examinations'!$A:$N,5,0)</f>
        <v>No</v>
      </c>
      <c r="I1290" s="35" t="str">
        <f>VLOOKUP($A1290,'Medical Examinations'!$A:$N,6,0)</f>
        <v>No</v>
      </c>
      <c r="J1290" s="35">
        <f>VLOOKUP($A1290,'Medical Examinations'!$A:$N,9,0)</f>
        <v>1</v>
      </c>
      <c r="K1290" s="35" t="str">
        <f>VLOOKUP($A1290,'Medical Examinations'!$A:$N,10,0)</f>
        <v>No</v>
      </c>
      <c r="L1290" s="35" t="str">
        <f>VLOOKUP($A1290,'Medical Examinations'!$A:$N,12,0)</f>
        <v>Normal Weight</v>
      </c>
      <c r="M1290" s="35" t="str">
        <f>VLOOKUP($A1290,'Medical Examinations'!$A:$N,13,0)</f>
        <v>Diabetes</v>
      </c>
      <c r="N1290" s="45">
        <f>IFERROR(VLOOKUP($A1290,'Hospitalisation Details'!$A:$P,15,0),"")</f>
        <v>30521</v>
      </c>
      <c r="O1290" s="46">
        <f>IFERROR(VLOOKUP($A1290,'Hospitalisation Details'!$A:$P,6,0),"")</f>
        <v>8534.67</v>
      </c>
      <c r="P1290" s="47" t="str">
        <f>IFERROR(VLOOKUP($A1290,'Hospitalisation Details'!$A:$P,12,0),"")</f>
        <v>tier - 2</v>
      </c>
      <c r="Q1290" s="47" t="str">
        <f>IFERROR(VLOOKUP($A1290,'Hospitalisation Details'!$A:$P,13,0),"")</f>
        <v>tier - 3</v>
      </c>
      <c r="R1290" s="47" t="str">
        <f>IFERROR(VLOOKUP($A1290,'Hospitalisation Details'!$A:$P,14,0),"")</f>
        <v>R1024</v>
      </c>
      <c r="S1290" s="47">
        <f>IFERROR(VLOOKUP($A1290,'Hospitalisation Details'!$A:$P,16,0),"")</f>
        <v>39</v>
      </c>
    </row>
    <row r="1291" spans="1:19" x14ac:dyDescent="0.3">
      <c r="A1291" s="34" t="str">
        <f>'Medical Examinations'!A1291</f>
        <v>Id1290</v>
      </c>
      <c r="B1291" s="36" t="str">
        <f>VLOOKUP($A1291,'Customer Names'!A:E,3,FALSE)</f>
        <v>Ms.</v>
      </c>
      <c r="C1291" s="37" t="str">
        <f>VLOOKUP($A1291,'Customer Names'!$A:$E,4,FALSE)</f>
        <v xml:space="preserve"> Annie</v>
      </c>
      <c r="D1291" s="37" t="str">
        <f>VLOOKUP($A1291,'Customer Names'!A:E,5,FALSE)</f>
        <v>Jean</v>
      </c>
      <c r="E1291" s="35">
        <f>VLOOKUP($A1291,'Medical Examinations'!$A:$H,2,FALSE)</f>
        <v>36.299999999999997</v>
      </c>
      <c r="F1291" s="35">
        <f>VLOOKUP($A1291,'Medical Examinations'!$A:$H,3,FALSE)</f>
        <v>4.6100000000000003</v>
      </c>
      <c r="G1291" s="35" t="str">
        <f>VLOOKUP($A1291,'Medical Examinations'!$A:$N,11,0)</f>
        <v>No</v>
      </c>
      <c r="H1291" s="35" t="str">
        <f>VLOOKUP($A1291,'Medical Examinations'!$A:$N,5,0)</f>
        <v>No</v>
      </c>
      <c r="I1291" s="35" t="str">
        <f>VLOOKUP($A1291,'Medical Examinations'!$A:$N,6,0)</f>
        <v>No</v>
      </c>
      <c r="J1291" s="35">
        <f>VLOOKUP($A1291,'Medical Examinations'!$A:$N,9,0)</f>
        <v>0</v>
      </c>
      <c r="K1291" s="35" t="str">
        <f>VLOOKUP($A1291,'Medical Examinations'!$A:$N,10,0)</f>
        <v>No</v>
      </c>
      <c r="L1291" s="35" t="str">
        <f>VLOOKUP($A1291,'Medical Examinations'!$A:$N,12,0)</f>
        <v>Obesity</v>
      </c>
      <c r="M1291" s="35" t="str">
        <f>VLOOKUP($A1291,'Medical Examinations'!$A:$N,13,0)</f>
        <v>Normal</v>
      </c>
      <c r="N1291" s="45">
        <f>IFERROR(VLOOKUP($A1291,'Hospitalisation Details'!$A:$P,15,0),"")</f>
        <v>28332</v>
      </c>
      <c r="O1291" s="46">
        <f>IFERROR(VLOOKUP($A1291,'Hospitalisation Details'!$A:$P,6,0),"")</f>
        <v>8527.5300000000007</v>
      </c>
      <c r="P1291" s="47" t="str">
        <f>IFERROR(VLOOKUP($A1291,'Hospitalisation Details'!$A:$P,12,0),"")</f>
        <v>tier - 2</v>
      </c>
      <c r="Q1291" s="47" t="str">
        <f>IFERROR(VLOOKUP($A1291,'Hospitalisation Details'!$A:$P,13,0),"")</f>
        <v>tier - 2</v>
      </c>
      <c r="R1291" s="47" t="str">
        <f>IFERROR(VLOOKUP($A1291,'Hospitalisation Details'!$A:$P,14,0),"")</f>
        <v>R1013</v>
      </c>
      <c r="S1291" s="47">
        <f>IFERROR(VLOOKUP($A1291,'Hospitalisation Details'!$A:$P,16,0),"")</f>
        <v>45</v>
      </c>
    </row>
    <row r="1292" spans="1:19" x14ac:dyDescent="0.3">
      <c r="A1292" s="34" t="str">
        <f>'Medical Examinations'!A1292</f>
        <v>Id1291</v>
      </c>
      <c r="B1292" s="36" t="str">
        <f>VLOOKUP($A1292,'Customer Names'!A:E,3,FALSE)</f>
        <v>Ms.</v>
      </c>
      <c r="C1292" s="37" t="str">
        <f>VLOOKUP($A1292,'Customer Names'!$A:$E,4,FALSE)</f>
        <v xml:space="preserve"> Lindsey</v>
      </c>
      <c r="D1292" s="37" t="str">
        <f>VLOOKUP($A1292,'Customer Names'!A:E,5,FALSE)</f>
        <v>Wild</v>
      </c>
      <c r="E1292" s="35">
        <f>VLOOKUP($A1292,'Medical Examinations'!$A:$H,2,FALSE)</f>
        <v>34.4</v>
      </c>
      <c r="F1292" s="35">
        <f>VLOOKUP($A1292,'Medical Examinations'!$A:$H,3,FALSE)</f>
        <v>4.95</v>
      </c>
      <c r="G1292" s="35" t="str">
        <f>VLOOKUP($A1292,'Medical Examinations'!$A:$N,11,0)</f>
        <v>No</v>
      </c>
      <c r="H1292" s="35" t="str">
        <f>VLOOKUP($A1292,'Medical Examinations'!$A:$N,5,0)</f>
        <v>No</v>
      </c>
      <c r="I1292" s="35" t="str">
        <f>VLOOKUP($A1292,'Medical Examinations'!$A:$N,6,0)</f>
        <v>Yes</v>
      </c>
      <c r="J1292" s="35">
        <f>VLOOKUP($A1292,'Medical Examinations'!$A:$N,9,0)</f>
        <v>1</v>
      </c>
      <c r="K1292" s="35" t="str">
        <f>VLOOKUP($A1292,'Medical Examinations'!$A:$N,10,0)</f>
        <v>No</v>
      </c>
      <c r="L1292" s="35" t="str">
        <f>VLOOKUP($A1292,'Medical Examinations'!$A:$N,12,0)</f>
        <v>Obesity</v>
      </c>
      <c r="M1292" s="35" t="str">
        <f>VLOOKUP($A1292,'Medical Examinations'!$A:$N,13,0)</f>
        <v>Normal</v>
      </c>
      <c r="N1292" s="45">
        <f>IFERROR(VLOOKUP($A1292,'Hospitalisation Details'!$A:$P,15,0),"")</f>
        <v>29080</v>
      </c>
      <c r="O1292" s="46">
        <f>IFERROR(VLOOKUP($A1292,'Hospitalisation Details'!$A:$P,6,0),"")</f>
        <v>8522</v>
      </c>
      <c r="P1292" s="47" t="str">
        <f>IFERROR(VLOOKUP($A1292,'Hospitalisation Details'!$A:$P,12,0),"")</f>
        <v>tier - 2</v>
      </c>
      <c r="Q1292" s="47" t="str">
        <f>IFERROR(VLOOKUP($A1292,'Hospitalisation Details'!$A:$P,13,0),"")</f>
        <v>tier - 2</v>
      </c>
      <c r="R1292" s="47" t="str">
        <f>IFERROR(VLOOKUP($A1292,'Hospitalisation Details'!$A:$P,14,0),"")</f>
        <v>R1011</v>
      </c>
      <c r="S1292" s="47">
        <f>IFERROR(VLOOKUP($A1292,'Hospitalisation Details'!$A:$P,16,0),"")</f>
        <v>43</v>
      </c>
    </row>
    <row r="1293" spans="1:19" x14ac:dyDescent="0.3">
      <c r="A1293" s="34" t="str">
        <f>'Medical Examinations'!A1293</f>
        <v>Id1292</v>
      </c>
      <c r="B1293" s="36" t="str">
        <f>VLOOKUP($A1293,'Customer Names'!A:E,3,FALSE)</f>
        <v>Ms.</v>
      </c>
      <c r="C1293" s="37" t="str">
        <f>VLOOKUP($A1293,'Customer Names'!$A:$E,4,FALSE)</f>
        <v xml:space="preserve"> Laura</v>
      </c>
      <c r="D1293" s="37" t="str">
        <f>VLOOKUP($A1293,'Customer Names'!A:E,5,FALSE)</f>
        <v>Tabor</v>
      </c>
      <c r="E1293" s="35">
        <f>VLOOKUP($A1293,'Medical Examinations'!$A:$H,2,FALSE)</f>
        <v>30.9</v>
      </c>
      <c r="F1293" s="35">
        <f>VLOOKUP($A1293,'Medical Examinations'!$A:$H,3,FALSE)</f>
        <v>5.04</v>
      </c>
      <c r="G1293" s="35" t="str">
        <f>VLOOKUP($A1293,'Medical Examinations'!$A:$N,11,0)</f>
        <v>No</v>
      </c>
      <c r="H1293" s="35" t="str">
        <f>VLOOKUP($A1293,'Medical Examinations'!$A:$N,5,0)</f>
        <v>No</v>
      </c>
      <c r="I1293" s="35" t="str">
        <f>VLOOKUP($A1293,'Medical Examinations'!$A:$N,6,0)</f>
        <v>No</v>
      </c>
      <c r="J1293" s="35">
        <f>VLOOKUP($A1293,'Medical Examinations'!$A:$N,9,0)</f>
        <v>0</v>
      </c>
      <c r="K1293" s="35" t="str">
        <f>VLOOKUP($A1293,'Medical Examinations'!$A:$N,10,0)</f>
        <v>No</v>
      </c>
      <c r="L1293" s="35" t="str">
        <f>VLOOKUP($A1293,'Medical Examinations'!$A:$N,12,0)</f>
        <v>Obesity</v>
      </c>
      <c r="M1293" s="35" t="str">
        <f>VLOOKUP($A1293,'Medical Examinations'!$A:$N,13,0)</f>
        <v>Normal</v>
      </c>
      <c r="N1293" s="45">
        <f>IFERROR(VLOOKUP($A1293,'Hospitalisation Details'!$A:$P,15,0),"")</f>
        <v>28488</v>
      </c>
      <c r="O1293" s="46">
        <f>IFERROR(VLOOKUP($A1293,'Hospitalisation Details'!$A:$P,6,0),"")</f>
        <v>8520.0300000000007</v>
      </c>
      <c r="P1293" s="47" t="str">
        <f>IFERROR(VLOOKUP($A1293,'Hospitalisation Details'!$A:$P,12,0),"")</f>
        <v>tier - 2</v>
      </c>
      <c r="Q1293" s="47" t="str">
        <f>IFERROR(VLOOKUP($A1293,'Hospitalisation Details'!$A:$P,13,0),"")</f>
        <v>tier - 3</v>
      </c>
      <c r="R1293" s="47" t="str">
        <f>IFERROR(VLOOKUP($A1293,'Hospitalisation Details'!$A:$P,14,0),"")</f>
        <v>R1011</v>
      </c>
      <c r="S1293" s="47">
        <f>IFERROR(VLOOKUP($A1293,'Hospitalisation Details'!$A:$P,16,0),"")</f>
        <v>45</v>
      </c>
    </row>
    <row r="1294" spans="1:19" x14ac:dyDescent="0.3">
      <c r="A1294" s="34" t="str">
        <f>'Medical Examinations'!A1294</f>
        <v>Id1293</v>
      </c>
      <c r="B1294" s="36" t="str">
        <f>VLOOKUP($A1294,'Customer Names'!A:E,3,FALSE)</f>
        <v>Ms.</v>
      </c>
      <c r="C1294" s="37" t="str">
        <f>VLOOKUP($A1294,'Customer Names'!$A:$E,4,FALSE)</f>
        <v xml:space="preserve"> Amy T</v>
      </c>
      <c r="D1294" s="37" t="str">
        <f>VLOOKUP($A1294,'Customer Names'!A:E,5,FALSE)</f>
        <v>Steffen</v>
      </c>
      <c r="E1294" s="35">
        <f>VLOOKUP($A1294,'Medical Examinations'!$A:$H,2,FALSE)</f>
        <v>28.6</v>
      </c>
      <c r="F1294" s="35">
        <f>VLOOKUP($A1294,'Medical Examinations'!$A:$H,3,FALSE)</f>
        <v>5.42</v>
      </c>
      <c r="G1294" s="35" t="str">
        <f>VLOOKUP($A1294,'Medical Examinations'!$A:$N,11,0)</f>
        <v>No</v>
      </c>
      <c r="H1294" s="35" t="str">
        <f>VLOOKUP($A1294,'Medical Examinations'!$A:$N,5,0)</f>
        <v>No</v>
      </c>
      <c r="I1294" s="35" t="str">
        <f>VLOOKUP($A1294,'Medical Examinations'!$A:$N,6,0)</f>
        <v>No</v>
      </c>
      <c r="J1294" s="35">
        <f>VLOOKUP($A1294,'Medical Examinations'!$A:$N,9,0)</f>
        <v>0</v>
      </c>
      <c r="K1294" s="35" t="str">
        <f>VLOOKUP($A1294,'Medical Examinations'!$A:$N,10,0)</f>
        <v>No</v>
      </c>
      <c r="L1294" s="35" t="str">
        <f>VLOOKUP($A1294,'Medical Examinations'!$A:$N,12,0)</f>
        <v>Overweight</v>
      </c>
      <c r="M1294" s="35" t="str">
        <f>VLOOKUP($A1294,'Medical Examinations'!$A:$N,13,0)</f>
        <v>Normal</v>
      </c>
      <c r="N1294" s="45">
        <f>IFERROR(VLOOKUP($A1294,'Hospitalisation Details'!$A:$P,15,0),"")</f>
        <v>28297</v>
      </c>
      <c r="O1294" s="46">
        <f>IFERROR(VLOOKUP($A1294,'Hospitalisation Details'!$A:$P,6,0),"")</f>
        <v>8516.83</v>
      </c>
      <c r="P1294" s="47" t="str">
        <f>IFERROR(VLOOKUP($A1294,'Hospitalisation Details'!$A:$P,12,0),"")</f>
        <v>tier - 2</v>
      </c>
      <c r="Q1294" s="47" t="str">
        <f>IFERROR(VLOOKUP($A1294,'Hospitalisation Details'!$A:$P,13,0),"")</f>
        <v>tier - 1</v>
      </c>
      <c r="R1294" s="47" t="str">
        <f>IFERROR(VLOOKUP($A1294,'Hospitalisation Details'!$A:$P,14,0),"")</f>
        <v>R1013</v>
      </c>
      <c r="S1294" s="47">
        <f>IFERROR(VLOOKUP($A1294,'Hospitalisation Details'!$A:$P,16,0),"")</f>
        <v>45</v>
      </c>
    </row>
    <row r="1295" spans="1:19" x14ac:dyDescent="0.3">
      <c r="A1295" s="34" t="str">
        <f>'Medical Examinations'!A1295</f>
        <v>Id1294</v>
      </c>
      <c r="B1295" s="36" t="str">
        <f>VLOOKUP($A1295,'Customer Names'!A:E,3,FALSE)</f>
        <v>Ms.</v>
      </c>
      <c r="C1295" s="37" t="str">
        <f>VLOOKUP($A1295,'Customer Names'!$A:$E,4,FALSE)</f>
        <v xml:space="preserve"> Katarina D</v>
      </c>
      <c r="D1295" s="37" t="str">
        <f>VLOOKUP($A1295,'Customer Names'!A:E,5,FALSE)</f>
        <v>Tadich</v>
      </c>
      <c r="E1295" s="35">
        <f>VLOOKUP($A1295,'Medical Examinations'!$A:$H,2,FALSE)</f>
        <v>27.83</v>
      </c>
      <c r="F1295" s="35">
        <f>VLOOKUP($A1295,'Medical Examinations'!$A:$H,3,FALSE)</f>
        <v>5.39</v>
      </c>
      <c r="G1295" s="35" t="str">
        <f>VLOOKUP($A1295,'Medical Examinations'!$A:$N,11,0)</f>
        <v>No</v>
      </c>
      <c r="H1295" s="35" t="str">
        <f>VLOOKUP($A1295,'Medical Examinations'!$A:$N,5,0)</f>
        <v>No</v>
      </c>
      <c r="I1295" s="35" t="str">
        <f>VLOOKUP($A1295,'Medical Examinations'!$A:$N,6,0)</f>
        <v>No</v>
      </c>
      <c r="J1295" s="35">
        <f>VLOOKUP($A1295,'Medical Examinations'!$A:$N,9,0)</f>
        <v>0</v>
      </c>
      <c r="K1295" s="35" t="str">
        <f>VLOOKUP($A1295,'Medical Examinations'!$A:$N,10,0)</f>
        <v>No</v>
      </c>
      <c r="L1295" s="35" t="str">
        <f>VLOOKUP($A1295,'Medical Examinations'!$A:$N,12,0)</f>
        <v>Overweight</v>
      </c>
      <c r="M1295" s="35" t="str">
        <f>VLOOKUP($A1295,'Medical Examinations'!$A:$N,13,0)</f>
        <v>Normal</v>
      </c>
      <c r="N1295" s="45">
        <f>IFERROR(VLOOKUP($A1295,'Hospitalisation Details'!$A:$P,15,0),"")</f>
        <v>28485</v>
      </c>
      <c r="O1295" s="46">
        <f>IFERROR(VLOOKUP($A1295,'Hospitalisation Details'!$A:$P,6,0),"")</f>
        <v>8515.76</v>
      </c>
      <c r="P1295" s="47" t="str">
        <f>IFERROR(VLOOKUP($A1295,'Hospitalisation Details'!$A:$P,12,0),"")</f>
        <v>tier - 2</v>
      </c>
      <c r="Q1295" s="47" t="str">
        <f>IFERROR(VLOOKUP($A1295,'Hospitalisation Details'!$A:$P,13,0),"")</f>
        <v>tier - 2</v>
      </c>
      <c r="R1295" s="47" t="str">
        <f>IFERROR(VLOOKUP($A1295,'Hospitalisation Details'!$A:$P,14,0),"")</f>
        <v>R1013</v>
      </c>
      <c r="S1295" s="47">
        <f>IFERROR(VLOOKUP($A1295,'Hospitalisation Details'!$A:$P,16,0),"")</f>
        <v>45</v>
      </c>
    </row>
    <row r="1296" spans="1:19" x14ac:dyDescent="0.3">
      <c r="A1296" s="34" t="str">
        <f>'Medical Examinations'!A1296</f>
        <v>Id1295</v>
      </c>
      <c r="B1296" s="36" t="str">
        <f>VLOOKUP($A1296,'Customer Names'!A:E,3,FALSE)</f>
        <v>Mr.</v>
      </c>
      <c r="C1296" s="37" t="str">
        <f>VLOOKUP($A1296,'Customer Names'!$A:$E,4,FALSE)</f>
        <v xml:space="preserve"> B.j.</v>
      </c>
      <c r="D1296" s="37" t="str">
        <f>VLOOKUP($A1296,'Customer Names'!A:E,5,FALSE)</f>
        <v>Christenson</v>
      </c>
      <c r="E1296" s="35">
        <f>VLOOKUP($A1296,'Medical Examinations'!$A:$H,2,FALSE)</f>
        <v>39.64</v>
      </c>
      <c r="F1296" s="35">
        <f>VLOOKUP($A1296,'Medical Examinations'!$A:$H,3,FALSE)</f>
        <v>6</v>
      </c>
      <c r="G1296" s="35" t="str">
        <f>VLOOKUP($A1296,'Medical Examinations'!$A:$N,11,0)</f>
        <v>No</v>
      </c>
      <c r="H1296" s="35" t="str">
        <f>VLOOKUP($A1296,'Medical Examinations'!$A:$N,5,0)</f>
        <v>No</v>
      </c>
      <c r="I1296" s="35" t="str">
        <f>VLOOKUP($A1296,'Medical Examinations'!$A:$N,6,0)</f>
        <v>Yes</v>
      </c>
      <c r="J1296" s="35">
        <f>VLOOKUP($A1296,'Medical Examinations'!$A:$N,9,0)</f>
        <v>1</v>
      </c>
      <c r="K1296" s="35" t="str">
        <f>VLOOKUP($A1296,'Medical Examinations'!$A:$N,10,0)</f>
        <v>No</v>
      </c>
      <c r="L1296" s="35" t="str">
        <f>VLOOKUP($A1296,'Medical Examinations'!$A:$N,12,0)</f>
        <v>Obesity</v>
      </c>
      <c r="M1296" s="35" t="str">
        <f>VLOOKUP($A1296,'Medical Examinations'!$A:$N,13,0)</f>
        <v>Prediabetes</v>
      </c>
      <c r="N1296" s="45">
        <f>IFERROR(VLOOKUP($A1296,'Hospitalisation Details'!$A:$P,15,0),"")</f>
        <v>34283</v>
      </c>
      <c r="O1296" s="46">
        <f>IFERROR(VLOOKUP($A1296,'Hospitalisation Details'!$A:$P,6,0),"")</f>
        <v>8471.65</v>
      </c>
      <c r="P1296" s="47" t="str">
        <f>IFERROR(VLOOKUP($A1296,'Hospitalisation Details'!$A:$P,12,0),"")</f>
        <v>tier - 2</v>
      </c>
      <c r="Q1296" s="47" t="str">
        <f>IFERROR(VLOOKUP($A1296,'Hospitalisation Details'!$A:$P,13,0),"")</f>
        <v>tier - 1</v>
      </c>
      <c r="R1296" s="47" t="str">
        <f>IFERROR(VLOOKUP($A1296,'Hospitalisation Details'!$A:$P,14,0),"")</f>
        <v>R1012</v>
      </c>
      <c r="S1296" s="47">
        <f>IFERROR(VLOOKUP($A1296,'Hospitalisation Details'!$A:$P,16,0),"")</f>
        <v>29</v>
      </c>
    </row>
    <row r="1297" spans="1:19" x14ac:dyDescent="0.3">
      <c r="A1297" s="34" t="str">
        <f>'Medical Examinations'!A1297</f>
        <v>Id1296</v>
      </c>
      <c r="B1297" s="36" t="str">
        <f>VLOOKUP($A1297,'Customer Names'!A:E,3,FALSE)</f>
        <v>Ms.</v>
      </c>
      <c r="C1297" s="37" t="str">
        <f>VLOOKUP($A1297,'Customer Names'!$A:$E,4,FALSE)</f>
        <v xml:space="preserve"> Alison</v>
      </c>
      <c r="D1297" s="37" t="str">
        <f>VLOOKUP($A1297,'Customer Names'!A:E,5,FALSE)</f>
        <v>Shell</v>
      </c>
      <c r="E1297" s="35">
        <f>VLOOKUP($A1297,'Medical Examinations'!$A:$H,2,FALSE)</f>
        <v>38.479999999999997</v>
      </c>
      <c r="F1297" s="35">
        <f>VLOOKUP($A1297,'Medical Examinations'!$A:$H,3,FALSE)</f>
        <v>6.02</v>
      </c>
      <c r="G1297" s="35" t="str">
        <f>VLOOKUP($A1297,'Medical Examinations'!$A:$N,11,0)</f>
        <v>No</v>
      </c>
      <c r="H1297" s="35" t="str">
        <f>VLOOKUP($A1297,'Medical Examinations'!$A:$N,5,0)</f>
        <v>No</v>
      </c>
      <c r="I1297" s="35" t="str">
        <f>VLOOKUP($A1297,'Medical Examinations'!$A:$N,6,0)</f>
        <v>No</v>
      </c>
      <c r="J1297" s="35">
        <f>VLOOKUP($A1297,'Medical Examinations'!$A:$N,9,0)</f>
        <v>1</v>
      </c>
      <c r="K1297" s="35" t="str">
        <f>VLOOKUP($A1297,'Medical Examinations'!$A:$N,10,0)</f>
        <v>No</v>
      </c>
      <c r="L1297" s="35" t="str">
        <f>VLOOKUP($A1297,'Medical Examinations'!$A:$N,12,0)</f>
        <v>Obesity</v>
      </c>
      <c r="M1297" s="35" t="str">
        <f>VLOOKUP($A1297,'Medical Examinations'!$A:$N,13,0)</f>
        <v>Prediabetes</v>
      </c>
      <c r="N1297" s="45">
        <f>IFERROR(VLOOKUP($A1297,'Hospitalisation Details'!$A:$P,15,0),"")</f>
        <v>33856</v>
      </c>
      <c r="O1297" s="46">
        <f>IFERROR(VLOOKUP($A1297,'Hospitalisation Details'!$A:$P,6,0),"")</f>
        <v>8466.35</v>
      </c>
      <c r="P1297" s="47" t="str">
        <f>IFERROR(VLOOKUP($A1297,'Hospitalisation Details'!$A:$P,12,0),"")</f>
        <v>tier - 2</v>
      </c>
      <c r="Q1297" s="47" t="str">
        <f>IFERROR(VLOOKUP($A1297,'Hospitalisation Details'!$A:$P,13,0),"")</f>
        <v>tier - 2</v>
      </c>
      <c r="R1297" s="47" t="str">
        <f>IFERROR(VLOOKUP($A1297,'Hospitalisation Details'!$A:$P,14,0),"")</f>
        <v>R1012</v>
      </c>
      <c r="S1297" s="47">
        <f>IFERROR(VLOOKUP($A1297,'Hospitalisation Details'!$A:$P,16,0),"")</f>
        <v>30</v>
      </c>
    </row>
    <row r="1298" spans="1:19" x14ac:dyDescent="0.3">
      <c r="A1298" s="34" t="str">
        <f>'Medical Examinations'!A1298</f>
        <v>Id1297</v>
      </c>
      <c r="B1298" s="36" t="str">
        <f>VLOOKUP($A1298,'Customer Names'!A:E,3,FALSE)</f>
        <v>Mr.</v>
      </c>
      <c r="C1298" s="37" t="str">
        <f>VLOOKUP($A1298,'Customer Names'!$A:$E,4,FALSE)</f>
        <v xml:space="preserve"> Neil K.</v>
      </c>
      <c r="D1298" s="37" t="str">
        <f>VLOOKUP($A1298,'Customer Names'!A:E,5,FALSE)</f>
        <v>Rao</v>
      </c>
      <c r="E1298" s="35">
        <f>VLOOKUP($A1298,'Medical Examinations'!$A:$H,2,FALSE)</f>
        <v>36.200000000000003</v>
      </c>
      <c r="F1298" s="35">
        <f>VLOOKUP($A1298,'Medical Examinations'!$A:$H,3,FALSE)</f>
        <v>4.62</v>
      </c>
      <c r="G1298" s="35" t="str">
        <f>VLOOKUP($A1298,'Medical Examinations'!$A:$N,11,0)</f>
        <v>No</v>
      </c>
      <c r="H1298" s="35" t="str">
        <f>VLOOKUP($A1298,'Medical Examinations'!$A:$N,5,0)</f>
        <v>No</v>
      </c>
      <c r="I1298" s="35" t="str">
        <f>VLOOKUP($A1298,'Medical Examinations'!$A:$N,6,0)</f>
        <v>No</v>
      </c>
      <c r="J1298" s="35">
        <f>VLOOKUP($A1298,'Medical Examinations'!$A:$N,9,0)</f>
        <v>2</v>
      </c>
      <c r="K1298" s="35" t="str">
        <f>VLOOKUP($A1298,'Medical Examinations'!$A:$N,10,0)</f>
        <v>No</v>
      </c>
      <c r="L1298" s="35" t="str">
        <f>VLOOKUP($A1298,'Medical Examinations'!$A:$N,12,0)</f>
        <v>Obesity</v>
      </c>
      <c r="M1298" s="35" t="str">
        <f>VLOOKUP($A1298,'Medical Examinations'!$A:$N,13,0)</f>
        <v>Normal</v>
      </c>
      <c r="N1298" s="45">
        <f>IFERROR(VLOOKUP($A1298,'Hospitalisation Details'!$A:$P,15,0),"")</f>
        <v>26659</v>
      </c>
      <c r="O1298" s="46">
        <f>IFERROR(VLOOKUP($A1298,'Hospitalisation Details'!$A:$P,6,0),"")</f>
        <v>8457.82</v>
      </c>
      <c r="P1298" s="47" t="str">
        <f>IFERROR(VLOOKUP($A1298,'Hospitalisation Details'!$A:$P,12,0),"")</f>
        <v>tier - 2</v>
      </c>
      <c r="Q1298" s="47" t="str">
        <f>IFERROR(VLOOKUP($A1298,'Hospitalisation Details'!$A:$P,13,0),"")</f>
        <v>tier - 3</v>
      </c>
      <c r="R1298" s="47" t="str">
        <f>IFERROR(VLOOKUP($A1298,'Hospitalisation Details'!$A:$P,14,0),"")</f>
        <v>R1011</v>
      </c>
      <c r="S1298" s="47">
        <f>IFERROR(VLOOKUP($A1298,'Hospitalisation Details'!$A:$P,16,0),"")</f>
        <v>50</v>
      </c>
    </row>
    <row r="1299" spans="1:19" x14ac:dyDescent="0.3">
      <c r="A1299" s="34" t="str">
        <f>'Medical Examinations'!A1299</f>
        <v>Id1298</v>
      </c>
      <c r="B1299" s="36" t="str">
        <f>VLOOKUP($A1299,'Customer Names'!A:E,3,FALSE)</f>
        <v>Mrs.</v>
      </c>
      <c r="C1299" s="37" t="str">
        <f>VLOOKUP($A1299,'Customer Names'!$A:$E,4,FALSE)</f>
        <v xml:space="preserve"> Anne Hunter</v>
      </c>
      <c r="D1299" s="37" t="str">
        <f>VLOOKUP($A1299,'Customer Names'!A:E,5,FALSE)</f>
        <v>Myers</v>
      </c>
      <c r="E1299" s="35">
        <f>VLOOKUP($A1299,'Medical Examinations'!$A:$H,2,FALSE)</f>
        <v>27.13</v>
      </c>
      <c r="F1299" s="35">
        <f>VLOOKUP($A1299,'Medical Examinations'!$A:$H,3,FALSE)</f>
        <v>5.59</v>
      </c>
      <c r="G1299" s="35" t="str">
        <f>VLOOKUP($A1299,'Medical Examinations'!$A:$N,11,0)</f>
        <v>No</v>
      </c>
      <c r="H1299" s="35" t="str">
        <f>VLOOKUP($A1299,'Medical Examinations'!$A:$N,5,0)</f>
        <v>No</v>
      </c>
      <c r="I1299" s="35" t="str">
        <f>VLOOKUP($A1299,'Medical Examinations'!$A:$N,6,0)</f>
        <v>No</v>
      </c>
      <c r="J1299" s="35">
        <f>VLOOKUP($A1299,'Medical Examinations'!$A:$N,9,0)</f>
        <v>1</v>
      </c>
      <c r="K1299" s="35" t="str">
        <f>VLOOKUP($A1299,'Medical Examinations'!$A:$N,10,0)</f>
        <v>No</v>
      </c>
      <c r="L1299" s="35" t="str">
        <f>VLOOKUP($A1299,'Medical Examinations'!$A:$N,12,0)</f>
        <v>Overweight</v>
      </c>
      <c r="M1299" s="35" t="str">
        <f>VLOOKUP($A1299,'Medical Examinations'!$A:$N,13,0)</f>
        <v>Normal</v>
      </c>
      <c r="N1299" s="45">
        <f>IFERROR(VLOOKUP($A1299,'Hospitalisation Details'!$A:$P,15,0),"")</f>
        <v>30852</v>
      </c>
      <c r="O1299" s="46">
        <f>IFERROR(VLOOKUP($A1299,'Hospitalisation Details'!$A:$P,6,0),"")</f>
        <v>8450.82</v>
      </c>
      <c r="P1299" s="47" t="str">
        <f>IFERROR(VLOOKUP($A1299,'Hospitalisation Details'!$A:$P,12,0),"")</f>
        <v>tier - 2</v>
      </c>
      <c r="Q1299" s="47" t="str">
        <f>IFERROR(VLOOKUP($A1299,'Hospitalisation Details'!$A:$P,13,0),"")</f>
        <v>tier - 2</v>
      </c>
      <c r="R1299" s="47" t="str">
        <f>IFERROR(VLOOKUP($A1299,'Hospitalisation Details'!$A:$P,14,0),"")</f>
        <v>R1025</v>
      </c>
      <c r="S1299" s="47">
        <f>IFERROR(VLOOKUP($A1299,'Hospitalisation Details'!$A:$P,16,0),"")</f>
        <v>38</v>
      </c>
    </row>
    <row r="1300" spans="1:19" x14ac:dyDescent="0.3">
      <c r="A1300" s="34" t="str">
        <f>'Medical Examinations'!A1300</f>
        <v>Id1299</v>
      </c>
      <c r="B1300" s="36" t="str">
        <f>VLOOKUP($A1300,'Customer Names'!A:E,3,FALSE)</f>
        <v>Ms.</v>
      </c>
      <c r="C1300" s="37" t="str">
        <f>VLOOKUP($A1300,'Customer Names'!$A:$E,4,FALSE)</f>
        <v xml:space="preserve"> Sandra</v>
      </c>
      <c r="D1300" s="37" t="str">
        <f>VLOOKUP($A1300,'Customer Names'!A:E,5,FALSE)</f>
        <v>McLean</v>
      </c>
      <c r="E1300" s="35">
        <f>VLOOKUP($A1300,'Medical Examinations'!$A:$H,2,FALSE)</f>
        <v>20.75</v>
      </c>
      <c r="F1300" s="35">
        <f>VLOOKUP($A1300,'Medical Examinations'!$A:$H,3,FALSE)</f>
        <v>5.18</v>
      </c>
      <c r="G1300" s="35" t="str">
        <f>VLOOKUP($A1300,'Medical Examinations'!$A:$N,11,0)</f>
        <v>Yes</v>
      </c>
      <c r="H1300" s="35" t="str">
        <f>VLOOKUP($A1300,'Medical Examinations'!$A:$N,5,0)</f>
        <v>No</v>
      </c>
      <c r="I1300" s="35" t="str">
        <f>VLOOKUP($A1300,'Medical Examinations'!$A:$N,6,0)</f>
        <v>No</v>
      </c>
      <c r="J1300" s="35">
        <f>VLOOKUP($A1300,'Medical Examinations'!$A:$N,9,0)</f>
        <v>2</v>
      </c>
      <c r="K1300" s="35" t="str">
        <f>VLOOKUP($A1300,'Medical Examinations'!$A:$N,10,0)</f>
        <v>No</v>
      </c>
      <c r="L1300" s="35" t="str">
        <f>VLOOKUP($A1300,'Medical Examinations'!$A:$N,12,0)</f>
        <v>Normal Weight</v>
      </c>
      <c r="M1300" s="35" t="str">
        <f>VLOOKUP($A1300,'Medical Examinations'!$A:$N,13,0)</f>
        <v>Normal</v>
      </c>
      <c r="N1300" s="45">
        <f>IFERROR(VLOOKUP($A1300,'Hospitalisation Details'!$A:$P,15,0),"")</f>
        <v>24270</v>
      </c>
      <c r="O1300" s="46">
        <f>IFERROR(VLOOKUP($A1300,'Hospitalisation Details'!$A:$P,6,0),"")</f>
        <v>8448.66</v>
      </c>
      <c r="P1300" s="47" t="str">
        <f>IFERROR(VLOOKUP($A1300,'Hospitalisation Details'!$A:$P,12,0),"")</f>
        <v>tier - 3</v>
      </c>
      <c r="Q1300" s="47" t="str">
        <f>IFERROR(VLOOKUP($A1300,'Hospitalisation Details'!$A:$P,13,0),"")</f>
        <v>tier - 1</v>
      </c>
      <c r="R1300" s="47" t="str">
        <f>IFERROR(VLOOKUP($A1300,'Hospitalisation Details'!$A:$P,14,0),"")</f>
        <v>R1013</v>
      </c>
      <c r="S1300" s="47">
        <f>IFERROR(VLOOKUP($A1300,'Hospitalisation Details'!$A:$P,16,0),"")</f>
        <v>56</v>
      </c>
    </row>
    <row r="1301" spans="1:19" x14ac:dyDescent="0.3">
      <c r="A1301" s="34" t="str">
        <f>'Medical Examinations'!A1301</f>
        <v>Id1300</v>
      </c>
      <c r="B1301" s="36" t="str">
        <f>VLOOKUP($A1301,'Customer Names'!A:E,3,FALSE)</f>
        <v>Mr.</v>
      </c>
      <c r="C1301" s="37" t="str">
        <f>VLOOKUP($A1301,'Customer Names'!$A:$E,4,FALSE)</f>
        <v xml:space="preserve"> Robert</v>
      </c>
      <c r="D1301" s="37" t="str">
        <f>VLOOKUP($A1301,'Customer Names'!A:E,5,FALSE)</f>
        <v>Gomez</v>
      </c>
      <c r="E1301" s="35">
        <f>VLOOKUP($A1301,'Medical Examinations'!$A:$H,2,FALSE)</f>
        <v>26.6</v>
      </c>
      <c r="F1301" s="35">
        <f>VLOOKUP($A1301,'Medical Examinations'!$A:$H,3,FALSE)</f>
        <v>6.29</v>
      </c>
      <c r="G1301" s="35" t="str">
        <f>VLOOKUP($A1301,'Medical Examinations'!$A:$N,11,0)</f>
        <v>No</v>
      </c>
      <c r="H1301" s="35" t="str">
        <f>VLOOKUP($A1301,'Medical Examinations'!$A:$N,5,0)</f>
        <v>No</v>
      </c>
      <c r="I1301" s="35" t="str">
        <f>VLOOKUP($A1301,'Medical Examinations'!$A:$N,6,0)</f>
        <v>No</v>
      </c>
      <c r="J1301" s="35">
        <f>VLOOKUP($A1301,'Medical Examinations'!$A:$N,9,0)</f>
        <v>2</v>
      </c>
      <c r="K1301" s="35" t="str">
        <f>VLOOKUP($A1301,'Medical Examinations'!$A:$N,10,0)</f>
        <v>No</v>
      </c>
      <c r="L1301" s="35" t="str">
        <f>VLOOKUP($A1301,'Medical Examinations'!$A:$N,12,0)</f>
        <v>Overweight</v>
      </c>
      <c r="M1301" s="35" t="str">
        <f>VLOOKUP($A1301,'Medical Examinations'!$A:$N,13,0)</f>
        <v>Prediabetes</v>
      </c>
      <c r="N1301" s="45">
        <f>IFERROR(VLOOKUP($A1301,'Hospitalisation Details'!$A:$P,15,0),"")</f>
        <v>26546</v>
      </c>
      <c r="O1301" s="46">
        <f>IFERROR(VLOOKUP($A1301,'Hospitalisation Details'!$A:$P,6,0),"")</f>
        <v>8444.4699999999993</v>
      </c>
      <c r="P1301" s="47" t="str">
        <f>IFERROR(VLOOKUP($A1301,'Hospitalisation Details'!$A:$P,12,0),"")</f>
        <v>tier - 3</v>
      </c>
      <c r="Q1301" s="47" t="str">
        <f>IFERROR(VLOOKUP($A1301,'Hospitalisation Details'!$A:$P,13,0),"")</f>
        <v>tier - 1</v>
      </c>
      <c r="R1301" s="47" t="str">
        <f>IFERROR(VLOOKUP($A1301,'Hospitalisation Details'!$A:$P,14,0),"")</f>
        <v>R1011</v>
      </c>
      <c r="S1301" s="47">
        <f>IFERROR(VLOOKUP($A1301,'Hospitalisation Details'!$A:$P,16,0),"")</f>
        <v>50</v>
      </c>
    </row>
    <row r="1302" spans="1:19" x14ac:dyDescent="0.3">
      <c r="A1302" s="34" t="str">
        <f>'Medical Examinations'!A1302</f>
        <v>Id1301</v>
      </c>
      <c r="B1302" s="36" t="str">
        <f>VLOOKUP($A1302,'Customer Names'!A:E,3,FALSE)</f>
        <v>Mr.</v>
      </c>
      <c r="C1302" s="37" t="str">
        <f>VLOOKUP($A1302,'Customer Names'!$A:$E,4,FALSE)</f>
        <v xml:space="preserve"> Rodney</v>
      </c>
      <c r="D1302" s="37" t="str">
        <f>VLOOKUP($A1302,'Customer Names'!A:E,5,FALSE)</f>
        <v>Hemingway</v>
      </c>
      <c r="E1302" s="35">
        <f>VLOOKUP($A1302,'Medical Examinations'!$A:$H,2,FALSE)</f>
        <v>25.3</v>
      </c>
      <c r="F1302" s="35">
        <f>VLOOKUP($A1302,'Medical Examinations'!$A:$H,3,FALSE)</f>
        <v>4.49</v>
      </c>
      <c r="G1302" s="35" t="str">
        <f>VLOOKUP($A1302,'Medical Examinations'!$A:$N,11,0)</f>
        <v>No</v>
      </c>
      <c r="H1302" s="35" t="str">
        <f>VLOOKUP($A1302,'Medical Examinations'!$A:$N,5,0)</f>
        <v>No</v>
      </c>
      <c r="I1302" s="35" t="str">
        <f>VLOOKUP($A1302,'Medical Examinations'!$A:$N,6,0)</f>
        <v>No</v>
      </c>
      <c r="J1302" s="35">
        <f>VLOOKUP($A1302,'Medical Examinations'!$A:$N,9,0)</f>
        <v>2</v>
      </c>
      <c r="K1302" s="35" t="str">
        <f>VLOOKUP($A1302,'Medical Examinations'!$A:$N,10,0)</f>
        <v>No</v>
      </c>
      <c r="L1302" s="35" t="str">
        <f>VLOOKUP($A1302,'Medical Examinations'!$A:$N,12,0)</f>
        <v>Overweight</v>
      </c>
      <c r="M1302" s="35" t="str">
        <f>VLOOKUP($A1302,'Medical Examinations'!$A:$N,13,0)</f>
        <v>Normal</v>
      </c>
      <c r="N1302" s="45">
        <f>IFERROR(VLOOKUP($A1302,'Hospitalisation Details'!$A:$P,15,0),"")</f>
        <v>26551</v>
      </c>
      <c r="O1302" s="46">
        <f>IFERROR(VLOOKUP($A1302,'Hospitalisation Details'!$A:$P,6,0),"")</f>
        <v>8442.67</v>
      </c>
      <c r="P1302" s="47" t="str">
        <f>IFERROR(VLOOKUP($A1302,'Hospitalisation Details'!$A:$P,12,0),"")</f>
        <v>tier - 2</v>
      </c>
      <c r="Q1302" s="47" t="str">
        <f>IFERROR(VLOOKUP($A1302,'Hospitalisation Details'!$A:$P,13,0),"")</f>
        <v>tier - 3</v>
      </c>
      <c r="R1302" s="47" t="str">
        <f>IFERROR(VLOOKUP($A1302,'Hospitalisation Details'!$A:$P,14,0),"")</f>
        <v>R1013</v>
      </c>
      <c r="S1302" s="47">
        <f>IFERROR(VLOOKUP($A1302,'Hospitalisation Details'!$A:$P,16,0),"")</f>
        <v>50</v>
      </c>
    </row>
    <row r="1303" spans="1:19" x14ac:dyDescent="0.3">
      <c r="A1303" s="34" t="str">
        <f>'Medical Examinations'!A1303</f>
        <v>Id1302</v>
      </c>
      <c r="B1303" s="36" t="str">
        <f>VLOOKUP($A1303,'Customer Names'!A:E,3,FALSE)</f>
        <v>Mr.</v>
      </c>
      <c r="C1303" s="37" t="str">
        <f>VLOOKUP($A1303,'Customer Names'!$A:$E,4,FALSE)</f>
        <v xml:space="preserve"> Carl R</v>
      </c>
      <c r="D1303" s="37" t="str">
        <f>VLOOKUP($A1303,'Customer Names'!A:E,5,FALSE)</f>
        <v>Pett</v>
      </c>
      <c r="E1303" s="35">
        <f>VLOOKUP($A1303,'Medical Examinations'!$A:$H,2,FALSE)</f>
        <v>18.84</v>
      </c>
      <c r="F1303" s="35">
        <f>VLOOKUP($A1303,'Medical Examinations'!$A:$H,3,FALSE)</f>
        <v>11.82</v>
      </c>
      <c r="G1303" s="35" t="str">
        <f>VLOOKUP($A1303,'Medical Examinations'!$A:$N,11,0)</f>
        <v>Yes</v>
      </c>
      <c r="H1303" s="35" t="str">
        <f>VLOOKUP($A1303,'Medical Examinations'!$A:$N,5,0)</f>
        <v>No</v>
      </c>
      <c r="I1303" s="35" t="str">
        <f>VLOOKUP($A1303,'Medical Examinations'!$A:$N,6,0)</f>
        <v>Yes</v>
      </c>
      <c r="J1303" s="35">
        <f>VLOOKUP($A1303,'Medical Examinations'!$A:$N,9,0)</f>
        <v>1</v>
      </c>
      <c r="K1303" s="35" t="str">
        <f>VLOOKUP($A1303,'Medical Examinations'!$A:$N,10,0)</f>
        <v>No</v>
      </c>
      <c r="L1303" s="35" t="str">
        <f>VLOOKUP($A1303,'Medical Examinations'!$A:$N,12,0)</f>
        <v>Normal Weight</v>
      </c>
      <c r="M1303" s="35" t="str">
        <f>VLOOKUP($A1303,'Medical Examinations'!$A:$N,13,0)</f>
        <v>Diabetes</v>
      </c>
      <c r="N1303" s="45">
        <f>IFERROR(VLOOKUP($A1303,'Hospitalisation Details'!$A:$P,15,0),"")</f>
        <v>23278</v>
      </c>
      <c r="O1303" s="46">
        <f>IFERROR(VLOOKUP($A1303,'Hospitalisation Details'!$A:$P,6,0),"")</f>
        <v>8440.0499999999993</v>
      </c>
      <c r="P1303" s="47" t="str">
        <f>IFERROR(VLOOKUP($A1303,'Hospitalisation Details'!$A:$P,12,0),"")</f>
        <v>tier - 3</v>
      </c>
      <c r="Q1303" s="47" t="str">
        <f>IFERROR(VLOOKUP($A1303,'Hospitalisation Details'!$A:$P,13,0),"")</f>
        <v>tier - 2</v>
      </c>
      <c r="R1303" s="47" t="str">
        <f>IFERROR(VLOOKUP($A1303,'Hospitalisation Details'!$A:$P,14,0),"")</f>
        <v>R1013</v>
      </c>
      <c r="S1303" s="47">
        <f>IFERROR(VLOOKUP($A1303,'Hospitalisation Details'!$A:$P,16,0),"")</f>
        <v>59</v>
      </c>
    </row>
    <row r="1304" spans="1:19" x14ac:dyDescent="0.3">
      <c r="A1304" s="34" t="str">
        <f>'Medical Examinations'!A1304</f>
        <v>Id1303</v>
      </c>
      <c r="B1304" s="36" t="str">
        <f>VLOOKUP($A1304,'Customer Names'!A:E,3,FALSE)</f>
        <v>Mr.</v>
      </c>
      <c r="C1304" s="37" t="str">
        <f>VLOOKUP($A1304,'Customer Names'!$A:$E,4,FALSE)</f>
        <v xml:space="preserve"> Maximilian</v>
      </c>
      <c r="D1304" s="37" t="str">
        <f>VLOOKUP($A1304,'Customer Names'!A:E,5,FALSE)</f>
        <v>Meingast</v>
      </c>
      <c r="E1304" s="35">
        <f>VLOOKUP($A1304,'Medical Examinations'!$A:$H,2,FALSE)</f>
        <v>19.57</v>
      </c>
      <c r="F1304" s="35">
        <f>VLOOKUP($A1304,'Medical Examinations'!$A:$H,3,FALSE)</f>
        <v>7.41</v>
      </c>
      <c r="G1304" s="35" t="str">
        <f>VLOOKUP($A1304,'Medical Examinations'!$A:$N,11,0)</f>
        <v>Yes</v>
      </c>
      <c r="H1304" s="35" t="str">
        <f>VLOOKUP($A1304,'Medical Examinations'!$A:$N,5,0)</f>
        <v>No</v>
      </c>
      <c r="I1304" s="35" t="str">
        <f>VLOOKUP($A1304,'Medical Examinations'!$A:$N,6,0)</f>
        <v>No</v>
      </c>
      <c r="J1304" s="35">
        <f>VLOOKUP($A1304,'Medical Examinations'!$A:$N,9,0)</f>
        <v>1</v>
      </c>
      <c r="K1304" s="35" t="str">
        <f>VLOOKUP($A1304,'Medical Examinations'!$A:$N,10,0)</f>
        <v>No</v>
      </c>
      <c r="L1304" s="35" t="str">
        <f>VLOOKUP($A1304,'Medical Examinations'!$A:$N,12,0)</f>
        <v>Normal Weight</v>
      </c>
      <c r="M1304" s="35" t="str">
        <f>VLOOKUP($A1304,'Medical Examinations'!$A:$N,13,0)</f>
        <v>Diabetes</v>
      </c>
      <c r="N1304" s="45">
        <f>IFERROR(VLOOKUP($A1304,'Hospitalisation Details'!$A:$P,15,0),"")</f>
        <v>27665</v>
      </c>
      <c r="O1304" s="46">
        <f>IFERROR(VLOOKUP($A1304,'Hospitalisation Details'!$A:$P,6,0),"")</f>
        <v>8428.07</v>
      </c>
      <c r="P1304" s="47" t="str">
        <f>IFERROR(VLOOKUP($A1304,'Hospitalisation Details'!$A:$P,12,0),"")</f>
        <v>tier - 3</v>
      </c>
      <c r="Q1304" s="47" t="str">
        <f>IFERROR(VLOOKUP($A1304,'Hospitalisation Details'!$A:$P,13,0),"")</f>
        <v>tier - 2</v>
      </c>
      <c r="R1304" s="47" t="str">
        <f>IFERROR(VLOOKUP($A1304,'Hospitalisation Details'!$A:$P,14,0),"")</f>
        <v>R1012</v>
      </c>
      <c r="S1304" s="47">
        <f>IFERROR(VLOOKUP($A1304,'Hospitalisation Details'!$A:$P,16,0),"")</f>
        <v>47</v>
      </c>
    </row>
    <row r="1305" spans="1:19" x14ac:dyDescent="0.3">
      <c r="A1305" s="34" t="str">
        <f>'Medical Examinations'!A1305</f>
        <v>Id1304</v>
      </c>
      <c r="B1305" s="36" t="str">
        <f>VLOOKUP($A1305,'Customer Names'!A:E,3,FALSE)</f>
        <v>Mr.</v>
      </c>
      <c r="C1305" s="37" t="str">
        <f>VLOOKUP($A1305,'Customer Names'!$A:$E,4,FALSE)</f>
        <v xml:space="preserve"> Erik</v>
      </c>
      <c r="D1305" s="37" t="str">
        <f>VLOOKUP($A1305,'Customer Names'!A:E,5,FALSE)</f>
        <v>McCarthy</v>
      </c>
      <c r="E1305" s="35">
        <f>VLOOKUP($A1305,'Medical Examinations'!$A:$H,2,FALSE)</f>
        <v>30.495000000000001</v>
      </c>
      <c r="F1305" s="35">
        <f>VLOOKUP($A1305,'Medical Examinations'!$A:$H,3,FALSE)</f>
        <v>5.97</v>
      </c>
      <c r="G1305" s="35" t="str">
        <f>VLOOKUP($A1305,'Medical Examinations'!$A:$N,11,0)</f>
        <v>No</v>
      </c>
      <c r="H1305" s="35" t="str">
        <f>VLOOKUP($A1305,'Medical Examinations'!$A:$N,5,0)</f>
        <v>No</v>
      </c>
      <c r="I1305" s="35" t="str">
        <f>VLOOKUP($A1305,'Medical Examinations'!$A:$N,6,0)</f>
        <v>No</v>
      </c>
      <c r="J1305" s="35">
        <f>VLOOKUP($A1305,'Medical Examinations'!$A:$N,9,0)</f>
        <v>0</v>
      </c>
      <c r="K1305" s="35" t="str">
        <f>VLOOKUP($A1305,'Medical Examinations'!$A:$N,10,0)</f>
        <v>No</v>
      </c>
      <c r="L1305" s="35" t="str">
        <f>VLOOKUP($A1305,'Medical Examinations'!$A:$N,12,0)</f>
        <v>Obesity</v>
      </c>
      <c r="M1305" s="35" t="str">
        <f>VLOOKUP($A1305,'Medical Examinations'!$A:$N,13,0)</f>
        <v>Prediabetes</v>
      </c>
      <c r="N1305" s="45">
        <f>IFERROR(VLOOKUP($A1305,'Hospitalisation Details'!$A:$P,15,0),"")</f>
        <v>28372</v>
      </c>
      <c r="O1305" s="46">
        <f>IFERROR(VLOOKUP($A1305,'Hospitalisation Details'!$A:$P,6,0),"")</f>
        <v>8413.4599999999991</v>
      </c>
      <c r="P1305" s="47" t="str">
        <f>IFERROR(VLOOKUP($A1305,'Hospitalisation Details'!$A:$P,12,0),"")</f>
        <v>tier - 3</v>
      </c>
      <c r="Q1305" s="47" t="str">
        <f>IFERROR(VLOOKUP($A1305,'Hospitalisation Details'!$A:$P,13,0),"")</f>
        <v>tier - 1</v>
      </c>
      <c r="R1305" s="47" t="str">
        <f>IFERROR(VLOOKUP($A1305,'Hospitalisation Details'!$A:$P,14,0),"")</f>
        <v>R1012</v>
      </c>
      <c r="S1305" s="47">
        <f>IFERROR(VLOOKUP($A1305,'Hospitalisation Details'!$A:$P,16,0),"")</f>
        <v>45</v>
      </c>
    </row>
    <row r="1306" spans="1:19" x14ac:dyDescent="0.3">
      <c r="A1306" s="34" t="str">
        <f>'Medical Examinations'!A1306</f>
        <v>Id1305</v>
      </c>
      <c r="B1306" s="36" t="str">
        <f>VLOOKUP($A1306,'Customer Names'!A:E,3,FALSE)</f>
        <v>Mr.</v>
      </c>
      <c r="C1306" s="37" t="str">
        <f>VLOOKUP($A1306,'Customer Names'!$A:$E,4,FALSE)</f>
        <v xml:space="preserve"> Christopher</v>
      </c>
      <c r="D1306" s="37" t="str">
        <f>VLOOKUP($A1306,'Customer Names'!A:E,5,FALSE)</f>
        <v>Boyle</v>
      </c>
      <c r="E1306" s="35">
        <f>VLOOKUP($A1306,'Medical Examinations'!$A:$H,2,FALSE)</f>
        <v>30.114999999999998</v>
      </c>
      <c r="F1306" s="35">
        <f>VLOOKUP($A1306,'Medical Examinations'!$A:$H,3,FALSE)</f>
        <v>5.74</v>
      </c>
      <c r="G1306" s="35" t="str">
        <f>VLOOKUP($A1306,'Medical Examinations'!$A:$N,11,0)</f>
        <v>No</v>
      </c>
      <c r="H1306" s="35" t="str">
        <f>VLOOKUP($A1306,'Medical Examinations'!$A:$N,5,0)</f>
        <v>No</v>
      </c>
      <c r="I1306" s="35" t="str">
        <f>VLOOKUP($A1306,'Medical Examinations'!$A:$N,6,0)</f>
        <v>Yes</v>
      </c>
      <c r="J1306" s="35">
        <f>VLOOKUP($A1306,'Medical Examinations'!$A:$N,9,0)</f>
        <v>1</v>
      </c>
      <c r="K1306" s="35" t="str">
        <f>VLOOKUP($A1306,'Medical Examinations'!$A:$N,10,0)</f>
        <v>No</v>
      </c>
      <c r="L1306" s="35" t="str">
        <f>VLOOKUP($A1306,'Medical Examinations'!$A:$N,12,0)</f>
        <v>Obesity</v>
      </c>
      <c r="M1306" s="35" t="str">
        <f>VLOOKUP($A1306,'Medical Examinations'!$A:$N,13,0)</f>
        <v>Prediabetes</v>
      </c>
      <c r="N1306" s="45">
        <f>IFERROR(VLOOKUP($A1306,'Hospitalisation Details'!$A:$P,15,0),"")</f>
        <v>29017</v>
      </c>
      <c r="O1306" s="46">
        <f>IFERROR(VLOOKUP($A1306,'Hospitalisation Details'!$A:$P,6,0),"")</f>
        <v>8410.0499999999993</v>
      </c>
      <c r="P1306" s="47" t="str">
        <f>IFERROR(VLOOKUP($A1306,'Hospitalisation Details'!$A:$P,12,0),"")</f>
        <v>tier - 2</v>
      </c>
      <c r="Q1306" s="47" t="str">
        <f>IFERROR(VLOOKUP($A1306,'Hospitalisation Details'!$A:$P,13,0),"")</f>
        <v>tier - 2</v>
      </c>
      <c r="R1306" s="47" t="str">
        <f>IFERROR(VLOOKUP($A1306,'Hospitalisation Details'!$A:$P,14,0),"")</f>
        <v>R1012</v>
      </c>
      <c r="S1306" s="47">
        <f>IFERROR(VLOOKUP($A1306,'Hospitalisation Details'!$A:$P,16,0),"")</f>
        <v>43</v>
      </c>
    </row>
    <row r="1307" spans="1:19" x14ac:dyDescent="0.3">
      <c r="A1307" s="34" t="str">
        <f>'Medical Examinations'!A1307</f>
        <v>Id1306</v>
      </c>
      <c r="B1307" s="36" t="str">
        <f>VLOOKUP($A1307,'Customer Names'!A:E,3,FALSE)</f>
        <v>Mr.</v>
      </c>
      <c r="C1307" s="37" t="str">
        <f>VLOOKUP($A1307,'Customer Names'!$A:$E,4,FALSE)</f>
        <v xml:space="preserve"> Eirik</v>
      </c>
      <c r="D1307" s="37" t="str">
        <f>VLOOKUP($A1307,'Customer Names'!A:E,5,FALSE)</f>
        <v>Gundersen</v>
      </c>
      <c r="E1307" s="35">
        <f>VLOOKUP($A1307,'Medical Examinations'!$A:$H,2,FALSE)</f>
        <v>24.78</v>
      </c>
      <c r="F1307" s="35">
        <f>VLOOKUP($A1307,'Medical Examinations'!$A:$H,3,FALSE)</f>
        <v>9.85</v>
      </c>
      <c r="G1307" s="35" t="str">
        <f>VLOOKUP($A1307,'Medical Examinations'!$A:$N,11,0)</f>
        <v>No</v>
      </c>
      <c r="H1307" s="35" t="str">
        <f>VLOOKUP($A1307,'Medical Examinations'!$A:$N,5,0)</f>
        <v>No</v>
      </c>
      <c r="I1307" s="35" t="str">
        <f>VLOOKUP($A1307,'Medical Examinations'!$A:$N,6,0)</f>
        <v>No</v>
      </c>
      <c r="J1307" s="35">
        <f>VLOOKUP($A1307,'Medical Examinations'!$A:$N,9,0)</f>
        <v>0</v>
      </c>
      <c r="K1307" s="35" t="str">
        <f>VLOOKUP($A1307,'Medical Examinations'!$A:$N,10,0)</f>
        <v>No</v>
      </c>
      <c r="L1307" s="35" t="str">
        <f>VLOOKUP($A1307,'Medical Examinations'!$A:$N,12,0)</f>
        <v>Normal Weight</v>
      </c>
      <c r="M1307" s="35" t="str">
        <f>VLOOKUP($A1307,'Medical Examinations'!$A:$N,13,0)</f>
        <v>Diabetes</v>
      </c>
      <c r="N1307" s="45">
        <f>IFERROR(VLOOKUP($A1307,'Hospitalisation Details'!$A:$P,15,0),"")</f>
        <v>26194</v>
      </c>
      <c r="O1307" s="46">
        <f>IFERROR(VLOOKUP($A1307,'Hospitalisation Details'!$A:$P,6,0),"")</f>
        <v>8400.01</v>
      </c>
      <c r="P1307" s="47" t="str">
        <f>IFERROR(VLOOKUP($A1307,'Hospitalisation Details'!$A:$P,12,0),"")</f>
        <v>tier - 2</v>
      </c>
      <c r="Q1307" s="47" t="str">
        <f>IFERROR(VLOOKUP($A1307,'Hospitalisation Details'!$A:$P,13,0),"")</f>
        <v>tier - 3</v>
      </c>
      <c r="R1307" s="47" t="str">
        <f>IFERROR(VLOOKUP($A1307,'Hospitalisation Details'!$A:$P,14,0),"")</f>
        <v>R1013</v>
      </c>
      <c r="S1307" s="47">
        <f>IFERROR(VLOOKUP($A1307,'Hospitalisation Details'!$A:$P,16,0),"")</f>
        <v>51</v>
      </c>
    </row>
    <row r="1308" spans="1:19" x14ac:dyDescent="0.3">
      <c r="A1308" s="34" t="str">
        <f>'Medical Examinations'!A1308</f>
        <v>Id1307</v>
      </c>
      <c r="B1308" s="36" t="str">
        <f>VLOOKUP($A1308,'Customer Names'!A:E,3,FALSE)</f>
        <v>Mr.</v>
      </c>
      <c r="C1308" s="37" t="str">
        <f>VLOOKUP($A1308,'Customer Names'!$A:$E,4,FALSE)</f>
        <v xml:space="preserve"> Rik</v>
      </c>
      <c r="D1308" s="37" t="str">
        <f>VLOOKUP($A1308,'Customer Names'!A:E,5,FALSE)</f>
        <v>Wolswinkel</v>
      </c>
      <c r="E1308" s="35">
        <f>VLOOKUP($A1308,'Medical Examinations'!$A:$H,2,FALSE)</f>
        <v>24.77</v>
      </c>
      <c r="F1308" s="35">
        <f>VLOOKUP($A1308,'Medical Examinations'!$A:$H,3,FALSE)</f>
        <v>7.59</v>
      </c>
      <c r="G1308" s="35" t="str">
        <f>VLOOKUP($A1308,'Medical Examinations'!$A:$N,11,0)</f>
        <v>No</v>
      </c>
      <c r="H1308" s="35" t="str">
        <f>VLOOKUP($A1308,'Medical Examinations'!$A:$N,5,0)</f>
        <v>No</v>
      </c>
      <c r="I1308" s="35" t="str">
        <f>VLOOKUP($A1308,'Medical Examinations'!$A:$N,6,0)</f>
        <v>No</v>
      </c>
      <c r="J1308" s="35">
        <f>VLOOKUP($A1308,'Medical Examinations'!$A:$N,9,0)</f>
        <v>0</v>
      </c>
      <c r="K1308" s="35" t="str">
        <f>VLOOKUP($A1308,'Medical Examinations'!$A:$N,10,0)</f>
        <v>No</v>
      </c>
      <c r="L1308" s="35" t="str">
        <f>VLOOKUP($A1308,'Medical Examinations'!$A:$N,12,0)</f>
        <v>Normal Weight</v>
      </c>
      <c r="M1308" s="35" t="str">
        <f>VLOOKUP($A1308,'Medical Examinations'!$A:$N,13,0)</f>
        <v>Diabetes</v>
      </c>
      <c r="N1308" s="45">
        <f>IFERROR(VLOOKUP($A1308,'Hospitalisation Details'!$A:$P,15,0),"")</f>
        <v>26180</v>
      </c>
      <c r="O1308" s="46">
        <f>IFERROR(VLOOKUP($A1308,'Hospitalisation Details'!$A:$P,6,0),"")</f>
        <v>8396.6200000000008</v>
      </c>
      <c r="P1308" s="47" t="str">
        <f>IFERROR(VLOOKUP($A1308,'Hospitalisation Details'!$A:$P,12,0),"")</f>
        <v>tier - 2</v>
      </c>
      <c r="Q1308" s="47" t="str">
        <f>IFERROR(VLOOKUP($A1308,'Hospitalisation Details'!$A:$P,13,0),"")</f>
        <v>tier - 3</v>
      </c>
      <c r="R1308" s="47" t="str">
        <f>IFERROR(VLOOKUP($A1308,'Hospitalisation Details'!$A:$P,14,0),"")</f>
        <v>R1013</v>
      </c>
      <c r="S1308" s="47">
        <f>IFERROR(VLOOKUP($A1308,'Hospitalisation Details'!$A:$P,16,0),"")</f>
        <v>51</v>
      </c>
    </row>
    <row r="1309" spans="1:19" x14ac:dyDescent="0.3">
      <c r="A1309" s="34" t="str">
        <f>'Medical Examinations'!A1309</f>
        <v>Id1308</v>
      </c>
      <c r="B1309" s="36" t="str">
        <f>VLOOKUP($A1309,'Customer Names'!A:E,3,FALSE)</f>
        <v>Mr.</v>
      </c>
      <c r="C1309" s="37" t="str">
        <f>VLOOKUP($A1309,'Customer Names'!$A:$E,4,FALSE)</f>
        <v xml:space="preserve"> Matthew R</v>
      </c>
      <c r="D1309" s="37" t="str">
        <f>VLOOKUP($A1309,'Customer Names'!A:E,5,FALSE)</f>
        <v>Bomberger</v>
      </c>
      <c r="E1309" s="35">
        <f>VLOOKUP($A1309,'Medical Examinations'!$A:$H,2,FALSE)</f>
        <v>16.579999999999998</v>
      </c>
      <c r="F1309" s="35">
        <f>VLOOKUP($A1309,'Medical Examinations'!$A:$H,3,FALSE)</f>
        <v>6.98</v>
      </c>
      <c r="G1309" s="35" t="str">
        <f>VLOOKUP($A1309,'Medical Examinations'!$A:$N,11,0)</f>
        <v>Yes</v>
      </c>
      <c r="H1309" s="35" t="str">
        <f>VLOOKUP($A1309,'Medical Examinations'!$A:$N,5,0)</f>
        <v>No</v>
      </c>
      <c r="I1309" s="35" t="str">
        <f>VLOOKUP($A1309,'Medical Examinations'!$A:$N,6,0)</f>
        <v>Yes</v>
      </c>
      <c r="J1309" s="35">
        <f>VLOOKUP($A1309,'Medical Examinations'!$A:$N,9,0)</f>
        <v>1</v>
      </c>
      <c r="K1309" s="35" t="str">
        <f>VLOOKUP($A1309,'Medical Examinations'!$A:$N,10,0)</f>
        <v>No</v>
      </c>
      <c r="L1309" s="35" t="str">
        <f>VLOOKUP($A1309,'Medical Examinations'!$A:$N,12,0)</f>
        <v>Underweight</v>
      </c>
      <c r="M1309" s="35" t="str">
        <f>VLOOKUP($A1309,'Medical Examinations'!$A:$N,13,0)</f>
        <v>Diabetes</v>
      </c>
      <c r="N1309" s="45">
        <f>IFERROR(VLOOKUP($A1309,'Hospitalisation Details'!$A:$P,15,0),"")</f>
        <v>23275</v>
      </c>
      <c r="O1309" s="46">
        <f>IFERROR(VLOOKUP($A1309,'Hospitalisation Details'!$A:$P,6,0),"")</f>
        <v>8355.5400000000009</v>
      </c>
      <c r="P1309" s="47" t="str">
        <f>IFERROR(VLOOKUP($A1309,'Hospitalisation Details'!$A:$P,12,0),"")</f>
        <v>tier - 3</v>
      </c>
      <c r="Q1309" s="47" t="str">
        <f>IFERROR(VLOOKUP($A1309,'Hospitalisation Details'!$A:$P,13,0),"")</f>
        <v>tier - 3</v>
      </c>
      <c r="R1309" s="47" t="str">
        <f>IFERROR(VLOOKUP($A1309,'Hospitalisation Details'!$A:$P,14,0),"")</f>
        <v>R1012</v>
      </c>
      <c r="S1309" s="47">
        <f>IFERROR(VLOOKUP($A1309,'Hospitalisation Details'!$A:$P,16,0),"")</f>
        <v>59</v>
      </c>
    </row>
    <row r="1310" spans="1:19" x14ac:dyDescent="0.3">
      <c r="A1310" s="34" t="str">
        <f>'Medical Examinations'!A1310</f>
        <v>Id1309</v>
      </c>
      <c r="B1310" s="36" t="str">
        <f>VLOOKUP($A1310,'Customer Names'!A:E,3,FALSE)</f>
        <v>Mr.</v>
      </c>
      <c r="C1310" s="37" t="str">
        <f>VLOOKUP($A1310,'Customer Names'!$A:$E,4,FALSE)</f>
        <v xml:space="preserve"> Daniel G</v>
      </c>
      <c r="D1310" s="37" t="str">
        <f>VLOOKUP($A1310,'Customer Names'!A:E,5,FALSE)</f>
        <v>Roy</v>
      </c>
      <c r="E1310" s="35">
        <f>VLOOKUP($A1310,'Medical Examinations'!$A:$H,2,FALSE)</f>
        <v>38.17</v>
      </c>
      <c r="F1310" s="35">
        <f>VLOOKUP($A1310,'Medical Examinations'!$A:$H,3,FALSE)</f>
        <v>4.7300000000000004</v>
      </c>
      <c r="G1310" s="35" t="str">
        <f>VLOOKUP($A1310,'Medical Examinations'!$A:$N,11,0)</f>
        <v>Yes</v>
      </c>
      <c r="H1310" s="35" t="str">
        <f>VLOOKUP($A1310,'Medical Examinations'!$A:$N,5,0)</f>
        <v>No</v>
      </c>
      <c r="I1310" s="35" t="str">
        <f>VLOOKUP($A1310,'Medical Examinations'!$A:$N,6,0)</f>
        <v>No</v>
      </c>
      <c r="J1310" s="35">
        <f>VLOOKUP($A1310,'Medical Examinations'!$A:$N,9,0)</f>
        <v>0</v>
      </c>
      <c r="K1310" s="35" t="str">
        <f>VLOOKUP($A1310,'Medical Examinations'!$A:$N,10,0)</f>
        <v>No</v>
      </c>
      <c r="L1310" s="35" t="str">
        <f>VLOOKUP($A1310,'Medical Examinations'!$A:$N,12,0)</f>
        <v>Obesity</v>
      </c>
      <c r="M1310" s="35" t="str">
        <f>VLOOKUP($A1310,'Medical Examinations'!$A:$N,13,0)</f>
        <v>Normal</v>
      </c>
      <c r="N1310" s="45">
        <f>IFERROR(VLOOKUP($A1310,'Hospitalisation Details'!$A:$P,15,0),"")</f>
        <v>27923</v>
      </c>
      <c r="O1310" s="46">
        <f>IFERROR(VLOOKUP($A1310,'Hospitalisation Details'!$A:$P,6,0),"")</f>
        <v>8347.16</v>
      </c>
      <c r="P1310" s="47" t="str">
        <f>IFERROR(VLOOKUP($A1310,'Hospitalisation Details'!$A:$P,12,0),"")</f>
        <v>tier - 2</v>
      </c>
      <c r="Q1310" s="47" t="str">
        <f>IFERROR(VLOOKUP($A1310,'Hospitalisation Details'!$A:$P,13,0),"")</f>
        <v>tier - 1</v>
      </c>
      <c r="R1310" s="47" t="str">
        <f>IFERROR(VLOOKUP($A1310,'Hospitalisation Details'!$A:$P,14,0),"")</f>
        <v>R1013</v>
      </c>
      <c r="S1310" s="47">
        <f>IFERROR(VLOOKUP($A1310,'Hospitalisation Details'!$A:$P,16,0),"")</f>
        <v>46</v>
      </c>
    </row>
    <row r="1311" spans="1:19" x14ac:dyDescent="0.3">
      <c r="A1311" s="34" t="str">
        <f>'Medical Examinations'!A1311</f>
        <v>Id1310</v>
      </c>
      <c r="B1311" s="36" t="str">
        <f>VLOOKUP($A1311,'Customer Names'!A:E,3,FALSE)</f>
        <v>Mr.</v>
      </c>
      <c r="C1311" s="37" t="str">
        <f>VLOOKUP($A1311,'Customer Names'!$A:$E,4,FALSE)</f>
        <v xml:space="preserve"> Yannick</v>
      </c>
      <c r="D1311" s="37" t="str">
        <f>VLOOKUP($A1311,'Customer Names'!A:E,5,FALSE)</f>
        <v>Lapierre</v>
      </c>
      <c r="E1311" s="35">
        <f>VLOOKUP($A1311,'Medical Examinations'!$A:$H,2,FALSE)</f>
        <v>39.424999999999997</v>
      </c>
      <c r="F1311" s="35">
        <f>VLOOKUP($A1311,'Medical Examinations'!$A:$H,3,FALSE)</f>
        <v>4.76</v>
      </c>
      <c r="G1311" s="35" t="str">
        <f>VLOOKUP($A1311,'Medical Examinations'!$A:$N,11,0)</f>
        <v>Yes</v>
      </c>
      <c r="H1311" s="35" t="str">
        <f>VLOOKUP($A1311,'Medical Examinations'!$A:$N,5,0)</f>
        <v>No</v>
      </c>
      <c r="I1311" s="35" t="str">
        <f>VLOOKUP($A1311,'Medical Examinations'!$A:$N,6,0)</f>
        <v>No</v>
      </c>
      <c r="J1311" s="35">
        <f>VLOOKUP($A1311,'Medical Examinations'!$A:$N,9,0)</f>
        <v>0</v>
      </c>
      <c r="K1311" s="35" t="str">
        <f>VLOOKUP($A1311,'Medical Examinations'!$A:$N,10,0)</f>
        <v>No</v>
      </c>
      <c r="L1311" s="35" t="str">
        <f>VLOOKUP($A1311,'Medical Examinations'!$A:$N,12,0)</f>
        <v>Obesity</v>
      </c>
      <c r="M1311" s="35" t="str">
        <f>VLOOKUP($A1311,'Medical Examinations'!$A:$N,13,0)</f>
        <v>Normal</v>
      </c>
      <c r="N1311" s="45">
        <f>IFERROR(VLOOKUP($A1311,'Hospitalisation Details'!$A:$P,15,0),"")</f>
        <v>27948</v>
      </c>
      <c r="O1311" s="46">
        <f>IFERROR(VLOOKUP($A1311,'Hospitalisation Details'!$A:$P,6,0),"")</f>
        <v>8342.91</v>
      </c>
      <c r="P1311" s="47" t="str">
        <f>IFERROR(VLOOKUP($A1311,'Hospitalisation Details'!$A:$P,12,0),"")</f>
        <v>tier - 3</v>
      </c>
      <c r="Q1311" s="47" t="str">
        <f>IFERROR(VLOOKUP($A1311,'Hospitalisation Details'!$A:$P,13,0),"")</f>
        <v>tier - 1</v>
      </c>
      <c r="R1311" s="47" t="str">
        <f>IFERROR(VLOOKUP($A1311,'Hospitalisation Details'!$A:$P,14,0),"")</f>
        <v>R1016</v>
      </c>
      <c r="S1311" s="47">
        <f>IFERROR(VLOOKUP($A1311,'Hospitalisation Details'!$A:$P,16,0),"")</f>
        <v>46</v>
      </c>
    </row>
    <row r="1312" spans="1:19" x14ac:dyDescent="0.3">
      <c r="A1312" s="34" t="str">
        <f>'Medical Examinations'!A1312</f>
        <v>Id1311</v>
      </c>
      <c r="B1312" s="36" t="str">
        <f>VLOOKUP($A1312,'Customer Names'!A:E,3,FALSE)</f>
        <v>Mr.</v>
      </c>
      <c r="C1312" s="37" t="str">
        <f>VLOOKUP($A1312,'Customer Names'!$A:$E,4,FALSE)</f>
        <v xml:space="preserve"> Sean R</v>
      </c>
      <c r="D1312" s="37" t="str">
        <f>VLOOKUP($A1312,'Customer Names'!A:E,5,FALSE)</f>
        <v>Beaty</v>
      </c>
      <c r="E1312" s="35">
        <f>VLOOKUP($A1312,'Medical Examinations'!$A:$H,2,FALSE)</f>
        <v>33.44</v>
      </c>
      <c r="F1312" s="35">
        <f>VLOOKUP($A1312,'Medical Examinations'!$A:$H,3,FALSE)</f>
        <v>6.24</v>
      </c>
      <c r="G1312" s="35" t="str">
        <f>VLOOKUP($A1312,'Medical Examinations'!$A:$N,11,0)</f>
        <v>Yes</v>
      </c>
      <c r="H1312" s="35" t="str">
        <f>VLOOKUP($A1312,'Medical Examinations'!$A:$N,5,0)</f>
        <v>No</v>
      </c>
      <c r="I1312" s="35" t="str">
        <f>VLOOKUP($A1312,'Medical Examinations'!$A:$N,6,0)</f>
        <v>No</v>
      </c>
      <c r="J1312" s="35">
        <f>VLOOKUP($A1312,'Medical Examinations'!$A:$N,9,0)</f>
        <v>0</v>
      </c>
      <c r="K1312" s="35" t="str">
        <f>VLOOKUP($A1312,'Medical Examinations'!$A:$N,10,0)</f>
        <v>No</v>
      </c>
      <c r="L1312" s="35" t="str">
        <f>VLOOKUP($A1312,'Medical Examinations'!$A:$N,12,0)</f>
        <v>Obesity</v>
      </c>
      <c r="M1312" s="35" t="str">
        <f>VLOOKUP($A1312,'Medical Examinations'!$A:$N,13,0)</f>
        <v>Prediabetes</v>
      </c>
      <c r="N1312" s="45">
        <f>IFERROR(VLOOKUP($A1312,'Hospitalisation Details'!$A:$P,15,0),"")</f>
        <v>27961</v>
      </c>
      <c r="O1312" s="46">
        <f>IFERROR(VLOOKUP($A1312,'Hospitalisation Details'!$A:$P,6,0),"")</f>
        <v>8334.59</v>
      </c>
      <c r="P1312" s="47" t="str">
        <f>IFERROR(VLOOKUP($A1312,'Hospitalisation Details'!$A:$P,12,0),"")</f>
        <v>tier - 3</v>
      </c>
      <c r="Q1312" s="47" t="str">
        <f>IFERROR(VLOOKUP($A1312,'Hospitalisation Details'!$A:$P,13,0),"")</f>
        <v>tier - 2</v>
      </c>
      <c r="R1312" s="47" t="str">
        <f>IFERROR(VLOOKUP($A1312,'Hospitalisation Details'!$A:$P,14,0),"")</f>
        <v>R1016</v>
      </c>
      <c r="S1312" s="47">
        <f>IFERROR(VLOOKUP($A1312,'Hospitalisation Details'!$A:$P,16,0),"")</f>
        <v>46</v>
      </c>
    </row>
    <row r="1313" spans="1:19" x14ac:dyDescent="0.3">
      <c r="A1313" s="34" t="str">
        <f>'Medical Examinations'!A1313</f>
        <v>Id1312</v>
      </c>
      <c r="B1313" s="36" t="str">
        <f>VLOOKUP($A1313,'Customer Names'!A:E,3,FALSE)</f>
        <v>Mr.</v>
      </c>
      <c r="C1313" s="37" t="str">
        <f>VLOOKUP($A1313,'Customer Names'!$A:$E,4,FALSE)</f>
        <v xml:space="preserve"> Peter</v>
      </c>
      <c r="D1313" s="37" t="str">
        <f>VLOOKUP($A1313,'Customer Names'!A:E,5,FALSE)</f>
        <v>Hammer</v>
      </c>
      <c r="E1313" s="35">
        <f>VLOOKUP($A1313,'Medical Examinations'!$A:$H,2,FALSE)</f>
        <v>33.344999999999999</v>
      </c>
      <c r="F1313" s="35">
        <f>VLOOKUP($A1313,'Medical Examinations'!$A:$H,3,FALSE)</f>
        <v>5.44</v>
      </c>
      <c r="G1313" s="35" t="str">
        <f>VLOOKUP($A1313,'Medical Examinations'!$A:$N,11,0)</f>
        <v>Yes</v>
      </c>
      <c r="H1313" s="35" t="str">
        <f>VLOOKUP($A1313,'Medical Examinations'!$A:$N,5,0)</f>
        <v>No</v>
      </c>
      <c r="I1313" s="35" t="str">
        <f>VLOOKUP($A1313,'Medical Examinations'!$A:$N,6,0)</f>
        <v>No</v>
      </c>
      <c r="J1313" s="35">
        <f>VLOOKUP($A1313,'Medical Examinations'!$A:$N,9,0)</f>
        <v>0</v>
      </c>
      <c r="K1313" s="35" t="str">
        <f>VLOOKUP($A1313,'Medical Examinations'!$A:$N,10,0)</f>
        <v>No</v>
      </c>
      <c r="L1313" s="35" t="str">
        <f>VLOOKUP($A1313,'Medical Examinations'!$A:$N,12,0)</f>
        <v>Obesity</v>
      </c>
      <c r="M1313" s="35" t="str">
        <f>VLOOKUP($A1313,'Medical Examinations'!$A:$N,13,0)</f>
        <v>Normal</v>
      </c>
      <c r="N1313" s="45">
        <f>IFERROR(VLOOKUP($A1313,'Hospitalisation Details'!$A:$P,15,0),"")</f>
        <v>27953</v>
      </c>
      <c r="O1313" s="46">
        <f>IFERROR(VLOOKUP($A1313,'Hospitalisation Details'!$A:$P,6,0),"")</f>
        <v>8334.4599999999991</v>
      </c>
      <c r="P1313" s="47" t="str">
        <f>IFERROR(VLOOKUP($A1313,'Hospitalisation Details'!$A:$P,12,0),"")</f>
        <v>tier - 3</v>
      </c>
      <c r="Q1313" s="47" t="str">
        <f>IFERROR(VLOOKUP($A1313,'Hospitalisation Details'!$A:$P,13,0),"")</f>
        <v>tier - 2</v>
      </c>
      <c r="R1313" s="47" t="str">
        <f>IFERROR(VLOOKUP($A1313,'Hospitalisation Details'!$A:$P,14,0),"")</f>
        <v>R1016</v>
      </c>
      <c r="S1313" s="47">
        <f>IFERROR(VLOOKUP($A1313,'Hospitalisation Details'!$A:$P,16,0),"")</f>
        <v>46</v>
      </c>
    </row>
    <row r="1314" spans="1:19" x14ac:dyDescent="0.3">
      <c r="A1314" s="34" t="str">
        <f>'Medical Examinations'!A1314</f>
        <v>Id1313</v>
      </c>
      <c r="B1314" s="36" t="str">
        <f>VLOOKUP($A1314,'Customer Names'!A:E,3,FALSE)</f>
        <v>Ms.</v>
      </c>
      <c r="C1314" s="37" t="str">
        <f>VLOOKUP($A1314,'Customer Names'!$A:$E,4,FALSE)</f>
        <v xml:space="preserve"> Sara A.</v>
      </c>
      <c r="D1314" s="37" t="str">
        <f>VLOOKUP($A1314,'Customer Names'!A:E,5,FALSE)</f>
        <v>Randolph</v>
      </c>
      <c r="E1314" s="35">
        <f>VLOOKUP($A1314,'Medical Examinations'!$A:$H,2,FALSE)</f>
        <v>38.79</v>
      </c>
      <c r="F1314" s="35">
        <f>VLOOKUP($A1314,'Medical Examinations'!$A:$H,3,FALSE)</f>
        <v>5.08</v>
      </c>
      <c r="G1314" s="35" t="str">
        <f>VLOOKUP($A1314,'Medical Examinations'!$A:$N,11,0)</f>
        <v>No</v>
      </c>
      <c r="H1314" s="35" t="str">
        <f>VLOOKUP($A1314,'Medical Examinations'!$A:$N,5,0)</f>
        <v>No</v>
      </c>
      <c r="I1314" s="35" t="str">
        <f>VLOOKUP($A1314,'Medical Examinations'!$A:$N,6,0)</f>
        <v>Yes</v>
      </c>
      <c r="J1314" s="35">
        <f>VLOOKUP($A1314,'Medical Examinations'!$A:$N,9,0)</f>
        <v>1</v>
      </c>
      <c r="K1314" s="35" t="str">
        <f>VLOOKUP($A1314,'Medical Examinations'!$A:$N,10,0)</f>
        <v>No</v>
      </c>
      <c r="L1314" s="35" t="str">
        <f>VLOOKUP($A1314,'Medical Examinations'!$A:$N,12,0)</f>
        <v>Obesity</v>
      </c>
      <c r="M1314" s="35" t="str">
        <f>VLOOKUP($A1314,'Medical Examinations'!$A:$N,13,0)</f>
        <v>Normal</v>
      </c>
      <c r="N1314" s="45">
        <f>IFERROR(VLOOKUP($A1314,'Hospitalisation Details'!$A:$P,15,0),"")</f>
        <v>34142</v>
      </c>
      <c r="O1314" s="46">
        <f>IFERROR(VLOOKUP($A1314,'Hospitalisation Details'!$A:$P,6,0),"")</f>
        <v>8314.65</v>
      </c>
      <c r="P1314" s="47" t="str">
        <f>IFERROR(VLOOKUP($A1314,'Hospitalisation Details'!$A:$P,12,0),"")</f>
        <v>tier - 2</v>
      </c>
      <c r="Q1314" s="47" t="str">
        <f>IFERROR(VLOOKUP($A1314,'Hospitalisation Details'!$A:$P,13,0),"")</f>
        <v>tier - 1</v>
      </c>
      <c r="R1314" s="47" t="str">
        <f>IFERROR(VLOOKUP($A1314,'Hospitalisation Details'!$A:$P,14,0),"")</f>
        <v>R1012</v>
      </c>
      <c r="S1314" s="47">
        <f>IFERROR(VLOOKUP($A1314,'Hospitalisation Details'!$A:$P,16,0),"")</f>
        <v>29</v>
      </c>
    </row>
    <row r="1315" spans="1:19" x14ac:dyDescent="0.3">
      <c r="A1315" s="34" t="str">
        <f>'Medical Examinations'!A1315</f>
        <v>Id1314</v>
      </c>
      <c r="B1315" s="36" t="str">
        <f>VLOOKUP($A1315,'Customer Names'!A:E,3,FALSE)</f>
        <v>Ms.</v>
      </c>
      <c r="C1315" s="37" t="str">
        <f>VLOOKUP($A1315,'Customer Names'!$A:$E,4,FALSE)</f>
        <v xml:space="preserve"> Erin C.</v>
      </c>
      <c r="D1315" s="37" t="str">
        <f>VLOOKUP($A1315,'Customer Names'!A:E,5,FALSE)</f>
        <v>Masterson</v>
      </c>
      <c r="E1315" s="35">
        <f>VLOOKUP($A1315,'Medical Examinations'!$A:$H,2,FALSE)</f>
        <v>30.684999999999999</v>
      </c>
      <c r="F1315" s="35">
        <f>VLOOKUP($A1315,'Medical Examinations'!$A:$H,3,FALSE)</f>
        <v>4.87</v>
      </c>
      <c r="G1315" s="35" t="str">
        <f>VLOOKUP($A1315,'Medical Examinations'!$A:$N,11,0)</f>
        <v>No</v>
      </c>
      <c r="H1315" s="35" t="str">
        <f>VLOOKUP($A1315,'Medical Examinations'!$A:$N,5,0)</f>
        <v>No</v>
      </c>
      <c r="I1315" s="35" t="str">
        <f>VLOOKUP($A1315,'Medical Examinations'!$A:$N,6,0)</f>
        <v>Yes</v>
      </c>
      <c r="J1315" s="35">
        <f>VLOOKUP($A1315,'Medical Examinations'!$A:$N,9,0)</f>
        <v>1</v>
      </c>
      <c r="K1315" s="35" t="str">
        <f>VLOOKUP($A1315,'Medical Examinations'!$A:$N,10,0)</f>
        <v>No</v>
      </c>
      <c r="L1315" s="35" t="str">
        <f>VLOOKUP($A1315,'Medical Examinations'!$A:$N,12,0)</f>
        <v>Obesity</v>
      </c>
      <c r="M1315" s="35" t="str">
        <f>VLOOKUP($A1315,'Medical Examinations'!$A:$N,13,0)</f>
        <v>Normal</v>
      </c>
      <c r="N1315" s="45">
        <f>IFERROR(VLOOKUP($A1315,'Hospitalisation Details'!$A:$P,15,0),"")</f>
        <v>29074</v>
      </c>
      <c r="O1315" s="46">
        <f>IFERROR(VLOOKUP($A1315,'Hospitalisation Details'!$A:$P,6,0),"")</f>
        <v>8310.84</v>
      </c>
      <c r="P1315" s="47" t="str">
        <f>IFERROR(VLOOKUP($A1315,'Hospitalisation Details'!$A:$P,12,0),"")</f>
        <v>tier - 2</v>
      </c>
      <c r="Q1315" s="47" t="str">
        <f>IFERROR(VLOOKUP($A1315,'Hospitalisation Details'!$A:$P,13,0),"")</f>
        <v>tier - 2</v>
      </c>
      <c r="R1315" s="47" t="str">
        <f>IFERROR(VLOOKUP($A1315,'Hospitalisation Details'!$A:$P,14,0),"")</f>
        <v>R1012</v>
      </c>
      <c r="S1315" s="47">
        <f>IFERROR(VLOOKUP($A1315,'Hospitalisation Details'!$A:$P,16,0),"")</f>
        <v>43</v>
      </c>
    </row>
    <row r="1316" spans="1:19" x14ac:dyDescent="0.3">
      <c r="A1316" s="34" t="str">
        <f>'Medical Examinations'!A1316</f>
        <v>Id1315</v>
      </c>
      <c r="B1316" s="36" t="str">
        <f>VLOOKUP($A1316,'Customer Names'!A:E,3,FALSE)</f>
        <v>Mr.</v>
      </c>
      <c r="C1316" s="37" t="str">
        <f>VLOOKUP($A1316,'Customer Names'!$A:$E,4,FALSE)</f>
        <v xml:space="preserve"> Thibaud</v>
      </c>
      <c r="D1316" s="37" t="str">
        <f>VLOOKUP($A1316,'Customer Names'!A:E,5,FALSE)</f>
        <v>Friess</v>
      </c>
      <c r="E1316" s="35">
        <f>VLOOKUP($A1316,'Medical Examinations'!$A:$H,2,FALSE)</f>
        <v>22.135000000000002</v>
      </c>
      <c r="F1316" s="35">
        <f>VLOOKUP($A1316,'Medical Examinations'!$A:$H,3,FALSE)</f>
        <v>8.17</v>
      </c>
      <c r="G1316" s="35" t="str">
        <f>VLOOKUP($A1316,'Medical Examinations'!$A:$N,11,0)</f>
        <v>No</v>
      </c>
      <c r="H1316" s="35" t="str">
        <f>VLOOKUP($A1316,'Medical Examinations'!$A:$N,5,0)</f>
        <v>No</v>
      </c>
      <c r="I1316" s="35" t="str">
        <f>VLOOKUP($A1316,'Medical Examinations'!$A:$N,6,0)</f>
        <v>No</v>
      </c>
      <c r="J1316" s="35">
        <f>VLOOKUP($A1316,'Medical Examinations'!$A:$N,9,0)</f>
        <v>0</v>
      </c>
      <c r="K1316" s="35" t="str">
        <f>VLOOKUP($A1316,'Medical Examinations'!$A:$N,10,0)</f>
        <v>No</v>
      </c>
      <c r="L1316" s="35" t="str">
        <f>VLOOKUP($A1316,'Medical Examinations'!$A:$N,12,0)</f>
        <v>Normal Weight</v>
      </c>
      <c r="M1316" s="35" t="str">
        <f>VLOOKUP($A1316,'Medical Examinations'!$A:$N,13,0)</f>
        <v>Diabetes</v>
      </c>
      <c r="N1316" s="45">
        <f>IFERROR(VLOOKUP($A1316,'Hospitalisation Details'!$A:$P,15,0),"")</f>
        <v>28667</v>
      </c>
      <c r="O1316" s="46">
        <f>IFERROR(VLOOKUP($A1316,'Hospitalisation Details'!$A:$P,6,0),"")</f>
        <v>8302.5400000000009</v>
      </c>
      <c r="P1316" s="47" t="str">
        <f>IFERROR(VLOOKUP($A1316,'Hospitalisation Details'!$A:$P,12,0),"")</f>
        <v>tier - 3</v>
      </c>
      <c r="Q1316" s="47" t="str">
        <f>IFERROR(VLOOKUP($A1316,'Hospitalisation Details'!$A:$P,13,0),"")</f>
        <v>tier - 3</v>
      </c>
      <c r="R1316" s="47" t="str">
        <f>IFERROR(VLOOKUP($A1316,'Hospitalisation Details'!$A:$P,14,0),"")</f>
        <v>R1016</v>
      </c>
      <c r="S1316" s="47">
        <f>IFERROR(VLOOKUP($A1316,'Hospitalisation Details'!$A:$P,16,0),"")</f>
        <v>44</v>
      </c>
    </row>
    <row r="1317" spans="1:19" x14ac:dyDescent="0.3">
      <c r="A1317" s="34" t="str">
        <f>'Medical Examinations'!A1317</f>
        <v>Id1316</v>
      </c>
      <c r="B1317" s="36" t="str">
        <f>VLOOKUP($A1317,'Customer Names'!A:E,3,FALSE)</f>
        <v>Ms.</v>
      </c>
      <c r="C1317" s="37" t="str">
        <f>VLOOKUP($A1317,'Customer Names'!$A:$E,4,FALSE)</f>
        <v xml:space="preserve"> Lisa</v>
      </c>
      <c r="D1317" s="37" t="str">
        <f>VLOOKUP($A1317,'Customer Names'!A:E,5,FALSE)</f>
        <v>Mantoni</v>
      </c>
      <c r="E1317" s="35">
        <f>VLOOKUP($A1317,'Medical Examinations'!$A:$H,2,FALSE)</f>
        <v>33.33</v>
      </c>
      <c r="F1317" s="35">
        <f>VLOOKUP($A1317,'Medical Examinations'!$A:$H,3,FALSE)</f>
        <v>7.61</v>
      </c>
      <c r="G1317" s="35" t="str">
        <f>VLOOKUP($A1317,'Medical Examinations'!$A:$N,11,0)</f>
        <v>No</v>
      </c>
      <c r="H1317" s="35" t="str">
        <f>VLOOKUP($A1317,'Medical Examinations'!$A:$N,5,0)</f>
        <v>No</v>
      </c>
      <c r="I1317" s="35" t="str">
        <f>VLOOKUP($A1317,'Medical Examinations'!$A:$N,6,0)</f>
        <v>No</v>
      </c>
      <c r="J1317" s="35">
        <f>VLOOKUP($A1317,'Medical Examinations'!$A:$N,9,0)</f>
        <v>0</v>
      </c>
      <c r="K1317" s="35" t="str">
        <f>VLOOKUP($A1317,'Medical Examinations'!$A:$N,10,0)</f>
        <v>No</v>
      </c>
      <c r="L1317" s="35" t="str">
        <f>VLOOKUP($A1317,'Medical Examinations'!$A:$N,12,0)</f>
        <v>Obesity</v>
      </c>
      <c r="M1317" s="35" t="str">
        <f>VLOOKUP($A1317,'Medical Examinations'!$A:$N,13,0)</f>
        <v>Diabetes</v>
      </c>
      <c r="N1317" s="45">
        <f>IFERROR(VLOOKUP($A1317,'Hospitalisation Details'!$A:$P,15,0),"")</f>
        <v>27186</v>
      </c>
      <c r="O1317" s="46">
        <f>IFERROR(VLOOKUP($A1317,'Hospitalisation Details'!$A:$P,6,0),"")</f>
        <v>8283.68</v>
      </c>
      <c r="P1317" s="47" t="str">
        <f>IFERROR(VLOOKUP($A1317,'Hospitalisation Details'!$A:$P,12,0),"")</f>
        <v>tier - 2</v>
      </c>
      <c r="Q1317" s="47" t="str">
        <f>IFERROR(VLOOKUP($A1317,'Hospitalisation Details'!$A:$P,13,0),"")</f>
        <v>tier - 3</v>
      </c>
      <c r="R1317" s="47" t="str">
        <f>IFERROR(VLOOKUP($A1317,'Hospitalisation Details'!$A:$P,14,0),"")</f>
        <v>R1013</v>
      </c>
      <c r="S1317" s="47">
        <f>IFERROR(VLOOKUP($A1317,'Hospitalisation Details'!$A:$P,16,0),"")</f>
        <v>49</v>
      </c>
    </row>
    <row r="1318" spans="1:19" x14ac:dyDescent="0.3">
      <c r="A1318" s="34" t="str">
        <f>'Medical Examinations'!A1318</f>
        <v>Id1317</v>
      </c>
      <c r="B1318" s="36" t="str">
        <f>VLOOKUP($A1318,'Customer Names'!A:E,3,FALSE)</f>
        <v>Ms.</v>
      </c>
      <c r="C1318" s="37" t="str">
        <f>VLOOKUP($A1318,'Customer Names'!$A:$E,4,FALSE)</f>
        <v xml:space="preserve"> Gretchen K.</v>
      </c>
      <c r="D1318" s="37" t="str">
        <f>VLOOKUP($A1318,'Customer Names'!A:E,5,FALSE)</f>
        <v>Bodeen</v>
      </c>
      <c r="E1318" s="35">
        <f>VLOOKUP($A1318,'Medical Examinations'!$A:$H,2,FALSE)</f>
        <v>31.13</v>
      </c>
      <c r="F1318" s="35">
        <f>VLOOKUP($A1318,'Medical Examinations'!$A:$H,3,FALSE)</f>
        <v>10.1</v>
      </c>
      <c r="G1318" s="35" t="str">
        <f>VLOOKUP($A1318,'Medical Examinations'!$A:$N,11,0)</f>
        <v>No</v>
      </c>
      <c r="H1318" s="35" t="str">
        <f>VLOOKUP($A1318,'Medical Examinations'!$A:$N,5,0)</f>
        <v>No</v>
      </c>
      <c r="I1318" s="35" t="str">
        <f>VLOOKUP($A1318,'Medical Examinations'!$A:$N,6,0)</f>
        <v>No</v>
      </c>
      <c r="J1318" s="35">
        <f>VLOOKUP($A1318,'Medical Examinations'!$A:$N,9,0)</f>
        <v>0</v>
      </c>
      <c r="K1318" s="35" t="str">
        <f>VLOOKUP($A1318,'Medical Examinations'!$A:$N,10,0)</f>
        <v>No</v>
      </c>
      <c r="L1318" s="35" t="str">
        <f>VLOOKUP($A1318,'Medical Examinations'!$A:$N,12,0)</f>
        <v>Obesity</v>
      </c>
      <c r="M1318" s="35" t="str">
        <f>VLOOKUP($A1318,'Medical Examinations'!$A:$N,13,0)</f>
        <v>Diabetes</v>
      </c>
      <c r="N1318" s="45">
        <f>IFERROR(VLOOKUP($A1318,'Hospitalisation Details'!$A:$P,15,0),"")</f>
        <v>27385</v>
      </c>
      <c r="O1318" s="46">
        <f>IFERROR(VLOOKUP($A1318,'Hospitalisation Details'!$A:$P,6,0),"")</f>
        <v>8280.6200000000008</v>
      </c>
      <c r="P1318" s="47" t="str">
        <f>IFERROR(VLOOKUP($A1318,'Hospitalisation Details'!$A:$P,12,0),"")</f>
        <v>tier - 2</v>
      </c>
      <c r="Q1318" s="47" t="str">
        <f>IFERROR(VLOOKUP($A1318,'Hospitalisation Details'!$A:$P,13,0),"")</f>
        <v>tier - 2</v>
      </c>
      <c r="R1318" s="47" t="str">
        <f>IFERROR(VLOOKUP($A1318,'Hospitalisation Details'!$A:$P,14,0),"")</f>
        <v>R1013</v>
      </c>
      <c r="S1318" s="47">
        <f>IFERROR(VLOOKUP($A1318,'Hospitalisation Details'!$A:$P,16,0),"")</f>
        <v>48</v>
      </c>
    </row>
    <row r="1319" spans="1:19" x14ac:dyDescent="0.3">
      <c r="A1319" s="34" t="str">
        <f>'Medical Examinations'!A1319</f>
        <v>Id1318</v>
      </c>
      <c r="B1319" s="36" t="str">
        <f>VLOOKUP($A1319,'Customer Names'!A:E,3,FALSE)</f>
        <v>Ms.</v>
      </c>
      <c r="C1319" s="37" t="str">
        <f>VLOOKUP($A1319,'Customer Names'!$A:$E,4,FALSE)</f>
        <v xml:space="preserve"> Martina</v>
      </c>
      <c r="D1319" s="37" t="str">
        <f>VLOOKUP($A1319,'Customer Names'!A:E,5,FALSE)</f>
        <v>McPherson</v>
      </c>
      <c r="E1319" s="35">
        <f>VLOOKUP($A1319,'Medical Examinations'!$A:$H,2,FALSE)</f>
        <v>28.9</v>
      </c>
      <c r="F1319" s="35">
        <f>VLOOKUP($A1319,'Medical Examinations'!$A:$H,3,FALSE)</f>
        <v>11.24</v>
      </c>
      <c r="G1319" s="35" t="str">
        <f>VLOOKUP($A1319,'Medical Examinations'!$A:$N,11,0)</f>
        <v>No</v>
      </c>
      <c r="H1319" s="35" t="str">
        <f>VLOOKUP($A1319,'Medical Examinations'!$A:$N,5,0)</f>
        <v>No</v>
      </c>
      <c r="I1319" s="35" t="str">
        <f>VLOOKUP($A1319,'Medical Examinations'!$A:$N,6,0)</f>
        <v>No</v>
      </c>
      <c r="J1319" s="35">
        <f>VLOOKUP($A1319,'Medical Examinations'!$A:$N,9,0)</f>
        <v>0</v>
      </c>
      <c r="K1319" s="35" t="str">
        <f>VLOOKUP($A1319,'Medical Examinations'!$A:$N,10,0)</f>
        <v>No</v>
      </c>
      <c r="L1319" s="35" t="str">
        <f>VLOOKUP($A1319,'Medical Examinations'!$A:$N,12,0)</f>
        <v>Overweight</v>
      </c>
      <c r="M1319" s="35" t="str">
        <f>VLOOKUP($A1319,'Medical Examinations'!$A:$N,13,0)</f>
        <v>Diabetes</v>
      </c>
      <c r="N1319" s="45">
        <f>IFERROR(VLOOKUP($A1319,'Hospitalisation Details'!$A:$P,15,0),"")</f>
        <v>27298</v>
      </c>
      <c r="O1319" s="46">
        <f>IFERROR(VLOOKUP($A1319,'Hospitalisation Details'!$A:$P,6,0),"")</f>
        <v>8277.52</v>
      </c>
      <c r="P1319" s="47" t="str">
        <f>IFERROR(VLOOKUP($A1319,'Hospitalisation Details'!$A:$P,12,0),"")</f>
        <v>tier - 2</v>
      </c>
      <c r="Q1319" s="47" t="str">
        <f>IFERROR(VLOOKUP($A1319,'Hospitalisation Details'!$A:$P,13,0),"")</f>
        <v>tier - 2</v>
      </c>
      <c r="R1319" s="47" t="str">
        <f>IFERROR(VLOOKUP($A1319,'Hospitalisation Details'!$A:$P,14,0),"")</f>
        <v>R1011</v>
      </c>
      <c r="S1319" s="47">
        <f>IFERROR(VLOOKUP($A1319,'Hospitalisation Details'!$A:$P,16,0),"")</f>
        <v>48</v>
      </c>
    </row>
    <row r="1320" spans="1:19" x14ac:dyDescent="0.3">
      <c r="A1320" s="34" t="str">
        <f>'Medical Examinations'!A1320</f>
        <v>Id1319</v>
      </c>
      <c r="B1320" s="36" t="str">
        <f>VLOOKUP($A1320,'Customer Names'!A:E,3,FALSE)</f>
        <v>Mr.</v>
      </c>
      <c r="C1320" s="37" t="str">
        <f>VLOOKUP($A1320,'Customer Names'!$A:$E,4,FALSE)</f>
        <v xml:space="preserve"> Dustin J</v>
      </c>
      <c r="D1320" s="37" t="str">
        <f>VLOOKUP($A1320,'Customer Names'!A:E,5,FALSE)</f>
        <v>Palko</v>
      </c>
      <c r="E1320" s="35">
        <f>VLOOKUP($A1320,'Medical Examinations'!$A:$H,2,FALSE)</f>
        <v>43.31</v>
      </c>
      <c r="F1320" s="35">
        <f>VLOOKUP($A1320,'Medical Examinations'!$A:$H,3,FALSE)</f>
        <v>6.1</v>
      </c>
      <c r="G1320" s="35" t="str">
        <f>VLOOKUP($A1320,'Medical Examinations'!$A:$N,11,0)</f>
        <v>Yes</v>
      </c>
      <c r="H1320" s="35" t="str">
        <f>VLOOKUP($A1320,'Medical Examinations'!$A:$N,5,0)</f>
        <v>yes</v>
      </c>
      <c r="I1320" s="35" t="str">
        <f>VLOOKUP($A1320,'Medical Examinations'!$A:$N,6,0)</f>
        <v>No</v>
      </c>
      <c r="J1320" s="35">
        <f>VLOOKUP($A1320,'Medical Examinations'!$A:$N,9,0)</f>
        <v>1</v>
      </c>
      <c r="K1320" s="35" t="str">
        <f>VLOOKUP($A1320,'Medical Examinations'!$A:$N,10,0)</f>
        <v>No</v>
      </c>
      <c r="L1320" s="35" t="str">
        <f>VLOOKUP($A1320,'Medical Examinations'!$A:$N,12,0)</f>
        <v>Obesity</v>
      </c>
      <c r="M1320" s="35" t="str">
        <f>VLOOKUP($A1320,'Medical Examinations'!$A:$N,13,0)</f>
        <v>Prediabetes</v>
      </c>
      <c r="N1320" s="45">
        <f>IFERROR(VLOOKUP($A1320,'Hospitalisation Details'!$A:$P,15,0),"")</f>
        <v>36858</v>
      </c>
      <c r="O1320" s="46">
        <f>IFERROR(VLOOKUP($A1320,'Hospitalisation Details'!$A:$P,6,0),"")</f>
        <v>8271.4599999999991</v>
      </c>
      <c r="P1320" s="47" t="str">
        <f>IFERROR(VLOOKUP($A1320,'Hospitalisation Details'!$A:$P,12,0),"")</f>
        <v>tier - 2</v>
      </c>
      <c r="Q1320" s="47" t="str">
        <f>IFERROR(VLOOKUP($A1320,'Hospitalisation Details'!$A:$P,13,0),"")</f>
        <v>tier - 1</v>
      </c>
      <c r="R1320" s="47" t="str">
        <f>IFERROR(VLOOKUP($A1320,'Hospitalisation Details'!$A:$P,14,0),"")</f>
        <v>R1023</v>
      </c>
      <c r="S1320" s="47">
        <f>IFERROR(VLOOKUP($A1320,'Hospitalisation Details'!$A:$P,16,0),"")</f>
        <v>22</v>
      </c>
    </row>
    <row r="1321" spans="1:19" x14ac:dyDescent="0.3">
      <c r="A1321" s="34" t="str">
        <f>'Medical Examinations'!A1321</f>
        <v>Id1320</v>
      </c>
      <c r="B1321" s="36" t="str">
        <f>VLOOKUP($A1321,'Customer Names'!A:E,3,FALSE)</f>
        <v>Ms.</v>
      </c>
      <c r="C1321" s="37" t="str">
        <f>VLOOKUP($A1321,'Customer Names'!$A:$E,4,FALSE)</f>
        <v xml:space="preserve"> Kelsey</v>
      </c>
      <c r="D1321" s="37" t="str">
        <f>VLOOKUP($A1321,'Customer Names'!A:E,5,FALSE)</f>
        <v>Breathitt</v>
      </c>
      <c r="E1321" s="35">
        <f>VLOOKUP($A1321,'Medical Examinations'!$A:$H,2,FALSE)</f>
        <v>22.8</v>
      </c>
      <c r="F1321" s="35">
        <f>VLOOKUP($A1321,'Medical Examinations'!$A:$H,3,FALSE)</f>
        <v>6.98</v>
      </c>
      <c r="G1321" s="35" t="str">
        <f>VLOOKUP($A1321,'Medical Examinations'!$A:$N,11,0)</f>
        <v>No</v>
      </c>
      <c r="H1321" s="35" t="str">
        <f>VLOOKUP($A1321,'Medical Examinations'!$A:$N,5,0)</f>
        <v>No</v>
      </c>
      <c r="I1321" s="35" t="str">
        <f>VLOOKUP($A1321,'Medical Examinations'!$A:$N,6,0)</f>
        <v>No</v>
      </c>
      <c r="J1321" s="35">
        <f>VLOOKUP($A1321,'Medical Examinations'!$A:$N,9,0)</f>
        <v>0</v>
      </c>
      <c r="K1321" s="35" t="str">
        <f>VLOOKUP($A1321,'Medical Examinations'!$A:$N,10,0)</f>
        <v>No</v>
      </c>
      <c r="L1321" s="35" t="str">
        <f>VLOOKUP($A1321,'Medical Examinations'!$A:$N,12,0)</f>
        <v>Normal Weight</v>
      </c>
      <c r="M1321" s="35" t="str">
        <f>VLOOKUP($A1321,'Medical Examinations'!$A:$N,13,0)</f>
        <v>Diabetes</v>
      </c>
      <c r="N1321" s="45">
        <f>IFERROR(VLOOKUP($A1321,'Hospitalisation Details'!$A:$P,15,0),"")</f>
        <v>27246</v>
      </c>
      <c r="O1321" s="46">
        <f>IFERROR(VLOOKUP($A1321,'Hospitalisation Details'!$A:$P,6,0),"")</f>
        <v>8269.0400000000009</v>
      </c>
      <c r="P1321" s="47" t="str">
        <f>IFERROR(VLOOKUP($A1321,'Hospitalisation Details'!$A:$P,12,0),"")</f>
        <v>tier - 2</v>
      </c>
      <c r="Q1321" s="47" t="str">
        <f>IFERROR(VLOOKUP($A1321,'Hospitalisation Details'!$A:$P,13,0),"")</f>
        <v>tier - 1</v>
      </c>
      <c r="R1321" s="47" t="str">
        <f>IFERROR(VLOOKUP($A1321,'Hospitalisation Details'!$A:$P,14,0),"")</f>
        <v>R1011</v>
      </c>
      <c r="S1321" s="47">
        <f>IFERROR(VLOOKUP($A1321,'Hospitalisation Details'!$A:$P,16,0),"")</f>
        <v>48</v>
      </c>
    </row>
    <row r="1322" spans="1:19" x14ac:dyDescent="0.3">
      <c r="A1322" s="34" t="str">
        <f>'Medical Examinations'!A1322</f>
        <v>Id1321</v>
      </c>
      <c r="B1322" s="36" t="str">
        <f>VLOOKUP($A1322,'Customer Names'!A:E,3,FALSE)</f>
        <v>Mr.</v>
      </c>
      <c r="C1322" s="37" t="str">
        <f>VLOOKUP($A1322,'Customer Names'!$A:$E,4,FALSE)</f>
        <v xml:space="preserve"> Daniel V.</v>
      </c>
      <c r="D1322" s="37" t="str">
        <f>VLOOKUP($A1322,'Customer Names'!A:E,5,FALSE)</f>
        <v>Evora</v>
      </c>
      <c r="E1322" s="35">
        <f>VLOOKUP($A1322,'Medical Examinations'!$A:$H,2,FALSE)</f>
        <v>19.09</v>
      </c>
      <c r="F1322" s="35">
        <f>VLOOKUP($A1322,'Medical Examinations'!$A:$H,3,FALSE)</f>
        <v>4</v>
      </c>
      <c r="G1322" s="35" t="str">
        <f>VLOOKUP($A1322,'Medical Examinations'!$A:$N,11,0)</f>
        <v>Yes</v>
      </c>
      <c r="H1322" s="35" t="str">
        <f>VLOOKUP($A1322,'Medical Examinations'!$A:$N,5,0)</f>
        <v>No</v>
      </c>
      <c r="I1322" s="35" t="str">
        <f>VLOOKUP($A1322,'Medical Examinations'!$A:$N,6,0)</f>
        <v>No</v>
      </c>
      <c r="J1322" s="35">
        <f>VLOOKUP($A1322,'Medical Examinations'!$A:$N,9,0)</f>
        <v>1</v>
      </c>
      <c r="K1322" s="35" t="str">
        <f>VLOOKUP($A1322,'Medical Examinations'!$A:$N,10,0)</f>
        <v>No</v>
      </c>
      <c r="L1322" s="35" t="str">
        <f>VLOOKUP($A1322,'Medical Examinations'!$A:$N,12,0)</f>
        <v>Normal Weight</v>
      </c>
      <c r="M1322" s="35" t="str">
        <f>VLOOKUP($A1322,'Medical Examinations'!$A:$N,13,0)</f>
        <v>Normal</v>
      </c>
      <c r="N1322" s="45">
        <f>IFERROR(VLOOKUP($A1322,'Hospitalisation Details'!$A:$P,15,0),"")</f>
        <v>23625</v>
      </c>
      <c r="O1322" s="46">
        <f>IFERROR(VLOOKUP($A1322,'Hospitalisation Details'!$A:$P,6,0),"")</f>
        <v>8268</v>
      </c>
      <c r="P1322" s="47" t="str">
        <f>IFERROR(VLOOKUP($A1322,'Hospitalisation Details'!$A:$P,12,0),"")</f>
        <v>tier - 3</v>
      </c>
      <c r="Q1322" s="47" t="str">
        <f>IFERROR(VLOOKUP($A1322,'Hospitalisation Details'!$A:$P,13,0),"")</f>
        <v>tier - 3</v>
      </c>
      <c r="R1322" s="47" t="str">
        <f>IFERROR(VLOOKUP($A1322,'Hospitalisation Details'!$A:$P,14,0),"")</f>
        <v>R1013</v>
      </c>
      <c r="S1322" s="47">
        <f>IFERROR(VLOOKUP($A1322,'Hospitalisation Details'!$A:$P,16,0),"")</f>
        <v>58</v>
      </c>
    </row>
    <row r="1323" spans="1:19" x14ac:dyDescent="0.3">
      <c r="A1323" s="34" t="str">
        <f>'Medical Examinations'!A1323</f>
        <v>Id1322</v>
      </c>
      <c r="B1323" s="36" t="str">
        <f>VLOOKUP($A1323,'Customer Names'!A:E,3,FALSE)</f>
        <v>Ms.</v>
      </c>
      <c r="C1323" s="37" t="str">
        <f>VLOOKUP($A1323,'Customer Names'!$A:$E,4,FALSE)</f>
        <v xml:space="preserve"> Saeger</v>
      </c>
      <c r="D1323" s="37" t="str">
        <f>VLOOKUP($A1323,'Customer Names'!A:E,5,FALSE)</f>
        <v>Fischer</v>
      </c>
      <c r="E1323" s="35">
        <f>VLOOKUP($A1323,'Medical Examinations'!$A:$H,2,FALSE)</f>
        <v>23.37</v>
      </c>
      <c r="F1323" s="35">
        <f>VLOOKUP($A1323,'Medical Examinations'!$A:$H,3,FALSE)</f>
        <v>4.2300000000000004</v>
      </c>
      <c r="G1323" s="35" t="str">
        <f>VLOOKUP($A1323,'Medical Examinations'!$A:$N,11,0)</f>
        <v>No</v>
      </c>
      <c r="H1323" s="35" t="str">
        <f>VLOOKUP($A1323,'Medical Examinations'!$A:$N,5,0)</f>
        <v>No</v>
      </c>
      <c r="I1323" s="35" t="str">
        <f>VLOOKUP($A1323,'Medical Examinations'!$A:$N,6,0)</f>
        <v>No</v>
      </c>
      <c r="J1323" s="35">
        <f>VLOOKUP($A1323,'Medical Examinations'!$A:$N,9,0)</f>
        <v>0</v>
      </c>
      <c r="K1323" s="35" t="str">
        <f>VLOOKUP($A1323,'Medical Examinations'!$A:$N,10,0)</f>
        <v>No</v>
      </c>
      <c r="L1323" s="35" t="str">
        <f>VLOOKUP($A1323,'Medical Examinations'!$A:$N,12,0)</f>
        <v>Normal Weight</v>
      </c>
      <c r="M1323" s="35" t="str">
        <f>VLOOKUP($A1323,'Medical Examinations'!$A:$N,13,0)</f>
        <v>Normal</v>
      </c>
      <c r="N1323" s="45">
        <f>IFERROR(VLOOKUP($A1323,'Hospitalisation Details'!$A:$P,15,0),"")</f>
        <v>30221</v>
      </c>
      <c r="O1323" s="46">
        <f>IFERROR(VLOOKUP($A1323,'Hospitalisation Details'!$A:$P,6,0),"")</f>
        <v>8252.2800000000007</v>
      </c>
      <c r="P1323" s="47" t="str">
        <f>IFERROR(VLOOKUP($A1323,'Hospitalisation Details'!$A:$P,12,0),"")</f>
        <v>tier - 2</v>
      </c>
      <c r="Q1323" s="47" t="str">
        <f>IFERROR(VLOOKUP($A1323,'Hospitalisation Details'!$A:$P,13,0),"")</f>
        <v>tier - 2</v>
      </c>
      <c r="R1323" s="47" t="str">
        <f>IFERROR(VLOOKUP($A1323,'Hospitalisation Details'!$A:$P,14,0),"")</f>
        <v>R1024</v>
      </c>
      <c r="S1323" s="47">
        <f>IFERROR(VLOOKUP($A1323,'Hospitalisation Details'!$A:$P,16,0),"")</f>
        <v>40</v>
      </c>
    </row>
    <row r="1324" spans="1:19" x14ac:dyDescent="0.3">
      <c r="A1324" s="34" t="str">
        <f>'Medical Examinations'!A1324</f>
        <v>Id1323</v>
      </c>
      <c r="B1324" s="36" t="str">
        <f>VLOOKUP($A1324,'Customer Names'!A:E,3,FALSE)</f>
        <v>Ms.</v>
      </c>
      <c r="C1324" s="37" t="str">
        <f>VLOOKUP($A1324,'Customer Names'!$A:$E,4,FALSE)</f>
        <v xml:space="preserve"> Buzunesh</v>
      </c>
      <c r="D1324" s="37" t="str">
        <f>VLOOKUP($A1324,'Customer Names'!A:E,5,FALSE)</f>
        <v>Deba</v>
      </c>
      <c r="E1324" s="35">
        <f>VLOOKUP($A1324,'Medical Examinations'!$A:$H,2,FALSE)</f>
        <v>33.44</v>
      </c>
      <c r="F1324" s="35">
        <f>VLOOKUP($A1324,'Medical Examinations'!$A:$H,3,FALSE)</f>
        <v>4.72</v>
      </c>
      <c r="G1324" s="35" t="str">
        <f>VLOOKUP($A1324,'Medical Examinations'!$A:$N,11,0)</f>
        <v>Yes</v>
      </c>
      <c r="H1324" s="35" t="str">
        <f>VLOOKUP($A1324,'Medical Examinations'!$A:$N,5,0)</f>
        <v>No</v>
      </c>
      <c r="I1324" s="35" t="str">
        <f>VLOOKUP($A1324,'Medical Examinations'!$A:$N,6,0)</f>
        <v>No</v>
      </c>
      <c r="J1324" s="35">
        <f>VLOOKUP($A1324,'Medical Examinations'!$A:$N,9,0)</f>
        <v>0</v>
      </c>
      <c r="K1324" s="35" t="str">
        <f>VLOOKUP($A1324,'Medical Examinations'!$A:$N,10,0)</f>
        <v>No</v>
      </c>
      <c r="L1324" s="35" t="str">
        <f>VLOOKUP($A1324,'Medical Examinations'!$A:$N,12,0)</f>
        <v>Obesity</v>
      </c>
      <c r="M1324" s="35" t="str">
        <f>VLOOKUP($A1324,'Medical Examinations'!$A:$N,13,0)</f>
        <v>Normal</v>
      </c>
      <c r="N1324" s="45">
        <f>IFERROR(VLOOKUP($A1324,'Hospitalisation Details'!$A:$P,15,0),"")</f>
        <v>28005</v>
      </c>
      <c r="O1324" s="46">
        <f>IFERROR(VLOOKUP($A1324,'Hospitalisation Details'!$A:$P,6,0),"")</f>
        <v>8240.59</v>
      </c>
      <c r="P1324" s="47" t="str">
        <f>IFERROR(VLOOKUP($A1324,'Hospitalisation Details'!$A:$P,12,0),"")</f>
        <v>tier - 2</v>
      </c>
      <c r="Q1324" s="47" t="str">
        <f>IFERROR(VLOOKUP($A1324,'Hospitalisation Details'!$A:$P,13,0),"")</f>
        <v>tier - 2</v>
      </c>
      <c r="R1324" s="47" t="str">
        <f>IFERROR(VLOOKUP($A1324,'Hospitalisation Details'!$A:$P,14,0),"")</f>
        <v>R1013</v>
      </c>
      <c r="S1324" s="47">
        <f>IFERROR(VLOOKUP($A1324,'Hospitalisation Details'!$A:$P,16,0),"")</f>
        <v>46</v>
      </c>
    </row>
    <row r="1325" spans="1:19" x14ac:dyDescent="0.3">
      <c r="A1325" s="34" t="str">
        <f>'Medical Examinations'!A1325</f>
        <v>Id1324</v>
      </c>
      <c r="B1325" s="36" t="str">
        <f>VLOOKUP($A1325,'Customer Names'!A:E,3,FALSE)</f>
        <v>Ms.</v>
      </c>
      <c r="C1325" s="37" t="str">
        <f>VLOOKUP($A1325,'Customer Names'!$A:$E,4,FALSE)</f>
        <v xml:space="preserve"> Mirte</v>
      </c>
      <c r="D1325" s="37" t="str">
        <f>VLOOKUP($A1325,'Customer Names'!A:E,5,FALSE)</f>
        <v>Leloup</v>
      </c>
      <c r="E1325" s="35">
        <f>VLOOKUP($A1325,'Medical Examinations'!$A:$H,2,FALSE)</f>
        <v>28.05</v>
      </c>
      <c r="F1325" s="35">
        <f>VLOOKUP($A1325,'Medical Examinations'!$A:$H,3,FALSE)</f>
        <v>5.63</v>
      </c>
      <c r="G1325" s="35" t="str">
        <f>VLOOKUP($A1325,'Medical Examinations'!$A:$N,11,0)</f>
        <v>Yes</v>
      </c>
      <c r="H1325" s="35" t="str">
        <f>VLOOKUP($A1325,'Medical Examinations'!$A:$N,5,0)</f>
        <v>No</v>
      </c>
      <c r="I1325" s="35" t="str">
        <f>VLOOKUP($A1325,'Medical Examinations'!$A:$N,6,0)</f>
        <v>No</v>
      </c>
      <c r="J1325" s="35">
        <f>VLOOKUP($A1325,'Medical Examinations'!$A:$N,9,0)</f>
        <v>0</v>
      </c>
      <c r="K1325" s="35" t="str">
        <f>VLOOKUP($A1325,'Medical Examinations'!$A:$N,10,0)</f>
        <v>No</v>
      </c>
      <c r="L1325" s="35" t="str">
        <f>VLOOKUP($A1325,'Medical Examinations'!$A:$N,12,0)</f>
        <v>Overweight</v>
      </c>
      <c r="M1325" s="35" t="str">
        <f>VLOOKUP($A1325,'Medical Examinations'!$A:$N,13,0)</f>
        <v>Normal</v>
      </c>
      <c r="N1325" s="45">
        <f>IFERROR(VLOOKUP($A1325,'Hospitalisation Details'!$A:$P,15,0),"")</f>
        <v>27941</v>
      </c>
      <c r="O1325" s="46">
        <f>IFERROR(VLOOKUP($A1325,'Hospitalisation Details'!$A:$P,6,0),"")</f>
        <v>8233.1</v>
      </c>
      <c r="P1325" s="47" t="str">
        <f>IFERROR(VLOOKUP($A1325,'Hospitalisation Details'!$A:$P,12,0),"")</f>
        <v>tier - 2</v>
      </c>
      <c r="Q1325" s="47" t="str">
        <f>IFERROR(VLOOKUP($A1325,'Hospitalisation Details'!$A:$P,13,0),"")</f>
        <v>tier - 2</v>
      </c>
      <c r="R1325" s="47" t="str">
        <f>IFERROR(VLOOKUP($A1325,'Hospitalisation Details'!$A:$P,14,0),"")</f>
        <v>R1013</v>
      </c>
      <c r="S1325" s="47">
        <f>IFERROR(VLOOKUP($A1325,'Hospitalisation Details'!$A:$P,16,0),"")</f>
        <v>46</v>
      </c>
    </row>
    <row r="1326" spans="1:19" x14ac:dyDescent="0.3">
      <c r="A1326" s="34" t="str">
        <f>'Medical Examinations'!A1326</f>
        <v>Id1325</v>
      </c>
      <c r="B1326" s="36" t="str">
        <f>VLOOKUP($A1326,'Customer Names'!A:E,3,FALSE)</f>
        <v>Ms.</v>
      </c>
      <c r="C1326" s="37" t="str">
        <f>VLOOKUP($A1326,'Customer Names'!$A:$E,4,FALSE)</f>
        <v xml:space="preserve"> Megan</v>
      </c>
      <c r="D1326" s="37" t="str">
        <f>VLOOKUP($A1326,'Customer Names'!A:E,5,FALSE)</f>
        <v>Labare</v>
      </c>
      <c r="E1326" s="35">
        <f>VLOOKUP($A1326,'Medical Examinations'!$A:$H,2,FALSE)</f>
        <v>27.72</v>
      </c>
      <c r="F1326" s="35">
        <f>VLOOKUP($A1326,'Medical Examinations'!$A:$H,3,FALSE)</f>
        <v>5.83</v>
      </c>
      <c r="G1326" s="35" t="str">
        <f>VLOOKUP($A1326,'Medical Examinations'!$A:$N,11,0)</f>
        <v>Yes</v>
      </c>
      <c r="H1326" s="35" t="str">
        <f>VLOOKUP($A1326,'Medical Examinations'!$A:$N,5,0)</f>
        <v>No</v>
      </c>
      <c r="I1326" s="35" t="str">
        <f>VLOOKUP($A1326,'Medical Examinations'!$A:$N,6,0)</f>
        <v>No</v>
      </c>
      <c r="J1326" s="35">
        <f>VLOOKUP($A1326,'Medical Examinations'!$A:$N,9,0)</f>
        <v>0</v>
      </c>
      <c r="K1326" s="35" t="str">
        <f>VLOOKUP($A1326,'Medical Examinations'!$A:$N,10,0)</f>
        <v>No</v>
      </c>
      <c r="L1326" s="35" t="str">
        <f>VLOOKUP($A1326,'Medical Examinations'!$A:$N,12,0)</f>
        <v>Overweight</v>
      </c>
      <c r="M1326" s="35" t="str">
        <f>VLOOKUP($A1326,'Medical Examinations'!$A:$N,13,0)</f>
        <v>Prediabetes</v>
      </c>
      <c r="N1326" s="45">
        <f>IFERROR(VLOOKUP($A1326,'Hospitalisation Details'!$A:$P,15,0),"")</f>
        <v>28006</v>
      </c>
      <c r="O1326" s="46">
        <f>IFERROR(VLOOKUP($A1326,'Hospitalisation Details'!$A:$P,6,0),"")</f>
        <v>8232.64</v>
      </c>
      <c r="P1326" s="47" t="str">
        <f>IFERROR(VLOOKUP($A1326,'Hospitalisation Details'!$A:$P,12,0),"")</f>
        <v>tier - 2</v>
      </c>
      <c r="Q1326" s="47" t="str">
        <f>IFERROR(VLOOKUP($A1326,'Hospitalisation Details'!$A:$P,13,0),"")</f>
        <v>tier - 3</v>
      </c>
      <c r="R1326" s="47" t="str">
        <f>IFERROR(VLOOKUP($A1326,'Hospitalisation Details'!$A:$P,14,0),"")</f>
        <v>R1013</v>
      </c>
      <c r="S1326" s="47">
        <f>IFERROR(VLOOKUP($A1326,'Hospitalisation Details'!$A:$P,16,0),"")</f>
        <v>46</v>
      </c>
    </row>
    <row r="1327" spans="1:19" x14ac:dyDescent="0.3">
      <c r="A1327" s="34" t="str">
        <f>'Medical Examinations'!A1327</f>
        <v>Id1326</v>
      </c>
      <c r="B1327" s="36" t="str">
        <f>VLOOKUP($A1327,'Customer Names'!A:E,3,FALSE)</f>
        <v>Ms.</v>
      </c>
      <c r="C1327" s="37" t="str">
        <f>VLOOKUP($A1327,'Customer Names'!$A:$E,4,FALSE)</f>
        <v xml:space="preserve"> Kerry A.</v>
      </c>
      <c r="D1327" s="37" t="str">
        <f>VLOOKUP($A1327,'Customer Names'!A:E,5,FALSE)</f>
        <v>Arouca</v>
      </c>
      <c r="E1327" s="35">
        <f>VLOOKUP($A1327,'Medical Examinations'!$A:$H,2,FALSE)</f>
        <v>29.81</v>
      </c>
      <c r="F1327" s="35">
        <f>VLOOKUP($A1327,'Medical Examinations'!$A:$H,3,FALSE)</f>
        <v>9.23</v>
      </c>
      <c r="G1327" s="35" t="str">
        <f>VLOOKUP($A1327,'Medical Examinations'!$A:$N,11,0)</f>
        <v>No</v>
      </c>
      <c r="H1327" s="35" t="str">
        <f>VLOOKUP($A1327,'Medical Examinations'!$A:$N,5,0)</f>
        <v>No</v>
      </c>
      <c r="I1327" s="35" t="str">
        <f>VLOOKUP($A1327,'Medical Examinations'!$A:$N,6,0)</f>
        <v>No</v>
      </c>
      <c r="J1327" s="35">
        <f>VLOOKUP($A1327,'Medical Examinations'!$A:$N,9,0)</f>
        <v>0</v>
      </c>
      <c r="K1327" s="35" t="str">
        <f>VLOOKUP($A1327,'Medical Examinations'!$A:$N,10,0)</f>
        <v>No</v>
      </c>
      <c r="L1327" s="35" t="str">
        <f>VLOOKUP($A1327,'Medical Examinations'!$A:$N,12,0)</f>
        <v>Overweight</v>
      </c>
      <c r="M1327" s="35" t="str">
        <f>VLOOKUP($A1327,'Medical Examinations'!$A:$N,13,0)</f>
        <v>Diabetes</v>
      </c>
      <c r="N1327" s="45">
        <f>IFERROR(VLOOKUP($A1327,'Hospitalisation Details'!$A:$P,15,0),"")</f>
        <v>28671</v>
      </c>
      <c r="O1327" s="46">
        <f>IFERROR(VLOOKUP($A1327,'Hospitalisation Details'!$A:$P,6,0),"")</f>
        <v>8219.2000000000007</v>
      </c>
      <c r="P1327" s="47" t="str">
        <f>IFERROR(VLOOKUP($A1327,'Hospitalisation Details'!$A:$P,12,0),"")</f>
        <v>tier - 2</v>
      </c>
      <c r="Q1327" s="47" t="str">
        <f>IFERROR(VLOOKUP($A1327,'Hospitalisation Details'!$A:$P,13,0),"")</f>
        <v>tier - 2</v>
      </c>
      <c r="R1327" s="47" t="str">
        <f>IFERROR(VLOOKUP($A1327,'Hospitalisation Details'!$A:$P,14,0),"")</f>
        <v>R1013</v>
      </c>
      <c r="S1327" s="47">
        <f>IFERROR(VLOOKUP($A1327,'Hospitalisation Details'!$A:$P,16,0),"")</f>
        <v>44</v>
      </c>
    </row>
    <row r="1328" spans="1:19" x14ac:dyDescent="0.3">
      <c r="A1328" s="34" t="str">
        <f>'Medical Examinations'!A1328</f>
        <v>Id1327</v>
      </c>
      <c r="B1328" s="36" t="str">
        <f>VLOOKUP($A1328,'Customer Names'!A:E,3,FALSE)</f>
        <v>Ms.</v>
      </c>
      <c r="C1328" s="37" t="str">
        <f>VLOOKUP($A1328,'Customer Names'!$A:$E,4,FALSE)</f>
        <v xml:space="preserve"> Kristin</v>
      </c>
      <c r="D1328" s="37" t="str">
        <f>VLOOKUP($A1328,'Customer Names'!A:E,5,FALSE)</f>
        <v>Reese</v>
      </c>
      <c r="E1328" s="35">
        <f>VLOOKUP($A1328,'Medical Examinations'!$A:$H,2,FALSE)</f>
        <v>23.98</v>
      </c>
      <c r="F1328" s="35">
        <f>VLOOKUP($A1328,'Medical Examinations'!$A:$H,3,FALSE)</f>
        <v>9.89</v>
      </c>
      <c r="G1328" s="35" t="str">
        <f>VLOOKUP($A1328,'Medical Examinations'!$A:$N,11,0)</f>
        <v>No</v>
      </c>
      <c r="H1328" s="35" t="str">
        <f>VLOOKUP($A1328,'Medical Examinations'!$A:$N,5,0)</f>
        <v>No</v>
      </c>
      <c r="I1328" s="35" t="str">
        <f>VLOOKUP($A1328,'Medical Examinations'!$A:$N,6,0)</f>
        <v>No</v>
      </c>
      <c r="J1328" s="35">
        <f>VLOOKUP($A1328,'Medical Examinations'!$A:$N,9,0)</f>
        <v>0</v>
      </c>
      <c r="K1328" s="35" t="str">
        <f>VLOOKUP($A1328,'Medical Examinations'!$A:$N,10,0)</f>
        <v>No</v>
      </c>
      <c r="L1328" s="35" t="str">
        <f>VLOOKUP($A1328,'Medical Examinations'!$A:$N,12,0)</f>
        <v>Normal Weight</v>
      </c>
      <c r="M1328" s="35" t="str">
        <f>VLOOKUP($A1328,'Medical Examinations'!$A:$N,13,0)</f>
        <v>Diabetes</v>
      </c>
      <c r="N1328" s="45">
        <f>IFERROR(VLOOKUP($A1328,'Hospitalisation Details'!$A:$P,15,0),"")</f>
        <v>28787</v>
      </c>
      <c r="O1328" s="46">
        <f>IFERROR(VLOOKUP($A1328,'Hospitalisation Details'!$A:$P,6,0),"")</f>
        <v>8211.1</v>
      </c>
      <c r="P1328" s="47" t="str">
        <f>IFERROR(VLOOKUP($A1328,'Hospitalisation Details'!$A:$P,12,0),"")</f>
        <v>tier - 2</v>
      </c>
      <c r="Q1328" s="47" t="str">
        <f>IFERROR(VLOOKUP($A1328,'Hospitalisation Details'!$A:$P,13,0),"")</f>
        <v>tier - 3</v>
      </c>
      <c r="R1328" s="47" t="str">
        <f>IFERROR(VLOOKUP($A1328,'Hospitalisation Details'!$A:$P,14,0),"")</f>
        <v>R1013</v>
      </c>
      <c r="S1328" s="47">
        <f>IFERROR(VLOOKUP($A1328,'Hospitalisation Details'!$A:$P,16,0),"")</f>
        <v>44</v>
      </c>
    </row>
    <row r="1329" spans="1:19" x14ac:dyDescent="0.3">
      <c r="A1329" s="34" t="str">
        <f>'Medical Examinations'!A1329</f>
        <v>Id1328</v>
      </c>
      <c r="B1329" s="36" t="str">
        <f>VLOOKUP($A1329,'Customer Names'!A:E,3,FALSE)</f>
        <v>Mr.</v>
      </c>
      <c r="C1329" s="37" t="str">
        <f>VLOOKUP($A1329,'Customer Names'!$A:$E,4,FALSE)</f>
        <v xml:space="preserve"> Christopher R.</v>
      </c>
      <c r="D1329" s="37" t="str">
        <f>VLOOKUP($A1329,'Customer Names'!A:E,5,FALSE)</f>
        <v>McCloskey</v>
      </c>
      <c r="E1329" s="35">
        <f>VLOOKUP($A1329,'Medical Examinations'!$A:$H,2,FALSE)</f>
        <v>17.34</v>
      </c>
      <c r="F1329" s="35">
        <f>VLOOKUP($A1329,'Medical Examinations'!$A:$H,3,FALSE)</f>
        <v>12</v>
      </c>
      <c r="G1329" s="35" t="str">
        <f>VLOOKUP($A1329,'Medical Examinations'!$A:$N,11,0)</f>
        <v>No</v>
      </c>
      <c r="H1329" s="35" t="str">
        <f>VLOOKUP($A1329,'Medical Examinations'!$A:$N,5,0)</f>
        <v>No</v>
      </c>
      <c r="I1329" s="35" t="str">
        <f>VLOOKUP($A1329,'Medical Examinations'!$A:$N,6,0)</f>
        <v>No</v>
      </c>
      <c r="J1329" s="35">
        <f>VLOOKUP($A1329,'Medical Examinations'!$A:$N,9,0)</f>
        <v>0</v>
      </c>
      <c r="K1329" s="35" t="str">
        <f>VLOOKUP($A1329,'Medical Examinations'!$A:$N,10,0)</f>
        <v>No</v>
      </c>
      <c r="L1329" s="35" t="str">
        <f>VLOOKUP($A1329,'Medical Examinations'!$A:$N,12,0)</f>
        <v>Underweight</v>
      </c>
      <c r="M1329" s="35" t="str">
        <f>VLOOKUP($A1329,'Medical Examinations'!$A:$N,13,0)</f>
        <v>Diabetes</v>
      </c>
      <c r="N1329" s="45">
        <f>IFERROR(VLOOKUP($A1329,'Hospitalisation Details'!$A:$P,15,0),"")</f>
        <v>22973</v>
      </c>
      <c r="O1329" s="46">
        <f>IFERROR(VLOOKUP($A1329,'Hospitalisation Details'!$A:$P,6,0),"")</f>
        <v>8188.12</v>
      </c>
      <c r="P1329" s="47" t="str">
        <f>IFERROR(VLOOKUP($A1329,'Hospitalisation Details'!$A:$P,12,0),"")</f>
        <v>tier - 3</v>
      </c>
      <c r="Q1329" s="47" t="str">
        <f>IFERROR(VLOOKUP($A1329,'Hospitalisation Details'!$A:$P,13,0),"")</f>
        <v>tier - 3</v>
      </c>
      <c r="R1329" s="47" t="str">
        <f>IFERROR(VLOOKUP($A1329,'Hospitalisation Details'!$A:$P,14,0),"")</f>
        <v>R1013</v>
      </c>
      <c r="S1329" s="47">
        <f>IFERROR(VLOOKUP($A1329,'Hospitalisation Details'!$A:$P,16,0),"")</f>
        <v>60</v>
      </c>
    </row>
    <row r="1330" spans="1:19" x14ac:dyDescent="0.3">
      <c r="A1330" s="34" t="str">
        <f>'Medical Examinations'!A1330</f>
        <v>Id1329</v>
      </c>
      <c r="B1330" s="36" t="str">
        <f>VLOOKUP($A1330,'Customer Names'!A:E,3,FALSE)</f>
        <v>Mrs.</v>
      </c>
      <c r="C1330" s="37" t="str">
        <f>VLOOKUP($A1330,'Customer Names'!$A:$E,4,FALSE)</f>
        <v xml:space="preserve"> Elizabeth A</v>
      </c>
      <c r="D1330" s="37" t="str">
        <f>VLOOKUP($A1330,'Customer Names'!A:E,5,FALSE)</f>
        <v>Tedsen</v>
      </c>
      <c r="E1330" s="35">
        <f>VLOOKUP($A1330,'Medical Examinations'!$A:$H,2,FALSE)</f>
        <v>40.39</v>
      </c>
      <c r="F1330" s="35">
        <f>VLOOKUP($A1330,'Medical Examinations'!$A:$H,3,FALSE)</f>
        <v>4.24</v>
      </c>
      <c r="G1330" s="35" t="str">
        <f>VLOOKUP($A1330,'Medical Examinations'!$A:$N,11,0)</f>
        <v>Yes</v>
      </c>
      <c r="H1330" s="35" t="str">
        <f>VLOOKUP($A1330,'Medical Examinations'!$A:$N,5,0)</f>
        <v>No</v>
      </c>
      <c r="I1330" s="35" t="str">
        <f>VLOOKUP($A1330,'Medical Examinations'!$A:$N,6,0)</f>
        <v>Yes</v>
      </c>
      <c r="J1330" s="35">
        <f>VLOOKUP($A1330,'Medical Examinations'!$A:$N,9,0)</f>
        <v>1</v>
      </c>
      <c r="K1330" s="35" t="str">
        <f>VLOOKUP($A1330,'Medical Examinations'!$A:$N,10,0)</f>
        <v>No</v>
      </c>
      <c r="L1330" s="35" t="str">
        <f>VLOOKUP($A1330,'Medical Examinations'!$A:$N,12,0)</f>
        <v>Obesity</v>
      </c>
      <c r="M1330" s="35" t="str">
        <f>VLOOKUP($A1330,'Medical Examinations'!$A:$N,13,0)</f>
        <v>Normal</v>
      </c>
      <c r="N1330" s="45">
        <f>IFERROR(VLOOKUP($A1330,'Hospitalisation Details'!$A:$P,15,0),"")</f>
        <v>35724</v>
      </c>
      <c r="O1330" s="46">
        <f>IFERROR(VLOOKUP($A1330,'Hospitalisation Details'!$A:$P,6,0),"")</f>
        <v>8182.89</v>
      </c>
      <c r="P1330" s="47" t="str">
        <f>IFERROR(VLOOKUP($A1330,'Hospitalisation Details'!$A:$P,12,0),"")</f>
        <v>tier - 2</v>
      </c>
      <c r="Q1330" s="47" t="str">
        <f>IFERROR(VLOOKUP($A1330,'Hospitalisation Details'!$A:$P,13,0),"")</f>
        <v>tier - 1</v>
      </c>
      <c r="R1330" s="47" t="str">
        <f>IFERROR(VLOOKUP($A1330,'Hospitalisation Details'!$A:$P,14,0),"")</f>
        <v>R1026</v>
      </c>
      <c r="S1330" s="47">
        <f>IFERROR(VLOOKUP($A1330,'Hospitalisation Details'!$A:$P,16,0),"")</f>
        <v>25</v>
      </c>
    </row>
    <row r="1331" spans="1:19" x14ac:dyDescent="0.3">
      <c r="A1331" s="34" t="str">
        <f>'Medical Examinations'!A1331</f>
        <v>Id1330</v>
      </c>
      <c r="B1331" s="36" t="str">
        <f>VLOOKUP($A1331,'Customer Names'!A:E,3,FALSE)</f>
        <v>Mr.</v>
      </c>
      <c r="C1331" s="37" t="str">
        <f>VLOOKUP($A1331,'Customer Names'!$A:$E,4,FALSE)</f>
        <v xml:space="preserve"> Andrew</v>
      </c>
      <c r="D1331" s="37" t="str">
        <f>VLOOKUP($A1331,'Customer Names'!A:E,5,FALSE)</f>
        <v>Koehlinger</v>
      </c>
      <c r="E1331" s="35">
        <f>VLOOKUP($A1331,'Medical Examinations'!$A:$H,2,FALSE)</f>
        <v>25.96</v>
      </c>
      <c r="F1331" s="35">
        <f>VLOOKUP($A1331,'Medical Examinations'!$A:$H,3,FALSE)</f>
        <v>4.68</v>
      </c>
      <c r="G1331" s="35" t="str">
        <f>VLOOKUP($A1331,'Medical Examinations'!$A:$N,11,0)</f>
        <v>Yes</v>
      </c>
      <c r="H1331" s="35" t="str">
        <f>VLOOKUP($A1331,'Medical Examinations'!$A:$N,5,0)</f>
        <v>No</v>
      </c>
      <c r="I1331" s="35" t="str">
        <f>VLOOKUP($A1331,'Medical Examinations'!$A:$N,6,0)</f>
        <v>Yes</v>
      </c>
      <c r="J1331" s="35">
        <f>VLOOKUP($A1331,'Medical Examinations'!$A:$N,9,0)</f>
        <v>1</v>
      </c>
      <c r="K1331" s="35" t="str">
        <f>VLOOKUP($A1331,'Medical Examinations'!$A:$N,10,0)</f>
        <v>No</v>
      </c>
      <c r="L1331" s="35" t="str">
        <f>VLOOKUP($A1331,'Medical Examinations'!$A:$N,12,0)</f>
        <v>Overweight</v>
      </c>
      <c r="M1331" s="35" t="str">
        <f>VLOOKUP($A1331,'Medical Examinations'!$A:$N,13,0)</f>
        <v>Normal</v>
      </c>
      <c r="N1331" s="45">
        <f>IFERROR(VLOOKUP($A1331,'Hospitalisation Details'!$A:$P,15,0),"")</f>
        <v>30475</v>
      </c>
      <c r="O1331" s="46">
        <f>IFERROR(VLOOKUP($A1331,'Hospitalisation Details'!$A:$P,6,0),"")</f>
        <v>8179.51</v>
      </c>
      <c r="P1331" s="47" t="str">
        <f>IFERROR(VLOOKUP($A1331,'Hospitalisation Details'!$A:$P,12,0),"")</f>
        <v>tier - 2</v>
      </c>
      <c r="Q1331" s="47" t="str">
        <f>IFERROR(VLOOKUP($A1331,'Hospitalisation Details'!$A:$P,13,0),"")</f>
        <v>tier - 2</v>
      </c>
      <c r="R1331" s="47" t="str">
        <f>IFERROR(VLOOKUP($A1331,'Hospitalisation Details'!$A:$P,14,0),"")</f>
        <v>R1020</v>
      </c>
      <c r="S1331" s="47">
        <f>IFERROR(VLOOKUP($A1331,'Hospitalisation Details'!$A:$P,16,0),"")</f>
        <v>40</v>
      </c>
    </row>
    <row r="1332" spans="1:19" x14ac:dyDescent="0.3">
      <c r="A1332" s="34" t="str">
        <f>'Medical Examinations'!A1332</f>
        <v>Id1331</v>
      </c>
      <c r="B1332" s="36" t="str">
        <f>VLOOKUP($A1332,'Customer Names'!A:E,3,FALSE)</f>
        <v>Ms.</v>
      </c>
      <c r="C1332" s="37" t="str">
        <f>VLOOKUP($A1332,'Customer Names'!$A:$E,4,FALSE)</f>
        <v xml:space="preserve"> Dawn M.</v>
      </c>
      <c r="D1332" s="37" t="str">
        <f>VLOOKUP($A1332,'Customer Names'!A:E,5,FALSE)</f>
        <v>Pielechaty</v>
      </c>
      <c r="E1332" s="35">
        <f>VLOOKUP($A1332,'Medical Examinations'!$A:$H,2,FALSE)</f>
        <v>17.68</v>
      </c>
      <c r="F1332" s="35">
        <f>VLOOKUP($A1332,'Medical Examinations'!$A:$H,3,FALSE)</f>
        <v>8.57</v>
      </c>
      <c r="G1332" s="35" t="str">
        <f>VLOOKUP($A1332,'Medical Examinations'!$A:$N,11,0)</f>
        <v>Yes</v>
      </c>
      <c r="H1332" s="35" t="str">
        <f>VLOOKUP($A1332,'Medical Examinations'!$A:$N,5,0)</f>
        <v>No</v>
      </c>
      <c r="I1332" s="35" t="str">
        <f>VLOOKUP($A1332,'Medical Examinations'!$A:$N,6,0)</f>
        <v>Yes</v>
      </c>
      <c r="J1332" s="35">
        <f>VLOOKUP($A1332,'Medical Examinations'!$A:$N,9,0)</f>
        <v>1</v>
      </c>
      <c r="K1332" s="35" t="str">
        <f>VLOOKUP($A1332,'Medical Examinations'!$A:$N,10,0)</f>
        <v>No</v>
      </c>
      <c r="L1332" s="35" t="str">
        <f>VLOOKUP($A1332,'Medical Examinations'!$A:$N,12,0)</f>
        <v>Underweight</v>
      </c>
      <c r="M1332" s="35" t="str">
        <f>VLOOKUP($A1332,'Medical Examinations'!$A:$N,13,0)</f>
        <v>Diabetes</v>
      </c>
      <c r="N1332" s="45">
        <f>IFERROR(VLOOKUP($A1332,'Hospitalisation Details'!$A:$P,15,0),"")</f>
        <v>23320</v>
      </c>
      <c r="O1332" s="46">
        <f>IFERROR(VLOOKUP($A1332,'Hospitalisation Details'!$A:$P,6,0),"")</f>
        <v>8177.9</v>
      </c>
      <c r="P1332" s="47" t="str">
        <f>IFERROR(VLOOKUP($A1332,'Hospitalisation Details'!$A:$P,12,0),"")</f>
        <v>tier - 3</v>
      </c>
      <c r="Q1332" s="47" t="str">
        <f>IFERROR(VLOOKUP($A1332,'Hospitalisation Details'!$A:$P,13,0),"")</f>
        <v>tier - 1</v>
      </c>
      <c r="R1332" s="47" t="str">
        <f>IFERROR(VLOOKUP($A1332,'Hospitalisation Details'!$A:$P,14,0),"")</f>
        <v>R1013</v>
      </c>
      <c r="S1332" s="47">
        <f>IFERROR(VLOOKUP($A1332,'Hospitalisation Details'!$A:$P,16,0),"")</f>
        <v>59</v>
      </c>
    </row>
    <row r="1333" spans="1:19" x14ac:dyDescent="0.3">
      <c r="A1333" s="34" t="str">
        <f>'Medical Examinations'!A1333</f>
        <v>Id1332</v>
      </c>
      <c r="B1333" s="36" t="str">
        <f>VLOOKUP($A1333,'Customer Names'!A:E,3,FALSE)</f>
        <v>Mr.</v>
      </c>
      <c r="C1333" s="37" t="str">
        <f>VLOOKUP($A1333,'Customer Names'!$A:$E,4,FALSE)</f>
        <v xml:space="preserve"> Jonathan P</v>
      </c>
      <c r="D1333" s="37" t="str">
        <f>VLOOKUP($A1333,'Customer Names'!A:E,5,FALSE)</f>
        <v>Korhonen</v>
      </c>
      <c r="E1333" s="35">
        <f>VLOOKUP($A1333,'Medical Examinations'!$A:$H,2,FALSE)</f>
        <v>30.875</v>
      </c>
      <c r="F1333" s="35">
        <f>VLOOKUP($A1333,'Medical Examinations'!$A:$H,3,FALSE)</f>
        <v>4.0999999999999996</v>
      </c>
      <c r="G1333" s="35" t="str">
        <f>VLOOKUP($A1333,'Medical Examinations'!$A:$N,11,0)</f>
        <v>No</v>
      </c>
      <c r="H1333" s="35" t="str">
        <f>VLOOKUP($A1333,'Medical Examinations'!$A:$N,5,0)</f>
        <v>No</v>
      </c>
      <c r="I1333" s="35" t="str">
        <f>VLOOKUP($A1333,'Medical Examinations'!$A:$N,6,0)</f>
        <v>No</v>
      </c>
      <c r="J1333" s="35">
        <f>VLOOKUP($A1333,'Medical Examinations'!$A:$N,9,0)</f>
        <v>0</v>
      </c>
      <c r="K1333" s="35" t="str">
        <f>VLOOKUP($A1333,'Medical Examinations'!$A:$N,10,0)</f>
        <v>No</v>
      </c>
      <c r="L1333" s="35" t="str">
        <f>VLOOKUP($A1333,'Medical Examinations'!$A:$N,12,0)</f>
        <v>Obesity</v>
      </c>
      <c r="M1333" s="35" t="str">
        <f>VLOOKUP($A1333,'Medical Examinations'!$A:$N,13,0)</f>
        <v>Normal</v>
      </c>
      <c r="N1333" s="45">
        <f>IFERROR(VLOOKUP($A1333,'Hospitalisation Details'!$A:$P,15,0),"")</f>
        <v>30130</v>
      </c>
      <c r="O1333" s="46">
        <f>IFERROR(VLOOKUP($A1333,'Hospitalisation Details'!$A:$P,6,0),"")</f>
        <v>8162.72</v>
      </c>
      <c r="P1333" s="47" t="str">
        <f>IFERROR(VLOOKUP($A1333,'Hospitalisation Details'!$A:$P,12,0),"")</f>
        <v>tier - 3</v>
      </c>
      <c r="Q1333" s="47" t="str">
        <f>IFERROR(VLOOKUP($A1333,'Hospitalisation Details'!$A:$P,13,0),"")</f>
        <v>tier - 3</v>
      </c>
      <c r="R1333" s="47" t="str">
        <f>IFERROR(VLOOKUP($A1333,'Hospitalisation Details'!$A:$P,14,0),"")</f>
        <v>R1012</v>
      </c>
      <c r="S1333" s="47">
        <f>IFERROR(VLOOKUP($A1333,'Hospitalisation Details'!$A:$P,16,0),"")</f>
        <v>40</v>
      </c>
    </row>
    <row r="1334" spans="1:19" x14ac:dyDescent="0.3">
      <c r="A1334" s="34" t="str">
        <f>'Medical Examinations'!A1334</f>
        <v>Id1333</v>
      </c>
      <c r="B1334" s="36" t="str">
        <f>VLOOKUP($A1334,'Customer Names'!A:E,3,FALSE)</f>
        <v>Mrs.</v>
      </c>
      <c r="C1334" s="37" t="str">
        <f>VLOOKUP($A1334,'Customer Names'!$A:$E,4,FALSE)</f>
        <v xml:space="preserve"> Gina</v>
      </c>
      <c r="D1334" s="37" t="str">
        <f>VLOOKUP($A1334,'Customer Names'!A:E,5,FALSE)</f>
        <v>Kehr</v>
      </c>
      <c r="E1334" s="35">
        <f>VLOOKUP($A1334,'Medical Examinations'!$A:$H,2,FALSE)</f>
        <v>30.81</v>
      </c>
      <c r="F1334" s="35">
        <f>VLOOKUP($A1334,'Medical Examinations'!$A:$H,3,FALSE)</f>
        <v>4.49</v>
      </c>
      <c r="G1334" s="35" t="str">
        <f>VLOOKUP($A1334,'Medical Examinations'!$A:$N,11,0)</f>
        <v>No</v>
      </c>
      <c r="H1334" s="35" t="str">
        <f>VLOOKUP($A1334,'Medical Examinations'!$A:$N,5,0)</f>
        <v>No</v>
      </c>
      <c r="I1334" s="35" t="str">
        <f>VLOOKUP($A1334,'Medical Examinations'!$A:$N,6,0)</f>
        <v>No</v>
      </c>
      <c r="J1334" s="35">
        <f>VLOOKUP($A1334,'Medical Examinations'!$A:$N,9,0)</f>
        <v>0</v>
      </c>
      <c r="K1334" s="35" t="str">
        <f>VLOOKUP($A1334,'Medical Examinations'!$A:$N,10,0)</f>
        <v>No</v>
      </c>
      <c r="L1334" s="35" t="str">
        <f>VLOOKUP($A1334,'Medical Examinations'!$A:$N,12,0)</f>
        <v>Obesity</v>
      </c>
      <c r="M1334" s="35" t="str">
        <f>VLOOKUP($A1334,'Medical Examinations'!$A:$N,13,0)</f>
        <v>Normal</v>
      </c>
      <c r="N1334" s="45">
        <f>IFERROR(VLOOKUP($A1334,'Hospitalisation Details'!$A:$P,15,0),"")</f>
        <v>33045</v>
      </c>
      <c r="O1334" s="46">
        <f>IFERROR(VLOOKUP($A1334,'Hospitalisation Details'!$A:$P,6,0),"")</f>
        <v>8157.92</v>
      </c>
      <c r="P1334" s="47" t="str">
        <f>IFERROR(VLOOKUP($A1334,'Hospitalisation Details'!$A:$P,12,0),"")</f>
        <v>tier - 2</v>
      </c>
      <c r="Q1334" s="47" t="str">
        <f>IFERROR(VLOOKUP($A1334,'Hospitalisation Details'!$A:$P,13,0),"")</f>
        <v>tier - 3</v>
      </c>
      <c r="R1334" s="47" t="str">
        <f>IFERROR(VLOOKUP($A1334,'Hospitalisation Details'!$A:$P,14,0),"")</f>
        <v>R1025</v>
      </c>
      <c r="S1334" s="47">
        <f>IFERROR(VLOOKUP($A1334,'Hospitalisation Details'!$A:$P,16,0),"")</f>
        <v>32</v>
      </c>
    </row>
    <row r="1335" spans="1:19" x14ac:dyDescent="0.3">
      <c r="A1335" s="34" t="str">
        <f>'Medical Examinations'!A1335</f>
        <v>Id1334</v>
      </c>
      <c r="B1335" s="36" t="str">
        <f>VLOOKUP($A1335,'Customer Names'!A:E,3,FALSE)</f>
        <v>Mr.</v>
      </c>
      <c r="C1335" s="37" t="str">
        <f>VLOOKUP($A1335,'Customer Names'!$A:$E,4,FALSE)</f>
        <v xml:space="preserve"> Dino</v>
      </c>
      <c r="D1335" s="37" t="str">
        <f>VLOOKUP($A1335,'Customer Names'!A:E,5,FALSE)</f>
        <v>Montagna</v>
      </c>
      <c r="E1335" s="35">
        <f>VLOOKUP($A1335,'Medical Examinations'!$A:$H,2,FALSE)</f>
        <v>36.85</v>
      </c>
      <c r="F1335" s="35">
        <f>VLOOKUP($A1335,'Medical Examinations'!$A:$H,3,FALSE)</f>
        <v>8.8000000000000007</v>
      </c>
      <c r="G1335" s="35" t="str">
        <f>VLOOKUP($A1335,'Medical Examinations'!$A:$N,11,0)</f>
        <v>No</v>
      </c>
      <c r="H1335" s="35" t="str">
        <f>VLOOKUP($A1335,'Medical Examinations'!$A:$N,5,0)</f>
        <v>No</v>
      </c>
      <c r="I1335" s="35" t="str">
        <f>VLOOKUP($A1335,'Medical Examinations'!$A:$N,6,0)</f>
        <v>No</v>
      </c>
      <c r="J1335" s="35">
        <f>VLOOKUP($A1335,'Medical Examinations'!$A:$N,9,0)</f>
        <v>2</v>
      </c>
      <c r="K1335" s="35" t="str">
        <f>VLOOKUP($A1335,'Medical Examinations'!$A:$N,10,0)</f>
        <v>No</v>
      </c>
      <c r="L1335" s="35" t="str">
        <f>VLOOKUP($A1335,'Medical Examinations'!$A:$N,12,0)</f>
        <v>Obesity</v>
      </c>
      <c r="M1335" s="35" t="str">
        <f>VLOOKUP($A1335,'Medical Examinations'!$A:$N,13,0)</f>
        <v>Diabetes</v>
      </c>
      <c r="N1335" s="45">
        <f>IFERROR(VLOOKUP($A1335,'Hospitalisation Details'!$A:$P,15,0),"")</f>
        <v>26910</v>
      </c>
      <c r="O1335" s="46">
        <f>IFERROR(VLOOKUP($A1335,'Hospitalisation Details'!$A:$P,6,0),"")</f>
        <v>8125.78</v>
      </c>
      <c r="P1335" s="47" t="str">
        <f>IFERROR(VLOOKUP($A1335,'Hospitalisation Details'!$A:$P,12,0),"")</f>
        <v>tier - 2</v>
      </c>
      <c r="Q1335" s="47" t="str">
        <f>IFERROR(VLOOKUP($A1335,'Hospitalisation Details'!$A:$P,13,0),"")</f>
        <v>tier - 2</v>
      </c>
      <c r="R1335" s="47" t="str">
        <f>IFERROR(VLOOKUP($A1335,'Hospitalisation Details'!$A:$P,14,0),"")</f>
        <v>R1013</v>
      </c>
      <c r="S1335" s="47">
        <f>IFERROR(VLOOKUP($A1335,'Hospitalisation Details'!$A:$P,16,0),"")</f>
        <v>49</v>
      </c>
    </row>
    <row r="1336" spans="1:19" x14ac:dyDescent="0.3">
      <c r="A1336" s="34" t="str">
        <f>'Medical Examinations'!A1336</f>
        <v>Id1335</v>
      </c>
      <c r="B1336" s="36" t="str">
        <f>VLOOKUP($A1336,'Customer Names'!A:E,3,FALSE)</f>
        <v>Mr.</v>
      </c>
      <c r="C1336" s="37" t="str">
        <f>VLOOKUP($A1336,'Customer Names'!$A:$E,4,FALSE)</f>
        <v xml:space="preserve"> Jan</v>
      </c>
      <c r="D1336" s="37" t="str">
        <f>VLOOKUP($A1336,'Customer Names'!A:E,5,FALSE)</f>
        <v>M√ºller</v>
      </c>
      <c r="E1336" s="35">
        <f>VLOOKUP($A1336,'Medical Examinations'!$A:$H,2,FALSE)</f>
        <v>35.86</v>
      </c>
      <c r="F1336" s="35">
        <f>VLOOKUP($A1336,'Medical Examinations'!$A:$H,3,FALSE)</f>
        <v>7.93</v>
      </c>
      <c r="G1336" s="35" t="str">
        <f>VLOOKUP($A1336,'Medical Examinations'!$A:$N,11,0)</f>
        <v>No</v>
      </c>
      <c r="H1336" s="35" t="str">
        <f>VLOOKUP($A1336,'Medical Examinations'!$A:$N,5,0)</f>
        <v>No</v>
      </c>
      <c r="I1336" s="35" t="str">
        <f>VLOOKUP($A1336,'Medical Examinations'!$A:$N,6,0)</f>
        <v>No</v>
      </c>
      <c r="J1336" s="35">
        <f>VLOOKUP($A1336,'Medical Examinations'!$A:$N,9,0)</f>
        <v>2</v>
      </c>
      <c r="K1336" s="35" t="str">
        <f>VLOOKUP($A1336,'Medical Examinations'!$A:$N,10,0)</f>
        <v>No</v>
      </c>
      <c r="L1336" s="35" t="str">
        <f>VLOOKUP($A1336,'Medical Examinations'!$A:$N,12,0)</f>
        <v>Obesity</v>
      </c>
      <c r="M1336" s="35" t="str">
        <f>VLOOKUP($A1336,'Medical Examinations'!$A:$N,13,0)</f>
        <v>Diabetes</v>
      </c>
      <c r="N1336" s="45">
        <f>IFERROR(VLOOKUP($A1336,'Hospitalisation Details'!$A:$P,15,0),"")</f>
        <v>26906</v>
      </c>
      <c r="O1336" s="46">
        <f>IFERROR(VLOOKUP($A1336,'Hospitalisation Details'!$A:$P,6,0),"")</f>
        <v>8124.41</v>
      </c>
      <c r="P1336" s="47" t="str">
        <f>IFERROR(VLOOKUP($A1336,'Hospitalisation Details'!$A:$P,12,0),"")</f>
        <v>tier - 3</v>
      </c>
      <c r="Q1336" s="47" t="str">
        <f>IFERROR(VLOOKUP($A1336,'Hospitalisation Details'!$A:$P,13,0),"")</f>
        <v>tier - 1</v>
      </c>
      <c r="R1336" s="47" t="str">
        <f>IFERROR(VLOOKUP($A1336,'Hospitalisation Details'!$A:$P,14,0),"")</f>
        <v>R1013</v>
      </c>
      <c r="S1336" s="47">
        <f>IFERROR(VLOOKUP($A1336,'Hospitalisation Details'!$A:$P,16,0),"")</f>
        <v>49</v>
      </c>
    </row>
    <row r="1337" spans="1:19" x14ac:dyDescent="0.3">
      <c r="A1337" s="34" t="str">
        <f>'Medical Examinations'!A1337</f>
        <v>Id1336</v>
      </c>
      <c r="B1337" s="36" t="str">
        <f>VLOOKUP($A1337,'Customer Names'!A:E,3,FALSE)</f>
        <v>Mr.</v>
      </c>
      <c r="C1337" s="37" t="str">
        <f>VLOOKUP($A1337,'Customer Names'!$A:$E,4,FALSE)</f>
        <v xml:space="preserve"> Jonathan E.</v>
      </c>
      <c r="D1337" s="37" t="str">
        <f>VLOOKUP($A1337,'Customer Names'!A:E,5,FALSE)</f>
        <v>Baker</v>
      </c>
      <c r="E1337" s="35">
        <f>VLOOKUP($A1337,'Medical Examinations'!$A:$H,2,FALSE)</f>
        <v>30.3</v>
      </c>
      <c r="F1337" s="35">
        <f>VLOOKUP($A1337,'Medical Examinations'!$A:$H,3,FALSE)</f>
        <v>9.4499999999999993</v>
      </c>
      <c r="G1337" s="35" t="str">
        <f>VLOOKUP($A1337,'Medical Examinations'!$A:$N,11,0)</f>
        <v>No</v>
      </c>
      <c r="H1337" s="35" t="str">
        <f>VLOOKUP($A1337,'Medical Examinations'!$A:$N,5,0)</f>
        <v>No</v>
      </c>
      <c r="I1337" s="35" t="str">
        <f>VLOOKUP($A1337,'Medical Examinations'!$A:$N,6,0)</f>
        <v>No</v>
      </c>
      <c r="J1337" s="35">
        <f>VLOOKUP($A1337,'Medical Examinations'!$A:$N,9,0)</f>
        <v>2</v>
      </c>
      <c r="K1337" s="35" t="str">
        <f>VLOOKUP($A1337,'Medical Examinations'!$A:$N,10,0)</f>
        <v>No</v>
      </c>
      <c r="L1337" s="35" t="str">
        <f>VLOOKUP($A1337,'Medical Examinations'!$A:$N,12,0)</f>
        <v>Obesity</v>
      </c>
      <c r="M1337" s="35" t="str">
        <f>VLOOKUP($A1337,'Medical Examinations'!$A:$N,13,0)</f>
        <v>Diabetes</v>
      </c>
      <c r="N1337" s="45">
        <f>IFERROR(VLOOKUP($A1337,'Hospitalisation Details'!$A:$P,15,0),"")</f>
        <v>27014</v>
      </c>
      <c r="O1337" s="46">
        <f>IFERROR(VLOOKUP($A1337,'Hospitalisation Details'!$A:$P,6,0),"")</f>
        <v>8116.68</v>
      </c>
      <c r="P1337" s="47" t="str">
        <f>IFERROR(VLOOKUP($A1337,'Hospitalisation Details'!$A:$P,12,0),"")</f>
        <v>tier - 3</v>
      </c>
      <c r="Q1337" s="47" t="str">
        <f>IFERROR(VLOOKUP($A1337,'Hospitalisation Details'!$A:$P,13,0),"")</f>
        <v>tier - 1</v>
      </c>
      <c r="R1337" s="47" t="str">
        <f>IFERROR(VLOOKUP($A1337,'Hospitalisation Details'!$A:$P,14,0),"")</f>
        <v>R1011</v>
      </c>
      <c r="S1337" s="47">
        <f>IFERROR(VLOOKUP($A1337,'Hospitalisation Details'!$A:$P,16,0),"")</f>
        <v>49</v>
      </c>
    </row>
    <row r="1338" spans="1:19" x14ac:dyDescent="0.3">
      <c r="A1338" s="34" t="str">
        <f>'Medical Examinations'!A1338</f>
        <v>Id1337</v>
      </c>
      <c r="B1338" s="36" t="str">
        <f>VLOOKUP($A1338,'Customer Names'!A:E,3,FALSE)</f>
        <v>Mr.</v>
      </c>
      <c r="C1338" s="37" t="str">
        <f>VLOOKUP($A1338,'Customer Names'!$A:$E,4,FALSE)</f>
        <v xml:space="preserve"> Mark A</v>
      </c>
      <c r="D1338" s="37" t="str">
        <f>VLOOKUP($A1338,'Customer Names'!A:E,5,FALSE)</f>
        <v>Sidebottom</v>
      </c>
      <c r="E1338" s="35">
        <f>VLOOKUP($A1338,'Medical Examinations'!$A:$H,2,FALSE)</f>
        <v>32.015000000000001</v>
      </c>
      <c r="F1338" s="35">
        <f>VLOOKUP($A1338,'Medical Examinations'!$A:$H,3,FALSE)</f>
        <v>7.67</v>
      </c>
      <c r="G1338" s="35" t="str">
        <f>VLOOKUP($A1338,'Medical Examinations'!$A:$N,11,0)</f>
        <v>No</v>
      </c>
      <c r="H1338" s="35" t="str">
        <f>VLOOKUP($A1338,'Medical Examinations'!$A:$N,5,0)</f>
        <v>No</v>
      </c>
      <c r="I1338" s="35" t="str">
        <f>VLOOKUP($A1338,'Medical Examinations'!$A:$N,6,0)</f>
        <v>No</v>
      </c>
      <c r="J1338" s="35">
        <f>VLOOKUP($A1338,'Medical Examinations'!$A:$N,9,0)</f>
        <v>0</v>
      </c>
      <c r="K1338" s="35" t="str">
        <f>VLOOKUP($A1338,'Medical Examinations'!$A:$N,10,0)</f>
        <v>No</v>
      </c>
      <c r="L1338" s="35" t="str">
        <f>VLOOKUP($A1338,'Medical Examinations'!$A:$N,12,0)</f>
        <v>Obesity</v>
      </c>
      <c r="M1338" s="35" t="str">
        <f>VLOOKUP($A1338,'Medical Examinations'!$A:$N,13,0)</f>
        <v>Diabetes</v>
      </c>
      <c r="N1338" s="45">
        <f>IFERROR(VLOOKUP($A1338,'Hospitalisation Details'!$A:$P,15,0),"")</f>
        <v>28734</v>
      </c>
      <c r="O1338" s="46">
        <f>IFERROR(VLOOKUP($A1338,'Hospitalisation Details'!$A:$P,6,0),"")</f>
        <v>8116.27</v>
      </c>
      <c r="P1338" s="47" t="str">
        <f>IFERROR(VLOOKUP($A1338,'Hospitalisation Details'!$A:$P,12,0),"")</f>
        <v>tier - 3</v>
      </c>
      <c r="Q1338" s="47" t="str">
        <f>IFERROR(VLOOKUP($A1338,'Hospitalisation Details'!$A:$P,13,0),"")</f>
        <v>tier - 1</v>
      </c>
      <c r="R1338" s="47" t="str">
        <f>IFERROR(VLOOKUP($A1338,'Hospitalisation Details'!$A:$P,14,0),"")</f>
        <v>R1012</v>
      </c>
      <c r="S1338" s="47">
        <f>IFERROR(VLOOKUP($A1338,'Hospitalisation Details'!$A:$P,16,0),"")</f>
        <v>44</v>
      </c>
    </row>
    <row r="1339" spans="1:19" x14ac:dyDescent="0.3">
      <c r="A1339" s="34" t="str">
        <f>'Medical Examinations'!A1339</f>
        <v>Id1338</v>
      </c>
      <c r="B1339" s="36" t="str">
        <f>VLOOKUP($A1339,'Customer Names'!A:E,3,FALSE)</f>
        <v>Mrs.</v>
      </c>
      <c r="C1339" s="37" t="str">
        <f>VLOOKUP($A1339,'Customer Names'!$A:$E,4,FALSE)</f>
        <v xml:space="preserve"> Mary</v>
      </c>
      <c r="D1339" s="37" t="str">
        <f>VLOOKUP($A1339,'Customer Names'!A:E,5,FALSE)</f>
        <v>Johnson</v>
      </c>
      <c r="E1339" s="35">
        <f>VLOOKUP($A1339,'Medical Examinations'!$A:$H,2,FALSE)</f>
        <v>25.06</v>
      </c>
      <c r="F1339" s="35">
        <f>VLOOKUP($A1339,'Medical Examinations'!$A:$H,3,FALSE)</f>
        <v>10.53</v>
      </c>
      <c r="G1339" s="35" t="str">
        <f>VLOOKUP($A1339,'Medical Examinations'!$A:$N,11,0)</f>
        <v>No</v>
      </c>
      <c r="H1339" s="35" t="str">
        <f>VLOOKUP($A1339,'Medical Examinations'!$A:$N,5,0)</f>
        <v>No</v>
      </c>
      <c r="I1339" s="35" t="str">
        <f>VLOOKUP($A1339,'Medical Examinations'!$A:$N,6,0)</f>
        <v>No</v>
      </c>
      <c r="J1339" s="35">
        <f>VLOOKUP($A1339,'Medical Examinations'!$A:$N,9,0)</f>
        <v>2</v>
      </c>
      <c r="K1339" s="35" t="str">
        <f>VLOOKUP($A1339,'Medical Examinations'!$A:$N,10,0)</f>
        <v>No</v>
      </c>
      <c r="L1339" s="35" t="str">
        <f>VLOOKUP($A1339,'Medical Examinations'!$A:$N,12,0)</f>
        <v>Overweight</v>
      </c>
      <c r="M1339" s="35" t="str">
        <f>VLOOKUP($A1339,'Medical Examinations'!$A:$N,13,0)</f>
        <v>Diabetes</v>
      </c>
      <c r="N1339" s="45">
        <f>IFERROR(VLOOKUP($A1339,'Hospitalisation Details'!$A:$P,15,0),"")</f>
        <v>26948</v>
      </c>
      <c r="O1339" s="46">
        <f>IFERROR(VLOOKUP($A1339,'Hospitalisation Details'!$A:$P,6,0),"")</f>
        <v>8112.59</v>
      </c>
      <c r="P1339" s="47" t="str">
        <f>IFERROR(VLOOKUP($A1339,'Hospitalisation Details'!$A:$P,12,0),"")</f>
        <v>tier - 2</v>
      </c>
      <c r="Q1339" s="47" t="str">
        <f>IFERROR(VLOOKUP($A1339,'Hospitalisation Details'!$A:$P,13,0),"")</f>
        <v>tier - 2</v>
      </c>
      <c r="R1339" s="47" t="str">
        <f>IFERROR(VLOOKUP($A1339,'Hospitalisation Details'!$A:$P,14,0),"")</f>
        <v>R1013</v>
      </c>
      <c r="S1339" s="47">
        <f>IFERROR(VLOOKUP($A1339,'Hospitalisation Details'!$A:$P,16,0),"")</f>
        <v>49</v>
      </c>
    </row>
    <row r="1340" spans="1:19" x14ac:dyDescent="0.3">
      <c r="A1340" s="34" t="str">
        <f>'Medical Examinations'!A1340</f>
        <v>Id1339</v>
      </c>
      <c r="B1340" s="36" t="str">
        <f>VLOOKUP($A1340,'Customer Names'!A:E,3,FALSE)</f>
        <v>Mr.</v>
      </c>
      <c r="C1340" s="37" t="str">
        <f>VLOOKUP($A1340,'Customer Names'!$A:$E,4,FALSE)</f>
        <v xml:space="preserve"> Samuel</v>
      </c>
      <c r="D1340" s="37" t="str">
        <f>VLOOKUP($A1340,'Customer Names'!A:E,5,FALSE)</f>
        <v>Morris</v>
      </c>
      <c r="E1340" s="35">
        <f>VLOOKUP($A1340,'Medical Examinations'!$A:$H,2,FALSE)</f>
        <v>18.829999999999998</v>
      </c>
      <c r="F1340" s="35">
        <f>VLOOKUP($A1340,'Medical Examinations'!$A:$H,3,FALSE)</f>
        <v>10.08</v>
      </c>
      <c r="G1340" s="35" t="str">
        <f>VLOOKUP($A1340,'Medical Examinations'!$A:$N,11,0)</f>
        <v>Yes</v>
      </c>
      <c r="H1340" s="35" t="str">
        <f>VLOOKUP($A1340,'Medical Examinations'!$A:$N,5,0)</f>
        <v>No</v>
      </c>
      <c r="I1340" s="35" t="str">
        <f>VLOOKUP($A1340,'Medical Examinations'!$A:$N,6,0)</f>
        <v>No</v>
      </c>
      <c r="J1340" s="35">
        <f>VLOOKUP($A1340,'Medical Examinations'!$A:$N,9,0)</f>
        <v>0</v>
      </c>
      <c r="K1340" s="35" t="str">
        <f>VLOOKUP($A1340,'Medical Examinations'!$A:$N,10,0)</f>
        <v>No</v>
      </c>
      <c r="L1340" s="35" t="str">
        <f>VLOOKUP($A1340,'Medical Examinations'!$A:$N,12,0)</f>
        <v>Normal Weight</v>
      </c>
      <c r="M1340" s="35" t="str">
        <f>VLOOKUP($A1340,'Medical Examinations'!$A:$N,13,0)</f>
        <v>Diabetes</v>
      </c>
      <c r="N1340" s="45">
        <f>IFERROR(VLOOKUP($A1340,'Hospitalisation Details'!$A:$P,15,0),"")</f>
        <v>24633</v>
      </c>
      <c r="O1340" s="46">
        <f>IFERROR(VLOOKUP($A1340,'Hospitalisation Details'!$A:$P,6,0),"")</f>
        <v>8091.3</v>
      </c>
      <c r="P1340" s="47" t="str">
        <f>IFERROR(VLOOKUP($A1340,'Hospitalisation Details'!$A:$P,12,0),"")</f>
        <v>tier - 3</v>
      </c>
      <c r="Q1340" s="47" t="str">
        <f>IFERROR(VLOOKUP($A1340,'Hospitalisation Details'!$A:$P,13,0),"")</f>
        <v>tier - 1</v>
      </c>
      <c r="R1340" s="47" t="str">
        <f>IFERROR(VLOOKUP($A1340,'Hospitalisation Details'!$A:$P,14,0),"")</f>
        <v>R1012</v>
      </c>
      <c r="S1340" s="47">
        <f>IFERROR(VLOOKUP($A1340,'Hospitalisation Details'!$A:$P,16,0),"")</f>
        <v>55</v>
      </c>
    </row>
    <row r="1341" spans="1:19" x14ac:dyDescent="0.3">
      <c r="A1341" s="34" t="str">
        <f>'Medical Examinations'!A1341</f>
        <v>Id1340</v>
      </c>
      <c r="B1341" s="36" t="str">
        <f>VLOOKUP($A1341,'Customer Names'!A:E,3,FALSE)</f>
        <v>Mr.</v>
      </c>
      <c r="C1341" s="37" t="str">
        <f>VLOOKUP($A1341,'Customer Names'!$A:$E,4,FALSE)</f>
        <v xml:space="preserve"> Stan J</v>
      </c>
      <c r="D1341" s="37" t="str">
        <f>VLOOKUP($A1341,'Customer Names'!A:E,5,FALSE)</f>
        <v>Chaisson</v>
      </c>
      <c r="E1341" s="35">
        <f>VLOOKUP($A1341,'Medical Examinations'!$A:$H,2,FALSE)</f>
        <v>47.52</v>
      </c>
      <c r="F1341" s="35">
        <f>VLOOKUP($A1341,'Medical Examinations'!$A:$H,3,FALSE)</f>
        <v>11.39</v>
      </c>
      <c r="G1341" s="35" t="str">
        <f>VLOOKUP($A1341,'Medical Examinations'!$A:$N,11,0)</f>
        <v>Yes</v>
      </c>
      <c r="H1341" s="35" t="str">
        <f>VLOOKUP($A1341,'Medical Examinations'!$A:$N,5,0)</f>
        <v>No</v>
      </c>
      <c r="I1341" s="35" t="str">
        <f>VLOOKUP($A1341,'Medical Examinations'!$A:$N,6,0)</f>
        <v>No</v>
      </c>
      <c r="J1341" s="35">
        <f>VLOOKUP($A1341,'Medical Examinations'!$A:$N,9,0)</f>
        <v>1</v>
      </c>
      <c r="K1341" s="35" t="str">
        <f>VLOOKUP($A1341,'Medical Examinations'!$A:$N,10,0)</f>
        <v>No</v>
      </c>
      <c r="L1341" s="35" t="str">
        <f>VLOOKUP($A1341,'Medical Examinations'!$A:$N,12,0)</f>
        <v>Obesity</v>
      </c>
      <c r="M1341" s="35" t="str">
        <f>VLOOKUP($A1341,'Medical Examinations'!$A:$N,13,0)</f>
        <v>Diabetes</v>
      </c>
      <c r="N1341" s="45">
        <f>IFERROR(VLOOKUP($A1341,'Hospitalisation Details'!$A:$P,15,0),"")</f>
        <v>27749</v>
      </c>
      <c r="O1341" s="46">
        <f>IFERROR(VLOOKUP($A1341,'Hospitalisation Details'!$A:$P,6,0),"")</f>
        <v>8083.92</v>
      </c>
      <c r="P1341" s="47" t="str">
        <f>IFERROR(VLOOKUP($A1341,'Hospitalisation Details'!$A:$P,12,0),"")</f>
        <v>tier - 3</v>
      </c>
      <c r="Q1341" s="47" t="str">
        <f>IFERROR(VLOOKUP($A1341,'Hospitalisation Details'!$A:$P,13,0),"")</f>
        <v>tier - 3</v>
      </c>
      <c r="R1341" s="47" t="str">
        <f>IFERROR(VLOOKUP($A1341,'Hospitalisation Details'!$A:$P,14,0),"")</f>
        <v>R1013</v>
      </c>
      <c r="S1341" s="47">
        <f>IFERROR(VLOOKUP($A1341,'Hospitalisation Details'!$A:$P,16,0),"")</f>
        <v>47</v>
      </c>
    </row>
    <row r="1342" spans="1:19" x14ac:dyDescent="0.3">
      <c r="A1342" s="34" t="str">
        <f>'Medical Examinations'!A1342</f>
        <v>Id1341</v>
      </c>
      <c r="B1342" s="36" t="str">
        <f>VLOOKUP($A1342,'Customer Names'!A:E,3,FALSE)</f>
        <v>Mrs.</v>
      </c>
      <c r="C1342" s="37" t="str">
        <f>VLOOKUP($A1342,'Customer Names'!$A:$E,4,FALSE)</f>
        <v xml:space="preserve"> Jessica L.</v>
      </c>
      <c r="D1342" s="37" t="str">
        <f>VLOOKUP($A1342,'Customer Names'!A:E,5,FALSE)</f>
        <v>Pigott</v>
      </c>
      <c r="E1342" s="35">
        <f>VLOOKUP($A1342,'Medical Examinations'!$A:$H,2,FALSE)</f>
        <v>37.82</v>
      </c>
      <c r="F1342" s="35">
        <f>VLOOKUP($A1342,'Medical Examinations'!$A:$H,3,FALSE)</f>
        <v>6.36</v>
      </c>
      <c r="G1342" s="35" t="str">
        <f>VLOOKUP($A1342,'Medical Examinations'!$A:$N,11,0)</f>
        <v>No</v>
      </c>
      <c r="H1342" s="35" t="str">
        <f>VLOOKUP($A1342,'Medical Examinations'!$A:$N,5,0)</f>
        <v>No</v>
      </c>
      <c r="I1342" s="35" t="str">
        <f>VLOOKUP($A1342,'Medical Examinations'!$A:$N,6,0)</f>
        <v>No</v>
      </c>
      <c r="J1342" s="35">
        <f>VLOOKUP($A1342,'Medical Examinations'!$A:$N,9,0)</f>
        <v>0</v>
      </c>
      <c r="K1342" s="35" t="str">
        <f>VLOOKUP($A1342,'Medical Examinations'!$A:$N,10,0)</f>
        <v>No</v>
      </c>
      <c r="L1342" s="35" t="str">
        <f>VLOOKUP($A1342,'Medical Examinations'!$A:$N,12,0)</f>
        <v>Obesity</v>
      </c>
      <c r="M1342" s="35" t="str">
        <f>VLOOKUP($A1342,'Medical Examinations'!$A:$N,13,0)</f>
        <v>Prediabetes</v>
      </c>
      <c r="N1342" s="45">
        <f>IFERROR(VLOOKUP($A1342,'Hospitalisation Details'!$A:$P,15,0),"")</f>
        <v>34619</v>
      </c>
      <c r="O1342" s="46">
        <f>IFERROR(VLOOKUP($A1342,'Hospitalisation Details'!$A:$P,6,0),"")</f>
        <v>8081.74</v>
      </c>
      <c r="P1342" s="47" t="str">
        <f>IFERROR(VLOOKUP($A1342,'Hospitalisation Details'!$A:$P,12,0),"")</f>
        <v>tier - 2</v>
      </c>
      <c r="Q1342" s="47" t="str">
        <f>IFERROR(VLOOKUP($A1342,'Hospitalisation Details'!$A:$P,13,0),"")</f>
        <v>tier - 2</v>
      </c>
      <c r="R1342" s="47" t="str">
        <f>IFERROR(VLOOKUP($A1342,'Hospitalisation Details'!$A:$P,14,0),"")</f>
        <v>R1026</v>
      </c>
      <c r="S1342" s="47">
        <f>IFERROR(VLOOKUP($A1342,'Hospitalisation Details'!$A:$P,16,0),"")</f>
        <v>28</v>
      </c>
    </row>
    <row r="1343" spans="1:19" x14ac:dyDescent="0.3">
      <c r="A1343" s="34" t="str">
        <f>'Medical Examinations'!A1343</f>
        <v>Id1342</v>
      </c>
      <c r="B1343" s="36" t="str">
        <f>VLOOKUP($A1343,'Customer Names'!A:E,3,FALSE)</f>
        <v>Ms.</v>
      </c>
      <c r="C1343" s="37" t="str">
        <f>VLOOKUP($A1343,'Customer Names'!$A:$E,4,FALSE)</f>
        <v xml:space="preserve"> Krysta</v>
      </c>
      <c r="D1343" s="37" t="str">
        <f>VLOOKUP($A1343,'Customer Names'!A:E,5,FALSE)</f>
        <v>Cochrane</v>
      </c>
      <c r="E1343" s="35">
        <f>VLOOKUP($A1343,'Medical Examinations'!$A:$H,2,FALSE)</f>
        <v>44.16</v>
      </c>
      <c r="F1343" s="35">
        <f>VLOOKUP($A1343,'Medical Examinations'!$A:$H,3,FALSE)</f>
        <v>5.31</v>
      </c>
      <c r="G1343" s="35" t="str">
        <f>VLOOKUP($A1343,'Medical Examinations'!$A:$N,11,0)</f>
        <v>Yes</v>
      </c>
      <c r="H1343" s="35" t="str">
        <f>VLOOKUP($A1343,'Medical Examinations'!$A:$N,5,0)</f>
        <v>No</v>
      </c>
      <c r="I1343" s="35" t="str">
        <f>VLOOKUP($A1343,'Medical Examinations'!$A:$N,6,0)</f>
        <v>No</v>
      </c>
      <c r="J1343" s="35">
        <f>VLOOKUP($A1343,'Medical Examinations'!$A:$N,9,0)</f>
        <v>0</v>
      </c>
      <c r="K1343" s="35" t="str">
        <f>VLOOKUP($A1343,'Medical Examinations'!$A:$N,10,0)</f>
        <v>No</v>
      </c>
      <c r="L1343" s="35" t="str">
        <f>VLOOKUP($A1343,'Medical Examinations'!$A:$N,12,0)</f>
        <v>Obesity</v>
      </c>
      <c r="M1343" s="35" t="str">
        <f>VLOOKUP($A1343,'Medical Examinations'!$A:$N,13,0)</f>
        <v>Normal</v>
      </c>
      <c r="N1343" s="45">
        <f>IFERROR(VLOOKUP($A1343,'Hospitalisation Details'!$A:$P,15,0),"")</f>
        <v>37131</v>
      </c>
      <c r="O1343" s="46">
        <f>IFERROR(VLOOKUP($A1343,'Hospitalisation Details'!$A:$P,6,0),"")</f>
        <v>8081.26</v>
      </c>
      <c r="P1343" s="47" t="str">
        <f>IFERROR(VLOOKUP($A1343,'Hospitalisation Details'!$A:$P,12,0),"")</f>
        <v>tier - 2</v>
      </c>
      <c r="Q1343" s="47" t="str">
        <f>IFERROR(VLOOKUP($A1343,'Hospitalisation Details'!$A:$P,13,0),"")</f>
        <v>tier - 2</v>
      </c>
      <c r="R1343" s="47" t="str">
        <f>IFERROR(VLOOKUP($A1343,'Hospitalisation Details'!$A:$P,14,0),"")</f>
        <v>R1012</v>
      </c>
      <c r="S1343" s="47">
        <f>IFERROR(VLOOKUP($A1343,'Hospitalisation Details'!$A:$P,16,0),"")</f>
        <v>21</v>
      </c>
    </row>
    <row r="1344" spans="1:19" x14ac:dyDescent="0.3">
      <c r="A1344" s="34" t="str">
        <f>'Medical Examinations'!A1344</f>
        <v>Id1343</v>
      </c>
      <c r="B1344" s="36" t="str">
        <f>VLOOKUP($A1344,'Customer Names'!A:E,3,FALSE)</f>
        <v>Mrs.</v>
      </c>
      <c r="C1344" s="37" t="str">
        <f>VLOOKUP($A1344,'Customer Names'!$A:$E,4,FALSE)</f>
        <v xml:space="preserve"> Natascia</v>
      </c>
      <c r="D1344" s="37" t="str">
        <f>VLOOKUP($A1344,'Customer Names'!A:E,5,FALSE)</f>
        <v>Armitage</v>
      </c>
      <c r="E1344" s="35">
        <f>VLOOKUP($A1344,'Medical Examinations'!$A:$H,2,FALSE)</f>
        <v>37.049999999999997</v>
      </c>
      <c r="F1344" s="35">
        <f>VLOOKUP($A1344,'Medical Examinations'!$A:$H,3,FALSE)</f>
        <v>4.74</v>
      </c>
      <c r="G1344" s="35" t="str">
        <f>VLOOKUP($A1344,'Medical Examinations'!$A:$N,11,0)</f>
        <v>No</v>
      </c>
      <c r="H1344" s="35" t="str">
        <f>VLOOKUP($A1344,'Medical Examinations'!$A:$N,5,0)</f>
        <v>No</v>
      </c>
      <c r="I1344" s="35" t="str">
        <f>VLOOKUP($A1344,'Medical Examinations'!$A:$N,6,0)</f>
        <v>Yes</v>
      </c>
      <c r="J1344" s="35">
        <f>VLOOKUP($A1344,'Medical Examinations'!$A:$N,9,0)</f>
        <v>1</v>
      </c>
      <c r="K1344" s="35" t="str">
        <f>VLOOKUP($A1344,'Medical Examinations'!$A:$N,10,0)</f>
        <v>No</v>
      </c>
      <c r="L1344" s="35" t="str">
        <f>VLOOKUP($A1344,'Medical Examinations'!$A:$N,12,0)</f>
        <v>Obesity</v>
      </c>
      <c r="M1344" s="35" t="str">
        <f>VLOOKUP($A1344,'Medical Examinations'!$A:$N,13,0)</f>
        <v>Normal</v>
      </c>
      <c r="N1344" s="45">
        <f>IFERROR(VLOOKUP($A1344,'Hospitalisation Details'!$A:$P,15,0),"")</f>
        <v>34280</v>
      </c>
      <c r="O1344" s="46">
        <f>IFERROR(VLOOKUP($A1344,'Hospitalisation Details'!$A:$P,6,0),"")</f>
        <v>8077.41</v>
      </c>
      <c r="P1344" s="47" t="str">
        <f>IFERROR(VLOOKUP($A1344,'Hospitalisation Details'!$A:$P,12,0),"")</f>
        <v>tier - 2</v>
      </c>
      <c r="Q1344" s="47" t="str">
        <f>IFERROR(VLOOKUP($A1344,'Hospitalisation Details'!$A:$P,13,0),"")</f>
        <v>tier - 1</v>
      </c>
      <c r="R1344" s="47" t="str">
        <f>IFERROR(VLOOKUP($A1344,'Hospitalisation Details'!$A:$P,14,0),"")</f>
        <v>R1026</v>
      </c>
      <c r="S1344" s="47">
        <f>IFERROR(VLOOKUP($A1344,'Hospitalisation Details'!$A:$P,16,0),"")</f>
        <v>29</v>
      </c>
    </row>
    <row r="1345" spans="1:19" x14ac:dyDescent="0.3">
      <c r="A1345" s="34" t="str">
        <f>'Medical Examinations'!A1345</f>
        <v>Id1344</v>
      </c>
      <c r="B1345" s="36" t="str">
        <f>VLOOKUP($A1345,'Customer Names'!A:E,3,FALSE)</f>
        <v>Ms.</v>
      </c>
      <c r="C1345" s="37" t="str">
        <f>VLOOKUP($A1345,'Customer Names'!$A:$E,4,FALSE)</f>
        <v xml:space="preserve"> Jenny</v>
      </c>
      <c r="D1345" s="37" t="str">
        <f>VLOOKUP($A1345,'Customer Names'!A:E,5,FALSE)</f>
        <v>Shen</v>
      </c>
      <c r="E1345" s="35">
        <f>VLOOKUP($A1345,'Medical Examinations'!$A:$H,2,FALSE)</f>
        <v>18.66</v>
      </c>
      <c r="F1345" s="35">
        <f>VLOOKUP($A1345,'Medical Examinations'!$A:$H,3,FALSE)</f>
        <v>11.35</v>
      </c>
      <c r="G1345" s="35" t="str">
        <f>VLOOKUP($A1345,'Medical Examinations'!$A:$N,11,0)</f>
        <v>No</v>
      </c>
      <c r="H1345" s="35" t="str">
        <f>VLOOKUP($A1345,'Medical Examinations'!$A:$N,5,0)</f>
        <v>No</v>
      </c>
      <c r="I1345" s="35" t="str">
        <f>VLOOKUP($A1345,'Medical Examinations'!$A:$N,6,0)</f>
        <v>No</v>
      </c>
      <c r="J1345" s="35">
        <f>VLOOKUP($A1345,'Medical Examinations'!$A:$N,9,0)</f>
        <v>0</v>
      </c>
      <c r="K1345" s="35" t="str">
        <f>VLOOKUP($A1345,'Medical Examinations'!$A:$N,10,0)</f>
        <v>No</v>
      </c>
      <c r="L1345" s="35" t="str">
        <f>VLOOKUP($A1345,'Medical Examinations'!$A:$N,12,0)</f>
        <v>Normal Weight</v>
      </c>
      <c r="M1345" s="35" t="str">
        <f>VLOOKUP($A1345,'Medical Examinations'!$A:$N,13,0)</f>
        <v>Diabetes</v>
      </c>
      <c r="N1345" s="45">
        <f>IFERROR(VLOOKUP($A1345,'Hospitalisation Details'!$A:$P,15,0),"")</f>
        <v>24036</v>
      </c>
      <c r="O1345" s="46">
        <f>IFERROR(VLOOKUP($A1345,'Hospitalisation Details'!$A:$P,6,0),"")</f>
        <v>8071.57</v>
      </c>
      <c r="P1345" s="47" t="str">
        <f>IFERROR(VLOOKUP($A1345,'Hospitalisation Details'!$A:$P,12,0),"")</f>
        <v>tier - 3</v>
      </c>
      <c r="Q1345" s="47" t="str">
        <f>IFERROR(VLOOKUP($A1345,'Hospitalisation Details'!$A:$P,13,0),"")</f>
        <v>tier - 1</v>
      </c>
      <c r="R1345" s="47" t="str">
        <f>IFERROR(VLOOKUP($A1345,'Hospitalisation Details'!$A:$P,14,0),"")</f>
        <v>R1011</v>
      </c>
      <c r="S1345" s="47">
        <f>IFERROR(VLOOKUP($A1345,'Hospitalisation Details'!$A:$P,16,0),"")</f>
        <v>57</v>
      </c>
    </row>
    <row r="1346" spans="1:19" x14ac:dyDescent="0.3">
      <c r="A1346" s="34" t="str">
        <f>'Medical Examinations'!A1346</f>
        <v>Id1345</v>
      </c>
      <c r="B1346" s="36" t="str">
        <f>VLOOKUP($A1346,'Customer Names'!A:E,3,FALSE)</f>
        <v>Mr.</v>
      </c>
      <c r="C1346" s="37" t="str">
        <f>VLOOKUP($A1346,'Customer Names'!$A:$E,4,FALSE)</f>
        <v xml:space="preserve"> Brian</v>
      </c>
      <c r="D1346" s="37" t="str">
        <f>VLOOKUP($A1346,'Customer Names'!A:E,5,FALSE)</f>
        <v>O'Kelly</v>
      </c>
      <c r="E1346" s="35">
        <f>VLOOKUP($A1346,'Medical Examinations'!$A:$H,2,FALSE)</f>
        <v>36.200000000000003</v>
      </c>
      <c r="F1346" s="35">
        <f>VLOOKUP($A1346,'Medical Examinations'!$A:$H,3,FALSE)</f>
        <v>6.81</v>
      </c>
      <c r="G1346" s="35" t="str">
        <f>VLOOKUP($A1346,'Medical Examinations'!$A:$N,11,0)</f>
        <v>Yes</v>
      </c>
      <c r="H1346" s="35" t="str">
        <f>VLOOKUP($A1346,'Medical Examinations'!$A:$N,5,0)</f>
        <v>No</v>
      </c>
      <c r="I1346" s="35" t="str">
        <f>VLOOKUP($A1346,'Medical Examinations'!$A:$N,6,0)</f>
        <v>No</v>
      </c>
      <c r="J1346" s="35">
        <f>VLOOKUP($A1346,'Medical Examinations'!$A:$N,9,0)</f>
        <v>1</v>
      </c>
      <c r="K1346" s="35" t="str">
        <f>VLOOKUP($A1346,'Medical Examinations'!$A:$N,10,0)</f>
        <v>No</v>
      </c>
      <c r="L1346" s="35" t="str">
        <f>VLOOKUP($A1346,'Medical Examinations'!$A:$N,12,0)</f>
        <v>Obesity</v>
      </c>
      <c r="M1346" s="35" t="str">
        <f>VLOOKUP($A1346,'Medical Examinations'!$A:$N,13,0)</f>
        <v>Diabetes</v>
      </c>
      <c r="N1346" s="45">
        <f>IFERROR(VLOOKUP($A1346,'Hospitalisation Details'!$A:$P,15,0),"")</f>
        <v>27743</v>
      </c>
      <c r="O1346" s="46">
        <f>IFERROR(VLOOKUP($A1346,'Hospitalisation Details'!$A:$P,6,0),"")</f>
        <v>8068.19</v>
      </c>
      <c r="P1346" s="47" t="str">
        <f>IFERROR(VLOOKUP($A1346,'Hospitalisation Details'!$A:$P,12,0),"")</f>
        <v>tier - 3</v>
      </c>
      <c r="Q1346" s="47" t="str">
        <f>IFERROR(VLOOKUP($A1346,'Hospitalisation Details'!$A:$P,13,0),"")</f>
        <v>tier - 2</v>
      </c>
      <c r="R1346" s="47" t="str">
        <f>IFERROR(VLOOKUP($A1346,'Hospitalisation Details'!$A:$P,14,0),"")</f>
        <v>R1011</v>
      </c>
      <c r="S1346" s="47">
        <f>IFERROR(VLOOKUP($A1346,'Hospitalisation Details'!$A:$P,16,0),"")</f>
        <v>47</v>
      </c>
    </row>
    <row r="1347" spans="1:19" x14ac:dyDescent="0.3">
      <c r="A1347" s="34" t="str">
        <f>'Medical Examinations'!A1347</f>
        <v>Id1346</v>
      </c>
      <c r="B1347" s="36" t="str">
        <f>VLOOKUP($A1347,'Customer Names'!A:E,3,FALSE)</f>
        <v>Ms.</v>
      </c>
      <c r="C1347" s="37" t="str">
        <f>VLOOKUP($A1347,'Customer Names'!$A:$E,4,FALSE)</f>
        <v xml:space="preserve"> Monica</v>
      </c>
      <c r="D1347" s="37" t="str">
        <f>VLOOKUP($A1347,'Customer Names'!A:E,5,FALSE)</f>
        <v>Huff</v>
      </c>
      <c r="E1347" s="35">
        <f>VLOOKUP($A1347,'Medical Examinations'!$A:$H,2,FALSE)</f>
        <v>18.87</v>
      </c>
      <c r="F1347" s="35">
        <f>VLOOKUP($A1347,'Medical Examinations'!$A:$H,3,FALSE)</f>
        <v>8.06</v>
      </c>
      <c r="G1347" s="35" t="str">
        <f>VLOOKUP($A1347,'Medical Examinations'!$A:$N,11,0)</f>
        <v>No</v>
      </c>
      <c r="H1347" s="35" t="str">
        <f>VLOOKUP($A1347,'Medical Examinations'!$A:$N,5,0)</f>
        <v>No</v>
      </c>
      <c r="I1347" s="35" t="str">
        <f>VLOOKUP($A1347,'Medical Examinations'!$A:$N,6,0)</f>
        <v>No</v>
      </c>
      <c r="J1347" s="35">
        <f>VLOOKUP($A1347,'Medical Examinations'!$A:$N,9,0)</f>
        <v>0</v>
      </c>
      <c r="K1347" s="35" t="str">
        <f>VLOOKUP($A1347,'Medical Examinations'!$A:$N,10,0)</f>
        <v>No</v>
      </c>
      <c r="L1347" s="35" t="str">
        <f>VLOOKUP($A1347,'Medical Examinations'!$A:$N,12,0)</f>
        <v>Normal Weight</v>
      </c>
      <c r="M1347" s="35" t="str">
        <f>VLOOKUP($A1347,'Medical Examinations'!$A:$N,13,0)</f>
        <v>Diabetes</v>
      </c>
      <c r="N1347" s="45">
        <f>IFERROR(VLOOKUP($A1347,'Hospitalisation Details'!$A:$P,15,0),"")</f>
        <v>23965</v>
      </c>
      <c r="O1347" s="46">
        <f>IFERROR(VLOOKUP($A1347,'Hospitalisation Details'!$A:$P,6,0),"")</f>
        <v>8067.83</v>
      </c>
      <c r="P1347" s="47" t="str">
        <f>IFERROR(VLOOKUP($A1347,'Hospitalisation Details'!$A:$P,12,0),"")</f>
        <v>tier - 3</v>
      </c>
      <c r="Q1347" s="47" t="str">
        <f>IFERROR(VLOOKUP($A1347,'Hospitalisation Details'!$A:$P,13,0),"")</f>
        <v>tier - 1</v>
      </c>
      <c r="R1347" s="47" t="str">
        <f>IFERROR(VLOOKUP($A1347,'Hospitalisation Details'!$A:$P,14,0),"")</f>
        <v>R1013</v>
      </c>
      <c r="S1347" s="47">
        <f>IFERROR(VLOOKUP($A1347,'Hospitalisation Details'!$A:$P,16,0),"")</f>
        <v>57</v>
      </c>
    </row>
    <row r="1348" spans="1:19" x14ac:dyDescent="0.3">
      <c r="A1348" s="34" t="str">
        <f>'Medical Examinations'!A1348</f>
        <v>Id1347</v>
      </c>
      <c r="B1348" s="36" t="str">
        <f>VLOOKUP($A1348,'Customer Names'!A:E,3,FALSE)</f>
        <v>Mr.</v>
      </c>
      <c r="C1348" s="37" t="str">
        <f>VLOOKUP($A1348,'Customer Names'!$A:$E,4,FALSE)</f>
        <v xml:space="preserve"> Tyler</v>
      </c>
      <c r="D1348" s="37" t="str">
        <f>VLOOKUP($A1348,'Customer Names'!A:E,5,FALSE)</f>
        <v>Dye</v>
      </c>
      <c r="E1348" s="35">
        <f>VLOOKUP($A1348,'Medical Examinations'!$A:$H,2,FALSE)</f>
        <v>32.299999999999997</v>
      </c>
      <c r="F1348" s="35">
        <f>VLOOKUP($A1348,'Medical Examinations'!$A:$H,3,FALSE)</f>
        <v>6.74</v>
      </c>
      <c r="G1348" s="35" t="str">
        <f>VLOOKUP($A1348,'Medical Examinations'!$A:$N,11,0)</f>
        <v>Yes</v>
      </c>
      <c r="H1348" s="35" t="str">
        <f>VLOOKUP($A1348,'Medical Examinations'!$A:$N,5,0)</f>
        <v>No</v>
      </c>
      <c r="I1348" s="35" t="str">
        <f>VLOOKUP($A1348,'Medical Examinations'!$A:$N,6,0)</f>
        <v>No</v>
      </c>
      <c r="J1348" s="35">
        <f>VLOOKUP($A1348,'Medical Examinations'!$A:$N,9,0)</f>
        <v>1</v>
      </c>
      <c r="K1348" s="35" t="str">
        <f>VLOOKUP($A1348,'Medical Examinations'!$A:$N,10,0)</f>
        <v>No</v>
      </c>
      <c r="L1348" s="35" t="str">
        <f>VLOOKUP($A1348,'Medical Examinations'!$A:$N,12,0)</f>
        <v>Obesity</v>
      </c>
      <c r="M1348" s="35" t="str">
        <f>VLOOKUP($A1348,'Medical Examinations'!$A:$N,13,0)</f>
        <v>Diabetes</v>
      </c>
      <c r="N1348" s="45">
        <f>IFERROR(VLOOKUP($A1348,'Hospitalisation Details'!$A:$P,15,0),"")</f>
        <v>27573</v>
      </c>
      <c r="O1348" s="46">
        <f>IFERROR(VLOOKUP($A1348,'Hospitalisation Details'!$A:$P,6,0),"")</f>
        <v>8062.76</v>
      </c>
      <c r="P1348" s="47" t="str">
        <f>IFERROR(VLOOKUP($A1348,'Hospitalisation Details'!$A:$P,12,0),"")</f>
        <v>tier - 3</v>
      </c>
      <c r="Q1348" s="47" t="str">
        <f>IFERROR(VLOOKUP($A1348,'Hospitalisation Details'!$A:$P,13,0),"")</f>
        <v>tier - 3</v>
      </c>
      <c r="R1348" s="47" t="str">
        <f>IFERROR(VLOOKUP($A1348,'Hospitalisation Details'!$A:$P,14,0),"")</f>
        <v>R1011</v>
      </c>
      <c r="S1348" s="47">
        <f>IFERROR(VLOOKUP($A1348,'Hospitalisation Details'!$A:$P,16,0),"")</f>
        <v>47</v>
      </c>
    </row>
    <row r="1349" spans="1:19" x14ac:dyDescent="0.3">
      <c r="A1349" s="34" t="str">
        <f>'Medical Examinations'!A1349</f>
        <v>Id1348</v>
      </c>
      <c r="B1349" s="36" t="str">
        <f>VLOOKUP($A1349,'Customer Names'!A:E,3,FALSE)</f>
        <v>Ms.</v>
      </c>
      <c r="C1349" s="37" t="str">
        <f>VLOOKUP($A1349,'Customer Names'!$A:$E,4,FALSE)</f>
        <v xml:space="preserve"> Kelly C</v>
      </c>
      <c r="D1349" s="37" t="str">
        <f>VLOOKUP($A1349,'Customer Names'!A:E,5,FALSE)</f>
        <v>Willard</v>
      </c>
      <c r="E1349" s="35">
        <f>VLOOKUP($A1349,'Medical Examinations'!$A:$H,2,FALSE)</f>
        <v>22.64</v>
      </c>
      <c r="F1349" s="35">
        <f>VLOOKUP($A1349,'Medical Examinations'!$A:$H,3,FALSE)</f>
        <v>6.54</v>
      </c>
      <c r="G1349" s="35" t="str">
        <f>VLOOKUP($A1349,'Medical Examinations'!$A:$N,11,0)</f>
        <v>Yes</v>
      </c>
      <c r="H1349" s="35" t="str">
        <f>VLOOKUP($A1349,'Medical Examinations'!$A:$N,5,0)</f>
        <v>No</v>
      </c>
      <c r="I1349" s="35" t="str">
        <f>VLOOKUP($A1349,'Medical Examinations'!$A:$N,6,0)</f>
        <v>No</v>
      </c>
      <c r="J1349" s="35">
        <f>VLOOKUP($A1349,'Medical Examinations'!$A:$N,9,0)</f>
        <v>2</v>
      </c>
      <c r="K1349" s="35" t="str">
        <f>VLOOKUP($A1349,'Medical Examinations'!$A:$N,10,0)</f>
        <v>No</v>
      </c>
      <c r="L1349" s="35" t="str">
        <f>VLOOKUP($A1349,'Medical Examinations'!$A:$N,12,0)</f>
        <v>Normal Weight</v>
      </c>
      <c r="M1349" s="35" t="str">
        <f>VLOOKUP($A1349,'Medical Examinations'!$A:$N,13,0)</f>
        <v>Diabetes</v>
      </c>
      <c r="N1349" s="45">
        <f>IFERROR(VLOOKUP($A1349,'Hospitalisation Details'!$A:$P,15,0),"")</f>
        <v>25914</v>
      </c>
      <c r="O1349" s="46">
        <f>IFERROR(VLOOKUP($A1349,'Hospitalisation Details'!$A:$P,6,0),"")</f>
        <v>8062.31</v>
      </c>
      <c r="P1349" s="47" t="str">
        <f>IFERROR(VLOOKUP($A1349,'Hospitalisation Details'!$A:$P,12,0),"")</f>
        <v>tier - 2</v>
      </c>
      <c r="Q1349" s="47" t="str">
        <f>IFERROR(VLOOKUP($A1349,'Hospitalisation Details'!$A:$P,13,0),"")</f>
        <v>tier - 1</v>
      </c>
      <c r="R1349" s="47" t="str">
        <f>IFERROR(VLOOKUP($A1349,'Hospitalisation Details'!$A:$P,14,0),"")</f>
        <v>R1013</v>
      </c>
      <c r="S1349" s="47">
        <f>IFERROR(VLOOKUP($A1349,'Hospitalisation Details'!$A:$P,16,0),"")</f>
        <v>52</v>
      </c>
    </row>
    <row r="1350" spans="1:19" x14ac:dyDescent="0.3">
      <c r="A1350" s="34" t="str">
        <f>'Medical Examinations'!A1350</f>
        <v>Id1349</v>
      </c>
      <c r="B1350" s="36" t="str">
        <f>VLOOKUP($A1350,'Customer Names'!A:E,3,FALSE)</f>
        <v>Mrs.</v>
      </c>
      <c r="C1350" s="37" t="str">
        <f>VLOOKUP($A1350,'Customer Names'!$A:$E,4,FALSE)</f>
        <v xml:space="preserve"> Emily</v>
      </c>
      <c r="D1350" s="37" t="str">
        <f>VLOOKUP($A1350,'Customer Names'!A:E,5,FALSE)</f>
        <v>D'Addario</v>
      </c>
      <c r="E1350" s="35">
        <f>VLOOKUP($A1350,'Medical Examinations'!$A:$H,2,FALSE)</f>
        <v>28.69</v>
      </c>
      <c r="F1350" s="35">
        <f>VLOOKUP($A1350,'Medical Examinations'!$A:$H,3,FALSE)</f>
        <v>5.4</v>
      </c>
      <c r="G1350" s="35" t="str">
        <f>VLOOKUP($A1350,'Medical Examinations'!$A:$N,11,0)</f>
        <v>No</v>
      </c>
      <c r="H1350" s="35" t="str">
        <f>VLOOKUP($A1350,'Medical Examinations'!$A:$N,5,0)</f>
        <v>No</v>
      </c>
      <c r="I1350" s="35" t="str">
        <f>VLOOKUP($A1350,'Medical Examinations'!$A:$N,6,0)</f>
        <v>No</v>
      </c>
      <c r="J1350" s="35">
        <f>VLOOKUP($A1350,'Medical Examinations'!$A:$N,9,0)</f>
        <v>0</v>
      </c>
      <c r="K1350" s="35" t="str">
        <f>VLOOKUP($A1350,'Medical Examinations'!$A:$N,10,0)</f>
        <v>No</v>
      </c>
      <c r="L1350" s="35" t="str">
        <f>VLOOKUP($A1350,'Medical Examinations'!$A:$N,12,0)</f>
        <v>Overweight</v>
      </c>
      <c r="M1350" s="35" t="str">
        <f>VLOOKUP($A1350,'Medical Examinations'!$A:$N,13,0)</f>
        <v>Normal</v>
      </c>
      <c r="N1350" s="45">
        <f>IFERROR(VLOOKUP($A1350,'Hospitalisation Details'!$A:$P,15,0),"")</f>
        <v>30312</v>
      </c>
      <c r="O1350" s="46">
        <f>IFERROR(VLOOKUP($A1350,'Hospitalisation Details'!$A:$P,6,0),"")</f>
        <v>8059.68</v>
      </c>
      <c r="P1350" s="47" t="str">
        <f>IFERROR(VLOOKUP($A1350,'Hospitalisation Details'!$A:$P,12,0),"")</f>
        <v>tier - 2</v>
      </c>
      <c r="Q1350" s="47" t="str">
        <f>IFERROR(VLOOKUP($A1350,'Hospitalisation Details'!$A:$P,13,0),"")</f>
        <v>tier - 3</v>
      </c>
      <c r="R1350" s="47" t="str">
        <f>IFERROR(VLOOKUP($A1350,'Hospitalisation Details'!$A:$P,14,0),"")</f>
        <v>R1012</v>
      </c>
      <c r="S1350" s="47">
        <f>IFERROR(VLOOKUP($A1350,'Hospitalisation Details'!$A:$P,16,0),"")</f>
        <v>40</v>
      </c>
    </row>
    <row r="1351" spans="1:19" x14ac:dyDescent="0.3">
      <c r="A1351" s="34" t="str">
        <f>'Medical Examinations'!A1351</f>
        <v>Id1350</v>
      </c>
      <c r="B1351" s="36" t="str">
        <f>VLOOKUP($A1351,'Customer Names'!A:E,3,FALSE)</f>
        <v>Mr.</v>
      </c>
      <c r="C1351" s="37" t="str">
        <f>VLOOKUP($A1351,'Customer Names'!$A:$E,4,FALSE)</f>
        <v xml:space="preserve"> James V</v>
      </c>
      <c r="D1351" s="37" t="str">
        <f>VLOOKUP($A1351,'Customer Names'!A:E,5,FALSE)</f>
        <v>Buchanan</v>
      </c>
      <c r="E1351" s="35">
        <f>VLOOKUP($A1351,'Medical Examinations'!$A:$H,2,FALSE)</f>
        <v>28.16</v>
      </c>
      <c r="F1351" s="35">
        <f>VLOOKUP($A1351,'Medical Examinations'!$A:$H,3,FALSE)</f>
        <v>5.58</v>
      </c>
      <c r="G1351" s="35" t="str">
        <f>VLOOKUP($A1351,'Medical Examinations'!$A:$N,11,0)</f>
        <v>Yes</v>
      </c>
      <c r="H1351" s="35" t="str">
        <f>VLOOKUP($A1351,'Medical Examinations'!$A:$N,5,0)</f>
        <v>No</v>
      </c>
      <c r="I1351" s="35" t="str">
        <f>VLOOKUP($A1351,'Medical Examinations'!$A:$N,6,0)</f>
        <v>No</v>
      </c>
      <c r="J1351" s="35">
        <f>VLOOKUP($A1351,'Medical Examinations'!$A:$N,9,0)</f>
        <v>0</v>
      </c>
      <c r="K1351" s="35" t="str">
        <f>VLOOKUP($A1351,'Medical Examinations'!$A:$N,10,0)</f>
        <v>No</v>
      </c>
      <c r="L1351" s="35" t="str">
        <f>VLOOKUP($A1351,'Medical Examinations'!$A:$N,12,0)</f>
        <v>Overweight</v>
      </c>
      <c r="M1351" s="35" t="str">
        <f>VLOOKUP($A1351,'Medical Examinations'!$A:$N,13,0)</f>
        <v>Normal</v>
      </c>
      <c r="N1351" s="45">
        <f>IFERROR(VLOOKUP($A1351,'Hospitalisation Details'!$A:$P,15,0),"")</f>
        <v>31379</v>
      </c>
      <c r="O1351" s="46">
        <f>IFERROR(VLOOKUP($A1351,'Hospitalisation Details'!$A:$P,6,0),"")</f>
        <v>8059.06</v>
      </c>
      <c r="P1351" s="47" t="str">
        <f>IFERROR(VLOOKUP($A1351,'Hospitalisation Details'!$A:$P,12,0),"")</f>
        <v>tier - 2</v>
      </c>
      <c r="Q1351" s="47" t="str">
        <f>IFERROR(VLOOKUP($A1351,'Hospitalisation Details'!$A:$P,13,0),"")</f>
        <v>tier - 3</v>
      </c>
      <c r="R1351" s="47" t="str">
        <f>IFERROR(VLOOKUP($A1351,'Hospitalisation Details'!$A:$P,14,0),"")</f>
        <v>R1012</v>
      </c>
      <c r="S1351" s="47">
        <f>IFERROR(VLOOKUP($A1351,'Hospitalisation Details'!$A:$P,16,0),"")</f>
        <v>37</v>
      </c>
    </row>
    <row r="1352" spans="1:19" x14ac:dyDescent="0.3">
      <c r="A1352" s="34" t="str">
        <f>'Medical Examinations'!A1352</f>
        <v>Id1351</v>
      </c>
      <c r="B1352" s="36" t="str">
        <f>VLOOKUP($A1352,'Customer Names'!A:E,3,FALSE)</f>
        <v>Ms.</v>
      </c>
      <c r="C1352" s="37" t="str">
        <f>VLOOKUP($A1352,'Customer Names'!$A:$E,4,FALSE)</f>
        <v xml:space="preserve"> Angie</v>
      </c>
      <c r="D1352" s="37" t="str">
        <f>VLOOKUP($A1352,'Customer Names'!A:E,5,FALSE)</f>
        <v>Clark</v>
      </c>
      <c r="E1352" s="35">
        <f>VLOOKUP($A1352,'Medical Examinations'!$A:$H,2,FALSE)</f>
        <v>45.54</v>
      </c>
      <c r="F1352" s="35">
        <f>VLOOKUP($A1352,'Medical Examinations'!$A:$H,3,FALSE)</f>
        <v>5.84</v>
      </c>
      <c r="G1352" s="35" t="str">
        <f>VLOOKUP($A1352,'Medical Examinations'!$A:$N,11,0)</f>
        <v>No</v>
      </c>
      <c r="H1352" s="35" t="str">
        <f>VLOOKUP($A1352,'Medical Examinations'!$A:$N,5,0)</f>
        <v>No</v>
      </c>
      <c r="I1352" s="35" t="str">
        <f>VLOOKUP($A1352,'Medical Examinations'!$A:$N,6,0)</f>
        <v>Yes</v>
      </c>
      <c r="J1352" s="35">
        <f>VLOOKUP($A1352,'Medical Examinations'!$A:$N,9,0)</f>
        <v>1</v>
      </c>
      <c r="K1352" s="35" t="str">
        <f>VLOOKUP($A1352,'Medical Examinations'!$A:$N,10,0)</f>
        <v>No</v>
      </c>
      <c r="L1352" s="35" t="str">
        <f>VLOOKUP($A1352,'Medical Examinations'!$A:$N,12,0)</f>
        <v>Obesity</v>
      </c>
      <c r="M1352" s="35" t="str">
        <f>VLOOKUP($A1352,'Medical Examinations'!$A:$N,13,0)</f>
        <v>Prediabetes</v>
      </c>
      <c r="N1352" s="45">
        <f>IFERROR(VLOOKUP($A1352,'Hospitalisation Details'!$A:$P,15,0),"")</f>
        <v>37967</v>
      </c>
      <c r="O1352" s="46">
        <f>IFERROR(VLOOKUP($A1352,'Hospitalisation Details'!$A:$P,6,0),"")</f>
        <v>8035.64</v>
      </c>
      <c r="P1352" s="47" t="str">
        <f>IFERROR(VLOOKUP($A1352,'Hospitalisation Details'!$A:$P,12,0),"")</f>
        <v>tier - 2</v>
      </c>
      <c r="Q1352" s="47" t="str">
        <f>IFERROR(VLOOKUP($A1352,'Hospitalisation Details'!$A:$P,13,0),"")</f>
        <v>tier - 2</v>
      </c>
      <c r="R1352" s="47" t="str">
        <f>IFERROR(VLOOKUP($A1352,'Hospitalisation Details'!$A:$P,14,0),"")</f>
        <v>R1012</v>
      </c>
      <c r="S1352" s="47">
        <f>IFERROR(VLOOKUP($A1352,'Hospitalisation Details'!$A:$P,16,0),"")</f>
        <v>19</v>
      </c>
    </row>
    <row r="1353" spans="1:19" x14ac:dyDescent="0.3">
      <c r="A1353" s="34" t="str">
        <f>'Medical Examinations'!A1353</f>
        <v>Id1352</v>
      </c>
      <c r="B1353" s="36" t="str">
        <f>VLOOKUP($A1353,'Customer Names'!A:E,3,FALSE)</f>
        <v>Mr.</v>
      </c>
      <c r="C1353" s="37" t="str">
        <f>VLOOKUP($A1353,'Customer Names'!$A:$E,4,FALSE)</f>
        <v xml:space="preserve"> Michael J.</v>
      </c>
      <c r="D1353" s="37" t="str">
        <f>VLOOKUP($A1353,'Customer Names'!A:E,5,FALSE)</f>
        <v>Waterson</v>
      </c>
      <c r="E1353" s="35">
        <f>VLOOKUP($A1353,'Medical Examinations'!$A:$H,2,FALSE)</f>
        <v>28.7</v>
      </c>
      <c r="F1353" s="35">
        <f>VLOOKUP($A1353,'Medical Examinations'!$A:$H,3,FALSE)</f>
        <v>4.2</v>
      </c>
      <c r="G1353" s="35" t="str">
        <f>VLOOKUP($A1353,'Medical Examinations'!$A:$N,11,0)</f>
        <v>No</v>
      </c>
      <c r="H1353" s="35" t="str">
        <f>VLOOKUP($A1353,'Medical Examinations'!$A:$N,5,0)</f>
        <v>No</v>
      </c>
      <c r="I1353" s="35" t="str">
        <f>VLOOKUP($A1353,'Medical Examinations'!$A:$N,6,0)</f>
        <v>No</v>
      </c>
      <c r="J1353" s="35">
        <f>VLOOKUP($A1353,'Medical Examinations'!$A:$N,9,0)</f>
        <v>0</v>
      </c>
      <c r="K1353" s="35" t="str">
        <f>VLOOKUP($A1353,'Medical Examinations'!$A:$N,10,0)</f>
        <v>No</v>
      </c>
      <c r="L1353" s="35" t="str">
        <f>VLOOKUP($A1353,'Medical Examinations'!$A:$N,12,0)</f>
        <v>Overweight</v>
      </c>
      <c r="M1353" s="35" t="str">
        <f>VLOOKUP($A1353,'Medical Examinations'!$A:$N,13,0)</f>
        <v>Normal</v>
      </c>
      <c r="N1353" s="45">
        <f>IFERROR(VLOOKUP($A1353,'Hospitalisation Details'!$A:$P,15,0),"")</f>
        <v>28435</v>
      </c>
      <c r="O1353" s="46">
        <f>IFERROR(VLOOKUP($A1353,'Hospitalisation Details'!$A:$P,6,0),"")</f>
        <v>8027.97</v>
      </c>
      <c r="P1353" s="47" t="str">
        <f>IFERROR(VLOOKUP($A1353,'Hospitalisation Details'!$A:$P,12,0),"")</f>
        <v>tier - 3</v>
      </c>
      <c r="Q1353" s="47" t="str">
        <f>IFERROR(VLOOKUP($A1353,'Hospitalisation Details'!$A:$P,13,0),"")</f>
        <v>tier - 2</v>
      </c>
      <c r="R1353" s="47" t="str">
        <f>IFERROR(VLOOKUP($A1353,'Hospitalisation Details'!$A:$P,14,0),"")</f>
        <v>R1011</v>
      </c>
      <c r="S1353" s="47">
        <f>IFERROR(VLOOKUP($A1353,'Hospitalisation Details'!$A:$P,16,0),"")</f>
        <v>45</v>
      </c>
    </row>
    <row r="1354" spans="1:19" x14ac:dyDescent="0.3">
      <c r="A1354" s="34" t="str">
        <f>'Medical Examinations'!A1354</f>
        <v>Id1353</v>
      </c>
      <c r="B1354" s="36" t="str">
        <f>VLOOKUP($A1354,'Customer Names'!A:E,3,FALSE)</f>
        <v>Ms.</v>
      </c>
      <c r="C1354" s="37" t="str">
        <f>VLOOKUP($A1354,'Customer Names'!$A:$E,4,FALSE)</f>
        <v xml:space="preserve"> Sabina</v>
      </c>
      <c r="D1354" s="37" t="str">
        <f>VLOOKUP($A1354,'Customer Names'!A:E,5,FALSE)</f>
        <v>Piras</v>
      </c>
      <c r="E1354" s="35">
        <f>VLOOKUP($A1354,'Medical Examinations'!$A:$H,2,FALSE)</f>
        <v>27.74</v>
      </c>
      <c r="F1354" s="35">
        <f>VLOOKUP($A1354,'Medical Examinations'!$A:$H,3,FALSE)</f>
        <v>6.06</v>
      </c>
      <c r="G1354" s="35" t="str">
        <f>VLOOKUP($A1354,'Medical Examinations'!$A:$N,11,0)</f>
        <v>Yes</v>
      </c>
      <c r="H1354" s="35" t="str">
        <f>VLOOKUP($A1354,'Medical Examinations'!$A:$N,5,0)</f>
        <v>No</v>
      </c>
      <c r="I1354" s="35" t="str">
        <f>VLOOKUP($A1354,'Medical Examinations'!$A:$N,6,0)</f>
        <v>No</v>
      </c>
      <c r="J1354" s="35">
        <f>VLOOKUP($A1354,'Medical Examinations'!$A:$N,9,0)</f>
        <v>0</v>
      </c>
      <c r="K1354" s="35" t="str">
        <f>VLOOKUP($A1354,'Medical Examinations'!$A:$N,10,0)</f>
        <v>No</v>
      </c>
      <c r="L1354" s="35" t="str">
        <f>VLOOKUP($A1354,'Medical Examinations'!$A:$N,12,0)</f>
        <v>Overweight</v>
      </c>
      <c r="M1354" s="35" t="str">
        <f>VLOOKUP($A1354,'Medical Examinations'!$A:$N,13,0)</f>
        <v>Prediabetes</v>
      </c>
      <c r="N1354" s="45">
        <f>IFERROR(VLOOKUP($A1354,'Hospitalisation Details'!$A:$P,15,0),"")</f>
        <v>28114</v>
      </c>
      <c r="O1354" s="46">
        <f>IFERROR(VLOOKUP($A1354,'Hospitalisation Details'!$A:$P,6,0),"")</f>
        <v>8026.67</v>
      </c>
      <c r="P1354" s="47" t="str">
        <f>IFERROR(VLOOKUP($A1354,'Hospitalisation Details'!$A:$P,12,0),"")</f>
        <v>tier - 2</v>
      </c>
      <c r="Q1354" s="47" t="str">
        <f>IFERROR(VLOOKUP($A1354,'Hospitalisation Details'!$A:$P,13,0),"")</f>
        <v>tier - 2</v>
      </c>
      <c r="R1354" s="47" t="str">
        <f>IFERROR(VLOOKUP($A1354,'Hospitalisation Details'!$A:$P,14,0),"")</f>
        <v>R1012</v>
      </c>
      <c r="S1354" s="47">
        <f>IFERROR(VLOOKUP($A1354,'Hospitalisation Details'!$A:$P,16,0),"")</f>
        <v>46</v>
      </c>
    </row>
    <row r="1355" spans="1:19" x14ac:dyDescent="0.3">
      <c r="A1355" s="34" t="str">
        <f>'Medical Examinations'!A1355</f>
        <v>Id1354</v>
      </c>
      <c r="B1355" s="36" t="str">
        <f>VLOOKUP($A1355,'Customer Names'!A:E,3,FALSE)</f>
        <v>Ms.</v>
      </c>
      <c r="C1355" s="37" t="str">
        <f>VLOOKUP($A1355,'Customer Names'!$A:$E,4,FALSE)</f>
        <v xml:space="preserve"> Amy C</v>
      </c>
      <c r="D1355" s="37" t="str">
        <f>VLOOKUP($A1355,'Customer Names'!A:E,5,FALSE)</f>
        <v>Olson</v>
      </c>
      <c r="E1355" s="35">
        <f>VLOOKUP($A1355,'Medical Examinations'!$A:$H,2,FALSE)</f>
        <v>36.954999999999998</v>
      </c>
      <c r="F1355" s="35">
        <f>VLOOKUP($A1355,'Medical Examinations'!$A:$H,3,FALSE)</f>
        <v>7.57</v>
      </c>
      <c r="G1355" s="35" t="str">
        <f>VLOOKUP($A1355,'Medical Examinations'!$A:$N,11,0)</f>
        <v>No</v>
      </c>
      <c r="H1355" s="35" t="str">
        <f>VLOOKUP($A1355,'Medical Examinations'!$A:$N,5,0)</f>
        <v>No</v>
      </c>
      <c r="I1355" s="35" t="str">
        <f>VLOOKUP($A1355,'Medical Examinations'!$A:$N,6,0)</f>
        <v>No</v>
      </c>
      <c r="J1355" s="35">
        <f>VLOOKUP($A1355,'Medical Examinations'!$A:$N,9,0)</f>
        <v>0</v>
      </c>
      <c r="K1355" s="35" t="str">
        <f>VLOOKUP($A1355,'Medical Examinations'!$A:$N,10,0)</f>
        <v>No</v>
      </c>
      <c r="L1355" s="35" t="str">
        <f>VLOOKUP($A1355,'Medical Examinations'!$A:$N,12,0)</f>
        <v>Obesity</v>
      </c>
      <c r="M1355" s="35" t="str">
        <f>VLOOKUP($A1355,'Medical Examinations'!$A:$N,13,0)</f>
        <v>Diabetes</v>
      </c>
      <c r="N1355" s="45">
        <f>IFERROR(VLOOKUP($A1355,'Hospitalisation Details'!$A:$P,15,0),"")</f>
        <v>28688</v>
      </c>
      <c r="O1355" s="46">
        <f>IFERROR(VLOOKUP($A1355,'Hospitalisation Details'!$A:$P,6,0),"")</f>
        <v>8023.14</v>
      </c>
      <c r="P1355" s="47" t="str">
        <f>IFERROR(VLOOKUP($A1355,'Hospitalisation Details'!$A:$P,12,0),"")</f>
        <v>tier - 2</v>
      </c>
      <c r="Q1355" s="47" t="str">
        <f>IFERROR(VLOOKUP($A1355,'Hospitalisation Details'!$A:$P,13,0),"")</f>
        <v>tier - 3</v>
      </c>
      <c r="R1355" s="47" t="str">
        <f>IFERROR(VLOOKUP($A1355,'Hospitalisation Details'!$A:$P,14,0),"")</f>
        <v>R1012</v>
      </c>
      <c r="S1355" s="47">
        <f>IFERROR(VLOOKUP($A1355,'Hospitalisation Details'!$A:$P,16,0),"")</f>
        <v>44</v>
      </c>
    </row>
    <row r="1356" spans="1:19" x14ac:dyDescent="0.3">
      <c r="A1356" s="34" t="str">
        <f>'Medical Examinations'!A1356</f>
        <v>Id1355</v>
      </c>
      <c r="B1356" s="36" t="str">
        <f>VLOOKUP($A1356,'Customer Names'!A:E,3,FALSE)</f>
        <v>Ms.</v>
      </c>
      <c r="C1356" s="37" t="str">
        <f>VLOOKUP($A1356,'Customer Names'!$A:$E,4,FALSE)</f>
        <v xml:space="preserve"> Victoria U</v>
      </c>
      <c r="D1356" s="37" t="str">
        <f>VLOOKUP($A1356,'Customer Names'!A:E,5,FALSE)</f>
        <v>Manfredi</v>
      </c>
      <c r="E1356" s="35">
        <f>VLOOKUP($A1356,'Medical Examinations'!$A:$H,2,FALSE)</f>
        <v>30.69</v>
      </c>
      <c r="F1356" s="35">
        <f>VLOOKUP($A1356,'Medical Examinations'!$A:$H,3,FALSE)</f>
        <v>6.15</v>
      </c>
      <c r="G1356" s="35" t="str">
        <f>VLOOKUP($A1356,'Medical Examinations'!$A:$N,11,0)</f>
        <v>No</v>
      </c>
      <c r="H1356" s="35" t="str">
        <f>VLOOKUP($A1356,'Medical Examinations'!$A:$N,5,0)</f>
        <v>No</v>
      </c>
      <c r="I1356" s="35" t="str">
        <f>VLOOKUP($A1356,'Medical Examinations'!$A:$N,6,0)</f>
        <v>No</v>
      </c>
      <c r="J1356" s="35">
        <f>VLOOKUP($A1356,'Medical Examinations'!$A:$N,9,0)</f>
        <v>0</v>
      </c>
      <c r="K1356" s="35" t="str">
        <f>VLOOKUP($A1356,'Medical Examinations'!$A:$N,10,0)</f>
        <v>No</v>
      </c>
      <c r="L1356" s="35" t="str">
        <f>VLOOKUP($A1356,'Medical Examinations'!$A:$N,12,0)</f>
        <v>Obesity</v>
      </c>
      <c r="M1356" s="35" t="str">
        <f>VLOOKUP($A1356,'Medical Examinations'!$A:$N,13,0)</f>
        <v>Prediabetes</v>
      </c>
      <c r="N1356" s="45">
        <f>IFERROR(VLOOKUP($A1356,'Hospitalisation Details'!$A:$P,15,0),"")</f>
        <v>32815</v>
      </c>
      <c r="O1356" s="46">
        <f>IFERROR(VLOOKUP($A1356,'Hospitalisation Details'!$A:$P,6,0),"")</f>
        <v>8021.11</v>
      </c>
      <c r="P1356" s="47" t="str">
        <f>IFERROR(VLOOKUP($A1356,'Hospitalisation Details'!$A:$P,12,0),"")</f>
        <v>tier - 2</v>
      </c>
      <c r="Q1356" s="47" t="str">
        <f>IFERROR(VLOOKUP($A1356,'Hospitalisation Details'!$A:$P,13,0),"")</f>
        <v>tier - 1</v>
      </c>
      <c r="R1356" s="47" t="str">
        <f>IFERROR(VLOOKUP($A1356,'Hospitalisation Details'!$A:$P,14,0),"")</f>
        <v>R1012</v>
      </c>
      <c r="S1356" s="47">
        <f>IFERROR(VLOOKUP($A1356,'Hospitalisation Details'!$A:$P,16,0),"")</f>
        <v>33</v>
      </c>
    </row>
    <row r="1357" spans="1:19" x14ac:dyDescent="0.3">
      <c r="A1357" s="34" t="str">
        <f>'Medical Examinations'!A1357</f>
        <v>Id1356</v>
      </c>
      <c r="B1357" s="36" t="str">
        <f>VLOOKUP($A1357,'Customer Names'!A:E,3,FALSE)</f>
        <v>Ms.</v>
      </c>
      <c r="C1357" s="37" t="str">
        <f>VLOOKUP($A1357,'Customer Names'!$A:$E,4,FALSE)</f>
        <v xml:space="preserve"> Amelia B</v>
      </c>
      <c r="D1357" s="37" t="str">
        <f>VLOOKUP($A1357,'Customer Names'!A:E,5,FALSE)</f>
        <v>Landberg</v>
      </c>
      <c r="E1357" s="35">
        <f>VLOOKUP($A1357,'Medical Examinations'!$A:$H,2,FALSE)</f>
        <v>24.984999999999999</v>
      </c>
      <c r="F1357" s="35">
        <f>VLOOKUP($A1357,'Medical Examinations'!$A:$H,3,FALSE)</f>
        <v>4.5599999999999996</v>
      </c>
      <c r="G1357" s="35" t="str">
        <f>VLOOKUP($A1357,'Medical Examinations'!$A:$N,11,0)</f>
        <v>No</v>
      </c>
      <c r="H1357" s="35" t="str">
        <f>VLOOKUP($A1357,'Medical Examinations'!$A:$N,5,0)</f>
        <v>No</v>
      </c>
      <c r="I1357" s="35" t="str">
        <f>VLOOKUP($A1357,'Medical Examinations'!$A:$N,6,0)</f>
        <v>No</v>
      </c>
      <c r="J1357" s="35">
        <f>VLOOKUP($A1357,'Medical Examinations'!$A:$N,9,0)</f>
        <v>0</v>
      </c>
      <c r="K1357" s="35" t="str">
        <f>VLOOKUP($A1357,'Medical Examinations'!$A:$N,10,0)</f>
        <v>No</v>
      </c>
      <c r="L1357" s="35" t="str">
        <f>VLOOKUP($A1357,'Medical Examinations'!$A:$N,12,0)</f>
        <v>Normal Weight</v>
      </c>
      <c r="M1357" s="35" t="str">
        <f>VLOOKUP($A1357,'Medical Examinations'!$A:$N,13,0)</f>
        <v>Normal</v>
      </c>
      <c r="N1357" s="45">
        <f>IFERROR(VLOOKUP($A1357,'Hospitalisation Details'!$A:$P,15,0),"")</f>
        <v>29533</v>
      </c>
      <c r="O1357" s="46">
        <f>IFERROR(VLOOKUP($A1357,'Hospitalisation Details'!$A:$P,6,0),"")</f>
        <v>8017.06</v>
      </c>
      <c r="P1357" s="47" t="str">
        <f>IFERROR(VLOOKUP($A1357,'Hospitalisation Details'!$A:$P,12,0),"")</f>
        <v>tier - 2</v>
      </c>
      <c r="Q1357" s="47" t="str">
        <f>IFERROR(VLOOKUP($A1357,'Hospitalisation Details'!$A:$P,13,0),"")</f>
        <v>tier - 2</v>
      </c>
      <c r="R1357" s="47" t="str">
        <f>IFERROR(VLOOKUP($A1357,'Hospitalisation Details'!$A:$P,14,0),"")</f>
        <v>R1012</v>
      </c>
      <c r="S1357" s="47">
        <f>IFERROR(VLOOKUP($A1357,'Hospitalisation Details'!$A:$P,16,0),"")</f>
        <v>42</v>
      </c>
    </row>
    <row r="1358" spans="1:19" x14ac:dyDescent="0.3">
      <c r="A1358" s="34" t="str">
        <f>'Medical Examinations'!A1358</f>
        <v>Id1357</v>
      </c>
      <c r="B1358" s="36" t="str">
        <f>VLOOKUP($A1358,'Customer Names'!A:E,3,FALSE)</f>
        <v>Ms.</v>
      </c>
      <c r="C1358" s="37" t="str">
        <f>VLOOKUP($A1358,'Customer Names'!$A:$E,4,FALSE)</f>
        <v xml:space="preserve"> Jackie J</v>
      </c>
      <c r="D1358" s="37" t="str">
        <f>VLOOKUP($A1358,'Customer Names'!A:E,5,FALSE)</f>
        <v>Flynn</v>
      </c>
      <c r="E1358" s="35">
        <f>VLOOKUP($A1358,'Medical Examinations'!$A:$H,2,FALSE)</f>
        <v>39.42</v>
      </c>
      <c r="F1358" s="35">
        <f>VLOOKUP($A1358,'Medical Examinations'!$A:$H,3,FALSE)</f>
        <v>4.72</v>
      </c>
      <c r="G1358" s="35" t="str">
        <f>VLOOKUP($A1358,'Medical Examinations'!$A:$N,11,0)</f>
        <v>Yes</v>
      </c>
      <c r="H1358" s="35" t="str">
        <f>VLOOKUP($A1358,'Medical Examinations'!$A:$N,5,0)</f>
        <v>No</v>
      </c>
      <c r="I1358" s="35" t="str">
        <f>VLOOKUP($A1358,'Medical Examinations'!$A:$N,6,0)</f>
        <v>No</v>
      </c>
      <c r="J1358" s="35">
        <f>VLOOKUP($A1358,'Medical Examinations'!$A:$N,9,0)</f>
        <v>1</v>
      </c>
      <c r="K1358" s="35" t="str">
        <f>VLOOKUP($A1358,'Medical Examinations'!$A:$N,10,0)</f>
        <v>No</v>
      </c>
      <c r="L1358" s="35" t="str">
        <f>VLOOKUP($A1358,'Medical Examinations'!$A:$N,12,0)</f>
        <v>Obesity</v>
      </c>
      <c r="M1358" s="35" t="str">
        <f>VLOOKUP($A1358,'Medical Examinations'!$A:$N,13,0)</f>
        <v>Normal</v>
      </c>
      <c r="N1358" s="45">
        <f>IFERROR(VLOOKUP($A1358,'Hospitalisation Details'!$A:$P,15,0),"")</f>
        <v>34960</v>
      </c>
      <c r="O1358" s="46">
        <f>IFERROR(VLOOKUP($A1358,'Hospitalisation Details'!$A:$P,6,0),"")</f>
        <v>8014.62</v>
      </c>
      <c r="P1358" s="47" t="str">
        <f>IFERROR(VLOOKUP($A1358,'Hospitalisation Details'!$A:$P,12,0),"")</f>
        <v>tier - 2</v>
      </c>
      <c r="Q1358" s="47" t="str">
        <f>IFERROR(VLOOKUP($A1358,'Hospitalisation Details'!$A:$P,13,0),"")</f>
        <v>tier - 3</v>
      </c>
      <c r="R1358" s="47" t="str">
        <f>IFERROR(VLOOKUP($A1358,'Hospitalisation Details'!$A:$P,14,0),"")</f>
        <v>R1012</v>
      </c>
      <c r="S1358" s="47">
        <f>IFERROR(VLOOKUP($A1358,'Hospitalisation Details'!$A:$P,16,0),"")</f>
        <v>27</v>
      </c>
    </row>
    <row r="1359" spans="1:19" x14ac:dyDescent="0.3">
      <c r="A1359" s="34" t="str">
        <f>'Medical Examinations'!A1359</f>
        <v>Id1358</v>
      </c>
      <c r="B1359" s="36" t="str">
        <f>VLOOKUP($A1359,'Customer Names'!A:E,3,FALSE)</f>
        <v>Mr.</v>
      </c>
      <c r="C1359" s="37" t="str">
        <f>VLOOKUP($A1359,'Customer Names'!$A:$E,4,FALSE)</f>
        <v xml:space="preserve"> Justin</v>
      </c>
      <c r="D1359" s="37" t="str">
        <f>VLOOKUP($A1359,'Customer Names'!A:E,5,FALSE)</f>
        <v>Bishop</v>
      </c>
      <c r="E1359" s="35">
        <f>VLOOKUP($A1359,'Medical Examinations'!$A:$H,2,FALSE)</f>
        <v>16.8</v>
      </c>
      <c r="F1359" s="35">
        <f>VLOOKUP($A1359,'Medical Examinations'!$A:$H,3,FALSE)</f>
        <v>7.98</v>
      </c>
      <c r="G1359" s="35" t="str">
        <f>VLOOKUP($A1359,'Medical Examinations'!$A:$N,11,0)</f>
        <v>No</v>
      </c>
      <c r="H1359" s="35" t="str">
        <f>VLOOKUP($A1359,'Medical Examinations'!$A:$N,5,0)</f>
        <v>No</v>
      </c>
      <c r="I1359" s="35" t="str">
        <f>VLOOKUP($A1359,'Medical Examinations'!$A:$N,6,0)</f>
        <v>No</v>
      </c>
      <c r="J1359" s="35">
        <f>VLOOKUP($A1359,'Medical Examinations'!$A:$N,9,0)</f>
        <v>0</v>
      </c>
      <c r="K1359" s="35" t="str">
        <f>VLOOKUP($A1359,'Medical Examinations'!$A:$N,10,0)</f>
        <v>No</v>
      </c>
      <c r="L1359" s="35" t="str">
        <f>VLOOKUP($A1359,'Medical Examinations'!$A:$N,12,0)</f>
        <v>Underweight</v>
      </c>
      <c r="M1359" s="35" t="str">
        <f>VLOOKUP($A1359,'Medical Examinations'!$A:$N,13,0)</f>
        <v>Diabetes</v>
      </c>
      <c r="N1359" s="45">
        <f>IFERROR(VLOOKUP($A1359,'Hospitalisation Details'!$A:$P,15,0),"")</f>
        <v>22880</v>
      </c>
      <c r="O1359" s="46">
        <f>IFERROR(VLOOKUP($A1359,'Hospitalisation Details'!$A:$P,6,0),"")</f>
        <v>8004.96</v>
      </c>
      <c r="P1359" s="47" t="str">
        <f>IFERROR(VLOOKUP($A1359,'Hospitalisation Details'!$A:$P,12,0),"")</f>
        <v>tier - 3</v>
      </c>
      <c r="Q1359" s="47" t="str">
        <f>IFERROR(VLOOKUP($A1359,'Hospitalisation Details'!$A:$P,13,0),"")</f>
        <v>tier - 1</v>
      </c>
      <c r="R1359" s="47" t="str">
        <f>IFERROR(VLOOKUP($A1359,'Hospitalisation Details'!$A:$P,14,0),"")</f>
        <v>R1013</v>
      </c>
      <c r="S1359" s="47">
        <f>IFERROR(VLOOKUP($A1359,'Hospitalisation Details'!$A:$P,16,0),"")</f>
        <v>60</v>
      </c>
    </row>
    <row r="1360" spans="1:19" x14ac:dyDescent="0.3">
      <c r="A1360" s="34" t="str">
        <f>'Medical Examinations'!A1360</f>
        <v>Id1359</v>
      </c>
      <c r="B1360" s="36" t="str">
        <f>VLOOKUP($A1360,'Customer Names'!A:E,3,FALSE)</f>
        <v>Ms.</v>
      </c>
      <c r="C1360" s="37" t="str">
        <f>VLOOKUP($A1360,'Customer Names'!$A:$E,4,FALSE)</f>
        <v xml:space="preserve"> Kerry</v>
      </c>
      <c r="D1360" s="37" t="str">
        <f>VLOOKUP($A1360,'Customer Names'!A:E,5,FALSE)</f>
        <v>Devitt</v>
      </c>
      <c r="E1360" s="35">
        <f>VLOOKUP($A1360,'Medical Examinations'!$A:$H,2,FALSE)</f>
        <v>23.274999999999999</v>
      </c>
      <c r="F1360" s="35">
        <f>VLOOKUP($A1360,'Medical Examinations'!$A:$H,3,FALSE)</f>
        <v>6.26</v>
      </c>
      <c r="G1360" s="35" t="str">
        <f>VLOOKUP($A1360,'Medical Examinations'!$A:$N,11,0)</f>
        <v>Yes</v>
      </c>
      <c r="H1360" s="35" t="str">
        <f>VLOOKUP($A1360,'Medical Examinations'!$A:$N,5,0)</f>
        <v>No</v>
      </c>
      <c r="I1360" s="35" t="str">
        <f>VLOOKUP($A1360,'Medical Examinations'!$A:$N,6,0)</f>
        <v>Yes</v>
      </c>
      <c r="J1360" s="35">
        <f>VLOOKUP($A1360,'Medical Examinations'!$A:$N,9,0)</f>
        <v>1</v>
      </c>
      <c r="K1360" s="35" t="str">
        <f>VLOOKUP($A1360,'Medical Examinations'!$A:$N,10,0)</f>
        <v>No</v>
      </c>
      <c r="L1360" s="35" t="str">
        <f>VLOOKUP($A1360,'Medical Examinations'!$A:$N,12,0)</f>
        <v>Normal Weight</v>
      </c>
      <c r="M1360" s="35" t="str">
        <f>VLOOKUP($A1360,'Medical Examinations'!$A:$N,13,0)</f>
        <v>Prediabetes</v>
      </c>
      <c r="N1360" s="45">
        <f>IFERROR(VLOOKUP($A1360,'Hospitalisation Details'!$A:$P,15,0),"")</f>
        <v>30548</v>
      </c>
      <c r="O1360" s="46">
        <f>IFERROR(VLOOKUP($A1360,'Hospitalisation Details'!$A:$P,6,0),"")</f>
        <v>7986.48</v>
      </c>
      <c r="P1360" s="47" t="str">
        <f>IFERROR(VLOOKUP($A1360,'Hospitalisation Details'!$A:$P,12,0),"")</f>
        <v>tier - 2</v>
      </c>
      <c r="Q1360" s="47" t="str">
        <f>IFERROR(VLOOKUP($A1360,'Hospitalisation Details'!$A:$P,13,0),"")</f>
        <v>tier - 3</v>
      </c>
      <c r="R1360" s="47" t="str">
        <f>IFERROR(VLOOKUP($A1360,'Hospitalisation Details'!$A:$P,14,0),"")</f>
        <v>R1024</v>
      </c>
      <c r="S1360" s="47">
        <f>IFERROR(VLOOKUP($A1360,'Hospitalisation Details'!$A:$P,16,0),"")</f>
        <v>39</v>
      </c>
    </row>
    <row r="1361" spans="1:19" x14ac:dyDescent="0.3">
      <c r="A1361" s="34" t="str">
        <f>'Medical Examinations'!A1361</f>
        <v>Id1360</v>
      </c>
      <c r="B1361" s="36" t="str">
        <f>VLOOKUP($A1361,'Customer Names'!A:E,3,FALSE)</f>
        <v>Ms.</v>
      </c>
      <c r="C1361" s="37" t="str">
        <f>VLOOKUP($A1361,'Customer Names'!$A:$E,4,FALSE)</f>
        <v xml:space="preserve"> Cindy G.</v>
      </c>
      <c r="D1361" s="37" t="str">
        <f>VLOOKUP($A1361,'Customer Names'!A:E,5,FALSE)</f>
        <v>Lynch</v>
      </c>
      <c r="E1361" s="35">
        <f>VLOOKUP($A1361,'Medical Examinations'!$A:$H,2,FALSE)</f>
        <v>22.8</v>
      </c>
      <c r="F1361" s="35">
        <f>VLOOKUP($A1361,'Medical Examinations'!$A:$H,3,FALSE)</f>
        <v>4.29</v>
      </c>
      <c r="G1361" s="35" t="str">
        <f>VLOOKUP($A1361,'Medical Examinations'!$A:$N,11,0)</f>
        <v>Yes</v>
      </c>
      <c r="H1361" s="35" t="str">
        <f>VLOOKUP($A1361,'Medical Examinations'!$A:$N,5,0)</f>
        <v>No</v>
      </c>
      <c r="I1361" s="35" t="str">
        <f>VLOOKUP($A1361,'Medical Examinations'!$A:$N,6,0)</f>
        <v>Yes</v>
      </c>
      <c r="J1361" s="35">
        <f>VLOOKUP($A1361,'Medical Examinations'!$A:$N,9,0)</f>
        <v>1</v>
      </c>
      <c r="K1361" s="35" t="str">
        <f>VLOOKUP($A1361,'Medical Examinations'!$A:$N,10,0)</f>
        <v>No</v>
      </c>
      <c r="L1361" s="35" t="str">
        <f>VLOOKUP($A1361,'Medical Examinations'!$A:$N,12,0)</f>
        <v>Normal Weight</v>
      </c>
      <c r="M1361" s="35" t="str">
        <f>VLOOKUP($A1361,'Medical Examinations'!$A:$N,13,0)</f>
        <v>Normal</v>
      </c>
      <c r="N1361" s="45">
        <f>IFERROR(VLOOKUP($A1361,'Hospitalisation Details'!$A:$P,15,0),"")</f>
        <v>30556</v>
      </c>
      <c r="O1361" s="46">
        <f>IFERROR(VLOOKUP($A1361,'Hospitalisation Details'!$A:$P,6,0),"")</f>
        <v>7985.82</v>
      </c>
      <c r="P1361" s="47" t="str">
        <f>IFERROR(VLOOKUP($A1361,'Hospitalisation Details'!$A:$P,12,0),"")</f>
        <v>tier - 2</v>
      </c>
      <c r="Q1361" s="47" t="str">
        <f>IFERROR(VLOOKUP($A1361,'Hospitalisation Details'!$A:$P,13,0),"")</f>
        <v>tier - 1</v>
      </c>
      <c r="R1361" s="47" t="str">
        <f>IFERROR(VLOOKUP($A1361,'Hospitalisation Details'!$A:$P,14,0),"")</f>
        <v>R1024</v>
      </c>
      <c r="S1361" s="47">
        <f>IFERROR(VLOOKUP($A1361,'Hospitalisation Details'!$A:$P,16,0),"")</f>
        <v>39</v>
      </c>
    </row>
    <row r="1362" spans="1:19" x14ac:dyDescent="0.3">
      <c r="A1362" s="34" t="str">
        <f>'Medical Examinations'!A1362</f>
        <v>Id1361</v>
      </c>
      <c r="B1362" s="36" t="str">
        <f>VLOOKUP($A1362,'Customer Names'!A:E,3,FALSE)</f>
        <v>Mr.</v>
      </c>
      <c r="C1362" s="37" t="str">
        <f>VLOOKUP($A1362,'Customer Names'!$A:$E,4,FALSE)</f>
        <v xml:space="preserve"> Gennaro</v>
      </c>
      <c r="D1362" s="37" t="str">
        <f>VLOOKUP($A1362,'Customer Names'!A:E,5,FALSE)</f>
        <v>Tramontano</v>
      </c>
      <c r="E1362" s="35">
        <f>VLOOKUP($A1362,'Medical Examinations'!$A:$H,2,FALSE)</f>
        <v>24.3</v>
      </c>
      <c r="F1362" s="35">
        <f>VLOOKUP($A1362,'Medical Examinations'!$A:$H,3,FALSE)</f>
        <v>5.43</v>
      </c>
      <c r="G1362" s="35" t="str">
        <f>VLOOKUP($A1362,'Medical Examinations'!$A:$N,11,0)</f>
        <v>No</v>
      </c>
      <c r="H1362" s="35" t="str">
        <f>VLOOKUP($A1362,'Medical Examinations'!$A:$N,5,0)</f>
        <v>No</v>
      </c>
      <c r="I1362" s="35" t="str">
        <f>VLOOKUP($A1362,'Medical Examinations'!$A:$N,6,0)</f>
        <v>No</v>
      </c>
      <c r="J1362" s="35">
        <f>VLOOKUP($A1362,'Medical Examinations'!$A:$N,9,0)</f>
        <v>2</v>
      </c>
      <c r="K1362" s="35" t="str">
        <f>VLOOKUP($A1362,'Medical Examinations'!$A:$N,10,0)</f>
        <v>No</v>
      </c>
      <c r="L1362" s="35" t="str">
        <f>VLOOKUP($A1362,'Medical Examinations'!$A:$N,12,0)</f>
        <v>Normal Weight</v>
      </c>
      <c r="M1362" s="35" t="str">
        <f>VLOOKUP($A1362,'Medical Examinations'!$A:$N,13,0)</f>
        <v>Normal</v>
      </c>
      <c r="N1362" s="45">
        <f>IFERROR(VLOOKUP($A1362,'Hospitalisation Details'!$A:$P,15,0),"")</f>
        <v>26626</v>
      </c>
      <c r="O1362" s="46">
        <f>IFERROR(VLOOKUP($A1362,'Hospitalisation Details'!$A:$P,6,0),"")</f>
        <v>7980.34</v>
      </c>
      <c r="P1362" s="47" t="str">
        <f>IFERROR(VLOOKUP($A1362,'Hospitalisation Details'!$A:$P,12,0),"")</f>
        <v>tier - 2</v>
      </c>
      <c r="Q1362" s="47" t="str">
        <f>IFERROR(VLOOKUP($A1362,'Hospitalisation Details'!$A:$P,13,0),"")</f>
        <v>tier - 2</v>
      </c>
      <c r="R1362" s="47" t="str">
        <f>IFERROR(VLOOKUP($A1362,'Hospitalisation Details'!$A:$P,14,0),"")</f>
        <v>R1013</v>
      </c>
      <c r="S1362" s="47">
        <f>IFERROR(VLOOKUP($A1362,'Hospitalisation Details'!$A:$P,16,0),"")</f>
        <v>50</v>
      </c>
    </row>
    <row r="1363" spans="1:19" x14ac:dyDescent="0.3">
      <c r="A1363" s="34" t="str">
        <f>'Medical Examinations'!A1363</f>
        <v>Id1362</v>
      </c>
      <c r="B1363" s="36" t="str">
        <f>VLOOKUP($A1363,'Customer Names'!A:E,3,FALSE)</f>
        <v>Mr.</v>
      </c>
      <c r="C1363" s="37" t="str">
        <f>VLOOKUP($A1363,'Customer Names'!$A:$E,4,FALSE)</f>
        <v xml:space="preserve"> Terry</v>
      </c>
      <c r="D1363" s="37" t="str">
        <f>VLOOKUP($A1363,'Customer Names'!A:E,5,FALSE)</f>
        <v>Davidson</v>
      </c>
      <c r="E1363" s="35">
        <f>VLOOKUP($A1363,'Medical Examinations'!$A:$H,2,FALSE)</f>
        <v>25.13</v>
      </c>
      <c r="F1363" s="35">
        <f>VLOOKUP($A1363,'Medical Examinations'!$A:$H,3,FALSE)</f>
        <v>8</v>
      </c>
      <c r="G1363" s="35" t="str">
        <f>VLOOKUP($A1363,'Medical Examinations'!$A:$N,11,0)</f>
        <v>Yes</v>
      </c>
      <c r="H1363" s="35" t="str">
        <f>VLOOKUP($A1363,'Medical Examinations'!$A:$N,5,0)</f>
        <v>No</v>
      </c>
      <c r="I1363" s="35" t="str">
        <f>VLOOKUP($A1363,'Medical Examinations'!$A:$N,6,0)</f>
        <v>No</v>
      </c>
      <c r="J1363" s="35">
        <f>VLOOKUP($A1363,'Medical Examinations'!$A:$N,9,0)</f>
        <v>1</v>
      </c>
      <c r="K1363" s="35" t="str">
        <f>VLOOKUP($A1363,'Medical Examinations'!$A:$N,10,0)</f>
        <v>No</v>
      </c>
      <c r="L1363" s="35" t="str">
        <f>VLOOKUP($A1363,'Medical Examinations'!$A:$N,12,0)</f>
        <v>Overweight</v>
      </c>
      <c r="M1363" s="35" t="str">
        <f>VLOOKUP($A1363,'Medical Examinations'!$A:$N,13,0)</f>
        <v>Diabetes</v>
      </c>
      <c r="N1363" s="45">
        <f>IFERROR(VLOOKUP($A1363,'Hospitalisation Details'!$A:$P,15,0),"")</f>
        <v>27616</v>
      </c>
      <c r="O1363" s="46">
        <f>IFERROR(VLOOKUP($A1363,'Hospitalisation Details'!$A:$P,6,0),"")</f>
        <v>7966.81</v>
      </c>
      <c r="P1363" s="47" t="str">
        <f>IFERROR(VLOOKUP($A1363,'Hospitalisation Details'!$A:$P,12,0),"")</f>
        <v>tier - 2</v>
      </c>
      <c r="Q1363" s="47" t="str">
        <f>IFERROR(VLOOKUP($A1363,'Hospitalisation Details'!$A:$P,13,0),"")</f>
        <v>tier - 2</v>
      </c>
      <c r="R1363" s="47" t="str">
        <f>IFERROR(VLOOKUP($A1363,'Hospitalisation Details'!$A:$P,14,0),"")</f>
        <v>R1013</v>
      </c>
      <c r="S1363" s="47">
        <f>IFERROR(VLOOKUP($A1363,'Hospitalisation Details'!$A:$P,16,0),"")</f>
        <v>47</v>
      </c>
    </row>
    <row r="1364" spans="1:19" x14ac:dyDescent="0.3">
      <c r="A1364" s="34" t="str">
        <f>'Medical Examinations'!A1364</f>
        <v>Id1363</v>
      </c>
      <c r="B1364" s="36" t="str">
        <f>VLOOKUP($A1364,'Customer Names'!A:E,3,FALSE)</f>
        <v>Mr.</v>
      </c>
      <c r="C1364" s="37" t="str">
        <f>VLOOKUP($A1364,'Customer Names'!$A:$E,4,FALSE)</f>
        <v xml:space="preserve"> Patrick J</v>
      </c>
      <c r="D1364" s="37" t="str">
        <f>VLOOKUP($A1364,'Customer Names'!A:E,5,FALSE)</f>
        <v>Burke</v>
      </c>
      <c r="E1364" s="35">
        <f>VLOOKUP($A1364,'Medical Examinations'!$A:$H,2,FALSE)</f>
        <v>22.72</v>
      </c>
      <c r="F1364" s="35">
        <f>VLOOKUP($A1364,'Medical Examinations'!$A:$H,3,FALSE)</f>
        <v>9.9600000000000009</v>
      </c>
      <c r="G1364" s="35" t="str">
        <f>VLOOKUP($A1364,'Medical Examinations'!$A:$N,11,0)</f>
        <v>Yes</v>
      </c>
      <c r="H1364" s="35" t="str">
        <f>VLOOKUP($A1364,'Medical Examinations'!$A:$N,5,0)</f>
        <v>No</v>
      </c>
      <c r="I1364" s="35" t="str">
        <f>VLOOKUP($A1364,'Medical Examinations'!$A:$N,6,0)</f>
        <v>No</v>
      </c>
      <c r="J1364" s="35">
        <f>VLOOKUP($A1364,'Medical Examinations'!$A:$N,9,0)</f>
        <v>2</v>
      </c>
      <c r="K1364" s="35" t="str">
        <f>VLOOKUP($A1364,'Medical Examinations'!$A:$N,10,0)</f>
        <v>No</v>
      </c>
      <c r="L1364" s="35" t="str">
        <f>VLOOKUP($A1364,'Medical Examinations'!$A:$N,12,0)</f>
        <v>Normal Weight</v>
      </c>
      <c r="M1364" s="35" t="str">
        <f>VLOOKUP($A1364,'Medical Examinations'!$A:$N,13,0)</f>
        <v>Diabetes</v>
      </c>
      <c r="N1364" s="45">
        <f>IFERROR(VLOOKUP($A1364,'Hospitalisation Details'!$A:$P,15,0),"")</f>
        <v>25738</v>
      </c>
      <c r="O1364" s="46">
        <f>IFERROR(VLOOKUP($A1364,'Hospitalisation Details'!$A:$P,6,0),"")</f>
        <v>7958.13</v>
      </c>
      <c r="P1364" s="47" t="str">
        <f>IFERROR(VLOOKUP($A1364,'Hospitalisation Details'!$A:$P,12,0),"")</f>
        <v>tier - 2</v>
      </c>
      <c r="Q1364" s="47" t="str">
        <f>IFERROR(VLOOKUP($A1364,'Hospitalisation Details'!$A:$P,13,0),"")</f>
        <v>tier - 2</v>
      </c>
      <c r="R1364" s="47" t="str">
        <f>IFERROR(VLOOKUP($A1364,'Hospitalisation Details'!$A:$P,14,0),"")</f>
        <v>R1013</v>
      </c>
      <c r="S1364" s="47">
        <f>IFERROR(VLOOKUP($A1364,'Hospitalisation Details'!$A:$P,16,0),"")</f>
        <v>52</v>
      </c>
    </row>
    <row r="1365" spans="1:19" x14ac:dyDescent="0.3">
      <c r="A1365" s="34" t="str">
        <f>'Medical Examinations'!A1365</f>
        <v>Id1364</v>
      </c>
      <c r="B1365" s="36" t="str">
        <f>VLOOKUP($A1365,'Customer Names'!A:E,3,FALSE)</f>
        <v>Ms.</v>
      </c>
      <c r="C1365" s="37" t="str">
        <f>VLOOKUP($A1365,'Customer Names'!$A:$E,4,FALSE)</f>
        <v xml:space="preserve"> Keara</v>
      </c>
      <c r="D1365" s="37" t="str">
        <f>VLOOKUP($A1365,'Customer Names'!A:E,5,FALSE)</f>
        <v>McGraw</v>
      </c>
      <c r="E1365" s="35">
        <f>VLOOKUP($A1365,'Medical Examinations'!$A:$H,2,FALSE)</f>
        <v>32.6</v>
      </c>
      <c r="F1365" s="35">
        <f>VLOOKUP($A1365,'Medical Examinations'!$A:$H,3,FALSE)</f>
        <v>6.8</v>
      </c>
      <c r="G1365" s="35" t="str">
        <f>VLOOKUP($A1365,'Medical Examinations'!$A:$N,11,0)</f>
        <v>Yes</v>
      </c>
      <c r="H1365" s="35" t="str">
        <f>VLOOKUP($A1365,'Medical Examinations'!$A:$N,5,0)</f>
        <v>No</v>
      </c>
      <c r="I1365" s="35" t="str">
        <f>VLOOKUP($A1365,'Medical Examinations'!$A:$N,6,0)</f>
        <v>No</v>
      </c>
      <c r="J1365" s="35">
        <f>VLOOKUP($A1365,'Medical Examinations'!$A:$N,9,0)</f>
        <v>0</v>
      </c>
      <c r="K1365" s="35" t="str">
        <f>VLOOKUP($A1365,'Medical Examinations'!$A:$N,10,0)</f>
        <v>No</v>
      </c>
      <c r="L1365" s="35" t="str">
        <f>VLOOKUP($A1365,'Medical Examinations'!$A:$N,12,0)</f>
        <v>Obesity</v>
      </c>
      <c r="M1365" s="35" t="str">
        <f>VLOOKUP($A1365,'Medical Examinations'!$A:$N,13,0)</f>
        <v>Diabetes</v>
      </c>
      <c r="N1365" s="45">
        <f>IFERROR(VLOOKUP($A1365,'Hospitalisation Details'!$A:$P,15,0),"")</f>
        <v>29948</v>
      </c>
      <c r="O1365" s="46">
        <f>IFERROR(VLOOKUP($A1365,'Hospitalisation Details'!$A:$P,6,0),"")</f>
        <v>7954.52</v>
      </c>
      <c r="P1365" s="47" t="str">
        <f>IFERROR(VLOOKUP($A1365,'Hospitalisation Details'!$A:$P,12,0),"")</f>
        <v>tier - 2</v>
      </c>
      <c r="Q1365" s="47" t="str">
        <f>IFERROR(VLOOKUP($A1365,'Hospitalisation Details'!$A:$P,13,0),"")</f>
        <v>tier - 2</v>
      </c>
      <c r="R1365" s="47" t="str">
        <f>IFERROR(VLOOKUP($A1365,'Hospitalisation Details'!$A:$P,14,0),"")</f>
        <v>R1011</v>
      </c>
      <c r="S1365" s="47">
        <f>IFERROR(VLOOKUP($A1365,'Hospitalisation Details'!$A:$P,16,0),"")</f>
        <v>41</v>
      </c>
    </row>
    <row r="1366" spans="1:19" x14ac:dyDescent="0.3">
      <c r="A1366" s="34" t="str">
        <f>'Medical Examinations'!A1366</f>
        <v>Id1365</v>
      </c>
      <c r="B1366" s="36" t="str">
        <f>VLOOKUP($A1366,'Customer Names'!A:E,3,FALSE)</f>
        <v>Ms.</v>
      </c>
      <c r="C1366" s="37" t="str">
        <f>VLOOKUP($A1366,'Customer Names'!$A:$E,4,FALSE)</f>
        <v xml:space="preserve"> Nicole</v>
      </c>
      <c r="D1366" s="37" t="str">
        <f>VLOOKUP($A1366,'Customer Names'!A:E,5,FALSE)</f>
        <v>Fellure</v>
      </c>
      <c r="E1366" s="35">
        <f>VLOOKUP($A1366,'Medical Examinations'!$A:$H,2,FALSE)</f>
        <v>17.28</v>
      </c>
      <c r="F1366" s="35">
        <f>VLOOKUP($A1366,'Medical Examinations'!$A:$H,3,FALSE)</f>
        <v>6.22</v>
      </c>
      <c r="G1366" s="35" t="str">
        <f>VLOOKUP($A1366,'Medical Examinations'!$A:$N,11,0)</f>
        <v>Yes</v>
      </c>
      <c r="H1366" s="35" t="str">
        <f>VLOOKUP($A1366,'Medical Examinations'!$A:$N,5,0)</f>
        <v>No</v>
      </c>
      <c r="I1366" s="35" t="str">
        <f>VLOOKUP($A1366,'Medical Examinations'!$A:$N,6,0)</f>
        <v>No</v>
      </c>
      <c r="J1366" s="35">
        <f>VLOOKUP($A1366,'Medical Examinations'!$A:$N,9,0)</f>
        <v>2</v>
      </c>
      <c r="K1366" s="35" t="str">
        <f>VLOOKUP($A1366,'Medical Examinations'!$A:$N,10,0)</f>
        <v>No</v>
      </c>
      <c r="L1366" s="35" t="str">
        <f>VLOOKUP($A1366,'Medical Examinations'!$A:$N,12,0)</f>
        <v>Underweight</v>
      </c>
      <c r="M1366" s="35" t="str">
        <f>VLOOKUP($A1366,'Medical Examinations'!$A:$N,13,0)</f>
        <v>Prediabetes</v>
      </c>
      <c r="N1366" s="45">
        <f>IFERROR(VLOOKUP($A1366,'Hospitalisation Details'!$A:$P,15,0),"")</f>
        <v>24297</v>
      </c>
      <c r="O1366" s="46">
        <f>IFERROR(VLOOKUP($A1366,'Hospitalisation Details'!$A:$P,6,0),"")</f>
        <v>7953.72</v>
      </c>
      <c r="P1366" s="47" t="str">
        <f>IFERROR(VLOOKUP($A1366,'Hospitalisation Details'!$A:$P,12,0),"")</f>
        <v>tier - 3</v>
      </c>
      <c r="Q1366" s="47" t="str">
        <f>IFERROR(VLOOKUP($A1366,'Hospitalisation Details'!$A:$P,13,0),"")</f>
        <v>tier - 3</v>
      </c>
      <c r="R1366" s="47" t="str">
        <f>IFERROR(VLOOKUP($A1366,'Hospitalisation Details'!$A:$P,14,0),"")</f>
        <v>R1012</v>
      </c>
      <c r="S1366" s="47">
        <f>IFERROR(VLOOKUP($A1366,'Hospitalisation Details'!$A:$P,16,0),"")</f>
        <v>56</v>
      </c>
    </row>
    <row r="1367" spans="1:19" x14ac:dyDescent="0.3">
      <c r="A1367" s="34" t="str">
        <f>'Medical Examinations'!A1367</f>
        <v>Id1366</v>
      </c>
      <c r="B1367" s="36" t="str">
        <f>VLOOKUP($A1367,'Customer Names'!A:E,3,FALSE)</f>
        <v>Mrs.</v>
      </c>
      <c r="C1367" s="37" t="str">
        <f>VLOOKUP($A1367,'Customer Names'!$A:$E,4,FALSE)</f>
        <v xml:space="preserve"> Katena</v>
      </c>
      <c r="D1367" s="37" t="str">
        <f>VLOOKUP($A1367,'Customer Names'!A:E,5,FALSE)</f>
        <v>Sanford</v>
      </c>
      <c r="E1367" s="35">
        <f>VLOOKUP($A1367,'Medical Examinations'!$A:$H,2,FALSE)</f>
        <v>27.92</v>
      </c>
      <c r="F1367" s="35">
        <f>VLOOKUP($A1367,'Medical Examinations'!$A:$H,3,FALSE)</f>
        <v>5.79</v>
      </c>
      <c r="G1367" s="35" t="str">
        <f>VLOOKUP($A1367,'Medical Examinations'!$A:$N,11,0)</f>
        <v>No</v>
      </c>
      <c r="H1367" s="35" t="str">
        <f>VLOOKUP($A1367,'Medical Examinations'!$A:$N,5,0)</f>
        <v>No</v>
      </c>
      <c r="I1367" s="35" t="str">
        <f>VLOOKUP($A1367,'Medical Examinations'!$A:$N,6,0)</f>
        <v>No</v>
      </c>
      <c r="J1367" s="35">
        <f>VLOOKUP($A1367,'Medical Examinations'!$A:$N,9,0)</f>
        <v>1</v>
      </c>
      <c r="K1367" s="35" t="str">
        <f>VLOOKUP($A1367,'Medical Examinations'!$A:$N,10,0)</f>
        <v>No</v>
      </c>
      <c r="L1367" s="35" t="str">
        <f>VLOOKUP($A1367,'Medical Examinations'!$A:$N,12,0)</f>
        <v>Overweight</v>
      </c>
      <c r="M1367" s="35" t="str">
        <f>VLOOKUP($A1367,'Medical Examinations'!$A:$N,13,0)</f>
        <v>Prediabetes</v>
      </c>
      <c r="N1367" s="45">
        <f>IFERROR(VLOOKUP($A1367,'Hospitalisation Details'!$A:$P,15,0),"")</f>
        <v>32079</v>
      </c>
      <c r="O1367" s="46">
        <f>IFERROR(VLOOKUP($A1367,'Hospitalisation Details'!$A:$P,6,0),"")</f>
        <v>7948.22</v>
      </c>
      <c r="P1367" s="47" t="str">
        <f>IFERROR(VLOOKUP($A1367,'Hospitalisation Details'!$A:$P,12,0),"")</f>
        <v>tier - 2</v>
      </c>
      <c r="Q1367" s="47" t="str">
        <f>IFERROR(VLOOKUP($A1367,'Hospitalisation Details'!$A:$P,13,0),"")</f>
        <v>tier - 3</v>
      </c>
      <c r="R1367" s="47" t="str">
        <f>IFERROR(VLOOKUP($A1367,'Hospitalisation Details'!$A:$P,14,0),"")</f>
        <v>R1025</v>
      </c>
      <c r="S1367" s="47">
        <f>IFERROR(VLOOKUP($A1367,'Hospitalisation Details'!$A:$P,16,0),"")</f>
        <v>35</v>
      </c>
    </row>
    <row r="1368" spans="1:19" x14ac:dyDescent="0.3">
      <c r="A1368" s="34" t="str">
        <f>'Medical Examinations'!A1368</f>
        <v>Id1367</v>
      </c>
      <c r="B1368" s="36" t="str">
        <f>VLOOKUP($A1368,'Customer Names'!A:E,3,FALSE)</f>
        <v>Ms.</v>
      </c>
      <c r="C1368" s="37" t="str">
        <f>VLOOKUP($A1368,'Customer Names'!$A:$E,4,FALSE)</f>
        <v xml:space="preserve"> Bean K.</v>
      </c>
      <c r="D1368" s="37" t="str">
        <f>VLOOKUP($A1368,'Customer Names'!A:E,5,FALSE)</f>
        <v>Wrenn</v>
      </c>
      <c r="E1368" s="35">
        <f>VLOOKUP($A1368,'Medical Examinations'!$A:$H,2,FALSE)</f>
        <v>38.284999999999997</v>
      </c>
      <c r="F1368" s="35">
        <f>VLOOKUP($A1368,'Medical Examinations'!$A:$H,3,FALSE)</f>
        <v>5.41</v>
      </c>
      <c r="G1368" s="35" t="str">
        <f>VLOOKUP($A1368,'Medical Examinations'!$A:$N,11,0)</f>
        <v>No</v>
      </c>
      <c r="H1368" s="35" t="str">
        <f>VLOOKUP($A1368,'Medical Examinations'!$A:$N,5,0)</f>
        <v>No</v>
      </c>
      <c r="I1368" s="35" t="str">
        <f>VLOOKUP($A1368,'Medical Examinations'!$A:$N,6,0)</f>
        <v>No</v>
      </c>
      <c r="J1368" s="35">
        <f>VLOOKUP($A1368,'Medical Examinations'!$A:$N,9,0)</f>
        <v>0</v>
      </c>
      <c r="K1368" s="35" t="str">
        <f>VLOOKUP($A1368,'Medical Examinations'!$A:$N,10,0)</f>
        <v>No</v>
      </c>
      <c r="L1368" s="35" t="str">
        <f>VLOOKUP($A1368,'Medical Examinations'!$A:$N,12,0)</f>
        <v>Obesity</v>
      </c>
      <c r="M1368" s="35" t="str">
        <f>VLOOKUP($A1368,'Medical Examinations'!$A:$N,13,0)</f>
        <v>Normal</v>
      </c>
      <c r="N1368" s="45">
        <f>IFERROR(VLOOKUP($A1368,'Hospitalisation Details'!$A:$P,15,0),"")</f>
        <v>28326</v>
      </c>
      <c r="O1368" s="46">
        <f>IFERROR(VLOOKUP($A1368,'Hospitalisation Details'!$A:$P,6,0),"")</f>
        <v>7935.29</v>
      </c>
      <c r="P1368" s="47" t="str">
        <f>IFERROR(VLOOKUP($A1368,'Hospitalisation Details'!$A:$P,12,0),"")</f>
        <v>tier - 2</v>
      </c>
      <c r="Q1368" s="47" t="str">
        <f>IFERROR(VLOOKUP($A1368,'Hospitalisation Details'!$A:$P,13,0),"")</f>
        <v>tier - 1</v>
      </c>
      <c r="R1368" s="47" t="str">
        <f>IFERROR(VLOOKUP($A1368,'Hospitalisation Details'!$A:$P,14,0),"")</f>
        <v>R1024</v>
      </c>
      <c r="S1368" s="47">
        <f>IFERROR(VLOOKUP($A1368,'Hospitalisation Details'!$A:$P,16,0),"")</f>
        <v>45</v>
      </c>
    </row>
    <row r="1369" spans="1:19" x14ac:dyDescent="0.3">
      <c r="A1369" s="34" t="str">
        <f>'Medical Examinations'!A1369</f>
        <v>Id1368</v>
      </c>
      <c r="B1369" s="36" t="str">
        <f>VLOOKUP($A1369,'Customer Names'!A:E,3,FALSE)</f>
        <v>Mr.</v>
      </c>
      <c r="C1369" s="37" t="str">
        <f>VLOOKUP($A1369,'Customer Names'!$A:$E,4,FALSE)</f>
        <v xml:space="preserve"> Brian</v>
      </c>
      <c r="D1369" s="37" t="str">
        <f>VLOOKUP($A1369,'Customer Names'!A:E,5,FALSE)</f>
        <v>Lindsey</v>
      </c>
      <c r="E1369" s="35">
        <f>VLOOKUP($A1369,'Medical Examinations'!$A:$H,2,FALSE)</f>
        <v>16.48</v>
      </c>
      <c r="F1369" s="35">
        <f>VLOOKUP($A1369,'Medical Examinations'!$A:$H,3,FALSE)</f>
        <v>11.05</v>
      </c>
      <c r="G1369" s="35" t="str">
        <f>VLOOKUP($A1369,'Medical Examinations'!$A:$N,11,0)</f>
        <v>No</v>
      </c>
      <c r="H1369" s="35" t="str">
        <f>VLOOKUP($A1369,'Medical Examinations'!$A:$N,5,0)</f>
        <v>No</v>
      </c>
      <c r="I1369" s="35" t="str">
        <f>VLOOKUP($A1369,'Medical Examinations'!$A:$N,6,0)</f>
        <v>No</v>
      </c>
      <c r="J1369" s="35">
        <f>VLOOKUP($A1369,'Medical Examinations'!$A:$N,9,0)</f>
        <v>0</v>
      </c>
      <c r="K1369" s="35" t="str">
        <f>VLOOKUP($A1369,'Medical Examinations'!$A:$N,10,0)</f>
        <v>No</v>
      </c>
      <c r="L1369" s="35" t="str">
        <f>VLOOKUP($A1369,'Medical Examinations'!$A:$N,12,0)</f>
        <v>Underweight</v>
      </c>
      <c r="M1369" s="35" t="str">
        <f>VLOOKUP($A1369,'Medical Examinations'!$A:$N,13,0)</f>
        <v>Diabetes</v>
      </c>
      <c r="N1369" s="45">
        <f>IFERROR(VLOOKUP($A1369,'Hospitalisation Details'!$A:$P,15,0),"")</f>
        <v>22929</v>
      </c>
      <c r="O1369" s="46">
        <f>IFERROR(VLOOKUP($A1369,'Hospitalisation Details'!$A:$P,6,0),"")</f>
        <v>7896.41</v>
      </c>
      <c r="P1369" s="47" t="str">
        <f>IFERROR(VLOOKUP($A1369,'Hospitalisation Details'!$A:$P,12,0),"")</f>
        <v>tier - 3</v>
      </c>
      <c r="Q1369" s="47" t="str">
        <f>IFERROR(VLOOKUP($A1369,'Hospitalisation Details'!$A:$P,13,0),"")</f>
        <v>tier - 2</v>
      </c>
      <c r="R1369" s="47" t="str">
        <f>IFERROR(VLOOKUP($A1369,'Hospitalisation Details'!$A:$P,14,0),"")</f>
        <v>R1013</v>
      </c>
      <c r="S1369" s="47">
        <f>IFERROR(VLOOKUP($A1369,'Hospitalisation Details'!$A:$P,16,0),"")</f>
        <v>60</v>
      </c>
    </row>
    <row r="1370" spans="1:19" x14ac:dyDescent="0.3">
      <c r="A1370" s="34" t="str">
        <f>'Medical Examinations'!A1370</f>
        <v>Id1369</v>
      </c>
      <c r="B1370" s="36" t="str">
        <f>VLOOKUP($A1370,'Customer Names'!A:E,3,FALSE)</f>
        <v>Mr.</v>
      </c>
      <c r="C1370" s="37" t="str">
        <f>VLOOKUP($A1370,'Customer Names'!$A:$E,4,FALSE)</f>
        <v xml:space="preserve"> Jan-Patrick</v>
      </c>
      <c r="D1370" s="37" t="str">
        <f>VLOOKUP($A1370,'Customer Names'!A:E,5,FALSE)</f>
        <v>Krueger</v>
      </c>
      <c r="E1370" s="35">
        <f>VLOOKUP($A1370,'Medical Examinations'!$A:$H,2,FALSE)</f>
        <v>38.57</v>
      </c>
      <c r="F1370" s="35">
        <f>VLOOKUP($A1370,'Medical Examinations'!$A:$H,3,FALSE)</f>
        <v>6.27</v>
      </c>
      <c r="G1370" s="35" t="str">
        <f>VLOOKUP($A1370,'Medical Examinations'!$A:$N,11,0)</f>
        <v>No</v>
      </c>
      <c r="H1370" s="35" t="str">
        <f>VLOOKUP($A1370,'Medical Examinations'!$A:$N,5,0)</f>
        <v>No</v>
      </c>
      <c r="I1370" s="35" t="str">
        <f>VLOOKUP($A1370,'Medical Examinations'!$A:$N,6,0)</f>
        <v>No</v>
      </c>
      <c r="J1370" s="35">
        <f>VLOOKUP($A1370,'Medical Examinations'!$A:$N,9,0)</f>
        <v>0</v>
      </c>
      <c r="K1370" s="35" t="str">
        <f>VLOOKUP($A1370,'Medical Examinations'!$A:$N,10,0)</f>
        <v>No</v>
      </c>
      <c r="L1370" s="35" t="str">
        <f>VLOOKUP($A1370,'Medical Examinations'!$A:$N,12,0)</f>
        <v>Obesity</v>
      </c>
      <c r="M1370" s="35" t="str">
        <f>VLOOKUP($A1370,'Medical Examinations'!$A:$N,13,0)</f>
        <v>Prediabetes</v>
      </c>
      <c r="N1370" s="45">
        <f>IFERROR(VLOOKUP($A1370,'Hospitalisation Details'!$A:$P,15,0),"")</f>
        <v>34655</v>
      </c>
      <c r="O1370" s="46">
        <f>IFERROR(VLOOKUP($A1370,'Hospitalisation Details'!$A:$P,6,0),"")</f>
        <v>7851.85</v>
      </c>
      <c r="P1370" s="47" t="str">
        <f>IFERROR(VLOOKUP($A1370,'Hospitalisation Details'!$A:$P,12,0),"")</f>
        <v>tier - 2</v>
      </c>
      <c r="Q1370" s="47" t="str">
        <f>IFERROR(VLOOKUP($A1370,'Hospitalisation Details'!$A:$P,13,0),"")</f>
        <v>tier - 3</v>
      </c>
      <c r="R1370" s="47" t="str">
        <f>IFERROR(VLOOKUP($A1370,'Hospitalisation Details'!$A:$P,14,0),"")</f>
        <v>R1012</v>
      </c>
      <c r="S1370" s="47">
        <f>IFERROR(VLOOKUP($A1370,'Hospitalisation Details'!$A:$P,16,0),"")</f>
        <v>28</v>
      </c>
    </row>
    <row r="1371" spans="1:19" x14ac:dyDescent="0.3">
      <c r="A1371" s="34" t="str">
        <f>'Medical Examinations'!A1371</f>
        <v>Id1370</v>
      </c>
      <c r="B1371" s="36" t="str">
        <f>VLOOKUP($A1371,'Customer Names'!A:E,3,FALSE)</f>
        <v>Mr.</v>
      </c>
      <c r="C1371" s="37" t="str">
        <f>VLOOKUP($A1371,'Customer Names'!$A:$E,4,FALSE)</f>
        <v xml:space="preserve"> Jesse J</v>
      </c>
      <c r="D1371" s="37" t="str">
        <f>VLOOKUP($A1371,'Customer Names'!A:E,5,FALSE)</f>
        <v>Babler</v>
      </c>
      <c r="E1371" s="35">
        <f>VLOOKUP($A1371,'Medical Examinations'!$A:$H,2,FALSE)</f>
        <v>43.85</v>
      </c>
      <c r="F1371" s="35">
        <f>VLOOKUP($A1371,'Medical Examinations'!$A:$H,3,FALSE)</f>
        <v>4.7699999999999996</v>
      </c>
      <c r="G1371" s="35" t="str">
        <f>VLOOKUP($A1371,'Medical Examinations'!$A:$N,11,0)</f>
        <v>Yes</v>
      </c>
      <c r="H1371" s="35" t="str">
        <f>VLOOKUP($A1371,'Medical Examinations'!$A:$N,5,0)</f>
        <v>No</v>
      </c>
      <c r="I1371" s="35" t="str">
        <f>VLOOKUP($A1371,'Medical Examinations'!$A:$N,6,0)</f>
        <v>No</v>
      </c>
      <c r="J1371" s="35">
        <f>VLOOKUP($A1371,'Medical Examinations'!$A:$N,9,0)</f>
        <v>0</v>
      </c>
      <c r="K1371" s="35" t="str">
        <f>VLOOKUP($A1371,'Medical Examinations'!$A:$N,10,0)</f>
        <v>No</v>
      </c>
      <c r="L1371" s="35" t="str">
        <f>VLOOKUP($A1371,'Medical Examinations'!$A:$N,12,0)</f>
        <v>Obesity</v>
      </c>
      <c r="M1371" s="35" t="str">
        <f>VLOOKUP($A1371,'Medical Examinations'!$A:$N,13,0)</f>
        <v>Normal</v>
      </c>
      <c r="N1371" s="45">
        <f>IFERROR(VLOOKUP($A1371,'Hospitalisation Details'!$A:$P,15,0),"")</f>
        <v>37169</v>
      </c>
      <c r="O1371" s="46">
        <f>IFERROR(VLOOKUP($A1371,'Hospitalisation Details'!$A:$P,6,0),"")</f>
        <v>7844.8</v>
      </c>
      <c r="P1371" s="47" t="str">
        <f>IFERROR(VLOOKUP($A1371,'Hospitalisation Details'!$A:$P,12,0),"")</f>
        <v>tier - 2</v>
      </c>
      <c r="Q1371" s="47" t="str">
        <f>IFERROR(VLOOKUP($A1371,'Hospitalisation Details'!$A:$P,13,0),"")</f>
        <v>tier - 2</v>
      </c>
      <c r="R1371" s="47" t="str">
        <f>IFERROR(VLOOKUP($A1371,'Hospitalisation Details'!$A:$P,14,0),"")</f>
        <v>R1012</v>
      </c>
      <c r="S1371" s="47">
        <f>IFERROR(VLOOKUP($A1371,'Hospitalisation Details'!$A:$P,16,0),"")</f>
        <v>21</v>
      </c>
    </row>
    <row r="1372" spans="1:19" x14ac:dyDescent="0.3">
      <c r="A1372" s="34" t="str">
        <f>'Medical Examinations'!A1372</f>
        <v>Id1371</v>
      </c>
      <c r="B1372" s="36" t="str">
        <f>VLOOKUP($A1372,'Customer Names'!A:E,3,FALSE)</f>
        <v>Ms.</v>
      </c>
      <c r="C1372" s="37" t="str">
        <f>VLOOKUP($A1372,'Customer Names'!$A:$E,4,FALSE)</f>
        <v xml:space="preserve"> Lindsey M</v>
      </c>
      <c r="D1372" s="37" t="str">
        <f>VLOOKUP($A1372,'Customer Names'!A:E,5,FALSE)</f>
        <v>Brezenski</v>
      </c>
      <c r="E1372" s="35">
        <f>VLOOKUP($A1372,'Medical Examinations'!$A:$H,2,FALSE)</f>
        <v>30.11</v>
      </c>
      <c r="F1372" s="35">
        <f>VLOOKUP($A1372,'Medical Examinations'!$A:$H,3,FALSE)</f>
        <v>4.08</v>
      </c>
      <c r="G1372" s="35" t="str">
        <f>VLOOKUP($A1372,'Medical Examinations'!$A:$N,11,0)</f>
        <v>No</v>
      </c>
      <c r="H1372" s="35" t="str">
        <f>VLOOKUP($A1372,'Medical Examinations'!$A:$N,5,0)</f>
        <v>No</v>
      </c>
      <c r="I1372" s="35" t="str">
        <f>VLOOKUP($A1372,'Medical Examinations'!$A:$N,6,0)</f>
        <v>No</v>
      </c>
      <c r="J1372" s="35">
        <f>VLOOKUP($A1372,'Medical Examinations'!$A:$N,9,0)</f>
        <v>0</v>
      </c>
      <c r="K1372" s="35" t="str">
        <f>VLOOKUP($A1372,'Medical Examinations'!$A:$N,10,0)</f>
        <v>No</v>
      </c>
      <c r="L1372" s="35" t="str">
        <f>VLOOKUP($A1372,'Medical Examinations'!$A:$N,12,0)</f>
        <v>Obesity</v>
      </c>
      <c r="M1372" s="35" t="str">
        <f>VLOOKUP($A1372,'Medical Examinations'!$A:$N,13,0)</f>
        <v>Normal</v>
      </c>
      <c r="N1372" s="45">
        <f>IFERROR(VLOOKUP($A1372,'Hospitalisation Details'!$A:$P,15,0),"")</f>
        <v>32793</v>
      </c>
      <c r="O1372" s="46">
        <f>IFERROR(VLOOKUP($A1372,'Hospitalisation Details'!$A:$P,6,0),"")</f>
        <v>7824.37</v>
      </c>
      <c r="P1372" s="47" t="str">
        <f>IFERROR(VLOOKUP($A1372,'Hospitalisation Details'!$A:$P,12,0),"")</f>
        <v>tier - 2</v>
      </c>
      <c r="Q1372" s="47" t="str">
        <f>IFERROR(VLOOKUP($A1372,'Hospitalisation Details'!$A:$P,13,0),"")</f>
        <v>tier - 2</v>
      </c>
      <c r="R1372" s="47" t="str">
        <f>IFERROR(VLOOKUP($A1372,'Hospitalisation Details'!$A:$P,14,0),"")</f>
        <v>R1012</v>
      </c>
      <c r="S1372" s="47">
        <f>IFERROR(VLOOKUP($A1372,'Hospitalisation Details'!$A:$P,16,0),"")</f>
        <v>33</v>
      </c>
    </row>
    <row r="1373" spans="1:19" x14ac:dyDescent="0.3">
      <c r="A1373" s="34" t="str">
        <f>'Medical Examinations'!A1373</f>
        <v>Id1372</v>
      </c>
      <c r="B1373" s="36" t="str">
        <f>VLOOKUP($A1373,'Customer Names'!A:E,3,FALSE)</f>
        <v>Ms.</v>
      </c>
      <c r="C1373" s="37" t="str">
        <f>VLOOKUP($A1373,'Customer Names'!$A:$E,4,FALSE)</f>
        <v xml:space="preserve"> Marguerite K.</v>
      </c>
      <c r="D1373" s="37" t="str">
        <f>VLOOKUP($A1373,'Customer Names'!A:E,5,FALSE)</f>
        <v>Marschner</v>
      </c>
      <c r="E1373" s="35">
        <f>VLOOKUP($A1373,'Medical Examinations'!$A:$H,2,FALSE)</f>
        <v>31.59</v>
      </c>
      <c r="F1373" s="35">
        <f>VLOOKUP($A1373,'Medical Examinations'!$A:$H,3,FALSE)</f>
        <v>6.01</v>
      </c>
      <c r="G1373" s="35" t="str">
        <f>VLOOKUP($A1373,'Medical Examinations'!$A:$N,11,0)</f>
        <v>No</v>
      </c>
      <c r="H1373" s="35" t="str">
        <f>VLOOKUP($A1373,'Medical Examinations'!$A:$N,5,0)</f>
        <v>No</v>
      </c>
      <c r="I1373" s="35" t="str">
        <f>VLOOKUP($A1373,'Medical Examinations'!$A:$N,6,0)</f>
        <v>No</v>
      </c>
      <c r="J1373" s="35">
        <f>VLOOKUP($A1373,'Medical Examinations'!$A:$N,9,0)</f>
        <v>0</v>
      </c>
      <c r="K1373" s="35" t="str">
        <f>VLOOKUP($A1373,'Medical Examinations'!$A:$N,10,0)</f>
        <v>No</v>
      </c>
      <c r="L1373" s="35" t="str">
        <f>VLOOKUP($A1373,'Medical Examinations'!$A:$N,12,0)</f>
        <v>Obesity</v>
      </c>
      <c r="M1373" s="35" t="str">
        <f>VLOOKUP($A1373,'Medical Examinations'!$A:$N,13,0)</f>
        <v>Prediabetes</v>
      </c>
      <c r="N1373" s="45">
        <f>IFERROR(VLOOKUP($A1373,'Hospitalisation Details'!$A:$P,15,0),"")</f>
        <v>33593</v>
      </c>
      <c r="O1373" s="46">
        <f>IFERROR(VLOOKUP($A1373,'Hospitalisation Details'!$A:$P,6,0),"")</f>
        <v>7812.67</v>
      </c>
      <c r="P1373" s="47" t="str">
        <f>IFERROR(VLOOKUP($A1373,'Hospitalisation Details'!$A:$P,12,0),"")</f>
        <v>tier - 2</v>
      </c>
      <c r="Q1373" s="47" t="str">
        <f>IFERROR(VLOOKUP($A1373,'Hospitalisation Details'!$A:$P,13,0),"")</f>
        <v>tier - 1</v>
      </c>
      <c r="R1373" s="47" t="str">
        <f>IFERROR(VLOOKUP($A1373,'Hospitalisation Details'!$A:$P,14,0),"")</f>
        <v>R1012</v>
      </c>
      <c r="S1373" s="47">
        <f>IFERROR(VLOOKUP($A1373,'Hospitalisation Details'!$A:$P,16,0),"")</f>
        <v>31</v>
      </c>
    </row>
    <row r="1374" spans="1:19" x14ac:dyDescent="0.3">
      <c r="A1374" s="34" t="str">
        <f>'Medical Examinations'!A1374</f>
        <v>Id1373</v>
      </c>
      <c r="B1374" s="36" t="str">
        <f>VLOOKUP($A1374,'Customer Names'!A:E,3,FALSE)</f>
        <v>Mr.</v>
      </c>
      <c r="C1374" s="37" t="str">
        <f>VLOOKUP($A1374,'Customer Names'!$A:$E,4,FALSE)</f>
        <v xml:space="preserve"> Travis</v>
      </c>
      <c r="D1374" s="37" t="str">
        <f>VLOOKUP($A1374,'Customer Names'!A:E,5,FALSE)</f>
        <v>King</v>
      </c>
      <c r="E1374" s="35">
        <f>VLOOKUP($A1374,'Medical Examinations'!$A:$H,2,FALSE)</f>
        <v>40.15</v>
      </c>
      <c r="F1374" s="35">
        <f>VLOOKUP($A1374,'Medical Examinations'!$A:$H,3,FALSE)</f>
        <v>11.84</v>
      </c>
      <c r="G1374" s="35" t="str">
        <f>VLOOKUP($A1374,'Medical Examinations'!$A:$N,11,0)</f>
        <v>No</v>
      </c>
      <c r="H1374" s="35" t="str">
        <f>VLOOKUP($A1374,'Medical Examinations'!$A:$N,5,0)</f>
        <v>No</v>
      </c>
      <c r="I1374" s="35" t="str">
        <f>VLOOKUP($A1374,'Medical Examinations'!$A:$N,6,0)</f>
        <v>No</v>
      </c>
      <c r="J1374" s="35">
        <f>VLOOKUP($A1374,'Medical Examinations'!$A:$N,9,0)</f>
        <v>0</v>
      </c>
      <c r="K1374" s="35" t="str">
        <f>VLOOKUP($A1374,'Medical Examinations'!$A:$N,10,0)</f>
        <v>No</v>
      </c>
      <c r="L1374" s="35" t="str">
        <f>VLOOKUP($A1374,'Medical Examinations'!$A:$N,12,0)</f>
        <v>Obesity</v>
      </c>
      <c r="M1374" s="35" t="str">
        <f>VLOOKUP($A1374,'Medical Examinations'!$A:$N,13,0)</f>
        <v>Diabetes</v>
      </c>
      <c r="N1374" s="45">
        <f>IFERROR(VLOOKUP($A1374,'Hospitalisation Details'!$A:$P,15,0),"")</f>
        <v>27342</v>
      </c>
      <c r="O1374" s="46">
        <f>IFERROR(VLOOKUP($A1374,'Hospitalisation Details'!$A:$P,6,0),"")</f>
        <v>7804.16</v>
      </c>
      <c r="P1374" s="47" t="str">
        <f>IFERROR(VLOOKUP($A1374,'Hospitalisation Details'!$A:$P,12,0),"")</f>
        <v>tier - 2</v>
      </c>
      <c r="Q1374" s="47" t="str">
        <f>IFERROR(VLOOKUP($A1374,'Hospitalisation Details'!$A:$P,13,0),"")</f>
        <v>tier - 3</v>
      </c>
      <c r="R1374" s="47" t="str">
        <f>IFERROR(VLOOKUP($A1374,'Hospitalisation Details'!$A:$P,14,0),"")</f>
        <v>R1013</v>
      </c>
      <c r="S1374" s="47">
        <f>IFERROR(VLOOKUP($A1374,'Hospitalisation Details'!$A:$P,16,0),"")</f>
        <v>48</v>
      </c>
    </row>
    <row r="1375" spans="1:19" x14ac:dyDescent="0.3">
      <c r="A1375" s="34" t="str">
        <f>'Medical Examinations'!A1375</f>
        <v>Id1374</v>
      </c>
      <c r="B1375" s="36" t="str">
        <f>VLOOKUP($A1375,'Customer Names'!A:E,3,FALSE)</f>
        <v>Mr.</v>
      </c>
      <c r="C1375" s="37" t="str">
        <f>VLOOKUP($A1375,'Customer Names'!$A:$E,4,FALSE)</f>
        <v xml:space="preserve"> Ricky</v>
      </c>
      <c r="D1375" s="37" t="str">
        <f>VLOOKUP($A1375,'Customer Names'!A:E,5,FALSE)</f>
        <v>Montez</v>
      </c>
      <c r="E1375" s="35">
        <f>VLOOKUP($A1375,'Medical Examinations'!$A:$H,2,FALSE)</f>
        <v>40.700000000000003</v>
      </c>
      <c r="F1375" s="35">
        <f>VLOOKUP($A1375,'Medical Examinations'!$A:$H,3,FALSE)</f>
        <v>6.27</v>
      </c>
      <c r="G1375" s="35" t="str">
        <f>VLOOKUP($A1375,'Medical Examinations'!$A:$N,11,0)</f>
        <v>Yes</v>
      </c>
      <c r="H1375" s="35" t="str">
        <f>VLOOKUP($A1375,'Medical Examinations'!$A:$N,5,0)</f>
        <v>No</v>
      </c>
      <c r="I1375" s="35" t="str">
        <f>VLOOKUP($A1375,'Medical Examinations'!$A:$N,6,0)</f>
        <v>Yes</v>
      </c>
      <c r="J1375" s="35">
        <f>VLOOKUP($A1375,'Medical Examinations'!$A:$N,9,0)</f>
        <v>1</v>
      </c>
      <c r="K1375" s="35" t="str">
        <f>VLOOKUP($A1375,'Medical Examinations'!$A:$N,10,0)</f>
        <v>No</v>
      </c>
      <c r="L1375" s="35" t="str">
        <f>VLOOKUP($A1375,'Medical Examinations'!$A:$N,12,0)</f>
        <v>Obesity</v>
      </c>
      <c r="M1375" s="35" t="str">
        <f>VLOOKUP($A1375,'Medical Examinations'!$A:$N,13,0)</f>
        <v>Prediabetes</v>
      </c>
      <c r="N1375" s="45">
        <f>IFERROR(VLOOKUP($A1375,'Hospitalisation Details'!$A:$P,15,0),"")</f>
        <v>35766</v>
      </c>
      <c r="O1375" s="46">
        <f>IFERROR(VLOOKUP($A1375,'Hospitalisation Details'!$A:$P,6,0),"")</f>
        <v>7803.77</v>
      </c>
      <c r="P1375" s="47" t="str">
        <f>IFERROR(VLOOKUP($A1375,'Hospitalisation Details'!$A:$P,12,0),"")</f>
        <v>tier - 2</v>
      </c>
      <c r="Q1375" s="47" t="str">
        <f>IFERROR(VLOOKUP($A1375,'Hospitalisation Details'!$A:$P,13,0),"")</f>
        <v>tier - 3</v>
      </c>
      <c r="R1375" s="47" t="str">
        <f>IFERROR(VLOOKUP($A1375,'Hospitalisation Details'!$A:$P,14,0),"")</f>
        <v>R1012</v>
      </c>
      <c r="S1375" s="47">
        <f>IFERROR(VLOOKUP($A1375,'Hospitalisation Details'!$A:$P,16,0),"")</f>
        <v>25</v>
      </c>
    </row>
    <row r="1376" spans="1:19" x14ac:dyDescent="0.3">
      <c r="A1376" s="34" t="str">
        <f>'Medical Examinations'!A1376</f>
        <v>Id1375</v>
      </c>
      <c r="B1376" s="36" t="str">
        <f>VLOOKUP($A1376,'Customer Names'!A:E,3,FALSE)</f>
        <v>Mrs.</v>
      </c>
      <c r="C1376" s="37" t="str">
        <f>VLOOKUP($A1376,'Customer Names'!$A:$E,4,FALSE)</f>
        <v xml:space="preserve"> Colleen L.</v>
      </c>
      <c r="D1376" s="37" t="str">
        <f>VLOOKUP($A1376,'Customer Names'!A:E,5,FALSE)</f>
        <v>Campbell</v>
      </c>
      <c r="E1376" s="35">
        <f>VLOOKUP($A1376,'Medical Examinations'!$A:$H,2,FALSE)</f>
        <v>40.76</v>
      </c>
      <c r="F1376" s="35">
        <f>VLOOKUP($A1376,'Medical Examinations'!$A:$H,3,FALSE)</f>
        <v>5.28</v>
      </c>
      <c r="G1376" s="35" t="str">
        <f>VLOOKUP($A1376,'Medical Examinations'!$A:$N,11,0)</f>
        <v>No</v>
      </c>
      <c r="H1376" s="35" t="str">
        <f>VLOOKUP($A1376,'Medical Examinations'!$A:$N,5,0)</f>
        <v>No</v>
      </c>
      <c r="I1376" s="35" t="str">
        <f>VLOOKUP($A1376,'Medical Examinations'!$A:$N,6,0)</f>
        <v>No</v>
      </c>
      <c r="J1376" s="35">
        <f>VLOOKUP($A1376,'Medical Examinations'!$A:$N,9,0)</f>
        <v>0</v>
      </c>
      <c r="K1376" s="35" t="str">
        <f>VLOOKUP($A1376,'Medical Examinations'!$A:$N,10,0)</f>
        <v>No</v>
      </c>
      <c r="L1376" s="35" t="str">
        <f>VLOOKUP($A1376,'Medical Examinations'!$A:$N,12,0)</f>
        <v>Obesity</v>
      </c>
      <c r="M1376" s="35" t="str">
        <f>VLOOKUP($A1376,'Medical Examinations'!$A:$N,13,0)</f>
        <v>Normal</v>
      </c>
      <c r="N1376" s="45">
        <f>IFERROR(VLOOKUP($A1376,'Hospitalisation Details'!$A:$P,15,0),"")</f>
        <v>36519</v>
      </c>
      <c r="O1376" s="46">
        <f>IFERROR(VLOOKUP($A1376,'Hospitalisation Details'!$A:$P,6,0),"")</f>
        <v>7794.68</v>
      </c>
      <c r="P1376" s="47" t="str">
        <f>IFERROR(VLOOKUP($A1376,'Hospitalisation Details'!$A:$P,12,0),"")</f>
        <v>tier - 2</v>
      </c>
      <c r="Q1376" s="47" t="str">
        <f>IFERROR(VLOOKUP($A1376,'Hospitalisation Details'!$A:$P,13,0),"")</f>
        <v>tier - 2</v>
      </c>
      <c r="R1376" s="47" t="str">
        <f>IFERROR(VLOOKUP($A1376,'Hospitalisation Details'!$A:$P,14,0),"")</f>
        <v>R1026</v>
      </c>
      <c r="S1376" s="47">
        <f>IFERROR(VLOOKUP($A1376,'Hospitalisation Details'!$A:$P,16,0),"")</f>
        <v>23</v>
      </c>
    </row>
    <row r="1377" spans="1:19" x14ac:dyDescent="0.3">
      <c r="A1377" s="34" t="str">
        <f>'Medical Examinations'!A1377</f>
        <v>Id1376</v>
      </c>
      <c r="B1377" s="36" t="str">
        <f>VLOOKUP($A1377,'Customer Names'!A:E,3,FALSE)</f>
        <v>Mr.</v>
      </c>
      <c r="C1377" s="37" t="str">
        <f>VLOOKUP($A1377,'Customer Names'!$A:$E,4,FALSE)</f>
        <v xml:space="preserve"> Charlie A</v>
      </c>
      <c r="D1377" s="37" t="str">
        <f>VLOOKUP($A1377,'Customer Names'!A:E,5,FALSE)</f>
        <v>Hurt</v>
      </c>
      <c r="E1377" s="35">
        <f>VLOOKUP($A1377,'Medical Examinations'!$A:$H,2,FALSE)</f>
        <v>29.7</v>
      </c>
      <c r="F1377" s="35">
        <f>VLOOKUP($A1377,'Medical Examinations'!$A:$H,3,FALSE)</f>
        <v>7.03</v>
      </c>
      <c r="G1377" s="35" t="str">
        <f>VLOOKUP($A1377,'Medical Examinations'!$A:$N,11,0)</f>
        <v>No</v>
      </c>
      <c r="H1377" s="35" t="str">
        <f>VLOOKUP($A1377,'Medical Examinations'!$A:$N,5,0)</f>
        <v>No</v>
      </c>
      <c r="I1377" s="35" t="str">
        <f>VLOOKUP($A1377,'Medical Examinations'!$A:$N,6,0)</f>
        <v>No</v>
      </c>
      <c r="J1377" s="35">
        <f>VLOOKUP($A1377,'Medical Examinations'!$A:$N,9,0)</f>
        <v>0</v>
      </c>
      <c r="K1377" s="35" t="str">
        <f>VLOOKUP($A1377,'Medical Examinations'!$A:$N,10,0)</f>
        <v>No</v>
      </c>
      <c r="L1377" s="35" t="str">
        <f>VLOOKUP($A1377,'Medical Examinations'!$A:$N,12,0)</f>
        <v>Overweight</v>
      </c>
      <c r="M1377" s="35" t="str">
        <f>VLOOKUP($A1377,'Medical Examinations'!$A:$N,13,0)</f>
        <v>Diabetes</v>
      </c>
      <c r="N1377" s="45">
        <f>IFERROR(VLOOKUP($A1377,'Hospitalisation Details'!$A:$P,15,0),"")</f>
        <v>27369</v>
      </c>
      <c r="O1377" s="46">
        <f>IFERROR(VLOOKUP($A1377,'Hospitalisation Details'!$A:$P,6,0),"")</f>
        <v>7789.64</v>
      </c>
      <c r="P1377" s="47" t="str">
        <f>IFERROR(VLOOKUP($A1377,'Hospitalisation Details'!$A:$P,12,0),"")</f>
        <v>tier - 1</v>
      </c>
      <c r="Q1377" s="47" t="str">
        <f>IFERROR(VLOOKUP($A1377,'Hospitalisation Details'!$A:$P,13,0),"")</f>
        <v>tier - 3</v>
      </c>
      <c r="R1377" s="47" t="str">
        <f>IFERROR(VLOOKUP($A1377,'Hospitalisation Details'!$A:$P,14,0),"")</f>
        <v>R1013</v>
      </c>
      <c r="S1377" s="47">
        <f>IFERROR(VLOOKUP($A1377,'Hospitalisation Details'!$A:$P,16,0),"")</f>
        <v>48</v>
      </c>
    </row>
    <row r="1378" spans="1:19" x14ac:dyDescent="0.3">
      <c r="A1378" s="34" t="str">
        <f>'Medical Examinations'!A1378</f>
        <v>Id1377</v>
      </c>
      <c r="B1378" s="36" t="str">
        <f>VLOOKUP($A1378,'Customer Names'!A:E,3,FALSE)</f>
        <v>Mr.</v>
      </c>
      <c r="C1378" s="37" t="str">
        <f>VLOOKUP($A1378,'Customer Names'!$A:$E,4,FALSE)</f>
        <v xml:space="preserve"> Rick</v>
      </c>
      <c r="D1378" s="37" t="str">
        <f>VLOOKUP($A1378,'Customer Names'!A:E,5,FALSE)</f>
        <v>Garey</v>
      </c>
      <c r="E1378" s="35">
        <f>VLOOKUP($A1378,'Medical Examinations'!$A:$H,2,FALSE)</f>
        <v>40.58</v>
      </c>
      <c r="F1378" s="35">
        <f>VLOOKUP($A1378,'Medical Examinations'!$A:$H,3,FALSE)</f>
        <v>5.32</v>
      </c>
      <c r="G1378" s="35" t="str">
        <f>VLOOKUP($A1378,'Medical Examinations'!$A:$N,11,0)</f>
        <v>Yes</v>
      </c>
      <c r="H1378" s="35" t="str">
        <f>VLOOKUP($A1378,'Medical Examinations'!$A:$N,5,0)</f>
        <v>No</v>
      </c>
      <c r="I1378" s="35" t="str">
        <f>VLOOKUP($A1378,'Medical Examinations'!$A:$N,6,0)</f>
        <v>Yes</v>
      </c>
      <c r="J1378" s="35">
        <f>VLOOKUP($A1378,'Medical Examinations'!$A:$N,9,0)</f>
        <v>1</v>
      </c>
      <c r="K1378" s="35" t="str">
        <f>VLOOKUP($A1378,'Medical Examinations'!$A:$N,10,0)</f>
        <v>No</v>
      </c>
      <c r="L1378" s="35" t="str">
        <f>VLOOKUP($A1378,'Medical Examinations'!$A:$N,12,0)</f>
        <v>Obesity</v>
      </c>
      <c r="M1378" s="35" t="str">
        <f>VLOOKUP($A1378,'Medical Examinations'!$A:$N,13,0)</f>
        <v>Normal</v>
      </c>
      <c r="N1378" s="45">
        <f>IFERROR(VLOOKUP($A1378,'Hospitalisation Details'!$A:$P,15,0),"")</f>
        <v>35785</v>
      </c>
      <c r="O1378" s="46">
        <f>IFERROR(VLOOKUP($A1378,'Hospitalisation Details'!$A:$P,6,0),"")</f>
        <v>7763.06</v>
      </c>
      <c r="P1378" s="47" t="str">
        <f>IFERROR(VLOOKUP($A1378,'Hospitalisation Details'!$A:$P,12,0),"")</f>
        <v>tier - 2</v>
      </c>
      <c r="Q1378" s="47" t="str">
        <f>IFERROR(VLOOKUP($A1378,'Hospitalisation Details'!$A:$P,13,0),"")</f>
        <v>tier - 1</v>
      </c>
      <c r="R1378" s="47" t="str">
        <f>IFERROR(VLOOKUP($A1378,'Hospitalisation Details'!$A:$P,14,0),"")</f>
        <v>R1012</v>
      </c>
      <c r="S1378" s="47">
        <f>IFERROR(VLOOKUP($A1378,'Hospitalisation Details'!$A:$P,16,0),"")</f>
        <v>25</v>
      </c>
    </row>
    <row r="1379" spans="1:19" x14ac:dyDescent="0.3">
      <c r="A1379" s="34" t="str">
        <f>'Medical Examinations'!A1379</f>
        <v>Id1378</v>
      </c>
      <c r="B1379" s="36" t="str">
        <f>VLOOKUP($A1379,'Customer Names'!A:E,3,FALSE)</f>
        <v>Ms.</v>
      </c>
      <c r="C1379" s="37" t="str">
        <f>VLOOKUP($A1379,'Customer Names'!$A:$E,4,FALSE)</f>
        <v xml:space="preserve"> Lauren C</v>
      </c>
      <c r="D1379" s="37" t="str">
        <f>VLOOKUP($A1379,'Customer Names'!A:E,5,FALSE)</f>
        <v>Reddy</v>
      </c>
      <c r="E1379" s="35">
        <f>VLOOKUP($A1379,'Medical Examinations'!$A:$H,2,FALSE)</f>
        <v>33.06</v>
      </c>
      <c r="F1379" s="35">
        <f>VLOOKUP($A1379,'Medical Examinations'!$A:$H,3,FALSE)</f>
        <v>9.59</v>
      </c>
      <c r="G1379" s="35" t="str">
        <f>VLOOKUP($A1379,'Medical Examinations'!$A:$N,11,0)</f>
        <v>Yes</v>
      </c>
      <c r="H1379" s="35" t="str">
        <f>VLOOKUP($A1379,'Medical Examinations'!$A:$N,5,0)</f>
        <v>No</v>
      </c>
      <c r="I1379" s="35" t="str">
        <f>VLOOKUP($A1379,'Medical Examinations'!$A:$N,6,0)</f>
        <v>No</v>
      </c>
      <c r="J1379" s="35">
        <f>VLOOKUP($A1379,'Medical Examinations'!$A:$N,9,0)</f>
        <v>0</v>
      </c>
      <c r="K1379" s="35" t="str">
        <f>VLOOKUP($A1379,'Medical Examinations'!$A:$N,10,0)</f>
        <v>No</v>
      </c>
      <c r="L1379" s="35" t="str">
        <f>VLOOKUP($A1379,'Medical Examinations'!$A:$N,12,0)</f>
        <v>Obesity</v>
      </c>
      <c r="M1379" s="35" t="str">
        <f>VLOOKUP($A1379,'Medical Examinations'!$A:$N,13,0)</f>
        <v>Diabetes</v>
      </c>
      <c r="N1379" s="45">
        <f>IFERROR(VLOOKUP($A1379,'Hospitalisation Details'!$A:$P,15,0),"")</f>
        <v>29767</v>
      </c>
      <c r="O1379" s="46">
        <f>IFERROR(VLOOKUP($A1379,'Hospitalisation Details'!$A:$P,6,0),"")</f>
        <v>7749.16</v>
      </c>
      <c r="P1379" s="47" t="str">
        <f>IFERROR(VLOOKUP($A1379,'Hospitalisation Details'!$A:$P,12,0),"")</f>
        <v>tier - 2</v>
      </c>
      <c r="Q1379" s="47" t="str">
        <f>IFERROR(VLOOKUP($A1379,'Hospitalisation Details'!$A:$P,13,0),"")</f>
        <v>tier - 1</v>
      </c>
      <c r="R1379" s="47" t="str">
        <f>IFERROR(VLOOKUP($A1379,'Hospitalisation Details'!$A:$P,14,0),"")</f>
        <v>R1012</v>
      </c>
      <c r="S1379" s="47">
        <f>IFERROR(VLOOKUP($A1379,'Hospitalisation Details'!$A:$P,16,0),"")</f>
        <v>41</v>
      </c>
    </row>
    <row r="1380" spans="1:19" x14ac:dyDescent="0.3">
      <c r="A1380" s="34" t="str">
        <f>'Medical Examinations'!A1380</f>
        <v>Id1379</v>
      </c>
      <c r="B1380" s="36" t="str">
        <f>VLOOKUP($A1380,'Customer Names'!A:E,3,FALSE)</f>
        <v>Mr.</v>
      </c>
      <c r="C1380" s="37" t="str">
        <f>VLOOKUP($A1380,'Customer Names'!$A:$E,4,FALSE)</f>
        <v xml:space="preserve"> Daniel</v>
      </c>
      <c r="D1380" s="37" t="str">
        <f>VLOOKUP($A1380,'Customer Names'!A:E,5,FALSE)</f>
        <v>Mueller</v>
      </c>
      <c r="E1380" s="35">
        <f>VLOOKUP($A1380,'Medical Examinations'!$A:$H,2,FALSE)</f>
        <v>26.62</v>
      </c>
      <c r="F1380" s="35">
        <f>VLOOKUP($A1380,'Medical Examinations'!$A:$H,3,FALSE)</f>
        <v>6.15</v>
      </c>
      <c r="G1380" s="35" t="str">
        <f>VLOOKUP($A1380,'Medical Examinations'!$A:$N,11,0)</f>
        <v>Yes</v>
      </c>
      <c r="H1380" s="35" t="str">
        <f>VLOOKUP($A1380,'Medical Examinations'!$A:$N,5,0)</f>
        <v>No</v>
      </c>
      <c r="I1380" s="35" t="str">
        <f>VLOOKUP($A1380,'Medical Examinations'!$A:$N,6,0)</f>
        <v>No</v>
      </c>
      <c r="J1380" s="35">
        <f>VLOOKUP($A1380,'Medical Examinations'!$A:$N,9,0)</f>
        <v>0</v>
      </c>
      <c r="K1380" s="35" t="str">
        <f>VLOOKUP($A1380,'Medical Examinations'!$A:$N,10,0)</f>
        <v>No</v>
      </c>
      <c r="L1380" s="35" t="str">
        <f>VLOOKUP($A1380,'Medical Examinations'!$A:$N,12,0)</f>
        <v>Overweight</v>
      </c>
      <c r="M1380" s="35" t="str">
        <f>VLOOKUP($A1380,'Medical Examinations'!$A:$N,13,0)</f>
        <v>Prediabetes</v>
      </c>
      <c r="N1380" s="45">
        <f>IFERROR(VLOOKUP($A1380,'Hospitalisation Details'!$A:$P,15,0),"")</f>
        <v>28106</v>
      </c>
      <c r="O1380" s="46">
        <f>IFERROR(VLOOKUP($A1380,'Hospitalisation Details'!$A:$P,6,0),"")</f>
        <v>7742.11</v>
      </c>
      <c r="P1380" s="47" t="str">
        <f>IFERROR(VLOOKUP($A1380,'Hospitalisation Details'!$A:$P,12,0),"")</f>
        <v>tier - 3</v>
      </c>
      <c r="Q1380" s="47" t="str">
        <f>IFERROR(VLOOKUP($A1380,'Hospitalisation Details'!$A:$P,13,0),"")</f>
        <v>tier - 2</v>
      </c>
      <c r="R1380" s="47" t="str">
        <f>IFERROR(VLOOKUP($A1380,'Hospitalisation Details'!$A:$P,14,0),"")</f>
        <v>R1013</v>
      </c>
      <c r="S1380" s="47">
        <f>IFERROR(VLOOKUP($A1380,'Hospitalisation Details'!$A:$P,16,0),"")</f>
        <v>46</v>
      </c>
    </row>
    <row r="1381" spans="1:19" x14ac:dyDescent="0.3">
      <c r="A1381" s="34" t="str">
        <f>'Medical Examinations'!A1381</f>
        <v>Id1380</v>
      </c>
      <c r="B1381" s="36" t="str">
        <f>VLOOKUP($A1381,'Customer Names'!A:E,3,FALSE)</f>
        <v>Mr.</v>
      </c>
      <c r="C1381" s="37" t="str">
        <f>VLOOKUP($A1381,'Customer Names'!$A:$E,4,FALSE)</f>
        <v xml:space="preserve"> Jaime</v>
      </c>
      <c r="D1381" s="37" t="str">
        <f>VLOOKUP($A1381,'Customer Names'!A:E,5,FALSE)</f>
        <v>Julia</v>
      </c>
      <c r="E1381" s="35">
        <f>VLOOKUP($A1381,'Medical Examinations'!$A:$H,2,FALSE)</f>
        <v>37.1</v>
      </c>
      <c r="F1381" s="35">
        <f>VLOOKUP($A1381,'Medical Examinations'!$A:$H,3,FALSE)</f>
        <v>11.08</v>
      </c>
      <c r="G1381" s="35" t="str">
        <f>VLOOKUP($A1381,'Medical Examinations'!$A:$N,11,0)</f>
        <v>No</v>
      </c>
      <c r="H1381" s="35" t="str">
        <f>VLOOKUP($A1381,'Medical Examinations'!$A:$N,5,0)</f>
        <v>No</v>
      </c>
      <c r="I1381" s="35" t="str">
        <f>VLOOKUP($A1381,'Medical Examinations'!$A:$N,6,0)</f>
        <v>No</v>
      </c>
      <c r="J1381" s="35">
        <f>VLOOKUP($A1381,'Medical Examinations'!$A:$N,9,0)</f>
        <v>0</v>
      </c>
      <c r="K1381" s="35" t="str">
        <f>VLOOKUP($A1381,'Medical Examinations'!$A:$N,10,0)</f>
        <v>No</v>
      </c>
      <c r="L1381" s="35" t="str">
        <f>VLOOKUP($A1381,'Medical Examinations'!$A:$N,12,0)</f>
        <v>Obesity</v>
      </c>
      <c r="M1381" s="35" t="str">
        <f>VLOOKUP($A1381,'Medical Examinations'!$A:$N,13,0)</f>
        <v>Diabetes</v>
      </c>
      <c r="N1381" s="45">
        <f>IFERROR(VLOOKUP($A1381,'Hospitalisation Details'!$A:$P,15,0),"")</f>
        <v>28737</v>
      </c>
      <c r="O1381" s="46">
        <f>IFERROR(VLOOKUP($A1381,'Hospitalisation Details'!$A:$P,6,0),"")</f>
        <v>7740.34</v>
      </c>
      <c r="P1381" s="47" t="str">
        <f>IFERROR(VLOOKUP($A1381,'Hospitalisation Details'!$A:$P,12,0),"")</f>
        <v>tier - 1</v>
      </c>
      <c r="Q1381" s="47" t="str">
        <f>IFERROR(VLOOKUP($A1381,'Hospitalisation Details'!$A:$P,13,0),"")</f>
        <v>tier - 1</v>
      </c>
      <c r="R1381" s="47" t="str">
        <f>IFERROR(VLOOKUP($A1381,'Hospitalisation Details'!$A:$P,14,0),"")</f>
        <v>R1011</v>
      </c>
      <c r="S1381" s="47">
        <f>IFERROR(VLOOKUP($A1381,'Hospitalisation Details'!$A:$P,16,0),"")</f>
        <v>44</v>
      </c>
    </row>
    <row r="1382" spans="1:19" x14ac:dyDescent="0.3">
      <c r="A1382" s="34" t="str">
        <f>'Medical Examinations'!A1382</f>
        <v>Id1381</v>
      </c>
      <c r="B1382" s="36" t="str">
        <f>VLOOKUP($A1382,'Customer Names'!A:E,3,FALSE)</f>
        <v>Mr.</v>
      </c>
      <c r="C1382" s="37" t="str">
        <f>VLOOKUP($A1382,'Customer Names'!$A:$E,4,FALSE)</f>
        <v xml:space="preserve"> Erik R</v>
      </c>
      <c r="D1382" s="37" t="str">
        <f>VLOOKUP($A1382,'Customer Names'!A:E,5,FALSE)</f>
        <v>Uribe</v>
      </c>
      <c r="E1382" s="35">
        <f>VLOOKUP($A1382,'Medical Examinations'!$A:$H,2,FALSE)</f>
        <v>18.28</v>
      </c>
      <c r="F1382" s="35">
        <f>VLOOKUP($A1382,'Medical Examinations'!$A:$H,3,FALSE)</f>
        <v>7.95</v>
      </c>
      <c r="G1382" s="35" t="str">
        <f>VLOOKUP($A1382,'Medical Examinations'!$A:$N,11,0)</f>
        <v>No</v>
      </c>
      <c r="H1382" s="35" t="str">
        <f>VLOOKUP($A1382,'Medical Examinations'!$A:$N,5,0)</f>
        <v>No</v>
      </c>
      <c r="I1382" s="35" t="str">
        <f>VLOOKUP($A1382,'Medical Examinations'!$A:$N,6,0)</f>
        <v>No</v>
      </c>
      <c r="J1382" s="35">
        <f>VLOOKUP($A1382,'Medical Examinations'!$A:$N,9,0)</f>
        <v>0</v>
      </c>
      <c r="K1382" s="35" t="str">
        <f>VLOOKUP($A1382,'Medical Examinations'!$A:$N,10,0)</f>
        <v>No</v>
      </c>
      <c r="L1382" s="35" t="str">
        <f>VLOOKUP($A1382,'Medical Examinations'!$A:$N,12,0)</f>
        <v>Underweight</v>
      </c>
      <c r="M1382" s="35" t="str">
        <f>VLOOKUP($A1382,'Medical Examinations'!$A:$N,13,0)</f>
        <v>Diabetes</v>
      </c>
      <c r="N1382" s="45">
        <f>IFERROR(VLOOKUP($A1382,'Hospitalisation Details'!$A:$P,15,0),"")</f>
        <v>23941</v>
      </c>
      <c r="O1382" s="46">
        <f>IFERROR(VLOOKUP($A1382,'Hospitalisation Details'!$A:$P,6,0),"")</f>
        <v>7736.39</v>
      </c>
      <c r="P1382" s="47" t="str">
        <f>IFERROR(VLOOKUP($A1382,'Hospitalisation Details'!$A:$P,12,0),"")</f>
        <v>tier - 3</v>
      </c>
      <c r="Q1382" s="47" t="str">
        <f>IFERROR(VLOOKUP($A1382,'Hospitalisation Details'!$A:$P,13,0),"")</f>
        <v>tier - 2</v>
      </c>
      <c r="R1382" s="47" t="str">
        <f>IFERROR(VLOOKUP($A1382,'Hospitalisation Details'!$A:$P,14,0),"")</f>
        <v>R1013</v>
      </c>
      <c r="S1382" s="47">
        <f>IFERROR(VLOOKUP($A1382,'Hospitalisation Details'!$A:$P,16,0),"")</f>
        <v>57</v>
      </c>
    </row>
    <row r="1383" spans="1:19" x14ac:dyDescent="0.3">
      <c r="A1383" s="34" t="str">
        <f>'Medical Examinations'!A1383</f>
        <v>Id1382</v>
      </c>
      <c r="B1383" s="36" t="str">
        <f>VLOOKUP($A1383,'Customer Names'!A:E,3,FALSE)</f>
        <v>Ms.</v>
      </c>
      <c r="C1383" s="37" t="str">
        <f>VLOOKUP($A1383,'Customer Names'!$A:$E,4,FALSE)</f>
        <v xml:space="preserve"> Katie</v>
      </c>
      <c r="D1383" s="37" t="str">
        <f>VLOOKUP($A1383,'Customer Names'!A:E,5,FALSE)</f>
        <v>Hand</v>
      </c>
      <c r="E1383" s="35">
        <f>VLOOKUP($A1383,'Medical Examinations'!$A:$H,2,FALSE)</f>
        <v>35.814999999999998</v>
      </c>
      <c r="F1383" s="35">
        <f>VLOOKUP($A1383,'Medical Examinations'!$A:$H,3,FALSE)</f>
        <v>6.23</v>
      </c>
      <c r="G1383" s="35" t="str">
        <f>VLOOKUP($A1383,'Medical Examinations'!$A:$N,11,0)</f>
        <v>No</v>
      </c>
      <c r="H1383" s="35" t="str">
        <f>VLOOKUP($A1383,'Medical Examinations'!$A:$N,5,0)</f>
        <v>No</v>
      </c>
      <c r="I1383" s="35" t="str">
        <f>VLOOKUP($A1383,'Medical Examinations'!$A:$N,6,0)</f>
        <v>No</v>
      </c>
      <c r="J1383" s="35">
        <f>VLOOKUP($A1383,'Medical Examinations'!$A:$N,9,0)</f>
        <v>0</v>
      </c>
      <c r="K1383" s="35" t="str">
        <f>VLOOKUP($A1383,'Medical Examinations'!$A:$N,10,0)</f>
        <v>No</v>
      </c>
      <c r="L1383" s="35" t="str">
        <f>VLOOKUP($A1383,'Medical Examinations'!$A:$N,12,0)</f>
        <v>Obesity</v>
      </c>
      <c r="M1383" s="35" t="str">
        <f>VLOOKUP($A1383,'Medical Examinations'!$A:$N,13,0)</f>
        <v>Prediabetes</v>
      </c>
      <c r="N1383" s="45">
        <f>IFERROR(VLOOKUP($A1383,'Hospitalisation Details'!$A:$P,15,0),"")</f>
        <v>28366</v>
      </c>
      <c r="O1383" s="46">
        <f>IFERROR(VLOOKUP($A1383,'Hospitalisation Details'!$A:$P,6,0),"")</f>
        <v>7731.86</v>
      </c>
      <c r="P1383" s="47" t="str">
        <f>IFERROR(VLOOKUP($A1383,'Hospitalisation Details'!$A:$P,12,0),"")</f>
        <v>tier - 2</v>
      </c>
      <c r="Q1383" s="47" t="str">
        <f>IFERROR(VLOOKUP($A1383,'Hospitalisation Details'!$A:$P,13,0),"")</f>
        <v>tier - 3</v>
      </c>
      <c r="R1383" s="47" t="str">
        <f>IFERROR(VLOOKUP($A1383,'Hospitalisation Details'!$A:$P,14,0),"")</f>
        <v>R1012</v>
      </c>
      <c r="S1383" s="47">
        <f>IFERROR(VLOOKUP($A1383,'Hospitalisation Details'!$A:$P,16,0),"")</f>
        <v>45</v>
      </c>
    </row>
    <row r="1384" spans="1:19" x14ac:dyDescent="0.3">
      <c r="A1384" s="34" t="str">
        <f>'Medical Examinations'!A1384</f>
        <v>Id1383</v>
      </c>
      <c r="B1384" s="36" t="str">
        <f>VLOOKUP($A1384,'Customer Names'!A:E,3,FALSE)</f>
        <v>Mr.</v>
      </c>
      <c r="C1384" s="37" t="str">
        <f>VLOOKUP($A1384,'Customer Names'!$A:$E,4,FALSE)</f>
        <v xml:space="preserve"> Thomas A</v>
      </c>
      <c r="D1384" s="37" t="str">
        <f>VLOOKUP($A1384,'Customer Names'!A:E,5,FALSE)</f>
        <v>Petersen</v>
      </c>
      <c r="E1384" s="35">
        <f>VLOOKUP($A1384,'Medical Examinations'!$A:$H,2,FALSE)</f>
        <v>30.69</v>
      </c>
      <c r="F1384" s="35">
        <f>VLOOKUP($A1384,'Medical Examinations'!$A:$H,3,FALSE)</f>
        <v>6.5</v>
      </c>
      <c r="G1384" s="35" t="str">
        <f>VLOOKUP($A1384,'Medical Examinations'!$A:$N,11,0)</f>
        <v>No</v>
      </c>
      <c r="H1384" s="35" t="str">
        <f>VLOOKUP($A1384,'Medical Examinations'!$A:$N,5,0)</f>
        <v>No</v>
      </c>
      <c r="I1384" s="35" t="str">
        <f>VLOOKUP($A1384,'Medical Examinations'!$A:$N,6,0)</f>
        <v>No</v>
      </c>
      <c r="J1384" s="35">
        <f>VLOOKUP($A1384,'Medical Examinations'!$A:$N,9,0)</f>
        <v>0</v>
      </c>
      <c r="K1384" s="35" t="str">
        <f>VLOOKUP($A1384,'Medical Examinations'!$A:$N,10,0)</f>
        <v>No</v>
      </c>
      <c r="L1384" s="35" t="str">
        <f>VLOOKUP($A1384,'Medical Examinations'!$A:$N,12,0)</f>
        <v>Obesity</v>
      </c>
      <c r="M1384" s="35" t="str">
        <f>VLOOKUP($A1384,'Medical Examinations'!$A:$N,13,0)</f>
        <v>Diabetes</v>
      </c>
      <c r="N1384" s="45">
        <f>IFERROR(VLOOKUP($A1384,'Hospitalisation Details'!$A:$P,15,0),"")</f>
        <v>28828</v>
      </c>
      <c r="O1384" s="46">
        <f>IFERROR(VLOOKUP($A1384,'Hospitalisation Details'!$A:$P,6,0),"")</f>
        <v>7731.43</v>
      </c>
      <c r="P1384" s="47" t="str">
        <f>IFERROR(VLOOKUP($A1384,'Hospitalisation Details'!$A:$P,12,0),"")</f>
        <v>tier - 3</v>
      </c>
      <c r="Q1384" s="47" t="str">
        <f>IFERROR(VLOOKUP($A1384,'Hospitalisation Details'!$A:$P,13,0),"")</f>
        <v>tier - 2</v>
      </c>
      <c r="R1384" s="47" t="str">
        <f>IFERROR(VLOOKUP($A1384,'Hospitalisation Details'!$A:$P,14,0),"")</f>
        <v>R1013</v>
      </c>
      <c r="S1384" s="47">
        <f>IFERROR(VLOOKUP($A1384,'Hospitalisation Details'!$A:$P,16,0),"")</f>
        <v>44</v>
      </c>
    </row>
    <row r="1385" spans="1:19" x14ac:dyDescent="0.3">
      <c r="A1385" s="34" t="str">
        <f>'Medical Examinations'!A1385</f>
        <v>Id1384</v>
      </c>
      <c r="B1385" s="36" t="str">
        <f>VLOOKUP($A1385,'Customer Names'!A:E,3,FALSE)</f>
        <v>Mr.</v>
      </c>
      <c r="C1385" s="37" t="str">
        <f>VLOOKUP($A1385,'Customer Names'!$A:$E,4,FALSE)</f>
        <v xml:space="preserve"> Jean-Marc</v>
      </c>
      <c r="D1385" s="37" t="str">
        <f>VLOOKUP($A1385,'Customer Names'!A:E,5,FALSE)</f>
        <v>Mac-Thiong</v>
      </c>
      <c r="E1385" s="35">
        <f>VLOOKUP($A1385,'Medical Examinations'!$A:$H,2,FALSE)</f>
        <v>26.125</v>
      </c>
      <c r="F1385" s="35">
        <f>VLOOKUP($A1385,'Medical Examinations'!$A:$H,3,FALSE)</f>
        <v>5.22</v>
      </c>
      <c r="G1385" s="35" t="str">
        <f>VLOOKUP($A1385,'Medical Examinations'!$A:$N,11,0)</f>
        <v>No</v>
      </c>
      <c r="H1385" s="35" t="str">
        <f>VLOOKUP($A1385,'Medical Examinations'!$A:$N,5,0)</f>
        <v>No</v>
      </c>
      <c r="I1385" s="35" t="str">
        <f>VLOOKUP($A1385,'Medical Examinations'!$A:$N,6,0)</f>
        <v>No</v>
      </c>
      <c r="J1385" s="35">
        <f>VLOOKUP($A1385,'Medical Examinations'!$A:$N,9,0)</f>
        <v>0</v>
      </c>
      <c r="K1385" s="35" t="str">
        <f>VLOOKUP($A1385,'Medical Examinations'!$A:$N,10,0)</f>
        <v>No</v>
      </c>
      <c r="L1385" s="35" t="str">
        <f>VLOOKUP($A1385,'Medical Examinations'!$A:$N,12,0)</f>
        <v>Overweight</v>
      </c>
      <c r="M1385" s="35" t="str">
        <f>VLOOKUP($A1385,'Medical Examinations'!$A:$N,13,0)</f>
        <v>Normal</v>
      </c>
      <c r="N1385" s="45">
        <f>IFERROR(VLOOKUP($A1385,'Hospitalisation Details'!$A:$P,15,0),"")</f>
        <v>29474</v>
      </c>
      <c r="O1385" s="46">
        <f>IFERROR(VLOOKUP($A1385,'Hospitalisation Details'!$A:$P,6,0),"")</f>
        <v>7729.65</v>
      </c>
      <c r="P1385" s="47" t="str">
        <f>IFERROR(VLOOKUP($A1385,'Hospitalisation Details'!$A:$P,12,0),"")</f>
        <v>tier - 3</v>
      </c>
      <c r="Q1385" s="47" t="str">
        <f>IFERROR(VLOOKUP($A1385,'Hospitalisation Details'!$A:$P,13,0),"")</f>
        <v>tier - 1</v>
      </c>
      <c r="R1385" s="47" t="str">
        <f>IFERROR(VLOOKUP($A1385,'Hospitalisation Details'!$A:$P,14,0),"")</f>
        <v>R1016</v>
      </c>
      <c r="S1385" s="47">
        <f>IFERROR(VLOOKUP($A1385,'Hospitalisation Details'!$A:$P,16,0),"")</f>
        <v>42</v>
      </c>
    </row>
    <row r="1386" spans="1:19" x14ac:dyDescent="0.3">
      <c r="A1386" s="34" t="str">
        <f>'Medical Examinations'!A1386</f>
        <v>Id1385</v>
      </c>
      <c r="B1386" s="36" t="str">
        <f>VLOOKUP($A1386,'Customer Names'!A:E,3,FALSE)</f>
        <v>Ms.</v>
      </c>
      <c r="C1386" s="37" t="str">
        <f>VLOOKUP($A1386,'Customer Names'!$A:$E,4,FALSE)</f>
        <v xml:space="preserve"> Kerry L</v>
      </c>
      <c r="D1386" s="37" t="str">
        <f>VLOOKUP($A1386,'Customer Names'!A:E,5,FALSE)</f>
        <v>Walker</v>
      </c>
      <c r="E1386" s="35">
        <f>VLOOKUP($A1386,'Medical Examinations'!$A:$H,2,FALSE)</f>
        <v>34.58</v>
      </c>
      <c r="F1386" s="35">
        <f>VLOOKUP($A1386,'Medical Examinations'!$A:$H,3,FALSE)</f>
        <v>6.3</v>
      </c>
      <c r="G1386" s="35" t="str">
        <f>VLOOKUP($A1386,'Medical Examinations'!$A:$N,11,0)</f>
        <v>No</v>
      </c>
      <c r="H1386" s="35" t="str">
        <f>VLOOKUP($A1386,'Medical Examinations'!$A:$N,5,0)</f>
        <v>No</v>
      </c>
      <c r="I1386" s="35" t="str">
        <f>VLOOKUP($A1386,'Medical Examinations'!$A:$N,6,0)</f>
        <v>Yes</v>
      </c>
      <c r="J1386" s="35">
        <f>VLOOKUP($A1386,'Medical Examinations'!$A:$N,9,0)</f>
        <v>1</v>
      </c>
      <c r="K1386" s="35" t="str">
        <f>VLOOKUP($A1386,'Medical Examinations'!$A:$N,10,0)</f>
        <v>No</v>
      </c>
      <c r="L1386" s="35" t="str">
        <f>VLOOKUP($A1386,'Medical Examinations'!$A:$N,12,0)</f>
        <v>Obesity</v>
      </c>
      <c r="M1386" s="35" t="str">
        <f>VLOOKUP($A1386,'Medical Examinations'!$A:$N,13,0)</f>
        <v>Prediabetes</v>
      </c>
      <c r="N1386" s="45">
        <f>IFERROR(VLOOKUP($A1386,'Hospitalisation Details'!$A:$P,15,0),"")</f>
        <v>29008</v>
      </c>
      <c r="O1386" s="46">
        <f>IFERROR(VLOOKUP($A1386,'Hospitalisation Details'!$A:$P,6,0),"")</f>
        <v>7727.25</v>
      </c>
      <c r="P1386" s="47" t="str">
        <f>IFERROR(VLOOKUP($A1386,'Hospitalisation Details'!$A:$P,12,0),"")</f>
        <v>tier - 2</v>
      </c>
      <c r="Q1386" s="47" t="str">
        <f>IFERROR(VLOOKUP($A1386,'Hospitalisation Details'!$A:$P,13,0),"")</f>
        <v>tier - 3</v>
      </c>
      <c r="R1386" s="47" t="str">
        <f>IFERROR(VLOOKUP($A1386,'Hospitalisation Details'!$A:$P,14,0),"")</f>
        <v>R1012</v>
      </c>
      <c r="S1386" s="47">
        <f>IFERROR(VLOOKUP($A1386,'Hospitalisation Details'!$A:$P,16,0),"")</f>
        <v>44</v>
      </c>
    </row>
    <row r="1387" spans="1:19" x14ac:dyDescent="0.3">
      <c r="A1387" s="34" t="str">
        <f>'Medical Examinations'!A1387</f>
        <v>Id1386</v>
      </c>
      <c r="B1387" s="36" t="str">
        <f>VLOOKUP($A1387,'Customer Names'!A:E,3,FALSE)</f>
        <v>Mr.</v>
      </c>
      <c r="C1387" s="37" t="str">
        <f>VLOOKUP($A1387,'Customer Names'!$A:$E,4,FALSE)</f>
        <v xml:space="preserve"> Ulrich</v>
      </c>
      <c r="D1387" s="37" t="str">
        <f>VLOOKUP($A1387,'Customer Names'!A:E,5,FALSE)</f>
        <v>Steidl</v>
      </c>
      <c r="E1387" s="35">
        <f>VLOOKUP($A1387,'Medical Examinations'!$A:$H,2,FALSE)</f>
        <v>27.4</v>
      </c>
      <c r="F1387" s="35">
        <f>VLOOKUP($A1387,'Medical Examinations'!$A:$H,3,FALSE)</f>
        <v>8.84</v>
      </c>
      <c r="G1387" s="35" t="str">
        <f>VLOOKUP($A1387,'Medical Examinations'!$A:$N,11,0)</f>
        <v>No</v>
      </c>
      <c r="H1387" s="35" t="str">
        <f>VLOOKUP($A1387,'Medical Examinations'!$A:$N,5,0)</f>
        <v>No</v>
      </c>
      <c r="I1387" s="35" t="str">
        <f>VLOOKUP($A1387,'Medical Examinations'!$A:$N,6,0)</f>
        <v>No</v>
      </c>
      <c r="J1387" s="35">
        <f>VLOOKUP($A1387,'Medical Examinations'!$A:$N,9,0)</f>
        <v>0</v>
      </c>
      <c r="K1387" s="35" t="str">
        <f>VLOOKUP($A1387,'Medical Examinations'!$A:$N,10,0)</f>
        <v>No</v>
      </c>
      <c r="L1387" s="35" t="str">
        <f>VLOOKUP($A1387,'Medical Examinations'!$A:$N,12,0)</f>
        <v>Overweight</v>
      </c>
      <c r="M1387" s="35" t="str">
        <f>VLOOKUP($A1387,'Medical Examinations'!$A:$N,13,0)</f>
        <v>Diabetes</v>
      </c>
      <c r="N1387" s="45">
        <f>IFERROR(VLOOKUP($A1387,'Hospitalisation Details'!$A:$P,15,0),"")</f>
        <v>28853</v>
      </c>
      <c r="O1387" s="46">
        <f>IFERROR(VLOOKUP($A1387,'Hospitalisation Details'!$A:$P,6,0),"")</f>
        <v>7726.85</v>
      </c>
      <c r="P1387" s="47" t="str">
        <f>IFERROR(VLOOKUP($A1387,'Hospitalisation Details'!$A:$P,12,0),"")</f>
        <v>tier - 1</v>
      </c>
      <c r="Q1387" s="47" t="str">
        <f>IFERROR(VLOOKUP($A1387,'Hospitalisation Details'!$A:$P,13,0),"")</f>
        <v>tier - 2</v>
      </c>
      <c r="R1387" s="47" t="str">
        <f>IFERROR(VLOOKUP($A1387,'Hospitalisation Details'!$A:$P,14,0),"")</f>
        <v>R1011</v>
      </c>
      <c r="S1387" s="47">
        <f>IFERROR(VLOOKUP($A1387,'Hospitalisation Details'!$A:$P,16,0),"")</f>
        <v>44</v>
      </c>
    </row>
    <row r="1388" spans="1:19" x14ac:dyDescent="0.3">
      <c r="A1388" s="34" t="str">
        <f>'Medical Examinations'!A1388</f>
        <v>Id1387</v>
      </c>
      <c r="B1388" s="36" t="str">
        <f>VLOOKUP($A1388,'Customer Names'!A:E,3,FALSE)</f>
        <v>Mr.</v>
      </c>
      <c r="C1388" s="37" t="str">
        <f>VLOOKUP($A1388,'Customer Names'!$A:$E,4,FALSE)</f>
        <v xml:space="preserve"> Justin P</v>
      </c>
      <c r="D1388" s="37" t="str">
        <f>VLOOKUP($A1388,'Customer Names'!A:E,5,FALSE)</f>
        <v>Rose</v>
      </c>
      <c r="E1388" s="35">
        <f>VLOOKUP($A1388,'Medical Examinations'!$A:$H,2,FALSE)</f>
        <v>27.53</v>
      </c>
      <c r="F1388" s="35">
        <f>VLOOKUP($A1388,'Medical Examinations'!$A:$H,3,FALSE)</f>
        <v>4.1100000000000003</v>
      </c>
      <c r="G1388" s="35" t="str">
        <f>VLOOKUP($A1388,'Medical Examinations'!$A:$N,11,0)</f>
        <v>No</v>
      </c>
      <c r="H1388" s="35" t="str">
        <f>VLOOKUP($A1388,'Medical Examinations'!$A:$N,5,0)</f>
        <v>No</v>
      </c>
      <c r="I1388" s="35" t="str">
        <f>VLOOKUP($A1388,'Medical Examinations'!$A:$N,6,0)</f>
        <v>No</v>
      </c>
      <c r="J1388" s="35">
        <f>VLOOKUP($A1388,'Medical Examinations'!$A:$N,9,0)</f>
        <v>1</v>
      </c>
      <c r="K1388" s="35" t="str">
        <f>VLOOKUP($A1388,'Medical Examinations'!$A:$N,10,0)</f>
        <v>No</v>
      </c>
      <c r="L1388" s="35" t="str">
        <f>VLOOKUP($A1388,'Medical Examinations'!$A:$N,12,0)</f>
        <v>Overweight</v>
      </c>
      <c r="M1388" s="35" t="str">
        <f>VLOOKUP($A1388,'Medical Examinations'!$A:$N,13,0)</f>
        <v>Normal</v>
      </c>
      <c r="N1388" s="45">
        <f>IFERROR(VLOOKUP($A1388,'Hospitalisation Details'!$A:$P,15,0),"")</f>
        <v>31970</v>
      </c>
      <c r="O1388" s="46">
        <f>IFERROR(VLOOKUP($A1388,'Hospitalisation Details'!$A:$P,6,0),"")</f>
        <v>7684.62</v>
      </c>
      <c r="P1388" s="47" t="str">
        <f>IFERROR(VLOOKUP($A1388,'Hospitalisation Details'!$A:$P,12,0),"")</f>
        <v>tier - 2</v>
      </c>
      <c r="Q1388" s="47" t="str">
        <f>IFERROR(VLOOKUP($A1388,'Hospitalisation Details'!$A:$P,13,0),"")</f>
        <v>tier - 3</v>
      </c>
      <c r="R1388" s="47" t="str">
        <f>IFERROR(VLOOKUP($A1388,'Hospitalisation Details'!$A:$P,14,0),"")</f>
        <v>R1021</v>
      </c>
      <c r="S1388" s="47">
        <f>IFERROR(VLOOKUP($A1388,'Hospitalisation Details'!$A:$P,16,0),"")</f>
        <v>35</v>
      </c>
    </row>
    <row r="1389" spans="1:19" x14ac:dyDescent="0.3">
      <c r="A1389" s="34" t="str">
        <f>'Medical Examinations'!A1389</f>
        <v>Id1388</v>
      </c>
      <c r="B1389" s="36" t="str">
        <f>VLOOKUP($A1389,'Customer Names'!A:E,3,FALSE)</f>
        <v>Ms.</v>
      </c>
      <c r="C1389" s="37" t="str">
        <f>VLOOKUP($A1389,'Customer Names'!$A:$E,4,FALSE)</f>
        <v xml:space="preserve"> Hannah E.</v>
      </c>
      <c r="D1389" s="37" t="str">
        <f>VLOOKUP($A1389,'Customer Names'!A:E,5,FALSE)</f>
        <v>Alderfer</v>
      </c>
      <c r="E1389" s="35">
        <f>VLOOKUP($A1389,'Medical Examinations'!$A:$H,2,FALSE)</f>
        <v>33</v>
      </c>
      <c r="F1389" s="35">
        <f>VLOOKUP($A1389,'Medical Examinations'!$A:$H,3,FALSE)</f>
        <v>4.57</v>
      </c>
      <c r="G1389" s="35" t="str">
        <f>VLOOKUP($A1389,'Medical Examinations'!$A:$N,11,0)</f>
        <v>No</v>
      </c>
      <c r="H1389" s="35" t="str">
        <f>VLOOKUP($A1389,'Medical Examinations'!$A:$N,5,0)</f>
        <v>No</v>
      </c>
      <c r="I1389" s="35" t="str">
        <f>VLOOKUP($A1389,'Medical Examinations'!$A:$N,6,0)</f>
        <v>No</v>
      </c>
      <c r="J1389" s="35">
        <f>VLOOKUP($A1389,'Medical Examinations'!$A:$N,9,0)</f>
        <v>0</v>
      </c>
      <c r="K1389" s="35" t="str">
        <f>VLOOKUP($A1389,'Medical Examinations'!$A:$N,10,0)</f>
        <v>No</v>
      </c>
      <c r="L1389" s="35" t="str">
        <f>VLOOKUP($A1389,'Medical Examinations'!$A:$N,12,0)</f>
        <v>Obesity</v>
      </c>
      <c r="M1389" s="35" t="str">
        <f>VLOOKUP($A1389,'Medical Examinations'!$A:$N,13,0)</f>
        <v>Normal</v>
      </c>
      <c r="N1389" s="45">
        <f>IFERROR(VLOOKUP($A1389,'Hospitalisation Details'!$A:$P,15,0),"")</f>
        <v>30303</v>
      </c>
      <c r="O1389" s="46">
        <f>IFERROR(VLOOKUP($A1389,'Hospitalisation Details'!$A:$P,6,0),"")</f>
        <v>7682.67</v>
      </c>
      <c r="P1389" s="47" t="str">
        <f>IFERROR(VLOOKUP($A1389,'Hospitalisation Details'!$A:$P,12,0),"")</f>
        <v>tier - 2</v>
      </c>
      <c r="Q1389" s="47" t="str">
        <f>IFERROR(VLOOKUP($A1389,'Hospitalisation Details'!$A:$P,13,0),"")</f>
        <v>tier - 1</v>
      </c>
      <c r="R1389" s="47" t="str">
        <f>IFERROR(VLOOKUP($A1389,'Hospitalisation Details'!$A:$P,14,0),"")</f>
        <v>R1013</v>
      </c>
      <c r="S1389" s="47">
        <f>IFERROR(VLOOKUP($A1389,'Hospitalisation Details'!$A:$P,16,0),"")</f>
        <v>40</v>
      </c>
    </row>
    <row r="1390" spans="1:19" x14ac:dyDescent="0.3">
      <c r="A1390" s="34" t="str">
        <f>'Medical Examinations'!A1390</f>
        <v>Id1389</v>
      </c>
      <c r="B1390" s="36" t="str">
        <f>VLOOKUP($A1390,'Customer Names'!A:E,3,FALSE)</f>
        <v>Mr.</v>
      </c>
      <c r="C1390" s="37" t="str">
        <f>VLOOKUP($A1390,'Customer Names'!$A:$E,4,FALSE)</f>
        <v xml:space="preserve"> David</v>
      </c>
      <c r="D1390" s="37" t="str">
        <f>VLOOKUP($A1390,'Customer Names'!A:E,5,FALSE)</f>
        <v>Ryland</v>
      </c>
      <c r="E1390" s="35">
        <f>VLOOKUP($A1390,'Medical Examinations'!$A:$H,2,FALSE)</f>
        <v>25.78</v>
      </c>
      <c r="F1390" s="35">
        <f>VLOOKUP($A1390,'Medical Examinations'!$A:$H,3,FALSE)</f>
        <v>11.06</v>
      </c>
      <c r="G1390" s="35" t="str">
        <f>VLOOKUP($A1390,'Medical Examinations'!$A:$N,11,0)</f>
        <v>Yes</v>
      </c>
      <c r="H1390" s="35" t="str">
        <f>VLOOKUP($A1390,'Medical Examinations'!$A:$N,5,0)</f>
        <v>No</v>
      </c>
      <c r="I1390" s="35" t="str">
        <f>VLOOKUP($A1390,'Medical Examinations'!$A:$N,6,0)</f>
        <v>No</v>
      </c>
      <c r="J1390" s="35">
        <f>VLOOKUP($A1390,'Medical Examinations'!$A:$N,9,0)</f>
        <v>0</v>
      </c>
      <c r="K1390" s="35" t="str">
        <f>VLOOKUP($A1390,'Medical Examinations'!$A:$N,10,0)</f>
        <v>No</v>
      </c>
      <c r="L1390" s="35" t="str">
        <f>VLOOKUP($A1390,'Medical Examinations'!$A:$N,12,0)</f>
        <v>Overweight</v>
      </c>
      <c r="M1390" s="35" t="str">
        <f>VLOOKUP($A1390,'Medical Examinations'!$A:$N,13,0)</f>
        <v>Diabetes</v>
      </c>
      <c r="N1390" s="45">
        <f>IFERROR(VLOOKUP($A1390,'Hospitalisation Details'!$A:$P,15,0),"")</f>
        <v>29939</v>
      </c>
      <c r="O1390" s="46">
        <f>IFERROR(VLOOKUP($A1390,'Hospitalisation Details'!$A:$P,6,0),"")</f>
        <v>7681.17</v>
      </c>
      <c r="P1390" s="47" t="str">
        <f>IFERROR(VLOOKUP($A1390,'Hospitalisation Details'!$A:$P,12,0),"")</f>
        <v>tier - 2</v>
      </c>
      <c r="Q1390" s="47" t="str">
        <f>IFERROR(VLOOKUP($A1390,'Hospitalisation Details'!$A:$P,13,0),"")</f>
        <v>tier - 2</v>
      </c>
      <c r="R1390" s="47" t="str">
        <f>IFERROR(VLOOKUP($A1390,'Hospitalisation Details'!$A:$P,14,0),"")</f>
        <v>R1020</v>
      </c>
      <c r="S1390" s="47">
        <f>IFERROR(VLOOKUP($A1390,'Hospitalisation Details'!$A:$P,16,0),"")</f>
        <v>41</v>
      </c>
    </row>
    <row r="1391" spans="1:19" x14ac:dyDescent="0.3">
      <c r="A1391" s="34" t="str">
        <f>'Medical Examinations'!A1391</f>
        <v>Id1390</v>
      </c>
      <c r="B1391" s="36" t="str">
        <f>VLOOKUP($A1391,'Customer Names'!A:E,3,FALSE)</f>
        <v>Mr.</v>
      </c>
      <c r="C1391" s="37" t="str">
        <f>VLOOKUP($A1391,'Customer Names'!$A:$E,4,FALSE)</f>
        <v xml:space="preserve"> Jim</v>
      </c>
      <c r="D1391" s="37" t="str">
        <f>VLOOKUP($A1391,'Customer Names'!A:E,5,FALSE)</f>
        <v>Bethea</v>
      </c>
      <c r="E1391" s="35">
        <f>VLOOKUP($A1391,'Medical Examinations'!$A:$H,2,FALSE)</f>
        <v>22.66</v>
      </c>
      <c r="F1391" s="35">
        <f>VLOOKUP($A1391,'Medical Examinations'!$A:$H,3,FALSE)</f>
        <v>10.68</v>
      </c>
      <c r="G1391" s="35" t="str">
        <f>VLOOKUP($A1391,'Medical Examinations'!$A:$N,11,0)</f>
        <v>No</v>
      </c>
      <c r="H1391" s="35" t="str">
        <f>VLOOKUP($A1391,'Medical Examinations'!$A:$N,5,0)</f>
        <v>No</v>
      </c>
      <c r="I1391" s="35" t="str">
        <f>VLOOKUP($A1391,'Medical Examinations'!$A:$N,6,0)</f>
        <v>No</v>
      </c>
      <c r="J1391" s="35">
        <f>VLOOKUP($A1391,'Medical Examinations'!$A:$N,9,0)</f>
        <v>0</v>
      </c>
      <c r="K1391" s="35" t="str">
        <f>VLOOKUP($A1391,'Medical Examinations'!$A:$N,10,0)</f>
        <v>No</v>
      </c>
      <c r="L1391" s="35" t="str">
        <f>VLOOKUP($A1391,'Medical Examinations'!$A:$N,12,0)</f>
        <v>Normal Weight</v>
      </c>
      <c r="M1391" s="35" t="str">
        <f>VLOOKUP($A1391,'Medical Examinations'!$A:$N,13,0)</f>
        <v>Diabetes</v>
      </c>
      <c r="N1391" s="45">
        <f>IFERROR(VLOOKUP($A1391,'Hospitalisation Details'!$A:$P,15,0),"")</f>
        <v>26217</v>
      </c>
      <c r="O1391" s="46">
        <f>IFERROR(VLOOKUP($A1391,'Hospitalisation Details'!$A:$P,6,0),"")</f>
        <v>7680.92</v>
      </c>
      <c r="P1391" s="47" t="str">
        <f>IFERROR(VLOOKUP($A1391,'Hospitalisation Details'!$A:$P,12,0),"")</f>
        <v>tier - 2</v>
      </c>
      <c r="Q1391" s="47" t="str">
        <f>IFERROR(VLOOKUP($A1391,'Hospitalisation Details'!$A:$P,13,0),"")</f>
        <v>tier - 1</v>
      </c>
      <c r="R1391" s="47" t="str">
        <f>IFERROR(VLOOKUP($A1391,'Hospitalisation Details'!$A:$P,14,0),"")</f>
        <v>R1013</v>
      </c>
      <c r="S1391" s="47">
        <f>IFERROR(VLOOKUP($A1391,'Hospitalisation Details'!$A:$P,16,0),"")</f>
        <v>51</v>
      </c>
    </row>
    <row r="1392" spans="1:19" x14ac:dyDescent="0.3">
      <c r="A1392" s="34" t="str">
        <f>'Medical Examinations'!A1392</f>
        <v>Id1391</v>
      </c>
      <c r="B1392" s="36" t="str">
        <f>VLOOKUP($A1392,'Customer Names'!A:E,3,FALSE)</f>
        <v>Mr.</v>
      </c>
      <c r="C1392" s="37" t="str">
        <f>VLOOKUP($A1392,'Customer Names'!$A:$E,4,FALSE)</f>
        <v xml:space="preserve"> Joseph P</v>
      </c>
      <c r="D1392" s="37" t="str">
        <f>VLOOKUP($A1392,'Customer Names'!A:E,5,FALSE)</f>
        <v>Kelly</v>
      </c>
      <c r="E1392" s="35">
        <f>VLOOKUP($A1392,'Medical Examinations'!$A:$H,2,FALSE)</f>
        <v>38.81</v>
      </c>
      <c r="F1392" s="35">
        <f>VLOOKUP($A1392,'Medical Examinations'!$A:$H,3,FALSE)</f>
        <v>6.14</v>
      </c>
      <c r="G1392" s="35" t="str">
        <f>VLOOKUP($A1392,'Medical Examinations'!$A:$N,11,0)</f>
        <v>Yes</v>
      </c>
      <c r="H1392" s="35" t="str">
        <f>VLOOKUP($A1392,'Medical Examinations'!$A:$N,5,0)</f>
        <v>No</v>
      </c>
      <c r="I1392" s="35" t="str">
        <f>VLOOKUP($A1392,'Medical Examinations'!$A:$N,6,0)</f>
        <v>No</v>
      </c>
      <c r="J1392" s="35">
        <f>VLOOKUP($A1392,'Medical Examinations'!$A:$N,9,0)</f>
        <v>1</v>
      </c>
      <c r="K1392" s="35" t="str">
        <f>VLOOKUP($A1392,'Medical Examinations'!$A:$N,10,0)</f>
        <v>No</v>
      </c>
      <c r="L1392" s="35" t="str">
        <f>VLOOKUP($A1392,'Medical Examinations'!$A:$N,12,0)</f>
        <v>Obesity</v>
      </c>
      <c r="M1392" s="35" t="str">
        <f>VLOOKUP($A1392,'Medical Examinations'!$A:$N,13,0)</f>
        <v>Prediabetes</v>
      </c>
      <c r="N1392" s="45">
        <f>IFERROR(VLOOKUP($A1392,'Hospitalisation Details'!$A:$P,15,0),"")</f>
        <v>34955</v>
      </c>
      <c r="O1392" s="46">
        <f>IFERROR(VLOOKUP($A1392,'Hospitalisation Details'!$A:$P,6,0),"")</f>
        <v>7676.4</v>
      </c>
      <c r="P1392" s="47" t="str">
        <f>IFERROR(VLOOKUP($A1392,'Hospitalisation Details'!$A:$P,12,0),"")</f>
        <v>tier - 2</v>
      </c>
      <c r="Q1392" s="47" t="str">
        <f>IFERROR(VLOOKUP($A1392,'Hospitalisation Details'!$A:$P,13,0),"")</f>
        <v>tier - 1</v>
      </c>
      <c r="R1392" s="47" t="str">
        <f>IFERROR(VLOOKUP($A1392,'Hospitalisation Details'!$A:$P,14,0),"")</f>
        <v>R1012</v>
      </c>
      <c r="S1392" s="47">
        <f>IFERROR(VLOOKUP($A1392,'Hospitalisation Details'!$A:$P,16,0),"")</f>
        <v>27</v>
      </c>
    </row>
    <row r="1393" spans="1:19" x14ac:dyDescent="0.3">
      <c r="A1393" s="34" t="str">
        <f>'Medical Examinations'!A1393</f>
        <v>Id1392</v>
      </c>
      <c r="B1393" s="36" t="str">
        <f>VLOOKUP($A1393,'Customer Names'!A:E,3,FALSE)</f>
        <v>Mr.</v>
      </c>
      <c r="C1393" s="37" t="str">
        <f>VLOOKUP($A1393,'Customer Names'!$A:$E,4,FALSE)</f>
        <v xml:space="preserve"> Michael</v>
      </c>
      <c r="D1393" s="37" t="str">
        <f>VLOOKUP($A1393,'Customer Names'!A:E,5,FALSE)</f>
        <v>Blois</v>
      </c>
      <c r="E1393" s="35">
        <f>VLOOKUP($A1393,'Medical Examinations'!$A:$H,2,FALSE)</f>
        <v>38.51</v>
      </c>
      <c r="F1393" s="35">
        <f>VLOOKUP($A1393,'Medical Examinations'!$A:$H,3,FALSE)</f>
        <v>5.45</v>
      </c>
      <c r="G1393" s="35" t="str">
        <f>VLOOKUP($A1393,'Medical Examinations'!$A:$N,11,0)</f>
        <v>Yes</v>
      </c>
      <c r="H1393" s="35" t="str">
        <f>VLOOKUP($A1393,'Medical Examinations'!$A:$N,5,0)</f>
        <v>No</v>
      </c>
      <c r="I1393" s="35" t="str">
        <f>VLOOKUP($A1393,'Medical Examinations'!$A:$N,6,0)</f>
        <v>No</v>
      </c>
      <c r="J1393" s="35">
        <f>VLOOKUP($A1393,'Medical Examinations'!$A:$N,9,0)</f>
        <v>0</v>
      </c>
      <c r="K1393" s="35" t="str">
        <f>VLOOKUP($A1393,'Medical Examinations'!$A:$N,10,0)</f>
        <v>No</v>
      </c>
      <c r="L1393" s="35" t="str">
        <f>VLOOKUP($A1393,'Medical Examinations'!$A:$N,12,0)</f>
        <v>Obesity</v>
      </c>
      <c r="M1393" s="35" t="str">
        <f>VLOOKUP($A1393,'Medical Examinations'!$A:$N,13,0)</f>
        <v>Normal</v>
      </c>
      <c r="N1393" s="45">
        <f>IFERROR(VLOOKUP($A1393,'Hospitalisation Details'!$A:$P,15,0),"")</f>
        <v>35393</v>
      </c>
      <c r="O1393" s="46">
        <f>IFERROR(VLOOKUP($A1393,'Hospitalisation Details'!$A:$P,6,0),"")</f>
        <v>7670.75</v>
      </c>
      <c r="P1393" s="47" t="str">
        <f>IFERROR(VLOOKUP($A1393,'Hospitalisation Details'!$A:$P,12,0),"")</f>
        <v>tier - 2</v>
      </c>
      <c r="Q1393" s="47" t="str">
        <f>IFERROR(VLOOKUP($A1393,'Hospitalisation Details'!$A:$P,13,0),"")</f>
        <v>tier - 2</v>
      </c>
      <c r="R1393" s="47" t="str">
        <f>IFERROR(VLOOKUP($A1393,'Hospitalisation Details'!$A:$P,14,0),"")</f>
        <v>R1022</v>
      </c>
      <c r="S1393" s="47">
        <f>IFERROR(VLOOKUP($A1393,'Hospitalisation Details'!$A:$P,16,0),"")</f>
        <v>26</v>
      </c>
    </row>
    <row r="1394" spans="1:19" x14ac:dyDescent="0.3">
      <c r="A1394" s="34" t="str">
        <f>'Medical Examinations'!A1394</f>
        <v>Id1393</v>
      </c>
      <c r="B1394" s="36" t="str">
        <f>VLOOKUP($A1394,'Customer Names'!A:E,3,FALSE)</f>
        <v>Ms.</v>
      </c>
      <c r="C1394" s="37" t="str">
        <f>VLOOKUP($A1394,'Customer Names'!$A:$E,4,FALSE)</f>
        <v xml:space="preserve"> Gina M</v>
      </c>
      <c r="D1394" s="37" t="str">
        <f>VLOOKUP($A1394,'Customer Names'!A:E,5,FALSE)</f>
        <v>Dayton</v>
      </c>
      <c r="E1394" s="35">
        <f>VLOOKUP($A1394,'Medical Examinations'!$A:$H,2,FALSE)</f>
        <v>22.98</v>
      </c>
      <c r="F1394" s="35">
        <f>VLOOKUP($A1394,'Medical Examinations'!$A:$H,3,FALSE)</f>
        <v>6.14</v>
      </c>
      <c r="G1394" s="35" t="str">
        <f>VLOOKUP($A1394,'Medical Examinations'!$A:$N,11,0)</f>
        <v>Yes</v>
      </c>
      <c r="H1394" s="35" t="str">
        <f>VLOOKUP($A1394,'Medical Examinations'!$A:$N,5,0)</f>
        <v>No</v>
      </c>
      <c r="I1394" s="35" t="str">
        <f>VLOOKUP($A1394,'Medical Examinations'!$A:$N,6,0)</f>
        <v>No</v>
      </c>
      <c r="J1394" s="35">
        <f>VLOOKUP($A1394,'Medical Examinations'!$A:$N,9,0)</f>
        <v>0</v>
      </c>
      <c r="K1394" s="35" t="str">
        <f>VLOOKUP($A1394,'Medical Examinations'!$A:$N,10,0)</f>
        <v>No</v>
      </c>
      <c r="L1394" s="35" t="str">
        <f>VLOOKUP($A1394,'Medical Examinations'!$A:$N,12,0)</f>
        <v>Normal Weight</v>
      </c>
      <c r="M1394" s="35" t="str">
        <f>VLOOKUP($A1394,'Medical Examinations'!$A:$N,13,0)</f>
        <v>Prediabetes</v>
      </c>
      <c r="N1394" s="45">
        <f>IFERROR(VLOOKUP($A1394,'Hospitalisation Details'!$A:$P,15,0),"")</f>
        <v>28042</v>
      </c>
      <c r="O1394" s="46">
        <f>IFERROR(VLOOKUP($A1394,'Hospitalisation Details'!$A:$P,6,0),"")</f>
        <v>7662.47</v>
      </c>
      <c r="P1394" s="47" t="str">
        <f>IFERROR(VLOOKUP($A1394,'Hospitalisation Details'!$A:$P,12,0),"")</f>
        <v>tier - 2</v>
      </c>
      <c r="Q1394" s="47" t="str">
        <f>IFERROR(VLOOKUP($A1394,'Hospitalisation Details'!$A:$P,13,0),"")</f>
        <v>tier - 1</v>
      </c>
      <c r="R1394" s="47" t="str">
        <f>IFERROR(VLOOKUP($A1394,'Hospitalisation Details'!$A:$P,14,0),"")</f>
        <v>R1011</v>
      </c>
      <c r="S1394" s="47">
        <f>IFERROR(VLOOKUP($A1394,'Hospitalisation Details'!$A:$P,16,0),"")</f>
        <v>46</v>
      </c>
    </row>
    <row r="1395" spans="1:19" x14ac:dyDescent="0.3">
      <c r="A1395" s="34" t="str">
        <f>'Medical Examinations'!A1395</f>
        <v>Id1394</v>
      </c>
      <c r="B1395" s="36" t="str">
        <f>VLOOKUP($A1395,'Customer Names'!A:E,3,FALSE)</f>
        <v>Ms.</v>
      </c>
      <c r="C1395" s="37" t="str">
        <f>VLOOKUP($A1395,'Customer Names'!$A:$E,4,FALSE)</f>
        <v xml:space="preserve"> Shantel C.</v>
      </c>
      <c r="D1395" s="37" t="str">
        <f>VLOOKUP($A1395,'Customer Names'!A:E,5,FALSE)</f>
        <v>Cloud</v>
      </c>
      <c r="E1395" s="35">
        <f>VLOOKUP($A1395,'Medical Examinations'!$A:$H,2,FALSE)</f>
        <v>15.65</v>
      </c>
      <c r="F1395" s="35">
        <f>VLOOKUP($A1395,'Medical Examinations'!$A:$H,3,FALSE)</f>
        <v>7.85</v>
      </c>
      <c r="G1395" s="35" t="str">
        <f>VLOOKUP($A1395,'Medical Examinations'!$A:$N,11,0)</f>
        <v>No</v>
      </c>
      <c r="H1395" s="35" t="str">
        <f>VLOOKUP($A1395,'Medical Examinations'!$A:$N,5,0)</f>
        <v>No</v>
      </c>
      <c r="I1395" s="35" t="str">
        <f>VLOOKUP($A1395,'Medical Examinations'!$A:$N,6,0)</f>
        <v>No</v>
      </c>
      <c r="J1395" s="35">
        <f>VLOOKUP($A1395,'Medical Examinations'!$A:$N,9,0)</f>
        <v>0</v>
      </c>
      <c r="K1395" s="35" t="str">
        <f>VLOOKUP($A1395,'Medical Examinations'!$A:$N,10,0)</f>
        <v>No</v>
      </c>
      <c r="L1395" s="35" t="str">
        <f>VLOOKUP($A1395,'Medical Examinations'!$A:$N,12,0)</f>
        <v>Underweight</v>
      </c>
      <c r="M1395" s="35" t="str">
        <f>VLOOKUP($A1395,'Medical Examinations'!$A:$N,13,0)</f>
        <v>Diabetes</v>
      </c>
      <c r="N1395" s="45">
        <f>IFERROR(VLOOKUP($A1395,'Hospitalisation Details'!$A:$P,15,0),"")</f>
        <v>24103</v>
      </c>
      <c r="O1395" s="46">
        <f>IFERROR(VLOOKUP($A1395,'Hospitalisation Details'!$A:$P,6,0),"")</f>
        <v>7657.69</v>
      </c>
      <c r="P1395" s="47" t="str">
        <f>IFERROR(VLOOKUP($A1395,'Hospitalisation Details'!$A:$P,12,0),"")</f>
        <v>tier - 3</v>
      </c>
      <c r="Q1395" s="47" t="str">
        <f>IFERROR(VLOOKUP($A1395,'Hospitalisation Details'!$A:$P,13,0),"")</f>
        <v>tier - 3</v>
      </c>
      <c r="R1395" s="47" t="str">
        <f>IFERROR(VLOOKUP($A1395,'Hospitalisation Details'!$A:$P,14,0),"")</f>
        <v>R1012</v>
      </c>
      <c r="S1395" s="47">
        <f>IFERROR(VLOOKUP($A1395,'Hospitalisation Details'!$A:$P,16,0),"")</f>
        <v>57</v>
      </c>
    </row>
    <row r="1396" spans="1:19" x14ac:dyDescent="0.3">
      <c r="A1396" s="34" t="str">
        <f>'Medical Examinations'!A1396</f>
        <v>Id1395</v>
      </c>
      <c r="B1396" s="36" t="str">
        <f>VLOOKUP($A1396,'Customer Names'!A:E,3,FALSE)</f>
        <v>Mr.</v>
      </c>
      <c r="C1396" s="37" t="str">
        <f>VLOOKUP($A1396,'Customer Names'!$A:$E,4,FALSE)</f>
        <v xml:space="preserve"> Brian</v>
      </c>
      <c r="D1396" s="37" t="str">
        <f>VLOOKUP($A1396,'Customer Names'!A:E,5,FALSE)</f>
        <v>Betournay</v>
      </c>
      <c r="E1396" s="35">
        <f>VLOOKUP($A1396,'Medical Examinations'!$A:$H,2,FALSE)</f>
        <v>39.97</v>
      </c>
      <c r="F1396" s="35">
        <f>VLOOKUP($A1396,'Medical Examinations'!$A:$H,3,FALSE)</f>
        <v>4.09</v>
      </c>
      <c r="G1396" s="35" t="str">
        <f>VLOOKUP($A1396,'Medical Examinations'!$A:$N,11,0)</f>
        <v>No</v>
      </c>
      <c r="H1396" s="35" t="str">
        <f>VLOOKUP($A1396,'Medical Examinations'!$A:$N,5,0)</f>
        <v>No</v>
      </c>
      <c r="I1396" s="35" t="str">
        <f>VLOOKUP($A1396,'Medical Examinations'!$A:$N,6,0)</f>
        <v>No</v>
      </c>
      <c r="J1396" s="35">
        <f>VLOOKUP($A1396,'Medical Examinations'!$A:$N,9,0)</f>
        <v>1</v>
      </c>
      <c r="K1396" s="35" t="str">
        <f>VLOOKUP($A1396,'Medical Examinations'!$A:$N,10,0)</f>
        <v>No</v>
      </c>
      <c r="L1396" s="35" t="str">
        <f>VLOOKUP($A1396,'Medical Examinations'!$A:$N,12,0)</f>
        <v>Obesity</v>
      </c>
      <c r="M1396" s="35" t="str">
        <f>VLOOKUP($A1396,'Medical Examinations'!$A:$N,13,0)</f>
        <v>Normal</v>
      </c>
      <c r="N1396" s="45">
        <f>IFERROR(VLOOKUP($A1396,'Hospitalisation Details'!$A:$P,15,0),"")</f>
        <v>36068</v>
      </c>
      <c r="O1396" s="46">
        <f>IFERROR(VLOOKUP($A1396,'Hospitalisation Details'!$A:$P,6,0),"")</f>
        <v>7652.26</v>
      </c>
      <c r="P1396" s="47" t="str">
        <f>IFERROR(VLOOKUP($A1396,'Hospitalisation Details'!$A:$P,12,0),"")</f>
        <v>tier - 2</v>
      </c>
      <c r="Q1396" s="47" t="str">
        <f>IFERROR(VLOOKUP($A1396,'Hospitalisation Details'!$A:$P,13,0),"")</f>
        <v>tier - 3</v>
      </c>
      <c r="R1396" s="47" t="str">
        <f>IFERROR(VLOOKUP($A1396,'Hospitalisation Details'!$A:$P,14,0),"")</f>
        <v>R1023</v>
      </c>
      <c r="S1396" s="47">
        <f>IFERROR(VLOOKUP($A1396,'Hospitalisation Details'!$A:$P,16,0),"")</f>
        <v>24</v>
      </c>
    </row>
    <row r="1397" spans="1:19" x14ac:dyDescent="0.3">
      <c r="A1397" s="34" t="str">
        <f>'Medical Examinations'!A1397</f>
        <v>Id1396</v>
      </c>
      <c r="B1397" s="36" t="str">
        <f>VLOOKUP($A1397,'Customer Names'!A:E,3,FALSE)</f>
        <v>Mr.</v>
      </c>
      <c r="C1397" s="37" t="str">
        <f>VLOOKUP($A1397,'Customer Names'!$A:$E,4,FALSE)</f>
        <v xml:space="preserve"> Brian</v>
      </c>
      <c r="D1397" s="37" t="str">
        <f>VLOOKUP($A1397,'Customer Names'!A:E,5,FALSE)</f>
        <v>Temple</v>
      </c>
      <c r="E1397" s="35">
        <f>VLOOKUP($A1397,'Medical Examinations'!$A:$H,2,FALSE)</f>
        <v>37.22</v>
      </c>
      <c r="F1397" s="35">
        <f>VLOOKUP($A1397,'Medical Examinations'!$A:$H,3,FALSE)</f>
        <v>4.62</v>
      </c>
      <c r="G1397" s="35" t="str">
        <f>VLOOKUP($A1397,'Medical Examinations'!$A:$N,11,0)</f>
        <v>No</v>
      </c>
      <c r="H1397" s="35" t="str">
        <f>VLOOKUP($A1397,'Medical Examinations'!$A:$N,5,0)</f>
        <v>No</v>
      </c>
      <c r="I1397" s="35" t="str">
        <f>VLOOKUP($A1397,'Medical Examinations'!$A:$N,6,0)</f>
        <v>Yes</v>
      </c>
      <c r="J1397" s="35">
        <f>VLOOKUP($A1397,'Medical Examinations'!$A:$N,9,0)</f>
        <v>1</v>
      </c>
      <c r="K1397" s="35" t="str">
        <f>VLOOKUP($A1397,'Medical Examinations'!$A:$N,10,0)</f>
        <v>No</v>
      </c>
      <c r="L1397" s="35" t="str">
        <f>VLOOKUP($A1397,'Medical Examinations'!$A:$N,12,0)</f>
        <v>Obesity</v>
      </c>
      <c r="M1397" s="35" t="str">
        <f>VLOOKUP($A1397,'Medical Examinations'!$A:$N,13,0)</f>
        <v>Normal</v>
      </c>
      <c r="N1397" s="45">
        <f>IFERROR(VLOOKUP($A1397,'Hospitalisation Details'!$A:$P,15,0),"")</f>
        <v>34191</v>
      </c>
      <c r="O1397" s="46">
        <f>IFERROR(VLOOKUP($A1397,'Hospitalisation Details'!$A:$P,6,0),"")</f>
        <v>7650.8</v>
      </c>
      <c r="P1397" s="47" t="str">
        <f>IFERROR(VLOOKUP($A1397,'Hospitalisation Details'!$A:$P,12,0),"")</f>
        <v>tier - 2</v>
      </c>
      <c r="Q1397" s="47" t="str">
        <f>IFERROR(VLOOKUP($A1397,'Hospitalisation Details'!$A:$P,13,0),"")</f>
        <v>tier - 2</v>
      </c>
      <c r="R1397" s="47" t="str">
        <f>IFERROR(VLOOKUP($A1397,'Hospitalisation Details'!$A:$P,14,0),"")</f>
        <v>R1012</v>
      </c>
      <c r="S1397" s="47">
        <f>IFERROR(VLOOKUP($A1397,'Hospitalisation Details'!$A:$P,16,0),"")</f>
        <v>29</v>
      </c>
    </row>
    <row r="1398" spans="1:19" x14ac:dyDescent="0.3">
      <c r="A1398" s="34" t="str">
        <f>'Medical Examinations'!A1398</f>
        <v>Id1397</v>
      </c>
      <c r="B1398" s="36" t="str">
        <f>VLOOKUP($A1398,'Customer Names'!A:E,3,FALSE)</f>
        <v>Ms.</v>
      </c>
      <c r="C1398" s="37" t="str">
        <f>VLOOKUP($A1398,'Customer Names'!$A:$E,4,FALSE)</f>
        <v xml:space="preserve"> Jessica R</v>
      </c>
      <c r="D1398" s="37" t="str">
        <f>VLOOKUP($A1398,'Customer Names'!A:E,5,FALSE)</f>
        <v>Rollie</v>
      </c>
      <c r="E1398" s="35">
        <f>VLOOKUP($A1398,'Medical Examinations'!$A:$H,2,FALSE)</f>
        <v>41.325000000000003</v>
      </c>
      <c r="F1398" s="35">
        <f>VLOOKUP($A1398,'Medical Examinations'!$A:$H,3,FALSE)</f>
        <v>5.77</v>
      </c>
      <c r="G1398" s="35" t="str">
        <f>VLOOKUP($A1398,'Medical Examinations'!$A:$N,11,0)</f>
        <v>No</v>
      </c>
      <c r="H1398" s="35" t="str">
        <f>VLOOKUP($A1398,'Medical Examinations'!$A:$N,5,0)</f>
        <v>No</v>
      </c>
      <c r="I1398" s="35" t="str">
        <f>VLOOKUP($A1398,'Medical Examinations'!$A:$N,6,0)</f>
        <v>No</v>
      </c>
      <c r="J1398" s="35">
        <f>VLOOKUP($A1398,'Medical Examinations'!$A:$N,9,0)</f>
        <v>0</v>
      </c>
      <c r="K1398" s="35" t="str">
        <f>VLOOKUP($A1398,'Medical Examinations'!$A:$N,10,0)</f>
        <v>No</v>
      </c>
      <c r="L1398" s="35" t="str">
        <f>VLOOKUP($A1398,'Medical Examinations'!$A:$N,12,0)</f>
        <v>Obesity</v>
      </c>
      <c r="M1398" s="35" t="str">
        <f>VLOOKUP($A1398,'Medical Examinations'!$A:$N,13,0)</f>
        <v>Prediabetes</v>
      </c>
      <c r="N1398" s="45">
        <f>IFERROR(VLOOKUP($A1398,'Hospitalisation Details'!$A:$P,15,0),"")</f>
        <v>29510</v>
      </c>
      <c r="O1398" s="46">
        <f>IFERROR(VLOOKUP($A1398,'Hospitalisation Details'!$A:$P,6,0),"")</f>
        <v>7650.77</v>
      </c>
      <c r="P1398" s="47" t="str">
        <f>IFERROR(VLOOKUP($A1398,'Hospitalisation Details'!$A:$P,12,0),"")</f>
        <v>tier - 2</v>
      </c>
      <c r="Q1398" s="47" t="str">
        <f>IFERROR(VLOOKUP($A1398,'Hospitalisation Details'!$A:$P,13,0),"")</f>
        <v>tier - 2</v>
      </c>
      <c r="R1398" s="47" t="str">
        <f>IFERROR(VLOOKUP($A1398,'Hospitalisation Details'!$A:$P,14,0),"")</f>
        <v>R1024</v>
      </c>
      <c r="S1398" s="47">
        <f>IFERROR(VLOOKUP($A1398,'Hospitalisation Details'!$A:$P,16,0),"")</f>
        <v>42</v>
      </c>
    </row>
    <row r="1399" spans="1:19" x14ac:dyDescent="0.3">
      <c r="A1399" s="34" t="str">
        <f>'Medical Examinations'!A1399</f>
        <v>Id1398</v>
      </c>
      <c r="B1399" s="36" t="str">
        <f>VLOOKUP($A1399,'Customer Names'!A:E,3,FALSE)</f>
        <v>Mrs.</v>
      </c>
      <c r="C1399" s="37" t="str">
        <f>VLOOKUP($A1399,'Customer Names'!$A:$E,4,FALSE)</f>
        <v xml:space="preserve"> Robyn</v>
      </c>
      <c r="D1399" s="37" t="str">
        <f>VLOOKUP($A1399,'Customer Names'!A:E,5,FALSE)</f>
        <v>Roybal</v>
      </c>
      <c r="E1399" s="35">
        <f>VLOOKUP($A1399,'Medical Examinations'!$A:$H,2,FALSE)</f>
        <v>40.31</v>
      </c>
      <c r="F1399" s="35">
        <f>VLOOKUP($A1399,'Medical Examinations'!$A:$H,3,FALSE)</f>
        <v>5.84</v>
      </c>
      <c r="G1399" s="35" t="str">
        <f>VLOOKUP($A1399,'Medical Examinations'!$A:$N,11,0)</f>
        <v>No</v>
      </c>
      <c r="H1399" s="35" t="str">
        <f>VLOOKUP($A1399,'Medical Examinations'!$A:$N,5,0)</f>
        <v>No</v>
      </c>
      <c r="I1399" s="35" t="str">
        <f>VLOOKUP($A1399,'Medical Examinations'!$A:$N,6,0)</f>
        <v>No</v>
      </c>
      <c r="J1399" s="35">
        <f>VLOOKUP($A1399,'Medical Examinations'!$A:$N,9,0)</f>
        <v>0</v>
      </c>
      <c r="K1399" s="35" t="str">
        <f>VLOOKUP($A1399,'Medical Examinations'!$A:$N,10,0)</f>
        <v>No</v>
      </c>
      <c r="L1399" s="35" t="str">
        <f>VLOOKUP($A1399,'Medical Examinations'!$A:$N,12,0)</f>
        <v>Obesity</v>
      </c>
      <c r="M1399" s="35" t="str">
        <f>VLOOKUP($A1399,'Medical Examinations'!$A:$N,13,0)</f>
        <v>Prediabetes</v>
      </c>
      <c r="N1399" s="45">
        <f>IFERROR(VLOOKUP($A1399,'Hospitalisation Details'!$A:$P,15,0),"")</f>
        <v>36326</v>
      </c>
      <c r="O1399" s="46">
        <f>IFERROR(VLOOKUP($A1399,'Hospitalisation Details'!$A:$P,6,0),"")</f>
        <v>7642.05</v>
      </c>
      <c r="P1399" s="47" t="str">
        <f>IFERROR(VLOOKUP($A1399,'Hospitalisation Details'!$A:$P,12,0),"")</f>
        <v>tier - 2</v>
      </c>
      <c r="Q1399" s="47" t="str">
        <f>IFERROR(VLOOKUP($A1399,'Hospitalisation Details'!$A:$P,13,0),"")</f>
        <v>tier - 2</v>
      </c>
      <c r="R1399" s="47" t="str">
        <f>IFERROR(VLOOKUP($A1399,'Hospitalisation Details'!$A:$P,14,0),"")</f>
        <v>R1026</v>
      </c>
      <c r="S1399" s="47">
        <f>IFERROR(VLOOKUP($A1399,'Hospitalisation Details'!$A:$P,16,0),"")</f>
        <v>23</v>
      </c>
    </row>
    <row r="1400" spans="1:19" x14ac:dyDescent="0.3">
      <c r="A1400" s="34" t="str">
        <f>'Medical Examinations'!A1400</f>
        <v>Id1399</v>
      </c>
      <c r="B1400" s="36" t="str">
        <f>VLOOKUP($A1400,'Customer Names'!A:E,3,FALSE)</f>
        <v>Ms.</v>
      </c>
      <c r="C1400" s="37" t="str">
        <f>VLOOKUP($A1400,'Customer Names'!$A:$E,4,FALSE)</f>
        <v xml:space="preserve"> Ashley</v>
      </c>
      <c r="D1400" s="37" t="str">
        <f>VLOOKUP($A1400,'Customer Names'!A:E,5,FALSE)</f>
        <v>Turgeon</v>
      </c>
      <c r="E1400" s="35">
        <f>VLOOKUP($A1400,'Medical Examinations'!$A:$H,2,FALSE)</f>
        <v>29.48</v>
      </c>
      <c r="F1400" s="35">
        <f>VLOOKUP($A1400,'Medical Examinations'!$A:$H,3,FALSE)</f>
        <v>4.91</v>
      </c>
      <c r="G1400" s="35" t="str">
        <f>VLOOKUP($A1400,'Medical Examinations'!$A:$N,11,0)</f>
        <v>No</v>
      </c>
      <c r="H1400" s="35" t="str">
        <f>VLOOKUP($A1400,'Medical Examinations'!$A:$N,5,0)</f>
        <v>No</v>
      </c>
      <c r="I1400" s="35" t="str">
        <f>VLOOKUP($A1400,'Medical Examinations'!$A:$N,6,0)</f>
        <v>No</v>
      </c>
      <c r="J1400" s="35">
        <f>VLOOKUP($A1400,'Medical Examinations'!$A:$N,9,0)</f>
        <v>0</v>
      </c>
      <c r="K1400" s="35" t="str">
        <f>VLOOKUP($A1400,'Medical Examinations'!$A:$N,10,0)</f>
        <v>No</v>
      </c>
      <c r="L1400" s="35" t="str">
        <f>VLOOKUP($A1400,'Medical Examinations'!$A:$N,12,0)</f>
        <v>Overweight</v>
      </c>
      <c r="M1400" s="35" t="str">
        <f>VLOOKUP($A1400,'Medical Examinations'!$A:$N,13,0)</f>
        <v>Normal</v>
      </c>
      <c r="N1400" s="45">
        <f>IFERROR(VLOOKUP($A1400,'Hospitalisation Details'!$A:$P,15,0),"")</f>
        <v>29426</v>
      </c>
      <c r="O1400" s="46">
        <f>IFERROR(VLOOKUP($A1400,'Hospitalisation Details'!$A:$P,6,0),"")</f>
        <v>7640.31</v>
      </c>
      <c r="P1400" s="47" t="str">
        <f>IFERROR(VLOOKUP($A1400,'Hospitalisation Details'!$A:$P,12,0),"")</f>
        <v>tier - 2</v>
      </c>
      <c r="Q1400" s="47" t="str">
        <f>IFERROR(VLOOKUP($A1400,'Hospitalisation Details'!$A:$P,13,0),"")</f>
        <v>tier - 1</v>
      </c>
      <c r="R1400" s="47" t="str">
        <f>IFERROR(VLOOKUP($A1400,'Hospitalisation Details'!$A:$P,14,0),"")</f>
        <v>R1013</v>
      </c>
      <c r="S1400" s="47">
        <f>IFERROR(VLOOKUP($A1400,'Hospitalisation Details'!$A:$P,16,0),"")</f>
        <v>42</v>
      </c>
    </row>
    <row r="1401" spans="1:19" x14ac:dyDescent="0.3">
      <c r="A1401" s="34" t="str">
        <f>'Medical Examinations'!A1401</f>
        <v>Id1400</v>
      </c>
      <c r="B1401" s="36" t="str">
        <f>VLOOKUP($A1401,'Customer Names'!A:E,3,FALSE)</f>
        <v>Ms.</v>
      </c>
      <c r="C1401" s="37" t="str">
        <f>VLOOKUP($A1401,'Customer Names'!$A:$E,4,FALSE)</f>
        <v xml:space="preserve"> Dana</v>
      </c>
      <c r="D1401" s="37" t="str">
        <f>VLOOKUP($A1401,'Customer Names'!A:E,5,FALSE)</f>
        <v>Deingenis</v>
      </c>
      <c r="E1401" s="35">
        <f>VLOOKUP($A1401,'Medical Examinations'!$A:$H,2,FALSE)</f>
        <v>33.155000000000001</v>
      </c>
      <c r="F1401" s="35">
        <f>VLOOKUP($A1401,'Medical Examinations'!$A:$H,3,FALSE)</f>
        <v>5.07</v>
      </c>
      <c r="G1401" s="35" t="str">
        <f>VLOOKUP($A1401,'Medical Examinations'!$A:$N,11,0)</f>
        <v>No</v>
      </c>
      <c r="H1401" s="35" t="str">
        <f>VLOOKUP($A1401,'Medical Examinations'!$A:$N,5,0)</f>
        <v>No</v>
      </c>
      <c r="I1401" s="35" t="str">
        <f>VLOOKUP($A1401,'Medical Examinations'!$A:$N,6,0)</f>
        <v>No</v>
      </c>
      <c r="J1401" s="35">
        <f>VLOOKUP($A1401,'Medical Examinations'!$A:$N,9,0)</f>
        <v>0</v>
      </c>
      <c r="K1401" s="35" t="str">
        <f>VLOOKUP($A1401,'Medical Examinations'!$A:$N,10,0)</f>
        <v>No</v>
      </c>
      <c r="L1401" s="35" t="str">
        <f>VLOOKUP($A1401,'Medical Examinations'!$A:$N,12,0)</f>
        <v>Obesity</v>
      </c>
      <c r="M1401" s="35" t="str">
        <f>VLOOKUP($A1401,'Medical Examinations'!$A:$N,13,0)</f>
        <v>Normal</v>
      </c>
      <c r="N1401" s="45">
        <f>IFERROR(VLOOKUP($A1401,'Hospitalisation Details'!$A:$P,15,0),"")</f>
        <v>29392</v>
      </c>
      <c r="O1401" s="46">
        <f>IFERROR(VLOOKUP($A1401,'Hospitalisation Details'!$A:$P,6,0),"")</f>
        <v>7639.42</v>
      </c>
      <c r="P1401" s="47" t="str">
        <f>IFERROR(VLOOKUP($A1401,'Hospitalisation Details'!$A:$P,12,0),"")</f>
        <v>tier - 2</v>
      </c>
      <c r="Q1401" s="47" t="str">
        <f>IFERROR(VLOOKUP($A1401,'Hospitalisation Details'!$A:$P,13,0),"")</f>
        <v>tier - 2</v>
      </c>
      <c r="R1401" s="47" t="str">
        <f>IFERROR(VLOOKUP($A1401,'Hospitalisation Details'!$A:$P,14,0),"")</f>
        <v>R1024</v>
      </c>
      <c r="S1401" s="47">
        <f>IFERROR(VLOOKUP($A1401,'Hospitalisation Details'!$A:$P,16,0),"")</f>
        <v>42</v>
      </c>
    </row>
    <row r="1402" spans="1:19" x14ac:dyDescent="0.3">
      <c r="A1402" s="34" t="str">
        <f>'Medical Examinations'!A1402</f>
        <v>Id1401</v>
      </c>
      <c r="B1402" s="36" t="str">
        <f>VLOOKUP($A1402,'Customer Names'!A:E,3,FALSE)</f>
        <v>Ms.</v>
      </c>
      <c r="C1402" s="37" t="str">
        <f>VLOOKUP($A1402,'Customer Names'!$A:$E,4,FALSE)</f>
        <v xml:space="preserve"> Jessica F.</v>
      </c>
      <c r="D1402" s="37" t="str">
        <f>VLOOKUP($A1402,'Customer Names'!A:E,5,FALSE)</f>
        <v>Hodge</v>
      </c>
      <c r="E1402" s="35">
        <f>VLOOKUP($A1402,'Medical Examinations'!$A:$H,2,FALSE)</f>
        <v>42.85</v>
      </c>
      <c r="F1402" s="35">
        <f>VLOOKUP($A1402,'Medical Examinations'!$A:$H,3,FALSE)</f>
        <v>5.81</v>
      </c>
      <c r="G1402" s="35" t="str">
        <f>VLOOKUP($A1402,'Medical Examinations'!$A:$N,11,0)</f>
        <v>Yes</v>
      </c>
      <c r="H1402" s="35" t="str">
        <f>VLOOKUP($A1402,'Medical Examinations'!$A:$N,5,0)</f>
        <v>No</v>
      </c>
      <c r="I1402" s="35" t="str">
        <f>VLOOKUP($A1402,'Medical Examinations'!$A:$N,6,0)</f>
        <v>No</v>
      </c>
      <c r="J1402" s="35">
        <f>VLOOKUP($A1402,'Medical Examinations'!$A:$N,9,0)</f>
        <v>0</v>
      </c>
      <c r="K1402" s="35" t="str">
        <f>VLOOKUP($A1402,'Medical Examinations'!$A:$N,10,0)</f>
        <v>No</v>
      </c>
      <c r="L1402" s="35" t="str">
        <f>VLOOKUP($A1402,'Medical Examinations'!$A:$N,12,0)</f>
        <v>Obesity</v>
      </c>
      <c r="M1402" s="35" t="str">
        <f>VLOOKUP($A1402,'Medical Examinations'!$A:$N,13,0)</f>
        <v>Prediabetes</v>
      </c>
      <c r="N1402" s="45">
        <f>IFERROR(VLOOKUP($A1402,'Hospitalisation Details'!$A:$P,15,0),"")</f>
        <v>37238</v>
      </c>
      <c r="O1402" s="46">
        <f>IFERROR(VLOOKUP($A1402,'Hospitalisation Details'!$A:$P,6,0),"")</f>
        <v>7636.92</v>
      </c>
      <c r="P1402" s="47" t="str">
        <f>IFERROR(VLOOKUP($A1402,'Hospitalisation Details'!$A:$P,12,0),"")</f>
        <v>tier - 2</v>
      </c>
      <c r="Q1402" s="47" t="str">
        <f>IFERROR(VLOOKUP($A1402,'Hospitalisation Details'!$A:$P,13,0),"")</f>
        <v>tier - 3</v>
      </c>
      <c r="R1402" s="47" t="str">
        <f>IFERROR(VLOOKUP($A1402,'Hospitalisation Details'!$A:$P,14,0),"")</f>
        <v>R1012</v>
      </c>
      <c r="S1402" s="47">
        <f>IFERROR(VLOOKUP($A1402,'Hospitalisation Details'!$A:$P,16,0),"")</f>
        <v>21</v>
      </c>
    </row>
    <row r="1403" spans="1:19" x14ac:dyDescent="0.3">
      <c r="A1403" s="34" t="str">
        <f>'Medical Examinations'!A1403</f>
        <v>Id1402</v>
      </c>
      <c r="B1403" s="36" t="str">
        <f>VLOOKUP($A1403,'Customer Names'!A:E,3,FALSE)</f>
        <v>Ms.</v>
      </c>
      <c r="C1403" s="37" t="str">
        <f>VLOOKUP($A1403,'Customer Names'!$A:$E,4,FALSE)</f>
        <v xml:space="preserve"> Lindsey</v>
      </c>
      <c r="D1403" s="37" t="str">
        <f>VLOOKUP($A1403,'Customer Names'!A:E,5,FALSE)</f>
        <v>Gibbs</v>
      </c>
      <c r="E1403" s="35">
        <f>VLOOKUP($A1403,'Medical Examinations'!$A:$H,2,FALSE)</f>
        <v>32.340000000000003</v>
      </c>
      <c r="F1403" s="35">
        <f>VLOOKUP($A1403,'Medical Examinations'!$A:$H,3,FALSE)</f>
        <v>11.2</v>
      </c>
      <c r="G1403" s="35" t="str">
        <f>VLOOKUP($A1403,'Medical Examinations'!$A:$N,11,0)</f>
        <v>No</v>
      </c>
      <c r="H1403" s="35" t="str">
        <f>VLOOKUP($A1403,'Medical Examinations'!$A:$N,5,0)</f>
        <v>No</v>
      </c>
      <c r="I1403" s="35" t="str">
        <f>VLOOKUP($A1403,'Medical Examinations'!$A:$N,6,0)</f>
        <v>No</v>
      </c>
      <c r="J1403" s="35">
        <f>VLOOKUP($A1403,'Medical Examinations'!$A:$N,9,0)</f>
        <v>0</v>
      </c>
      <c r="K1403" s="35" t="str">
        <f>VLOOKUP($A1403,'Medical Examinations'!$A:$N,10,0)</f>
        <v>No</v>
      </c>
      <c r="L1403" s="35" t="str">
        <f>VLOOKUP($A1403,'Medical Examinations'!$A:$N,12,0)</f>
        <v>Obesity</v>
      </c>
      <c r="M1403" s="35" t="str">
        <f>VLOOKUP($A1403,'Medical Examinations'!$A:$N,13,0)</f>
        <v>Diabetes</v>
      </c>
      <c r="N1403" s="45">
        <f>IFERROR(VLOOKUP($A1403,'Hospitalisation Details'!$A:$P,15,0),"")</f>
        <v>28726</v>
      </c>
      <c r="O1403" s="46">
        <f>IFERROR(VLOOKUP($A1403,'Hospitalisation Details'!$A:$P,6,0),"")</f>
        <v>7633.72</v>
      </c>
      <c r="P1403" s="47" t="str">
        <f>IFERROR(VLOOKUP($A1403,'Hospitalisation Details'!$A:$P,12,0),"")</f>
        <v>tier - 2</v>
      </c>
      <c r="Q1403" s="47" t="str">
        <f>IFERROR(VLOOKUP($A1403,'Hospitalisation Details'!$A:$P,13,0),"")</f>
        <v>tier - 1</v>
      </c>
      <c r="R1403" s="47" t="str">
        <f>IFERROR(VLOOKUP($A1403,'Hospitalisation Details'!$A:$P,14,0),"")</f>
        <v>R1013</v>
      </c>
      <c r="S1403" s="47">
        <f>IFERROR(VLOOKUP($A1403,'Hospitalisation Details'!$A:$P,16,0),"")</f>
        <v>44</v>
      </c>
    </row>
    <row r="1404" spans="1:19" x14ac:dyDescent="0.3">
      <c r="A1404" s="34" t="str">
        <f>'Medical Examinations'!A1404</f>
        <v>Id1403</v>
      </c>
      <c r="B1404" s="36" t="str">
        <f>VLOOKUP($A1404,'Customer Names'!A:E,3,FALSE)</f>
        <v>Ms.</v>
      </c>
      <c r="C1404" s="37" t="str">
        <f>VLOOKUP($A1404,'Customer Names'!$A:$E,4,FALSE)</f>
        <v xml:space="preserve"> Kelly A</v>
      </c>
      <c r="D1404" s="37" t="str">
        <f>VLOOKUP($A1404,'Customer Names'!A:E,5,FALSE)</f>
        <v>Trom</v>
      </c>
      <c r="E1404" s="35">
        <f>VLOOKUP($A1404,'Medical Examinations'!$A:$H,2,FALSE)</f>
        <v>27.5</v>
      </c>
      <c r="F1404" s="35">
        <f>VLOOKUP($A1404,'Medical Examinations'!$A:$H,3,FALSE)</f>
        <v>10.75</v>
      </c>
      <c r="G1404" s="35" t="str">
        <f>VLOOKUP($A1404,'Medical Examinations'!$A:$N,11,0)</f>
        <v>No</v>
      </c>
      <c r="H1404" s="35" t="str">
        <f>VLOOKUP($A1404,'Medical Examinations'!$A:$N,5,0)</f>
        <v>No</v>
      </c>
      <c r="I1404" s="35" t="str">
        <f>VLOOKUP($A1404,'Medical Examinations'!$A:$N,6,0)</f>
        <v>No</v>
      </c>
      <c r="J1404" s="35">
        <f>VLOOKUP($A1404,'Medical Examinations'!$A:$N,9,0)</f>
        <v>0</v>
      </c>
      <c r="K1404" s="35" t="str">
        <f>VLOOKUP($A1404,'Medical Examinations'!$A:$N,10,0)</f>
        <v>No</v>
      </c>
      <c r="L1404" s="35" t="str">
        <f>VLOOKUP($A1404,'Medical Examinations'!$A:$N,12,0)</f>
        <v>Overweight</v>
      </c>
      <c r="M1404" s="35" t="str">
        <f>VLOOKUP($A1404,'Medical Examinations'!$A:$N,13,0)</f>
        <v>Diabetes</v>
      </c>
      <c r="N1404" s="45">
        <f>IFERROR(VLOOKUP($A1404,'Hospitalisation Details'!$A:$P,15,0),"")</f>
        <v>28823</v>
      </c>
      <c r="O1404" s="46">
        <f>IFERROR(VLOOKUP($A1404,'Hospitalisation Details'!$A:$P,6,0),"")</f>
        <v>7626.99</v>
      </c>
      <c r="P1404" s="47" t="str">
        <f>IFERROR(VLOOKUP($A1404,'Hospitalisation Details'!$A:$P,12,0),"")</f>
        <v>tier - 2</v>
      </c>
      <c r="Q1404" s="47" t="str">
        <f>IFERROR(VLOOKUP($A1404,'Hospitalisation Details'!$A:$P,13,0),"")</f>
        <v>tier - 2</v>
      </c>
      <c r="R1404" s="47" t="str">
        <f>IFERROR(VLOOKUP($A1404,'Hospitalisation Details'!$A:$P,14,0),"")</f>
        <v>R1011</v>
      </c>
      <c r="S1404" s="47">
        <f>IFERROR(VLOOKUP($A1404,'Hospitalisation Details'!$A:$P,16,0),"")</f>
        <v>44</v>
      </c>
    </row>
    <row r="1405" spans="1:19" x14ac:dyDescent="0.3">
      <c r="A1405" s="34" t="str">
        <f>'Medical Examinations'!A1405</f>
        <v>Id1404</v>
      </c>
      <c r="B1405" s="36" t="str">
        <f>VLOOKUP($A1405,'Customer Names'!A:E,3,FALSE)</f>
        <v>Ms.</v>
      </c>
      <c r="C1405" s="37" t="str">
        <f>VLOOKUP($A1405,'Customer Names'!$A:$E,4,FALSE)</f>
        <v xml:space="preserve"> Brooke E</v>
      </c>
      <c r="D1405" s="37" t="str">
        <f>VLOOKUP($A1405,'Customer Names'!A:E,5,FALSE)</f>
        <v>Sizer</v>
      </c>
      <c r="E1405" s="35">
        <f>VLOOKUP($A1405,'Medical Examinations'!$A:$H,2,FALSE)</f>
        <v>25.8</v>
      </c>
      <c r="F1405" s="35">
        <f>VLOOKUP($A1405,'Medical Examinations'!$A:$H,3,FALSE)</f>
        <v>7.8</v>
      </c>
      <c r="G1405" s="35" t="str">
        <f>VLOOKUP($A1405,'Medical Examinations'!$A:$N,11,0)</f>
        <v>No</v>
      </c>
      <c r="H1405" s="35" t="str">
        <f>VLOOKUP($A1405,'Medical Examinations'!$A:$N,5,0)</f>
        <v>No</v>
      </c>
      <c r="I1405" s="35" t="str">
        <f>VLOOKUP($A1405,'Medical Examinations'!$A:$N,6,0)</f>
        <v>No</v>
      </c>
      <c r="J1405" s="35">
        <f>VLOOKUP($A1405,'Medical Examinations'!$A:$N,9,0)</f>
        <v>0</v>
      </c>
      <c r="K1405" s="35" t="str">
        <f>VLOOKUP($A1405,'Medical Examinations'!$A:$N,10,0)</f>
        <v>No</v>
      </c>
      <c r="L1405" s="35" t="str">
        <f>VLOOKUP($A1405,'Medical Examinations'!$A:$N,12,0)</f>
        <v>Overweight</v>
      </c>
      <c r="M1405" s="35" t="str">
        <f>VLOOKUP($A1405,'Medical Examinations'!$A:$N,13,0)</f>
        <v>Diabetes</v>
      </c>
      <c r="N1405" s="45">
        <f>IFERROR(VLOOKUP($A1405,'Hospitalisation Details'!$A:$P,15,0),"")</f>
        <v>28800</v>
      </c>
      <c r="O1405" s="46">
        <f>IFERROR(VLOOKUP($A1405,'Hospitalisation Details'!$A:$P,6,0),"")</f>
        <v>7624.63</v>
      </c>
      <c r="P1405" s="47" t="str">
        <f>IFERROR(VLOOKUP($A1405,'Hospitalisation Details'!$A:$P,12,0),"")</f>
        <v>tier - 2</v>
      </c>
      <c r="Q1405" s="47" t="str">
        <f>IFERROR(VLOOKUP($A1405,'Hospitalisation Details'!$A:$P,13,0),"")</f>
        <v>tier - 1</v>
      </c>
      <c r="R1405" s="47" t="str">
        <f>IFERROR(VLOOKUP($A1405,'Hospitalisation Details'!$A:$P,14,0),"")</f>
        <v>R1011</v>
      </c>
      <c r="S1405" s="47">
        <f>IFERROR(VLOOKUP($A1405,'Hospitalisation Details'!$A:$P,16,0),"")</f>
        <v>44</v>
      </c>
    </row>
    <row r="1406" spans="1:19" x14ac:dyDescent="0.3">
      <c r="A1406" s="34" t="str">
        <f>'Medical Examinations'!A1406</f>
        <v>Id1405</v>
      </c>
      <c r="B1406" s="36" t="str">
        <f>VLOOKUP($A1406,'Customer Names'!A:E,3,FALSE)</f>
        <v>Ms.</v>
      </c>
      <c r="C1406" s="37" t="str">
        <f>VLOOKUP($A1406,'Customer Names'!$A:$E,4,FALSE)</f>
        <v xml:space="preserve"> Katelyn E.</v>
      </c>
      <c r="D1406" s="37" t="str">
        <f>VLOOKUP($A1406,'Customer Names'!A:E,5,FALSE)</f>
        <v>Ellison</v>
      </c>
      <c r="E1406" s="35">
        <f>VLOOKUP($A1406,'Medical Examinations'!$A:$H,2,FALSE)</f>
        <v>25</v>
      </c>
      <c r="F1406" s="35">
        <f>VLOOKUP($A1406,'Medical Examinations'!$A:$H,3,FALSE)</f>
        <v>7.04</v>
      </c>
      <c r="G1406" s="35" t="str">
        <f>VLOOKUP($A1406,'Medical Examinations'!$A:$N,11,0)</f>
        <v>No</v>
      </c>
      <c r="H1406" s="35" t="str">
        <f>VLOOKUP($A1406,'Medical Examinations'!$A:$N,5,0)</f>
        <v>No</v>
      </c>
      <c r="I1406" s="35" t="str">
        <f>VLOOKUP($A1406,'Medical Examinations'!$A:$N,6,0)</f>
        <v>No</v>
      </c>
      <c r="J1406" s="35">
        <f>VLOOKUP($A1406,'Medical Examinations'!$A:$N,9,0)</f>
        <v>0</v>
      </c>
      <c r="K1406" s="35" t="str">
        <f>VLOOKUP($A1406,'Medical Examinations'!$A:$N,10,0)</f>
        <v>No</v>
      </c>
      <c r="L1406" s="35" t="str">
        <f>VLOOKUP($A1406,'Medical Examinations'!$A:$N,12,0)</f>
        <v>Overweight</v>
      </c>
      <c r="M1406" s="35" t="str">
        <f>VLOOKUP($A1406,'Medical Examinations'!$A:$N,13,0)</f>
        <v>Diabetes</v>
      </c>
      <c r="N1406" s="45">
        <f>IFERROR(VLOOKUP($A1406,'Hospitalisation Details'!$A:$P,15,0),"")</f>
        <v>28822</v>
      </c>
      <c r="O1406" s="46">
        <f>IFERROR(VLOOKUP($A1406,'Hospitalisation Details'!$A:$P,6,0),"")</f>
        <v>7623.52</v>
      </c>
      <c r="P1406" s="47" t="str">
        <f>IFERROR(VLOOKUP($A1406,'Hospitalisation Details'!$A:$P,12,0),"")</f>
        <v>tier - 2</v>
      </c>
      <c r="Q1406" s="47" t="str">
        <f>IFERROR(VLOOKUP($A1406,'Hospitalisation Details'!$A:$P,13,0),"")</f>
        <v>tier - 1</v>
      </c>
      <c r="R1406" s="47" t="str">
        <f>IFERROR(VLOOKUP($A1406,'Hospitalisation Details'!$A:$P,14,0),"")</f>
        <v>R1011</v>
      </c>
      <c r="S1406" s="47">
        <f>IFERROR(VLOOKUP($A1406,'Hospitalisation Details'!$A:$P,16,0),"")</f>
        <v>44</v>
      </c>
    </row>
    <row r="1407" spans="1:19" x14ac:dyDescent="0.3">
      <c r="A1407" s="34" t="str">
        <f>'Medical Examinations'!A1407</f>
        <v>Id1406</v>
      </c>
      <c r="B1407" s="36" t="str">
        <f>VLOOKUP($A1407,'Customer Names'!A:E,3,FALSE)</f>
        <v>Mr.</v>
      </c>
      <c r="C1407" s="37" t="str">
        <f>VLOOKUP($A1407,'Customer Names'!$A:$E,4,FALSE)</f>
        <v xml:space="preserve"> Adam</v>
      </c>
      <c r="D1407" s="37" t="str">
        <f>VLOOKUP($A1407,'Customer Names'!A:E,5,FALSE)</f>
        <v>Sulkowski</v>
      </c>
      <c r="E1407" s="35">
        <f>VLOOKUP($A1407,'Medical Examinations'!$A:$H,2,FALSE)</f>
        <v>41.2</v>
      </c>
      <c r="F1407" s="35">
        <f>VLOOKUP($A1407,'Medical Examinations'!$A:$H,3,FALSE)</f>
        <v>4.18</v>
      </c>
      <c r="G1407" s="35" t="str">
        <f>VLOOKUP($A1407,'Medical Examinations'!$A:$N,11,0)</f>
        <v>Yes</v>
      </c>
      <c r="H1407" s="35" t="str">
        <f>VLOOKUP($A1407,'Medical Examinations'!$A:$N,5,0)</f>
        <v>No</v>
      </c>
      <c r="I1407" s="35" t="str">
        <f>VLOOKUP($A1407,'Medical Examinations'!$A:$N,6,0)</f>
        <v>No</v>
      </c>
      <c r="J1407" s="35">
        <f>VLOOKUP($A1407,'Medical Examinations'!$A:$N,9,0)</f>
        <v>0</v>
      </c>
      <c r="K1407" s="35" t="str">
        <f>VLOOKUP($A1407,'Medical Examinations'!$A:$N,10,0)</f>
        <v>No</v>
      </c>
      <c r="L1407" s="35" t="str">
        <f>VLOOKUP($A1407,'Medical Examinations'!$A:$N,12,0)</f>
        <v>Obesity</v>
      </c>
      <c r="M1407" s="35" t="str">
        <f>VLOOKUP($A1407,'Medical Examinations'!$A:$N,13,0)</f>
        <v>Normal</v>
      </c>
      <c r="N1407" s="45">
        <f>IFERROR(VLOOKUP($A1407,'Hospitalisation Details'!$A:$P,15,0),"")</f>
        <v>35325</v>
      </c>
      <c r="O1407" s="46">
        <f>IFERROR(VLOOKUP($A1407,'Hospitalisation Details'!$A:$P,6,0),"")</f>
        <v>7623.13</v>
      </c>
      <c r="P1407" s="47" t="str">
        <f>IFERROR(VLOOKUP($A1407,'Hospitalisation Details'!$A:$P,12,0),"")</f>
        <v>tier - 2</v>
      </c>
      <c r="Q1407" s="47" t="str">
        <f>IFERROR(VLOOKUP($A1407,'Hospitalisation Details'!$A:$P,13,0),"")</f>
        <v>tier - 3</v>
      </c>
      <c r="R1407" s="47" t="str">
        <f>IFERROR(VLOOKUP($A1407,'Hospitalisation Details'!$A:$P,14,0),"")</f>
        <v>R1011</v>
      </c>
      <c r="S1407" s="47">
        <f>IFERROR(VLOOKUP($A1407,'Hospitalisation Details'!$A:$P,16,0),"")</f>
        <v>26</v>
      </c>
    </row>
    <row r="1408" spans="1:19" x14ac:dyDescent="0.3">
      <c r="A1408" s="34" t="str">
        <f>'Medical Examinations'!A1408</f>
        <v>Id1407</v>
      </c>
      <c r="B1408" s="36" t="str">
        <f>VLOOKUP($A1408,'Customer Names'!A:E,3,FALSE)</f>
        <v>Ms.</v>
      </c>
      <c r="C1408" s="37" t="str">
        <f>VLOOKUP($A1408,'Customer Names'!$A:$E,4,FALSE)</f>
        <v xml:space="preserve"> Dana</v>
      </c>
      <c r="D1408" s="37" t="str">
        <f>VLOOKUP($A1408,'Customer Names'!A:E,5,FALSE)</f>
        <v>Maringo</v>
      </c>
      <c r="E1408" s="35">
        <f>VLOOKUP($A1408,'Medical Examinations'!$A:$H,2,FALSE)</f>
        <v>17.78</v>
      </c>
      <c r="F1408" s="35">
        <f>VLOOKUP($A1408,'Medical Examinations'!$A:$H,3,FALSE)</f>
        <v>8.19</v>
      </c>
      <c r="G1408" s="35" t="str">
        <f>VLOOKUP($A1408,'Medical Examinations'!$A:$N,11,0)</f>
        <v>No</v>
      </c>
      <c r="H1408" s="35" t="str">
        <f>VLOOKUP($A1408,'Medical Examinations'!$A:$N,5,0)</f>
        <v>No</v>
      </c>
      <c r="I1408" s="35" t="str">
        <f>VLOOKUP($A1408,'Medical Examinations'!$A:$N,6,0)</f>
        <v>No</v>
      </c>
      <c r="J1408" s="35">
        <f>VLOOKUP($A1408,'Medical Examinations'!$A:$N,9,0)</f>
        <v>0</v>
      </c>
      <c r="K1408" s="35" t="str">
        <f>VLOOKUP($A1408,'Medical Examinations'!$A:$N,10,0)</f>
        <v>No</v>
      </c>
      <c r="L1408" s="35" t="str">
        <f>VLOOKUP($A1408,'Medical Examinations'!$A:$N,12,0)</f>
        <v>Underweight</v>
      </c>
      <c r="M1408" s="35" t="str">
        <f>VLOOKUP($A1408,'Medical Examinations'!$A:$N,13,0)</f>
        <v>Diabetes</v>
      </c>
      <c r="N1408" s="45">
        <f>IFERROR(VLOOKUP($A1408,'Hospitalisation Details'!$A:$P,15,0),"")</f>
        <v>25022</v>
      </c>
      <c r="O1408" s="46">
        <f>IFERROR(VLOOKUP($A1408,'Hospitalisation Details'!$A:$P,6,0),"")</f>
        <v>7609.6</v>
      </c>
      <c r="P1408" s="47" t="str">
        <f>IFERROR(VLOOKUP($A1408,'Hospitalisation Details'!$A:$P,12,0),"")</f>
        <v>tier - 3</v>
      </c>
      <c r="Q1408" s="47" t="str">
        <f>IFERROR(VLOOKUP($A1408,'Hospitalisation Details'!$A:$P,13,0),"")</f>
        <v>tier - 2</v>
      </c>
      <c r="R1408" s="47" t="str">
        <f>IFERROR(VLOOKUP($A1408,'Hospitalisation Details'!$A:$P,14,0),"")</f>
        <v>R1012</v>
      </c>
      <c r="S1408" s="47">
        <f>IFERROR(VLOOKUP($A1408,'Hospitalisation Details'!$A:$P,16,0),"")</f>
        <v>54</v>
      </c>
    </row>
    <row r="1409" spans="1:19" x14ac:dyDescent="0.3">
      <c r="A1409" s="34" t="str">
        <f>'Medical Examinations'!A1409</f>
        <v>Id1408</v>
      </c>
      <c r="B1409" s="36" t="str">
        <f>VLOOKUP($A1409,'Customer Names'!A:E,3,FALSE)</f>
        <v>Mr.</v>
      </c>
      <c r="C1409" s="37" t="str">
        <f>VLOOKUP($A1409,'Customer Names'!$A:$E,4,FALSE)</f>
        <v xml:space="preserve"> Eric W</v>
      </c>
      <c r="D1409" s="37" t="str">
        <f>VLOOKUP($A1409,'Customer Names'!A:E,5,FALSE)</f>
        <v>Lattin</v>
      </c>
      <c r="E1409" s="35">
        <f>VLOOKUP($A1409,'Medical Examinations'!$A:$H,2,FALSE)</f>
        <v>40.119999999999997</v>
      </c>
      <c r="F1409" s="35">
        <f>VLOOKUP($A1409,'Medical Examinations'!$A:$H,3,FALSE)</f>
        <v>6.22</v>
      </c>
      <c r="G1409" s="35" t="str">
        <f>VLOOKUP($A1409,'Medical Examinations'!$A:$N,11,0)</f>
        <v>Yes</v>
      </c>
      <c r="H1409" s="35" t="str">
        <f>VLOOKUP($A1409,'Medical Examinations'!$A:$N,5,0)</f>
        <v>No</v>
      </c>
      <c r="I1409" s="35" t="str">
        <f>VLOOKUP($A1409,'Medical Examinations'!$A:$N,6,0)</f>
        <v>Yes</v>
      </c>
      <c r="J1409" s="35">
        <f>VLOOKUP($A1409,'Medical Examinations'!$A:$N,9,0)</f>
        <v>1</v>
      </c>
      <c r="K1409" s="35" t="str">
        <f>VLOOKUP($A1409,'Medical Examinations'!$A:$N,10,0)</f>
        <v>No</v>
      </c>
      <c r="L1409" s="35" t="str">
        <f>VLOOKUP($A1409,'Medical Examinations'!$A:$N,12,0)</f>
        <v>Obesity</v>
      </c>
      <c r="M1409" s="35" t="str">
        <f>VLOOKUP($A1409,'Medical Examinations'!$A:$N,13,0)</f>
        <v>Prediabetes</v>
      </c>
      <c r="N1409" s="45">
        <f>IFERROR(VLOOKUP($A1409,'Hospitalisation Details'!$A:$P,15,0),"")</f>
        <v>35703</v>
      </c>
      <c r="O1409" s="46">
        <f>IFERROR(VLOOKUP($A1409,'Hospitalisation Details'!$A:$P,6,0),"")</f>
        <v>7607.03</v>
      </c>
      <c r="P1409" s="47" t="str">
        <f>IFERROR(VLOOKUP($A1409,'Hospitalisation Details'!$A:$P,12,0),"")</f>
        <v>tier - 2</v>
      </c>
      <c r="Q1409" s="47" t="str">
        <f>IFERROR(VLOOKUP($A1409,'Hospitalisation Details'!$A:$P,13,0),"")</f>
        <v>tier - 2</v>
      </c>
      <c r="R1409" s="47" t="str">
        <f>IFERROR(VLOOKUP($A1409,'Hospitalisation Details'!$A:$P,14,0),"")</f>
        <v>R1012</v>
      </c>
      <c r="S1409" s="47">
        <f>IFERROR(VLOOKUP($A1409,'Hospitalisation Details'!$A:$P,16,0),"")</f>
        <v>25</v>
      </c>
    </row>
    <row r="1410" spans="1:19" x14ac:dyDescent="0.3">
      <c r="A1410" s="34" t="str">
        <f>'Medical Examinations'!A1410</f>
        <v>Id1409</v>
      </c>
      <c r="B1410" s="36" t="str">
        <f>VLOOKUP($A1410,'Customer Names'!A:E,3,FALSE)</f>
        <v>Mr.</v>
      </c>
      <c r="C1410" s="37" t="str">
        <f>VLOOKUP($A1410,'Customer Names'!$A:$E,4,FALSE)</f>
        <v xml:space="preserve"> Matthew D</v>
      </c>
      <c r="D1410" s="37" t="str">
        <f>VLOOKUP($A1410,'Customer Names'!A:E,5,FALSE)</f>
        <v>Deblander</v>
      </c>
      <c r="E1410" s="35">
        <f>VLOOKUP($A1410,'Medical Examinations'!$A:$H,2,FALSE)</f>
        <v>19.350000000000001</v>
      </c>
      <c r="F1410" s="35">
        <f>VLOOKUP($A1410,'Medical Examinations'!$A:$H,3,FALSE)</f>
        <v>8.2200000000000006</v>
      </c>
      <c r="G1410" s="35" t="str">
        <f>VLOOKUP($A1410,'Medical Examinations'!$A:$N,11,0)</f>
        <v>Yes</v>
      </c>
      <c r="H1410" s="35" t="str">
        <f>VLOOKUP($A1410,'Medical Examinations'!$A:$N,5,0)</f>
        <v>No</v>
      </c>
      <c r="I1410" s="35" t="str">
        <f>VLOOKUP($A1410,'Medical Examinations'!$A:$N,6,0)</f>
        <v>No</v>
      </c>
      <c r="J1410" s="35">
        <f>VLOOKUP($A1410,'Medical Examinations'!$A:$N,9,0)</f>
        <v>0</v>
      </c>
      <c r="K1410" s="35" t="str">
        <f>VLOOKUP($A1410,'Medical Examinations'!$A:$N,10,0)</f>
        <v>No</v>
      </c>
      <c r="L1410" s="35" t="str">
        <f>VLOOKUP($A1410,'Medical Examinations'!$A:$N,12,0)</f>
        <v>Normal Weight</v>
      </c>
      <c r="M1410" s="35" t="str">
        <f>VLOOKUP($A1410,'Medical Examinations'!$A:$N,13,0)</f>
        <v>Diabetes</v>
      </c>
      <c r="N1410" s="45">
        <f>IFERROR(VLOOKUP($A1410,'Hospitalisation Details'!$A:$P,15,0),"")</f>
        <v>24670</v>
      </c>
      <c r="O1410" s="46">
        <f>IFERROR(VLOOKUP($A1410,'Hospitalisation Details'!$A:$P,6,0),"")</f>
        <v>7585.62</v>
      </c>
      <c r="P1410" s="47" t="str">
        <f>IFERROR(VLOOKUP($A1410,'Hospitalisation Details'!$A:$P,12,0),"")</f>
        <v>tier - 3</v>
      </c>
      <c r="Q1410" s="47" t="str">
        <f>IFERROR(VLOOKUP($A1410,'Hospitalisation Details'!$A:$P,13,0),"")</f>
        <v>tier - 2</v>
      </c>
      <c r="R1410" s="47" t="str">
        <f>IFERROR(VLOOKUP($A1410,'Hospitalisation Details'!$A:$P,14,0),"")</f>
        <v>R1013</v>
      </c>
      <c r="S1410" s="47">
        <f>IFERROR(VLOOKUP($A1410,'Hospitalisation Details'!$A:$P,16,0),"")</f>
        <v>55</v>
      </c>
    </row>
    <row r="1411" spans="1:19" x14ac:dyDescent="0.3">
      <c r="A1411" s="34" t="str">
        <f>'Medical Examinations'!A1411</f>
        <v>Id1410</v>
      </c>
      <c r="B1411" s="36" t="str">
        <f>VLOOKUP($A1411,'Customer Names'!A:E,3,FALSE)</f>
        <v>Mr.</v>
      </c>
      <c r="C1411" s="37" t="str">
        <f>VLOOKUP($A1411,'Customer Names'!$A:$E,4,FALSE)</f>
        <v xml:space="preserve"> Eoghan</v>
      </c>
      <c r="D1411" s="37" t="str">
        <f>VLOOKUP($A1411,'Customer Names'!A:E,5,FALSE)</f>
        <v>O'Neill</v>
      </c>
      <c r="E1411" s="35">
        <f>VLOOKUP($A1411,'Medical Examinations'!$A:$H,2,FALSE)</f>
        <v>36.69</v>
      </c>
      <c r="F1411" s="35">
        <f>VLOOKUP($A1411,'Medical Examinations'!$A:$H,3,FALSE)</f>
        <v>6.15</v>
      </c>
      <c r="G1411" s="35" t="str">
        <f>VLOOKUP($A1411,'Medical Examinations'!$A:$N,11,0)</f>
        <v>No</v>
      </c>
      <c r="H1411" s="35" t="str">
        <f>VLOOKUP($A1411,'Medical Examinations'!$A:$N,5,0)</f>
        <v>No</v>
      </c>
      <c r="I1411" s="35" t="str">
        <f>VLOOKUP($A1411,'Medical Examinations'!$A:$N,6,0)</f>
        <v>No</v>
      </c>
      <c r="J1411" s="35">
        <f>VLOOKUP($A1411,'Medical Examinations'!$A:$N,9,0)</f>
        <v>0</v>
      </c>
      <c r="K1411" s="35" t="str">
        <f>VLOOKUP($A1411,'Medical Examinations'!$A:$N,10,0)</f>
        <v>No</v>
      </c>
      <c r="L1411" s="35" t="str">
        <f>VLOOKUP($A1411,'Medical Examinations'!$A:$N,12,0)</f>
        <v>Obesity</v>
      </c>
      <c r="M1411" s="35" t="str">
        <f>VLOOKUP($A1411,'Medical Examinations'!$A:$N,13,0)</f>
        <v>Prediabetes</v>
      </c>
      <c r="N1411" s="45">
        <f>IFERROR(VLOOKUP($A1411,'Hospitalisation Details'!$A:$P,15,0),"")</f>
        <v>34560</v>
      </c>
      <c r="O1411" s="46">
        <f>IFERROR(VLOOKUP($A1411,'Hospitalisation Details'!$A:$P,6,0),"")</f>
        <v>7567.13</v>
      </c>
      <c r="P1411" s="47" t="str">
        <f>IFERROR(VLOOKUP($A1411,'Hospitalisation Details'!$A:$P,12,0),"")</f>
        <v>tier - 2</v>
      </c>
      <c r="Q1411" s="47" t="str">
        <f>IFERROR(VLOOKUP($A1411,'Hospitalisation Details'!$A:$P,13,0),"")</f>
        <v>tier - 2</v>
      </c>
      <c r="R1411" s="47" t="str">
        <f>IFERROR(VLOOKUP($A1411,'Hospitalisation Details'!$A:$P,14,0),"")</f>
        <v>R1021</v>
      </c>
      <c r="S1411" s="47">
        <f>IFERROR(VLOOKUP($A1411,'Hospitalisation Details'!$A:$P,16,0),"")</f>
        <v>28</v>
      </c>
    </row>
    <row r="1412" spans="1:19" x14ac:dyDescent="0.3">
      <c r="A1412" s="34" t="str">
        <f>'Medical Examinations'!A1412</f>
        <v>Id1411</v>
      </c>
      <c r="B1412" s="36" t="str">
        <f>VLOOKUP($A1412,'Customer Names'!A:E,3,FALSE)</f>
        <v>Ms.</v>
      </c>
      <c r="C1412" s="37" t="str">
        <f>VLOOKUP($A1412,'Customer Names'!$A:$E,4,FALSE)</f>
        <v xml:space="preserve"> Pamela W</v>
      </c>
      <c r="D1412" s="37" t="str">
        <f>VLOOKUP($A1412,'Customer Names'!A:E,5,FALSE)</f>
        <v>Davis</v>
      </c>
      <c r="E1412" s="35">
        <f>VLOOKUP($A1412,'Medical Examinations'!$A:$H,2,FALSE)</f>
        <v>28.51</v>
      </c>
      <c r="F1412" s="35">
        <f>VLOOKUP($A1412,'Medical Examinations'!$A:$H,3,FALSE)</f>
        <v>5.65</v>
      </c>
      <c r="G1412" s="35" t="str">
        <f>VLOOKUP($A1412,'Medical Examinations'!$A:$N,11,0)</f>
        <v>Yes</v>
      </c>
      <c r="H1412" s="35" t="str">
        <f>VLOOKUP($A1412,'Medical Examinations'!$A:$N,5,0)</f>
        <v>No</v>
      </c>
      <c r="I1412" s="35" t="str">
        <f>VLOOKUP($A1412,'Medical Examinations'!$A:$N,6,0)</f>
        <v>No</v>
      </c>
      <c r="J1412" s="35">
        <f>VLOOKUP($A1412,'Medical Examinations'!$A:$N,9,0)</f>
        <v>1</v>
      </c>
      <c r="K1412" s="35" t="str">
        <f>VLOOKUP($A1412,'Medical Examinations'!$A:$N,10,0)</f>
        <v>No</v>
      </c>
      <c r="L1412" s="35" t="str">
        <f>VLOOKUP($A1412,'Medical Examinations'!$A:$N,12,0)</f>
        <v>Overweight</v>
      </c>
      <c r="M1412" s="35" t="str">
        <f>VLOOKUP($A1412,'Medical Examinations'!$A:$N,13,0)</f>
        <v>Normal</v>
      </c>
      <c r="N1412" s="45">
        <f>IFERROR(VLOOKUP($A1412,'Hospitalisation Details'!$A:$P,15,0),"")</f>
        <v>32492</v>
      </c>
      <c r="O1412" s="46">
        <f>IFERROR(VLOOKUP($A1412,'Hospitalisation Details'!$A:$P,6,0),"")</f>
        <v>7538.52</v>
      </c>
      <c r="P1412" s="47" t="str">
        <f>IFERROR(VLOOKUP($A1412,'Hospitalisation Details'!$A:$P,12,0),"")</f>
        <v>tier - 2</v>
      </c>
      <c r="Q1412" s="47" t="str">
        <f>IFERROR(VLOOKUP($A1412,'Hospitalisation Details'!$A:$P,13,0),"")</f>
        <v>tier - 2</v>
      </c>
      <c r="R1412" s="47" t="str">
        <f>IFERROR(VLOOKUP($A1412,'Hospitalisation Details'!$A:$P,14,0),"")</f>
        <v>R1012</v>
      </c>
      <c r="S1412" s="47">
        <f>IFERROR(VLOOKUP($A1412,'Hospitalisation Details'!$A:$P,16,0),"")</f>
        <v>34</v>
      </c>
    </row>
    <row r="1413" spans="1:19" x14ac:dyDescent="0.3">
      <c r="A1413" s="34" t="str">
        <f>'Medical Examinations'!A1413</f>
        <v>Id1412</v>
      </c>
      <c r="B1413" s="36" t="str">
        <f>VLOOKUP($A1413,'Customer Names'!A:E,3,FALSE)</f>
        <v>Ms.</v>
      </c>
      <c r="C1413" s="37" t="str">
        <f>VLOOKUP($A1413,'Customer Names'!$A:$E,4,FALSE)</f>
        <v xml:space="preserve"> Lindsey M.</v>
      </c>
      <c r="D1413" s="37" t="str">
        <f>VLOOKUP($A1413,'Customer Names'!A:E,5,FALSE)</f>
        <v>Stanek</v>
      </c>
      <c r="E1413" s="35">
        <f>VLOOKUP($A1413,'Medical Examinations'!$A:$H,2,FALSE)</f>
        <v>30.21</v>
      </c>
      <c r="F1413" s="35">
        <f>VLOOKUP($A1413,'Medical Examinations'!$A:$H,3,FALSE)</f>
        <v>5.5</v>
      </c>
      <c r="G1413" s="35" t="str">
        <f>VLOOKUP($A1413,'Medical Examinations'!$A:$N,11,0)</f>
        <v>No</v>
      </c>
      <c r="H1413" s="35" t="str">
        <f>VLOOKUP($A1413,'Medical Examinations'!$A:$N,5,0)</f>
        <v>No</v>
      </c>
      <c r="I1413" s="35" t="str">
        <f>VLOOKUP($A1413,'Medical Examinations'!$A:$N,6,0)</f>
        <v>No</v>
      </c>
      <c r="J1413" s="35">
        <f>VLOOKUP($A1413,'Medical Examinations'!$A:$N,9,0)</f>
        <v>1</v>
      </c>
      <c r="K1413" s="35" t="str">
        <f>VLOOKUP($A1413,'Medical Examinations'!$A:$N,10,0)</f>
        <v>No</v>
      </c>
      <c r="L1413" s="35" t="str">
        <f>VLOOKUP($A1413,'Medical Examinations'!$A:$N,12,0)</f>
        <v>Obesity</v>
      </c>
      <c r="M1413" s="35" t="str">
        <f>VLOOKUP($A1413,'Medical Examinations'!$A:$N,13,0)</f>
        <v>Normal</v>
      </c>
      <c r="N1413" s="45">
        <f>IFERROR(VLOOKUP($A1413,'Hospitalisation Details'!$A:$P,15,0),"")</f>
        <v>30916</v>
      </c>
      <c r="O1413" s="46">
        <f>IFERROR(VLOOKUP($A1413,'Hospitalisation Details'!$A:$P,6,0),"")</f>
        <v>7537.16</v>
      </c>
      <c r="P1413" s="47" t="str">
        <f>IFERROR(VLOOKUP($A1413,'Hospitalisation Details'!$A:$P,12,0),"")</f>
        <v>tier - 2</v>
      </c>
      <c r="Q1413" s="47" t="str">
        <f>IFERROR(VLOOKUP($A1413,'Hospitalisation Details'!$A:$P,13,0),"")</f>
        <v>tier - 2</v>
      </c>
      <c r="R1413" s="47" t="str">
        <f>IFERROR(VLOOKUP($A1413,'Hospitalisation Details'!$A:$P,14,0),"")</f>
        <v>R1012</v>
      </c>
      <c r="S1413" s="47">
        <f>IFERROR(VLOOKUP($A1413,'Hospitalisation Details'!$A:$P,16,0),"")</f>
        <v>38</v>
      </c>
    </row>
    <row r="1414" spans="1:19" x14ac:dyDescent="0.3">
      <c r="A1414" s="34" t="str">
        <f>'Medical Examinations'!A1414</f>
        <v>Id1413</v>
      </c>
      <c r="B1414" s="36" t="str">
        <f>VLOOKUP($A1414,'Customer Names'!A:E,3,FALSE)</f>
        <v>Ms.</v>
      </c>
      <c r="C1414" s="37" t="str">
        <f>VLOOKUP($A1414,'Customer Names'!$A:$E,4,FALSE)</f>
        <v xml:space="preserve"> Kassie</v>
      </c>
      <c r="D1414" s="37" t="str">
        <f>VLOOKUP($A1414,'Customer Names'!A:E,5,FALSE)</f>
        <v>Harris</v>
      </c>
      <c r="E1414" s="35">
        <f>VLOOKUP($A1414,'Medical Examinations'!$A:$H,2,FALSE)</f>
        <v>24.33</v>
      </c>
      <c r="F1414" s="35">
        <f>VLOOKUP($A1414,'Medical Examinations'!$A:$H,3,FALSE)</f>
        <v>8</v>
      </c>
      <c r="G1414" s="35" t="str">
        <f>VLOOKUP($A1414,'Medical Examinations'!$A:$N,11,0)</f>
        <v>No</v>
      </c>
      <c r="H1414" s="35" t="str">
        <f>VLOOKUP($A1414,'Medical Examinations'!$A:$N,5,0)</f>
        <v>No</v>
      </c>
      <c r="I1414" s="35" t="str">
        <f>VLOOKUP($A1414,'Medical Examinations'!$A:$N,6,0)</f>
        <v>No</v>
      </c>
      <c r="J1414" s="35">
        <f>VLOOKUP($A1414,'Medical Examinations'!$A:$N,9,0)</f>
        <v>0</v>
      </c>
      <c r="K1414" s="35" t="str">
        <f>VLOOKUP($A1414,'Medical Examinations'!$A:$N,10,0)</f>
        <v>No</v>
      </c>
      <c r="L1414" s="35" t="str">
        <f>VLOOKUP($A1414,'Medical Examinations'!$A:$N,12,0)</f>
        <v>Normal Weight</v>
      </c>
      <c r="M1414" s="35" t="str">
        <f>VLOOKUP($A1414,'Medical Examinations'!$A:$N,13,0)</f>
        <v>Diabetes</v>
      </c>
      <c r="N1414" s="45">
        <f>IFERROR(VLOOKUP($A1414,'Hospitalisation Details'!$A:$P,15,0),"")</f>
        <v>28838</v>
      </c>
      <c r="O1414" s="46">
        <f>IFERROR(VLOOKUP($A1414,'Hospitalisation Details'!$A:$P,6,0),"")</f>
        <v>7531.7</v>
      </c>
      <c r="P1414" s="47" t="str">
        <f>IFERROR(VLOOKUP($A1414,'Hospitalisation Details'!$A:$P,12,0),"")</f>
        <v>tier - 2</v>
      </c>
      <c r="Q1414" s="47" t="str">
        <f>IFERROR(VLOOKUP($A1414,'Hospitalisation Details'!$A:$P,13,0),"")</f>
        <v>tier - 1</v>
      </c>
      <c r="R1414" s="47" t="str">
        <f>IFERROR(VLOOKUP($A1414,'Hospitalisation Details'!$A:$P,14,0),"")</f>
        <v>R1013</v>
      </c>
      <c r="S1414" s="47">
        <f>IFERROR(VLOOKUP($A1414,'Hospitalisation Details'!$A:$P,16,0),"")</f>
        <v>44</v>
      </c>
    </row>
    <row r="1415" spans="1:19" x14ac:dyDescent="0.3">
      <c r="A1415" s="34" t="str">
        <f>'Medical Examinations'!A1415</f>
        <v>Id1414</v>
      </c>
      <c r="B1415" s="36" t="str">
        <f>VLOOKUP($A1415,'Customer Names'!A:E,3,FALSE)</f>
        <v>Mr.</v>
      </c>
      <c r="C1415" s="37" t="str">
        <f>VLOOKUP($A1415,'Customer Names'!$A:$E,4,FALSE)</f>
        <v xml:space="preserve"> Matthew</v>
      </c>
      <c r="D1415" s="37" t="str">
        <f>VLOOKUP($A1415,'Customer Names'!A:E,5,FALSE)</f>
        <v>Manning</v>
      </c>
      <c r="E1415" s="35">
        <f>VLOOKUP($A1415,'Medical Examinations'!$A:$H,2,FALSE)</f>
        <v>19.855</v>
      </c>
      <c r="F1415" s="35">
        <f>VLOOKUP($A1415,'Medical Examinations'!$A:$H,3,FALSE)</f>
        <v>5.71</v>
      </c>
      <c r="G1415" s="35" t="str">
        <f>VLOOKUP($A1415,'Medical Examinations'!$A:$N,11,0)</f>
        <v>Yes</v>
      </c>
      <c r="H1415" s="35" t="str">
        <f>VLOOKUP($A1415,'Medical Examinations'!$A:$N,5,0)</f>
        <v>No</v>
      </c>
      <c r="I1415" s="35" t="str">
        <f>VLOOKUP($A1415,'Medical Examinations'!$A:$N,6,0)</f>
        <v>No</v>
      </c>
      <c r="J1415" s="35">
        <f>VLOOKUP($A1415,'Medical Examinations'!$A:$N,9,0)</f>
        <v>0</v>
      </c>
      <c r="K1415" s="35" t="str">
        <f>VLOOKUP($A1415,'Medical Examinations'!$A:$N,10,0)</f>
        <v>No</v>
      </c>
      <c r="L1415" s="35" t="str">
        <f>VLOOKUP($A1415,'Medical Examinations'!$A:$N,12,0)</f>
        <v>Normal Weight</v>
      </c>
      <c r="M1415" s="35" t="str">
        <f>VLOOKUP($A1415,'Medical Examinations'!$A:$N,13,0)</f>
        <v>Prediabetes</v>
      </c>
      <c r="N1415" s="45">
        <f>IFERROR(VLOOKUP($A1415,'Hospitalisation Details'!$A:$P,15,0),"")</f>
        <v>28043</v>
      </c>
      <c r="O1415" s="46">
        <f>IFERROR(VLOOKUP($A1415,'Hospitalisation Details'!$A:$P,6,0),"")</f>
        <v>7526.71</v>
      </c>
      <c r="P1415" s="47" t="str">
        <f>IFERROR(VLOOKUP($A1415,'Hospitalisation Details'!$A:$P,12,0),"")</f>
        <v>tier - 3</v>
      </c>
      <c r="Q1415" s="47" t="str">
        <f>IFERROR(VLOOKUP($A1415,'Hospitalisation Details'!$A:$P,13,0),"")</f>
        <v>tier - 1</v>
      </c>
      <c r="R1415" s="47" t="str">
        <f>IFERROR(VLOOKUP($A1415,'Hospitalisation Details'!$A:$P,14,0),"")</f>
        <v>R1012</v>
      </c>
      <c r="S1415" s="47">
        <f>IFERROR(VLOOKUP($A1415,'Hospitalisation Details'!$A:$P,16,0),"")</f>
        <v>46</v>
      </c>
    </row>
    <row r="1416" spans="1:19" x14ac:dyDescent="0.3">
      <c r="A1416" s="34" t="str">
        <f>'Medical Examinations'!A1416</f>
        <v>Id1415</v>
      </c>
      <c r="B1416" s="36" t="str">
        <f>VLOOKUP($A1416,'Customer Names'!A:E,3,FALSE)</f>
        <v>Mr.</v>
      </c>
      <c r="C1416" s="37" t="str">
        <f>VLOOKUP($A1416,'Customer Names'!$A:$E,4,FALSE)</f>
        <v xml:space="preserve"> Ruben Dario</v>
      </c>
      <c r="D1416" s="37" t="str">
        <f>VLOOKUP($A1416,'Customer Names'!A:E,5,FALSE)</f>
        <v>Barrera Munoz</v>
      </c>
      <c r="E1416" s="35">
        <f>VLOOKUP($A1416,'Medical Examinations'!$A:$H,2,FALSE)</f>
        <v>25.364999999999998</v>
      </c>
      <c r="F1416" s="35">
        <f>VLOOKUP($A1416,'Medical Examinations'!$A:$H,3,FALSE)</f>
        <v>11.71</v>
      </c>
      <c r="G1416" s="35" t="str">
        <f>VLOOKUP($A1416,'Medical Examinations'!$A:$N,11,0)</f>
        <v>No</v>
      </c>
      <c r="H1416" s="35" t="str">
        <f>VLOOKUP($A1416,'Medical Examinations'!$A:$N,5,0)</f>
        <v>No</v>
      </c>
      <c r="I1416" s="35" t="str">
        <f>VLOOKUP($A1416,'Medical Examinations'!$A:$N,6,0)</f>
        <v>No</v>
      </c>
      <c r="J1416" s="35">
        <f>VLOOKUP($A1416,'Medical Examinations'!$A:$N,9,0)</f>
        <v>0</v>
      </c>
      <c r="K1416" s="35" t="str">
        <f>VLOOKUP($A1416,'Medical Examinations'!$A:$N,10,0)</f>
        <v>No</v>
      </c>
      <c r="L1416" s="35" t="str">
        <f>VLOOKUP($A1416,'Medical Examinations'!$A:$N,12,0)</f>
        <v>Overweight</v>
      </c>
      <c r="M1416" s="35" t="str">
        <f>VLOOKUP($A1416,'Medical Examinations'!$A:$N,13,0)</f>
        <v>Diabetes</v>
      </c>
      <c r="N1416" s="45">
        <f>IFERROR(VLOOKUP($A1416,'Hospitalisation Details'!$A:$P,15,0),"")</f>
        <v>28781</v>
      </c>
      <c r="O1416" s="46">
        <f>IFERROR(VLOOKUP($A1416,'Hospitalisation Details'!$A:$P,6,0),"")</f>
        <v>7518.03</v>
      </c>
      <c r="P1416" s="47" t="str">
        <f>IFERROR(VLOOKUP($A1416,'Hospitalisation Details'!$A:$P,12,0),"")</f>
        <v>tier - 2</v>
      </c>
      <c r="Q1416" s="47" t="str">
        <f>IFERROR(VLOOKUP($A1416,'Hospitalisation Details'!$A:$P,13,0),"")</f>
        <v>tier - 3</v>
      </c>
      <c r="R1416" s="47" t="str">
        <f>IFERROR(VLOOKUP($A1416,'Hospitalisation Details'!$A:$P,14,0),"")</f>
        <v>R1012</v>
      </c>
      <c r="S1416" s="47">
        <f>IFERROR(VLOOKUP($A1416,'Hospitalisation Details'!$A:$P,16,0),"")</f>
        <v>44</v>
      </c>
    </row>
    <row r="1417" spans="1:19" x14ac:dyDescent="0.3">
      <c r="A1417" s="34" t="str">
        <f>'Medical Examinations'!A1417</f>
        <v>Id1416</v>
      </c>
      <c r="B1417" s="36" t="str">
        <f>VLOOKUP($A1417,'Customer Names'!A:E,3,FALSE)</f>
        <v>Mr.</v>
      </c>
      <c r="C1417" s="37" t="str">
        <f>VLOOKUP($A1417,'Customer Names'!$A:$E,4,FALSE)</f>
        <v xml:space="preserve"> Kevin</v>
      </c>
      <c r="D1417" s="37" t="str">
        <f>VLOOKUP($A1417,'Customer Names'!A:E,5,FALSE)</f>
        <v>Schauwaers</v>
      </c>
      <c r="E1417" s="35">
        <f>VLOOKUP($A1417,'Medical Examinations'!$A:$H,2,FALSE)</f>
        <v>29.6</v>
      </c>
      <c r="F1417" s="35">
        <f>VLOOKUP($A1417,'Medical Examinations'!$A:$H,3,FALSE)</f>
        <v>6.17</v>
      </c>
      <c r="G1417" s="35" t="str">
        <f>VLOOKUP($A1417,'Medical Examinations'!$A:$N,11,0)</f>
        <v>Yes</v>
      </c>
      <c r="H1417" s="35" t="str">
        <f>VLOOKUP($A1417,'Medical Examinations'!$A:$N,5,0)</f>
        <v>No</v>
      </c>
      <c r="I1417" s="35" t="str">
        <f>VLOOKUP($A1417,'Medical Examinations'!$A:$N,6,0)</f>
        <v>Yes</v>
      </c>
      <c r="J1417" s="35">
        <f>VLOOKUP($A1417,'Medical Examinations'!$A:$N,9,0)</f>
        <v>1</v>
      </c>
      <c r="K1417" s="35" t="str">
        <f>VLOOKUP($A1417,'Medical Examinations'!$A:$N,10,0)</f>
        <v>No</v>
      </c>
      <c r="L1417" s="35" t="str">
        <f>VLOOKUP($A1417,'Medical Examinations'!$A:$N,12,0)</f>
        <v>Overweight</v>
      </c>
      <c r="M1417" s="35" t="str">
        <f>VLOOKUP($A1417,'Medical Examinations'!$A:$N,13,0)</f>
        <v>Prediabetes</v>
      </c>
      <c r="N1417" s="45">
        <f>IFERROR(VLOOKUP($A1417,'Hospitalisation Details'!$A:$P,15,0),"")</f>
        <v>30507</v>
      </c>
      <c r="O1417" s="46">
        <f>IFERROR(VLOOKUP($A1417,'Hospitalisation Details'!$A:$P,6,0),"")</f>
        <v>7512.27</v>
      </c>
      <c r="P1417" s="47" t="str">
        <f>IFERROR(VLOOKUP($A1417,'Hospitalisation Details'!$A:$P,12,0),"")</f>
        <v>tier - 3</v>
      </c>
      <c r="Q1417" s="47" t="str">
        <f>IFERROR(VLOOKUP($A1417,'Hospitalisation Details'!$A:$P,13,0),"")</f>
        <v>tier - 2</v>
      </c>
      <c r="R1417" s="47" t="str">
        <f>IFERROR(VLOOKUP($A1417,'Hospitalisation Details'!$A:$P,14,0),"")</f>
        <v>R1011</v>
      </c>
      <c r="S1417" s="47">
        <f>IFERROR(VLOOKUP($A1417,'Hospitalisation Details'!$A:$P,16,0),"")</f>
        <v>39</v>
      </c>
    </row>
    <row r="1418" spans="1:19" x14ac:dyDescent="0.3">
      <c r="A1418" s="34" t="str">
        <f>'Medical Examinations'!A1418</f>
        <v>Id1417</v>
      </c>
      <c r="B1418" s="36" t="str">
        <f>VLOOKUP($A1418,'Customer Names'!A:E,3,FALSE)</f>
        <v>Ms.</v>
      </c>
      <c r="C1418" s="37" t="str">
        <f>VLOOKUP($A1418,'Customer Names'!$A:$E,4,FALSE)</f>
        <v xml:space="preserve"> Lindsay M</v>
      </c>
      <c r="D1418" s="37" t="str">
        <f>VLOOKUP($A1418,'Customer Names'!A:E,5,FALSE)</f>
        <v>Hartman</v>
      </c>
      <c r="E1418" s="35">
        <f>VLOOKUP($A1418,'Medical Examinations'!$A:$H,2,FALSE)</f>
        <v>39.43</v>
      </c>
      <c r="F1418" s="35">
        <f>VLOOKUP($A1418,'Medical Examinations'!$A:$H,3,FALSE)</f>
        <v>6.1</v>
      </c>
      <c r="G1418" s="35" t="str">
        <f>VLOOKUP($A1418,'Medical Examinations'!$A:$N,11,0)</f>
        <v>Yes</v>
      </c>
      <c r="H1418" s="35" t="str">
        <f>VLOOKUP($A1418,'Medical Examinations'!$A:$N,5,0)</f>
        <v>No</v>
      </c>
      <c r="I1418" s="35" t="str">
        <f>VLOOKUP($A1418,'Medical Examinations'!$A:$N,6,0)</f>
        <v>Yes</v>
      </c>
      <c r="J1418" s="35">
        <f>VLOOKUP($A1418,'Medical Examinations'!$A:$N,9,0)</f>
        <v>1</v>
      </c>
      <c r="K1418" s="35" t="str">
        <f>VLOOKUP($A1418,'Medical Examinations'!$A:$N,10,0)</f>
        <v>No</v>
      </c>
      <c r="L1418" s="35" t="str">
        <f>VLOOKUP($A1418,'Medical Examinations'!$A:$N,12,0)</f>
        <v>Obesity</v>
      </c>
      <c r="M1418" s="35" t="str">
        <f>VLOOKUP($A1418,'Medical Examinations'!$A:$N,13,0)</f>
        <v>Prediabetes</v>
      </c>
      <c r="N1418" s="45">
        <f>IFERROR(VLOOKUP($A1418,'Hospitalisation Details'!$A:$P,15,0),"")</f>
        <v>35731</v>
      </c>
      <c r="O1418" s="46">
        <f>IFERROR(VLOOKUP($A1418,'Hospitalisation Details'!$A:$P,6,0),"")</f>
        <v>7504.3</v>
      </c>
      <c r="P1418" s="47" t="str">
        <f>IFERROR(VLOOKUP($A1418,'Hospitalisation Details'!$A:$P,12,0),"")</f>
        <v>tier - 2</v>
      </c>
      <c r="Q1418" s="47" t="str">
        <f>IFERROR(VLOOKUP($A1418,'Hospitalisation Details'!$A:$P,13,0),"")</f>
        <v>tier - 1</v>
      </c>
      <c r="R1418" s="47" t="str">
        <f>IFERROR(VLOOKUP($A1418,'Hospitalisation Details'!$A:$P,14,0),"")</f>
        <v>R1012</v>
      </c>
      <c r="S1418" s="47">
        <f>IFERROR(VLOOKUP($A1418,'Hospitalisation Details'!$A:$P,16,0),"")</f>
        <v>25</v>
      </c>
    </row>
    <row r="1419" spans="1:19" x14ac:dyDescent="0.3">
      <c r="A1419" s="34" t="str">
        <f>'Medical Examinations'!A1419</f>
        <v>Id1418</v>
      </c>
      <c r="B1419" s="36" t="str">
        <f>VLOOKUP($A1419,'Customer Names'!A:E,3,FALSE)</f>
        <v>Mrs.</v>
      </c>
      <c r="C1419" s="37" t="str">
        <f>VLOOKUP($A1419,'Customer Names'!$A:$E,4,FALSE)</f>
        <v xml:space="preserve"> Amanda</v>
      </c>
      <c r="D1419" s="37" t="str">
        <f>VLOOKUP($A1419,'Customer Names'!A:E,5,FALSE)</f>
        <v>Fire</v>
      </c>
      <c r="E1419" s="35">
        <f>VLOOKUP($A1419,'Medical Examinations'!$A:$H,2,FALSE)</f>
        <v>27.34</v>
      </c>
      <c r="F1419" s="35">
        <f>VLOOKUP($A1419,'Medical Examinations'!$A:$H,3,FALSE)</f>
        <v>5.19</v>
      </c>
      <c r="G1419" s="35" t="str">
        <f>VLOOKUP($A1419,'Medical Examinations'!$A:$N,11,0)</f>
        <v>Yes</v>
      </c>
      <c r="H1419" s="35" t="str">
        <f>VLOOKUP($A1419,'Medical Examinations'!$A:$N,5,0)</f>
        <v>No</v>
      </c>
      <c r="I1419" s="35" t="str">
        <f>VLOOKUP($A1419,'Medical Examinations'!$A:$N,6,0)</f>
        <v>No</v>
      </c>
      <c r="J1419" s="35">
        <f>VLOOKUP($A1419,'Medical Examinations'!$A:$N,9,0)</f>
        <v>1</v>
      </c>
      <c r="K1419" s="35" t="str">
        <f>VLOOKUP($A1419,'Medical Examinations'!$A:$N,10,0)</f>
        <v>No</v>
      </c>
      <c r="L1419" s="35" t="str">
        <f>VLOOKUP($A1419,'Medical Examinations'!$A:$N,12,0)</f>
        <v>Overweight</v>
      </c>
      <c r="M1419" s="35" t="str">
        <f>VLOOKUP($A1419,'Medical Examinations'!$A:$N,13,0)</f>
        <v>Normal</v>
      </c>
      <c r="N1419" s="45">
        <f>IFERROR(VLOOKUP($A1419,'Hospitalisation Details'!$A:$P,15,0),"")</f>
        <v>32492</v>
      </c>
      <c r="O1419" s="46">
        <f>IFERROR(VLOOKUP($A1419,'Hospitalisation Details'!$A:$P,6,0),"")</f>
        <v>7494.63</v>
      </c>
      <c r="P1419" s="47" t="str">
        <f>IFERROR(VLOOKUP($A1419,'Hospitalisation Details'!$A:$P,12,0),"")</f>
        <v>tier - 2</v>
      </c>
      <c r="Q1419" s="47" t="str">
        <f>IFERROR(VLOOKUP($A1419,'Hospitalisation Details'!$A:$P,13,0),"")</f>
        <v>tier - 3</v>
      </c>
      <c r="R1419" s="47" t="str">
        <f>IFERROR(VLOOKUP($A1419,'Hospitalisation Details'!$A:$P,14,0),"")</f>
        <v>R1025</v>
      </c>
      <c r="S1419" s="47">
        <f>IFERROR(VLOOKUP($A1419,'Hospitalisation Details'!$A:$P,16,0),"")</f>
        <v>34</v>
      </c>
    </row>
    <row r="1420" spans="1:19" x14ac:dyDescent="0.3">
      <c r="A1420" s="34" t="str">
        <f>'Medical Examinations'!A1420</f>
        <v>Id1419</v>
      </c>
      <c r="B1420" s="36" t="str">
        <f>VLOOKUP($A1420,'Customer Names'!A:E,3,FALSE)</f>
        <v>Mr.</v>
      </c>
      <c r="C1420" s="37" t="str">
        <f>VLOOKUP($A1420,'Customer Names'!$A:$E,4,FALSE)</f>
        <v xml:space="preserve"> James</v>
      </c>
      <c r="D1420" s="37" t="str">
        <f>VLOOKUP($A1420,'Customer Names'!A:E,5,FALSE)</f>
        <v>Waliaula</v>
      </c>
      <c r="E1420" s="35">
        <f>VLOOKUP($A1420,'Medical Examinations'!$A:$H,2,FALSE)</f>
        <v>39.01</v>
      </c>
      <c r="F1420" s="35">
        <f>VLOOKUP($A1420,'Medical Examinations'!$A:$H,3,FALSE)</f>
        <v>5.37</v>
      </c>
      <c r="G1420" s="35" t="str">
        <f>VLOOKUP($A1420,'Medical Examinations'!$A:$N,11,0)</f>
        <v>Yes</v>
      </c>
      <c r="H1420" s="35" t="str">
        <f>VLOOKUP($A1420,'Medical Examinations'!$A:$N,5,0)</f>
        <v>No</v>
      </c>
      <c r="I1420" s="35" t="str">
        <f>VLOOKUP($A1420,'Medical Examinations'!$A:$N,6,0)</f>
        <v>No</v>
      </c>
      <c r="J1420" s="35">
        <f>VLOOKUP($A1420,'Medical Examinations'!$A:$N,9,0)</f>
        <v>0</v>
      </c>
      <c r="K1420" s="35" t="str">
        <f>VLOOKUP($A1420,'Medical Examinations'!$A:$N,10,0)</f>
        <v>No</v>
      </c>
      <c r="L1420" s="35" t="str">
        <f>VLOOKUP($A1420,'Medical Examinations'!$A:$N,12,0)</f>
        <v>Obesity</v>
      </c>
      <c r="M1420" s="35" t="str">
        <f>VLOOKUP($A1420,'Medical Examinations'!$A:$N,13,0)</f>
        <v>Normal</v>
      </c>
      <c r="N1420" s="45">
        <f>IFERROR(VLOOKUP($A1420,'Hospitalisation Details'!$A:$P,15,0),"")</f>
        <v>35230</v>
      </c>
      <c r="O1420" s="46">
        <f>IFERROR(VLOOKUP($A1420,'Hospitalisation Details'!$A:$P,6,0),"")</f>
        <v>7487.38</v>
      </c>
      <c r="P1420" s="47" t="str">
        <f>IFERROR(VLOOKUP($A1420,'Hospitalisation Details'!$A:$P,12,0),"")</f>
        <v>tier - 2</v>
      </c>
      <c r="Q1420" s="47" t="str">
        <f>IFERROR(VLOOKUP($A1420,'Hospitalisation Details'!$A:$P,13,0),"")</f>
        <v>tier - 3</v>
      </c>
      <c r="R1420" s="47" t="str">
        <f>IFERROR(VLOOKUP($A1420,'Hospitalisation Details'!$A:$P,14,0),"")</f>
        <v>R1012</v>
      </c>
      <c r="S1420" s="47">
        <f>IFERROR(VLOOKUP($A1420,'Hospitalisation Details'!$A:$P,16,0),"")</f>
        <v>26</v>
      </c>
    </row>
    <row r="1421" spans="1:19" x14ac:dyDescent="0.3">
      <c r="A1421" s="34" t="str">
        <f>'Medical Examinations'!A1421</f>
        <v>Id1420</v>
      </c>
      <c r="B1421" s="36" t="str">
        <f>VLOOKUP($A1421,'Customer Names'!A:E,3,FALSE)</f>
        <v>Mr.</v>
      </c>
      <c r="C1421" s="37" t="str">
        <f>VLOOKUP($A1421,'Customer Names'!$A:$E,4,FALSE)</f>
        <v xml:space="preserve"> Samuel H.</v>
      </c>
      <c r="D1421" s="37" t="str">
        <f>VLOOKUP($A1421,'Customer Names'!A:E,5,FALSE)</f>
        <v>Blackshear</v>
      </c>
      <c r="E1421" s="35">
        <f>VLOOKUP($A1421,'Medical Examinations'!$A:$H,2,FALSE)</f>
        <v>18.989999999999998</v>
      </c>
      <c r="F1421" s="35">
        <f>VLOOKUP($A1421,'Medical Examinations'!$A:$H,3,FALSE)</f>
        <v>10.82</v>
      </c>
      <c r="G1421" s="35" t="str">
        <f>VLOOKUP($A1421,'Medical Examinations'!$A:$N,11,0)</f>
        <v>Yes</v>
      </c>
      <c r="H1421" s="35" t="str">
        <f>VLOOKUP($A1421,'Medical Examinations'!$A:$N,5,0)</f>
        <v>No</v>
      </c>
      <c r="I1421" s="35" t="str">
        <f>VLOOKUP($A1421,'Medical Examinations'!$A:$N,6,0)</f>
        <v>No</v>
      </c>
      <c r="J1421" s="35">
        <f>VLOOKUP($A1421,'Medical Examinations'!$A:$N,9,0)</f>
        <v>0</v>
      </c>
      <c r="K1421" s="35" t="str">
        <f>VLOOKUP($A1421,'Medical Examinations'!$A:$N,10,0)</f>
        <v>No</v>
      </c>
      <c r="L1421" s="35" t="str">
        <f>VLOOKUP($A1421,'Medical Examinations'!$A:$N,12,0)</f>
        <v>Normal Weight</v>
      </c>
      <c r="M1421" s="35" t="str">
        <f>VLOOKUP($A1421,'Medical Examinations'!$A:$N,13,0)</f>
        <v>Diabetes</v>
      </c>
      <c r="N1421" s="45">
        <f>IFERROR(VLOOKUP($A1421,'Hospitalisation Details'!$A:$P,15,0),"")</f>
        <v>24688</v>
      </c>
      <c r="O1421" s="46">
        <f>IFERROR(VLOOKUP($A1421,'Hospitalisation Details'!$A:$P,6,0),"")</f>
        <v>7463.51</v>
      </c>
      <c r="P1421" s="47" t="str">
        <f>IFERROR(VLOOKUP($A1421,'Hospitalisation Details'!$A:$P,12,0),"")</f>
        <v>tier - 3</v>
      </c>
      <c r="Q1421" s="47" t="str">
        <f>IFERROR(VLOOKUP($A1421,'Hospitalisation Details'!$A:$P,13,0),"")</f>
        <v>tier - 3</v>
      </c>
      <c r="R1421" s="47" t="str">
        <f>IFERROR(VLOOKUP($A1421,'Hospitalisation Details'!$A:$P,14,0),"")</f>
        <v>R1013</v>
      </c>
      <c r="S1421" s="47">
        <f>IFERROR(VLOOKUP($A1421,'Hospitalisation Details'!$A:$P,16,0),"")</f>
        <v>55</v>
      </c>
    </row>
    <row r="1422" spans="1:19" x14ac:dyDescent="0.3">
      <c r="A1422" s="34" t="str">
        <f>'Medical Examinations'!A1422</f>
        <v>Id1421</v>
      </c>
      <c r="B1422" s="36" t="str">
        <f>VLOOKUP($A1422,'Customer Names'!A:E,3,FALSE)</f>
        <v>Ms.</v>
      </c>
      <c r="C1422" s="37" t="str">
        <f>VLOOKUP($A1422,'Customer Names'!$A:$E,4,FALSE)</f>
        <v xml:space="preserve"> Jenni</v>
      </c>
      <c r="D1422" s="37" t="str">
        <f>VLOOKUP($A1422,'Customer Names'!A:E,5,FALSE)</f>
        <v>Nettik</v>
      </c>
      <c r="E1422" s="35">
        <f>VLOOKUP($A1422,'Medical Examinations'!$A:$H,2,FALSE)</f>
        <v>42.3</v>
      </c>
      <c r="F1422" s="35">
        <f>VLOOKUP($A1422,'Medical Examinations'!$A:$H,3,FALSE)</f>
        <v>6.06</v>
      </c>
      <c r="G1422" s="35" t="str">
        <f>VLOOKUP($A1422,'Medical Examinations'!$A:$N,11,0)</f>
        <v>Yes</v>
      </c>
      <c r="H1422" s="35" t="str">
        <f>VLOOKUP($A1422,'Medical Examinations'!$A:$N,5,0)</f>
        <v>No</v>
      </c>
      <c r="I1422" s="35" t="str">
        <f>VLOOKUP($A1422,'Medical Examinations'!$A:$N,6,0)</f>
        <v>No</v>
      </c>
      <c r="J1422" s="35">
        <f>VLOOKUP($A1422,'Medical Examinations'!$A:$N,9,0)</f>
        <v>0</v>
      </c>
      <c r="K1422" s="35" t="str">
        <f>VLOOKUP($A1422,'Medical Examinations'!$A:$N,10,0)</f>
        <v>No</v>
      </c>
      <c r="L1422" s="35" t="str">
        <f>VLOOKUP($A1422,'Medical Examinations'!$A:$N,12,0)</f>
        <v>Obesity</v>
      </c>
      <c r="M1422" s="35" t="str">
        <f>VLOOKUP($A1422,'Medical Examinations'!$A:$N,13,0)</f>
        <v>Prediabetes</v>
      </c>
      <c r="N1422" s="45">
        <f>IFERROR(VLOOKUP($A1422,'Hospitalisation Details'!$A:$P,15,0),"")</f>
        <v>37043</v>
      </c>
      <c r="O1422" s="46">
        <f>IFERROR(VLOOKUP($A1422,'Hospitalisation Details'!$A:$P,6,0),"")</f>
        <v>7450.36</v>
      </c>
      <c r="P1422" s="47" t="str">
        <f>IFERROR(VLOOKUP($A1422,'Hospitalisation Details'!$A:$P,12,0),"")</f>
        <v>tier - 2</v>
      </c>
      <c r="Q1422" s="47" t="str">
        <f>IFERROR(VLOOKUP($A1422,'Hospitalisation Details'!$A:$P,13,0),"")</f>
        <v>tier - 2</v>
      </c>
      <c r="R1422" s="47" t="str">
        <f>IFERROR(VLOOKUP($A1422,'Hospitalisation Details'!$A:$P,14,0),"")</f>
        <v>R1012</v>
      </c>
      <c r="S1422" s="47">
        <f>IFERROR(VLOOKUP($A1422,'Hospitalisation Details'!$A:$P,16,0),"")</f>
        <v>22</v>
      </c>
    </row>
    <row r="1423" spans="1:19" x14ac:dyDescent="0.3">
      <c r="A1423" s="34" t="str">
        <f>'Medical Examinations'!A1423</f>
        <v>Id1422</v>
      </c>
      <c r="B1423" s="36" t="str">
        <f>VLOOKUP($A1423,'Customer Names'!A:E,3,FALSE)</f>
        <v>Mr.</v>
      </c>
      <c r="C1423" s="37" t="str">
        <f>VLOOKUP($A1423,'Customer Names'!$A:$E,4,FALSE)</f>
        <v xml:space="preserve"> Estuardo F</v>
      </c>
      <c r="D1423" s="37" t="str">
        <f>VLOOKUP($A1423,'Customer Names'!A:E,5,FALSE)</f>
        <v>Novales</v>
      </c>
      <c r="E1423" s="35">
        <f>VLOOKUP($A1423,'Medical Examinations'!$A:$H,2,FALSE)</f>
        <v>39.805</v>
      </c>
      <c r="F1423" s="35">
        <f>VLOOKUP($A1423,'Medical Examinations'!$A:$H,3,FALSE)</f>
        <v>5.91</v>
      </c>
      <c r="G1423" s="35" t="str">
        <f>VLOOKUP($A1423,'Medical Examinations'!$A:$N,11,0)</f>
        <v>No</v>
      </c>
      <c r="H1423" s="35" t="str">
        <f>VLOOKUP($A1423,'Medical Examinations'!$A:$N,5,0)</f>
        <v>No</v>
      </c>
      <c r="I1423" s="35" t="str">
        <f>VLOOKUP($A1423,'Medical Examinations'!$A:$N,6,0)</f>
        <v>No</v>
      </c>
      <c r="J1423" s="35">
        <f>VLOOKUP($A1423,'Medical Examinations'!$A:$N,9,0)</f>
        <v>0</v>
      </c>
      <c r="K1423" s="35" t="str">
        <f>VLOOKUP($A1423,'Medical Examinations'!$A:$N,10,0)</f>
        <v>No</v>
      </c>
      <c r="L1423" s="35" t="str">
        <f>VLOOKUP($A1423,'Medical Examinations'!$A:$N,12,0)</f>
        <v>Obesity</v>
      </c>
      <c r="M1423" s="35" t="str">
        <f>VLOOKUP($A1423,'Medical Examinations'!$A:$N,13,0)</f>
        <v>Prediabetes</v>
      </c>
      <c r="N1423" s="45">
        <f>IFERROR(VLOOKUP($A1423,'Hospitalisation Details'!$A:$P,15,0),"")</f>
        <v>28398</v>
      </c>
      <c r="O1423" s="46">
        <f>IFERROR(VLOOKUP($A1423,'Hospitalisation Details'!$A:$P,6,0),"")</f>
        <v>7448.4</v>
      </c>
      <c r="P1423" s="47" t="str">
        <f>IFERROR(VLOOKUP($A1423,'Hospitalisation Details'!$A:$P,12,0),"")</f>
        <v>tier - 3</v>
      </c>
      <c r="Q1423" s="47" t="str">
        <f>IFERROR(VLOOKUP($A1423,'Hospitalisation Details'!$A:$P,13,0),"")</f>
        <v>tier - 3</v>
      </c>
      <c r="R1423" s="47" t="str">
        <f>IFERROR(VLOOKUP($A1423,'Hospitalisation Details'!$A:$P,14,0),"")</f>
        <v>R1017</v>
      </c>
      <c r="S1423" s="47">
        <f>IFERROR(VLOOKUP($A1423,'Hospitalisation Details'!$A:$P,16,0),"")</f>
        <v>45</v>
      </c>
    </row>
    <row r="1424" spans="1:19" x14ac:dyDescent="0.3">
      <c r="A1424" s="34" t="str">
        <f>'Medical Examinations'!A1424</f>
        <v>Id1423</v>
      </c>
      <c r="B1424" s="36" t="str">
        <f>VLOOKUP($A1424,'Customer Names'!A:E,3,FALSE)</f>
        <v>Mr.</v>
      </c>
      <c r="C1424" s="37" t="str">
        <f>VLOOKUP($A1424,'Customer Names'!$A:$E,4,FALSE)</f>
        <v xml:space="preserve"> Brett</v>
      </c>
      <c r="D1424" s="37" t="str">
        <f>VLOOKUP($A1424,'Customer Names'!A:E,5,FALSE)</f>
        <v>Rosauer</v>
      </c>
      <c r="E1424" s="35">
        <f>VLOOKUP($A1424,'Medical Examinations'!$A:$H,2,FALSE)</f>
        <v>33.700000000000003</v>
      </c>
      <c r="F1424" s="35">
        <f>VLOOKUP($A1424,'Medical Examinations'!$A:$H,3,FALSE)</f>
        <v>5.87</v>
      </c>
      <c r="G1424" s="35" t="str">
        <f>VLOOKUP($A1424,'Medical Examinations'!$A:$N,11,0)</f>
        <v>No</v>
      </c>
      <c r="H1424" s="35" t="str">
        <f>VLOOKUP($A1424,'Medical Examinations'!$A:$N,5,0)</f>
        <v>No</v>
      </c>
      <c r="I1424" s="35" t="str">
        <f>VLOOKUP($A1424,'Medical Examinations'!$A:$N,6,0)</f>
        <v>No</v>
      </c>
      <c r="J1424" s="35">
        <f>VLOOKUP($A1424,'Medical Examinations'!$A:$N,9,0)</f>
        <v>0</v>
      </c>
      <c r="K1424" s="35" t="str">
        <f>VLOOKUP($A1424,'Medical Examinations'!$A:$N,10,0)</f>
        <v>No</v>
      </c>
      <c r="L1424" s="35" t="str">
        <f>VLOOKUP($A1424,'Medical Examinations'!$A:$N,12,0)</f>
        <v>Obesity</v>
      </c>
      <c r="M1424" s="35" t="str">
        <f>VLOOKUP($A1424,'Medical Examinations'!$A:$N,13,0)</f>
        <v>Prediabetes</v>
      </c>
      <c r="N1424" s="45">
        <f>IFERROR(VLOOKUP($A1424,'Hospitalisation Details'!$A:$P,15,0),"")</f>
        <v>28393</v>
      </c>
      <c r="O1424" s="46">
        <f>IFERROR(VLOOKUP($A1424,'Hospitalisation Details'!$A:$P,6,0),"")</f>
        <v>7445.92</v>
      </c>
      <c r="P1424" s="47" t="str">
        <f>IFERROR(VLOOKUP($A1424,'Hospitalisation Details'!$A:$P,12,0),"")</f>
        <v>tier - 3</v>
      </c>
      <c r="Q1424" s="47" t="str">
        <f>IFERROR(VLOOKUP($A1424,'Hospitalisation Details'!$A:$P,13,0),"")</f>
        <v>tier - 1</v>
      </c>
      <c r="R1424" s="47" t="str">
        <f>IFERROR(VLOOKUP($A1424,'Hospitalisation Details'!$A:$P,14,0),"")</f>
        <v>R1011</v>
      </c>
      <c r="S1424" s="47">
        <f>IFERROR(VLOOKUP($A1424,'Hospitalisation Details'!$A:$P,16,0),"")</f>
        <v>45</v>
      </c>
    </row>
    <row r="1425" spans="1:19" x14ac:dyDescent="0.3">
      <c r="A1425" s="34" t="str">
        <f>'Medical Examinations'!A1425</f>
        <v>Id1424</v>
      </c>
      <c r="B1425" s="36" t="str">
        <f>VLOOKUP($A1425,'Customer Names'!A:E,3,FALSE)</f>
        <v>Ms.</v>
      </c>
      <c r="C1425" s="37" t="str">
        <f>VLOOKUP($A1425,'Customer Names'!$A:$E,4,FALSE)</f>
        <v xml:space="preserve"> Sharon E.</v>
      </c>
      <c r="D1425" s="37" t="str">
        <f>VLOOKUP($A1425,'Customer Names'!A:E,5,FALSE)</f>
        <v>Ryder</v>
      </c>
      <c r="E1425" s="35">
        <f>VLOOKUP($A1425,'Medical Examinations'!$A:$H,2,FALSE)</f>
        <v>36.195</v>
      </c>
      <c r="F1425" s="35">
        <f>VLOOKUP($A1425,'Medical Examinations'!$A:$H,3,FALSE)</f>
        <v>6.22</v>
      </c>
      <c r="G1425" s="35" t="str">
        <f>VLOOKUP($A1425,'Medical Examinations'!$A:$N,11,0)</f>
        <v>No</v>
      </c>
      <c r="H1425" s="35" t="str">
        <f>VLOOKUP($A1425,'Medical Examinations'!$A:$N,5,0)</f>
        <v>No</v>
      </c>
      <c r="I1425" s="35" t="str">
        <f>VLOOKUP($A1425,'Medical Examinations'!$A:$N,6,0)</f>
        <v>No</v>
      </c>
      <c r="J1425" s="35">
        <f>VLOOKUP($A1425,'Medical Examinations'!$A:$N,9,0)</f>
        <v>0</v>
      </c>
      <c r="K1425" s="35" t="str">
        <f>VLOOKUP($A1425,'Medical Examinations'!$A:$N,10,0)</f>
        <v>No</v>
      </c>
      <c r="L1425" s="35" t="str">
        <f>VLOOKUP($A1425,'Medical Examinations'!$A:$N,12,0)</f>
        <v>Obesity</v>
      </c>
      <c r="M1425" s="35" t="str">
        <f>VLOOKUP($A1425,'Medical Examinations'!$A:$N,13,0)</f>
        <v>Prediabetes</v>
      </c>
      <c r="N1425" s="45">
        <f>IFERROR(VLOOKUP($A1425,'Hospitalisation Details'!$A:$P,15,0),"")</f>
        <v>29409</v>
      </c>
      <c r="O1425" s="46">
        <f>IFERROR(VLOOKUP($A1425,'Hospitalisation Details'!$A:$P,6,0),"")</f>
        <v>7443.64</v>
      </c>
      <c r="P1425" s="47" t="str">
        <f>IFERROR(VLOOKUP($A1425,'Hospitalisation Details'!$A:$P,12,0),"")</f>
        <v>tier - 2</v>
      </c>
      <c r="Q1425" s="47" t="str">
        <f>IFERROR(VLOOKUP($A1425,'Hospitalisation Details'!$A:$P,13,0),"")</f>
        <v>tier - 3</v>
      </c>
      <c r="R1425" s="47" t="str">
        <f>IFERROR(VLOOKUP($A1425,'Hospitalisation Details'!$A:$P,14,0),"")</f>
        <v>R1012</v>
      </c>
      <c r="S1425" s="47">
        <f>IFERROR(VLOOKUP($A1425,'Hospitalisation Details'!$A:$P,16,0),"")</f>
        <v>42</v>
      </c>
    </row>
    <row r="1426" spans="1:19" x14ac:dyDescent="0.3">
      <c r="A1426" s="34" t="str">
        <f>'Medical Examinations'!A1426</f>
        <v>Id1425</v>
      </c>
      <c r="B1426" s="36" t="str">
        <f>VLOOKUP($A1426,'Customer Names'!A:E,3,FALSE)</f>
        <v>Mr.</v>
      </c>
      <c r="C1426" s="37" t="str">
        <f>VLOOKUP($A1426,'Customer Names'!$A:$E,4,FALSE)</f>
        <v xml:space="preserve"> Jacob W√¶ver</v>
      </c>
      <c r="D1426" s="37" t="str">
        <f>VLOOKUP($A1426,'Customer Names'!A:E,5,FALSE)</f>
        <v>Larsen</v>
      </c>
      <c r="E1426" s="35">
        <f>VLOOKUP($A1426,'Medical Examinations'!$A:$H,2,FALSE)</f>
        <v>32.6</v>
      </c>
      <c r="F1426" s="35">
        <f>VLOOKUP($A1426,'Medical Examinations'!$A:$H,3,FALSE)</f>
        <v>5.73</v>
      </c>
      <c r="G1426" s="35" t="str">
        <f>VLOOKUP($A1426,'Medical Examinations'!$A:$N,11,0)</f>
        <v>No</v>
      </c>
      <c r="H1426" s="35" t="str">
        <f>VLOOKUP($A1426,'Medical Examinations'!$A:$N,5,0)</f>
        <v>No</v>
      </c>
      <c r="I1426" s="35" t="str">
        <f>VLOOKUP($A1426,'Medical Examinations'!$A:$N,6,0)</f>
        <v>Yes</v>
      </c>
      <c r="J1426" s="35">
        <f>VLOOKUP($A1426,'Medical Examinations'!$A:$N,9,0)</f>
        <v>1</v>
      </c>
      <c r="K1426" s="35" t="str">
        <f>VLOOKUP($A1426,'Medical Examinations'!$A:$N,10,0)</f>
        <v>No</v>
      </c>
      <c r="L1426" s="35" t="str">
        <f>VLOOKUP($A1426,'Medical Examinations'!$A:$N,12,0)</f>
        <v>Obesity</v>
      </c>
      <c r="M1426" s="35" t="str">
        <f>VLOOKUP($A1426,'Medical Examinations'!$A:$N,13,0)</f>
        <v>Prediabetes</v>
      </c>
      <c r="N1426" s="45">
        <f>IFERROR(VLOOKUP($A1426,'Hospitalisation Details'!$A:$P,15,0),"")</f>
        <v>29099</v>
      </c>
      <c r="O1426" s="46">
        <f>IFERROR(VLOOKUP($A1426,'Hospitalisation Details'!$A:$P,6,0),"")</f>
        <v>7441.5</v>
      </c>
      <c r="P1426" s="47" t="str">
        <f>IFERROR(VLOOKUP($A1426,'Hospitalisation Details'!$A:$P,12,0),"")</f>
        <v>tier - 3</v>
      </c>
      <c r="Q1426" s="47" t="str">
        <f>IFERROR(VLOOKUP($A1426,'Hospitalisation Details'!$A:$P,13,0),"")</f>
        <v>tier - 2</v>
      </c>
      <c r="R1426" s="47" t="str">
        <f>IFERROR(VLOOKUP($A1426,'Hospitalisation Details'!$A:$P,14,0),"")</f>
        <v>R1011</v>
      </c>
      <c r="S1426" s="47">
        <f>IFERROR(VLOOKUP($A1426,'Hospitalisation Details'!$A:$P,16,0),"")</f>
        <v>43</v>
      </c>
    </row>
    <row r="1427" spans="1:19" x14ac:dyDescent="0.3">
      <c r="A1427" s="34" t="str">
        <f>'Medical Examinations'!A1427</f>
        <v>Id1426</v>
      </c>
      <c r="B1427" s="36" t="str">
        <f>VLOOKUP($A1427,'Customer Names'!A:E,3,FALSE)</f>
        <v>Mr.</v>
      </c>
      <c r="C1427" s="37" t="str">
        <f>VLOOKUP($A1427,'Customer Names'!$A:$E,4,FALSE)</f>
        <v xml:space="preserve"> Scott</v>
      </c>
      <c r="D1427" s="37" t="str">
        <f>VLOOKUP($A1427,'Customer Names'!A:E,5,FALSE)</f>
        <v>Keate</v>
      </c>
      <c r="E1427" s="35">
        <f>VLOOKUP($A1427,'Medical Examinations'!$A:$H,2,FALSE)</f>
        <v>30.2</v>
      </c>
      <c r="F1427" s="35">
        <f>VLOOKUP($A1427,'Medical Examinations'!$A:$H,3,FALSE)</f>
        <v>5.7</v>
      </c>
      <c r="G1427" s="35" t="str">
        <f>VLOOKUP($A1427,'Medical Examinations'!$A:$N,11,0)</f>
        <v>No</v>
      </c>
      <c r="H1427" s="35" t="str">
        <f>VLOOKUP($A1427,'Medical Examinations'!$A:$N,5,0)</f>
        <v>No</v>
      </c>
      <c r="I1427" s="35" t="str">
        <f>VLOOKUP($A1427,'Medical Examinations'!$A:$N,6,0)</f>
        <v>No</v>
      </c>
      <c r="J1427" s="35">
        <f>VLOOKUP($A1427,'Medical Examinations'!$A:$N,9,0)</f>
        <v>0</v>
      </c>
      <c r="K1427" s="35" t="str">
        <f>VLOOKUP($A1427,'Medical Examinations'!$A:$N,10,0)</f>
        <v>No</v>
      </c>
      <c r="L1427" s="35" t="str">
        <f>VLOOKUP($A1427,'Medical Examinations'!$A:$N,12,0)</f>
        <v>Obesity</v>
      </c>
      <c r="M1427" s="35" t="str">
        <f>VLOOKUP($A1427,'Medical Examinations'!$A:$N,13,0)</f>
        <v>Prediabetes</v>
      </c>
      <c r="N1427" s="45">
        <f>IFERROR(VLOOKUP($A1427,'Hospitalisation Details'!$A:$P,15,0),"")</f>
        <v>28362</v>
      </c>
      <c r="O1427" s="46">
        <f>IFERROR(VLOOKUP($A1427,'Hospitalisation Details'!$A:$P,6,0),"")</f>
        <v>7441.05</v>
      </c>
      <c r="P1427" s="47" t="str">
        <f>IFERROR(VLOOKUP($A1427,'Hospitalisation Details'!$A:$P,12,0),"")</f>
        <v>tier - 3</v>
      </c>
      <c r="Q1427" s="47" t="str">
        <f>IFERROR(VLOOKUP($A1427,'Hospitalisation Details'!$A:$P,13,0),"")</f>
        <v>tier - 2</v>
      </c>
      <c r="R1427" s="47" t="str">
        <f>IFERROR(VLOOKUP($A1427,'Hospitalisation Details'!$A:$P,14,0),"")</f>
        <v>R1011</v>
      </c>
      <c r="S1427" s="47">
        <f>IFERROR(VLOOKUP($A1427,'Hospitalisation Details'!$A:$P,16,0),"")</f>
        <v>45</v>
      </c>
    </row>
    <row r="1428" spans="1:19" x14ac:dyDescent="0.3">
      <c r="A1428" s="34" t="str">
        <f>'Medical Examinations'!A1428</f>
        <v>Id1427</v>
      </c>
      <c r="B1428" s="36" t="str">
        <f>VLOOKUP($A1428,'Customer Names'!A:E,3,FALSE)</f>
        <v>Ms.</v>
      </c>
      <c r="C1428" s="37" t="str">
        <f>VLOOKUP($A1428,'Customer Names'!$A:$E,4,FALSE)</f>
        <v xml:space="preserve"> Brooke S.</v>
      </c>
      <c r="D1428" s="37" t="str">
        <f>VLOOKUP($A1428,'Customer Names'!A:E,5,FALSE)</f>
        <v>Williams</v>
      </c>
      <c r="E1428" s="35">
        <f>VLOOKUP($A1428,'Medical Examinations'!$A:$H,2,FALSE)</f>
        <v>27.645</v>
      </c>
      <c r="F1428" s="35">
        <f>VLOOKUP($A1428,'Medical Examinations'!$A:$H,3,FALSE)</f>
        <v>9.91</v>
      </c>
      <c r="G1428" s="35" t="str">
        <f>VLOOKUP($A1428,'Medical Examinations'!$A:$N,11,0)</f>
        <v>No</v>
      </c>
      <c r="H1428" s="35" t="str">
        <f>VLOOKUP($A1428,'Medical Examinations'!$A:$N,5,0)</f>
        <v>No</v>
      </c>
      <c r="I1428" s="35" t="str">
        <f>VLOOKUP($A1428,'Medical Examinations'!$A:$N,6,0)</f>
        <v>No</v>
      </c>
      <c r="J1428" s="35">
        <f>VLOOKUP($A1428,'Medical Examinations'!$A:$N,9,0)</f>
        <v>0</v>
      </c>
      <c r="K1428" s="35" t="str">
        <f>VLOOKUP($A1428,'Medical Examinations'!$A:$N,10,0)</f>
        <v>No</v>
      </c>
      <c r="L1428" s="35" t="str">
        <f>VLOOKUP($A1428,'Medical Examinations'!$A:$N,12,0)</f>
        <v>Overweight</v>
      </c>
      <c r="M1428" s="35" t="str">
        <f>VLOOKUP($A1428,'Medical Examinations'!$A:$N,13,0)</f>
        <v>Diabetes</v>
      </c>
      <c r="N1428" s="45">
        <f>IFERROR(VLOOKUP($A1428,'Hospitalisation Details'!$A:$P,15,0),"")</f>
        <v>28826</v>
      </c>
      <c r="O1428" s="46">
        <f>IFERROR(VLOOKUP($A1428,'Hospitalisation Details'!$A:$P,6,0),"")</f>
        <v>7421.19</v>
      </c>
      <c r="P1428" s="47" t="str">
        <f>IFERROR(VLOOKUP($A1428,'Hospitalisation Details'!$A:$P,12,0),"")</f>
        <v>tier - 2</v>
      </c>
      <c r="Q1428" s="47" t="str">
        <f>IFERROR(VLOOKUP($A1428,'Hospitalisation Details'!$A:$P,13,0),"")</f>
        <v>tier - 3</v>
      </c>
      <c r="R1428" s="47" t="str">
        <f>IFERROR(VLOOKUP($A1428,'Hospitalisation Details'!$A:$P,14,0),"")</f>
        <v>R1012</v>
      </c>
      <c r="S1428" s="47">
        <f>IFERROR(VLOOKUP($A1428,'Hospitalisation Details'!$A:$P,16,0),"")</f>
        <v>44</v>
      </c>
    </row>
    <row r="1429" spans="1:19" x14ac:dyDescent="0.3">
      <c r="A1429" s="34" t="str">
        <f>'Medical Examinations'!A1429</f>
        <v>Id1428</v>
      </c>
      <c r="B1429" s="36" t="str">
        <f>VLOOKUP($A1429,'Customer Names'!A:E,3,FALSE)</f>
        <v>Ms.</v>
      </c>
      <c r="C1429" s="37" t="str">
        <f>VLOOKUP($A1429,'Customer Names'!$A:$E,4,FALSE)</f>
        <v xml:space="preserve"> Kaye A.</v>
      </c>
      <c r="D1429" s="37" t="str">
        <f>VLOOKUP($A1429,'Customer Names'!A:E,5,FALSE)</f>
        <v>Starosciak</v>
      </c>
      <c r="E1429" s="35">
        <f>VLOOKUP($A1429,'Medical Examinations'!$A:$H,2,FALSE)</f>
        <v>26.41</v>
      </c>
      <c r="F1429" s="35">
        <f>VLOOKUP($A1429,'Medical Examinations'!$A:$H,3,FALSE)</f>
        <v>11.4</v>
      </c>
      <c r="G1429" s="35" t="str">
        <f>VLOOKUP($A1429,'Medical Examinations'!$A:$N,11,0)</f>
        <v>No</v>
      </c>
      <c r="H1429" s="35" t="str">
        <f>VLOOKUP($A1429,'Medical Examinations'!$A:$N,5,0)</f>
        <v>No</v>
      </c>
      <c r="I1429" s="35" t="str">
        <f>VLOOKUP($A1429,'Medical Examinations'!$A:$N,6,0)</f>
        <v>No</v>
      </c>
      <c r="J1429" s="35">
        <f>VLOOKUP($A1429,'Medical Examinations'!$A:$N,9,0)</f>
        <v>0</v>
      </c>
      <c r="K1429" s="35" t="str">
        <f>VLOOKUP($A1429,'Medical Examinations'!$A:$N,10,0)</f>
        <v>No</v>
      </c>
      <c r="L1429" s="35" t="str">
        <f>VLOOKUP($A1429,'Medical Examinations'!$A:$N,12,0)</f>
        <v>Overweight</v>
      </c>
      <c r="M1429" s="35" t="str">
        <f>VLOOKUP($A1429,'Medical Examinations'!$A:$N,13,0)</f>
        <v>Diabetes</v>
      </c>
      <c r="N1429" s="45">
        <f>IFERROR(VLOOKUP($A1429,'Hospitalisation Details'!$A:$P,15,0),"")</f>
        <v>28806</v>
      </c>
      <c r="O1429" s="46">
        <f>IFERROR(VLOOKUP($A1429,'Hospitalisation Details'!$A:$P,6,0),"")</f>
        <v>7419.48</v>
      </c>
      <c r="P1429" s="47" t="str">
        <f>IFERROR(VLOOKUP($A1429,'Hospitalisation Details'!$A:$P,12,0),"")</f>
        <v>tier - 2</v>
      </c>
      <c r="Q1429" s="47" t="str">
        <f>IFERROR(VLOOKUP($A1429,'Hospitalisation Details'!$A:$P,13,0),"")</f>
        <v>tier - 2</v>
      </c>
      <c r="R1429" s="47" t="str">
        <f>IFERROR(VLOOKUP($A1429,'Hospitalisation Details'!$A:$P,14,0),"")</f>
        <v>R1012</v>
      </c>
      <c r="S1429" s="47">
        <f>IFERROR(VLOOKUP($A1429,'Hospitalisation Details'!$A:$P,16,0),"")</f>
        <v>44</v>
      </c>
    </row>
    <row r="1430" spans="1:19" x14ac:dyDescent="0.3">
      <c r="A1430" s="34" t="str">
        <f>'Medical Examinations'!A1430</f>
        <v>Id1429</v>
      </c>
      <c r="B1430" s="36" t="str">
        <f>VLOOKUP($A1430,'Customer Names'!A:E,3,FALSE)</f>
        <v>Ms.</v>
      </c>
      <c r="C1430" s="37" t="str">
        <f>VLOOKUP($A1430,'Customer Names'!$A:$E,4,FALSE)</f>
        <v xml:space="preserve"> Carolyn</v>
      </c>
      <c r="D1430" s="37" t="str">
        <f>VLOOKUP($A1430,'Customer Names'!A:E,5,FALSE)</f>
        <v>Smith</v>
      </c>
      <c r="E1430" s="35">
        <f>VLOOKUP($A1430,'Medical Examinations'!$A:$H,2,FALSE)</f>
        <v>34.1</v>
      </c>
      <c r="F1430" s="35">
        <f>VLOOKUP($A1430,'Medical Examinations'!$A:$H,3,FALSE)</f>
        <v>6.29</v>
      </c>
      <c r="G1430" s="35" t="str">
        <f>VLOOKUP($A1430,'Medical Examinations'!$A:$N,11,0)</f>
        <v>Yes</v>
      </c>
      <c r="H1430" s="35" t="str">
        <f>VLOOKUP($A1430,'Medical Examinations'!$A:$N,5,0)</f>
        <v>No</v>
      </c>
      <c r="I1430" s="35" t="str">
        <f>VLOOKUP($A1430,'Medical Examinations'!$A:$N,6,0)</f>
        <v>Yes</v>
      </c>
      <c r="J1430" s="35">
        <f>VLOOKUP($A1430,'Medical Examinations'!$A:$N,9,0)</f>
        <v>1</v>
      </c>
      <c r="K1430" s="35" t="str">
        <f>VLOOKUP($A1430,'Medical Examinations'!$A:$N,10,0)</f>
        <v>No</v>
      </c>
      <c r="L1430" s="35" t="str">
        <f>VLOOKUP($A1430,'Medical Examinations'!$A:$N,12,0)</f>
        <v>Obesity</v>
      </c>
      <c r="M1430" s="35" t="str">
        <f>VLOOKUP($A1430,'Medical Examinations'!$A:$N,13,0)</f>
        <v>Prediabetes</v>
      </c>
      <c r="N1430" s="45">
        <f>IFERROR(VLOOKUP($A1430,'Hospitalisation Details'!$A:$P,15,0),"")</f>
        <v>30578</v>
      </c>
      <c r="O1430" s="46">
        <f>IFERROR(VLOOKUP($A1430,'Hospitalisation Details'!$A:$P,6,0),"")</f>
        <v>7418.52</v>
      </c>
      <c r="P1430" s="47" t="str">
        <f>IFERROR(VLOOKUP($A1430,'Hospitalisation Details'!$A:$P,12,0),"")</f>
        <v>tier - 2</v>
      </c>
      <c r="Q1430" s="47" t="str">
        <f>IFERROR(VLOOKUP($A1430,'Hospitalisation Details'!$A:$P,13,0),"")</f>
        <v>tier - 2</v>
      </c>
      <c r="R1430" s="47" t="str">
        <f>IFERROR(VLOOKUP($A1430,'Hospitalisation Details'!$A:$P,14,0),"")</f>
        <v>R1011</v>
      </c>
      <c r="S1430" s="47">
        <f>IFERROR(VLOOKUP($A1430,'Hospitalisation Details'!$A:$P,16,0),"")</f>
        <v>39</v>
      </c>
    </row>
    <row r="1431" spans="1:19" x14ac:dyDescent="0.3">
      <c r="A1431" s="34" t="str">
        <f>'Medical Examinations'!A1431</f>
        <v>Id1430</v>
      </c>
      <c r="B1431" s="36" t="str">
        <f>VLOOKUP($A1431,'Customer Names'!A:E,3,FALSE)</f>
        <v>Mr.</v>
      </c>
      <c r="C1431" s="37" t="str">
        <f>VLOOKUP($A1431,'Customer Names'!$A:$E,4,FALSE)</f>
        <v xml:space="preserve"> Daniel C.</v>
      </c>
      <c r="D1431" s="37" t="str">
        <f>VLOOKUP($A1431,'Customer Names'!A:E,5,FALSE)</f>
        <v>Henderson</v>
      </c>
      <c r="E1431" s="35">
        <f>VLOOKUP($A1431,'Medical Examinations'!$A:$H,2,FALSE)</f>
        <v>17.3</v>
      </c>
      <c r="F1431" s="35">
        <f>VLOOKUP($A1431,'Medical Examinations'!$A:$H,3,FALSE)</f>
        <v>9.2799999999999994</v>
      </c>
      <c r="G1431" s="35" t="str">
        <f>VLOOKUP($A1431,'Medical Examinations'!$A:$N,11,0)</f>
        <v>No</v>
      </c>
      <c r="H1431" s="35" t="str">
        <f>VLOOKUP($A1431,'Medical Examinations'!$A:$N,5,0)</f>
        <v>No</v>
      </c>
      <c r="I1431" s="35" t="str">
        <f>VLOOKUP($A1431,'Medical Examinations'!$A:$N,6,0)</f>
        <v>No</v>
      </c>
      <c r="J1431" s="35">
        <f>VLOOKUP($A1431,'Medical Examinations'!$A:$N,9,0)</f>
        <v>0</v>
      </c>
      <c r="K1431" s="35" t="str">
        <f>VLOOKUP($A1431,'Medical Examinations'!$A:$N,10,0)</f>
        <v>No</v>
      </c>
      <c r="L1431" s="35" t="str">
        <f>VLOOKUP($A1431,'Medical Examinations'!$A:$N,12,0)</f>
        <v>Underweight</v>
      </c>
      <c r="M1431" s="35" t="str">
        <f>VLOOKUP($A1431,'Medical Examinations'!$A:$N,13,0)</f>
        <v>Diabetes</v>
      </c>
      <c r="N1431" s="45">
        <f>IFERROR(VLOOKUP($A1431,'Hospitalisation Details'!$A:$P,15,0),"")</f>
        <v>24081</v>
      </c>
      <c r="O1431" s="46">
        <f>IFERROR(VLOOKUP($A1431,'Hospitalisation Details'!$A:$P,6,0),"")</f>
        <v>7403.98</v>
      </c>
      <c r="P1431" s="47" t="str">
        <f>IFERROR(VLOOKUP($A1431,'Hospitalisation Details'!$A:$P,12,0),"")</f>
        <v>tier - 3</v>
      </c>
      <c r="Q1431" s="47" t="str">
        <f>IFERROR(VLOOKUP($A1431,'Hospitalisation Details'!$A:$P,13,0),"")</f>
        <v>tier - 2</v>
      </c>
      <c r="R1431" s="47" t="str">
        <f>IFERROR(VLOOKUP($A1431,'Hospitalisation Details'!$A:$P,14,0),"")</f>
        <v>R1013</v>
      </c>
      <c r="S1431" s="47">
        <f>IFERROR(VLOOKUP($A1431,'Hospitalisation Details'!$A:$P,16,0),"")</f>
        <v>57</v>
      </c>
    </row>
    <row r="1432" spans="1:19" x14ac:dyDescent="0.3">
      <c r="A1432" s="34" t="str">
        <f>'Medical Examinations'!A1432</f>
        <v>Id1431</v>
      </c>
      <c r="B1432" s="36" t="str">
        <f>VLOOKUP($A1432,'Customer Names'!A:E,3,FALSE)</f>
        <v>Mrs.</v>
      </c>
      <c r="C1432" s="37" t="str">
        <f>VLOOKUP($A1432,'Customer Names'!$A:$E,4,FALSE)</f>
        <v xml:space="preserve"> Laurie A</v>
      </c>
      <c r="D1432" s="37" t="str">
        <f>VLOOKUP($A1432,'Customer Names'!A:E,5,FALSE)</f>
        <v>Winkelman</v>
      </c>
      <c r="E1432" s="35">
        <f>VLOOKUP($A1432,'Medical Examinations'!$A:$H,2,FALSE)</f>
        <v>35.020000000000003</v>
      </c>
      <c r="F1432" s="35">
        <f>VLOOKUP($A1432,'Medical Examinations'!$A:$H,3,FALSE)</f>
        <v>4.78</v>
      </c>
      <c r="G1432" s="35" t="str">
        <f>VLOOKUP($A1432,'Medical Examinations'!$A:$N,11,0)</f>
        <v>No</v>
      </c>
      <c r="H1432" s="35" t="str">
        <f>VLOOKUP($A1432,'Medical Examinations'!$A:$N,5,0)</f>
        <v>No</v>
      </c>
      <c r="I1432" s="35" t="str">
        <f>VLOOKUP($A1432,'Medical Examinations'!$A:$N,6,0)</f>
        <v>Yes</v>
      </c>
      <c r="J1432" s="35">
        <f>VLOOKUP($A1432,'Medical Examinations'!$A:$N,9,0)</f>
        <v>1</v>
      </c>
      <c r="K1432" s="35" t="str">
        <f>VLOOKUP($A1432,'Medical Examinations'!$A:$N,10,0)</f>
        <v>No</v>
      </c>
      <c r="L1432" s="35" t="str">
        <f>VLOOKUP($A1432,'Medical Examinations'!$A:$N,12,0)</f>
        <v>Obesity</v>
      </c>
      <c r="M1432" s="35" t="str">
        <f>VLOOKUP($A1432,'Medical Examinations'!$A:$N,13,0)</f>
        <v>Normal</v>
      </c>
      <c r="N1432" s="45">
        <f>IFERROR(VLOOKUP($A1432,'Hospitalisation Details'!$A:$P,15,0),"")</f>
        <v>34172</v>
      </c>
      <c r="O1432" s="46">
        <f>IFERROR(VLOOKUP($A1432,'Hospitalisation Details'!$A:$P,6,0),"")</f>
        <v>7388.85</v>
      </c>
      <c r="P1432" s="47" t="str">
        <f>IFERROR(VLOOKUP($A1432,'Hospitalisation Details'!$A:$P,12,0),"")</f>
        <v>tier - 2</v>
      </c>
      <c r="Q1432" s="47" t="str">
        <f>IFERROR(VLOOKUP($A1432,'Hospitalisation Details'!$A:$P,13,0),"")</f>
        <v>tier - 2</v>
      </c>
      <c r="R1432" s="47" t="str">
        <f>IFERROR(VLOOKUP($A1432,'Hospitalisation Details'!$A:$P,14,0),"")</f>
        <v>R1026</v>
      </c>
      <c r="S1432" s="47">
        <f>IFERROR(VLOOKUP($A1432,'Hospitalisation Details'!$A:$P,16,0),"")</f>
        <v>29</v>
      </c>
    </row>
    <row r="1433" spans="1:19" x14ac:dyDescent="0.3">
      <c r="A1433" s="34" t="str">
        <f>'Medical Examinations'!A1433</f>
        <v>Id1432</v>
      </c>
      <c r="B1433" s="36" t="str">
        <f>VLOOKUP($A1433,'Customer Names'!A:E,3,FALSE)</f>
        <v>Ms.</v>
      </c>
      <c r="C1433" s="37" t="str">
        <f>VLOOKUP($A1433,'Customer Names'!$A:$E,4,FALSE)</f>
        <v xml:space="preserve"> Nicole</v>
      </c>
      <c r="D1433" s="37" t="str">
        <f>VLOOKUP($A1433,'Customer Names'!A:E,5,FALSE)</f>
        <v>Monette</v>
      </c>
      <c r="E1433" s="35">
        <f>VLOOKUP($A1433,'Medical Examinations'!$A:$H,2,FALSE)</f>
        <v>37.1</v>
      </c>
      <c r="F1433" s="35">
        <f>VLOOKUP($A1433,'Medical Examinations'!$A:$H,3,FALSE)</f>
        <v>8.8699999999999992</v>
      </c>
      <c r="G1433" s="35" t="str">
        <f>VLOOKUP($A1433,'Medical Examinations'!$A:$N,11,0)</f>
        <v>Yes</v>
      </c>
      <c r="H1433" s="35" t="str">
        <f>VLOOKUP($A1433,'Medical Examinations'!$A:$N,5,0)</f>
        <v>No</v>
      </c>
      <c r="I1433" s="35" t="str">
        <f>VLOOKUP($A1433,'Medical Examinations'!$A:$N,6,0)</f>
        <v>No</v>
      </c>
      <c r="J1433" s="35">
        <f>VLOOKUP($A1433,'Medical Examinations'!$A:$N,9,0)</f>
        <v>0</v>
      </c>
      <c r="K1433" s="35" t="str">
        <f>VLOOKUP($A1433,'Medical Examinations'!$A:$N,10,0)</f>
        <v>No</v>
      </c>
      <c r="L1433" s="35" t="str">
        <f>VLOOKUP($A1433,'Medical Examinations'!$A:$N,12,0)</f>
        <v>Obesity</v>
      </c>
      <c r="M1433" s="35" t="str">
        <f>VLOOKUP($A1433,'Medical Examinations'!$A:$N,13,0)</f>
        <v>Diabetes</v>
      </c>
      <c r="N1433" s="45">
        <f>IFERROR(VLOOKUP($A1433,'Hospitalisation Details'!$A:$P,15,0),"")</f>
        <v>29914</v>
      </c>
      <c r="O1433" s="46">
        <f>IFERROR(VLOOKUP($A1433,'Hospitalisation Details'!$A:$P,6,0),"")</f>
        <v>7371.77</v>
      </c>
      <c r="P1433" s="47" t="str">
        <f>IFERROR(VLOOKUP($A1433,'Hospitalisation Details'!$A:$P,12,0),"")</f>
        <v>tier - 2</v>
      </c>
      <c r="Q1433" s="47" t="str">
        <f>IFERROR(VLOOKUP($A1433,'Hospitalisation Details'!$A:$P,13,0),"")</f>
        <v>tier - 1</v>
      </c>
      <c r="R1433" s="47" t="str">
        <f>IFERROR(VLOOKUP($A1433,'Hospitalisation Details'!$A:$P,14,0),"")</f>
        <v>R1011</v>
      </c>
      <c r="S1433" s="47">
        <f>IFERROR(VLOOKUP($A1433,'Hospitalisation Details'!$A:$P,16,0),"")</f>
        <v>41</v>
      </c>
    </row>
    <row r="1434" spans="1:19" x14ac:dyDescent="0.3">
      <c r="A1434" s="34" t="str">
        <f>'Medical Examinations'!A1434</f>
        <v>Id1433</v>
      </c>
      <c r="B1434" s="36" t="str">
        <f>VLOOKUP($A1434,'Customer Names'!A:E,3,FALSE)</f>
        <v>Ms.</v>
      </c>
      <c r="C1434" s="37" t="str">
        <f>VLOOKUP($A1434,'Customer Names'!$A:$E,4,FALSE)</f>
        <v xml:space="preserve"> Shelby</v>
      </c>
      <c r="D1434" s="37" t="str">
        <f>VLOOKUP($A1434,'Customer Names'!A:E,5,FALSE)</f>
        <v>Kramer</v>
      </c>
      <c r="E1434" s="35">
        <f>VLOOKUP($A1434,'Medical Examinations'!$A:$H,2,FALSE)</f>
        <v>16.79</v>
      </c>
      <c r="F1434" s="35">
        <f>VLOOKUP($A1434,'Medical Examinations'!$A:$H,3,FALSE)</f>
        <v>11.4</v>
      </c>
      <c r="G1434" s="35" t="str">
        <f>VLOOKUP($A1434,'Medical Examinations'!$A:$N,11,0)</f>
        <v>No</v>
      </c>
      <c r="H1434" s="35" t="str">
        <f>VLOOKUP($A1434,'Medical Examinations'!$A:$N,5,0)</f>
        <v>No</v>
      </c>
      <c r="I1434" s="35" t="str">
        <f>VLOOKUP($A1434,'Medical Examinations'!$A:$N,6,0)</f>
        <v>No</v>
      </c>
      <c r="J1434" s="35">
        <f>VLOOKUP($A1434,'Medical Examinations'!$A:$N,9,0)</f>
        <v>0</v>
      </c>
      <c r="K1434" s="35" t="str">
        <f>VLOOKUP($A1434,'Medical Examinations'!$A:$N,10,0)</f>
        <v>No</v>
      </c>
      <c r="L1434" s="35" t="str">
        <f>VLOOKUP($A1434,'Medical Examinations'!$A:$N,12,0)</f>
        <v>Underweight</v>
      </c>
      <c r="M1434" s="35" t="str">
        <f>VLOOKUP($A1434,'Medical Examinations'!$A:$N,13,0)</f>
        <v>Diabetes</v>
      </c>
      <c r="N1434" s="45">
        <f>IFERROR(VLOOKUP($A1434,'Hospitalisation Details'!$A:$P,15,0),"")</f>
        <v>24085</v>
      </c>
      <c r="O1434" s="46">
        <f>IFERROR(VLOOKUP($A1434,'Hospitalisation Details'!$A:$P,6,0),"")</f>
        <v>7362.31</v>
      </c>
      <c r="P1434" s="47" t="str">
        <f>IFERROR(VLOOKUP($A1434,'Hospitalisation Details'!$A:$P,12,0),"")</f>
        <v>tier - 3</v>
      </c>
      <c r="Q1434" s="47" t="str">
        <f>IFERROR(VLOOKUP($A1434,'Hospitalisation Details'!$A:$P,13,0),"")</f>
        <v>tier - 3</v>
      </c>
      <c r="R1434" s="47" t="str">
        <f>IFERROR(VLOOKUP($A1434,'Hospitalisation Details'!$A:$P,14,0),"")</f>
        <v>R1013</v>
      </c>
      <c r="S1434" s="47">
        <f>IFERROR(VLOOKUP($A1434,'Hospitalisation Details'!$A:$P,16,0),"")</f>
        <v>57</v>
      </c>
    </row>
    <row r="1435" spans="1:19" x14ac:dyDescent="0.3">
      <c r="A1435" s="34" t="str">
        <f>'Medical Examinations'!A1435</f>
        <v>Id1434</v>
      </c>
      <c r="B1435" s="36" t="str">
        <f>VLOOKUP($A1435,'Customer Names'!A:E,3,FALSE)</f>
        <v>Ms.</v>
      </c>
      <c r="C1435" s="37" t="str">
        <f>VLOOKUP($A1435,'Customer Names'!$A:$E,4,FALSE)</f>
        <v xml:space="preserve"> Allison</v>
      </c>
      <c r="D1435" s="37" t="str">
        <f>VLOOKUP($A1435,'Customer Names'!A:E,5,FALSE)</f>
        <v>Goldstein</v>
      </c>
      <c r="E1435" s="35">
        <f>VLOOKUP($A1435,'Medical Examinations'!$A:$H,2,FALSE)</f>
        <v>31.635000000000002</v>
      </c>
      <c r="F1435" s="35">
        <f>VLOOKUP($A1435,'Medical Examinations'!$A:$H,3,FALSE)</f>
        <v>9.1300000000000008</v>
      </c>
      <c r="G1435" s="35" t="str">
        <f>VLOOKUP($A1435,'Medical Examinations'!$A:$N,11,0)</f>
        <v>Yes</v>
      </c>
      <c r="H1435" s="35" t="str">
        <f>VLOOKUP($A1435,'Medical Examinations'!$A:$N,5,0)</f>
        <v>No</v>
      </c>
      <c r="I1435" s="35" t="str">
        <f>VLOOKUP($A1435,'Medical Examinations'!$A:$N,6,0)</f>
        <v>No</v>
      </c>
      <c r="J1435" s="35">
        <f>VLOOKUP($A1435,'Medical Examinations'!$A:$N,9,0)</f>
        <v>0</v>
      </c>
      <c r="K1435" s="35" t="str">
        <f>VLOOKUP($A1435,'Medical Examinations'!$A:$N,10,0)</f>
        <v>No</v>
      </c>
      <c r="L1435" s="35" t="str">
        <f>VLOOKUP($A1435,'Medical Examinations'!$A:$N,12,0)</f>
        <v>Obesity</v>
      </c>
      <c r="M1435" s="35" t="str">
        <f>VLOOKUP($A1435,'Medical Examinations'!$A:$N,13,0)</f>
        <v>Diabetes</v>
      </c>
      <c r="N1435" s="45">
        <f>IFERROR(VLOOKUP($A1435,'Hospitalisation Details'!$A:$P,15,0),"")</f>
        <v>29783</v>
      </c>
      <c r="O1435" s="46">
        <f>IFERROR(VLOOKUP($A1435,'Hospitalisation Details'!$A:$P,6,0),"")</f>
        <v>7358.18</v>
      </c>
      <c r="P1435" s="47" t="str">
        <f>IFERROR(VLOOKUP($A1435,'Hospitalisation Details'!$A:$P,12,0),"")</f>
        <v>tier - 2</v>
      </c>
      <c r="Q1435" s="47" t="str">
        <f>IFERROR(VLOOKUP($A1435,'Hospitalisation Details'!$A:$P,13,0),"")</f>
        <v>tier - 3</v>
      </c>
      <c r="R1435" s="47" t="str">
        <f>IFERROR(VLOOKUP($A1435,'Hospitalisation Details'!$A:$P,14,0),"")</f>
        <v>R1024</v>
      </c>
      <c r="S1435" s="47">
        <f>IFERROR(VLOOKUP($A1435,'Hospitalisation Details'!$A:$P,16,0),"")</f>
        <v>41</v>
      </c>
    </row>
    <row r="1436" spans="1:19" x14ac:dyDescent="0.3">
      <c r="A1436" s="34" t="str">
        <f>'Medical Examinations'!A1436</f>
        <v>Id1435</v>
      </c>
      <c r="B1436" s="36" t="str">
        <f>VLOOKUP($A1436,'Customer Names'!A:E,3,FALSE)</f>
        <v>Ms.</v>
      </c>
      <c r="C1436" s="37" t="str">
        <f>VLOOKUP($A1436,'Customer Names'!$A:$E,4,FALSE)</f>
        <v xml:space="preserve"> Leticia</v>
      </c>
      <c r="D1436" s="37" t="str">
        <f>VLOOKUP($A1436,'Customer Names'!A:E,5,FALSE)</f>
        <v>Gonzalez</v>
      </c>
      <c r="E1436" s="35">
        <f>VLOOKUP($A1436,'Medical Examinations'!$A:$H,2,FALSE)</f>
        <v>24.19</v>
      </c>
      <c r="F1436" s="35">
        <f>VLOOKUP($A1436,'Medical Examinations'!$A:$H,3,FALSE)</f>
        <v>6.22</v>
      </c>
      <c r="G1436" s="35" t="str">
        <f>VLOOKUP($A1436,'Medical Examinations'!$A:$N,11,0)</f>
        <v>Yes</v>
      </c>
      <c r="H1436" s="35" t="str">
        <f>VLOOKUP($A1436,'Medical Examinations'!$A:$N,5,0)</f>
        <v>No</v>
      </c>
      <c r="I1436" s="35" t="str">
        <f>VLOOKUP($A1436,'Medical Examinations'!$A:$N,6,0)</f>
        <v>Yes</v>
      </c>
      <c r="J1436" s="35">
        <f>VLOOKUP($A1436,'Medical Examinations'!$A:$N,9,0)</f>
        <v>1</v>
      </c>
      <c r="K1436" s="35" t="str">
        <f>VLOOKUP($A1436,'Medical Examinations'!$A:$N,10,0)</f>
        <v>No</v>
      </c>
      <c r="L1436" s="35" t="str">
        <f>VLOOKUP($A1436,'Medical Examinations'!$A:$N,12,0)</f>
        <v>Normal Weight</v>
      </c>
      <c r="M1436" s="35" t="str">
        <f>VLOOKUP($A1436,'Medical Examinations'!$A:$N,13,0)</f>
        <v>Prediabetes</v>
      </c>
      <c r="N1436" s="45">
        <f>IFERROR(VLOOKUP($A1436,'Hospitalisation Details'!$A:$P,15,0),"")</f>
        <v>30488</v>
      </c>
      <c r="O1436" s="46">
        <f>IFERROR(VLOOKUP($A1436,'Hospitalisation Details'!$A:$P,6,0),"")</f>
        <v>7357.49</v>
      </c>
      <c r="P1436" s="47" t="str">
        <f>IFERROR(VLOOKUP($A1436,'Hospitalisation Details'!$A:$P,12,0),"")</f>
        <v>tier - 2</v>
      </c>
      <c r="Q1436" s="47" t="str">
        <f>IFERROR(VLOOKUP($A1436,'Hospitalisation Details'!$A:$P,13,0),"")</f>
        <v>tier - 2</v>
      </c>
      <c r="R1436" s="47" t="str">
        <f>IFERROR(VLOOKUP($A1436,'Hospitalisation Details'!$A:$P,14,0),"")</f>
        <v>R1012</v>
      </c>
      <c r="S1436" s="47">
        <f>IFERROR(VLOOKUP($A1436,'Hospitalisation Details'!$A:$P,16,0),"")</f>
        <v>39</v>
      </c>
    </row>
    <row r="1437" spans="1:19" x14ac:dyDescent="0.3">
      <c r="A1437" s="34" t="str">
        <f>'Medical Examinations'!A1437</f>
        <v>Id1436</v>
      </c>
      <c r="B1437" s="36" t="str">
        <f>VLOOKUP($A1437,'Customer Names'!A:E,3,FALSE)</f>
        <v>Mr.</v>
      </c>
      <c r="C1437" s="37" t="str">
        <f>VLOOKUP($A1437,'Customer Names'!$A:$E,4,FALSE)</f>
        <v xml:space="preserve"> John S.</v>
      </c>
      <c r="D1437" s="37" t="str">
        <f>VLOOKUP($A1437,'Customer Names'!A:E,5,FALSE)</f>
        <v>Barrett</v>
      </c>
      <c r="E1437" s="35">
        <f>VLOOKUP($A1437,'Medical Examinations'!$A:$H,2,FALSE)</f>
        <v>35.29</v>
      </c>
      <c r="F1437" s="35">
        <f>VLOOKUP($A1437,'Medical Examinations'!$A:$H,3,FALSE)</f>
        <v>5.9</v>
      </c>
      <c r="G1437" s="35" t="str">
        <f>VLOOKUP($A1437,'Medical Examinations'!$A:$N,11,0)</f>
        <v>No</v>
      </c>
      <c r="H1437" s="35" t="str">
        <f>VLOOKUP($A1437,'Medical Examinations'!$A:$N,5,0)</f>
        <v>No</v>
      </c>
      <c r="I1437" s="35" t="str">
        <f>VLOOKUP($A1437,'Medical Examinations'!$A:$N,6,0)</f>
        <v>Yes</v>
      </c>
      <c r="J1437" s="35">
        <f>VLOOKUP($A1437,'Medical Examinations'!$A:$N,9,0)</f>
        <v>1</v>
      </c>
      <c r="K1437" s="35" t="str">
        <f>VLOOKUP($A1437,'Medical Examinations'!$A:$N,10,0)</f>
        <v>No</v>
      </c>
      <c r="L1437" s="35" t="str">
        <f>VLOOKUP($A1437,'Medical Examinations'!$A:$N,12,0)</f>
        <v>Obesity</v>
      </c>
      <c r="M1437" s="35" t="str">
        <f>VLOOKUP($A1437,'Medical Examinations'!$A:$N,13,0)</f>
        <v>Prediabetes</v>
      </c>
      <c r="N1437" s="45">
        <f>IFERROR(VLOOKUP($A1437,'Hospitalisation Details'!$A:$P,15,0),"")</f>
        <v>34247</v>
      </c>
      <c r="O1437" s="46">
        <f>IFERROR(VLOOKUP($A1437,'Hospitalisation Details'!$A:$P,6,0),"")</f>
        <v>7349.12</v>
      </c>
      <c r="P1437" s="47" t="str">
        <f>IFERROR(VLOOKUP($A1437,'Hospitalisation Details'!$A:$P,12,0),"")</f>
        <v>tier - 2</v>
      </c>
      <c r="Q1437" s="47" t="str">
        <f>IFERROR(VLOOKUP($A1437,'Hospitalisation Details'!$A:$P,13,0),"")</f>
        <v>tier - 2</v>
      </c>
      <c r="R1437" s="47" t="str">
        <f>IFERROR(VLOOKUP($A1437,'Hospitalisation Details'!$A:$P,14,0),"")</f>
        <v>R1021</v>
      </c>
      <c r="S1437" s="47">
        <f>IFERROR(VLOOKUP($A1437,'Hospitalisation Details'!$A:$P,16,0),"")</f>
        <v>29</v>
      </c>
    </row>
    <row r="1438" spans="1:19" x14ac:dyDescent="0.3">
      <c r="A1438" s="34" t="str">
        <f>'Medical Examinations'!A1438</f>
        <v>Id1437</v>
      </c>
      <c r="B1438" s="36" t="str">
        <f>VLOOKUP($A1438,'Customer Names'!A:E,3,FALSE)</f>
        <v>Ms.</v>
      </c>
      <c r="C1438" s="37" t="str">
        <f>VLOOKUP($A1438,'Customer Names'!$A:$E,4,FALSE)</f>
        <v xml:space="preserve"> April</v>
      </c>
      <c r="D1438" s="37" t="str">
        <f>VLOOKUP($A1438,'Customer Names'!A:E,5,FALSE)</f>
        <v>Irwin</v>
      </c>
      <c r="E1438" s="35">
        <f>VLOOKUP($A1438,'Medical Examinations'!$A:$H,2,FALSE)</f>
        <v>35.299999999999997</v>
      </c>
      <c r="F1438" s="35">
        <f>VLOOKUP($A1438,'Medical Examinations'!$A:$H,3,FALSE)</f>
        <v>4.45</v>
      </c>
      <c r="G1438" s="35" t="str">
        <f>VLOOKUP($A1438,'Medical Examinations'!$A:$N,11,0)</f>
        <v>No</v>
      </c>
      <c r="H1438" s="35" t="str">
        <f>VLOOKUP($A1438,'Medical Examinations'!$A:$N,5,0)</f>
        <v>No</v>
      </c>
      <c r="I1438" s="35" t="str">
        <f>VLOOKUP($A1438,'Medical Examinations'!$A:$N,6,0)</f>
        <v>No</v>
      </c>
      <c r="J1438" s="35">
        <f>VLOOKUP($A1438,'Medical Examinations'!$A:$N,9,0)</f>
        <v>0</v>
      </c>
      <c r="K1438" s="35" t="str">
        <f>VLOOKUP($A1438,'Medical Examinations'!$A:$N,10,0)</f>
        <v>No</v>
      </c>
      <c r="L1438" s="35" t="str">
        <f>VLOOKUP($A1438,'Medical Examinations'!$A:$N,12,0)</f>
        <v>Obesity</v>
      </c>
      <c r="M1438" s="35" t="str">
        <f>VLOOKUP($A1438,'Medical Examinations'!$A:$N,13,0)</f>
        <v>Normal</v>
      </c>
      <c r="N1438" s="45">
        <f>IFERROR(VLOOKUP($A1438,'Hospitalisation Details'!$A:$P,15,0),"")</f>
        <v>28460</v>
      </c>
      <c r="O1438" s="46">
        <f>IFERROR(VLOOKUP($A1438,'Hospitalisation Details'!$A:$P,6,0),"")</f>
        <v>7348.14</v>
      </c>
      <c r="P1438" s="47" t="str">
        <f>IFERROR(VLOOKUP($A1438,'Hospitalisation Details'!$A:$P,12,0),"")</f>
        <v>tier - 2</v>
      </c>
      <c r="Q1438" s="47" t="str">
        <f>IFERROR(VLOOKUP($A1438,'Hospitalisation Details'!$A:$P,13,0),"")</f>
        <v>tier - 1</v>
      </c>
      <c r="R1438" s="47" t="str">
        <f>IFERROR(VLOOKUP($A1438,'Hospitalisation Details'!$A:$P,14,0),"")</f>
        <v>R1011</v>
      </c>
      <c r="S1438" s="47">
        <f>IFERROR(VLOOKUP($A1438,'Hospitalisation Details'!$A:$P,16,0),"")</f>
        <v>45</v>
      </c>
    </row>
    <row r="1439" spans="1:19" x14ac:dyDescent="0.3">
      <c r="A1439" s="34" t="str">
        <f>'Medical Examinations'!A1439</f>
        <v>Id1438</v>
      </c>
      <c r="B1439" s="36" t="str">
        <f>VLOOKUP($A1439,'Customer Names'!A:E,3,FALSE)</f>
        <v>Ms.</v>
      </c>
      <c r="C1439" s="37" t="str">
        <f>VLOOKUP($A1439,'Customer Names'!$A:$E,4,FALSE)</f>
        <v xml:space="preserve"> Ashley N.</v>
      </c>
      <c r="D1439" s="37" t="str">
        <f>VLOOKUP($A1439,'Customer Names'!A:E,5,FALSE)</f>
        <v>Glenn</v>
      </c>
      <c r="E1439" s="35">
        <f>VLOOKUP($A1439,'Medical Examinations'!$A:$H,2,FALSE)</f>
        <v>35.64</v>
      </c>
      <c r="F1439" s="35">
        <f>VLOOKUP($A1439,'Medical Examinations'!$A:$H,3,FALSE)</f>
        <v>6.17</v>
      </c>
      <c r="G1439" s="35" t="str">
        <f>VLOOKUP($A1439,'Medical Examinations'!$A:$N,11,0)</f>
        <v>No</v>
      </c>
      <c r="H1439" s="35" t="str">
        <f>VLOOKUP($A1439,'Medical Examinations'!$A:$N,5,0)</f>
        <v>No</v>
      </c>
      <c r="I1439" s="35" t="str">
        <f>VLOOKUP($A1439,'Medical Examinations'!$A:$N,6,0)</f>
        <v>Yes</v>
      </c>
      <c r="J1439" s="35">
        <f>VLOOKUP($A1439,'Medical Examinations'!$A:$N,9,0)</f>
        <v>1</v>
      </c>
      <c r="K1439" s="35" t="str">
        <f>VLOOKUP($A1439,'Medical Examinations'!$A:$N,10,0)</f>
        <v>No</v>
      </c>
      <c r="L1439" s="35" t="str">
        <f>VLOOKUP($A1439,'Medical Examinations'!$A:$N,12,0)</f>
        <v>Obesity</v>
      </c>
      <c r="M1439" s="35" t="str">
        <f>VLOOKUP($A1439,'Medical Examinations'!$A:$N,13,0)</f>
        <v>Prediabetes</v>
      </c>
      <c r="N1439" s="45">
        <f>IFERROR(VLOOKUP($A1439,'Hospitalisation Details'!$A:$P,15,0),"")</f>
        <v>29032</v>
      </c>
      <c r="O1439" s="46">
        <f>IFERROR(VLOOKUP($A1439,'Hospitalisation Details'!$A:$P,6,0),"")</f>
        <v>7345.73</v>
      </c>
      <c r="P1439" s="47" t="str">
        <f>IFERROR(VLOOKUP($A1439,'Hospitalisation Details'!$A:$P,12,0),"")</f>
        <v>tier - 2</v>
      </c>
      <c r="Q1439" s="47" t="str">
        <f>IFERROR(VLOOKUP($A1439,'Hospitalisation Details'!$A:$P,13,0),"")</f>
        <v>tier - 1</v>
      </c>
      <c r="R1439" s="47" t="str">
        <f>IFERROR(VLOOKUP($A1439,'Hospitalisation Details'!$A:$P,14,0),"")</f>
        <v>R1013</v>
      </c>
      <c r="S1439" s="47">
        <f>IFERROR(VLOOKUP($A1439,'Hospitalisation Details'!$A:$P,16,0),"")</f>
        <v>43</v>
      </c>
    </row>
    <row r="1440" spans="1:19" x14ac:dyDescent="0.3">
      <c r="A1440" s="34" t="str">
        <f>'Medical Examinations'!A1440</f>
        <v>Id1439</v>
      </c>
      <c r="B1440" s="36" t="str">
        <f>VLOOKUP($A1440,'Customer Names'!A:E,3,FALSE)</f>
        <v>Ms.</v>
      </c>
      <c r="C1440" s="37" t="str">
        <f>VLOOKUP($A1440,'Customer Names'!$A:$E,4,FALSE)</f>
        <v xml:space="preserve"> Madeleine</v>
      </c>
      <c r="D1440" s="37" t="str">
        <f>VLOOKUP($A1440,'Customer Names'!A:E,5,FALSE)</f>
        <v>O'Meara</v>
      </c>
      <c r="E1440" s="35">
        <f>VLOOKUP($A1440,'Medical Examinations'!$A:$H,2,FALSE)</f>
        <v>33.1</v>
      </c>
      <c r="F1440" s="35">
        <f>VLOOKUP($A1440,'Medical Examinations'!$A:$H,3,FALSE)</f>
        <v>4.93</v>
      </c>
      <c r="G1440" s="35" t="str">
        <f>VLOOKUP($A1440,'Medical Examinations'!$A:$N,11,0)</f>
        <v>No</v>
      </c>
      <c r="H1440" s="35" t="str">
        <f>VLOOKUP($A1440,'Medical Examinations'!$A:$N,5,0)</f>
        <v>No</v>
      </c>
      <c r="I1440" s="35" t="str">
        <f>VLOOKUP($A1440,'Medical Examinations'!$A:$N,6,0)</f>
        <v>No</v>
      </c>
      <c r="J1440" s="35">
        <f>VLOOKUP($A1440,'Medical Examinations'!$A:$N,9,0)</f>
        <v>0</v>
      </c>
      <c r="K1440" s="35" t="str">
        <f>VLOOKUP($A1440,'Medical Examinations'!$A:$N,10,0)</f>
        <v>No</v>
      </c>
      <c r="L1440" s="35" t="str">
        <f>VLOOKUP($A1440,'Medical Examinations'!$A:$N,12,0)</f>
        <v>Obesity</v>
      </c>
      <c r="M1440" s="35" t="str">
        <f>VLOOKUP($A1440,'Medical Examinations'!$A:$N,13,0)</f>
        <v>Normal</v>
      </c>
      <c r="N1440" s="45">
        <f>IFERROR(VLOOKUP($A1440,'Hospitalisation Details'!$A:$P,15,0),"")</f>
        <v>28477</v>
      </c>
      <c r="O1440" s="46">
        <f>IFERROR(VLOOKUP($A1440,'Hospitalisation Details'!$A:$P,6,0),"")</f>
        <v>7345.08</v>
      </c>
      <c r="P1440" s="47" t="str">
        <f>IFERROR(VLOOKUP($A1440,'Hospitalisation Details'!$A:$P,12,0),"")</f>
        <v>tier - 2</v>
      </c>
      <c r="Q1440" s="47" t="str">
        <f>IFERROR(VLOOKUP($A1440,'Hospitalisation Details'!$A:$P,13,0),"")</f>
        <v>tier - 1</v>
      </c>
      <c r="R1440" s="47" t="str">
        <f>IFERROR(VLOOKUP($A1440,'Hospitalisation Details'!$A:$P,14,0),"")</f>
        <v>R1011</v>
      </c>
      <c r="S1440" s="47">
        <f>IFERROR(VLOOKUP($A1440,'Hospitalisation Details'!$A:$P,16,0),"")</f>
        <v>45</v>
      </c>
    </row>
    <row r="1441" spans="1:19" x14ac:dyDescent="0.3">
      <c r="A1441" s="34" t="str">
        <f>'Medical Examinations'!A1441</f>
        <v>Id1440</v>
      </c>
      <c r="B1441" s="36" t="str">
        <f>VLOOKUP($A1441,'Customer Names'!A:E,3,FALSE)</f>
        <v>Ms.</v>
      </c>
      <c r="C1441" s="37" t="str">
        <f>VLOOKUP($A1441,'Customer Names'!$A:$E,4,FALSE)</f>
        <v xml:space="preserve"> Nelly S</v>
      </c>
      <c r="D1441" s="37" t="str">
        <f>VLOOKUP($A1441,'Customer Names'!A:E,5,FALSE)</f>
        <v>Budrow</v>
      </c>
      <c r="E1441" s="35">
        <f>VLOOKUP($A1441,'Medical Examinations'!$A:$H,2,FALSE)</f>
        <v>26.41</v>
      </c>
      <c r="F1441" s="35">
        <f>VLOOKUP($A1441,'Medical Examinations'!$A:$H,3,FALSE)</f>
        <v>7.32</v>
      </c>
      <c r="G1441" s="35" t="str">
        <f>VLOOKUP($A1441,'Medical Examinations'!$A:$N,11,0)</f>
        <v>Yes</v>
      </c>
      <c r="H1441" s="35" t="str">
        <f>VLOOKUP($A1441,'Medical Examinations'!$A:$N,5,0)</f>
        <v>No</v>
      </c>
      <c r="I1441" s="35" t="str">
        <f>VLOOKUP($A1441,'Medical Examinations'!$A:$N,6,0)</f>
        <v>No</v>
      </c>
      <c r="J1441" s="35">
        <f>VLOOKUP($A1441,'Medical Examinations'!$A:$N,9,0)</f>
        <v>1</v>
      </c>
      <c r="K1441" s="35" t="str">
        <f>VLOOKUP($A1441,'Medical Examinations'!$A:$N,10,0)</f>
        <v>No</v>
      </c>
      <c r="L1441" s="35" t="str">
        <f>VLOOKUP($A1441,'Medical Examinations'!$A:$N,12,0)</f>
        <v>Overweight</v>
      </c>
      <c r="M1441" s="35" t="str">
        <f>VLOOKUP($A1441,'Medical Examinations'!$A:$N,13,0)</f>
        <v>Diabetes</v>
      </c>
      <c r="N1441" s="45">
        <f>IFERROR(VLOOKUP($A1441,'Hospitalisation Details'!$A:$P,15,0),"")</f>
        <v>31578</v>
      </c>
      <c r="O1441" s="46">
        <f>IFERROR(VLOOKUP($A1441,'Hospitalisation Details'!$A:$P,6,0),"")</f>
        <v>7339.93</v>
      </c>
      <c r="P1441" s="47" t="str">
        <f>IFERROR(VLOOKUP($A1441,'Hospitalisation Details'!$A:$P,12,0),"")</f>
        <v>tier - 2</v>
      </c>
      <c r="Q1441" s="47" t="str">
        <f>IFERROR(VLOOKUP($A1441,'Hospitalisation Details'!$A:$P,13,0),"")</f>
        <v>tier - 2</v>
      </c>
      <c r="R1441" s="47" t="str">
        <f>IFERROR(VLOOKUP($A1441,'Hospitalisation Details'!$A:$P,14,0),"")</f>
        <v>R1012</v>
      </c>
      <c r="S1441" s="47">
        <f>IFERROR(VLOOKUP($A1441,'Hospitalisation Details'!$A:$P,16,0),"")</f>
        <v>36</v>
      </c>
    </row>
    <row r="1442" spans="1:19" x14ac:dyDescent="0.3">
      <c r="A1442" s="34" t="str">
        <f>'Medical Examinations'!A1442</f>
        <v>Id1441</v>
      </c>
      <c r="B1442" s="36" t="str">
        <f>VLOOKUP($A1442,'Customer Names'!A:E,3,FALSE)</f>
        <v>Ms.</v>
      </c>
      <c r="C1442" s="37" t="str">
        <f>VLOOKUP($A1442,'Customer Names'!$A:$E,4,FALSE)</f>
        <v xml:space="preserve"> Meredith S</v>
      </c>
      <c r="D1442" s="37" t="str">
        <f>VLOOKUP($A1442,'Customer Names'!A:E,5,FALSE)</f>
        <v>Anderson</v>
      </c>
      <c r="E1442" s="35">
        <f>VLOOKUP($A1442,'Medical Examinations'!$A:$H,2,FALSE)</f>
        <v>29.9</v>
      </c>
      <c r="F1442" s="35">
        <f>VLOOKUP($A1442,'Medical Examinations'!$A:$H,3,FALSE)</f>
        <v>5.27</v>
      </c>
      <c r="G1442" s="35" t="str">
        <f>VLOOKUP($A1442,'Medical Examinations'!$A:$N,11,0)</f>
        <v>No</v>
      </c>
      <c r="H1442" s="35" t="str">
        <f>VLOOKUP($A1442,'Medical Examinations'!$A:$N,5,0)</f>
        <v>No</v>
      </c>
      <c r="I1442" s="35" t="str">
        <f>VLOOKUP($A1442,'Medical Examinations'!$A:$N,6,0)</f>
        <v>Yes</v>
      </c>
      <c r="J1442" s="35">
        <f>VLOOKUP($A1442,'Medical Examinations'!$A:$N,9,0)</f>
        <v>1</v>
      </c>
      <c r="K1442" s="35" t="str">
        <f>VLOOKUP($A1442,'Medical Examinations'!$A:$N,10,0)</f>
        <v>No</v>
      </c>
      <c r="L1442" s="35" t="str">
        <f>VLOOKUP($A1442,'Medical Examinations'!$A:$N,12,0)</f>
        <v>Overweight</v>
      </c>
      <c r="M1442" s="35" t="str">
        <f>VLOOKUP($A1442,'Medical Examinations'!$A:$N,13,0)</f>
        <v>Normal</v>
      </c>
      <c r="N1442" s="45">
        <f>IFERROR(VLOOKUP($A1442,'Hospitalisation Details'!$A:$P,15,0),"")</f>
        <v>29117</v>
      </c>
      <c r="O1442" s="46">
        <f>IFERROR(VLOOKUP($A1442,'Hospitalisation Details'!$A:$P,6,0),"")</f>
        <v>7337.75</v>
      </c>
      <c r="P1442" s="47" t="str">
        <f>IFERROR(VLOOKUP($A1442,'Hospitalisation Details'!$A:$P,12,0),"")</f>
        <v>tier - 2</v>
      </c>
      <c r="Q1442" s="47" t="str">
        <f>IFERROR(VLOOKUP($A1442,'Hospitalisation Details'!$A:$P,13,0),"")</f>
        <v>tier - 3</v>
      </c>
      <c r="R1442" s="47" t="str">
        <f>IFERROR(VLOOKUP($A1442,'Hospitalisation Details'!$A:$P,14,0),"")</f>
        <v>R1011</v>
      </c>
      <c r="S1442" s="47">
        <f>IFERROR(VLOOKUP($A1442,'Hospitalisation Details'!$A:$P,16,0),"")</f>
        <v>43</v>
      </c>
    </row>
    <row r="1443" spans="1:19" x14ac:dyDescent="0.3">
      <c r="A1443" s="34" t="str">
        <f>'Medical Examinations'!A1443</f>
        <v>Id1442</v>
      </c>
      <c r="B1443" s="36" t="str">
        <f>VLOOKUP($A1443,'Customer Names'!A:E,3,FALSE)</f>
        <v>Mr.</v>
      </c>
      <c r="C1443" s="37" t="str">
        <f>VLOOKUP($A1443,'Customer Names'!$A:$E,4,FALSE)</f>
        <v xml:space="preserve"> Kevin</v>
      </c>
      <c r="D1443" s="37" t="str">
        <f>VLOOKUP($A1443,'Customer Names'!A:E,5,FALSE)</f>
        <v>Douglas</v>
      </c>
      <c r="E1443" s="35">
        <f>VLOOKUP($A1443,'Medical Examinations'!$A:$H,2,FALSE)</f>
        <v>25.24</v>
      </c>
      <c r="F1443" s="35">
        <f>VLOOKUP($A1443,'Medical Examinations'!$A:$H,3,FALSE)</f>
        <v>5.82</v>
      </c>
      <c r="G1443" s="35" t="str">
        <f>VLOOKUP($A1443,'Medical Examinations'!$A:$N,11,0)</f>
        <v>No</v>
      </c>
      <c r="H1443" s="35" t="str">
        <f>VLOOKUP($A1443,'Medical Examinations'!$A:$N,5,0)</f>
        <v>No</v>
      </c>
      <c r="I1443" s="35" t="str">
        <f>VLOOKUP($A1443,'Medical Examinations'!$A:$N,6,0)</f>
        <v>No</v>
      </c>
      <c r="J1443" s="35">
        <f>VLOOKUP($A1443,'Medical Examinations'!$A:$N,9,0)</f>
        <v>1</v>
      </c>
      <c r="K1443" s="35" t="str">
        <f>VLOOKUP($A1443,'Medical Examinations'!$A:$N,10,0)</f>
        <v>No</v>
      </c>
      <c r="L1443" s="35" t="str">
        <f>VLOOKUP($A1443,'Medical Examinations'!$A:$N,12,0)</f>
        <v>Overweight</v>
      </c>
      <c r="M1443" s="35" t="str">
        <f>VLOOKUP($A1443,'Medical Examinations'!$A:$N,13,0)</f>
        <v>Prediabetes</v>
      </c>
      <c r="N1443" s="45">
        <f>IFERROR(VLOOKUP($A1443,'Hospitalisation Details'!$A:$P,15,0),"")</f>
        <v>30888</v>
      </c>
      <c r="O1443" s="46">
        <f>IFERROR(VLOOKUP($A1443,'Hospitalisation Details'!$A:$P,6,0),"")</f>
        <v>7325.47</v>
      </c>
      <c r="P1443" s="47" t="str">
        <f>IFERROR(VLOOKUP($A1443,'Hospitalisation Details'!$A:$P,12,0),"")</f>
        <v>tier - 2</v>
      </c>
      <c r="Q1443" s="47" t="str">
        <f>IFERROR(VLOOKUP($A1443,'Hospitalisation Details'!$A:$P,13,0),"")</f>
        <v>tier - 1</v>
      </c>
      <c r="R1443" s="47" t="str">
        <f>IFERROR(VLOOKUP($A1443,'Hospitalisation Details'!$A:$P,14,0),"")</f>
        <v>R1012</v>
      </c>
      <c r="S1443" s="47">
        <f>IFERROR(VLOOKUP($A1443,'Hospitalisation Details'!$A:$P,16,0),"")</f>
        <v>38</v>
      </c>
    </row>
    <row r="1444" spans="1:19" x14ac:dyDescent="0.3">
      <c r="A1444" s="34" t="str">
        <f>'Medical Examinations'!A1444</f>
        <v>Id1443</v>
      </c>
      <c r="B1444" s="36" t="str">
        <f>VLOOKUP($A1444,'Customer Names'!A:E,3,FALSE)</f>
        <v>Ms.</v>
      </c>
      <c r="C1444" s="37" t="str">
        <f>VLOOKUP($A1444,'Customer Names'!$A:$E,4,FALSE)</f>
        <v xml:space="preserve"> Lisa</v>
      </c>
      <c r="D1444" s="37" t="str">
        <f>VLOOKUP($A1444,'Customer Names'!A:E,5,FALSE)</f>
        <v>Tecklenburg</v>
      </c>
      <c r="E1444" s="35">
        <f>VLOOKUP($A1444,'Medical Examinations'!$A:$H,2,FALSE)</f>
        <v>25.08</v>
      </c>
      <c r="F1444" s="35">
        <f>VLOOKUP($A1444,'Medical Examinations'!$A:$H,3,FALSE)</f>
        <v>5.8</v>
      </c>
      <c r="G1444" s="35" t="str">
        <f>VLOOKUP($A1444,'Medical Examinations'!$A:$N,11,0)</f>
        <v>No</v>
      </c>
      <c r="H1444" s="35" t="str">
        <f>VLOOKUP($A1444,'Medical Examinations'!$A:$N,5,0)</f>
        <v>No</v>
      </c>
      <c r="I1444" s="35" t="str">
        <f>VLOOKUP($A1444,'Medical Examinations'!$A:$N,6,0)</f>
        <v>Yes</v>
      </c>
      <c r="J1444" s="35">
        <f>VLOOKUP($A1444,'Medical Examinations'!$A:$N,9,0)</f>
        <v>1</v>
      </c>
      <c r="K1444" s="35" t="str">
        <f>VLOOKUP($A1444,'Medical Examinations'!$A:$N,10,0)</f>
        <v>No</v>
      </c>
      <c r="L1444" s="35" t="str">
        <f>VLOOKUP($A1444,'Medical Examinations'!$A:$N,12,0)</f>
        <v>Overweight</v>
      </c>
      <c r="M1444" s="35" t="str">
        <f>VLOOKUP($A1444,'Medical Examinations'!$A:$N,13,0)</f>
        <v>Prediabetes</v>
      </c>
      <c r="N1444" s="45">
        <f>IFERROR(VLOOKUP($A1444,'Hospitalisation Details'!$A:$P,15,0),"")</f>
        <v>29025</v>
      </c>
      <c r="O1444" s="46">
        <f>IFERROR(VLOOKUP($A1444,'Hospitalisation Details'!$A:$P,6,0),"")</f>
        <v>7325.05</v>
      </c>
      <c r="P1444" s="47" t="str">
        <f>IFERROR(VLOOKUP($A1444,'Hospitalisation Details'!$A:$P,12,0),"")</f>
        <v>tier - 2</v>
      </c>
      <c r="Q1444" s="47" t="str">
        <f>IFERROR(VLOOKUP($A1444,'Hospitalisation Details'!$A:$P,13,0),"")</f>
        <v>tier - 3</v>
      </c>
      <c r="R1444" s="47" t="str">
        <f>IFERROR(VLOOKUP($A1444,'Hospitalisation Details'!$A:$P,14,0),"")</f>
        <v>R1024</v>
      </c>
      <c r="S1444" s="47">
        <f>IFERROR(VLOOKUP($A1444,'Hospitalisation Details'!$A:$P,16,0),"")</f>
        <v>43</v>
      </c>
    </row>
    <row r="1445" spans="1:19" x14ac:dyDescent="0.3">
      <c r="A1445" s="34" t="str">
        <f>'Medical Examinations'!A1445</f>
        <v>Id1444</v>
      </c>
      <c r="B1445" s="36" t="str">
        <f>VLOOKUP($A1445,'Customer Names'!A:E,3,FALSE)</f>
        <v>Ms.</v>
      </c>
      <c r="C1445" s="37" t="str">
        <f>VLOOKUP($A1445,'Customer Names'!$A:$E,4,FALSE)</f>
        <v xml:space="preserve"> Katherine A</v>
      </c>
      <c r="D1445" s="37" t="str">
        <f>VLOOKUP($A1445,'Customer Names'!A:E,5,FALSE)</f>
        <v>Baker</v>
      </c>
      <c r="E1445" s="35">
        <f>VLOOKUP($A1445,'Medical Examinations'!$A:$H,2,FALSE)</f>
        <v>29.164999999999999</v>
      </c>
      <c r="F1445" s="35">
        <f>VLOOKUP($A1445,'Medical Examinations'!$A:$H,3,FALSE)</f>
        <v>4.87</v>
      </c>
      <c r="G1445" s="35" t="str">
        <f>VLOOKUP($A1445,'Medical Examinations'!$A:$N,11,0)</f>
        <v>No</v>
      </c>
      <c r="H1445" s="35" t="str">
        <f>VLOOKUP($A1445,'Medical Examinations'!$A:$N,5,0)</f>
        <v>yes</v>
      </c>
      <c r="I1445" s="35" t="str">
        <f>VLOOKUP($A1445,'Medical Examinations'!$A:$N,6,0)</f>
        <v>No</v>
      </c>
      <c r="J1445" s="35">
        <f>VLOOKUP($A1445,'Medical Examinations'!$A:$N,9,0)</f>
        <v>1</v>
      </c>
      <c r="K1445" s="35" t="str">
        <f>VLOOKUP($A1445,'Medical Examinations'!$A:$N,10,0)</f>
        <v>No</v>
      </c>
      <c r="L1445" s="35" t="str">
        <f>VLOOKUP($A1445,'Medical Examinations'!$A:$N,12,0)</f>
        <v>Overweight</v>
      </c>
      <c r="M1445" s="35" t="str">
        <f>VLOOKUP($A1445,'Medical Examinations'!$A:$N,13,0)</f>
        <v>Normal</v>
      </c>
      <c r="N1445" s="45">
        <f>IFERROR(VLOOKUP($A1445,'Hospitalisation Details'!$A:$P,15,0),"")</f>
        <v>38306</v>
      </c>
      <c r="O1445" s="46">
        <f>IFERROR(VLOOKUP($A1445,'Hospitalisation Details'!$A:$P,6,0),"")</f>
        <v>7323.73</v>
      </c>
      <c r="P1445" s="47" t="str">
        <f>IFERROR(VLOOKUP($A1445,'Hospitalisation Details'!$A:$P,12,0),"")</f>
        <v>tier - 2</v>
      </c>
      <c r="Q1445" s="47" t="str">
        <f>IFERROR(VLOOKUP($A1445,'Hospitalisation Details'!$A:$P,13,0),"")</f>
        <v>tier - 2</v>
      </c>
      <c r="R1445" s="47" t="str">
        <f>IFERROR(VLOOKUP($A1445,'Hospitalisation Details'!$A:$P,14,0),"")</f>
        <v>R1024</v>
      </c>
      <c r="S1445" s="47">
        <f>IFERROR(VLOOKUP($A1445,'Hospitalisation Details'!$A:$P,16,0),"")</f>
        <v>18</v>
      </c>
    </row>
    <row r="1446" spans="1:19" x14ac:dyDescent="0.3">
      <c r="A1446" s="34" t="str">
        <f>'Medical Examinations'!A1446</f>
        <v>Id1445</v>
      </c>
      <c r="B1446" s="36" t="str">
        <f>VLOOKUP($A1446,'Customer Names'!A:E,3,FALSE)</f>
        <v>Mr.</v>
      </c>
      <c r="C1446" s="37" t="str">
        <f>VLOOKUP($A1446,'Customer Names'!$A:$E,4,FALSE)</f>
        <v xml:space="preserve"> Steve</v>
      </c>
      <c r="D1446" s="37" t="str">
        <f>VLOOKUP($A1446,'Customer Names'!A:E,5,FALSE)</f>
        <v>Schenck</v>
      </c>
      <c r="E1446" s="35">
        <f>VLOOKUP($A1446,'Medical Examinations'!$A:$H,2,FALSE)</f>
        <v>15.05</v>
      </c>
      <c r="F1446" s="35">
        <f>VLOOKUP($A1446,'Medical Examinations'!$A:$H,3,FALSE)</f>
        <v>8.1199999999999992</v>
      </c>
      <c r="G1446" s="35" t="str">
        <f>VLOOKUP($A1446,'Medical Examinations'!$A:$N,11,0)</f>
        <v>No</v>
      </c>
      <c r="H1446" s="35" t="str">
        <f>VLOOKUP($A1446,'Medical Examinations'!$A:$N,5,0)</f>
        <v>No</v>
      </c>
      <c r="I1446" s="35" t="str">
        <f>VLOOKUP($A1446,'Medical Examinations'!$A:$N,6,0)</f>
        <v>No</v>
      </c>
      <c r="J1446" s="35">
        <f>VLOOKUP($A1446,'Medical Examinations'!$A:$N,9,0)</f>
        <v>0</v>
      </c>
      <c r="K1446" s="35" t="str">
        <f>VLOOKUP($A1446,'Medical Examinations'!$A:$N,10,0)</f>
        <v>No</v>
      </c>
      <c r="L1446" s="35" t="str">
        <f>VLOOKUP($A1446,'Medical Examinations'!$A:$N,12,0)</f>
        <v>Underweight</v>
      </c>
      <c r="M1446" s="35" t="str">
        <f>VLOOKUP($A1446,'Medical Examinations'!$A:$N,13,0)</f>
        <v>Diabetes</v>
      </c>
      <c r="N1446" s="45">
        <f>IFERROR(VLOOKUP($A1446,'Hospitalisation Details'!$A:$P,15,0),"")</f>
        <v>23934</v>
      </c>
      <c r="O1446" s="46">
        <f>IFERROR(VLOOKUP($A1446,'Hospitalisation Details'!$A:$P,6,0),"")</f>
        <v>7322.86</v>
      </c>
      <c r="P1446" s="47" t="str">
        <f>IFERROR(VLOOKUP($A1446,'Hospitalisation Details'!$A:$P,12,0),"")</f>
        <v>tier - 3</v>
      </c>
      <c r="Q1446" s="47" t="str">
        <f>IFERROR(VLOOKUP($A1446,'Hospitalisation Details'!$A:$P,13,0),"")</f>
        <v>tier - 3</v>
      </c>
      <c r="R1446" s="47" t="str">
        <f>IFERROR(VLOOKUP($A1446,'Hospitalisation Details'!$A:$P,14,0),"")</f>
        <v>R1012</v>
      </c>
      <c r="S1446" s="47">
        <f>IFERROR(VLOOKUP($A1446,'Hospitalisation Details'!$A:$P,16,0),"")</f>
        <v>57</v>
      </c>
    </row>
    <row r="1447" spans="1:19" x14ac:dyDescent="0.3">
      <c r="A1447" s="34" t="str">
        <f>'Medical Examinations'!A1447</f>
        <v>Id1446</v>
      </c>
      <c r="B1447" s="36" t="str">
        <f>VLOOKUP($A1447,'Customer Names'!A:E,3,FALSE)</f>
        <v>Ms.</v>
      </c>
      <c r="C1447" s="37" t="str">
        <f>VLOOKUP($A1447,'Customer Names'!$A:$E,4,FALSE)</f>
        <v xml:space="preserve"> Kate L.</v>
      </c>
      <c r="D1447" s="37" t="str">
        <f>VLOOKUP($A1447,'Customer Names'!A:E,5,FALSE)</f>
        <v>Johnson</v>
      </c>
      <c r="E1447" s="35">
        <f>VLOOKUP($A1447,'Medical Examinations'!$A:$H,2,FALSE)</f>
        <v>19.95</v>
      </c>
      <c r="F1447" s="35">
        <f>VLOOKUP($A1447,'Medical Examinations'!$A:$H,3,FALSE)</f>
        <v>4.3600000000000003</v>
      </c>
      <c r="G1447" s="35" t="str">
        <f>VLOOKUP($A1447,'Medical Examinations'!$A:$N,11,0)</f>
        <v>No</v>
      </c>
      <c r="H1447" s="35" t="str">
        <f>VLOOKUP($A1447,'Medical Examinations'!$A:$N,5,0)</f>
        <v>No</v>
      </c>
      <c r="I1447" s="35" t="str">
        <f>VLOOKUP($A1447,'Medical Examinations'!$A:$N,6,0)</f>
        <v>No</v>
      </c>
      <c r="J1447" s="35">
        <f>VLOOKUP($A1447,'Medical Examinations'!$A:$N,9,0)</f>
        <v>2</v>
      </c>
      <c r="K1447" s="35" t="str">
        <f>VLOOKUP($A1447,'Medical Examinations'!$A:$N,10,0)</f>
        <v>No</v>
      </c>
      <c r="L1447" s="35" t="str">
        <f>VLOOKUP($A1447,'Medical Examinations'!$A:$N,12,0)</f>
        <v>Normal Weight</v>
      </c>
      <c r="M1447" s="35" t="str">
        <f>VLOOKUP($A1447,'Medical Examinations'!$A:$N,13,0)</f>
        <v>Normal</v>
      </c>
      <c r="N1447" s="45">
        <f>IFERROR(VLOOKUP($A1447,'Hospitalisation Details'!$A:$P,15,0),"")</f>
        <v>26522</v>
      </c>
      <c r="O1447" s="46">
        <f>IFERROR(VLOOKUP($A1447,'Hospitalisation Details'!$A:$P,6,0),"")</f>
        <v>7318.22</v>
      </c>
      <c r="P1447" s="47" t="str">
        <f>IFERROR(VLOOKUP($A1447,'Hospitalisation Details'!$A:$P,12,0),"")</f>
        <v>tier - 2</v>
      </c>
      <c r="Q1447" s="47" t="str">
        <f>IFERROR(VLOOKUP($A1447,'Hospitalisation Details'!$A:$P,13,0),"")</f>
        <v>tier - 3</v>
      </c>
      <c r="R1447" s="47" t="str">
        <f>IFERROR(VLOOKUP($A1447,'Hospitalisation Details'!$A:$P,14,0),"")</f>
        <v>R1012</v>
      </c>
      <c r="S1447" s="47">
        <f>IFERROR(VLOOKUP($A1447,'Hospitalisation Details'!$A:$P,16,0),"")</f>
        <v>50</v>
      </c>
    </row>
    <row r="1448" spans="1:19" x14ac:dyDescent="0.3">
      <c r="A1448" s="34" t="str">
        <f>'Medical Examinations'!A1448</f>
        <v>Id1447</v>
      </c>
      <c r="B1448" s="36" t="str">
        <f>VLOOKUP($A1448,'Customer Names'!A:E,3,FALSE)</f>
        <v>Ms.</v>
      </c>
      <c r="C1448" s="37" t="str">
        <f>VLOOKUP($A1448,'Customer Names'!$A:$E,4,FALSE)</f>
        <v xml:space="preserve"> Beth</v>
      </c>
      <c r="D1448" s="37" t="str">
        <f>VLOOKUP($A1448,'Customer Names'!A:E,5,FALSE)</f>
        <v>Blendell</v>
      </c>
      <c r="E1448" s="35">
        <f>VLOOKUP($A1448,'Medical Examinations'!$A:$H,2,FALSE)</f>
        <v>16.66</v>
      </c>
      <c r="F1448" s="35">
        <f>VLOOKUP($A1448,'Medical Examinations'!$A:$H,3,FALSE)</f>
        <v>9.16</v>
      </c>
      <c r="G1448" s="35" t="str">
        <f>VLOOKUP($A1448,'Medical Examinations'!$A:$N,11,0)</f>
        <v>No</v>
      </c>
      <c r="H1448" s="35" t="str">
        <f>VLOOKUP($A1448,'Medical Examinations'!$A:$N,5,0)</f>
        <v>No</v>
      </c>
      <c r="I1448" s="35" t="str">
        <f>VLOOKUP($A1448,'Medical Examinations'!$A:$N,6,0)</f>
        <v>No</v>
      </c>
      <c r="J1448" s="35">
        <f>VLOOKUP($A1448,'Medical Examinations'!$A:$N,9,0)</f>
        <v>0</v>
      </c>
      <c r="K1448" s="35" t="str">
        <f>VLOOKUP($A1448,'Medical Examinations'!$A:$N,10,0)</f>
        <v>No</v>
      </c>
      <c r="L1448" s="35" t="str">
        <f>VLOOKUP($A1448,'Medical Examinations'!$A:$N,12,0)</f>
        <v>Underweight</v>
      </c>
      <c r="M1448" s="35" t="str">
        <f>VLOOKUP($A1448,'Medical Examinations'!$A:$N,13,0)</f>
        <v>Diabetes</v>
      </c>
      <c r="N1448" s="45">
        <f>IFERROR(VLOOKUP($A1448,'Hospitalisation Details'!$A:$P,15,0),"")</f>
        <v>23918</v>
      </c>
      <c r="O1448" s="46">
        <f>IFERROR(VLOOKUP($A1448,'Hospitalisation Details'!$A:$P,6,0),"")</f>
        <v>7318.21</v>
      </c>
      <c r="P1448" s="47" t="str">
        <f>IFERROR(VLOOKUP($A1448,'Hospitalisation Details'!$A:$P,12,0),"")</f>
        <v>tier - 3</v>
      </c>
      <c r="Q1448" s="47" t="str">
        <f>IFERROR(VLOOKUP($A1448,'Hospitalisation Details'!$A:$P,13,0),"")</f>
        <v>tier - 1</v>
      </c>
      <c r="R1448" s="47" t="str">
        <f>IFERROR(VLOOKUP($A1448,'Hospitalisation Details'!$A:$P,14,0),"")</f>
        <v>R1013</v>
      </c>
      <c r="S1448" s="47">
        <f>IFERROR(VLOOKUP($A1448,'Hospitalisation Details'!$A:$P,16,0),"")</f>
        <v>57</v>
      </c>
    </row>
    <row r="1449" spans="1:19" x14ac:dyDescent="0.3">
      <c r="A1449" s="34" t="str">
        <f>'Medical Examinations'!A1449</f>
        <v>Id1448</v>
      </c>
      <c r="B1449" s="36" t="str">
        <f>VLOOKUP($A1449,'Customer Names'!A:E,3,FALSE)</f>
        <v>Ms.</v>
      </c>
      <c r="C1449" s="37" t="str">
        <f>VLOOKUP($A1449,'Customer Names'!$A:$E,4,FALSE)</f>
        <v xml:space="preserve"> Katharine</v>
      </c>
      <c r="D1449" s="37" t="str">
        <f>VLOOKUP($A1449,'Customer Names'!A:E,5,FALSE)</f>
        <v>Parodi</v>
      </c>
      <c r="E1449" s="35">
        <f>VLOOKUP($A1449,'Medical Examinations'!$A:$H,2,FALSE)</f>
        <v>16.62</v>
      </c>
      <c r="F1449" s="35">
        <f>VLOOKUP($A1449,'Medical Examinations'!$A:$H,3,FALSE)</f>
        <v>9.14</v>
      </c>
      <c r="G1449" s="35" t="str">
        <f>VLOOKUP($A1449,'Medical Examinations'!$A:$N,11,0)</f>
        <v>No</v>
      </c>
      <c r="H1449" s="35" t="str">
        <f>VLOOKUP($A1449,'Medical Examinations'!$A:$N,5,0)</f>
        <v>No</v>
      </c>
      <c r="I1449" s="35" t="str">
        <f>VLOOKUP($A1449,'Medical Examinations'!$A:$N,6,0)</f>
        <v>No</v>
      </c>
      <c r="J1449" s="35">
        <f>VLOOKUP($A1449,'Medical Examinations'!$A:$N,9,0)</f>
        <v>0</v>
      </c>
      <c r="K1449" s="35" t="str">
        <f>VLOOKUP($A1449,'Medical Examinations'!$A:$N,10,0)</f>
        <v>No</v>
      </c>
      <c r="L1449" s="35" t="str">
        <f>VLOOKUP($A1449,'Medical Examinations'!$A:$N,12,0)</f>
        <v>Underweight</v>
      </c>
      <c r="M1449" s="35" t="str">
        <f>VLOOKUP($A1449,'Medical Examinations'!$A:$N,13,0)</f>
        <v>Diabetes</v>
      </c>
      <c r="N1449" s="45">
        <f>IFERROR(VLOOKUP($A1449,'Hospitalisation Details'!$A:$P,15,0),"")</f>
        <v>23899</v>
      </c>
      <c r="O1449" s="46">
        <f>IFERROR(VLOOKUP($A1449,'Hospitalisation Details'!$A:$P,6,0),"")</f>
        <v>7304.65</v>
      </c>
      <c r="P1449" s="47" t="str">
        <f>IFERROR(VLOOKUP($A1449,'Hospitalisation Details'!$A:$P,12,0),"")</f>
        <v>tier - 3</v>
      </c>
      <c r="Q1449" s="47" t="str">
        <f>IFERROR(VLOOKUP($A1449,'Hospitalisation Details'!$A:$P,13,0),"")</f>
        <v>tier - 3</v>
      </c>
      <c r="R1449" s="47" t="str">
        <f>IFERROR(VLOOKUP($A1449,'Hospitalisation Details'!$A:$P,14,0),"")</f>
        <v>R1013</v>
      </c>
      <c r="S1449" s="47">
        <f>IFERROR(VLOOKUP($A1449,'Hospitalisation Details'!$A:$P,16,0),"")</f>
        <v>58</v>
      </c>
    </row>
    <row r="1450" spans="1:19" x14ac:dyDescent="0.3">
      <c r="A1450" s="34" t="str">
        <f>'Medical Examinations'!A1450</f>
        <v>Id1449</v>
      </c>
      <c r="B1450" s="36" t="str">
        <f>VLOOKUP($A1450,'Customer Names'!A:E,3,FALSE)</f>
        <v>Ms.</v>
      </c>
      <c r="C1450" s="37" t="str">
        <f>VLOOKUP($A1450,'Customer Names'!$A:$E,4,FALSE)</f>
        <v xml:space="preserve"> Heather L</v>
      </c>
      <c r="D1450" s="37" t="str">
        <f>VLOOKUP($A1450,'Customer Names'!A:E,5,FALSE)</f>
        <v>Morgan</v>
      </c>
      <c r="E1450" s="35">
        <f>VLOOKUP($A1450,'Medical Examinations'!$A:$H,2,FALSE)</f>
        <v>15.36</v>
      </c>
      <c r="F1450" s="35">
        <f>VLOOKUP($A1450,'Medical Examinations'!$A:$H,3,FALSE)</f>
        <v>5.49</v>
      </c>
      <c r="G1450" s="35" t="str">
        <f>VLOOKUP($A1450,'Medical Examinations'!$A:$N,11,0)</f>
        <v>Yes</v>
      </c>
      <c r="H1450" s="35" t="str">
        <f>VLOOKUP($A1450,'Medical Examinations'!$A:$N,5,0)</f>
        <v>No</v>
      </c>
      <c r="I1450" s="35" t="str">
        <f>VLOOKUP($A1450,'Medical Examinations'!$A:$N,6,0)</f>
        <v>No</v>
      </c>
      <c r="J1450" s="35">
        <f>VLOOKUP($A1450,'Medical Examinations'!$A:$N,9,0)</f>
        <v>2</v>
      </c>
      <c r="K1450" s="35" t="str">
        <f>VLOOKUP($A1450,'Medical Examinations'!$A:$N,10,0)</f>
        <v>No</v>
      </c>
      <c r="L1450" s="35" t="str">
        <f>VLOOKUP($A1450,'Medical Examinations'!$A:$N,12,0)</f>
        <v>Underweight</v>
      </c>
      <c r="M1450" s="35" t="str">
        <f>VLOOKUP($A1450,'Medical Examinations'!$A:$N,13,0)</f>
        <v>Normal</v>
      </c>
      <c r="N1450" s="45">
        <f>IFERROR(VLOOKUP($A1450,'Hospitalisation Details'!$A:$P,15,0),"")</f>
        <v>24467</v>
      </c>
      <c r="O1450" s="46">
        <f>IFERROR(VLOOKUP($A1450,'Hospitalisation Details'!$A:$P,6,0),"")</f>
        <v>7302.46</v>
      </c>
      <c r="P1450" s="47" t="str">
        <f>IFERROR(VLOOKUP($A1450,'Hospitalisation Details'!$A:$P,12,0),"")</f>
        <v>tier - 3</v>
      </c>
      <c r="Q1450" s="47" t="str">
        <f>IFERROR(VLOOKUP($A1450,'Hospitalisation Details'!$A:$P,13,0),"")</f>
        <v>tier - 1</v>
      </c>
      <c r="R1450" s="47" t="str">
        <f>IFERROR(VLOOKUP($A1450,'Hospitalisation Details'!$A:$P,14,0),"")</f>
        <v>R1012</v>
      </c>
      <c r="S1450" s="47">
        <f>IFERROR(VLOOKUP($A1450,'Hospitalisation Details'!$A:$P,16,0),"")</f>
        <v>56</v>
      </c>
    </row>
    <row r="1451" spans="1:19" x14ac:dyDescent="0.3">
      <c r="A1451" s="34" t="str">
        <f>'Medical Examinations'!A1451</f>
        <v>Id1450</v>
      </c>
      <c r="B1451" s="36" t="str">
        <f>VLOOKUP($A1451,'Customer Names'!A:E,3,FALSE)</f>
        <v>Ms.</v>
      </c>
      <c r="C1451" s="37" t="str">
        <f>VLOOKUP($A1451,'Customer Names'!$A:$E,4,FALSE)</f>
        <v xml:space="preserve"> Desiree</v>
      </c>
      <c r="D1451" s="37" t="str">
        <f>VLOOKUP($A1451,'Customer Names'!A:E,5,FALSE)</f>
        <v>Linden</v>
      </c>
      <c r="E1451" s="35">
        <f>VLOOKUP($A1451,'Medical Examinations'!$A:$H,2,FALSE)</f>
        <v>27.74</v>
      </c>
      <c r="F1451" s="35">
        <f>VLOOKUP($A1451,'Medical Examinations'!$A:$H,3,FALSE)</f>
        <v>5.96</v>
      </c>
      <c r="G1451" s="35" t="str">
        <f>VLOOKUP($A1451,'Medical Examinations'!$A:$N,11,0)</f>
        <v>Yes</v>
      </c>
      <c r="H1451" s="35" t="str">
        <f>VLOOKUP($A1451,'Medical Examinations'!$A:$N,5,0)</f>
        <v>No</v>
      </c>
      <c r="I1451" s="35" t="str">
        <f>VLOOKUP($A1451,'Medical Examinations'!$A:$N,6,0)</f>
        <v>No</v>
      </c>
      <c r="J1451" s="35">
        <f>VLOOKUP($A1451,'Medical Examinations'!$A:$N,9,0)</f>
        <v>0</v>
      </c>
      <c r="K1451" s="35" t="str">
        <f>VLOOKUP($A1451,'Medical Examinations'!$A:$N,10,0)</f>
        <v>No</v>
      </c>
      <c r="L1451" s="35" t="str">
        <f>VLOOKUP($A1451,'Medical Examinations'!$A:$N,12,0)</f>
        <v>Overweight</v>
      </c>
      <c r="M1451" s="35" t="str">
        <f>VLOOKUP($A1451,'Medical Examinations'!$A:$N,13,0)</f>
        <v>Prediabetes</v>
      </c>
      <c r="N1451" s="45">
        <f>IFERROR(VLOOKUP($A1451,'Hospitalisation Details'!$A:$P,15,0),"")</f>
        <v>31353</v>
      </c>
      <c r="O1451" s="46">
        <f>IFERROR(VLOOKUP($A1451,'Hospitalisation Details'!$A:$P,6,0),"")</f>
        <v>7281.51</v>
      </c>
      <c r="P1451" s="47" t="str">
        <f>IFERROR(VLOOKUP($A1451,'Hospitalisation Details'!$A:$P,12,0),"")</f>
        <v>tier - 2</v>
      </c>
      <c r="Q1451" s="47" t="str">
        <f>IFERROR(VLOOKUP($A1451,'Hospitalisation Details'!$A:$P,13,0),"")</f>
        <v>tier - 1</v>
      </c>
      <c r="R1451" s="47" t="str">
        <f>IFERROR(VLOOKUP($A1451,'Hospitalisation Details'!$A:$P,14,0),"")</f>
        <v>R1012</v>
      </c>
      <c r="S1451" s="47">
        <f>IFERROR(VLOOKUP($A1451,'Hospitalisation Details'!$A:$P,16,0),"")</f>
        <v>37</v>
      </c>
    </row>
    <row r="1452" spans="1:19" x14ac:dyDescent="0.3">
      <c r="A1452" s="34" t="str">
        <f>'Medical Examinations'!A1452</f>
        <v>Id1451</v>
      </c>
      <c r="B1452" s="36" t="str">
        <f>VLOOKUP($A1452,'Customer Names'!A:E,3,FALSE)</f>
        <v>Mr.</v>
      </c>
      <c r="C1452" s="37" t="str">
        <f>VLOOKUP($A1452,'Customer Names'!$A:$E,4,FALSE)</f>
        <v xml:space="preserve"> Peter B.</v>
      </c>
      <c r="D1452" s="37" t="str">
        <f>VLOOKUP($A1452,'Customer Names'!A:E,5,FALSE)</f>
        <v>Horning</v>
      </c>
      <c r="E1452" s="35">
        <f>VLOOKUP($A1452,'Medical Examinations'!$A:$H,2,FALSE)</f>
        <v>22.44</v>
      </c>
      <c r="F1452" s="35">
        <f>VLOOKUP($A1452,'Medical Examinations'!$A:$H,3,FALSE)</f>
        <v>4.62</v>
      </c>
      <c r="G1452" s="35" t="str">
        <f>VLOOKUP($A1452,'Medical Examinations'!$A:$N,11,0)</f>
        <v>Yes</v>
      </c>
      <c r="H1452" s="35" t="str">
        <f>VLOOKUP($A1452,'Medical Examinations'!$A:$N,5,0)</f>
        <v>No</v>
      </c>
      <c r="I1452" s="35" t="str">
        <f>VLOOKUP($A1452,'Medical Examinations'!$A:$N,6,0)</f>
        <v>No</v>
      </c>
      <c r="J1452" s="35">
        <f>VLOOKUP($A1452,'Medical Examinations'!$A:$N,9,0)</f>
        <v>0</v>
      </c>
      <c r="K1452" s="35" t="str">
        <f>VLOOKUP($A1452,'Medical Examinations'!$A:$N,10,0)</f>
        <v>No</v>
      </c>
      <c r="L1452" s="35" t="str">
        <f>VLOOKUP($A1452,'Medical Examinations'!$A:$N,12,0)</f>
        <v>Normal Weight</v>
      </c>
      <c r="M1452" s="35" t="str">
        <f>VLOOKUP($A1452,'Medical Examinations'!$A:$N,13,0)</f>
        <v>Normal</v>
      </c>
      <c r="N1452" s="45">
        <f>IFERROR(VLOOKUP($A1452,'Hospitalisation Details'!$A:$P,15,0),"")</f>
        <v>28112</v>
      </c>
      <c r="O1452" s="46">
        <f>IFERROR(VLOOKUP($A1452,'Hospitalisation Details'!$A:$P,6,0),"")</f>
        <v>7273.02</v>
      </c>
      <c r="P1452" s="47" t="str">
        <f>IFERROR(VLOOKUP($A1452,'Hospitalisation Details'!$A:$P,12,0),"")</f>
        <v>tier - 2</v>
      </c>
      <c r="Q1452" s="47" t="str">
        <f>IFERROR(VLOOKUP($A1452,'Hospitalisation Details'!$A:$P,13,0),"")</f>
        <v>tier - 1</v>
      </c>
      <c r="R1452" s="47" t="str">
        <f>IFERROR(VLOOKUP($A1452,'Hospitalisation Details'!$A:$P,14,0),"")</f>
        <v>R1013</v>
      </c>
      <c r="S1452" s="47">
        <f>IFERROR(VLOOKUP($A1452,'Hospitalisation Details'!$A:$P,16,0),"")</f>
        <v>46</v>
      </c>
    </row>
    <row r="1453" spans="1:19" x14ac:dyDescent="0.3">
      <c r="A1453" s="34" t="str">
        <f>'Medical Examinations'!A1453</f>
        <v>Id1452</v>
      </c>
      <c r="B1453" s="36" t="str">
        <f>VLOOKUP($A1453,'Customer Names'!A:E,3,FALSE)</f>
        <v>Mr.</v>
      </c>
      <c r="C1453" s="37" t="str">
        <f>VLOOKUP($A1453,'Customer Names'!$A:$E,4,FALSE)</f>
        <v xml:space="preserve"> Adam</v>
      </c>
      <c r="D1453" s="37" t="str">
        <f>VLOOKUP($A1453,'Customer Names'!A:E,5,FALSE)</f>
        <v>Goode</v>
      </c>
      <c r="E1453" s="35">
        <f>VLOOKUP($A1453,'Medical Examinations'!$A:$H,2,FALSE)</f>
        <v>37.049999999999997</v>
      </c>
      <c r="F1453" s="35">
        <f>VLOOKUP($A1453,'Medical Examinations'!$A:$H,3,FALSE)</f>
        <v>9.9600000000000009</v>
      </c>
      <c r="G1453" s="35" t="str">
        <f>VLOOKUP($A1453,'Medical Examinations'!$A:$N,11,0)</f>
        <v>Yes</v>
      </c>
      <c r="H1453" s="35" t="str">
        <f>VLOOKUP($A1453,'Medical Examinations'!$A:$N,5,0)</f>
        <v>No</v>
      </c>
      <c r="I1453" s="35" t="str">
        <f>VLOOKUP($A1453,'Medical Examinations'!$A:$N,6,0)</f>
        <v>No</v>
      </c>
      <c r="J1453" s="35">
        <f>VLOOKUP($A1453,'Medical Examinations'!$A:$N,9,0)</f>
        <v>0</v>
      </c>
      <c r="K1453" s="35" t="str">
        <f>VLOOKUP($A1453,'Medical Examinations'!$A:$N,10,0)</f>
        <v>No</v>
      </c>
      <c r="L1453" s="35" t="str">
        <f>VLOOKUP($A1453,'Medical Examinations'!$A:$N,12,0)</f>
        <v>Obesity</v>
      </c>
      <c r="M1453" s="35" t="str">
        <f>VLOOKUP($A1453,'Medical Examinations'!$A:$N,13,0)</f>
        <v>Diabetes</v>
      </c>
      <c r="N1453" s="45">
        <f>IFERROR(VLOOKUP($A1453,'Hospitalisation Details'!$A:$P,15,0),"")</f>
        <v>29802</v>
      </c>
      <c r="O1453" s="46">
        <f>IFERROR(VLOOKUP($A1453,'Hospitalisation Details'!$A:$P,6,0),"")</f>
        <v>7265.7</v>
      </c>
      <c r="P1453" s="47" t="str">
        <f>IFERROR(VLOOKUP($A1453,'Hospitalisation Details'!$A:$P,12,0),"")</f>
        <v>tier - 3</v>
      </c>
      <c r="Q1453" s="47" t="str">
        <f>IFERROR(VLOOKUP($A1453,'Hospitalisation Details'!$A:$P,13,0),"")</f>
        <v>tier - 3</v>
      </c>
      <c r="R1453" s="47" t="str">
        <f>IFERROR(VLOOKUP($A1453,'Hospitalisation Details'!$A:$P,14,0),"")</f>
        <v>R1012</v>
      </c>
      <c r="S1453" s="47">
        <f>IFERROR(VLOOKUP($A1453,'Hospitalisation Details'!$A:$P,16,0),"")</f>
        <v>41</v>
      </c>
    </row>
    <row r="1454" spans="1:19" x14ac:dyDescent="0.3">
      <c r="A1454" s="34" t="str">
        <f>'Medical Examinations'!A1454</f>
        <v>Id1453</v>
      </c>
      <c r="B1454" s="36" t="str">
        <f>VLOOKUP($A1454,'Customer Names'!A:E,3,FALSE)</f>
        <v>Mr.</v>
      </c>
      <c r="C1454" s="37" t="str">
        <f>VLOOKUP($A1454,'Customer Names'!$A:$E,4,FALSE)</f>
        <v xml:space="preserve"> Jeremy J</v>
      </c>
      <c r="D1454" s="37" t="str">
        <f>VLOOKUP($A1454,'Customer Names'!A:E,5,FALSE)</f>
        <v>Doden</v>
      </c>
      <c r="E1454" s="35">
        <f>VLOOKUP($A1454,'Medical Examinations'!$A:$H,2,FALSE)</f>
        <v>22.95</v>
      </c>
      <c r="F1454" s="35">
        <f>VLOOKUP($A1454,'Medical Examinations'!$A:$H,3,FALSE)</f>
        <v>10.53</v>
      </c>
      <c r="G1454" s="35" t="str">
        <f>VLOOKUP($A1454,'Medical Examinations'!$A:$N,11,0)</f>
        <v>No</v>
      </c>
      <c r="H1454" s="35" t="str">
        <f>VLOOKUP($A1454,'Medical Examinations'!$A:$N,5,0)</f>
        <v>No</v>
      </c>
      <c r="I1454" s="35" t="str">
        <f>VLOOKUP($A1454,'Medical Examinations'!$A:$N,6,0)</f>
        <v>No</v>
      </c>
      <c r="J1454" s="35">
        <f>VLOOKUP($A1454,'Medical Examinations'!$A:$N,9,0)</f>
        <v>2</v>
      </c>
      <c r="K1454" s="35" t="str">
        <f>VLOOKUP($A1454,'Medical Examinations'!$A:$N,10,0)</f>
        <v>No</v>
      </c>
      <c r="L1454" s="35" t="str">
        <f>VLOOKUP($A1454,'Medical Examinations'!$A:$N,12,0)</f>
        <v>Normal Weight</v>
      </c>
      <c r="M1454" s="35" t="str">
        <f>VLOOKUP($A1454,'Medical Examinations'!$A:$N,13,0)</f>
        <v>Diabetes</v>
      </c>
      <c r="N1454" s="45">
        <f>IFERROR(VLOOKUP($A1454,'Hospitalisation Details'!$A:$P,15,0),"")</f>
        <v>26962</v>
      </c>
      <c r="O1454" s="46">
        <f>IFERROR(VLOOKUP($A1454,'Hospitalisation Details'!$A:$P,6,0),"")</f>
        <v>7265.58</v>
      </c>
      <c r="P1454" s="47" t="str">
        <f>IFERROR(VLOOKUP($A1454,'Hospitalisation Details'!$A:$P,12,0),"")</f>
        <v>tier - 2</v>
      </c>
      <c r="Q1454" s="47" t="str">
        <f>IFERROR(VLOOKUP($A1454,'Hospitalisation Details'!$A:$P,13,0),"")</f>
        <v>tier - 2</v>
      </c>
      <c r="R1454" s="47" t="str">
        <f>IFERROR(VLOOKUP($A1454,'Hospitalisation Details'!$A:$P,14,0),"")</f>
        <v>R1013</v>
      </c>
      <c r="S1454" s="47">
        <f>IFERROR(VLOOKUP($A1454,'Hospitalisation Details'!$A:$P,16,0),"")</f>
        <v>49</v>
      </c>
    </row>
    <row r="1455" spans="1:19" x14ac:dyDescent="0.3">
      <c r="A1455" s="34" t="str">
        <f>'Medical Examinations'!A1455</f>
        <v>Id1454</v>
      </c>
      <c r="B1455" s="36" t="str">
        <f>VLOOKUP($A1455,'Customer Names'!A:E,3,FALSE)</f>
        <v>Mr.</v>
      </c>
      <c r="C1455" s="37" t="str">
        <f>VLOOKUP($A1455,'Customer Names'!$A:$E,4,FALSE)</f>
        <v xml:space="preserve"> Adam C</v>
      </c>
      <c r="D1455" s="37" t="str">
        <f>VLOOKUP($A1455,'Customer Names'!A:E,5,FALSE)</f>
        <v>Groff</v>
      </c>
      <c r="E1455" s="35">
        <f>VLOOKUP($A1455,'Medical Examinations'!$A:$H,2,FALSE)</f>
        <v>34.200000000000003</v>
      </c>
      <c r="F1455" s="35">
        <f>VLOOKUP($A1455,'Medical Examinations'!$A:$H,3,FALSE)</f>
        <v>6.69</v>
      </c>
      <c r="G1455" s="35" t="str">
        <f>VLOOKUP($A1455,'Medical Examinations'!$A:$N,11,0)</f>
        <v>Yes</v>
      </c>
      <c r="H1455" s="35" t="str">
        <f>VLOOKUP($A1455,'Medical Examinations'!$A:$N,5,0)</f>
        <v>No</v>
      </c>
      <c r="I1455" s="35" t="str">
        <f>VLOOKUP($A1455,'Medical Examinations'!$A:$N,6,0)</f>
        <v>No</v>
      </c>
      <c r="J1455" s="35">
        <f>VLOOKUP($A1455,'Medical Examinations'!$A:$N,9,0)</f>
        <v>0</v>
      </c>
      <c r="K1455" s="35" t="str">
        <f>VLOOKUP($A1455,'Medical Examinations'!$A:$N,10,0)</f>
        <v>No</v>
      </c>
      <c r="L1455" s="35" t="str">
        <f>VLOOKUP($A1455,'Medical Examinations'!$A:$N,12,0)</f>
        <v>Obesity</v>
      </c>
      <c r="M1455" s="35" t="str">
        <f>VLOOKUP($A1455,'Medical Examinations'!$A:$N,13,0)</f>
        <v>Diabetes</v>
      </c>
      <c r="N1455" s="45">
        <f>IFERROR(VLOOKUP($A1455,'Hospitalisation Details'!$A:$P,15,0),"")</f>
        <v>29750</v>
      </c>
      <c r="O1455" s="46">
        <f>IFERROR(VLOOKUP($A1455,'Hospitalisation Details'!$A:$P,6,0),"")</f>
        <v>7261.74</v>
      </c>
      <c r="P1455" s="47" t="str">
        <f>IFERROR(VLOOKUP($A1455,'Hospitalisation Details'!$A:$P,12,0),"")</f>
        <v>tier - 3</v>
      </c>
      <c r="Q1455" s="47" t="str">
        <f>IFERROR(VLOOKUP($A1455,'Hospitalisation Details'!$A:$P,13,0),"")</f>
        <v>tier - 3</v>
      </c>
      <c r="R1455" s="47" t="str">
        <f>IFERROR(VLOOKUP($A1455,'Hospitalisation Details'!$A:$P,14,0),"")</f>
        <v>R1012</v>
      </c>
      <c r="S1455" s="47">
        <f>IFERROR(VLOOKUP($A1455,'Hospitalisation Details'!$A:$P,16,0),"")</f>
        <v>41</v>
      </c>
    </row>
    <row r="1456" spans="1:19" x14ac:dyDescent="0.3">
      <c r="A1456" s="34" t="str">
        <f>'Medical Examinations'!A1456</f>
        <v>Id1455</v>
      </c>
      <c r="B1456" s="36" t="str">
        <f>VLOOKUP($A1456,'Customer Names'!A:E,3,FALSE)</f>
        <v>Mr.</v>
      </c>
      <c r="C1456" s="37" t="str">
        <f>VLOOKUP($A1456,'Customer Names'!$A:$E,4,FALSE)</f>
        <v xml:space="preserve"> Jon</v>
      </c>
      <c r="D1456" s="37" t="str">
        <f>VLOOKUP($A1456,'Customer Names'!A:E,5,FALSE)</f>
        <v>Kuehler</v>
      </c>
      <c r="E1456" s="35">
        <f>VLOOKUP($A1456,'Medical Examinations'!$A:$H,2,FALSE)</f>
        <v>30.59</v>
      </c>
      <c r="F1456" s="35">
        <f>VLOOKUP($A1456,'Medical Examinations'!$A:$H,3,FALSE)</f>
        <v>9.5500000000000007</v>
      </c>
      <c r="G1456" s="35" t="str">
        <f>VLOOKUP($A1456,'Medical Examinations'!$A:$N,11,0)</f>
        <v>Yes</v>
      </c>
      <c r="H1456" s="35" t="str">
        <f>VLOOKUP($A1456,'Medical Examinations'!$A:$N,5,0)</f>
        <v>No</v>
      </c>
      <c r="I1456" s="35" t="str">
        <f>VLOOKUP($A1456,'Medical Examinations'!$A:$N,6,0)</f>
        <v>No</v>
      </c>
      <c r="J1456" s="35">
        <f>VLOOKUP($A1456,'Medical Examinations'!$A:$N,9,0)</f>
        <v>0</v>
      </c>
      <c r="K1456" s="35" t="str">
        <f>VLOOKUP($A1456,'Medical Examinations'!$A:$N,10,0)</f>
        <v>No</v>
      </c>
      <c r="L1456" s="35" t="str">
        <f>VLOOKUP($A1456,'Medical Examinations'!$A:$N,12,0)</f>
        <v>Obesity</v>
      </c>
      <c r="M1456" s="35" t="str">
        <f>VLOOKUP($A1456,'Medical Examinations'!$A:$N,13,0)</f>
        <v>Diabetes</v>
      </c>
      <c r="N1456" s="45">
        <f>IFERROR(VLOOKUP($A1456,'Hospitalisation Details'!$A:$P,15,0),"")</f>
        <v>29812</v>
      </c>
      <c r="O1456" s="46">
        <f>IFERROR(VLOOKUP($A1456,'Hospitalisation Details'!$A:$P,6,0),"")</f>
        <v>7256.72</v>
      </c>
      <c r="P1456" s="47" t="str">
        <f>IFERROR(VLOOKUP($A1456,'Hospitalisation Details'!$A:$P,12,0),"")</f>
        <v>tier - 3</v>
      </c>
      <c r="Q1456" s="47" t="str">
        <f>IFERROR(VLOOKUP($A1456,'Hospitalisation Details'!$A:$P,13,0),"")</f>
        <v>tier - 2</v>
      </c>
      <c r="R1456" s="47" t="str">
        <f>IFERROR(VLOOKUP($A1456,'Hospitalisation Details'!$A:$P,14,0),"")</f>
        <v>R1012</v>
      </c>
      <c r="S1456" s="47">
        <f>IFERROR(VLOOKUP($A1456,'Hospitalisation Details'!$A:$P,16,0),"")</f>
        <v>41</v>
      </c>
    </row>
    <row r="1457" spans="1:19" x14ac:dyDescent="0.3">
      <c r="A1457" s="34" t="str">
        <f>'Medical Examinations'!A1457</f>
        <v>Id1456</v>
      </c>
      <c r="B1457" s="36" t="str">
        <f>VLOOKUP($A1457,'Customer Names'!A:E,3,FALSE)</f>
        <v>Mr.</v>
      </c>
      <c r="C1457" s="37" t="str">
        <f>VLOOKUP($A1457,'Customer Names'!$A:$E,4,FALSE)</f>
        <v xml:space="preserve"> Steven J</v>
      </c>
      <c r="D1457" s="37" t="str">
        <f>VLOOKUP($A1457,'Customer Names'!A:E,5,FALSE)</f>
        <v>Daniels</v>
      </c>
      <c r="E1457" s="35">
        <f>VLOOKUP($A1457,'Medical Examinations'!$A:$H,2,FALSE)</f>
        <v>25.51</v>
      </c>
      <c r="F1457" s="35">
        <f>VLOOKUP($A1457,'Medical Examinations'!$A:$H,3,FALSE)</f>
        <v>6.05</v>
      </c>
      <c r="G1457" s="35" t="str">
        <f>VLOOKUP($A1457,'Medical Examinations'!$A:$N,11,0)</f>
        <v>No</v>
      </c>
      <c r="H1457" s="35" t="str">
        <f>VLOOKUP($A1457,'Medical Examinations'!$A:$N,5,0)</f>
        <v>No</v>
      </c>
      <c r="I1457" s="35" t="str">
        <f>VLOOKUP($A1457,'Medical Examinations'!$A:$N,6,0)</f>
        <v>No</v>
      </c>
      <c r="J1457" s="35">
        <f>VLOOKUP($A1457,'Medical Examinations'!$A:$N,9,0)</f>
        <v>0</v>
      </c>
      <c r="K1457" s="35" t="str">
        <f>VLOOKUP($A1457,'Medical Examinations'!$A:$N,10,0)</f>
        <v>No</v>
      </c>
      <c r="L1457" s="35" t="str">
        <f>VLOOKUP($A1457,'Medical Examinations'!$A:$N,12,0)</f>
        <v>Overweight</v>
      </c>
      <c r="M1457" s="35" t="str">
        <f>VLOOKUP($A1457,'Medical Examinations'!$A:$N,13,0)</f>
        <v>Prediabetes</v>
      </c>
      <c r="N1457" s="45">
        <f>IFERROR(VLOOKUP($A1457,'Hospitalisation Details'!$A:$P,15,0),"")</f>
        <v>30156</v>
      </c>
      <c r="O1457" s="46">
        <f>IFERROR(VLOOKUP($A1457,'Hospitalisation Details'!$A:$P,6,0),"")</f>
        <v>7248.71</v>
      </c>
      <c r="P1457" s="47" t="str">
        <f>IFERROR(VLOOKUP($A1457,'Hospitalisation Details'!$A:$P,12,0),"")</f>
        <v>tier - 2</v>
      </c>
      <c r="Q1457" s="47" t="str">
        <f>IFERROR(VLOOKUP($A1457,'Hospitalisation Details'!$A:$P,13,0),"")</f>
        <v>tier - 1</v>
      </c>
      <c r="R1457" s="47" t="str">
        <f>IFERROR(VLOOKUP($A1457,'Hospitalisation Details'!$A:$P,14,0),"")</f>
        <v>R1013</v>
      </c>
      <c r="S1457" s="47">
        <f>IFERROR(VLOOKUP($A1457,'Hospitalisation Details'!$A:$P,16,0),"")</f>
        <v>40</v>
      </c>
    </row>
    <row r="1458" spans="1:19" x14ac:dyDescent="0.3">
      <c r="A1458" s="34" t="str">
        <f>'Medical Examinations'!A1458</f>
        <v>Id1457</v>
      </c>
      <c r="B1458" s="36" t="str">
        <f>VLOOKUP($A1458,'Customer Names'!A:E,3,FALSE)</f>
        <v>Ms.</v>
      </c>
      <c r="C1458" s="37" t="str">
        <f>VLOOKUP($A1458,'Customer Names'!$A:$E,4,FALSE)</f>
        <v xml:space="preserve"> Jessica P.</v>
      </c>
      <c r="D1458" s="37" t="str">
        <f>VLOOKUP($A1458,'Customer Names'!A:E,5,FALSE)</f>
        <v>Gibby</v>
      </c>
      <c r="E1458" s="35">
        <f>VLOOKUP($A1458,'Medical Examinations'!$A:$H,2,FALSE)</f>
        <v>29.04</v>
      </c>
      <c r="F1458" s="35">
        <f>VLOOKUP($A1458,'Medical Examinations'!$A:$H,3,FALSE)</f>
        <v>10.56</v>
      </c>
      <c r="G1458" s="35" t="str">
        <f>VLOOKUP($A1458,'Medical Examinations'!$A:$N,11,0)</f>
        <v>Yes</v>
      </c>
      <c r="H1458" s="35" t="str">
        <f>VLOOKUP($A1458,'Medical Examinations'!$A:$N,5,0)</f>
        <v>No</v>
      </c>
      <c r="I1458" s="35" t="str">
        <f>VLOOKUP($A1458,'Medical Examinations'!$A:$N,6,0)</f>
        <v>No</v>
      </c>
      <c r="J1458" s="35">
        <f>VLOOKUP($A1458,'Medical Examinations'!$A:$N,9,0)</f>
        <v>1</v>
      </c>
      <c r="K1458" s="35" t="str">
        <f>VLOOKUP($A1458,'Medical Examinations'!$A:$N,10,0)</f>
        <v>No</v>
      </c>
      <c r="L1458" s="35" t="str">
        <f>VLOOKUP($A1458,'Medical Examinations'!$A:$N,12,0)</f>
        <v>Overweight</v>
      </c>
      <c r="M1458" s="35" t="str">
        <f>VLOOKUP($A1458,'Medical Examinations'!$A:$N,13,0)</f>
        <v>Diabetes</v>
      </c>
      <c r="N1458" s="45">
        <f>IFERROR(VLOOKUP($A1458,'Hospitalisation Details'!$A:$P,15,0),"")</f>
        <v>31657</v>
      </c>
      <c r="O1458" s="46">
        <f>IFERROR(VLOOKUP($A1458,'Hospitalisation Details'!$A:$P,6,0),"")</f>
        <v>7243.81</v>
      </c>
      <c r="P1458" s="47" t="str">
        <f>IFERROR(VLOOKUP($A1458,'Hospitalisation Details'!$A:$P,12,0),"")</f>
        <v>tier - 2</v>
      </c>
      <c r="Q1458" s="47" t="str">
        <f>IFERROR(VLOOKUP($A1458,'Hospitalisation Details'!$A:$P,13,0),"")</f>
        <v>tier - 3</v>
      </c>
      <c r="R1458" s="47" t="str">
        <f>IFERROR(VLOOKUP($A1458,'Hospitalisation Details'!$A:$P,14,0),"")</f>
        <v>R1013</v>
      </c>
      <c r="S1458" s="47">
        <f>IFERROR(VLOOKUP($A1458,'Hospitalisation Details'!$A:$P,16,0),"")</f>
        <v>36</v>
      </c>
    </row>
    <row r="1459" spans="1:19" x14ac:dyDescent="0.3">
      <c r="A1459" s="34" t="str">
        <f>'Medical Examinations'!A1459</f>
        <v>Id1458</v>
      </c>
      <c r="B1459" s="36" t="str">
        <f>VLOOKUP($A1459,'Customer Names'!A:E,3,FALSE)</f>
        <v>Ms.</v>
      </c>
      <c r="C1459" s="37" t="str">
        <f>VLOOKUP($A1459,'Customer Names'!$A:$E,4,FALSE)</f>
        <v xml:space="preserve"> Ashley</v>
      </c>
      <c r="D1459" s="37" t="str">
        <f>VLOOKUP($A1459,'Customer Names'!A:E,5,FALSE)</f>
        <v>Busa</v>
      </c>
      <c r="E1459" s="35">
        <f>VLOOKUP($A1459,'Medical Examinations'!$A:$H,2,FALSE)</f>
        <v>22.135000000000002</v>
      </c>
      <c r="F1459" s="35">
        <f>VLOOKUP($A1459,'Medical Examinations'!$A:$H,3,FALSE)</f>
        <v>10.81</v>
      </c>
      <c r="G1459" s="35" t="str">
        <f>VLOOKUP($A1459,'Medical Examinations'!$A:$N,11,0)</f>
        <v>Yes</v>
      </c>
      <c r="H1459" s="35" t="str">
        <f>VLOOKUP($A1459,'Medical Examinations'!$A:$N,5,0)</f>
        <v>No</v>
      </c>
      <c r="I1459" s="35" t="str">
        <f>VLOOKUP($A1459,'Medical Examinations'!$A:$N,6,0)</f>
        <v>No</v>
      </c>
      <c r="J1459" s="35">
        <f>VLOOKUP($A1459,'Medical Examinations'!$A:$N,9,0)</f>
        <v>1</v>
      </c>
      <c r="K1459" s="35" t="str">
        <f>VLOOKUP($A1459,'Medical Examinations'!$A:$N,10,0)</f>
        <v>No</v>
      </c>
      <c r="L1459" s="35" t="str">
        <f>VLOOKUP($A1459,'Medical Examinations'!$A:$N,12,0)</f>
        <v>Normal Weight</v>
      </c>
      <c r="M1459" s="35" t="str">
        <f>VLOOKUP($A1459,'Medical Examinations'!$A:$N,13,0)</f>
        <v>Diabetes</v>
      </c>
      <c r="N1459" s="45">
        <f>IFERROR(VLOOKUP($A1459,'Hospitalisation Details'!$A:$P,15,0),"")</f>
        <v>31606</v>
      </c>
      <c r="O1459" s="46">
        <f>IFERROR(VLOOKUP($A1459,'Hospitalisation Details'!$A:$P,6,0),"")</f>
        <v>7228.22</v>
      </c>
      <c r="P1459" s="47" t="str">
        <f>IFERROR(VLOOKUP($A1459,'Hospitalisation Details'!$A:$P,12,0),"")</f>
        <v>tier - 2</v>
      </c>
      <c r="Q1459" s="47" t="str">
        <f>IFERROR(VLOOKUP($A1459,'Hospitalisation Details'!$A:$P,13,0),"")</f>
        <v>tier - 1</v>
      </c>
      <c r="R1459" s="47" t="str">
        <f>IFERROR(VLOOKUP($A1459,'Hospitalisation Details'!$A:$P,14,0),"")</f>
        <v>R1024</v>
      </c>
      <c r="S1459" s="47">
        <f>IFERROR(VLOOKUP($A1459,'Hospitalisation Details'!$A:$P,16,0),"")</f>
        <v>36</v>
      </c>
    </row>
    <row r="1460" spans="1:19" x14ac:dyDescent="0.3">
      <c r="A1460" s="34" t="str">
        <f>'Medical Examinations'!A1460</f>
        <v>Id1459</v>
      </c>
      <c r="B1460" s="36" t="str">
        <f>VLOOKUP($A1460,'Customer Names'!A:E,3,FALSE)</f>
        <v>Mr.</v>
      </c>
      <c r="C1460" s="37" t="str">
        <f>VLOOKUP($A1460,'Customer Names'!$A:$E,4,FALSE)</f>
        <v xml:space="preserve"> Arturo H.</v>
      </c>
      <c r="D1460" s="37" t="str">
        <f>VLOOKUP($A1460,'Customer Names'!A:E,5,FALSE)</f>
        <v>Moyo</v>
      </c>
      <c r="E1460" s="35">
        <f>VLOOKUP($A1460,'Medical Examinations'!$A:$H,2,FALSE)</f>
        <v>21.375</v>
      </c>
      <c r="F1460" s="35">
        <f>VLOOKUP($A1460,'Medical Examinations'!$A:$H,3,FALSE)</f>
        <v>4.32</v>
      </c>
      <c r="G1460" s="35" t="str">
        <f>VLOOKUP($A1460,'Medical Examinations'!$A:$N,11,0)</f>
        <v>No</v>
      </c>
      <c r="H1460" s="35" t="str">
        <f>VLOOKUP($A1460,'Medical Examinations'!$A:$N,5,0)</f>
        <v>No</v>
      </c>
      <c r="I1460" s="35" t="str">
        <f>VLOOKUP($A1460,'Medical Examinations'!$A:$N,6,0)</f>
        <v>No</v>
      </c>
      <c r="J1460" s="35">
        <f>VLOOKUP($A1460,'Medical Examinations'!$A:$N,9,0)</f>
        <v>0</v>
      </c>
      <c r="K1460" s="35" t="str">
        <f>VLOOKUP($A1460,'Medical Examinations'!$A:$N,10,0)</f>
        <v>No</v>
      </c>
      <c r="L1460" s="35" t="str">
        <f>VLOOKUP($A1460,'Medical Examinations'!$A:$N,12,0)</f>
        <v>Normal Weight</v>
      </c>
      <c r="M1460" s="35" t="str">
        <f>VLOOKUP($A1460,'Medical Examinations'!$A:$N,13,0)</f>
        <v>Normal</v>
      </c>
      <c r="N1460" s="45">
        <f>IFERROR(VLOOKUP($A1460,'Hospitalisation Details'!$A:$P,15,0),"")</f>
        <v>28383</v>
      </c>
      <c r="O1460" s="46">
        <f>IFERROR(VLOOKUP($A1460,'Hospitalisation Details'!$A:$P,6,0),"")</f>
        <v>7222.79</v>
      </c>
      <c r="P1460" s="47" t="str">
        <f>IFERROR(VLOOKUP($A1460,'Hospitalisation Details'!$A:$P,12,0),"")</f>
        <v>tier - 3</v>
      </c>
      <c r="Q1460" s="47" t="str">
        <f>IFERROR(VLOOKUP($A1460,'Hospitalisation Details'!$A:$P,13,0),"")</f>
        <v>tier - 3</v>
      </c>
      <c r="R1460" s="47" t="str">
        <f>IFERROR(VLOOKUP($A1460,'Hospitalisation Details'!$A:$P,14,0),"")</f>
        <v>R1012</v>
      </c>
      <c r="S1460" s="47">
        <f>IFERROR(VLOOKUP($A1460,'Hospitalisation Details'!$A:$P,16,0),"")</f>
        <v>45</v>
      </c>
    </row>
    <row r="1461" spans="1:19" x14ac:dyDescent="0.3">
      <c r="A1461" s="34" t="str">
        <f>'Medical Examinations'!A1461</f>
        <v>Id1460</v>
      </c>
      <c r="B1461" s="36" t="str">
        <f>VLOOKUP($A1461,'Customer Names'!A:E,3,FALSE)</f>
        <v>Mr.</v>
      </c>
      <c r="C1461" s="37" t="str">
        <f>VLOOKUP($A1461,'Customer Names'!$A:$E,4,FALSE)</f>
        <v xml:space="preserve"> Ketil</v>
      </c>
      <c r="D1461" s="37" t="str">
        <f>VLOOKUP($A1461,'Customer Names'!A:E,5,FALSE)</f>
        <v>Horn</v>
      </c>
      <c r="E1461" s="35">
        <f>VLOOKUP($A1461,'Medical Examinations'!$A:$H,2,FALSE)</f>
        <v>29.19</v>
      </c>
      <c r="F1461" s="35">
        <f>VLOOKUP($A1461,'Medical Examinations'!$A:$H,3,FALSE)</f>
        <v>4.37</v>
      </c>
      <c r="G1461" s="35" t="str">
        <f>VLOOKUP($A1461,'Medical Examinations'!$A:$N,11,0)</f>
        <v>No</v>
      </c>
      <c r="H1461" s="35" t="str">
        <f>VLOOKUP($A1461,'Medical Examinations'!$A:$N,5,0)</f>
        <v>No</v>
      </c>
      <c r="I1461" s="35" t="str">
        <f>VLOOKUP($A1461,'Medical Examinations'!$A:$N,6,0)</f>
        <v>No</v>
      </c>
      <c r="J1461" s="35">
        <f>VLOOKUP($A1461,'Medical Examinations'!$A:$N,9,0)</f>
        <v>0</v>
      </c>
      <c r="K1461" s="35" t="str">
        <f>VLOOKUP($A1461,'Medical Examinations'!$A:$N,10,0)</f>
        <v>No</v>
      </c>
      <c r="L1461" s="35" t="str">
        <f>VLOOKUP($A1461,'Medical Examinations'!$A:$N,12,0)</f>
        <v>Overweight</v>
      </c>
      <c r="M1461" s="35" t="str">
        <f>VLOOKUP($A1461,'Medical Examinations'!$A:$N,13,0)</f>
        <v>Normal</v>
      </c>
      <c r="N1461" s="45">
        <f>IFERROR(VLOOKUP($A1461,'Hospitalisation Details'!$A:$P,15,0),"")</f>
        <v>33417</v>
      </c>
      <c r="O1461" s="46">
        <f>IFERROR(VLOOKUP($A1461,'Hospitalisation Details'!$A:$P,6,0),"")</f>
        <v>7220.25</v>
      </c>
      <c r="P1461" s="47" t="str">
        <f>IFERROR(VLOOKUP($A1461,'Hospitalisation Details'!$A:$P,12,0),"")</f>
        <v>tier - 2</v>
      </c>
      <c r="Q1461" s="47" t="str">
        <f>IFERROR(VLOOKUP($A1461,'Hospitalisation Details'!$A:$P,13,0),"")</f>
        <v>tier - 2</v>
      </c>
      <c r="R1461" s="47" t="str">
        <f>IFERROR(VLOOKUP($A1461,'Hospitalisation Details'!$A:$P,14,0),"")</f>
        <v>R1021</v>
      </c>
      <c r="S1461" s="47">
        <f>IFERROR(VLOOKUP($A1461,'Hospitalisation Details'!$A:$P,16,0),"")</f>
        <v>31</v>
      </c>
    </row>
    <row r="1462" spans="1:19" x14ac:dyDescent="0.3">
      <c r="A1462" s="34" t="str">
        <f>'Medical Examinations'!A1462</f>
        <v>Id1461</v>
      </c>
      <c r="B1462" s="36" t="str">
        <f>VLOOKUP($A1462,'Customer Names'!A:E,3,FALSE)</f>
        <v>Ms.</v>
      </c>
      <c r="C1462" s="37" t="str">
        <f>VLOOKUP($A1462,'Customer Names'!$A:$E,4,FALSE)</f>
        <v xml:space="preserve"> Katie</v>
      </c>
      <c r="D1462" s="37" t="str">
        <f>VLOOKUP($A1462,'Customer Names'!A:E,5,FALSE)</f>
        <v>Bien</v>
      </c>
      <c r="E1462" s="35">
        <f>VLOOKUP($A1462,'Medical Examinations'!$A:$H,2,FALSE)</f>
        <v>31.92</v>
      </c>
      <c r="F1462" s="35">
        <f>VLOOKUP($A1462,'Medical Examinations'!$A:$H,3,FALSE)</f>
        <v>4.8099999999999996</v>
      </c>
      <c r="G1462" s="35" t="str">
        <f>VLOOKUP($A1462,'Medical Examinations'!$A:$N,11,0)</f>
        <v>Yes</v>
      </c>
      <c r="H1462" s="35" t="str">
        <f>VLOOKUP($A1462,'Medical Examinations'!$A:$N,5,0)</f>
        <v>No</v>
      </c>
      <c r="I1462" s="35" t="str">
        <f>VLOOKUP($A1462,'Medical Examinations'!$A:$N,6,0)</f>
        <v>Yes</v>
      </c>
      <c r="J1462" s="35">
        <f>VLOOKUP($A1462,'Medical Examinations'!$A:$N,9,0)</f>
        <v>1</v>
      </c>
      <c r="K1462" s="35" t="str">
        <f>VLOOKUP($A1462,'Medical Examinations'!$A:$N,10,0)</f>
        <v>No</v>
      </c>
      <c r="L1462" s="35" t="str">
        <f>VLOOKUP($A1462,'Medical Examinations'!$A:$N,12,0)</f>
        <v>Obesity</v>
      </c>
      <c r="M1462" s="35" t="str">
        <f>VLOOKUP($A1462,'Medical Examinations'!$A:$N,13,0)</f>
        <v>Normal</v>
      </c>
      <c r="N1462" s="45">
        <f>IFERROR(VLOOKUP($A1462,'Hospitalisation Details'!$A:$P,15,0),"")</f>
        <v>30641</v>
      </c>
      <c r="O1462" s="46">
        <f>IFERROR(VLOOKUP($A1462,'Hospitalisation Details'!$A:$P,6,0),"")</f>
        <v>7209.49</v>
      </c>
      <c r="P1462" s="47" t="str">
        <f>IFERROR(VLOOKUP($A1462,'Hospitalisation Details'!$A:$P,12,0),"")</f>
        <v>tier - 2</v>
      </c>
      <c r="Q1462" s="47" t="str">
        <f>IFERROR(VLOOKUP($A1462,'Hospitalisation Details'!$A:$P,13,0),"")</f>
        <v>tier - 3</v>
      </c>
      <c r="R1462" s="47" t="str">
        <f>IFERROR(VLOOKUP($A1462,'Hospitalisation Details'!$A:$P,14,0),"")</f>
        <v>R1012</v>
      </c>
      <c r="S1462" s="47">
        <f>IFERROR(VLOOKUP($A1462,'Hospitalisation Details'!$A:$P,16,0),"")</f>
        <v>39</v>
      </c>
    </row>
    <row r="1463" spans="1:19" x14ac:dyDescent="0.3">
      <c r="A1463" s="34" t="str">
        <f>'Medical Examinations'!A1463</f>
        <v>Id1462</v>
      </c>
      <c r="B1463" s="36" t="str">
        <f>VLOOKUP($A1463,'Customer Names'!A:E,3,FALSE)</f>
        <v>Ms.</v>
      </c>
      <c r="C1463" s="37" t="str">
        <f>VLOOKUP($A1463,'Customer Names'!$A:$E,4,FALSE)</f>
        <v xml:space="preserve"> Christi</v>
      </c>
      <c r="D1463" s="37" t="str">
        <f>VLOOKUP($A1463,'Customer Names'!A:E,5,FALSE)</f>
        <v>O'Connor</v>
      </c>
      <c r="E1463" s="35">
        <f>VLOOKUP($A1463,'Medical Examinations'!$A:$H,2,FALSE)</f>
        <v>26.315000000000001</v>
      </c>
      <c r="F1463" s="35">
        <f>VLOOKUP($A1463,'Medical Examinations'!$A:$H,3,FALSE)</f>
        <v>4.5599999999999996</v>
      </c>
      <c r="G1463" s="35" t="str">
        <f>VLOOKUP($A1463,'Medical Examinations'!$A:$N,11,0)</f>
        <v>Yes</v>
      </c>
      <c r="H1463" s="35" t="str">
        <f>VLOOKUP($A1463,'Medical Examinations'!$A:$N,5,0)</f>
        <v>No</v>
      </c>
      <c r="I1463" s="35" t="str">
        <f>VLOOKUP($A1463,'Medical Examinations'!$A:$N,6,0)</f>
        <v>Yes</v>
      </c>
      <c r="J1463" s="35">
        <f>VLOOKUP($A1463,'Medical Examinations'!$A:$N,9,0)</f>
        <v>1</v>
      </c>
      <c r="K1463" s="35" t="str">
        <f>VLOOKUP($A1463,'Medical Examinations'!$A:$N,10,0)</f>
        <v>No</v>
      </c>
      <c r="L1463" s="35" t="str">
        <f>VLOOKUP($A1463,'Medical Examinations'!$A:$N,12,0)</f>
        <v>Overweight</v>
      </c>
      <c r="M1463" s="35" t="str">
        <f>VLOOKUP($A1463,'Medical Examinations'!$A:$N,13,0)</f>
        <v>Normal</v>
      </c>
      <c r="N1463" s="45">
        <f>IFERROR(VLOOKUP($A1463,'Hospitalisation Details'!$A:$P,15,0),"")</f>
        <v>30539</v>
      </c>
      <c r="O1463" s="46">
        <f>IFERROR(VLOOKUP($A1463,'Hospitalisation Details'!$A:$P,6,0),"")</f>
        <v>7201.7</v>
      </c>
      <c r="P1463" s="47" t="str">
        <f>IFERROR(VLOOKUP($A1463,'Hospitalisation Details'!$A:$P,12,0),"")</f>
        <v>tier - 2</v>
      </c>
      <c r="Q1463" s="47" t="str">
        <f>IFERROR(VLOOKUP($A1463,'Hospitalisation Details'!$A:$P,13,0),"")</f>
        <v>tier - 3</v>
      </c>
      <c r="R1463" s="47" t="str">
        <f>IFERROR(VLOOKUP($A1463,'Hospitalisation Details'!$A:$P,14,0),"")</f>
        <v>R1012</v>
      </c>
      <c r="S1463" s="47">
        <f>IFERROR(VLOOKUP($A1463,'Hospitalisation Details'!$A:$P,16,0),"")</f>
        <v>39</v>
      </c>
    </row>
    <row r="1464" spans="1:19" x14ac:dyDescent="0.3">
      <c r="A1464" s="34" t="str">
        <f>'Medical Examinations'!A1464</f>
        <v>Id1463</v>
      </c>
      <c r="B1464" s="36" t="str">
        <f>VLOOKUP($A1464,'Customer Names'!A:E,3,FALSE)</f>
        <v>Mr.</v>
      </c>
      <c r="C1464" s="37" t="str">
        <f>VLOOKUP($A1464,'Customer Names'!$A:$E,4,FALSE)</f>
        <v xml:space="preserve"> Alan</v>
      </c>
      <c r="D1464" s="37" t="str">
        <f>VLOOKUP($A1464,'Customer Names'!A:E,5,FALSE)</f>
        <v>Ash</v>
      </c>
      <c r="E1464" s="35">
        <f>VLOOKUP($A1464,'Medical Examinations'!$A:$H,2,FALSE)</f>
        <v>35.299999999999997</v>
      </c>
      <c r="F1464" s="35">
        <f>VLOOKUP($A1464,'Medical Examinations'!$A:$H,3,FALSE)</f>
        <v>4.3899999999999997</v>
      </c>
      <c r="G1464" s="35" t="str">
        <f>VLOOKUP($A1464,'Medical Examinations'!$A:$N,11,0)</f>
        <v>No</v>
      </c>
      <c r="H1464" s="35" t="str">
        <f>VLOOKUP($A1464,'Medical Examinations'!$A:$N,5,0)</f>
        <v>No</v>
      </c>
      <c r="I1464" s="35" t="str">
        <f>VLOOKUP($A1464,'Medical Examinations'!$A:$N,6,0)</f>
        <v>No</v>
      </c>
      <c r="J1464" s="35">
        <f>VLOOKUP($A1464,'Medical Examinations'!$A:$N,9,0)</f>
        <v>0</v>
      </c>
      <c r="K1464" s="35" t="str">
        <f>VLOOKUP($A1464,'Medical Examinations'!$A:$N,10,0)</f>
        <v>No</v>
      </c>
      <c r="L1464" s="35" t="str">
        <f>VLOOKUP($A1464,'Medical Examinations'!$A:$N,12,0)</f>
        <v>Obesity</v>
      </c>
      <c r="M1464" s="35" t="str">
        <f>VLOOKUP($A1464,'Medical Examinations'!$A:$N,13,0)</f>
        <v>Normal</v>
      </c>
      <c r="N1464" s="45">
        <f>IFERROR(VLOOKUP($A1464,'Hospitalisation Details'!$A:$P,15,0),"")</f>
        <v>30208</v>
      </c>
      <c r="O1464" s="46">
        <f>IFERROR(VLOOKUP($A1464,'Hospitalisation Details'!$A:$P,6,0),"")</f>
        <v>7196.87</v>
      </c>
      <c r="P1464" s="47" t="str">
        <f>IFERROR(VLOOKUP($A1464,'Hospitalisation Details'!$A:$P,12,0),"")</f>
        <v>tier - 3</v>
      </c>
      <c r="Q1464" s="47" t="str">
        <f>IFERROR(VLOOKUP($A1464,'Hospitalisation Details'!$A:$P,13,0),"")</f>
        <v>tier - 2</v>
      </c>
      <c r="R1464" s="47" t="str">
        <f>IFERROR(VLOOKUP($A1464,'Hospitalisation Details'!$A:$P,14,0),"")</f>
        <v>R1011</v>
      </c>
      <c r="S1464" s="47">
        <f>IFERROR(VLOOKUP($A1464,'Hospitalisation Details'!$A:$P,16,0),"")</f>
        <v>40</v>
      </c>
    </row>
    <row r="1465" spans="1:19" x14ac:dyDescent="0.3">
      <c r="A1465" s="34" t="str">
        <f>'Medical Examinations'!A1465</f>
        <v>Id1464</v>
      </c>
      <c r="B1465" s="36" t="str">
        <f>VLOOKUP($A1465,'Customer Names'!A:E,3,FALSE)</f>
        <v>Mr.</v>
      </c>
      <c r="C1465" s="37" t="str">
        <f>VLOOKUP($A1465,'Customer Names'!$A:$E,4,FALSE)</f>
        <v xml:space="preserve"> Edivaldo B. Sr.</v>
      </c>
      <c r="D1465" s="37" t="str">
        <f>VLOOKUP($A1465,'Customer Names'!A:E,5,FALSE)</f>
        <v>Do Prado</v>
      </c>
      <c r="E1465" s="35">
        <f>VLOOKUP($A1465,'Medical Examinations'!$A:$H,2,FALSE)</f>
        <v>18.91</v>
      </c>
      <c r="F1465" s="35">
        <f>VLOOKUP($A1465,'Medical Examinations'!$A:$H,3,FALSE)</f>
        <v>11.44</v>
      </c>
      <c r="G1465" s="35" t="str">
        <f>VLOOKUP($A1465,'Medical Examinations'!$A:$N,11,0)</f>
        <v>No</v>
      </c>
      <c r="H1465" s="35" t="str">
        <f>VLOOKUP($A1465,'Medical Examinations'!$A:$N,5,0)</f>
        <v>No</v>
      </c>
      <c r="I1465" s="35" t="str">
        <f>VLOOKUP($A1465,'Medical Examinations'!$A:$N,6,0)</f>
        <v>No</v>
      </c>
      <c r="J1465" s="35">
        <f>VLOOKUP($A1465,'Medical Examinations'!$A:$N,9,0)</f>
        <v>0</v>
      </c>
      <c r="K1465" s="35" t="str">
        <f>VLOOKUP($A1465,'Medical Examinations'!$A:$N,10,0)</f>
        <v>No</v>
      </c>
      <c r="L1465" s="35" t="str">
        <f>VLOOKUP($A1465,'Medical Examinations'!$A:$N,12,0)</f>
        <v>Normal Weight</v>
      </c>
      <c r="M1465" s="35" t="str">
        <f>VLOOKUP($A1465,'Medical Examinations'!$A:$N,13,0)</f>
        <v>Diabetes</v>
      </c>
      <c r="N1465" s="45">
        <f>IFERROR(VLOOKUP($A1465,'Hospitalisation Details'!$A:$P,15,0),"")</f>
        <v>25076</v>
      </c>
      <c r="O1465" s="46">
        <f>IFERROR(VLOOKUP($A1465,'Hospitalisation Details'!$A:$P,6,0),"")</f>
        <v>7179.52</v>
      </c>
      <c r="P1465" s="47" t="str">
        <f>IFERROR(VLOOKUP($A1465,'Hospitalisation Details'!$A:$P,12,0),"")</f>
        <v>tier - 3</v>
      </c>
      <c r="Q1465" s="47" t="str">
        <f>IFERROR(VLOOKUP($A1465,'Hospitalisation Details'!$A:$P,13,0),"")</f>
        <v>tier - 3</v>
      </c>
      <c r="R1465" s="47" t="str">
        <f>IFERROR(VLOOKUP($A1465,'Hospitalisation Details'!$A:$P,14,0),"")</f>
        <v>R1013</v>
      </c>
      <c r="S1465" s="47">
        <f>IFERROR(VLOOKUP($A1465,'Hospitalisation Details'!$A:$P,16,0),"")</f>
        <v>54</v>
      </c>
    </row>
    <row r="1466" spans="1:19" x14ac:dyDescent="0.3">
      <c r="A1466" s="34" t="str">
        <f>'Medical Examinations'!A1466</f>
        <v>Id1465</v>
      </c>
      <c r="B1466" s="36" t="str">
        <f>VLOOKUP($A1466,'Customer Names'!A:E,3,FALSE)</f>
        <v>Ms.</v>
      </c>
      <c r="C1466" s="37" t="str">
        <f>VLOOKUP($A1466,'Customer Names'!$A:$E,4,FALSE)</f>
        <v xml:space="preserve"> Eve</v>
      </c>
      <c r="D1466" s="37" t="str">
        <f>VLOOKUP($A1466,'Customer Names'!A:E,5,FALSE)</f>
        <v>Phillips</v>
      </c>
      <c r="E1466" s="35">
        <f>VLOOKUP($A1466,'Medical Examinations'!$A:$H,2,FALSE)</f>
        <v>22.41</v>
      </c>
      <c r="F1466" s="35">
        <f>VLOOKUP($A1466,'Medical Examinations'!$A:$H,3,FALSE)</f>
        <v>11.37</v>
      </c>
      <c r="G1466" s="35" t="str">
        <f>VLOOKUP($A1466,'Medical Examinations'!$A:$N,11,0)</f>
        <v>Yes</v>
      </c>
      <c r="H1466" s="35" t="str">
        <f>VLOOKUP($A1466,'Medical Examinations'!$A:$N,5,0)</f>
        <v>No</v>
      </c>
      <c r="I1466" s="35" t="str">
        <f>VLOOKUP($A1466,'Medical Examinations'!$A:$N,6,0)</f>
        <v>No</v>
      </c>
      <c r="J1466" s="35">
        <f>VLOOKUP($A1466,'Medical Examinations'!$A:$N,9,0)</f>
        <v>1</v>
      </c>
      <c r="K1466" s="35" t="str">
        <f>VLOOKUP($A1466,'Medical Examinations'!$A:$N,10,0)</f>
        <v>No</v>
      </c>
      <c r="L1466" s="35" t="str">
        <f>VLOOKUP($A1466,'Medical Examinations'!$A:$N,12,0)</f>
        <v>Normal Weight</v>
      </c>
      <c r="M1466" s="35" t="str">
        <f>VLOOKUP($A1466,'Medical Examinations'!$A:$N,13,0)</f>
        <v>Diabetes</v>
      </c>
      <c r="N1466" s="45">
        <f>IFERROR(VLOOKUP($A1466,'Hospitalisation Details'!$A:$P,15,0),"")</f>
        <v>27594</v>
      </c>
      <c r="O1466" s="46">
        <f>IFERROR(VLOOKUP($A1466,'Hospitalisation Details'!$A:$P,6,0),"")</f>
        <v>7175.51</v>
      </c>
      <c r="P1466" s="47" t="str">
        <f>IFERROR(VLOOKUP($A1466,'Hospitalisation Details'!$A:$P,12,0),"")</f>
        <v>tier - 2</v>
      </c>
      <c r="Q1466" s="47" t="str">
        <f>IFERROR(VLOOKUP($A1466,'Hospitalisation Details'!$A:$P,13,0),"")</f>
        <v>tier - 3</v>
      </c>
      <c r="R1466" s="47" t="str">
        <f>IFERROR(VLOOKUP($A1466,'Hospitalisation Details'!$A:$P,14,0),"")</f>
        <v>R1013</v>
      </c>
      <c r="S1466" s="47">
        <f>IFERROR(VLOOKUP($A1466,'Hospitalisation Details'!$A:$P,16,0),"")</f>
        <v>47</v>
      </c>
    </row>
    <row r="1467" spans="1:19" x14ac:dyDescent="0.3">
      <c r="A1467" s="34" t="str">
        <f>'Medical Examinations'!A1467</f>
        <v>Id1466</v>
      </c>
      <c r="B1467" s="36" t="str">
        <f>VLOOKUP($A1467,'Customer Names'!A:E,3,FALSE)</f>
        <v>Mr.</v>
      </c>
      <c r="C1467" s="37" t="str">
        <f>VLOOKUP($A1467,'Customer Names'!$A:$E,4,FALSE)</f>
        <v xml:space="preserve"> Devin</v>
      </c>
      <c r="D1467" s="37" t="str">
        <f>VLOOKUP($A1467,'Customer Names'!A:E,5,FALSE)</f>
        <v>Kelly</v>
      </c>
      <c r="E1467" s="35">
        <f>VLOOKUP($A1467,'Medical Examinations'!$A:$H,2,FALSE)</f>
        <v>22.704999999999998</v>
      </c>
      <c r="F1467" s="35">
        <f>VLOOKUP($A1467,'Medical Examinations'!$A:$H,3,FALSE)</f>
        <v>6.14</v>
      </c>
      <c r="G1467" s="35" t="str">
        <f>VLOOKUP($A1467,'Medical Examinations'!$A:$N,11,0)</f>
        <v>No</v>
      </c>
      <c r="H1467" s="35" t="str">
        <f>VLOOKUP($A1467,'Medical Examinations'!$A:$N,5,0)</f>
        <v>No</v>
      </c>
      <c r="I1467" s="35" t="str">
        <f>VLOOKUP($A1467,'Medical Examinations'!$A:$N,6,0)</f>
        <v>No</v>
      </c>
      <c r="J1467" s="35">
        <f>VLOOKUP($A1467,'Medical Examinations'!$A:$N,9,0)</f>
        <v>0</v>
      </c>
      <c r="K1467" s="35" t="str">
        <f>VLOOKUP($A1467,'Medical Examinations'!$A:$N,10,0)</f>
        <v>No</v>
      </c>
      <c r="L1467" s="35" t="str">
        <f>VLOOKUP($A1467,'Medical Examinations'!$A:$N,12,0)</f>
        <v>Normal Weight</v>
      </c>
      <c r="M1467" s="35" t="str">
        <f>VLOOKUP($A1467,'Medical Examinations'!$A:$N,13,0)</f>
        <v>Prediabetes</v>
      </c>
      <c r="N1467" s="45">
        <f>IFERROR(VLOOKUP($A1467,'Hospitalisation Details'!$A:$P,15,0),"")</f>
        <v>30179</v>
      </c>
      <c r="O1467" s="46">
        <f>IFERROR(VLOOKUP($A1467,'Hospitalisation Details'!$A:$P,6,0),"")</f>
        <v>7173.36</v>
      </c>
      <c r="P1467" s="47" t="str">
        <f>IFERROR(VLOOKUP($A1467,'Hospitalisation Details'!$A:$P,12,0),"")</f>
        <v>tier - 3</v>
      </c>
      <c r="Q1467" s="47" t="str">
        <f>IFERROR(VLOOKUP($A1467,'Hospitalisation Details'!$A:$P,13,0),"")</f>
        <v>tier - 2</v>
      </c>
      <c r="R1467" s="47" t="str">
        <f>IFERROR(VLOOKUP($A1467,'Hospitalisation Details'!$A:$P,14,0),"")</f>
        <v>R1016</v>
      </c>
      <c r="S1467" s="47">
        <f>IFERROR(VLOOKUP($A1467,'Hospitalisation Details'!$A:$P,16,0),"")</f>
        <v>40</v>
      </c>
    </row>
    <row r="1468" spans="1:19" x14ac:dyDescent="0.3">
      <c r="A1468" s="34" t="str">
        <f>'Medical Examinations'!A1468</f>
        <v>Id1467</v>
      </c>
      <c r="B1468" s="36" t="str">
        <f>VLOOKUP($A1468,'Customer Names'!A:E,3,FALSE)</f>
        <v>Mr.</v>
      </c>
      <c r="C1468" s="37" t="str">
        <f>VLOOKUP($A1468,'Customer Names'!$A:$E,4,FALSE)</f>
        <v xml:space="preserve"> Shaun R</v>
      </c>
      <c r="D1468" s="37" t="str">
        <f>VLOOKUP($A1468,'Customer Names'!A:E,5,FALSE)</f>
        <v>Dever</v>
      </c>
      <c r="E1468" s="35">
        <f>VLOOKUP($A1468,'Medical Examinations'!$A:$H,2,FALSE)</f>
        <v>37.18</v>
      </c>
      <c r="F1468" s="35">
        <f>VLOOKUP($A1468,'Medical Examinations'!$A:$H,3,FALSE)</f>
        <v>4.8899999999999997</v>
      </c>
      <c r="G1468" s="35" t="str">
        <f>VLOOKUP($A1468,'Medical Examinations'!$A:$N,11,0)</f>
        <v>No</v>
      </c>
      <c r="H1468" s="35" t="str">
        <f>VLOOKUP($A1468,'Medical Examinations'!$A:$N,5,0)</f>
        <v>No</v>
      </c>
      <c r="I1468" s="35" t="str">
        <f>VLOOKUP($A1468,'Medical Examinations'!$A:$N,6,0)</f>
        <v>No</v>
      </c>
      <c r="J1468" s="35">
        <f>VLOOKUP($A1468,'Medical Examinations'!$A:$N,9,0)</f>
        <v>0</v>
      </c>
      <c r="K1468" s="35" t="str">
        <f>VLOOKUP($A1468,'Medical Examinations'!$A:$N,10,0)</f>
        <v>No</v>
      </c>
      <c r="L1468" s="35" t="str">
        <f>VLOOKUP($A1468,'Medical Examinations'!$A:$N,12,0)</f>
        <v>Obesity</v>
      </c>
      <c r="M1468" s="35" t="str">
        <f>VLOOKUP($A1468,'Medical Examinations'!$A:$N,13,0)</f>
        <v>Normal</v>
      </c>
      <c r="N1468" s="45">
        <f>IFERROR(VLOOKUP($A1468,'Hospitalisation Details'!$A:$P,15,0),"")</f>
        <v>29494</v>
      </c>
      <c r="O1468" s="46">
        <f>IFERROR(VLOOKUP($A1468,'Hospitalisation Details'!$A:$P,6,0),"")</f>
        <v>7162.01</v>
      </c>
      <c r="P1468" s="47" t="str">
        <f>IFERROR(VLOOKUP($A1468,'Hospitalisation Details'!$A:$P,12,0),"")</f>
        <v>tier - 2</v>
      </c>
      <c r="Q1468" s="47" t="str">
        <f>IFERROR(VLOOKUP($A1468,'Hospitalisation Details'!$A:$P,13,0),"")</f>
        <v>tier - 3</v>
      </c>
      <c r="R1468" s="47" t="str">
        <f>IFERROR(VLOOKUP($A1468,'Hospitalisation Details'!$A:$P,14,0),"")</f>
        <v>R1013</v>
      </c>
      <c r="S1468" s="47">
        <f>IFERROR(VLOOKUP($A1468,'Hospitalisation Details'!$A:$P,16,0),"")</f>
        <v>42</v>
      </c>
    </row>
    <row r="1469" spans="1:19" x14ac:dyDescent="0.3">
      <c r="A1469" s="34" t="str">
        <f>'Medical Examinations'!A1469</f>
        <v>Id1468</v>
      </c>
      <c r="B1469" s="36" t="str">
        <f>VLOOKUP($A1469,'Customer Names'!A:E,3,FALSE)</f>
        <v>Mr.</v>
      </c>
      <c r="C1469" s="37" t="str">
        <f>VLOOKUP($A1469,'Customer Names'!$A:$E,4,FALSE)</f>
        <v xml:space="preserve"> Adrian</v>
      </c>
      <c r="D1469" s="37" t="str">
        <f>VLOOKUP($A1469,'Customer Names'!A:E,5,FALSE)</f>
        <v>Horvath</v>
      </c>
      <c r="E1469" s="35">
        <f>VLOOKUP($A1469,'Medical Examinations'!$A:$H,2,FALSE)</f>
        <v>35.97</v>
      </c>
      <c r="F1469" s="35">
        <f>VLOOKUP($A1469,'Medical Examinations'!$A:$H,3,FALSE)</f>
        <v>4.5999999999999996</v>
      </c>
      <c r="G1469" s="35" t="str">
        <f>VLOOKUP($A1469,'Medical Examinations'!$A:$N,11,0)</f>
        <v>No</v>
      </c>
      <c r="H1469" s="35" t="str">
        <f>VLOOKUP($A1469,'Medical Examinations'!$A:$N,5,0)</f>
        <v>No</v>
      </c>
      <c r="I1469" s="35" t="str">
        <f>VLOOKUP($A1469,'Medical Examinations'!$A:$N,6,0)</f>
        <v>No</v>
      </c>
      <c r="J1469" s="35">
        <f>VLOOKUP($A1469,'Medical Examinations'!$A:$N,9,0)</f>
        <v>0</v>
      </c>
      <c r="K1469" s="35" t="str">
        <f>VLOOKUP($A1469,'Medical Examinations'!$A:$N,10,0)</f>
        <v>No</v>
      </c>
      <c r="L1469" s="35" t="str">
        <f>VLOOKUP($A1469,'Medical Examinations'!$A:$N,12,0)</f>
        <v>Obesity</v>
      </c>
      <c r="M1469" s="35" t="str">
        <f>VLOOKUP($A1469,'Medical Examinations'!$A:$N,13,0)</f>
        <v>Normal</v>
      </c>
      <c r="N1469" s="45">
        <f>IFERROR(VLOOKUP($A1469,'Hospitalisation Details'!$A:$P,15,0),"")</f>
        <v>29501</v>
      </c>
      <c r="O1469" s="46">
        <f>IFERROR(VLOOKUP($A1469,'Hospitalisation Details'!$A:$P,6,0),"")</f>
        <v>7160.33</v>
      </c>
      <c r="P1469" s="47" t="str">
        <f>IFERROR(VLOOKUP($A1469,'Hospitalisation Details'!$A:$P,12,0),"")</f>
        <v>tier - 2</v>
      </c>
      <c r="Q1469" s="47" t="str">
        <f>IFERROR(VLOOKUP($A1469,'Hospitalisation Details'!$A:$P,13,0),"")</f>
        <v>tier - 1</v>
      </c>
      <c r="R1469" s="47" t="str">
        <f>IFERROR(VLOOKUP($A1469,'Hospitalisation Details'!$A:$P,14,0),"")</f>
        <v>R1013</v>
      </c>
      <c r="S1469" s="47">
        <f>IFERROR(VLOOKUP($A1469,'Hospitalisation Details'!$A:$P,16,0),"")</f>
        <v>42</v>
      </c>
    </row>
    <row r="1470" spans="1:19" x14ac:dyDescent="0.3">
      <c r="A1470" s="34" t="str">
        <f>'Medical Examinations'!A1470</f>
        <v>Id1469</v>
      </c>
      <c r="B1470" s="36" t="str">
        <f>VLOOKUP($A1470,'Customer Names'!A:E,3,FALSE)</f>
        <v>Mr.</v>
      </c>
      <c r="C1470" s="37" t="str">
        <f>VLOOKUP($A1470,'Customer Names'!$A:$E,4,FALSE)</f>
        <v xml:space="preserve"> Andrew</v>
      </c>
      <c r="D1470" s="37" t="str">
        <f>VLOOKUP($A1470,'Customer Names'!A:E,5,FALSE)</f>
        <v>Danner</v>
      </c>
      <c r="E1470" s="35">
        <f>VLOOKUP($A1470,'Medical Examinations'!$A:$H,2,FALSE)</f>
        <v>35.799999999999997</v>
      </c>
      <c r="F1470" s="35">
        <f>VLOOKUP($A1470,'Medical Examinations'!$A:$H,3,FALSE)</f>
        <v>4.42</v>
      </c>
      <c r="G1470" s="35" t="str">
        <f>VLOOKUP($A1470,'Medical Examinations'!$A:$N,11,0)</f>
        <v>No</v>
      </c>
      <c r="H1470" s="35" t="str">
        <f>VLOOKUP($A1470,'Medical Examinations'!$A:$N,5,0)</f>
        <v>No</v>
      </c>
      <c r="I1470" s="35" t="str">
        <f>VLOOKUP($A1470,'Medical Examinations'!$A:$N,6,0)</f>
        <v>No</v>
      </c>
      <c r="J1470" s="35">
        <f>VLOOKUP($A1470,'Medical Examinations'!$A:$N,9,0)</f>
        <v>0</v>
      </c>
      <c r="K1470" s="35" t="str">
        <f>VLOOKUP($A1470,'Medical Examinations'!$A:$N,10,0)</f>
        <v>No</v>
      </c>
      <c r="L1470" s="35" t="str">
        <f>VLOOKUP($A1470,'Medical Examinations'!$A:$N,12,0)</f>
        <v>Obesity</v>
      </c>
      <c r="M1470" s="35" t="str">
        <f>VLOOKUP($A1470,'Medical Examinations'!$A:$N,13,0)</f>
        <v>Normal</v>
      </c>
      <c r="N1470" s="45">
        <f>IFERROR(VLOOKUP($A1470,'Hospitalisation Details'!$A:$P,15,0),"")</f>
        <v>29394</v>
      </c>
      <c r="O1470" s="46">
        <f>IFERROR(VLOOKUP($A1470,'Hospitalisation Details'!$A:$P,6,0),"")</f>
        <v>7160.09</v>
      </c>
      <c r="P1470" s="47" t="str">
        <f>IFERROR(VLOOKUP($A1470,'Hospitalisation Details'!$A:$P,12,0),"")</f>
        <v>tier - 2</v>
      </c>
      <c r="Q1470" s="47" t="str">
        <f>IFERROR(VLOOKUP($A1470,'Hospitalisation Details'!$A:$P,13,0),"")</f>
        <v>tier - 2</v>
      </c>
      <c r="R1470" s="47" t="str">
        <f>IFERROR(VLOOKUP($A1470,'Hospitalisation Details'!$A:$P,14,0),"")</f>
        <v>R1011</v>
      </c>
      <c r="S1470" s="47">
        <f>IFERROR(VLOOKUP($A1470,'Hospitalisation Details'!$A:$P,16,0),"")</f>
        <v>42</v>
      </c>
    </row>
    <row r="1471" spans="1:19" x14ac:dyDescent="0.3">
      <c r="A1471" s="34" t="str">
        <f>'Medical Examinations'!A1471</f>
        <v>Id1470</v>
      </c>
      <c r="B1471" s="36" t="str">
        <f>VLOOKUP($A1471,'Customer Names'!A:E,3,FALSE)</f>
        <v>Ms.</v>
      </c>
      <c r="C1471" s="37" t="str">
        <f>VLOOKUP($A1471,'Customer Names'!$A:$E,4,FALSE)</f>
        <v xml:space="preserve"> Mallory</v>
      </c>
      <c r="D1471" s="37" t="str">
        <f>VLOOKUP($A1471,'Customer Names'!A:E,5,FALSE)</f>
        <v>Weiss</v>
      </c>
      <c r="E1471" s="35">
        <f>VLOOKUP($A1471,'Medical Examinations'!$A:$H,2,FALSE)</f>
        <v>28.31</v>
      </c>
      <c r="F1471" s="35">
        <f>VLOOKUP($A1471,'Medical Examinations'!$A:$H,3,FALSE)</f>
        <v>7.48</v>
      </c>
      <c r="G1471" s="35" t="str">
        <f>VLOOKUP($A1471,'Medical Examinations'!$A:$N,11,0)</f>
        <v>Yes</v>
      </c>
      <c r="H1471" s="35" t="str">
        <f>VLOOKUP($A1471,'Medical Examinations'!$A:$N,5,0)</f>
        <v>No</v>
      </c>
      <c r="I1471" s="35" t="str">
        <f>VLOOKUP($A1471,'Medical Examinations'!$A:$N,6,0)</f>
        <v>No</v>
      </c>
      <c r="J1471" s="35">
        <f>VLOOKUP($A1471,'Medical Examinations'!$A:$N,9,0)</f>
        <v>0</v>
      </c>
      <c r="K1471" s="35" t="str">
        <f>VLOOKUP($A1471,'Medical Examinations'!$A:$N,10,0)</f>
        <v>No</v>
      </c>
      <c r="L1471" s="35" t="str">
        <f>VLOOKUP($A1471,'Medical Examinations'!$A:$N,12,0)</f>
        <v>Overweight</v>
      </c>
      <c r="M1471" s="35" t="str">
        <f>VLOOKUP($A1471,'Medical Examinations'!$A:$N,13,0)</f>
        <v>Diabetes</v>
      </c>
      <c r="N1471" s="45">
        <f>IFERROR(VLOOKUP($A1471,'Hospitalisation Details'!$A:$P,15,0),"")</f>
        <v>29784</v>
      </c>
      <c r="O1471" s="46">
        <f>IFERROR(VLOOKUP($A1471,'Hospitalisation Details'!$A:$P,6,0),"")</f>
        <v>7153.55</v>
      </c>
      <c r="P1471" s="47" t="str">
        <f>IFERROR(VLOOKUP($A1471,'Hospitalisation Details'!$A:$P,12,0),"")</f>
        <v>tier - 2</v>
      </c>
      <c r="Q1471" s="47" t="str">
        <f>IFERROR(VLOOKUP($A1471,'Hospitalisation Details'!$A:$P,13,0),"")</f>
        <v>tier - 1</v>
      </c>
      <c r="R1471" s="47" t="str">
        <f>IFERROR(VLOOKUP($A1471,'Hospitalisation Details'!$A:$P,14,0),"")</f>
        <v>R1012</v>
      </c>
      <c r="S1471" s="47">
        <f>IFERROR(VLOOKUP($A1471,'Hospitalisation Details'!$A:$P,16,0),"")</f>
        <v>41</v>
      </c>
    </row>
    <row r="1472" spans="1:19" x14ac:dyDescent="0.3">
      <c r="A1472" s="34" t="str">
        <f>'Medical Examinations'!A1472</f>
        <v>Id1471</v>
      </c>
      <c r="B1472" s="36" t="str">
        <f>VLOOKUP($A1472,'Customer Names'!A:E,3,FALSE)</f>
        <v>Mr.</v>
      </c>
      <c r="C1472" s="37" t="str">
        <f>VLOOKUP($A1472,'Customer Names'!$A:$E,4,FALSE)</f>
        <v xml:space="preserve"> Shawn E</v>
      </c>
      <c r="D1472" s="37" t="str">
        <f>VLOOKUP($A1472,'Customer Names'!A:E,5,FALSE)</f>
        <v>D'Andrea</v>
      </c>
      <c r="E1472" s="35">
        <f>VLOOKUP($A1472,'Medical Examinations'!$A:$H,2,FALSE)</f>
        <v>38.06</v>
      </c>
      <c r="F1472" s="35">
        <f>VLOOKUP($A1472,'Medical Examinations'!$A:$H,3,FALSE)</f>
        <v>10.74</v>
      </c>
      <c r="G1472" s="35" t="str">
        <f>VLOOKUP($A1472,'Medical Examinations'!$A:$N,11,0)</f>
        <v>No</v>
      </c>
      <c r="H1472" s="35" t="str">
        <f>VLOOKUP($A1472,'Medical Examinations'!$A:$N,5,0)</f>
        <v>No</v>
      </c>
      <c r="I1472" s="35" t="str">
        <f>VLOOKUP($A1472,'Medical Examinations'!$A:$N,6,0)</f>
        <v>No</v>
      </c>
      <c r="J1472" s="35">
        <f>VLOOKUP($A1472,'Medical Examinations'!$A:$N,9,0)</f>
        <v>0</v>
      </c>
      <c r="K1472" s="35" t="str">
        <f>VLOOKUP($A1472,'Medical Examinations'!$A:$N,10,0)</f>
        <v>No</v>
      </c>
      <c r="L1472" s="35" t="str">
        <f>VLOOKUP($A1472,'Medical Examinations'!$A:$N,12,0)</f>
        <v>Obesity</v>
      </c>
      <c r="M1472" s="35" t="str">
        <f>VLOOKUP($A1472,'Medical Examinations'!$A:$N,13,0)</f>
        <v>Diabetes</v>
      </c>
      <c r="N1472" s="45">
        <f>IFERROR(VLOOKUP($A1472,'Hospitalisation Details'!$A:$P,15,0),"")</f>
        <v>28739</v>
      </c>
      <c r="O1472" s="46">
        <f>IFERROR(VLOOKUP($A1472,'Hospitalisation Details'!$A:$P,6,0),"")</f>
        <v>7152.67</v>
      </c>
      <c r="P1472" s="47" t="str">
        <f>IFERROR(VLOOKUP($A1472,'Hospitalisation Details'!$A:$P,12,0),"")</f>
        <v>tier - 3</v>
      </c>
      <c r="Q1472" s="47" t="str">
        <f>IFERROR(VLOOKUP($A1472,'Hospitalisation Details'!$A:$P,13,0),"")</f>
        <v>tier - 2</v>
      </c>
      <c r="R1472" s="47" t="str">
        <f>IFERROR(VLOOKUP($A1472,'Hospitalisation Details'!$A:$P,14,0),"")</f>
        <v>R1013</v>
      </c>
      <c r="S1472" s="47">
        <f>IFERROR(VLOOKUP($A1472,'Hospitalisation Details'!$A:$P,16,0),"")</f>
        <v>44</v>
      </c>
    </row>
    <row r="1473" spans="1:19" x14ac:dyDescent="0.3">
      <c r="A1473" s="34" t="str">
        <f>'Medical Examinations'!A1473</f>
        <v>Id1472</v>
      </c>
      <c r="B1473" s="36" t="str">
        <f>VLOOKUP($A1473,'Customer Names'!A:E,3,FALSE)</f>
        <v>Ms.</v>
      </c>
      <c r="C1473" s="37" t="str">
        <f>VLOOKUP($A1473,'Customer Names'!$A:$E,4,FALSE)</f>
        <v xml:space="preserve"> Sarah E</v>
      </c>
      <c r="D1473" s="37" t="str">
        <f>VLOOKUP($A1473,'Customer Names'!A:E,5,FALSE)</f>
        <v>Olesky</v>
      </c>
      <c r="E1473" s="35">
        <f>VLOOKUP($A1473,'Medical Examinations'!$A:$H,2,FALSE)</f>
        <v>28</v>
      </c>
      <c r="F1473" s="35">
        <f>VLOOKUP($A1473,'Medical Examinations'!$A:$H,3,FALSE)</f>
        <v>5.19</v>
      </c>
      <c r="G1473" s="35" t="str">
        <f>VLOOKUP($A1473,'Medical Examinations'!$A:$N,11,0)</f>
        <v>No</v>
      </c>
      <c r="H1473" s="35" t="str">
        <f>VLOOKUP($A1473,'Medical Examinations'!$A:$N,5,0)</f>
        <v>No</v>
      </c>
      <c r="I1473" s="35" t="str">
        <f>VLOOKUP($A1473,'Medical Examinations'!$A:$N,6,0)</f>
        <v>No</v>
      </c>
      <c r="J1473" s="35">
        <f>VLOOKUP($A1473,'Medical Examinations'!$A:$N,9,0)</f>
        <v>1</v>
      </c>
      <c r="K1473" s="35" t="str">
        <f>VLOOKUP($A1473,'Medical Examinations'!$A:$N,10,0)</f>
        <v>No</v>
      </c>
      <c r="L1473" s="35" t="str">
        <f>VLOOKUP($A1473,'Medical Examinations'!$A:$N,12,0)</f>
        <v>Overweight</v>
      </c>
      <c r="M1473" s="35" t="str">
        <f>VLOOKUP($A1473,'Medical Examinations'!$A:$N,13,0)</f>
        <v>Normal</v>
      </c>
      <c r="N1473" s="45">
        <f>IFERROR(VLOOKUP($A1473,'Hospitalisation Details'!$A:$P,15,0),"")</f>
        <v>30862</v>
      </c>
      <c r="O1473" s="46">
        <f>IFERROR(VLOOKUP($A1473,'Hospitalisation Details'!$A:$P,6,0),"")</f>
        <v>7151.09</v>
      </c>
      <c r="P1473" s="47" t="str">
        <f>IFERROR(VLOOKUP($A1473,'Hospitalisation Details'!$A:$P,12,0),"")</f>
        <v>tier - 2</v>
      </c>
      <c r="Q1473" s="47" t="str">
        <f>IFERROR(VLOOKUP($A1473,'Hospitalisation Details'!$A:$P,13,0),"")</f>
        <v>tier - 2</v>
      </c>
      <c r="R1473" s="47" t="str">
        <f>IFERROR(VLOOKUP($A1473,'Hospitalisation Details'!$A:$P,14,0),"")</f>
        <v>R1011</v>
      </c>
      <c r="S1473" s="47">
        <f>IFERROR(VLOOKUP($A1473,'Hospitalisation Details'!$A:$P,16,0),"")</f>
        <v>38</v>
      </c>
    </row>
    <row r="1474" spans="1:19" x14ac:dyDescent="0.3">
      <c r="A1474" s="34" t="str">
        <f>'Medical Examinations'!A1474</f>
        <v>Id1473</v>
      </c>
      <c r="B1474" s="36" t="str">
        <f>VLOOKUP($A1474,'Customer Names'!A:E,3,FALSE)</f>
        <v>Mr.</v>
      </c>
      <c r="C1474" s="37" t="str">
        <f>VLOOKUP($A1474,'Customer Names'!$A:$E,4,FALSE)</f>
        <v xml:space="preserve"> Josh</v>
      </c>
      <c r="D1474" s="37" t="str">
        <f>VLOOKUP($A1474,'Customer Names'!A:E,5,FALSE)</f>
        <v>Whitcraft</v>
      </c>
      <c r="E1474" s="35">
        <f>VLOOKUP($A1474,'Medical Examinations'!$A:$H,2,FALSE)</f>
        <v>34.32</v>
      </c>
      <c r="F1474" s="35">
        <f>VLOOKUP($A1474,'Medical Examinations'!$A:$H,3,FALSE)</f>
        <v>9.17</v>
      </c>
      <c r="G1474" s="35" t="str">
        <f>VLOOKUP($A1474,'Medical Examinations'!$A:$N,11,0)</f>
        <v>No</v>
      </c>
      <c r="H1474" s="35" t="str">
        <f>VLOOKUP($A1474,'Medical Examinations'!$A:$N,5,0)</f>
        <v>No</v>
      </c>
      <c r="I1474" s="35" t="str">
        <f>VLOOKUP($A1474,'Medical Examinations'!$A:$N,6,0)</f>
        <v>No</v>
      </c>
      <c r="J1474" s="35">
        <f>VLOOKUP($A1474,'Medical Examinations'!$A:$N,9,0)</f>
        <v>0</v>
      </c>
      <c r="K1474" s="35" t="str">
        <f>VLOOKUP($A1474,'Medical Examinations'!$A:$N,10,0)</f>
        <v>No</v>
      </c>
      <c r="L1474" s="35" t="str">
        <f>VLOOKUP($A1474,'Medical Examinations'!$A:$N,12,0)</f>
        <v>Obesity</v>
      </c>
      <c r="M1474" s="35" t="str">
        <f>VLOOKUP($A1474,'Medical Examinations'!$A:$N,13,0)</f>
        <v>Diabetes</v>
      </c>
      <c r="N1474" s="45">
        <f>IFERROR(VLOOKUP($A1474,'Hospitalisation Details'!$A:$P,15,0),"")</f>
        <v>28701</v>
      </c>
      <c r="O1474" s="46">
        <f>IFERROR(VLOOKUP($A1474,'Hospitalisation Details'!$A:$P,6,0),"")</f>
        <v>7147.47</v>
      </c>
      <c r="P1474" s="47" t="str">
        <f>IFERROR(VLOOKUP($A1474,'Hospitalisation Details'!$A:$P,12,0),"")</f>
        <v>tier - 2</v>
      </c>
      <c r="Q1474" s="47" t="str">
        <f>IFERROR(VLOOKUP($A1474,'Hospitalisation Details'!$A:$P,13,0),"")</f>
        <v>tier - 3</v>
      </c>
      <c r="R1474" s="47" t="str">
        <f>IFERROR(VLOOKUP($A1474,'Hospitalisation Details'!$A:$P,14,0),"")</f>
        <v>R1013</v>
      </c>
      <c r="S1474" s="47">
        <f>IFERROR(VLOOKUP($A1474,'Hospitalisation Details'!$A:$P,16,0),"")</f>
        <v>44</v>
      </c>
    </row>
    <row r="1475" spans="1:19" x14ac:dyDescent="0.3">
      <c r="A1475" s="34" t="str">
        <f>'Medical Examinations'!A1475</f>
        <v>Id1474</v>
      </c>
      <c r="B1475" s="36" t="str">
        <f>VLOOKUP($A1475,'Customer Names'!A:E,3,FALSE)</f>
        <v>Mr.</v>
      </c>
      <c r="C1475" s="37" t="str">
        <f>VLOOKUP($A1475,'Customer Names'!$A:$E,4,FALSE)</f>
        <v xml:space="preserve"> Johann A</v>
      </c>
      <c r="D1475" s="37" t="str">
        <f>VLOOKUP($A1475,'Customer Names'!A:E,5,FALSE)</f>
        <v>Salazar</v>
      </c>
      <c r="E1475" s="35">
        <f>VLOOKUP($A1475,'Medical Examinations'!$A:$H,2,FALSE)</f>
        <v>22.3</v>
      </c>
      <c r="F1475" s="35">
        <f>VLOOKUP($A1475,'Medical Examinations'!$A:$H,3,FALSE)</f>
        <v>4.95</v>
      </c>
      <c r="G1475" s="35" t="str">
        <f>VLOOKUP($A1475,'Medical Examinations'!$A:$N,11,0)</f>
        <v>Yes</v>
      </c>
      <c r="H1475" s="35" t="str">
        <f>VLOOKUP($A1475,'Medical Examinations'!$A:$N,5,0)</f>
        <v>No</v>
      </c>
      <c r="I1475" s="35" t="str">
        <f>VLOOKUP($A1475,'Medical Examinations'!$A:$N,6,0)</f>
        <v>No</v>
      </c>
      <c r="J1475" s="35">
        <f>VLOOKUP($A1475,'Medical Examinations'!$A:$N,9,0)</f>
        <v>0</v>
      </c>
      <c r="K1475" s="35" t="str">
        <f>VLOOKUP($A1475,'Medical Examinations'!$A:$N,10,0)</f>
        <v>No</v>
      </c>
      <c r="L1475" s="35" t="str">
        <f>VLOOKUP($A1475,'Medical Examinations'!$A:$N,12,0)</f>
        <v>Normal Weight</v>
      </c>
      <c r="M1475" s="35" t="str">
        <f>VLOOKUP($A1475,'Medical Examinations'!$A:$N,13,0)</f>
        <v>Normal</v>
      </c>
      <c r="N1475" s="45">
        <f>IFERROR(VLOOKUP($A1475,'Hospitalisation Details'!$A:$P,15,0),"")</f>
        <v>27935</v>
      </c>
      <c r="O1475" s="46">
        <f>IFERROR(VLOOKUP($A1475,'Hospitalisation Details'!$A:$P,6,0),"")</f>
        <v>7147.11</v>
      </c>
      <c r="P1475" s="47" t="str">
        <f>IFERROR(VLOOKUP($A1475,'Hospitalisation Details'!$A:$P,12,0),"")</f>
        <v>tier - 3</v>
      </c>
      <c r="Q1475" s="47" t="str">
        <f>IFERROR(VLOOKUP($A1475,'Hospitalisation Details'!$A:$P,13,0),"")</f>
        <v>tier - 2</v>
      </c>
      <c r="R1475" s="47" t="str">
        <f>IFERROR(VLOOKUP($A1475,'Hospitalisation Details'!$A:$P,14,0),"")</f>
        <v>R1011</v>
      </c>
      <c r="S1475" s="47">
        <f>IFERROR(VLOOKUP($A1475,'Hospitalisation Details'!$A:$P,16,0),"")</f>
        <v>46</v>
      </c>
    </row>
    <row r="1476" spans="1:19" x14ac:dyDescent="0.3">
      <c r="A1476" s="34" t="str">
        <f>'Medical Examinations'!A1476</f>
        <v>Id1475</v>
      </c>
      <c r="B1476" s="36" t="str">
        <f>VLOOKUP($A1476,'Customer Names'!A:E,3,FALSE)</f>
        <v>Ms.</v>
      </c>
      <c r="C1476" s="37" t="str">
        <f>VLOOKUP($A1476,'Customer Names'!$A:$E,4,FALSE)</f>
        <v xml:space="preserve"> Robin M.</v>
      </c>
      <c r="D1476" s="37" t="str">
        <f>VLOOKUP($A1476,'Customer Names'!A:E,5,FALSE)</f>
        <v>Todd</v>
      </c>
      <c r="E1476" s="35">
        <f>VLOOKUP($A1476,'Medical Examinations'!$A:$H,2,FALSE)</f>
        <v>27.835000000000001</v>
      </c>
      <c r="F1476" s="35">
        <f>VLOOKUP($A1476,'Medical Examinations'!$A:$H,3,FALSE)</f>
        <v>6.03</v>
      </c>
      <c r="G1476" s="35" t="str">
        <f>VLOOKUP($A1476,'Medical Examinations'!$A:$N,11,0)</f>
        <v>No</v>
      </c>
      <c r="H1476" s="35" t="str">
        <f>VLOOKUP($A1476,'Medical Examinations'!$A:$N,5,0)</f>
        <v>No</v>
      </c>
      <c r="I1476" s="35" t="str">
        <f>VLOOKUP($A1476,'Medical Examinations'!$A:$N,6,0)</f>
        <v>No</v>
      </c>
      <c r="J1476" s="35">
        <f>VLOOKUP($A1476,'Medical Examinations'!$A:$N,9,0)</f>
        <v>1</v>
      </c>
      <c r="K1476" s="35" t="str">
        <f>VLOOKUP($A1476,'Medical Examinations'!$A:$N,10,0)</f>
        <v>No</v>
      </c>
      <c r="L1476" s="35" t="str">
        <f>VLOOKUP($A1476,'Medical Examinations'!$A:$N,12,0)</f>
        <v>Overweight</v>
      </c>
      <c r="M1476" s="35" t="str">
        <f>VLOOKUP($A1476,'Medical Examinations'!$A:$N,13,0)</f>
        <v>Prediabetes</v>
      </c>
      <c r="N1476" s="45">
        <f>IFERROR(VLOOKUP($A1476,'Hospitalisation Details'!$A:$P,15,0),"")</f>
        <v>31007</v>
      </c>
      <c r="O1476" s="46">
        <f>IFERROR(VLOOKUP($A1476,'Hospitalisation Details'!$A:$P,6,0),"")</f>
        <v>7144.86</v>
      </c>
      <c r="P1476" s="47" t="str">
        <f>IFERROR(VLOOKUP($A1476,'Hospitalisation Details'!$A:$P,12,0),"")</f>
        <v>tier - 2</v>
      </c>
      <c r="Q1476" s="47" t="str">
        <f>IFERROR(VLOOKUP($A1476,'Hospitalisation Details'!$A:$P,13,0),"")</f>
        <v>tier - 2</v>
      </c>
      <c r="R1476" s="47" t="str">
        <f>IFERROR(VLOOKUP($A1476,'Hospitalisation Details'!$A:$P,14,0),"")</f>
        <v>R1024</v>
      </c>
      <c r="S1476" s="47">
        <f>IFERROR(VLOOKUP($A1476,'Hospitalisation Details'!$A:$P,16,0),"")</f>
        <v>38</v>
      </c>
    </row>
    <row r="1477" spans="1:19" x14ac:dyDescent="0.3">
      <c r="A1477" s="34" t="str">
        <f>'Medical Examinations'!A1477</f>
        <v>Id1476</v>
      </c>
      <c r="B1477" s="36" t="str">
        <f>VLOOKUP($A1477,'Customer Names'!A:E,3,FALSE)</f>
        <v>Mr.</v>
      </c>
      <c r="C1477" s="37" t="str">
        <f>VLOOKUP($A1477,'Customer Names'!$A:$E,4,FALSE)</f>
        <v xml:space="preserve"> Kyle K</v>
      </c>
      <c r="D1477" s="37" t="str">
        <f>VLOOKUP($A1477,'Customer Names'!A:E,5,FALSE)</f>
        <v>Pond</v>
      </c>
      <c r="E1477" s="35">
        <f>VLOOKUP($A1477,'Medical Examinations'!$A:$H,2,FALSE)</f>
        <v>39.229999999999997</v>
      </c>
      <c r="F1477" s="35">
        <f>VLOOKUP($A1477,'Medical Examinations'!$A:$H,3,FALSE)</f>
        <v>5.36</v>
      </c>
      <c r="G1477" s="35" t="str">
        <f>VLOOKUP($A1477,'Medical Examinations'!$A:$N,11,0)</f>
        <v>No</v>
      </c>
      <c r="H1477" s="35" t="str">
        <f>VLOOKUP($A1477,'Medical Examinations'!$A:$N,5,0)</f>
        <v>No</v>
      </c>
      <c r="I1477" s="35" t="str">
        <f>VLOOKUP($A1477,'Medical Examinations'!$A:$N,6,0)</f>
        <v>No</v>
      </c>
      <c r="J1477" s="35">
        <f>VLOOKUP($A1477,'Medical Examinations'!$A:$N,9,0)</f>
        <v>0</v>
      </c>
      <c r="K1477" s="35" t="str">
        <f>VLOOKUP($A1477,'Medical Examinations'!$A:$N,10,0)</f>
        <v>No</v>
      </c>
      <c r="L1477" s="35" t="str">
        <f>VLOOKUP($A1477,'Medical Examinations'!$A:$N,12,0)</f>
        <v>Obesity</v>
      </c>
      <c r="M1477" s="35" t="str">
        <f>VLOOKUP($A1477,'Medical Examinations'!$A:$N,13,0)</f>
        <v>Normal</v>
      </c>
      <c r="N1477" s="45">
        <f>IFERROR(VLOOKUP($A1477,'Hospitalisation Details'!$A:$P,15,0),"")</f>
        <v>36380</v>
      </c>
      <c r="O1477" s="46">
        <f>IFERROR(VLOOKUP($A1477,'Hospitalisation Details'!$A:$P,6,0),"")</f>
        <v>7144.4</v>
      </c>
      <c r="P1477" s="47" t="str">
        <f>IFERROR(VLOOKUP($A1477,'Hospitalisation Details'!$A:$P,12,0),"")</f>
        <v>tier - 2</v>
      </c>
      <c r="Q1477" s="47" t="str">
        <f>IFERROR(VLOOKUP($A1477,'Hospitalisation Details'!$A:$P,13,0),"")</f>
        <v>tier - 1</v>
      </c>
      <c r="R1477" s="47" t="str">
        <f>IFERROR(VLOOKUP($A1477,'Hospitalisation Details'!$A:$P,14,0),"")</f>
        <v>R1022</v>
      </c>
      <c r="S1477" s="47">
        <f>IFERROR(VLOOKUP($A1477,'Hospitalisation Details'!$A:$P,16,0),"")</f>
        <v>23</v>
      </c>
    </row>
    <row r="1478" spans="1:19" x14ac:dyDescent="0.3">
      <c r="A1478" s="34" t="str">
        <f>'Medical Examinations'!A1478</f>
        <v>Id1477</v>
      </c>
      <c r="B1478" s="36" t="str">
        <f>VLOOKUP($A1478,'Customer Names'!A:E,3,FALSE)</f>
        <v>Ms.</v>
      </c>
      <c r="C1478" s="37" t="str">
        <f>VLOOKUP($A1478,'Customer Names'!$A:$E,4,FALSE)</f>
        <v xml:space="preserve"> Alison</v>
      </c>
      <c r="D1478" s="37" t="str">
        <f>VLOOKUP($A1478,'Customer Names'!A:E,5,FALSE)</f>
        <v>Egan</v>
      </c>
      <c r="E1478" s="35">
        <f>VLOOKUP($A1478,'Medical Examinations'!$A:$H,2,FALSE)</f>
        <v>19.95</v>
      </c>
      <c r="F1478" s="35">
        <f>VLOOKUP($A1478,'Medical Examinations'!$A:$H,3,FALSE)</f>
        <v>6.11</v>
      </c>
      <c r="G1478" s="35" t="str">
        <f>VLOOKUP($A1478,'Medical Examinations'!$A:$N,11,0)</f>
        <v>No</v>
      </c>
      <c r="H1478" s="35" t="str">
        <f>VLOOKUP($A1478,'Medical Examinations'!$A:$N,5,0)</f>
        <v>No</v>
      </c>
      <c r="I1478" s="35" t="str">
        <f>VLOOKUP($A1478,'Medical Examinations'!$A:$N,6,0)</f>
        <v>No</v>
      </c>
      <c r="J1478" s="35">
        <f>VLOOKUP($A1478,'Medical Examinations'!$A:$N,9,0)</f>
        <v>1</v>
      </c>
      <c r="K1478" s="35" t="str">
        <f>VLOOKUP($A1478,'Medical Examinations'!$A:$N,10,0)</f>
        <v>No</v>
      </c>
      <c r="L1478" s="35" t="str">
        <f>VLOOKUP($A1478,'Medical Examinations'!$A:$N,12,0)</f>
        <v>Normal Weight</v>
      </c>
      <c r="M1478" s="35" t="str">
        <f>VLOOKUP($A1478,'Medical Examinations'!$A:$N,13,0)</f>
        <v>Prediabetes</v>
      </c>
      <c r="N1478" s="45">
        <f>IFERROR(VLOOKUP($A1478,'Hospitalisation Details'!$A:$P,15,0),"")</f>
        <v>30870</v>
      </c>
      <c r="O1478" s="46">
        <f>IFERROR(VLOOKUP($A1478,'Hospitalisation Details'!$A:$P,6,0),"")</f>
        <v>7133.9</v>
      </c>
      <c r="P1478" s="47" t="str">
        <f>IFERROR(VLOOKUP($A1478,'Hospitalisation Details'!$A:$P,12,0),"")</f>
        <v>tier - 2</v>
      </c>
      <c r="Q1478" s="47" t="str">
        <f>IFERROR(VLOOKUP($A1478,'Hospitalisation Details'!$A:$P,13,0),"")</f>
        <v>tier - 1</v>
      </c>
      <c r="R1478" s="47" t="str">
        <f>IFERROR(VLOOKUP($A1478,'Hospitalisation Details'!$A:$P,14,0),"")</f>
        <v>R1024</v>
      </c>
      <c r="S1478" s="47">
        <f>IFERROR(VLOOKUP($A1478,'Hospitalisation Details'!$A:$P,16,0),"")</f>
        <v>38</v>
      </c>
    </row>
    <row r="1479" spans="1:19" x14ac:dyDescent="0.3">
      <c r="A1479" s="34" t="str">
        <f>'Medical Examinations'!A1479</f>
        <v>Id1478</v>
      </c>
      <c r="B1479" s="36" t="str">
        <f>VLOOKUP($A1479,'Customer Names'!A:E,3,FALSE)</f>
        <v>Mr.</v>
      </c>
      <c r="C1479" s="37" t="str">
        <f>VLOOKUP($A1479,'Customer Names'!$A:$E,4,FALSE)</f>
        <v xml:space="preserve"> Michael A.</v>
      </c>
      <c r="D1479" s="37" t="str">
        <f>VLOOKUP($A1479,'Customer Names'!A:E,5,FALSE)</f>
        <v>Bersani</v>
      </c>
      <c r="E1479" s="35">
        <f>VLOOKUP($A1479,'Medical Examinations'!$A:$H,2,FALSE)</f>
        <v>34.64</v>
      </c>
      <c r="F1479" s="35">
        <f>VLOOKUP($A1479,'Medical Examinations'!$A:$H,3,FALSE)</f>
        <v>4.88</v>
      </c>
      <c r="G1479" s="35" t="str">
        <f>VLOOKUP($A1479,'Medical Examinations'!$A:$N,11,0)</f>
        <v>No</v>
      </c>
      <c r="H1479" s="35" t="str">
        <f>VLOOKUP($A1479,'Medical Examinations'!$A:$N,5,0)</f>
        <v>No</v>
      </c>
      <c r="I1479" s="35" t="str">
        <f>VLOOKUP($A1479,'Medical Examinations'!$A:$N,6,0)</f>
        <v>Yes</v>
      </c>
      <c r="J1479" s="35">
        <f>VLOOKUP($A1479,'Medical Examinations'!$A:$N,9,0)</f>
        <v>1</v>
      </c>
      <c r="K1479" s="35" t="str">
        <f>VLOOKUP($A1479,'Medical Examinations'!$A:$N,10,0)</f>
        <v>No</v>
      </c>
      <c r="L1479" s="35" t="str">
        <f>VLOOKUP($A1479,'Medical Examinations'!$A:$N,12,0)</f>
        <v>Obesity</v>
      </c>
      <c r="M1479" s="35" t="str">
        <f>VLOOKUP($A1479,'Medical Examinations'!$A:$N,13,0)</f>
        <v>Normal</v>
      </c>
      <c r="N1479" s="45">
        <f>IFERROR(VLOOKUP($A1479,'Hospitalisation Details'!$A:$P,15,0),"")</f>
        <v>34182</v>
      </c>
      <c r="O1479" s="46">
        <f>IFERROR(VLOOKUP($A1479,'Hospitalisation Details'!$A:$P,6,0),"")</f>
        <v>7128.64</v>
      </c>
      <c r="P1479" s="47" t="str">
        <f>IFERROR(VLOOKUP($A1479,'Hospitalisation Details'!$A:$P,12,0),"")</f>
        <v>tier - 2</v>
      </c>
      <c r="Q1479" s="47" t="str">
        <f>IFERROR(VLOOKUP($A1479,'Hospitalisation Details'!$A:$P,13,0),"")</f>
        <v>tier - 2</v>
      </c>
      <c r="R1479" s="47" t="str">
        <f>IFERROR(VLOOKUP($A1479,'Hospitalisation Details'!$A:$P,14,0),"")</f>
        <v>R1021</v>
      </c>
      <c r="S1479" s="47">
        <f>IFERROR(VLOOKUP($A1479,'Hospitalisation Details'!$A:$P,16,0),"")</f>
        <v>29</v>
      </c>
    </row>
    <row r="1480" spans="1:19" x14ac:dyDescent="0.3">
      <c r="A1480" s="34" t="str">
        <f>'Medical Examinations'!A1480</f>
        <v>Id1479</v>
      </c>
      <c r="B1480" s="36" t="str">
        <f>VLOOKUP($A1480,'Customer Names'!A:E,3,FALSE)</f>
        <v>Mr.</v>
      </c>
      <c r="C1480" s="37" t="str">
        <f>VLOOKUP($A1480,'Customer Names'!$A:$E,4,FALSE)</f>
        <v xml:space="preserve"> Byron A</v>
      </c>
      <c r="D1480" s="37" t="str">
        <f>VLOOKUP($A1480,'Customer Names'!A:E,5,FALSE)</f>
        <v>Creech</v>
      </c>
      <c r="E1480" s="35">
        <f>VLOOKUP($A1480,'Medical Examinations'!$A:$H,2,FALSE)</f>
        <v>18.75</v>
      </c>
      <c r="F1480" s="35">
        <f>VLOOKUP($A1480,'Medical Examinations'!$A:$H,3,FALSE)</f>
        <v>6.72</v>
      </c>
      <c r="G1480" s="35" t="str">
        <f>VLOOKUP($A1480,'Medical Examinations'!$A:$N,11,0)</f>
        <v>No</v>
      </c>
      <c r="H1480" s="35" t="str">
        <f>VLOOKUP($A1480,'Medical Examinations'!$A:$N,5,0)</f>
        <v>No</v>
      </c>
      <c r="I1480" s="35" t="str">
        <f>VLOOKUP($A1480,'Medical Examinations'!$A:$N,6,0)</f>
        <v>No</v>
      </c>
      <c r="J1480" s="35">
        <f>VLOOKUP($A1480,'Medical Examinations'!$A:$N,9,0)</f>
        <v>0</v>
      </c>
      <c r="K1480" s="35" t="str">
        <f>VLOOKUP($A1480,'Medical Examinations'!$A:$N,10,0)</f>
        <v>No</v>
      </c>
      <c r="L1480" s="35" t="str">
        <f>VLOOKUP($A1480,'Medical Examinations'!$A:$N,12,0)</f>
        <v>Normal Weight</v>
      </c>
      <c r="M1480" s="35" t="str">
        <f>VLOOKUP($A1480,'Medical Examinations'!$A:$N,13,0)</f>
        <v>Diabetes</v>
      </c>
      <c r="N1480" s="45">
        <f>IFERROR(VLOOKUP($A1480,'Hospitalisation Details'!$A:$P,15,0),"")</f>
        <v>25018</v>
      </c>
      <c r="O1480" s="46">
        <f>IFERROR(VLOOKUP($A1480,'Hospitalisation Details'!$A:$P,6,0),"")</f>
        <v>7125.25</v>
      </c>
      <c r="P1480" s="47" t="str">
        <f>IFERROR(VLOOKUP($A1480,'Hospitalisation Details'!$A:$P,12,0),"")</f>
        <v>tier - 3</v>
      </c>
      <c r="Q1480" s="47" t="str">
        <f>IFERROR(VLOOKUP($A1480,'Hospitalisation Details'!$A:$P,13,0),"")</f>
        <v>tier - 2</v>
      </c>
      <c r="R1480" s="47" t="str">
        <f>IFERROR(VLOOKUP($A1480,'Hospitalisation Details'!$A:$P,14,0),"")</f>
        <v>R1013</v>
      </c>
      <c r="S1480" s="47">
        <f>IFERROR(VLOOKUP($A1480,'Hospitalisation Details'!$A:$P,16,0),"")</f>
        <v>54</v>
      </c>
    </row>
    <row r="1481" spans="1:19" x14ac:dyDescent="0.3">
      <c r="A1481" s="34" t="str">
        <f>'Medical Examinations'!A1481</f>
        <v>Id1480</v>
      </c>
      <c r="B1481" s="36" t="str">
        <f>VLOOKUP($A1481,'Customer Names'!A:E,3,FALSE)</f>
        <v>Ms.</v>
      </c>
      <c r="C1481" s="37" t="str">
        <f>VLOOKUP($A1481,'Customer Names'!$A:$E,4,FALSE)</f>
        <v xml:space="preserve"> Carine A</v>
      </c>
      <c r="D1481" s="37" t="str">
        <f>VLOOKUP($A1481,'Customer Names'!A:E,5,FALSE)</f>
        <v>Sudres</v>
      </c>
      <c r="E1481" s="35">
        <f>VLOOKUP($A1481,'Medical Examinations'!$A:$H,2,FALSE)</f>
        <v>26.48</v>
      </c>
      <c r="F1481" s="35">
        <f>VLOOKUP($A1481,'Medical Examinations'!$A:$H,3,FALSE)</f>
        <v>4.2</v>
      </c>
      <c r="G1481" s="35" t="str">
        <f>VLOOKUP($A1481,'Medical Examinations'!$A:$N,11,0)</f>
        <v>No</v>
      </c>
      <c r="H1481" s="35" t="str">
        <f>VLOOKUP($A1481,'Medical Examinations'!$A:$N,5,0)</f>
        <v>No</v>
      </c>
      <c r="I1481" s="35" t="str">
        <f>VLOOKUP($A1481,'Medical Examinations'!$A:$N,6,0)</f>
        <v>No</v>
      </c>
      <c r="J1481" s="35">
        <f>VLOOKUP($A1481,'Medical Examinations'!$A:$N,9,0)</f>
        <v>1</v>
      </c>
      <c r="K1481" s="35" t="str">
        <f>VLOOKUP($A1481,'Medical Examinations'!$A:$N,10,0)</f>
        <v>No</v>
      </c>
      <c r="L1481" s="35" t="str">
        <f>VLOOKUP($A1481,'Medical Examinations'!$A:$N,12,0)</f>
        <v>Overweight</v>
      </c>
      <c r="M1481" s="35" t="str">
        <f>VLOOKUP($A1481,'Medical Examinations'!$A:$N,13,0)</f>
        <v>Normal</v>
      </c>
      <c r="N1481" s="45">
        <f>IFERROR(VLOOKUP($A1481,'Hospitalisation Details'!$A:$P,15,0),"")</f>
        <v>32000</v>
      </c>
      <c r="O1481" s="46">
        <f>IFERROR(VLOOKUP($A1481,'Hospitalisation Details'!$A:$P,6,0),"")</f>
        <v>7106.81</v>
      </c>
      <c r="P1481" s="47" t="str">
        <f>IFERROR(VLOOKUP($A1481,'Hospitalisation Details'!$A:$P,12,0),"")</f>
        <v>tier - 2</v>
      </c>
      <c r="Q1481" s="47" t="str">
        <f>IFERROR(VLOOKUP($A1481,'Hospitalisation Details'!$A:$P,13,0),"")</f>
        <v>tier - 1</v>
      </c>
      <c r="R1481" s="47" t="str">
        <f>IFERROR(VLOOKUP($A1481,'Hospitalisation Details'!$A:$P,14,0),"")</f>
        <v>R1012</v>
      </c>
      <c r="S1481" s="47">
        <f>IFERROR(VLOOKUP($A1481,'Hospitalisation Details'!$A:$P,16,0),"")</f>
        <v>35</v>
      </c>
    </row>
    <row r="1482" spans="1:19" x14ac:dyDescent="0.3">
      <c r="A1482" s="34" t="str">
        <f>'Medical Examinations'!A1482</f>
        <v>Id1481</v>
      </c>
      <c r="B1482" s="36" t="str">
        <f>VLOOKUP($A1482,'Customer Names'!A:E,3,FALSE)</f>
        <v>Mr.</v>
      </c>
      <c r="C1482" s="37" t="str">
        <f>VLOOKUP($A1482,'Customer Names'!$A:$E,4,FALSE)</f>
        <v xml:space="preserve"> Nathaniel</v>
      </c>
      <c r="D1482" s="37" t="str">
        <f>VLOOKUP($A1482,'Customer Names'!A:E,5,FALSE)</f>
        <v>Couture</v>
      </c>
      <c r="E1482" s="35">
        <f>VLOOKUP($A1482,'Medical Examinations'!$A:$H,2,FALSE)</f>
        <v>34.83</v>
      </c>
      <c r="F1482" s="35">
        <f>VLOOKUP($A1482,'Medical Examinations'!$A:$H,3,FALSE)</f>
        <v>5.79</v>
      </c>
      <c r="G1482" s="35" t="str">
        <f>VLOOKUP($A1482,'Medical Examinations'!$A:$N,11,0)</f>
        <v>No</v>
      </c>
      <c r="H1482" s="35" t="str">
        <f>VLOOKUP($A1482,'Medical Examinations'!$A:$N,5,0)</f>
        <v>No</v>
      </c>
      <c r="I1482" s="35" t="str">
        <f>VLOOKUP($A1482,'Medical Examinations'!$A:$N,6,0)</f>
        <v>No</v>
      </c>
      <c r="J1482" s="35">
        <f>VLOOKUP($A1482,'Medical Examinations'!$A:$N,9,0)</f>
        <v>1</v>
      </c>
      <c r="K1482" s="35" t="str">
        <f>VLOOKUP($A1482,'Medical Examinations'!$A:$N,10,0)</f>
        <v>No</v>
      </c>
      <c r="L1482" s="35" t="str">
        <f>VLOOKUP($A1482,'Medical Examinations'!$A:$N,12,0)</f>
        <v>Obesity</v>
      </c>
      <c r="M1482" s="35" t="str">
        <f>VLOOKUP($A1482,'Medical Examinations'!$A:$N,13,0)</f>
        <v>Prediabetes</v>
      </c>
      <c r="N1482" s="45">
        <f>IFERROR(VLOOKUP($A1482,'Hospitalisation Details'!$A:$P,15,0),"")</f>
        <v>33773</v>
      </c>
      <c r="O1482" s="46">
        <f>IFERROR(VLOOKUP($A1482,'Hospitalisation Details'!$A:$P,6,0),"")</f>
        <v>7096.98</v>
      </c>
      <c r="P1482" s="47" t="str">
        <f>IFERROR(VLOOKUP($A1482,'Hospitalisation Details'!$A:$P,12,0),"")</f>
        <v>tier - 2</v>
      </c>
      <c r="Q1482" s="47" t="str">
        <f>IFERROR(VLOOKUP($A1482,'Hospitalisation Details'!$A:$P,13,0),"")</f>
        <v>tier - 2</v>
      </c>
      <c r="R1482" s="47" t="str">
        <f>IFERROR(VLOOKUP($A1482,'Hospitalisation Details'!$A:$P,14,0),"")</f>
        <v>R1012</v>
      </c>
      <c r="S1482" s="47">
        <f>IFERROR(VLOOKUP($A1482,'Hospitalisation Details'!$A:$P,16,0),"")</f>
        <v>30</v>
      </c>
    </row>
    <row r="1483" spans="1:19" x14ac:dyDescent="0.3">
      <c r="A1483" s="34" t="str">
        <f>'Medical Examinations'!A1483</f>
        <v>Id1482</v>
      </c>
      <c r="B1483" s="36" t="str">
        <f>VLOOKUP($A1483,'Customer Names'!A:E,3,FALSE)</f>
        <v>Ms.</v>
      </c>
      <c r="C1483" s="37" t="str">
        <f>VLOOKUP($A1483,'Customer Names'!$A:$E,4,FALSE)</f>
        <v xml:space="preserve"> Lindsay A.</v>
      </c>
      <c r="D1483" s="37" t="str">
        <f>VLOOKUP($A1483,'Customer Names'!A:E,5,FALSE)</f>
        <v>Willard</v>
      </c>
      <c r="E1483" s="35">
        <f>VLOOKUP($A1483,'Medical Examinations'!$A:$H,2,FALSE)</f>
        <v>25.46</v>
      </c>
      <c r="F1483" s="35">
        <f>VLOOKUP($A1483,'Medical Examinations'!$A:$H,3,FALSE)</f>
        <v>4.29</v>
      </c>
      <c r="G1483" s="35" t="str">
        <f>VLOOKUP($A1483,'Medical Examinations'!$A:$N,11,0)</f>
        <v>No</v>
      </c>
      <c r="H1483" s="35" t="str">
        <f>VLOOKUP($A1483,'Medical Examinations'!$A:$N,5,0)</f>
        <v>No</v>
      </c>
      <c r="I1483" s="35" t="str">
        <f>VLOOKUP($A1483,'Medical Examinations'!$A:$N,6,0)</f>
        <v>No</v>
      </c>
      <c r="J1483" s="35">
        <f>VLOOKUP($A1483,'Medical Examinations'!$A:$N,9,0)</f>
        <v>0</v>
      </c>
      <c r="K1483" s="35" t="str">
        <f>VLOOKUP($A1483,'Medical Examinations'!$A:$N,10,0)</f>
        <v>No</v>
      </c>
      <c r="L1483" s="35" t="str">
        <f>VLOOKUP($A1483,'Medical Examinations'!$A:$N,12,0)</f>
        <v>Overweight</v>
      </c>
      <c r="M1483" s="35" t="str">
        <f>VLOOKUP($A1483,'Medical Examinations'!$A:$N,13,0)</f>
        <v>Normal</v>
      </c>
      <c r="N1483" s="45">
        <f>IFERROR(VLOOKUP($A1483,'Hospitalisation Details'!$A:$P,15,0),"")</f>
        <v>30230</v>
      </c>
      <c r="O1483" s="46">
        <f>IFERROR(VLOOKUP($A1483,'Hospitalisation Details'!$A:$P,6,0),"")</f>
        <v>7077.19</v>
      </c>
      <c r="P1483" s="47" t="str">
        <f>IFERROR(VLOOKUP($A1483,'Hospitalisation Details'!$A:$P,12,0),"")</f>
        <v>tier - 2</v>
      </c>
      <c r="Q1483" s="47" t="str">
        <f>IFERROR(VLOOKUP($A1483,'Hospitalisation Details'!$A:$P,13,0),"")</f>
        <v>tier - 3</v>
      </c>
      <c r="R1483" s="47" t="str">
        <f>IFERROR(VLOOKUP($A1483,'Hospitalisation Details'!$A:$P,14,0),"")</f>
        <v>R1024</v>
      </c>
      <c r="S1483" s="47">
        <f>IFERROR(VLOOKUP($A1483,'Hospitalisation Details'!$A:$P,16,0),"")</f>
        <v>40</v>
      </c>
    </row>
    <row r="1484" spans="1:19" x14ac:dyDescent="0.3">
      <c r="A1484" s="34" t="str">
        <f>'Medical Examinations'!A1484</f>
        <v>Id1483</v>
      </c>
      <c r="B1484" s="36" t="str">
        <f>VLOOKUP($A1484,'Customer Names'!A:E,3,FALSE)</f>
        <v>Mr.</v>
      </c>
      <c r="C1484" s="37" t="str">
        <f>VLOOKUP($A1484,'Customer Names'!$A:$E,4,FALSE)</f>
        <v xml:space="preserve"> Justin R</v>
      </c>
      <c r="D1484" s="37" t="str">
        <f>VLOOKUP($A1484,'Customer Names'!A:E,5,FALSE)</f>
        <v>Patronick</v>
      </c>
      <c r="E1484" s="35">
        <f>VLOOKUP($A1484,'Medical Examinations'!$A:$H,2,FALSE)</f>
        <v>23.31</v>
      </c>
      <c r="F1484" s="35">
        <f>VLOOKUP($A1484,'Medical Examinations'!$A:$H,3,FALSE)</f>
        <v>8.27</v>
      </c>
      <c r="G1484" s="35" t="str">
        <f>VLOOKUP($A1484,'Medical Examinations'!$A:$N,11,0)</f>
        <v>No</v>
      </c>
      <c r="H1484" s="35" t="str">
        <f>VLOOKUP($A1484,'Medical Examinations'!$A:$N,5,0)</f>
        <v>No</v>
      </c>
      <c r="I1484" s="35" t="str">
        <f>VLOOKUP($A1484,'Medical Examinations'!$A:$N,6,0)</f>
        <v>No</v>
      </c>
      <c r="J1484" s="35">
        <f>VLOOKUP($A1484,'Medical Examinations'!$A:$N,9,0)</f>
        <v>0</v>
      </c>
      <c r="K1484" s="35" t="str">
        <f>VLOOKUP($A1484,'Medical Examinations'!$A:$N,10,0)</f>
        <v>No</v>
      </c>
      <c r="L1484" s="35" t="str">
        <f>VLOOKUP($A1484,'Medical Examinations'!$A:$N,12,0)</f>
        <v>Normal Weight</v>
      </c>
      <c r="M1484" s="35" t="str">
        <f>VLOOKUP($A1484,'Medical Examinations'!$A:$N,13,0)</f>
        <v>Diabetes</v>
      </c>
      <c r="N1484" s="45">
        <f>IFERROR(VLOOKUP($A1484,'Hospitalisation Details'!$A:$P,15,0),"")</f>
        <v>28665</v>
      </c>
      <c r="O1484" s="46">
        <f>IFERROR(VLOOKUP($A1484,'Hospitalisation Details'!$A:$P,6,0),"")</f>
        <v>7054.41</v>
      </c>
      <c r="P1484" s="47" t="str">
        <f>IFERROR(VLOOKUP($A1484,'Hospitalisation Details'!$A:$P,12,0),"")</f>
        <v>tier - 2</v>
      </c>
      <c r="Q1484" s="47" t="str">
        <f>IFERROR(VLOOKUP($A1484,'Hospitalisation Details'!$A:$P,13,0),"")</f>
        <v>tier - 2</v>
      </c>
      <c r="R1484" s="47" t="str">
        <f>IFERROR(VLOOKUP($A1484,'Hospitalisation Details'!$A:$P,14,0),"")</f>
        <v>R1013</v>
      </c>
      <c r="S1484" s="47">
        <f>IFERROR(VLOOKUP($A1484,'Hospitalisation Details'!$A:$P,16,0),"")</f>
        <v>44</v>
      </c>
    </row>
    <row r="1485" spans="1:19" x14ac:dyDescent="0.3">
      <c r="A1485" s="34" t="str">
        <f>'Medical Examinations'!A1485</f>
        <v>Id1484</v>
      </c>
      <c r="B1485" s="36" t="str">
        <f>VLOOKUP($A1485,'Customer Names'!A:E,3,FALSE)</f>
        <v>Ms.</v>
      </c>
      <c r="C1485" s="37" t="str">
        <f>VLOOKUP($A1485,'Customer Names'!$A:$E,4,FALSE)</f>
        <v xml:space="preserve"> Casey</v>
      </c>
      <c r="D1485" s="37" t="str">
        <f>VLOOKUP($A1485,'Customer Names'!A:E,5,FALSE)</f>
        <v>Depasquale</v>
      </c>
      <c r="E1485" s="35">
        <f>VLOOKUP($A1485,'Medical Examinations'!$A:$H,2,FALSE)</f>
        <v>29</v>
      </c>
      <c r="F1485" s="35">
        <f>VLOOKUP($A1485,'Medical Examinations'!$A:$H,3,FALSE)</f>
        <v>4.5599999999999996</v>
      </c>
      <c r="G1485" s="35" t="str">
        <f>VLOOKUP($A1485,'Medical Examinations'!$A:$N,11,0)</f>
        <v>No</v>
      </c>
      <c r="H1485" s="35" t="str">
        <f>VLOOKUP($A1485,'Medical Examinations'!$A:$N,5,0)</f>
        <v>No</v>
      </c>
      <c r="I1485" s="35" t="str">
        <f>VLOOKUP($A1485,'Medical Examinations'!$A:$N,6,0)</f>
        <v>No</v>
      </c>
      <c r="J1485" s="35">
        <f>VLOOKUP($A1485,'Medical Examinations'!$A:$N,9,0)</f>
        <v>0</v>
      </c>
      <c r="K1485" s="35" t="str">
        <f>VLOOKUP($A1485,'Medical Examinations'!$A:$N,10,0)</f>
        <v>No</v>
      </c>
      <c r="L1485" s="35" t="str">
        <f>VLOOKUP($A1485,'Medical Examinations'!$A:$N,12,0)</f>
        <v>Overweight</v>
      </c>
      <c r="M1485" s="35" t="str">
        <f>VLOOKUP($A1485,'Medical Examinations'!$A:$N,13,0)</f>
        <v>Normal</v>
      </c>
      <c r="N1485" s="45">
        <f>IFERROR(VLOOKUP($A1485,'Hospitalisation Details'!$A:$P,15,0),"")</f>
        <v>29400</v>
      </c>
      <c r="O1485" s="46">
        <f>IFERROR(VLOOKUP($A1485,'Hospitalisation Details'!$A:$P,6,0),"")</f>
        <v>7050.64</v>
      </c>
      <c r="P1485" s="47" t="str">
        <f>IFERROR(VLOOKUP($A1485,'Hospitalisation Details'!$A:$P,12,0),"")</f>
        <v>tier - 2</v>
      </c>
      <c r="Q1485" s="47" t="str">
        <f>IFERROR(VLOOKUP($A1485,'Hospitalisation Details'!$A:$P,13,0),"")</f>
        <v>tier - 3</v>
      </c>
      <c r="R1485" s="47" t="str">
        <f>IFERROR(VLOOKUP($A1485,'Hospitalisation Details'!$A:$P,14,0),"")</f>
        <v>R1011</v>
      </c>
      <c r="S1485" s="47">
        <f>IFERROR(VLOOKUP($A1485,'Hospitalisation Details'!$A:$P,16,0),"")</f>
        <v>42</v>
      </c>
    </row>
    <row r="1486" spans="1:19" x14ac:dyDescent="0.3">
      <c r="A1486" s="34" t="str">
        <f>'Medical Examinations'!A1486</f>
        <v>Id1485</v>
      </c>
      <c r="B1486" s="36" t="str">
        <f>VLOOKUP($A1486,'Customer Names'!A:E,3,FALSE)</f>
        <v>Ms.</v>
      </c>
      <c r="C1486" s="37" t="str">
        <f>VLOOKUP($A1486,'Customer Names'!$A:$E,4,FALSE)</f>
        <v xml:space="preserve"> Amanda L</v>
      </c>
      <c r="D1486" s="37" t="str">
        <f>VLOOKUP($A1486,'Customer Names'!A:E,5,FALSE)</f>
        <v>Lavergne</v>
      </c>
      <c r="E1486" s="35">
        <f>VLOOKUP($A1486,'Medical Examinations'!$A:$H,2,FALSE)</f>
        <v>32.869999999999997</v>
      </c>
      <c r="F1486" s="35">
        <f>VLOOKUP($A1486,'Medical Examinations'!$A:$H,3,FALSE)</f>
        <v>5.33</v>
      </c>
      <c r="G1486" s="35" t="str">
        <f>VLOOKUP($A1486,'Medical Examinations'!$A:$N,11,0)</f>
        <v>No</v>
      </c>
      <c r="H1486" s="35" t="str">
        <f>VLOOKUP($A1486,'Medical Examinations'!$A:$N,5,0)</f>
        <v>No</v>
      </c>
      <c r="I1486" s="35" t="str">
        <f>VLOOKUP($A1486,'Medical Examinations'!$A:$N,6,0)</f>
        <v>No</v>
      </c>
      <c r="J1486" s="35">
        <f>VLOOKUP($A1486,'Medical Examinations'!$A:$N,9,0)</f>
        <v>0</v>
      </c>
      <c r="K1486" s="35" t="str">
        <f>VLOOKUP($A1486,'Medical Examinations'!$A:$N,10,0)</f>
        <v>No</v>
      </c>
      <c r="L1486" s="35" t="str">
        <f>VLOOKUP($A1486,'Medical Examinations'!$A:$N,12,0)</f>
        <v>Obesity</v>
      </c>
      <c r="M1486" s="35" t="str">
        <f>VLOOKUP($A1486,'Medical Examinations'!$A:$N,13,0)</f>
        <v>Normal</v>
      </c>
      <c r="N1486" s="45">
        <f>IFERROR(VLOOKUP($A1486,'Hospitalisation Details'!$A:$P,15,0),"")</f>
        <v>29423</v>
      </c>
      <c r="O1486" s="46">
        <f>IFERROR(VLOOKUP($A1486,'Hospitalisation Details'!$A:$P,6,0),"")</f>
        <v>7050.02</v>
      </c>
      <c r="P1486" s="47" t="str">
        <f>IFERROR(VLOOKUP($A1486,'Hospitalisation Details'!$A:$P,12,0),"")</f>
        <v>tier - 2</v>
      </c>
      <c r="Q1486" s="47" t="str">
        <f>IFERROR(VLOOKUP($A1486,'Hospitalisation Details'!$A:$P,13,0),"")</f>
        <v>tier - 1</v>
      </c>
      <c r="R1486" s="47" t="str">
        <f>IFERROR(VLOOKUP($A1486,'Hospitalisation Details'!$A:$P,14,0),"")</f>
        <v>R1024</v>
      </c>
      <c r="S1486" s="47">
        <f>IFERROR(VLOOKUP($A1486,'Hospitalisation Details'!$A:$P,16,0),"")</f>
        <v>42</v>
      </c>
    </row>
    <row r="1487" spans="1:19" x14ac:dyDescent="0.3">
      <c r="A1487" s="34" t="str">
        <f>'Medical Examinations'!A1487</f>
        <v>Id1486</v>
      </c>
      <c r="B1487" s="36" t="str">
        <f>VLOOKUP($A1487,'Customer Names'!A:E,3,FALSE)</f>
        <v>Ms.</v>
      </c>
      <c r="C1487" s="37" t="str">
        <f>VLOOKUP($A1487,'Customer Names'!$A:$E,4,FALSE)</f>
        <v xml:space="preserve"> Ayako N.</v>
      </c>
      <c r="D1487" s="37" t="str">
        <f>VLOOKUP($A1487,'Customer Names'!A:E,5,FALSE)</f>
        <v>Kawakami</v>
      </c>
      <c r="E1487" s="35">
        <f>VLOOKUP($A1487,'Medical Examinations'!$A:$H,2,FALSE)</f>
        <v>26.18</v>
      </c>
      <c r="F1487" s="35">
        <f>VLOOKUP($A1487,'Medical Examinations'!$A:$H,3,FALSE)</f>
        <v>5.63</v>
      </c>
      <c r="G1487" s="35" t="str">
        <f>VLOOKUP($A1487,'Medical Examinations'!$A:$N,11,0)</f>
        <v>No</v>
      </c>
      <c r="H1487" s="35" t="str">
        <f>VLOOKUP($A1487,'Medical Examinations'!$A:$N,5,0)</f>
        <v>No</v>
      </c>
      <c r="I1487" s="35" t="str">
        <f>VLOOKUP($A1487,'Medical Examinations'!$A:$N,6,0)</f>
        <v>No</v>
      </c>
      <c r="J1487" s="35">
        <f>VLOOKUP($A1487,'Medical Examinations'!$A:$N,9,0)</f>
        <v>0</v>
      </c>
      <c r="K1487" s="35" t="str">
        <f>VLOOKUP($A1487,'Medical Examinations'!$A:$N,10,0)</f>
        <v>No</v>
      </c>
      <c r="L1487" s="35" t="str">
        <f>VLOOKUP($A1487,'Medical Examinations'!$A:$N,12,0)</f>
        <v>Overweight</v>
      </c>
      <c r="M1487" s="35" t="str">
        <f>VLOOKUP($A1487,'Medical Examinations'!$A:$N,13,0)</f>
        <v>Normal</v>
      </c>
      <c r="N1487" s="45">
        <f>IFERROR(VLOOKUP($A1487,'Hospitalisation Details'!$A:$P,15,0),"")</f>
        <v>29516</v>
      </c>
      <c r="O1487" s="46">
        <f>IFERROR(VLOOKUP($A1487,'Hospitalisation Details'!$A:$P,6,0),"")</f>
        <v>7046.72</v>
      </c>
      <c r="P1487" s="47" t="str">
        <f>IFERROR(VLOOKUP($A1487,'Hospitalisation Details'!$A:$P,12,0),"")</f>
        <v>tier - 2</v>
      </c>
      <c r="Q1487" s="47" t="str">
        <f>IFERROR(VLOOKUP($A1487,'Hospitalisation Details'!$A:$P,13,0),"")</f>
        <v>tier - 3</v>
      </c>
      <c r="R1487" s="47" t="str">
        <f>IFERROR(VLOOKUP($A1487,'Hospitalisation Details'!$A:$P,14,0),"")</f>
        <v>R1013</v>
      </c>
      <c r="S1487" s="47">
        <f>IFERROR(VLOOKUP($A1487,'Hospitalisation Details'!$A:$P,16,0),"")</f>
        <v>42</v>
      </c>
    </row>
    <row r="1488" spans="1:19" x14ac:dyDescent="0.3">
      <c r="A1488" s="34" t="str">
        <f>'Medical Examinations'!A1488</f>
        <v>Id1487</v>
      </c>
      <c r="B1488" s="36" t="str">
        <f>VLOOKUP($A1488,'Customer Names'!A:E,3,FALSE)</f>
        <v>Ms.</v>
      </c>
      <c r="C1488" s="37" t="str">
        <f>VLOOKUP($A1488,'Customer Names'!$A:$E,4,FALSE)</f>
        <v xml:space="preserve"> Emilee</v>
      </c>
      <c r="D1488" s="37" t="str">
        <f>VLOOKUP($A1488,'Customer Names'!A:E,5,FALSE)</f>
        <v>Gonsalves</v>
      </c>
      <c r="E1488" s="35">
        <f>VLOOKUP($A1488,'Medical Examinations'!$A:$H,2,FALSE)</f>
        <v>25.3</v>
      </c>
      <c r="F1488" s="35">
        <f>VLOOKUP($A1488,'Medical Examinations'!$A:$H,3,FALSE)</f>
        <v>5.12</v>
      </c>
      <c r="G1488" s="35" t="str">
        <f>VLOOKUP($A1488,'Medical Examinations'!$A:$N,11,0)</f>
        <v>No</v>
      </c>
      <c r="H1488" s="35" t="str">
        <f>VLOOKUP($A1488,'Medical Examinations'!$A:$N,5,0)</f>
        <v>No</v>
      </c>
      <c r="I1488" s="35" t="str">
        <f>VLOOKUP($A1488,'Medical Examinations'!$A:$N,6,0)</f>
        <v>No</v>
      </c>
      <c r="J1488" s="35">
        <f>VLOOKUP($A1488,'Medical Examinations'!$A:$N,9,0)</f>
        <v>0</v>
      </c>
      <c r="K1488" s="35" t="str">
        <f>VLOOKUP($A1488,'Medical Examinations'!$A:$N,10,0)</f>
        <v>No</v>
      </c>
      <c r="L1488" s="35" t="str">
        <f>VLOOKUP($A1488,'Medical Examinations'!$A:$N,12,0)</f>
        <v>Overweight</v>
      </c>
      <c r="M1488" s="35" t="str">
        <f>VLOOKUP($A1488,'Medical Examinations'!$A:$N,13,0)</f>
        <v>Normal</v>
      </c>
      <c r="N1488" s="45">
        <f>IFERROR(VLOOKUP($A1488,'Hospitalisation Details'!$A:$P,15,0),"")</f>
        <v>29428</v>
      </c>
      <c r="O1488" s="46">
        <f>IFERROR(VLOOKUP($A1488,'Hospitalisation Details'!$A:$P,6,0),"")</f>
        <v>7045.5</v>
      </c>
      <c r="P1488" s="47" t="str">
        <f>IFERROR(VLOOKUP($A1488,'Hospitalisation Details'!$A:$P,12,0),"")</f>
        <v>tier - 2</v>
      </c>
      <c r="Q1488" s="47" t="str">
        <f>IFERROR(VLOOKUP($A1488,'Hospitalisation Details'!$A:$P,13,0),"")</f>
        <v>tier - 1</v>
      </c>
      <c r="R1488" s="47" t="str">
        <f>IFERROR(VLOOKUP($A1488,'Hospitalisation Details'!$A:$P,14,0),"")</f>
        <v>R1011</v>
      </c>
      <c r="S1488" s="47">
        <f>IFERROR(VLOOKUP($A1488,'Hospitalisation Details'!$A:$P,16,0),"")</f>
        <v>42</v>
      </c>
    </row>
    <row r="1489" spans="1:19" x14ac:dyDescent="0.3">
      <c r="A1489" s="34" t="str">
        <f>'Medical Examinations'!A1489</f>
        <v>Id1488</v>
      </c>
      <c r="B1489" s="36" t="str">
        <f>VLOOKUP($A1489,'Customer Names'!A:E,3,FALSE)</f>
        <v>Mr.</v>
      </c>
      <c r="C1489" s="37" t="str">
        <f>VLOOKUP($A1489,'Customer Names'!$A:$E,4,FALSE)</f>
        <v xml:space="preserve"> Stephen M</v>
      </c>
      <c r="D1489" s="37" t="str">
        <f>VLOOKUP($A1489,'Customer Names'!A:E,5,FALSE)</f>
        <v>Peck</v>
      </c>
      <c r="E1489" s="35">
        <f>VLOOKUP($A1489,'Medical Examinations'!$A:$H,2,FALSE)</f>
        <v>36.94</v>
      </c>
      <c r="F1489" s="35">
        <f>VLOOKUP($A1489,'Medical Examinations'!$A:$H,3,FALSE)</f>
        <v>5.15</v>
      </c>
      <c r="G1489" s="35" t="str">
        <f>VLOOKUP($A1489,'Medical Examinations'!$A:$N,11,0)</f>
        <v>Yes</v>
      </c>
      <c r="H1489" s="35" t="str">
        <f>VLOOKUP($A1489,'Medical Examinations'!$A:$N,5,0)</f>
        <v>No</v>
      </c>
      <c r="I1489" s="35" t="str">
        <f>VLOOKUP($A1489,'Medical Examinations'!$A:$N,6,0)</f>
        <v>No</v>
      </c>
      <c r="J1489" s="35">
        <f>VLOOKUP($A1489,'Medical Examinations'!$A:$N,9,0)</f>
        <v>1</v>
      </c>
      <c r="K1489" s="35" t="str">
        <f>VLOOKUP($A1489,'Medical Examinations'!$A:$N,10,0)</f>
        <v>No</v>
      </c>
      <c r="L1489" s="35" t="str">
        <f>VLOOKUP($A1489,'Medical Examinations'!$A:$N,12,0)</f>
        <v>Obesity</v>
      </c>
      <c r="M1489" s="35" t="str">
        <f>VLOOKUP($A1489,'Medical Examinations'!$A:$N,13,0)</f>
        <v>Normal</v>
      </c>
      <c r="N1489" s="45">
        <f>IFERROR(VLOOKUP($A1489,'Hospitalisation Details'!$A:$P,15,0),"")</f>
        <v>35001</v>
      </c>
      <c r="O1489" s="46">
        <f>IFERROR(VLOOKUP($A1489,'Hospitalisation Details'!$A:$P,6,0),"")</f>
        <v>7042.11</v>
      </c>
      <c r="P1489" s="47" t="str">
        <f>IFERROR(VLOOKUP($A1489,'Hospitalisation Details'!$A:$P,12,0),"")</f>
        <v>tier - 2</v>
      </c>
      <c r="Q1489" s="47" t="str">
        <f>IFERROR(VLOOKUP($A1489,'Hospitalisation Details'!$A:$P,13,0),"")</f>
        <v>tier - 3</v>
      </c>
      <c r="R1489" s="47" t="str">
        <f>IFERROR(VLOOKUP($A1489,'Hospitalisation Details'!$A:$P,14,0),"")</f>
        <v>R1012</v>
      </c>
      <c r="S1489" s="47">
        <f>IFERROR(VLOOKUP($A1489,'Hospitalisation Details'!$A:$P,16,0),"")</f>
        <v>27</v>
      </c>
    </row>
    <row r="1490" spans="1:19" x14ac:dyDescent="0.3">
      <c r="A1490" s="34" t="str">
        <f>'Medical Examinations'!A1490</f>
        <v>Id1489</v>
      </c>
      <c r="B1490" s="36" t="str">
        <f>VLOOKUP($A1490,'Customer Names'!A:E,3,FALSE)</f>
        <v>Ms.</v>
      </c>
      <c r="C1490" s="37" t="str">
        <f>VLOOKUP($A1490,'Customer Names'!$A:$E,4,FALSE)</f>
        <v xml:space="preserve"> Annemarie A</v>
      </c>
      <c r="D1490" s="37" t="str">
        <f>VLOOKUP($A1490,'Customer Names'!A:E,5,FALSE)</f>
        <v>Aure</v>
      </c>
      <c r="E1490" s="35">
        <f>VLOOKUP($A1490,'Medical Examinations'!$A:$H,2,FALSE)</f>
        <v>22.86</v>
      </c>
      <c r="F1490" s="35">
        <f>VLOOKUP($A1490,'Medical Examinations'!$A:$H,3,FALSE)</f>
        <v>7.5</v>
      </c>
      <c r="G1490" s="35" t="str">
        <f>VLOOKUP($A1490,'Medical Examinations'!$A:$N,11,0)</f>
        <v>No</v>
      </c>
      <c r="H1490" s="35" t="str">
        <f>VLOOKUP($A1490,'Medical Examinations'!$A:$N,5,0)</f>
        <v>No</v>
      </c>
      <c r="I1490" s="35" t="str">
        <f>VLOOKUP($A1490,'Medical Examinations'!$A:$N,6,0)</f>
        <v>No</v>
      </c>
      <c r="J1490" s="35">
        <f>VLOOKUP($A1490,'Medical Examinations'!$A:$N,9,0)</f>
        <v>0</v>
      </c>
      <c r="K1490" s="35" t="str">
        <f>VLOOKUP($A1490,'Medical Examinations'!$A:$N,10,0)</f>
        <v>No</v>
      </c>
      <c r="L1490" s="35" t="str">
        <f>VLOOKUP($A1490,'Medical Examinations'!$A:$N,12,0)</f>
        <v>Normal Weight</v>
      </c>
      <c r="M1490" s="35" t="str">
        <f>VLOOKUP($A1490,'Medical Examinations'!$A:$N,13,0)</f>
        <v>Diabetes</v>
      </c>
      <c r="N1490" s="45">
        <f>IFERROR(VLOOKUP($A1490,'Hospitalisation Details'!$A:$P,15,0),"")</f>
        <v>28643</v>
      </c>
      <c r="O1490" s="46">
        <f>IFERROR(VLOOKUP($A1490,'Hospitalisation Details'!$A:$P,6,0),"")</f>
        <v>7033.08</v>
      </c>
      <c r="P1490" s="47" t="str">
        <f>IFERROR(VLOOKUP($A1490,'Hospitalisation Details'!$A:$P,12,0),"")</f>
        <v>tier - 2</v>
      </c>
      <c r="Q1490" s="47" t="str">
        <f>IFERROR(VLOOKUP($A1490,'Hospitalisation Details'!$A:$P,13,0),"")</f>
        <v>tier - 2</v>
      </c>
      <c r="R1490" s="47" t="str">
        <f>IFERROR(VLOOKUP($A1490,'Hospitalisation Details'!$A:$P,14,0),"")</f>
        <v>R1013</v>
      </c>
      <c r="S1490" s="47">
        <f>IFERROR(VLOOKUP($A1490,'Hospitalisation Details'!$A:$P,16,0),"")</f>
        <v>45</v>
      </c>
    </row>
    <row r="1491" spans="1:19" x14ac:dyDescent="0.3">
      <c r="A1491" s="34" t="str">
        <f>'Medical Examinations'!A1491</f>
        <v>Id1490</v>
      </c>
      <c r="B1491" s="36" t="str">
        <f>VLOOKUP($A1491,'Customer Names'!A:E,3,FALSE)</f>
        <v>Ms.</v>
      </c>
      <c r="C1491" s="37" t="str">
        <f>VLOOKUP($A1491,'Customer Names'!$A:$E,4,FALSE)</f>
        <v xml:space="preserve"> Ashley R</v>
      </c>
      <c r="D1491" s="37" t="str">
        <f>VLOOKUP($A1491,'Customer Names'!A:E,5,FALSE)</f>
        <v>Mattingly</v>
      </c>
      <c r="E1491" s="35">
        <f>VLOOKUP($A1491,'Medical Examinations'!$A:$H,2,FALSE)</f>
        <v>18.760000000000002</v>
      </c>
      <c r="F1491" s="35">
        <f>VLOOKUP($A1491,'Medical Examinations'!$A:$H,3,FALSE)</f>
        <v>4.88</v>
      </c>
      <c r="G1491" s="35" t="str">
        <f>VLOOKUP($A1491,'Medical Examinations'!$A:$N,11,0)</f>
        <v>Yes</v>
      </c>
      <c r="H1491" s="35" t="str">
        <f>VLOOKUP($A1491,'Medical Examinations'!$A:$N,5,0)</f>
        <v>No</v>
      </c>
      <c r="I1491" s="35" t="str">
        <f>VLOOKUP($A1491,'Medical Examinations'!$A:$N,6,0)</f>
        <v>Yes</v>
      </c>
      <c r="J1491" s="35">
        <f>VLOOKUP($A1491,'Medical Examinations'!$A:$N,9,0)</f>
        <v>1</v>
      </c>
      <c r="K1491" s="35" t="str">
        <f>VLOOKUP($A1491,'Medical Examinations'!$A:$N,10,0)</f>
        <v>No</v>
      </c>
      <c r="L1491" s="35" t="str">
        <f>VLOOKUP($A1491,'Medical Examinations'!$A:$N,12,0)</f>
        <v>Normal Weight</v>
      </c>
      <c r="M1491" s="35" t="str">
        <f>VLOOKUP($A1491,'Medical Examinations'!$A:$N,13,0)</f>
        <v>Normal</v>
      </c>
      <c r="N1491" s="45">
        <f>IFERROR(VLOOKUP($A1491,'Hospitalisation Details'!$A:$P,15,0),"")</f>
        <v>25390</v>
      </c>
      <c r="O1491" s="46">
        <f>IFERROR(VLOOKUP($A1491,'Hospitalisation Details'!$A:$P,6,0),"")</f>
        <v>7003.1</v>
      </c>
      <c r="P1491" s="47" t="str">
        <f>IFERROR(VLOOKUP($A1491,'Hospitalisation Details'!$A:$P,12,0),"")</f>
        <v>tier - 2</v>
      </c>
      <c r="Q1491" s="47" t="str">
        <f>IFERROR(VLOOKUP($A1491,'Hospitalisation Details'!$A:$P,13,0),"")</f>
        <v>tier - 3</v>
      </c>
      <c r="R1491" s="47" t="str">
        <f>IFERROR(VLOOKUP($A1491,'Hospitalisation Details'!$A:$P,14,0),"")</f>
        <v>R1013</v>
      </c>
      <c r="S1491" s="47">
        <f>IFERROR(VLOOKUP($A1491,'Hospitalisation Details'!$A:$P,16,0),"")</f>
        <v>53</v>
      </c>
    </row>
    <row r="1492" spans="1:19" x14ac:dyDescent="0.3">
      <c r="A1492" s="34" t="str">
        <f>'Medical Examinations'!A1492</f>
        <v>Id1491</v>
      </c>
      <c r="B1492" s="36" t="str">
        <f>VLOOKUP($A1492,'Customer Names'!A:E,3,FALSE)</f>
        <v>Ms.</v>
      </c>
      <c r="C1492" s="37" t="str">
        <f>VLOOKUP($A1492,'Customer Names'!$A:$E,4,FALSE)</f>
        <v xml:space="preserve"> Leslie A</v>
      </c>
      <c r="D1492" s="37" t="str">
        <f>VLOOKUP($A1492,'Customer Names'!A:E,5,FALSE)</f>
        <v>Stelpflug</v>
      </c>
      <c r="E1492" s="35">
        <f>VLOOKUP($A1492,'Medical Examinations'!$A:$H,2,FALSE)</f>
        <v>24.36</v>
      </c>
      <c r="F1492" s="35">
        <f>VLOOKUP($A1492,'Medical Examinations'!$A:$H,3,FALSE)</f>
        <v>5.57</v>
      </c>
      <c r="G1492" s="35" t="str">
        <f>VLOOKUP($A1492,'Medical Examinations'!$A:$N,11,0)</f>
        <v>No</v>
      </c>
      <c r="H1492" s="35" t="str">
        <f>VLOOKUP($A1492,'Medical Examinations'!$A:$N,5,0)</f>
        <v>No</v>
      </c>
      <c r="I1492" s="35" t="str">
        <f>VLOOKUP($A1492,'Medical Examinations'!$A:$N,6,0)</f>
        <v>No</v>
      </c>
      <c r="J1492" s="35">
        <f>VLOOKUP($A1492,'Medical Examinations'!$A:$N,9,0)</f>
        <v>0</v>
      </c>
      <c r="K1492" s="35" t="str">
        <f>VLOOKUP($A1492,'Medical Examinations'!$A:$N,10,0)</f>
        <v>No</v>
      </c>
      <c r="L1492" s="35" t="str">
        <f>VLOOKUP($A1492,'Medical Examinations'!$A:$N,12,0)</f>
        <v>Normal Weight</v>
      </c>
      <c r="M1492" s="35" t="str">
        <f>VLOOKUP($A1492,'Medical Examinations'!$A:$N,13,0)</f>
        <v>Normal</v>
      </c>
      <c r="N1492" s="45">
        <f>IFERROR(VLOOKUP($A1492,'Hospitalisation Details'!$A:$P,15,0),"")</f>
        <v>30195</v>
      </c>
      <c r="O1492" s="46">
        <f>IFERROR(VLOOKUP($A1492,'Hospitalisation Details'!$A:$P,6,0),"")</f>
        <v>6989.95</v>
      </c>
      <c r="P1492" s="47" t="str">
        <f>IFERROR(VLOOKUP($A1492,'Hospitalisation Details'!$A:$P,12,0),"")</f>
        <v>tier - 2</v>
      </c>
      <c r="Q1492" s="47" t="str">
        <f>IFERROR(VLOOKUP($A1492,'Hospitalisation Details'!$A:$P,13,0),"")</f>
        <v>tier - 1</v>
      </c>
      <c r="R1492" s="47" t="str">
        <f>IFERROR(VLOOKUP($A1492,'Hospitalisation Details'!$A:$P,14,0),"")</f>
        <v>R1013</v>
      </c>
      <c r="S1492" s="47">
        <f>IFERROR(VLOOKUP($A1492,'Hospitalisation Details'!$A:$P,16,0),"")</f>
        <v>40</v>
      </c>
    </row>
    <row r="1493" spans="1:19" x14ac:dyDescent="0.3">
      <c r="A1493" s="34" t="str">
        <f>'Medical Examinations'!A1493</f>
        <v>Id1492</v>
      </c>
      <c r="B1493" s="36" t="str">
        <f>VLOOKUP($A1493,'Customer Names'!A:E,3,FALSE)</f>
        <v>Mr.</v>
      </c>
      <c r="C1493" s="37" t="str">
        <f>VLOOKUP($A1493,'Customer Names'!$A:$E,4,FALSE)</f>
        <v xml:space="preserve"> Mauricio J. Sr.</v>
      </c>
      <c r="D1493" s="37" t="str">
        <f>VLOOKUP($A1493,'Customer Names'!A:E,5,FALSE)</f>
        <v>Sanchez Antognini</v>
      </c>
      <c r="E1493" s="35">
        <f>VLOOKUP($A1493,'Medical Examinations'!$A:$H,2,FALSE)</f>
        <v>32.299999999999997</v>
      </c>
      <c r="F1493" s="35">
        <f>VLOOKUP($A1493,'Medical Examinations'!$A:$H,3,FALSE)</f>
        <v>5.31</v>
      </c>
      <c r="G1493" s="35" t="str">
        <f>VLOOKUP($A1493,'Medical Examinations'!$A:$N,11,0)</f>
        <v>No</v>
      </c>
      <c r="H1493" s="35" t="str">
        <f>VLOOKUP($A1493,'Medical Examinations'!$A:$N,5,0)</f>
        <v>No</v>
      </c>
      <c r="I1493" s="35" t="str">
        <f>VLOOKUP($A1493,'Medical Examinations'!$A:$N,6,0)</f>
        <v>No</v>
      </c>
      <c r="J1493" s="35">
        <f>VLOOKUP($A1493,'Medical Examinations'!$A:$N,9,0)</f>
        <v>0</v>
      </c>
      <c r="K1493" s="35" t="str">
        <f>VLOOKUP($A1493,'Medical Examinations'!$A:$N,10,0)</f>
        <v>No</v>
      </c>
      <c r="L1493" s="35" t="str">
        <f>VLOOKUP($A1493,'Medical Examinations'!$A:$N,12,0)</f>
        <v>Obesity</v>
      </c>
      <c r="M1493" s="35" t="str">
        <f>VLOOKUP($A1493,'Medical Examinations'!$A:$N,13,0)</f>
        <v>Normal</v>
      </c>
      <c r="N1493" s="45">
        <f>IFERROR(VLOOKUP($A1493,'Hospitalisation Details'!$A:$P,15,0),"")</f>
        <v>30242</v>
      </c>
      <c r="O1493" s="46">
        <f>IFERROR(VLOOKUP($A1493,'Hospitalisation Details'!$A:$P,6,0),"")</f>
        <v>6986.7</v>
      </c>
      <c r="P1493" s="47" t="str">
        <f>IFERROR(VLOOKUP($A1493,'Hospitalisation Details'!$A:$P,12,0),"")</f>
        <v>tier - 3</v>
      </c>
      <c r="Q1493" s="47" t="str">
        <f>IFERROR(VLOOKUP($A1493,'Hospitalisation Details'!$A:$P,13,0),"")</f>
        <v>tier - 1</v>
      </c>
      <c r="R1493" s="47" t="str">
        <f>IFERROR(VLOOKUP($A1493,'Hospitalisation Details'!$A:$P,14,0),"")</f>
        <v>R1012</v>
      </c>
      <c r="S1493" s="47">
        <f>IFERROR(VLOOKUP($A1493,'Hospitalisation Details'!$A:$P,16,0),"")</f>
        <v>40</v>
      </c>
    </row>
    <row r="1494" spans="1:19" x14ac:dyDescent="0.3">
      <c r="A1494" s="34" t="str">
        <f>'Medical Examinations'!A1494</f>
        <v>Id1493</v>
      </c>
      <c r="B1494" s="36" t="str">
        <f>VLOOKUP($A1494,'Customer Names'!A:E,3,FALSE)</f>
        <v>Mr.</v>
      </c>
      <c r="C1494" s="37" t="str">
        <f>VLOOKUP($A1494,'Customer Names'!$A:$E,4,FALSE)</f>
        <v xml:space="preserve"> Kieran</v>
      </c>
      <c r="D1494" s="37" t="str">
        <f>VLOOKUP($A1494,'Customer Names'!A:E,5,FALSE)</f>
        <v>Condon</v>
      </c>
      <c r="E1494" s="35">
        <f>VLOOKUP($A1494,'Medical Examinations'!$A:$H,2,FALSE)</f>
        <v>22.704999999999998</v>
      </c>
      <c r="F1494" s="35">
        <f>VLOOKUP($A1494,'Medical Examinations'!$A:$H,3,FALSE)</f>
        <v>4.57</v>
      </c>
      <c r="G1494" s="35" t="str">
        <f>VLOOKUP($A1494,'Medical Examinations'!$A:$N,11,0)</f>
        <v>Yes</v>
      </c>
      <c r="H1494" s="35" t="str">
        <f>VLOOKUP($A1494,'Medical Examinations'!$A:$N,5,0)</f>
        <v>No</v>
      </c>
      <c r="I1494" s="35" t="str">
        <f>VLOOKUP($A1494,'Medical Examinations'!$A:$N,6,0)</f>
        <v>No</v>
      </c>
      <c r="J1494" s="35">
        <f>VLOOKUP($A1494,'Medical Examinations'!$A:$N,9,0)</f>
        <v>0</v>
      </c>
      <c r="K1494" s="35" t="str">
        <f>VLOOKUP($A1494,'Medical Examinations'!$A:$N,10,0)</f>
        <v>No</v>
      </c>
      <c r="L1494" s="35" t="str">
        <f>VLOOKUP($A1494,'Medical Examinations'!$A:$N,12,0)</f>
        <v>Normal Weight</v>
      </c>
      <c r="M1494" s="35" t="str">
        <f>VLOOKUP($A1494,'Medical Examinations'!$A:$N,13,0)</f>
        <v>Normal</v>
      </c>
      <c r="N1494" s="45">
        <f>IFERROR(VLOOKUP($A1494,'Hospitalisation Details'!$A:$P,15,0),"")</f>
        <v>31391</v>
      </c>
      <c r="O1494" s="46">
        <f>IFERROR(VLOOKUP($A1494,'Hospitalisation Details'!$A:$P,6,0),"")</f>
        <v>6985.51</v>
      </c>
      <c r="P1494" s="47" t="str">
        <f>IFERROR(VLOOKUP($A1494,'Hospitalisation Details'!$A:$P,12,0),"")</f>
        <v>tier - 2</v>
      </c>
      <c r="Q1494" s="47" t="str">
        <f>IFERROR(VLOOKUP($A1494,'Hospitalisation Details'!$A:$P,13,0),"")</f>
        <v>tier - 2</v>
      </c>
      <c r="R1494" s="47" t="str">
        <f>IFERROR(VLOOKUP($A1494,'Hospitalisation Details'!$A:$P,14,0),"")</f>
        <v>R1019</v>
      </c>
      <c r="S1494" s="47">
        <f>IFERROR(VLOOKUP($A1494,'Hospitalisation Details'!$A:$P,16,0),"")</f>
        <v>37</v>
      </c>
    </row>
    <row r="1495" spans="1:19" x14ac:dyDescent="0.3">
      <c r="A1495" s="34" t="str">
        <f>'Medical Examinations'!A1495</f>
        <v>Id1494</v>
      </c>
      <c r="B1495" s="36" t="str">
        <f>VLOOKUP($A1495,'Customer Names'!A:E,3,FALSE)</f>
        <v>Ms.</v>
      </c>
      <c r="C1495" s="37" t="str">
        <f>VLOOKUP($A1495,'Customer Names'!$A:$E,4,FALSE)</f>
        <v xml:space="preserve"> Elizabeth A</v>
      </c>
      <c r="D1495" s="37" t="str">
        <f>VLOOKUP($A1495,'Customer Names'!A:E,5,FALSE)</f>
        <v>Magato</v>
      </c>
      <c r="E1495" s="35">
        <f>VLOOKUP($A1495,'Medical Examinations'!$A:$H,2,FALSE)</f>
        <v>21.79</v>
      </c>
      <c r="F1495" s="35">
        <f>VLOOKUP($A1495,'Medical Examinations'!$A:$H,3,FALSE)</f>
        <v>8.6999999999999993</v>
      </c>
      <c r="G1495" s="35" t="str">
        <f>VLOOKUP($A1495,'Medical Examinations'!$A:$N,11,0)</f>
        <v>Yes</v>
      </c>
      <c r="H1495" s="35" t="str">
        <f>VLOOKUP($A1495,'Medical Examinations'!$A:$N,5,0)</f>
        <v>No</v>
      </c>
      <c r="I1495" s="35" t="str">
        <f>VLOOKUP($A1495,'Medical Examinations'!$A:$N,6,0)</f>
        <v>No</v>
      </c>
      <c r="J1495" s="35">
        <f>VLOOKUP($A1495,'Medical Examinations'!$A:$N,9,0)</f>
        <v>1</v>
      </c>
      <c r="K1495" s="35" t="str">
        <f>VLOOKUP($A1495,'Medical Examinations'!$A:$N,10,0)</f>
        <v>No</v>
      </c>
      <c r="L1495" s="35" t="str">
        <f>VLOOKUP($A1495,'Medical Examinations'!$A:$N,12,0)</f>
        <v>Normal Weight</v>
      </c>
      <c r="M1495" s="35" t="str">
        <f>VLOOKUP($A1495,'Medical Examinations'!$A:$N,13,0)</f>
        <v>Diabetes</v>
      </c>
      <c r="N1495" s="45">
        <f>IFERROR(VLOOKUP($A1495,'Hospitalisation Details'!$A:$P,15,0),"")</f>
        <v>27548</v>
      </c>
      <c r="O1495" s="46">
        <f>IFERROR(VLOOKUP($A1495,'Hospitalisation Details'!$A:$P,6,0),"")</f>
        <v>6965.21</v>
      </c>
      <c r="P1495" s="47" t="str">
        <f>IFERROR(VLOOKUP($A1495,'Hospitalisation Details'!$A:$P,12,0),"")</f>
        <v>tier - 2</v>
      </c>
      <c r="Q1495" s="47" t="str">
        <f>IFERROR(VLOOKUP($A1495,'Hospitalisation Details'!$A:$P,13,0),"")</f>
        <v>tier - 3</v>
      </c>
      <c r="R1495" s="47" t="str">
        <f>IFERROR(VLOOKUP($A1495,'Hospitalisation Details'!$A:$P,14,0),"")</f>
        <v>R1013</v>
      </c>
      <c r="S1495" s="47">
        <f>IFERROR(VLOOKUP($A1495,'Hospitalisation Details'!$A:$P,16,0),"")</f>
        <v>48</v>
      </c>
    </row>
    <row r="1496" spans="1:19" x14ac:dyDescent="0.3">
      <c r="A1496" s="34" t="str">
        <f>'Medical Examinations'!A1496</f>
        <v>Id1495</v>
      </c>
      <c r="B1496" s="36" t="str">
        <f>VLOOKUP($A1496,'Customer Names'!A:E,3,FALSE)</f>
        <v>Mr.</v>
      </c>
      <c r="C1496" s="37" t="str">
        <f>VLOOKUP($A1496,'Customer Names'!$A:$E,4,FALSE)</f>
        <v xml:space="preserve"> Zeke M.</v>
      </c>
      <c r="D1496" s="37" t="str">
        <f>VLOOKUP($A1496,'Customer Names'!A:E,5,FALSE)</f>
        <v>Dombrowski</v>
      </c>
      <c r="E1496" s="35">
        <f>VLOOKUP($A1496,'Medical Examinations'!$A:$H,2,FALSE)</f>
        <v>24.52</v>
      </c>
      <c r="F1496" s="35">
        <f>VLOOKUP($A1496,'Medical Examinations'!$A:$H,3,FALSE)</f>
        <v>4.76</v>
      </c>
      <c r="G1496" s="35" t="str">
        <f>VLOOKUP($A1496,'Medical Examinations'!$A:$N,11,0)</f>
        <v>No</v>
      </c>
      <c r="H1496" s="35" t="str">
        <f>VLOOKUP($A1496,'Medical Examinations'!$A:$N,5,0)</f>
        <v>No</v>
      </c>
      <c r="I1496" s="35" t="str">
        <f>VLOOKUP($A1496,'Medical Examinations'!$A:$N,6,0)</f>
        <v>No</v>
      </c>
      <c r="J1496" s="35">
        <f>VLOOKUP($A1496,'Medical Examinations'!$A:$N,9,0)</f>
        <v>0</v>
      </c>
      <c r="K1496" s="35" t="str">
        <f>VLOOKUP($A1496,'Medical Examinations'!$A:$N,10,0)</f>
        <v>No</v>
      </c>
      <c r="L1496" s="35" t="str">
        <f>VLOOKUP($A1496,'Medical Examinations'!$A:$N,12,0)</f>
        <v>Normal Weight</v>
      </c>
      <c r="M1496" s="35" t="str">
        <f>VLOOKUP($A1496,'Medical Examinations'!$A:$N,13,0)</f>
        <v>Normal</v>
      </c>
      <c r="N1496" s="45">
        <f>IFERROR(VLOOKUP($A1496,'Hospitalisation Details'!$A:$P,15,0),"")</f>
        <v>29451</v>
      </c>
      <c r="O1496" s="46">
        <f>IFERROR(VLOOKUP($A1496,'Hospitalisation Details'!$A:$P,6,0),"")</f>
        <v>6951.12</v>
      </c>
      <c r="P1496" s="47" t="str">
        <f>IFERROR(VLOOKUP($A1496,'Hospitalisation Details'!$A:$P,12,0),"")</f>
        <v>tier - 2</v>
      </c>
      <c r="Q1496" s="47" t="str">
        <f>IFERROR(VLOOKUP($A1496,'Hospitalisation Details'!$A:$P,13,0),"")</f>
        <v>tier - 2</v>
      </c>
      <c r="R1496" s="47" t="str">
        <f>IFERROR(VLOOKUP($A1496,'Hospitalisation Details'!$A:$P,14,0),"")</f>
        <v>R1013</v>
      </c>
      <c r="S1496" s="47">
        <f>IFERROR(VLOOKUP($A1496,'Hospitalisation Details'!$A:$P,16,0),"")</f>
        <v>42</v>
      </c>
    </row>
    <row r="1497" spans="1:19" x14ac:dyDescent="0.3">
      <c r="A1497" s="34" t="str">
        <f>'Medical Examinations'!A1497</f>
        <v>Id1496</v>
      </c>
      <c r="B1497" s="36" t="str">
        <f>VLOOKUP($A1497,'Customer Names'!A:E,3,FALSE)</f>
        <v>Mr.</v>
      </c>
      <c r="C1497" s="37" t="str">
        <f>VLOOKUP($A1497,'Customer Names'!$A:$E,4,FALSE)</f>
        <v xml:space="preserve"> Chip</v>
      </c>
      <c r="D1497" s="37" t="str">
        <f>VLOOKUP($A1497,'Customer Names'!A:E,5,FALSE)</f>
        <v>Ohara</v>
      </c>
      <c r="E1497" s="35">
        <f>VLOOKUP($A1497,'Medical Examinations'!$A:$H,2,FALSE)</f>
        <v>39.520000000000003</v>
      </c>
      <c r="F1497" s="35">
        <f>VLOOKUP($A1497,'Medical Examinations'!$A:$H,3,FALSE)</f>
        <v>11.81</v>
      </c>
      <c r="G1497" s="35" t="str">
        <f>VLOOKUP($A1497,'Medical Examinations'!$A:$N,11,0)</f>
        <v>No</v>
      </c>
      <c r="H1497" s="35" t="str">
        <f>VLOOKUP($A1497,'Medical Examinations'!$A:$N,5,0)</f>
        <v>No</v>
      </c>
      <c r="I1497" s="35" t="str">
        <f>VLOOKUP($A1497,'Medical Examinations'!$A:$N,6,0)</f>
        <v>No</v>
      </c>
      <c r="J1497" s="35">
        <f>VLOOKUP($A1497,'Medical Examinations'!$A:$N,9,0)</f>
        <v>0</v>
      </c>
      <c r="K1497" s="35" t="str">
        <f>VLOOKUP($A1497,'Medical Examinations'!$A:$N,10,0)</f>
        <v>No</v>
      </c>
      <c r="L1497" s="35" t="str">
        <f>VLOOKUP($A1497,'Medical Examinations'!$A:$N,12,0)</f>
        <v>Obesity</v>
      </c>
      <c r="M1497" s="35" t="str">
        <f>VLOOKUP($A1497,'Medical Examinations'!$A:$N,13,0)</f>
        <v>Diabetes</v>
      </c>
      <c r="N1497" s="45">
        <f>IFERROR(VLOOKUP($A1497,'Hospitalisation Details'!$A:$P,15,0),"")</f>
        <v>28839</v>
      </c>
      <c r="O1497" s="46">
        <f>IFERROR(VLOOKUP($A1497,'Hospitalisation Details'!$A:$P,6,0),"")</f>
        <v>6948.7</v>
      </c>
      <c r="P1497" s="47" t="str">
        <f>IFERROR(VLOOKUP($A1497,'Hospitalisation Details'!$A:$P,12,0),"")</f>
        <v>tier - 1</v>
      </c>
      <c r="Q1497" s="47" t="str">
        <f>IFERROR(VLOOKUP($A1497,'Hospitalisation Details'!$A:$P,13,0),"")</f>
        <v>tier - 2</v>
      </c>
      <c r="R1497" s="47" t="str">
        <f>IFERROR(VLOOKUP($A1497,'Hospitalisation Details'!$A:$P,14,0),"")</f>
        <v>R1012</v>
      </c>
      <c r="S1497" s="47">
        <f>IFERROR(VLOOKUP($A1497,'Hospitalisation Details'!$A:$P,16,0),"")</f>
        <v>44</v>
      </c>
    </row>
    <row r="1498" spans="1:19" x14ac:dyDescent="0.3">
      <c r="A1498" s="34" t="str">
        <f>'Medical Examinations'!A1498</f>
        <v>Id1497</v>
      </c>
      <c r="B1498" s="36" t="str">
        <f>VLOOKUP($A1498,'Customer Names'!A:E,3,FALSE)</f>
        <v>Mr.</v>
      </c>
      <c r="C1498" s="37" t="str">
        <f>VLOOKUP($A1498,'Customer Names'!$A:$E,4,FALSE)</f>
        <v xml:space="preserve"> Miguel Angel Sr.</v>
      </c>
      <c r="D1498" s="37" t="str">
        <f>VLOOKUP($A1498,'Customer Names'!A:E,5,FALSE)</f>
        <v>Cifuentes Fetiva</v>
      </c>
      <c r="E1498" s="35">
        <f>VLOOKUP($A1498,'Medical Examinations'!$A:$H,2,FALSE)</f>
        <v>24.49</v>
      </c>
      <c r="F1498" s="35">
        <f>VLOOKUP($A1498,'Medical Examinations'!$A:$H,3,FALSE)</f>
        <v>4.67</v>
      </c>
      <c r="G1498" s="35" t="str">
        <f>VLOOKUP($A1498,'Medical Examinations'!$A:$N,11,0)</f>
        <v>No</v>
      </c>
      <c r="H1498" s="35" t="str">
        <f>VLOOKUP($A1498,'Medical Examinations'!$A:$N,5,0)</f>
        <v>No</v>
      </c>
      <c r="I1498" s="35" t="str">
        <f>VLOOKUP($A1498,'Medical Examinations'!$A:$N,6,0)</f>
        <v>No</v>
      </c>
      <c r="J1498" s="35">
        <f>VLOOKUP($A1498,'Medical Examinations'!$A:$N,9,0)</f>
        <v>0</v>
      </c>
      <c r="K1498" s="35" t="str">
        <f>VLOOKUP($A1498,'Medical Examinations'!$A:$N,10,0)</f>
        <v>No</v>
      </c>
      <c r="L1498" s="35" t="str">
        <f>VLOOKUP($A1498,'Medical Examinations'!$A:$N,12,0)</f>
        <v>Normal Weight</v>
      </c>
      <c r="M1498" s="35" t="str">
        <f>VLOOKUP($A1498,'Medical Examinations'!$A:$N,13,0)</f>
        <v>Normal</v>
      </c>
      <c r="N1498" s="45">
        <f>IFERROR(VLOOKUP($A1498,'Hospitalisation Details'!$A:$P,15,0),"")</f>
        <v>29499</v>
      </c>
      <c r="O1498" s="46">
        <f>IFERROR(VLOOKUP($A1498,'Hospitalisation Details'!$A:$P,6,0),"")</f>
        <v>6940.94</v>
      </c>
      <c r="P1498" s="47" t="str">
        <f>IFERROR(VLOOKUP($A1498,'Hospitalisation Details'!$A:$P,12,0),"")</f>
        <v>tier - 2</v>
      </c>
      <c r="Q1498" s="47" t="str">
        <f>IFERROR(VLOOKUP($A1498,'Hospitalisation Details'!$A:$P,13,0),"")</f>
        <v>tier - 3</v>
      </c>
      <c r="R1498" s="47" t="str">
        <f>IFERROR(VLOOKUP($A1498,'Hospitalisation Details'!$A:$P,14,0),"")</f>
        <v>R1013</v>
      </c>
      <c r="S1498" s="47">
        <f>IFERROR(VLOOKUP($A1498,'Hospitalisation Details'!$A:$P,16,0),"")</f>
        <v>42</v>
      </c>
    </row>
    <row r="1499" spans="1:19" x14ac:dyDescent="0.3">
      <c r="A1499" s="34" t="str">
        <f>'Medical Examinations'!A1499</f>
        <v>Id1498</v>
      </c>
      <c r="B1499" s="36" t="str">
        <f>VLOOKUP($A1499,'Customer Names'!A:E,3,FALSE)</f>
        <v>Mr.</v>
      </c>
      <c r="C1499" s="37" t="str">
        <f>VLOOKUP($A1499,'Customer Names'!$A:$E,4,FALSE)</f>
        <v xml:space="preserve"> Brian</v>
      </c>
      <c r="D1499" s="37" t="str">
        <f>VLOOKUP($A1499,'Customer Names'!A:E,5,FALSE)</f>
        <v>Keno</v>
      </c>
      <c r="E1499" s="35">
        <f>VLOOKUP($A1499,'Medical Examinations'!$A:$H,2,FALSE)</f>
        <v>26.315000000000001</v>
      </c>
      <c r="F1499" s="35">
        <f>VLOOKUP($A1499,'Medical Examinations'!$A:$H,3,FALSE)</f>
        <v>6.02</v>
      </c>
      <c r="G1499" s="35" t="str">
        <f>VLOOKUP($A1499,'Medical Examinations'!$A:$N,11,0)</f>
        <v>No</v>
      </c>
      <c r="H1499" s="35" t="str">
        <f>VLOOKUP($A1499,'Medical Examinations'!$A:$N,5,0)</f>
        <v>No</v>
      </c>
      <c r="I1499" s="35" t="str">
        <f>VLOOKUP($A1499,'Medical Examinations'!$A:$N,6,0)</f>
        <v>No</v>
      </c>
      <c r="J1499" s="35">
        <f>VLOOKUP($A1499,'Medical Examinations'!$A:$N,9,0)</f>
        <v>0</v>
      </c>
      <c r="K1499" s="35" t="str">
        <f>VLOOKUP($A1499,'Medical Examinations'!$A:$N,10,0)</f>
        <v>No</v>
      </c>
      <c r="L1499" s="35" t="str">
        <f>VLOOKUP($A1499,'Medical Examinations'!$A:$N,12,0)</f>
        <v>Overweight</v>
      </c>
      <c r="M1499" s="35" t="str">
        <f>VLOOKUP($A1499,'Medical Examinations'!$A:$N,13,0)</f>
        <v>Prediabetes</v>
      </c>
      <c r="N1499" s="45">
        <f>IFERROR(VLOOKUP($A1499,'Hospitalisation Details'!$A:$P,15,0),"")</f>
        <v>29463</v>
      </c>
      <c r="O1499" s="46">
        <f>IFERROR(VLOOKUP($A1499,'Hospitalisation Details'!$A:$P,6,0),"")</f>
        <v>6940.91</v>
      </c>
      <c r="P1499" s="47" t="str">
        <f>IFERROR(VLOOKUP($A1499,'Hospitalisation Details'!$A:$P,12,0),"")</f>
        <v>tier - 2</v>
      </c>
      <c r="Q1499" s="47" t="str">
        <f>IFERROR(VLOOKUP($A1499,'Hospitalisation Details'!$A:$P,13,0),"")</f>
        <v>tier - 2</v>
      </c>
      <c r="R1499" s="47" t="str">
        <f>IFERROR(VLOOKUP($A1499,'Hospitalisation Details'!$A:$P,14,0),"")</f>
        <v>R1012</v>
      </c>
      <c r="S1499" s="47">
        <f>IFERROR(VLOOKUP($A1499,'Hospitalisation Details'!$A:$P,16,0),"")</f>
        <v>42</v>
      </c>
    </row>
    <row r="1500" spans="1:19" x14ac:dyDescent="0.3">
      <c r="A1500" s="34" t="str">
        <f>'Medical Examinations'!A1500</f>
        <v>Id1499</v>
      </c>
      <c r="B1500" s="36" t="str">
        <f>VLOOKUP($A1500,'Customer Names'!A:E,3,FALSE)</f>
        <v>Ms.</v>
      </c>
      <c r="C1500" s="37" t="str">
        <f>VLOOKUP($A1500,'Customer Names'!$A:$E,4,FALSE)</f>
        <v xml:space="preserve"> Meghan</v>
      </c>
      <c r="D1500" s="37" t="str">
        <f>VLOOKUP($A1500,'Customer Names'!A:E,5,FALSE)</f>
        <v>Bruce</v>
      </c>
      <c r="E1500" s="35">
        <f>VLOOKUP($A1500,'Medical Examinations'!$A:$H,2,FALSE)</f>
        <v>22.58</v>
      </c>
      <c r="F1500" s="35">
        <f>VLOOKUP($A1500,'Medical Examinations'!$A:$H,3,FALSE)</f>
        <v>7.46</v>
      </c>
      <c r="G1500" s="35" t="str">
        <f>VLOOKUP($A1500,'Medical Examinations'!$A:$N,11,0)</f>
        <v>No</v>
      </c>
      <c r="H1500" s="35" t="str">
        <f>VLOOKUP($A1500,'Medical Examinations'!$A:$N,5,0)</f>
        <v>No</v>
      </c>
      <c r="I1500" s="35" t="str">
        <f>VLOOKUP($A1500,'Medical Examinations'!$A:$N,6,0)</f>
        <v>No</v>
      </c>
      <c r="J1500" s="35">
        <f>VLOOKUP($A1500,'Medical Examinations'!$A:$N,9,0)</f>
        <v>0</v>
      </c>
      <c r="K1500" s="35" t="str">
        <f>VLOOKUP($A1500,'Medical Examinations'!$A:$N,10,0)</f>
        <v>No</v>
      </c>
      <c r="L1500" s="35" t="str">
        <f>VLOOKUP($A1500,'Medical Examinations'!$A:$N,12,0)</f>
        <v>Normal Weight</v>
      </c>
      <c r="M1500" s="35" t="str">
        <f>VLOOKUP($A1500,'Medical Examinations'!$A:$N,13,0)</f>
        <v>Diabetes</v>
      </c>
      <c r="N1500" s="45">
        <f>IFERROR(VLOOKUP($A1500,'Hospitalisation Details'!$A:$P,15,0),"")</f>
        <v>28823</v>
      </c>
      <c r="O1500" s="46">
        <f>IFERROR(VLOOKUP($A1500,'Hospitalisation Details'!$A:$P,6,0),"")</f>
        <v>6938.11</v>
      </c>
      <c r="P1500" s="47" t="str">
        <f>IFERROR(VLOOKUP($A1500,'Hospitalisation Details'!$A:$P,12,0),"")</f>
        <v>tier - 2</v>
      </c>
      <c r="Q1500" s="47" t="str">
        <f>IFERROR(VLOOKUP($A1500,'Hospitalisation Details'!$A:$P,13,0),"")</f>
        <v>tier - 2</v>
      </c>
      <c r="R1500" s="47" t="str">
        <f>IFERROR(VLOOKUP($A1500,'Hospitalisation Details'!$A:$P,14,0),"")</f>
        <v>R1013</v>
      </c>
      <c r="S1500" s="47">
        <f>IFERROR(VLOOKUP($A1500,'Hospitalisation Details'!$A:$P,16,0),"")</f>
        <v>44</v>
      </c>
    </row>
    <row r="1501" spans="1:19" x14ac:dyDescent="0.3">
      <c r="A1501" s="34" t="str">
        <f>'Medical Examinations'!A1501</f>
        <v>Id1500</v>
      </c>
      <c r="B1501" s="36" t="str">
        <f>VLOOKUP($A1501,'Customer Names'!A:E,3,FALSE)</f>
        <v>Ms.</v>
      </c>
      <c r="C1501" s="37" t="str">
        <f>VLOOKUP($A1501,'Customer Names'!$A:$E,4,FALSE)</f>
        <v xml:space="preserve"> Meredith L.</v>
      </c>
      <c r="D1501" s="37" t="str">
        <f>VLOOKUP($A1501,'Customer Names'!A:E,5,FALSE)</f>
        <v>Lorch</v>
      </c>
      <c r="E1501" s="35">
        <f>VLOOKUP($A1501,'Medical Examinations'!$A:$H,2,FALSE)</f>
        <v>19.475000000000001</v>
      </c>
      <c r="F1501" s="35">
        <f>VLOOKUP($A1501,'Medical Examinations'!$A:$H,3,FALSE)</f>
        <v>4.74</v>
      </c>
      <c r="G1501" s="35" t="str">
        <f>VLOOKUP($A1501,'Medical Examinations'!$A:$N,11,0)</f>
        <v>No</v>
      </c>
      <c r="H1501" s="35" t="str">
        <f>VLOOKUP($A1501,'Medical Examinations'!$A:$N,5,0)</f>
        <v>No</v>
      </c>
      <c r="I1501" s="35" t="str">
        <f>VLOOKUP($A1501,'Medical Examinations'!$A:$N,6,0)</f>
        <v>No</v>
      </c>
      <c r="J1501" s="35">
        <f>VLOOKUP($A1501,'Medical Examinations'!$A:$N,9,0)</f>
        <v>1</v>
      </c>
      <c r="K1501" s="35" t="str">
        <f>VLOOKUP($A1501,'Medical Examinations'!$A:$N,10,0)</f>
        <v>No</v>
      </c>
      <c r="L1501" s="35" t="str">
        <f>VLOOKUP($A1501,'Medical Examinations'!$A:$N,12,0)</f>
        <v>Normal Weight</v>
      </c>
      <c r="M1501" s="35" t="str">
        <f>VLOOKUP($A1501,'Medical Examinations'!$A:$N,13,0)</f>
        <v>Normal</v>
      </c>
      <c r="N1501" s="45">
        <f>IFERROR(VLOOKUP($A1501,'Hospitalisation Details'!$A:$P,15,0),"")</f>
        <v>30930</v>
      </c>
      <c r="O1501" s="46">
        <f>IFERROR(VLOOKUP($A1501,'Hospitalisation Details'!$A:$P,6,0),"")</f>
        <v>6933.24</v>
      </c>
      <c r="P1501" s="47" t="str">
        <f>IFERROR(VLOOKUP($A1501,'Hospitalisation Details'!$A:$P,12,0),"")</f>
        <v>tier - 2</v>
      </c>
      <c r="Q1501" s="47" t="str">
        <f>IFERROR(VLOOKUP($A1501,'Hospitalisation Details'!$A:$P,13,0),"")</f>
        <v>tier - 3</v>
      </c>
      <c r="R1501" s="47" t="str">
        <f>IFERROR(VLOOKUP($A1501,'Hospitalisation Details'!$A:$P,14,0),"")</f>
        <v>R1012</v>
      </c>
      <c r="S1501" s="47">
        <f>IFERROR(VLOOKUP($A1501,'Hospitalisation Details'!$A:$P,16,0),"")</f>
        <v>38</v>
      </c>
    </row>
    <row r="1502" spans="1:19" x14ac:dyDescent="0.3">
      <c r="A1502" s="34" t="str">
        <f>'Medical Examinations'!A1502</f>
        <v>Id1501</v>
      </c>
      <c r="B1502" s="36" t="str">
        <f>VLOOKUP($A1502,'Customer Names'!A:E,3,FALSE)</f>
        <v>Mrs.</v>
      </c>
      <c r="C1502" s="37" t="str">
        <f>VLOOKUP($A1502,'Customer Names'!$A:$E,4,FALSE)</f>
        <v xml:space="preserve"> Millicent M</v>
      </c>
      <c r="D1502" s="37" t="str">
        <f>VLOOKUP($A1502,'Customer Names'!A:E,5,FALSE)</f>
        <v>Sullivan</v>
      </c>
      <c r="E1502" s="35">
        <f>VLOOKUP($A1502,'Medical Examinations'!$A:$H,2,FALSE)</f>
        <v>26.33</v>
      </c>
      <c r="F1502" s="35">
        <f>VLOOKUP($A1502,'Medical Examinations'!$A:$H,3,FALSE)</f>
        <v>4.79</v>
      </c>
      <c r="G1502" s="35" t="str">
        <f>VLOOKUP($A1502,'Medical Examinations'!$A:$N,11,0)</f>
        <v>No</v>
      </c>
      <c r="H1502" s="35" t="str">
        <f>VLOOKUP($A1502,'Medical Examinations'!$A:$N,5,0)</f>
        <v>No</v>
      </c>
      <c r="I1502" s="35" t="str">
        <f>VLOOKUP($A1502,'Medical Examinations'!$A:$N,6,0)</f>
        <v>No</v>
      </c>
      <c r="J1502" s="35">
        <f>VLOOKUP($A1502,'Medical Examinations'!$A:$N,9,0)</f>
        <v>0</v>
      </c>
      <c r="K1502" s="35" t="str">
        <f>VLOOKUP($A1502,'Medical Examinations'!$A:$N,10,0)</f>
        <v>No</v>
      </c>
      <c r="L1502" s="35" t="str">
        <f>VLOOKUP($A1502,'Medical Examinations'!$A:$N,12,0)</f>
        <v>Overweight</v>
      </c>
      <c r="M1502" s="35" t="str">
        <f>VLOOKUP($A1502,'Medical Examinations'!$A:$N,13,0)</f>
        <v>Normal</v>
      </c>
      <c r="N1502" s="45">
        <f>IFERROR(VLOOKUP($A1502,'Hospitalisation Details'!$A:$P,15,0),"")</f>
        <v>32863</v>
      </c>
      <c r="O1502" s="46">
        <f>IFERROR(VLOOKUP($A1502,'Hospitalisation Details'!$A:$P,6,0),"")</f>
        <v>6895.19</v>
      </c>
      <c r="P1502" s="47" t="str">
        <f>IFERROR(VLOOKUP($A1502,'Hospitalisation Details'!$A:$P,12,0),"")</f>
        <v>tier - 2</v>
      </c>
      <c r="Q1502" s="47" t="str">
        <f>IFERROR(VLOOKUP($A1502,'Hospitalisation Details'!$A:$P,13,0),"")</f>
        <v>tier - 3</v>
      </c>
      <c r="R1502" s="47" t="str">
        <f>IFERROR(VLOOKUP($A1502,'Hospitalisation Details'!$A:$P,14,0),"")</f>
        <v>R1024</v>
      </c>
      <c r="S1502" s="47">
        <f>IFERROR(VLOOKUP($A1502,'Hospitalisation Details'!$A:$P,16,0),"")</f>
        <v>33</v>
      </c>
    </row>
    <row r="1503" spans="1:19" x14ac:dyDescent="0.3">
      <c r="A1503" s="34" t="str">
        <f>'Medical Examinations'!A1503</f>
        <v>Id1502</v>
      </c>
      <c r="B1503" s="36" t="str">
        <f>VLOOKUP($A1503,'Customer Names'!A:E,3,FALSE)</f>
        <v>Ms.</v>
      </c>
      <c r="C1503" s="37" t="str">
        <f>VLOOKUP($A1503,'Customer Names'!$A:$E,4,FALSE)</f>
        <v xml:space="preserve"> Kathleen</v>
      </c>
      <c r="D1503" s="37" t="str">
        <f>VLOOKUP($A1503,'Customer Names'!A:E,5,FALSE)</f>
        <v>Cave</v>
      </c>
      <c r="E1503" s="35">
        <f>VLOOKUP($A1503,'Medical Examinations'!$A:$H,2,FALSE)</f>
        <v>17.29</v>
      </c>
      <c r="F1503" s="35">
        <f>VLOOKUP($A1503,'Medical Examinations'!$A:$H,3,FALSE)</f>
        <v>5.35</v>
      </c>
      <c r="G1503" s="35" t="str">
        <f>VLOOKUP($A1503,'Medical Examinations'!$A:$N,11,0)</f>
        <v>Yes</v>
      </c>
      <c r="H1503" s="35" t="str">
        <f>VLOOKUP($A1503,'Medical Examinations'!$A:$N,5,0)</f>
        <v>No</v>
      </c>
      <c r="I1503" s="35" t="str">
        <f>VLOOKUP($A1503,'Medical Examinations'!$A:$N,6,0)</f>
        <v>No</v>
      </c>
      <c r="J1503" s="35">
        <f>VLOOKUP($A1503,'Medical Examinations'!$A:$N,9,0)</f>
        <v>0</v>
      </c>
      <c r="K1503" s="35" t="str">
        <f>VLOOKUP($A1503,'Medical Examinations'!$A:$N,10,0)</f>
        <v>No</v>
      </c>
      <c r="L1503" s="35" t="str">
        <f>VLOOKUP($A1503,'Medical Examinations'!$A:$N,12,0)</f>
        <v>Underweight</v>
      </c>
      <c r="M1503" s="35" t="str">
        <f>VLOOKUP($A1503,'Medical Examinations'!$A:$N,13,0)</f>
        <v>Normal</v>
      </c>
      <c r="N1503" s="45">
        <f>IFERROR(VLOOKUP($A1503,'Hospitalisation Details'!$A:$P,15,0),"")</f>
        <v>31300</v>
      </c>
      <c r="O1503" s="46">
        <f>IFERROR(VLOOKUP($A1503,'Hospitalisation Details'!$A:$P,6,0),"")</f>
        <v>6877.98</v>
      </c>
      <c r="P1503" s="47" t="str">
        <f>IFERROR(VLOOKUP($A1503,'Hospitalisation Details'!$A:$P,12,0),"")</f>
        <v>tier - 2</v>
      </c>
      <c r="Q1503" s="47" t="str">
        <f>IFERROR(VLOOKUP($A1503,'Hospitalisation Details'!$A:$P,13,0),"")</f>
        <v>tier - 1</v>
      </c>
      <c r="R1503" s="47" t="str">
        <f>IFERROR(VLOOKUP($A1503,'Hospitalisation Details'!$A:$P,14,0),"")</f>
        <v>R1024</v>
      </c>
      <c r="S1503" s="47">
        <f>IFERROR(VLOOKUP($A1503,'Hospitalisation Details'!$A:$P,16,0),"")</f>
        <v>37</v>
      </c>
    </row>
    <row r="1504" spans="1:19" x14ac:dyDescent="0.3">
      <c r="A1504" s="34" t="str">
        <f>'Medical Examinations'!A1504</f>
        <v>Id1503</v>
      </c>
      <c r="B1504" s="36" t="str">
        <f>VLOOKUP($A1504,'Customer Names'!A:E,3,FALSE)</f>
        <v>Ms.</v>
      </c>
      <c r="C1504" s="37" t="str">
        <f>VLOOKUP($A1504,'Customer Names'!$A:$E,4,FALSE)</f>
        <v xml:space="preserve"> Kimberly K</v>
      </c>
      <c r="D1504" s="37" t="str">
        <f>VLOOKUP($A1504,'Customer Names'!A:E,5,FALSE)</f>
        <v>Gudenkauf</v>
      </c>
      <c r="E1504" s="35">
        <f>VLOOKUP($A1504,'Medical Examinations'!$A:$H,2,FALSE)</f>
        <v>42.88</v>
      </c>
      <c r="F1504" s="35">
        <f>VLOOKUP($A1504,'Medical Examinations'!$A:$H,3,FALSE)</f>
        <v>4.87</v>
      </c>
      <c r="G1504" s="35" t="str">
        <f>VLOOKUP($A1504,'Medical Examinations'!$A:$N,11,0)</f>
        <v>No</v>
      </c>
      <c r="H1504" s="35" t="str">
        <f>VLOOKUP($A1504,'Medical Examinations'!$A:$N,5,0)</f>
        <v>yes</v>
      </c>
      <c r="I1504" s="35" t="str">
        <f>VLOOKUP($A1504,'Medical Examinations'!$A:$N,6,0)</f>
        <v>No</v>
      </c>
      <c r="J1504" s="35">
        <f>VLOOKUP($A1504,'Medical Examinations'!$A:$N,9,0)</f>
        <v>1</v>
      </c>
      <c r="K1504" s="35" t="str">
        <f>VLOOKUP($A1504,'Medical Examinations'!$A:$N,10,0)</f>
        <v>No</v>
      </c>
      <c r="L1504" s="35" t="str">
        <f>VLOOKUP($A1504,'Medical Examinations'!$A:$N,12,0)</f>
        <v>Obesity</v>
      </c>
      <c r="M1504" s="35" t="str">
        <f>VLOOKUP($A1504,'Medical Examinations'!$A:$N,13,0)</f>
        <v>Normal</v>
      </c>
      <c r="N1504" s="45">
        <f>IFERROR(VLOOKUP($A1504,'Hospitalisation Details'!$A:$P,15,0),"")</f>
        <v>38345</v>
      </c>
      <c r="O1504" s="46">
        <f>IFERROR(VLOOKUP($A1504,'Hospitalisation Details'!$A:$P,6,0),"")</f>
        <v>6876.53</v>
      </c>
      <c r="P1504" s="47" t="str">
        <f>IFERROR(VLOOKUP($A1504,'Hospitalisation Details'!$A:$P,12,0),"")</f>
        <v>tier - 2</v>
      </c>
      <c r="Q1504" s="47" t="str">
        <f>IFERROR(VLOOKUP($A1504,'Hospitalisation Details'!$A:$P,13,0),"")</f>
        <v>tier - 1</v>
      </c>
      <c r="R1504" s="47" t="str">
        <f>IFERROR(VLOOKUP($A1504,'Hospitalisation Details'!$A:$P,14,0),"")</f>
        <v>R1012</v>
      </c>
      <c r="S1504" s="47">
        <f>IFERROR(VLOOKUP($A1504,'Hospitalisation Details'!$A:$P,16,0),"")</f>
        <v>18</v>
      </c>
    </row>
    <row r="1505" spans="1:19" x14ac:dyDescent="0.3">
      <c r="A1505" s="34" t="str">
        <f>'Medical Examinations'!A1505</f>
        <v>Id1504</v>
      </c>
      <c r="B1505" s="36" t="str">
        <f>VLOOKUP($A1505,'Customer Names'!A:E,3,FALSE)</f>
        <v>Mr.</v>
      </c>
      <c r="C1505" s="37" t="str">
        <f>VLOOKUP($A1505,'Customer Names'!$A:$E,4,FALSE)</f>
        <v xml:space="preserve"> Justin C</v>
      </c>
      <c r="D1505" s="37" t="str">
        <f>VLOOKUP($A1505,'Customer Names'!A:E,5,FALSE)</f>
        <v>Thomas</v>
      </c>
      <c r="E1505" s="35">
        <f>VLOOKUP($A1505,'Medical Examinations'!$A:$H,2,FALSE)</f>
        <v>32.200000000000003</v>
      </c>
      <c r="F1505" s="35">
        <f>VLOOKUP($A1505,'Medical Examinations'!$A:$H,3,FALSE)</f>
        <v>10.09</v>
      </c>
      <c r="G1505" s="35" t="str">
        <f>VLOOKUP($A1505,'Medical Examinations'!$A:$N,11,0)</f>
        <v>Yes</v>
      </c>
      <c r="H1505" s="35" t="str">
        <f>VLOOKUP($A1505,'Medical Examinations'!$A:$N,5,0)</f>
        <v>No</v>
      </c>
      <c r="I1505" s="35" t="str">
        <f>VLOOKUP($A1505,'Medical Examinations'!$A:$N,6,0)</f>
        <v>No</v>
      </c>
      <c r="J1505" s="35">
        <f>VLOOKUP($A1505,'Medical Examinations'!$A:$N,9,0)</f>
        <v>0</v>
      </c>
      <c r="K1505" s="35" t="str">
        <f>VLOOKUP($A1505,'Medical Examinations'!$A:$N,10,0)</f>
        <v>No</v>
      </c>
      <c r="L1505" s="35" t="str">
        <f>VLOOKUP($A1505,'Medical Examinations'!$A:$N,12,0)</f>
        <v>Obesity</v>
      </c>
      <c r="M1505" s="35" t="str">
        <f>VLOOKUP($A1505,'Medical Examinations'!$A:$N,13,0)</f>
        <v>Diabetes</v>
      </c>
      <c r="N1505" s="45">
        <f>IFERROR(VLOOKUP($A1505,'Hospitalisation Details'!$A:$P,15,0),"")</f>
        <v>29760</v>
      </c>
      <c r="O1505" s="46">
        <f>IFERROR(VLOOKUP($A1505,'Hospitalisation Details'!$A:$P,6,0),"")</f>
        <v>6875.96</v>
      </c>
      <c r="P1505" s="47" t="str">
        <f>IFERROR(VLOOKUP($A1505,'Hospitalisation Details'!$A:$P,12,0),"")</f>
        <v>tier - 2</v>
      </c>
      <c r="Q1505" s="47" t="str">
        <f>IFERROR(VLOOKUP($A1505,'Hospitalisation Details'!$A:$P,13,0),"")</f>
        <v>tier - 2</v>
      </c>
      <c r="R1505" s="47" t="str">
        <f>IFERROR(VLOOKUP($A1505,'Hospitalisation Details'!$A:$P,14,0),"")</f>
        <v>R1011</v>
      </c>
      <c r="S1505" s="47">
        <f>IFERROR(VLOOKUP($A1505,'Hospitalisation Details'!$A:$P,16,0),"")</f>
        <v>41</v>
      </c>
    </row>
    <row r="1506" spans="1:19" x14ac:dyDescent="0.3">
      <c r="A1506" s="34" t="str">
        <f>'Medical Examinations'!A1506</f>
        <v>Id1505</v>
      </c>
      <c r="B1506" s="36" t="str">
        <f>VLOOKUP($A1506,'Customer Names'!A:E,3,FALSE)</f>
        <v>Mr.</v>
      </c>
      <c r="C1506" s="37" t="str">
        <f>VLOOKUP($A1506,'Customer Names'!$A:$E,4,FALSE)</f>
        <v xml:space="preserve"> Tristan P.</v>
      </c>
      <c r="D1506" s="37" t="str">
        <f>VLOOKUP($A1506,'Customer Names'!A:E,5,FALSE)</f>
        <v>Holley</v>
      </c>
      <c r="E1506" s="35">
        <f>VLOOKUP($A1506,'Medical Examinations'!$A:$H,2,FALSE)</f>
        <v>18.75</v>
      </c>
      <c r="F1506" s="35">
        <f>VLOOKUP($A1506,'Medical Examinations'!$A:$H,3,FALSE)</f>
        <v>5.47</v>
      </c>
      <c r="G1506" s="35" t="str">
        <f>VLOOKUP($A1506,'Medical Examinations'!$A:$N,11,0)</f>
        <v>Yes</v>
      </c>
      <c r="H1506" s="35" t="str">
        <f>VLOOKUP($A1506,'Medical Examinations'!$A:$N,5,0)</f>
        <v>No</v>
      </c>
      <c r="I1506" s="35" t="str">
        <f>VLOOKUP($A1506,'Medical Examinations'!$A:$N,6,0)</f>
        <v>Yes</v>
      </c>
      <c r="J1506" s="35">
        <f>VLOOKUP($A1506,'Medical Examinations'!$A:$N,9,0)</f>
        <v>1</v>
      </c>
      <c r="K1506" s="35" t="str">
        <f>VLOOKUP($A1506,'Medical Examinations'!$A:$N,10,0)</f>
        <v>No</v>
      </c>
      <c r="L1506" s="35" t="str">
        <f>VLOOKUP($A1506,'Medical Examinations'!$A:$N,12,0)</f>
        <v>Normal Weight</v>
      </c>
      <c r="M1506" s="35" t="str">
        <f>VLOOKUP($A1506,'Medical Examinations'!$A:$N,13,0)</f>
        <v>Normal</v>
      </c>
      <c r="N1506" s="45">
        <f>IFERROR(VLOOKUP($A1506,'Hospitalisation Details'!$A:$P,15,0),"")</f>
        <v>25499</v>
      </c>
      <c r="O1506" s="46">
        <f>IFERROR(VLOOKUP($A1506,'Hospitalisation Details'!$A:$P,6,0),"")</f>
        <v>6868.39</v>
      </c>
      <c r="P1506" s="47" t="str">
        <f>IFERROR(VLOOKUP($A1506,'Hospitalisation Details'!$A:$P,12,0),"")</f>
        <v>tier - 2</v>
      </c>
      <c r="Q1506" s="47" t="str">
        <f>IFERROR(VLOOKUP($A1506,'Hospitalisation Details'!$A:$P,13,0),"")</f>
        <v>tier - 2</v>
      </c>
      <c r="R1506" s="47" t="str">
        <f>IFERROR(VLOOKUP($A1506,'Hospitalisation Details'!$A:$P,14,0),"")</f>
        <v>R1013</v>
      </c>
      <c r="S1506" s="47">
        <f>IFERROR(VLOOKUP($A1506,'Hospitalisation Details'!$A:$P,16,0),"")</f>
        <v>53</v>
      </c>
    </row>
    <row r="1507" spans="1:19" x14ac:dyDescent="0.3">
      <c r="A1507" s="34" t="str">
        <f>'Medical Examinations'!A1507</f>
        <v>Id1506</v>
      </c>
      <c r="B1507" s="36" t="str">
        <f>VLOOKUP($A1507,'Customer Names'!A:E,3,FALSE)</f>
        <v>Ms.</v>
      </c>
      <c r="C1507" s="37" t="str">
        <f>VLOOKUP($A1507,'Customer Names'!$A:$E,4,FALSE)</f>
        <v xml:space="preserve"> Traci A</v>
      </c>
      <c r="D1507" s="37" t="str">
        <f>VLOOKUP($A1507,'Customer Names'!A:E,5,FALSE)</f>
        <v>Kemble</v>
      </c>
      <c r="E1507" s="35">
        <f>VLOOKUP($A1507,'Medical Examinations'!$A:$H,2,FALSE)</f>
        <v>22.36</v>
      </c>
      <c r="F1507" s="35">
        <f>VLOOKUP($A1507,'Medical Examinations'!$A:$H,3,FALSE)</f>
        <v>8.6</v>
      </c>
      <c r="G1507" s="35" t="str">
        <f>VLOOKUP($A1507,'Medical Examinations'!$A:$N,11,0)</f>
        <v>No</v>
      </c>
      <c r="H1507" s="35" t="str">
        <f>VLOOKUP($A1507,'Medical Examinations'!$A:$N,5,0)</f>
        <v>No</v>
      </c>
      <c r="I1507" s="35" t="str">
        <f>VLOOKUP($A1507,'Medical Examinations'!$A:$N,6,0)</f>
        <v>No</v>
      </c>
      <c r="J1507" s="35">
        <f>VLOOKUP($A1507,'Medical Examinations'!$A:$N,9,0)</f>
        <v>0</v>
      </c>
      <c r="K1507" s="35" t="str">
        <f>VLOOKUP($A1507,'Medical Examinations'!$A:$N,10,0)</f>
        <v>No</v>
      </c>
      <c r="L1507" s="35" t="str">
        <f>VLOOKUP($A1507,'Medical Examinations'!$A:$N,12,0)</f>
        <v>Normal Weight</v>
      </c>
      <c r="M1507" s="35" t="str">
        <f>VLOOKUP($A1507,'Medical Examinations'!$A:$N,13,0)</f>
        <v>Diabetes</v>
      </c>
      <c r="N1507" s="45">
        <f>IFERROR(VLOOKUP($A1507,'Hospitalisation Details'!$A:$P,15,0),"")</f>
        <v>28707</v>
      </c>
      <c r="O1507" s="46">
        <f>IFERROR(VLOOKUP($A1507,'Hospitalisation Details'!$A:$P,6,0),"")</f>
        <v>6863.49</v>
      </c>
      <c r="P1507" s="47" t="str">
        <f>IFERROR(VLOOKUP($A1507,'Hospitalisation Details'!$A:$P,12,0),"")</f>
        <v>tier - 2</v>
      </c>
      <c r="Q1507" s="47" t="str">
        <f>IFERROR(VLOOKUP($A1507,'Hospitalisation Details'!$A:$P,13,0),"")</f>
        <v>tier - 1</v>
      </c>
      <c r="R1507" s="47" t="str">
        <f>IFERROR(VLOOKUP($A1507,'Hospitalisation Details'!$A:$P,14,0),"")</f>
        <v>R1013</v>
      </c>
      <c r="S1507" s="47">
        <f>IFERROR(VLOOKUP($A1507,'Hospitalisation Details'!$A:$P,16,0),"")</f>
        <v>44</v>
      </c>
    </row>
    <row r="1508" spans="1:19" x14ac:dyDescent="0.3">
      <c r="A1508" s="34" t="str">
        <f>'Medical Examinations'!A1508</f>
        <v>Id1507</v>
      </c>
      <c r="B1508" s="36" t="str">
        <f>VLOOKUP($A1508,'Customer Names'!A:E,3,FALSE)</f>
        <v>Mr.</v>
      </c>
      <c r="C1508" s="37" t="str">
        <f>VLOOKUP($A1508,'Customer Names'!$A:$E,4,FALSE)</f>
        <v xml:space="preserve"> Justin P</v>
      </c>
      <c r="D1508" s="37" t="str">
        <f>VLOOKUP($A1508,'Customer Names'!A:E,5,FALSE)</f>
        <v>Bentley</v>
      </c>
      <c r="E1508" s="35">
        <f>VLOOKUP($A1508,'Medical Examinations'!$A:$H,2,FALSE)</f>
        <v>23.94</v>
      </c>
      <c r="F1508" s="35">
        <f>VLOOKUP($A1508,'Medical Examinations'!$A:$H,3,FALSE)</f>
        <v>10.74</v>
      </c>
      <c r="G1508" s="35" t="str">
        <f>VLOOKUP($A1508,'Medical Examinations'!$A:$N,11,0)</f>
        <v>Yes</v>
      </c>
      <c r="H1508" s="35" t="str">
        <f>VLOOKUP($A1508,'Medical Examinations'!$A:$N,5,0)</f>
        <v>No</v>
      </c>
      <c r="I1508" s="35" t="str">
        <f>VLOOKUP($A1508,'Medical Examinations'!$A:$N,6,0)</f>
        <v>No</v>
      </c>
      <c r="J1508" s="35">
        <f>VLOOKUP($A1508,'Medical Examinations'!$A:$N,9,0)</f>
        <v>0</v>
      </c>
      <c r="K1508" s="35" t="str">
        <f>VLOOKUP($A1508,'Medical Examinations'!$A:$N,10,0)</f>
        <v>No</v>
      </c>
      <c r="L1508" s="35" t="str">
        <f>VLOOKUP($A1508,'Medical Examinations'!$A:$N,12,0)</f>
        <v>Normal Weight</v>
      </c>
      <c r="M1508" s="35" t="str">
        <f>VLOOKUP($A1508,'Medical Examinations'!$A:$N,13,0)</f>
        <v>Diabetes</v>
      </c>
      <c r="N1508" s="45">
        <f>IFERROR(VLOOKUP($A1508,'Hospitalisation Details'!$A:$P,15,0),"")</f>
        <v>29756</v>
      </c>
      <c r="O1508" s="46">
        <f>IFERROR(VLOOKUP($A1508,'Hospitalisation Details'!$A:$P,6,0),"")</f>
        <v>6858.48</v>
      </c>
      <c r="P1508" s="47" t="str">
        <f>IFERROR(VLOOKUP($A1508,'Hospitalisation Details'!$A:$P,12,0),"")</f>
        <v>tier - 2</v>
      </c>
      <c r="Q1508" s="47" t="str">
        <f>IFERROR(VLOOKUP($A1508,'Hospitalisation Details'!$A:$P,13,0),"")</f>
        <v>tier - 2</v>
      </c>
      <c r="R1508" s="47" t="str">
        <f>IFERROR(VLOOKUP($A1508,'Hospitalisation Details'!$A:$P,14,0),"")</f>
        <v>R1019</v>
      </c>
      <c r="S1508" s="47">
        <f>IFERROR(VLOOKUP($A1508,'Hospitalisation Details'!$A:$P,16,0),"")</f>
        <v>41</v>
      </c>
    </row>
    <row r="1509" spans="1:19" x14ac:dyDescent="0.3">
      <c r="A1509" s="34" t="str">
        <f>'Medical Examinations'!A1509</f>
        <v>Id1508</v>
      </c>
      <c r="B1509" s="36" t="str">
        <f>VLOOKUP($A1509,'Customer Names'!A:E,3,FALSE)</f>
        <v>Mr.</v>
      </c>
      <c r="C1509" s="37" t="str">
        <f>VLOOKUP($A1509,'Customer Names'!$A:$E,4,FALSE)</f>
        <v xml:space="preserve"> Logan M</v>
      </c>
      <c r="D1509" s="37" t="str">
        <f>VLOOKUP($A1509,'Customer Names'!A:E,5,FALSE)</f>
        <v>Jones</v>
      </c>
      <c r="E1509" s="35">
        <f>VLOOKUP($A1509,'Medical Examinations'!$A:$H,2,FALSE)</f>
        <v>30.1</v>
      </c>
      <c r="F1509" s="35">
        <f>VLOOKUP($A1509,'Medical Examinations'!$A:$H,3,FALSE)</f>
        <v>4.3899999999999997</v>
      </c>
      <c r="G1509" s="35" t="str">
        <f>VLOOKUP($A1509,'Medical Examinations'!$A:$N,11,0)</f>
        <v>No</v>
      </c>
      <c r="H1509" s="35" t="str">
        <f>VLOOKUP($A1509,'Medical Examinations'!$A:$N,5,0)</f>
        <v>No</v>
      </c>
      <c r="I1509" s="35" t="str">
        <f>VLOOKUP($A1509,'Medical Examinations'!$A:$N,6,0)</f>
        <v>Yes</v>
      </c>
      <c r="J1509" s="35">
        <f>VLOOKUP($A1509,'Medical Examinations'!$A:$N,9,0)</f>
        <v>1</v>
      </c>
      <c r="K1509" s="35" t="str">
        <f>VLOOKUP($A1509,'Medical Examinations'!$A:$N,10,0)</f>
        <v>No</v>
      </c>
      <c r="L1509" s="35" t="str">
        <f>VLOOKUP($A1509,'Medical Examinations'!$A:$N,12,0)</f>
        <v>Obesity</v>
      </c>
      <c r="M1509" s="35" t="str">
        <f>VLOOKUP($A1509,'Medical Examinations'!$A:$N,13,0)</f>
        <v>Normal</v>
      </c>
      <c r="N1509" s="45">
        <f>IFERROR(VLOOKUP($A1509,'Hospitalisation Details'!$A:$P,15,0),"")</f>
        <v>29163</v>
      </c>
      <c r="O1509" s="46">
        <f>IFERROR(VLOOKUP($A1509,'Hospitalisation Details'!$A:$P,6,0),"")</f>
        <v>6849.03</v>
      </c>
      <c r="P1509" s="47" t="str">
        <f>IFERROR(VLOOKUP($A1509,'Hospitalisation Details'!$A:$P,12,0),"")</f>
        <v>tier - 2</v>
      </c>
      <c r="Q1509" s="47" t="str">
        <f>IFERROR(VLOOKUP($A1509,'Hospitalisation Details'!$A:$P,13,0),"")</f>
        <v>tier - 2</v>
      </c>
      <c r="R1509" s="47" t="str">
        <f>IFERROR(VLOOKUP($A1509,'Hospitalisation Details'!$A:$P,14,0),"")</f>
        <v>R1011</v>
      </c>
      <c r="S1509" s="47">
        <f>IFERROR(VLOOKUP($A1509,'Hospitalisation Details'!$A:$P,16,0),"")</f>
        <v>43</v>
      </c>
    </row>
    <row r="1510" spans="1:19" x14ac:dyDescent="0.3">
      <c r="A1510" s="34" t="str">
        <f>'Medical Examinations'!A1510</f>
        <v>Id1509</v>
      </c>
      <c r="B1510" s="36" t="str">
        <f>VLOOKUP($A1510,'Customer Names'!A:E,3,FALSE)</f>
        <v>Mr.</v>
      </c>
      <c r="C1510" s="37" t="str">
        <f>VLOOKUP($A1510,'Customer Names'!$A:$E,4,FALSE)</f>
        <v xml:space="preserve"> Sebastien</v>
      </c>
      <c r="D1510" s="37" t="str">
        <f>VLOOKUP($A1510,'Customer Names'!A:E,5,FALSE)</f>
        <v>Tremblay</v>
      </c>
      <c r="E1510" s="35">
        <f>VLOOKUP($A1510,'Medical Examinations'!$A:$H,2,FALSE)</f>
        <v>21.93</v>
      </c>
      <c r="F1510" s="35">
        <f>VLOOKUP($A1510,'Medical Examinations'!$A:$H,3,FALSE)</f>
        <v>6.3</v>
      </c>
      <c r="G1510" s="35" t="str">
        <f>VLOOKUP($A1510,'Medical Examinations'!$A:$N,11,0)</f>
        <v>No</v>
      </c>
      <c r="H1510" s="35" t="str">
        <f>VLOOKUP($A1510,'Medical Examinations'!$A:$N,5,0)</f>
        <v>No</v>
      </c>
      <c r="I1510" s="35" t="str">
        <f>VLOOKUP($A1510,'Medical Examinations'!$A:$N,6,0)</f>
        <v>No</v>
      </c>
      <c r="J1510" s="35">
        <f>VLOOKUP($A1510,'Medical Examinations'!$A:$N,9,0)</f>
        <v>0</v>
      </c>
      <c r="K1510" s="35" t="str">
        <f>VLOOKUP($A1510,'Medical Examinations'!$A:$N,10,0)</f>
        <v>No</v>
      </c>
      <c r="L1510" s="35" t="str">
        <f>VLOOKUP($A1510,'Medical Examinations'!$A:$N,12,0)</f>
        <v>Normal Weight</v>
      </c>
      <c r="M1510" s="35" t="str">
        <f>VLOOKUP($A1510,'Medical Examinations'!$A:$N,13,0)</f>
        <v>Prediabetes</v>
      </c>
      <c r="N1510" s="45">
        <f>IFERROR(VLOOKUP($A1510,'Hospitalisation Details'!$A:$P,15,0),"")</f>
        <v>28291</v>
      </c>
      <c r="O1510" s="46">
        <f>IFERROR(VLOOKUP($A1510,'Hospitalisation Details'!$A:$P,6,0),"")</f>
        <v>6843.17</v>
      </c>
      <c r="P1510" s="47" t="str">
        <f>IFERROR(VLOOKUP($A1510,'Hospitalisation Details'!$A:$P,12,0),"")</f>
        <v>tier - 2</v>
      </c>
      <c r="Q1510" s="47" t="str">
        <f>IFERROR(VLOOKUP($A1510,'Hospitalisation Details'!$A:$P,13,0),"")</f>
        <v>tier - 1</v>
      </c>
      <c r="R1510" s="47" t="str">
        <f>IFERROR(VLOOKUP($A1510,'Hospitalisation Details'!$A:$P,14,0),"")</f>
        <v>R1013</v>
      </c>
      <c r="S1510" s="47">
        <f>IFERROR(VLOOKUP($A1510,'Hospitalisation Details'!$A:$P,16,0),"")</f>
        <v>45</v>
      </c>
    </row>
    <row r="1511" spans="1:19" x14ac:dyDescent="0.3">
      <c r="A1511" s="34" t="str">
        <f>'Medical Examinations'!A1511</f>
        <v>Id1510</v>
      </c>
      <c r="B1511" s="36" t="str">
        <f>VLOOKUP($A1511,'Customer Names'!A:E,3,FALSE)</f>
        <v>Ms.</v>
      </c>
      <c r="C1511" s="37" t="str">
        <f>VLOOKUP($A1511,'Customer Names'!$A:$E,4,FALSE)</f>
        <v xml:space="preserve"> Tiffany A</v>
      </c>
      <c r="D1511" s="37" t="str">
        <f>VLOOKUP($A1511,'Customer Names'!A:E,5,FALSE)</f>
        <v>Bellucci</v>
      </c>
      <c r="E1511" s="35">
        <f>VLOOKUP($A1511,'Medical Examinations'!$A:$H,2,FALSE)</f>
        <v>39.75</v>
      </c>
      <c r="F1511" s="35">
        <f>VLOOKUP($A1511,'Medical Examinations'!$A:$H,3,FALSE)</f>
        <v>5.41</v>
      </c>
      <c r="G1511" s="35" t="str">
        <f>VLOOKUP($A1511,'Medical Examinations'!$A:$N,11,0)</f>
        <v>No</v>
      </c>
      <c r="H1511" s="35" t="str">
        <f>VLOOKUP($A1511,'Medical Examinations'!$A:$N,5,0)</f>
        <v>yes</v>
      </c>
      <c r="I1511" s="35" t="str">
        <f>VLOOKUP($A1511,'Medical Examinations'!$A:$N,6,0)</f>
        <v>No</v>
      </c>
      <c r="J1511" s="35">
        <f>VLOOKUP($A1511,'Medical Examinations'!$A:$N,9,0)</f>
        <v>1</v>
      </c>
      <c r="K1511" s="35" t="str">
        <f>VLOOKUP($A1511,'Medical Examinations'!$A:$N,10,0)</f>
        <v>No</v>
      </c>
      <c r="L1511" s="35" t="str">
        <f>VLOOKUP($A1511,'Medical Examinations'!$A:$N,12,0)</f>
        <v>Obesity</v>
      </c>
      <c r="M1511" s="35" t="str">
        <f>VLOOKUP($A1511,'Medical Examinations'!$A:$N,13,0)</f>
        <v>Normal</v>
      </c>
      <c r="N1511" s="45">
        <f>IFERROR(VLOOKUP($A1511,'Hospitalisation Details'!$A:$P,15,0),"")</f>
        <v>36860</v>
      </c>
      <c r="O1511" s="46">
        <f>IFERROR(VLOOKUP($A1511,'Hospitalisation Details'!$A:$P,6,0),"")</f>
        <v>6842.28</v>
      </c>
      <c r="P1511" s="47" t="str">
        <f>IFERROR(VLOOKUP($A1511,'Hospitalisation Details'!$A:$P,12,0),"")</f>
        <v>tier - 2</v>
      </c>
      <c r="Q1511" s="47" t="str">
        <f>IFERROR(VLOOKUP($A1511,'Hospitalisation Details'!$A:$P,13,0),"")</f>
        <v>tier - 1</v>
      </c>
      <c r="R1511" s="47" t="str">
        <f>IFERROR(VLOOKUP($A1511,'Hospitalisation Details'!$A:$P,14,0),"")</f>
        <v>R1012</v>
      </c>
      <c r="S1511" s="47">
        <f>IFERROR(VLOOKUP($A1511,'Hospitalisation Details'!$A:$P,16,0),"")</f>
        <v>22</v>
      </c>
    </row>
    <row r="1512" spans="1:19" x14ac:dyDescent="0.3">
      <c r="A1512" s="34" t="str">
        <f>'Medical Examinations'!A1512</f>
        <v>Id1511</v>
      </c>
      <c r="B1512" s="36" t="str">
        <f>VLOOKUP($A1512,'Customer Names'!A:E,3,FALSE)</f>
        <v>Mr.</v>
      </c>
      <c r="C1512" s="37" t="str">
        <f>VLOOKUP($A1512,'Customer Names'!$A:$E,4,FALSE)</f>
        <v xml:space="preserve"> Matthew</v>
      </c>
      <c r="D1512" s="37" t="str">
        <f>VLOOKUP($A1512,'Customer Names'!A:E,5,FALSE)</f>
        <v>Collins</v>
      </c>
      <c r="E1512" s="35">
        <f>VLOOKUP($A1512,'Medical Examinations'!$A:$H,2,FALSE)</f>
        <v>26.03</v>
      </c>
      <c r="F1512" s="35">
        <f>VLOOKUP($A1512,'Medical Examinations'!$A:$H,3,FALSE)</f>
        <v>4.47</v>
      </c>
      <c r="G1512" s="35" t="str">
        <f>VLOOKUP($A1512,'Medical Examinations'!$A:$N,11,0)</f>
        <v>No</v>
      </c>
      <c r="H1512" s="35" t="str">
        <f>VLOOKUP($A1512,'Medical Examinations'!$A:$N,5,0)</f>
        <v>No</v>
      </c>
      <c r="I1512" s="35" t="str">
        <f>VLOOKUP($A1512,'Medical Examinations'!$A:$N,6,0)</f>
        <v>Yes</v>
      </c>
      <c r="J1512" s="35">
        <f>VLOOKUP($A1512,'Medical Examinations'!$A:$N,9,0)</f>
        <v>1</v>
      </c>
      <c r="K1512" s="35" t="str">
        <f>VLOOKUP($A1512,'Medical Examinations'!$A:$N,10,0)</f>
        <v>No</v>
      </c>
      <c r="L1512" s="35" t="str">
        <f>VLOOKUP($A1512,'Medical Examinations'!$A:$N,12,0)</f>
        <v>Overweight</v>
      </c>
      <c r="M1512" s="35" t="str">
        <f>VLOOKUP($A1512,'Medical Examinations'!$A:$N,13,0)</f>
        <v>Normal</v>
      </c>
      <c r="N1512" s="45">
        <f>IFERROR(VLOOKUP($A1512,'Hospitalisation Details'!$A:$P,15,0),"")</f>
        <v>29051</v>
      </c>
      <c r="O1512" s="46">
        <f>IFERROR(VLOOKUP($A1512,'Hospitalisation Details'!$A:$P,6,0),"")</f>
        <v>6837.37</v>
      </c>
      <c r="P1512" s="47" t="str">
        <f>IFERROR(VLOOKUP($A1512,'Hospitalisation Details'!$A:$P,12,0),"")</f>
        <v>tier - 3</v>
      </c>
      <c r="Q1512" s="47" t="str">
        <f>IFERROR(VLOOKUP($A1512,'Hospitalisation Details'!$A:$P,13,0),"")</f>
        <v>tier - 1</v>
      </c>
      <c r="R1512" s="47" t="str">
        <f>IFERROR(VLOOKUP($A1512,'Hospitalisation Details'!$A:$P,14,0),"")</f>
        <v>R1016</v>
      </c>
      <c r="S1512" s="47">
        <f>IFERROR(VLOOKUP($A1512,'Hospitalisation Details'!$A:$P,16,0),"")</f>
        <v>43</v>
      </c>
    </row>
    <row r="1513" spans="1:19" x14ac:dyDescent="0.3">
      <c r="A1513" s="34" t="str">
        <f>'Medical Examinations'!A1513</f>
        <v>Id1512</v>
      </c>
      <c r="B1513" s="36" t="str">
        <f>VLOOKUP($A1513,'Customer Names'!A:E,3,FALSE)</f>
        <v>Mr.</v>
      </c>
      <c r="C1513" s="37" t="str">
        <f>VLOOKUP($A1513,'Customer Names'!$A:$E,4,FALSE)</f>
        <v xml:space="preserve"> Luke</v>
      </c>
      <c r="D1513" s="37" t="str">
        <f>VLOOKUP($A1513,'Customer Names'!A:E,5,FALSE)</f>
        <v>Gillman</v>
      </c>
      <c r="E1513" s="35">
        <f>VLOOKUP($A1513,'Medical Examinations'!$A:$H,2,FALSE)</f>
        <v>34.51</v>
      </c>
      <c r="F1513" s="35">
        <f>VLOOKUP($A1513,'Medical Examinations'!$A:$H,3,FALSE)</f>
        <v>6.26</v>
      </c>
      <c r="G1513" s="35" t="str">
        <f>VLOOKUP($A1513,'Medical Examinations'!$A:$N,11,0)</f>
        <v>No</v>
      </c>
      <c r="H1513" s="35" t="str">
        <f>VLOOKUP($A1513,'Medical Examinations'!$A:$N,5,0)</f>
        <v>No</v>
      </c>
      <c r="I1513" s="35" t="str">
        <f>VLOOKUP($A1513,'Medical Examinations'!$A:$N,6,0)</f>
        <v>No</v>
      </c>
      <c r="J1513" s="35">
        <f>VLOOKUP($A1513,'Medical Examinations'!$A:$N,9,0)</f>
        <v>0</v>
      </c>
      <c r="K1513" s="35" t="str">
        <f>VLOOKUP($A1513,'Medical Examinations'!$A:$N,10,0)</f>
        <v>No</v>
      </c>
      <c r="L1513" s="35" t="str">
        <f>VLOOKUP($A1513,'Medical Examinations'!$A:$N,12,0)</f>
        <v>Obesity</v>
      </c>
      <c r="M1513" s="35" t="str">
        <f>VLOOKUP($A1513,'Medical Examinations'!$A:$N,13,0)</f>
        <v>Prediabetes</v>
      </c>
      <c r="N1513" s="45">
        <f>IFERROR(VLOOKUP($A1513,'Hospitalisation Details'!$A:$P,15,0),"")</f>
        <v>34523</v>
      </c>
      <c r="O1513" s="46">
        <f>IFERROR(VLOOKUP($A1513,'Hospitalisation Details'!$A:$P,6,0),"")</f>
        <v>6827.69</v>
      </c>
      <c r="P1513" s="47" t="str">
        <f>IFERROR(VLOOKUP($A1513,'Hospitalisation Details'!$A:$P,12,0),"")</f>
        <v>tier - 2</v>
      </c>
      <c r="Q1513" s="47" t="str">
        <f>IFERROR(VLOOKUP($A1513,'Hospitalisation Details'!$A:$P,13,0),"")</f>
        <v>tier - 2</v>
      </c>
      <c r="R1513" s="47" t="str">
        <f>IFERROR(VLOOKUP($A1513,'Hospitalisation Details'!$A:$P,14,0),"")</f>
        <v>R1021</v>
      </c>
      <c r="S1513" s="47">
        <f>IFERROR(VLOOKUP($A1513,'Hospitalisation Details'!$A:$P,16,0),"")</f>
        <v>28</v>
      </c>
    </row>
    <row r="1514" spans="1:19" x14ac:dyDescent="0.3">
      <c r="A1514" s="34" t="str">
        <f>'Medical Examinations'!A1514</f>
        <v>Id1513</v>
      </c>
      <c r="B1514" s="36" t="str">
        <f>VLOOKUP($A1514,'Customer Names'!A:E,3,FALSE)</f>
        <v>Ms.</v>
      </c>
      <c r="C1514" s="37" t="str">
        <f>VLOOKUP($A1514,'Customer Names'!$A:$E,4,FALSE)</f>
        <v xml:space="preserve"> Leigh</v>
      </c>
      <c r="D1514" s="37" t="str">
        <f>VLOOKUP($A1514,'Customer Names'!A:E,5,FALSE)</f>
        <v>West</v>
      </c>
      <c r="E1514" s="35">
        <f>VLOOKUP($A1514,'Medical Examinations'!$A:$H,2,FALSE)</f>
        <v>19.32</v>
      </c>
      <c r="F1514" s="35">
        <f>VLOOKUP($A1514,'Medical Examinations'!$A:$H,3,FALSE)</f>
        <v>11.58</v>
      </c>
      <c r="G1514" s="35" t="str">
        <f>VLOOKUP($A1514,'Medical Examinations'!$A:$N,11,0)</f>
        <v>Yes</v>
      </c>
      <c r="H1514" s="35" t="str">
        <f>VLOOKUP($A1514,'Medical Examinations'!$A:$N,5,0)</f>
        <v>No</v>
      </c>
      <c r="I1514" s="35" t="str">
        <f>VLOOKUP($A1514,'Medical Examinations'!$A:$N,6,0)</f>
        <v>No</v>
      </c>
      <c r="J1514" s="35">
        <f>VLOOKUP($A1514,'Medical Examinations'!$A:$N,9,0)</f>
        <v>1</v>
      </c>
      <c r="K1514" s="35" t="str">
        <f>VLOOKUP($A1514,'Medical Examinations'!$A:$N,10,0)</f>
        <v>No</v>
      </c>
      <c r="L1514" s="35" t="str">
        <f>VLOOKUP($A1514,'Medical Examinations'!$A:$N,12,0)</f>
        <v>Normal Weight</v>
      </c>
      <c r="M1514" s="35" t="str">
        <f>VLOOKUP($A1514,'Medical Examinations'!$A:$N,13,0)</f>
        <v>Diabetes</v>
      </c>
      <c r="N1514" s="45">
        <f>IFERROR(VLOOKUP($A1514,'Hospitalisation Details'!$A:$P,15,0),"")</f>
        <v>27623</v>
      </c>
      <c r="O1514" s="46">
        <f>IFERROR(VLOOKUP($A1514,'Hospitalisation Details'!$A:$P,6,0),"")</f>
        <v>6809.46</v>
      </c>
      <c r="P1514" s="47" t="str">
        <f>IFERROR(VLOOKUP($A1514,'Hospitalisation Details'!$A:$P,12,0),"")</f>
        <v>tier - 2</v>
      </c>
      <c r="Q1514" s="47" t="str">
        <f>IFERROR(VLOOKUP($A1514,'Hospitalisation Details'!$A:$P,13,0),"")</f>
        <v>tier - 1</v>
      </c>
      <c r="R1514" s="47" t="str">
        <f>IFERROR(VLOOKUP($A1514,'Hospitalisation Details'!$A:$P,14,0),"")</f>
        <v>R1012</v>
      </c>
      <c r="S1514" s="47">
        <f>IFERROR(VLOOKUP($A1514,'Hospitalisation Details'!$A:$P,16,0),"")</f>
        <v>47</v>
      </c>
    </row>
    <row r="1515" spans="1:19" x14ac:dyDescent="0.3">
      <c r="A1515" s="34" t="str">
        <f>'Medical Examinations'!A1515</f>
        <v>Id1514</v>
      </c>
      <c r="B1515" s="36" t="str">
        <f>VLOOKUP($A1515,'Customer Names'!A:E,3,FALSE)</f>
        <v>Mr.</v>
      </c>
      <c r="C1515" s="37" t="str">
        <f>VLOOKUP($A1515,'Customer Names'!$A:$E,4,FALSE)</f>
        <v xml:space="preserve"> Yosuke</v>
      </c>
      <c r="D1515" s="37" t="str">
        <f>VLOOKUP($A1515,'Customer Names'!A:E,5,FALSE)</f>
        <v>Chida</v>
      </c>
      <c r="E1515" s="35">
        <f>VLOOKUP($A1515,'Medical Examinations'!$A:$H,2,FALSE)</f>
        <v>28.5</v>
      </c>
      <c r="F1515" s="35">
        <f>VLOOKUP($A1515,'Medical Examinations'!$A:$H,3,FALSE)</f>
        <v>4.3600000000000003</v>
      </c>
      <c r="G1515" s="35" t="str">
        <f>VLOOKUP($A1515,'Medical Examinations'!$A:$N,11,0)</f>
        <v>No</v>
      </c>
      <c r="H1515" s="35" t="str">
        <f>VLOOKUP($A1515,'Medical Examinations'!$A:$N,5,0)</f>
        <v>No</v>
      </c>
      <c r="I1515" s="35" t="str">
        <f>VLOOKUP($A1515,'Medical Examinations'!$A:$N,6,0)</f>
        <v>No</v>
      </c>
      <c r="J1515" s="35">
        <f>VLOOKUP($A1515,'Medical Examinations'!$A:$N,9,0)</f>
        <v>0</v>
      </c>
      <c r="K1515" s="35" t="str">
        <f>VLOOKUP($A1515,'Medical Examinations'!$A:$N,10,0)</f>
        <v>No</v>
      </c>
      <c r="L1515" s="35" t="str">
        <f>VLOOKUP($A1515,'Medical Examinations'!$A:$N,12,0)</f>
        <v>Overweight</v>
      </c>
      <c r="M1515" s="35" t="str">
        <f>VLOOKUP($A1515,'Medical Examinations'!$A:$N,13,0)</f>
        <v>Normal</v>
      </c>
      <c r="N1515" s="45">
        <f>IFERROR(VLOOKUP($A1515,'Hospitalisation Details'!$A:$P,15,0),"")</f>
        <v>33418</v>
      </c>
      <c r="O1515" s="46">
        <f>IFERROR(VLOOKUP($A1515,'Hospitalisation Details'!$A:$P,6,0),"")</f>
        <v>6799.46</v>
      </c>
      <c r="P1515" s="47" t="str">
        <f>IFERROR(VLOOKUP($A1515,'Hospitalisation Details'!$A:$P,12,0),"")</f>
        <v>tier - 1</v>
      </c>
      <c r="Q1515" s="47" t="str">
        <f>IFERROR(VLOOKUP($A1515,'Hospitalisation Details'!$A:$P,13,0),"")</f>
        <v>tier - 2</v>
      </c>
      <c r="R1515" s="47" t="str">
        <f>IFERROR(VLOOKUP($A1515,'Hospitalisation Details'!$A:$P,14,0),"")</f>
        <v>R1014</v>
      </c>
      <c r="S1515" s="47">
        <f>IFERROR(VLOOKUP($A1515,'Hospitalisation Details'!$A:$P,16,0),"")</f>
        <v>31</v>
      </c>
    </row>
    <row r="1516" spans="1:19" x14ac:dyDescent="0.3">
      <c r="A1516" s="34" t="str">
        <f>'Medical Examinations'!A1516</f>
        <v>Id1515</v>
      </c>
      <c r="B1516" s="36" t="str">
        <f>VLOOKUP($A1516,'Customer Names'!A:E,3,FALSE)</f>
        <v>Mr.</v>
      </c>
      <c r="C1516" s="37" t="str">
        <f>VLOOKUP($A1516,'Customer Names'!$A:$E,4,FALSE)</f>
        <v xml:space="preserve"> Matthew</v>
      </c>
      <c r="D1516" s="37" t="str">
        <f>VLOOKUP($A1516,'Customer Names'!A:E,5,FALSE)</f>
        <v>Reisenauer</v>
      </c>
      <c r="E1516" s="35">
        <f>VLOOKUP($A1516,'Medical Examinations'!$A:$H,2,FALSE)</f>
        <v>30.875</v>
      </c>
      <c r="F1516" s="35">
        <f>VLOOKUP($A1516,'Medical Examinations'!$A:$H,3,FALSE)</f>
        <v>4.1399999999999997</v>
      </c>
      <c r="G1516" s="35" t="str">
        <f>VLOOKUP($A1516,'Medical Examinations'!$A:$N,11,0)</f>
        <v>Yes</v>
      </c>
      <c r="H1516" s="35" t="str">
        <f>VLOOKUP($A1516,'Medical Examinations'!$A:$N,5,0)</f>
        <v>No</v>
      </c>
      <c r="I1516" s="35" t="str">
        <f>VLOOKUP($A1516,'Medical Examinations'!$A:$N,6,0)</f>
        <v>No</v>
      </c>
      <c r="J1516" s="35">
        <f>VLOOKUP($A1516,'Medical Examinations'!$A:$N,9,0)</f>
        <v>0</v>
      </c>
      <c r="K1516" s="35" t="str">
        <f>VLOOKUP($A1516,'Medical Examinations'!$A:$N,10,0)</f>
        <v>No</v>
      </c>
      <c r="L1516" s="35" t="str">
        <f>VLOOKUP($A1516,'Medical Examinations'!$A:$N,12,0)</f>
        <v>Obesity</v>
      </c>
      <c r="M1516" s="35" t="str">
        <f>VLOOKUP($A1516,'Medical Examinations'!$A:$N,13,0)</f>
        <v>Normal</v>
      </c>
      <c r="N1516" s="45">
        <f>IFERROR(VLOOKUP($A1516,'Hospitalisation Details'!$A:$P,15,0),"")</f>
        <v>31405</v>
      </c>
      <c r="O1516" s="46">
        <f>IFERROR(VLOOKUP($A1516,'Hospitalisation Details'!$A:$P,6,0),"")</f>
        <v>6796.86</v>
      </c>
      <c r="P1516" s="47" t="str">
        <f>IFERROR(VLOOKUP($A1516,'Hospitalisation Details'!$A:$P,12,0),"")</f>
        <v>tier - 3</v>
      </c>
      <c r="Q1516" s="47" t="str">
        <f>IFERROR(VLOOKUP($A1516,'Hospitalisation Details'!$A:$P,13,0),"")</f>
        <v>tier - 3</v>
      </c>
      <c r="R1516" s="47" t="str">
        <f>IFERROR(VLOOKUP($A1516,'Hospitalisation Details'!$A:$P,14,0),"")</f>
        <v>R1012</v>
      </c>
      <c r="S1516" s="47">
        <f>IFERROR(VLOOKUP($A1516,'Hospitalisation Details'!$A:$P,16,0),"")</f>
        <v>37</v>
      </c>
    </row>
    <row r="1517" spans="1:19" x14ac:dyDescent="0.3">
      <c r="A1517" s="34" t="str">
        <f>'Medical Examinations'!A1517</f>
        <v>Id1516</v>
      </c>
      <c r="B1517" s="36" t="str">
        <f>VLOOKUP($A1517,'Customer Names'!A:E,3,FALSE)</f>
        <v>Mr.</v>
      </c>
      <c r="C1517" s="37" t="str">
        <f>VLOOKUP($A1517,'Customer Names'!$A:$E,4,FALSE)</f>
        <v xml:space="preserve"> Jacob</v>
      </c>
      <c r="D1517" s="37" t="str">
        <f>VLOOKUP($A1517,'Customer Names'!A:E,5,FALSE)</f>
        <v>Rosenberg-Wohl</v>
      </c>
      <c r="E1517" s="35">
        <f>VLOOKUP($A1517,'Medical Examinations'!$A:$H,2,FALSE)</f>
        <v>24.02</v>
      </c>
      <c r="F1517" s="35">
        <f>VLOOKUP($A1517,'Medical Examinations'!$A:$H,3,FALSE)</f>
        <v>4.38</v>
      </c>
      <c r="G1517" s="35" t="str">
        <f>VLOOKUP($A1517,'Medical Examinations'!$A:$N,11,0)</f>
        <v>No</v>
      </c>
      <c r="H1517" s="35" t="str">
        <f>VLOOKUP($A1517,'Medical Examinations'!$A:$N,5,0)</f>
        <v>No</v>
      </c>
      <c r="I1517" s="35" t="str">
        <f>VLOOKUP($A1517,'Medical Examinations'!$A:$N,6,0)</f>
        <v>No</v>
      </c>
      <c r="J1517" s="35">
        <f>VLOOKUP($A1517,'Medical Examinations'!$A:$N,9,0)</f>
        <v>0</v>
      </c>
      <c r="K1517" s="35" t="str">
        <f>VLOOKUP($A1517,'Medical Examinations'!$A:$N,10,0)</f>
        <v>No</v>
      </c>
      <c r="L1517" s="35" t="str">
        <f>VLOOKUP($A1517,'Medical Examinations'!$A:$N,12,0)</f>
        <v>Normal Weight</v>
      </c>
      <c r="M1517" s="35" t="str">
        <f>VLOOKUP($A1517,'Medical Examinations'!$A:$N,13,0)</f>
        <v>Normal</v>
      </c>
      <c r="N1517" s="45">
        <f>IFERROR(VLOOKUP($A1517,'Hospitalisation Details'!$A:$P,15,0),"")</f>
        <v>29548</v>
      </c>
      <c r="O1517" s="46">
        <f>IFERROR(VLOOKUP($A1517,'Hospitalisation Details'!$A:$P,6,0),"")</f>
        <v>6781.52</v>
      </c>
      <c r="P1517" s="47" t="str">
        <f>IFERROR(VLOOKUP($A1517,'Hospitalisation Details'!$A:$P,12,0),"")</f>
        <v>tier - 2</v>
      </c>
      <c r="Q1517" s="47" t="str">
        <f>IFERROR(VLOOKUP($A1517,'Hospitalisation Details'!$A:$P,13,0),"")</f>
        <v>tier - 2</v>
      </c>
      <c r="R1517" s="47" t="str">
        <f>IFERROR(VLOOKUP($A1517,'Hospitalisation Details'!$A:$P,14,0),"")</f>
        <v>R1013</v>
      </c>
      <c r="S1517" s="47">
        <f>IFERROR(VLOOKUP($A1517,'Hospitalisation Details'!$A:$P,16,0),"")</f>
        <v>42</v>
      </c>
    </row>
    <row r="1518" spans="1:19" x14ac:dyDescent="0.3">
      <c r="A1518" s="34" t="str">
        <f>'Medical Examinations'!A1518</f>
        <v>Id1517</v>
      </c>
      <c r="B1518" s="36" t="str">
        <f>VLOOKUP($A1518,'Customer Names'!A:E,3,FALSE)</f>
        <v>Ms.</v>
      </c>
      <c r="C1518" s="37" t="str">
        <f>VLOOKUP($A1518,'Customer Names'!$A:$E,4,FALSE)</f>
        <v xml:space="preserve"> Jodi</v>
      </c>
      <c r="D1518" s="37" t="str">
        <f>VLOOKUP($A1518,'Customer Names'!A:E,5,FALSE)</f>
        <v>Theriault</v>
      </c>
      <c r="E1518" s="35">
        <f>VLOOKUP($A1518,'Medical Examinations'!$A:$H,2,FALSE)</f>
        <v>36.08</v>
      </c>
      <c r="F1518" s="35">
        <f>VLOOKUP($A1518,'Medical Examinations'!$A:$H,3,FALSE)</f>
        <v>11.61</v>
      </c>
      <c r="G1518" s="35" t="str">
        <f>VLOOKUP($A1518,'Medical Examinations'!$A:$N,11,0)</f>
        <v>Yes</v>
      </c>
      <c r="H1518" s="35" t="str">
        <f>VLOOKUP($A1518,'Medical Examinations'!$A:$N,5,0)</f>
        <v>No</v>
      </c>
      <c r="I1518" s="35" t="str">
        <f>VLOOKUP($A1518,'Medical Examinations'!$A:$N,6,0)</f>
        <v>No</v>
      </c>
      <c r="J1518" s="35">
        <f>VLOOKUP($A1518,'Medical Examinations'!$A:$N,9,0)</f>
        <v>0</v>
      </c>
      <c r="K1518" s="35" t="str">
        <f>VLOOKUP($A1518,'Medical Examinations'!$A:$N,10,0)</f>
        <v>No</v>
      </c>
      <c r="L1518" s="35" t="str">
        <f>VLOOKUP($A1518,'Medical Examinations'!$A:$N,12,0)</f>
        <v>Obesity</v>
      </c>
      <c r="M1518" s="35" t="str">
        <f>VLOOKUP($A1518,'Medical Examinations'!$A:$N,13,0)</f>
        <v>Diabetes</v>
      </c>
      <c r="N1518" s="45">
        <f>IFERROR(VLOOKUP($A1518,'Hospitalisation Details'!$A:$P,15,0),"")</f>
        <v>29867</v>
      </c>
      <c r="O1518" s="46">
        <f>IFERROR(VLOOKUP($A1518,'Hospitalisation Details'!$A:$P,6,0),"")</f>
        <v>6781.35</v>
      </c>
      <c r="P1518" s="47" t="str">
        <f>IFERROR(VLOOKUP($A1518,'Hospitalisation Details'!$A:$P,12,0),"")</f>
        <v>tier - 2</v>
      </c>
      <c r="Q1518" s="47" t="str">
        <f>IFERROR(VLOOKUP($A1518,'Hospitalisation Details'!$A:$P,13,0),"")</f>
        <v>tier - 1</v>
      </c>
      <c r="R1518" s="47" t="str">
        <f>IFERROR(VLOOKUP($A1518,'Hospitalisation Details'!$A:$P,14,0),"")</f>
        <v>R1013</v>
      </c>
      <c r="S1518" s="47">
        <f>IFERROR(VLOOKUP($A1518,'Hospitalisation Details'!$A:$P,16,0),"")</f>
        <v>41</v>
      </c>
    </row>
    <row r="1519" spans="1:19" x14ac:dyDescent="0.3">
      <c r="A1519" s="34" t="str">
        <f>'Medical Examinations'!A1519</f>
        <v>Id1518</v>
      </c>
      <c r="B1519" s="36" t="str">
        <f>VLOOKUP($A1519,'Customer Names'!A:E,3,FALSE)</f>
        <v>Ms.</v>
      </c>
      <c r="C1519" s="37" t="str">
        <f>VLOOKUP($A1519,'Customer Names'!$A:$E,4,FALSE)</f>
        <v xml:space="preserve"> Lauren</v>
      </c>
      <c r="D1519" s="37" t="str">
        <f>VLOOKUP($A1519,'Customer Names'!A:E,5,FALSE)</f>
        <v>Manuel</v>
      </c>
      <c r="E1519" s="35">
        <f>VLOOKUP($A1519,'Medical Examinations'!$A:$H,2,FALSE)</f>
        <v>32.200000000000003</v>
      </c>
      <c r="F1519" s="35">
        <f>VLOOKUP($A1519,'Medical Examinations'!$A:$H,3,FALSE)</f>
        <v>10.59</v>
      </c>
      <c r="G1519" s="35" t="str">
        <f>VLOOKUP($A1519,'Medical Examinations'!$A:$N,11,0)</f>
        <v>Yes</v>
      </c>
      <c r="H1519" s="35" t="str">
        <f>VLOOKUP($A1519,'Medical Examinations'!$A:$N,5,0)</f>
        <v>No</v>
      </c>
      <c r="I1519" s="35" t="str">
        <f>VLOOKUP($A1519,'Medical Examinations'!$A:$N,6,0)</f>
        <v>No</v>
      </c>
      <c r="J1519" s="35">
        <f>VLOOKUP($A1519,'Medical Examinations'!$A:$N,9,0)</f>
        <v>0</v>
      </c>
      <c r="K1519" s="35" t="str">
        <f>VLOOKUP($A1519,'Medical Examinations'!$A:$N,10,0)</f>
        <v>No</v>
      </c>
      <c r="L1519" s="35" t="str">
        <f>VLOOKUP($A1519,'Medical Examinations'!$A:$N,12,0)</f>
        <v>Obesity</v>
      </c>
      <c r="M1519" s="35" t="str">
        <f>VLOOKUP($A1519,'Medical Examinations'!$A:$N,13,0)</f>
        <v>Diabetes</v>
      </c>
      <c r="N1519" s="45">
        <f>IFERROR(VLOOKUP($A1519,'Hospitalisation Details'!$A:$P,15,0),"")</f>
        <v>29832</v>
      </c>
      <c r="O1519" s="46">
        <f>IFERROR(VLOOKUP($A1519,'Hospitalisation Details'!$A:$P,6,0),"")</f>
        <v>6775.96</v>
      </c>
      <c r="P1519" s="47" t="str">
        <f>IFERROR(VLOOKUP($A1519,'Hospitalisation Details'!$A:$P,12,0),"")</f>
        <v>tier - 2</v>
      </c>
      <c r="Q1519" s="47" t="str">
        <f>IFERROR(VLOOKUP($A1519,'Hospitalisation Details'!$A:$P,13,0),"")</f>
        <v>tier - 3</v>
      </c>
      <c r="R1519" s="47" t="str">
        <f>IFERROR(VLOOKUP($A1519,'Hospitalisation Details'!$A:$P,14,0),"")</f>
        <v>R1011</v>
      </c>
      <c r="S1519" s="47">
        <f>IFERROR(VLOOKUP($A1519,'Hospitalisation Details'!$A:$P,16,0),"")</f>
        <v>41</v>
      </c>
    </row>
    <row r="1520" spans="1:19" x14ac:dyDescent="0.3">
      <c r="A1520" s="34" t="str">
        <f>'Medical Examinations'!A1520</f>
        <v>Id1519</v>
      </c>
      <c r="B1520" s="36" t="str">
        <f>VLOOKUP($A1520,'Customer Names'!A:E,3,FALSE)</f>
        <v>Ms.</v>
      </c>
      <c r="C1520" s="37" t="str">
        <f>VLOOKUP($A1520,'Customer Names'!$A:$E,4,FALSE)</f>
        <v xml:space="preserve"> Misti C</v>
      </c>
      <c r="D1520" s="37" t="str">
        <f>VLOOKUP($A1520,'Customer Names'!A:E,5,FALSE)</f>
        <v>Demko</v>
      </c>
      <c r="E1520" s="35">
        <f>VLOOKUP($A1520,'Medical Examinations'!$A:$H,2,FALSE)</f>
        <v>28.05</v>
      </c>
      <c r="F1520" s="35">
        <f>VLOOKUP($A1520,'Medical Examinations'!$A:$H,3,FALSE)</f>
        <v>11.85</v>
      </c>
      <c r="G1520" s="35" t="str">
        <f>VLOOKUP($A1520,'Medical Examinations'!$A:$N,11,0)</f>
        <v>Yes</v>
      </c>
      <c r="H1520" s="35" t="str">
        <f>VLOOKUP($A1520,'Medical Examinations'!$A:$N,5,0)</f>
        <v>No</v>
      </c>
      <c r="I1520" s="35" t="str">
        <f>VLOOKUP($A1520,'Medical Examinations'!$A:$N,6,0)</f>
        <v>No</v>
      </c>
      <c r="J1520" s="35">
        <f>VLOOKUP($A1520,'Medical Examinations'!$A:$N,9,0)</f>
        <v>0</v>
      </c>
      <c r="K1520" s="35" t="str">
        <f>VLOOKUP($A1520,'Medical Examinations'!$A:$N,10,0)</f>
        <v>No</v>
      </c>
      <c r="L1520" s="35" t="str">
        <f>VLOOKUP($A1520,'Medical Examinations'!$A:$N,12,0)</f>
        <v>Overweight</v>
      </c>
      <c r="M1520" s="35" t="str">
        <f>VLOOKUP($A1520,'Medical Examinations'!$A:$N,13,0)</f>
        <v>Diabetes</v>
      </c>
      <c r="N1520" s="45">
        <f>IFERROR(VLOOKUP($A1520,'Hospitalisation Details'!$A:$P,15,0),"")</f>
        <v>29850</v>
      </c>
      <c r="O1520" s="46">
        <f>IFERROR(VLOOKUP($A1520,'Hospitalisation Details'!$A:$P,6,0),"")</f>
        <v>6770.19</v>
      </c>
      <c r="P1520" s="47" t="str">
        <f>IFERROR(VLOOKUP($A1520,'Hospitalisation Details'!$A:$P,12,0),"")</f>
        <v>tier - 2</v>
      </c>
      <c r="Q1520" s="47" t="str">
        <f>IFERROR(VLOOKUP($A1520,'Hospitalisation Details'!$A:$P,13,0),"")</f>
        <v>tier - 3</v>
      </c>
      <c r="R1520" s="47" t="str">
        <f>IFERROR(VLOOKUP($A1520,'Hospitalisation Details'!$A:$P,14,0),"")</f>
        <v>R1013</v>
      </c>
      <c r="S1520" s="47">
        <f>IFERROR(VLOOKUP($A1520,'Hospitalisation Details'!$A:$P,16,0),"")</f>
        <v>41</v>
      </c>
    </row>
    <row r="1521" spans="1:19" x14ac:dyDescent="0.3">
      <c r="A1521" s="34" t="str">
        <f>'Medical Examinations'!A1521</f>
        <v>Id1520</v>
      </c>
      <c r="B1521" s="36" t="str">
        <f>VLOOKUP($A1521,'Customer Names'!A:E,3,FALSE)</f>
        <v>Ms.</v>
      </c>
      <c r="C1521" s="37" t="str">
        <f>VLOOKUP($A1521,'Customer Names'!$A:$E,4,FALSE)</f>
        <v xml:space="preserve"> Angela J</v>
      </c>
      <c r="D1521" s="37" t="str">
        <f>VLOOKUP($A1521,'Customer Names'!A:E,5,FALSE)</f>
        <v>Battaglia</v>
      </c>
      <c r="E1521" s="35">
        <f>VLOOKUP($A1521,'Medical Examinations'!$A:$H,2,FALSE)</f>
        <v>19</v>
      </c>
      <c r="F1521" s="35">
        <f>VLOOKUP($A1521,'Medical Examinations'!$A:$H,3,FALSE)</f>
        <v>5.46</v>
      </c>
      <c r="G1521" s="35" t="str">
        <f>VLOOKUP($A1521,'Medical Examinations'!$A:$N,11,0)</f>
        <v>Yes</v>
      </c>
      <c r="H1521" s="35" t="str">
        <f>VLOOKUP($A1521,'Medical Examinations'!$A:$N,5,0)</f>
        <v>No</v>
      </c>
      <c r="I1521" s="35" t="str">
        <f>VLOOKUP($A1521,'Medical Examinations'!$A:$N,6,0)</f>
        <v>No</v>
      </c>
      <c r="J1521" s="35">
        <f>VLOOKUP($A1521,'Medical Examinations'!$A:$N,9,0)</f>
        <v>1</v>
      </c>
      <c r="K1521" s="35" t="str">
        <f>VLOOKUP($A1521,'Medical Examinations'!$A:$N,10,0)</f>
        <v>No</v>
      </c>
      <c r="L1521" s="35" t="str">
        <f>VLOOKUP($A1521,'Medical Examinations'!$A:$N,12,0)</f>
        <v>Normal Weight</v>
      </c>
      <c r="M1521" s="35" t="str">
        <f>VLOOKUP($A1521,'Medical Examinations'!$A:$N,13,0)</f>
        <v>Normal</v>
      </c>
      <c r="N1521" s="45">
        <f>IFERROR(VLOOKUP($A1521,'Hospitalisation Details'!$A:$P,15,0),"")</f>
        <v>32426</v>
      </c>
      <c r="O1521" s="46">
        <f>IFERROR(VLOOKUP($A1521,'Hospitalisation Details'!$A:$P,6,0),"")</f>
        <v>6753.04</v>
      </c>
      <c r="P1521" s="47" t="str">
        <f>IFERROR(VLOOKUP($A1521,'Hospitalisation Details'!$A:$P,12,0),"")</f>
        <v>tier - 2</v>
      </c>
      <c r="Q1521" s="47" t="str">
        <f>IFERROR(VLOOKUP($A1521,'Hospitalisation Details'!$A:$P,13,0),"")</f>
        <v>tier - 2</v>
      </c>
      <c r="R1521" s="47" t="str">
        <f>IFERROR(VLOOKUP($A1521,'Hospitalisation Details'!$A:$P,14,0),"")</f>
        <v>R1024</v>
      </c>
      <c r="S1521" s="47">
        <f>IFERROR(VLOOKUP($A1521,'Hospitalisation Details'!$A:$P,16,0),"")</f>
        <v>34</v>
      </c>
    </row>
    <row r="1522" spans="1:19" x14ac:dyDescent="0.3">
      <c r="A1522" s="34" t="str">
        <f>'Medical Examinations'!A1522</f>
        <v>Id1521</v>
      </c>
      <c r="B1522" s="36" t="str">
        <f>VLOOKUP($A1522,'Customer Names'!A:E,3,FALSE)</f>
        <v>Mr.</v>
      </c>
      <c r="C1522" s="37" t="str">
        <f>VLOOKUP($A1522,'Customer Names'!$A:$E,4,FALSE)</f>
        <v xml:space="preserve"> Jonathan D.</v>
      </c>
      <c r="D1522" s="37" t="str">
        <f>VLOOKUP($A1522,'Customer Names'!A:E,5,FALSE)</f>
        <v>Follo</v>
      </c>
      <c r="E1522" s="35">
        <f>VLOOKUP($A1522,'Medical Examinations'!$A:$H,2,FALSE)</f>
        <v>16.13</v>
      </c>
      <c r="F1522" s="35">
        <f>VLOOKUP($A1522,'Medical Examinations'!$A:$H,3,FALSE)</f>
        <v>4.54</v>
      </c>
      <c r="G1522" s="35" t="str">
        <f>VLOOKUP($A1522,'Medical Examinations'!$A:$N,11,0)</f>
        <v>Yes</v>
      </c>
      <c r="H1522" s="35" t="str">
        <f>VLOOKUP($A1522,'Medical Examinations'!$A:$N,5,0)</f>
        <v>No</v>
      </c>
      <c r="I1522" s="35" t="str">
        <f>VLOOKUP($A1522,'Medical Examinations'!$A:$N,6,0)</f>
        <v>No</v>
      </c>
      <c r="J1522" s="35">
        <f>VLOOKUP($A1522,'Medical Examinations'!$A:$N,9,0)</f>
        <v>2</v>
      </c>
      <c r="K1522" s="35" t="str">
        <f>VLOOKUP($A1522,'Medical Examinations'!$A:$N,10,0)</f>
        <v>No</v>
      </c>
      <c r="L1522" s="35" t="str">
        <f>VLOOKUP($A1522,'Medical Examinations'!$A:$N,12,0)</f>
        <v>Underweight</v>
      </c>
      <c r="M1522" s="35" t="str">
        <f>VLOOKUP($A1522,'Medical Examinations'!$A:$N,13,0)</f>
        <v>Normal</v>
      </c>
      <c r="N1522" s="45">
        <f>IFERROR(VLOOKUP($A1522,'Hospitalisation Details'!$A:$P,15,0),"")</f>
        <v>24450</v>
      </c>
      <c r="O1522" s="46">
        <f>IFERROR(VLOOKUP($A1522,'Hospitalisation Details'!$A:$P,6,0),"")</f>
        <v>6750.27</v>
      </c>
      <c r="P1522" s="47" t="str">
        <f>IFERROR(VLOOKUP($A1522,'Hospitalisation Details'!$A:$P,12,0),"")</f>
        <v>tier - 3</v>
      </c>
      <c r="Q1522" s="47" t="str">
        <f>IFERROR(VLOOKUP($A1522,'Hospitalisation Details'!$A:$P,13,0),"")</f>
        <v>tier - 2</v>
      </c>
      <c r="R1522" s="47" t="str">
        <f>IFERROR(VLOOKUP($A1522,'Hospitalisation Details'!$A:$P,14,0),"")</f>
        <v>R1013</v>
      </c>
      <c r="S1522" s="47">
        <f>IFERROR(VLOOKUP($A1522,'Hospitalisation Details'!$A:$P,16,0),"")</f>
        <v>56</v>
      </c>
    </row>
    <row r="1523" spans="1:19" x14ac:dyDescent="0.3">
      <c r="A1523" s="34" t="str">
        <f>'Medical Examinations'!A1523</f>
        <v>Id1522</v>
      </c>
      <c r="B1523" s="36" t="str">
        <f>VLOOKUP($A1523,'Customer Names'!A:E,3,FALSE)</f>
        <v>Ms.</v>
      </c>
      <c r="C1523" s="37" t="str">
        <f>VLOOKUP($A1523,'Customer Names'!$A:$E,4,FALSE)</f>
        <v xml:space="preserve"> Victoria</v>
      </c>
      <c r="D1523" s="37" t="str">
        <f>VLOOKUP($A1523,'Customer Names'!A:E,5,FALSE)</f>
        <v>Barana</v>
      </c>
      <c r="E1523" s="35">
        <f>VLOOKUP($A1523,'Medical Examinations'!$A:$H,2,FALSE)</f>
        <v>18.77</v>
      </c>
      <c r="F1523" s="35">
        <f>VLOOKUP($A1523,'Medical Examinations'!$A:$H,3,FALSE)</f>
        <v>11.98</v>
      </c>
      <c r="G1523" s="35" t="str">
        <f>VLOOKUP($A1523,'Medical Examinations'!$A:$N,11,0)</f>
        <v>Yes</v>
      </c>
      <c r="H1523" s="35" t="str">
        <f>VLOOKUP($A1523,'Medical Examinations'!$A:$N,5,0)</f>
        <v>No</v>
      </c>
      <c r="I1523" s="35" t="str">
        <f>VLOOKUP($A1523,'Medical Examinations'!$A:$N,6,0)</f>
        <v>No</v>
      </c>
      <c r="J1523" s="35">
        <f>VLOOKUP($A1523,'Medical Examinations'!$A:$N,9,0)</f>
        <v>2</v>
      </c>
      <c r="K1523" s="35" t="str">
        <f>VLOOKUP($A1523,'Medical Examinations'!$A:$N,10,0)</f>
        <v>No</v>
      </c>
      <c r="L1523" s="35" t="str">
        <f>VLOOKUP($A1523,'Medical Examinations'!$A:$N,12,0)</f>
        <v>Normal Weight</v>
      </c>
      <c r="M1523" s="35" t="str">
        <f>VLOOKUP($A1523,'Medical Examinations'!$A:$N,13,0)</f>
        <v>Diabetes</v>
      </c>
      <c r="N1523" s="45">
        <f>IFERROR(VLOOKUP($A1523,'Hospitalisation Details'!$A:$P,15,0),"")</f>
        <v>25736</v>
      </c>
      <c r="O1523" s="46">
        <f>IFERROR(VLOOKUP($A1523,'Hospitalisation Details'!$A:$P,6,0),"")</f>
        <v>6749.63</v>
      </c>
      <c r="P1523" s="47" t="str">
        <f>IFERROR(VLOOKUP($A1523,'Hospitalisation Details'!$A:$P,12,0),"")</f>
        <v>tier - 2</v>
      </c>
      <c r="Q1523" s="47" t="str">
        <f>IFERROR(VLOOKUP($A1523,'Hospitalisation Details'!$A:$P,13,0),"")</f>
        <v>tier - 1</v>
      </c>
      <c r="R1523" s="47" t="str">
        <f>IFERROR(VLOOKUP($A1523,'Hospitalisation Details'!$A:$P,14,0),"")</f>
        <v>R1013</v>
      </c>
      <c r="S1523" s="47">
        <f>IFERROR(VLOOKUP($A1523,'Hospitalisation Details'!$A:$P,16,0),"")</f>
        <v>52</v>
      </c>
    </row>
    <row r="1524" spans="1:19" x14ac:dyDescent="0.3">
      <c r="A1524" s="34" t="str">
        <f>'Medical Examinations'!A1524</f>
        <v>Id1523</v>
      </c>
      <c r="B1524" s="36" t="str">
        <f>VLOOKUP($A1524,'Customer Names'!A:E,3,FALSE)</f>
        <v>Mr.</v>
      </c>
      <c r="C1524" s="37" t="str">
        <f>VLOOKUP($A1524,'Customer Names'!$A:$E,4,FALSE)</f>
        <v xml:space="preserve"> Adrian R.</v>
      </c>
      <c r="D1524" s="37" t="str">
        <f>VLOOKUP($A1524,'Customer Names'!A:E,5,FALSE)</f>
        <v>Lysaght</v>
      </c>
      <c r="E1524" s="35">
        <f>VLOOKUP($A1524,'Medical Examinations'!$A:$H,2,FALSE)</f>
        <v>28.88</v>
      </c>
      <c r="F1524" s="35">
        <f>VLOOKUP($A1524,'Medical Examinations'!$A:$H,3,FALSE)</f>
        <v>6.59</v>
      </c>
      <c r="G1524" s="35" t="str">
        <f>VLOOKUP($A1524,'Medical Examinations'!$A:$N,11,0)</f>
        <v>Yes</v>
      </c>
      <c r="H1524" s="35" t="str">
        <f>VLOOKUP($A1524,'Medical Examinations'!$A:$N,5,0)</f>
        <v>No</v>
      </c>
      <c r="I1524" s="35" t="str">
        <f>VLOOKUP($A1524,'Medical Examinations'!$A:$N,6,0)</f>
        <v>No</v>
      </c>
      <c r="J1524" s="35">
        <f>VLOOKUP($A1524,'Medical Examinations'!$A:$N,9,0)</f>
        <v>1</v>
      </c>
      <c r="K1524" s="35" t="str">
        <f>VLOOKUP($A1524,'Medical Examinations'!$A:$N,10,0)</f>
        <v>No</v>
      </c>
      <c r="L1524" s="35" t="str">
        <f>VLOOKUP($A1524,'Medical Examinations'!$A:$N,12,0)</f>
        <v>Overweight</v>
      </c>
      <c r="M1524" s="35" t="str">
        <f>VLOOKUP($A1524,'Medical Examinations'!$A:$N,13,0)</f>
        <v>Diabetes</v>
      </c>
      <c r="N1524" s="45">
        <f>IFERROR(VLOOKUP($A1524,'Hospitalisation Details'!$A:$P,15,0),"")</f>
        <v>31568</v>
      </c>
      <c r="O1524" s="46">
        <f>IFERROR(VLOOKUP($A1524,'Hospitalisation Details'!$A:$P,6,0),"")</f>
        <v>6748.59</v>
      </c>
      <c r="P1524" s="47" t="str">
        <f>IFERROR(VLOOKUP($A1524,'Hospitalisation Details'!$A:$P,12,0),"")</f>
        <v>tier - 3</v>
      </c>
      <c r="Q1524" s="47" t="str">
        <f>IFERROR(VLOOKUP($A1524,'Hospitalisation Details'!$A:$P,13,0),"")</f>
        <v>tier - 1</v>
      </c>
      <c r="R1524" s="47" t="str">
        <f>IFERROR(VLOOKUP($A1524,'Hospitalisation Details'!$A:$P,14,0),"")</f>
        <v>R1016</v>
      </c>
      <c r="S1524" s="47">
        <f>IFERROR(VLOOKUP($A1524,'Hospitalisation Details'!$A:$P,16,0),"")</f>
        <v>37</v>
      </c>
    </row>
    <row r="1525" spans="1:19" x14ac:dyDescent="0.3">
      <c r="A1525" s="34" t="str">
        <f>'Medical Examinations'!A1525</f>
        <v>Id1524</v>
      </c>
      <c r="B1525" s="36" t="str">
        <f>VLOOKUP($A1525,'Customer Names'!A:E,3,FALSE)</f>
        <v>Mr.</v>
      </c>
      <c r="C1525" s="37" t="str">
        <f>VLOOKUP($A1525,'Customer Names'!$A:$E,4,FALSE)</f>
        <v xml:space="preserve"> Andrew</v>
      </c>
      <c r="D1525" s="37" t="str">
        <f>VLOOKUP($A1525,'Customer Names'!A:E,5,FALSE)</f>
        <v>Chalmers</v>
      </c>
      <c r="E1525" s="35">
        <f>VLOOKUP($A1525,'Medical Examinations'!$A:$H,2,FALSE)</f>
        <v>27.55</v>
      </c>
      <c r="F1525" s="35">
        <f>VLOOKUP($A1525,'Medical Examinations'!$A:$H,3,FALSE)</f>
        <v>10.83</v>
      </c>
      <c r="G1525" s="35" t="str">
        <f>VLOOKUP($A1525,'Medical Examinations'!$A:$N,11,0)</f>
        <v>Yes</v>
      </c>
      <c r="H1525" s="35" t="str">
        <f>VLOOKUP($A1525,'Medical Examinations'!$A:$N,5,0)</f>
        <v>No</v>
      </c>
      <c r="I1525" s="35" t="str">
        <f>VLOOKUP($A1525,'Medical Examinations'!$A:$N,6,0)</f>
        <v>No</v>
      </c>
      <c r="J1525" s="35">
        <f>VLOOKUP($A1525,'Medical Examinations'!$A:$N,9,0)</f>
        <v>1</v>
      </c>
      <c r="K1525" s="35" t="str">
        <f>VLOOKUP($A1525,'Medical Examinations'!$A:$N,10,0)</f>
        <v>No</v>
      </c>
      <c r="L1525" s="35" t="str">
        <f>VLOOKUP($A1525,'Medical Examinations'!$A:$N,12,0)</f>
        <v>Overweight</v>
      </c>
      <c r="M1525" s="35" t="str">
        <f>VLOOKUP($A1525,'Medical Examinations'!$A:$N,13,0)</f>
        <v>Diabetes</v>
      </c>
      <c r="N1525" s="45">
        <f>IFERROR(VLOOKUP($A1525,'Hospitalisation Details'!$A:$P,15,0),"")</f>
        <v>31631</v>
      </c>
      <c r="O1525" s="46">
        <f>IFERROR(VLOOKUP($A1525,'Hospitalisation Details'!$A:$P,6,0),"")</f>
        <v>6746.74</v>
      </c>
      <c r="P1525" s="47" t="str">
        <f>IFERROR(VLOOKUP($A1525,'Hospitalisation Details'!$A:$P,12,0),"")</f>
        <v>tier - 3</v>
      </c>
      <c r="Q1525" s="47" t="str">
        <f>IFERROR(VLOOKUP($A1525,'Hospitalisation Details'!$A:$P,13,0),"")</f>
        <v>tier - 2</v>
      </c>
      <c r="R1525" s="47" t="str">
        <f>IFERROR(VLOOKUP($A1525,'Hospitalisation Details'!$A:$P,14,0),"")</f>
        <v>R1016</v>
      </c>
      <c r="S1525" s="47">
        <f>IFERROR(VLOOKUP($A1525,'Hospitalisation Details'!$A:$P,16,0),"")</f>
        <v>36</v>
      </c>
    </row>
    <row r="1526" spans="1:19" x14ac:dyDescent="0.3">
      <c r="A1526" s="34" t="str">
        <f>'Medical Examinations'!A1526</f>
        <v>Id1525</v>
      </c>
      <c r="B1526" s="36" t="str">
        <f>VLOOKUP($A1526,'Customer Names'!A:E,3,FALSE)</f>
        <v>Mr.</v>
      </c>
      <c r="C1526" s="37" t="str">
        <f>VLOOKUP($A1526,'Customer Names'!$A:$E,4,FALSE)</f>
        <v xml:space="preserve"> Jason A.</v>
      </c>
      <c r="D1526" s="37" t="str">
        <f>VLOOKUP($A1526,'Customer Names'!A:E,5,FALSE)</f>
        <v>Phillippi</v>
      </c>
      <c r="E1526" s="35">
        <f>VLOOKUP($A1526,'Medical Examinations'!$A:$H,2,FALSE)</f>
        <v>15.6</v>
      </c>
      <c r="F1526" s="35">
        <f>VLOOKUP($A1526,'Medical Examinations'!$A:$H,3,FALSE)</f>
        <v>8.6</v>
      </c>
      <c r="G1526" s="35" t="str">
        <f>VLOOKUP($A1526,'Medical Examinations'!$A:$N,11,0)</f>
        <v>No</v>
      </c>
      <c r="H1526" s="35" t="str">
        <f>VLOOKUP($A1526,'Medical Examinations'!$A:$N,5,0)</f>
        <v>No</v>
      </c>
      <c r="I1526" s="35" t="str">
        <f>VLOOKUP($A1526,'Medical Examinations'!$A:$N,6,0)</f>
        <v>No</v>
      </c>
      <c r="J1526" s="35">
        <f>VLOOKUP($A1526,'Medical Examinations'!$A:$N,9,0)</f>
        <v>0</v>
      </c>
      <c r="K1526" s="35" t="str">
        <f>VLOOKUP($A1526,'Medical Examinations'!$A:$N,10,0)</f>
        <v>No</v>
      </c>
      <c r="L1526" s="35" t="str">
        <f>VLOOKUP($A1526,'Medical Examinations'!$A:$N,12,0)</f>
        <v>Underweight</v>
      </c>
      <c r="M1526" s="35" t="str">
        <f>VLOOKUP($A1526,'Medical Examinations'!$A:$N,13,0)</f>
        <v>Diabetes</v>
      </c>
      <c r="N1526" s="45">
        <f>IFERROR(VLOOKUP($A1526,'Hospitalisation Details'!$A:$P,15,0),"")</f>
        <v>25037</v>
      </c>
      <c r="O1526" s="46">
        <f>IFERROR(VLOOKUP($A1526,'Hospitalisation Details'!$A:$P,6,0),"")</f>
        <v>6738.84</v>
      </c>
      <c r="P1526" s="47" t="str">
        <f>IFERROR(VLOOKUP($A1526,'Hospitalisation Details'!$A:$P,12,0),"")</f>
        <v>tier - 3</v>
      </c>
      <c r="Q1526" s="47" t="str">
        <f>IFERROR(VLOOKUP($A1526,'Hospitalisation Details'!$A:$P,13,0),"")</f>
        <v>tier - 1</v>
      </c>
      <c r="R1526" s="47" t="str">
        <f>IFERROR(VLOOKUP($A1526,'Hospitalisation Details'!$A:$P,14,0),"")</f>
        <v>R1012</v>
      </c>
      <c r="S1526" s="47">
        <f>IFERROR(VLOOKUP($A1526,'Hospitalisation Details'!$A:$P,16,0),"")</f>
        <v>54</v>
      </c>
    </row>
    <row r="1527" spans="1:19" x14ac:dyDescent="0.3">
      <c r="A1527" s="34" t="str">
        <f>'Medical Examinations'!A1527</f>
        <v>Id1526</v>
      </c>
      <c r="B1527" s="36" t="str">
        <f>VLOOKUP($A1527,'Customer Names'!A:E,3,FALSE)</f>
        <v>Ms.</v>
      </c>
      <c r="C1527" s="37" t="str">
        <f>VLOOKUP($A1527,'Customer Names'!$A:$E,4,FALSE)</f>
        <v xml:space="preserve"> Rachel</v>
      </c>
      <c r="D1527" s="37" t="str">
        <f>VLOOKUP($A1527,'Customer Names'!A:E,5,FALSE)</f>
        <v>MacPherson</v>
      </c>
      <c r="E1527" s="35">
        <f>VLOOKUP($A1527,'Medical Examinations'!$A:$H,2,FALSE)</f>
        <v>21.99</v>
      </c>
      <c r="F1527" s="35">
        <f>VLOOKUP($A1527,'Medical Examinations'!$A:$H,3,FALSE)</f>
        <v>11.17</v>
      </c>
      <c r="G1527" s="35" t="str">
        <f>VLOOKUP($A1527,'Medical Examinations'!$A:$N,11,0)</f>
        <v>No</v>
      </c>
      <c r="H1527" s="35" t="str">
        <f>VLOOKUP($A1527,'Medical Examinations'!$A:$N,5,0)</f>
        <v>No</v>
      </c>
      <c r="I1527" s="35" t="str">
        <f>VLOOKUP($A1527,'Medical Examinations'!$A:$N,6,0)</f>
        <v>No</v>
      </c>
      <c r="J1527" s="35">
        <f>VLOOKUP($A1527,'Medical Examinations'!$A:$N,9,0)</f>
        <v>0</v>
      </c>
      <c r="K1527" s="35" t="str">
        <f>VLOOKUP($A1527,'Medical Examinations'!$A:$N,10,0)</f>
        <v>No</v>
      </c>
      <c r="L1527" s="35" t="str">
        <f>VLOOKUP($A1527,'Medical Examinations'!$A:$N,12,0)</f>
        <v>Normal Weight</v>
      </c>
      <c r="M1527" s="35" t="str">
        <f>VLOOKUP($A1527,'Medical Examinations'!$A:$N,13,0)</f>
        <v>Diabetes</v>
      </c>
      <c r="N1527" s="45">
        <f>IFERROR(VLOOKUP($A1527,'Hospitalisation Details'!$A:$P,15,0),"")</f>
        <v>28784</v>
      </c>
      <c r="O1527" s="46">
        <f>IFERROR(VLOOKUP($A1527,'Hospitalisation Details'!$A:$P,6,0),"")</f>
        <v>6737.98</v>
      </c>
      <c r="P1527" s="47" t="str">
        <f>IFERROR(VLOOKUP($A1527,'Hospitalisation Details'!$A:$P,12,0),"")</f>
        <v>tier - 2</v>
      </c>
      <c r="Q1527" s="47" t="str">
        <f>IFERROR(VLOOKUP($A1527,'Hospitalisation Details'!$A:$P,13,0),"")</f>
        <v>tier - 3</v>
      </c>
      <c r="R1527" s="47" t="str">
        <f>IFERROR(VLOOKUP($A1527,'Hospitalisation Details'!$A:$P,14,0),"")</f>
        <v>R1013</v>
      </c>
      <c r="S1527" s="47">
        <f>IFERROR(VLOOKUP($A1527,'Hospitalisation Details'!$A:$P,16,0),"")</f>
        <v>44</v>
      </c>
    </row>
    <row r="1528" spans="1:19" x14ac:dyDescent="0.3">
      <c r="A1528" s="34" t="str">
        <f>'Medical Examinations'!A1528</f>
        <v>Id1527</v>
      </c>
      <c r="B1528" s="36" t="str">
        <f>VLOOKUP($A1528,'Customer Names'!A:E,3,FALSE)</f>
        <v>Ms.</v>
      </c>
      <c r="C1528" s="37" t="str">
        <f>VLOOKUP($A1528,'Customer Names'!$A:$E,4,FALSE)</f>
        <v xml:space="preserve"> Susan</v>
      </c>
      <c r="D1528" s="37" t="str">
        <f>VLOOKUP($A1528,'Customer Names'!A:E,5,FALSE)</f>
        <v>Delfidio</v>
      </c>
      <c r="E1528" s="35">
        <f>VLOOKUP($A1528,'Medical Examinations'!$A:$H,2,FALSE)</f>
        <v>34.85</v>
      </c>
      <c r="F1528" s="35">
        <f>VLOOKUP($A1528,'Medical Examinations'!$A:$H,3,FALSE)</f>
        <v>5.75</v>
      </c>
      <c r="G1528" s="35" t="str">
        <f>VLOOKUP($A1528,'Medical Examinations'!$A:$N,11,0)</f>
        <v>No</v>
      </c>
      <c r="H1528" s="35" t="str">
        <f>VLOOKUP($A1528,'Medical Examinations'!$A:$N,5,0)</f>
        <v>No</v>
      </c>
      <c r="I1528" s="35" t="str">
        <f>VLOOKUP($A1528,'Medical Examinations'!$A:$N,6,0)</f>
        <v>No</v>
      </c>
      <c r="J1528" s="35">
        <f>VLOOKUP($A1528,'Medical Examinations'!$A:$N,9,0)</f>
        <v>0</v>
      </c>
      <c r="K1528" s="35" t="str">
        <f>VLOOKUP($A1528,'Medical Examinations'!$A:$N,10,0)</f>
        <v>No</v>
      </c>
      <c r="L1528" s="35" t="str">
        <f>VLOOKUP($A1528,'Medical Examinations'!$A:$N,12,0)</f>
        <v>Obesity</v>
      </c>
      <c r="M1528" s="35" t="str">
        <f>VLOOKUP($A1528,'Medical Examinations'!$A:$N,13,0)</f>
        <v>Prediabetes</v>
      </c>
      <c r="N1528" s="45">
        <f>IFERROR(VLOOKUP($A1528,'Hospitalisation Details'!$A:$P,15,0),"")</f>
        <v>34498</v>
      </c>
      <c r="O1528" s="46">
        <f>IFERROR(VLOOKUP($A1528,'Hospitalisation Details'!$A:$P,6,0),"")</f>
        <v>6721.37</v>
      </c>
      <c r="P1528" s="47" t="str">
        <f>IFERROR(VLOOKUP($A1528,'Hospitalisation Details'!$A:$P,12,0),"")</f>
        <v>tier - 2</v>
      </c>
      <c r="Q1528" s="47" t="str">
        <f>IFERROR(VLOOKUP($A1528,'Hospitalisation Details'!$A:$P,13,0),"")</f>
        <v>tier - 1</v>
      </c>
      <c r="R1528" s="47" t="str">
        <f>IFERROR(VLOOKUP($A1528,'Hospitalisation Details'!$A:$P,14,0),"")</f>
        <v>R1012</v>
      </c>
      <c r="S1528" s="47">
        <f>IFERROR(VLOOKUP($A1528,'Hospitalisation Details'!$A:$P,16,0),"")</f>
        <v>28</v>
      </c>
    </row>
    <row r="1529" spans="1:19" x14ac:dyDescent="0.3">
      <c r="A1529" s="34" t="str">
        <f>'Medical Examinations'!A1529</f>
        <v>Id1528</v>
      </c>
      <c r="B1529" s="36" t="str">
        <f>VLOOKUP($A1529,'Customer Names'!A:E,3,FALSE)</f>
        <v>Mr.</v>
      </c>
      <c r="C1529" s="37" t="str">
        <f>VLOOKUP($A1529,'Customer Names'!$A:$E,4,FALSE)</f>
        <v xml:space="preserve"> Cameron M.</v>
      </c>
      <c r="D1529" s="37" t="str">
        <f>VLOOKUP($A1529,'Customer Names'!A:E,5,FALSE)</f>
        <v>Cummings</v>
      </c>
      <c r="E1529" s="35">
        <f>VLOOKUP($A1529,'Medical Examinations'!$A:$H,2,FALSE)</f>
        <v>24.51</v>
      </c>
      <c r="F1529" s="35">
        <f>VLOOKUP($A1529,'Medical Examinations'!$A:$H,3,FALSE)</f>
        <v>4.83</v>
      </c>
      <c r="G1529" s="35" t="str">
        <f>VLOOKUP($A1529,'Medical Examinations'!$A:$N,11,0)</f>
        <v>Yes</v>
      </c>
      <c r="H1529" s="35" t="str">
        <f>VLOOKUP($A1529,'Medical Examinations'!$A:$N,5,0)</f>
        <v>No</v>
      </c>
      <c r="I1529" s="35" t="str">
        <f>VLOOKUP($A1529,'Medical Examinations'!$A:$N,6,0)</f>
        <v>Yes</v>
      </c>
      <c r="J1529" s="35">
        <f>VLOOKUP($A1529,'Medical Examinations'!$A:$N,9,0)</f>
        <v>1</v>
      </c>
      <c r="K1529" s="35" t="str">
        <f>VLOOKUP($A1529,'Medical Examinations'!$A:$N,10,0)</f>
        <v>No</v>
      </c>
      <c r="L1529" s="35" t="str">
        <f>VLOOKUP($A1529,'Medical Examinations'!$A:$N,12,0)</f>
        <v>Normal Weight</v>
      </c>
      <c r="M1529" s="35" t="str">
        <f>VLOOKUP($A1529,'Medical Examinations'!$A:$N,13,0)</f>
        <v>Normal</v>
      </c>
      <c r="N1529" s="45">
        <f>IFERROR(VLOOKUP($A1529,'Hospitalisation Details'!$A:$P,15,0),"")</f>
        <v>30479</v>
      </c>
      <c r="O1529" s="46">
        <f>IFERROR(VLOOKUP($A1529,'Hospitalisation Details'!$A:$P,6,0),"")</f>
        <v>6710.19</v>
      </c>
      <c r="P1529" s="47" t="str">
        <f>IFERROR(VLOOKUP($A1529,'Hospitalisation Details'!$A:$P,12,0),"")</f>
        <v>tier - 3</v>
      </c>
      <c r="Q1529" s="47" t="str">
        <f>IFERROR(VLOOKUP($A1529,'Hospitalisation Details'!$A:$P,13,0),"")</f>
        <v>tier - 3</v>
      </c>
      <c r="R1529" s="47" t="str">
        <f>IFERROR(VLOOKUP($A1529,'Hospitalisation Details'!$A:$P,14,0),"")</f>
        <v>R1012</v>
      </c>
      <c r="S1529" s="47">
        <f>IFERROR(VLOOKUP($A1529,'Hospitalisation Details'!$A:$P,16,0),"")</f>
        <v>39</v>
      </c>
    </row>
    <row r="1530" spans="1:19" x14ac:dyDescent="0.3">
      <c r="A1530" s="34" t="str">
        <f>'Medical Examinations'!A1530</f>
        <v>Id1529</v>
      </c>
      <c r="B1530" s="36" t="str">
        <f>VLOOKUP($A1530,'Customer Names'!A:E,3,FALSE)</f>
        <v>Ms.</v>
      </c>
      <c r="C1530" s="37" t="str">
        <f>VLOOKUP($A1530,'Customer Names'!$A:$E,4,FALSE)</f>
        <v xml:space="preserve"> Claudia A.</v>
      </c>
      <c r="D1530" s="37" t="str">
        <f>VLOOKUP($A1530,'Customer Names'!A:E,5,FALSE)</f>
        <v>Schroegel</v>
      </c>
      <c r="E1530" s="35">
        <f>VLOOKUP($A1530,'Medical Examinations'!$A:$H,2,FALSE)</f>
        <v>19.399999999999999</v>
      </c>
      <c r="F1530" s="35">
        <f>VLOOKUP($A1530,'Medical Examinations'!$A:$H,3,FALSE)</f>
        <v>11.93</v>
      </c>
      <c r="G1530" s="35" t="str">
        <f>VLOOKUP($A1530,'Medical Examinations'!$A:$N,11,0)</f>
        <v>No</v>
      </c>
      <c r="H1530" s="35" t="str">
        <f>VLOOKUP($A1530,'Medical Examinations'!$A:$N,5,0)</f>
        <v>No</v>
      </c>
      <c r="I1530" s="35" t="str">
        <f>VLOOKUP($A1530,'Medical Examinations'!$A:$N,6,0)</f>
        <v>No</v>
      </c>
      <c r="J1530" s="35">
        <f>VLOOKUP($A1530,'Medical Examinations'!$A:$N,9,0)</f>
        <v>0</v>
      </c>
      <c r="K1530" s="35" t="str">
        <f>VLOOKUP($A1530,'Medical Examinations'!$A:$N,10,0)</f>
        <v>No</v>
      </c>
      <c r="L1530" s="35" t="str">
        <f>VLOOKUP($A1530,'Medical Examinations'!$A:$N,12,0)</f>
        <v>Normal Weight</v>
      </c>
      <c r="M1530" s="35" t="str">
        <f>VLOOKUP($A1530,'Medical Examinations'!$A:$N,13,0)</f>
        <v>Diabetes</v>
      </c>
      <c r="N1530" s="45">
        <f>IFERROR(VLOOKUP($A1530,'Hospitalisation Details'!$A:$P,15,0),"")</f>
        <v>26279</v>
      </c>
      <c r="O1530" s="46">
        <f>IFERROR(VLOOKUP($A1530,'Hospitalisation Details'!$A:$P,6,0),"")</f>
        <v>6706.47</v>
      </c>
      <c r="P1530" s="47" t="str">
        <f>IFERROR(VLOOKUP($A1530,'Hospitalisation Details'!$A:$P,12,0),"")</f>
        <v>tier - 2</v>
      </c>
      <c r="Q1530" s="47" t="str">
        <f>IFERROR(VLOOKUP($A1530,'Hospitalisation Details'!$A:$P,13,0),"")</f>
        <v>tier - 1</v>
      </c>
      <c r="R1530" s="47" t="str">
        <f>IFERROR(VLOOKUP($A1530,'Hospitalisation Details'!$A:$P,14,0),"")</f>
        <v>R1013</v>
      </c>
      <c r="S1530" s="47">
        <f>IFERROR(VLOOKUP($A1530,'Hospitalisation Details'!$A:$P,16,0),"")</f>
        <v>51</v>
      </c>
    </row>
    <row r="1531" spans="1:19" x14ac:dyDescent="0.3">
      <c r="A1531" s="34" t="str">
        <f>'Medical Examinations'!A1531</f>
        <v>Id1530</v>
      </c>
      <c r="B1531" s="36" t="str">
        <f>VLOOKUP($A1531,'Customer Names'!A:E,3,FALSE)</f>
        <v>Ms.</v>
      </c>
      <c r="C1531" s="37" t="str">
        <f>VLOOKUP($A1531,'Customer Names'!$A:$E,4,FALSE)</f>
        <v xml:space="preserve"> Kate</v>
      </c>
      <c r="D1531" s="37" t="str">
        <f>VLOOKUP($A1531,'Customer Names'!A:E,5,FALSE)</f>
        <v>Williams</v>
      </c>
      <c r="E1531" s="35">
        <f>VLOOKUP($A1531,'Medical Examinations'!$A:$H,2,FALSE)</f>
        <v>15.1</v>
      </c>
      <c r="F1531" s="35">
        <f>VLOOKUP($A1531,'Medical Examinations'!$A:$H,3,FALSE)</f>
        <v>8.41</v>
      </c>
      <c r="G1531" s="35" t="str">
        <f>VLOOKUP($A1531,'Medical Examinations'!$A:$N,11,0)</f>
        <v>No</v>
      </c>
      <c r="H1531" s="35" t="str">
        <f>VLOOKUP($A1531,'Medical Examinations'!$A:$N,5,0)</f>
        <v>No</v>
      </c>
      <c r="I1531" s="35" t="str">
        <f>VLOOKUP($A1531,'Medical Examinations'!$A:$N,6,0)</f>
        <v>No</v>
      </c>
      <c r="J1531" s="35">
        <f>VLOOKUP($A1531,'Medical Examinations'!$A:$N,9,0)</f>
        <v>0</v>
      </c>
      <c r="K1531" s="35" t="str">
        <f>VLOOKUP($A1531,'Medical Examinations'!$A:$N,10,0)</f>
        <v>No</v>
      </c>
      <c r="L1531" s="35" t="str">
        <f>VLOOKUP($A1531,'Medical Examinations'!$A:$N,12,0)</f>
        <v>Underweight</v>
      </c>
      <c r="M1531" s="35" t="str">
        <f>VLOOKUP($A1531,'Medical Examinations'!$A:$N,13,0)</f>
        <v>Diabetes</v>
      </c>
      <c r="N1531" s="45">
        <f>IFERROR(VLOOKUP($A1531,'Hospitalisation Details'!$A:$P,15,0),"")</f>
        <v>25032</v>
      </c>
      <c r="O1531" s="46">
        <f>IFERROR(VLOOKUP($A1531,'Hospitalisation Details'!$A:$P,6,0),"")</f>
        <v>6700.56</v>
      </c>
      <c r="P1531" s="47" t="str">
        <f>IFERROR(VLOOKUP($A1531,'Hospitalisation Details'!$A:$P,12,0),"")</f>
        <v>tier - 3</v>
      </c>
      <c r="Q1531" s="47" t="str">
        <f>IFERROR(VLOOKUP($A1531,'Hospitalisation Details'!$A:$P,13,0),"")</f>
        <v>tier - 1</v>
      </c>
      <c r="R1531" s="47" t="str">
        <f>IFERROR(VLOOKUP($A1531,'Hospitalisation Details'!$A:$P,14,0),"")</f>
        <v>R1012</v>
      </c>
      <c r="S1531" s="47">
        <f>IFERROR(VLOOKUP($A1531,'Hospitalisation Details'!$A:$P,16,0),"")</f>
        <v>54</v>
      </c>
    </row>
    <row r="1532" spans="1:19" x14ac:dyDescent="0.3">
      <c r="A1532" s="34" t="str">
        <f>'Medical Examinations'!A1532</f>
        <v>Id1531</v>
      </c>
      <c r="B1532" s="36" t="str">
        <f>VLOOKUP($A1532,'Customer Names'!A:E,3,FALSE)</f>
        <v>Ms.</v>
      </c>
      <c r="C1532" s="37" t="str">
        <f>VLOOKUP($A1532,'Customer Names'!$A:$E,4,FALSE)</f>
        <v xml:space="preserve"> Nicole M.</v>
      </c>
      <c r="D1532" s="37" t="str">
        <f>VLOOKUP($A1532,'Customer Names'!A:E,5,FALSE)</f>
        <v>Casey</v>
      </c>
      <c r="E1532" s="35">
        <f>VLOOKUP($A1532,'Medical Examinations'!$A:$H,2,FALSE)</f>
        <v>23.37</v>
      </c>
      <c r="F1532" s="35">
        <f>VLOOKUP($A1532,'Medical Examinations'!$A:$H,3,FALSE)</f>
        <v>5.59</v>
      </c>
      <c r="G1532" s="35" t="str">
        <f>VLOOKUP($A1532,'Medical Examinations'!$A:$N,11,0)</f>
        <v>Yes</v>
      </c>
      <c r="H1532" s="35" t="str">
        <f>VLOOKUP($A1532,'Medical Examinations'!$A:$N,5,0)</f>
        <v>No</v>
      </c>
      <c r="I1532" s="35" t="str">
        <f>VLOOKUP($A1532,'Medical Examinations'!$A:$N,6,0)</f>
        <v>No</v>
      </c>
      <c r="J1532" s="35">
        <f>VLOOKUP($A1532,'Medical Examinations'!$A:$N,9,0)</f>
        <v>0</v>
      </c>
      <c r="K1532" s="35" t="str">
        <f>VLOOKUP($A1532,'Medical Examinations'!$A:$N,10,0)</f>
        <v>No</v>
      </c>
      <c r="L1532" s="35" t="str">
        <f>VLOOKUP($A1532,'Medical Examinations'!$A:$N,12,0)</f>
        <v>Normal Weight</v>
      </c>
      <c r="M1532" s="35" t="str">
        <f>VLOOKUP($A1532,'Medical Examinations'!$A:$N,13,0)</f>
        <v>Normal</v>
      </c>
      <c r="N1532" s="45">
        <f>IFERROR(VLOOKUP($A1532,'Hospitalisation Details'!$A:$P,15,0),"")</f>
        <v>31237</v>
      </c>
      <c r="O1532" s="46">
        <f>IFERROR(VLOOKUP($A1532,'Hospitalisation Details'!$A:$P,6,0),"")</f>
        <v>6686.43</v>
      </c>
      <c r="P1532" s="47" t="str">
        <f>IFERROR(VLOOKUP($A1532,'Hospitalisation Details'!$A:$P,12,0),"")</f>
        <v>tier - 2</v>
      </c>
      <c r="Q1532" s="47" t="str">
        <f>IFERROR(VLOOKUP($A1532,'Hospitalisation Details'!$A:$P,13,0),"")</f>
        <v>tier - 3</v>
      </c>
      <c r="R1532" s="47" t="str">
        <f>IFERROR(VLOOKUP($A1532,'Hospitalisation Details'!$A:$P,14,0),"")</f>
        <v>R1012</v>
      </c>
      <c r="S1532" s="47">
        <f>IFERROR(VLOOKUP($A1532,'Hospitalisation Details'!$A:$P,16,0),"")</f>
        <v>37</v>
      </c>
    </row>
    <row r="1533" spans="1:19" x14ac:dyDescent="0.3">
      <c r="A1533" s="34" t="str">
        <f>'Medical Examinations'!A1533</f>
        <v>Id1532</v>
      </c>
      <c r="B1533" s="36" t="str">
        <f>VLOOKUP($A1533,'Customer Names'!A:E,3,FALSE)</f>
        <v>Mr.</v>
      </c>
      <c r="C1533" s="37" t="str">
        <f>VLOOKUP($A1533,'Customer Names'!$A:$E,4,FALSE)</f>
        <v xml:space="preserve"> Jack</v>
      </c>
      <c r="D1533" s="37" t="str">
        <f>VLOOKUP($A1533,'Customer Names'!A:E,5,FALSE)</f>
        <v>Randall</v>
      </c>
      <c r="E1533" s="35">
        <f>VLOOKUP($A1533,'Medical Examinations'!$A:$H,2,FALSE)</f>
        <v>42.4</v>
      </c>
      <c r="F1533" s="35">
        <f>VLOOKUP($A1533,'Medical Examinations'!$A:$H,3,FALSE)</f>
        <v>4.0599999999999996</v>
      </c>
      <c r="G1533" s="35" t="str">
        <f>VLOOKUP($A1533,'Medical Examinations'!$A:$N,11,0)</f>
        <v>No</v>
      </c>
      <c r="H1533" s="35" t="str">
        <f>VLOOKUP($A1533,'Medical Examinations'!$A:$N,5,0)</f>
        <v>No</v>
      </c>
      <c r="I1533" s="35" t="str">
        <f>VLOOKUP($A1533,'Medical Examinations'!$A:$N,6,0)</f>
        <v>No</v>
      </c>
      <c r="J1533" s="35">
        <f>VLOOKUP($A1533,'Medical Examinations'!$A:$N,9,0)</f>
        <v>0</v>
      </c>
      <c r="K1533" s="35" t="str">
        <f>VLOOKUP($A1533,'Medical Examinations'!$A:$N,10,0)</f>
        <v>No</v>
      </c>
      <c r="L1533" s="35" t="str">
        <f>VLOOKUP($A1533,'Medical Examinations'!$A:$N,12,0)</f>
        <v>Obesity</v>
      </c>
      <c r="M1533" s="35" t="str">
        <f>VLOOKUP($A1533,'Medical Examinations'!$A:$N,13,0)</f>
        <v>Normal</v>
      </c>
      <c r="N1533" s="45">
        <f>IFERROR(VLOOKUP($A1533,'Hospitalisation Details'!$A:$P,15,0),"")</f>
        <v>32801</v>
      </c>
      <c r="O1533" s="46">
        <f>IFERROR(VLOOKUP($A1533,'Hospitalisation Details'!$A:$P,6,0),"")</f>
        <v>6666.24</v>
      </c>
      <c r="P1533" s="47" t="str">
        <f>IFERROR(VLOOKUP($A1533,'Hospitalisation Details'!$A:$P,12,0),"")</f>
        <v>tier - 3</v>
      </c>
      <c r="Q1533" s="47" t="str">
        <f>IFERROR(VLOOKUP($A1533,'Hospitalisation Details'!$A:$P,13,0),"")</f>
        <v>tier - 1</v>
      </c>
      <c r="R1533" s="47" t="str">
        <f>IFERROR(VLOOKUP($A1533,'Hospitalisation Details'!$A:$P,14,0),"")</f>
        <v>R1011</v>
      </c>
      <c r="S1533" s="47">
        <f>IFERROR(VLOOKUP($A1533,'Hospitalisation Details'!$A:$P,16,0),"")</f>
        <v>33</v>
      </c>
    </row>
    <row r="1534" spans="1:19" x14ac:dyDescent="0.3">
      <c r="A1534" s="34" t="str">
        <f>'Medical Examinations'!A1534</f>
        <v>Id1533</v>
      </c>
      <c r="B1534" s="36" t="str">
        <f>VLOOKUP($A1534,'Customer Names'!A:E,3,FALSE)</f>
        <v>Mr.</v>
      </c>
      <c r="C1534" s="37" t="str">
        <f>VLOOKUP($A1534,'Customer Names'!$A:$E,4,FALSE)</f>
        <v xml:space="preserve"> Gregory</v>
      </c>
      <c r="D1534" s="37" t="str">
        <f>VLOOKUP($A1534,'Customer Names'!A:E,5,FALSE)</f>
        <v>Doyon</v>
      </c>
      <c r="E1534" s="35">
        <f>VLOOKUP($A1534,'Medical Examinations'!$A:$H,2,FALSE)</f>
        <v>28.405000000000001</v>
      </c>
      <c r="F1534" s="35">
        <f>VLOOKUP($A1534,'Medical Examinations'!$A:$H,3,FALSE)</f>
        <v>7.02</v>
      </c>
      <c r="G1534" s="35" t="str">
        <f>VLOOKUP($A1534,'Medical Examinations'!$A:$N,11,0)</f>
        <v>Yes</v>
      </c>
      <c r="H1534" s="35" t="str">
        <f>VLOOKUP($A1534,'Medical Examinations'!$A:$N,5,0)</f>
        <v>No</v>
      </c>
      <c r="I1534" s="35" t="str">
        <f>VLOOKUP($A1534,'Medical Examinations'!$A:$N,6,0)</f>
        <v>No</v>
      </c>
      <c r="J1534" s="35">
        <f>VLOOKUP($A1534,'Medical Examinations'!$A:$N,9,0)</f>
        <v>0</v>
      </c>
      <c r="K1534" s="35" t="str">
        <f>VLOOKUP($A1534,'Medical Examinations'!$A:$N,10,0)</f>
        <v>No</v>
      </c>
      <c r="L1534" s="35" t="str">
        <f>VLOOKUP($A1534,'Medical Examinations'!$A:$N,12,0)</f>
        <v>Overweight</v>
      </c>
      <c r="M1534" s="35" t="str">
        <f>VLOOKUP($A1534,'Medical Examinations'!$A:$N,13,0)</f>
        <v>Diabetes</v>
      </c>
      <c r="N1534" s="45">
        <f>IFERROR(VLOOKUP($A1534,'Hospitalisation Details'!$A:$P,15,0),"")</f>
        <v>29846</v>
      </c>
      <c r="O1534" s="46">
        <f>IFERROR(VLOOKUP($A1534,'Hospitalisation Details'!$A:$P,6,0),"")</f>
        <v>6664.69</v>
      </c>
      <c r="P1534" s="47" t="str">
        <f>IFERROR(VLOOKUP($A1534,'Hospitalisation Details'!$A:$P,12,0),"")</f>
        <v>tier - 3</v>
      </c>
      <c r="Q1534" s="47" t="str">
        <f>IFERROR(VLOOKUP($A1534,'Hospitalisation Details'!$A:$P,13,0),"")</f>
        <v>tier - 1</v>
      </c>
      <c r="R1534" s="47" t="str">
        <f>IFERROR(VLOOKUP($A1534,'Hospitalisation Details'!$A:$P,14,0),"")</f>
        <v>R1012</v>
      </c>
      <c r="S1534" s="47">
        <f>IFERROR(VLOOKUP($A1534,'Hospitalisation Details'!$A:$P,16,0),"")</f>
        <v>41</v>
      </c>
    </row>
    <row r="1535" spans="1:19" x14ac:dyDescent="0.3">
      <c r="A1535" s="34" t="str">
        <f>'Medical Examinations'!A1535</f>
        <v>Id1534</v>
      </c>
      <c r="B1535" s="36" t="str">
        <f>VLOOKUP($A1535,'Customer Names'!A:E,3,FALSE)</f>
        <v>Ms.</v>
      </c>
      <c r="C1535" s="37" t="str">
        <f>VLOOKUP($A1535,'Customer Names'!$A:$E,4,FALSE)</f>
        <v xml:space="preserve"> Rebecca</v>
      </c>
      <c r="D1535" s="37" t="str">
        <f>VLOOKUP($A1535,'Customer Names'!A:E,5,FALSE)</f>
        <v>Sankey</v>
      </c>
      <c r="E1535" s="35">
        <f>VLOOKUP($A1535,'Medical Examinations'!$A:$H,2,FALSE)</f>
        <v>23.4</v>
      </c>
      <c r="F1535" s="35">
        <f>VLOOKUP($A1535,'Medical Examinations'!$A:$H,3,FALSE)</f>
        <v>4.47</v>
      </c>
      <c r="G1535" s="35" t="str">
        <f>VLOOKUP($A1535,'Medical Examinations'!$A:$N,11,0)</f>
        <v>No</v>
      </c>
      <c r="H1535" s="35" t="str">
        <f>VLOOKUP($A1535,'Medical Examinations'!$A:$N,5,0)</f>
        <v>No</v>
      </c>
      <c r="I1535" s="35" t="str">
        <f>VLOOKUP($A1535,'Medical Examinations'!$A:$N,6,0)</f>
        <v>No</v>
      </c>
      <c r="J1535" s="35">
        <f>VLOOKUP($A1535,'Medical Examinations'!$A:$N,9,0)</f>
        <v>0</v>
      </c>
      <c r="K1535" s="35" t="str">
        <f>VLOOKUP($A1535,'Medical Examinations'!$A:$N,10,0)</f>
        <v>No</v>
      </c>
      <c r="L1535" s="35" t="str">
        <f>VLOOKUP($A1535,'Medical Examinations'!$A:$N,12,0)</f>
        <v>Normal Weight</v>
      </c>
      <c r="M1535" s="35" t="str">
        <f>VLOOKUP($A1535,'Medical Examinations'!$A:$N,13,0)</f>
        <v>Normal</v>
      </c>
      <c r="N1535" s="45">
        <f>IFERROR(VLOOKUP($A1535,'Hospitalisation Details'!$A:$P,15,0),"")</f>
        <v>30221</v>
      </c>
      <c r="O1535" s="46">
        <f>IFERROR(VLOOKUP($A1535,'Hospitalisation Details'!$A:$P,6,0),"")</f>
        <v>6664.32</v>
      </c>
      <c r="P1535" s="47" t="str">
        <f>IFERROR(VLOOKUP($A1535,'Hospitalisation Details'!$A:$P,12,0),"")</f>
        <v>tier - 2</v>
      </c>
      <c r="Q1535" s="47" t="str">
        <f>IFERROR(VLOOKUP($A1535,'Hospitalisation Details'!$A:$P,13,0),"")</f>
        <v>tier - 2</v>
      </c>
      <c r="R1535" s="47" t="str">
        <f>IFERROR(VLOOKUP($A1535,'Hospitalisation Details'!$A:$P,14,0),"")</f>
        <v>R1013</v>
      </c>
      <c r="S1535" s="47">
        <f>IFERROR(VLOOKUP($A1535,'Hospitalisation Details'!$A:$P,16,0),"")</f>
        <v>40</v>
      </c>
    </row>
    <row r="1536" spans="1:19" x14ac:dyDescent="0.3">
      <c r="A1536" s="34" t="str">
        <f>'Medical Examinations'!A1536</f>
        <v>Id1535</v>
      </c>
      <c r="B1536" s="36" t="str">
        <f>VLOOKUP($A1536,'Customer Names'!A:E,3,FALSE)</f>
        <v>Mr.</v>
      </c>
      <c r="C1536" s="37" t="str">
        <f>VLOOKUP($A1536,'Customer Names'!$A:$E,4,FALSE)</f>
        <v xml:space="preserve"> Adam</v>
      </c>
      <c r="D1536" s="37" t="str">
        <f>VLOOKUP($A1536,'Customer Names'!A:E,5,FALSE)</f>
        <v>Stilgenbauer</v>
      </c>
      <c r="E1536" s="35">
        <f>VLOOKUP($A1536,'Medical Examinations'!$A:$H,2,FALSE)</f>
        <v>33.44</v>
      </c>
      <c r="F1536" s="35">
        <f>VLOOKUP($A1536,'Medical Examinations'!$A:$H,3,FALSE)</f>
        <v>4.54</v>
      </c>
      <c r="G1536" s="35" t="str">
        <f>VLOOKUP($A1536,'Medical Examinations'!$A:$N,11,0)</f>
        <v>No</v>
      </c>
      <c r="H1536" s="35" t="str">
        <f>VLOOKUP($A1536,'Medical Examinations'!$A:$N,5,0)</f>
        <v>No</v>
      </c>
      <c r="I1536" s="35" t="str">
        <f>VLOOKUP($A1536,'Medical Examinations'!$A:$N,6,0)</f>
        <v>No</v>
      </c>
      <c r="J1536" s="35">
        <f>VLOOKUP($A1536,'Medical Examinations'!$A:$N,9,0)</f>
        <v>0</v>
      </c>
      <c r="K1536" s="35" t="str">
        <f>VLOOKUP($A1536,'Medical Examinations'!$A:$N,10,0)</f>
        <v>No</v>
      </c>
      <c r="L1536" s="35" t="str">
        <f>VLOOKUP($A1536,'Medical Examinations'!$A:$N,12,0)</f>
        <v>Obesity</v>
      </c>
      <c r="M1536" s="35" t="str">
        <f>VLOOKUP($A1536,'Medical Examinations'!$A:$N,13,0)</f>
        <v>Normal</v>
      </c>
      <c r="N1536" s="45">
        <f>IFERROR(VLOOKUP($A1536,'Hospitalisation Details'!$A:$P,15,0),"")</f>
        <v>32831</v>
      </c>
      <c r="O1536" s="46">
        <f>IFERROR(VLOOKUP($A1536,'Hospitalisation Details'!$A:$P,6,0),"")</f>
        <v>6653.79</v>
      </c>
      <c r="P1536" s="47" t="str">
        <f>IFERROR(VLOOKUP($A1536,'Hospitalisation Details'!$A:$P,12,0),"")</f>
        <v>tier - 2</v>
      </c>
      <c r="Q1536" s="47" t="str">
        <f>IFERROR(VLOOKUP($A1536,'Hospitalisation Details'!$A:$P,13,0),"")</f>
        <v>tier - 1</v>
      </c>
      <c r="R1536" s="47" t="str">
        <f>IFERROR(VLOOKUP($A1536,'Hospitalisation Details'!$A:$P,14,0),"")</f>
        <v>R1013</v>
      </c>
      <c r="S1536" s="47">
        <f>IFERROR(VLOOKUP($A1536,'Hospitalisation Details'!$A:$P,16,0),"")</f>
        <v>33</v>
      </c>
    </row>
    <row r="1537" spans="1:19" x14ac:dyDescent="0.3">
      <c r="A1537" s="34" t="str">
        <f>'Medical Examinations'!A1537</f>
        <v>Id1536</v>
      </c>
      <c r="B1537" s="36" t="str">
        <f>VLOOKUP($A1537,'Customer Names'!A:E,3,FALSE)</f>
        <v>Mr.</v>
      </c>
      <c r="C1537" s="37" t="str">
        <f>VLOOKUP($A1537,'Customer Names'!$A:$E,4,FALSE)</f>
        <v xml:space="preserve"> Ryan</v>
      </c>
      <c r="D1537" s="37" t="str">
        <f>VLOOKUP($A1537,'Customer Names'!A:E,5,FALSE)</f>
        <v>Jaskiewicz</v>
      </c>
      <c r="E1537" s="35">
        <f>VLOOKUP($A1537,'Medical Examinations'!$A:$H,2,FALSE)</f>
        <v>21.12</v>
      </c>
      <c r="F1537" s="35">
        <f>VLOOKUP($A1537,'Medical Examinations'!$A:$H,3,FALSE)</f>
        <v>4.99</v>
      </c>
      <c r="G1537" s="35" t="str">
        <f>VLOOKUP($A1537,'Medical Examinations'!$A:$N,11,0)</f>
        <v>No</v>
      </c>
      <c r="H1537" s="35" t="str">
        <f>VLOOKUP($A1537,'Medical Examinations'!$A:$N,5,0)</f>
        <v>No</v>
      </c>
      <c r="I1537" s="35" t="str">
        <f>VLOOKUP($A1537,'Medical Examinations'!$A:$N,6,0)</f>
        <v>No</v>
      </c>
      <c r="J1537" s="35">
        <f>VLOOKUP($A1537,'Medical Examinations'!$A:$N,9,0)</f>
        <v>1</v>
      </c>
      <c r="K1537" s="35" t="str">
        <f>VLOOKUP($A1537,'Medical Examinations'!$A:$N,10,0)</f>
        <v>No</v>
      </c>
      <c r="L1537" s="35" t="str">
        <f>VLOOKUP($A1537,'Medical Examinations'!$A:$N,12,0)</f>
        <v>Normal Weight</v>
      </c>
      <c r="M1537" s="35" t="str">
        <f>VLOOKUP($A1537,'Medical Examinations'!$A:$N,13,0)</f>
        <v>Normal</v>
      </c>
      <c r="N1537" s="45">
        <f>IFERROR(VLOOKUP($A1537,'Hospitalisation Details'!$A:$P,15,0),"")</f>
        <v>30864</v>
      </c>
      <c r="O1537" s="46">
        <f>IFERROR(VLOOKUP($A1537,'Hospitalisation Details'!$A:$P,6,0),"")</f>
        <v>6652.53</v>
      </c>
      <c r="P1537" s="47" t="str">
        <f>IFERROR(VLOOKUP($A1537,'Hospitalisation Details'!$A:$P,12,0),"")</f>
        <v>tier - 3</v>
      </c>
      <c r="Q1537" s="47" t="str">
        <f>IFERROR(VLOOKUP($A1537,'Hospitalisation Details'!$A:$P,13,0),"")</f>
        <v>tier - 2</v>
      </c>
      <c r="R1537" s="47" t="str">
        <f>IFERROR(VLOOKUP($A1537,'Hospitalisation Details'!$A:$P,14,0),"")</f>
        <v>R1013</v>
      </c>
      <c r="S1537" s="47">
        <f>IFERROR(VLOOKUP($A1537,'Hospitalisation Details'!$A:$P,16,0),"")</f>
        <v>38</v>
      </c>
    </row>
    <row r="1538" spans="1:19" x14ac:dyDescent="0.3">
      <c r="A1538" s="34" t="str">
        <f>'Medical Examinations'!A1538</f>
        <v>Id1537</v>
      </c>
      <c r="B1538" s="36" t="str">
        <f>VLOOKUP($A1538,'Customer Names'!A:E,3,FALSE)</f>
        <v>Ms.</v>
      </c>
      <c r="C1538" s="37" t="str">
        <f>VLOOKUP($A1538,'Customer Names'!$A:$E,4,FALSE)</f>
        <v xml:space="preserve"> Jackie K.</v>
      </c>
      <c r="D1538" s="37" t="str">
        <f>VLOOKUP($A1538,'Customer Names'!A:E,5,FALSE)</f>
        <v>Deppen</v>
      </c>
      <c r="E1538" s="35">
        <f>VLOOKUP($A1538,'Medical Examinations'!$A:$H,2,FALSE)</f>
        <v>18.48</v>
      </c>
      <c r="F1538" s="35">
        <f>VLOOKUP($A1538,'Medical Examinations'!$A:$H,3,FALSE)</f>
        <v>10.84</v>
      </c>
      <c r="G1538" s="35" t="str">
        <f>VLOOKUP($A1538,'Medical Examinations'!$A:$N,11,0)</f>
        <v>Yes</v>
      </c>
      <c r="H1538" s="35" t="str">
        <f>VLOOKUP($A1538,'Medical Examinations'!$A:$N,5,0)</f>
        <v>No</v>
      </c>
      <c r="I1538" s="35" t="str">
        <f>VLOOKUP($A1538,'Medical Examinations'!$A:$N,6,0)</f>
        <v>No</v>
      </c>
      <c r="J1538" s="35">
        <f>VLOOKUP($A1538,'Medical Examinations'!$A:$N,9,0)</f>
        <v>2</v>
      </c>
      <c r="K1538" s="35" t="str">
        <f>VLOOKUP($A1538,'Medical Examinations'!$A:$N,10,0)</f>
        <v>No</v>
      </c>
      <c r="L1538" s="35" t="str">
        <f>VLOOKUP($A1538,'Medical Examinations'!$A:$N,12,0)</f>
        <v>Underweight</v>
      </c>
      <c r="M1538" s="35" t="str">
        <f>VLOOKUP($A1538,'Medical Examinations'!$A:$N,13,0)</f>
        <v>Diabetes</v>
      </c>
      <c r="N1538" s="45">
        <f>IFERROR(VLOOKUP($A1538,'Hospitalisation Details'!$A:$P,15,0),"")</f>
        <v>25880</v>
      </c>
      <c r="O1538" s="46">
        <f>IFERROR(VLOOKUP($A1538,'Hospitalisation Details'!$A:$P,6,0),"")</f>
        <v>6651.26</v>
      </c>
      <c r="P1538" s="47" t="str">
        <f>IFERROR(VLOOKUP($A1538,'Hospitalisation Details'!$A:$P,12,0),"")</f>
        <v>tier - 2</v>
      </c>
      <c r="Q1538" s="47" t="str">
        <f>IFERROR(VLOOKUP($A1538,'Hospitalisation Details'!$A:$P,13,0),"")</f>
        <v>tier - 3</v>
      </c>
      <c r="R1538" s="47" t="str">
        <f>IFERROR(VLOOKUP($A1538,'Hospitalisation Details'!$A:$P,14,0),"")</f>
        <v>R1013</v>
      </c>
      <c r="S1538" s="47">
        <f>IFERROR(VLOOKUP($A1538,'Hospitalisation Details'!$A:$P,16,0),"")</f>
        <v>52</v>
      </c>
    </row>
    <row r="1539" spans="1:19" x14ac:dyDescent="0.3">
      <c r="A1539" s="34" t="str">
        <f>'Medical Examinations'!A1539</f>
        <v>Id1538</v>
      </c>
      <c r="B1539" s="36" t="str">
        <f>VLOOKUP($A1539,'Customer Names'!A:E,3,FALSE)</f>
        <v>Mr.</v>
      </c>
      <c r="C1539" s="37" t="str">
        <f>VLOOKUP($A1539,'Customer Names'!$A:$E,4,FALSE)</f>
        <v xml:space="preserve"> Chris</v>
      </c>
      <c r="D1539" s="37" t="str">
        <f>VLOOKUP($A1539,'Customer Names'!A:E,5,FALSE)</f>
        <v>Hine</v>
      </c>
      <c r="E1539" s="35">
        <f>VLOOKUP($A1539,'Medical Examinations'!$A:$H,2,FALSE)</f>
        <v>16.815000000000001</v>
      </c>
      <c r="F1539" s="35">
        <f>VLOOKUP($A1539,'Medical Examinations'!$A:$H,3,FALSE)</f>
        <v>5.63</v>
      </c>
      <c r="G1539" s="35" t="str">
        <f>VLOOKUP($A1539,'Medical Examinations'!$A:$N,11,0)</f>
        <v>No</v>
      </c>
      <c r="H1539" s="35" t="str">
        <f>VLOOKUP($A1539,'Medical Examinations'!$A:$N,5,0)</f>
        <v>No</v>
      </c>
      <c r="I1539" s="35" t="str">
        <f>VLOOKUP($A1539,'Medical Examinations'!$A:$N,6,0)</f>
        <v>No</v>
      </c>
      <c r="J1539" s="35">
        <f>VLOOKUP($A1539,'Medical Examinations'!$A:$N,9,0)</f>
        <v>1</v>
      </c>
      <c r="K1539" s="35" t="str">
        <f>VLOOKUP($A1539,'Medical Examinations'!$A:$N,10,0)</f>
        <v>No</v>
      </c>
      <c r="L1539" s="35" t="str">
        <f>VLOOKUP($A1539,'Medical Examinations'!$A:$N,12,0)</f>
        <v>Underweight</v>
      </c>
      <c r="M1539" s="35" t="str">
        <f>VLOOKUP($A1539,'Medical Examinations'!$A:$N,13,0)</f>
        <v>Normal</v>
      </c>
      <c r="N1539" s="45">
        <f>IFERROR(VLOOKUP($A1539,'Hospitalisation Details'!$A:$P,15,0),"")</f>
        <v>31024</v>
      </c>
      <c r="O1539" s="46">
        <f>IFERROR(VLOOKUP($A1539,'Hospitalisation Details'!$A:$P,6,0),"")</f>
        <v>6640.54</v>
      </c>
      <c r="P1539" s="47" t="str">
        <f>IFERROR(VLOOKUP($A1539,'Hospitalisation Details'!$A:$P,12,0),"")</f>
        <v>tier - 2</v>
      </c>
      <c r="Q1539" s="47" t="str">
        <f>IFERROR(VLOOKUP($A1539,'Hospitalisation Details'!$A:$P,13,0),"")</f>
        <v>tier - 3</v>
      </c>
      <c r="R1539" s="47" t="str">
        <f>IFERROR(VLOOKUP($A1539,'Hospitalisation Details'!$A:$P,14,0),"")</f>
        <v>R1019</v>
      </c>
      <c r="S1539" s="47">
        <f>IFERROR(VLOOKUP($A1539,'Hospitalisation Details'!$A:$P,16,0),"")</f>
        <v>38</v>
      </c>
    </row>
    <row r="1540" spans="1:19" x14ac:dyDescent="0.3">
      <c r="A1540" s="34" t="str">
        <f>'Medical Examinations'!A1540</f>
        <v>Id1539</v>
      </c>
      <c r="B1540" s="36" t="str">
        <f>VLOOKUP($A1540,'Customer Names'!A:E,3,FALSE)</f>
        <v>Mr.</v>
      </c>
      <c r="C1540" s="37" t="str">
        <f>VLOOKUP($A1540,'Customer Names'!$A:$E,4,FALSE)</f>
        <v xml:space="preserve"> Tyler C</v>
      </c>
      <c r="D1540" s="37" t="str">
        <f>VLOOKUP($A1540,'Customer Names'!A:E,5,FALSE)</f>
        <v>Mathews</v>
      </c>
      <c r="E1540" s="35">
        <f>VLOOKUP($A1540,'Medical Examinations'!$A:$H,2,FALSE)</f>
        <v>26.72</v>
      </c>
      <c r="F1540" s="35">
        <f>VLOOKUP($A1540,'Medical Examinations'!$A:$H,3,FALSE)</f>
        <v>4.1399999999999997</v>
      </c>
      <c r="G1540" s="35" t="str">
        <f>VLOOKUP($A1540,'Medical Examinations'!$A:$N,11,0)</f>
        <v>No</v>
      </c>
      <c r="H1540" s="35" t="str">
        <f>VLOOKUP($A1540,'Medical Examinations'!$A:$N,5,0)</f>
        <v>No</v>
      </c>
      <c r="I1540" s="35" t="str">
        <f>VLOOKUP($A1540,'Medical Examinations'!$A:$N,6,0)</f>
        <v>No</v>
      </c>
      <c r="J1540" s="35">
        <f>VLOOKUP($A1540,'Medical Examinations'!$A:$N,9,0)</f>
        <v>0</v>
      </c>
      <c r="K1540" s="35" t="str">
        <f>VLOOKUP($A1540,'Medical Examinations'!$A:$N,10,0)</f>
        <v>No</v>
      </c>
      <c r="L1540" s="35" t="str">
        <f>VLOOKUP($A1540,'Medical Examinations'!$A:$N,12,0)</f>
        <v>Overweight</v>
      </c>
      <c r="M1540" s="35" t="str">
        <f>VLOOKUP($A1540,'Medical Examinations'!$A:$N,13,0)</f>
        <v>Normal</v>
      </c>
      <c r="N1540" s="45">
        <f>IFERROR(VLOOKUP($A1540,'Hospitalisation Details'!$A:$P,15,0),"")</f>
        <v>33030</v>
      </c>
      <c r="O1540" s="46">
        <f>IFERROR(VLOOKUP($A1540,'Hospitalisation Details'!$A:$P,6,0),"")</f>
        <v>6639.3</v>
      </c>
      <c r="P1540" s="47" t="str">
        <f>IFERROR(VLOOKUP($A1540,'Hospitalisation Details'!$A:$P,12,0),"")</f>
        <v>tier - 2</v>
      </c>
      <c r="Q1540" s="47" t="str">
        <f>IFERROR(VLOOKUP($A1540,'Hospitalisation Details'!$A:$P,13,0),"")</f>
        <v>tier - 2</v>
      </c>
      <c r="R1540" s="47" t="str">
        <f>IFERROR(VLOOKUP($A1540,'Hospitalisation Details'!$A:$P,14,0),"")</f>
        <v>R1021</v>
      </c>
      <c r="S1540" s="47">
        <f>IFERROR(VLOOKUP($A1540,'Hospitalisation Details'!$A:$P,16,0),"")</f>
        <v>33</v>
      </c>
    </row>
    <row r="1541" spans="1:19" x14ac:dyDescent="0.3">
      <c r="A1541" s="34" t="str">
        <f>'Medical Examinations'!A1541</f>
        <v>Id1540</v>
      </c>
      <c r="B1541" s="36" t="str">
        <f>VLOOKUP($A1541,'Customer Names'!A:E,3,FALSE)</f>
        <v>Ms.</v>
      </c>
      <c r="C1541" s="37" t="str">
        <f>VLOOKUP($A1541,'Customer Names'!$A:$E,4,FALSE)</f>
        <v xml:space="preserve"> Yoshie</v>
      </c>
      <c r="D1541" s="37" t="str">
        <f>VLOOKUP($A1541,'Customer Names'!A:E,5,FALSE)</f>
        <v>Yabu</v>
      </c>
      <c r="E1541" s="35">
        <f>VLOOKUP($A1541,'Medical Examinations'!$A:$H,2,FALSE)</f>
        <v>41.42</v>
      </c>
      <c r="F1541" s="35">
        <f>VLOOKUP($A1541,'Medical Examinations'!$A:$H,3,FALSE)</f>
        <v>5.17</v>
      </c>
      <c r="G1541" s="35" t="str">
        <f>VLOOKUP($A1541,'Medical Examinations'!$A:$N,11,0)</f>
        <v>No</v>
      </c>
      <c r="H1541" s="35" t="str">
        <f>VLOOKUP($A1541,'Medical Examinations'!$A:$N,5,0)</f>
        <v>No</v>
      </c>
      <c r="I1541" s="35" t="str">
        <f>VLOOKUP($A1541,'Medical Examinations'!$A:$N,6,0)</f>
        <v>Yes</v>
      </c>
      <c r="J1541" s="35">
        <f>VLOOKUP($A1541,'Medical Examinations'!$A:$N,9,0)</f>
        <v>1</v>
      </c>
      <c r="K1541" s="35" t="str">
        <f>VLOOKUP($A1541,'Medical Examinations'!$A:$N,10,0)</f>
        <v>No</v>
      </c>
      <c r="L1541" s="35" t="str">
        <f>VLOOKUP($A1541,'Medical Examinations'!$A:$N,12,0)</f>
        <v>Obesity</v>
      </c>
      <c r="M1541" s="35" t="str">
        <f>VLOOKUP($A1541,'Medical Examinations'!$A:$N,13,0)</f>
        <v>Normal</v>
      </c>
      <c r="N1541" s="45">
        <f>IFERROR(VLOOKUP($A1541,'Hospitalisation Details'!$A:$P,15,0),"")</f>
        <v>37868</v>
      </c>
      <c r="O1541" s="46">
        <f>IFERROR(VLOOKUP($A1541,'Hospitalisation Details'!$A:$P,6,0),"")</f>
        <v>6638.16</v>
      </c>
      <c r="P1541" s="47" t="str">
        <f>IFERROR(VLOOKUP($A1541,'Hospitalisation Details'!$A:$P,12,0),"")</f>
        <v>tier - 2</v>
      </c>
      <c r="Q1541" s="47" t="str">
        <f>IFERROR(VLOOKUP($A1541,'Hospitalisation Details'!$A:$P,13,0),"")</f>
        <v>tier - 1</v>
      </c>
      <c r="R1541" s="47" t="str">
        <f>IFERROR(VLOOKUP($A1541,'Hospitalisation Details'!$A:$P,14,0),"")</f>
        <v>R1012</v>
      </c>
      <c r="S1541" s="47">
        <f>IFERROR(VLOOKUP($A1541,'Hospitalisation Details'!$A:$P,16,0),"")</f>
        <v>19</v>
      </c>
    </row>
    <row r="1542" spans="1:19" x14ac:dyDescent="0.3">
      <c r="A1542" s="34" t="str">
        <f>'Medical Examinations'!A1542</f>
        <v>Id1541</v>
      </c>
      <c r="B1542" s="36" t="str">
        <f>VLOOKUP($A1542,'Customer Names'!A:E,3,FALSE)</f>
        <v>Ms.</v>
      </c>
      <c r="C1542" s="37" t="str">
        <f>VLOOKUP($A1542,'Customer Names'!$A:$E,4,FALSE)</f>
        <v xml:space="preserve"> Lauren A</v>
      </c>
      <c r="D1542" s="37" t="str">
        <f>VLOOKUP($A1542,'Customer Names'!A:E,5,FALSE)</f>
        <v>Strang</v>
      </c>
      <c r="E1542" s="35">
        <f>VLOOKUP($A1542,'Medical Examinations'!$A:$H,2,FALSE)</f>
        <v>20.69</v>
      </c>
      <c r="F1542" s="35">
        <f>VLOOKUP($A1542,'Medical Examinations'!$A:$H,3,FALSE)</f>
        <v>6.93</v>
      </c>
      <c r="G1542" s="35" t="str">
        <f>VLOOKUP($A1542,'Medical Examinations'!$A:$N,11,0)</f>
        <v>No</v>
      </c>
      <c r="H1542" s="35" t="str">
        <f>VLOOKUP($A1542,'Medical Examinations'!$A:$N,5,0)</f>
        <v>No</v>
      </c>
      <c r="I1542" s="35" t="str">
        <f>VLOOKUP($A1542,'Medical Examinations'!$A:$N,6,0)</f>
        <v>No</v>
      </c>
      <c r="J1542" s="35">
        <f>VLOOKUP($A1542,'Medical Examinations'!$A:$N,9,0)</f>
        <v>2</v>
      </c>
      <c r="K1542" s="35" t="str">
        <f>VLOOKUP($A1542,'Medical Examinations'!$A:$N,10,0)</f>
        <v>No</v>
      </c>
      <c r="L1542" s="35" t="str">
        <f>VLOOKUP($A1542,'Medical Examinations'!$A:$N,12,0)</f>
        <v>Normal Weight</v>
      </c>
      <c r="M1542" s="35" t="str">
        <f>VLOOKUP($A1542,'Medical Examinations'!$A:$N,13,0)</f>
        <v>Diabetes</v>
      </c>
      <c r="N1542" s="45">
        <f>IFERROR(VLOOKUP($A1542,'Hospitalisation Details'!$A:$P,15,0),"")</f>
        <v>26905</v>
      </c>
      <c r="O1542" s="46">
        <f>IFERROR(VLOOKUP($A1542,'Hospitalisation Details'!$A:$P,6,0),"")</f>
        <v>6630.31</v>
      </c>
      <c r="P1542" s="47" t="str">
        <f>IFERROR(VLOOKUP($A1542,'Hospitalisation Details'!$A:$P,12,0),"")</f>
        <v>tier - 2</v>
      </c>
      <c r="Q1542" s="47" t="str">
        <f>IFERROR(VLOOKUP($A1542,'Hospitalisation Details'!$A:$P,13,0),"")</f>
        <v>tier - 1</v>
      </c>
      <c r="R1542" s="47" t="str">
        <f>IFERROR(VLOOKUP($A1542,'Hospitalisation Details'!$A:$P,14,0),"")</f>
        <v>R1013</v>
      </c>
      <c r="S1542" s="47">
        <f>IFERROR(VLOOKUP($A1542,'Hospitalisation Details'!$A:$P,16,0),"")</f>
        <v>49</v>
      </c>
    </row>
    <row r="1543" spans="1:19" x14ac:dyDescent="0.3">
      <c r="A1543" s="34" t="str">
        <f>'Medical Examinations'!A1543</f>
        <v>Id1542</v>
      </c>
      <c r="B1543" s="36" t="str">
        <f>VLOOKUP($A1543,'Customer Names'!A:E,3,FALSE)</f>
        <v>Mr.</v>
      </c>
      <c r="C1543" s="37" t="str">
        <f>VLOOKUP($A1543,'Customer Names'!$A:$E,4,FALSE)</f>
        <v xml:space="preserve"> Mason D.</v>
      </c>
      <c r="D1543" s="37" t="str">
        <f>VLOOKUP($A1543,'Customer Names'!A:E,5,FALSE)</f>
        <v>Frank</v>
      </c>
      <c r="E1543" s="35">
        <f>VLOOKUP($A1543,'Medical Examinations'!$A:$H,2,FALSE)</f>
        <v>41.23</v>
      </c>
      <c r="F1543" s="35">
        <f>VLOOKUP($A1543,'Medical Examinations'!$A:$H,3,FALSE)</f>
        <v>4.24</v>
      </c>
      <c r="G1543" s="35" t="str">
        <f>VLOOKUP($A1543,'Medical Examinations'!$A:$N,11,0)</f>
        <v>No</v>
      </c>
      <c r="H1543" s="35" t="str">
        <f>VLOOKUP($A1543,'Medical Examinations'!$A:$N,5,0)</f>
        <v>No</v>
      </c>
      <c r="I1543" s="35" t="str">
        <f>VLOOKUP($A1543,'Medical Examinations'!$A:$N,6,0)</f>
        <v>No</v>
      </c>
      <c r="J1543" s="35">
        <f>VLOOKUP($A1543,'Medical Examinations'!$A:$N,9,0)</f>
        <v>0</v>
      </c>
      <c r="K1543" s="35" t="str">
        <f>VLOOKUP($A1543,'Medical Examinations'!$A:$N,10,0)</f>
        <v>No</v>
      </c>
      <c r="L1543" s="35" t="str">
        <f>VLOOKUP($A1543,'Medical Examinations'!$A:$N,12,0)</f>
        <v>Obesity</v>
      </c>
      <c r="M1543" s="35" t="str">
        <f>VLOOKUP($A1543,'Medical Examinations'!$A:$N,13,0)</f>
        <v>Normal</v>
      </c>
      <c r="N1543" s="45">
        <f>IFERROR(VLOOKUP($A1543,'Hospitalisation Details'!$A:$P,15,0),"")</f>
        <v>30191</v>
      </c>
      <c r="O1543" s="46">
        <f>IFERROR(VLOOKUP($A1543,'Hospitalisation Details'!$A:$P,6,0),"")</f>
        <v>6610.11</v>
      </c>
      <c r="P1543" s="47" t="str">
        <f>IFERROR(VLOOKUP($A1543,'Hospitalisation Details'!$A:$P,12,0),"")</f>
        <v>tier - 3</v>
      </c>
      <c r="Q1543" s="47" t="str">
        <f>IFERROR(VLOOKUP($A1543,'Hospitalisation Details'!$A:$P,13,0),"")</f>
        <v>tier - 2</v>
      </c>
      <c r="R1543" s="47" t="str">
        <f>IFERROR(VLOOKUP($A1543,'Hospitalisation Details'!$A:$P,14,0),"")</f>
        <v>R1015</v>
      </c>
      <c r="S1543" s="47">
        <f>IFERROR(VLOOKUP($A1543,'Hospitalisation Details'!$A:$P,16,0),"")</f>
        <v>40</v>
      </c>
    </row>
    <row r="1544" spans="1:19" x14ac:dyDescent="0.3">
      <c r="A1544" s="34" t="str">
        <f>'Medical Examinations'!A1544</f>
        <v>Id1543</v>
      </c>
      <c r="B1544" s="36" t="str">
        <f>VLOOKUP($A1544,'Customer Names'!A:E,3,FALSE)</f>
        <v>Mr.</v>
      </c>
      <c r="C1544" s="37" t="str">
        <f>VLOOKUP($A1544,'Customer Names'!$A:$E,4,FALSE)</f>
        <v xml:space="preserve"> Ryan</v>
      </c>
      <c r="D1544" s="37" t="str">
        <f>VLOOKUP($A1544,'Customer Names'!A:E,5,FALSE)</f>
        <v>Shanley</v>
      </c>
      <c r="E1544" s="35">
        <f>VLOOKUP($A1544,'Medical Examinations'!$A:$H,2,FALSE)</f>
        <v>29.9</v>
      </c>
      <c r="F1544" s="35">
        <f>VLOOKUP($A1544,'Medical Examinations'!$A:$H,3,FALSE)</f>
        <v>5.91</v>
      </c>
      <c r="G1544" s="35" t="str">
        <f>VLOOKUP($A1544,'Medical Examinations'!$A:$N,11,0)</f>
        <v>No</v>
      </c>
      <c r="H1544" s="35" t="str">
        <f>VLOOKUP($A1544,'Medical Examinations'!$A:$N,5,0)</f>
        <v>No</v>
      </c>
      <c r="I1544" s="35" t="str">
        <f>VLOOKUP($A1544,'Medical Examinations'!$A:$N,6,0)</f>
        <v>No</v>
      </c>
      <c r="J1544" s="35">
        <f>VLOOKUP($A1544,'Medical Examinations'!$A:$N,9,0)</f>
        <v>0</v>
      </c>
      <c r="K1544" s="35" t="str">
        <f>VLOOKUP($A1544,'Medical Examinations'!$A:$N,10,0)</f>
        <v>No</v>
      </c>
      <c r="L1544" s="35" t="str">
        <f>VLOOKUP($A1544,'Medical Examinations'!$A:$N,12,0)</f>
        <v>Overweight</v>
      </c>
      <c r="M1544" s="35" t="str">
        <f>VLOOKUP($A1544,'Medical Examinations'!$A:$N,13,0)</f>
        <v>Prediabetes</v>
      </c>
      <c r="N1544" s="45">
        <f>IFERROR(VLOOKUP($A1544,'Hospitalisation Details'!$A:$P,15,0),"")</f>
        <v>30262</v>
      </c>
      <c r="O1544" s="46">
        <f>IFERROR(VLOOKUP($A1544,'Hospitalisation Details'!$A:$P,6,0),"")</f>
        <v>6600.36</v>
      </c>
      <c r="P1544" s="47" t="str">
        <f>IFERROR(VLOOKUP($A1544,'Hospitalisation Details'!$A:$P,12,0),"")</f>
        <v>tier - 2</v>
      </c>
      <c r="Q1544" s="47" t="str">
        <f>IFERROR(VLOOKUP($A1544,'Hospitalisation Details'!$A:$P,13,0),"")</f>
        <v>tier - 3</v>
      </c>
      <c r="R1544" s="47" t="str">
        <f>IFERROR(VLOOKUP($A1544,'Hospitalisation Details'!$A:$P,14,0),"")</f>
        <v>R1011</v>
      </c>
      <c r="S1544" s="47">
        <f>IFERROR(VLOOKUP($A1544,'Hospitalisation Details'!$A:$P,16,0),"")</f>
        <v>40</v>
      </c>
    </row>
    <row r="1545" spans="1:19" x14ac:dyDescent="0.3">
      <c r="A1545" s="34" t="str">
        <f>'Medical Examinations'!A1545</f>
        <v>Id1544</v>
      </c>
      <c r="B1545" s="36" t="str">
        <f>VLOOKUP($A1545,'Customer Names'!A:E,3,FALSE)</f>
        <v>Mr.</v>
      </c>
      <c r="C1545" s="37" t="str">
        <f>VLOOKUP($A1545,'Customer Names'!$A:$E,4,FALSE)</f>
        <v xml:space="preserve"> Arturo</v>
      </c>
      <c r="D1545" s="37" t="str">
        <f>VLOOKUP($A1545,'Customer Names'!A:E,5,FALSE)</f>
        <v>Mancebo Garcia</v>
      </c>
      <c r="E1545" s="35">
        <f>VLOOKUP($A1545,'Medical Examinations'!$A:$H,2,FALSE)</f>
        <v>34.104999999999997</v>
      </c>
      <c r="F1545" s="35">
        <f>VLOOKUP($A1545,'Medical Examinations'!$A:$H,3,FALSE)</f>
        <v>5.93</v>
      </c>
      <c r="G1545" s="35" t="str">
        <f>VLOOKUP($A1545,'Medical Examinations'!$A:$N,11,0)</f>
        <v>No</v>
      </c>
      <c r="H1545" s="35" t="str">
        <f>VLOOKUP($A1545,'Medical Examinations'!$A:$N,5,0)</f>
        <v>No</v>
      </c>
      <c r="I1545" s="35" t="str">
        <f>VLOOKUP($A1545,'Medical Examinations'!$A:$N,6,0)</f>
        <v>No</v>
      </c>
      <c r="J1545" s="35">
        <f>VLOOKUP($A1545,'Medical Examinations'!$A:$N,9,0)</f>
        <v>0</v>
      </c>
      <c r="K1545" s="35" t="str">
        <f>VLOOKUP($A1545,'Medical Examinations'!$A:$N,10,0)</f>
        <v>No</v>
      </c>
      <c r="L1545" s="35" t="str">
        <f>VLOOKUP($A1545,'Medical Examinations'!$A:$N,12,0)</f>
        <v>Obesity</v>
      </c>
      <c r="M1545" s="35" t="str">
        <f>VLOOKUP($A1545,'Medical Examinations'!$A:$N,13,0)</f>
        <v>Prediabetes</v>
      </c>
      <c r="N1545" s="45">
        <f>IFERROR(VLOOKUP($A1545,'Hospitalisation Details'!$A:$P,15,0),"")</f>
        <v>30314</v>
      </c>
      <c r="O1545" s="46">
        <f>IFERROR(VLOOKUP($A1545,'Hospitalisation Details'!$A:$P,6,0),"")</f>
        <v>6600.21</v>
      </c>
      <c r="P1545" s="47" t="str">
        <f>IFERROR(VLOOKUP($A1545,'Hospitalisation Details'!$A:$P,12,0),"")</f>
        <v>tier - 3</v>
      </c>
      <c r="Q1545" s="47" t="str">
        <f>IFERROR(VLOOKUP($A1545,'Hospitalisation Details'!$A:$P,13,0),"")</f>
        <v>tier - 2</v>
      </c>
      <c r="R1545" s="47" t="str">
        <f>IFERROR(VLOOKUP($A1545,'Hospitalisation Details'!$A:$P,14,0),"")</f>
        <v>R1016</v>
      </c>
      <c r="S1545" s="47">
        <f>IFERROR(VLOOKUP($A1545,'Hospitalisation Details'!$A:$P,16,0),"")</f>
        <v>40</v>
      </c>
    </row>
    <row r="1546" spans="1:19" x14ac:dyDescent="0.3">
      <c r="A1546" s="34" t="str">
        <f>'Medical Examinations'!A1546</f>
        <v>Id1545</v>
      </c>
      <c r="B1546" s="36" t="str">
        <f>VLOOKUP($A1546,'Customer Names'!A:E,3,FALSE)</f>
        <v>Mr.</v>
      </c>
      <c r="C1546" s="37" t="str">
        <f>VLOOKUP($A1546,'Customer Names'!$A:$E,4,FALSE)</f>
        <v xml:space="preserve"> Jake</v>
      </c>
      <c r="D1546" s="37" t="str">
        <f>VLOOKUP($A1546,'Customer Names'!A:E,5,FALSE)</f>
        <v>Keehan</v>
      </c>
      <c r="E1546" s="35">
        <f>VLOOKUP($A1546,'Medical Examinations'!$A:$H,2,FALSE)</f>
        <v>24.97</v>
      </c>
      <c r="F1546" s="35">
        <f>VLOOKUP($A1546,'Medical Examinations'!$A:$H,3,FALSE)</f>
        <v>5.66</v>
      </c>
      <c r="G1546" s="35" t="str">
        <f>VLOOKUP($A1546,'Medical Examinations'!$A:$N,11,0)</f>
        <v>No</v>
      </c>
      <c r="H1546" s="35" t="str">
        <f>VLOOKUP($A1546,'Medical Examinations'!$A:$N,5,0)</f>
        <v>No</v>
      </c>
      <c r="I1546" s="35" t="str">
        <f>VLOOKUP($A1546,'Medical Examinations'!$A:$N,6,0)</f>
        <v>No</v>
      </c>
      <c r="J1546" s="35">
        <f>VLOOKUP($A1546,'Medical Examinations'!$A:$N,9,0)</f>
        <v>0</v>
      </c>
      <c r="K1546" s="35" t="str">
        <f>VLOOKUP($A1546,'Medical Examinations'!$A:$N,10,0)</f>
        <v>No</v>
      </c>
      <c r="L1546" s="35" t="str">
        <f>VLOOKUP($A1546,'Medical Examinations'!$A:$N,12,0)</f>
        <v>Normal Weight</v>
      </c>
      <c r="M1546" s="35" t="str">
        <f>VLOOKUP($A1546,'Medical Examinations'!$A:$N,13,0)</f>
        <v>Normal</v>
      </c>
      <c r="N1546" s="45">
        <f>IFERROR(VLOOKUP($A1546,'Hospitalisation Details'!$A:$P,15,0),"")</f>
        <v>30277</v>
      </c>
      <c r="O1546" s="46">
        <f>IFERROR(VLOOKUP($A1546,'Hospitalisation Details'!$A:$P,6,0),"")</f>
        <v>6593.51</v>
      </c>
      <c r="P1546" s="47" t="str">
        <f>IFERROR(VLOOKUP($A1546,'Hospitalisation Details'!$A:$P,12,0),"")</f>
        <v>tier - 2</v>
      </c>
      <c r="Q1546" s="47" t="str">
        <f>IFERROR(VLOOKUP($A1546,'Hospitalisation Details'!$A:$P,13,0),"")</f>
        <v>tier - 1</v>
      </c>
      <c r="R1546" s="47" t="str">
        <f>IFERROR(VLOOKUP($A1546,'Hospitalisation Details'!$A:$P,14,0),"")</f>
        <v>R1013</v>
      </c>
      <c r="S1546" s="47">
        <f>IFERROR(VLOOKUP($A1546,'Hospitalisation Details'!$A:$P,16,0),"")</f>
        <v>40</v>
      </c>
    </row>
    <row r="1547" spans="1:19" x14ac:dyDescent="0.3">
      <c r="A1547" s="34" t="str">
        <f>'Medical Examinations'!A1547</f>
        <v>Id1546</v>
      </c>
      <c r="B1547" s="36" t="str">
        <f>VLOOKUP($A1547,'Customer Names'!A:E,3,FALSE)</f>
        <v>Ms.</v>
      </c>
      <c r="C1547" s="37" t="str">
        <f>VLOOKUP($A1547,'Customer Names'!$A:$E,4,FALSE)</f>
        <v xml:space="preserve"> Sarah E</v>
      </c>
      <c r="D1547" s="37" t="str">
        <f>VLOOKUP($A1547,'Customer Names'!A:E,5,FALSE)</f>
        <v>Mahaney</v>
      </c>
      <c r="E1547" s="35">
        <f>VLOOKUP($A1547,'Medical Examinations'!$A:$H,2,FALSE)</f>
        <v>34.799999999999997</v>
      </c>
      <c r="F1547" s="35">
        <f>VLOOKUP($A1547,'Medical Examinations'!$A:$H,3,FALSE)</f>
        <v>4.1900000000000004</v>
      </c>
      <c r="G1547" s="35" t="str">
        <f>VLOOKUP($A1547,'Medical Examinations'!$A:$N,11,0)</f>
        <v>No</v>
      </c>
      <c r="H1547" s="35" t="str">
        <f>VLOOKUP($A1547,'Medical Examinations'!$A:$N,5,0)</f>
        <v>No</v>
      </c>
      <c r="I1547" s="35" t="str">
        <f>VLOOKUP($A1547,'Medical Examinations'!$A:$N,6,0)</f>
        <v>No</v>
      </c>
      <c r="J1547" s="35">
        <f>VLOOKUP($A1547,'Medical Examinations'!$A:$N,9,0)</f>
        <v>1</v>
      </c>
      <c r="K1547" s="35" t="str">
        <f>VLOOKUP($A1547,'Medical Examinations'!$A:$N,10,0)</f>
        <v>No</v>
      </c>
      <c r="L1547" s="35" t="str">
        <f>VLOOKUP($A1547,'Medical Examinations'!$A:$N,12,0)</f>
        <v>Obesity</v>
      </c>
      <c r="M1547" s="35" t="str">
        <f>VLOOKUP($A1547,'Medical Examinations'!$A:$N,13,0)</f>
        <v>Normal</v>
      </c>
      <c r="N1547" s="45">
        <f>IFERROR(VLOOKUP($A1547,'Hospitalisation Details'!$A:$P,15,0),"")</f>
        <v>30960</v>
      </c>
      <c r="O1547" s="46">
        <f>IFERROR(VLOOKUP($A1547,'Hospitalisation Details'!$A:$P,6,0),"")</f>
        <v>6571.54</v>
      </c>
      <c r="P1547" s="47" t="str">
        <f>IFERROR(VLOOKUP($A1547,'Hospitalisation Details'!$A:$P,12,0),"")</f>
        <v>tier - 2</v>
      </c>
      <c r="Q1547" s="47" t="str">
        <f>IFERROR(VLOOKUP($A1547,'Hospitalisation Details'!$A:$P,13,0),"")</f>
        <v>tier - 3</v>
      </c>
      <c r="R1547" s="47" t="str">
        <f>IFERROR(VLOOKUP($A1547,'Hospitalisation Details'!$A:$P,14,0),"")</f>
        <v>R1011</v>
      </c>
      <c r="S1547" s="47">
        <f>IFERROR(VLOOKUP($A1547,'Hospitalisation Details'!$A:$P,16,0),"")</f>
        <v>38</v>
      </c>
    </row>
    <row r="1548" spans="1:19" x14ac:dyDescent="0.3">
      <c r="A1548" s="34" t="str">
        <f>'Medical Examinations'!A1548</f>
        <v>Id1547</v>
      </c>
      <c r="B1548" s="36" t="str">
        <f>VLOOKUP($A1548,'Customer Names'!A:E,3,FALSE)</f>
        <v>Ms.</v>
      </c>
      <c r="C1548" s="37" t="str">
        <f>VLOOKUP($A1548,'Customer Names'!$A:$E,4,FALSE)</f>
        <v xml:space="preserve"> Alison L.</v>
      </c>
      <c r="D1548" s="37" t="str">
        <f>VLOOKUP($A1548,'Customer Names'!A:E,5,FALSE)</f>
        <v>Nolan</v>
      </c>
      <c r="E1548" s="35">
        <f>VLOOKUP($A1548,'Medical Examinations'!$A:$H,2,FALSE)</f>
        <v>32.965000000000003</v>
      </c>
      <c r="F1548" s="35">
        <f>VLOOKUP($A1548,'Medical Examinations'!$A:$H,3,FALSE)</f>
        <v>9.2100000000000009</v>
      </c>
      <c r="G1548" s="35" t="str">
        <f>VLOOKUP($A1548,'Medical Examinations'!$A:$N,11,0)</f>
        <v>Yes</v>
      </c>
      <c r="H1548" s="35" t="str">
        <f>VLOOKUP($A1548,'Medical Examinations'!$A:$N,5,0)</f>
        <v>No</v>
      </c>
      <c r="I1548" s="35" t="str">
        <f>VLOOKUP($A1548,'Medical Examinations'!$A:$N,6,0)</f>
        <v>No</v>
      </c>
      <c r="J1548" s="35">
        <f>VLOOKUP($A1548,'Medical Examinations'!$A:$N,9,0)</f>
        <v>0</v>
      </c>
      <c r="K1548" s="35" t="str">
        <f>VLOOKUP($A1548,'Medical Examinations'!$A:$N,10,0)</f>
        <v>No</v>
      </c>
      <c r="L1548" s="35" t="str">
        <f>VLOOKUP($A1548,'Medical Examinations'!$A:$N,12,0)</f>
        <v>Obesity</v>
      </c>
      <c r="M1548" s="35" t="str">
        <f>VLOOKUP($A1548,'Medical Examinations'!$A:$N,13,0)</f>
        <v>Diabetes</v>
      </c>
      <c r="N1548" s="45">
        <f>IFERROR(VLOOKUP($A1548,'Hospitalisation Details'!$A:$P,15,0),"")</f>
        <v>29787</v>
      </c>
      <c r="O1548" s="46">
        <f>IFERROR(VLOOKUP($A1548,'Hospitalisation Details'!$A:$P,6,0),"")</f>
        <v>6571.02</v>
      </c>
      <c r="P1548" s="47" t="str">
        <f>IFERROR(VLOOKUP($A1548,'Hospitalisation Details'!$A:$P,12,0),"")</f>
        <v>tier - 2</v>
      </c>
      <c r="Q1548" s="47" t="str">
        <f>IFERROR(VLOOKUP($A1548,'Hospitalisation Details'!$A:$P,13,0),"")</f>
        <v>tier - 1</v>
      </c>
      <c r="R1548" s="47" t="str">
        <f>IFERROR(VLOOKUP($A1548,'Hospitalisation Details'!$A:$P,14,0),"")</f>
        <v>R1012</v>
      </c>
      <c r="S1548" s="47">
        <f>IFERROR(VLOOKUP($A1548,'Hospitalisation Details'!$A:$P,16,0),"")</f>
        <v>41</v>
      </c>
    </row>
    <row r="1549" spans="1:19" x14ac:dyDescent="0.3">
      <c r="A1549" s="34" t="str">
        <f>'Medical Examinations'!A1549</f>
        <v>Id1548</v>
      </c>
      <c r="B1549" s="36" t="str">
        <f>VLOOKUP($A1549,'Customer Names'!A:E,3,FALSE)</f>
        <v>Ms.</v>
      </c>
      <c r="C1549" s="37" t="str">
        <f>VLOOKUP($A1549,'Customer Names'!$A:$E,4,FALSE)</f>
        <v xml:space="preserve"> Karen A.</v>
      </c>
      <c r="D1549" s="37" t="str">
        <f>VLOOKUP($A1549,'Customer Names'!A:E,5,FALSE)</f>
        <v>Sobrino</v>
      </c>
      <c r="E1549" s="35">
        <f>VLOOKUP($A1549,'Medical Examinations'!$A:$H,2,FALSE)</f>
        <v>27.265000000000001</v>
      </c>
      <c r="F1549" s="35">
        <f>VLOOKUP($A1549,'Medical Examinations'!$A:$H,3,FALSE)</f>
        <v>5.51</v>
      </c>
      <c r="G1549" s="35" t="str">
        <f>VLOOKUP($A1549,'Medical Examinations'!$A:$N,11,0)</f>
        <v>No</v>
      </c>
      <c r="H1549" s="35" t="str">
        <f>VLOOKUP($A1549,'Medical Examinations'!$A:$N,5,0)</f>
        <v>No</v>
      </c>
      <c r="I1549" s="35" t="str">
        <f>VLOOKUP($A1549,'Medical Examinations'!$A:$N,6,0)</f>
        <v>No</v>
      </c>
      <c r="J1549" s="35">
        <f>VLOOKUP($A1549,'Medical Examinations'!$A:$N,9,0)</f>
        <v>1</v>
      </c>
      <c r="K1549" s="35" t="str">
        <f>VLOOKUP($A1549,'Medical Examinations'!$A:$N,10,0)</f>
        <v>No</v>
      </c>
      <c r="L1549" s="35" t="str">
        <f>VLOOKUP($A1549,'Medical Examinations'!$A:$N,12,0)</f>
        <v>Overweight</v>
      </c>
      <c r="M1549" s="35" t="str">
        <f>VLOOKUP($A1549,'Medical Examinations'!$A:$N,13,0)</f>
        <v>Normal</v>
      </c>
      <c r="N1549" s="45">
        <f>IFERROR(VLOOKUP($A1549,'Hospitalisation Details'!$A:$P,15,0),"")</f>
        <v>30945</v>
      </c>
      <c r="O1549" s="46">
        <f>IFERROR(VLOOKUP($A1549,'Hospitalisation Details'!$A:$P,6,0),"")</f>
        <v>6555.07</v>
      </c>
      <c r="P1549" s="47" t="str">
        <f>IFERROR(VLOOKUP($A1549,'Hospitalisation Details'!$A:$P,12,0),"")</f>
        <v>tier - 2</v>
      </c>
      <c r="Q1549" s="47" t="str">
        <f>IFERROR(VLOOKUP($A1549,'Hospitalisation Details'!$A:$P,13,0),"")</f>
        <v>tier - 2</v>
      </c>
      <c r="R1549" s="47" t="str">
        <f>IFERROR(VLOOKUP($A1549,'Hospitalisation Details'!$A:$P,14,0),"")</f>
        <v>R1024</v>
      </c>
      <c r="S1549" s="47">
        <f>IFERROR(VLOOKUP($A1549,'Hospitalisation Details'!$A:$P,16,0),"")</f>
        <v>38</v>
      </c>
    </row>
    <row r="1550" spans="1:19" x14ac:dyDescent="0.3">
      <c r="A1550" s="34" t="str">
        <f>'Medical Examinations'!A1550</f>
        <v>Id1549</v>
      </c>
      <c r="B1550" s="36" t="str">
        <f>VLOOKUP($A1550,'Customer Names'!A:E,3,FALSE)</f>
        <v>Mr.</v>
      </c>
      <c r="C1550" s="37" t="str">
        <f>VLOOKUP($A1550,'Customer Names'!$A:$E,4,FALSE)</f>
        <v xml:space="preserve"> Thomas R. Jr.</v>
      </c>
      <c r="D1550" s="37" t="str">
        <f>VLOOKUP($A1550,'Customer Names'!A:E,5,FALSE)</f>
        <v>Gennaro</v>
      </c>
      <c r="E1550" s="35">
        <f>VLOOKUP($A1550,'Medical Examinations'!$A:$H,2,FALSE)</f>
        <v>17.059999999999999</v>
      </c>
      <c r="F1550" s="35">
        <f>VLOOKUP($A1550,'Medical Examinations'!$A:$H,3,FALSE)</f>
        <v>8.5</v>
      </c>
      <c r="G1550" s="35" t="str">
        <f>VLOOKUP($A1550,'Medical Examinations'!$A:$N,11,0)</f>
        <v>No</v>
      </c>
      <c r="H1550" s="35" t="str">
        <f>VLOOKUP($A1550,'Medical Examinations'!$A:$N,5,0)</f>
        <v>No</v>
      </c>
      <c r="I1550" s="35" t="str">
        <f>VLOOKUP($A1550,'Medical Examinations'!$A:$N,6,0)</f>
        <v>No</v>
      </c>
      <c r="J1550" s="35">
        <f>VLOOKUP($A1550,'Medical Examinations'!$A:$N,9,0)</f>
        <v>0</v>
      </c>
      <c r="K1550" s="35" t="str">
        <f>VLOOKUP($A1550,'Medical Examinations'!$A:$N,10,0)</f>
        <v>No</v>
      </c>
      <c r="L1550" s="35" t="str">
        <f>VLOOKUP($A1550,'Medical Examinations'!$A:$N,12,0)</f>
        <v>Underweight</v>
      </c>
      <c r="M1550" s="35" t="str">
        <f>VLOOKUP($A1550,'Medical Examinations'!$A:$N,13,0)</f>
        <v>Diabetes</v>
      </c>
      <c r="N1550" s="45">
        <f>IFERROR(VLOOKUP($A1550,'Hospitalisation Details'!$A:$P,15,0),"")</f>
        <v>25183</v>
      </c>
      <c r="O1550" s="46">
        <f>IFERROR(VLOOKUP($A1550,'Hospitalisation Details'!$A:$P,6,0),"")</f>
        <v>6552.01</v>
      </c>
      <c r="P1550" s="47" t="str">
        <f>IFERROR(VLOOKUP($A1550,'Hospitalisation Details'!$A:$P,12,0),"")</f>
        <v>tier - 3</v>
      </c>
      <c r="Q1550" s="47" t="str">
        <f>IFERROR(VLOOKUP($A1550,'Hospitalisation Details'!$A:$P,13,0),"")</f>
        <v>tier - 2</v>
      </c>
      <c r="R1550" s="47" t="str">
        <f>IFERROR(VLOOKUP($A1550,'Hospitalisation Details'!$A:$P,14,0),"")</f>
        <v>R1013</v>
      </c>
      <c r="S1550" s="47">
        <f>IFERROR(VLOOKUP($A1550,'Hospitalisation Details'!$A:$P,16,0),"")</f>
        <v>54</v>
      </c>
    </row>
    <row r="1551" spans="1:19" x14ac:dyDescent="0.3">
      <c r="A1551" s="34" t="str">
        <f>'Medical Examinations'!A1551</f>
        <v>Id1550</v>
      </c>
      <c r="B1551" s="36" t="str">
        <f>VLOOKUP($A1551,'Customer Names'!A:E,3,FALSE)</f>
        <v>Ms.</v>
      </c>
      <c r="C1551" s="37" t="str">
        <f>VLOOKUP($A1551,'Customer Names'!$A:$E,4,FALSE)</f>
        <v xml:space="preserve"> Stephanie W.</v>
      </c>
      <c r="D1551" s="37" t="str">
        <f>VLOOKUP($A1551,'Customer Names'!A:E,5,FALSE)</f>
        <v>Mayer</v>
      </c>
      <c r="E1551" s="35">
        <f>VLOOKUP($A1551,'Medical Examinations'!$A:$H,2,FALSE)</f>
        <v>36.29</v>
      </c>
      <c r="F1551" s="35">
        <f>VLOOKUP($A1551,'Medical Examinations'!$A:$H,3,FALSE)</f>
        <v>6.23</v>
      </c>
      <c r="G1551" s="35" t="str">
        <f>VLOOKUP($A1551,'Medical Examinations'!$A:$N,11,0)</f>
        <v>No</v>
      </c>
      <c r="H1551" s="35" t="str">
        <f>VLOOKUP($A1551,'Medical Examinations'!$A:$N,5,0)</f>
        <v>No</v>
      </c>
      <c r="I1551" s="35" t="str">
        <f>VLOOKUP($A1551,'Medical Examinations'!$A:$N,6,0)</f>
        <v>No</v>
      </c>
      <c r="J1551" s="35">
        <f>VLOOKUP($A1551,'Medical Examinations'!$A:$N,9,0)</f>
        <v>0</v>
      </c>
      <c r="K1551" s="35" t="str">
        <f>VLOOKUP($A1551,'Medical Examinations'!$A:$N,10,0)</f>
        <v>No</v>
      </c>
      <c r="L1551" s="35" t="str">
        <f>VLOOKUP($A1551,'Medical Examinations'!$A:$N,12,0)</f>
        <v>Obesity</v>
      </c>
      <c r="M1551" s="35" t="str">
        <f>VLOOKUP($A1551,'Medical Examinations'!$A:$N,13,0)</f>
        <v>Prediabetes</v>
      </c>
      <c r="N1551" s="45">
        <f>IFERROR(VLOOKUP($A1551,'Hospitalisation Details'!$A:$P,15,0),"")</f>
        <v>32726</v>
      </c>
      <c r="O1551" s="46">
        <f>IFERROR(VLOOKUP($A1551,'Hospitalisation Details'!$A:$P,6,0),"")</f>
        <v>6551.75</v>
      </c>
      <c r="P1551" s="47" t="str">
        <f>IFERROR(VLOOKUP($A1551,'Hospitalisation Details'!$A:$P,12,0),"")</f>
        <v>tier - 2</v>
      </c>
      <c r="Q1551" s="47" t="str">
        <f>IFERROR(VLOOKUP($A1551,'Hospitalisation Details'!$A:$P,13,0),"")</f>
        <v>tier - 2</v>
      </c>
      <c r="R1551" s="47" t="str">
        <f>IFERROR(VLOOKUP($A1551,'Hospitalisation Details'!$A:$P,14,0),"")</f>
        <v>R1024</v>
      </c>
      <c r="S1551" s="47">
        <f>IFERROR(VLOOKUP($A1551,'Hospitalisation Details'!$A:$P,16,0),"")</f>
        <v>33</v>
      </c>
    </row>
    <row r="1552" spans="1:19" x14ac:dyDescent="0.3">
      <c r="A1552" s="34" t="str">
        <f>'Medical Examinations'!A1552</f>
        <v>Id1551</v>
      </c>
      <c r="B1552" s="36" t="str">
        <f>VLOOKUP($A1552,'Customer Names'!A:E,3,FALSE)</f>
        <v>Mr.</v>
      </c>
      <c r="C1552" s="37" t="str">
        <f>VLOOKUP($A1552,'Customer Names'!$A:$E,4,FALSE)</f>
        <v xml:space="preserve"> Ezra</v>
      </c>
      <c r="D1552" s="37" t="str">
        <f>VLOOKUP($A1552,'Customer Names'!A:E,5,FALSE)</f>
        <v>Becker</v>
      </c>
      <c r="E1552" s="35">
        <f>VLOOKUP($A1552,'Medical Examinations'!$A:$H,2,FALSE)</f>
        <v>28.594999999999999</v>
      </c>
      <c r="F1552" s="35">
        <f>VLOOKUP($A1552,'Medical Examinations'!$A:$H,3,FALSE)</f>
        <v>8.5299999999999994</v>
      </c>
      <c r="G1552" s="35" t="str">
        <f>VLOOKUP($A1552,'Medical Examinations'!$A:$N,11,0)</f>
        <v>Yes</v>
      </c>
      <c r="H1552" s="35" t="str">
        <f>VLOOKUP($A1552,'Medical Examinations'!$A:$N,5,0)</f>
        <v>No</v>
      </c>
      <c r="I1552" s="35" t="str">
        <f>VLOOKUP($A1552,'Medical Examinations'!$A:$N,6,0)</f>
        <v>No</v>
      </c>
      <c r="J1552" s="35">
        <f>VLOOKUP($A1552,'Medical Examinations'!$A:$N,9,0)</f>
        <v>1</v>
      </c>
      <c r="K1552" s="35" t="str">
        <f>VLOOKUP($A1552,'Medical Examinations'!$A:$N,10,0)</f>
        <v>No</v>
      </c>
      <c r="L1552" s="35" t="str">
        <f>VLOOKUP($A1552,'Medical Examinations'!$A:$N,12,0)</f>
        <v>Overweight</v>
      </c>
      <c r="M1552" s="35" t="str">
        <f>VLOOKUP($A1552,'Medical Examinations'!$A:$N,13,0)</f>
        <v>Diabetes</v>
      </c>
      <c r="N1552" s="45">
        <f>IFERROR(VLOOKUP($A1552,'Hospitalisation Details'!$A:$P,15,0),"")</f>
        <v>31764</v>
      </c>
      <c r="O1552" s="46">
        <f>IFERROR(VLOOKUP($A1552,'Hospitalisation Details'!$A:$P,6,0),"")</f>
        <v>6548.2</v>
      </c>
      <c r="P1552" s="47" t="str">
        <f>IFERROR(VLOOKUP($A1552,'Hospitalisation Details'!$A:$P,12,0),"")</f>
        <v>tier - 2</v>
      </c>
      <c r="Q1552" s="47" t="str">
        <f>IFERROR(VLOOKUP($A1552,'Hospitalisation Details'!$A:$P,13,0),"")</f>
        <v>tier - 3</v>
      </c>
      <c r="R1552" s="47" t="str">
        <f>IFERROR(VLOOKUP($A1552,'Hospitalisation Details'!$A:$P,14,0),"")</f>
        <v>R1012</v>
      </c>
      <c r="S1552" s="47">
        <f>IFERROR(VLOOKUP($A1552,'Hospitalisation Details'!$A:$P,16,0),"")</f>
        <v>36</v>
      </c>
    </row>
    <row r="1553" spans="1:19" x14ac:dyDescent="0.3">
      <c r="A1553" s="34" t="str">
        <f>'Medical Examinations'!A1553</f>
        <v>Id1552</v>
      </c>
      <c r="B1553" s="36" t="str">
        <f>VLOOKUP($A1553,'Customer Names'!A:E,3,FALSE)</f>
        <v>Mr.</v>
      </c>
      <c r="C1553" s="37" t="str">
        <f>VLOOKUP($A1553,'Customer Names'!$A:$E,4,FALSE)</f>
        <v xml:space="preserve"> Jim</v>
      </c>
      <c r="D1553" s="37" t="str">
        <f>VLOOKUP($A1553,'Customer Names'!A:E,5,FALSE)</f>
        <v>Moore</v>
      </c>
      <c r="E1553" s="35">
        <f>VLOOKUP($A1553,'Medical Examinations'!$A:$H,2,FALSE)</f>
        <v>17.8</v>
      </c>
      <c r="F1553" s="35">
        <f>VLOOKUP($A1553,'Medical Examinations'!$A:$H,3,FALSE)</f>
        <v>5.75</v>
      </c>
      <c r="G1553" s="35" t="str">
        <f>VLOOKUP($A1553,'Medical Examinations'!$A:$N,11,0)</f>
        <v>Yes</v>
      </c>
      <c r="H1553" s="35" t="str">
        <f>VLOOKUP($A1553,'Medical Examinations'!$A:$N,5,0)</f>
        <v>No</v>
      </c>
      <c r="I1553" s="35" t="str">
        <f>VLOOKUP($A1553,'Medical Examinations'!$A:$N,6,0)</f>
        <v>Yes</v>
      </c>
      <c r="J1553" s="35">
        <f>VLOOKUP($A1553,'Medical Examinations'!$A:$N,9,0)</f>
        <v>1</v>
      </c>
      <c r="K1553" s="35" t="str">
        <f>VLOOKUP($A1553,'Medical Examinations'!$A:$N,10,0)</f>
        <v>No</v>
      </c>
      <c r="L1553" s="35" t="str">
        <f>VLOOKUP($A1553,'Medical Examinations'!$A:$N,12,0)</f>
        <v>Underweight</v>
      </c>
      <c r="M1553" s="35" t="str">
        <f>VLOOKUP($A1553,'Medical Examinations'!$A:$N,13,0)</f>
        <v>Prediabetes</v>
      </c>
      <c r="N1553" s="45">
        <f>IFERROR(VLOOKUP($A1553,'Hospitalisation Details'!$A:$P,15,0),"")</f>
        <v>25540</v>
      </c>
      <c r="O1553" s="46">
        <f>IFERROR(VLOOKUP($A1553,'Hospitalisation Details'!$A:$P,6,0),"")</f>
        <v>6546.16</v>
      </c>
      <c r="P1553" s="47" t="str">
        <f>IFERROR(VLOOKUP($A1553,'Hospitalisation Details'!$A:$P,12,0),"")</f>
        <v>tier - 2</v>
      </c>
      <c r="Q1553" s="47" t="str">
        <f>IFERROR(VLOOKUP($A1553,'Hospitalisation Details'!$A:$P,13,0),"")</f>
        <v>tier - 3</v>
      </c>
      <c r="R1553" s="47" t="str">
        <f>IFERROR(VLOOKUP($A1553,'Hospitalisation Details'!$A:$P,14,0),"")</f>
        <v>R1013</v>
      </c>
      <c r="S1553" s="47">
        <f>IFERROR(VLOOKUP($A1553,'Hospitalisation Details'!$A:$P,16,0),"")</f>
        <v>53</v>
      </c>
    </row>
    <row r="1554" spans="1:19" x14ac:dyDescent="0.3">
      <c r="A1554" s="34" t="str">
        <f>'Medical Examinations'!A1554</f>
        <v>Id1553</v>
      </c>
      <c r="B1554" s="36" t="str">
        <f>VLOOKUP($A1554,'Customer Names'!A:E,3,FALSE)</f>
        <v>Mr.</v>
      </c>
      <c r="C1554" s="37" t="str">
        <f>VLOOKUP($A1554,'Customer Names'!$A:$E,4,FALSE)</f>
        <v xml:space="preserve"> Ari L.</v>
      </c>
      <c r="D1554" s="37" t="str">
        <f>VLOOKUP($A1554,'Customer Names'!A:E,5,FALSE)</f>
        <v>Platt</v>
      </c>
      <c r="E1554" s="35">
        <f>VLOOKUP($A1554,'Medical Examinations'!$A:$H,2,FALSE)</f>
        <v>21.4</v>
      </c>
      <c r="F1554" s="35">
        <f>VLOOKUP($A1554,'Medical Examinations'!$A:$H,3,FALSE)</f>
        <v>5.6</v>
      </c>
      <c r="G1554" s="35" t="str">
        <f>VLOOKUP($A1554,'Medical Examinations'!$A:$N,11,0)</f>
        <v>No</v>
      </c>
      <c r="H1554" s="35" t="str">
        <f>VLOOKUP($A1554,'Medical Examinations'!$A:$N,5,0)</f>
        <v>No</v>
      </c>
      <c r="I1554" s="35" t="str">
        <f>VLOOKUP($A1554,'Medical Examinations'!$A:$N,6,0)</f>
        <v>No</v>
      </c>
      <c r="J1554" s="35">
        <f>VLOOKUP($A1554,'Medical Examinations'!$A:$N,9,0)</f>
        <v>0</v>
      </c>
      <c r="K1554" s="35" t="str">
        <f>VLOOKUP($A1554,'Medical Examinations'!$A:$N,10,0)</f>
        <v>No</v>
      </c>
      <c r="L1554" s="35" t="str">
        <f>VLOOKUP($A1554,'Medical Examinations'!$A:$N,12,0)</f>
        <v>Normal Weight</v>
      </c>
      <c r="M1554" s="35" t="str">
        <f>VLOOKUP($A1554,'Medical Examinations'!$A:$N,13,0)</f>
        <v>Normal</v>
      </c>
      <c r="N1554" s="45">
        <f>IFERROR(VLOOKUP($A1554,'Hospitalisation Details'!$A:$P,15,0),"")</f>
        <v>30226</v>
      </c>
      <c r="O1554" s="46">
        <f>IFERROR(VLOOKUP($A1554,'Hospitalisation Details'!$A:$P,6,0),"")</f>
        <v>6536.68</v>
      </c>
      <c r="P1554" s="47" t="str">
        <f>IFERROR(VLOOKUP($A1554,'Hospitalisation Details'!$A:$P,12,0),"")</f>
        <v>tier - 2</v>
      </c>
      <c r="Q1554" s="47" t="str">
        <f>IFERROR(VLOOKUP($A1554,'Hospitalisation Details'!$A:$P,13,0),"")</f>
        <v>tier - 2</v>
      </c>
      <c r="R1554" s="47" t="str">
        <f>IFERROR(VLOOKUP($A1554,'Hospitalisation Details'!$A:$P,14,0),"")</f>
        <v>R1012</v>
      </c>
      <c r="S1554" s="47">
        <f>IFERROR(VLOOKUP($A1554,'Hospitalisation Details'!$A:$P,16,0),"")</f>
        <v>40</v>
      </c>
    </row>
    <row r="1555" spans="1:19" x14ac:dyDescent="0.3">
      <c r="A1555" s="34" t="str">
        <f>'Medical Examinations'!A1555</f>
        <v>Id1554</v>
      </c>
      <c r="B1555" s="36" t="str">
        <f>VLOOKUP($A1555,'Customer Names'!A:E,3,FALSE)</f>
        <v>Ms.</v>
      </c>
      <c r="C1555" s="37" t="str">
        <f>VLOOKUP($A1555,'Customer Names'!$A:$E,4,FALSE)</f>
        <v xml:space="preserve"> Fanny</v>
      </c>
      <c r="D1555" s="37" t="str">
        <f>VLOOKUP($A1555,'Customer Names'!A:E,5,FALSE)</f>
        <v>Brodeur</v>
      </c>
      <c r="E1555" s="35">
        <f>VLOOKUP($A1555,'Medical Examinations'!$A:$H,2,FALSE)</f>
        <v>23.01</v>
      </c>
      <c r="F1555" s="35">
        <f>VLOOKUP($A1555,'Medical Examinations'!$A:$H,3,FALSE)</f>
        <v>4.68</v>
      </c>
      <c r="G1555" s="35" t="str">
        <f>VLOOKUP($A1555,'Medical Examinations'!$A:$N,11,0)</f>
        <v>No</v>
      </c>
      <c r="H1555" s="35" t="str">
        <f>VLOOKUP($A1555,'Medical Examinations'!$A:$N,5,0)</f>
        <v>No</v>
      </c>
      <c r="I1555" s="35" t="str">
        <f>VLOOKUP($A1555,'Medical Examinations'!$A:$N,6,0)</f>
        <v>No</v>
      </c>
      <c r="J1555" s="35">
        <f>VLOOKUP($A1555,'Medical Examinations'!$A:$N,9,0)</f>
        <v>0</v>
      </c>
      <c r="K1555" s="35" t="str">
        <f>VLOOKUP($A1555,'Medical Examinations'!$A:$N,10,0)</f>
        <v>No</v>
      </c>
      <c r="L1555" s="35" t="str">
        <f>VLOOKUP($A1555,'Medical Examinations'!$A:$N,12,0)</f>
        <v>Normal Weight</v>
      </c>
      <c r="M1555" s="35" t="str">
        <f>VLOOKUP($A1555,'Medical Examinations'!$A:$N,13,0)</f>
        <v>Normal</v>
      </c>
      <c r="N1555" s="45">
        <f>IFERROR(VLOOKUP($A1555,'Hospitalisation Details'!$A:$P,15,0),"")</f>
        <v>30175</v>
      </c>
      <c r="O1555" s="46">
        <f>IFERROR(VLOOKUP($A1555,'Hospitalisation Details'!$A:$P,6,0),"")</f>
        <v>6532.04</v>
      </c>
      <c r="P1555" s="47" t="str">
        <f>IFERROR(VLOOKUP($A1555,'Hospitalisation Details'!$A:$P,12,0),"")</f>
        <v>tier - 2</v>
      </c>
      <c r="Q1555" s="47" t="str">
        <f>IFERROR(VLOOKUP($A1555,'Hospitalisation Details'!$A:$P,13,0),"")</f>
        <v>tier - 1</v>
      </c>
      <c r="R1555" s="47" t="str">
        <f>IFERROR(VLOOKUP($A1555,'Hospitalisation Details'!$A:$P,14,0),"")</f>
        <v>R1013</v>
      </c>
      <c r="S1555" s="47">
        <f>IFERROR(VLOOKUP($A1555,'Hospitalisation Details'!$A:$P,16,0),"")</f>
        <v>40</v>
      </c>
    </row>
    <row r="1556" spans="1:19" x14ac:dyDescent="0.3">
      <c r="A1556" s="34" t="str">
        <f>'Medical Examinations'!A1556</f>
        <v>Id1555</v>
      </c>
      <c r="B1556" s="36" t="str">
        <f>VLOOKUP($A1556,'Customer Names'!A:E,3,FALSE)</f>
        <v>Ms.</v>
      </c>
      <c r="C1556" s="37" t="str">
        <f>VLOOKUP($A1556,'Customer Names'!$A:$E,4,FALSE)</f>
        <v xml:space="preserve"> Heather</v>
      </c>
      <c r="D1556" s="37" t="str">
        <f>VLOOKUP($A1556,'Customer Names'!A:E,5,FALSE)</f>
        <v>Knight Pech</v>
      </c>
      <c r="E1556" s="35">
        <f>VLOOKUP($A1556,'Medical Examinations'!$A:$H,2,FALSE)</f>
        <v>19.86</v>
      </c>
      <c r="F1556" s="35">
        <f>VLOOKUP($A1556,'Medical Examinations'!$A:$H,3,FALSE)</f>
        <v>5.62</v>
      </c>
      <c r="G1556" s="35" t="str">
        <f>VLOOKUP($A1556,'Medical Examinations'!$A:$N,11,0)</f>
        <v>Yes</v>
      </c>
      <c r="H1556" s="35" t="str">
        <f>VLOOKUP($A1556,'Medical Examinations'!$A:$N,5,0)</f>
        <v>No</v>
      </c>
      <c r="I1556" s="35" t="str">
        <f>VLOOKUP($A1556,'Medical Examinations'!$A:$N,6,0)</f>
        <v>No</v>
      </c>
      <c r="J1556" s="35">
        <f>VLOOKUP($A1556,'Medical Examinations'!$A:$N,9,0)</f>
        <v>0</v>
      </c>
      <c r="K1556" s="35" t="str">
        <f>VLOOKUP($A1556,'Medical Examinations'!$A:$N,10,0)</f>
        <v>No</v>
      </c>
      <c r="L1556" s="35" t="str">
        <f>VLOOKUP($A1556,'Medical Examinations'!$A:$N,12,0)</f>
        <v>Normal Weight</v>
      </c>
      <c r="M1556" s="35" t="str">
        <f>VLOOKUP($A1556,'Medical Examinations'!$A:$N,13,0)</f>
        <v>Normal</v>
      </c>
      <c r="N1556" s="45">
        <f>IFERROR(VLOOKUP($A1556,'Hospitalisation Details'!$A:$P,15,0),"")</f>
        <v>28056</v>
      </c>
      <c r="O1556" s="46">
        <f>IFERROR(VLOOKUP($A1556,'Hospitalisation Details'!$A:$P,6,0),"")</f>
        <v>6529.21</v>
      </c>
      <c r="P1556" s="47" t="str">
        <f>IFERROR(VLOOKUP($A1556,'Hospitalisation Details'!$A:$P,12,0),"")</f>
        <v>tier - 2</v>
      </c>
      <c r="Q1556" s="47" t="str">
        <f>IFERROR(VLOOKUP($A1556,'Hospitalisation Details'!$A:$P,13,0),"")</f>
        <v>tier - 1</v>
      </c>
      <c r="R1556" s="47" t="str">
        <f>IFERROR(VLOOKUP($A1556,'Hospitalisation Details'!$A:$P,14,0),"")</f>
        <v>R1013</v>
      </c>
      <c r="S1556" s="47">
        <f>IFERROR(VLOOKUP($A1556,'Hospitalisation Details'!$A:$P,16,0),"")</f>
        <v>46</v>
      </c>
    </row>
    <row r="1557" spans="1:19" x14ac:dyDescent="0.3">
      <c r="A1557" s="34" t="str">
        <f>'Medical Examinations'!A1557</f>
        <v>Id1556</v>
      </c>
      <c r="B1557" s="36" t="str">
        <f>VLOOKUP($A1557,'Customer Names'!A:E,3,FALSE)</f>
        <v>Mr.</v>
      </c>
      <c r="C1557" s="37" t="str">
        <f>VLOOKUP($A1557,'Customer Names'!$A:$E,4,FALSE)</f>
        <v xml:space="preserve"> Peter W. Sr.</v>
      </c>
      <c r="D1557" s="37" t="str">
        <f>VLOOKUP($A1557,'Customer Names'!A:E,5,FALSE)</f>
        <v>Richter</v>
      </c>
      <c r="E1557" s="35">
        <f>VLOOKUP($A1557,'Medical Examinations'!$A:$H,2,FALSE)</f>
        <v>33.58</v>
      </c>
      <c r="F1557" s="35">
        <f>VLOOKUP($A1557,'Medical Examinations'!$A:$H,3,FALSE)</f>
        <v>5.08</v>
      </c>
      <c r="G1557" s="35" t="str">
        <f>VLOOKUP($A1557,'Medical Examinations'!$A:$N,11,0)</f>
        <v>No</v>
      </c>
      <c r="H1557" s="35" t="str">
        <f>VLOOKUP($A1557,'Medical Examinations'!$A:$N,5,0)</f>
        <v>No</v>
      </c>
      <c r="I1557" s="35" t="str">
        <f>VLOOKUP($A1557,'Medical Examinations'!$A:$N,6,0)</f>
        <v>No</v>
      </c>
      <c r="J1557" s="35">
        <f>VLOOKUP($A1557,'Medical Examinations'!$A:$N,9,0)</f>
        <v>0</v>
      </c>
      <c r="K1557" s="35" t="str">
        <f>VLOOKUP($A1557,'Medical Examinations'!$A:$N,10,0)</f>
        <v>No</v>
      </c>
      <c r="L1557" s="35" t="str">
        <f>VLOOKUP($A1557,'Medical Examinations'!$A:$N,12,0)</f>
        <v>Obesity</v>
      </c>
      <c r="M1557" s="35" t="str">
        <f>VLOOKUP($A1557,'Medical Examinations'!$A:$N,13,0)</f>
        <v>Normal</v>
      </c>
      <c r="N1557" s="45">
        <f>IFERROR(VLOOKUP($A1557,'Hospitalisation Details'!$A:$P,15,0),"")</f>
        <v>34522</v>
      </c>
      <c r="O1557" s="46">
        <f>IFERROR(VLOOKUP($A1557,'Hospitalisation Details'!$A:$P,6,0),"")</f>
        <v>6512.24</v>
      </c>
      <c r="P1557" s="47" t="str">
        <f>IFERROR(VLOOKUP($A1557,'Hospitalisation Details'!$A:$P,12,0),"")</f>
        <v>tier - 2</v>
      </c>
      <c r="Q1557" s="47" t="str">
        <f>IFERROR(VLOOKUP($A1557,'Hospitalisation Details'!$A:$P,13,0),"")</f>
        <v>tier - 1</v>
      </c>
      <c r="R1557" s="47" t="str">
        <f>IFERROR(VLOOKUP($A1557,'Hospitalisation Details'!$A:$P,14,0),"")</f>
        <v>R1021</v>
      </c>
      <c r="S1557" s="47">
        <f>IFERROR(VLOOKUP($A1557,'Hospitalisation Details'!$A:$P,16,0),"")</f>
        <v>28</v>
      </c>
    </row>
    <row r="1558" spans="1:19" x14ac:dyDescent="0.3">
      <c r="A1558" s="34" t="str">
        <f>'Medical Examinations'!A1558</f>
        <v>Id1557</v>
      </c>
      <c r="B1558" s="36" t="str">
        <f>VLOOKUP($A1558,'Customer Names'!A:E,3,FALSE)</f>
        <v>Ms.</v>
      </c>
      <c r="C1558" s="37" t="str">
        <f>VLOOKUP($A1558,'Customer Names'!$A:$E,4,FALSE)</f>
        <v xml:space="preserve"> Catherine A</v>
      </c>
      <c r="D1558" s="37" t="str">
        <f>VLOOKUP($A1558,'Customer Names'!A:E,5,FALSE)</f>
        <v>Jubinski</v>
      </c>
      <c r="E1558" s="35">
        <f>VLOOKUP($A1558,'Medical Examinations'!$A:$H,2,FALSE)</f>
        <v>29.81</v>
      </c>
      <c r="F1558" s="35">
        <f>VLOOKUP($A1558,'Medical Examinations'!$A:$H,3,FALSE)</f>
        <v>5.28</v>
      </c>
      <c r="G1558" s="35" t="str">
        <f>VLOOKUP($A1558,'Medical Examinations'!$A:$N,11,0)</f>
        <v>No</v>
      </c>
      <c r="H1558" s="35" t="str">
        <f>VLOOKUP($A1558,'Medical Examinations'!$A:$N,5,0)</f>
        <v>No</v>
      </c>
      <c r="I1558" s="35" t="str">
        <f>VLOOKUP($A1558,'Medical Examinations'!$A:$N,6,0)</f>
        <v>No</v>
      </c>
      <c r="J1558" s="35">
        <f>VLOOKUP($A1558,'Medical Examinations'!$A:$N,9,0)</f>
        <v>0</v>
      </c>
      <c r="K1558" s="35" t="str">
        <f>VLOOKUP($A1558,'Medical Examinations'!$A:$N,10,0)</f>
        <v>No</v>
      </c>
      <c r="L1558" s="35" t="str">
        <f>VLOOKUP($A1558,'Medical Examinations'!$A:$N,12,0)</f>
        <v>Overweight</v>
      </c>
      <c r="M1558" s="35" t="str">
        <f>VLOOKUP($A1558,'Medical Examinations'!$A:$N,13,0)</f>
        <v>Normal</v>
      </c>
      <c r="N1558" s="45">
        <f>IFERROR(VLOOKUP($A1558,'Hospitalisation Details'!$A:$P,15,0),"")</f>
        <v>30191</v>
      </c>
      <c r="O1558" s="46">
        <f>IFERROR(VLOOKUP($A1558,'Hospitalisation Details'!$A:$P,6,0),"")</f>
        <v>6500.24</v>
      </c>
      <c r="P1558" s="47" t="str">
        <f>IFERROR(VLOOKUP($A1558,'Hospitalisation Details'!$A:$P,12,0),"")</f>
        <v>tier - 2</v>
      </c>
      <c r="Q1558" s="47" t="str">
        <f>IFERROR(VLOOKUP($A1558,'Hospitalisation Details'!$A:$P,13,0),"")</f>
        <v>tier - 2</v>
      </c>
      <c r="R1558" s="47" t="str">
        <f>IFERROR(VLOOKUP($A1558,'Hospitalisation Details'!$A:$P,14,0),"")</f>
        <v>R1013</v>
      </c>
      <c r="S1558" s="47">
        <f>IFERROR(VLOOKUP($A1558,'Hospitalisation Details'!$A:$P,16,0),"")</f>
        <v>40</v>
      </c>
    </row>
    <row r="1559" spans="1:19" x14ac:dyDescent="0.3">
      <c r="A1559" s="34" t="str">
        <f>'Medical Examinations'!A1559</f>
        <v>Id1558</v>
      </c>
      <c r="B1559" s="36" t="str">
        <f>VLOOKUP($A1559,'Customer Names'!A:E,3,FALSE)</f>
        <v>Ms.</v>
      </c>
      <c r="C1559" s="37" t="str">
        <f>VLOOKUP($A1559,'Customer Names'!$A:$E,4,FALSE)</f>
        <v xml:space="preserve"> Kelly A</v>
      </c>
      <c r="D1559" s="37" t="str">
        <f>VLOOKUP($A1559,'Customer Names'!A:E,5,FALSE)</f>
        <v>Wall</v>
      </c>
      <c r="E1559" s="35">
        <f>VLOOKUP($A1559,'Medical Examinations'!$A:$H,2,FALSE)</f>
        <v>27.4</v>
      </c>
      <c r="F1559" s="35">
        <f>VLOOKUP($A1559,'Medical Examinations'!$A:$H,3,FALSE)</f>
        <v>4.6100000000000003</v>
      </c>
      <c r="G1559" s="35" t="str">
        <f>VLOOKUP($A1559,'Medical Examinations'!$A:$N,11,0)</f>
        <v>No</v>
      </c>
      <c r="H1559" s="35" t="str">
        <f>VLOOKUP($A1559,'Medical Examinations'!$A:$N,5,0)</f>
        <v>No</v>
      </c>
      <c r="I1559" s="35" t="str">
        <f>VLOOKUP($A1559,'Medical Examinations'!$A:$N,6,0)</f>
        <v>No</v>
      </c>
      <c r="J1559" s="35">
        <f>VLOOKUP($A1559,'Medical Examinations'!$A:$N,9,0)</f>
        <v>0</v>
      </c>
      <c r="K1559" s="35" t="str">
        <f>VLOOKUP($A1559,'Medical Examinations'!$A:$N,10,0)</f>
        <v>No</v>
      </c>
      <c r="L1559" s="35" t="str">
        <f>VLOOKUP($A1559,'Medical Examinations'!$A:$N,12,0)</f>
        <v>Overweight</v>
      </c>
      <c r="M1559" s="35" t="str">
        <f>VLOOKUP($A1559,'Medical Examinations'!$A:$N,13,0)</f>
        <v>Normal</v>
      </c>
      <c r="N1559" s="45">
        <f>IFERROR(VLOOKUP($A1559,'Hospitalisation Details'!$A:$P,15,0),"")</f>
        <v>30233</v>
      </c>
      <c r="O1559" s="46">
        <f>IFERROR(VLOOKUP($A1559,'Hospitalisation Details'!$A:$P,6,0),"")</f>
        <v>6496.89</v>
      </c>
      <c r="P1559" s="47" t="str">
        <f>IFERROR(VLOOKUP($A1559,'Hospitalisation Details'!$A:$P,12,0),"")</f>
        <v>tier - 2</v>
      </c>
      <c r="Q1559" s="47" t="str">
        <f>IFERROR(VLOOKUP($A1559,'Hospitalisation Details'!$A:$P,13,0),"")</f>
        <v>tier - 3</v>
      </c>
      <c r="R1559" s="47" t="str">
        <f>IFERROR(VLOOKUP($A1559,'Hospitalisation Details'!$A:$P,14,0),"")</f>
        <v>R1011</v>
      </c>
      <c r="S1559" s="47">
        <f>IFERROR(VLOOKUP($A1559,'Hospitalisation Details'!$A:$P,16,0),"")</f>
        <v>40</v>
      </c>
    </row>
    <row r="1560" spans="1:19" x14ac:dyDescent="0.3">
      <c r="A1560" s="34" t="str">
        <f>'Medical Examinations'!A1560</f>
        <v>Id1559</v>
      </c>
      <c r="B1560" s="36" t="str">
        <f>VLOOKUP($A1560,'Customer Names'!A:E,3,FALSE)</f>
        <v>Ms.</v>
      </c>
      <c r="C1560" s="37" t="str">
        <f>VLOOKUP($A1560,'Customer Names'!$A:$E,4,FALSE)</f>
        <v xml:space="preserve"> Janel N.</v>
      </c>
      <c r="D1560" s="37" t="str">
        <f>VLOOKUP($A1560,'Customer Names'!A:E,5,FALSE)</f>
        <v>McKay</v>
      </c>
      <c r="E1560" s="35">
        <f>VLOOKUP($A1560,'Medical Examinations'!$A:$H,2,FALSE)</f>
        <v>17.98</v>
      </c>
      <c r="F1560" s="35">
        <f>VLOOKUP($A1560,'Medical Examinations'!$A:$H,3,FALSE)</f>
        <v>6.57</v>
      </c>
      <c r="G1560" s="35" t="str">
        <f>VLOOKUP($A1560,'Medical Examinations'!$A:$N,11,0)</f>
        <v>Yes</v>
      </c>
      <c r="H1560" s="35" t="str">
        <f>VLOOKUP($A1560,'Medical Examinations'!$A:$N,5,0)</f>
        <v>No</v>
      </c>
      <c r="I1560" s="35" t="str">
        <f>VLOOKUP($A1560,'Medical Examinations'!$A:$N,6,0)</f>
        <v>No</v>
      </c>
      <c r="J1560" s="35">
        <f>VLOOKUP($A1560,'Medical Examinations'!$A:$N,9,0)</f>
        <v>2</v>
      </c>
      <c r="K1560" s="35" t="str">
        <f>VLOOKUP($A1560,'Medical Examinations'!$A:$N,10,0)</f>
        <v>No</v>
      </c>
      <c r="L1560" s="35" t="str">
        <f>VLOOKUP($A1560,'Medical Examinations'!$A:$N,12,0)</f>
        <v>Underweight</v>
      </c>
      <c r="M1560" s="35" t="str">
        <f>VLOOKUP($A1560,'Medical Examinations'!$A:$N,13,0)</f>
        <v>Diabetes</v>
      </c>
      <c r="N1560" s="45">
        <f>IFERROR(VLOOKUP($A1560,'Hospitalisation Details'!$A:$P,15,0),"")</f>
        <v>25903</v>
      </c>
      <c r="O1560" s="46">
        <f>IFERROR(VLOOKUP($A1560,'Hospitalisation Details'!$A:$P,6,0),"")</f>
        <v>6481.67</v>
      </c>
      <c r="P1560" s="47" t="str">
        <f>IFERROR(VLOOKUP($A1560,'Hospitalisation Details'!$A:$P,12,0),"")</f>
        <v>tier - 2</v>
      </c>
      <c r="Q1560" s="47" t="str">
        <f>IFERROR(VLOOKUP($A1560,'Hospitalisation Details'!$A:$P,13,0),"")</f>
        <v>tier - 2</v>
      </c>
      <c r="R1560" s="47" t="str">
        <f>IFERROR(VLOOKUP($A1560,'Hospitalisation Details'!$A:$P,14,0),"")</f>
        <v>R1013</v>
      </c>
      <c r="S1560" s="47">
        <f>IFERROR(VLOOKUP($A1560,'Hospitalisation Details'!$A:$P,16,0),"")</f>
        <v>52</v>
      </c>
    </row>
    <row r="1561" spans="1:19" x14ac:dyDescent="0.3">
      <c r="A1561" s="34" t="str">
        <f>'Medical Examinations'!A1561</f>
        <v>Id1560</v>
      </c>
      <c r="B1561" s="36" t="str">
        <f>VLOOKUP($A1561,'Customer Names'!A:E,3,FALSE)</f>
        <v>Ms.</v>
      </c>
      <c r="C1561" s="37" t="str">
        <f>VLOOKUP($A1561,'Customer Names'!$A:$E,4,FALSE)</f>
        <v xml:space="preserve"> Yann Kai</v>
      </c>
      <c r="D1561" s="37" t="str">
        <f>VLOOKUP($A1561,'Customer Names'!A:E,5,FALSE)</f>
        <v>Oh</v>
      </c>
      <c r="E1561" s="35">
        <f>VLOOKUP($A1561,'Medical Examinations'!$A:$H,2,FALSE)</f>
        <v>37.9</v>
      </c>
      <c r="F1561" s="35">
        <f>VLOOKUP($A1561,'Medical Examinations'!$A:$H,3,FALSE)</f>
        <v>5.83</v>
      </c>
      <c r="G1561" s="35" t="str">
        <f>VLOOKUP($A1561,'Medical Examinations'!$A:$N,11,0)</f>
        <v>No</v>
      </c>
      <c r="H1561" s="35" t="str">
        <f>VLOOKUP($A1561,'Medical Examinations'!$A:$N,5,0)</f>
        <v>No</v>
      </c>
      <c r="I1561" s="35" t="str">
        <f>VLOOKUP($A1561,'Medical Examinations'!$A:$N,6,0)</f>
        <v>No</v>
      </c>
      <c r="J1561" s="35">
        <f>VLOOKUP($A1561,'Medical Examinations'!$A:$N,9,0)</f>
        <v>0</v>
      </c>
      <c r="K1561" s="35" t="str">
        <f>VLOOKUP($A1561,'Medical Examinations'!$A:$N,10,0)</f>
        <v>No</v>
      </c>
      <c r="L1561" s="35" t="str">
        <f>VLOOKUP($A1561,'Medical Examinations'!$A:$N,12,0)</f>
        <v>Obesity</v>
      </c>
      <c r="M1561" s="35" t="str">
        <f>VLOOKUP($A1561,'Medical Examinations'!$A:$N,13,0)</f>
        <v>Prediabetes</v>
      </c>
      <c r="N1561" s="45">
        <f>IFERROR(VLOOKUP($A1561,'Hospitalisation Details'!$A:$P,15,0),"")</f>
        <v>29380</v>
      </c>
      <c r="O1561" s="46">
        <f>IFERROR(VLOOKUP($A1561,'Hospitalisation Details'!$A:$P,6,0),"")</f>
        <v>6474.01</v>
      </c>
      <c r="P1561" s="47" t="str">
        <f>IFERROR(VLOOKUP($A1561,'Hospitalisation Details'!$A:$P,12,0),"")</f>
        <v>tier - 2</v>
      </c>
      <c r="Q1561" s="47" t="str">
        <f>IFERROR(VLOOKUP($A1561,'Hospitalisation Details'!$A:$P,13,0),"")</f>
        <v>tier - 3</v>
      </c>
      <c r="R1561" s="47" t="str">
        <f>IFERROR(VLOOKUP($A1561,'Hospitalisation Details'!$A:$P,14,0),"")</f>
        <v>R1011</v>
      </c>
      <c r="S1561" s="47">
        <f>IFERROR(VLOOKUP($A1561,'Hospitalisation Details'!$A:$P,16,0),"")</f>
        <v>43</v>
      </c>
    </row>
    <row r="1562" spans="1:19" x14ac:dyDescent="0.3">
      <c r="A1562" s="34" t="str">
        <f>'Medical Examinations'!A1562</f>
        <v>Id1561</v>
      </c>
      <c r="B1562" s="36" t="str">
        <f>VLOOKUP($A1562,'Customer Names'!A:E,3,FALSE)</f>
        <v>Mr.</v>
      </c>
      <c r="C1562" s="37" t="str">
        <f>VLOOKUP($A1562,'Customer Names'!$A:$E,4,FALSE)</f>
        <v xml:space="preserve"> Zachary R.</v>
      </c>
      <c r="D1562" s="37" t="str">
        <f>VLOOKUP($A1562,'Customer Names'!A:E,5,FALSE)</f>
        <v>Kessell</v>
      </c>
      <c r="E1562" s="35">
        <f>VLOOKUP($A1562,'Medical Examinations'!$A:$H,2,FALSE)</f>
        <v>25.27</v>
      </c>
      <c r="F1562" s="35">
        <f>VLOOKUP($A1562,'Medical Examinations'!$A:$H,3,FALSE)</f>
        <v>6.98</v>
      </c>
      <c r="G1562" s="35" t="str">
        <f>VLOOKUP($A1562,'Medical Examinations'!$A:$N,11,0)</f>
        <v>Yes</v>
      </c>
      <c r="H1562" s="35" t="str">
        <f>VLOOKUP($A1562,'Medical Examinations'!$A:$N,5,0)</f>
        <v>No</v>
      </c>
      <c r="I1562" s="35" t="str">
        <f>VLOOKUP($A1562,'Medical Examinations'!$A:$N,6,0)</f>
        <v>No</v>
      </c>
      <c r="J1562" s="35">
        <f>VLOOKUP($A1562,'Medical Examinations'!$A:$N,9,0)</f>
        <v>0</v>
      </c>
      <c r="K1562" s="35" t="str">
        <f>VLOOKUP($A1562,'Medical Examinations'!$A:$N,10,0)</f>
        <v>No</v>
      </c>
      <c r="L1562" s="35" t="str">
        <f>VLOOKUP($A1562,'Medical Examinations'!$A:$N,12,0)</f>
        <v>Overweight</v>
      </c>
      <c r="M1562" s="35" t="str">
        <f>VLOOKUP($A1562,'Medical Examinations'!$A:$N,13,0)</f>
        <v>Diabetes</v>
      </c>
      <c r="N1562" s="45">
        <f>IFERROR(VLOOKUP($A1562,'Hospitalisation Details'!$A:$P,15,0),"")</f>
        <v>29794</v>
      </c>
      <c r="O1562" s="46">
        <f>IFERROR(VLOOKUP($A1562,'Hospitalisation Details'!$A:$P,6,0),"")</f>
        <v>6473.15</v>
      </c>
      <c r="P1562" s="47" t="str">
        <f>IFERROR(VLOOKUP($A1562,'Hospitalisation Details'!$A:$P,12,0),"")</f>
        <v>tier - 2</v>
      </c>
      <c r="Q1562" s="47" t="str">
        <f>IFERROR(VLOOKUP($A1562,'Hospitalisation Details'!$A:$P,13,0),"")</f>
        <v>tier - 2</v>
      </c>
      <c r="R1562" s="47" t="str">
        <f>IFERROR(VLOOKUP($A1562,'Hospitalisation Details'!$A:$P,14,0),"")</f>
        <v>R1013</v>
      </c>
      <c r="S1562" s="47">
        <f>IFERROR(VLOOKUP($A1562,'Hospitalisation Details'!$A:$P,16,0),"")</f>
        <v>41</v>
      </c>
    </row>
    <row r="1563" spans="1:19" x14ac:dyDescent="0.3">
      <c r="A1563" s="34" t="str">
        <f>'Medical Examinations'!A1563</f>
        <v>Id1562</v>
      </c>
      <c r="B1563" s="36" t="str">
        <f>VLOOKUP($A1563,'Customer Names'!A:E,3,FALSE)</f>
        <v>Mr.</v>
      </c>
      <c r="C1563" s="37" t="str">
        <f>VLOOKUP($A1563,'Customer Names'!$A:$E,4,FALSE)</f>
        <v xml:space="preserve"> Alejandro Sr.</v>
      </c>
      <c r="D1563" s="37" t="str">
        <f>VLOOKUP($A1563,'Customer Names'!A:E,5,FALSE)</f>
        <v>Hidalgo Zambrano</v>
      </c>
      <c r="E1563" s="35">
        <f>VLOOKUP($A1563,'Medical Examinations'!$A:$H,2,FALSE)</f>
        <v>29.26</v>
      </c>
      <c r="F1563" s="35">
        <f>VLOOKUP($A1563,'Medical Examinations'!$A:$H,3,FALSE)</f>
        <v>4.03</v>
      </c>
      <c r="G1563" s="35" t="str">
        <f>VLOOKUP($A1563,'Medical Examinations'!$A:$N,11,0)</f>
        <v>No</v>
      </c>
      <c r="H1563" s="35" t="str">
        <f>VLOOKUP($A1563,'Medical Examinations'!$A:$N,5,0)</f>
        <v>No</v>
      </c>
      <c r="I1563" s="35" t="str">
        <f>VLOOKUP($A1563,'Medical Examinations'!$A:$N,6,0)</f>
        <v>No</v>
      </c>
      <c r="J1563" s="35">
        <f>VLOOKUP($A1563,'Medical Examinations'!$A:$N,9,0)</f>
        <v>1</v>
      </c>
      <c r="K1563" s="35" t="str">
        <f>VLOOKUP($A1563,'Medical Examinations'!$A:$N,10,0)</f>
        <v>No</v>
      </c>
      <c r="L1563" s="35" t="str">
        <f>VLOOKUP($A1563,'Medical Examinations'!$A:$N,12,0)</f>
        <v>Overweight</v>
      </c>
      <c r="M1563" s="35" t="str">
        <f>VLOOKUP($A1563,'Medical Examinations'!$A:$N,13,0)</f>
        <v>Normal</v>
      </c>
      <c r="N1563" s="45">
        <f>IFERROR(VLOOKUP($A1563,'Hospitalisation Details'!$A:$P,15,0),"")</f>
        <v>30987</v>
      </c>
      <c r="O1563" s="46">
        <f>IFERROR(VLOOKUP($A1563,'Hospitalisation Details'!$A:$P,6,0),"")</f>
        <v>6457.84</v>
      </c>
      <c r="P1563" s="47" t="str">
        <f>IFERROR(VLOOKUP($A1563,'Hospitalisation Details'!$A:$P,12,0),"")</f>
        <v>tier - 2</v>
      </c>
      <c r="Q1563" s="47" t="str">
        <f>IFERROR(VLOOKUP($A1563,'Hospitalisation Details'!$A:$P,13,0),"")</f>
        <v>tier - 3</v>
      </c>
      <c r="R1563" s="47" t="str">
        <f>IFERROR(VLOOKUP($A1563,'Hospitalisation Details'!$A:$P,14,0),"")</f>
        <v>R1012</v>
      </c>
      <c r="S1563" s="47">
        <f>IFERROR(VLOOKUP($A1563,'Hospitalisation Details'!$A:$P,16,0),"")</f>
        <v>38</v>
      </c>
    </row>
    <row r="1564" spans="1:19" x14ac:dyDescent="0.3">
      <c r="A1564" s="34" t="str">
        <f>'Medical Examinations'!A1564</f>
        <v>Id1563</v>
      </c>
      <c r="B1564" s="36" t="str">
        <f>VLOOKUP($A1564,'Customer Names'!A:E,3,FALSE)</f>
        <v>Mr.</v>
      </c>
      <c r="C1564" s="37" t="str">
        <f>VLOOKUP($A1564,'Customer Names'!$A:$E,4,FALSE)</f>
        <v xml:space="preserve"> Nicholas R.</v>
      </c>
      <c r="D1564" s="37" t="str">
        <f>VLOOKUP($A1564,'Customer Names'!A:E,5,FALSE)</f>
        <v>Caprario</v>
      </c>
      <c r="E1564" s="35">
        <f>VLOOKUP($A1564,'Medical Examinations'!$A:$H,2,FALSE)</f>
        <v>27.835000000000001</v>
      </c>
      <c r="F1564" s="35">
        <f>VLOOKUP($A1564,'Medical Examinations'!$A:$H,3,FALSE)</f>
        <v>4.5599999999999996</v>
      </c>
      <c r="G1564" s="35" t="str">
        <f>VLOOKUP($A1564,'Medical Examinations'!$A:$N,11,0)</f>
        <v>No</v>
      </c>
      <c r="H1564" s="35" t="str">
        <f>VLOOKUP($A1564,'Medical Examinations'!$A:$N,5,0)</f>
        <v>No</v>
      </c>
      <c r="I1564" s="35" t="str">
        <f>VLOOKUP($A1564,'Medical Examinations'!$A:$N,6,0)</f>
        <v>No</v>
      </c>
      <c r="J1564" s="35">
        <f>VLOOKUP($A1564,'Medical Examinations'!$A:$N,9,0)</f>
        <v>1</v>
      </c>
      <c r="K1564" s="35" t="str">
        <f>VLOOKUP($A1564,'Medical Examinations'!$A:$N,10,0)</f>
        <v>No</v>
      </c>
      <c r="L1564" s="35" t="str">
        <f>VLOOKUP($A1564,'Medical Examinations'!$A:$N,12,0)</f>
        <v>Overweight</v>
      </c>
      <c r="M1564" s="35" t="str">
        <f>VLOOKUP($A1564,'Medical Examinations'!$A:$N,13,0)</f>
        <v>Normal</v>
      </c>
      <c r="N1564" s="45">
        <f>IFERROR(VLOOKUP($A1564,'Hospitalisation Details'!$A:$P,15,0),"")</f>
        <v>30920</v>
      </c>
      <c r="O1564" s="46">
        <f>IFERROR(VLOOKUP($A1564,'Hospitalisation Details'!$A:$P,6,0),"")</f>
        <v>6455.86</v>
      </c>
      <c r="P1564" s="47" t="str">
        <f>IFERROR(VLOOKUP($A1564,'Hospitalisation Details'!$A:$P,12,0),"")</f>
        <v>tier - 3</v>
      </c>
      <c r="Q1564" s="47" t="str">
        <f>IFERROR(VLOOKUP($A1564,'Hospitalisation Details'!$A:$P,13,0),"")</f>
        <v>tier - 3</v>
      </c>
      <c r="R1564" s="47" t="str">
        <f>IFERROR(VLOOKUP($A1564,'Hospitalisation Details'!$A:$P,14,0),"")</f>
        <v>R1012</v>
      </c>
      <c r="S1564" s="47">
        <f>IFERROR(VLOOKUP($A1564,'Hospitalisation Details'!$A:$P,16,0),"")</f>
        <v>38</v>
      </c>
    </row>
    <row r="1565" spans="1:19" x14ac:dyDescent="0.3">
      <c r="A1565" s="34" t="str">
        <f>'Medical Examinations'!A1565</f>
        <v>Id1564</v>
      </c>
      <c r="B1565" s="36" t="str">
        <f>VLOOKUP($A1565,'Customer Names'!A:E,3,FALSE)</f>
        <v>Mr.</v>
      </c>
      <c r="C1565" s="37" t="str">
        <f>VLOOKUP($A1565,'Customer Names'!$A:$E,4,FALSE)</f>
        <v xml:space="preserve"> Paul</v>
      </c>
      <c r="D1565" s="37" t="str">
        <f>VLOOKUP($A1565,'Customer Names'!A:E,5,FALSE)</f>
        <v>Ryan</v>
      </c>
      <c r="E1565" s="35">
        <f>VLOOKUP($A1565,'Medical Examinations'!$A:$H,2,FALSE)</f>
        <v>46.53</v>
      </c>
      <c r="F1565" s="35">
        <f>VLOOKUP($A1565,'Medical Examinations'!$A:$H,3,FALSE)</f>
        <v>5.38</v>
      </c>
      <c r="G1565" s="35" t="str">
        <f>VLOOKUP($A1565,'Medical Examinations'!$A:$N,11,0)</f>
        <v>Yes</v>
      </c>
      <c r="H1565" s="35" t="str">
        <f>VLOOKUP($A1565,'Medical Examinations'!$A:$N,5,0)</f>
        <v>No</v>
      </c>
      <c r="I1565" s="35" t="str">
        <f>VLOOKUP($A1565,'Medical Examinations'!$A:$N,6,0)</f>
        <v>No</v>
      </c>
      <c r="J1565" s="35">
        <f>VLOOKUP($A1565,'Medical Examinations'!$A:$N,9,0)</f>
        <v>0</v>
      </c>
      <c r="K1565" s="35" t="str">
        <f>VLOOKUP($A1565,'Medical Examinations'!$A:$N,10,0)</f>
        <v>No</v>
      </c>
      <c r="L1565" s="35" t="str">
        <f>VLOOKUP($A1565,'Medical Examinations'!$A:$N,12,0)</f>
        <v>Obesity</v>
      </c>
      <c r="M1565" s="35" t="str">
        <f>VLOOKUP($A1565,'Medical Examinations'!$A:$N,13,0)</f>
        <v>Normal</v>
      </c>
      <c r="N1565" s="45">
        <f>IFERROR(VLOOKUP($A1565,'Hospitalisation Details'!$A:$P,15,0),"")</f>
        <v>31250</v>
      </c>
      <c r="O1565" s="46">
        <f>IFERROR(VLOOKUP($A1565,'Hospitalisation Details'!$A:$P,6,0),"")</f>
        <v>6435.62</v>
      </c>
      <c r="P1565" s="47" t="str">
        <f>IFERROR(VLOOKUP($A1565,'Hospitalisation Details'!$A:$P,12,0),"")</f>
        <v>tier - 3</v>
      </c>
      <c r="Q1565" s="47" t="str">
        <f>IFERROR(VLOOKUP($A1565,'Hospitalisation Details'!$A:$P,13,0),"")</f>
        <v>tier - 2</v>
      </c>
      <c r="R1565" s="47" t="str">
        <f>IFERROR(VLOOKUP($A1565,'Hospitalisation Details'!$A:$P,14,0),"")</f>
        <v>R1013</v>
      </c>
      <c r="S1565" s="47">
        <f>IFERROR(VLOOKUP($A1565,'Hospitalisation Details'!$A:$P,16,0),"")</f>
        <v>37</v>
      </c>
    </row>
    <row r="1566" spans="1:19" x14ac:dyDescent="0.3">
      <c r="A1566" s="34" t="str">
        <f>'Medical Examinations'!A1566</f>
        <v>Id1565</v>
      </c>
      <c r="B1566" s="36" t="str">
        <f>VLOOKUP($A1566,'Customer Names'!A:E,3,FALSE)</f>
        <v>Mr.</v>
      </c>
      <c r="C1566" s="37" t="str">
        <f>VLOOKUP($A1566,'Customer Names'!$A:$E,4,FALSE)</f>
        <v xml:space="preserve"> Michael D</v>
      </c>
      <c r="D1566" s="37" t="str">
        <f>VLOOKUP($A1566,'Customer Names'!A:E,5,FALSE)</f>
        <v>Hoffman</v>
      </c>
      <c r="E1566" s="35">
        <f>VLOOKUP($A1566,'Medical Examinations'!$A:$H,2,FALSE)</f>
        <v>20.58</v>
      </c>
      <c r="F1566" s="35">
        <f>VLOOKUP($A1566,'Medical Examinations'!$A:$H,3,FALSE)</f>
        <v>11.04</v>
      </c>
      <c r="G1566" s="35" t="str">
        <f>VLOOKUP($A1566,'Medical Examinations'!$A:$N,11,0)</f>
        <v>Yes</v>
      </c>
      <c r="H1566" s="35" t="str">
        <f>VLOOKUP($A1566,'Medical Examinations'!$A:$N,5,0)</f>
        <v>No</v>
      </c>
      <c r="I1566" s="35" t="str">
        <f>VLOOKUP($A1566,'Medical Examinations'!$A:$N,6,0)</f>
        <v>No</v>
      </c>
      <c r="J1566" s="35">
        <f>VLOOKUP($A1566,'Medical Examinations'!$A:$N,9,0)</f>
        <v>1</v>
      </c>
      <c r="K1566" s="35" t="str">
        <f>VLOOKUP($A1566,'Medical Examinations'!$A:$N,10,0)</f>
        <v>No</v>
      </c>
      <c r="L1566" s="35" t="str">
        <f>VLOOKUP($A1566,'Medical Examinations'!$A:$N,12,0)</f>
        <v>Normal Weight</v>
      </c>
      <c r="M1566" s="35" t="str">
        <f>VLOOKUP($A1566,'Medical Examinations'!$A:$N,13,0)</f>
        <v>Diabetes</v>
      </c>
      <c r="N1566" s="45">
        <f>IFERROR(VLOOKUP($A1566,'Hospitalisation Details'!$A:$P,15,0),"")</f>
        <v>27611</v>
      </c>
      <c r="O1566" s="46">
        <f>IFERROR(VLOOKUP($A1566,'Hospitalisation Details'!$A:$P,6,0),"")</f>
        <v>6423.48</v>
      </c>
      <c r="P1566" s="47" t="str">
        <f>IFERROR(VLOOKUP($A1566,'Hospitalisation Details'!$A:$P,12,0),"")</f>
        <v>tier - 2</v>
      </c>
      <c r="Q1566" s="47" t="str">
        <f>IFERROR(VLOOKUP($A1566,'Hospitalisation Details'!$A:$P,13,0),"")</f>
        <v>tier - 3</v>
      </c>
      <c r="R1566" s="47" t="str">
        <f>IFERROR(VLOOKUP($A1566,'Hospitalisation Details'!$A:$P,14,0),"")</f>
        <v>R1013</v>
      </c>
      <c r="S1566" s="47">
        <f>IFERROR(VLOOKUP($A1566,'Hospitalisation Details'!$A:$P,16,0),"")</f>
        <v>47</v>
      </c>
    </row>
    <row r="1567" spans="1:19" x14ac:dyDescent="0.3">
      <c r="A1567" s="34" t="str">
        <f>'Medical Examinations'!A1567</f>
        <v>Id1566</v>
      </c>
      <c r="B1567" s="36" t="str">
        <f>VLOOKUP($A1567,'Customer Names'!A:E,3,FALSE)</f>
        <v>Ms.</v>
      </c>
      <c r="C1567" s="37" t="str">
        <f>VLOOKUP($A1567,'Customer Names'!$A:$E,4,FALSE)</f>
        <v xml:space="preserve"> Marina</v>
      </c>
      <c r="D1567" s="37" t="str">
        <f>VLOOKUP($A1567,'Customer Names'!A:E,5,FALSE)</f>
        <v>Wong</v>
      </c>
      <c r="E1567" s="35">
        <f>VLOOKUP($A1567,'Medical Examinations'!$A:$H,2,FALSE)</f>
        <v>19.53</v>
      </c>
      <c r="F1567" s="35">
        <f>VLOOKUP($A1567,'Medical Examinations'!$A:$H,3,FALSE)</f>
        <v>6.09</v>
      </c>
      <c r="G1567" s="35" t="str">
        <f>VLOOKUP($A1567,'Medical Examinations'!$A:$N,11,0)</f>
        <v>Yes</v>
      </c>
      <c r="H1567" s="35" t="str">
        <f>VLOOKUP($A1567,'Medical Examinations'!$A:$N,5,0)</f>
        <v>No</v>
      </c>
      <c r="I1567" s="35" t="str">
        <f>VLOOKUP($A1567,'Medical Examinations'!$A:$N,6,0)</f>
        <v>No</v>
      </c>
      <c r="J1567" s="35">
        <f>VLOOKUP($A1567,'Medical Examinations'!$A:$N,9,0)</f>
        <v>0</v>
      </c>
      <c r="K1567" s="35" t="str">
        <f>VLOOKUP($A1567,'Medical Examinations'!$A:$N,10,0)</f>
        <v>No</v>
      </c>
      <c r="L1567" s="35" t="str">
        <f>VLOOKUP($A1567,'Medical Examinations'!$A:$N,12,0)</f>
        <v>Normal Weight</v>
      </c>
      <c r="M1567" s="35" t="str">
        <f>VLOOKUP($A1567,'Medical Examinations'!$A:$N,13,0)</f>
        <v>Prediabetes</v>
      </c>
      <c r="N1567" s="45">
        <f>IFERROR(VLOOKUP($A1567,'Hospitalisation Details'!$A:$P,15,0),"")</f>
        <v>28124</v>
      </c>
      <c r="O1567" s="46">
        <f>IFERROR(VLOOKUP($A1567,'Hospitalisation Details'!$A:$P,6,0),"")</f>
        <v>6417.28</v>
      </c>
      <c r="P1567" s="47" t="str">
        <f>IFERROR(VLOOKUP($A1567,'Hospitalisation Details'!$A:$P,12,0),"")</f>
        <v>tier - 2</v>
      </c>
      <c r="Q1567" s="47" t="str">
        <f>IFERROR(VLOOKUP($A1567,'Hospitalisation Details'!$A:$P,13,0),"")</f>
        <v>tier - 3</v>
      </c>
      <c r="R1567" s="47" t="str">
        <f>IFERROR(VLOOKUP($A1567,'Hospitalisation Details'!$A:$P,14,0),"")</f>
        <v>R1013</v>
      </c>
      <c r="S1567" s="47">
        <f>IFERROR(VLOOKUP($A1567,'Hospitalisation Details'!$A:$P,16,0),"")</f>
        <v>46</v>
      </c>
    </row>
    <row r="1568" spans="1:19" x14ac:dyDescent="0.3">
      <c r="A1568" s="34" t="str">
        <f>'Medical Examinations'!A1568</f>
        <v>Id1567</v>
      </c>
      <c r="B1568" s="36" t="str">
        <f>VLOOKUP($A1568,'Customer Names'!A:E,3,FALSE)</f>
        <v>Ms.</v>
      </c>
      <c r="C1568" s="37" t="str">
        <f>VLOOKUP($A1568,'Customer Names'!$A:$E,4,FALSE)</f>
        <v xml:space="preserve"> Caroline</v>
      </c>
      <c r="D1568" s="37" t="str">
        <f>VLOOKUP($A1568,'Customer Names'!A:E,5,FALSE)</f>
        <v>Lea</v>
      </c>
      <c r="E1568" s="35">
        <f>VLOOKUP($A1568,'Medical Examinations'!$A:$H,2,FALSE)</f>
        <v>27.7</v>
      </c>
      <c r="F1568" s="35">
        <f>VLOOKUP($A1568,'Medical Examinations'!$A:$H,3,FALSE)</f>
        <v>4.71</v>
      </c>
      <c r="G1568" s="35" t="str">
        <f>VLOOKUP($A1568,'Medical Examinations'!$A:$N,11,0)</f>
        <v>No</v>
      </c>
      <c r="H1568" s="35" t="str">
        <f>VLOOKUP($A1568,'Medical Examinations'!$A:$N,5,0)</f>
        <v>No</v>
      </c>
      <c r="I1568" s="35" t="str">
        <f>VLOOKUP($A1568,'Medical Examinations'!$A:$N,6,0)</f>
        <v>No</v>
      </c>
      <c r="J1568" s="35">
        <f>VLOOKUP($A1568,'Medical Examinations'!$A:$N,9,0)</f>
        <v>1</v>
      </c>
      <c r="K1568" s="35" t="str">
        <f>VLOOKUP($A1568,'Medical Examinations'!$A:$N,10,0)</f>
        <v>No</v>
      </c>
      <c r="L1568" s="35" t="str">
        <f>VLOOKUP($A1568,'Medical Examinations'!$A:$N,12,0)</f>
        <v>Overweight</v>
      </c>
      <c r="M1568" s="35" t="str">
        <f>VLOOKUP($A1568,'Medical Examinations'!$A:$N,13,0)</f>
        <v>Normal</v>
      </c>
      <c r="N1568" s="45">
        <f>IFERROR(VLOOKUP($A1568,'Hospitalisation Details'!$A:$P,15,0),"")</f>
        <v>32024</v>
      </c>
      <c r="O1568" s="46">
        <f>IFERROR(VLOOKUP($A1568,'Hospitalisation Details'!$A:$P,6,0),"")</f>
        <v>6414.18</v>
      </c>
      <c r="P1568" s="47" t="str">
        <f>IFERROR(VLOOKUP($A1568,'Hospitalisation Details'!$A:$P,12,0),"")</f>
        <v>tier - 2</v>
      </c>
      <c r="Q1568" s="47" t="str">
        <f>IFERROR(VLOOKUP($A1568,'Hospitalisation Details'!$A:$P,13,0),"")</f>
        <v>tier - 2</v>
      </c>
      <c r="R1568" s="47" t="str">
        <f>IFERROR(VLOOKUP($A1568,'Hospitalisation Details'!$A:$P,14,0),"")</f>
        <v>R1011</v>
      </c>
      <c r="S1568" s="47">
        <f>IFERROR(VLOOKUP($A1568,'Hospitalisation Details'!$A:$P,16,0),"")</f>
        <v>35</v>
      </c>
    </row>
    <row r="1569" spans="1:19" x14ac:dyDescent="0.3">
      <c r="A1569" s="34" t="str">
        <f>'Medical Examinations'!A1569</f>
        <v>Id1568</v>
      </c>
      <c r="B1569" s="36" t="str">
        <f>VLOOKUP($A1569,'Customer Names'!A:E,3,FALSE)</f>
        <v>Mr.</v>
      </c>
      <c r="C1569" s="37" t="str">
        <f>VLOOKUP($A1569,'Customer Names'!$A:$E,4,FALSE)</f>
        <v xml:space="preserve"> Ross P</v>
      </c>
      <c r="D1569" s="37" t="str">
        <f>VLOOKUP($A1569,'Customer Names'!A:E,5,FALSE)</f>
        <v>Patterson</v>
      </c>
      <c r="E1569" s="35">
        <f>VLOOKUP($A1569,'Medical Examinations'!$A:$H,2,FALSE)</f>
        <v>18.920000000000002</v>
      </c>
      <c r="F1569" s="35">
        <f>VLOOKUP($A1569,'Medical Examinations'!$A:$H,3,FALSE)</f>
        <v>8.18</v>
      </c>
      <c r="G1569" s="35" t="str">
        <f>VLOOKUP($A1569,'Medical Examinations'!$A:$N,11,0)</f>
        <v>No</v>
      </c>
      <c r="H1569" s="35" t="str">
        <f>VLOOKUP($A1569,'Medical Examinations'!$A:$N,5,0)</f>
        <v>No</v>
      </c>
      <c r="I1569" s="35" t="str">
        <f>VLOOKUP($A1569,'Medical Examinations'!$A:$N,6,0)</f>
        <v>No</v>
      </c>
      <c r="J1569" s="35">
        <f>VLOOKUP($A1569,'Medical Examinations'!$A:$N,9,0)</f>
        <v>0</v>
      </c>
      <c r="K1569" s="35" t="str">
        <f>VLOOKUP($A1569,'Medical Examinations'!$A:$N,10,0)</f>
        <v>No</v>
      </c>
      <c r="L1569" s="35" t="str">
        <f>VLOOKUP($A1569,'Medical Examinations'!$A:$N,12,0)</f>
        <v>Normal Weight</v>
      </c>
      <c r="M1569" s="35" t="str">
        <f>VLOOKUP($A1569,'Medical Examinations'!$A:$N,13,0)</f>
        <v>Diabetes</v>
      </c>
      <c r="N1569" s="45">
        <f>IFERROR(VLOOKUP($A1569,'Hospitalisation Details'!$A:$P,15,0),"")</f>
        <v>26167</v>
      </c>
      <c r="O1569" s="46">
        <f>IFERROR(VLOOKUP($A1569,'Hospitalisation Details'!$A:$P,6,0),"")</f>
        <v>6412.34</v>
      </c>
      <c r="P1569" s="47" t="str">
        <f>IFERROR(VLOOKUP($A1569,'Hospitalisation Details'!$A:$P,12,0),"")</f>
        <v>tier - 2</v>
      </c>
      <c r="Q1569" s="47" t="str">
        <f>IFERROR(VLOOKUP($A1569,'Hospitalisation Details'!$A:$P,13,0),"")</f>
        <v>tier - 3</v>
      </c>
      <c r="R1569" s="47" t="str">
        <f>IFERROR(VLOOKUP($A1569,'Hospitalisation Details'!$A:$P,14,0),"")</f>
        <v>R1013</v>
      </c>
      <c r="S1569" s="47">
        <f>IFERROR(VLOOKUP($A1569,'Hospitalisation Details'!$A:$P,16,0),"")</f>
        <v>51</v>
      </c>
    </row>
    <row r="1570" spans="1:19" x14ac:dyDescent="0.3">
      <c r="A1570" s="34" t="str">
        <f>'Medical Examinations'!A1570</f>
        <v>Id1569</v>
      </c>
      <c r="B1570" s="36" t="str">
        <f>VLOOKUP($A1570,'Customer Names'!A:E,3,FALSE)</f>
        <v>Ms.</v>
      </c>
      <c r="C1570" s="37" t="str">
        <f>VLOOKUP($A1570,'Customer Names'!$A:$E,4,FALSE)</f>
        <v xml:space="preserve"> Aoife</v>
      </c>
      <c r="D1570" s="37" t="str">
        <f>VLOOKUP($A1570,'Customer Names'!A:E,5,FALSE)</f>
        <v>Quigley</v>
      </c>
      <c r="E1570" s="35">
        <f>VLOOKUP($A1570,'Medical Examinations'!$A:$H,2,FALSE)</f>
        <v>17.760000000000002</v>
      </c>
      <c r="F1570" s="35">
        <f>VLOOKUP($A1570,'Medical Examinations'!$A:$H,3,FALSE)</f>
        <v>11.18</v>
      </c>
      <c r="G1570" s="35" t="str">
        <f>VLOOKUP($A1570,'Medical Examinations'!$A:$N,11,0)</f>
        <v>Yes</v>
      </c>
      <c r="H1570" s="35" t="str">
        <f>VLOOKUP($A1570,'Medical Examinations'!$A:$N,5,0)</f>
        <v>No</v>
      </c>
      <c r="I1570" s="35" t="str">
        <f>VLOOKUP($A1570,'Medical Examinations'!$A:$N,6,0)</f>
        <v>No</v>
      </c>
      <c r="J1570" s="35">
        <f>VLOOKUP($A1570,'Medical Examinations'!$A:$N,9,0)</f>
        <v>2</v>
      </c>
      <c r="K1570" s="35" t="str">
        <f>VLOOKUP($A1570,'Medical Examinations'!$A:$N,10,0)</f>
        <v>No</v>
      </c>
      <c r="L1570" s="35" t="str">
        <f>VLOOKUP($A1570,'Medical Examinations'!$A:$N,12,0)</f>
        <v>Underweight</v>
      </c>
      <c r="M1570" s="35" t="str">
        <f>VLOOKUP($A1570,'Medical Examinations'!$A:$N,13,0)</f>
        <v>Diabetes</v>
      </c>
      <c r="N1570" s="45">
        <f>IFERROR(VLOOKUP($A1570,'Hospitalisation Details'!$A:$P,15,0),"")</f>
        <v>25800</v>
      </c>
      <c r="O1570" s="46">
        <f>IFERROR(VLOOKUP($A1570,'Hospitalisation Details'!$A:$P,6,0),"")</f>
        <v>6407.05</v>
      </c>
      <c r="P1570" s="47" t="str">
        <f>IFERROR(VLOOKUP($A1570,'Hospitalisation Details'!$A:$P,12,0),"")</f>
        <v>tier - 2</v>
      </c>
      <c r="Q1570" s="47" t="str">
        <f>IFERROR(VLOOKUP($A1570,'Hospitalisation Details'!$A:$P,13,0),"")</f>
        <v>tier - 1</v>
      </c>
      <c r="R1570" s="47" t="str">
        <f>IFERROR(VLOOKUP($A1570,'Hospitalisation Details'!$A:$P,14,0),"")</f>
        <v>R1013</v>
      </c>
      <c r="S1570" s="47">
        <f>IFERROR(VLOOKUP($A1570,'Hospitalisation Details'!$A:$P,16,0),"")</f>
        <v>52</v>
      </c>
    </row>
    <row r="1571" spans="1:19" x14ac:dyDescent="0.3">
      <c r="A1571" s="34" t="str">
        <f>'Medical Examinations'!A1571</f>
        <v>Id1570</v>
      </c>
      <c r="B1571" s="36" t="str">
        <f>VLOOKUP($A1571,'Customer Names'!A:E,3,FALSE)</f>
        <v>Mr.</v>
      </c>
      <c r="C1571" s="37" t="str">
        <f>VLOOKUP($A1571,'Customer Names'!$A:$E,4,FALSE)</f>
        <v xml:space="preserve"> Wesley</v>
      </c>
      <c r="D1571" s="37" t="str">
        <f>VLOOKUP($A1571,'Customer Names'!A:E,5,FALSE)</f>
        <v>Korir</v>
      </c>
      <c r="E1571" s="35">
        <f>VLOOKUP($A1571,'Medical Examinations'!$A:$H,2,FALSE)</f>
        <v>29.83</v>
      </c>
      <c r="F1571" s="35">
        <f>VLOOKUP($A1571,'Medical Examinations'!$A:$H,3,FALSE)</f>
        <v>5.03</v>
      </c>
      <c r="G1571" s="35" t="str">
        <f>VLOOKUP($A1571,'Medical Examinations'!$A:$N,11,0)</f>
        <v>Yes</v>
      </c>
      <c r="H1571" s="35" t="str">
        <f>VLOOKUP($A1571,'Medical Examinations'!$A:$N,5,0)</f>
        <v>No</v>
      </c>
      <c r="I1571" s="35" t="str">
        <f>VLOOKUP($A1571,'Medical Examinations'!$A:$N,6,0)</f>
        <v>No</v>
      </c>
      <c r="J1571" s="35">
        <f>VLOOKUP($A1571,'Medical Examinations'!$A:$N,9,0)</f>
        <v>0</v>
      </c>
      <c r="K1571" s="35" t="str">
        <f>VLOOKUP($A1571,'Medical Examinations'!$A:$N,10,0)</f>
        <v>No</v>
      </c>
      <c r="L1571" s="35" t="str">
        <f>VLOOKUP($A1571,'Medical Examinations'!$A:$N,12,0)</f>
        <v>Overweight</v>
      </c>
      <c r="M1571" s="35" t="str">
        <f>VLOOKUP($A1571,'Medical Examinations'!$A:$N,13,0)</f>
        <v>Normal</v>
      </c>
      <c r="N1571" s="45">
        <f>IFERROR(VLOOKUP($A1571,'Hospitalisation Details'!$A:$P,15,0),"")</f>
        <v>31391</v>
      </c>
      <c r="O1571" s="46">
        <f>IFERROR(VLOOKUP($A1571,'Hospitalisation Details'!$A:$P,6,0),"")</f>
        <v>6406.41</v>
      </c>
      <c r="P1571" s="47" t="str">
        <f>IFERROR(VLOOKUP($A1571,'Hospitalisation Details'!$A:$P,12,0),"")</f>
        <v>tier - 1</v>
      </c>
      <c r="Q1571" s="47" t="str">
        <f>IFERROR(VLOOKUP($A1571,'Hospitalisation Details'!$A:$P,13,0),"")</f>
        <v>tier - 3</v>
      </c>
      <c r="R1571" s="47" t="str">
        <f>IFERROR(VLOOKUP($A1571,'Hospitalisation Details'!$A:$P,14,0),"")</f>
        <v>R1014</v>
      </c>
      <c r="S1571" s="47">
        <f>IFERROR(VLOOKUP($A1571,'Hospitalisation Details'!$A:$P,16,0),"")</f>
        <v>37</v>
      </c>
    </row>
    <row r="1572" spans="1:19" x14ac:dyDescent="0.3">
      <c r="A1572" s="34" t="str">
        <f>'Medical Examinations'!A1572</f>
        <v>Id1571</v>
      </c>
      <c r="B1572" s="36" t="str">
        <f>VLOOKUP($A1572,'Customer Names'!A:E,3,FALSE)</f>
        <v>Ms.</v>
      </c>
      <c r="C1572" s="37" t="str">
        <f>VLOOKUP($A1572,'Customer Names'!$A:$E,4,FALSE)</f>
        <v xml:space="preserve"> Rebecca J</v>
      </c>
      <c r="D1572" s="37" t="str">
        <f>VLOOKUP($A1572,'Customer Names'!A:E,5,FALSE)</f>
        <v>Downs</v>
      </c>
      <c r="E1572" s="35">
        <f>VLOOKUP($A1572,'Medical Examinations'!$A:$H,2,FALSE)</f>
        <v>23.465</v>
      </c>
      <c r="F1572" s="35">
        <f>VLOOKUP($A1572,'Medical Examinations'!$A:$H,3,FALSE)</f>
        <v>5.56</v>
      </c>
      <c r="G1572" s="35" t="str">
        <f>VLOOKUP($A1572,'Medical Examinations'!$A:$N,11,0)</f>
        <v>No</v>
      </c>
      <c r="H1572" s="35" t="str">
        <f>VLOOKUP($A1572,'Medical Examinations'!$A:$N,5,0)</f>
        <v>No</v>
      </c>
      <c r="I1572" s="35" t="str">
        <f>VLOOKUP($A1572,'Medical Examinations'!$A:$N,6,0)</f>
        <v>No</v>
      </c>
      <c r="J1572" s="35">
        <f>VLOOKUP($A1572,'Medical Examinations'!$A:$N,9,0)</f>
        <v>1</v>
      </c>
      <c r="K1572" s="35" t="str">
        <f>VLOOKUP($A1572,'Medical Examinations'!$A:$N,10,0)</f>
        <v>No</v>
      </c>
      <c r="L1572" s="35" t="str">
        <f>VLOOKUP($A1572,'Medical Examinations'!$A:$N,12,0)</f>
        <v>Normal Weight</v>
      </c>
      <c r="M1572" s="35" t="str">
        <f>VLOOKUP($A1572,'Medical Examinations'!$A:$N,13,0)</f>
        <v>Normal</v>
      </c>
      <c r="N1572" s="45">
        <f>IFERROR(VLOOKUP($A1572,'Hospitalisation Details'!$A:$P,15,0),"")</f>
        <v>32029</v>
      </c>
      <c r="O1572" s="46">
        <f>IFERROR(VLOOKUP($A1572,'Hospitalisation Details'!$A:$P,6,0),"")</f>
        <v>6402.29</v>
      </c>
      <c r="P1572" s="47" t="str">
        <f>IFERROR(VLOOKUP($A1572,'Hospitalisation Details'!$A:$P,12,0),"")</f>
        <v>tier - 2</v>
      </c>
      <c r="Q1572" s="47" t="str">
        <f>IFERROR(VLOOKUP($A1572,'Hospitalisation Details'!$A:$P,13,0),"")</f>
        <v>tier - 3</v>
      </c>
      <c r="R1572" s="47" t="str">
        <f>IFERROR(VLOOKUP($A1572,'Hospitalisation Details'!$A:$P,14,0),"")</f>
        <v>R1024</v>
      </c>
      <c r="S1572" s="47">
        <f>IFERROR(VLOOKUP($A1572,'Hospitalisation Details'!$A:$P,16,0),"")</f>
        <v>35</v>
      </c>
    </row>
    <row r="1573" spans="1:19" x14ac:dyDescent="0.3">
      <c r="A1573" s="34" t="str">
        <f>'Medical Examinations'!A1573</f>
        <v>Id1572</v>
      </c>
      <c r="B1573" s="36" t="str">
        <f>VLOOKUP($A1573,'Customer Names'!A:E,3,FALSE)</f>
        <v>Mr.</v>
      </c>
      <c r="C1573" s="37" t="str">
        <f>VLOOKUP($A1573,'Customer Names'!$A:$E,4,FALSE)</f>
        <v xml:space="preserve"> Barry P.</v>
      </c>
      <c r="D1573" s="37" t="str">
        <f>VLOOKUP($A1573,'Customer Names'!A:E,5,FALSE)</f>
        <v>Young</v>
      </c>
      <c r="E1573" s="35">
        <f>VLOOKUP($A1573,'Medical Examinations'!$A:$H,2,FALSE)</f>
        <v>29.355</v>
      </c>
      <c r="F1573" s="35">
        <f>VLOOKUP($A1573,'Medical Examinations'!$A:$H,3,FALSE)</f>
        <v>4.33</v>
      </c>
      <c r="G1573" s="35" t="str">
        <f>VLOOKUP($A1573,'Medical Examinations'!$A:$N,11,0)</f>
        <v>No</v>
      </c>
      <c r="H1573" s="35" t="str">
        <f>VLOOKUP($A1573,'Medical Examinations'!$A:$N,5,0)</f>
        <v>No</v>
      </c>
      <c r="I1573" s="35" t="str">
        <f>VLOOKUP($A1573,'Medical Examinations'!$A:$N,6,0)</f>
        <v>No</v>
      </c>
      <c r="J1573" s="35">
        <f>VLOOKUP($A1573,'Medical Examinations'!$A:$N,9,0)</f>
        <v>0</v>
      </c>
      <c r="K1573" s="35" t="str">
        <f>VLOOKUP($A1573,'Medical Examinations'!$A:$N,10,0)</f>
        <v>No</v>
      </c>
      <c r="L1573" s="35" t="str">
        <f>VLOOKUP($A1573,'Medical Examinations'!$A:$N,12,0)</f>
        <v>Overweight</v>
      </c>
      <c r="M1573" s="35" t="str">
        <f>VLOOKUP($A1573,'Medical Examinations'!$A:$N,13,0)</f>
        <v>Normal</v>
      </c>
      <c r="N1573" s="45">
        <f>IFERROR(VLOOKUP($A1573,'Hospitalisation Details'!$A:$P,15,0),"")</f>
        <v>30252</v>
      </c>
      <c r="O1573" s="46">
        <f>IFERROR(VLOOKUP($A1573,'Hospitalisation Details'!$A:$P,6,0),"")</f>
        <v>6393.6</v>
      </c>
      <c r="P1573" s="47" t="str">
        <f>IFERROR(VLOOKUP($A1573,'Hospitalisation Details'!$A:$P,12,0),"")</f>
        <v>tier - 2</v>
      </c>
      <c r="Q1573" s="47" t="str">
        <f>IFERROR(VLOOKUP($A1573,'Hospitalisation Details'!$A:$P,13,0),"")</f>
        <v>tier - 1</v>
      </c>
      <c r="R1573" s="47" t="str">
        <f>IFERROR(VLOOKUP($A1573,'Hospitalisation Details'!$A:$P,14,0),"")</f>
        <v>R1012</v>
      </c>
      <c r="S1573" s="47">
        <f>IFERROR(VLOOKUP($A1573,'Hospitalisation Details'!$A:$P,16,0),"")</f>
        <v>40</v>
      </c>
    </row>
    <row r="1574" spans="1:19" x14ac:dyDescent="0.3">
      <c r="A1574" s="34" t="str">
        <f>'Medical Examinations'!A1574</f>
        <v>Id1573</v>
      </c>
      <c r="B1574" s="36" t="str">
        <f>VLOOKUP($A1574,'Customer Names'!A:E,3,FALSE)</f>
        <v>Mr.</v>
      </c>
      <c r="C1574" s="37" t="str">
        <f>VLOOKUP($A1574,'Customer Names'!$A:$E,4,FALSE)</f>
        <v xml:space="preserve"> Maciej</v>
      </c>
      <c r="D1574" s="37" t="str">
        <f>VLOOKUP($A1574,'Customer Names'!A:E,5,FALSE)</f>
        <v>Zywek</v>
      </c>
      <c r="E1574" s="35">
        <f>VLOOKUP($A1574,'Medical Examinations'!$A:$H,2,FALSE)</f>
        <v>35.49</v>
      </c>
      <c r="F1574" s="35">
        <f>VLOOKUP($A1574,'Medical Examinations'!$A:$H,3,FALSE)</f>
        <v>5.21</v>
      </c>
      <c r="G1574" s="35" t="str">
        <f>VLOOKUP($A1574,'Medical Examinations'!$A:$N,11,0)</f>
        <v>Yes</v>
      </c>
      <c r="H1574" s="35" t="str">
        <f>VLOOKUP($A1574,'Medical Examinations'!$A:$N,5,0)</f>
        <v>No</v>
      </c>
      <c r="I1574" s="35" t="str">
        <f>VLOOKUP($A1574,'Medical Examinations'!$A:$N,6,0)</f>
        <v>Yes</v>
      </c>
      <c r="J1574" s="35">
        <f>VLOOKUP($A1574,'Medical Examinations'!$A:$N,9,0)</f>
        <v>1</v>
      </c>
      <c r="K1574" s="35" t="str">
        <f>VLOOKUP($A1574,'Medical Examinations'!$A:$N,10,0)</f>
        <v>No</v>
      </c>
      <c r="L1574" s="35" t="str">
        <f>VLOOKUP($A1574,'Medical Examinations'!$A:$N,12,0)</f>
        <v>Obesity</v>
      </c>
      <c r="M1574" s="35" t="str">
        <f>VLOOKUP($A1574,'Medical Examinations'!$A:$N,13,0)</f>
        <v>Normal</v>
      </c>
      <c r="N1574" s="45">
        <f>IFERROR(VLOOKUP($A1574,'Hospitalisation Details'!$A:$P,15,0),"")</f>
        <v>35658</v>
      </c>
      <c r="O1574" s="46">
        <f>IFERROR(VLOOKUP($A1574,'Hospitalisation Details'!$A:$P,6,0),"")</f>
        <v>6389.53</v>
      </c>
      <c r="P1574" s="47" t="str">
        <f>IFERROR(VLOOKUP($A1574,'Hospitalisation Details'!$A:$P,12,0),"")</f>
        <v>tier - 2</v>
      </c>
      <c r="Q1574" s="47" t="str">
        <f>IFERROR(VLOOKUP($A1574,'Hospitalisation Details'!$A:$P,13,0),"")</f>
        <v>tier - 2</v>
      </c>
      <c r="R1574" s="47" t="str">
        <f>IFERROR(VLOOKUP($A1574,'Hospitalisation Details'!$A:$P,14,0),"")</f>
        <v>R1021</v>
      </c>
      <c r="S1574" s="47">
        <f>IFERROR(VLOOKUP($A1574,'Hospitalisation Details'!$A:$P,16,0),"")</f>
        <v>25</v>
      </c>
    </row>
    <row r="1575" spans="1:19" x14ac:dyDescent="0.3">
      <c r="A1575" s="34" t="str">
        <f>'Medical Examinations'!A1575</f>
        <v>Id1574</v>
      </c>
      <c r="B1575" s="36" t="str">
        <f>VLOOKUP($A1575,'Customer Names'!A:E,3,FALSE)</f>
        <v>Mr.</v>
      </c>
      <c r="C1575" s="37" t="str">
        <f>VLOOKUP($A1575,'Customer Names'!$A:$E,4,FALSE)</f>
        <v xml:space="preserve"> Jerry D.</v>
      </c>
      <c r="D1575" s="37" t="str">
        <f>VLOOKUP($A1575,'Customer Names'!A:E,5,FALSE)</f>
        <v>Faulkner</v>
      </c>
      <c r="E1575" s="35">
        <f>VLOOKUP($A1575,'Medical Examinations'!$A:$H,2,FALSE)</f>
        <v>26.315000000000001</v>
      </c>
      <c r="F1575" s="35">
        <f>VLOOKUP($A1575,'Medical Examinations'!$A:$H,3,FALSE)</f>
        <v>5.89</v>
      </c>
      <c r="G1575" s="35" t="str">
        <f>VLOOKUP($A1575,'Medical Examinations'!$A:$N,11,0)</f>
        <v>No</v>
      </c>
      <c r="H1575" s="35" t="str">
        <f>VLOOKUP($A1575,'Medical Examinations'!$A:$N,5,0)</f>
        <v>No</v>
      </c>
      <c r="I1575" s="35" t="str">
        <f>VLOOKUP($A1575,'Medical Examinations'!$A:$N,6,0)</f>
        <v>No</v>
      </c>
      <c r="J1575" s="35">
        <f>VLOOKUP($A1575,'Medical Examinations'!$A:$N,9,0)</f>
        <v>0</v>
      </c>
      <c r="K1575" s="35" t="str">
        <f>VLOOKUP($A1575,'Medical Examinations'!$A:$N,10,0)</f>
        <v>No</v>
      </c>
      <c r="L1575" s="35" t="str">
        <f>VLOOKUP($A1575,'Medical Examinations'!$A:$N,12,0)</f>
        <v>Overweight</v>
      </c>
      <c r="M1575" s="35" t="str">
        <f>VLOOKUP($A1575,'Medical Examinations'!$A:$N,13,0)</f>
        <v>Prediabetes</v>
      </c>
      <c r="N1575" s="45">
        <f>IFERROR(VLOOKUP($A1575,'Hospitalisation Details'!$A:$P,15,0),"")</f>
        <v>30169</v>
      </c>
      <c r="O1575" s="46">
        <f>IFERROR(VLOOKUP($A1575,'Hospitalisation Details'!$A:$P,6,0),"")</f>
        <v>6389.38</v>
      </c>
      <c r="P1575" s="47" t="str">
        <f>IFERROR(VLOOKUP($A1575,'Hospitalisation Details'!$A:$P,12,0),"")</f>
        <v>tier - 1</v>
      </c>
      <c r="Q1575" s="47" t="str">
        <f>IFERROR(VLOOKUP($A1575,'Hospitalisation Details'!$A:$P,13,0),"")</f>
        <v>tier - 2</v>
      </c>
      <c r="R1575" s="47" t="str">
        <f>IFERROR(VLOOKUP($A1575,'Hospitalisation Details'!$A:$P,14,0),"")</f>
        <v>R1012</v>
      </c>
      <c r="S1575" s="47">
        <f>IFERROR(VLOOKUP($A1575,'Hospitalisation Details'!$A:$P,16,0),"")</f>
        <v>40</v>
      </c>
    </row>
    <row r="1576" spans="1:19" x14ac:dyDescent="0.3">
      <c r="A1576" s="34" t="str">
        <f>'Medical Examinations'!A1576</f>
        <v>Id1575</v>
      </c>
      <c r="B1576" s="36" t="str">
        <f>VLOOKUP($A1576,'Customer Names'!A:E,3,FALSE)</f>
        <v>Mr.</v>
      </c>
      <c r="C1576" s="37" t="str">
        <f>VLOOKUP($A1576,'Customer Names'!$A:$E,4,FALSE)</f>
        <v xml:space="preserve"> Eric A.</v>
      </c>
      <c r="D1576" s="37" t="str">
        <f>VLOOKUP($A1576,'Customer Names'!A:E,5,FALSE)</f>
        <v>Erspamer</v>
      </c>
      <c r="E1576" s="35">
        <f>VLOOKUP($A1576,'Medical Examinations'!$A:$H,2,FALSE)</f>
        <v>19.79</v>
      </c>
      <c r="F1576" s="35">
        <f>VLOOKUP($A1576,'Medical Examinations'!$A:$H,3,FALSE)</f>
        <v>4.8099999999999996</v>
      </c>
      <c r="G1576" s="35" t="str">
        <f>VLOOKUP($A1576,'Medical Examinations'!$A:$N,11,0)</f>
        <v>Yes</v>
      </c>
      <c r="H1576" s="35" t="str">
        <f>VLOOKUP($A1576,'Medical Examinations'!$A:$N,5,0)</f>
        <v>No</v>
      </c>
      <c r="I1576" s="35" t="str">
        <f>VLOOKUP($A1576,'Medical Examinations'!$A:$N,6,0)</f>
        <v>No</v>
      </c>
      <c r="J1576" s="35">
        <f>VLOOKUP($A1576,'Medical Examinations'!$A:$N,9,0)</f>
        <v>0</v>
      </c>
      <c r="K1576" s="35" t="str">
        <f>VLOOKUP($A1576,'Medical Examinations'!$A:$N,10,0)</f>
        <v>No</v>
      </c>
      <c r="L1576" s="35" t="str">
        <f>VLOOKUP($A1576,'Medical Examinations'!$A:$N,12,0)</f>
        <v>Normal Weight</v>
      </c>
      <c r="M1576" s="35" t="str">
        <f>VLOOKUP($A1576,'Medical Examinations'!$A:$N,13,0)</f>
        <v>Normal</v>
      </c>
      <c r="N1576" s="45">
        <f>IFERROR(VLOOKUP($A1576,'Hospitalisation Details'!$A:$P,15,0),"")</f>
        <v>28082</v>
      </c>
      <c r="O1576" s="46">
        <f>IFERROR(VLOOKUP($A1576,'Hospitalisation Details'!$A:$P,6,0),"")</f>
        <v>6374.16</v>
      </c>
      <c r="P1576" s="47" t="str">
        <f>IFERROR(VLOOKUP($A1576,'Hospitalisation Details'!$A:$P,12,0),"")</f>
        <v>tier - 2</v>
      </c>
      <c r="Q1576" s="47" t="str">
        <f>IFERROR(VLOOKUP($A1576,'Hospitalisation Details'!$A:$P,13,0),"")</f>
        <v>tier - 2</v>
      </c>
      <c r="R1576" s="47" t="str">
        <f>IFERROR(VLOOKUP($A1576,'Hospitalisation Details'!$A:$P,14,0),"")</f>
        <v>R1013</v>
      </c>
      <c r="S1576" s="47">
        <f>IFERROR(VLOOKUP($A1576,'Hospitalisation Details'!$A:$P,16,0),"")</f>
        <v>46</v>
      </c>
    </row>
    <row r="1577" spans="1:19" x14ac:dyDescent="0.3">
      <c r="A1577" s="34" t="str">
        <f>'Medical Examinations'!A1577</f>
        <v>Id1576</v>
      </c>
      <c r="B1577" s="36" t="str">
        <f>VLOOKUP($A1577,'Customer Names'!A:E,3,FALSE)</f>
        <v>Ms.</v>
      </c>
      <c r="C1577" s="37" t="str">
        <f>VLOOKUP($A1577,'Customer Names'!$A:$E,4,FALSE)</f>
        <v xml:space="preserve"> Cathi</v>
      </c>
      <c r="D1577" s="37" t="str">
        <f>VLOOKUP($A1577,'Customer Names'!A:E,5,FALSE)</f>
        <v>Campbell</v>
      </c>
      <c r="E1577" s="35">
        <f>VLOOKUP($A1577,'Medical Examinations'!$A:$H,2,FALSE)</f>
        <v>40.564999999999998</v>
      </c>
      <c r="F1577" s="35">
        <f>VLOOKUP($A1577,'Medical Examinations'!$A:$H,3,FALSE)</f>
        <v>5.66</v>
      </c>
      <c r="G1577" s="35" t="str">
        <f>VLOOKUP($A1577,'Medical Examinations'!$A:$N,11,0)</f>
        <v>No</v>
      </c>
      <c r="H1577" s="35" t="str">
        <f>VLOOKUP($A1577,'Medical Examinations'!$A:$N,5,0)</f>
        <v>No</v>
      </c>
      <c r="I1577" s="35" t="str">
        <f>VLOOKUP($A1577,'Medical Examinations'!$A:$N,6,0)</f>
        <v>No</v>
      </c>
      <c r="J1577" s="35">
        <f>VLOOKUP($A1577,'Medical Examinations'!$A:$N,9,0)</f>
        <v>1</v>
      </c>
      <c r="K1577" s="35" t="str">
        <f>VLOOKUP($A1577,'Medical Examinations'!$A:$N,10,0)</f>
        <v>No</v>
      </c>
      <c r="L1577" s="35" t="str">
        <f>VLOOKUP($A1577,'Medical Examinations'!$A:$N,12,0)</f>
        <v>Obesity</v>
      </c>
      <c r="M1577" s="35" t="str">
        <f>VLOOKUP($A1577,'Medical Examinations'!$A:$N,13,0)</f>
        <v>Normal</v>
      </c>
      <c r="N1577" s="45">
        <f>IFERROR(VLOOKUP($A1577,'Hospitalisation Details'!$A:$P,15,0),"")</f>
        <v>30907</v>
      </c>
      <c r="O1577" s="46">
        <f>IFERROR(VLOOKUP($A1577,'Hospitalisation Details'!$A:$P,6,0),"")</f>
        <v>6373.56</v>
      </c>
      <c r="P1577" s="47" t="str">
        <f>IFERROR(VLOOKUP($A1577,'Hospitalisation Details'!$A:$P,12,0),"")</f>
        <v>tier - 2</v>
      </c>
      <c r="Q1577" s="47" t="str">
        <f>IFERROR(VLOOKUP($A1577,'Hospitalisation Details'!$A:$P,13,0),"")</f>
        <v>tier - 1</v>
      </c>
      <c r="R1577" s="47" t="str">
        <f>IFERROR(VLOOKUP($A1577,'Hospitalisation Details'!$A:$P,14,0),"")</f>
        <v>R1012</v>
      </c>
      <c r="S1577" s="47">
        <f>IFERROR(VLOOKUP($A1577,'Hospitalisation Details'!$A:$P,16,0),"")</f>
        <v>38</v>
      </c>
    </row>
    <row r="1578" spans="1:19" x14ac:dyDescent="0.3">
      <c r="A1578" s="34" t="str">
        <f>'Medical Examinations'!A1578</f>
        <v>Id1577</v>
      </c>
      <c r="B1578" s="36" t="str">
        <f>VLOOKUP($A1578,'Customer Names'!A:E,3,FALSE)</f>
        <v>Mr.</v>
      </c>
      <c r="C1578" s="37" t="str">
        <f>VLOOKUP($A1578,'Customer Names'!$A:$E,4,FALSE)</f>
        <v xml:space="preserve"> Alex M</v>
      </c>
      <c r="D1578" s="37" t="str">
        <f>VLOOKUP($A1578,'Customer Names'!A:E,5,FALSE)</f>
        <v>Addison</v>
      </c>
      <c r="E1578" s="35">
        <f>VLOOKUP($A1578,'Medical Examinations'!$A:$H,2,FALSE)</f>
        <v>18.03</v>
      </c>
      <c r="F1578" s="35">
        <f>VLOOKUP($A1578,'Medical Examinations'!$A:$H,3,FALSE)</f>
        <v>10.66</v>
      </c>
      <c r="G1578" s="35" t="str">
        <f>VLOOKUP($A1578,'Medical Examinations'!$A:$N,11,0)</f>
        <v>Yes</v>
      </c>
      <c r="H1578" s="35" t="str">
        <f>VLOOKUP($A1578,'Medical Examinations'!$A:$N,5,0)</f>
        <v>No</v>
      </c>
      <c r="I1578" s="35" t="str">
        <f>VLOOKUP($A1578,'Medical Examinations'!$A:$N,6,0)</f>
        <v>No</v>
      </c>
      <c r="J1578" s="35">
        <f>VLOOKUP($A1578,'Medical Examinations'!$A:$N,9,0)</f>
        <v>2</v>
      </c>
      <c r="K1578" s="35" t="str">
        <f>VLOOKUP($A1578,'Medical Examinations'!$A:$N,10,0)</f>
        <v>No</v>
      </c>
      <c r="L1578" s="35" t="str">
        <f>VLOOKUP($A1578,'Medical Examinations'!$A:$N,12,0)</f>
        <v>Underweight</v>
      </c>
      <c r="M1578" s="35" t="str">
        <f>VLOOKUP($A1578,'Medical Examinations'!$A:$N,13,0)</f>
        <v>Diabetes</v>
      </c>
      <c r="N1578" s="45">
        <f>IFERROR(VLOOKUP($A1578,'Hospitalisation Details'!$A:$P,15,0),"")</f>
        <v>25881</v>
      </c>
      <c r="O1578" s="46">
        <f>IFERROR(VLOOKUP($A1578,'Hospitalisation Details'!$A:$P,6,0),"")</f>
        <v>6367.31</v>
      </c>
      <c r="P1578" s="47" t="str">
        <f>IFERROR(VLOOKUP($A1578,'Hospitalisation Details'!$A:$P,12,0),"")</f>
        <v>tier - 2</v>
      </c>
      <c r="Q1578" s="47" t="str">
        <f>IFERROR(VLOOKUP($A1578,'Hospitalisation Details'!$A:$P,13,0),"")</f>
        <v>tier - 1</v>
      </c>
      <c r="R1578" s="47" t="str">
        <f>IFERROR(VLOOKUP($A1578,'Hospitalisation Details'!$A:$P,14,0),"")</f>
        <v>R1013</v>
      </c>
      <c r="S1578" s="47">
        <f>IFERROR(VLOOKUP($A1578,'Hospitalisation Details'!$A:$P,16,0),"")</f>
        <v>52</v>
      </c>
    </row>
    <row r="1579" spans="1:19" x14ac:dyDescent="0.3">
      <c r="A1579" s="34" t="str">
        <f>'Medical Examinations'!A1579</f>
        <v>Id1578</v>
      </c>
      <c r="B1579" s="36" t="str">
        <f>VLOOKUP($A1579,'Customer Names'!A:E,3,FALSE)</f>
        <v>Mr.</v>
      </c>
      <c r="C1579" s="37" t="str">
        <f>VLOOKUP($A1579,'Customer Names'!$A:$E,4,FALSE)</f>
        <v xml:space="preserve"> Liang</v>
      </c>
      <c r="D1579" s="37" t="str">
        <f>VLOOKUP($A1579,'Customer Names'!A:E,5,FALSE)</f>
        <v>Wu</v>
      </c>
      <c r="E1579" s="35">
        <f>VLOOKUP($A1579,'Medical Examinations'!$A:$H,2,FALSE)</f>
        <v>34.65</v>
      </c>
      <c r="F1579" s="35">
        <f>VLOOKUP($A1579,'Medical Examinations'!$A:$H,3,FALSE)</f>
        <v>5.98</v>
      </c>
      <c r="G1579" s="35" t="str">
        <f>VLOOKUP($A1579,'Medical Examinations'!$A:$N,11,0)</f>
        <v>Yes</v>
      </c>
      <c r="H1579" s="35" t="str">
        <f>VLOOKUP($A1579,'Medical Examinations'!$A:$N,5,0)</f>
        <v>No</v>
      </c>
      <c r="I1579" s="35" t="str">
        <f>VLOOKUP($A1579,'Medical Examinations'!$A:$N,6,0)</f>
        <v>No</v>
      </c>
      <c r="J1579" s="35">
        <f>VLOOKUP($A1579,'Medical Examinations'!$A:$N,9,0)</f>
        <v>0</v>
      </c>
      <c r="K1579" s="35" t="str">
        <f>VLOOKUP($A1579,'Medical Examinations'!$A:$N,10,0)</f>
        <v>No</v>
      </c>
      <c r="L1579" s="35" t="str">
        <f>VLOOKUP($A1579,'Medical Examinations'!$A:$N,12,0)</f>
        <v>Obesity</v>
      </c>
      <c r="M1579" s="35" t="str">
        <f>VLOOKUP($A1579,'Medical Examinations'!$A:$N,13,0)</f>
        <v>Prediabetes</v>
      </c>
      <c r="N1579" s="45">
        <f>IFERROR(VLOOKUP($A1579,'Hospitalisation Details'!$A:$P,15,0),"")</f>
        <v>35253</v>
      </c>
      <c r="O1579" s="46">
        <f>IFERROR(VLOOKUP($A1579,'Hospitalisation Details'!$A:$P,6,0),"")</f>
        <v>6361.47</v>
      </c>
      <c r="P1579" s="47" t="str">
        <f>IFERROR(VLOOKUP($A1579,'Hospitalisation Details'!$A:$P,12,0),"")</f>
        <v>tier - 2</v>
      </c>
      <c r="Q1579" s="47" t="str">
        <f>IFERROR(VLOOKUP($A1579,'Hospitalisation Details'!$A:$P,13,0),"")</f>
        <v>tier - 3</v>
      </c>
      <c r="R1579" s="47" t="str">
        <f>IFERROR(VLOOKUP($A1579,'Hospitalisation Details'!$A:$P,14,0),"")</f>
        <v>R1021</v>
      </c>
      <c r="S1579" s="47">
        <f>IFERROR(VLOOKUP($A1579,'Hospitalisation Details'!$A:$P,16,0),"")</f>
        <v>26</v>
      </c>
    </row>
    <row r="1580" spans="1:19" x14ac:dyDescent="0.3">
      <c r="A1580" s="34" t="str">
        <f>'Medical Examinations'!A1580</f>
        <v>Id1579</v>
      </c>
      <c r="B1580" s="36" t="str">
        <f>VLOOKUP($A1580,'Customer Names'!A:E,3,FALSE)</f>
        <v>Ms.</v>
      </c>
      <c r="C1580" s="37" t="str">
        <f>VLOOKUP($A1580,'Customer Names'!$A:$E,4,FALSE)</f>
        <v xml:space="preserve"> Lexy</v>
      </c>
      <c r="D1580" s="37" t="str">
        <f>VLOOKUP($A1580,'Customer Names'!A:E,5,FALSE)</f>
        <v>Millett</v>
      </c>
      <c r="E1580" s="35">
        <f>VLOOKUP($A1580,'Medical Examinations'!$A:$H,2,FALSE)</f>
        <v>42.94</v>
      </c>
      <c r="F1580" s="35">
        <f>VLOOKUP($A1580,'Medical Examinations'!$A:$H,3,FALSE)</f>
        <v>4.34</v>
      </c>
      <c r="G1580" s="35" t="str">
        <f>VLOOKUP($A1580,'Medical Examinations'!$A:$N,11,0)</f>
        <v>No</v>
      </c>
      <c r="H1580" s="35" t="str">
        <f>VLOOKUP($A1580,'Medical Examinations'!$A:$N,5,0)</f>
        <v>No</v>
      </c>
      <c r="I1580" s="35" t="str">
        <f>VLOOKUP($A1580,'Medical Examinations'!$A:$N,6,0)</f>
        <v>No</v>
      </c>
      <c r="J1580" s="35">
        <f>VLOOKUP($A1580,'Medical Examinations'!$A:$N,9,0)</f>
        <v>0</v>
      </c>
      <c r="K1580" s="35" t="str">
        <f>VLOOKUP($A1580,'Medical Examinations'!$A:$N,10,0)</f>
        <v>No</v>
      </c>
      <c r="L1580" s="35" t="str">
        <f>VLOOKUP($A1580,'Medical Examinations'!$A:$N,12,0)</f>
        <v>Obesity</v>
      </c>
      <c r="M1580" s="35" t="str">
        <f>VLOOKUP($A1580,'Medical Examinations'!$A:$N,13,0)</f>
        <v>Normal</v>
      </c>
      <c r="N1580" s="45">
        <f>IFERROR(VLOOKUP($A1580,'Hospitalisation Details'!$A:$P,15,0),"")</f>
        <v>32683</v>
      </c>
      <c r="O1580" s="46">
        <f>IFERROR(VLOOKUP($A1580,'Hospitalisation Details'!$A:$P,6,0),"")</f>
        <v>6360.99</v>
      </c>
      <c r="P1580" s="47" t="str">
        <f>IFERROR(VLOOKUP($A1580,'Hospitalisation Details'!$A:$P,12,0),"")</f>
        <v>tier - 2</v>
      </c>
      <c r="Q1580" s="47" t="str">
        <f>IFERROR(VLOOKUP($A1580,'Hospitalisation Details'!$A:$P,13,0),"")</f>
        <v>tier - 2</v>
      </c>
      <c r="R1580" s="47" t="str">
        <f>IFERROR(VLOOKUP($A1580,'Hospitalisation Details'!$A:$P,14,0),"")</f>
        <v>R1012</v>
      </c>
      <c r="S1580" s="47">
        <f>IFERROR(VLOOKUP($A1580,'Hospitalisation Details'!$A:$P,16,0),"")</f>
        <v>33</v>
      </c>
    </row>
    <row r="1581" spans="1:19" x14ac:dyDescent="0.3">
      <c r="A1581" s="34" t="str">
        <f>'Medical Examinations'!A1581</f>
        <v>Id1580</v>
      </c>
      <c r="B1581" s="36" t="str">
        <f>VLOOKUP($A1581,'Customer Names'!A:E,3,FALSE)</f>
        <v>Mr.</v>
      </c>
      <c r="C1581" s="37" t="str">
        <f>VLOOKUP($A1581,'Customer Names'!$A:$E,4,FALSE)</f>
        <v xml:space="preserve"> Michael</v>
      </c>
      <c r="D1581" s="37" t="str">
        <f>VLOOKUP($A1581,'Customer Names'!A:E,5,FALSE)</f>
        <v>Bosl</v>
      </c>
      <c r="E1581" s="35">
        <f>VLOOKUP($A1581,'Medical Examinations'!$A:$H,2,FALSE)</f>
        <v>31.254999999999999</v>
      </c>
      <c r="F1581" s="35">
        <f>VLOOKUP($A1581,'Medical Examinations'!$A:$H,3,FALSE)</f>
        <v>5.17</v>
      </c>
      <c r="G1581" s="35" t="str">
        <f>VLOOKUP($A1581,'Medical Examinations'!$A:$N,11,0)</f>
        <v>No</v>
      </c>
      <c r="H1581" s="35" t="str">
        <f>VLOOKUP($A1581,'Medical Examinations'!$A:$N,5,0)</f>
        <v>No</v>
      </c>
      <c r="I1581" s="35" t="str">
        <f>VLOOKUP($A1581,'Medical Examinations'!$A:$N,6,0)</f>
        <v>No</v>
      </c>
      <c r="J1581" s="35">
        <f>VLOOKUP($A1581,'Medical Examinations'!$A:$N,9,0)</f>
        <v>0</v>
      </c>
      <c r="K1581" s="35" t="str">
        <f>VLOOKUP($A1581,'Medical Examinations'!$A:$N,10,0)</f>
        <v>No</v>
      </c>
      <c r="L1581" s="35" t="str">
        <f>VLOOKUP($A1581,'Medical Examinations'!$A:$N,12,0)</f>
        <v>Obesity</v>
      </c>
      <c r="M1581" s="35" t="str">
        <f>VLOOKUP($A1581,'Medical Examinations'!$A:$N,13,0)</f>
        <v>Normal</v>
      </c>
      <c r="N1581" s="45">
        <f>IFERROR(VLOOKUP($A1581,'Hospitalisation Details'!$A:$P,15,0),"")</f>
        <v>29524</v>
      </c>
      <c r="O1581" s="46">
        <f>IFERROR(VLOOKUP($A1581,'Hospitalisation Details'!$A:$P,6,0),"")</f>
        <v>6358.78</v>
      </c>
      <c r="P1581" s="47" t="str">
        <f>IFERROR(VLOOKUP($A1581,'Hospitalisation Details'!$A:$P,12,0),"")</f>
        <v>tier - 2</v>
      </c>
      <c r="Q1581" s="47" t="str">
        <f>IFERROR(VLOOKUP($A1581,'Hospitalisation Details'!$A:$P,13,0),"")</f>
        <v>tier - 1</v>
      </c>
      <c r="R1581" s="47" t="str">
        <f>IFERROR(VLOOKUP($A1581,'Hospitalisation Details'!$A:$P,14,0),"")</f>
        <v>R1012</v>
      </c>
      <c r="S1581" s="47">
        <f>IFERROR(VLOOKUP($A1581,'Hospitalisation Details'!$A:$P,16,0),"")</f>
        <v>42</v>
      </c>
    </row>
    <row r="1582" spans="1:19" x14ac:dyDescent="0.3">
      <c r="A1582" s="34" t="str">
        <f>'Medical Examinations'!A1582</f>
        <v>Id1581</v>
      </c>
      <c r="B1582" s="36" t="str">
        <f>VLOOKUP($A1582,'Customer Names'!A:E,3,FALSE)</f>
        <v>Mr.</v>
      </c>
      <c r="C1582" s="37" t="str">
        <f>VLOOKUP($A1582,'Customer Names'!$A:$E,4,FALSE)</f>
        <v xml:space="preserve"> Samuel L</v>
      </c>
      <c r="D1582" s="37" t="str">
        <f>VLOOKUP($A1582,'Customer Names'!A:E,5,FALSE)</f>
        <v>Goldberg</v>
      </c>
      <c r="E1582" s="35">
        <f>VLOOKUP($A1582,'Medical Examinations'!$A:$H,2,FALSE)</f>
        <v>45.43</v>
      </c>
      <c r="F1582" s="35">
        <f>VLOOKUP($A1582,'Medical Examinations'!$A:$H,3,FALSE)</f>
        <v>4.2300000000000004</v>
      </c>
      <c r="G1582" s="35" t="str">
        <f>VLOOKUP($A1582,'Medical Examinations'!$A:$N,11,0)</f>
        <v>Yes</v>
      </c>
      <c r="H1582" s="35" t="str">
        <f>VLOOKUP($A1582,'Medical Examinations'!$A:$N,5,0)</f>
        <v>No</v>
      </c>
      <c r="I1582" s="35" t="str">
        <f>VLOOKUP($A1582,'Medical Examinations'!$A:$N,6,0)</f>
        <v>Yes</v>
      </c>
      <c r="J1582" s="35">
        <f>VLOOKUP($A1582,'Medical Examinations'!$A:$N,9,0)</f>
        <v>1</v>
      </c>
      <c r="K1582" s="35" t="str">
        <f>VLOOKUP($A1582,'Medical Examinations'!$A:$N,10,0)</f>
        <v>No</v>
      </c>
      <c r="L1582" s="35" t="str">
        <f>VLOOKUP($A1582,'Medical Examinations'!$A:$N,12,0)</f>
        <v>Obesity</v>
      </c>
      <c r="M1582" s="35" t="str">
        <f>VLOOKUP($A1582,'Medical Examinations'!$A:$N,13,0)</f>
        <v>Normal</v>
      </c>
      <c r="N1582" s="45">
        <f>IFERROR(VLOOKUP($A1582,'Hospitalisation Details'!$A:$P,15,0),"")</f>
        <v>30547</v>
      </c>
      <c r="O1582" s="46">
        <f>IFERROR(VLOOKUP($A1582,'Hospitalisation Details'!$A:$P,6,0),"")</f>
        <v>6356.27</v>
      </c>
      <c r="P1582" s="47" t="str">
        <f>IFERROR(VLOOKUP($A1582,'Hospitalisation Details'!$A:$P,12,0),"")</f>
        <v>tier - 3</v>
      </c>
      <c r="Q1582" s="47" t="str">
        <f>IFERROR(VLOOKUP($A1582,'Hospitalisation Details'!$A:$P,13,0),"")</f>
        <v>tier - 2</v>
      </c>
      <c r="R1582" s="47" t="str">
        <f>IFERROR(VLOOKUP($A1582,'Hospitalisation Details'!$A:$P,14,0),"")</f>
        <v>R1013</v>
      </c>
      <c r="S1582" s="47">
        <f>IFERROR(VLOOKUP($A1582,'Hospitalisation Details'!$A:$P,16,0),"")</f>
        <v>39</v>
      </c>
    </row>
    <row r="1583" spans="1:19" x14ac:dyDescent="0.3">
      <c r="A1583" s="34" t="str">
        <f>'Medical Examinations'!A1583</f>
        <v>Id1582</v>
      </c>
      <c r="B1583" s="36" t="str">
        <f>VLOOKUP($A1583,'Customer Names'!A:E,3,FALSE)</f>
        <v>Mr.</v>
      </c>
      <c r="C1583" s="37" t="str">
        <f>VLOOKUP($A1583,'Customer Names'!$A:$E,4,FALSE)</f>
        <v xml:space="preserve"> Spencer A.</v>
      </c>
      <c r="D1583" s="37" t="str">
        <f>VLOOKUP($A1583,'Customer Names'!A:E,5,FALSE)</f>
        <v>Kelley</v>
      </c>
      <c r="E1583" s="35">
        <f>VLOOKUP($A1583,'Medical Examinations'!$A:$H,2,FALSE)</f>
        <v>32.340000000000003</v>
      </c>
      <c r="F1583" s="35">
        <f>VLOOKUP($A1583,'Medical Examinations'!$A:$H,3,FALSE)</f>
        <v>4.88</v>
      </c>
      <c r="G1583" s="35" t="str">
        <f>VLOOKUP($A1583,'Medical Examinations'!$A:$N,11,0)</f>
        <v>Yes</v>
      </c>
      <c r="H1583" s="35" t="str">
        <f>VLOOKUP($A1583,'Medical Examinations'!$A:$N,5,0)</f>
        <v>No</v>
      </c>
      <c r="I1583" s="35" t="str">
        <f>VLOOKUP($A1583,'Medical Examinations'!$A:$N,6,0)</f>
        <v>Yes</v>
      </c>
      <c r="J1583" s="35">
        <f>VLOOKUP($A1583,'Medical Examinations'!$A:$N,9,0)</f>
        <v>1</v>
      </c>
      <c r="K1583" s="35" t="str">
        <f>VLOOKUP($A1583,'Medical Examinations'!$A:$N,10,0)</f>
        <v>No</v>
      </c>
      <c r="L1583" s="35" t="str">
        <f>VLOOKUP($A1583,'Medical Examinations'!$A:$N,12,0)</f>
        <v>Obesity</v>
      </c>
      <c r="M1583" s="35" t="str">
        <f>VLOOKUP($A1583,'Medical Examinations'!$A:$N,13,0)</f>
        <v>Normal</v>
      </c>
      <c r="N1583" s="45">
        <f>IFERROR(VLOOKUP($A1583,'Hospitalisation Details'!$A:$P,15,0),"")</f>
        <v>30610</v>
      </c>
      <c r="O1583" s="46">
        <f>IFERROR(VLOOKUP($A1583,'Hospitalisation Details'!$A:$P,6,0),"")</f>
        <v>6338.08</v>
      </c>
      <c r="P1583" s="47" t="str">
        <f>IFERROR(VLOOKUP($A1583,'Hospitalisation Details'!$A:$P,12,0),"")</f>
        <v>tier - 2</v>
      </c>
      <c r="Q1583" s="47" t="str">
        <f>IFERROR(VLOOKUP($A1583,'Hospitalisation Details'!$A:$P,13,0),"")</f>
        <v>tier - 1</v>
      </c>
      <c r="R1583" s="47" t="str">
        <f>IFERROR(VLOOKUP($A1583,'Hospitalisation Details'!$A:$P,14,0),"")</f>
        <v>R1013</v>
      </c>
      <c r="S1583" s="47">
        <f>IFERROR(VLOOKUP($A1583,'Hospitalisation Details'!$A:$P,16,0),"")</f>
        <v>39</v>
      </c>
    </row>
    <row r="1584" spans="1:19" x14ac:dyDescent="0.3">
      <c r="A1584" s="34" t="str">
        <f>'Medical Examinations'!A1584</f>
        <v>Id1583</v>
      </c>
      <c r="B1584" s="36" t="str">
        <f>VLOOKUP($A1584,'Customer Names'!A:E,3,FALSE)</f>
        <v>Mrs.</v>
      </c>
      <c r="C1584" s="37" t="str">
        <f>VLOOKUP($A1584,'Customer Names'!$A:$E,4,FALSE)</f>
        <v xml:space="preserve"> Rochelle</v>
      </c>
      <c r="D1584" s="37" t="str">
        <f>VLOOKUP($A1584,'Customer Names'!A:E,5,FALSE)</f>
        <v>Johnston</v>
      </c>
      <c r="E1584" s="35">
        <f>VLOOKUP($A1584,'Medical Examinations'!$A:$H,2,FALSE)</f>
        <v>25.46</v>
      </c>
      <c r="F1584" s="35">
        <f>VLOOKUP($A1584,'Medical Examinations'!$A:$H,3,FALSE)</f>
        <v>9.7100000000000009</v>
      </c>
      <c r="G1584" s="35" t="str">
        <f>VLOOKUP($A1584,'Medical Examinations'!$A:$N,11,0)</f>
        <v>Yes</v>
      </c>
      <c r="H1584" s="35" t="str">
        <f>VLOOKUP($A1584,'Medical Examinations'!$A:$N,5,0)</f>
        <v>No</v>
      </c>
      <c r="I1584" s="35" t="str">
        <f>VLOOKUP($A1584,'Medical Examinations'!$A:$N,6,0)</f>
        <v>No</v>
      </c>
      <c r="J1584" s="35">
        <f>VLOOKUP($A1584,'Medical Examinations'!$A:$N,9,0)</f>
        <v>1</v>
      </c>
      <c r="K1584" s="35" t="str">
        <f>VLOOKUP($A1584,'Medical Examinations'!$A:$N,10,0)</f>
        <v>No</v>
      </c>
      <c r="L1584" s="35" t="str">
        <f>VLOOKUP($A1584,'Medical Examinations'!$A:$N,12,0)</f>
        <v>Overweight</v>
      </c>
      <c r="M1584" s="35" t="str">
        <f>VLOOKUP($A1584,'Medical Examinations'!$A:$N,13,0)</f>
        <v>Diabetes</v>
      </c>
      <c r="N1584" s="45">
        <f>IFERROR(VLOOKUP($A1584,'Hospitalisation Details'!$A:$P,15,0),"")</f>
        <v>31680</v>
      </c>
      <c r="O1584" s="46">
        <f>IFERROR(VLOOKUP($A1584,'Hospitalisation Details'!$A:$P,6,0),"")</f>
        <v>6335.64</v>
      </c>
      <c r="P1584" s="47" t="str">
        <f>IFERROR(VLOOKUP($A1584,'Hospitalisation Details'!$A:$P,12,0),"")</f>
        <v>tier - 2</v>
      </c>
      <c r="Q1584" s="47" t="str">
        <f>IFERROR(VLOOKUP($A1584,'Hospitalisation Details'!$A:$P,13,0),"")</f>
        <v>tier - 2</v>
      </c>
      <c r="R1584" s="47" t="str">
        <f>IFERROR(VLOOKUP($A1584,'Hospitalisation Details'!$A:$P,14,0),"")</f>
        <v>R1013</v>
      </c>
      <c r="S1584" s="47">
        <f>IFERROR(VLOOKUP($A1584,'Hospitalisation Details'!$A:$P,16,0),"")</f>
        <v>36</v>
      </c>
    </row>
    <row r="1585" spans="1:19" x14ac:dyDescent="0.3">
      <c r="A1585" s="34" t="str">
        <f>'Medical Examinations'!A1585</f>
        <v>Id1584</v>
      </c>
      <c r="B1585" s="36" t="str">
        <f>VLOOKUP($A1585,'Customer Names'!A:E,3,FALSE)</f>
        <v>Ms.</v>
      </c>
      <c r="C1585" s="37" t="str">
        <f>VLOOKUP($A1585,'Customer Names'!$A:$E,4,FALSE)</f>
        <v xml:space="preserve"> Paula</v>
      </c>
      <c r="D1585" s="37" t="str">
        <f>VLOOKUP($A1585,'Customer Names'!A:E,5,FALSE)</f>
        <v>Keating</v>
      </c>
      <c r="E1585" s="35">
        <f>VLOOKUP($A1585,'Medical Examinations'!$A:$H,2,FALSE)</f>
        <v>37.145000000000003</v>
      </c>
      <c r="F1585" s="35">
        <f>VLOOKUP($A1585,'Medical Examinations'!$A:$H,3,FALSE)</f>
        <v>5.32</v>
      </c>
      <c r="G1585" s="35" t="str">
        <f>VLOOKUP($A1585,'Medical Examinations'!$A:$N,11,0)</f>
        <v>No</v>
      </c>
      <c r="H1585" s="35" t="str">
        <f>VLOOKUP($A1585,'Medical Examinations'!$A:$N,5,0)</f>
        <v>No</v>
      </c>
      <c r="I1585" s="35" t="str">
        <f>VLOOKUP($A1585,'Medical Examinations'!$A:$N,6,0)</f>
        <v>No</v>
      </c>
      <c r="J1585" s="35">
        <f>VLOOKUP($A1585,'Medical Examinations'!$A:$N,9,0)</f>
        <v>0</v>
      </c>
      <c r="K1585" s="35" t="str">
        <f>VLOOKUP($A1585,'Medical Examinations'!$A:$N,10,0)</f>
        <v>No</v>
      </c>
      <c r="L1585" s="35" t="str">
        <f>VLOOKUP($A1585,'Medical Examinations'!$A:$N,12,0)</f>
        <v>Obesity</v>
      </c>
      <c r="M1585" s="35" t="str">
        <f>VLOOKUP($A1585,'Medical Examinations'!$A:$N,13,0)</f>
        <v>Normal</v>
      </c>
      <c r="N1585" s="45">
        <f>IFERROR(VLOOKUP($A1585,'Hospitalisation Details'!$A:$P,15,0),"")</f>
        <v>33098</v>
      </c>
      <c r="O1585" s="46">
        <f>IFERROR(VLOOKUP($A1585,'Hospitalisation Details'!$A:$P,6,0),"")</f>
        <v>6334.34</v>
      </c>
      <c r="P1585" s="47" t="str">
        <f>IFERROR(VLOOKUP($A1585,'Hospitalisation Details'!$A:$P,12,0),"")</f>
        <v>tier - 2</v>
      </c>
      <c r="Q1585" s="47" t="str">
        <f>IFERROR(VLOOKUP($A1585,'Hospitalisation Details'!$A:$P,13,0),"")</f>
        <v>tier - 2</v>
      </c>
      <c r="R1585" s="47" t="str">
        <f>IFERROR(VLOOKUP($A1585,'Hospitalisation Details'!$A:$P,14,0),"")</f>
        <v>R1024</v>
      </c>
      <c r="S1585" s="47">
        <f>IFERROR(VLOOKUP($A1585,'Hospitalisation Details'!$A:$P,16,0),"")</f>
        <v>32</v>
      </c>
    </row>
    <row r="1586" spans="1:19" x14ac:dyDescent="0.3">
      <c r="A1586" s="34" t="str">
        <f>'Medical Examinations'!A1586</f>
        <v>Id1585</v>
      </c>
      <c r="B1586" s="36" t="str">
        <f>VLOOKUP($A1586,'Customer Names'!A:E,3,FALSE)</f>
        <v>Mrs.</v>
      </c>
      <c r="C1586" s="37" t="str">
        <f>VLOOKUP($A1586,'Customer Names'!$A:$E,4,FALSE)</f>
        <v xml:space="preserve"> Madeline E.</v>
      </c>
      <c r="D1586" s="37" t="str">
        <f>VLOOKUP($A1586,'Customer Names'!A:E,5,FALSE)</f>
        <v>Duhon</v>
      </c>
      <c r="E1586" s="35">
        <f>VLOOKUP($A1586,'Medical Examinations'!$A:$H,2,FALSE)</f>
        <v>30.8</v>
      </c>
      <c r="F1586" s="35">
        <f>VLOOKUP($A1586,'Medical Examinations'!$A:$H,3,FALSE)</f>
        <v>5.83</v>
      </c>
      <c r="G1586" s="35" t="str">
        <f>VLOOKUP($A1586,'Medical Examinations'!$A:$N,11,0)</f>
        <v>Yes</v>
      </c>
      <c r="H1586" s="35" t="str">
        <f>VLOOKUP($A1586,'Medical Examinations'!$A:$N,5,0)</f>
        <v>No</v>
      </c>
      <c r="I1586" s="35" t="str">
        <f>VLOOKUP($A1586,'Medical Examinations'!$A:$N,6,0)</f>
        <v>No</v>
      </c>
      <c r="J1586" s="35">
        <f>VLOOKUP($A1586,'Medical Examinations'!$A:$N,9,0)</f>
        <v>0</v>
      </c>
      <c r="K1586" s="35" t="str">
        <f>VLOOKUP($A1586,'Medical Examinations'!$A:$N,10,0)</f>
        <v>No</v>
      </c>
      <c r="L1586" s="35" t="str">
        <f>VLOOKUP($A1586,'Medical Examinations'!$A:$N,12,0)</f>
        <v>Obesity</v>
      </c>
      <c r="M1586" s="35" t="str">
        <f>VLOOKUP($A1586,'Medical Examinations'!$A:$N,13,0)</f>
        <v>Prediabetes</v>
      </c>
      <c r="N1586" s="45">
        <f>IFERROR(VLOOKUP($A1586,'Hospitalisation Details'!$A:$P,15,0),"")</f>
        <v>31396</v>
      </c>
      <c r="O1586" s="46">
        <f>IFERROR(VLOOKUP($A1586,'Hospitalisation Details'!$A:$P,6,0),"")</f>
        <v>6313.76</v>
      </c>
      <c r="P1586" s="47" t="str">
        <f>IFERROR(VLOOKUP($A1586,'Hospitalisation Details'!$A:$P,12,0),"")</f>
        <v>tier - 2</v>
      </c>
      <c r="Q1586" s="47" t="str">
        <f>IFERROR(VLOOKUP($A1586,'Hospitalisation Details'!$A:$P,13,0),"")</f>
        <v>tier - 1</v>
      </c>
      <c r="R1586" s="47" t="str">
        <f>IFERROR(VLOOKUP($A1586,'Hospitalisation Details'!$A:$P,14,0),"")</f>
        <v>R1013</v>
      </c>
      <c r="S1586" s="47">
        <f>IFERROR(VLOOKUP($A1586,'Hospitalisation Details'!$A:$P,16,0),"")</f>
        <v>37</v>
      </c>
    </row>
    <row r="1587" spans="1:19" x14ac:dyDescent="0.3">
      <c r="A1587" s="34" t="str">
        <f>'Medical Examinations'!A1587</f>
        <v>Id1586</v>
      </c>
      <c r="B1587" s="36" t="str">
        <f>VLOOKUP($A1587,'Customer Names'!A:E,3,FALSE)</f>
        <v>Ms.</v>
      </c>
      <c r="C1587" s="37" t="str">
        <f>VLOOKUP($A1587,'Customer Names'!$A:$E,4,FALSE)</f>
        <v xml:space="preserve"> Maria Isabel</v>
      </c>
      <c r="D1587" s="37" t="str">
        <f>VLOOKUP($A1587,'Customer Names'!A:E,5,FALSE)</f>
        <v>Briseno</v>
      </c>
      <c r="E1587" s="35">
        <f>VLOOKUP($A1587,'Medical Examinations'!$A:$H,2,FALSE)</f>
        <v>29.5</v>
      </c>
      <c r="F1587" s="35">
        <f>VLOOKUP($A1587,'Medical Examinations'!$A:$H,3,FALSE)</f>
        <v>5.54</v>
      </c>
      <c r="G1587" s="35" t="str">
        <f>VLOOKUP($A1587,'Medical Examinations'!$A:$N,11,0)</f>
        <v>Yes</v>
      </c>
      <c r="H1587" s="35" t="str">
        <f>VLOOKUP($A1587,'Medical Examinations'!$A:$N,5,0)</f>
        <v>No</v>
      </c>
      <c r="I1587" s="35" t="str">
        <f>VLOOKUP($A1587,'Medical Examinations'!$A:$N,6,0)</f>
        <v>No</v>
      </c>
      <c r="J1587" s="35">
        <f>VLOOKUP($A1587,'Medical Examinations'!$A:$N,9,0)</f>
        <v>0</v>
      </c>
      <c r="K1587" s="35" t="str">
        <f>VLOOKUP($A1587,'Medical Examinations'!$A:$N,10,0)</f>
        <v>No</v>
      </c>
      <c r="L1587" s="35" t="str">
        <f>VLOOKUP($A1587,'Medical Examinations'!$A:$N,12,0)</f>
        <v>Overweight</v>
      </c>
      <c r="M1587" s="35" t="str">
        <f>VLOOKUP($A1587,'Medical Examinations'!$A:$N,13,0)</f>
        <v>Normal</v>
      </c>
      <c r="N1587" s="45">
        <f>IFERROR(VLOOKUP($A1587,'Hospitalisation Details'!$A:$P,15,0),"")</f>
        <v>31370</v>
      </c>
      <c r="O1587" s="46">
        <f>IFERROR(VLOOKUP($A1587,'Hospitalisation Details'!$A:$P,6,0),"")</f>
        <v>6311.95</v>
      </c>
      <c r="P1587" s="47" t="str">
        <f>IFERROR(VLOOKUP($A1587,'Hospitalisation Details'!$A:$P,12,0),"")</f>
        <v>tier - 2</v>
      </c>
      <c r="Q1587" s="47" t="str">
        <f>IFERROR(VLOOKUP($A1587,'Hospitalisation Details'!$A:$P,13,0),"")</f>
        <v>tier - 1</v>
      </c>
      <c r="R1587" s="47" t="str">
        <f>IFERROR(VLOOKUP($A1587,'Hospitalisation Details'!$A:$P,14,0),"")</f>
        <v>R1011</v>
      </c>
      <c r="S1587" s="47">
        <f>IFERROR(VLOOKUP($A1587,'Hospitalisation Details'!$A:$P,16,0),"")</f>
        <v>37</v>
      </c>
    </row>
    <row r="1588" spans="1:19" x14ac:dyDescent="0.3">
      <c r="A1588" s="34" t="str">
        <f>'Medical Examinations'!A1588</f>
        <v>Id1587</v>
      </c>
      <c r="B1588" s="36" t="str">
        <f>VLOOKUP($A1588,'Customer Names'!A:E,3,FALSE)</f>
        <v>Mr.</v>
      </c>
      <c r="C1588" s="37" t="str">
        <f>VLOOKUP($A1588,'Customer Names'!$A:$E,4,FALSE)</f>
        <v xml:space="preserve"> Arthur M.</v>
      </c>
      <c r="D1588" s="37" t="str">
        <f>VLOOKUP($A1588,'Customer Names'!A:E,5,FALSE)</f>
        <v>Besse</v>
      </c>
      <c r="E1588" s="35">
        <f>VLOOKUP($A1588,'Medical Examinations'!$A:$H,2,FALSE)</f>
        <v>43.39</v>
      </c>
      <c r="F1588" s="35">
        <f>VLOOKUP($A1588,'Medical Examinations'!$A:$H,3,FALSE)</f>
        <v>5.85</v>
      </c>
      <c r="G1588" s="35" t="str">
        <f>VLOOKUP($A1588,'Medical Examinations'!$A:$N,11,0)</f>
        <v>No</v>
      </c>
      <c r="H1588" s="35" t="str">
        <f>VLOOKUP($A1588,'Medical Examinations'!$A:$N,5,0)</f>
        <v>yes</v>
      </c>
      <c r="I1588" s="35" t="str">
        <f>VLOOKUP($A1588,'Medical Examinations'!$A:$N,6,0)</f>
        <v>No</v>
      </c>
      <c r="J1588" s="35">
        <f>VLOOKUP($A1588,'Medical Examinations'!$A:$N,9,0)</f>
        <v>1</v>
      </c>
      <c r="K1588" s="35" t="str">
        <f>VLOOKUP($A1588,'Medical Examinations'!$A:$N,10,0)</f>
        <v>No</v>
      </c>
      <c r="L1588" s="35" t="str">
        <f>VLOOKUP($A1588,'Medical Examinations'!$A:$N,12,0)</f>
        <v>Obesity</v>
      </c>
      <c r="M1588" s="35" t="str">
        <f>VLOOKUP($A1588,'Medical Examinations'!$A:$N,13,0)</f>
        <v>Prediabetes</v>
      </c>
      <c r="N1588" s="45">
        <f>IFERROR(VLOOKUP($A1588,'Hospitalisation Details'!$A:$P,15,0),"")</f>
        <v>38195</v>
      </c>
      <c r="O1588" s="46">
        <f>IFERROR(VLOOKUP($A1588,'Hospitalisation Details'!$A:$P,6,0),"")</f>
        <v>6311.11</v>
      </c>
      <c r="P1588" s="47" t="str">
        <f>IFERROR(VLOOKUP($A1588,'Hospitalisation Details'!$A:$P,12,0),"")</f>
        <v>tier - 2</v>
      </c>
      <c r="Q1588" s="47" t="str">
        <f>IFERROR(VLOOKUP($A1588,'Hospitalisation Details'!$A:$P,13,0),"")</f>
        <v>tier - 2</v>
      </c>
      <c r="R1588" s="47" t="str">
        <f>IFERROR(VLOOKUP($A1588,'Hospitalisation Details'!$A:$P,14,0),"")</f>
        <v>R1011</v>
      </c>
      <c r="S1588" s="47">
        <f>IFERROR(VLOOKUP($A1588,'Hospitalisation Details'!$A:$P,16,0),"")</f>
        <v>18</v>
      </c>
    </row>
    <row r="1589" spans="1:19" x14ac:dyDescent="0.3">
      <c r="A1589" s="34" t="str">
        <f>'Medical Examinations'!A1589</f>
        <v>Id1588</v>
      </c>
      <c r="B1589" s="36" t="str">
        <f>VLOOKUP($A1589,'Customer Names'!A:E,3,FALSE)</f>
        <v>Mr.</v>
      </c>
      <c r="C1589" s="37" t="str">
        <f>VLOOKUP($A1589,'Customer Names'!$A:$E,4,FALSE)</f>
        <v xml:space="preserve"> Joseph R.</v>
      </c>
      <c r="D1589" s="37" t="str">
        <f>VLOOKUP($A1589,'Customer Names'!A:E,5,FALSE)</f>
        <v>Shillings</v>
      </c>
      <c r="E1589" s="35">
        <f>VLOOKUP($A1589,'Medical Examinations'!$A:$H,2,FALSE)</f>
        <v>15.08</v>
      </c>
      <c r="F1589" s="35">
        <f>VLOOKUP($A1589,'Medical Examinations'!$A:$H,3,FALSE)</f>
        <v>4.8499999999999996</v>
      </c>
      <c r="G1589" s="35" t="str">
        <f>VLOOKUP($A1589,'Medical Examinations'!$A:$N,11,0)</f>
        <v>Yes</v>
      </c>
      <c r="H1589" s="35" t="str">
        <f>VLOOKUP($A1589,'Medical Examinations'!$A:$N,5,0)</f>
        <v>No</v>
      </c>
      <c r="I1589" s="35" t="str">
        <f>VLOOKUP($A1589,'Medical Examinations'!$A:$N,6,0)</f>
        <v>Yes</v>
      </c>
      <c r="J1589" s="35">
        <f>VLOOKUP($A1589,'Medical Examinations'!$A:$N,9,0)</f>
        <v>1</v>
      </c>
      <c r="K1589" s="35" t="str">
        <f>VLOOKUP($A1589,'Medical Examinations'!$A:$N,10,0)</f>
        <v>No</v>
      </c>
      <c r="L1589" s="35" t="str">
        <f>VLOOKUP($A1589,'Medical Examinations'!$A:$N,12,0)</f>
        <v>Underweight</v>
      </c>
      <c r="M1589" s="35" t="str">
        <f>VLOOKUP($A1589,'Medical Examinations'!$A:$N,13,0)</f>
        <v>Normal</v>
      </c>
      <c r="N1589" s="45">
        <f>IFERROR(VLOOKUP($A1589,'Hospitalisation Details'!$A:$P,15,0),"")</f>
        <v>25450</v>
      </c>
      <c r="O1589" s="46">
        <f>IFERROR(VLOOKUP($A1589,'Hospitalisation Details'!$A:$P,6,0),"")</f>
        <v>6305.61</v>
      </c>
      <c r="P1589" s="47" t="str">
        <f>IFERROR(VLOOKUP($A1589,'Hospitalisation Details'!$A:$P,12,0),"")</f>
        <v>tier - 2</v>
      </c>
      <c r="Q1589" s="47" t="str">
        <f>IFERROR(VLOOKUP($A1589,'Hospitalisation Details'!$A:$P,13,0),"")</f>
        <v>tier - 2</v>
      </c>
      <c r="R1589" s="47" t="str">
        <f>IFERROR(VLOOKUP($A1589,'Hospitalisation Details'!$A:$P,14,0),"")</f>
        <v>R1012</v>
      </c>
      <c r="S1589" s="47">
        <f>IFERROR(VLOOKUP($A1589,'Hospitalisation Details'!$A:$P,16,0),"")</f>
        <v>53</v>
      </c>
    </row>
    <row r="1590" spans="1:19" x14ac:dyDescent="0.3">
      <c r="A1590" s="34" t="str">
        <f>'Medical Examinations'!A1590</f>
        <v>Id1589</v>
      </c>
      <c r="B1590" s="36" t="str">
        <f>VLOOKUP($A1590,'Customer Names'!A:E,3,FALSE)</f>
        <v>Ms.</v>
      </c>
      <c r="C1590" s="37" t="str">
        <f>VLOOKUP($A1590,'Customer Names'!$A:$E,4,FALSE)</f>
        <v xml:space="preserve"> Sachiko</v>
      </c>
      <c r="D1590" s="37" t="str">
        <f>VLOOKUP($A1590,'Customer Names'!A:E,5,FALSE)</f>
        <v>Tate</v>
      </c>
      <c r="E1590" s="35">
        <f>VLOOKUP($A1590,'Medical Examinations'!$A:$H,2,FALSE)</f>
        <v>20.48</v>
      </c>
      <c r="F1590" s="35">
        <f>VLOOKUP($A1590,'Medical Examinations'!$A:$H,3,FALSE)</f>
        <v>11.09</v>
      </c>
      <c r="G1590" s="35" t="str">
        <f>VLOOKUP($A1590,'Medical Examinations'!$A:$N,11,0)</f>
        <v>No</v>
      </c>
      <c r="H1590" s="35" t="str">
        <f>VLOOKUP($A1590,'Medical Examinations'!$A:$N,5,0)</f>
        <v>No</v>
      </c>
      <c r="I1590" s="35" t="str">
        <f>VLOOKUP($A1590,'Medical Examinations'!$A:$N,6,0)</f>
        <v>No</v>
      </c>
      <c r="J1590" s="35">
        <f>VLOOKUP($A1590,'Medical Examinations'!$A:$N,9,0)</f>
        <v>0</v>
      </c>
      <c r="K1590" s="35" t="str">
        <f>VLOOKUP($A1590,'Medical Examinations'!$A:$N,10,0)</f>
        <v>No</v>
      </c>
      <c r="L1590" s="35" t="str">
        <f>VLOOKUP($A1590,'Medical Examinations'!$A:$N,12,0)</f>
        <v>Normal Weight</v>
      </c>
      <c r="M1590" s="35" t="str">
        <f>VLOOKUP($A1590,'Medical Examinations'!$A:$N,13,0)</f>
        <v>Diabetes</v>
      </c>
      <c r="N1590" s="45">
        <f>IFERROR(VLOOKUP($A1590,'Hospitalisation Details'!$A:$P,15,0),"")</f>
        <v>27289</v>
      </c>
      <c r="O1590" s="46">
        <f>IFERROR(VLOOKUP($A1590,'Hospitalisation Details'!$A:$P,6,0),"")</f>
        <v>6302.23</v>
      </c>
      <c r="P1590" s="47" t="str">
        <f>IFERROR(VLOOKUP($A1590,'Hospitalisation Details'!$A:$P,12,0),"")</f>
        <v>tier - 2</v>
      </c>
      <c r="Q1590" s="47" t="str">
        <f>IFERROR(VLOOKUP($A1590,'Hospitalisation Details'!$A:$P,13,0),"")</f>
        <v>tier - 1</v>
      </c>
      <c r="R1590" s="47" t="str">
        <f>IFERROR(VLOOKUP($A1590,'Hospitalisation Details'!$A:$P,14,0),"")</f>
        <v>R1013</v>
      </c>
      <c r="S1590" s="47">
        <f>IFERROR(VLOOKUP($A1590,'Hospitalisation Details'!$A:$P,16,0),"")</f>
        <v>48</v>
      </c>
    </row>
    <row r="1591" spans="1:19" x14ac:dyDescent="0.3">
      <c r="A1591" s="34" t="str">
        <f>'Medical Examinations'!A1591</f>
        <v>Id1590</v>
      </c>
      <c r="B1591" s="36" t="str">
        <f>VLOOKUP($A1591,'Customer Names'!A:E,3,FALSE)</f>
        <v>Mr.</v>
      </c>
      <c r="C1591" s="37" t="str">
        <f>VLOOKUP($A1591,'Customer Names'!$A:$E,4,FALSE)</f>
        <v xml:space="preserve"> Christopher</v>
      </c>
      <c r="D1591" s="37" t="str">
        <f>VLOOKUP($A1591,'Customer Names'!A:E,5,FALSE)</f>
        <v>Arsenault</v>
      </c>
      <c r="E1591" s="35">
        <f>VLOOKUP($A1591,'Medical Examinations'!$A:$H,2,FALSE)</f>
        <v>34.450000000000003</v>
      </c>
      <c r="F1591" s="35">
        <f>VLOOKUP($A1591,'Medical Examinations'!$A:$H,3,FALSE)</f>
        <v>5.58</v>
      </c>
      <c r="G1591" s="35" t="str">
        <f>VLOOKUP($A1591,'Medical Examinations'!$A:$N,11,0)</f>
        <v>Yes</v>
      </c>
      <c r="H1591" s="35" t="str">
        <f>VLOOKUP($A1591,'Medical Examinations'!$A:$N,5,0)</f>
        <v>No</v>
      </c>
      <c r="I1591" s="35" t="str">
        <f>VLOOKUP($A1591,'Medical Examinations'!$A:$N,6,0)</f>
        <v>No</v>
      </c>
      <c r="J1591" s="35">
        <f>VLOOKUP($A1591,'Medical Examinations'!$A:$N,9,0)</f>
        <v>0</v>
      </c>
      <c r="K1591" s="35" t="str">
        <f>VLOOKUP($A1591,'Medical Examinations'!$A:$N,10,0)</f>
        <v>No</v>
      </c>
      <c r="L1591" s="35" t="str">
        <f>VLOOKUP($A1591,'Medical Examinations'!$A:$N,12,0)</f>
        <v>Obesity</v>
      </c>
      <c r="M1591" s="35" t="str">
        <f>VLOOKUP($A1591,'Medical Examinations'!$A:$N,13,0)</f>
        <v>Normal</v>
      </c>
      <c r="N1591" s="45">
        <f>IFERROR(VLOOKUP($A1591,'Hospitalisation Details'!$A:$P,15,0),"")</f>
        <v>35250</v>
      </c>
      <c r="O1591" s="46">
        <f>IFERROR(VLOOKUP($A1591,'Hospitalisation Details'!$A:$P,6,0),"")</f>
        <v>6293.63</v>
      </c>
      <c r="P1591" s="47" t="str">
        <f>IFERROR(VLOOKUP($A1591,'Hospitalisation Details'!$A:$P,12,0),"")</f>
        <v>tier - 2</v>
      </c>
      <c r="Q1591" s="47" t="str">
        <f>IFERROR(VLOOKUP($A1591,'Hospitalisation Details'!$A:$P,13,0),"")</f>
        <v>tier - 3</v>
      </c>
      <c r="R1591" s="47" t="str">
        <f>IFERROR(VLOOKUP($A1591,'Hospitalisation Details'!$A:$P,14,0),"")</f>
        <v>R1021</v>
      </c>
      <c r="S1591" s="47">
        <f>IFERROR(VLOOKUP($A1591,'Hospitalisation Details'!$A:$P,16,0),"")</f>
        <v>26</v>
      </c>
    </row>
    <row r="1592" spans="1:19" x14ac:dyDescent="0.3">
      <c r="A1592" s="34" t="str">
        <f>'Medical Examinations'!A1592</f>
        <v>Id1591</v>
      </c>
      <c r="B1592" s="36" t="str">
        <f>VLOOKUP($A1592,'Customer Names'!A:E,3,FALSE)</f>
        <v>Mr.</v>
      </c>
      <c r="C1592" s="37" t="str">
        <f>VLOOKUP($A1592,'Customer Names'!$A:$E,4,FALSE)</f>
        <v xml:space="preserve"> Joseph</v>
      </c>
      <c r="D1592" s="37" t="str">
        <f>VLOOKUP($A1592,'Customer Names'!A:E,5,FALSE)</f>
        <v>Hengoed</v>
      </c>
      <c r="E1592" s="35">
        <f>VLOOKUP($A1592,'Medical Examinations'!$A:$H,2,FALSE)</f>
        <v>34.21</v>
      </c>
      <c r="F1592" s="35">
        <f>VLOOKUP($A1592,'Medical Examinations'!$A:$H,3,FALSE)</f>
        <v>9.7200000000000006</v>
      </c>
      <c r="G1592" s="35" t="str">
        <f>VLOOKUP($A1592,'Medical Examinations'!$A:$N,11,0)</f>
        <v>Yes</v>
      </c>
      <c r="H1592" s="35" t="str">
        <f>VLOOKUP($A1592,'Medical Examinations'!$A:$N,5,0)</f>
        <v>No</v>
      </c>
      <c r="I1592" s="35" t="str">
        <f>VLOOKUP($A1592,'Medical Examinations'!$A:$N,6,0)</f>
        <v>No</v>
      </c>
      <c r="J1592" s="35">
        <f>VLOOKUP($A1592,'Medical Examinations'!$A:$N,9,0)</f>
        <v>0</v>
      </c>
      <c r="K1592" s="35" t="str">
        <f>VLOOKUP($A1592,'Medical Examinations'!$A:$N,10,0)</f>
        <v>No</v>
      </c>
      <c r="L1592" s="35" t="str">
        <f>VLOOKUP($A1592,'Medical Examinations'!$A:$N,12,0)</f>
        <v>Obesity</v>
      </c>
      <c r="M1592" s="35" t="str">
        <f>VLOOKUP($A1592,'Medical Examinations'!$A:$N,13,0)</f>
        <v>Diabetes</v>
      </c>
      <c r="N1592" s="45">
        <f>IFERROR(VLOOKUP($A1592,'Hospitalisation Details'!$A:$P,15,0),"")</f>
        <v>29824</v>
      </c>
      <c r="O1592" s="46">
        <f>IFERROR(VLOOKUP($A1592,'Hospitalisation Details'!$A:$P,6,0),"")</f>
        <v>6289.75</v>
      </c>
      <c r="P1592" s="47" t="str">
        <f>IFERROR(VLOOKUP($A1592,'Hospitalisation Details'!$A:$P,12,0),"")</f>
        <v>tier - 2</v>
      </c>
      <c r="Q1592" s="47" t="str">
        <f>IFERROR(VLOOKUP($A1592,'Hospitalisation Details'!$A:$P,13,0),"")</f>
        <v>tier - 3</v>
      </c>
      <c r="R1592" s="47" t="str">
        <f>IFERROR(VLOOKUP($A1592,'Hospitalisation Details'!$A:$P,14,0),"")</f>
        <v>R1013</v>
      </c>
      <c r="S1592" s="47">
        <f>IFERROR(VLOOKUP($A1592,'Hospitalisation Details'!$A:$P,16,0),"")</f>
        <v>41</v>
      </c>
    </row>
    <row r="1593" spans="1:19" x14ac:dyDescent="0.3">
      <c r="A1593" s="34" t="str">
        <f>'Medical Examinations'!A1593</f>
        <v>Id1592</v>
      </c>
      <c r="B1593" s="36" t="str">
        <f>VLOOKUP($A1593,'Customer Names'!A:E,3,FALSE)</f>
        <v>Mr.</v>
      </c>
      <c r="C1593" s="37" t="str">
        <f>VLOOKUP($A1593,'Customer Names'!$A:$E,4,FALSE)</f>
        <v xml:space="preserve"> Lawrence</v>
      </c>
      <c r="D1593" s="37" t="str">
        <f>VLOOKUP($A1593,'Customer Names'!A:E,5,FALSE)</f>
        <v>Aller</v>
      </c>
      <c r="E1593" s="35">
        <f>VLOOKUP($A1593,'Medical Examinations'!$A:$H,2,FALSE)</f>
        <v>28.8</v>
      </c>
      <c r="F1593" s="35">
        <f>VLOOKUP($A1593,'Medical Examinations'!$A:$H,3,FALSE)</f>
        <v>11.41</v>
      </c>
      <c r="G1593" s="35" t="str">
        <f>VLOOKUP($A1593,'Medical Examinations'!$A:$N,11,0)</f>
        <v>Yes</v>
      </c>
      <c r="H1593" s="35" t="str">
        <f>VLOOKUP($A1593,'Medical Examinations'!$A:$N,5,0)</f>
        <v>No</v>
      </c>
      <c r="I1593" s="35" t="str">
        <f>VLOOKUP($A1593,'Medical Examinations'!$A:$N,6,0)</f>
        <v>No</v>
      </c>
      <c r="J1593" s="35">
        <f>VLOOKUP($A1593,'Medical Examinations'!$A:$N,9,0)</f>
        <v>0</v>
      </c>
      <c r="K1593" s="35" t="str">
        <f>VLOOKUP($A1593,'Medical Examinations'!$A:$N,10,0)</f>
        <v>No</v>
      </c>
      <c r="L1593" s="35" t="str">
        <f>VLOOKUP($A1593,'Medical Examinations'!$A:$N,12,0)</f>
        <v>Overweight</v>
      </c>
      <c r="M1593" s="35" t="str">
        <f>VLOOKUP($A1593,'Medical Examinations'!$A:$N,13,0)</f>
        <v>Diabetes</v>
      </c>
      <c r="N1593" s="45">
        <f>IFERROR(VLOOKUP($A1593,'Hospitalisation Details'!$A:$P,15,0),"")</f>
        <v>29914</v>
      </c>
      <c r="O1593" s="46">
        <f>IFERROR(VLOOKUP($A1593,'Hospitalisation Details'!$A:$P,6,0),"")</f>
        <v>6282.24</v>
      </c>
      <c r="P1593" s="47" t="str">
        <f>IFERROR(VLOOKUP($A1593,'Hospitalisation Details'!$A:$P,12,0),"")</f>
        <v>tier - 2</v>
      </c>
      <c r="Q1593" s="47" t="str">
        <f>IFERROR(VLOOKUP($A1593,'Hospitalisation Details'!$A:$P,13,0),"")</f>
        <v>tier - 1</v>
      </c>
      <c r="R1593" s="47" t="str">
        <f>IFERROR(VLOOKUP($A1593,'Hospitalisation Details'!$A:$P,14,0),"")</f>
        <v>R1011</v>
      </c>
      <c r="S1593" s="47">
        <f>IFERROR(VLOOKUP($A1593,'Hospitalisation Details'!$A:$P,16,0),"")</f>
        <v>41</v>
      </c>
    </row>
    <row r="1594" spans="1:19" x14ac:dyDescent="0.3">
      <c r="A1594" s="34" t="str">
        <f>'Medical Examinations'!A1594</f>
        <v>Id1593</v>
      </c>
      <c r="B1594" s="36" t="str">
        <f>VLOOKUP($A1594,'Customer Names'!A:E,3,FALSE)</f>
        <v>Mrs.</v>
      </c>
      <c r="C1594" s="37" t="str">
        <f>VLOOKUP($A1594,'Customer Names'!$A:$E,4,FALSE)</f>
        <v xml:space="preserve"> Katie</v>
      </c>
      <c r="D1594" s="37" t="str">
        <f>VLOOKUP($A1594,'Customer Names'!A:E,5,FALSE)</f>
        <v>Pisano</v>
      </c>
      <c r="E1594" s="35">
        <f>VLOOKUP($A1594,'Medical Examinations'!$A:$H,2,FALSE)</f>
        <v>31.74</v>
      </c>
      <c r="F1594" s="35">
        <f>VLOOKUP($A1594,'Medical Examinations'!$A:$H,3,FALSE)</f>
        <v>4.46</v>
      </c>
      <c r="G1594" s="35" t="str">
        <f>VLOOKUP($A1594,'Medical Examinations'!$A:$N,11,0)</f>
        <v>No</v>
      </c>
      <c r="H1594" s="35" t="str">
        <f>VLOOKUP($A1594,'Medical Examinations'!$A:$N,5,0)</f>
        <v>No</v>
      </c>
      <c r="I1594" s="35" t="str">
        <f>VLOOKUP($A1594,'Medical Examinations'!$A:$N,6,0)</f>
        <v>Yes</v>
      </c>
      <c r="J1594" s="35">
        <f>VLOOKUP($A1594,'Medical Examinations'!$A:$N,9,0)</f>
        <v>1</v>
      </c>
      <c r="K1594" s="35" t="str">
        <f>VLOOKUP($A1594,'Medical Examinations'!$A:$N,10,0)</f>
        <v>No</v>
      </c>
      <c r="L1594" s="35" t="str">
        <f>VLOOKUP($A1594,'Medical Examinations'!$A:$N,12,0)</f>
        <v>Obesity</v>
      </c>
      <c r="M1594" s="35" t="str">
        <f>VLOOKUP($A1594,'Medical Examinations'!$A:$N,13,0)</f>
        <v>Normal</v>
      </c>
      <c r="N1594" s="45">
        <f>IFERROR(VLOOKUP($A1594,'Hospitalisation Details'!$A:$P,15,0),"")</f>
        <v>34258</v>
      </c>
      <c r="O1594" s="46">
        <f>IFERROR(VLOOKUP($A1594,'Hospitalisation Details'!$A:$P,6,0),"")</f>
        <v>6276.3</v>
      </c>
      <c r="P1594" s="47" t="str">
        <f>IFERROR(VLOOKUP($A1594,'Hospitalisation Details'!$A:$P,12,0),"")</f>
        <v>tier - 2</v>
      </c>
      <c r="Q1594" s="47" t="str">
        <f>IFERROR(VLOOKUP($A1594,'Hospitalisation Details'!$A:$P,13,0),"")</f>
        <v>tier - 1</v>
      </c>
      <c r="R1594" s="47" t="str">
        <f>IFERROR(VLOOKUP($A1594,'Hospitalisation Details'!$A:$P,14,0),"")</f>
        <v>R1025</v>
      </c>
      <c r="S1594" s="47">
        <f>IFERROR(VLOOKUP($A1594,'Hospitalisation Details'!$A:$P,16,0),"")</f>
        <v>29</v>
      </c>
    </row>
    <row r="1595" spans="1:19" x14ac:dyDescent="0.3">
      <c r="A1595" s="34" t="str">
        <f>'Medical Examinations'!A1595</f>
        <v>Id1594</v>
      </c>
      <c r="B1595" s="36" t="str">
        <f>VLOOKUP($A1595,'Customer Names'!A:E,3,FALSE)</f>
        <v>Mr.</v>
      </c>
      <c r="C1595" s="37" t="str">
        <f>VLOOKUP($A1595,'Customer Names'!$A:$E,4,FALSE)</f>
        <v xml:space="preserve"> Ruben</v>
      </c>
      <c r="D1595" s="37" t="str">
        <f>VLOOKUP($A1595,'Customer Names'!A:E,5,FALSE)</f>
        <v>Sanca</v>
      </c>
      <c r="E1595" s="35">
        <f>VLOOKUP($A1595,'Medical Examinations'!$A:$H,2,FALSE)</f>
        <v>21.78</v>
      </c>
      <c r="F1595" s="35">
        <f>VLOOKUP($A1595,'Medical Examinations'!$A:$H,3,FALSE)</f>
        <v>9.31</v>
      </c>
      <c r="G1595" s="35" t="str">
        <f>VLOOKUP($A1595,'Medical Examinations'!$A:$N,11,0)</f>
        <v>Yes</v>
      </c>
      <c r="H1595" s="35" t="str">
        <f>VLOOKUP($A1595,'Medical Examinations'!$A:$N,5,0)</f>
        <v>No</v>
      </c>
      <c r="I1595" s="35" t="str">
        <f>VLOOKUP($A1595,'Medical Examinations'!$A:$N,6,0)</f>
        <v>No</v>
      </c>
      <c r="J1595" s="35">
        <f>VLOOKUP($A1595,'Medical Examinations'!$A:$N,9,0)</f>
        <v>0</v>
      </c>
      <c r="K1595" s="35" t="str">
        <f>VLOOKUP($A1595,'Medical Examinations'!$A:$N,10,0)</f>
        <v>No</v>
      </c>
      <c r="L1595" s="35" t="str">
        <f>VLOOKUP($A1595,'Medical Examinations'!$A:$N,12,0)</f>
        <v>Normal Weight</v>
      </c>
      <c r="M1595" s="35" t="str">
        <f>VLOOKUP($A1595,'Medical Examinations'!$A:$N,13,0)</f>
        <v>Diabetes</v>
      </c>
      <c r="N1595" s="45">
        <f>IFERROR(VLOOKUP($A1595,'Hospitalisation Details'!$A:$P,15,0),"")</f>
        <v>29767</v>
      </c>
      <c r="O1595" s="46">
        <f>IFERROR(VLOOKUP($A1595,'Hospitalisation Details'!$A:$P,6,0),"")</f>
        <v>6272.48</v>
      </c>
      <c r="P1595" s="47" t="str">
        <f>IFERROR(VLOOKUP($A1595,'Hospitalisation Details'!$A:$P,12,0),"")</f>
        <v>tier - 1</v>
      </c>
      <c r="Q1595" s="47" t="str">
        <f>IFERROR(VLOOKUP($A1595,'Hospitalisation Details'!$A:$P,13,0),"")</f>
        <v>tier - 3</v>
      </c>
      <c r="R1595" s="47" t="str">
        <f>IFERROR(VLOOKUP($A1595,'Hospitalisation Details'!$A:$P,14,0),"")</f>
        <v>R1013</v>
      </c>
      <c r="S1595" s="47">
        <f>IFERROR(VLOOKUP($A1595,'Hospitalisation Details'!$A:$P,16,0),"")</f>
        <v>41</v>
      </c>
    </row>
    <row r="1596" spans="1:19" x14ac:dyDescent="0.3">
      <c r="A1596" s="34" t="str">
        <f>'Medical Examinations'!A1596</f>
        <v>Id1595</v>
      </c>
      <c r="B1596" s="36" t="str">
        <f>VLOOKUP($A1596,'Customer Names'!A:E,3,FALSE)</f>
        <v>Ms.</v>
      </c>
      <c r="C1596" s="37" t="str">
        <f>VLOOKUP($A1596,'Customer Names'!$A:$E,4,FALSE)</f>
        <v xml:space="preserve"> Sarah</v>
      </c>
      <c r="D1596" s="37" t="str">
        <f>VLOOKUP($A1596,'Customer Names'!A:E,5,FALSE)</f>
        <v>Bond</v>
      </c>
      <c r="E1596" s="35">
        <f>VLOOKUP($A1596,'Medical Examinations'!$A:$H,2,FALSE)</f>
        <v>23.75</v>
      </c>
      <c r="F1596" s="35">
        <f>VLOOKUP($A1596,'Medical Examinations'!$A:$H,3,FALSE)</f>
        <v>5.03</v>
      </c>
      <c r="G1596" s="35" t="str">
        <f>VLOOKUP($A1596,'Medical Examinations'!$A:$N,11,0)</f>
        <v>No</v>
      </c>
      <c r="H1596" s="35" t="str">
        <f>VLOOKUP($A1596,'Medical Examinations'!$A:$N,5,0)</f>
        <v>No</v>
      </c>
      <c r="I1596" s="35" t="str">
        <f>VLOOKUP($A1596,'Medical Examinations'!$A:$N,6,0)</f>
        <v>No</v>
      </c>
      <c r="J1596" s="35">
        <f>VLOOKUP($A1596,'Medical Examinations'!$A:$N,9,0)</f>
        <v>1</v>
      </c>
      <c r="K1596" s="35" t="str">
        <f>VLOOKUP($A1596,'Medical Examinations'!$A:$N,10,0)</f>
        <v>No</v>
      </c>
      <c r="L1596" s="35" t="str">
        <f>VLOOKUP($A1596,'Medical Examinations'!$A:$N,12,0)</f>
        <v>Normal Weight</v>
      </c>
      <c r="M1596" s="35" t="str">
        <f>VLOOKUP($A1596,'Medical Examinations'!$A:$N,13,0)</f>
        <v>Normal</v>
      </c>
      <c r="N1596" s="45">
        <f>IFERROR(VLOOKUP($A1596,'Hospitalisation Details'!$A:$P,15,0),"")</f>
        <v>30950</v>
      </c>
      <c r="O1596" s="46">
        <f>IFERROR(VLOOKUP($A1596,'Hospitalisation Details'!$A:$P,6,0),"")</f>
        <v>6269.33</v>
      </c>
      <c r="P1596" s="47" t="str">
        <f>IFERROR(VLOOKUP($A1596,'Hospitalisation Details'!$A:$P,12,0),"")</f>
        <v>tier - 2</v>
      </c>
      <c r="Q1596" s="47" t="str">
        <f>IFERROR(VLOOKUP($A1596,'Hospitalisation Details'!$A:$P,13,0),"")</f>
        <v>tier - 1</v>
      </c>
      <c r="R1596" s="47" t="str">
        <f>IFERROR(VLOOKUP($A1596,'Hospitalisation Details'!$A:$P,14,0),"")</f>
        <v>R1013</v>
      </c>
      <c r="S1596" s="47">
        <f>IFERROR(VLOOKUP($A1596,'Hospitalisation Details'!$A:$P,16,0),"")</f>
        <v>38</v>
      </c>
    </row>
    <row r="1597" spans="1:19" x14ac:dyDescent="0.3">
      <c r="A1597" s="34" t="str">
        <f>'Medical Examinations'!A1597</f>
        <v>Id1596</v>
      </c>
      <c r="B1597" s="36" t="str">
        <f>VLOOKUP($A1597,'Customer Names'!A:E,3,FALSE)</f>
        <v>Mrs.</v>
      </c>
      <c r="C1597" s="37" t="str">
        <f>VLOOKUP($A1597,'Customer Names'!$A:$E,4,FALSE)</f>
        <v xml:space="preserve"> Angela R.</v>
      </c>
      <c r="D1597" s="37" t="str">
        <f>VLOOKUP($A1597,'Customer Names'!A:E,5,FALSE)</f>
        <v>Carron</v>
      </c>
      <c r="E1597" s="35">
        <f>VLOOKUP($A1597,'Medical Examinations'!$A:$H,2,FALSE)</f>
        <v>33.21</v>
      </c>
      <c r="F1597" s="35">
        <f>VLOOKUP($A1597,'Medical Examinations'!$A:$H,3,FALSE)</f>
        <v>5.07</v>
      </c>
      <c r="G1597" s="35" t="str">
        <f>VLOOKUP($A1597,'Medical Examinations'!$A:$N,11,0)</f>
        <v>Yes</v>
      </c>
      <c r="H1597" s="35" t="str">
        <f>VLOOKUP($A1597,'Medical Examinations'!$A:$N,5,0)</f>
        <v>No</v>
      </c>
      <c r="I1597" s="35" t="str">
        <f>VLOOKUP($A1597,'Medical Examinations'!$A:$N,6,0)</f>
        <v>No</v>
      </c>
      <c r="J1597" s="35">
        <f>VLOOKUP($A1597,'Medical Examinations'!$A:$N,9,0)</f>
        <v>1</v>
      </c>
      <c r="K1597" s="35" t="str">
        <f>VLOOKUP($A1597,'Medical Examinations'!$A:$N,10,0)</f>
        <v>No</v>
      </c>
      <c r="L1597" s="35" t="str">
        <f>VLOOKUP($A1597,'Medical Examinations'!$A:$N,12,0)</f>
        <v>Obesity</v>
      </c>
      <c r="M1597" s="35" t="str">
        <f>VLOOKUP($A1597,'Medical Examinations'!$A:$N,13,0)</f>
        <v>Normal</v>
      </c>
      <c r="N1597" s="45">
        <f>IFERROR(VLOOKUP($A1597,'Hospitalisation Details'!$A:$P,15,0),"")</f>
        <v>34989</v>
      </c>
      <c r="O1597" s="46">
        <f>IFERROR(VLOOKUP($A1597,'Hospitalisation Details'!$A:$P,6,0),"")</f>
        <v>6261.2</v>
      </c>
      <c r="P1597" s="47" t="str">
        <f>IFERROR(VLOOKUP($A1597,'Hospitalisation Details'!$A:$P,12,0),"")</f>
        <v>tier - 2</v>
      </c>
      <c r="Q1597" s="47" t="str">
        <f>IFERROR(VLOOKUP($A1597,'Hospitalisation Details'!$A:$P,13,0),"")</f>
        <v>tier - 1</v>
      </c>
      <c r="R1597" s="47" t="str">
        <f>IFERROR(VLOOKUP($A1597,'Hospitalisation Details'!$A:$P,14,0),"")</f>
        <v>R1026</v>
      </c>
      <c r="S1597" s="47">
        <f>IFERROR(VLOOKUP($A1597,'Hospitalisation Details'!$A:$P,16,0),"")</f>
        <v>27</v>
      </c>
    </row>
    <row r="1598" spans="1:19" x14ac:dyDescent="0.3">
      <c r="A1598" s="34" t="str">
        <f>'Medical Examinations'!A1598</f>
        <v>Id1597</v>
      </c>
      <c r="B1598" s="36" t="str">
        <f>VLOOKUP($A1598,'Customer Names'!A:E,3,FALSE)</f>
        <v>Mr.</v>
      </c>
      <c r="C1598" s="37" t="str">
        <f>VLOOKUP($A1598,'Customer Names'!$A:$E,4,FALSE)</f>
        <v xml:space="preserve"> Chatham</v>
      </c>
      <c r="D1598" s="37" t="str">
        <f>VLOOKUP($A1598,'Customer Names'!A:E,5,FALSE)</f>
        <v>Ellwanger</v>
      </c>
      <c r="E1598" s="35">
        <f>VLOOKUP($A1598,'Medical Examinations'!$A:$H,2,FALSE)</f>
        <v>17.7</v>
      </c>
      <c r="F1598" s="35">
        <f>VLOOKUP($A1598,'Medical Examinations'!$A:$H,3,FALSE)</f>
        <v>10.42</v>
      </c>
      <c r="G1598" s="35" t="str">
        <f>VLOOKUP($A1598,'Medical Examinations'!$A:$N,11,0)</f>
        <v>Yes</v>
      </c>
      <c r="H1598" s="35" t="str">
        <f>VLOOKUP($A1598,'Medical Examinations'!$A:$N,5,0)</f>
        <v>No</v>
      </c>
      <c r="I1598" s="35" t="str">
        <f>VLOOKUP($A1598,'Medical Examinations'!$A:$N,6,0)</f>
        <v>No</v>
      </c>
      <c r="J1598" s="35">
        <f>VLOOKUP($A1598,'Medical Examinations'!$A:$N,9,0)</f>
        <v>2</v>
      </c>
      <c r="K1598" s="35" t="str">
        <f>VLOOKUP($A1598,'Medical Examinations'!$A:$N,10,0)</f>
        <v>No</v>
      </c>
      <c r="L1598" s="35" t="str">
        <f>VLOOKUP($A1598,'Medical Examinations'!$A:$N,12,0)</f>
        <v>Underweight</v>
      </c>
      <c r="M1598" s="35" t="str">
        <f>VLOOKUP($A1598,'Medical Examinations'!$A:$N,13,0)</f>
        <v>Diabetes</v>
      </c>
      <c r="N1598" s="45">
        <f>IFERROR(VLOOKUP($A1598,'Hospitalisation Details'!$A:$P,15,0),"")</f>
        <v>25852</v>
      </c>
      <c r="O1598" s="46">
        <f>IFERROR(VLOOKUP($A1598,'Hospitalisation Details'!$A:$P,6,0),"")</f>
        <v>6255.38</v>
      </c>
      <c r="P1598" s="47" t="str">
        <f>IFERROR(VLOOKUP($A1598,'Hospitalisation Details'!$A:$P,12,0),"")</f>
        <v>tier - 2</v>
      </c>
      <c r="Q1598" s="47" t="str">
        <f>IFERROR(VLOOKUP($A1598,'Hospitalisation Details'!$A:$P,13,0),"")</f>
        <v>tier - 2</v>
      </c>
      <c r="R1598" s="47" t="str">
        <f>IFERROR(VLOOKUP($A1598,'Hospitalisation Details'!$A:$P,14,0),"")</f>
        <v>R1013</v>
      </c>
      <c r="S1598" s="47">
        <f>IFERROR(VLOOKUP($A1598,'Hospitalisation Details'!$A:$P,16,0),"")</f>
        <v>52</v>
      </c>
    </row>
    <row r="1599" spans="1:19" x14ac:dyDescent="0.3">
      <c r="A1599" s="34" t="str">
        <f>'Medical Examinations'!A1599</f>
        <v>Id1598</v>
      </c>
      <c r="B1599" s="36" t="str">
        <f>VLOOKUP($A1599,'Customer Names'!A:E,3,FALSE)</f>
        <v>Mr.</v>
      </c>
      <c r="C1599" s="37" t="str">
        <f>VLOOKUP($A1599,'Customer Names'!$A:$E,4,FALSE)</f>
        <v xml:space="preserve"> Derek</v>
      </c>
      <c r="D1599" s="37" t="str">
        <f>VLOOKUP($A1599,'Customer Names'!A:E,5,FALSE)</f>
        <v>Hanson</v>
      </c>
      <c r="E1599" s="35">
        <f>VLOOKUP($A1599,'Medical Examinations'!$A:$H,2,FALSE)</f>
        <v>17.2</v>
      </c>
      <c r="F1599" s="35">
        <f>VLOOKUP($A1599,'Medical Examinations'!$A:$H,3,FALSE)</f>
        <v>6.45</v>
      </c>
      <c r="G1599" s="35" t="str">
        <f>VLOOKUP($A1599,'Medical Examinations'!$A:$N,11,0)</f>
        <v>No</v>
      </c>
      <c r="H1599" s="35" t="str">
        <f>VLOOKUP($A1599,'Medical Examinations'!$A:$N,5,0)</f>
        <v>No</v>
      </c>
      <c r="I1599" s="35" t="str">
        <f>VLOOKUP($A1599,'Medical Examinations'!$A:$N,6,0)</f>
        <v>No</v>
      </c>
      <c r="J1599" s="35">
        <f>VLOOKUP($A1599,'Medical Examinations'!$A:$N,9,0)</f>
        <v>2</v>
      </c>
      <c r="K1599" s="35" t="str">
        <f>VLOOKUP($A1599,'Medical Examinations'!$A:$N,10,0)</f>
        <v>No</v>
      </c>
      <c r="L1599" s="35" t="str">
        <f>VLOOKUP($A1599,'Medical Examinations'!$A:$N,12,0)</f>
        <v>Underweight</v>
      </c>
      <c r="M1599" s="35" t="str">
        <f>VLOOKUP($A1599,'Medical Examinations'!$A:$N,13,0)</f>
        <v>Prediabetes</v>
      </c>
      <c r="N1599" s="45">
        <f>IFERROR(VLOOKUP($A1599,'Hospitalisation Details'!$A:$P,15,0),"")</f>
        <v>26550</v>
      </c>
      <c r="O1599" s="46">
        <f>IFERROR(VLOOKUP($A1599,'Hospitalisation Details'!$A:$P,6,0),"")</f>
        <v>6254.13</v>
      </c>
      <c r="P1599" s="47" t="str">
        <f>IFERROR(VLOOKUP($A1599,'Hospitalisation Details'!$A:$P,12,0),"")</f>
        <v>tier - 2</v>
      </c>
      <c r="Q1599" s="47" t="str">
        <f>IFERROR(VLOOKUP($A1599,'Hospitalisation Details'!$A:$P,13,0),"")</f>
        <v>tier - 2</v>
      </c>
      <c r="R1599" s="47" t="str">
        <f>IFERROR(VLOOKUP($A1599,'Hospitalisation Details'!$A:$P,14,0),"")</f>
        <v>R1012</v>
      </c>
      <c r="S1599" s="47">
        <f>IFERROR(VLOOKUP($A1599,'Hospitalisation Details'!$A:$P,16,0),"")</f>
        <v>50</v>
      </c>
    </row>
    <row r="1600" spans="1:19" x14ac:dyDescent="0.3">
      <c r="A1600" s="34" t="str">
        <f>'Medical Examinations'!A1600</f>
        <v>Id1599</v>
      </c>
      <c r="B1600" s="36" t="str">
        <f>VLOOKUP($A1600,'Customer Names'!A:E,3,FALSE)</f>
        <v>Mr.</v>
      </c>
      <c r="C1600" s="37" t="str">
        <f>VLOOKUP($A1600,'Customer Names'!$A:$E,4,FALSE)</f>
        <v xml:space="preserve"> Kalvin J.</v>
      </c>
      <c r="D1600" s="37" t="str">
        <f>VLOOKUP($A1600,'Customer Names'!A:E,5,FALSE)</f>
        <v>Tucker</v>
      </c>
      <c r="E1600" s="35">
        <f>VLOOKUP($A1600,'Medical Examinations'!$A:$H,2,FALSE)</f>
        <v>19.21</v>
      </c>
      <c r="F1600" s="35">
        <f>VLOOKUP($A1600,'Medical Examinations'!$A:$H,3,FALSE)</f>
        <v>5.52</v>
      </c>
      <c r="G1600" s="35" t="str">
        <f>VLOOKUP($A1600,'Medical Examinations'!$A:$N,11,0)</f>
        <v>No</v>
      </c>
      <c r="H1600" s="35" t="str">
        <f>VLOOKUP($A1600,'Medical Examinations'!$A:$N,5,0)</f>
        <v>No</v>
      </c>
      <c r="I1600" s="35" t="str">
        <f>VLOOKUP($A1600,'Medical Examinations'!$A:$N,6,0)</f>
        <v>No</v>
      </c>
      <c r="J1600" s="35">
        <f>VLOOKUP($A1600,'Medical Examinations'!$A:$N,9,0)</f>
        <v>2</v>
      </c>
      <c r="K1600" s="35" t="str">
        <f>VLOOKUP($A1600,'Medical Examinations'!$A:$N,10,0)</f>
        <v>No</v>
      </c>
      <c r="L1600" s="35" t="str">
        <f>VLOOKUP($A1600,'Medical Examinations'!$A:$N,12,0)</f>
        <v>Normal Weight</v>
      </c>
      <c r="M1600" s="35" t="str">
        <f>VLOOKUP($A1600,'Medical Examinations'!$A:$N,13,0)</f>
        <v>Normal</v>
      </c>
      <c r="N1600" s="45">
        <f>IFERROR(VLOOKUP($A1600,'Hospitalisation Details'!$A:$P,15,0),"")</f>
        <v>26614</v>
      </c>
      <c r="O1600" s="46">
        <f>IFERROR(VLOOKUP($A1600,'Hospitalisation Details'!$A:$P,6,0),"")</f>
        <v>6253.85</v>
      </c>
      <c r="P1600" s="47" t="str">
        <f>IFERROR(VLOOKUP($A1600,'Hospitalisation Details'!$A:$P,12,0),"")</f>
        <v>tier - 2</v>
      </c>
      <c r="Q1600" s="47" t="str">
        <f>IFERROR(VLOOKUP($A1600,'Hospitalisation Details'!$A:$P,13,0),"")</f>
        <v>tier - 2</v>
      </c>
      <c r="R1600" s="47" t="str">
        <f>IFERROR(VLOOKUP($A1600,'Hospitalisation Details'!$A:$P,14,0),"")</f>
        <v>R1013</v>
      </c>
      <c r="S1600" s="47">
        <f>IFERROR(VLOOKUP($A1600,'Hospitalisation Details'!$A:$P,16,0),"")</f>
        <v>50</v>
      </c>
    </row>
    <row r="1601" spans="1:19" x14ac:dyDescent="0.3">
      <c r="A1601" s="34" t="str">
        <f>'Medical Examinations'!A1601</f>
        <v>Id1600</v>
      </c>
      <c r="B1601" s="36" t="str">
        <f>VLOOKUP($A1601,'Customer Names'!A:E,3,FALSE)</f>
        <v>Mr.</v>
      </c>
      <c r="C1601" s="37" t="str">
        <f>VLOOKUP($A1601,'Customer Names'!$A:$E,4,FALSE)</f>
        <v xml:space="preserve"> Dave</v>
      </c>
      <c r="D1601" s="37" t="str">
        <f>VLOOKUP($A1601,'Customer Names'!A:E,5,FALSE)</f>
        <v>Counts</v>
      </c>
      <c r="E1601" s="35">
        <f>VLOOKUP($A1601,'Medical Examinations'!$A:$H,2,FALSE)</f>
        <v>23.2</v>
      </c>
      <c r="F1601" s="35">
        <f>VLOOKUP($A1601,'Medical Examinations'!$A:$H,3,FALSE)</f>
        <v>4.41</v>
      </c>
      <c r="G1601" s="35" t="str">
        <f>VLOOKUP($A1601,'Medical Examinations'!$A:$N,11,0)</f>
        <v>No</v>
      </c>
      <c r="H1601" s="35" t="str">
        <f>VLOOKUP($A1601,'Medical Examinations'!$A:$N,5,0)</f>
        <v>No</v>
      </c>
      <c r="I1601" s="35" t="str">
        <f>VLOOKUP($A1601,'Medical Examinations'!$A:$N,6,0)</f>
        <v>Yes</v>
      </c>
      <c r="J1601" s="35">
        <f>VLOOKUP($A1601,'Medical Examinations'!$A:$N,9,0)</f>
        <v>1</v>
      </c>
      <c r="K1601" s="35" t="str">
        <f>VLOOKUP($A1601,'Medical Examinations'!$A:$N,10,0)</f>
        <v>No</v>
      </c>
      <c r="L1601" s="35" t="str">
        <f>VLOOKUP($A1601,'Medical Examinations'!$A:$N,12,0)</f>
        <v>Normal Weight</v>
      </c>
      <c r="M1601" s="35" t="str">
        <f>VLOOKUP($A1601,'Medical Examinations'!$A:$N,13,0)</f>
        <v>Normal</v>
      </c>
      <c r="N1601" s="45">
        <f>IFERROR(VLOOKUP($A1601,'Hospitalisation Details'!$A:$P,15,0),"")</f>
        <v>29138</v>
      </c>
      <c r="O1601" s="46">
        <f>IFERROR(VLOOKUP($A1601,'Hospitalisation Details'!$A:$P,6,0),"")</f>
        <v>6250.44</v>
      </c>
      <c r="P1601" s="47" t="str">
        <f>IFERROR(VLOOKUP($A1601,'Hospitalisation Details'!$A:$P,12,0),"")</f>
        <v>tier - 2</v>
      </c>
      <c r="Q1601" s="47" t="str">
        <f>IFERROR(VLOOKUP($A1601,'Hospitalisation Details'!$A:$P,13,0),"")</f>
        <v>tier - 1</v>
      </c>
      <c r="R1601" s="47" t="str">
        <f>IFERROR(VLOOKUP($A1601,'Hospitalisation Details'!$A:$P,14,0),"")</f>
        <v>R1011</v>
      </c>
      <c r="S1601" s="47">
        <f>IFERROR(VLOOKUP($A1601,'Hospitalisation Details'!$A:$P,16,0),"")</f>
        <v>43</v>
      </c>
    </row>
    <row r="1602" spans="1:19" x14ac:dyDescent="0.3">
      <c r="A1602" s="34" t="str">
        <f>'Medical Examinations'!A1602</f>
        <v>Id1601</v>
      </c>
      <c r="B1602" s="36" t="str">
        <f>VLOOKUP($A1602,'Customer Names'!A:E,3,FALSE)</f>
        <v>Ms.</v>
      </c>
      <c r="C1602" s="37" t="str">
        <f>VLOOKUP($A1602,'Customer Names'!$A:$E,4,FALSE)</f>
        <v xml:space="preserve"> Barbara G.</v>
      </c>
      <c r="D1602" s="37" t="str">
        <f>VLOOKUP($A1602,'Customer Names'!A:E,5,FALSE)</f>
        <v>Carson</v>
      </c>
      <c r="E1602" s="35">
        <f>VLOOKUP($A1602,'Medical Examinations'!$A:$H,2,FALSE)</f>
        <v>32.5</v>
      </c>
      <c r="F1602" s="35">
        <f>VLOOKUP($A1602,'Medical Examinations'!$A:$H,3,FALSE)</f>
        <v>4.6900000000000004</v>
      </c>
      <c r="G1602" s="35" t="str">
        <f>VLOOKUP($A1602,'Medical Examinations'!$A:$N,11,0)</f>
        <v>Yes</v>
      </c>
      <c r="H1602" s="35" t="str">
        <f>VLOOKUP($A1602,'Medical Examinations'!$A:$N,5,0)</f>
        <v>No</v>
      </c>
      <c r="I1602" s="35" t="str">
        <f>VLOOKUP($A1602,'Medical Examinations'!$A:$N,6,0)</f>
        <v>Yes</v>
      </c>
      <c r="J1602" s="35">
        <f>VLOOKUP($A1602,'Medical Examinations'!$A:$N,9,0)</f>
        <v>1</v>
      </c>
      <c r="K1602" s="35" t="str">
        <f>VLOOKUP($A1602,'Medical Examinations'!$A:$N,10,0)</f>
        <v>No</v>
      </c>
      <c r="L1602" s="35" t="str">
        <f>VLOOKUP($A1602,'Medical Examinations'!$A:$N,12,0)</f>
        <v>Obesity</v>
      </c>
      <c r="M1602" s="35" t="str">
        <f>VLOOKUP($A1602,'Medical Examinations'!$A:$N,13,0)</f>
        <v>Normal</v>
      </c>
      <c r="N1602" s="45">
        <f>IFERROR(VLOOKUP($A1602,'Hospitalisation Details'!$A:$P,15,0),"")</f>
        <v>30539</v>
      </c>
      <c r="O1602" s="46">
        <f>IFERROR(VLOOKUP($A1602,'Hospitalisation Details'!$A:$P,6,0),"")</f>
        <v>6238.3</v>
      </c>
      <c r="P1602" s="47" t="str">
        <f>IFERROR(VLOOKUP($A1602,'Hospitalisation Details'!$A:$P,12,0),"")</f>
        <v>tier - 2</v>
      </c>
      <c r="Q1602" s="47" t="str">
        <f>IFERROR(VLOOKUP($A1602,'Hospitalisation Details'!$A:$P,13,0),"")</f>
        <v>tier - 1</v>
      </c>
      <c r="R1602" s="47" t="str">
        <f>IFERROR(VLOOKUP($A1602,'Hospitalisation Details'!$A:$P,14,0),"")</f>
        <v>R1011</v>
      </c>
      <c r="S1602" s="47">
        <f>IFERROR(VLOOKUP($A1602,'Hospitalisation Details'!$A:$P,16,0),"")</f>
        <v>39</v>
      </c>
    </row>
    <row r="1603" spans="1:19" x14ac:dyDescent="0.3">
      <c r="A1603" s="34" t="str">
        <f>'Medical Examinations'!A1603</f>
        <v>Id1602</v>
      </c>
      <c r="B1603" s="36" t="str">
        <f>VLOOKUP($A1603,'Customer Names'!A:E,3,FALSE)</f>
        <v>Mr.</v>
      </c>
      <c r="C1603" s="37" t="str">
        <f>VLOOKUP($A1603,'Customer Names'!$A:$E,4,FALSE)</f>
        <v xml:space="preserve"> Skylar</v>
      </c>
      <c r="D1603" s="37" t="str">
        <f>VLOOKUP($A1603,'Customer Names'!A:E,5,FALSE)</f>
        <v>Haines</v>
      </c>
      <c r="E1603" s="35">
        <f>VLOOKUP($A1603,'Medical Examinations'!$A:$H,2,FALSE)</f>
        <v>20.9</v>
      </c>
      <c r="F1603" s="35">
        <f>VLOOKUP($A1603,'Medical Examinations'!$A:$H,3,FALSE)</f>
        <v>6.94</v>
      </c>
      <c r="G1603" s="35" t="str">
        <f>VLOOKUP($A1603,'Medical Examinations'!$A:$N,11,0)</f>
        <v>No</v>
      </c>
      <c r="H1603" s="35" t="str">
        <f>VLOOKUP($A1603,'Medical Examinations'!$A:$N,5,0)</f>
        <v>No</v>
      </c>
      <c r="I1603" s="35" t="str">
        <f>VLOOKUP($A1603,'Medical Examinations'!$A:$N,6,0)</f>
        <v>No</v>
      </c>
      <c r="J1603" s="35">
        <f>VLOOKUP($A1603,'Medical Examinations'!$A:$N,9,0)</f>
        <v>0</v>
      </c>
      <c r="K1603" s="35" t="str">
        <f>VLOOKUP($A1603,'Medical Examinations'!$A:$N,10,0)</f>
        <v>No</v>
      </c>
      <c r="L1603" s="35" t="str">
        <f>VLOOKUP($A1603,'Medical Examinations'!$A:$N,12,0)</f>
        <v>Normal Weight</v>
      </c>
      <c r="M1603" s="35" t="str">
        <f>VLOOKUP($A1603,'Medical Examinations'!$A:$N,13,0)</f>
        <v>Diabetes</v>
      </c>
      <c r="N1603" s="45">
        <f>IFERROR(VLOOKUP($A1603,'Hospitalisation Details'!$A:$P,15,0),"")</f>
        <v>28752</v>
      </c>
      <c r="O1603" s="46">
        <f>IFERROR(VLOOKUP($A1603,'Hospitalisation Details'!$A:$P,6,0),"")</f>
        <v>6236.95</v>
      </c>
      <c r="P1603" s="47" t="str">
        <f>IFERROR(VLOOKUP($A1603,'Hospitalisation Details'!$A:$P,12,0),"")</f>
        <v>tier - 2</v>
      </c>
      <c r="Q1603" s="47" t="str">
        <f>IFERROR(VLOOKUP($A1603,'Hospitalisation Details'!$A:$P,13,0),"")</f>
        <v>tier - 2</v>
      </c>
      <c r="R1603" s="47" t="str">
        <f>IFERROR(VLOOKUP($A1603,'Hospitalisation Details'!$A:$P,14,0),"")</f>
        <v>R1013</v>
      </c>
      <c r="S1603" s="47">
        <f>IFERROR(VLOOKUP($A1603,'Hospitalisation Details'!$A:$P,16,0),"")</f>
        <v>44</v>
      </c>
    </row>
    <row r="1604" spans="1:19" x14ac:dyDescent="0.3">
      <c r="A1604" s="34" t="str">
        <f>'Medical Examinations'!A1604</f>
        <v>Id1603</v>
      </c>
      <c r="B1604" s="36" t="str">
        <f>VLOOKUP($A1604,'Customer Names'!A:E,3,FALSE)</f>
        <v>Mr.</v>
      </c>
      <c r="C1604" s="37" t="str">
        <f>VLOOKUP($A1604,'Customer Names'!$A:$E,4,FALSE)</f>
        <v xml:space="preserve"> Nick</v>
      </c>
      <c r="D1604" s="37" t="str">
        <f>VLOOKUP($A1604,'Customer Names'!A:E,5,FALSE)</f>
        <v>Schnabel</v>
      </c>
      <c r="E1604" s="35">
        <f>VLOOKUP($A1604,'Medical Examinations'!$A:$H,2,FALSE)</f>
        <v>19.11</v>
      </c>
      <c r="F1604" s="35">
        <f>VLOOKUP($A1604,'Medical Examinations'!$A:$H,3,FALSE)</f>
        <v>4.3499999999999996</v>
      </c>
      <c r="G1604" s="35" t="str">
        <f>VLOOKUP($A1604,'Medical Examinations'!$A:$N,11,0)</f>
        <v>No</v>
      </c>
      <c r="H1604" s="35" t="str">
        <f>VLOOKUP($A1604,'Medical Examinations'!$A:$N,5,0)</f>
        <v>No</v>
      </c>
      <c r="I1604" s="35" t="str">
        <f>VLOOKUP($A1604,'Medical Examinations'!$A:$N,6,0)</f>
        <v>No</v>
      </c>
      <c r="J1604" s="35">
        <f>VLOOKUP($A1604,'Medical Examinations'!$A:$N,9,0)</f>
        <v>2</v>
      </c>
      <c r="K1604" s="35" t="str">
        <f>VLOOKUP($A1604,'Medical Examinations'!$A:$N,10,0)</f>
        <v>No</v>
      </c>
      <c r="L1604" s="35" t="str">
        <f>VLOOKUP($A1604,'Medical Examinations'!$A:$N,12,0)</f>
        <v>Normal Weight</v>
      </c>
      <c r="M1604" s="35" t="str">
        <f>VLOOKUP($A1604,'Medical Examinations'!$A:$N,13,0)</f>
        <v>Normal</v>
      </c>
      <c r="N1604" s="45">
        <f>IFERROR(VLOOKUP($A1604,'Hospitalisation Details'!$A:$P,15,0),"")</f>
        <v>26479</v>
      </c>
      <c r="O1604" s="46">
        <f>IFERROR(VLOOKUP($A1604,'Hospitalisation Details'!$A:$P,6,0),"")</f>
        <v>6219.93</v>
      </c>
      <c r="P1604" s="47" t="str">
        <f>IFERROR(VLOOKUP($A1604,'Hospitalisation Details'!$A:$P,12,0),"")</f>
        <v>tier - 2</v>
      </c>
      <c r="Q1604" s="47" t="str">
        <f>IFERROR(VLOOKUP($A1604,'Hospitalisation Details'!$A:$P,13,0),"")</f>
        <v>tier - 2</v>
      </c>
      <c r="R1604" s="47" t="str">
        <f>IFERROR(VLOOKUP($A1604,'Hospitalisation Details'!$A:$P,14,0),"")</f>
        <v>R1013</v>
      </c>
      <c r="S1604" s="47">
        <f>IFERROR(VLOOKUP($A1604,'Hospitalisation Details'!$A:$P,16,0),"")</f>
        <v>50</v>
      </c>
    </row>
    <row r="1605" spans="1:19" x14ac:dyDescent="0.3">
      <c r="A1605" s="34" t="str">
        <f>'Medical Examinations'!A1605</f>
        <v>Id1604</v>
      </c>
      <c r="B1605" s="36" t="str">
        <f>VLOOKUP($A1605,'Customer Names'!A:E,3,FALSE)</f>
        <v>Mr.</v>
      </c>
      <c r="C1605" s="37" t="str">
        <f>VLOOKUP($A1605,'Customer Names'!$A:$E,4,FALSE)</f>
        <v xml:space="preserve"> Sunny S</v>
      </c>
      <c r="D1605" s="37" t="str">
        <f>VLOOKUP($A1605,'Customer Names'!A:E,5,FALSE)</f>
        <v>Thind</v>
      </c>
      <c r="E1605" s="35">
        <f>VLOOKUP($A1605,'Medical Examinations'!$A:$H,2,FALSE)</f>
        <v>31.17</v>
      </c>
      <c r="F1605" s="35">
        <f>VLOOKUP($A1605,'Medical Examinations'!$A:$H,3,FALSE)</f>
        <v>5.28</v>
      </c>
      <c r="G1605" s="35" t="str">
        <f>VLOOKUP($A1605,'Medical Examinations'!$A:$N,11,0)</f>
        <v>No</v>
      </c>
      <c r="H1605" s="35" t="str">
        <f>VLOOKUP($A1605,'Medical Examinations'!$A:$N,5,0)</f>
        <v>No</v>
      </c>
      <c r="I1605" s="35" t="str">
        <f>VLOOKUP($A1605,'Medical Examinations'!$A:$N,6,0)</f>
        <v>No</v>
      </c>
      <c r="J1605" s="35">
        <f>VLOOKUP($A1605,'Medical Examinations'!$A:$N,9,0)</f>
        <v>1</v>
      </c>
      <c r="K1605" s="35" t="str">
        <f>VLOOKUP($A1605,'Medical Examinations'!$A:$N,10,0)</f>
        <v>No</v>
      </c>
      <c r="L1605" s="35" t="str">
        <f>VLOOKUP($A1605,'Medical Examinations'!$A:$N,12,0)</f>
        <v>Obesity</v>
      </c>
      <c r="M1605" s="35" t="str">
        <f>VLOOKUP($A1605,'Medical Examinations'!$A:$N,13,0)</f>
        <v>Normal</v>
      </c>
      <c r="N1605" s="45">
        <f>IFERROR(VLOOKUP($A1605,'Hospitalisation Details'!$A:$P,15,0),"")</f>
        <v>33828</v>
      </c>
      <c r="O1605" s="46">
        <f>IFERROR(VLOOKUP($A1605,'Hospitalisation Details'!$A:$P,6,0),"")</f>
        <v>6208.5</v>
      </c>
      <c r="P1605" s="47" t="str">
        <f>IFERROR(VLOOKUP($A1605,'Hospitalisation Details'!$A:$P,12,0),"")</f>
        <v>tier - 2</v>
      </c>
      <c r="Q1605" s="47" t="str">
        <f>IFERROR(VLOOKUP($A1605,'Hospitalisation Details'!$A:$P,13,0),"")</f>
        <v>tier - 1</v>
      </c>
      <c r="R1605" s="47" t="str">
        <f>IFERROR(VLOOKUP($A1605,'Hospitalisation Details'!$A:$P,14,0),"")</f>
        <v>R1021</v>
      </c>
      <c r="S1605" s="47">
        <f>IFERROR(VLOOKUP($A1605,'Hospitalisation Details'!$A:$P,16,0),"")</f>
        <v>30</v>
      </c>
    </row>
    <row r="1606" spans="1:19" x14ac:dyDescent="0.3">
      <c r="A1606" s="34" t="str">
        <f>'Medical Examinations'!A1606</f>
        <v>Id1605</v>
      </c>
      <c r="B1606" s="36" t="str">
        <f>VLOOKUP($A1606,'Customer Names'!A:E,3,FALSE)</f>
        <v>Mrs.</v>
      </c>
      <c r="C1606" s="37" t="str">
        <f>VLOOKUP($A1606,'Customer Names'!$A:$E,4,FALSE)</f>
        <v xml:space="preserve"> Anne-Marie</v>
      </c>
      <c r="D1606" s="37" t="str">
        <f>VLOOKUP($A1606,'Customer Names'!A:E,5,FALSE)</f>
        <v>Simon</v>
      </c>
      <c r="E1606" s="35">
        <f>VLOOKUP($A1606,'Medical Examinations'!$A:$H,2,FALSE)</f>
        <v>36.08</v>
      </c>
      <c r="F1606" s="35">
        <f>VLOOKUP($A1606,'Medical Examinations'!$A:$H,3,FALSE)</f>
        <v>4.29</v>
      </c>
      <c r="G1606" s="35" t="str">
        <f>VLOOKUP($A1606,'Medical Examinations'!$A:$N,11,0)</f>
        <v>No</v>
      </c>
      <c r="H1606" s="35" t="str">
        <f>VLOOKUP($A1606,'Medical Examinations'!$A:$N,5,0)</f>
        <v>No</v>
      </c>
      <c r="I1606" s="35" t="str">
        <f>VLOOKUP($A1606,'Medical Examinations'!$A:$N,6,0)</f>
        <v>No</v>
      </c>
      <c r="J1606" s="35">
        <f>VLOOKUP($A1606,'Medical Examinations'!$A:$N,9,0)</f>
        <v>0</v>
      </c>
      <c r="K1606" s="35" t="str">
        <f>VLOOKUP($A1606,'Medical Examinations'!$A:$N,10,0)</f>
        <v>No</v>
      </c>
      <c r="L1606" s="35" t="str">
        <f>VLOOKUP($A1606,'Medical Examinations'!$A:$N,12,0)</f>
        <v>Obesity</v>
      </c>
      <c r="M1606" s="35" t="str">
        <f>VLOOKUP($A1606,'Medical Examinations'!$A:$N,13,0)</f>
        <v>Normal</v>
      </c>
      <c r="N1606" s="45">
        <f>IFERROR(VLOOKUP($A1606,'Hospitalisation Details'!$A:$P,15,0),"")</f>
        <v>36413</v>
      </c>
      <c r="O1606" s="46">
        <f>IFERROR(VLOOKUP($A1606,'Hospitalisation Details'!$A:$P,6,0),"")</f>
        <v>6207.26</v>
      </c>
      <c r="P1606" s="47" t="str">
        <f>IFERROR(VLOOKUP($A1606,'Hospitalisation Details'!$A:$P,12,0),"")</f>
        <v>tier - 2</v>
      </c>
      <c r="Q1606" s="47" t="str">
        <f>IFERROR(VLOOKUP($A1606,'Hospitalisation Details'!$A:$P,13,0),"")</f>
        <v>tier - 2</v>
      </c>
      <c r="R1606" s="47" t="str">
        <f>IFERROR(VLOOKUP($A1606,'Hospitalisation Details'!$A:$P,14,0),"")</f>
        <v>R1026</v>
      </c>
      <c r="S1606" s="47">
        <f>IFERROR(VLOOKUP($A1606,'Hospitalisation Details'!$A:$P,16,0),"")</f>
        <v>23</v>
      </c>
    </row>
    <row r="1607" spans="1:19" x14ac:dyDescent="0.3">
      <c r="A1607" s="34" t="str">
        <f>'Medical Examinations'!A1607</f>
        <v>Id1606</v>
      </c>
      <c r="B1607" s="36" t="str">
        <f>VLOOKUP($A1607,'Customer Names'!A:E,3,FALSE)</f>
        <v>Mr.</v>
      </c>
      <c r="C1607" s="37" t="str">
        <f>VLOOKUP($A1607,'Customer Names'!$A:$E,4,FALSE)</f>
        <v xml:space="preserve"> Nicholas</v>
      </c>
      <c r="D1607" s="37" t="str">
        <f>VLOOKUP($A1607,'Customer Names'!A:E,5,FALSE)</f>
        <v>Arciniaga</v>
      </c>
      <c r="E1607" s="35">
        <f>VLOOKUP($A1607,'Medical Examinations'!$A:$H,2,FALSE)</f>
        <v>28.024999999999999</v>
      </c>
      <c r="F1607" s="35">
        <f>VLOOKUP($A1607,'Medical Examinations'!$A:$H,3,FALSE)</f>
        <v>5.69</v>
      </c>
      <c r="G1607" s="35" t="str">
        <f>VLOOKUP($A1607,'Medical Examinations'!$A:$N,11,0)</f>
        <v>Yes</v>
      </c>
      <c r="H1607" s="35" t="str">
        <f>VLOOKUP($A1607,'Medical Examinations'!$A:$N,5,0)</f>
        <v>No</v>
      </c>
      <c r="I1607" s="35" t="str">
        <f>VLOOKUP($A1607,'Medical Examinations'!$A:$N,6,0)</f>
        <v>No</v>
      </c>
      <c r="J1607" s="35">
        <f>VLOOKUP($A1607,'Medical Examinations'!$A:$N,9,0)</f>
        <v>0</v>
      </c>
      <c r="K1607" s="35" t="str">
        <f>VLOOKUP($A1607,'Medical Examinations'!$A:$N,10,0)</f>
        <v>No</v>
      </c>
      <c r="L1607" s="35" t="str">
        <f>VLOOKUP($A1607,'Medical Examinations'!$A:$N,12,0)</f>
        <v>Overweight</v>
      </c>
      <c r="M1607" s="35" t="str">
        <f>VLOOKUP($A1607,'Medical Examinations'!$A:$N,13,0)</f>
        <v>Normal</v>
      </c>
      <c r="N1607" s="45">
        <f>IFERROR(VLOOKUP($A1607,'Hospitalisation Details'!$A:$P,15,0),"")</f>
        <v>31312</v>
      </c>
      <c r="O1607" s="46">
        <f>IFERROR(VLOOKUP($A1607,'Hospitalisation Details'!$A:$P,6,0),"")</f>
        <v>6203.9</v>
      </c>
      <c r="P1607" s="47" t="str">
        <f>IFERROR(VLOOKUP($A1607,'Hospitalisation Details'!$A:$P,12,0),"")</f>
        <v>tier - 2</v>
      </c>
      <c r="Q1607" s="47" t="str">
        <f>IFERROR(VLOOKUP($A1607,'Hospitalisation Details'!$A:$P,13,0),"")</f>
        <v>tier - 2</v>
      </c>
      <c r="R1607" s="47" t="str">
        <f>IFERROR(VLOOKUP($A1607,'Hospitalisation Details'!$A:$P,14,0),"")</f>
        <v>R1012</v>
      </c>
      <c r="S1607" s="47">
        <f>IFERROR(VLOOKUP($A1607,'Hospitalisation Details'!$A:$P,16,0),"")</f>
        <v>37</v>
      </c>
    </row>
    <row r="1608" spans="1:19" x14ac:dyDescent="0.3">
      <c r="A1608" s="34" t="str">
        <f>'Medical Examinations'!A1608</f>
        <v>Id1607</v>
      </c>
      <c r="B1608" s="36" t="str">
        <f>VLOOKUP($A1608,'Customer Names'!A:E,3,FALSE)</f>
        <v>Mr.</v>
      </c>
      <c r="C1608" s="37" t="str">
        <f>VLOOKUP($A1608,'Customer Names'!$A:$E,4,FALSE)</f>
        <v xml:space="preserve"> Scott M.</v>
      </c>
      <c r="D1608" s="37" t="str">
        <f>VLOOKUP($A1608,'Customer Names'!A:E,5,FALSE)</f>
        <v>Ryan</v>
      </c>
      <c r="E1608" s="35">
        <f>VLOOKUP($A1608,'Medical Examinations'!$A:$H,2,FALSE)</f>
        <v>24.32</v>
      </c>
      <c r="F1608" s="35">
        <f>VLOOKUP($A1608,'Medical Examinations'!$A:$H,3,FALSE)</f>
        <v>5.56</v>
      </c>
      <c r="G1608" s="35" t="str">
        <f>VLOOKUP($A1608,'Medical Examinations'!$A:$N,11,0)</f>
        <v>Yes</v>
      </c>
      <c r="H1608" s="35" t="str">
        <f>VLOOKUP($A1608,'Medical Examinations'!$A:$N,5,0)</f>
        <v>No</v>
      </c>
      <c r="I1608" s="35" t="str">
        <f>VLOOKUP($A1608,'Medical Examinations'!$A:$N,6,0)</f>
        <v>No</v>
      </c>
      <c r="J1608" s="35">
        <f>VLOOKUP($A1608,'Medical Examinations'!$A:$N,9,0)</f>
        <v>0</v>
      </c>
      <c r="K1608" s="35" t="str">
        <f>VLOOKUP($A1608,'Medical Examinations'!$A:$N,10,0)</f>
        <v>No</v>
      </c>
      <c r="L1608" s="35" t="str">
        <f>VLOOKUP($A1608,'Medical Examinations'!$A:$N,12,0)</f>
        <v>Normal Weight</v>
      </c>
      <c r="M1608" s="35" t="str">
        <f>VLOOKUP($A1608,'Medical Examinations'!$A:$N,13,0)</f>
        <v>Normal</v>
      </c>
      <c r="N1608" s="45">
        <f>IFERROR(VLOOKUP($A1608,'Hospitalisation Details'!$A:$P,15,0),"")</f>
        <v>31250</v>
      </c>
      <c r="O1608" s="46">
        <f>IFERROR(VLOOKUP($A1608,'Hospitalisation Details'!$A:$P,6,0),"")</f>
        <v>6198.75</v>
      </c>
      <c r="P1608" s="47" t="str">
        <f>IFERROR(VLOOKUP($A1608,'Hospitalisation Details'!$A:$P,12,0),"")</f>
        <v>tier - 2</v>
      </c>
      <c r="Q1608" s="47" t="str">
        <f>IFERROR(VLOOKUP($A1608,'Hospitalisation Details'!$A:$P,13,0),"")</f>
        <v>tier - 1</v>
      </c>
      <c r="R1608" s="47" t="str">
        <f>IFERROR(VLOOKUP($A1608,'Hospitalisation Details'!$A:$P,14,0),"")</f>
        <v>R1012</v>
      </c>
      <c r="S1608" s="47">
        <f>IFERROR(VLOOKUP($A1608,'Hospitalisation Details'!$A:$P,16,0),"")</f>
        <v>37</v>
      </c>
    </row>
    <row r="1609" spans="1:19" x14ac:dyDescent="0.3">
      <c r="A1609" s="34" t="str">
        <f>'Medical Examinations'!A1609</f>
        <v>Id1608</v>
      </c>
      <c r="B1609" s="36" t="str">
        <f>VLOOKUP($A1609,'Customer Names'!A:E,3,FALSE)</f>
        <v>Ms.</v>
      </c>
      <c r="C1609" s="37" t="str">
        <f>VLOOKUP($A1609,'Customer Names'!$A:$E,4,FALSE)</f>
        <v xml:space="preserve"> Marisa A</v>
      </c>
      <c r="D1609" s="37" t="str">
        <f>VLOOKUP($A1609,'Customer Names'!A:E,5,FALSE)</f>
        <v>Lizak</v>
      </c>
      <c r="E1609" s="35">
        <f>VLOOKUP($A1609,'Medical Examinations'!$A:$H,2,FALSE)</f>
        <v>38</v>
      </c>
      <c r="F1609" s="35">
        <f>VLOOKUP($A1609,'Medical Examinations'!$A:$H,3,FALSE)</f>
        <v>5.41</v>
      </c>
      <c r="G1609" s="35" t="str">
        <f>VLOOKUP($A1609,'Medical Examinations'!$A:$N,11,0)</f>
        <v>Yes</v>
      </c>
      <c r="H1609" s="35" t="str">
        <f>VLOOKUP($A1609,'Medical Examinations'!$A:$N,5,0)</f>
        <v>No</v>
      </c>
      <c r="I1609" s="35" t="str">
        <f>VLOOKUP($A1609,'Medical Examinations'!$A:$N,6,0)</f>
        <v>No</v>
      </c>
      <c r="J1609" s="35">
        <f>VLOOKUP($A1609,'Medical Examinations'!$A:$N,9,0)</f>
        <v>1</v>
      </c>
      <c r="K1609" s="35" t="str">
        <f>VLOOKUP($A1609,'Medical Examinations'!$A:$N,10,0)</f>
        <v>No</v>
      </c>
      <c r="L1609" s="35" t="str">
        <f>VLOOKUP($A1609,'Medical Examinations'!$A:$N,12,0)</f>
        <v>Obesity</v>
      </c>
      <c r="M1609" s="35" t="str">
        <f>VLOOKUP($A1609,'Medical Examinations'!$A:$N,13,0)</f>
        <v>Normal</v>
      </c>
      <c r="N1609" s="45">
        <f>IFERROR(VLOOKUP($A1609,'Hospitalisation Details'!$A:$P,15,0),"")</f>
        <v>32439</v>
      </c>
      <c r="O1609" s="46">
        <f>IFERROR(VLOOKUP($A1609,'Hospitalisation Details'!$A:$P,6,0),"")</f>
        <v>6196.45</v>
      </c>
      <c r="P1609" s="47" t="str">
        <f>IFERROR(VLOOKUP($A1609,'Hospitalisation Details'!$A:$P,12,0),"")</f>
        <v>tier - 2</v>
      </c>
      <c r="Q1609" s="47" t="str">
        <f>IFERROR(VLOOKUP($A1609,'Hospitalisation Details'!$A:$P,13,0),"")</f>
        <v>tier - 1</v>
      </c>
      <c r="R1609" s="47" t="str">
        <f>IFERROR(VLOOKUP($A1609,'Hospitalisation Details'!$A:$P,14,0),"")</f>
        <v>R1011</v>
      </c>
      <c r="S1609" s="47">
        <f>IFERROR(VLOOKUP($A1609,'Hospitalisation Details'!$A:$P,16,0),"")</f>
        <v>34</v>
      </c>
    </row>
    <row r="1610" spans="1:19" x14ac:dyDescent="0.3">
      <c r="A1610" s="34" t="str">
        <f>'Medical Examinations'!A1610</f>
        <v>Id1609</v>
      </c>
      <c r="B1610" s="36" t="str">
        <f>VLOOKUP($A1610,'Customer Names'!A:E,3,FALSE)</f>
        <v>Ms.</v>
      </c>
      <c r="C1610" s="37" t="str">
        <f>VLOOKUP($A1610,'Customer Names'!$A:$E,4,FALSE)</f>
        <v xml:space="preserve"> Katie</v>
      </c>
      <c r="D1610" s="37" t="str">
        <f>VLOOKUP($A1610,'Customer Names'!A:E,5,FALSE)</f>
        <v>Howery</v>
      </c>
      <c r="E1610" s="35">
        <f>VLOOKUP($A1610,'Medical Examinations'!$A:$H,2,FALSE)</f>
        <v>31.6</v>
      </c>
      <c r="F1610" s="35">
        <f>VLOOKUP($A1610,'Medical Examinations'!$A:$H,3,FALSE)</f>
        <v>10.85</v>
      </c>
      <c r="G1610" s="35" t="str">
        <f>VLOOKUP($A1610,'Medical Examinations'!$A:$N,11,0)</f>
        <v>Yes</v>
      </c>
      <c r="H1610" s="35" t="str">
        <f>VLOOKUP($A1610,'Medical Examinations'!$A:$N,5,0)</f>
        <v>No</v>
      </c>
      <c r="I1610" s="35" t="str">
        <f>VLOOKUP($A1610,'Medical Examinations'!$A:$N,6,0)</f>
        <v>No</v>
      </c>
      <c r="J1610" s="35">
        <f>VLOOKUP($A1610,'Medical Examinations'!$A:$N,9,0)</f>
        <v>0</v>
      </c>
      <c r="K1610" s="35" t="str">
        <f>VLOOKUP($A1610,'Medical Examinations'!$A:$N,10,0)</f>
        <v>No</v>
      </c>
      <c r="L1610" s="35" t="str">
        <f>VLOOKUP($A1610,'Medical Examinations'!$A:$N,12,0)</f>
        <v>Obesity</v>
      </c>
      <c r="M1610" s="35" t="str">
        <f>VLOOKUP($A1610,'Medical Examinations'!$A:$N,13,0)</f>
        <v>Diabetes</v>
      </c>
      <c r="N1610" s="45">
        <f>IFERROR(VLOOKUP($A1610,'Hospitalisation Details'!$A:$P,15,0),"")</f>
        <v>29860</v>
      </c>
      <c r="O1610" s="46">
        <f>IFERROR(VLOOKUP($A1610,'Hospitalisation Details'!$A:$P,6,0),"")</f>
        <v>6186.13</v>
      </c>
      <c r="P1610" s="47" t="str">
        <f>IFERROR(VLOOKUP($A1610,'Hospitalisation Details'!$A:$P,12,0),"")</f>
        <v>tier - 2</v>
      </c>
      <c r="Q1610" s="47" t="str">
        <f>IFERROR(VLOOKUP($A1610,'Hospitalisation Details'!$A:$P,13,0),"")</f>
        <v>tier - 3</v>
      </c>
      <c r="R1610" s="47" t="str">
        <f>IFERROR(VLOOKUP($A1610,'Hospitalisation Details'!$A:$P,14,0),"")</f>
        <v>R1011</v>
      </c>
      <c r="S1610" s="47">
        <f>IFERROR(VLOOKUP($A1610,'Hospitalisation Details'!$A:$P,16,0),"")</f>
        <v>41</v>
      </c>
    </row>
    <row r="1611" spans="1:19" x14ac:dyDescent="0.3">
      <c r="A1611" s="34" t="str">
        <f>'Medical Examinations'!A1611</f>
        <v>Id1610</v>
      </c>
      <c r="B1611" s="36" t="str">
        <f>VLOOKUP($A1611,'Customer Names'!A:E,3,FALSE)</f>
        <v>Ms.</v>
      </c>
      <c r="C1611" s="37" t="str">
        <f>VLOOKUP($A1611,'Customer Names'!$A:$E,4,FALSE)</f>
        <v xml:space="preserve"> Amy L</v>
      </c>
      <c r="D1611" s="37" t="str">
        <f>VLOOKUP($A1611,'Customer Names'!A:E,5,FALSE)</f>
        <v>Crain</v>
      </c>
      <c r="E1611" s="35">
        <f>VLOOKUP($A1611,'Medical Examinations'!$A:$H,2,FALSE)</f>
        <v>31.02</v>
      </c>
      <c r="F1611" s="35">
        <f>VLOOKUP($A1611,'Medical Examinations'!$A:$H,3,FALSE)</f>
        <v>11.63</v>
      </c>
      <c r="G1611" s="35" t="str">
        <f>VLOOKUP($A1611,'Medical Examinations'!$A:$N,11,0)</f>
        <v>Yes</v>
      </c>
      <c r="H1611" s="35" t="str">
        <f>VLOOKUP($A1611,'Medical Examinations'!$A:$N,5,0)</f>
        <v>No</v>
      </c>
      <c r="I1611" s="35" t="str">
        <f>VLOOKUP($A1611,'Medical Examinations'!$A:$N,6,0)</f>
        <v>No</v>
      </c>
      <c r="J1611" s="35">
        <f>VLOOKUP($A1611,'Medical Examinations'!$A:$N,9,0)</f>
        <v>0</v>
      </c>
      <c r="K1611" s="35" t="str">
        <f>VLOOKUP($A1611,'Medical Examinations'!$A:$N,10,0)</f>
        <v>No</v>
      </c>
      <c r="L1611" s="35" t="str">
        <f>VLOOKUP($A1611,'Medical Examinations'!$A:$N,12,0)</f>
        <v>Obesity</v>
      </c>
      <c r="M1611" s="35" t="str">
        <f>VLOOKUP($A1611,'Medical Examinations'!$A:$N,13,0)</f>
        <v>Diabetes</v>
      </c>
      <c r="N1611" s="45">
        <f>IFERROR(VLOOKUP($A1611,'Hospitalisation Details'!$A:$P,15,0),"")</f>
        <v>29912</v>
      </c>
      <c r="O1611" s="46">
        <f>IFERROR(VLOOKUP($A1611,'Hospitalisation Details'!$A:$P,6,0),"")</f>
        <v>6185.32</v>
      </c>
      <c r="P1611" s="47" t="str">
        <f>IFERROR(VLOOKUP($A1611,'Hospitalisation Details'!$A:$P,12,0),"")</f>
        <v>tier - 2</v>
      </c>
      <c r="Q1611" s="47" t="str">
        <f>IFERROR(VLOOKUP($A1611,'Hospitalisation Details'!$A:$P,13,0),"")</f>
        <v>tier - 1</v>
      </c>
      <c r="R1611" s="47" t="str">
        <f>IFERROR(VLOOKUP($A1611,'Hospitalisation Details'!$A:$P,14,0),"")</f>
        <v>R1013</v>
      </c>
      <c r="S1611" s="47">
        <f>IFERROR(VLOOKUP($A1611,'Hospitalisation Details'!$A:$P,16,0),"")</f>
        <v>41</v>
      </c>
    </row>
    <row r="1612" spans="1:19" x14ac:dyDescent="0.3">
      <c r="A1612" s="34" t="str">
        <f>'Medical Examinations'!A1612</f>
        <v>Id1611</v>
      </c>
      <c r="B1612" s="36" t="str">
        <f>VLOOKUP($A1612,'Customer Names'!A:E,3,FALSE)</f>
        <v>Ms.</v>
      </c>
      <c r="C1612" s="37" t="str">
        <f>VLOOKUP($A1612,'Customer Names'!$A:$E,4,FALSE)</f>
        <v xml:space="preserve"> Jenna M</v>
      </c>
      <c r="D1612" s="37" t="str">
        <f>VLOOKUP($A1612,'Customer Names'!A:E,5,FALSE)</f>
        <v>Hotze</v>
      </c>
      <c r="E1612" s="35">
        <f>VLOOKUP($A1612,'Medical Examinations'!$A:$H,2,FALSE)</f>
        <v>29.26</v>
      </c>
      <c r="F1612" s="35">
        <f>VLOOKUP($A1612,'Medical Examinations'!$A:$H,3,FALSE)</f>
        <v>5.68</v>
      </c>
      <c r="G1612" s="35" t="str">
        <f>VLOOKUP($A1612,'Medical Examinations'!$A:$N,11,0)</f>
        <v>Yes</v>
      </c>
      <c r="H1612" s="35" t="str">
        <f>VLOOKUP($A1612,'Medical Examinations'!$A:$N,5,0)</f>
        <v>No</v>
      </c>
      <c r="I1612" s="35" t="str">
        <f>VLOOKUP($A1612,'Medical Examinations'!$A:$N,6,0)</f>
        <v>No</v>
      </c>
      <c r="J1612" s="35">
        <f>VLOOKUP($A1612,'Medical Examinations'!$A:$N,9,0)</f>
        <v>1</v>
      </c>
      <c r="K1612" s="35" t="str">
        <f>VLOOKUP($A1612,'Medical Examinations'!$A:$N,10,0)</f>
        <v>No</v>
      </c>
      <c r="L1612" s="35" t="str">
        <f>VLOOKUP($A1612,'Medical Examinations'!$A:$N,12,0)</f>
        <v>Overweight</v>
      </c>
      <c r="M1612" s="35" t="str">
        <f>VLOOKUP($A1612,'Medical Examinations'!$A:$N,13,0)</f>
        <v>Normal</v>
      </c>
      <c r="N1612" s="45">
        <f>IFERROR(VLOOKUP($A1612,'Hospitalisation Details'!$A:$P,15,0),"")</f>
        <v>32448</v>
      </c>
      <c r="O1612" s="46">
        <f>IFERROR(VLOOKUP($A1612,'Hospitalisation Details'!$A:$P,6,0),"")</f>
        <v>6184.3</v>
      </c>
      <c r="P1612" s="47" t="str">
        <f>IFERROR(VLOOKUP($A1612,'Hospitalisation Details'!$A:$P,12,0),"")</f>
        <v>tier - 2</v>
      </c>
      <c r="Q1612" s="47" t="str">
        <f>IFERROR(VLOOKUP($A1612,'Hospitalisation Details'!$A:$P,13,0),"")</f>
        <v>tier - 3</v>
      </c>
      <c r="R1612" s="47" t="str">
        <f>IFERROR(VLOOKUP($A1612,'Hospitalisation Details'!$A:$P,14,0),"")</f>
        <v>R1013</v>
      </c>
      <c r="S1612" s="47">
        <f>IFERROR(VLOOKUP($A1612,'Hospitalisation Details'!$A:$P,16,0),"")</f>
        <v>34</v>
      </c>
    </row>
    <row r="1613" spans="1:19" x14ac:dyDescent="0.3">
      <c r="A1613" s="34" t="str">
        <f>'Medical Examinations'!A1613</f>
        <v>Id1612</v>
      </c>
      <c r="B1613" s="36" t="str">
        <f>VLOOKUP($A1613,'Customer Names'!A:E,3,FALSE)</f>
        <v>Ms.</v>
      </c>
      <c r="C1613" s="37" t="str">
        <f>VLOOKUP($A1613,'Customer Names'!$A:$E,4,FALSE)</f>
        <v xml:space="preserve"> Elizabeth M.</v>
      </c>
      <c r="D1613" s="37" t="str">
        <f>VLOOKUP($A1613,'Customer Names'!A:E,5,FALSE)</f>
        <v>Chauhan</v>
      </c>
      <c r="E1613" s="35">
        <f>VLOOKUP($A1613,'Medical Examinations'!$A:$H,2,FALSE)</f>
        <v>15.09</v>
      </c>
      <c r="F1613" s="35">
        <f>VLOOKUP($A1613,'Medical Examinations'!$A:$H,3,FALSE)</f>
        <v>7.59</v>
      </c>
      <c r="G1613" s="35" t="str">
        <f>VLOOKUP($A1613,'Medical Examinations'!$A:$N,11,0)</f>
        <v>Yes</v>
      </c>
      <c r="H1613" s="35" t="str">
        <f>VLOOKUP($A1613,'Medical Examinations'!$A:$N,5,0)</f>
        <v>No</v>
      </c>
      <c r="I1613" s="35" t="str">
        <f>VLOOKUP($A1613,'Medical Examinations'!$A:$N,6,0)</f>
        <v>No</v>
      </c>
      <c r="J1613" s="35">
        <f>VLOOKUP($A1613,'Medical Examinations'!$A:$N,9,0)</f>
        <v>2</v>
      </c>
      <c r="K1613" s="35" t="str">
        <f>VLOOKUP($A1613,'Medical Examinations'!$A:$N,10,0)</f>
        <v>No</v>
      </c>
      <c r="L1613" s="35" t="str">
        <f>VLOOKUP($A1613,'Medical Examinations'!$A:$N,12,0)</f>
        <v>Underweight</v>
      </c>
      <c r="M1613" s="35" t="str">
        <f>VLOOKUP($A1613,'Medical Examinations'!$A:$N,13,0)</f>
        <v>Diabetes</v>
      </c>
      <c r="N1613" s="45">
        <f>IFERROR(VLOOKUP($A1613,'Hospitalisation Details'!$A:$P,15,0),"")</f>
        <v>25846</v>
      </c>
      <c r="O1613" s="46">
        <f>IFERROR(VLOOKUP($A1613,'Hospitalisation Details'!$A:$P,6,0),"")</f>
        <v>6183.46</v>
      </c>
      <c r="P1613" s="47" t="str">
        <f>IFERROR(VLOOKUP($A1613,'Hospitalisation Details'!$A:$P,12,0),"")</f>
        <v>tier - 2</v>
      </c>
      <c r="Q1613" s="47" t="str">
        <f>IFERROR(VLOOKUP($A1613,'Hospitalisation Details'!$A:$P,13,0),"")</f>
        <v>tier - 2</v>
      </c>
      <c r="R1613" s="47" t="str">
        <f>IFERROR(VLOOKUP($A1613,'Hospitalisation Details'!$A:$P,14,0),"")</f>
        <v>R1012</v>
      </c>
      <c r="S1613" s="47">
        <f>IFERROR(VLOOKUP($A1613,'Hospitalisation Details'!$A:$P,16,0),"")</f>
        <v>52</v>
      </c>
    </row>
    <row r="1614" spans="1:19" x14ac:dyDescent="0.3">
      <c r="A1614" s="34" t="str">
        <f>'Medical Examinations'!A1614</f>
        <v>Id1613</v>
      </c>
      <c r="B1614" s="36" t="str">
        <f>VLOOKUP($A1614,'Customer Names'!A:E,3,FALSE)</f>
        <v>Mr.</v>
      </c>
      <c r="C1614" s="37" t="str">
        <f>VLOOKUP($A1614,'Customer Names'!$A:$E,4,FALSE)</f>
        <v xml:space="preserve"> Lyazid</v>
      </c>
      <c r="D1614" s="37" t="str">
        <f>VLOOKUP($A1614,'Customer Names'!A:E,5,FALSE)</f>
        <v>Raab</v>
      </c>
      <c r="E1614" s="35">
        <f>VLOOKUP($A1614,'Medical Examinations'!$A:$H,2,FALSE)</f>
        <v>22.63</v>
      </c>
      <c r="F1614" s="35">
        <f>VLOOKUP($A1614,'Medical Examinations'!$A:$H,3,FALSE)</f>
        <v>5.09</v>
      </c>
      <c r="G1614" s="35" t="str">
        <f>VLOOKUP($A1614,'Medical Examinations'!$A:$N,11,0)</f>
        <v>Yes</v>
      </c>
      <c r="H1614" s="35" t="str">
        <f>VLOOKUP($A1614,'Medical Examinations'!$A:$N,5,0)</f>
        <v>No</v>
      </c>
      <c r="I1614" s="35" t="str">
        <f>VLOOKUP($A1614,'Medical Examinations'!$A:$N,6,0)</f>
        <v>No</v>
      </c>
      <c r="J1614" s="35">
        <f>VLOOKUP($A1614,'Medical Examinations'!$A:$N,9,0)</f>
        <v>0</v>
      </c>
      <c r="K1614" s="35" t="str">
        <f>VLOOKUP($A1614,'Medical Examinations'!$A:$N,10,0)</f>
        <v>No</v>
      </c>
      <c r="L1614" s="35" t="str">
        <f>VLOOKUP($A1614,'Medical Examinations'!$A:$N,12,0)</f>
        <v>Normal Weight</v>
      </c>
      <c r="M1614" s="35" t="str">
        <f>VLOOKUP($A1614,'Medical Examinations'!$A:$N,13,0)</f>
        <v>Normal</v>
      </c>
      <c r="N1614" s="45">
        <f>IFERROR(VLOOKUP($A1614,'Hospitalisation Details'!$A:$P,15,0),"")</f>
        <v>31268</v>
      </c>
      <c r="O1614" s="46">
        <f>IFERROR(VLOOKUP($A1614,'Hospitalisation Details'!$A:$P,6,0),"")</f>
        <v>6183.32</v>
      </c>
      <c r="P1614" s="47" t="str">
        <f>IFERROR(VLOOKUP($A1614,'Hospitalisation Details'!$A:$P,12,0),"")</f>
        <v>tier - 2</v>
      </c>
      <c r="Q1614" s="47" t="str">
        <f>IFERROR(VLOOKUP($A1614,'Hospitalisation Details'!$A:$P,13,0),"")</f>
        <v>tier - 2</v>
      </c>
      <c r="R1614" s="47" t="str">
        <f>IFERROR(VLOOKUP($A1614,'Hospitalisation Details'!$A:$P,14,0),"")</f>
        <v>R1012</v>
      </c>
      <c r="S1614" s="47">
        <f>IFERROR(VLOOKUP($A1614,'Hospitalisation Details'!$A:$P,16,0),"")</f>
        <v>37</v>
      </c>
    </row>
    <row r="1615" spans="1:19" x14ac:dyDescent="0.3">
      <c r="A1615" s="34" t="str">
        <f>'Medical Examinations'!A1615</f>
        <v>Id1614</v>
      </c>
      <c r="B1615" s="36" t="str">
        <f>VLOOKUP($A1615,'Customer Names'!A:E,3,FALSE)</f>
        <v>Ms.</v>
      </c>
      <c r="C1615" s="37" t="str">
        <f>VLOOKUP($A1615,'Customer Names'!$A:$E,4,FALSE)</f>
        <v xml:space="preserve"> Lindsey A.</v>
      </c>
      <c r="D1615" s="37" t="str">
        <f>VLOOKUP($A1615,'Customer Names'!A:E,5,FALSE)</f>
        <v>McKown</v>
      </c>
      <c r="E1615" s="35">
        <f>VLOOKUP($A1615,'Medical Examinations'!$A:$H,2,FALSE)</f>
        <v>23.46</v>
      </c>
      <c r="F1615" s="35">
        <f>VLOOKUP($A1615,'Medical Examinations'!$A:$H,3,FALSE)</f>
        <v>4.21</v>
      </c>
      <c r="G1615" s="35" t="str">
        <f>VLOOKUP($A1615,'Medical Examinations'!$A:$N,11,0)</f>
        <v>No</v>
      </c>
      <c r="H1615" s="35" t="str">
        <f>VLOOKUP($A1615,'Medical Examinations'!$A:$N,5,0)</f>
        <v>No</v>
      </c>
      <c r="I1615" s="35" t="str">
        <f>VLOOKUP($A1615,'Medical Examinations'!$A:$N,6,0)</f>
        <v>No</v>
      </c>
      <c r="J1615" s="35">
        <f>VLOOKUP($A1615,'Medical Examinations'!$A:$N,9,0)</f>
        <v>1</v>
      </c>
      <c r="K1615" s="35" t="str">
        <f>VLOOKUP($A1615,'Medical Examinations'!$A:$N,10,0)</f>
        <v>No</v>
      </c>
      <c r="L1615" s="35" t="str">
        <f>VLOOKUP($A1615,'Medical Examinations'!$A:$N,12,0)</f>
        <v>Normal Weight</v>
      </c>
      <c r="M1615" s="35" t="str">
        <f>VLOOKUP($A1615,'Medical Examinations'!$A:$N,13,0)</f>
        <v>Normal</v>
      </c>
      <c r="N1615" s="45">
        <f>IFERROR(VLOOKUP($A1615,'Hospitalisation Details'!$A:$P,15,0),"")</f>
        <v>30961</v>
      </c>
      <c r="O1615" s="46">
        <f>IFERROR(VLOOKUP($A1615,'Hospitalisation Details'!$A:$P,6,0),"")</f>
        <v>6170.96</v>
      </c>
      <c r="P1615" s="47" t="str">
        <f>IFERROR(VLOOKUP($A1615,'Hospitalisation Details'!$A:$P,12,0),"")</f>
        <v>tier - 2</v>
      </c>
      <c r="Q1615" s="47" t="str">
        <f>IFERROR(VLOOKUP($A1615,'Hospitalisation Details'!$A:$P,13,0),"")</f>
        <v>tier - 1</v>
      </c>
      <c r="R1615" s="47" t="str">
        <f>IFERROR(VLOOKUP($A1615,'Hospitalisation Details'!$A:$P,14,0),"")</f>
        <v>R1013</v>
      </c>
      <c r="S1615" s="47">
        <f>IFERROR(VLOOKUP($A1615,'Hospitalisation Details'!$A:$P,16,0),"")</f>
        <v>38</v>
      </c>
    </row>
    <row r="1616" spans="1:19" x14ac:dyDescent="0.3">
      <c r="A1616" s="34" t="str">
        <f>'Medical Examinations'!A1616</f>
        <v>Id1615</v>
      </c>
      <c r="B1616" s="36" t="str">
        <f>VLOOKUP($A1616,'Customer Names'!A:E,3,FALSE)</f>
        <v>Mr.</v>
      </c>
      <c r="C1616" s="37" t="str">
        <f>VLOOKUP($A1616,'Customer Names'!$A:$E,4,FALSE)</f>
        <v xml:space="preserve"> Chris</v>
      </c>
      <c r="D1616" s="37" t="str">
        <f>VLOOKUP($A1616,'Customer Names'!A:E,5,FALSE)</f>
        <v>Schiemann</v>
      </c>
      <c r="E1616" s="35">
        <f>VLOOKUP($A1616,'Medical Examinations'!$A:$H,2,FALSE)</f>
        <v>22.56</v>
      </c>
      <c r="F1616" s="35">
        <f>VLOOKUP($A1616,'Medical Examinations'!$A:$H,3,FALSE)</f>
        <v>4.34</v>
      </c>
      <c r="G1616" s="35" t="str">
        <f>VLOOKUP($A1616,'Medical Examinations'!$A:$N,11,0)</f>
        <v>Yes</v>
      </c>
      <c r="H1616" s="35" t="str">
        <f>VLOOKUP($A1616,'Medical Examinations'!$A:$N,5,0)</f>
        <v>No</v>
      </c>
      <c r="I1616" s="35" t="str">
        <f>VLOOKUP($A1616,'Medical Examinations'!$A:$N,6,0)</f>
        <v>No</v>
      </c>
      <c r="J1616" s="35">
        <f>VLOOKUP($A1616,'Medical Examinations'!$A:$N,9,0)</f>
        <v>0</v>
      </c>
      <c r="K1616" s="35" t="str">
        <f>VLOOKUP($A1616,'Medical Examinations'!$A:$N,10,0)</f>
        <v>No</v>
      </c>
      <c r="L1616" s="35" t="str">
        <f>VLOOKUP($A1616,'Medical Examinations'!$A:$N,12,0)</f>
        <v>Normal Weight</v>
      </c>
      <c r="M1616" s="35" t="str">
        <f>VLOOKUP($A1616,'Medical Examinations'!$A:$N,13,0)</f>
        <v>Normal</v>
      </c>
      <c r="N1616" s="45">
        <f>IFERROR(VLOOKUP($A1616,'Hospitalisation Details'!$A:$P,15,0),"")</f>
        <v>31335</v>
      </c>
      <c r="O1616" s="46">
        <f>IFERROR(VLOOKUP($A1616,'Hospitalisation Details'!$A:$P,6,0),"")</f>
        <v>6159.57</v>
      </c>
      <c r="P1616" s="47" t="str">
        <f>IFERROR(VLOOKUP($A1616,'Hospitalisation Details'!$A:$P,12,0),"")</f>
        <v>tier - 2</v>
      </c>
      <c r="Q1616" s="47" t="str">
        <f>IFERROR(VLOOKUP($A1616,'Hospitalisation Details'!$A:$P,13,0),"")</f>
        <v>tier - 1</v>
      </c>
      <c r="R1616" s="47" t="str">
        <f>IFERROR(VLOOKUP($A1616,'Hospitalisation Details'!$A:$P,14,0),"")</f>
        <v>R1012</v>
      </c>
      <c r="S1616" s="47">
        <f>IFERROR(VLOOKUP($A1616,'Hospitalisation Details'!$A:$P,16,0),"")</f>
        <v>37</v>
      </c>
    </row>
    <row r="1617" spans="1:19" x14ac:dyDescent="0.3">
      <c r="A1617" s="34" t="str">
        <f>'Medical Examinations'!A1617</f>
        <v>Id1616</v>
      </c>
      <c r="B1617" s="36" t="str">
        <f>VLOOKUP($A1617,'Customer Names'!A:E,3,FALSE)</f>
        <v>Ms.</v>
      </c>
      <c r="C1617" s="37" t="str">
        <f>VLOOKUP($A1617,'Customer Names'!$A:$E,4,FALSE)</f>
        <v xml:space="preserve"> Jennifer A</v>
      </c>
      <c r="D1617" s="37" t="str">
        <f>VLOOKUP($A1617,'Customer Names'!A:E,5,FALSE)</f>
        <v>Cress</v>
      </c>
      <c r="E1617" s="35">
        <f>VLOOKUP($A1617,'Medical Examinations'!$A:$H,2,FALSE)</f>
        <v>19.28</v>
      </c>
      <c r="F1617" s="35">
        <f>VLOOKUP($A1617,'Medical Examinations'!$A:$H,3,FALSE)</f>
        <v>11.85</v>
      </c>
      <c r="G1617" s="35" t="str">
        <f>VLOOKUP($A1617,'Medical Examinations'!$A:$N,11,0)</f>
        <v>No</v>
      </c>
      <c r="H1617" s="35" t="str">
        <f>VLOOKUP($A1617,'Medical Examinations'!$A:$N,5,0)</f>
        <v>No</v>
      </c>
      <c r="I1617" s="35" t="str">
        <f>VLOOKUP($A1617,'Medical Examinations'!$A:$N,6,0)</f>
        <v>No</v>
      </c>
      <c r="J1617" s="35">
        <f>VLOOKUP($A1617,'Medical Examinations'!$A:$N,9,0)</f>
        <v>2</v>
      </c>
      <c r="K1617" s="35" t="str">
        <f>VLOOKUP($A1617,'Medical Examinations'!$A:$N,10,0)</f>
        <v>No</v>
      </c>
      <c r="L1617" s="35" t="str">
        <f>VLOOKUP($A1617,'Medical Examinations'!$A:$N,12,0)</f>
        <v>Normal Weight</v>
      </c>
      <c r="M1617" s="35" t="str">
        <f>VLOOKUP($A1617,'Medical Examinations'!$A:$N,13,0)</f>
        <v>Diabetes</v>
      </c>
      <c r="N1617" s="45">
        <f>IFERROR(VLOOKUP($A1617,'Hospitalisation Details'!$A:$P,15,0),"")</f>
        <v>26974</v>
      </c>
      <c r="O1617" s="46">
        <f>IFERROR(VLOOKUP($A1617,'Hospitalisation Details'!$A:$P,6,0),"")</f>
        <v>6152.05</v>
      </c>
      <c r="P1617" s="47" t="str">
        <f>IFERROR(VLOOKUP($A1617,'Hospitalisation Details'!$A:$P,12,0),"")</f>
        <v>tier - 2</v>
      </c>
      <c r="Q1617" s="47" t="str">
        <f>IFERROR(VLOOKUP($A1617,'Hospitalisation Details'!$A:$P,13,0),"")</f>
        <v>tier - 3</v>
      </c>
      <c r="R1617" s="47" t="str">
        <f>IFERROR(VLOOKUP($A1617,'Hospitalisation Details'!$A:$P,14,0),"")</f>
        <v>R1013</v>
      </c>
      <c r="S1617" s="47">
        <f>IFERROR(VLOOKUP($A1617,'Hospitalisation Details'!$A:$P,16,0),"")</f>
        <v>49</v>
      </c>
    </row>
    <row r="1618" spans="1:19" x14ac:dyDescent="0.3">
      <c r="A1618" s="34" t="str">
        <f>'Medical Examinations'!A1618</f>
        <v>Id1617</v>
      </c>
      <c r="B1618" s="36" t="str">
        <f>VLOOKUP($A1618,'Customer Names'!A:E,3,FALSE)</f>
        <v>Mr.</v>
      </c>
      <c r="C1618" s="37" t="str">
        <f>VLOOKUP($A1618,'Customer Names'!$A:$E,4,FALSE)</f>
        <v xml:space="preserve"> Leif S.</v>
      </c>
      <c r="D1618" s="37" t="str">
        <f>VLOOKUP($A1618,'Customer Names'!A:E,5,FALSE)</f>
        <v>Mawson</v>
      </c>
      <c r="E1618" s="35">
        <f>VLOOKUP($A1618,'Medical Examinations'!$A:$H,2,FALSE)</f>
        <v>15.37</v>
      </c>
      <c r="F1618" s="35">
        <f>VLOOKUP($A1618,'Medical Examinations'!$A:$H,3,FALSE)</f>
        <v>9.61</v>
      </c>
      <c r="G1618" s="35" t="str">
        <f>VLOOKUP($A1618,'Medical Examinations'!$A:$N,11,0)</f>
        <v>Yes</v>
      </c>
      <c r="H1618" s="35" t="str">
        <f>VLOOKUP($A1618,'Medical Examinations'!$A:$N,5,0)</f>
        <v>No</v>
      </c>
      <c r="I1618" s="35" t="str">
        <f>VLOOKUP($A1618,'Medical Examinations'!$A:$N,6,0)</f>
        <v>No</v>
      </c>
      <c r="J1618" s="35">
        <f>VLOOKUP($A1618,'Medical Examinations'!$A:$N,9,0)</f>
        <v>2</v>
      </c>
      <c r="K1618" s="35" t="str">
        <f>VLOOKUP($A1618,'Medical Examinations'!$A:$N,10,0)</f>
        <v>No</v>
      </c>
      <c r="L1618" s="35" t="str">
        <f>VLOOKUP($A1618,'Medical Examinations'!$A:$N,12,0)</f>
        <v>Underweight</v>
      </c>
      <c r="M1618" s="35" t="str">
        <f>VLOOKUP($A1618,'Medical Examinations'!$A:$N,13,0)</f>
        <v>Diabetes</v>
      </c>
      <c r="N1618" s="45">
        <f>IFERROR(VLOOKUP($A1618,'Hospitalisation Details'!$A:$P,15,0),"")</f>
        <v>25855</v>
      </c>
      <c r="O1618" s="46">
        <f>IFERROR(VLOOKUP($A1618,'Hospitalisation Details'!$A:$P,6,0),"")</f>
        <v>6147.12</v>
      </c>
      <c r="P1618" s="47" t="str">
        <f>IFERROR(VLOOKUP($A1618,'Hospitalisation Details'!$A:$P,12,0),"")</f>
        <v>tier - 2</v>
      </c>
      <c r="Q1618" s="47" t="str">
        <f>IFERROR(VLOOKUP($A1618,'Hospitalisation Details'!$A:$P,13,0),"")</f>
        <v>tier - 3</v>
      </c>
      <c r="R1618" s="47" t="str">
        <f>IFERROR(VLOOKUP($A1618,'Hospitalisation Details'!$A:$P,14,0),"")</f>
        <v>R1012</v>
      </c>
      <c r="S1618" s="47">
        <f>IFERROR(VLOOKUP($A1618,'Hospitalisation Details'!$A:$P,16,0),"")</f>
        <v>52</v>
      </c>
    </row>
    <row r="1619" spans="1:19" x14ac:dyDescent="0.3">
      <c r="A1619" s="34" t="str">
        <f>'Medical Examinations'!A1619</f>
        <v>Id1618</v>
      </c>
      <c r="B1619" s="36" t="str">
        <f>VLOOKUP($A1619,'Customer Names'!A:E,3,FALSE)</f>
        <v>Ms.</v>
      </c>
      <c r="C1619" s="37" t="str">
        <f>VLOOKUP($A1619,'Customer Names'!$A:$E,4,FALSE)</f>
        <v xml:space="preserve"> Stephanie A</v>
      </c>
      <c r="D1619" s="37" t="str">
        <f>VLOOKUP($A1619,'Customer Names'!A:E,5,FALSE)</f>
        <v>Wigginton</v>
      </c>
      <c r="E1619" s="35">
        <f>VLOOKUP($A1619,'Medical Examinations'!$A:$H,2,FALSE)</f>
        <v>18.71</v>
      </c>
      <c r="F1619" s="35">
        <f>VLOOKUP($A1619,'Medical Examinations'!$A:$H,3,FALSE)</f>
        <v>5.29</v>
      </c>
      <c r="G1619" s="35" t="str">
        <f>VLOOKUP($A1619,'Medical Examinations'!$A:$N,11,0)</f>
        <v>Yes</v>
      </c>
      <c r="H1619" s="35" t="str">
        <f>VLOOKUP($A1619,'Medical Examinations'!$A:$N,5,0)</f>
        <v>No</v>
      </c>
      <c r="I1619" s="35" t="str">
        <f>VLOOKUP($A1619,'Medical Examinations'!$A:$N,6,0)</f>
        <v>No</v>
      </c>
      <c r="J1619" s="35">
        <f>VLOOKUP($A1619,'Medical Examinations'!$A:$N,9,0)</f>
        <v>0</v>
      </c>
      <c r="K1619" s="35" t="str">
        <f>VLOOKUP($A1619,'Medical Examinations'!$A:$N,10,0)</f>
        <v>No</v>
      </c>
      <c r="L1619" s="35" t="str">
        <f>VLOOKUP($A1619,'Medical Examinations'!$A:$N,12,0)</f>
        <v>Normal Weight</v>
      </c>
      <c r="M1619" s="35" t="str">
        <f>VLOOKUP($A1619,'Medical Examinations'!$A:$N,13,0)</f>
        <v>Normal</v>
      </c>
      <c r="N1619" s="45">
        <f>IFERROR(VLOOKUP($A1619,'Hospitalisation Details'!$A:$P,15,0),"")</f>
        <v>28106</v>
      </c>
      <c r="O1619" s="46">
        <f>IFERROR(VLOOKUP($A1619,'Hospitalisation Details'!$A:$P,6,0),"")</f>
        <v>6139.14</v>
      </c>
      <c r="P1619" s="47" t="str">
        <f>IFERROR(VLOOKUP($A1619,'Hospitalisation Details'!$A:$P,12,0),"")</f>
        <v>tier - 2</v>
      </c>
      <c r="Q1619" s="47" t="str">
        <f>IFERROR(VLOOKUP($A1619,'Hospitalisation Details'!$A:$P,13,0),"")</f>
        <v>tier - 3</v>
      </c>
      <c r="R1619" s="47" t="str">
        <f>IFERROR(VLOOKUP($A1619,'Hospitalisation Details'!$A:$P,14,0),"")</f>
        <v>R1013</v>
      </c>
      <c r="S1619" s="47">
        <f>IFERROR(VLOOKUP($A1619,'Hospitalisation Details'!$A:$P,16,0),"")</f>
        <v>46</v>
      </c>
    </row>
    <row r="1620" spans="1:19" x14ac:dyDescent="0.3">
      <c r="A1620" s="34" t="str">
        <f>'Medical Examinations'!A1620</f>
        <v>Id1619</v>
      </c>
      <c r="B1620" s="36" t="str">
        <f>VLOOKUP($A1620,'Customer Names'!A:E,3,FALSE)</f>
        <v>Mr.</v>
      </c>
      <c r="C1620" s="37" t="str">
        <f>VLOOKUP($A1620,'Customer Names'!$A:$E,4,FALSE)</f>
        <v xml:space="preserve"> Bo</v>
      </c>
      <c r="D1620" s="37" t="str">
        <f>VLOOKUP($A1620,'Customer Names'!A:E,5,FALSE)</f>
        <v>Wang</v>
      </c>
      <c r="E1620" s="35">
        <f>VLOOKUP($A1620,'Medical Examinations'!$A:$H,2,FALSE)</f>
        <v>20.61</v>
      </c>
      <c r="F1620" s="35">
        <f>VLOOKUP($A1620,'Medical Examinations'!$A:$H,3,FALSE)</f>
        <v>6.89</v>
      </c>
      <c r="G1620" s="35" t="str">
        <f>VLOOKUP($A1620,'Medical Examinations'!$A:$N,11,0)</f>
        <v>No</v>
      </c>
      <c r="H1620" s="35" t="str">
        <f>VLOOKUP($A1620,'Medical Examinations'!$A:$N,5,0)</f>
        <v>No</v>
      </c>
      <c r="I1620" s="35" t="str">
        <f>VLOOKUP($A1620,'Medical Examinations'!$A:$N,6,0)</f>
        <v>No</v>
      </c>
      <c r="J1620" s="35">
        <f>VLOOKUP($A1620,'Medical Examinations'!$A:$N,9,0)</f>
        <v>0</v>
      </c>
      <c r="K1620" s="35" t="str">
        <f>VLOOKUP($A1620,'Medical Examinations'!$A:$N,10,0)</f>
        <v>No</v>
      </c>
      <c r="L1620" s="35" t="str">
        <f>VLOOKUP($A1620,'Medical Examinations'!$A:$N,12,0)</f>
        <v>Normal Weight</v>
      </c>
      <c r="M1620" s="35" t="str">
        <f>VLOOKUP($A1620,'Medical Examinations'!$A:$N,13,0)</f>
        <v>Diabetes</v>
      </c>
      <c r="N1620" s="45">
        <f>IFERROR(VLOOKUP($A1620,'Hospitalisation Details'!$A:$P,15,0),"")</f>
        <v>28738</v>
      </c>
      <c r="O1620" s="46">
        <f>IFERROR(VLOOKUP($A1620,'Hospitalisation Details'!$A:$P,6,0),"")</f>
        <v>6138.58</v>
      </c>
      <c r="P1620" s="47" t="str">
        <f>IFERROR(VLOOKUP($A1620,'Hospitalisation Details'!$A:$P,12,0),"")</f>
        <v>tier - 2</v>
      </c>
      <c r="Q1620" s="47" t="str">
        <f>IFERROR(VLOOKUP($A1620,'Hospitalisation Details'!$A:$P,13,0),"")</f>
        <v>tier - 1</v>
      </c>
      <c r="R1620" s="47" t="str">
        <f>IFERROR(VLOOKUP($A1620,'Hospitalisation Details'!$A:$P,14,0),"")</f>
        <v>R1013</v>
      </c>
      <c r="S1620" s="47">
        <f>IFERROR(VLOOKUP($A1620,'Hospitalisation Details'!$A:$P,16,0),"")</f>
        <v>44</v>
      </c>
    </row>
    <row r="1621" spans="1:19" x14ac:dyDescent="0.3">
      <c r="A1621" s="34" t="str">
        <f>'Medical Examinations'!A1621</f>
        <v>Id1620</v>
      </c>
      <c r="B1621" s="36" t="str">
        <f>VLOOKUP($A1621,'Customer Names'!A:E,3,FALSE)</f>
        <v>Ms.</v>
      </c>
      <c r="C1621" s="37" t="str">
        <f>VLOOKUP($A1621,'Customer Names'!$A:$E,4,FALSE)</f>
        <v xml:space="preserve"> Leah</v>
      </c>
      <c r="D1621" s="37" t="str">
        <f>VLOOKUP($A1621,'Customer Names'!A:E,5,FALSE)</f>
        <v>Schroeder</v>
      </c>
      <c r="E1621" s="35">
        <f>VLOOKUP($A1621,'Medical Examinations'!$A:$H,2,FALSE)</f>
        <v>15.99</v>
      </c>
      <c r="F1621" s="35">
        <f>VLOOKUP($A1621,'Medical Examinations'!$A:$H,3,FALSE)</f>
        <v>4.57</v>
      </c>
      <c r="G1621" s="35" t="str">
        <f>VLOOKUP($A1621,'Medical Examinations'!$A:$N,11,0)</f>
        <v>Yes</v>
      </c>
      <c r="H1621" s="35" t="str">
        <f>VLOOKUP($A1621,'Medical Examinations'!$A:$N,5,0)</f>
        <v>No</v>
      </c>
      <c r="I1621" s="35" t="str">
        <f>VLOOKUP($A1621,'Medical Examinations'!$A:$N,6,0)</f>
        <v>Yes</v>
      </c>
      <c r="J1621" s="35">
        <f>VLOOKUP($A1621,'Medical Examinations'!$A:$N,9,0)</f>
        <v>1</v>
      </c>
      <c r="K1621" s="35" t="str">
        <f>VLOOKUP($A1621,'Medical Examinations'!$A:$N,10,0)</f>
        <v>No</v>
      </c>
      <c r="L1621" s="35" t="str">
        <f>VLOOKUP($A1621,'Medical Examinations'!$A:$N,12,0)</f>
        <v>Underweight</v>
      </c>
      <c r="M1621" s="35" t="str">
        <f>VLOOKUP($A1621,'Medical Examinations'!$A:$N,13,0)</f>
        <v>Normal</v>
      </c>
      <c r="N1621" s="45">
        <f>IFERROR(VLOOKUP($A1621,'Hospitalisation Details'!$A:$P,15,0),"")</f>
        <v>25516</v>
      </c>
      <c r="O1621" s="46">
        <f>IFERROR(VLOOKUP($A1621,'Hospitalisation Details'!$A:$P,6,0),"")</f>
        <v>6138.5</v>
      </c>
      <c r="P1621" s="47" t="str">
        <f>IFERROR(VLOOKUP($A1621,'Hospitalisation Details'!$A:$P,12,0),"")</f>
        <v>tier - 2</v>
      </c>
      <c r="Q1621" s="47" t="str">
        <f>IFERROR(VLOOKUP($A1621,'Hospitalisation Details'!$A:$P,13,0),"")</f>
        <v>tier - 2</v>
      </c>
      <c r="R1621" s="47" t="str">
        <f>IFERROR(VLOOKUP($A1621,'Hospitalisation Details'!$A:$P,14,0),"")</f>
        <v>R1011</v>
      </c>
      <c r="S1621" s="47">
        <f>IFERROR(VLOOKUP($A1621,'Hospitalisation Details'!$A:$P,16,0),"")</f>
        <v>53</v>
      </c>
    </row>
    <row r="1622" spans="1:19" x14ac:dyDescent="0.3">
      <c r="A1622" s="34" t="str">
        <f>'Medical Examinations'!A1622</f>
        <v>Id1621</v>
      </c>
      <c r="B1622" s="36" t="str">
        <f>VLOOKUP($A1622,'Customer Names'!A:E,3,FALSE)</f>
        <v>Ms.</v>
      </c>
      <c r="C1622" s="37" t="str">
        <f>VLOOKUP($A1622,'Customer Names'!$A:$E,4,FALSE)</f>
        <v xml:space="preserve"> Kara Lynne</v>
      </c>
      <c r="D1622" s="37" t="str">
        <f>VLOOKUP($A1622,'Customer Names'!A:E,5,FALSE)</f>
        <v>Leonard</v>
      </c>
      <c r="E1622" s="35">
        <f>VLOOKUP($A1622,'Medical Examinations'!$A:$H,2,FALSE)</f>
        <v>33.155000000000001</v>
      </c>
      <c r="F1622" s="35">
        <f>VLOOKUP($A1622,'Medical Examinations'!$A:$H,3,FALSE)</f>
        <v>4.32</v>
      </c>
      <c r="G1622" s="35" t="str">
        <f>VLOOKUP($A1622,'Medical Examinations'!$A:$N,11,0)</f>
        <v>No</v>
      </c>
      <c r="H1622" s="35" t="str">
        <f>VLOOKUP($A1622,'Medical Examinations'!$A:$N,5,0)</f>
        <v>No</v>
      </c>
      <c r="I1622" s="35" t="str">
        <f>VLOOKUP($A1622,'Medical Examinations'!$A:$N,6,0)</f>
        <v>No</v>
      </c>
      <c r="J1622" s="35">
        <f>VLOOKUP($A1622,'Medical Examinations'!$A:$N,9,0)</f>
        <v>0</v>
      </c>
      <c r="K1622" s="35" t="str">
        <f>VLOOKUP($A1622,'Medical Examinations'!$A:$N,10,0)</f>
        <v>No</v>
      </c>
      <c r="L1622" s="35" t="str">
        <f>VLOOKUP($A1622,'Medical Examinations'!$A:$N,12,0)</f>
        <v>Obesity</v>
      </c>
      <c r="M1622" s="35" t="str">
        <f>VLOOKUP($A1622,'Medical Examinations'!$A:$N,13,0)</f>
        <v>Normal</v>
      </c>
      <c r="N1622" s="45">
        <f>IFERROR(VLOOKUP($A1622,'Hospitalisation Details'!$A:$P,15,0),"")</f>
        <v>33103</v>
      </c>
      <c r="O1622" s="46">
        <f>IFERROR(VLOOKUP($A1622,'Hospitalisation Details'!$A:$P,6,0),"")</f>
        <v>6128.8</v>
      </c>
      <c r="P1622" s="47" t="str">
        <f>IFERROR(VLOOKUP($A1622,'Hospitalisation Details'!$A:$P,12,0),"")</f>
        <v>tier - 2</v>
      </c>
      <c r="Q1622" s="47" t="str">
        <f>IFERROR(VLOOKUP($A1622,'Hospitalisation Details'!$A:$P,13,0),"")</f>
        <v>tier - 3</v>
      </c>
      <c r="R1622" s="47" t="str">
        <f>IFERROR(VLOOKUP($A1622,'Hospitalisation Details'!$A:$P,14,0),"")</f>
        <v>R1012</v>
      </c>
      <c r="S1622" s="47">
        <f>IFERROR(VLOOKUP($A1622,'Hospitalisation Details'!$A:$P,16,0),"")</f>
        <v>32</v>
      </c>
    </row>
    <row r="1623" spans="1:19" x14ac:dyDescent="0.3">
      <c r="A1623" s="34" t="str">
        <f>'Medical Examinations'!A1623</f>
        <v>Id1622</v>
      </c>
      <c r="B1623" s="36" t="str">
        <f>VLOOKUP($A1623,'Customer Names'!A:E,3,FALSE)</f>
        <v>Mr.</v>
      </c>
      <c r="C1623" s="37" t="str">
        <f>VLOOKUP($A1623,'Customer Names'!$A:$E,4,FALSE)</f>
        <v xml:space="preserve"> Jeffrey</v>
      </c>
      <c r="D1623" s="37" t="str">
        <f>VLOOKUP($A1623,'Customer Names'!A:E,5,FALSE)</f>
        <v>Tissue</v>
      </c>
      <c r="E1623" s="35">
        <f>VLOOKUP($A1623,'Medical Examinations'!$A:$H,2,FALSE)</f>
        <v>26.22</v>
      </c>
      <c r="F1623" s="35">
        <f>VLOOKUP($A1623,'Medical Examinations'!$A:$H,3,FALSE)</f>
        <v>5.57</v>
      </c>
      <c r="G1623" s="35" t="str">
        <f>VLOOKUP($A1623,'Medical Examinations'!$A:$N,11,0)</f>
        <v>Yes</v>
      </c>
      <c r="H1623" s="35" t="str">
        <f>VLOOKUP($A1623,'Medical Examinations'!$A:$N,5,0)</f>
        <v>No</v>
      </c>
      <c r="I1623" s="35" t="str">
        <f>VLOOKUP($A1623,'Medical Examinations'!$A:$N,6,0)</f>
        <v>Yes</v>
      </c>
      <c r="J1623" s="35">
        <f>VLOOKUP($A1623,'Medical Examinations'!$A:$N,9,0)</f>
        <v>1</v>
      </c>
      <c r="K1623" s="35" t="str">
        <f>VLOOKUP($A1623,'Medical Examinations'!$A:$N,10,0)</f>
        <v>No</v>
      </c>
      <c r="L1623" s="35" t="str">
        <f>VLOOKUP($A1623,'Medical Examinations'!$A:$N,12,0)</f>
        <v>Overweight</v>
      </c>
      <c r="M1623" s="35" t="str">
        <f>VLOOKUP($A1623,'Medical Examinations'!$A:$N,13,0)</f>
        <v>Normal</v>
      </c>
      <c r="N1623" s="45">
        <f>IFERROR(VLOOKUP($A1623,'Hospitalisation Details'!$A:$P,15,0),"")</f>
        <v>30636</v>
      </c>
      <c r="O1623" s="46">
        <f>IFERROR(VLOOKUP($A1623,'Hospitalisation Details'!$A:$P,6,0),"")</f>
        <v>6123.57</v>
      </c>
      <c r="P1623" s="47" t="str">
        <f>IFERROR(VLOOKUP($A1623,'Hospitalisation Details'!$A:$P,12,0),"")</f>
        <v>tier - 3</v>
      </c>
      <c r="Q1623" s="47" t="str">
        <f>IFERROR(VLOOKUP($A1623,'Hospitalisation Details'!$A:$P,13,0),"")</f>
        <v>tier - 2</v>
      </c>
      <c r="R1623" s="47" t="str">
        <f>IFERROR(VLOOKUP($A1623,'Hospitalisation Details'!$A:$P,14,0),"")</f>
        <v>R1012</v>
      </c>
      <c r="S1623" s="47">
        <f>IFERROR(VLOOKUP($A1623,'Hospitalisation Details'!$A:$P,16,0),"")</f>
        <v>39</v>
      </c>
    </row>
    <row r="1624" spans="1:19" x14ac:dyDescent="0.3">
      <c r="A1624" s="34" t="str">
        <f>'Medical Examinations'!A1624</f>
        <v>Id1623</v>
      </c>
      <c r="B1624" s="36" t="str">
        <f>VLOOKUP($A1624,'Customer Names'!A:E,3,FALSE)</f>
        <v>Mr.</v>
      </c>
      <c r="C1624" s="37" t="str">
        <f>VLOOKUP($A1624,'Customer Names'!$A:$E,4,FALSE)</f>
        <v xml:space="preserve"> Justin</v>
      </c>
      <c r="D1624" s="37" t="str">
        <f>VLOOKUP($A1624,'Customer Names'!A:E,5,FALSE)</f>
        <v>Wood</v>
      </c>
      <c r="E1624" s="35">
        <f>VLOOKUP($A1624,'Medical Examinations'!$A:$H,2,FALSE)</f>
        <v>21.85</v>
      </c>
      <c r="F1624" s="35">
        <f>VLOOKUP($A1624,'Medical Examinations'!$A:$H,3,FALSE)</f>
        <v>5.26</v>
      </c>
      <c r="G1624" s="35" t="str">
        <f>VLOOKUP($A1624,'Medical Examinations'!$A:$N,11,0)</f>
        <v>Yes</v>
      </c>
      <c r="H1624" s="35" t="str">
        <f>VLOOKUP($A1624,'Medical Examinations'!$A:$N,5,0)</f>
        <v>No</v>
      </c>
      <c r="I1624" s="35" t="str">
        <f>VLOOKUP($A1624,'Medical Examinations'!$A:$N,6,0)</f>
        <v>Yes</v>
      </c>
      <c r="J1624" s="35">
        <f>VLOOKUP($A1624,'Medical Examinations'!$A:$N,9,0)</f>
        <v>1</v>
      </c>
      <c r="K1624" s="35" t="str">
        <f>VLOOKUP($A1624,'Medical Examinations'!$A:$N,10,0)</f>
        <v>No</v>
      </c>
      <c r="L1624" s="35" t="str">
        <f>VLOOKUP($A1624,'Medical Examinations'!$A:$N,12,0)</f>
        <v>Normal Weight</v>
      </c>
      <c r="M1624" s="35" t="str">
        <f>VLOOKUP($A1624,'Medical Examinations'!$A:$N,13,0)</f>
        <v>Normal</v>
      </c>
      <c r="N1624" s="45">
        <f>IFERROR(VLOOKUP($A1624,'Hospitalisation Details'!$A:$P,15,0),"")</f>
        <v>30539</v>
      </c>
      <c r="O1624" s="46">
        <f>IFERROR(VLOOKUP($A1624,'Hospitalisation Details'!$A:$P,6,0),"")</f>
        <v>6117.49</v>
      </c>
      <c r="P1624" s="47" t="str">
        <f>IFERROR(VLOOKUP($A1624,'Hospitalisation Details'!$A:$P,12,0),"")</f>
        <v>tier - 2</v>
      </c>
      <c r="Q1624" s="47" t="str">
        <f>IFERROR(VLOOKUP($A1624,'Hospitalisation Details'!$A:$P,13,0),"")</f>
        <v>tier - 3</v>
      </c>
      <c r="R1624" s="47" t="str">
        <f>IFERROR(VLOOKUP($A1624,'Hospitalisation Details'!$A:$P,14,0),"")</f>
        <v>R1012</v>
      </c>
      <c r="S1624" s="47">
        <f>IFERROR(VLOOKUP($A1624,'Hospitalisation Details'!$A:$P,16,0),"")</f>
        <v>39</v>
      </c>
    </row>
    <row r="1625" spans="1:19" x14ac:dyDescent="0.3">
      <c r="A1625" s="34" t="str">
        <f>'Medical Examinations'!A1625</f>
        <v>Id1624</v>
      </c>
      <c r="B1625" s="36" t="str">
        <f>VLOOKUP($A1625,'Customer Names'!A:E,3,FALSE)</f>
        <v>Ms.</v>
      </c>
      <c r="C1625" s="37" t="str">
        <f>VLOOKUP($A1625,'Customer Names'!$A:$E,4,FALSE)</f>
        <v xml:space="preserve"> Emily</v>
      </c>
      <c r="D1625" s="37" t="str">
        <f>VLOOKUP($A1625,'Customer Names'!A:E,5,FALSE)</f>
        <v>Denny</v>
      </c>
      <c r="E1625" s="35">
        <f>VLOOKUP($A1625,'Medical Examinations'!$A:$H,2,FALSE)</f>
        <v>30.495000000000001</v>
      </c>
      <c r="F1625" s="35">
        <f>VLOOKUP($A1625,'Medical Examinations'!$A:$H,3,FALSE)</f>
        <v>6.25</v>
      </c>
      <c r="G1625" s="35" t="str">
        <f>VLOOKUP($A1625,'Medical Examinations'!$A:$N,11,0)</f>
        <v>No</v>
      </c>
      <c r="H1625" s="35" t="str">
        <f>VLOOKUP($A1625,'Medical Examinations'!$A:$N,5,0)</f>
        <v>No</v>
      </c>
      <c r="I1625" s="35" t="str">
        <f>VLOOKUP($A1625,'Medical Examinations'!$A:$N,6,0)</f>
        <v>No</v>
      </c>
      <c r="J1625" s="35">
        <f>VLOOKUP($A1625,'Medical Examinations'!$A:$N,9,0)</f>
        <v>0</v>
      </c>
      <c r="K1625" s="35" t="str">
        <f>VLOOKUP($A1625,'Medical Examinations'!$A:$N,10,0)</f>
        <v>No</v>
      </c>
      <c r="L1625" s="35" t="str">
        <f>VLOOKUP($A1625,'Medical Examinations'!$A:$N,12,0)</f>
        <v>Obesity</v>
      </c>
      <c r="M1625" s="35" t="str">
        <f>VLOOKUP($A1625,'Medical Examinations'!$A:$N,13,0)</f>
        <v>Prediabetes</v>
      </c>
      <c r="N1625" s="45">
        <f>IFERROR(VLOOKUP($A1625,'Hospitalisation Details'!$A:$P,15,0),"")</f>
        <v>33444</v>
      </c>
      <c r="O1625" s="46">
        <f>IFERROR(VLOOKUP($A1625,'Hospitalisation Details'!$A:$P,6,0),"")</f>
        <v>6113.23</v>
      </c>
      <c r="P1625" s="47" t="str">
        <f>IFERROR(VLOOKUP($A1625,'Hospitalisation Details'!$A:$P,12,0),"")</f>
        <v>tier - 2</v>
      </c>
      <c r="Q1625" s="47" t="str">
        <f>IFERROR(VLOOKUP($A1625,'Hospitalisation Details'!$A:$P,13,0),"")</f>
        <v>tier - 2</v>
      </c>
      <c r="R1625" s="47" t="str">
        <f>IFERROR(VLOOKUP($A1625,'Hospitalisation Details'!$A:$P,14,0),"")</f>
        <v>R1024</v>
      </c>
      <c r="S1625" s="47">
        <f>IFERROR(VLOOKUP($A1625,'Hospitalisation Details'!$A:$P,16,0),"")</f>
        <v>31</v>
      </c>
    </row>
    <row r="1626" spans="1:19" x14ac:dyDescent="0.3">
      <c r="A1626" s="34" t="str">
        <f>'Medical Examinations'!A1626</f>
        <v>Id1625</v>
      </c>
      <c r="B1626" s="36" t="str">
        <f>VLOOKUP($A1626,'Customer Names'!A:E,3,FALSE)</f>
        <v>Ms.</v>
      </c>
      <c r="C1626" s="37" t="str">
        <f>VLOOKUP($A1626,'Customer Names'!$A:$E,4,FALSE)</f>
        <v xml:space="preserve"> Rebecca</v>
      </c>
      <c r="D1626" s="37" t="str">
        <f>VLOOKUP($A1626,'Customer Names'!A:E,5,FALSE)</f>
        <v>Testa</v>
      </c>
      <c r="E1626" s="35">
        <f>VLOOKUP($A1626,'Medical Examinations'!$A:$H,2,FALSE)</f>
        <v>34.104999999999997</v>
      </c>
      <c r="F1626" s="35">
        <f>VLOOKUP($A1626,'Medical Examinations'!$A:$H,3,FALSE)</f>
        <v>5.67</v>
      </c>
      <c r="G1626" s="35" t="str">
        <f>VLOOKUP($A1626,'Medical Examinations'!$A:$N,11,0)</f>
        <v>Yes</v>
      </c>
      <c r="H1626" s="35" t="str">
        <f>VLOOKUP($A1626,'Medical Examinations'!$A:$N,5,0)</f>
        <v>No</v>
      </c>
      <c r="I1626" s="35" t="str">
        <f>VLOOKUP($A1626,'Medical Examinations'!$A:$N,6,0)</f>
        <v>No</v>
      </c>
      <c r="J1626" s="35">
        <f>VLOOKUP($A1626,'Medical Examinations'!$A:$N,9,0)</f>
        <v>0</v>
      </c>
      <c r="K1626" s="35" t="str">
        <f>VLOOKUP($A1626,'Medical Examinations'!$A:$N,10,0)</f>
        <v>No</v>
      </c>
      <c r="L1626" s="35" t="str">
        <f>VLOOKUP($A1626,'Medical Examinations'!$A:$N,12,0)</f>
        <v>Obesity</v>
      </c>
      <c r="M1626" s="35" t="str">
        <f>VLOOKUP($A1626,'Medical Examinations'!$A:$N,13,0)</f>
        <v>Normal</v>
      </c>
      <c r="N1626" s="45">
        <f>IFERROR(VLOOKUP($A1626,'Hospitalisation Details'!$A:$P,15,0),"")</f>
        <v>31249</v>
      </c>
      <c r="O1626" s="46">
        <f>IFERROR(VLOOKUP($A1626,'Hospitalisation Details'!$A:$P,6,0),"")</f>
        <v>6112.35</v>
      </c>
      <c r="P1626" s="47" t="str">
        <f>IFERROR(VLOOKUP($A1626,'Hospitalisation Details'!$A:$P,12,0),"")</f>
        <v>tier - 2</v>
      </c>
      <c r="Q1626" s="47" t="str">
        <f>IFERROR(VLOOKUP($A1626,'Hospitalisation Details'!$A:$P,13,0),"")</f>
        <v>tier - 1</v>
      </c>
      <c r="R1626" s="47" t="str">
        <f>IFERROR(VLOOKUP($A1626,'Hospitalisation Details'!$A:$P,14,0),"")</f>
        <v>R1012</v>
      </c>
      <c r="S1626" s="47">
        <f>IFERROR(VLOOKUP($A1626,'Hospitalisation Details'!$A:$P,16,0),"")</f>
        <v>37</v>
      </c>
    </row>
    <row r="1627" spans="1:19" x14ac:dyDescent="0.3">
      <c r="A1627" s="34" t="str">
        <f>'Medical Examinations'!A1627</f>
        <v>Id1626</v>
      </c>
      <c r="B1627" s="36" t="str">
        <f>VLOOKUP($A1627,'Customer Names'!A:E,3,FALSE)</f>
        <v>Mrs.</v>
      </c>
      <c r="C1627" s="37" t="str">
        <f>VLOOKUP($A1627,'Customer Names'!$A:$E,4,FALSE)</f>
        <v xml:space="preserve"> Allie</v>
      </c>
      <c r="D1627" s="37" t="str">
        <f>VLOOKUP($A1627,'Customer Names'!A:E,5,FALSE)</f>
        <v>Mooney</v>
      </c>
      <c r="E1627" s="35">
        <f>VLOOKUP($A1627,'Medical Examinations'!$A:$H,2,FALSE)</f>
        <v>32.770000000000003</v>
      </c>
      <c r="F1627" s="35">
        <f>VLOOKUP($A1627,'Medical Examinations'!$A:$H,3,FALSE)</f>
        <v>4.42</v>
      </c>
      <c r="G1627" s="35" t="str">
        <f>VLOOKUP($A1627,'Medical Examinations'!$A:$N,11,0)</f>
        <v>Yes</v>
      </c>
      <c r="H1627" s="35" t="str">
        <f>VLOOKUP($A1627,'Medical Examinations'!$A:$N,5,0)</f>
        <v>No</v>
      </c>
      <c r="I1627" s="35" t="str">
        <f>VLOOKUP($A1627,'Medical Examinations'!$A:$N,6,0)</f>
        <v>No</v>
      </c>
      <c r="J1627" s="35">
        <f>VLOOKUP($A1627,'Medical Examinations'!$A:$N,9,0)</f>
        <v>1</v>
      </c>
      <c r="K1627" s="35" t="str">
        <f>VLOOKUP($A1627,'Medical Examinations'!$A:$N,10,0)</f>
        <v>No</v>
      </c>
      <c r="L1627" s="35" t="str">
        <f>VLOOKUP($A1627,'Medical Examinations'!$A:$N,12,0)</f>
        <v>Obesity</v>
      </c>
      <c r="M1627" s="35" t="str">
        <f>VLOOKUP($A1627,'Medical Examinations'!$A:$N,13,0)</f>
        <v>Normal</v>
      </c>
      <c r="N1627" s="45">
        <f>IFERROR(VLOOKUP($A1627,'Hospitalisation Details'!$A:$P,15,0),"")</f>
        <v>34951</v>
      </c>
      <c r="O1627" s="46">
        <f>IFERROR(VLOOKUP($A1627,'Hospitalisation Details'!$A:$P,6,0),"")</f>
        <v>6111.95</v>
      </c>
      <c r="P1627" s="47" t="str">
        <f>IFERROR(VLOOKUP($A1627,'Hospitalisation Details'!$A:$P,12,0),"")</f>
        <v>tier - 2</v>
      </c>
      <c r="Q1627" s="47" t="str">
        <f>IFERROR(VLOOKUP($A1627,'Hospitalisation Details'!$A:$P,13,0),"")</f>
        <v>tier - 3</v>
      </c>
      <c r="R1627" s="47" t="str">
        <f>IFERROR(VLOOKUP($A1627,'Hospitalisation Details'!$A:$P,14,0),"")</f>
        <v>R1026</v>
      </c>
      <c r="S1627" s="47">
        <f>IFERROR(VLOOKUP($A1627,'Hospitalisation Details'!$A:$P,16,0),"")</f>
        <v>27</v>
      </c>
    </row>
    <row r="1628" spans="1:19" x14ac:dyDescent="0.3">
      <c r="A1628" s="34" t="str">
        <f>'Medical Examinations'!A1628</f>
        <v>Id1627</v>
      </c>
      <c r="B1628" s="36" t="str">
        <f>VLOOKUP($A1628,'Customer Names'!A:E,3,FALSE)</f>
        <v>Ms.</v>
      </c>
      <c r="C1628" s="37" t="str">
        <f>VLOOKUP($A1628,'Customer Names'!$A:$E,4,FALSE)</f>
        <v xml:space="preserve"> Trasi</v>
      </c>
      <c r="D1628" s="37" t="str">
        <f>VLOOKUP($A1628,'Customer Names'!A:E,5,FALSE)</f>
        <v>Buchholtz</v>
      </c>
      <c r="E1628" s="35">
        <f>VLOOKUP($A1628,'Medical Examinations'!$A:$H,2,FALSE)</f>
        <v>16.850000000000001</v>
      </c>
      <c r="F1628" s="35">
        <f>VLOOKUP($A1628,'Medical Examinations'!$A:$H,3,FALSE)</f>
        <v>11.75</v>
      </c>
      <c r="G1628" s="35" t="str">
        <f>VLOOKUP($A1628,'Medical Examinations'!$A:$N,11,0)</f>
        <v>Yes</v>
      </c>
      <c r="H1628" s="35" t="str">
        <f>VLOOKUP($A1628,'Medical Examinations'!$A:$N,5,0)</f>
        <v>No</v>
      </c>
      <c r="I1628" s="35" t="str">
        <f>VLOOKUP($A1628,'Medical Examinations'!$A:$N,6,0)</f>
        <v>No</v>
      </c>
      <c r="J1628" s="35">
        <f>VLOOKUP($A1628,'Medical Examinations'!$A:$N,9,0)</f>
        <v>2</v>
      </c>
      <c r="K1628" s="35" t="str">
        <f>VLOOKUP($A1628,'Medical Examinations'!$A:$N,10,0)</f>
        <v>No</v>
      </c>
      <c r="L1628" s="35" t="str">
        <f>VLOOKUP($A1628,'Medical Examinations'!$A:$N,12,0)</f>
        <v>Underweight</v>
      </c>
      <c r="M1628" s="35" t="str">
        <f>VLOOKUP($A1628,'Medical Examinations'!$A:$N,13,0)</f>
        <v>Diabetes</v>
      </c>
      <c r="N1628" s="45">
        <f>IFERROR(VLOOKUP($A1628,'Hospitalisation Details'!$A:$P,15,0),"")</f>
        <v>25728</v>
      </c>
      <c r="O1628" s="46">
        <f>IFERROR(VLOOKUP($A1628,'Hospitalisation Details'!$A:$P,6,0),"")</f>
        <v>6098.38</v>
      </c>
      <c r="P1628" s="47" t="str">
        <f>IFERROR(VLOOKUP($A1628,'Hospitalisation Details'!$A:$P,12,0),"")</f>
        <v>tier - 2</v>
      </c>
      <c r="Q1628" s="47" t="str">
        <f>IFERROR(VLOOKUP($A1628,'Hospitalisation Details'!$A:$P,13,0),"")</f>
        <v>tier - 2</v>
      </c>
      <c r="R1628" s="47" t="str">
        <f>IFERROR(VLOOKUP($A1628,'Hospitalisation Details'!$A:$P,14,0),"")</f>
        <v>R1013</v>
      </c>
      <c r="S1628" s="47">
        <f>IFERROR(VLOOKUP($A1628,'Hospitalisation Details'!$A:$P,16,0),"")</f>
        <v>52</v>
      </c>
    </row>
    <row r="1629" spans="1:19" x14ac:dyDescent="0.3">
      <c r="A1629" s="34" t="str">
        <f>'Medical Examinations'!A1629</f>
        <v>Id1628</v>
      </c>
      <c r="B1629" s="36" t="str">
        <f>VLOOKUP($A1629,'Customer Names'!A:E,3,FALSE)</f>
        <v>Mr.</v>
      </c>
      <c r="C1629" s="37" t="str">
        <f>VLOOKUP($A1629,'Customer Names'!$A:$E,4,FALSE)</f>
        <v xml:space="preserve"> Kevin</v>
      </c>
      <c r="D1629" s="37" t="str">
        <f>VLOOKUP($A1629,'Customer Names'!A:E,5,FALSE)</f>
        <v>Hoyt</v>
      </c>
      <c r="E1629" s="35">
        <f>VLOOKUP($A1629,'Medical Examinations'!$A:$H,2,FALSE)</f>
        <v>34.700000000000003</v>
      </c>
      <c r="F1629" s="35">
        <f>VLOOKUP($A1629,'Medical Examinations'!$A:$H,3,FALSE)</f>
        <v>6.06</v>
      </c>
      <c r="G1629" s="35" t="str">
        <f>VLOOKUP($A1629,'Medical Examinations'!$A:$N,11,0)</f>
        <v>No</v>
      </c>
      <c r="H1629" s="35" t="str">
        <f>VLOOKUP($A1629,'Medical Examinations'!$A:$N,5,0)</f>
        <v>No</v>
      </c>
      <c r="I1629" s="35" t="str">
        <f>VLOOKUP($A1629,'Medical Examinations'!$A:$N,6,0)</f>
        <v>No</v>
      </c>
      <c r="J1629" s="35">
        <f>VLOOKUP($A1629,'Medical Examinations'!$A:$N,9,0)</f>
        <v>1</v>
      </c>
      <c r="K1629" s="35" t="str">
        <f>VLOOKUP($A1629,'Medical Examinations'!$A:$N,10,0)</f>
        <v>No</v>
      </c>
      <c r="L1629" s="35" t="str">
        <f>VLOOKUP($A1629,'Medical Examinations'!$A:$N,12,0)</f>
        <v>Obesity</v>
      </c>
      <c r="M1629" s="35" t="str">
        <f>VLOOKUP($A1629,'Medical Examinations'!$A:$N,13,0)</f>
        <v>Prediabetes</v>
      </c>
      <c r="N1629" s="45">
        <f>IFERROR(VLOOKUP($A1629,'Hospitalisation Details'!$A:$P,15,0),"")</f>
        <v>30888</v>
      </c>
      <c r="O1629" s="46">
        <f>IFERROR(VLOOKUP($A1629,'Hospitalisation Details'!$A:$P,6,0),"")</f>
        <v>6082.41</v>
      </c>
      <c r="P1629" s="47" t="str">
        <f>IFERROR(VLOOKUP($A1629,'Hospitalisation Details'!$A:$P,12,0),"")</f>
        <v>tier - 1</v>
      </c>
      <c r="Q1629" s="47" t="str">
        <f>IFERROR(VLOOKUP($A1629,'Hospitalisation Details'!$A:$P,13,0),"")</f>
        <v>tier - 2</v>
      </c>
      <c r="R1629" s="47" t="str">
        <f>IFERROR(VLOOKUP($A1629,'Hospitalisation Details'!$A:$P,14,0),"")</f>
        <v>R1011</v>
      </c>
      <c r="S1629" s="47">
        <f>IFERROR(VLOOKUP($A1629,'Hospitalisation Details'!$A:$P,16,0),"")</f>
        <v>38</v>
      </c>
    </row>
    <row r="1630" spans="1:19" x14ac:dyDescent="0.3">
      <c r="A1630" s="34" t="str">
        <f>'Medical Examinations'!A1630</f>
        <v>Id1629</v>
      </c>
      <c r="B1630" s="36" t="str">
        <f>VLOOKUP($A1630,'Customer Names'!A:E,3,FALSE)</f>
        <v>Mr.</v>
      </c>
      <c r="C1630" s="37" t="str">
        <f>VLOOKUP($A1630,'Customer Names'!$A:$E,4,FALSE)</f>
        <v xml:space="preserve"> Fernando</v>
      </c>
      <c r="D1630" s="37" t="str">
        <f>VLOOKUP($A1630,'Customer Names'!A:E,5,FALSE)</f>
        <v>Cabada</v>
      </c>
      <c r="E1630" s="35">
        <f>VLOOKUP($A1630,'Medical Examinations'!$A:$H,2,FALSE)</f>
        <v>37.049999999999997</v>
      </c>
      <c r="F1630" s="35">
        <f>VLOOKUP($A1630,'Medical Examinations'!$A:$H,3,FALSE)</f>
        <v>5.48</v>
      </c>
      <c r="G1630" s="35" t="str">
        <f>VLOOKUP($A1630,'Medical Examinations'!$A:$N,11,0)</f>
        <v>No</v>
      </c>
      <c r="H1630" s="35" t="str">
        <f>VLOOKUP($A1630,'Medical Examinations'!$A:$N,5,0)</f>
        <v>No</v>
      </c>
      <c r="I1630" s="35" t="str">
        <f>VLOOKUP($A1630,'Medical Examinations'!$A:$N,6,0)</f>
        <v>No</v>
      </c>
      <c r="J1630" s="35">
        <f>VLOOKUP($A1630,'Medical Examinations'!$A:$N,9,0)</f>
        <v>1</v>
      </c>
      <c r="K1630" s="35" t="str">
        <f>VLOOKUP($A1630,'Medical Examinations'!$A:$N,10,0)</f>
        <v>No</v>
      </c>
      <c r="L1630" s="35" t="str">
        <f>VLOOKUP($A1630,'Medical Examinations'!$A:$N,12,0)</f>
        <v>Obesity</v>
      </c>
      <c r="M1630" s="35" t="str">
        <f>VLOOKUP($A1630,'Medical Examinations'!$A:$N,13,0)</f>
        <v>Normal</v>
      </c>
      <c r="N1630" s="45">
        <f>IFERROR(VLOOKUP($A1630,'Hospitalisation Details'!$A:$P,15,0),"")</f>
        <v>30969</v>
      </c>
      <c r="O1630" s="46">
        <f>IFERROR(VLOOKUP($A1630,'Hospitalisation Details'!$A:$P,6,0),"")</f>
        <v>6079.67</v>
      </c>
      <c r="P1630" s="47" t="str">
        <f>IFERROR(VLOOKUP($A1630,'Hospitalisation Details'!$A:$P,12,0),"")</f>
        <v>tier - 1</v>
      </c>
      <c r="Q1630" s="47" t="str">
        <f>IFERROR(VLOOKUP($A1630,'Hospitalisation Details'!$A:$P,13,0),"")</f>
        <v>tier - 1</v>
      </c>
      <c r="R1630" s="47" t="str">
        <f>IFERROR(VLOOKUP($A1630,'Hospitalisation Details'!$A:$P,14,0),"")</f>
        <v>R1014</v>
      </c>
      <c r="S1630" s="47">
        <f>IFERROR(VLOOKUP($A1630,'Hospitalisation Details'!$A:$P,16,0),"")</f>
        <v>38</v>
      </c>
    </row>
    <row r="1631" spans="1:19" x14ac:dyDescent="0.3">
      <c r="A1631" s="34" t="str">
        <f>'Medical Examinations'!A1631</f>
        <v>Id1630</v>
      </c>
      <c r="B1631" s="36" t="str">
        <f>VLOOKUP($A1631,'Customer Names'!A:E,3,FALSE)</f>
        <v>Ms.</v>
      </c>
      <c r="C1631" s="37" t="str">
        <f>VLOOKUP($A1631,'Customer Names'!$A:$E,4,FALSE)</f>
        <v xml:space="preserve"> Ieva</v>
      </c>
      <c r="D1631" s="37" t="str">
        <f>VLOOKUP($A1631,'Customer Names'!A:E,5,FALSE)</f>
        <v>Lobaciute</v>
      </c>
      <c r="E1631" s="35">
        <f>VLOOKUP($A1631,'Medical Examinations'!$A:$H,2,FALSE)</f>
        <v>18.78</v>
      </c>
      <c r="F1631" s="35">
        <f>VLOOKUP($A1631,'Medical Examinations'!$A:$H,3,FALSE)</f>
        <v>4.45</v>
      </c>
      <c r="G1631" s="35" t="str">
        <f>VLOOKUP($A1631,'Medical Examinations'!$A:$N,11,0)</f>
        <v>No</v>
      </c>
      <c r="H1631" s="35" t="str">
        <f>VLOOKUP($A1631,'Medical Examinations'!$A:$N,5,0)</f>
        <v>No</v>
      </c>
      <c r="I1631" s="35" t="str">
        <f>VLOOKUP($A1631,'Medical Examinations'!$A:$N,6,0)</f>
        <v>Yes</v>
      </c>
      <c r="J1631" s="35">
        <f>VLOOKUP($A1631,'Medical Examinations'!$A:$N,9,0)</f>
        <v>1</v>
      </c>
      <c r="K1631" s="35" t="str">
        <f>VLOOKUP($A1631,'Medical Examinations'!$A:$N,10,0)</f>
        <v>No</v>
      </c>
      <c r="L1631" s="35" t="str">
        <f>VLOOKUP($A1631,'Medical Examinations'!$A:$N,12,0)</f>
        <v>Normal Weight</v>
      </c>
      <c r="M1631" s="35" t="str">
        <f>VLOOKUP($A1631,'Medical Examinations'!$A:$N,13,0)</f>
        <v>Normal</v>
      </c>
      <c r="N1631" s="45">
        <f>IFERROR(VLOOKUP($A1631,'Hospitalisation Details'!$A:$P,15,0),"")</f>
        <v>29075</v>
      </c>
      <c r="O1631" s="46">
        <f>IFERROR(VLOOKUP($A1631,'Hospitalisation Details'!$A:$P,6,0),"")</f>
        <v>6074.37</v>
      </c>
      <c r="P1631" s="47" t="str">
        <f>IFERROR(VLOOKUP($A1631,'Hospitalisation Details'!$A:$P,12,0),"")</f>
        <v>tier - 2</v>
      </c>
      <c r="Q1631" s="47" t="str">
        <f>IFERROR(VLOOKUP($A1631,'Hospitalisation Details'!$A:$P,13,0),"")</f>
        <v>tier - 2</v>
      </c>
      <c r="R1631" s="47" t="str">
        <f>IFERROR(VLOOKUP($A1631,'Hospitalisation Details'!$A:$P,14,0),"")</f>
        <v>R1012</v>
      </c>
      <c r="S1631" s="47">
        <f>IFERROR(VLOOKUP($A1631,'Hospitalisation Details'!$A:$P,16,0),"")</f>
        <v>43</v>
      </c>
    </row>
    <row r="1632" spans="1:19" x14ac:dyDescent="0.3">
      <c r="A1632" s="34" t="str">
        <f>'Medical Examinations'!A1632</f>
        <v>Id1631</v>
      </c>
      <c r="B1632" s="36" t="str">
        <f>VLOOKUP($A1632,'Customer Names'!A:E,3,FALSE)</f>
        <v>Mr.</v>
      </c>
      <c r="C1632" s="37" t="str">
        <f>VLOOKUP($A1632,'Customer Names'!$A:$E,4,FALSE)</f>
        <v xml:space="preserve"> Chris</v>
      </c>
      <c r="D1632" s="37" t="str">
        <f>VLOOKUP($A1632,'Customer Names'!A:E,5,FALSE)</f>
        <v>Dawes</v>
      </c>
      <c r="E1632" s="35">
        <f>VLOOKUP($A1632,'Medical Examinations'!$A:$H,2,FALSE)</f>
        <v>28.024999999999999</v>
      </c>
      <c r="F1632" s="35">
        <f>VLOOKUP($A1632,'Medical Examinations'!$A:$H,3,FALSE)</f>
        <v>5</v>
      </c>
      <c r="G1632" s="35" t="str">
        <f>VLOOKUP($A1632,'Medical Examinations'!$A:$N,11,0)</f>
        <v>No</v>
      </c>
      <c r="H1632" s="35" t="str">
        <f>VLOOKUP($A1632,'Medical Examinations'!$A:$N,5,0)</f>
        <v>No</v>
      </c>
      <c r="I1632" s="35" t="str">
        <f>VLOOKUP($A1632,'Medical Examinations'!$A:$N,6,0)</f>
        <v>No</v>
      </c>
      <c r="J1632" s="35">
        <f>VLOOKUP($A1632,'Medical Examinations'!$A:$N,9,0)</f>
        <v>1</v>
      </c>
      <c r="K1632" s="35" t="str">
        <f>VLOOKUP($A1632,'Medical Examinations'!$A:$N,10,0)</f>
        <v>No</v>
      </c>
      <c r="L1632" s="35" t="str">
        <f>VLOOKUP($A1632,'Medical Examinations'!$A:$N,12,0)</f>
        <v>Overweight</v>
      </c>
      <c r="M1632" s="35" t="str">
        <f>VLOOKUP($A1632,'Medical Examinations'!$A:$N,13,0)</f>
        <v>Normal</v>
      </c>
      <c r="N1632" s="45">
        <f>IFERROR(VLOOKUP($A1632,'Hospitalisation Details'!$A:$P,15,0),"")</f>
        <v>30946</v>
      </c>
      <c r="O1632" s="46">
        <f>IFERROR(VLOOKUP($A1632,'Hospitalisation Details'!$A:$P,6,0),"")</f>
        <v>6067.13</v>
      </c>
      <c r="P1632" s="47" t="str">
        <f>IFERROR(VLOOKUP($A1632,'Hospitalisation Details'!$A:$P,12,0),"")</f>
        <v>tier - 3</v>
      </c>
      <c r="Q1632" s="47" t="str">
        <f>IFERROR(VLOOKUP($A1632,'Hospitalisation Details'!$A:$P,13,0),"")</f>
        <v>tier - 1</v>
      </c>
      <c r="R1632" s="47" t="str">
        <f>IFERROR(VLOOKUP($A1632,'Hospitalisation Details'!$A:$P,14,0),"")</f>
        <v>R1016</v>
      </c>
      <c r="S1632" s="47">
        <f>IFERROR(VLOOKUP($A1632,'Hospitalisation Details'!$A:$P,16,0),"")</f>
        <v>38</v>
      </c>
    </row>
    <row r="1633" spans="1:19" x14ac:dyDescent="0.3">
      <c r="A1633" s="34" t="str">
        <f>'Medical Examinations'!A1633</f>
        <v>Id1632</v>
      </c>
      <c r="B1633" s="36" t="str">
        <f>VLOOKUP($A1633,'Customer Names'!A:E,3,FALSE)</f>
        <v>Mr.</v>
      </c>
      <c r="C1633" s="37" t="str">
        <f>VLOOKUP($A1633,'Customer Names'!$A:$E,4,FALSE)</f>
        <v xml:space="preserve"> Drew L.</v>
      </c>
      <c r="D1633" s="37" t="str">
        <f>VLOOKUP($A1633,'Customer Names'!A:E,5,FALSE)</f>
        <v>Deppen</v>
      </c>
      <c r="E1633" s="35">
        <f>VLOOKUP($A1633,'Medical Examinations'!$A:$H,2,FALSE)</f>
        <v>35.090000000000003</v>
      </c>
      <c r="F1633" s="35">
        <f>VLOOKUP($A1633,'Medical Examinations'!$A:$H,3,FALSE)</f>
        <v>5.84</v>
      </c>
      <c r="G1633" s="35" t="str">
        <f>VLOOKUP($A1633,'Medical Examinations'!$A:$N,11,0)</f>
        <v>No</v>
      </c>
      <c r="H1633" s="35" t="str">
        <f>VLOOKUP($A1633,'Medical Examinations'!$A:$N,5,0)</f>
        <v>No</v>
      </c>
      <c r="I1633" s="35" t="str">
        <f>VLOOKUP($A1633,'Medical Examinations'!$A:$N,6,0)</f>
        <v>No</v>
      </c>
      <c r="J1633" s="35">
        <f>VLOOKUP($A1633,'Medical Examinations'!$A:$N,9,0)</f>
        <v>0</v>
      </c>
      <c r="K1633" s="35" t="str">
        <f>VLOOKUP($A1633,'Medical Examinations'!$A:$N,10,0)</f>
        <v>No</v>
      </c>
      <c r="L1633" s="35" t="str">
        <f>VLOOKUP($A1633,'Medical Examinations'!$A:$N,12,0)</f>
        <v>Obesity</v>
      </c>
      <c r="M1633" s="35" t="str">
        <f>VLOOKUP($A1633,'Medical Examinations'!$A:$N,13,0)</f>
        <v>Prediabetes</v>
      </c>
      <c r="N1633" s="45">
        <f>IFERROR(VLOOKUP($A1633,'Hospitalisation Details'!$A:$P,15,0),"")</f>
        <v>34646</v>
      </c>
      <c r="O1633" s="46">
        <f>IFERROR(VLOOKUP($A1633,'Hospitalisation Details'!$A:$P,6,0),"")</f>
        <v>6064.37</v>
      </c>
      <c r="P1633" s="47" t="str">
        <f>IFERROR(VLOOKUP($A1633,'Hospitalisation Details'!$A:$P,12,0),"")</f>
        <v>tier - 2</v>
      </c>
      <c r="Q1633" s="47" t="str">
        <f>IFERROR(VLOOKUP($A1633,'Hospitalisation Details'!$A:$P,13,0),"")</f>
        <v>tier - 2</v>
      </c>
      <c r="R1633" s="47" t="str">
        <f>IFERROR(VLOOKUP($A1633,'Hospitalisation Details'!$A:$P,14,0),"")</f>
        <v>R1011</v>
      </c>
      <c r="S1633" s="47">
        <f>IFERROR(VLOOKUP($A1633,'Hospitalisation Details'!$A:$P,16,0),"")</f>
        <v>28</v>
      </c>
    </row>
    <row r="1634" spans="1:19" x14ac:dyDescent="0.3">
      <c r="A1634" s="34" t="str">
        <f>'Medical Examinations'!A1634</f>
        <v>Id1633</v>
      </c>
      <c r="B1634" s="36" t="str">
        <f>VLOOKUP($A1634,'Customer Names'!A:E,3,FALSE)</f>
        <v>Ms.</v>
      </c>
      <c r="C1634" s="37" t="str">
        <f>VLOOKUP($A1634,'Customer Names'!$A:$E,4,FALSE)</f>
        <v xml:space="preserve"> Christina</v>
      </c>
      <c r="D1634" s="37" t="str">
        <f>VLOOKUP($A1634,'Customer Names'!A:E,5,FALSE)</f>
        <v>Oberndorfer</v>
      </c>
      <c r="E1634" s="35">
        <f>VLOOKUP($A1634,'Medical Examinations'!$A:$H,2,FALSE)</f>
        <v>34.42</v>
      </c>
      <c r="F1634" s="35">
        <f>VLOOKUP($A1634,'Medical Examinations'!$A:$H,3,FALSE)</f>
        <v>5.21</v>
      </c>
      <c r="G1634" s="35" t="str">
        <f>VLOOKUP($A1634,'Medical Examinations'!$A:$N,11,0)</f>
        <v>Yes</v>
      </c>
      <c r="H1634" s="35" t="str">
        <f>VLOOKUP($A1634,'Medical Examinations'!$A:$N,5,0)</f>
        <v>No</v>
      </c>
      <c r="I1634" s="35" t="str">
        <f>VLOOKUP($A1634,'Medical Examinations'!$A:$N,6,0)</f>
        <v>No</v>
      </c>
      <c r="J1634" s="35">
        <f>VLOOKUP($A1634,'Medical Examinations'!$A:$N,9,0)</f>
        <v>0</v>
      </c>
      <c r="K1634" s="35" t="str">
        <f>VLOOKUP($A1634,'Medical Examinations'!$A:$N,10,0)</f>
        <v>No</v>
      </c>
      <c r="L1634" s="35" t="str">
        <f>VLOOKUP($A1634,'Medical Examinations'!$A:$N,12,0)</f>
        <v>Obesity</v>
      </c>
      <c r="M1634" s="35" t="str">
        <f>VLOOKUP($A1634,'Medical Examinations'!$A:$N,13,0)</f>
        <v>Normal</v>
      </c>
      <c r="N1634" s="45">
        <f>IFERROR(VLOOKUP($A1634,'Hospitalisation Details'!$A:$P,15,0),"")</f>
        <v>35274</v>
      </c>
      <c r="O1634" s="46">
        <f>IFERROR(VLOOKUP($A1634,'Hospitalisation Details'!$A:$P,6,0),"")</f>
        <v>6061.8</v>
      </c>
      <c r="P1634" s="47" t="str">
        <f>IFERROR(VLOOKUP($A1634,'Hospitalisation Details'!$A:$P,12,0),"")</f>
        <v>tier - 2</v>
      </c>
      <c r="Q1634" s="47" t="str">
        <f>IFERROR(VLOOKUP($A1634,'Hospitalisation Details'!$A:$P,13,0),"")</f>
        <v>tier - 3</v>
      </c>
      <c r="R1634" s="47" t="str">
        <f>IFERROR(VLOOKUP($A1634,'Hospitalisation Details'!$A:$P,14,0),"")</f>
        <v>R1012</v>
      </c>
      <c r="S1634" s="47">
        <f>IFERROR(VLOOKUP($A1634,'Hospitalisation Details'!$A:$P,16,0),"")</f>
        <v>26</v>
      </c>
    </row>
    <row r="1635" spans="1:19" x14ac:dyDescent="0.3">
      <c r="A1635" s="34" t="str">
        <f>'Medical Examinations'!A1635</f>
        <v>Id1634</v>
      </c>
      <c r="B1635" s="36" t="str">
        <f>VLOOKUP($A1635,'Customer Names'!A:E,3,FALSE)</f>
        <v>Mr.</v>
      </c>
      <c r="C1635" s="37" t="str">
        <f>VLOOKUP($A1635,'Customer Names'!$A:$E,4,FALSE)</f>
        <v xml:space="preserve"> Alexander G</v>
      </c>
      <c r="D1635" s="37" t="str">
        <f>VLOOKUP($A1635,'Customer Names'!A:E,5,FALSE)</f>
        <v>Hetherington</v>
      </c>
      <c r="E1635" s="35">
        <f>VLOOKUP($A1635,'Medical Examinations'!$A:$H,2,FALSE)</f>
        <v>29.4</v>
      </c>
      <c r="F1635" s="35">
        <f>VLOOKUP($A1635,'Medical Examinations'!$A:$H,3,FALSE)</f>
        <v>4.26</v>
      </c>
      <c r="G1635" s="35" t="str">
        <f>VLOOKUP($A1635,'Medical Examinations'!$A:$N,11,0)</f>
        <v>No</v>
      </c>
      <c r="H1635" s="35" t="str">
        <f>VLOOKUP($A1635,'Medical Examinations'!$A:$N,5,0)</f>
        <v>No</v>
      </c>
      <c r="I1635" s="35" t="str">
        <f>VLOOKUP($A1635,'Medical Examinations'!$A:$N,6,0)</f>
        <v>No</v>
      </c>
      <c r="J1635" s="35">
        <f>VLOOKUP($A1635,'Medical Examinations'!$A:$N,9,0)</f>
        <v>0</v>
      </c>
      <c r="K1635" s="35" t="str">
        <f>VLOOKUP($A1635,'Medical Examinations'!$A:$N,10,0)</f>
        <v>No</v>
      </c>
      <c r="L1635" s="35" t="str">
        <f>VLOOKUP($A1635,'Medical Examinations'!$A:$N,12,0)</f>
        <v>Overweight</v>
      </c>
      <c r="M1635" s="35" t="str">
        <f>VLOOKUP($A1635,'Medical Examinations'!$A:$N,13,0)</f>
        <v>Normal</v>
      </c>
      <c r="N1635" s="45">
        <f>IFERROR(VLOOKUP($A1635,'Hospitalisation Details'!$A:$P,15,0),"")</f>
        <v>32736</v>
      </c>
      <c r="O1635" s="46">
        <f>IFERROR(VLOOKUP($A1635,'Hospitalisation Details'!$A:$P,6,0),"")</f>
        <v>6059.17</v>
      </c>
      <c r="P1635" s="47" t="str">
        <f>IFERROR(VLOOKUP($A1635,'Hospitalisation Details'!$A:$P,12,0),"")</f>
        <v>tier - 2</v>
      </c>
      <c r="Q1635" s="47" t="str">
        <f>IFERROR(VLOOKUP($A1635,'Hospitalisation Details'!$A:$P,13,0),"")</f>
        <v>tier - 1</v>
      </c>
      <c r="R1635" s="47" t="str">
        <f>IFERROR(VLOOKUP($A1635,'Hospitalisation Details'!$A:$P,14,0),"")</f>
        <v>R1011</v>
      </c>
      <c r="S1635" s="47">
        <f>IFERROR(VLOOKUP($A1635,'Hospitalisation Details'!$A:$P,16,0),"")</f>
        <v>33</v>
      </c>
    </row>
    <row r="1636" spans="1:19" x14ac:dyDescent="0.3">
      <c r="A1636" s="34" t="str">
        <f>'Medical Examinations'!A1636</f>
        <v>Id1635</v>
      </c>
      <c r="B1636" s="36" t="str">
        <f>VLOOKUP($A1636,'Customer Names'!A:E,3,FALSE)</f>
        <v>Ms.</v>
      </c>
      <c r="C1636" s="37" t="str">
        <f>VLOOKUP($A1636,'Customer Names'!$A:$E,4,FALSE)</f>
        <v xml:space="preserve"> Meaghan</v>
      </c>
      <c r="D1636" s="37" t="str">
        <f>VLOOKUP($A1636,'Customer Names'!A:E,5,FALSE)</f>
        <v>Murray</v>
      </c>
      <c r="E1636" s="35">
        <f>VLOOKUP($A1636,'Medical Examinations'!$A:$H,2,FALSE)</f>
        <v>21.31</v>
      </c>
      <c r="F1636" s="35">
        <f>VLOOKUP($A1636,'Medical Examinations'!$A:$H,3,FALSE)</f>
        <v>4.17</v>
      </c>
      <c r="G1636" s="35" t="str">
        <f>VLOOKUP($A1636,'Medical Examinations'!$A:$N,11,0)</f>
        <v>No</v>
      </c>
      <c r="H1636" s="35" t="str">
        <f>VLOOKUP($A1636,'Medical Examinations'!$A:$N,5,0)</f>
        <v>No</v>
      </c>
      <c r="I1636" s="35" t="str">
        <f>VLOOKUP($A1636,'Medical Examinations'!$A:$N,6,0)</f>
        <v>No</v>
      </c>
      <c r="J1636" s="35">
        <f>VLOOKUP($A1636,'Medical Examinations'!$A:$N,9,0)</f>
        <v>0</v>
      </c>
      <c r="K1636" s="35" t="str">
        <f>VLOOKUP($A1636,'Medical Examinations'!$A:$N,10,0)</f>
        <v>No</v>
      </c>
      <c r="L1636" s="35" t="str">
        <f>VLOOKUP($A1636,'Medical Examinations'!$A:$N,12,0)</f>
        <v>Normal Weight</v>
      </c>
      <c r="M1636" s="35" t="str">
        <f>VLOOKUP($A1636,'Medical Examinations'!$A:$N,13,0)</f>
        <v>Normal</v>
      </c>
      <c r="N1636" s="45">
        <f>IFERROR(VLOOKUP($A1636,'Hospitalisation Details'!$A:$P,15,0),"")</f>
        <v>29441</v>
      </c>
      <c r="O1636" s="46">
        <f>IFERROR(VLOOKUP($A1636,'Hospitalisation Details'!$A:$P,6,0),"")</f>
        <v>5993.62</v>
      </c>
      <c r="P1636" s="47" t="str">
        <f>IFERROR(VLOOKUP($A1636,'Hospitalisation Details'!$A:$P,12,0),"")</f>
        <v>tier - 2</v>
      </c>
      <c r="Q1636" s="47" t="str">
        <f>IFERROR(VLOOKUP($A1636,'Hospitalisation Details'!$A:$P,13,0),"")</f>
        <v>tier - 3</v>
      </c>
      <c r="R1636" s="47" t="str">
        <f>IFERROR(VLOOKUP($A1636,'Hospitalisation Details'!$A:$P,14,0),"")</f>
        <v>R1013</v>
      </c>
      <c r="S1636" s="47">
        <f>IFERROR(VLOOKUP($A1636,'Hospitalisation Details'!$A:$P,16,0),"")</f>
        <v>42</v>
      </c>
    </row>
    <row r="1637" spans="1:19" x14ac:dyDescent="0.3">
      <c r="A1637" s="34" t="str">
        <f>'Medical Examinations'!A1637</f>
        <v>Id1636</v>
      </c>
      <c r="B1637" s="36" t="str">
        <f>VLOOKUP($A1637,'Customer Names'!A:E,3,FALSE)</f>
        <v>Ms.</v>
      </c>
      <c r="C1637" s="37" t="str">
        <f>VLOOKUP($A1637,'Customer Names'!$A:$E,4,FALSE)</f>
        <v xml:space="preserve"> Kristin</v>
      </c>
      <c r="D1637" s="37" t="str">
        <f>VLOOKUP($A1637,'Customer Names'!A:E,5,FALSE)</f>
        <v>Higden</v>
      </c>
      <c r="E1637" s="35">
        <f>VLOOKUP($A1637,'Medical Examinations'!$A:$H,2,FALSE)</f>
        <v>19.559999999999999</v>
      </c>
      <c r="F1637" s="35">
        <f>VLOOKUP($A1637,'Medical Examinations'!$A:$H,3,FALSE)</f>
        <v>11.96</v>
      </c>
      <c r="G1637" s="35" t="str">
        <f>VLOOKUP($A1637,'Medical Examinations'!$A:$N,11,0)</f>
        <v>No</v>
      </c>
      <c r="H1637" s="35" t="str">
        <f>VLOOKUP($A1637,'Medical Examinations'!$A:$N,5,0)</f>
        <v>No</v>
      </c>
      <c r="I1637" s="35" t="str">
        <f>VLOOKUP($A1637,'Medical Examinations'!$A:$N,6,0)</f>
        <v>No</v>
      </c>
      <c r="J1637" s="35">
        <f>VLOOKUP($A1637,'Medical Examinations'!$A:$N,9,0)</f>
        <v>0</v>
      </c>
      <c r="K1637" s="35" t="str">
        <f>VLOOKUP($A1637,'Medical Examinations'!$A:$N,10,0)</f>
        <v>No</v>
      </c>
      <c r="L1637" s="35" t="str">
        <f>VLOOKUP($A1637,'Medical Examinations'!$A:$N,12,0)</f>
        <v>Normal Weight</v>
      </c>
      <c r="M1637" s="35" t="str">
        <f>VLOOKUP($A1637,'Medical Examinations'!$A:$N,13,0)</f>
        <v>Diabetes</v>
      </c>
      <c r="N1637" s="45">
        <f>IFERROR(VLOOKUP($A1637,'Hospitalisation Details'!$A:$P,15,0),"")</f>
        <v>27258</v>
      </c>
      <c r="O1637" s="46">
        <f>IFERROR(VLOOKUP($A1637,'Hospitalisation Details'!$A:$P,6,0),"")</f>
        <v>5990.17</v>
      </c>
      <c r="P1637" s="47" t="str">
        <f>IFERROR(VLOOKUP($A1637,'Hospitalisation Details'!$A:$P,12,0),"")</f>
        <v>tier - 2</v>
      </c>
      <c r="Q1637" s="47" t="str">
        <f>IFERROR(VLOOKUP($A1637,'Hospitalisation Details'!$A:$P,13,0),"")</f>
        <v>tier - 2</v>
      </c>
      <c r="R1637" s="47" t="str">
        <f>IFERROR(VLOOKUP($A1637,'Hospitalisation Details'!$A:$P,14,0),"")</f>
        <v>R1013</v>
      </c>
      <c r="S1637" s="47">
        <f>IFERROR(VLOOKUP($A1637,'Hospitalisation Details'!$A:$P,16,0),"")</f>
        <v>48</v>
      </c>
    </row>
    <row r="1638" spans="1:19" x14ac:dyDescent="0.3">
      <c r="A1638" s="34" t="str">
        <f>'Medical Examinations'!A1638</f>
        <v>Id1637</v>
      </c>
      <c r="B1638" s="36" t="str">
        <f>VLOOKUP($A1638,'Customer Names'!A:E,3,FALSE)</f>
        <v>Ms.</v>
      </c>
      <c r="C1638" s="37" t="str">
        <f>VLOOKUP($A1638,'Customer Names'!$A:$E,4,FALSE)</f>
        <v xml:space="preserve"> Andrea K.</v>
      </c>
      <c r="D1638" s="37" t="str">
        <f>VLOOKUP($A1638,'Customer Names'!A:E,5,FALSE)</f>
        <v>Rediger</v>
      </c>
      <c r="E1638" s="35">
        <f>VLOOKUP($A1638,'Medical Examinations'!$A:$H,2,FALSE)</f>
        <v>37.335000000000001</v>
      </c>
      <c r="F1638" s="35">
        <f>VLOOKUP($A1638,'Medical Examinations'!$A:$H,3,FALSE)</f>
        <v>6.26</v>
      </c>
      <c r="G1638" s="35" t="str">
        <f>VLOOKUP($A1638,'Medical Examinations'!$A:$N,11,0)</f>
        <v>Yes</v>
      </c>
      <c r="H1638" s="35" t="str">
        <f>VLOOKUP($A1638,'Medical Examinations'!$A:$N,5,0)</f>
        <v>No</v>
      </c>
      <c r="I1638" s="35" t="str">
        <f>VLOOKUP($A1638,'Medical Examinations'!$A:$N,6,0)</f>
        <v>No</v>
      </c>
      <c r="J1638" s="35">
        <f>VLOOKUP($A1638,'Medical Examinations'!$A:$N,9,0)</f>
        <v>1</v>
      </c>
      <c r="K1638" s="35" t="str">
        <f>VLOOKUP($A1638,'Medical Examinations'!$A:$N,10,0)</f>
        <v>No</v>
      </c>
      <c r="L1638" s="35" t="str">
        <f>VLOOKUP($A1638,'Medical Examinations'!$A:$N,12,0)</f>
        <v>Obesity</v>
      </c>
      <c r="M1638" s="35" t="str">
        <f>VLOOKUP($A1638,'Medical Examinations'!$A:$N,13,0)</f>
        <v>Prediabetes</v>
      </c>
      <c r="N1638" s="45">
        <f>IFERROR(VLOOKUP($A1638,'Hospitalisation Details'!$A:$P,15,0),"")</f>
        <v>32304</v>
      </c>
      <c r="O1638" s="46">
        <f>IFERROR(VLOOKUP($A1638,'Hospitalisation Details'!$A:$P,6,0),"")</f>
        <v>5989.52</v>
      </c>
      <c r="P1638" s="47" t="str">
        <f>IFERROR(VLOOKUP($A1638,'Hospitalisation Details'!$A:$P,12,0),"")</f>
        <v>tier - 2</v>
      </c>
      <c r="Q1638" s="47" t="str">
        <f>IFERROR(VLOOKUP($A1638,'Hospitalisation Details'!$A:$P,13,0),"")</f>
        <v>tier - 1</v>
      </c>
      <c r="R1638" s="47" t="str">
        <f>IFERROR(VLOOKUP($A1638,'Hospitalisation Details'!$A:$P,14,0),"")</f>
        <v>R1012</v>
      </c>
      <c r="S1638" s="47">
        <f>IFERROR(VLOOKUP($A1638,'Hospitalisation Details'!$A:$P,16,0),"")</f>
        <v>34</v>
      </c>
    </row>
    <row r="1639" spans="1:19" x14ac:dyDescent="0.3">
      <c r="A1639" s="34" t="str">
        <f>'Medical Examinations'!A1639</f>
        <v>Id1638</v>
      </c>
      <c r="B1639" s="36" t="str">
        <f>VLOOKUP($A1639,'Customer Names'!A:E,3,FALSE)</f>
        <v>Ms.</v>
      </c>
      <c r="C1639" s="37" t="str">
        <f>VLOOKUP($A1639,'Customer Names'!$A:$E,4,FALSE)</f>
        <v xml:space="preserve"> Kris</v>
      </c>
      <c r="D1639" s="37" t="str">
        <f>VLOOKUP($A1639,'Customer Names'!A:E,5,FALSE)</f>
        <v>Huff</v>
      </c>
      <c r="E1639" s="35">
        <f>VLOOKUP($A1639,'Medical Examinations'!$A:$H,2,FALSE)</f>
        <v>19.53</v>
      </c>
      <c r="F1639" s="35">
        <f>VLOOKUP($A1639,'Medical Examinations'!$A:$H,3,FALSE)</f>
        <v>11.68</v>
      </c>
      <c r="G1639" s="35" t="str">
        <f>VLOOKUP($A1639,'Medical Examinations'!$A:$N,11,0)</f>
        <v>No</v>
      </c>
      <c r="H1639" s="35" t="str">
        <f>VLOOKUP($A1639,'Medical Examinations'!$A:$N,5,0)</f>
        <v>No</v>
      </c>
      <c r="I1639" s="35" t="str">
        <f>VLOOKUP($A1639,'Medical Examinations'!$A:$N,6,0)</f>
        <v>No</v>
      </c>
      <c r="J1639" s="35">
        <f>VLOOKUP($A1639,'Medical Examinations'!$A:$N,9,0)</f>
        <v>0</v>
      </c>
      <c r="K1639" s="35" t="str">
        <f>VLOOKUP($A1639,'Medical Examinations'!$A:$N,10,0)</f>
        <v>No</v>
      </c>
      <c r="L1639" s="35" t="str">
        <f>VLOOKUP($A1639,'Medical Examinations'!$A:$N,12,0)</f>
        <v>Normal Weight</v>
      </c>
      <c r="M1639" s="35" t="str">
        <f>VLOOKUP($A1639,'Medical Examinations'!$A:$N,13,0)</f>
        <v>Diabetes</v>
      </c>
      <c r="N1639" s="45">
        <f>IFERROR(VLOOKUP($A1639,'Hospitalisation Details'!$A:$P,15,0),"")</f>
        <v>27313</v>
      </c>
      <c r="O1639" s="46">
        <f>IFERROR(VLOOKUP($A1639,'Hospitalisation Details'!$A:$P,6,0),"")</f>
        <v>5979.99</v>
      </c>
      <c r="P1639" s="47" t="str">
        <f>IFERROR(VLOOKUP($A1639,'Hospitalisation Details'!$A:$P,12,0),"")</f>
        <v>tier - 2</v>
      </c>
      <c r="Q1639" s="47" t="str">
        <f>IFERROR(VLOOKUP($A1639,'Hospitalisation Details'!$A:$P,13,0),"")</f>
        <v>tier - 3</v>
      </c>
      <c r="R1639" s="47" t="str">
        <f>IFERROR(VLOOKUP($A1639,'Hospitalisation Details'!$A:$P,14,0),"")</f>
        <v>R1013</v>
      </c>
      <c r="S1639" s="47">
        <f>IFERROR(VLOOKUP($A1639,'Hospitalisation Details'!$A:$P,16,0),"")</f>
        <v>48</v>
      </c>
    </row>
    <row r="1640" spans="1:19" x14ac:dyDescent="0.3">
      <c r="A1640" s="34" t="str">
        <f>'Medical Examinations'!A1640</f>
        <v>Id1639</v>
      </c>
      <c r="B1640" s="36" t="str">
        <f>VLOOKUP($A1640,'Customer Names'!A:E,3,FALSE)</f>
        <v>Mr.</v>
      </c>
      <c r="C1640" s="37" t="str">
        <f>VLOOKUP($A1640,'Customer Names'!$A:$E,4,FALSE)</f>
        <v xml:space="preserve"> Alden W</v>
      </c>
      <c r="D1640" s="37" t="str">
        <f>VLOOKUP($A1640,'Customer Names'!A:E,5,FALSE)</f>
        <v>Hall</v>
      </c>
      <c r="E1640" s="35">
        <f>VLOOKUP($A1640,'Medical Examinations'!$A:$H,2,FALSE)</f>
        <v>34.1</v>
      </c>
      <c r="F1640" s="35">
        <f>VLOOKUP($A1640,'Medical Examinations'!$A:$H,3,FALSE)</f>
        <v>5.16</v>
      </c>
      <c r="G1640" s="35" t="str">
        <f>VLOOKUP($A1640,'Medical Examinations'!$A:$N,11,0)</f>
        <v>No</v>
      </c>
      <c r="H1640" s="35" t="str">
        <f>VLOOKUP($A1640,'Medical Examinations'!$A:$N,5,0)</f>
        <v>No</v>
      </c>
      <c r="I1640" s="35" t="str">
        <f>VLOOKUP($A1640,'Medical Examinations'!$A:$N,6,0)</f>
        <v>No</v>
      </c>
      <c r="J1640" s="35">
        <f>VLOOKUP($A1640,'Medical Examinations'!$A:$N,9,0)</f>
        <v>0</v>
      </c>
      <c r="K1640" s="35" t="str">
        <f>VLOOKUP($A1640,'Medical Examinations'!$A:$N,10,0)</f>
        <v>No</v>
      </c>
      <c r="L1640" s="35" t="str">
        <f>VLOOKUP($A1640,'Medical Examinations'!$A:$N,12,0)</f>
        <v>Obesity</v>
      </c>
      <c r="M1640" s="35" t="str">
        <f>VLOOKUP($A1640,'Medical Examinations'!$A:$N,13,0)</f>
        <v>Normal</v>
      </c>
      <c r="N1640" s="45">
        <f>IFERROR(VLOOKUP($A1640,'Hospitalisation Details'!$A:$P,15,0),"")</f>
        <v>29504</v>
      </c>
      <c r="O1640" s="46">
        <f>IFERROR(VLOOKUP($A1640,'Hospitalisation Details'!$A:$P,6,0),"")</f>
        <v>5979.73</v>
      </c>
      <c r="P1640" s="47" t="str">
        <f>IFERROR(VLOOKUP($A1640,'Hospitalisation Details'!$A:$P,12,0),"")</f>
        <v>tier - 2</v>
      </c>
      <c r="Q1640" s="47" t="str">
        <f>IFERROR(VLOOKUP($A1640,'Hospitalisation Details'!$A:$P,13,0),"")</f>
        <v>tier - 2</v>
      </c>
      <c r="R1640" s="47" t="str">
        <f>IFERROR(VLOOKUP($A1640,'Hospitalisation Details'!$A:$P,14,0),"")</f>
        <v>R1011</v>
      </c>
      <c r="S1640" s="47">
        <f>IFERROR(VLOOKUP($A1640,'Hospitalisation Details'!$A:$P,16,0),"")</f>
        <v>42</v>
      </c>
    </row>
    <row r="1641" spans="1:19" x14ac:dyDescent="0.3">
      <c r="A1641" s="34" t="str">
        <f>'Medical Examinations'!A1641</f>
        <v>Id1640</v>
      </c>
      <c r="B1641" s="36" t="str">
        <f>VLOOKUP($A1641,'Customer Names'!A:E,3,FALSE)</f>
        <v>Ms.</v>
      </c>
      <c r="C1641" s="37" t="str">
        <f>VLOOKUP($A1641,'Customer Names'!$A:$E,4,FALSE)</f>
        <v xml:space="preserve"> Suzanne M</v>
      </c>
      <c r="D1641" s="37" t="str">
        <f>VLOOKUP($A1641,'Customer Names'!A:E,5,FALSE)</f>
        <v>Grise</v>
      </c>
      <c r="E1641" s="35">
        <f>VLOOKUP($A1641,'Medical Examinations'!$A:$H,2,FALSE)</f>
        <v>16.5</v>
      </c>
      <c r="F1641" s="35">
        <f>VLOOKUP($A1641,'Medical Examinations'!$A:$H,3,FALSE)</f>
        <v>6.9</v>
      </c>
      <c r="G1641" s="35" t="str">
        <f>VLOOKUP($A1641,'Medical Examinations'!$A:$N,11,0)</f>
        <v>Yes</v>
      </c>
      <c r="H1641" s="35" t="str">
        <f>VLOOKUP($A1641,'Medical Examinations'!$A:$N,5,0)</f>
        <v>No</v>
      </c>
      <c r="I1641" s="35" t="str">
        <f>VLOOKUP($A1641,'Medical Examinations'!$A:$N,6,0)</f>
        <v>No</v>
      </c>
      <c r="J1641" s="35">
        <f>VLOOKUP($A1641,'Medical Examinations'!$A:$N,9,0)</f>
        <v>2</v>
      </c>
      <c r="K1641" s="35" t="str">
        <f>VLOOKUP($A1641,'Medical Examinations'!$A:$N,10,0)</f>
        <v>No</v>
      </c>
      <c r="L1641" s="35" t="str">
        <f>VLOOKUP($A1641,'Medical Examinations'!$A:$N,12,0)</f>
        <v>Underweight</v>
      </c>
      <c r="M1641" s="35" t="str">
        <f>VLOOKUP($A1641,'Medical Examinations'!$A:$N,13,0)</f>
        <v>Diabetes</v>
      </c>
      <c r="N1641" s="45">
        <f>IFERROR(VLOOKUP($A1641,'Hospitalisation Details'!$A:$P,15,0),"")</f>
        <v>25744</v>
      </c>
      <c r="O1641" s="46">
        <f>IFERROR(VLOOKUP($A1641,'Hospitalisation Details'!$A:$P,6,0),"")</f>
        <v>5979.66</v>
      </c>
      <c r="P1641" s="47" t="str">
        <f>IFERROR(VLOOKUP($A1641,'Hospitalisation Details'!$A:$P,12,0),"")</f>
        <v>tier - 2</v>
      </c>
      <c r="Q1641" s="47" t="str">
        <f>IFERROR(VLOOKUP($A1641,'Hospitalisation Details'!$A:$P,13,0),"")</f>
        <v>tier - 3</v>
      </c>
      <c r="R1641" s="47" t="str">
        <f>IFERROR(VLOOKUP($A1641,'Hospitalisation Details'!$A:$P,14,0),"")</f>
        <v>R1013</v>
      </c>
      <c r="S1641" s="47">
        <f>IFERROR(VLOOKUP($A1641,'Hospitalisation Details'!$A:$P,16,0),"")</f>
        <v>52</v>
      </c>
    </row>
    <row r="1642" spans="1:19" x14ac:dyDescent="0.3">
      <c r="A1642" s="34" t="str">
        <f>'Medical Examinations'!A1642</f>
        <v>Id1641</v>
      </c>
      <c r="B1642" s="36" t="str">
        <f>VLOOKUP($A1642,'Customer Names'!A:E,3,FALSE)</f>
        <v>Ms.</v>
      </c>
      <c r="C1642" s="37" t="str">
        <f>VLOOKUP($A1642,'Customer Names'!$A:$E,4,FALSE)</f>
        <v xml:space="preserve"> Heidi Z.</v>
      </c>
      <c r="D1642" s="37" t="str">
        <f>VLOOKUP($A1642,'Customer Names'!A:E,5,FALSE)</f>
        <v>Skildum</v>
      </c>
      <c r="E1642" s="35">
        <f>VLOOKUP($A1642,'Medical Examinations'!$A:$H,2,FALSE)</f>
        <v>30.69</v>
      </c>
      <c r="F1642" s="35">
        <f>VLOOKUP($A1642,'Medical Examinations'!$A:$H,3,FALSE)</f>
        <v>4.83</v>
      </c>
      <c r="G1642" s="35" t="str">
        <f>VLOOKUP($A1642,'Medical Examinations'!$A:$N,11,0)</f>
        <v>No</v>
      </c>
      <c r="H1642" s="35" t="str">
        <f>VLOOKUP($A1642,'Medical Examinations'!$A:$N,5,0)</f>
        <v>No</v>
      </c>
      <c r="I1642" s="35" t="str">
        <f>VLOOKUP($A1642,'Medical Examinations'!$A:$N,6,0)</f>
        <v>No</v>
      </c>
      <c r="J1642" s="35">
        <f>VLOOKUP($A1642,'Medical Examinations'!$A:$N,9,0)</f>
        <v>1</v>
      </c>
      <c r="K1642" s="35" t="str">
        <f>VLOOKUP($A1642,'Medical Examinations'!$A:$N,10,0)</f>
        <v>No</v>
      </c>
      <c r="L1642" s="35" t="str">
        <f>VLOOKUP($A1642,'Medical Examinations'!$A:$N,12,0)</f>
        <v>Obesity</v>
      </c>
      <c r="M1642" s="35" t="str">
        <f>VLOOKUP($A1642,'Medical Examinations'!$A:$N,13,0)</f>
        <v>Normal</v>
      </c>
      <c r="N1642" s="45">
        <f>IFERROR(VLOOKUP($A1642,'Hospitalisation Details'!$A:$P,15,0),"")</f>
        <v>30997</v>
      </c>
      <c r="O1642" s="46">
        <f>IFERROR(VLOOKUP($A1642,'Hospitalisation Details'!$A:$P,6,0),"")</f>
        <v>5976.83</v>
      </c>
      <c r="P1642" s="47" t="str">
        <f>IFERROR(VLOOKUP($A1642,'Hospitalisation Details'!$A:$P,12,0),"")</f>
        <v>tier - 2</v>
      </c>
      <c r="Q1642" s="47" t="str">
        <f>IFERROR(VLOOKUP($A1642,'Hospitalisation Details'!$A:$P,13,0),"")</f>
        <v>tier - 2</v>
      </c>
      <c r="R1642" s="47" t="str">
        <f>IFERROR(VLOOKUP($A1642,'Hospitalisation Details'!$A:$P,14,0),"")</f>
        <v>R1013</v>
      </c>
      <c r="S1642" s="47">
        <f>IFERROR(VLOOKUP($A1642,'Hospitalisation Details'!$A:$P,16,0),"")</f>
        <v>38</v>
      </c>
    </row>
    <row r="1643" spans="1:19" x14ac:dyDescent="0.3">
      <c r="A1643" s="34" t="str">
        <f>'Medical Examinations'!A1643</f>
        <v>Id1642</v>
      </c>
      <c r="B1643" s="36" t="str">
        <f>VLOOKUP($A1643,'Customer Names'!A:E,3,FALSE)</f>
        <v>Ms.</v>
      </c>
      <c r="C1643" s="37" t="str">
        <f>VLOOKUP($A1643,'Customer Names'!$A:$E,4,FALSE)</f>
        <v xml:space="preserve"> Carolyn</v>
      </c>
      <c r="D1643" s="37" t="str">
        <f>VLOOKUP($A1643,'Customer Names'!A:E,5,FALSE)</f>
        <v>Yang</v>
      </c>
      <c r="E1643" s="35">
        <f>VLOOKUP($A1643,'Medical Examinations'!$A:$H,2,FALSE)</f>
        <v>28.93</v>
      </c>
      <c r="F1643" s="35">
        <f>VLOOKUP($A1643,'Medical Examinations'!$A:$H,3,FALSE)</f>
        <v>4.87</v>
      </c>
      <c r="G1643" s="35" t="str">
        <f>VLOOKUP($A1643,'Medical Examinations'!$A:$N,11,0)</f>
        <v>No</v>
      </c>
      <c r="H1643" s="35" t="str">
        <f>VLOOKUP($A1643,'Medical Examinations'!$A:$N,5,0)</f>
        <v>No</v>
      </c>
      <c r="I1643" s="35" t="str">
        <f>VLOOKUP($A1643,'Medical Examinations'!$A:$N,6,0)</f>
        <v>No</v>
      </c>
      <c r="J1643" s="35">
        <f>VLOOKUP($A1643,'Medical Examinations'!$A:$N,9,0)</f>
        <v>1</v>
      </c>
      <c r="K1643" s="35" t="str">
        <f>VLOOKUP($A1643,'Medical Examinations'!$A:$N,10,0)</f>
        <v>No</v>
      </c>
      <c r="L1643" s="35" t="str">
        <f>VLOOKUP($A1643,'Medical Examinations'!$A:$N,12,0)</f>
        <v>Overweight</v>
      </c>
      <c r="M1643" s="35" t="str">
        <f>VLOOKUP($A1643,'Medical Examinations'!$A:$N,13,0)</f>
        <v>Normal</v>
      </c>
      <c r="N1643" s="45">
        <f>IFERROR(VLOOKUP($A1643,'Hospitalisation Details'!$A:$P,15,0),"")</f>
        <v>30944</v>
      </c>
      <c r="O1643" s="46">
        <f>IFERROR(VLOOKUP($A1643,'Hospitalisation Details'!$A:$P,6,0),"")</f>
        <v>5974.38</v>
      </c>
      <c r="P1643" s="47" t="str">
        <f>IFERROR(VLOOKUP($A1643,'Hospitalisation Details'!$A:$P,12,0),"")</f>
        <v>tier - 2</v>
      </c>
      <c r="Q1643" s="47" t="str">
        <f>IFERROR(VLOOKUP($A1643,'Hospitalisation Details'!$A:$P,13,0),"")</f>
        <v>tier - 3</v>
      </c>
      <c r="R1643" s="47" t="str">
        <f>IFERROR(VLOOKUP($A1643,'Hospitalisation Details'!$A:$P,14,0),"")</f>
        <v>R1013</v>
      </c>
      <c r="S1643" s="47">
        <f>IFERROR(VLOOKUP($A1643,'Hospitalisation Details'!$A:$P,16,0),"")</f>
        <v>38</v>
      </c>
    </row>
    <row r="1644" spans="1:19" x14ac:dyDescent="0.3">
      <c r="A1644" s="34" t="str">
        <f>'Medical Examinations'!A1644</f>
        <v>Id1643</v>
      </c>
      <c r="B1644" s="36" t="str">
        <f>VLOOKUP($A1644,'Customer Names'!A:E,3,FALSE)</f>
        <v>Ms.</v>
      </c>
      <c r="C1644" s="37" t="str">
        <f>VLOOKUP($A1644,'Customer Names'!$A:$E,4,FALSE)</f>
        <v xml:space="preserve"> Sabine</v>
      </c>
      <c r="D1644" s="37" t="str">
        <f>VLOOKUP($A1644,'Customer Names'!A:E,5,FALSE)</f>
        <v>Fischer-Daly</v>
      </c>
      <c r="E1644" s="35">
        <f>VLOOKUP($A1644,'Medical Examinations'!$A:$H,2,FALSE)</f>
        <v>38.9</v>
      </c>
      <c r="F1644" s="35">
        <f>VLOOKUP($A1644,'Medical Examinations'!$A:$H,3,FALSE)</f>
        <v>4.28</v>
      </c>
      <c r="G1644" s="35" t="str">
        <f>VLOOKUP($A1644,'Medical Examinations'!$A:$N,11,0)</f>
        <v>No</v>
      </c>
      <c r="H1644" s="35" t="str">
        <f>VLOOKUP($A1644,'Medical Examinations'!$A:$N,5,0)</f>
        <v>No</v>
      </c>
      <c r="I1644" s="35" t="str">
        <f>VLOOKUP($A1644,'Medical Examinations'!$A:$N,6,0)</f>
        <v>No</v>
      </c>
      <c r="J1644" s="35">
        <f>VLOOKUP($A1644,'Medical Examinations'!$A:$N,9,0)</f>
        <v>0</v>
      </c>
      <c r="K1644" s="35" t="str">
        <f>VLOOKUP($A1644,'Medical Examinations'!$A:$N,10,0)</f>
        <v>No</v>
      </c>
      <c r="L1644" s="35" t="str">
        <f>VLOOKUP($A1644,'Medical Examinations'!$A:$N,12,0)</f>
        <v>Obesity</v>
      </c>
      <c r="M1644" s="35" t="str">
        <f>VLOOKUP($A1644,'Medical Examinations'!$A:$N,13,0)</f>
        <v>Normal</v>
      </c>
      <c r="N1644" s="45">
        <f>IFERROR(VLOOKUP($A1644,'Hospitalisation Details'!$A:$P,15,0),"")</f>
        <v>32711</v>
      </c>
      <c r="O1644" s="46">
        <f>IFERROR(VLOOKUP($A1644,'Hospitalisation Details'!$A:$P,6,0),"")</f>
        <v>5972.38</v>
      </c>
      <c r="P1644" s="47" t="str">
        <f>IFERROR(VLOOKUP($A1644,'Hospitalisation Details'!$A:$P,12,0),"")</f>
        <v>tier - 2</v>
      </c>
      <c r="Q1644" s="47" t="str">
        <f>IFERROR(VLOOKUP($A1644,'Hospitalisation Details'!$A:$P,13,0),"")</f>
        <v>tier - 2</v>
      </c>
      <c r="R1644" s="47" t="str">
        <f>IFERROR(VLOOKUP($A1644,'Hospitalisation Details'!$A:$P,14,0),"")</f>
        <v>R1011</v>
      </c>
      <c r="S1644" s="47">
        <f>IFERROR(VLOOKUP($A1644,'Hospitalisation Details'!$A:$P,16,0),"")</f>
        <v>33</v>
      </c>
    </row>
    <row r="1645" spans="1:19" x14ac:dyDescent="0.3">
      <c r="A1645" s="34" t="str">
        <f>'Medical Examinations'!A1645</f>
        <v>Id1644</v>
      </c>
      <c r="B1645" s="36" t="str">
        <f>VLOOKUP($A1645,'Customer Names'!A:E,3,FALSE)</f>
        <v>Mr.</v>
      </c>
      <c r="C1645" s="37" t="str">
        <f>VLOOKUP($A1645,'Customer Names'!$A:$E,4,FALSE)</f>
        <v xml:space="preserve"> Bobby</v>
      </c>
      <c r="D1645" s="37" t="str">
        <f>VLOOKUP($A1645,'Customer Names'!A:E,5,FALSE)</f>
        <v>Asher</v>
      </c>
      <c r="E1645" s="35">
        <f>VLOOKUP($A1645,'Medical Examinations'!$A:$H,2,FALSE)</f>
        <v>26.9</v>
      </c>
      <c r="F1645" s="35">
        <f>VLOOKUP($A1645,'Medical Examinations'!$A:$H,3,FALSE)</f>
        <v>4.07</v>
      </c>
      <c r="G1645" s="35" t="str">
        <f>VLOOKUP($A1645,'Medical Examinations'!$A:$N,11,0)</f>
        <v>No</v>
      </c>
      <c r="H1645" s="35" t="str">
        <f>VLOOKUP($A1645,'Medical Examinations'!$A:$N,5,0)</f>
        <v>No</v>
      </c>
      <c r="I1645" s="35" t="str">
        <f>VLOOKUP($A1645,'Medical Examinations'!$A:$N,6,0)</f>
        <v>No</v>
      </c>
      <c r="J1645" s="35">
        <f>VLOOKUP($A1645,'Medical Examinations'!$A:$N,9,0)</f>
        <v>0</v>
      </c>
      <c r="K1645" s="35" t="str">
        <f>VLOOKUP($A1645,'Medical Examinations'!$A:$N,10,0)</f>
        <v>No</v>
      </c>
      <c r="L1645" s="35" t="str">
        <f>VLOOKUP($A1645,'Medical Examinations'!$A:$N,12,0)</f>
        <v>Overweight</v>
      </c>
      <c r="M1645" s="35" t="str">
        <f>VLOOKUP($A1645,'Medical Examinations'!$A:$N,13,0)</f>
        <v>Normal</v>
      </c>
      <c r="N1645" s="45">
        <f>IFERROR(VLOOKUP($A1645,'Hospitalisation Details'!$A:$P,15,0),"")</f>
        <v>29423</v>
      </c>
      <c r="O1645" s="46">
        <f>IFERROR(VLOOKUP($A1645,'Hospitalisation Details'!$A:$P,6,0),"")</f>
        <v>5969.72</v>
      </c>
      <c r="P1645" s="47" t="str">
        <f>IFERROR(VLOOKUP($A1645,'Hospitalisation Details'!$A:$P,12,0),"")</f>
        <v>tier - 3</v>
      </c>
      <c r="Q1645" s="47" t="str">
        <f>IFERROR(VLOOKUP($A1645,'Hospitalisation Details'!$A:$P,13,0),"")</f>
        <v>tier - 3</v>
      </c>
      <c r="R1645" s="47" t="str">
        <f>IFERROR(VLOOKUP($A1645,'Hospitalisation Details'!$A:$P,14,0),"")</f>
        <v>R1011</v>
      </c>
      <c r="S1645" s="47">
        <f>IFERROR(VLOOKUP($A1645,'Hospitalisation Details'!$A:$P,16,0),"")</f>
        <v>42</v>
      </c>
    </row>
    <row r="1646" spans="1:19" x14ac:dyDescent="0.3">
      <c r="A1646" s="34" t="str">
        <f>'Medical Examinations'!A1646</f>
        <v>Id1645</v>
      </c>
      <c r="B1646" s="36" t="str">
        <f>VLOOKUP($A1646,'Customer Names'!A:E,3,FALSE)</f>
        <v>Mr.</v>
      </c>
      <c r="C1646" s="37" t="str">
        <f>VLOOKUP($A1646,'Customer Names'!$A:$E,4,FALSE)</f>
        <v xml:space="preserve"> Fan</v>
      </c>
      <c r="D1646" s="37" t="str">
        <f>VLOOKUP($A1646,'Customer Names'!A:E,5,FALSE)</f>
        <v>Zhou</v>
      </c>
      <c r="E1646" s="35">
        <f>VLOOKUP($A1646,'Medical Examinations'!$A:$H,2,FALSE)</f>
        <v>24.86</v>
      </c>
      <c r="F1646" s="35">
        <f>VLOOKUP($A1646,'Medical Examinations'!$A:$H,3,FALSE)</f>
        <v>6.23</v>
      </c>
      <c r="G1646" s="35" t="str">
        <f>VLOOKUP($A1646,'Medical Examinations'!$A:$N,11,0)</f>
        <v>No</v>
      </c>
      <c r="H1646" s="35" t="str">
        <f>VLOOKUP($A1646,'Medical Examinations'!$A:$N,5,0)</f>
        <v>No</v>
      </c>
      <c r="I1646" s="35" t="str">
        <f>VLOOKUP($A1646,'Medical Examinations'!$A:$N,6,0)</f>
        <v>No</v>
      </c>
      <c r="J1646" s="35">
        <f>VLOOKUP($A1646,'Medical Examinations'!$A:$N,9,0)</f>
        <v>0</v>
      </c>
      <c r="K1646" s="35" t="str">
        <f>VLOOKUP($A1646,'Medical Examinations'!$A:$N,10,0)</f>
        <v>No</v>
      </c>
      <c r="L1646" s="35" t="str">
        <f>VLOOKUP($A1646,'Medical Examinations'!$A:$N,12,0)</f>
        <v>Normal Weight</v>
      </c>
      <c r="M1646" s="35" t="str">
        <f>VLOOKUP($A1646,'Medical Examinations'!$A:$N,13,0)</f>
        <v>Prediabetes</v>
      </c>
      <c r="N1646" s="45">
        <f>IFERROR(VLOOKUP($A1646,'Hospitalisation Details'!$A:$P,15,0),"")</f>
        <v>29438</v>
      </c>
      <c r="O1646" s="46">
        <f>IFERROR(VLOOKUP($A1646,'Hospitalisation Details'!$A:$P,6,0),"")</f>
        <v>5966.89</v>
      </c>
      <c r="P1646" s="47" t="str">
        <f>IFERROR(VLOOKUP($A1646,'Hospitalisation Details'!$A:$P,12,0),"")</f>
        <v>tier - 2</v>
      </c>
      <c r="Q1646" s="47" t="str">
        <f>IFERROR(VLOOKUP($A1646,'Hospitalisation Details'!$A:$P,13,0),"")</f>
        <v>tier - 3</v>
      </c>
      <c r="R1646" s="47" t="str">
        <f>IFERROR(VLOOKUP($A1646,'Hospitalisation Details'!$A:$P,14,0),"")</f>
        <v>R1013</v>
      </c>
      <c r="S1646" s="47">
        <f>IFERROR(VLOOKUP($A1646,'Hospitalisation Details'!$A:$P,16,0),"")</f>
        <v>42</v>
      </c>
    </row>
    <row r="1647" spans="1:19" x14ac:dyDescent="0.3">
      <c r="A1647" s="34" t="str">
        <f>'Medical Examinations'!A1647</f>
        <v>Id1646</v>
      </c>
      <c r="B1647" s="36" t="str">
        <f>VLOOKUP($A1647,'Customer Names'!A:E,3,FALSE)</f>
        <v>Mrs.</v>
      </c>
      <c r="C1647" s="37" t="str">
        <f>VLOOKUP($A1647,'Customer Names'!$A:$E,4,FALSE)</f>
        <v xml:space="preserve"> Rachel M</v>
      </c>
      <c r="D1647" s="37" t="str">
        <f>VLOOKUP($A1647,'Customer Names'!A:E,5,FALSE)</f>
        <v>Rudder</v>
      </c>
      <c r="E1647" s="35">
        <f>VLOOKUP($A1647,'Medical Examinations'!$A:$H,2,FALSE)</f>
        <v>39.14</v>
      </c>
      <c r="F1647" s="35">
        <f>VLOOKUP($A1647,'Medical Examinations'!$A:$H,3,FALSE)</f>
        <v>6.24</v>
      </c>
      <c r="G1647" s="35" t="str">
        <f>VLOOKUP($A1647,'Medical Examinations'!$A:$N,11,0)</f>
        <v>No</v>
      </c>
      <c r="H1647" s="35" t="str">
        <f>VLOOKUP($A1647,'Medical Examinations'!$A:$N,5,0)</f>
        <v>yes</v>
      </c>
      <c r="I1647" s="35" t="str">
        <f>VLOOKUP($A1647,'Medical Examinations'!$A:$N,6,0)</f>
        <v>No</v>
      </c>
      <c r="J1647" s="35">
        <f>VLOOKUP($A1647,'Medical Examinations'!$A:$N,9,0)</f>
        <v>1</v>
      </c>
      <c r="K1647" s="35" t="str">
        <f>VLOOKUP($A1647,'Medical Examinations'!$A:$N,10,0)</f>
        <v>No</v>
      </c>
      <c r="L1647" s="35" t="str">
        <f>VLOOKUP($A1647,'Medical Examinations'!$A:$N,12,0)</f>
        <v>Obesity</v>
      </c>
      <c r="M1647" s="35" t="str">
        <f>VLOOKUP($A1647,'Medical Examinations'!$A:$N,13,0)</f>
        <v>Prediabetes</v>
      </c>
      <c r="N1647" s="45">
        <f>IFERROR(VLOOKUP($A1647,'Hospitalisation Details'!$A:$P,15,0),"")</f>
        <v>38183</v>
      </c>
      <c r="O1647" s="46">
        <f>IFERROR(VLOOKUP($A1647,'Hospitalisation Details'!$A:$P,6,0),"")</f>
        <v>5960.91</v>
      </c>
      <c r="P1647" s="47" t="str">
        <f>IFERROR(VLOOKUP($A1647,'Hospitalisation Details'!$A:$P,12,0),"")</f>
        <v>tier - 2</v>
      </c>
      <c r="Q1647" s="47" t="str">
        <f>IFERROR(VLOOKUP($A1647,'Hospitalisation Details'!$A:$P,13,0),"")</f>
        <v>tier - 1</v>
      </c>
      <c r="R1647" s="47" t="str">
        <f>IFERROR(VLOOKUP($A1647,'Hospitalisation Details'!$A:$P,14,0),"")</f>
        <v>R1026</v>
      </c>
      <c r="S1647" s="47">
        <f>IFERROR(VLOOKUP($A1647,'Hospitalisation Details'!$A:$P,16,0),"")</f>
        <v>18</v>
      </c>
    </row>
    <row r="1648" spans="1:19" x14ac:dyDescent="0.3">
      <c r="A1648" s="34" t="str">
        <f>'Medical Examinations'!A1648</f>
        <v>Id1647</v>
      </c>
      <c r="B1648" s="36" t="str">
        <f>VLOOKUP($A1648,'Customer Names'!A:E,3,FALSE)</f>
        <v>Mr.</v>
      </c>
      <c r="C1648" s="37" t="str">
        <f>VLOOKUP($A1648,'Customer Names'!$A:$E,4,FALSE)</f>
        <v xml:space="preserve"> Greg</v>
      </c>
      <c r="D1648" s="37" t="str">
        <f>VLOOKUP($A1648,'Customer Names'!A:E,5,FALSE)</f>
        <v>Cartmell</v>
      </c>
      <c r="E1648" s="35">
        <f>VLOOKUP($A1648,'Medical Examinations'!$A:$H,2,FALSE)</f>
        <v>39.799999999999997</v>
      </c>
      <c r="F1648" s="35">
        <f>VLOOKUP($A1648,'Medical Examinations'!$A:$H,3,FALSE)</f>
        <v>6.17</v>
      </c>
      <c r="G1648" s="35" t="str">
        <f>VLOOKUP($A1648,'Medical Examinations'!$A:$N,11,0)</f>
        <v>No</v>
      </c>
      <c r="H1648" s="35" t="str">
        <f>VLOOKUP($A1648,'Medical Examinations'!$A:$N,5,0)</f>
        <v>No</v>
      </c>
      <c r="I1648" s="35" t="str">
        <f>VLOOKUP($A1648,'Medical Examinations'!$A:$N,6,0)</f>
        <v>Yes</v>
      </c>
      <c r="J1648" s="35">
        <f>VLOOKUP($A1648,'Medical Examinations'!$A:$N,9,0)</f>
        <v>1</v>
      </c>
      <c r="K1648" s="35" t="str">
        <f>VLOOKUP($A1648,'Medical Examinations'!$A:$N,10,0)</f>
        <v>No</v>
      </c>
      <c r="L1648" s="35" t="str">
        <f>VLOOKUP($A1648,'Medical Examinations'!$A:$N,12,0)</f>
        <v>Obesity</v>
      </c>
      <c r="M1648" s="35" t="str">
        <f>VLOOKUP($A1648,'Medical Examinations'!$A:$N,13,0)</f>
        <v>Prediabetes</v>
      </c>
      <c r="N1648" s="45">
        <f>IFERROR(VLOOKUP($A1648,'Hospitalisation Details'!$A:$P,15,0),"")</f>
        <v>37846</v>
      </c>
      <c r="O1648" s="46">
        <f>IFERROR(VLOOKUP($A1648,'Hospitalisation Details'!$A:$P,6,0),"")</f>
        <v>5957.35</v>
      </c>
      <c r="P1648" s="47" t="str">
        <f>IFERROR(VLOOKUP($A1648,'Hospitalisation Details'!$A:$P,12,0),"")</f>
        <v>tier - 2</v>
      </c>
      <c r="Q1648" s="47" t="str">
        <f>IFERROR(VLOOKUP($A1648,'Hospitalisation Details'!$A:$P,13,0),"")</f>
        <v>tier - 2</v>
      </c>
      <c r="R1648" s="47" t="str">
        <f>IFERROR(VLOOKUP($A1648,'Hospitalisation Details'!$A:$P,14,0),"")</f>
        <v>R1012</v>
      </c>
      <c r="S1648" s="47">
        <f>IFERROR(VLOOKUP($A1648,'Hospitalisation Details'!$A:$P,16,0),"")</f>
        <v>19</v>
      </c>
    </row>
    <row r="1649" spans="1:19" x14ac:dyDescent="0.3">
      <c r="A1649" s="34" t="str">
        <f>'Medical Examinations'!A1649</f>
        <v>Id1648</v>
      </c>
      <c r="B1649" s="36" t="str">
        <f>VLOOKUP($A1649,'Customer Names'!A:E,3,FALSE)</f>
        <v>Mr.</v>
      </c>
      <c r="C1649" s="37" t="str">
        <f>VLOOKUP($A1649,'Customer Names'!$A:$E,4,FALSE)</f>
        <v xml:space="preserve"> Dan</v>
      </c>
      <c r="D1649" s="37" t="str">
        <f>VLOOKUP($A1649,'Customer Names'!A:E,5,FALSE)</f>
        <v>Troland</v>
      </c>
      <c r="E1649" s="35">
        <f>VLOOKUP($A1649,'Medical Examinations'!$A:$H,2,FALSE)</f>
        <v>34.32</v>
      </c>
      <c r="F1649" s="35">
        <f>VLOOKUP($A1649,'Medical Examinations'!$A:$H,3,FALSE)</f>
        <v>5.16</v>
      </c>
      <c r="G1649" s="35" t="str">
        <f>VLOOKUP($A1649,'Medical Examinations'!$A:$N,11,0)</f>
        <v>No</v>
      </c>
      <c r="H1649" s="35" t="str">
        <f>VLOOKUP($A1649,'Medical Examinations'!$A:$N,5,0)</f>
        <v>No</v>
      </c>
      <c r="I1649" s="35" t="str">
        <f>VLOOKUP($A1649,'Medical Examinations'!$A:$N,6,0)</f>
        <v>No</v>
      </c>
      <c r="J1649" s="35">
        <f>VLOOKUP($A1649,'Medical Examinations'!$A:$N,9,0)</f>
        <v>1</v>
      </c>
      <c r="K1649" s="35" t="str">
        <f>VLOOKUP($A1649,'Medical Examinations'!$A:$N,10,0)</f>
        <v>No</v>
      </c>
      <c r="L1649" s="35" t="str">
        <f>VLOOKUP($A1649,'Medical Examinations'!$A:$N,12,0)</f>
        <v>Obesity</v>
      </c>
      <c r="M1649" s="35" t="str">
        <f>VLOOKUP($A1649,'Medical Examinations'!$A:$N,13,0)</f>
        <v>Normal</v>
      </c>
      <c r="N1649" s="45">
        <f>IFERROR(VLOOKUP($A1649,'Hospitalisation Details'!$A:$P,15,0),"")</f>
        <v>31972</v>
      </c>
      <c r="O1649" s="46">
        <f>IFERROR(VLOOKUP($A1649,'Hospitalisation Details'!$A:$P,6,0),"")</f>
        <v>5934.38</v>
      </c>
      <c r="P1649" s="47" t="str">
        <f>IFERROR(VLOOKUP($A1649,'Hospitalisation Details'!$A:$P,12,0),"")</f>
        <v>tier - 3</v>
      </c>
      <c r="Q1649" s="47" t="str">
        <f>IFERROR(VLOOKUP($A1649,'Hospitalisation Details'!$A:$P,13,0),"")</f>
        <v>tier - 2</v>
      </c>
      <c r="R1649" s="47" t="str">
        <f>IFERROR(VLOOKUP($A1649,'Hospitalisation Details'!$A:$P,14,0),"")</f>
        <v>R1013</v>
      </c>
      <c r="S1649" s="47">
        <f>IFERROR(VLOOKUP($A1649,'Hospitalisation Details'!$A:$P,16,0),"")</f>
        <v>35</v>
      </c>
    </row>
    <row r="1650" spans="1:19" x14ac:dyDescent="0.3">
      <c r="A1650" s="34" t="str">
        <f>'Medical Examinations'!A1650</f>
        <v>Id1649</v>
      </c>
      <c r="B1650" s="36" t="str">
        <f>VLOOKUP($A1650,'Customer Names'!A:E,3,FALSE)</f>
        <v>Ms.</v>
      </c>
      <c r="C1650" s="37" t="str">
        <f>VLOOKUP($A1650,'Customer Names'!$A:$E,4,FALSE)</f>
        <v xml:space="preserve"> Jennifer A</v>
      </c>
      <c r="D1650" s="37" t="str">
        <f>VLOOKUP($A1650,'Customer Names'!A:E,5,FALSE)</f>
        <v>Hall</v>
      </c>
      <c r="E1650" s="35">
        <f>VLOOKUP($A1650,'Medical Examinations'!$A:$H,2,FALSE)</f>
        <v>32.51</v>
      </c>
      <c r="F1650" s="35">
        <f>VLOOKUP($A1650,'Medical Examinations'!$A:$H,3,FALSE)</f>
        <v>4.3</v>
      </c>
      <c r="G1650" s="35" t="str">
        <f>VLOOKUP($A1650,'Medical Examinations'!$A:$N,11,0)</f>
        <v>No</v>
      </c>
      <c r="H1650" s="35" t="str">
        <f>VLOOKUP($A1650,'Medical Examinations'!$A:$N,5,0)</f>
        <v>No</v>
      </c>
      <c r="I1650" s="35" t="str">
        <f>VLOOKUP($A1650,'Medical Examinations'!$A:$N,6,0)</f>
        <v>No</v>
      </c>
      <c r="J1650" s="35">
        <f>VLOOKUP($A1650,'Medical Examinations'!$A:$N,9,0)</f>
        <v>0</v>
      </c>
      <c r="K1650" s="35" t="str">
        <f>VLOOKUP($A1650,'Medical Examinations'!$A:$N,10,0)</f>
        <v>No</v>
      </c>
      <c r="L1650" s="35" t="str">
        <f>VLOOKUP($A1650,'Medical Examinations'!$A:$N,12,0)</f>
        <v>Obesity</v>
      </c>
      <c r="M1650" s="35" t="str">
        <f>VLOOKUP($A1650,'Medical Examinations'!$A:$N,13,0)</f>
        <v>Normal</v>
      </c>
      <c r="N1650" s="45">
        <f>IFERROR(VLOOKUP($A1650,'Hospitalisation Details'!$A:$P,15,0),"")</f>
        <v>34545</v>
      </c>
      <c r="O1650" s="46">
        <f>IFERROR(VLOOKUP($A1650,'Hospitalisation Details'!$A:$P,6,0),"")</f>
        <v>5927.65</v>
      </c>
      <c r="P1650" s="47" t="str">
        <f>IFERROR(VLOOKUP($A1650,'Hospitalisation Details'!$A:$P,12,0),"")</f>
        <v>tier - 2</v>
      </c>
      <c r="Q1650" s="47" t="str">
        <f>IFERROR(VLOOKUP($A1650,'Hospitalisation Details'!$A:$P,13,0),"")</f>
        <v>tier - 1</v>
      </c>
      <c r="R1650" s="47" t="str">
        <f>IFERROR(VLOOKUP($A1650,'Hospitalisation Details'!$A:$P,14,0),"")</f>
        <v>R1012</v>
      </c>
      <c r="S1650" s="47">
        <f>IFERROR(VLOOKUP($A1650,'Hospitalisation Details'!$A:$P,16,0),"")</f>
        <v>28</v>
      </c>
    </row>
    <row r="1651" spans="1:19" x14ac:dyDescent="0.3">
      <c r="A1651" s="34" t="str">
        <f>'Medical Examinations'!A1651</f>
        <v>Id1650</v>
      </c>
      <c r="B1651" s="36" t="str">
        <f>VLOOKUP($A1651,'Customer Names'!A:E,3,FALSE)</f>
        <v>Mrs.</v>
      </c>
      <c r="C1651" s="37" t="str">
        <f>VLOOKUP($A1651,'Customer Names'!$A:$E,4,FALSE)</f>
        <v xml:space="preserve"> Jessica</v>
      </c>
      <c r="D1651" s="37" t="str">
        <f>VLOOKUP($A1651,'Customer Names'!A:E,5,FALSE)</f>
        <v>Berg</v>
      </c>
      <c r="E1651" s="35">
        <f>VLOOKUP($A1651,'Medical Examinations'!$A:$H,2,FALSE)</f>
        <v>30.71</v>
      </c>
      <c r="F1651" s="35">
        <f>VLOOKUP($A1651,'Medical Examinations'!$A:$H,3,FALSE)</f>
        <v>6.14</v>
      </c>
      <c r="G1651" s="35" t="str">
        <f>VLOOKUP($A1651,'Medical Examinations'!$A:$N,11,0)</f>
        <v>No</v>
      </c>
      <c r="H1651" s="35" t="str">
        <f>VLOOKUP($A1651,'Medical Examinations'!$A:$N,5,0)</f>
        <v>No</v>
      </c>
      <c r="I1651" s="35" t="str">
        <f>VLOOKUP($A1651,'Medical Examinations'!$A:$N,6,0)</f>
        <v>Yes</v>
      </c>
      <c r="J1651" s="35">
        <f>VLOOKUP($A1651,'Medical Examinations'!$A:$N,9,0)</f>
        <v>1</v>
      </c>
      <c r="K1651" s="35" t="str">
        <f>VLOOKUP($A1651,'Medical Examinations'!$A:$N,10,0)</f>
        <v>No</v>
      </c>
      <c r="L1651" s="35" t="str">
        <f>VLOOKUP($A1651,'Medical Examinations'!$A:$N,12,0)</f>
        <v>Obesity</v>
      </c>
      <c r="M1651" s="35" t="str">
        <f>VLOOKUP($A1651,'Medical Examinations'!$A:$N,13,0)</f>
        <v>Prediabetes</v>
      </c>
      <c r="N1651" s="45">
        <f>IFERROR(VLOOKUP($A1651,'Hospitalisation Details'!$A:$P,15,0),"")</f>
        <v>34194</v>
      </c>
      <c r="O1651" s="46">
        <f>IFERROR(VLOOKUP($A1651,'Hospitalisation Details'!$A:$P,6,0),"")</f>
        <v>5926.93</v>
      </c>
      <c r="P1651" s="47" t="str">
        <f>IFERROR(VLOOKUP($A1651,'Hospitalisation Details'!$A:$P,12,0),"")</f>
        <v>tier - 2</v>
      </c>
      <c r="Q1651" s="47" t="str">
        <f>IFERROR(VLOOKUP($A1651,'Hospitalisation Details'!$A:$P,13,0),"")</f>
        <v>tier - 2</v>
      </c>
      <c r="R1651" s="47" t="str">
        <f>IFERROR(VLOOKUP($A1651,'Hospitalisation Details'!$A:$P,14,0),"")</f>
        <v>R1025</v>
      </c>
      <c r="S1651" s="47">
        <f>IFERROR(VLOOKUP($A1651,'Hospitalisation Details'!$A:$P,16,0),"")</f>
        <v>29</v>
      </c>
    </row>
    <row r="1652" spans="1:19" x14ac:dyDescent="0.3">
      <c r="A1652" s="34" t="str">
        <f>'Medical Examinations'!A1652</f>
        <v>Id1651</v>
      </c>
      <c r="B1652" s="36" t="str">
        <f>VLOOKUP($A1652,'Customer Names'!A:E,3,FALSE)</f>
        <v>Mr.</v>
      </c>
      <c r="C1652" s="37" t="str">
        <f>VLOOKUP($A1652,'Customer Names'!$A:$E,4,FALSE)</f>
        <v xml:space="preserve"> Chaiwat</v>
      </c>
      <c r="D1652" s="37" t="str">
        <f>VLOOKUP($A1652,'Customer Names'!A:E,5,FALSE)</f>
        <v>Engtrakul</v>
      </c>
      <c r="E1652" s="35">
        <f>VLOOKUP($A1652,'Medical Examinations'!$A:$H,2,FALSE)</f>
        <v>28.9</v>
      </c>
      <c r="F1652" s="35">
        <f>VLOOKUP($A1652,'Medical Examinations'!$A:$H,3,FALSE)</f>
        <v>5.36</v>
      </c>
      <c r="G1652" s="35" t="str">
        <f>VLOOKUP($A1652,'Medical Examinations'!$A:$N,11,0)</f>
        <v>No</v>
      </c>
      <c r="H1652" s="35" t="str">
        <f>VLOOKUP($A1652,'Medical Examinations'!$A:$N,5,0)</f>
        <v>No</v>
      </c>
      <c r="I1652" s="35" t="str">
        <f>VLOOKUP($A1652,'Medical Examinations'!$A:$N,6,0)</f>
        <v>No</v>
      </c>
      <c r="J1652" s="35">
        <f>VLOOKUP($A1652,'Medical Examinations'!$A:$N,9,0)</f>
        <v>1</v>
      </c>
      <c r="K1652" s="35" t="str">
        <f>VLOOKUP($A1652,'Medical Examinations'!$A:$N,10,0)</f>
        <v>No</v>
      </c>
      <c r="L1652" s="35" t="str">
        <f>VLOOKUP($A1652,'Medical Examinations'!$A:$N,12,0)</f>
        <v>Overweight</v>
      </c>
      <c r="M1652" s="35" t="str">
        <f>VLOOKUP($A1652,'Medical Examinations'!$A:$N,13,0)</f>
        <v>Normal</v>
      </c>
      <c r="N1652" s="45">
        <f>IFERROR(VLOOKUP($A1652,'Hospitalisation Details'!$A:$P,15,0),"")</f>
        <v>31987</v>
      </c>
      <c r="O1652" s="46">
        <f>IFERROR(VLOOKUP($A1652,'Hospitalisation Details'!$A:$P,6,0),"")</f>
        <v>5926.85</v>
      </c>
      <c r="P1652" s="47" t="str">
        <f>IFERROR(VLOOKUP($A1652,'Hospitalisation Details'!$A:$P,12,0),"")</f>
        <v>tier - 3</v>
      </c>
      <c r="Q1652" s="47" t="str">
        <f>IFERROR(VLOOKUP($A1652,'Hospitalisation Details'!$A:$P,13,0),"")</f>
        <v>tier - 3</v>
      </c>
      <c r="R1652" s="47" t="str">
        <f>IFERROR(VLOOKUP($A1652,'Hospitalisation Details'!$A:$P,14,0),"")</f>
        <v>R1011</v>
      </c>
      <c r="S1652" s="47">
        <f>IFERROR(VLOOKUP($A1652,'Hospitalisation Details'!$A:$P,16,0),"")</f>
        <v>35</v>
      </c>
    </row>
    <row r="1653" spans="1:19" x14ac:dyDescent="0.3">
      <c r="A1653" s="34" t="str">
        <f>'Medical Examinations'!A1653</f>
        <v>Id1652</v>
      </c>
      <c r="B1653" s="36" t="str">
        <f>VLOOKUP($A1653,'Customer Names'!A:E,3,FALSE)</f>
        <v>Ms.</v>
      </c>
      <c r="C1653" s="37" t="str">
        <f>VLOOKUP($A1653,'Customer Names'!$A:$E,4,FALSE)</f>
        <v xml:space="preserve"> Kerri</v>
      </c>
      <c r="D1653" s="37" t="str">
        <f>VLOOKUP($A1653,'Customer Names'!A:E,5,FALSE)</f>
        <v>Leonhardt</v>
      </c>
      <c r="E1653" s="35">
        <f>VLOOKUP($A1653,'Medical Examinations'!$A:$H,2,FALSE)</f>
        <v>36.19</v>
      </c>
      <c r="F1653" s="35">
        <f>VLOOKUP($A1653,'Medical Examinations'!$A:$H,3,FALSE)</f>
        <v>4.3</v>
      </c>
      <c r="G1653" s="35" t="str">
        <f>VLOOKUP($A1653,'Medical Examinations'!$A:$N,11,0)</f>
        <v>No</v>
      </c>
      <c r="H1653" s="35" t="str">
        <f>VLOOKUP($A1653,'Medical Examinations'!$A:$N,5,0)</f>
        <v>No</v>
      </c>
      <c r="I1653" s="35" t="str">
        <f>VLOOKUP($A1653,'Medical Examinations'!$A:$N,6,0)</f>
        <v>No</v>
      </c>
      <c r="J1653" s="35">
        <f>VLOOKUP($A1653,'Medical Examinations'!$A:$N,9,0)</f>
        <v>0</v>
      </c>
      <c r="K1653" s="35" t="str">
        <f>VLOOKUP($A1653,'Medical Examinations'!$A:$N,10,0)</f>
        <v>No</v>
      </c>
      <c r="L1653" s="35" t="str">
        <f>VLOOKUP($A1653,'Medical Examinations'!$A:$N,12,0)</f>
        <v>Obesity</v>
      </c>
      <c r="M1653" s="35" t="str">
        <f>VLOOKUP($A1653,'Medical Examinations'!$A:$N,13,0)</f>
        <v>Normal</v>
      </c>
      <c r="N1653" s="45">
        <f>IFERROR(VLOOKUP($A1653,'Hospitalisation Details'!$A:$P,15,0),"")</f>
        <v>30306</v>
      </c>
      <c r="O1653" s="46">
        <f>IFERROR(VLOOKUP($A1653,'Hospitalisation Details'!$A:$P,6,0),"")</f>
        <v>5920.1</v>
      </c>
      <c r="P1653" s="47" t="str">
        <f>IFERROR(VLOOKUP($A1653,'Hospitalisation Details'!$A:$P,12,0),"")</f>
        <v>tier - 2</v>
      </c>
      <c r="Q1653" s="47" t="str">
        <f>IFERROR(VLOOKUP($A1653,'Hospitalisation Details'!$A:$P,13,0),"")</f>
        <v>tier - 1</v>
      </c>
      <c r="R1653" s="47" t="str">
        <f>IFERROR(VLOOKUP($A1653,'Hospitalisation Details'!$A:$P,14,0),"")</f>
        <v>R1013</v>
      </c>
      <c r="S1653" s="47">
        <f>IFERROR(VLOOKUP($A1653,'Hospitalisation Details'!$A:$P,16,0),"")</f>
        <v>40</v>
      </c>
    </row>
    <row r="1654" spans="1:19" x14ac:dyDescent="0.3">
      <c r="A1654" s="34" t="str">
        <f>'Medical Examinations'!A1654</f>
        <v>Id1653</v>
      </c>
      <c r="B1654" s="36" t="str">
        <f>VLOOKUP($A1654,'Customer Names'!A:E,3,FALSE)</f>
        <v>Ms.</v>
      </c>
      <c r="C1654" s="37" t="str">
        <f>VLOOKUP($A1654,'Customer Names'!$A:$E,4,FALSE)</f>
        <v xml:space="preserve"> Lisa</v>
      </c>
      <c r="D1654" s="37" t="str">
        <f>VLOOKUP($A1654,'Customer Names'!A:E,5,FALSE)</f>
        <v>Goetz</v>
      </c>
      <c r="E1654" s="35">
        <f>VLOOKUP($A1654,'Medical Examinations'!$A:$H,2,FALSE)</f>
        <v>29.6</v>
      </c>
      <c r="F1654" s="35">
        <f>VLOOKUP($A1654,'Medical Examinations'!$A:$H,3,FALSE)</f>
        <v>4.09</v>
      </c>
      <c r="G1654" s="35" t="str">
        <f>VLOOKUP($A1654,'Medical Examinations'!$A:$N,11,0)</f>
        <v>No</v>
      </c>
      <c r="H1654" s="35" t="str">
        <f>VLOOKUP($A1654,'Medical Examinations'!$A:$N,5,0)</f>
        <v>No</v>
      </c>
      <c r="I1654" s="35" t="str">
        <f>VLOOKUP($A1654,'Medical Examinations'!$A:$N,6,0)</f>
        <v>No</v>
      </c>
      <c r="J1654" s="35">
        <f>VLOOKUP($A1654,'Medical Examinations'!$A:$N,9,0)</f>
        <v>0</v>
      </c>
      <c r="K1654" s="35" t="str">
        <f>VLOOKUP($A1654,'Medical Examinations'!$A:$N,10,0)</f>
        <v>No</v>
      </c>
      <c r="L1654" s="35" t="str">
        <f>VLOOKUP($A1654,'Medical Examinations'!$A:$N,12,0)</f>
        <v>Overweight</v>
      </c>
      <c r="M1654" s="35" t="str">
        <f>VLOOKUP($A1654,'Medical Examinations'!$A:$N,13,0)</f>
        <v>Normal</v>
      </c>
      <c r="N1654" s="45">
        <f>IFERROR(VLOOKUP($A1654,'Hospitalisation Details'!$A:$P,15,0),"")</f>
        <v>30140</v>
      </c>
      <c r="O1654" s="46">
        <f>IFERROR(VLOOKUP($A1654,'Hospitalisation Details'!$A:$P,6,0),"")</f>
        <v>5910.94</v>
      </c>
      <c r="P1654" s="47" t="str">
        <f>IFERROR(VLOOKUP($A1654,'Hospitalisation Details'!$A:$P,12,0),"")</f>
        <v>tier - 2</v>
      </c>
      <c r="Q1654" s="47" t="str">
        <f>IFERROR(VLOOKUP($A1654,'Hospitalisation Details'!$A:$P,13,0),"")</f>
        <v>tier - 1</v>
      </c>
      <c r="R1654" s="47" t="str">
        <f>IFERROR(VLOOKUP($A1654,'Hospitalisation Details'!$A:$P,14,0),"")</f>
        <v>R1011</v>
      </c>
      <c r="S1654" s="47">
        <f>IFERROR(VLOOKUP($A1654,'Hospitalisation Details'!$A:$P,16,0),"")</f>
        <v>40</v>
      </c>
    </row>
    <row r="1655" spans="1:19" x14ac:dyDescent="0.3">
      <c r="A1655" s="34" t="str">
        <f>'Medical Examinations'!A1655</f>
        <v>Id1654</v>
      </c>
      <c r="B1655" s="36" t="str">
        <f>VLOOKUP($A1655,'Customer Names'!A:E,3,FALSE)</f>
        <v>Mr.</v>
      </c>
      <c r="C1655" s="37" t="str">
        <f>VLOOKUP($A1655,'Customer Names'!$A:$E,4,FALSE)</f>
        <v xml:space="preserve"> Nicholas G</v>
      </c>
      <c r="D1655" s="37" t="str">
        <f>VLOOKUP($A1655,'Customer Names'!A:E,5,FALSE)</f>
        <v>Cacharelis</v>
      </c>
      <c r="E1655" s="35">
        <f>VLOOKUP($A1655,'Medical Examinations'!$A:$H,2,FALSE)</f>
        <v>30.95</v>
      </c>
      <c r="F1655" s="35">
        <f>VLOOKUP($A1655,'Medical Examinations'!$A:$H,3,FALSE)</f>
        <v>6.27</v>
      </c>
      <c r="G1655" s="35" t="str">
        <f>VLOOKUP($A1655,'Medical Examinations'!$A:$N,11,0)</f>
        <v>No</v>
      </c>
      <c r="H1655" s="35" t="str">
        <f>VLOOKUP($A1655,'Medical Examinations'!$A:$N,5,0)</f>
        <v>No</v>
      </c>
      <c r="I1655" s="35" t="str">
        <f>VLOOKUP($A1655,'Medical Examinations'!$A:$N,6,0)</f>
        <v>Yes</v>
      </c>
      <c r="J1655" s="35">
        <f>VLOOKUP($A1655,'Medical Examinations'!$A:$N,9,0)</f>
        <v>1</v>
      </c>
      <c r="K1655" s="35" t="str">
        <f>VLOOKUP($A1655,'Medical Examinations'!$A:$N,10,0)</f>
        <v>No</v>
      </c>
      <c r="L1655" s="35" t="str">
        <f>VLOOKUP($A1655,'Medical Examinations'!$A:$N,12,0)</f>
        <v>Obesity</v>
      </c>
      <c r="M1655" s="35" t="str">
        <f>VLOOKUP($A1655,'Medical Examinations'!$A:$N,13,0)</f>
        <v>Prediabetes</v>
      </c>
      <c r="N1655" s="45">
        <f>IFERROR(VLOOKUP($A1655,'Hospitalisation Details'!$A:$P,15,0),"")</f>
        <v>34261</v>
      </c>
      <c r="O1655" s="46">
        <f>IFERROR(VLOOKUP($A1655,'Hospitalisation Details'!$A:$P,6,0),"")</f>
        <v>5877.02</v>
      </c>
      <c r="P1655" s="47" t="str">
        <f>IFERROR(VLOOKUP($A1655,'Hospitalisation Details'!$A:$P,12,0),"")</f>
        <v>tier - 2</v>
      </c>
      <c r="Q1655" s="47" t="str">
        <f>IFERROR(VLOOKUP($A1655,'Hospitalisation Details'!$A:$P,13,0),"")</f>
        <v>tier - 2</v>
      </c>
      <c r="R1655" s="47" t="str">
        <f>IFERROR(VLOOKUP($A1655,'Hospitalisation Details'!$A:$P,14,0),"")</f>
        <v>R1021</v>
      </c>
      <c r="S1655" s="47">
        <f>IFERROR(VLOOKUP($A1655,'Hospitalisation Details'!$A:$P,16,0),"")</f>
        <v>29</v>
      </c>
    </row>
    <row r="1656" spans="1:19" x14ac:dyDescent="0.3">
      <c r="A1656" s="34" t="str">
        <f>'Medical Examinations'!A1656</f>
        <v>Id1655</v>
      </c>
      <c r="B1656" s="36" t="str">
        <f>VLOOKUP($A1656,'Customer Names'!A:E,3,FALSE)</f>
        <v>Mr.</v>
      </c>
      <c r="C1656" s="37" t="str">
        <f>VLOOKUP($A1656,'Customer Names'!$A:$E,4,FALSE)</f>
        <v xml:space="preserve"> Vasilis S</v>
      </c>
      <c r="D1656" s="37" t="str">
        <f>VLOOKUP($A1656,'Customer Names'!A:E,5,FALSE)</f>
        <v>Kariolis</v>
      </c>
      <c r="E1656" s="35">
        <f>VLOOKUP($A1656,'Medical Examinations'!$A:$H,2,FALSE)</f>
        <v>19.95</v>
      </c>
      <c r="F1656" s="35">
        <f>VLOOKUP($A1656,'Medical Examinations'!$A:$H,3,FALSE)</f>
        <v>5.39</v>
      </c>
      <c r="G1656" s="35" t="str">
        <f>VLOOKUP($A1656,'Medical Examinations'!$A:$N,11,0)</f>
        <v>No</v>
      </c>
      <c r="H1656" s="35" t="str">
        <f>VLOOKUP($A1656,'Medical Examinations'!$A:$N,5,0)</f>
        <v>No</v>
      </c>
      <c r="I1656" s="35" t="str">
        <f>VLOOKUP($A1656,'Medical Examinations'!$A:$N,6,0)</f>
        <v>No</v>
      </c>
      <c r="J1656" s="35">
        <f>VLOOKUP($A1656,'Medical Examinations'!$A:$N,9,0)</f>
        <v>1</v>
      </c>
      <c r="K1656" s="35" t="str">
        <f>VLOOKUP($A1656,'Medical Examinations'!$A:$N,10,0)</f>
        <v>No</v>
      </c>
      <c r="L1656" s="35" t="str">
        <f>VLOOKUP($A1656,'Medical Examinations'!$A:$N,12,0)</f>
        <v>Normal Weight</v>
      </c>
      <c r="M1656" s="35" t="str">
        <f>VLOOKUP($A1656,'Medical Examinations'!$A:$N,13,0)</f>
        <v>Normal</v>
      </c>
      <c r="N1656" s="45">
        <f>IFERROR(VLOOKUP($A1656,'Hospitalisation Details'!$A:$P,15,0),"")</f>
        <v>31008</v>
      </c>
      <c r="O1656" s="46">
        <f>IFERROR(VLOOKUP($A1656,'Hospitalisation Details'!$A:$P,6,0),"")</f>
        <v>5855.9</v>
      </c>
      <c r="P1656" s="47" t="str">
        <f>IFERROR(VLOOKUP($A1656,'Hospitalisation Details'!$A:$P,12,0),"")</f>
        <v>tier - 2</v>
      </c>
      <c r="Q1656" s="47" t="str">
        <f>IFERROR(VLOOKUP($A1656,'Hospitalisation Details'!$A:$P,13,0),"")</f>
        <v>tier - 3</v>
      </c>
      <c r="R1656" s="47" t="str">
        <f>IFERROR(VLOOKUP($A1656,'Hospitalisation Details'!$A:$P,14,0),"")</f>
        <v>R1012</v>
      </c>
      <c r="S1656" s="47">
        <f>IFERROR(VLOOKUP($A1656,'Hospitalisation Details'!$A:$P,16,0),"")</f>
        <v>38</v>
      </c>
    </row>
    <row r="1657" spans="1:19" x14ac:dyDescent="0.3">
      <c r="A1657" s="34" t="str">
        <f>'Medical Examinations'!A1657</f>
        <v>Id1656</v>
      </c>
      <c r="B1657" s="36" t="str">
        <f>VLOOKUP($A1657,'Customer Names'!A:E,3,FALSE)</f>
        <v>Mr.</v>
      </c>
      <c r="C1657" s="37" t="str">
        <f>VLOOKUP($A1657,'Customer Names'!$A:$E,4,FALSE)</f>
        <v xml:space="preserve"> Michael P</v>
      </c>
      <c r="D1657" s="37" t="str">
        <f>VLOOKUP($A1657,'Customer Names'!A:E,5,FALSE)</f>
        <v>Zelwin</v>
      </c>
      <c r="E1657" s="35">
        <f>VLOOKUP($A1657,'Medical Examinations'!$A:$H,2,FALSE)</f>
        <v>23.65</v>
      </c>
      <c r="F1657" s="35">
        <f>VLOOKUP($A1657,'Medical Examinations'!$A:$H,3,FALSE)</f>
        <v>5.75</v>
      </c>
      <c r="G1657" s="35" t="str">
        <f>VLOOKUP($A1657,'Medical Examinations'!$A:$N,11,0)</f>
        <v>Yes</v>
      </c>
      <c r="H1657" s="35" t="str">
        <f>VLOOKUP($A1657,'Medical Examinations'!$A:$N,5,0)</f>
        <v>No</v>
      </c>
      <c r="I1657" s="35" t="str">
        <f>VLOOKUP($A1657,'Medical Examinations'!$A:$N,6,0)</f>
        <v>No</v>
      </c>
      <c r="J1657" s="35">
        <f>VLOOKUP($A1657,'Medical Examinations'!$A:$N,9,0)</f>
        <v>0</v>
      </c>
      <c r="K1657" s="35" t="str">
        <f>VLOOKUP($A1657,'Medical Examinations'!$A:$N,10,0)</f>
        <v>No</v>
      </c>
      <c r="L1657" s="35" t="str">
        <f>VLOOKUP($A1657,'Medical Examinations'!$A:$N,12,0)</f>
        <v>Normal Weight</v>
      </c>
      <c r="M1657" s="35" t="str">
        <f>VLOOKUP($A1657,'Medical Examinations'!$A:$N,13,0)</f>
        <v>Prediabetes</v>
      </c>
      <c r="N1657" s="45">
        <f>IFERROR(VLOOKUP($A1657,'Hospitalisation Details'!$A:$P,15,0),"")</f>
        <v>31216</v>
      </c>
      <c r="O1657" s="46">
        <f>IFERROR(VLOOKUP($A1657,'Hospitalisation Details'!$A:$P,6,0),"")</f>
        <v>5847.24</v>
      </c>
      <c r="P1657" s="47" t="str">
        <f>IFERROR(VLOOKUP($A1657,'Hospitalisation Details'!$A:$P,12,0),"")</f>
        <v>tier - 2</v>
      </c>
      <c r="Q1657" s="47" t="str">
        <f>IFERROR(VLOOKUP($A1657,'Hospitalisation Details'!$A:$P,13,0),"")</f>
        <v>tier - 1</v>
      </c>
      <c r="R1657" s="47" t="str">
        <f>IFERROR(VLOOKUP($A1657,'Hospitalisation Details'!$A:$P,14,0),"")</f>
        <v>R1013</v>
      </c>
      <c r="S1657" s="47">
        <f>IFERROR(VLOOKUP($A1657,'Hospitalisation Details'!$A:$P,16,0),"")</f>
        <v>37</v>
      </c>
    </row>
    <row r="1658" spans="1:19" x14ac:dyDescent="0.3">
      <c r="A1658" s="34" t="str">
        <f>'Medical Examinations'!A1658</f>
        <v>Id1657</v>
      </c>
      <c r="B1658" s="36" t="str">
        <f>VLOOKUP($A1658,'Customer Names'!A:E,3,FALSE)</f>
        <v>Ms.</v>
      </c>
      <c r="C1658" s="37" t="str">
        <f>VLOOKUP($A1658,'Customer Names'!$A:$E,4,FALSE)</f>
        <v xml:space="preserve"> Colleen C.</v>
      </c>
      <c r="D1658" s="37" t="str">
        <f>VLOOKUP($A1658,'Customer Names'!A:E,5,FALSE)</f>
        <v>Barry</v>
      </c>
      <c r="E1658" s="35">
        <f>VLOOKUP($A1658,'Medical Examinations'!$A:$H,2,FALSE)</f>
        <v>43.34</v>
      </c>
      <c r="F1658" s="35">
        <f>VLOOKUP($A1658,'Medical Examinations'!$A:$H,3,FALSE)</f>
        <v>4.91</v>
      </c>
      <c r="G1658" s="35" t="str">
        <f>VLOOKUP($A1658,'Medical Examinations'!$A:$N,11,0)</f>
        <v>No</v>
      </c>
      <c r="H1658" s="35" t="str">
        <f>VLOOKUP($A1658,'Medical Examinations'!$A:$N,5,0)</f>
        <v>No</v>
      </c>
      <c r="I1658" s="35" t="str">
        <f>VLOOKUP($A1658,'Medical Examinations'!$A:$N,6,0)</f>
        <v>No</v>
      </c>
      <c r="J1658" s="35">
        <f>VLOOKUP($A1658,'Medical Examinations'!$A:$N,9,0)</f>
        <v>1</v>
      </c>
      <c r="K1658" s="35" t="str">
        <f>VLOOKUP($A1658,'Medical Examinations'!$A:$N,10,0)</f>
        <v>No</v>
      </c>
      <c r="L1658" s="35" t="str">
        <f>VLOOKUP($A1658,'Medical Examinations'!$A:$N,12,0)</f>
        <v>Obesity</v>
      </c>
      <c r="M1658" s="35" t="str">
        <f>VLOOKUP($A1658,'Medical Examinations'!$A:$N,13,0)</f>
        <v>Normal</v>
      </c>
      <c r="N1658" s="45">
        <f>IFERROR(VLOOKUP($A1658,'Hospitalisation Details'!$A:$P,15,0),"")</f>
        <v>32050</v>
      </c>
      <c r="O1658" s="46">
        <f>IFERROR(VLOOKUP($A1658,'Hospitalisation Details'!$A:$P,6,0),"")</f>
        <v>5846.92</v>
      </c>
      <c r="P1658" s="47" t="str">
        <f>IFERROR(VLOOKUP($A1658,'Hospitalisation Details'!$A:$P,12,0),"")</f>
        <v>tier - 2</v>
      </c>
      <c r="Q1658" s="47" t="str">
        <f>IFERROR(VLOOKUP($A1658,'Hospitalisation Details'!$A:$P,13,0),"")</f>
        <v>tier - 2</v>
      </c>
      <c r="R1658" s="47" t="str">
        <f>IFERROR(VLOOKUP($A1658,'Hospitalisation Details'!$A:$P,14,0),"")</f>
        <v>R1013</v>
      </c>
      <c r="S1658" s="47">
        <f>IFERROR(VLOOKUP($A1658,'Hospitalisation Details'!$A:$P,16,0),"")</f>
        <v>35</v>
      </c>
    </row>
    <row r="1659" spans="1:19" x14ac:dyDescent="0.3">
      <c r="A1659" s="34" t="str">
        <f>'Medical Examinations'!A1659</f>
        <v>Id1658</v>
      </c>
      <c r="B1659" s="36" t="str">
        <f>VLOOKUP($A1659,'Customer Names'!A:E,3,FALSE)</f>
        <v>Mrs.</v>
      </c>
      <c r="C1659" s="37" t="str">
        <f>VLOOKUP($A1659,'Customer Names'!$A:$E,4,FALSE)</f>
        <v xml:space="preserve"> Annika</v>
      </c>
      <c r="D1659" s="37" t="str">
        <f>VLOOKUP($A1659,'Customer Names'!A:E,5,FALSE)</f>
        <v>Bannon</v>
      </c>
      <c r="E1659" s="35">
        <f>VLOOKUP($A1659,'Medical Examinations'!$A:$H,2,FALSE)</f>
        <v>31.98</v>
      </c>
      <c r="F1659" s="35">
        <f>VLOOKUP($A1659,'Medical Examinations'!$A:$H,3,FALSE)</f>
        <v>4.46</v>
      </c>
      <c r="G1659" s="35" t="str">
        <f>VLOOKUP($A1659,'Medical Examinations'!$A:$N,11,0)</f>
        <v>Yes</v>
      </c>
      <c r="H1659" s="35" t="str">
        <f>VLOOKUP($A1659,'Medical Examinations'!$A:$N,5,0)</f>
        <v>No</v>
      </c>
      <c r="I1659" s="35" t="str">
        <f>VLOOKUP($A1659,'Medical Examinations'!$A:$N,6,0)</f>
        <v>No</v>
      </c>
      <c r="J1659" s="35">
        <f>VLOOKUP($A1659,'Medical Examinations'!$A:$N,9,0)</f>
        <v>1</v>
      </c>
      <c r="K1659" s="35" t="str">
        <f>VLOOKUP($A1659,'Medical Examinations'!$A:$N,10,0)</f>
        <v>No</v>
      </c>
      <c r="L1659" s="35" t="str">
        <f>VLOOKUP($A1659,'Medical Examinations'!$A:$N,12,0)</f>
        <v>Obesity</v>
      </c>
      <c r="M1659" s="35" t="str">
        <f>VLOOKUP($A1659,'Medical Examinations'!$A:$N,13,0)</f>
        <v>Normal</v>
      </c>
      <c r="N1659" s="45">
        <f>IFERROR(VLOOKUP($A1659,'Hospitalisation Details'!$A:$P,15,0),"")</f>
        <v>34931</v>
      </c>
      <c r="O1659" s="46">
        <f>IFERROR(VLOOKUP($A1659,'Hospitalisation Details'!$A:$P,6,0),"")</f>
        <v>5843.99</v>
      </c>
      <c r="P1659" s="47" t="str">
        <f>IFERROR(VLOOKUP($A1659,'Hospitalisation Details'!$A:$P,12,0),"")</f>
        <v>tier - 2</v>
      </c>
      <c r="Q1659" s="47" t="str">
        <f>IFERROR(VLOOKUP($A1659,'Hospitalisation Details'!$A:$P,13,0),"")</f>
        <v>tier - 2</v>
      </c>
      <c r="R1659" s="47" t="str">
        <f>IFERROR(VLOOKUP($A1659,'Hospitalisation Details'!$A:$P,14,0),"")</f>
        <v>R1025</v>
      </c>
      <c r="S1659" s="47">
        <f>IFERROR(VLOOKUP($A1659,'Hospitalisation Details'!$A:$P,16,0),"")</f>
        <v>27</v>
      </c>
    </row>
    <row r="1660" spans="1:19" x14ac:dyDescent="0.3">
      <c r="A1660" s="34" t="str">
        <f>'Medical Examinations'!A1660</f>
        <v>Id1659</v>
      </c>
      <c r="B1660" s="36" t="str">
        <f>VLOOKUP($A1660,'Customer Names'!A:E,3,FALSE)</f>
        <v>Ms.</v>
      </c>
      <c r="C1660" s="37" t="str">
        <f>VLOOKUP($A1660,'Customer Names'!$A:$E,4,FALSE)</f>
        <v xml:space="preserve"> Kelly</v>
      </c>
      <c r="D1660" s="37" t="str">
        <f>VLOOKUP($A1660,'Customer Names'!A:E,5,FALSE)</f>
        <v>Chang</v>
      </c>
      <c r="E1660" s="35">
        <f>VLOOKUP($A1660,'Medical Examinations'!$A:$H,2,FALSE)</f>
        <v>35.86</v>
      </c>
      <c r="F1660" s="35">
        <f>VLOOKUP($A1660,'Medical Examinations'!$A:$H,3,FALSE)</f>
        <v>6.22</v>
      </c>
      <c r="G1660" s="35" t="str">
        <f>VLOOKUP($A1660,'Medical Examinations'!$A:$N,11,0)</f>
        <v>No</v>
      </c>
      <c r="H1660" s="35" t="str">
        <f>VLOOKUP($A1660,'Medical Examinations'!$A:$N,5,0)</f>
        <v>No</v>
      </c>
      <c r="I1660" s="35" t="str">
        <f>VLOOKUP($A1660,'Medical Examinations'!$A:$N,6,0)</f>
        <v>No</v>
      </c>
      <c r="J1660" s="35">
        <f>VLOOKUP($A1660,'Medical Examinations'!$A:$N,9,0)</f>
        <v>1</v>
      </c>
      <c r="K1660" s="35" t="str">
        <f>VLOOKUP($A1660,'Medical Examinations'!$A:$N,10,0)</f>
        <v>No</v>
      </c>
      <c r="L1660" s="35" t="str">
        <f>VLOOKUP($A1660,'Medical Examinations'!$A:$N,12,0)</f>
        <v>Obesity</v>
      </c>
      <c r="M1660" s="35" t="str">
        <f>VLOOKUP($A1660,'Medical Examinations'!$A:$N,13,0)</f>
        <v>Prediabetes</v>
      </c>
      <c r="N1660" s="45">
        <f>IFERROR(VLOOKUP($A1660,'Hospitalisation Details'!$A:$P,15,0),"")</f>
        <v>31985</v>
      </c>
      <c r="O1660" s="46">
        <f>IFERROR(VLOOKUP($A1660,'Hospitalisation Details'!$A:$P,6,0),"")</f>
        <v>5836.52</v>
      </c>
      <c r="P1660" s="47" t="str">
        <f>IFERROR(VLOOKUP($A1660,'Hospitalisation Details'!$A:$P,12,0),"")</f>
        <v>tier - 2</v>
      </c>
      <c r="Q1660" s="47" t="str">
        <f>IFERROR(VLOOKUP($A1660,'Hospitalisation Details'!$A:$P,13,0),"")</f>
        <v>tier - 3</v>
      </c>
      <c r="R1660" s="47" t="str">
        <f>IFERROR(VLOOKUP($A1660,'Hospitalisation Details'!$A:$P,14,0),"")</f>
        <v>R1013</v>
      </c>
      <c r="S1660" s="47">
        <f>IFERROR(VLOOKUP($A1660,'Hospitalisation Details'!$A:$P,16,0),"")</f>
        <v>35</v>
      </c>
    </row>
    <row r="1661" spans="1:19" x14ac:dyDescent="0.3">
      <c r="A1661" s="34" t="str">
        <f>'Medical Examinations'!A1661</f>
        <v>Id1660</v>
      </c>
      <c r="B1661" s="36" t="str">
        <f>VLOOKUP($A1661,'Customer Names'!A:E,3,FALSE)</f>
        <v>Mr.</v>
      </c>
      <c r="C1661" s="37" t="str">
        <f>VLOOKUP($A1661,'Customer Names'!$A:$E,4,FALSE)</f>
        <v xml:space="preserve"> Nicholas C.</v>
      </c>
      <c r="D1661" s="37" t="str">
        <f>VLOOKUP($A1661,'Customer Names'!A:E,5,FALSE)</f>
        <v>Vetter</v>
      </c>
      <c r="E1661" s="35">
        <f>VLOOKUP($A1661,'Medical Examinations'!$A:$H,2,FALSE)</f>
        <v>15.2</v>
      </c>
      <c r="F1661" s="35">
        <f>VLOOKUP($A1661,'Medical Examinations'!$A:$H,3,FALSE)</f>
        <v>8.82</v>
      </c>
      <c r="G1661" s="35" t="str">
        <f>VLOOKUP($A1661,'Medical Examinations'!$A:$N,11,0)</f>
        <v>No</v>
      </c>
      <c r="H1661" s="35" t="str">
        <f>VLOOKUP($A1661,'Medical Examinations'!$A:$N,5,0)</f>
        <v>No</v>
      </c>
      <c r="I1661" s="35" t="str">
        <f>VLOOKUP($A1661,'Medical Examinations'!$A:$N,6,0)</f>
        <v>No</v>
      </c>
      <c r="J1661" s="35">
        <f>VLOOKUP($A1661,'Medical Examinations'!$A:$N,9,0)</f>
        <v>0</v>
      </c>
      <c r="K1661" s="35" t="str">
        <f>VLOOKUP($A1661,'Medical Examinations'!$A:$N,10,0)</f>
        <v>No</v>
      </c>
      <c r="L1661" s="35" t="str">
        <f>VLOOKUP($A1661,'Medical Examinations'!$A:$N,12,0)</f>
        <v>Underweight</v>
      </c>
      <c r="M1661" s="35" t="str">
        <f>VLOOKUP($A1661,'Medical Examinations'!$A:$N,13,0)</f>
        <v>Diabetes</v>
      </c>
      <c r="N1661" s="45">
        <f>IFERROR(VLOOKUP($A1661,'Hospitalisation Details'!$A:$P,15,0),"")</f>
        <v>26203</v>
      </c>
      <c r="O1661" s="46">
        <f>IFERROR(VLOOKUP($A1661,'Hospitalisation Details'!$A:$P,6,0),"")</f>
        <v>5832.6</v>
      </c>
      <c r="P1661" s="47" t="str">
        <f>IFERROR(VLOOKUP($A1661,'Hospitalisation Details'!$A:$P,12,0),"")</f>
        <v>tier - 2</v>
      </c>
      <c r="Q1661" s="47" t="str">
        <f>IFERROR(VLOOKUP($A1661,'Hospitalisation Details'!$A:$P,13,0),"")</f>
        <v>tier - 3</v>
      </c>
      <c r="R1661" s="47" t="str">
        <f>IFERROR(VLOOKUP($A1661,'Hospitalisation Details'!$A:$P,14,0),"")</f>
        <v>R1012</v>
      </c>
      <c r="S1661" s="47">
        <f>IFERROR(VLOOKUP($A1661,'Hospitalisation Details'!$A:$P,16,0),"")</f>
        <v>51</v>
      </c>
    </row>
    <row r="1662" spans="1:19" x14ac:dyDescent="0.3">
      <c r="A1662" s="34" t="str">
        <f>'Medical Examinations'!A1662</f>
        <v>Id1661</v>
      </c>
      <c r="B1662" s="36" t="str">
        <f>VLOOKUP($A1662,'Customer Names'!A:E,3,FALSE)</f>
        <v>Mrs.</v>
      </c>
      <c r="C1662" s="37" t="str">
        <f>VLOOKUP($A1662,'Customer Names'!$A:$E,4,FALSE)</f>
        <v xml:space="preserve"> Kelly K</v>
      </c>
      <c r="D1662" s="37" t="str">
        <f>VLOOKUP($A1662,'Customer Names'!A:E,5,FALSE)</f>
        <v>Jablonski</v>
      </c>
      <c r="E1662" s="35">
        <f>VLOOKUP($A1662,'Medical Examinations'!$A:$H,2,FALSE)</f>
        <v>37.200000000000003</v>
      </c>
      <c r="F1662" s="35">
        <f>VLOOKUP($A1662,'Medical Examinations'!$A:$H,3,FALSE)</f>
        <v>10.14</v>
      </c>
      <c r="G1662" s="35" t="str">
        <f>VLOOKUP($A1662,'Medical Examinations'!$A:$N,11,0)</f>
        <v>No</v>
      </c>
      <c r="H1662" s="35" t="str">
        <f>VLOOKUP($A1662,'Medical Examinations'!$A:$N,5,0)</f>
        <v>No</v>
      </c>
      <c r="I1662" s="35" t="str">
        <f>VLOOKUP($A1662,'Medical Examinations'!$A:$N,6,0)</f>
        <v>No</v>
      </c>
      <c r="J1662" s="35">
        <f>VLOOKUP($A1662,'Medical Examinations'!$A:$N,9,0)</f>
        <v>0</v>
      </c>
      <c r="K1662" s="35" t="str">
        <f>VLOOKUP($A1662,'Medical Examinations'!$A:$N,10,0)</f>
        <v>No</v>
      </c>
      <c r="L1662" s="35" t="str">
        <f>VLOOKUP($A1662,'Medical Examinations'!$A:$N,12,0)</f>
        <v>Obesity</v>
      </c>
      <c r="M1662" s="35" t="str">
        <f>VLOOKUP($A1662,'Medical Examinations'!$A:$N,13,0)</f>
        <v>Diabetes</v>
      </c>
      <c r="N1662" s="45">
        <f>IFERROR(VLOOKUP($A1662,'Hospitalisation Details'!$A:$P,15,0),"")</f>
        <v>37459</v>
      </c>
      <c r="O1662" s="46">
        <f>IFERROR(VLOOKUP($A1662,'Hospitalisation Details'!$A:$P,6,0),"")</f>
        <v>5816.58</v>
      </c>
      <c r="P1662" s="47" t="str">
        <f>IFERROR(VLOOKUP($A1662,'Hospitalisation Details'!$A:$P,12,0),"")</f>
        <v>tier - 2</v>
      </c>
      <c r="Q1662" s="47" t="str">
        <f>IFERROR(VLOOKUP($A1662,'Hospitalisation Details'!$A:$P,13,0),"")</f>
        <v>tier - 2</v>
      </c>
      <c r="R1662" s="47" t="str">
        <f>IFERROR(VLOOKUP($A1662,'Hospitalisation Details'!$A:$P,14,0),"")</f>
        <v>R1026</v>
      </c>
      <c r="S1662" s="47">
        <f>IFERROR(VLOOKUP($A1662,'Hospitalisation Details'!$A:$P,16,0),"")</f>
        <v>20</v>
      </c>
    </row>
    <row r="1663" spans="1:19" x14ac:dyDescent="0.3">
      <c r="A1663" s="34" t="str">
        <f>'Medical Examinations'!A1663</f>
        <v>Id1662</v>
      </c>
      <c r="B1663" s="36" t="str">
        <f>VLOOKUP($A1663,'Customer Names'!A:E,3,FALSE)</f>
        <v>Mr.</v>
      </c>
      <c r="C1663" s="37" t="str">
        <f>VLOOKUP($A1663,'Customer Names'!$A:$E,4,FALSE)</f>
        <v xml:space="preserve"> Andrew</v>
      </c>
      <c r="D1663" s="37" t="str">
        <f>VLOOKUP($A1663,'Customer Names'!A:E,5,FALSE)</f>
        <v>Jakubowitch</v>
      </c>
      <c r="E1663" s="35">
        <f>VLOOKUP($A1663,'Medical Examinations'!$A:$H,2,FALSE)</f>
        <v>17.91</v>
      </c>
      <c r="F1663" s="35">
        <f>VLOOKUP($A1663,'Medical Examinations'!$A:$H,3,FALSE)</f>
        <v>4.66</v>
      </c>
      <c r="G1663" s="35" t="str">
        <f>VLOOKUP($A1663,'Medical Examinations'!$A:$N,11,0)</f>
        <v>No</v>
      </c>
      <c r="H1663" s="35" t="str">
        <f>VLOOKUP($A1663,'Medical Examinations'!$A:$N,5,0)</f>
        <v>No</v>
      </c>
      <c r="I1663" s="35" t="str">
        <f>VLOOKUP($A1663,'Medical Examinations'!$A:$N,6,0)</f>
        <v>No</v>
      </c>
      <c r="J1663" s="35">
        <f>VLOOKUP($A1663,'Medical Examinations'!$A:$N,9,0)</f>
        <v>2</v>
      </c>
      <c r="K1663" s="35" t="str">
        <f>VLOOKUP($A1663,'Medical Examinations'!$A:$N,10,0)</f>
        <v>No</v>
      </c>
      <c r="L1663" s="35" t="str">
        <f>VLOOKUP($A1663,'Medical Examinations'!$A:$N,12,0)</f>
        <v>Underweight</v>
      </c>
      <c r="M1663" s="35" t="str">
        <f>VLOOKUP($A1663,'Medical Examinations'!$A:$N,13,0)</f>
        <v>Normal</v>
      </c>
      <c r="N1663" s="45">
        <f>IFERROR(VLOOKUP($A1663,'Hospitalisation Details'!$A:$P,15,0),"")</f>
        <v>26605</v>
      </c>
      <c r="O1663" s="46">
        <f>IFERROR(VLOOKUP($A1663,'Hospitalisation Details'!$A:$P,6,0),"")</f>
        <v>5812.9</v>
      </c>
      <c r="P1663" s="47" t="str">
        <f>IFERROR(VLOOKUP($A1663,'Hospitalisation Details'!$A:$P,12,0),"")</f>
        <v>tier - 2</v>
      </c>
      <c r="Q1663" s="47" t="str">
        <f>IFERROR(VLOOKUP($A1663,'Hospitalisation Details'!$A:$P,13,0),"")</f>
        <v>tier - 2</v>
      </c>
      <c r="R1663" s="47" t="str">
        <f>IFERROR(VLOOKUP($A1663,'Hospitalisation Details'!$A:$P,14,0),"")</f>
        <v>R1013</v>
      </c>
      <c r="S1663" s="47">
        <f>IFERROR(VLOOKUP($A1663,'Hospitalisation Details'!$A:$P,16,0),"")</f>
        <v>50</v>
      </c>
    </row>
    <row r="1664" spans="1:19" x14ac:dyDescent="0.3">
      <c r="A1664" s="34" t="str">
        <f>'Medical Examinations'!A1664</f>
        <v>Id1663</v>
      </c>
      <c r="B1664" s="36" t="str">
        <f>VLOOKUP($A1664,'Customer Names'!A:E,3,FALSE)</f>
        <v>Ms.</v>
      </c>
      <c r="C1664" s="37" t="str">
        <f>VLOOKUP($A1664,'Customer Names'!$A:$E,4,FALSE)</f>
        <v xml:space="preserve"> Hannah</v>
      </c>
      <c r="D1664" s="37" t="str">
        <f>VLOOKUP($A1664,'Customer Names'!A:E,5,FALSE)</f>
        <v>Altshuler</v>
      </c>
      <c r="E1664" s="35">
        <f>VLOOKUP($A1664,'Medical Examinations'!$A:$H,2,FALSE)</f>
        <v>20.76</v>
      </c>
      <c r="F1664" s="35">
        <f>VLOOKUP($A1664,'Medical Examinations'!$A:$H,3,FALSE)</f>
        <v>6.26</v>
      </c>
      <c r="G1664" s="35" t="str">
        <f>VLOOKUP($A1664,'Medical Examinations'!$A:$N,11,0)</f>
        <v>No</v>
      </c>
      <c r="H1664" s="35" t="str">
        <f>VLOOKUP($A1664,'Medical Examinations'!$A:$N,5,0)</f>
        <v>No</v>
      </c>
      <c r="I1664" s="35" t="str">
        <f>VLOOKUP($A1664,'Medical Examinations'!$A:$N,6,0)</f>
        <v>No</v>
      </c>
      <c r="J1664" s="35">
        <f>VLOOKUP($A1664,'Medical Examinations'!$A:$N,9,0)</f>
        <v>0</v>
      </c>
      <c r="K1664" s="35" t="str">
        <f>VLOOKUP($A1664,'Medical Examinations'!$A:$N,10,0)</f>
        <v>No</v>
      </c>
      <c r="L1664" s="35" t="str">
        <f>VLOOKUP($A1664,'Medical Examinations'!$A:$N,12,0)</f>
        <v>Normal Weight</v>
      </c>
      <c r="M1664" s="35" t="str">
        <f>VLOOKUP($A1664,'Medical Examinations'!$A:$N,13,0)</f>
        <v>Prediabetes</v>
      </c>
      <c r="N1664" s="45">
        <f>IFERROR(VLOOKUP($A1664,'Hospitalisation Details'!$A:$P,15,0),"")</f>
        <v>29482</v>
      </c>
      <c r="O1664" s="46">
        <f>IFERROR(VLOOKUP($A1664,'Hospitalisation Details'!$A:$P,6,0),"")</f>
        <v>5807.06</v>
      </c>
      <c r="P1664" s="47" t="str">
        <f>IFERROR(VLOOKUP($A1664,'Hospitalisation Details'!$A:$P,12,0),"")</f>
        <v>tier - 2</v>
      </c>
      <c r="Q1664" s="47" t="str">
        <f>IFERROR(VLOOKUP($A1664,'Hospitalisation Details'!$A:$P,13,0),"")</f>
        <v>tier - 3</v>
      </c>
      <c r="R1664" s="47" t="str">
        <f>IFERROR(VLOOKUP($A1664,'Hospitalisation Details'!$A:$P,14,0),"")</f>
        <v>R1013</v>
      </c>
      <c r="S1664" s="47">
        <f>IFERROR(VLOOKUP($A1664,'Hospitalisation Details'!$A:$P,16,0),"")</f>
        <v>42</v>
      </c>
    </row>
    <row r="1665" spans="1:19" x14ac:dyDescent="0.3">
      <c r="A1665" s="34" t="str">
        <f>'Medical Examinations'!A1665</f>
        <v>Id1664</v>
      </c>
      <c r="B1665" s="36" t="str">
        <f>VLOOKUP($A1665,'Customer Names'!A:E,3,FALSE)</f>
        <v>Mr.</v>
      </c>
      <c r="C1665" s="37" t="str">
        <f>VLOOKUP($A1665,'Customer Names'!$A:$E,4,FALSE)</f>
        <v xml:space="preserve"> Patricio Sr.</v>
      </c>
      <c r="D1665" s="37" t="str">
        <f>VLOOKUP($A1665,'Customer Names'!A:E,5,FALSE)</f>
        <v>Ugarte</v>
      </c>
      <c r="E1665" s="35">
        <f>VLOOKUP($A1665,'Medical Examinations'!$A:$H,2,FALSE)</f>
        <v>38.99</v>
      </c>
      <c r="F1665" s="35">
        <f>VLOOKUP($A1665,'Medical Examinations'!$A:$H,3,FALSE)</f>
        <v>5.21</v>
      </c>
      <c r="G1665" s="35" t="str">
        <f>VLOOKUP($A1665,'Medical Examinations'!$A:$N,11,0)</f>
        <v>No</v>
      </c>
      <c r="H1665" s="35" t="str">
        <f>VLOOKUP($A1665,'Medical Examinations'!$A:$N,5,0)</f>
        <v>yes</v>
      </c>
      <c r="I1665" s="35" t="str">
        <f>VLOOKUP($A1665,'Medical Examinations'!$A:$N,6,0)</f>
        <v>No</v>
      </c>
      <c r="J1665" s="35">
        <f>VLOOKUP($A1665,'Medical Examinations'!$A:$N,9,0)</f>
        <v>1</v>
      </c>
      <c r="K1665" s="35" t="str">
        <f>VLOOKUP($A1665,'Medical Examinations'!$A:$N,10,0)</f>
        <v>No</v>
      </c>
      <c r="L1665" s="35" t="str">
        <f>VLOOKUP($A1665,'Medical Examinations'!$A:$N,12,0)</f>
        <v>Obesity</v>
      </c>
      <c r="M1665" s="35" t="str">
        <f>VLOOKUP($A1665,'Medical Examinations'!$A:$N,13,0)</f>
        <v>Normal</v>
      </c>
      <c r="N1665" s="45">
        <f>IFERROR(VLOOKUP($A1665,'Hospitalisation Details'!$A:$P,15,0),"")</f>
        <v>38292</v>
      </c>
      <c r="O1665" s="46">
        <f>IFERROR(VLOOKUP($A1665,'Hospitalisation Details'!$A:$P,6,0),"")</f>
        <v>5778.71</v>
      </c>
      <c r="P1665" s="47" t="str">
        <f>IFERROR(VLOOKUP($A1665,'Hospitalisation Details'!$A:$P,12,0),"")</f>
        <v>tier - 2</v>
      </c>
      <c r="Q1665" s="47" t="str">
        <f>IFERROR(VLOOKUP($A1665,'Hospitalisation Details'!$A:$P,13,0),"")</f>
        <v>tier - 3</v>
      </c>
      <c r="R1665" s="47" t="str">
        <f>IFERROR(VLOOKUP($A1665,'Hospitalisation Details'!$A:$P,14,0),"")</f>
        <v>R1022</v>
      </c>
      <c r="S1665" s="47">
        <f>IFERROR(VLOOKUP($A1665,'Hospitalisation Details'!$A:$P,16,0),"")</f>
        <v>18</v>
      </c>
    </row>
    <row r="1666" spans="1:19" x14ac:dyDescent="0.3">
      <c r="A1666" s="34" t="str">
        <f>'Medical Examinations'!A1666</f>
        <v>Id1665</v>
      </c>
      <c r="B1666" s="36" t="str">
        <f>VLOOKUP($A1666,'Customer Names'!A:E,3,FALSE)</f>
        <v>Mr.</v>
      </c>
      <c r="C1666" s="37" t="str">
        <f>VLOOKUP($A1666,'Customer Names'!$A:$E,4,FALSE)</f>
        <v xml:space="preserve"> Robert B</v>
      </c>
      <c r="D1666" s="37" t="str">
        <f>VLOOKUP($A1666,'Customer Names'!A:E,5,FALSE)</f>
        <v>Tusso</v>
      </c>
      <c r="E1666" s="35">
        <f>VLOOKUP($A1666,'Medical Examinations'!$A:$H,2,FALSE)</f>
        <v>42.655000000000001</v>
      </c>
      <c r="F1666" s="35">
        <f>VLOOKUP($A1666,'Medical Examinations'!$A:$H,3,FALSE)</f>
        <v>5.94</v>
      </c>
      <c r="G1666" s="35" t="str">
        <f>VLOOKUP($A1666,'Medical Examinations'!$A:$N,11,0)</f>
        <v>Yes</v>
      </c>
      <c r="H1666" s="35" t="str">
        <f>VLOOKUP($A1666,'Medical Examinations'!$A:$N,5,0)</f>
        <v>No</v>
      </c>
      <c r="I1666" s="35" t="str">
        <f>VLOOKUP($A1666,'Medical Examinations'!$A:$N,6,0)</f>
        <v>Yes</v>
      </c>
      <c r="J1666" s="35">
        <f>VLOOKUP($A1666,'Medical Examinations'!$A:$N,9,0)</f>
        <v>1</v>
      </c>
      <c r="K1666" s="35" t="str">
        <f>VLOOKUP($A1666,'Medical Examinations'!$A:$N,10,0)</f>
        <v>No</v>
      </c>
      <c r="L1666" s="35" t="str">
        <f>VLOOKUP($A1666,'Medical Examinations'!$A:$N,12,0)</f>
        <v>Obesity</v>
      </c>
      <c r="M1666" s="35" t="str">
        <f>VLOOKUP($A1666,'Medical Examinations'!$A:$N,13,0)</f>
        <v>Prediabetes</v>
      </c>
      <c r="N1666" s="45">
        <f>IFERROR(VLOOKUP($A1666,'Hospitalisation Details'!$A:$P,15,0),"")</f>
        <v>30558</v>
      </c>
      <c r="O1666" s="46">
        <f>IFERROR(VLOOKUP($A1666,'Hospitalisation Details'!$A:$P,6,0),"")</f>
        <v>5757.41</v>
      </c>
      <c r="P1666" s="47" t="str">
        <f>IFERROR(VLOOKUP($A1666,'Hospitalisation Details'!$A:$P,12,0),"")</f>
        <v>tier - 2</v>
      </c>
      <c r="Q1666" s="47" t="str">
        <f>IFERROR(VLOOKUP($A1666,'Hospitalisation Details'!$A:$P,13,0),"")</f>
        <v>tier - 3</v>
      </c>
      <c r="R1666" s="47" t="str">
        <f>IFERROR(VLOOKUP($A1666,'Hospitalisation Details'!$A:$P,14,0),"")</f>
        <v>R1019</v>
      </c>
      <c r="S1666" s="47">
        <f>IFERROR(VLOOKUP($A1666,'Hospitalisation Details'!$A:$P,16,0),"")</f>
        <v>39</v>
      </c>
    </row>
    <row r="1667" spans="1:19" x14ac:dyDescent="0.3">
      <c r="A1667" s="34" t="str">
        <f>'Medical Examinations'!A1667</f>
        <v>Id1666</v>
      </c>
      <c r="B1667" s="36" t="str">
        <f>VLOOKUP($A1667,'Customer Names'!A:E,3,FALSE)</f>
        <v>Mr.</v>
      </c>
      <c r="C1667" s="37" t="str">
        <f>VLOOKUP($A1667,'Customer Names'!$A:$E,4,FALSE)</f>
        <v xml:space="preserve"> Benjamin M</v>
      </c>
      <c r="D1667" s="37" t="str">
        <f>VLOOKUP($A1667,'Customer Names'!A:E,5,FALSE)</f>
        <v>Johnson</v>
      </c>
      <c r="E1667" s="35">
        <f>VLOOKUP($A1667,'Medical Examinations'!$A:$H,2,FALSE)</f>
        <v>30.57</v>
      </c>
      <c r="F1667" s="35">
        <f>VLOOKUP($A1667,'Medical Examinations'!$A:$H,3,FALSE)</f>
        <v>5.34</v>
      </c>
      <c r="G1667" s="35" t="str">
        <f>VLOOKUP($A1667,'Medical Examinations'!$A:$N,11,0)</f>
        <v>No</v>
      </c>
      <c r="H1667" s="35" t="str">
        <f>VLOOKUP($A1667,'Medical Examinations'!$A:$N,5,0)</f>
        <v>No</v>
      </c>
      <c r="I1667" s="35" t="str">
        <f>VLOOKUP($A1667,'Medical Examinations'!$A:$N,6,0)</f>
        <v>Yes</v>
      </c>
      <c r="J1667" s="35">
        <f>VLOOKUP($A1667,'Medical Examinations'!$A:$N,9,0)</f>
        <v>1</v>
      </c>
      <c r="K1667" s="35" t="str">
        <f>VLOOKUP($A1667,'Medical Examinations'!$A:$N,10,0)</f>
        <v>No</v>
      </c>
      <c r="L1667" s="35" t="str">
        <f>VLOOKUP($A1667,'Medical Examinations'!$A:$N,12,0)</f>
        <v>Obesity</v>
      </c>
      <c r="M1667" s="35" t="str">
        <f>VLOOKUP($A1667,'Medical Examinations'!$A:$N,13,0)</f>
        <v>Normal</v>
      </c>
      <c r="N1667" s="45">
        <f>IFERROR(VLOOKUP($A1667,'Hospitalisation Details'!$A:$P,15,0),"")</f>
        <v>34130</v>
      </c>
      <c r="O1667" s="46">
        <f>IFERROR(VLOOKUP($A1667,'Hospitalisation Details'!$A:$P,6,0),"")</f>
        <v>5748.13</v>
      </c>
      <c r="P1667" s="47" t="str">
        <f>IFERROR(VLOOKUP($A1667,'Hospitalisation Details'!$A:$P,12,0),"")</f>
        <v>tier - 2</v>
      </c>
      <c r="Q1667" s="47" t="str">
        <f>IFERROR(VLOOKUP($A1667,'Hospitalisation Details'!$A:$P,13,0),"")</f>
        <v>tier - 1</v>
      </c>
      <c r="R1667" s="47" t="str">
        <f>IFERROR(VLOOKUP($A1667,'Hospitalisation Details'!$A:$P,14,0),"")</f>
        <v>R1021</v>
      </c>
      <c r="S1667" s="47">
        <f>IFERROR(VLOOKUP($A1667,'Hospitalisation Details'!$A:$P,16,0),"")</f>
        <v>29</v>
      </c>
    </row>
    <row r="1668" spans="1:19" x14ac:dyDescent="0.3">
      <c r="A1668" s="34" t="str">
        <f>'Medical Examinations'!A1668</f>
        <v>Id1667</v>
      </c>
      <c r="B1668" s="36" t="str">
        <f>VLOOKUP($A1668,'Customer Names'!A:E,3,FALSE)</f>
        <v>Mr.</v>
      </c>
      <c r="C1668" s="37" t="str">
        <f>VLOOKUP($A1668,'Customer Names'!$A:$E,4,FALSE)</f>
        <v xml:space="preserve"> Robert</v>
      </c>
      <c r="D1668" s="37" t="str">
        <f>VLOOKUP($A1668,'Customer Names'!A:E,5,FALSE)</f>
        <v>Landry</v>
      </c>
      <c r="E1668" s="35">
        <f>VLOOKUP($A1668,'Medical Examinations'!$A:$H,2,FALSE)</f>
        <v>17.7</v>
      </c>
      <c r="F1668" s="35">
        <f>VLOOKUP($A1668,'Medical Examinations'!$A:$H,3,FALSE)</f>
        <v>6.38</v>
      </c>
      <c r="G1668" s="35" t="str">
        <f>VLOOKUP($A1668,'Medical Examinations'!$A:$N,11,0)</f>
        <v>No</v>
      </c>
      <c r="H1668" s="35" t="str">
        <f>VLOOKUP($A1668,'Medical Examinations'!$A:$N,5,0)</f>
        <v>No</v>
      </c>
      <c r="I1668" s="35" t="str">
        <f>VLOOKUP($A1668,'Medical Examinations'!$A:$N,6,0)</f>
        <v>No</v>
      </c>
      <c r="J1668" s="35">
        <f>VLOOKUP($A1668,'Medical Examinations'!$A:$N,9,0)</f>
        <v>2</v>
      </c>
      <c r="K1668" s="35" t="str">
        <f>VLOOKUP($A1668,'Medical Examinations'!$A:$N,10,0)</f>
        <v>No</v>
      </c>
      <c r="L1668" s="35" t="str">
        <f>VLOOKUP($A1668,'Medical Examinations'!$A:$N,12,0)</f>
        <v>Underweight</v>
      </c>
      <c r="M1668" s="35" t="str">
        <f>VLOOKUP($A1668,'Medical Examinations'!$A:$N,13,0)</f>
        <v>Prediabetes</v>
      </c>
      <c r="N1668" s="45">
        <f>IFERROR(VLOOKUP($A1668,'Hospitalisation Details'!$A:$P,15,0),"")</f>
        <v>26532</v>
      </c>
      <c r="O1668" s="46">
        <f>IFERROR(VLOOKUP($A1668,'Hospitalisation Details'!$A:$P,6,0),"")</f>
        <v>5741.67</v>
      </c>
      <c r="P1668" s="47" t="str">
        <f>IFERROR(VLOOKUP($A1668,'Hospitalisation Details'!$A:$P,12,0),"")</f>
        <v>tier - 2</v>
      </c>
      <c r="Q1668" s="47" t="str">
        <f>IFERROR(VLOOKUP($A1668,'Hospitalisation Details'!$A:$P,13,0),"")</f>
        <v>tier - 3</v>
      </c>
      <c r="R1668" s="47" t="str">
        <f>IFERROR(VLOOKUP($A1668,'Hospitalisation Details'!$A:$P,14,0),"")</f>
        <v>R1013</v>
      </c>
      <c r="S1668" s="47">
        <f>IFERROR(VLOOKUP($A1668,'Hospitalisation Details'!$A:$P,16,0),"")</f>
        <v>50</v>
      </c>
    </row>
    <row r="1669" spans="1:19" x14ac:dyDescent="0.3">
      <c r="A1669" s="34" t="str">
        <f>'Medical Examinations'!A1669</f>
        <v>Id1668</v>
      </c>
      <c r="B1669" s="36" t="str">
        <f>VLOOKUP($A1669,'Customer Names'!A:E,3,FALSE)</f>
        <v>Mr.</v>
      </c>
      <c r="C1669" s="37" t="str">
        <f>VLOOKUP($A1669,'Customer Names'!$A:$E,4,FALSE)</f>
        <v xml:space="preserve"> Eric R.</v>
      </c>
      <c r="D1669" s="37" t="str">
        <f>VLOOKUP($A1669,'Customer Names'!A:E,5,FALSE)</f>
        <v>McDonald</v>
      </c>
      <c r="E1669" s="35">
        <f>VLOOKUP($A1669,'Medical Examinations'!$A:$H,2,FALSE)</f>
        <v>34.770000000000003</v>
      </c>
      <c r="F1669" s="35">
        <f>VLOOKUP($A1669,'Medical Examinations'!$A:$H,3,FALSE)</f>
        <v>4.47</v>
      </c>
      <c r="G1669" s="35" t="str">
        <f>VLOOKUP($A1669,'Medical Examinations'!$A:$N,11,0)</f>
        <v>No</v>
      </c>
      <c r="H1669" s="35" t="str">
        <f>VLOOKUP($A1669,'Medical Examinations'!$A:$N,5,0)</f>
        <v>No</v>
      </c>
      <c r="I1669" s="35" t="str">
        <f>VLOOKUP($A1669,'Medical Examinations'!$A:$N,6,0)</f>
        <v>No</v>
      </c>
      <c r="J1669" s="35">
        <f>VLOOKUP($A1669,'Medical Examinations'!$A:$N,9,0)</f>
        <v>1</v>
      </c>
      <c r="K1669" s="35" t="str">
        <f>VLOOKUP($A1669,'Medical Examinations'!$A:$N,10,0)</f>
        <v>No</v>
      </c>
      <c r="L1669" s="35" t="str">
        <f>VLOOKUP($A1669,'Medical Examinations'!$A:$N,12,0)</f>
        <v>Obesity</v>
      </c>
      <c r="M1669" s="35" t="str">
        <f>VLOOKUP($A1669,'Medical Examinations'!$A:$N,13,0)</f>
        <v>Normal</v>
      </c>
      <c r="N1669" s="45">
        <f>IFERROR(VLOOKUP($A1669,'Hospitalisation Details'!$A:$P,15,0),"")</f>
        <v>32069</v>
      </c>
      <c r="O1669" s="46">
        <f>IFERROR(VLOOKUP($A1669,'Hospitalisation Details'!$A:$P,6,0),"")</f>
        <v>5729.01</v>
      </c>
      <c r="P1669" s="47" t="str">
        <f>IFERROR(VLOOKUP($A1669,'Hospitalisation Details'!$A:$P,12,0),"")</f>
        <v>tier - 1</v>
      </c>
      <c r="Q1669" s="47" t="str">
        <f>IFERROR(VLOOKUP($A1669,'Hospitalisation Details'!$A:$P,13,0),"")</f>
        <v>tier - 2</v>
      </c>
      <c r="R1669" s="47" t="str">
        <f>IFERROR(VLOOKUP($A1669,'Hospitalisation Details'!$A:$P,14,0),"")</f>
        <v>R1012</v>
      </c>
      <c r="S1669" s="47">
        <f>IFERROR(VLOOKUP($A1669,'Hospitalisation Details'!$A:$P,16,0),"")</f>
        <v>35</v>
      </c>
    </row>
    <row r="1670" spans="1:19" x14ac:dyDescent="0.3">
      <c r="A1670" s="34" t="str">
        <f>'Medical Examinations'!A1670</f>
        <v>Id1669</v>
      </c>
      <c r="B1670" s="36" t="str">
        <f>VLOOKUP($A1670,'Customer Names'!A:E,3,FALSE)</f>
        <v>Mr.</v>
      </c>
      <c r="C1670" s="37" t="str">
        <f>VLOOKUP($A1670,'Customer Names'!$A:$E,4,FALSE)</f>
        <v xml:space="preserve"> Matthew</v>
      </c>
      <c r="D1670" s="37" t="str">
        <f>VLOOKUP($A1670,'Customer Names'!A:E,5,FALSE)</f>
        <v>Dunlap</v>
      </c>
      <c r="E1670" s="35">
        <f>VLOOKUP($A1670,'Medical Examinations'!$A:$H,2,FALSE)</f>
        <v>16.88</v>
      </c>
      <c r="F1670" s="35">
        <f>VLOOKUP($A1670,'Medical Examinations'!$A:$H,3,FALSE)</f>
        <v>9.9600000000000009</v>
      </c>
      <c r="G1670" s="35" t="str">
        <f>VLOOKUP($A1670,'Medical Examinations'!$A:$N,11,0)</f>
        <v>No</v>
      </c>
      <c r="H1670" s="35" t="str">
        <f>VLOOKUP($A1670,'Medical Examinations'!$A:$N,5,0)</f>
        <v>No</v>
      </c>
      <c r="I1670" s="35" t="str">
        <f>VLOOKUP($A1670,'Medical Examinations'!$A:$N,6,0)</f>
        <v>No</v>
      </c>
      <c r="J1670" s="35">
        <f>VLOOKUP($A1670,'Medical Examinations'!$A:$N,9,0)</f>
        <v>0</v>
      </c>
      <c r="K1670" s="35" t="str">
        <f>VLOOKUP($A1670,'Medical Examinations'!$A:$N,10,0)</f>
        <v>No</v>
      </c>
      <c r="L1670" s="35" t="str">
        <f>VLOOKUP($A1670,'Medical Examinations'!$A:$N,12,0)</f>
        <v>Underweight</v>
      </c>
      <c r="M1670" s="35" t="str">
        <f>VLOOKUP($A1670,'Medical Examinations'!$A:$N,13,0)</f>
        <v>Diabetes</v>
      </c>
      <c r="N1670" s="45">
        <f>IFERROR(VLOOKUP($A1670,'Hospitalisation Details'!$A:$P,15,0),"")</f>
        <v>26285</v>
      </c>
      <c r="O1670" s="46">
        <f>IFERROR(VLOOKUP($A1670,'Hospitalisation Details'!$A:$P,6,0),"")</f>
        <v>5720.38</v>
      </c>
      <c r="P1670" s="47" t="str">
        <f>IFERROR(VLOOKUP($A1670,'Hospitalisation Details'!$A:$P,12,0),"")</f>
        <v>tier - 2</v>
      </c>
      <c r="Q1670" s="47" t="str">
        <f>IFERROR(VLOOKUP($A1670,'Hospitalisation Details'!$A:$P,13,0),"")</f>
        <v>tier - 1</v>
      </c>
      <c r="R1670" s="47" t="str">
        <f>IFERROR(VLOOKUP($A1670,'Hospitalisation Details'!$A:$P,14,0),"")</f>
        <v>R1013</v>
      </c>
      <c r="S1670" s="47">
        <f>IFERROR(VLOOKUP($A1670,'Hospitalisation Details'!$A:$P,16,0),"")</f>
        <v>51</v>
      </c>
    </row>
    <row r="1671" spans="1:19" x14ac:dyDescent="0.3">
      <c r="A1671" s="34" t="str">
        <f>'Medical Examinations'!A1671</f>
        <v>Id1670</v>
      </c>
      <c r="B1671" s="36" t="str">
        <f>VLOOKUP($A1671,'Customer Names'!A:E,3,FALSE)</f>
        <v>Mr.</v>
      </c>
      <c r="C1671" s="37" t="str">
        <f>VLOOKUP($A1671,'Customer Names'!$A:$E,4,FALSE)</f>
        <v xml:space="preserve"> Bob R</v>
      </c>
      <c r="D1671" s="37" t="str">
        <f>VLOOKUP($A1671,'Customer Names'!A:E,5,FALSE)</f>
        <v>Larue</v>
      </c>
      <c r="E1671" s="35">
        <f>VLOOKUP($A1671,'Medical Examinations'!$A:$H,2,FALSE)</f>
        <v>40.26</v>
      </c>
      <c r="F1671" s="35">
        <f>VLOOKUP($A1671,'Medical Examinations'!$A:$H,3,FALSE)</f>
        <v>9.92</v>
      </c>
      <c r="G1671" s="35" t="str">
        <f>VLOOKUP($A1671,'Medical Examinations'!$A:$N,11,0)</f>
        <v>Yes</v>
      </c>
      <c r="H1671" s="35" t="str">
        <f>VLOOKUP($A1671,'Medical Examinations'!$A:$N,5,0)</f>
        <v>No</v>
      </c>
      <c r="I1671" s="35" t="str">
        <f>VLOOKUP($A1671,'Medical Examinations'!$A:$N,6,0)</f>
        <v>No</v>
      </c>
      <c r="J1671" s="35">
        <f>VLOOKUP($A1671,'Medical Examinations'!$A:$N,9,0)</f>
        <v>0</v>
      </c>
      <c r="K1671" s="35" t="str">
        <f>VLOOKUP($A1671,'Medical Examinations'!$A:$N,10,0)</f>
        <v>No</v>
      </c>
      <c r="L1671" s="35" t="str">
        <f>VLOOKUP($A1671,'Medical Examinations'!$A:$N,12,0)</f>
        <v>Obesity</v>
      </c>
      <c r="M1671" s="35" t="str">
        <f>VLOOKUP($A1671,'Medical Examinations'!$A:$N,13,0)</f>
        <v>Diabetes</v>
      </c>
      <c r="N1671" s="45">
        <f>IFERROR(VLOOKUP($A1671,'Hospitalisation Details'!$A:$P,15,0),"")</f>
        <v>29828</v>
      </c>
      <c r="O1671" s="46">
        <f>IFERROR(VLOOKUP($A1671,'Hospitalisation Details'!$A:$P,6,0),"")</f>
        <v>5709.16</v>
      </c>
      <c r="P1671" s="47" t="str">
        <f>IFERROR(VLOOKUP($A1671,'Hospitalisation Details'!$A:$P,12,0),"")</f>
        <v>tier - 3</v>
      </c>
      <c r="Q1671" s="47" t="str">
        <f>IFERROR(VLOOKUP($A1671,'Hospitalisation Details'!$A:$P,13,0),"")</f>
        <v>tier - 3</v>
      </c>
      <c r="R1671" s="47" t="str">
        <f>IFERROR(VLOOKUP($A1671,'Hospitalisation Details'!$A:$P,14,0),"")</f>
        <v>R1013</v>
      </c>
      <c r="S1671" s="47">
        <f>IFERROR(VLOOKUP($A1671,'Hospitalisation Details'!$A:$P,16,0),"")</f>
        <v>41</v>
      </c>
    </row>
    <row r="1672" spans="1:19" x14ac:dyDescent="0.3">
      <c r="A1672" s="34" t="str">
        <f>'Medical Examinations'!A1672</f>
        <v>Id1671</v>
      </c>
      <c r="B1672" s="36" t="str">
        <f>VLOOKUP($A1672,'Customer Names'!A:E,3,FALSE)</f>
        <v>Ms.</v>
      </c>
      <c r="C1672" s="37" t="str">
        <f>VLOOKUP($A1672,'Customer Names'!$A:$E,4,FALSE)</f>
        <v xml:space="preserve"> Stephanie J.</v>
      </c>
      <c r="D1672" s="37" t="str">
        <f>VLOOKUP($A1672,'Customer Names'!A:E,5,FALSE)</f>
        <v>Hodge</v>
      </c>
      <c r="E1672" s="35">
        <f>VLOOKUP($A1672,'Medical Examinations'!$A:$H,2,FALSE)</f>
        <v>25.6</v>
      </c>
      <c r="F1672" s="35">
        <f>VLOOKUP($A1672,'Medical Examinations'!$A:$H,3,FALSE)</f>
        <v>6.03</v>
      </c>
      <c r="G1672" s="35" t="str">
        <f>VLOOKUP($A1672,'Medical Examinations'!$A:$N,11,0)</f>
        <v>No</v>
      </c>
      <c r="H1672" s="35" t="str">
        <f>VLOOKUP($A1672,'Medical Examinations'!$A:$N,5,0)</f>
        <v>No</v>
      </c>
      <c r="I1672" s="35" t="str">
        <f>VLOOKUP($A1672,'Medical Examinations'!$A:$N,6,0)</f>
        <v>Yes</v>
      </c>
      <c r="J1672" s="35">
        <f>VLOOKUP($A1672,'Medical Examinations'!$A:$N,9,0)</f>
        <v>1</v>
      </c>
      <c r="K1672" s="35" t="str">
        <f>VLOOKUP($A1672,'Medical Examinations'!$A:$N,10,0)</f>
        <v>No</v>
      </c>
      <c r="L1672" s="35" t="str">
        <f>VLOOKUP($A1672,'Medical Examinations'!$A:$N,12,0)</f>
        <v>Overweight</v>
      </c>
      <c r="M1672" s="35" t="str">
        <f>VLOOKUP($A1672,'Medical Examinations'!$A:$N,13,0)</f>
        <v>Prediabetes</v>
      </c>
      <c r="N1672" s="45">
        <f>IFERROR(VLOOKUP($A1672,'Hospitalisation Details'!$A:$P,15,0),"")</f>
        <v>34276</v>
      </c>
      <c r="O1672" s="46">
        <f>IFERROR(VLOOKUP($A1672,'Hospitalisation Details'!$A:$P,6,0),"")</f>
        <v>5708.87</v>
      </c>
      <c r="P1672" s="47" t="str">
        <f>IFERROR(VLOOKUP($A1672,'Hospitalisation Details'!$A:$P,12,0),"")</f>
        <v>tier - 2</v>
      </c>
      <c r="Q1672" s="47" t="str">
        <f>IFERROR(VLOOKUP($A1672,'Hospitalisation Details'!$A:$P,13,0),"")</f>
        <v>tier - 1</v>
      </c>
      <c r="R1672" s="47" t="str">
        <f>IFERROR(VLOOKUP($A1672,'Hospitalisation Details'!$A:$P,14,0),"")</f>
        <v>R1011</v>
      </c>
      <c r="S1672" s="47">
        <f>IFERROR(VLOOKUP($A1672,'Hospitalisation Details'!$A:$P,16,0),"")</f>
        <v>29</v>
      </c>
    </row>
    <row r="1673" spans="1:19" x14ac:dyDescent="0.3">
      <c r="A1673" s="34" t="str">
        <f>'Medical Examinations'!A1673</f>
        <v>Id1672</v>
      </c>
      <c r="B1673" s="36" t="str">
        <f>VLOOKUP($A1673,'Customer Names'!A:E,3,FALSE)</f>
        <v>Mr.</v>
      </c>
      <c r="C1673" s="37" t="str">
        <f>VLOOKUP($A1673,'Customer Names'!$A:$E,4,FALSE)</f>
        <v xml:space="preserve"> Jake</v>
      </c>
      <c r="D1673" s="37" t="str">
        <f>VLOOKUP($A1673,'Customer Names'!A:E,5,FALSE)</f>
        <v>Marcus</v>
      </c>
      <c r="E1673" s="35">
        <f>VLOOKUP($A1673,'Medical Examinations'!$A:$H,2,FALSE)</f>
        <v>33.549999999999997</v>
      </c>
      <c r="F1673" s="35">
        <f>VLOOKUP($A1673,'Medical Examinations'!$A:$H,3,FALSE)</f>
        <v>10.9</v>
      </c>
      <c r="G1673" s="35" t="str">
        <f>VLOOKUP($A1673,'Medical Examinations'!$A:$N,11,0)</f>
        <v>Yes</v>
      </c>
      <c r="H1673" s="35" t="str">
        <f>VLOOKUP($A1673,'Medical Examinations'!$A:$N,5,0)</f>
        <v>No</v>
      </c>
      <c r="I1673" s="35" t="str">
        <f>VLOOKUP($A1673,'Medical Examinations'!$A:$N,6,0)</f>
        <v>No</v>
      </c>
      <c r="J1673" s="35">
        <f>VLOOKUP($A1673,'Medical Examinations'!$A:$N,9,0)</f>
        <v>0</v>
      </c>
      <c r="K1673" s="35" t="str">
        <f>VLOOKUP($A1673,'Medical Examinations'!$A:$N,10,0)</f>
        <v>No</v>
      </c>
      <c r="L1673" s="35" t="str">
        <f>VLOOKUP($A1673,'Medical Examinations'!$A:$N,12,0)</f>
        <v>Obesity</v>
      </c>
      <c r="M1673" s="35" t="str">
        <f>VLOOKUP($A1673,'Medical Examinations'!$A:$N,13,0)</f>
        <v>Diabetes</v>
      </c>
      <c r="N1673" s="45">
        <f>IFERROR(VLOOKUP($A1673,'Hospitalisation Details'!$A:$P,15,0),"")</f>
        <v>29752</v>
      </c>
      <c r="O1673" s="46">
        <f>IFERROR(VLOOKUP($A1673,'Hospitalisation Details'!$A:$P,6,0),"")</f>
        <v>5699.84</v>
      </c>
      <c r="P1673" s="47" t="str">
        <f>IFERROR(VLOOKUP($A1673,'Hospitalisation Details'!$A:$P,12,0),"")</f>
        <v>tier - 2</v>
      </c>
      <c r="Q1673" s="47" t="str">
        <f>IFERROR(VLOOKUP($A1673,'Hospitalisation Details'!$A:$P,13,0),"")</f>
        <v>tier - 3</v>
      </c>
      <c r="R1673" s="47" t="str">
        <f>IFERROR(VLOOKUP($A1673,'Hospitalisation Details'!$A:$P,14,0),"")</f>
        <v>R1013</v>
      </c>
      <c r="S1673" s="47">
        <f>IFERROR(VLOOKUP($A1673,'Hospitalisation Details'!$A:$P,16,0),"")</f>
        <v>41</v>
      </c>
    </row>
    <row r="1674" spans="1:19" x14ac:dyDescent="0.3">
      <c r="A1674" s="34" t="str">
        <f>'Medical Examinations'!A1674</f>
        <v>Id1673</v>
      </c>
      <c r="B1674" s="36" t="str">
        <f>VLOOKUP($A1674,'Customer Names'!A:E,3,FALSE)</f>
        <v>Ms.</v>
      </c>
      <c r="C1674" s="37" t="str">
        <f>VLOOKUP($A1674,'Customer Names'!$A:$E,4,FALSE)</f>
        <v xml:space="preserve"> Alison L.</v>
      </c>
      <c r="D1674" s="37" t="str">
        <f>VLOOKUP($A1674,'Customer Names'!A:E,5,FALSE)</f>
        <v>Daubert</v>
      </c>
      <c r="E1674" s="35">
        <f>VLOOKUP($A1674,'Medical Examinations'!$A:$H,2,FALSE)</f>
        <v>16.690000000000001</v>
      </c>
      <c r="F1674" s="35">
        <f>VLOOKUP($A1674,'Medical Examinations'!$A:$H,3,FALSE)</f>
        <v>10.66</v>
      </c>
      <c r="G1674" s="35" t="str">
        <f>VLOOKUP($A1674,'Medical Examinations'!$A:$N,11,0)</f>
        <v>No</v>
      </c>
      <c r="H1674" s="35" t="str">
        <f>VLOOKUP($A1674,'Medical Examinations'!$A:$N,5,0)</f>
        <v>No</v>
      </c>
      <c r="I1674" s="35" t="str">
        <f>VLOOKUP($A1674,'Medical Examinations'!$A:$N,6,0)</f>
        <v>No</v>
      </c>
      <c r="J1674" s="35">
        <f>VLOOKUP($A1674,'Medical Examinations'!$A:$N,9,0)</f>
        <v>0</v>
      </c>
      <c r="K1674" s="35" t="str">
        <f>VLOOKUP($A1674,'Medical Examinations'!$A:$N,10,0)</f>
        <v>No</v>
      </c>
      <c r="L1674" s="35" t="str">
        <f>VLOOKUP($A1674,'Medical Examinations'!$A:$N,12,0)</f>
        <v>Underweight</v>
      </c>
      <c r="M1674" s="35" t="str">
        <f>VLOOKUP($A1674,'Medical Examinations'!$A:$N,13,0)</f>
        <v>Diabetes</v>
      </c>
      <c r="N1674" s="45">
        <f>IFERROR(VLOOKUP($A1674,'Hospitalisation Details'!$A:$P,15,0),"")</f>
        <v>27216</v>
      </c>
      <c r="O1674" s="46">
        <f>IFERROR(VLOOKUP($A1674,'Hospitalisation Details'!$A:$P,6,0),"")</f>
        <v>5698.74</v>
      </c>
      <c r="P1674" s="47" t="str">
        <f>IFERROR(VLOOKUP($A1674,'Hospitalisation Details'!$A:$P,12,0),"")</f>
        <v>tier - 2</v>
      </c>
      <c r="Q1674" s="47" t="str">
        <f>IFERROR(VLOOKUP($A1674,'Hospitalisation Details'!$A:$P,13,0),"")</f>
        <v>tier - 2</v>
      </c>
      <c r="R1674" s="47" t="str">
        <f>IFERROR(VLOOKUP($A1674,'Hospitalisation Details'!$A:$P,14,0),"")</f>
        <v>R1012</v>
      </c>
      <c r="S1674" s="47">
        <f>IFERROR(VLOOKUP($A1674,'Hospitalisation Details'!$A:$P,16,0),"")</f>
        <v>48</v>
      </c>
    </row>
    <row r="1675" spans="1:19" x14ac:dyDescent="0.3">
      <c r="A1675" s="34" t="str">
        <f>'Medical Examinations'!A1675</f>
        <v>Id1674</v>
      </c>
      <c r="B1675" s="36" t="str">
        <f>VLOOKUP($A1675,'Customer Names'!A:E,3,FALSE)</f>
        <v>Ms.</v>
      </c>
      <c r="C1675" s="37" t="str">
        <f>VLOOKUP($A1675,'Customer Names'!$A:$E,4,FALSE)</f>
        <v xml:space="preserve"> Lindsay M</v>
      </c>
      <c r="D1675" s="37" t="str">
        <f>VLOOKUP($A1675,'Customer Names'!A:E,5,FALSE)</f>
        <v>Close</v>
      </c>
      <c r="E1675" s="35">
        <f>VLOOKUP($A1675,'Medical Examinations'!$A:$H,2,FALSE)</f>
        <v>19.95</v>
      </c>
      <c r="F1675" s="35">
        <f>VLOOKUP($A1675,'Medical Examinations'!$A:$H,3,FALSE)</f>
        <v>4.05</v>
      </c>
      <c r="G1675" s="35" t="str">
        <f>VLOOKUP($A1675,'Medical Examinations'!$A:$N,11,0)</f>
        <v>No</v>
      </c>
      <c r="H1675" s="35" t="str">
        <f>VLOOKUP($A1675,'Medical Examinations'!$A:$N,5,0)</f>
        <v>No</v>
      </c>
      <c r="I1675" s="35" t="str">
        <f>VLOOKUP($A1675,'Medical Examinations'!$A:$N,6,0)</f>
        <v>No</v>
      </c>
      <c r="J1675" s="35">
        <f>VLOOKUP($A1675,'Medical Examinations'!$A:$N,9,0)</f>
        <v>1</v>
      </c>
      <c r="K1675" s="35" t="str">
        <f>VLOOKUP($A1675,'Medical Examinations'!$A:$N,10,0)</f>
        <v>No</v>
      </c>
      <c r="L1675" s="35" t="str">
        <f>VLOOKUP($A1675,'Medical Examinations'!$A:$N,12,0)</f>
        <v>Normal Weight</v>
      </c>
      <c r="M1675" s="35" t="str">
        <f>VLOOKUP($A1675,'Medical Examinations'!$A:$N,13,0)</f>
        <v>Normal</v>
      </c>
      <c r="N1675" s="45">
        <f>IFERROR(VLOOKUP($A1675,'Hospitalisation Details'!$A:$P,15,0),"")</f>
        <v>33911</v>
      </c>
      <c r="O1675" s="46">
        <f>IFERROR(VLOOKUP($A1675,'Hospitalisation Details'!$A:$P,6,0),"")</f>
        <v>5693.43</v>
      </c>
      <c r="P1675" s="47" t="str">
        <f>IFERROR(VLOOKUP($A1675,'Hospitalisation Details'!$A:$P,12,0),"")</f>
        <v>tier - 2</v>
      </c>
      <c r="Q1675" s="47" t="str">
        <f>IFERROR(VLOOKUP($A1675,'Hospitalisation Details'!$A:$P,13,0),"")</f>
        <v>tier - 3</v>
      </c>
      <c r="R1675" s="47" t="str">
        <f>IFERROR(VLOOKUP($A1675,'Hospitalisation Details'!$A:$P,14,0),"")</f>
        <v>R1012</v>
      </c>
      <c r="S1675" s="47">
        <f>IFERROR(VLOOKUP($A1675,'Hospitalisation Details'!$A:$P,16,0),"")</f>
        <v>30</v>
      </c>
    </row>
    <row r="1676" spans="1:19" x14ac:dyDescent="0.3">
      <c r="A1676" s="34" t="str">
        <f>'Medical Examinations'!A1676</f>
        <v>Id1675</v>
      </c>
      <c r="B1676" s="36" t="str">
        <f>VLOOKUP($A1676,'Customer Names'!A:E,3,FALSE)</f>
        <v>Mr.</v>
      </c>
      <c r="C1676" s="37" t="str">
        <f>VLOOKUP($A1676,'Customer Names'!$A:$E,4,FALSE)</f>
        <v xml:space="preserve"> Guillaume</v>
      </c>
      <c r="D1676" s="37" t="str">
        <f>VLOOKUP($A1676,'Customer Names'!A:E,5,FALSE)</f>
        <v>Roels</v>
      </c>
      <c r="E1676" s="35">
        <f>VLOOKUP($A1676,'Medical Examinations'!$A:$H,2,FALSE)</f>
        <v>17.55</v>
      </c>
      <c r="F1676" s="35">
        <f>VLOOKUP($A1676,'Medical Examinations'!$A:$H,3,FALSE)</f>
        <v>4.2300000000000004</v>
      </c>
      <c r="G1676" s="35" t="str">
        <f>VLOOKUP($A1676,'Medical Examinations'!$A:$N,11,0)</f>
        <v>No</v>
      </c>
      <c r="H1676" s="35" t="str">
        <f>VLOOKUP($A1676,'Medical Examinations'!$A:$N,5,0)</f>
        <v>No</v>
      </c>
      <c r="I1676" s="35" t="str">
        <f>VLOOKUP($A1676,'Medical Examinations'!$A:$N,6,0)</f>
        <v>No</v>
      </c>
      <c r="J1676" s="35">
        <f>VLOOKUP($A1676,'Medical Examinations'!$A:$N,9,0)</f>
        <v>2</v>
      </c>
      <c r="K1676" s="35" t="str">
        <f>VLOOKUP($A1676,'Medical Examinations'!$A:$N,10,0)</f>
        <v>No</v>
      </c>
      <c r="L1676" s="35" t="str">
        <f>VLOOKUP($A1676,'Medical Examinations'!$A:$N,12,0)</f>
        <v>Underweight</v>
      </c>
      <c r="M1676" s="35" t="str">
        <f>VLOOKUP($A1676,'Medical Examinations'!$A:$N,13,0)</f>
        <v>Normal</v>
      </c>
      <c r="N1676" s="45">
        <f>IFERROR(VLOOKUP($A1676,'Hospitalisation Details'!$A:$P,15,0),"")</f>
        <v>26600</v>
      </c>
      <c r="O1676" s="46">
        <f>IFERROR(VLOOKUP($A1676,'Hospitalisation Details'!$A:$P,6,0),"")</f>
        <v>5690.79</v>
      </c>
      <c r="P1676" s="47" t="str">
        <f>IFERROR(VLOOKUP($A1676,'Hospitalisation Details'!$A:$P,12,0),"")</f>
        <v>tier - 2</v>
      </c>
      <c r="Q1676" s="47" t="str">
        <f>IFERROR(VLOOKUP($A1676,'Hospitalisation Details'!$A:$P,13,0),"")</f>
        <v>tier - 1</v>
      </c>
      <c r="R1676" s="47" t="str">
        <f>IFERROR(VLOOKUP($A1676,'Hospitalisation Details'!$A:$P,14,0),"")</f>
        <v>R1013</v>
      </c>
      <c r="S1676" s="47">
        <f>IFERROR(VLOOKUP($A1676,'Hospitalisation Details'!$A:$P,16,0),"")</f>
        <v>50</v>
      </c>
    </row>
    <row r="1677" spans="1:19" x14ac:dyDescent="0.3">
      <c r="A1677" s="34" t="str">
        <f>'Medical Examinations'!A1677</f>
        <v>Id1676</v>
      </c>
      <c r="B1677" s="36" t="str">
        <f>VLOOKUP($A1677,'Customer Names'!A:E,3,FALSE)</f>
        <v>Ms.</v>
      </c>
      <c r="C1677" s="37" t="str">
        <f>VLOOKUP($A1677,'Customer Names'!$A:$E,4,FALSE)</f>
        <v xml:space="preserve"> Kaylee</v>
      </c>
      <c r="D1677" s="37" t="str">
        <f>VLOOKUP($A1677,'Customer Names'!A:E,5,FALSE)</f>
        <v>Venosky</v>
      </c>
      <c r="E1677" s="35">
        <f>VLOOKUP($A1677,'Medical Examinations'!$A:$H,2,FALSE)</f>
        <v>22.01</v>
      </c>
      <c r="F1677" s="35">
        <f>VLOOKUP($A1677,'Medical Examinations'!$A:$H,3,FALSE)</f>
        <v>5.01</v>
      </c>
      <c r="G1677" s="35" t="str">
        <f>VLOOKUP($A1677,'Medical Examinations'!$A:$N,11,0)</f>
        <v>No</v>
      </c>
      <c r="H1677" s="35" t="str">
        <f>VLOOKUP($A1677,'Medical Examinations'!$A:$N,5,0)</f>
        <v>No</v>
      </c>
      <c r="I1677" s="35" t="str">
        <f>VLOOKUP($A1677,'Medical Examinations'!$A:$N,6,0)</f>
        <v>No</v>
      </c>
      <c r="J1677" s="35">
        <f>VLOOKUP($A1677,'Medical Examinations'!$A:$N,9,0)</f>
        <v>1</v>
      </c>
      <c r="K1677" s="35" t="str">
        <f>VLOOKUP($A1677,'Medical Examinations'!$A:$N,10,0)</f>
        <v>No</v>
      </c>
      <c r="L1677" s="35" t="str">
        <f>VLOOKUP($A1677,'Medical Examinations'!$A:$N,12,0)</f>
        <v>Normal Weight</v>
      </c>
      <c r="M1677" s="35" t="str">
        <f>VLOOKUP($A1677,'Medical Examinations'!$A:$N,13,0)</f>
        <v>Normal</v>
      </c>
      <c r="N1677" s="45">
        <f>IFERROR(VLOOKUP($A1677,'Hospitalisation Details'!$A:$P,15,0),"")</f>
        <v>30906</v>
      </c>
      <c r="O1677" s="46">
        <f>IFERROR(VLOOKUP($A1677,'Hospitalisation Details'!$A:$P,6,0),"")</f>
        <v>5679.13</v>
      </c>
      <c r="P1677" s="47" t="str">
        <f>IFERROR(VLOOKUP($A1677,'Hospitalisation Details'!$A:$P,12,0),"")</f>
        <v>tier - 2</v>
      </c>
      <c r="Q1677" s="47" t="str">
        <f>IFERROR(VLOOKUP($A1677,'Hospitalisation Details'!$A:$P,13,0),"")</f>
        <v>tier - 2</v>
      </c>
      <c r="R1677" s="47" t="str">
        <f>IFERROR(VLOOKUP($A1677,'Hospitalisation Details'!$A:$P,14,0),"")</f>
        <v>R1013</v>
      </c>
      <c r="S1677" s="47">
        <f>IFERROR(VLOOKUP($A1677,'Hospitalisation Details'!$A:$P,16,0),"")</f>
        <v>38</v>
      </c>
    </row>
    <row r="1678" spans="1:19" x14ac:dyDescent="0.3">
      <c r="A1678" s="34" t="str">
        <f>'Medical Examinations'!A1678</f>
        <v>Id1677</v>
      </c>
      <c r="B1678" s="36" t="str">
        <f>VLOOKUP($A1678,'Customer Names'!A:E,3,FALSE)</f>
        <v>Ms.</v>
      </c>
      <c r="C1678" s="37" t="str">
        <f>VLOOKUP($A1678,'Customer Names'!$A:$E,4,FALSE)</f>
        <v xml:space="preserve"> Theresa</v>
      </c>
      <c r="D1678" s="37" t="str">
        <f>VLOOKUP($A1678,'Customer Names'!A:E,5,FALSE)</f>
        <v>Gosnell</v>
      </c>
      <c r="E1678" s="35">
        <f>VLOOKUP($A1678,'Medical Examinations'!$A:$H,2,FALSE)</f>
        <v>41.8</v>
      </c>
      <c r="F1678" s="35">
        <f>VLOOKUP($A1678,'Medical Examinations'!$A:$H,3,FALSE)</f>
        <v>5.82</v>
      </c>
      <c r="G1678" s="35" t="str">
        <f>VLOOKUP($A1678,'Medical Examinations'!$A:$N,11,0)</f>
        <v>Yes</v>
      </c>
      <c r="H1678" s="35" t="str">
        <f>VLOOKUP($A1678,'Medical Examinations'!$A:$N,5,0)</f>
        <v>No</v>
      </c>
      <c r="I1678" s="35" t="str">
        <f>VLOOKUP($A1678,'Medical Examinations'!$A:$N,6,0)</f>
        <v>Yes</v>
      </c>
      <c r="J1678" s="35">
        <f>VLOOKUP($A1678,'Medical Examinations'!$A:$N,9,0)</f>
        <v>1</v>
      </c>
      <c r="K1678" s="35" t="str">
        <f>VLOOKUP($A1678,'Medical Examinations'!$A:$N,10,0)</f>
        <v>No</v>
      </c>
      <c r="L1678" s="35" t="str">
        <f>VLOOKUP($A1678,'Medical Examinations'!$A:$N,12,0)</f>
        <v>Obesity</v>
      </c>
      <c r="M1678" s="35" t="str">
        <f>VLOOKUP($A1678,'Medical Examinations'!$A:$N,13,0)</f>
        <v>Prediabetes</v>
      </c>
      <c r="N1678" s="45">
        <f>IFERROR(VLOOKUP($A1678,'Hospitalisation Details'!$A:$P,15,0),"")</f>
        <v>30562</v>
      </c>
      <c r="O1678" s="46">
        <f>IFERROR(VLOOKUP($A1678,'Hospitalisation Details'!$A:$P,6,0),"")</f>
        <v>5662.23</v>
      </c>
      <c r="P1678" s="47" t="str">
        <f>IFERROR(VLOOKUP($A1678,'Hospitalisation Details'!$A:$P,12,0),"")</f>
        <v>tier - 2</v>
      </c>
      <c r="Q1678" s="47" t="str">
        <f>IFERROR(VLOOKUP($A1678,'Hospitalisation Details'!$A:$P,13,0),"")</f>
        <v>tier - 1</v>
      </c>
      <c r="R1678" s="47" t="str">
        <f>IFERROR(VLOOKUP($A1678,'Hospitalisation Details'!$A:$P,14,0),"")</f>
        <v>R1013</v>
      </c>
      <c r="S1678" s="47">
        <f>IFERROR(VLOOKUP($A1678,'Hospitalisation Details'!$A:$P,16,0),"")</f>
        <v>39</v>
      </c>
    </row>
    <row r="1679" spans="1:19" x14ac:dyDescent="0.3">
      <c r="A1679" s="34" t="str">
        <f>'Medical Examinations'!A1679</f>
        <v>Id1678</v>
      </c>
      <c r="B1679" s="36" t="str">
        <f>VLOOKUP($A1679,'Customer Names'!A:E,3,FALSE)</f>
        <v>Mr.</v>
      </c>
      <c r="C1679" s="37" t="str">
        <f>VLOOKUP($A1679,'Customer Names'!$A:$E,4,FALSE)</f>
        <v xml:space="preserve"> Travis G.</v>
      </c>
      <c r="D1679" s="37" t="str">
        <f>VLOOKUP($A1679,'Customer Names'!A:E,5,FALSE)</f>
        <v>Chewning-Kulick</v>
      </c>
      <c r="E1679" s="35">
        <f>VLOOKUP($A1679,'Medical Examinations'!$A:$H,2,FALSE)</f>
        <v>19.170000000000002</v>
      </c>
      <c r="F1679" s="35">
        <f>VLOOKUP($A1679,'Medical Examinations'!$A:$H,3,FALSE)</f>
        <v>7.94</v>
      </c>
      <c r="G1679" s="35" t="str">
        <f>VLOOKUP($A1679,'Medical Examinations'!$A:$N,11,0)</f>
        <v>No</v>
      </c>
      <c r="H1679" s="35" t="str">
        <f>VLOOKUP($A1679,'Medical Examinations'!$A:$N,5,0)</f>
        <v>No</v>
      </c>
      <c r="I1679" s="35" t="str">
        <f>VLOOKUP($A1679,'Medical Examinations'!$A:$N,6,0)</f>
        <v>No</v>
      </c>
      <c r="J1679" s="35">
        <f>VLOOKUP($A1679,'Medical Examinations'!$A:$N,9,0)</f>
        <v>0</v>
      </c>
      <c r="K1679" s="35" t="str">
        <f>VLOOKUP($A1679,'Medical Examinations'!$A:$N,10,0)</f>
        <v>No</v>
      </c>
      <c r="L1679" s="35" t="str">
        <f>VLOOKUP($A1679,'Medical Examinations'!$A:$N,12,0)</f>
        <v>Normal Weight</v>
      </c>
      <c r="M1679" s="35" t="str">
        <f>VLOOKUP($A1679,'Medical Examinations'!$A:$N,13,0)</f>
        <v>Diabetes</v>
      </c>
      <c r="N1679" s="45">
        <f>IFERROR(VLOOKUP($A1679,'Hospitalisation Details'!$A:$P,15,0),"")</f>
        <v>28760</v>
      </c>
      <c r="O1679" s="46">
        <f>IFERROR(VLOOKUP($A1679,'Hospitalisation Details'!$A:$P,6,0),"")</f>
        <v>5650.14</v>
      </c>
      <c r="P1679" s="47" t="str">
        <f>IFERROR(VLOOKUP($A1679,'Hospitalisation Details'!$A:$P,12,0),"")</f>
        <v>tier - 2</v>
      </c>
      <c r="Q1679" s="47" t="str">
        <f>IFERROR(VLOOKUP($A1679,'Hospitalisation Details'!$A:$P,13,0),"")</f>
        <v>tier - 1</v>
      </c>
      <c r="R1679" s="47" t="str">
        <f>IFERROR(VLOOKUP($A1679,'Hospitalisation Details'!$A:$P,14,0),"")</f>
        <v>R1013</v>
      </c>
      <c r="S1679" s="47">
        <f>IFERROR(VLOOKUP($A1679,'Hospitalisation Details'!$A:$P,16,0),"")</f>
        <v>44</v>
      </c>
    </row>
    <row r="1680" spans="1:19" x14ac:dyDescent="0.3">
      <c r="A1680" s="34" t="str">
        <f>'Medical Examinations'!A1680</f>
        <v>Id1679</v>
      </c>
      <c r="B1680" s="36" t="str">
        <f>VLOOKUP($A1680,'Customer Names'!A:E,3,FALSE)</f>
        <v>Ms.</v>
      </c>
      <c r="C1680" s="37" t="str">
        <f>VLOOKUP($A1680,'Customer Names'!$A:$E,4,FALSE)</f>
        <v xml:space="preserve"> Emma L.</v>
      </c>
      <c r="D1680" s="37" t="str">
        <f>VLOOKUP($A1680,'Customer Names'!A:E,5,FALSE)</f>
        <v>McCarron</v>
      </c>
      <c r="E1680" s="35">
        <f>VLOOKUP($A1680,'Medical Examinations'!$A:$H,2,FALSE)</f>
        <v>32.799999999999997</v>
      </c>
      <c r="F1680" s="35">
        <f>VLOOKUP($A1680,'Medical Examinations'!$A:$H,3,FALSE)</f>
        <v>6.16</v>
      </c>
      <c r="G1680" s="35" t="str">
        <f>VLOOKUP($A1680,'Medical Examinations'!$A:$N,11,0)</f>
        <v>Yes</v>
      </c>
      <c r="H1680" s="35" t="str">
        <f>VLOOKUP($A1680,'Medical Examinations'!$A:$N,5,0)</f>
        <v>No</v>
      </c>
      <c r="I1680" s="35" t="str">
        <f>VLOOKUP($A1680,'Medical Examinations'!$A:$N,6,0)</f>
        <v>Yes</v>
      </c>
      <c r="J1680" s="35">
        <f>VLOOKUP($A1680,'Medical Examinations'!$A:$N,9,0)</f>
        <v>1</v>
      </c>
      <c r="K1680" s="35" t="str">
        <f>VLOOKUP($A1680,'Medical Examinations'!$A:$N,10,0)</f>
        <v>No</v>
      </c>
      <c r="L1680" s="35" t="str">
        <f>VLOOKUP($A1680,'Medical Examinations'!$A:$N,12,0)</f>
        <v>Obesity</v>
      </c>
      <c r="M1680" s="35" t="str">
        <f>VLOOKUP($A1680,'Medical Examinations'!$A:$N,13,0)</f>
        <v>Prediabetes</v>
      </c>
      <c r="N1680" s="45">
        <f>IFERROR(VLOOKUP($A1680,'Hospitalisation Details'!$A:$P,15,0),"")</f>
        <v>30475</v>
      </c>
      <c r="O1680" s="46">
        <f>IFERROR(VLOOKUP($A1680,'Hospitalisation Details'!$A:$P,6,0),"")</f>
        <v>5649.72</v>
      </c>
      <c r="P1680" s="47" t="str">
        <f>IFERROR(VLOOKUP($A1680,'Hospitalisation Details'!$A:$P,12,0),"")</f>
        <v>tier - 2</v>
      </c>
      <c r="Q1680" s="47" t="str">
        <f>IFERROR(VLOOKUP($A1680,'Hospitalisation Details'!$A:$P,13,0),"")</f>
        <v>tier - 3</v>
      </c>
      <c r="R1680" s="47" t="str">
        <f>IFERROR(VLOOKUP($A1680,'Hospitalisation Details'!$A:$P,14,0),"")</f>
        <v>R1011</v>
      </c>
      <c r="S1680" s="47">
        <f>IFERROR(VLOOKUP($A1680,'Hospitalisation Details'!$A:$P,16,0),"")</f>
        <v>40</v>
      </c>
    </row>
    <row r="1681" spans="1:19" x14ac:dyDescent="0.3">
      <c r="A1681" s="34" t="str">
        <f>'Medical Examinations'!A1681</f>
        <v>Id1680</v>
      </c>
      <c r="B1681" s="36" t="str">
        <f>VLOOKUP($A1681,'Customer Names'!A:E,3,FALSE)</f>
        <v>Ms.</v>
      </c>
      <c r="C1681" s="37" t="str">
        <f>VLOOKUP($A1681,'Customer Names'!$A:$E,4,FALSE)</f>
        <v xml:space="preserve"> Linda</v>
      </c>
      <c r="D1681" s="37" t="str">
        <f>VLOOKUP($A1681,'Customer Names'!A:E,5,FALSE)</f>
        <v>Manion</v>
      </c>
      <c r="E1681" s="35">
        <f>VLOOKUP($A1681,'Medical Examinations'!$A:$H,2,FALSE)</f>
        <v>35.814999999999998</v>
      </c>
      <c r="F1681" s="35">
        <f>VLOOKUP($A1681,'Medical Examinations'!$A:$H,3,FALSE)</f>
        <v>4.1500000000000004</v>
      </c>
      <c r="G1681" s="35" t="str">
        <f>VLOOKUP($A1681,'Medical Examinations'!$A:$N,11,0)</f>
        <v>No</v>
      </c>
      <c r="H1681" s="35" t="str">
        <f>VLOOKUP($A1681,'Medical Examinations'!$A:$N,5,0)</f>
        <v>No</v>
      </c>
      <c r="I1681" s="35" t="str">
        <f>VLOOKUP($A1681,'Medical Examinations'!$A:$N,6,0)</f>
        <v>No</v>
      </c>
      <c r="J1681" s="35">
        <f>VLOOKUP($A1681,'Medical Examinations'!$A:$N,9,0)</f>
        <v>1</v>
      </c>
      <c r="K1681" s="35" t="str">
        <f>VLOOKUP($A1681,'Medical Examinations'!$A:$N,10,0)</f>
        <v>No</v>
      </c>
      <c r="L1681" s="35" t="str">
        <f>VLOOKUP($A1681,'Medical Examinations'!$A:$N,12,0)</f>
        <v>Obesity</v>
      </c>
      <c r="M1681" s="35" t="str">
        <f>VLOOKUP($A1681,'Medical Examinations'!$A:$N,13,0)</f>
        <v>Normal</v>
      </c>
      <c r="N1681" s="45">
        <f>IFERROR(VLOOKUP($A1681,'Hospitalisation Details'!$A:$P,15,0),"")</f>
        <v>32120</v>
      </c>
      <c r="O1681" s="46">
        <f>IFERROR(VLOOKUP($A1681,'Hospitalisation Details'!$A:$P,6,0),"")</f>
        <v>5630.46</v>
      </c>
      <c r="P1681" s="47" t="str">
        <f>IFERROR(VLOOKUP($A1681,'Hospitalisation Details'!$A:$P,12,0),"")</f>
        <v>tier - 2</v>
      </c>
      <c r="Q1681" s="47" t="str">
        <f>IFERROR(VLOOKUP($A1681,'Hospitalisation Details'!$A:$P,13,0),"")</f>
        <v>tier - 3</v>
      </c>
      <c r="R1681" s="47" t="str">
        <f>IFERROR(VLOOKUP($A1681,'Hospitalisation Details'!$A:$P,14,0),"")</f>
        <v>R1012</v>
      </c>
      <c r="S1681" s="47">
        <f>IFERROR(VLOOKUP($A1681,'Hospitalisation Details'!$A:$P,16,0),"")</f>
        <v>35</v>
      </c>
    </row>
    <row r="1682" spans="1:19" x14ac:dyDescent="0.3">
      <c r="A1682" s="34" t="str">
        <f>'Medical Examinations'!A1682</f>
        <v>Id1681</v>
      </c>
      <c r="B1682" s="36" t="str">
        <f>VLOOKUP($A1682,'Customer Names'!A:E,3,FALSE)</f>
        <v>Mr.</v>
      </c>
      <c r="C1682" s="37" t="str">
        <f>VLOOKUP($A1682,'Customer Names'!$A:$E,4,FALSE)</f>
        <v xml:space="preserve"> Owen R</v>
      </c>
      <c r="D1682" s="37" t="str">
        <f>VLOOKUP($A1682,'Customer Names'!A:E,5,FALSE)</f>
        <v>Strong</v>
      </c>
      <c r="E1682" s="35">
        <f>VLOOKUP($A1682,'Medical Examinations'!$A:$H,2,FALSE)</f>
        <v>24.3</v>
      </c>
      <c r="F1682" s="35">
        <f>VLOOKUP($A1682,'Medical Examinations'!$A:$H,3,FALSE)</f>
        <v>6.23</v>
      </c>
      <c r="G1682" s="35" t="str">
        <f>VLOOKUP($A1682,'Medical Examinations'!$A:$N,11,0)</f>
        <v>No</v>
      </c>
      <c r="H1682" s="35" t="str">
        <f>VLOOKUP($A1682,'Medical Examinations'!$A:$N,5,0)</f>
        <v>No</v>
      </c>
      <c r="I1682" s="35" t="str">
        <f>VLOOKUP($A1682,'Medical Examinations'!$A:$N,6,0)</f>
        <v>No</v>
      </c>
      <c r="J1682" s="35">
        <f>VLOOKUP($A1682,'Medical Examinations'!$A:$N,9,0)</f>
        <v>0</v>
      </c>
      <c r="K1682" s="35" t="str">
        <f>VLOOKUP($A1682,'Medical Examinations'!$A:$N,10,0)</f>
        <v>No</v>
      </c>
      <c r="L1682" s="35" t="str">
        <f>VLOOKUP($A1682,'Medical Examinations'!$A:$N,12,0)</f>
        <v>Normal Weight</v>
      </c>
      <c r="M1682" s="35" t="str">
        <f>VLOOKUP($A1682,'Medical Examinations'!$A:$N,13,0)</f>
        <v>Prediabetes</v>
      </c>
      <c r="N1682" s="45">
        <f>IFERROR(VLOOKUP($A1682,'Hospitalisation Details'!$A:$P,15,0),"")</f>
        <v>34653</v>
      </c>
      <c r="O1682" s="46">
        <f>IFERROR(VLOOKUP($A1682,'Hospitalisation Details'!$A:$P,6,0),"")</f>
        <v>5615.37</v>
      </c>
      <c r="P1682" s="47" t="str">
        <f>IFERROR(VLOOKUP($A1682,'Hospitalisation Details'!$A:$P,12,0),"")</f>
        <v>tier - 2</v>
      </c>
      <c r="Q1682" s="47" t="str">
        <f>IFERROR(VLOOKUP($A1682,'Hospitalisation Details'!$A:$P,13,0),"")</f>
        <v>tier - 3</v>
      </c>
      <c r="R1682" s="47" t="str">
        <f>IFERROR(VLOOKUP($A1682,'Hospitalisation Details'!$A:$P,14,0),"")</f>
        <v>R1011</v>
      </c>
      <c r="S1682" s="47">
        <f>IFERROR(VLOOKUP($A1682,'Hospitalisation Details'!$A:$P,16,0),"")</f>
        <v>28</v>
      </c>
    </row>
    <row r="1683" spans="1:19" x14ac:dyDescent="0.3">
      <c r="A1683" s="34" t="str">
        <f>'Medical Examinations'!A1683</f>
        <v>Id1682</v>
      </c>
      <c r="B1683" s="36" t="str">
        <f>VLOOKUP($A1683,'Customer Names'!A:E,3,FALSE)</f>
        <v>Mr.</v>
      </c>
      <c r="C1683" s="37" t="str">
        <f>VLOOKUP($A1683,'Customer Names'!$A:$E,4,FALSE)</f>
        <v xml:space="preserve"> Jacob</v>
      </c>
      <c r="D1683" s="37" t="str">
        <f>VLOOKUP($A1683,'Customer Names'!A:E,5,FALSE)</f>
        <v>Leblanc</v>
      </c>
      <c r="E1683" s="35">
        <f>VLOOKUP($A1683,'Medical Examinations'!$A:$H,2,FALSE)</f>
        <v>19.059999999999999</v>
      </c>
      <c r="F1683" s="35">
        <f>VLOOKUP($A1683,'Medical Examinations'!$A:$H,3,FALSE)</f>
        <v>7.41</v>
      </c>
      <c r="G1683" s="35" t="str">
        <f>VLOOKUP($A1683,'Medical Examinations'!$A:$N,11,0)</f>
        <v>No</v>
      </c>
      <c r="H1683" s="35" t="str">
        <f>VLOOKUP($A1683,'Medical Examinations'!$A:$N,5,0)</f>
        <v>No</v>
      </c>
      <c r="I1683" s="35" t="str">
        <f>VLOOKUP($A1683,'Medical Examinations'!$A:$N,6,0)</f>
        <v>No</v>
      </c>
      <c r="J1683" s="35">
        <f>VLOOKUP($A1683,'Medical Examinations'!$A:$N,9,0)</f>
        <v>0</v>
      </c>
      <c r="K1683" s="35" t="str">
        <f>VLOOKUP($A1683,'Medical Examinations'!$A:$N,10,0)</f>
        <v>No</v>
      </c>
      <c r="L1683" s="35" t="str">
        <f>VLOOKUP($A1683,'Medical Examinations'!$A:$N,12,0)</f>
        <v>Normal Weight</v>
      </c>
      <c r="M1683" s="35" t="str">
        <f>VLOOKUP($A1683,'Medical Examinations'!$A:$N,13,0)</f>
        <v>Diabetes</v>
      </c>
      <c r="N1683" s="45">
        <f>IFERROR(VLOOKUP($A1683,'Hospitalisation Details'!$A:$P,15,0),"")</f>
        <v>28744</v>
      </c>
      <c r="O1683" s="46">
        <f>IFERROR(VLOOKUP($A1683,'Hospitalisation Details'!$A:$P,6,0),"")</f>
        <v>5612.83</v>
      </c>
      <c r="P1683" s="47" t="str">
        <f>IFERROR(VLOOKUP($A1683,'Hospitalisation Details'!$A:$P,12,0),"")</f>
        <v>tier - 2</v>
      </c>
      <c r="Q1683" s="47" t="str">
        <f>IFERROR(VLOOKUP($A1683,'Hospitalisation Details'!$A:$P,13,0),"")</f>
        <v>tier - 3</v>
      </c>
      <c r="R1683" s="47" t="str">
        <f>IFERROR(VLOOKUP($A1683,'Hospitalisation Details'!$A:$P,14,0),"")</f>
        <v>R1013</v>
      </c>
      <c r="S1683" s="47">
        <f>IFERROR(VLOOKUP($A1683,'Hospitalisation Details'!$A:$P,16,0),"")</f>
        <v>44</v>
      </c>
    </row>
    <row r="1684" spans="1:19" x14ac:dyDescent="0.3">
      <c r="A1684" s="34" t="str">
        <f>'Medical Examinations'!A1684</f>
        <v>Id1683</v>
      </c>
      <c r="B1684" s="36" t="str">
        <f>VLOOKUP($A1684,'Customer Names'!A:E,3,FALSE)</f>
        <v>Ms.</v>
      </c>
      <c r="C1684" s="37" t="str">
        <f>VLOOKUP($A1684,'Customer Names'!$A:$E,4,FALSE)</f>
        <v xml:space="preserve"> Jacqueline</v>
      </c>
      <c r="D1684" s="37" t="str">
        <f>VLOOKUP($A1684,'Customer Names'!A:E,5,FALSE)</f>
        <v>Palmer</v>
      </c>
      <c r="E1684" s="35">
        <f>VLOOKUP($A1684,'Medical Examinations'!$A:$H,2,FALSE)</f>
        <v>33.25</v>
      </c>
      <c r="F1684" s="35">
        <f>VLOOKUP($A1684,'Medical Examinations'!$A:$H,3,FALSE)</f>
        <v>5.62</v>
      </c>
      <c r="G1684" s="35" t="str">
        <f>VLOOKUP($A1684,'Medical Examinations'!$A:$N,11,0)</f>
        <v>Yes</v>
      </c>
      <c r="H1684" s="35" t="str">
        <f>VLOOKUP($A1684,'Medical Examinations'!$A:$N,5,0)</f>
        <v>No</v>
      </c>
      <c r="I1684" s="35" t="str">
        <f>VLOOKUP($A1684,'Medical Examinations'!$A:$N,6,0)</f>
        <v>No</v>
      </c>
      <c r="J1684" s="35">
        <f>VLOOKUP($A1684,'Medical Examinations'!$A:$N,9,0)</f>
        <v>1</v>
      </c>
      <c r="K1684" s="35" t="str">
        <f>VLOOKUP($A1684,'Medical Examinations'!$A:$N,10,0)</f>
        <v>No</v>
      </c>
      <c r="L1684" s="35" t="str">
        <f>VLOOKUP($A1684,'Medical Examinations'!$A:$N,12,0)</f>
        <v>Obesity</v>
      </c>
      <c r="M1684" s="35" t="str">
        <f>VLOOKUP($A1684,'Medical Examinations'!$A:$N,13,0)</f>
        <v>Normal</v>
      </c>
      <c r="N1684" s="45">
        <f>IFERROR(VLOOKUP($A1684,'Hospitalisation Details'!$A:$P,15,0),"")</f>
        <v>32465</v>
      </c>
      <c r="O1684" s="46">
        <f>IFERROR(VLOOKUP($A1684,'Hospitalisation Details'!$A:$P,6,0),"")</f>
        <v>5594.85</v>
      </c>
      <c r="P1684" s="47" t="str">
        <f>IFERROR(VLOOKUP($A1684,'Hospitalisation Details'!$A:$P,12,0),"")</f>
        <v>tier - 2</v>
      </c>
      <c r="Q1684" s="47" t="str">
        <f>IFERROR(VLOOKUP($A1684,'Hospitalisation Details'!$A:$P,13,0),"")</f>
        <v>tier - 3</v>
      </c>
      <c r="R1684" s="47" t="str">
        <f>IFERROR(VLOOKUP($A1684,'Hospitalisation Details'!$A:$P,14,0),"")</f>
        <v>R1024</v>
      </c>
      <c r="S1684" s="47">
        <f>IFERROR(VLOOKUP($A1684,'Hospitalisation Details'!$A:$P,16,0),"")</f>
        <v>34</v>
      </c>
    </row>
    <row r="1685" spans="1:19" x14ac:dyDescent="0.3">
      <c r="A1685" s="34" t="str">
        <f>'Medical Examinations'!A1685</f>
        <v>Id1684</v>
      </c>
      <c r="B1685" s="36" t="str">
        <f>VLOOKUP($A1685,'Customer Names'!A:E,3,FALSE)</f>
        <v>Mr.</v>
      </c>
      <c r="C1685" s="37" t="str">
        <f>VLOOKUP($A1685,'Customer Names'!$A:$E,4,FALSE)</f>
        <v xml:space="preserve"> Yefeng</v>
      </c>
      <c r="D1685" s="37" t="str">
        <f>VLOOKUP($A1685,'Customer Names'!A:E,5,FALSE)</f>
        <v>Shen</v>
      </c>
      <c r="E1685" s="35">
        <f>VLOOKUP($A1685,'Medical Examinations'!$A:$H,2,FALSE)</f>
        <v>21.37</v>
      </c>
      <c r="F1685" s="35">
        <f>VLOOKUP($A1685,'Medical Examinations'!$A:$H,3,FALSE)</f>
        <v>4.54</v>
      </c>
      <c r="G1685" s="35" t="str">
        <f>VLOOKUP($A1685,'Medical Examinations'!$A:$N,11,0)</f>
        <v>Yes</v>
      </c>
      <c r="H1685" s="35" t="str">
        <f>VLOOKUP($A1685,'Medical Examinations'!$A:$N,5,0)</f>
        <v>No</v>
      </c>
      <c r="I1685" s="35" t="str">
        <f>VLOOKUP($A1685,'Medical Examinations'!$A:$N,6,0)</f>
        <v>Yes</v>
      </c>
      <c r="J1685" s="35">
        <f>VLOOKUP($A1685,'Medical Examinations'!$A:$N,9,0)</f>
        <v>1</v>
      </c>
      <c r="K1685" s="35" t="str">
        <f>VLOOKUP($A1685,'Medical Examinations'!$A:$N,10,0)</f>
        <v>No</v>
      </c>
      <c r="L1685" s="35" t="str">
        <f>VLOOKUP($A1685,'Medical Examinations'!$A:$N,12,0)</f>
        <v>Normal Weight</v>
      </c>
      <c r="M1685" s="35" t="str">
        <f>VLOOKUP($A1685,'Medical Examinations'!$A:$N,13,0)</f>
        <v>Normal</v>
      </c>
      <c r="N1685" s="45">
        <f>IFERROR(VLOOKUP($A1685,'Hospitalisation Details'!$A:$P,15,0),"")</f>
        <v>30592</v>
      </c>
      <c r="O1685" s="46">
        <f>IFERROR(VLOOKUP($A1685,'Hospitalisation Details'!$A:$P,6,0),"")</f>
        <v>5587.59</v>
      </c>
      <c r="P1685" s="47" t="str">
        <f>IFERROR(VLOOKUP($A1685,'Hospitalisation Details'!$A:$P,12,0),"")</f>
        <v>tier - 2</v>
      </c>
      <c r="Q1685" s="47" t="str">
        <f>IFERROR(VLOOKUP($A1685,'Hospitalisation Details'!$A:$P,13,0),"")</f>
        <v>tier - 1</v>
      </c>
      <c r="R1685" s="47" t="str">
        <f>IFERROR(VLOOKUP($A1685,'Hospitalisation Details'!$A:$P,14,0),"")</f>
        <v>R1013</v>
      </c>
      <c r="S1685" s="47">
        <f>IFERROR(VLOOKUP($A1685,'Hospitalisation Details'!$A:$P,16,0),"")</f>
        <v>39</v>
      </c>
    </row>
    <row r="1686" spans="1:19" x14ac:dyDescent="0.3">
      <c r="A1686" s="34" t="str">
        <f>'Medical Examinations'!A1686</f>
        <v>Id1685</v>
      </c>
      <c r="B1686" s="36" t="str">
        <f>VLOOKUP($A1686,'Customer Names'!A:E,3,FALSE)</f>
        <v>Mr.</v>
      </c>
      <c r="C1686" s="37" t="str">
        <f>VLOOKUP($A1686,'Customer Names'!$A:$E,4,FALSE)</f>
        <v xml:space="preserve"> Thomas J</v>
      </c>
      <c r="D1686" s="37" t="str">
        <f>VLOOKUP($A1686,'Customer Names'!A:E,5,FALSE)</f>
        <v>Goldsby</v>
      </c>
      <c r="E1686" s="35">
        <f>VLOOKUP($A1686,'Medical Examinations'!$A:$H,2,FALSE)</f>
        <v>34.43</v>
      </c>
      <c r="F1686" s="35">
        <f>VLOOKUP($A1686,'Medical Examinations'!$A:$H,3,FALSE)</f>
        <v>8.6199999999999992</v>
      </c>
      <c r="G1686" s="35" t="str">
        <f>VLOOKUP($A1686,'Medical Examinations'!$A:$N,11,0)</f>
        <v>Yes</v>
      </c>
      <c r="H1686" s="35" t="str">
        <f>VLOOKUP($A1686,'Medical Examinations'!$A:$N,5,0)</f>
        <v>No</v>
      </c>
      <c r="I1686" s="35" t="str">
        <f>VLOOKUP($A1686,'Medical Examinations'!$A:$N,6,0)</f>
        <v>No</v>
      </c>
      <c r="J1686" s="35">
        <f>VLOOKUP($A1686,'Medical Examinations'!$A:$N,9,0)</f>
        <v>1</v>
      </c>
      <c r="K1686" s="35" t="str">
        <f>VLOOKUP($A1686,'Medical Examinations'!$A:$N,10,0)</f>
        <v>No</v>
      </c>
      <c r="L1686" s="35" t="str">
        <f>VLOOKUP($A1686,'Medical Examinations'!$A:$N,12,0)</f>
        <v>Obesity</v>
      </c>
      <c r="M1686" s="35" t="str">
        <f>VLOOKUP($A1686,'Medical Examinations'!$A:$N,13,0)</f>
        <v>Diabetes</v>
      </c>
      <c r="N1686" s="45">
        <f>IFERROR(VLOOKUP($A1686,'Hospitalisation Details'!$A:$P,15,0),"")</f>
        <v>31737</v>
      </c>
      <c r="O1686" s="46">
        <f>IFERROR(VLOOKUP($A1686,'Hospitalisation Details'!$A:$P,6,0),"")</f>
        <v>5584.31</v>
      </c>
      <c r="P1686" s="47" t="str">
        <f>IFERROR(VLOOKUP($A1686,'Hospitalisation Details'!$A:$P,12,0),"")</f>
        <v>tier - 3</v>
      </c>
      <c r="Q1686" s="47" t="str">
        <f>IFERROR(VLOOKUP($A1686,'Hospitalisation Details'!$A:$P,13,0),"")</f>
        <v>tier - 1</v>
      </c>
      <c r="R1686" s="47" t="str">
        <f>IFERROR(VLOOKUP($A1686,'Hospitalisation Details'!$A:$P,14,0),"")</f>
        <v>R1013</v>
      </c>
      <c r="S1686" s="47">
        <f>IFERROR(VLOOKUP($A1686,'Hospitalisation Details'!$A:$P,16,0),"")</f>
        <v>36</v>
      </c>
    </row>
    <row r="1687" spans="1:19" x14ac:dyDescent="0.3">
      <c r="A1687" s="34" t="str">
        <f>'Medical Examinations'!A1687</f>
        <v>Id1686</v>
      </c>
      <c r="B1687" s="36" t="str">
        <f>VLOOKUP($A1687,'Customer Names'!A:E,3,FALSE)</f>
        <v>Mr.</v>
      </c>
      <c r="C1687" s="37" t="str">
        <f>VLOOKUP($A1687,'Customer Names'!$A:$E,4,FALSE)</f>
        <v xml:space="preserve"> Ken</v>
      </c>
      <c r="D1687" s="37" t="str">
        <f>VLOOKUP($A1687,'Customer Names'!A:E,5,FALSE)</f>
        <v>Whitney</v>
      </c>
      <c r="E1687" s="35">
        <f>VLOOKUP($A1687,'Medical Examinations'!$A:$H,2,FALSE)</f>
        <v>20.86</v>
      </c>
      <c r="F1687" s="35">
        <f>VLOOKUP($A1687,'Medical Examinations'!$A:$H,3,FALSE)</f>
        <v>4.3600000000000003</v>
      </c>
      <c r="G1687" s="35" t="str">
        <f>VLOOKUP($A1687,'Medical Examinations'!$A:$N,11,0)</f>
        <v>Yes</v>
      </c>
      <c r="H1687" s="35" t="str">
        <f>VLOOKUP($A1687,'Medical Examinations'!$A:$N,5,0)</f>
        <v>No</v>
      </c>
      <c r="I1687" s="35" t="str">
        <f>VLOOKUP($A1687,'Medical Examinations'!$A:$N,6,0)</f>
        <v>No</v>
      </c>
      <c r="J1687" s="35">
        <f>VLOOKUP($A1687,'Medical Examinations'!$A:$N,9,0)</f>
        <v>0</v>
      </c>
      <c r="K1687" s="35" t="str">
        <f>VLOOKUP($A1687,'Medical Examinations'!$A:$N,10,0)</f>
        <v>No</v>
      </c>
      <c r="L1687" s="35" t="str">
        <f>VLOOKUP($A1687,'Medical Examinations'!$A:$N,12,0)</f>
        <v>Normal Weight</v>
      </c>
      <c r="M1687" s="35" t="str">
        <f>VLOOKUP($A1687,'Medical Examinations'!$A:$N,13,0)</f>
        <v>Normal</v>
      </c>
      <c r="N1687" s="45">
        <f>IFERROR(VLOOKUP($A1687,'Hospitalisation Details'!$A:$P,15,0),"")</f>
        <v>31295</v>
      </c>
      <c r="O1687" s="46">
        <f>IFERROR(VLOOKUP($A1687,'Hospitalisation Details'!$A:$P,6,0),"")</f>
        <v>5582.95</v>
      </c>
      <c r="P1687" s="47" t="str">
        <f>IFERROR(VLOOKUP($A1687,'Hospitalisation Details'!$A:$P,12,0),"")</f>
        <v>tier - 2</v>
      </c>
      <c r="Q1687" s="47" t="str">
        <f>IFERROR(VLOOKUP($A1687,'Hospitalisation Details'!$A:$P,13,0),"")</f>
        <v>tier - 1</v>
      </c>
      <c r="R1687" s="47" t="str">
        <f>IFERROR(VLOOKUP($A1687,'Hospitalisation Details'!$A:$P,14,0),"")</f>
        <v>R1012</v>
      </c>
      <c r="S1687" s="47">
        <f>IFERROR(VLOOKUP($A1687,'Hospitalisation Details'!$A:$P,16,0),"")</f>
        <v>37</v>
      </c>
    </row>
    <row r="1688" spans="1:19" x14ac:dyDescent="0.3">
      <c r="A1688" s="34" t="str">
        <f>'Medical Examinations'!A1688</f>
        <v>Id1687</v>
      </c>
      <c r="B1688" s="36" t="str">
        <f>VLOOKUP($A1688,'Customer Names'!A:E,3,FALSE)</f>
        <v>Ms.</v>
      </c>
      <c r="C1688" s="37" t="str">
        <f>VLOOKUP($A1688,'Customer Names'!$A:$E,4,FALSE)</f>
        <v xml:space="preserve"> Annie E</v>
      </c>
      <c r="D1688" s="37" t="str">
        <f>VLOOKUP($A1688,'Customer Names'!A:E,5,FALSE)</f>
        <v>Mahoney</v>
      </c>
      <c r="E1688" s="35">
        <f>VLOOKUP($A1688,'Medical Examinations'!$A:$H,2,FALSE)</f>
        <v>18.34</v>
      </c>
      <c r="F1688" s="35">
        <f>VLOOKUP($A1688,'Medical Examinations'!$A:$H,3,FALSE)</f>
        <v>10.01</v>
      </c>
      <c r="G1688" s="35" t="str">
        <f>VLOOKUP($A1688,'Medical Examinations'!$A:$N,11,0)</f>
        <v>No</v>
      </c>
      <c r="H1688" s="35" t="str">
        <f>VLOOKUP($A1688,'Medical Examinations'!$A:$N,5,0)</f>
        <v>No</v>
      </c>
      <c r="I1688" s="35" t="str">
        <f>VLOOKUP($A1688,'Medical Examinations'!$A:$N,6,0)</f>
        <v>No</v>
      </c>
      <c r="J1688" s="35">
        <f>VLOOKUP($A1688,'Medical Examinations'!$A:$N,9,0)</f>
        <v>0</v>
      </c>
      <c r="K1688" s="35" t="str">
        <f>VLOOKUP($A1688,'Medical Examinations'!$A:$N,10,0)</f>
        <v>No</v>
      </c>
      <c r="L1688" s="35" t="str">
        <f>VLOOKUP($A1688,'Medical Examinations'!$A:$N,12,0)</f>
        <v>Underweight</v>
      </c>
      <c r="M1688" s="35" t="str">
        <f>VLOOKUP($A1688,'Medical Examinations'!$A:$N,13,0)</f>
        <v>Diabetes</v>
      </c>
      <c r="N1688" s="45">
        <f>IFERROR(VLOOKUP($A1688,'Hospitalisation Details'!$A:$P,15,0),"")</f>
        <v>27290</v>
      </c>
      <c r="O1688" s="46">
        <f>IFERROR(VLOOKUP($A1688,'Hospitalisation Details'!$A:$P,6,0),"")</f>
        <v>5576.35</v>
      </c>
      <c r="P1688" s="47" t="str">
        <f>IFERROR(VLOOKUP($A1688,'Hospitalisation Details'!$A:$P,12,0),"")</f>
        <v>tier - 2</v>
      </c>
      <c r="Q1688" s="47" t="str">
        <f>IFERROR(VLOOKUP($A1688,'Hospitalisation Details'!$A:$P,13,0),"")</f>
        <v>tier - 3</v>
      </c>
      <c r="R1688" s="47" t="str">
        <f>IFERROR(VLOOKUP($A1688,'Hospitalisation Details'!$A:$P,14,0),"")</f>
        <v>R1013</v>
      </c>
      <c r="S1688" s="47">
        <f>IFERROR(VLOOKUP($A1688,'Hospitalisation Details'!$A:$P,16,0),"")</f>
        <v>48</v>
      </c>
    </row>
    <row r="1689" spans="1:19" x14ac:dyDescent="0.3">
      <c r="A1689" s="34" t="str">
        <f>'Medical Examinations'!A1689</f>
        <v>Id1688</v>
      </c>
      <c r="B1689" s="36" t="str">
        <f>VLOOKUP($A1689,'Customer Names'!A:E,3,FALSE)</f>
        <v>Mrs.</v>
      </c>
      <c r="C1689" s="37" t="str">
        <f>VLOOKUP($A1689,'Customer Names'!$A:$E,4,FALSE)</f>
        <v xml:space="preserve"> Noel K.</v>
      </c>
      <c r="D1689" s="37" t="str">
        <f>VLOOKUP($A1689,'Customer Names'!A:E,5,FALSE)</f>
        <v>McCracken</v>
      </c>
      <c r="E1689" s="35">
        <f>VLOOKUP($A1689,'Medical Examinations'!$A:$H,2,FALSE)</f>
        <v>34.15</v>
      </c>
      <c r="F1689" s="35">
        <f>VLOOKUP($A1689,'Medical Examinations'!$A:$H,3,FALSE)</f>
        <v>5.42</v>
      </c>
      <c r="G1689" s="35" t="str">
        <f>VLOOKUP($A1689,'Medical Examinations'!$A:$N,11,0)</f>
        <v>No</v>
      </c>
      <c r="H1689" s="35" t="str">
        <f>VLOOKUP($A1689,'Medical Examinations'!$A:$N,5,0)</f>
        <v>No</v>
      </c>
      <c r="I1689" s="35" t="str">
        <f>VLOOKUP($A1689,'Medical Examinations'!$A:$N,6,0)</f>
        <v>No</v>
      </c>
      <c r="J1689" s="35">
        <f>VLOOKUP($A1689,'Medical Examinations'!$A:$N,9,0)</f>
        <v>0</v>
      </c>
      <c r="K1689" s="35" t="str">
        <f>VLOOKUP($A1689,'Medical Examinations'!$A:$N,10,0)</f>
        <v>No</v>
      </c>
      <c r="L1689" s="35" t="str">
        <f>VLOOKUP($A1689,'Medical Examinations'!$A:$N,12,0)</f>
        <v>Obesity</v>
      </c>
      <c r="M1689" s="35" t="str">
        <f>VLOOKUP($A1689,'Medical Examinations'!$A:$N,13,0)</f>
        <v>Normal</v>
      </c>
      <c r="N1689" s="45">
        <f>IFERROR(VLOOKUP($A1689,'Hospitalisation Details'!$A:$P,15,0),"")</f>
        <v>36425</v>
      </c>
      <c r="O1689" s="46">
        <f>IFERROR(VLOOKUP($A1689,'Hospitalisation Details'!$A:$P,6,0),"")</f>
        <v>5552.61</v>
      </c>
      <c r="P1689" s="47" t="str">
        <f>IFERROR(VLOOKUP($A1689,'Hospitalisation Details'!$A:$P,12,0),"")</f>
        <v>tier - 2</v>
      </c>
      <c r="Q1689" s="47" t="str">
        <f>IFERROR(VLOOKUP($A1689,'Hospitalisation Details'!$A:$P,13,0),"")</f>
        <v>tier - 3</v>
      </c>
      <c r="R1689" s="47" t="str">
        <f>IFERROR(VLOOKUP($A1689,'Hospitalisation Details'!$A:$P,14,0),"")</f>
        <v>R1026</v>
      </c>
      <c r="S1689" s="47">
        <f>IFERROR(VLOOKUP($A1689,'Hospitalisation Details'!$A:$P,16,0),"")</f>
        <v>23</v>
      </c>
    </row>
    <row r="1690" spans="1:19" x14ac:dyDescent="0.3">
      <c r="A1690" s="34" t="str">
        <f>'Medical Examinations'!A1690</f>
        <v>Id1689</v>
      </c>
      <c r="B1690" s="36" t="str">
        <f>VLOOKUP($A1690,'Customer Names'!A:E,3,FALSE)</f>
        <v>Mr.</v>
      </c>
      <c r="C1690" s="37" t="str">
        <f>VLOOKUP($A1690,'Customer Names'!$A:$E,4,FALSE)</f>
        <v xml:space="preserve"> Mark S</v>
      </c>
      <c r="D1690" s="37" t="str">
        <f>VLOOKUP($A1690,'Customer Names'!A:E,5,FALSE)</f>
        <v>Spewak</v>
      </c>
      <c r="E1690" s="35">
        <f>VLOOKUP($A1690,'Medical Examinations'!$A:$H,2,FALSE)</f>
        <v>18.350000000000001</v>
      </c>
      <c r="F1690" s="35">
        <f>VLOOKUP($A1690,'Medical Examinations'!$A:$H,3,FALSE)</f>
        <v>5.12</v>
      </c>
      <c r="G1690" s="35" t="str">
        <f>VLOOKUP($A1690,'Medical Examinations'!$A:$N,11,0)</f>
        <v>No</v>
      </c>
      <c r="H1690" s="35" t="str">
        <f>VLOOKUP($A1690,'Medical Examinations'!$A:$N,5,0)</f>
        <v>No</v>
      </c>
      <c r="I1690" s="35" t="str">
        <f>VLOOKUP($A1690,'Medical Examinations'!$A:$N,6,0)</f>
        <v>No</v>
      </c>
      <c r="J1690" s="35">
        <f>VLOOKUP($A1690,'Medical Examinations'!$A:$N,9,0)</f>
        <v>0</v>
      </c>
      <c r="K1690" s="35" t="str">
        <f>VLOOKUP($A1690,'Medical Examinations'!$A:$N,10,0)</f>
        <v>No</v>
      </c>
      <c r="L1690" s="35" t="str">
        <f>VLOOKUP($A1690,'Medical Examinations'!$A:$N,12,0)</f>
        <v>Underweight</v>
      </c>
      <c r="M1690" s="35" t="str">
        <f>VLOOKUP($A1690,'Medical Examinations'!$A:$N,13,0)</f>
        <v>Normal</v>
      </c>
      <c r="N1690" s="45">
        <f>IFERROR(VLOOKUP($A1690,'Hospitalisation Details'!$A:$P,15,0),"")</f>
        <v>29562</v>
      </c>
      <c r="O1690" s="46">
        <f>IFERROR(VLOOKUP($A1690,'Hospitalisation Details'!$A:$P,6,0),"")</f>
        <v>5540.35</v>
      </c>
      <c r="P1690" s="47" t="str">
        <f>IFERROR(VLOOKUP($A1690,'Hospitalisation Details'!$A:$P,12,0),"")</f>
        <v>tier - 2</v>
      </c>
      <c r="Q1690" s="47" t="str">
        <f>IFERROR(VLOOKUP($A1690,'Hospitalisation Details'!$A:$P,13,0),"")</f>
        <v>tier - 2</v>
      </c>
      <c r="R1690" s="47" t="str">
        <f>IFERROR(VLOOKUP($A1690,'Hospitalisation Details'!$A:$P,14,0),"")</f>
        <v>R1012</v>
      </c>
      <c r="S1690" s="47">
        <f>IFERROR(VLOOKUP($A1690,'Hospitalisation Details'!$A:$P,16,0),"")</f>
        <v>42</v>
      </c>
    </row>
    <row r="1691" spans="1:19" x14ac:dyDescent="0.3">
      <c r="A1691" s="34" t="str">
        <f>'Medical Examinations'!A1691</f>
        <v>Id1690</v>
      </c>
      <c r="B1691" s="36" t="str">
        <f>VLOOKUP($A1691,'Customer Names'!A:E,3,FALSE)</f>
        <v>Ms.</v>
      </c>
      <c r="C1691" s="37" t="str">
        <f>VLOOKUP($A1691,'Customer Names'!$A:$E,4,FALSE)</f>
        <v xml:space="preserve"> Federica</v>
      </c>
      <c r="D1691" s="37" t="str">
        <f>VLOOKUP($A1691,'Customer Names'!A:E,5,FALSE)</f>
        <v>Cottini</v>
      </c>
      <c r="E1691" s="35">
        <f>VLOOKUP($A1691,'Medical Examinations'!$A:$H,2,FALSE)</f>
        <v>22.13</v>
      </c>
      <c r="F1691" s="35">
        <f>VLOOKUP($A1691,'Medical Examinations'!$A:$H,3,FALSE)</f>
        <v>9.1999999999999993</v>
      </c>
      <c r="G1691" s="35" t="str">
        <f>VLOOKUP($A1691,'Medical Examinations'!$A:$N,11,0)</f>
        <v>Yes</v>
      </c>
      <c r="H1691" s="35" t="str">
        <f>VLOOKUP($A1691,'Medical Examinations'!$A:$N,5,0)</f>
        <v>No</v>
      </c>
      <c r="I1691" s="35" t="str">
        <f>VLOOKUP($A1691,'Medical Examinations'!$A:$N,6,0)</f>
        <v>No</v>
      </c>
      <c r="J1691" s="35">
        <f>VLOOKUP($A1691,'Medical Examinations'!$A:$N,9,0)</f>
        <v>0</v>
      </c>
      <c r="K1691" s="35" t="str">
        <f>VLOOKUP($A1691,'Medical Examinations'!$A:$N,10,0)</f>
        <v>No</v>
      </c>
      <c r="L1691" s="35" t="str">
        <f>VLOOKUP($A1691,'Medical Examinations'!$A:$N,12,0)</f>
        <v>Normal Weight</v>
      </c>
      <c r="M1691" s="35" t="str">
        <f>VLOOKUP($A1691,'Medical Examinations'!$A:$N,13,0)</f>
        <v>Diabetes</v>
      </c>
      <c r="N1691" s="45">
        <f>IFERROR(VLOOKUP($A1691,'Hospitalisation Details'!$A:$P,15,0),"")</f>
        <v>29897</v>
      </c>
      <c r="O1691" s="46">
        <f>IFERROR(VLOOKUP($A1691,'Hospitalisation Details'!$A:$P,6,0),"")</f>
        <v>5539.4</v>
      </c>
      <c r="P1691" s="47" t="str">
        <f>IFERROR(VLOOKUP($A1691,'Hospitalisation Details'!$A:$P,12,0),"")</f>
        <v>tier - 2</v>
      </c>
      <c r="Q1691" s="47" t="str">
        <f>IFERROR(VLOOKUP($A1691,'Hospitalisation Details'!$A:$P,13,0),"")</f>
        <v>tier - 2</v>
      </c>
      <c r="R1691" s="47" t="str">
        <f>IFERROR(VLOOKUP($A1691,'Hospitalisation Details'!$A:$P,14,0),"")</f>
        <v>R1013</v>
      </c>
      <c r="S1691" s="47">
        <f>IFERROR(VLOOKUP($A1691,'Hospitalisation Details'!$A:$P,16,0),"")</f>
        <v>41</v>
      </c>
    </row>
    <row r="1692" spans="1:19" x14ac:dyDescent="0.3">
      <c r="A1692" s="34" t="str">
        <f>'Medical Examinations'!A1692</f>
        <v>Id1691</v>
      </c>
      <c r="B1692" s="36" t="str">
        <f>VLOOKUP($A1692,'Customer Names'!A:E,3,FALSE)</f>
        <v>Ms.</v>
      </c>
      <c r="C1692" s="37" t="str">
        <f>VLOOKUP($A1692,'Customer Names'!$A:$E,4,FALSE)</f>
        <v xml:space="preserve"> Pamela L</v>
      </c>
      <c r="D1692" s="37" t="str">
        <f>VLOOKUP($A1692,'Customer Names'!A:E,5,FALSE)</f>
        <v>Findlay</v>
      </c>
      <c r="E1692" s="35">
        <f>VLOOKUP($A1692,'Medical Examinations'!$A:$H,2,FALSE)</f>
        <v>22.51</v>
      </c>
      <c r="F1692" s="35">
        <f>VLOOKUP($A1692,'Medical Examinations'!$A:$H,3,FALSE)</f>
        <v>6.08</v>
      </c>
      <c r="G1692" s="35" t="str">
        <f>VLOOKUP($A1692,'Medical Examinations'!$A:$N,11,0)</f>
        <v>Yes</v>
      </c>
      <c r="H1692" s="35" t="str">
        <f>VLOOKUP($A1692,'Medical Examinations'!$A:$N,5,0)</f>
        <v>No</v>
      </c>
      <c r="I1692" s="35" t="str">
        <f>VLOOKUP($A1692,'Medical Examinations'!$A:$N,6,0)</f>
        <v>No</v>
      </c>
      <c r="J1692" s="35">
        <f>VLOOKUP($A1692,'Medical Examinations'!$A:$N,9,0)</f>
        <v>1</v>
      </c>
      <c r="K1692" s="35" t="str">
        <f>VLOOKUP($A1692,'Medical Examinations'!$A:$N,10,0)</f>
        <v>No</v>
      </c>
      <c r="L1692" s="35" t="str">
        <f>VLOOKUP($A1692,'Medical Examinations'!$A:$N,12,0)</f>
        <v>Normal Weight</v>
      </c>
      <c r="M1692" s="35" t="str">
        <f>VLOOKUP($A1692,'Medical Examinations'!$A:$N,13,0)</f>
        <v>Prediabetes</v>
      </c>
      <c r="N1692" s="45">
        <f>IFERROR(VLOOKUP($A1692,'Hospitalisation Details'!$A:$P,15,0),"")</f>
        <v>32353</v>
      </c>
      <c r="O1692" s="46">
        <f>IFERROR(VLOOKUP($A1692,'Hospitalisation Details'!$A:$P,6,0),"")</f>
        <v>5503.36</v>
      </c>
      <c r="P1692" s="47" t="str">
        <f>IFERROR(VLOOKUP($A1692,'Hospitalisation Details'!$A:$P,12,0),"")</f>
        <v>tier - 2</v>
      </c>
      <c r="Q1692" s="47" t="str">
        <f>IFERROR(VLOOKUP($A1692,'Hospitalisation Details'!$A:$P,13,0),"")</f>
        <v>tier - 2</v>
      </c>
      <c r="R1692" s="47" t="str">
        <f>IFERROR(VLOOKUP($A1692,'Hospitalisation Details'!$A:$P,14,0),"")</f>
        <v>R1012</v>
      </c>
      <c r="S1692" s="47">
        <f>IFERROR(VLOOKUP($A1692,'Hospitalisation Details'!$A:$P,16,0),"")</f>
        <v>34</v>
      </c>
    </row>
    <row r="1693" spans="1:19" x14ac:dyDescent="0.3">
      <c r="A1693" s="34" t="str">
        <f>'Medical Examinations'!A1693</f>
        <v>Id1692</v>
      </c>
      <c r="B1693" s="36" t="str">
        <f>VLOOKUP($A1693,'Customer Names'!A:E,3,FALSE)</f>
        <v>Mr.</v>
      </c>
      <c r="C1693" s="37" t="str">
        <f>VLOOKUP($A1693,'Customer Names'!$A:$E,4,FALSE)</f>
        <v xml:space="preserve"> Andrew W.</v>
      </c>
      <c r="D1693" s="37" t="str">
        <f>VLOOKUP($A1693,'Customer Names'!A:E,5,FALSE)</f>
        <v>Strasburg</v>
      </c>
      <c r="E1693" s="35">
        <f>VLOOKUP($A1693,'Medical Examinations'!$A:$H,2,FALSE)</f>
        <v>31</v>
      </c>
      <c r="F1693" s="35">
        <f>VLOOKUP($A1693,'Medical Examinations'!$A:$H,3,FALSE)</f>
        <v>4.7699999999999996</v>
      </c>
      <c r="G1693" s="35" t="str">
        <f>VLOOKUP($A1693,'Medical Examinations'!$A:$N,11,0)</f>
        <v>No</v>
      </c>
      <c r="H1693" s="35" t="str">
        <f>VLOOKUP($A1693,'Medical Examinations'!$A:$N,5,0)</f>
        <v>No</v>
      </c>
      <c r="I1693" s="35" t="str">
        <f>VLOOKUP($A1693,'Medical Examinations'!$A:$N,6,0)</f>
        <v>No</v>
      </c>
      <c r="J1693" s="35">
        <f>VLOOKUP($A1693,'Medical Examinations'!$A:$N,9,0)</f>
        <v>1</v>
      </c>
      <c r="K1693" s="35" t="str">
        <f>VLOOKUP($A1693,'Medical Examinations'!$A:$N,10,0)</f>
        <v>No</v>
      </c>
      <c r="L1693" s="35" t="str">
        <f>VLOOKUP($A1693,'Medical Examinations'!$A:$N,12,0)</f>
        <v>Obesity</v>
      </c>
      <c r="M1693" s="35" t="str">
        <f>VLOOKUP($A1693,'Medical Examinations'!$A:$N,13,0)</f>
        <v>Normal</v>
      </c>
      <c r="N1693" s="45">
        <f>IFERROR(VLOOKUP($A1693,'Hospitalisation Details'!$A:$P,15,0),"")</f>
        <v>30911</v>
      </c>
      <c r="O1693" s="46">
        <f>IFERROR(VLOOKUP($A1693,'Hospitalisation Details'!$A:$P,6,0),"")</f>
        <v>5488.26</v>
      </c>
      <c r="P1693" s="47" t="str">
        <f>IFERROR(VLOOKUP($A1693,'Hospitalisation Details'!$A:$P,12,0),"")</f>
        <v>tier - 2</v>
      </c>
      <c r="Q1693" s="47" t="str">
        <f>IFERROR(VLOOKUP($A1693,'Hospitalisation Details'!$A:$P,13,0),"")</f>
        <v>tier - 3</v>
      </c>
      <c r="R1693" s="47" t="str">
        <f>IFERROR(VLOOKUP($A1693,'Hospitalisation Details'!$A:$P,14,0),"")</f>
        <v>R1011</v>
      </c>
      <c r="S1693" s="47">
        <f>IFERROR(VLOOKUP($A1693,'Hospitalisation Details'!$A:$P,16,0),"")</f>
        <v>38</v>
      </c>
    </row>
    <row r="1694" spans="1:19" x14ac:dyDescent="0.3">
      <c r="A1694" s="34" t="str">
        <f>'Medical Examinations'!A1694</f>
        <v>Id1693</v>
      </c>
      <c r="B1694" s="36" t="str">
        <f>VLOOKUP($A1694,'Customer Names'!A:E,3,FALSE)</f>
        <v>Mr.</v>
      </c>
      <c r="C1694" s="37" t="str">
        <f>VLOOKUP($A1694,'Customer Names'!$A:$E,4,FALSE)</f>
        <v xml:space="preserve"> Randall</v>
      </c>
      <c r="D1694" s="37" t="str">
        <f>VLOOKUP($A1694,'Customer Names'!A:E,5,FALSE)</f>
        <v>Adams</v>
      </c>
      <c r="E1694" s="35">
        <f>VLOOKUP($A1694,'Medical Examinations'!$A:$H,2,FALSE)</f>
        <v>28.27</v>
      </c>
      <c r="F1694" s="35">
        <f>VLOOKUP($A1694,'Medical Examinations'!$A:$H,3,FALSE)</f>
        <v>4.62</v>
      </c>
      <c r="G1694" s="35" t="str">
        <f>VLOOKUP($A1694,'Medical Examinations'!$A:$N,11,0)</f>
        <v>No</v>
      </c>
      <c r="H1694" s="35" t="str">
        <f>VLOOKUP($A1694,'Medical Examinations'!$A:$N,5,0)</f>
        <v>No</v>
      </c>
      <c r="I1694" s="35" t="str">
        <f>VLOOKUP($A1694,'Medical Examinations'!$A:$N,6,0)</f>
        <v>No</v>
      </c>
      <c r="J1694" s="35">
        <f>VLOOKUP($A1694,'Medical Examinations'!$A:$N,9,0)</f>
        <v>1</v>
      </c>
      <c r="K1694" s="35" t="str">
        <f>VLOOKUP($A1694,'Medical Examinations'!$A:$N,10,0)</f>
        <v>No</v>
      </c>
      <c r="L1694" s="35" t="str">
        <f>VLOOKUP($A1694,'Medical Examinations'!$A:$N,12,0)</f>
        <v>Overweight</v>
      </c>
      <c r="M1694" s="35" t="str">
        <f>VLOOKUP($A1694,'Medical Examinations'!$A:$N,13,0)</f>
        <v>Normal</v>
      </c>
      <c r="N1694" s="45">
        <f>IFERROR(VLOOKUP($A1694,'Hospitalisation Details'!$A:$P,15,0),"")</f>
        <v>30920</v>
      </c>
      <c r="O1694" s="46">
        <f>IFERROR(VLOOKUP($A1694,'Hospitalisation Details'!$A:$P,6,0),"")</f>
        <v>5484.47</v>
      </c>
      <c r="P1694" s="47" t="str">
        <f>IFERROR(VLOOKUP($A1694,'Hospitalisation Details'!$A:$P,12,0),"")</f>
        <v>tier - 2</v>
      </c>
      <c r="Q1694" s="47" t="str">
        <f>IFERROR(VLOOKUP($A1694,'Hospitalisation Details'!$A:$P,13,0),"")</f>
        <v>tier - 2</v>
      </c>
      <c r="R1694" s="47" t="str">
        <f>IFERROR(VLOOKUP($A1694,'Hospitalisation Details'!$A:$P,14,0),"")</f>
        <v>R1013</v>
      </c>
      <c r="S1694" s="47">
        <f>IFERROR(VLOOKUP($A1694,'Hospitalisation Details'!$A:$P,16,0),"")</f>
        <v>38</v>
      </c>
    </row>
    <row r="1695" spans="1:19" x14ac:dyDescent="0.3">
      <c r="A1695" s="34" t="str">
        <f>'Medical Examinations'!A1695</f>
        <v>Id1694</v>
      </c>
      <c r="B1695" s="36" t="str">
        <f>VLOOKUP($A1695,'Customer Names'!A:E,3,FALSE)</f>
        <v>Ms.</v>
      </c>
      <c r="C1695" s="37" t="str">
        <f>VLOOKUP($A1695,'Customer Names'!$A:$E,4,FALSE)</f>
        <v xml:space="preserve"> Tracy L</v>
      </c>
      <c r="D1695" s="37" t="str">
        <f>VLOOKUP($A1695,'Customer Names'!A:E,5,FALSE)</f>
        <v>Deeter</v>
      </c>
      <c r="E1695" s="35">
        <f>VLOOKUP($A1695,'Medical Examinations'!$A:$H,2,FALSE)</f>
        <v>29.92</v>
      </c>
      <c r="F1695" s="35">
        <f>VLOOKUP($A1695,'Medical Examinations'!$A:$H,3,FALSE)</f>
        <v>9.07</v>
      </c>
      <c r="G1695" s="35" t="str">
        <f>VLOOKUP($A1695,'Medical Examinations'!$A:$N,11,0)</f>
        <v>Yes</v>
      </c>
      <c r="H1695" s="35" t="str">
        <f>VLOOKUP($A1695,'Medical Examinations'!$A:$N,5,0)</f>
        <v>No</v>
      </c>
      <c r="I1695" s="35" t="str">
        <f>VLOOKUP($A1695,'Medical Examinations'!$A:$N,6,0)</f>
        <v>No</v>
      </c>
      <c r="J1695" s="35">
        <f>VLOOKUP($A1695,'Medical Examinations'!$A:$N,9,0)</f>
        <v>1</v>
      </c>
      <c r="K1695" s="35" t="str">
        <f>VLOOKUP($A1695,'Medical Examinations'!$A:$N,10,0)</f>
        <v>No</v>
      </c>
      <c r="L1695" s="35" t="str">
        <f>VLOOKUP($A1695,'Medical Examinations'!$A:$N,12,0)</f>
        <v>Overweight</v>
      </c>
      <c r="M1695" s="35" t="str">
        <f>VLOOKUP($A1695,'Medical Examinations'!$A:$N,13,0)</f>
        <v>Diabetes</v>
      </c>
      <c r="N1695" s="45">
        <f>IFERROR(VLOOKUP($A1695,'Hospitalisation Details'!$A:$P,15,0),"")</f>
        <v>31685</v>
      </c>
      <c r="O1695" s="46">
        <f>IFERROR(VLOOKUP($A1695,'Hospitalisation Details'!$A:$P,6,0),"")</f>
        <v>5478.04</v>
      </c>
      <c r="P1695" s="47" t="str">
        <f>IFERROR(VLOOKUP($A1695,'Hospitalisation Details'!$A:$P,12,0),"")</f>
        <v>tier - 2</v>
      </c>
      <c r="Q1695" s="47" t="str">
        <f>IFERROR(VLOOKUP($A1695,'Hospitalisation Details'!$A:$P,13,0),"")</f>
        <v>tier - 3</v>
      </c>
      <c r="R1695" s="47" t="str">
        <f>IFERROR(VLOOKUP($A1695,'Hospitalisation Details'!$A:$P,14,0),"")</f>
        <v>R1013</v>
      </c>
      <c r="S1695" s="47">
        <f>IFERROR(VLOOKUP($A1695,'Hospitalisation Details'!$A:$P,16,0),"")</f>
        <v>36</v>
      </c>
    </row>
    <row r="1696" spans="1:19" x14ac:dyDescent="0.3">
      <c r="A1696" s="34" t="str">
        <f>'Medical Examinations'!A1696</f>
        <v>Id1695</v>
      </c>
      <c r="B1696" s="36" t="str">
        <f>VLOOKUP($A1696,'Customer Names'!A:E,3,FALSE)</f>
        <v>Ms.</v>
      </c>
      <c r="C1696" s="37" t="str">
        <f>VLOOKUP($A1696,'Customer Names'!$A:$E,4,FALSE)</f>
        <v xml:space="preserve"> Azelie</v>
      </c>
      <c r="D1696" s="37" t="str">
        <f>VLOOKUP($A1696,'Customer Names'!A:E,5,FALSE)</f>
        <v>Arpin</v>
      </c>
      <c r="E1696" s="35">
        <f>VLOOKUP($A1696,'Medical Examinations'!$A:$H,2,FALSE)</f>
        <v>25.9</v>
      </c>
      <c r="F1696" s="35">
        <f>VLOOKUP($A1696,'Medical Examinations'!$A:$H,3,FALSE)</f>
        <v>9.1199999999999992</v>
      </c>
      <c r="G1696" s="35" t="str">
        <f>VLOOKUP($A1696,'Medical Examinations'!$A:$N,11,0)</f>
        <v>Yes</v>
      </c>
      <c r="H1696" s="35" t="str">
        <f>VLOOKUP($A1696,'Medical Examinations'!$A:$N,5,0)</f>
        <v>No</v>
      </c>
      <c r="I1696" s="35" t="str">
        <f>VLOOKUP($A1696,'Medical Examinations'!$A:$N,6,0)</f>
        <v>No</v>
      </c>
      <c r="J1696" s="35">
        <f>VLOOKUP($A1696,'Medical Examinations'!$A:$N,9,0)</f>
        <v>1</v>
      </c>
      <c r="K1696" s="35" t="str">
        <f>VLOOKUP($A1696,'Medical Examinations'!$A:$N,10,0)</f>
        <v>No</v>
      </c>
      <c r="L1696" s="35" t="str">
        <f>VLOOKUP($A1696,'Medical Examinations'!$A:$N,12,0)</f>
        <v>Overweight</v>
      </c>
      <c r="M1696" s="35" t="str">
        <f>VLOOKUP($A1696,'Medical Examinations'!$A:$N,13,0)</f>
        <v>Diabetes</v>
      </c>
      <c r="N1696" s="45">
        <f>IFERROR(VLOOKUP($A1696,'Hospitalisation Details'!$A:$P,15,0),"")</f>
        <v>31605</v>
      </c>
      <c r="O1696" s="46">
        <f>IFERROR(VLOOKUP($A1696,'Hospitalisation Details'!$A:$P,6,0),"")</f>
        <v>5472.45</v>
      </c>
      <c r="P1696" s="47" t="str">
        <f>IFERROR(VLOOKUP($A1696,'Hospitalisation Details'!$A:$P,12,0),"")</f>
        <v>tier - 2</v>
      </c>
      <c r="Q1696" s="47" t="str">
        <f>IFERROR(VLOOKUP($A1696,'Hospitalisation Details'!$A:$P,13,0),"")</f>
        <v>tier - 3</v>
      </c>
      <c r="R1696" s="47" t="str">
        <f>IFERROR(VLOOKUP($A1696,'Hospitalisation Details'!$A:$P,14,0),"")</f>
        <v>R1011</v>
      </c>
      <c r="S1696" s="47">
        <f>IFERROR(VLOOKUP($A1696,'Hospitalisation Details'!$A:$P,16,0),"")</f>
        <v>36</v>
      </c>
    </row>
    <row r="1697" spans="1:19" x14ac:dyDescent="0.3">
      <c r="A1697" s="34" t="str">
        <f>'Medical Examinations'!A1697</f>
        <v>Id1696</v>
      </c>
      <c r="B1697" s="36" t="str">
        <f>VLOOKUP($A1697,'Customer Names'!A:E,3,FALSE)</f>
        <v>Ms.</v>
      </c>
      <c r="C1697" s="37" t="str">
        <f>VLOOKUP($A1697,'Customer Names'!$A:$E,4,FALSE)</f>
        <v xml:space="preserve"> Monica M.</v>
      </c>
      <c r="D1697" s="37" t="str">
        <f>VLOOKUP($A1697,'Customer Names'!A:E,5,FALSE)</f>
        <v>Schoeneck</v>
      </c>
      <c r="E1697" s="35">
        <f>VLOOKUP($A1697,'Medical Examinations'!$A:$H,2,FALSE)</f>
        <v>27.74</v>
      </c>
      <c r="F1697" s="35">
        <f>VLOOKUP($A1697,'Medical Examinations'!$A:$H,3,FALSE)</f>
        <v>7.32</v>
      </c>
      <c r="G1697" s="35" t="str">
        <f>VLOOKUP($A1697,'Medical Examinations'!$A:$N,11,0)</f>
        <v>Yes</v>
      </c>
      <c r="H1697" s="35" t="str">
        <f>VLOOKUP($A1697,'Medical Examinations'!$A:$N,5,0)</f>
        <v>No</v>
      </c>
      <c r="I1697" s="35" t="str">
        <f>VLOOKUP($A1697,'Medical Examinations'!$A:$N,6,0)</f>
        <v>No</v>
      </c>
      <c r="J1697" s="35">
        <f>VLOOKUP($A1697,'Medical Examinations'!$A:$N,9,0)</f>
        <v>1</v>
      </c>
      <c r="K1697" s="35" t="str">
        <f>VLOOKUP($A1697,'Medical Examinations'!$A:$N,10,0)</f>
        <v>No</v>
      </c>
      <c r="L1697" s="35" t="str">
        <f>VLOOKUP($A1697,'Medical Examinations'!$A:$N,12,0)</f>
        <v>Overweight</v>
      </c>
      <c r="M1697" s="35" t="str">
        <f>VLOOKUP($A1697,'Medical Examinations'!$A:$N,13,0)</f>
        <v>Diabetes</v>
      </c>
      <c r="N1697" s="45">
        <f>IFERROR(VLOOKUP($A1697,'Hospitalisation Details'!$A:$P,15,0),"")</f>
        <v>31748</v>
      </c>
      <c r="O1697" s="46">
        <f>IFERROR(VLOOKUP($A1697,'Hospitalisation Details'!$A:$P,6,0),"")</f>
        <v>5469.01</v>
      </c>
      <c r="P1697" s="47" t="str">
        <f>IFERROR(VLOOKUP($A1697,'Hospitalisation Details'!$A:$P,12,0),"")</f>
        <v>tier - 2</v>
      </c>
      <c r="Q1697" s="47" t="str">
        <f>IFERROR(VLOOKUP($A1697,'Hospitalisation Details'!$A:$P,13,0),"")</f>
        <v>tier - 2</v>
      </c>
      <c r="R1697" s="47" t="str">
        <f>IFERROR(VLOOKUP($A1697,'Hospitalisation Details'!$A:$P,14,0),"")</f>
        <v>R1024</v>
      </c>
      <c r="S1697" s="47">
        <f>IFERROR(VLOOKUP($A1697,'Hospitalisation Details'!$A:$P,16,0),"")</f>
        <v>36</v>
      </c>
    </row>
    <row r="1698" spans="1:19" x14ac:dyDescent="0.3">
      <c r="A1698" s="34" t="str">
        <f>'Medical Examinations'!A1698</f>
        <v>Id1697</v>
      </c>
      <c r="B1698" s="36" t="str">
        <f>VLOOKUP($A1698,'Customer Names'!A:E,3,FALSE)</f>
        <v>Ms.</v>
      </c>
      <c r="C1698" s="37" t="str">
        <f>VLOOKUP($A1698,'Customer Names'!$A:$E,4,FALSE)</f>
        <v xml:space="preserve"> Katarina K.</v>
      </c>
      <c r="D1698" s="37" t="str">
        <f>VLOOKUP($A1698,'Customer Names'!A:E,5,FALSE)</f>
        <v>Mueller</v>
      </c>
      <c r="E1698" s="35">
        <f>VLOOKUP($A1698,'Medical Examinations'!$A:$H,2,FALSE)</f>
        <v>17.260000000000002</v>
      </c>
      <c r="F1698" s="35">
        <f>VLOOKUP($A1698,'Medical Examinations'!$A:$H,3,FALSE)</f>
        <v>11.73</v>
      </c>
      <c r="G1698" s="35" t="str">
        <f>VLOOKUP($A1698,'Medical Examinations'!$A:$N,11,0)</f>
        <v>No</v>
      </c>
      <c r="H1698" s="35" t="str">
        <f>VLOOKUP($A1698,'Medical Examinations'!$A:$N,5,0)</f>
        <v>No</v>
      </c>
      <c r="I1698" s="35" t="str">
        <f>VLOOKUP($A1698,'Medical Examinations'!$A:$N,6,0)</f>
        <v>No</v>
      </c>
      <c r="J1698" s="35">
        <f>VLOOKUP($A1698,'Medical Examinations'!$A:$N,9,0)</f>
        <v>2</v>
      </c>
      <c r="K1698" s="35" t="str">
        <f>VLOOKUP($A1698,'Medical Examinations'!$A:$N,10,0)</f>
        <v>No</v>
      </c>
      <c r="L1698" s="35" t="str">
        <f>VLOOKUP($A1698,'Medical Examinations'!$A:$N,12,0)</f>
        <v>Underweight</v>
      </c>
      <c r="M1698" s="35" t="str">
        <f>VLOOKUP($A1698,'Medical Examinations'!$A:$N,13,0)</f>
        <v>Diabetes</v>
      </c>
      <c r="N1698" s="45">
        <f>IFERROR(VLOOKUP($A1698,'Hospitalisation Details'!$A:$P,15,0),"")</f>
        <v>26961</v>
      </c>
      <c r="O1698" s="46">
        <f>IFERROR(VLOOKUP($A1698,'Hospitalisation Details'!$A:$P,6,0),"")</f>
        <v>5466.88</v>
      </c>
      <c r="P1698" s="47" t="str">
        <f>IFERROR(VLOOKUP($A1698,'Hospitalisation Details'!$A:$P,12,0),"")</f>
        <v>tier - 2</v>
      </c>
      <c r="Q1698" s="47" t="str">
        <f>IFERROR(VLOOKUP($A1698,'Hospitalisation Details'!$A:$P,13,0),"")</f>
        <v>tier - 2</v>
      </c>
      <c r="R1698" s="47" t="str">
        <f>IFERROR(VLOOKUP($A1698,'Hospitalisation Details'!$A:$P,14,0),"")</f>
        <v>R1013</v>
      </c>
      <c r="S1698" s="47">
        <f>IFERROR(VLOOKUP($A1698,'Hospitalisation Details'!$A:$P,16,0),"")</f>
        <v>49</v>
      </c>
    </row>
    <row r="1699" spans="1:19" x14ac:dyDescent="0.3">
      <c r="A1699" s="34" t="str">
        <f>'Medical Examinations'!A1699</f>
        <v>Id1698</v>
      </c>
      <c r="B1699" s="36" t="str">
        <f>VLOOKUP($A1699,'Customer Names'!A:E,3,FALSE)</f>
        <v>Ms.</v>
      </c>
      <c r="C1699" s="37" t="str">
        <f>VLOOKUP($A1699,'Customer Names'!$A:$E,4,FALSE)</f>
        <v xml:space="preserve"> Jamie L.</v>
      </c>
      <c r="D1699" s="37" t="str">
        <f>VLOOKUP($A1699,'Customer Names'!A:E,5,FALSE)</f>
        <v>Willits</v>
      </c>
      <c r="E1699" s="35">
        <f>VLOOKUP($A1699,'Medical Examinations'!$A:$H,2,FALSE)</f>
        <v>19.855</v>
      </c>
      <c r="F1699" s="35">
        <f>VLOOKUP($A1699,'Medical Examinations'!$A:$H,3,FALSE)</f>
        <v>6.64</v>
      </c>
      <c r="G1699" s="35" t="str">
        <f>VLOOKUP($A1699,'Medical Examinations'!$A:$N,11,0)</f>
        <v>Yes</v>
      </c>
      <c r="H1699" s="35" t="str">
        <f>VLOOKUP($A1699,'Medical Examinations'!$A:$N,5,0)</f>
        <v>No</v>
      </c>
      <c r="I1699" s="35" t="str">
        <f>VLOOKUP($A1699,'Medical Examinations'!$A:$N,6,0)</f>
        <v>No</v>
      </c>
      <c r="J1699" s="35">
        <f>VLOOKUP($A1699,'Medical Examinations'!$A:$N,9,0)</f>
        <v>1</v>
      </c>
      <c r="K1699" s="35" t="str">
        <f>VLOOKUP($A1699,'Medical Examinations'!$A:$N,10,0)</f>
        <v>No</v>
      </c>
      <c r="L1699" s="35" t="str">
        <f>VLOOKUP($A1699,'Medical Examinations'!$A:$N,12,0)</f>
        <v>Normal Weight</v>
      </c>
      <c r="M1699" s="35" t="str">
        <f>VLOOKUP($A1699,'Medical Examinations'!$A:$N,13,0)</f>
        <v>Diabetes</v>
      </c>
      <c r="N1699" s="45">
        <f>IFERROR(VLOOKUP($A1699,'Hospitalisation Details'!$A:$P,15,0),"")</f>
        <v>31771</v>
      </c>
      <c r="O1699" s="46">
        <f>IFERROR(VLOOKUP($A1699,'Hospitalisation Details'!$A:$P,6,0),"")</f>
        <v>5458.05</v>
      </c>
      <c r="P1699" s="47" t="str">
        <f>IFERROR(VLOOKUP($A1699,'Hospitalisation Details'!$A:$P,12,0),"")</f>
        <v>tier - 2</v>
      </c>
      <c r="Q1699" s="47" t="str">
        <f>IFERROR(VLOOKUP($A1699,'Hospitalisation Details'!$A:$P,13,0),"")</f>
        <v>tier - 2</v>
      </c>
      <c r="R1699" s="47" t="str">
        <f>IFERROR(VLOOKUP($A1699,'Hospitalisation Details'!$A:$P,14,0),"")</f>
        <v>R1024</v>
      </c>
      <c r="S1699" s="47">
        <f>IFERROR(VLOOKUP($A1699,'Hospitalisation Details'!$A:$P,16,0),"")</f>
        <v>36</v>
      </c>
    </row>
    <row r="1700" spans="1:19" x14ac:dyDescent="0.3">
      <c r="A1700" s="34" t="str">
        <f>'Medical Examinations'!A1700</f>
        <v>Id1699</v>
      </c>
      <c r="B1700" s="36" t="str">
        <f>VLOOKUP($A1700,'Customer Names'!A:E,3,FALSE)</f>
        <v>Mr.</v>
      </c>
      <c r="C1700" s="37" t="str">
        <f>VLOOKUP($A1700,'Customer Names'!$A:$E,4,FALSE)</f>
        <v xml:space="preserve"> Brian</v>
      </c>
      <c r="D1700" s="37" t="str">
        <f>VLOOKUP($A1700,'Customer Names'!A:E,5,FALSE)</f>
        <v>Syring</v>
      </c>
      <c r="E1700" s="35">
        <f>VLOOKUP($A1700,'Medical Examinations'!$A:$H,2,FALSE)</f>
        <v>41.69</v>
      </c>
      <c r="F1700" s="35">
        <f>VLOOKUP($A1700,'Medical Examinations'!$A:$H,3,FALSE)</f>
        <v>5.78</v>
      </c>
      <c r="G1700" s="35" t="str">
        <f>VLOOKUP($A1700,'Medical Examinations'!$A:$N,11,0)</f>
        <v>No</v>
      </c>
      <c r="H1700" s="35" t="str">
        <f>VLOOKUP($A1700,'Medical Examinations'!$A:$N,5,0)</f>
        <v>No</v>
      </c>
      <c r="I1700" s="35" t="str">
        <f>VLOOKUP($A1700,'Medical Examinations'!$A:$N,6,0)</f>
        <v>No</v>
      </c>
      <c r="J1700" s="35">
        <f>VLOOKUP($A1700,'Medical Examinations'!$A:$N,9,0)</f>
        <v>0</v>
      </c>
      <c r="K1700" s="35" t="str">
        <f>VLOOKUP($A1700,'Medical Examinations'!$A:$N,10,0)</f>
        <v>No</v>
      </c>
      <c r="L1700" s="35" t="str">
        <f>VLOOKUP($A1700,'Medical Examinations'!$A:$N,12,0)</f>
        <v>Obesity</v>
      </c>
      <c r="M1700" s="35" t="str">
        <f>VLOOKUP($A1700,'Medical Examinations'!$A:$N,13,0)</f>
        <v>Prediabetes</v>
      </c>
      <c r="N1700" s="45">
        <f>IFERROR(VLOOKUP($A1700,'Hospitalisation Details'!$A:$P,15,0),"")</f>
        <v>30188</v>
      </c>
      <c r="O1700" s="46">
        <f>IFERROR(VLOOKUP($A1700,'Hospitalisation Details'!$A:$P,6,0),"")</f>
        <v>5438.75</v>
      </c>
      <c r="P1700" s="47" t="str">
        <f>IFERROR(VLOOKUP($A1700,'Hospitalisation Details'!$A:$P,12,0),"")</f>
        <v>tier - 3</v>
      </c>
      <c r="Q1700" s="47" t="str">
        <f>IFERROR(VLOOKUP($A1700,'Hospitalisation Details'!$A:$P,13,0),"")</f>
        <v>tier - 2</v>
      </c>
      <c r="R1700" s="47" t="str">
        <f>IFERROR(VLOOKUP($A1700,'Hospitalisation Details'!$A:$P,14,0),"")</f>
        <v>R1013</v>
      </c>
      <c r="S1700" s="47">
        <f>IFERROR(VLOOKUP($A1700,'Hospitalisation Details'!$A:$P,16,0),"")</f>
        <v>40</v>
      </c>
    </row>
    <row r="1701" spans="1:19" x14ac:dyDescent="0.3">
      <c r="A1701" s="34" t="str">
        <f>'Medical Examinations'!A1701</f>
        <v>Id1700</v>
      </c>
      <c r="B1701" s="36" t="str">
        <f>VLOOKUP($A1701,'Customer Names'!A:E,3,FALSE)</f>
        <v>Ms.</v>
      </c>
      <c r="C1701" s="37" t="str">
        <f>VLOOKUP($A1701,'Customer Names'!$A:$E,4,FALSE)</f>
        <v xml:space="preserve"> Stacey L.</v>
      </c>
      <c r="D1701" s="37" t="str">
        <f>VLOOKUP($A1701,'Customer Names'!A:E,5,FALSE)</f>
        <v>Strike</v>
      </c>
      <c r="E1701" s="35">
        <f>VLOOKUP($A1701,'Medical Examinations'!$A:$H,2,FALSE)</f>
        <v>16.12</v>
      </c>
      <c r="F1701" s="35">
        <f>VLOOKUP($A1701,'Medical Examinations'!$A:$H,3,FALSE)</f>
        <v>10.45</v>
      </c>
      <c r="G1701" s="35" t="str">
        <f>VLOOKUP($A1701,'Medical Examinations'!$A:$N,11,0)</f>
        <v>No</v>
      </c>
      <c r="H1701" s="35" t="str">
        <f>VLOOKUP($A1701,'Medical Examinations'!$A:$N,5,0)</f>
        <v>No</v>
      </c>
      <c r="I1701" s="35" t="str">
        <f>VLOOKUP($A1701,'Medical Examinations'!$A:$N,6,0)</f>
        <v>No</v>
      </c>
      <c r="J1701" s="35">
        <f>VLOOKUP($A1701,'Medical Examinations'!$A:$N,9,0)</f>
        <v>0</v>
      </c>
      <c r="K1701" s="35" t="str">
        <f>VLOOKUP($A1701,'Medical Examinations'!$A:$N,10,0)</f>
        <v>No</v>
      </c>
      <c r="L1701" s="35" t="str">
        <f>VLOOKUP($A1701,'Medical Examinations'!$A:$N,12,0)</f>
        <v>Underweight</v>
      </c>
      <c r="M1701" s="35" t="str">
        <f>VLOOKUP($A1701,'Medical Examinations'!$A:$N,13,0)</f>
        <v>Diabetes</v>
      </c>
      <c r="N1701" s="45">
        <f>IFERROR(VLOOKUP($A1701,'Hospitalisation Details'!$A:$P,15,0),"")</f>
        <v>28649</v>
      </c>
      <c r="O1701" s="46">
        <f>IFERROR(VLOOKUP($A1701,'Hospitalisation Details'!$A:$P,6,0),"")</f>
        <v>5428.98</v>
      </c>
      <c r="P1701" s="47" t="str">
        <f>IFERROR(VLOOKUP($A1701,'Hospitalisation Details'!$A:$P,12,0),"")</f>
        <v>tier - 2</v>
      </c>
      <c r="Q1701" s="47" t="str">
        <f>IFERROR(VLOOKUP($A1701,'Hospitalisation Details'!$A:$P,13,0),"")</f>
        <v>tier - 2</v>
      </c>
      <c r="R1701" s="47" t="str">
        <f>IFERROR(VLOOKUP($A1701,'Hospitalisation Details'!$A:$P,14,0),"")</f>
        <v>R1012</v>
      </c>
      <c r="S1701" s="47">
        <f>IFERROR(VLOOKUP($A1701,'Hospitalisation Details'!$A:$P,16,0),"")</f>
        <v>45</v>
      </c>
    </row>
    <row r="1702" spans="1:19" x14ac:dyDescent="0.3">
      <c r="A1702" s="34" t="str">
        <f>'Medical Examinations'!A1702</f>
        <v>Id1701</v>
      </c>
      <c r="B1702" s="36" t="str">
        <f>VLOOKUP($A1702,'Customer Names'!A:E,3,FALSE)</f>
        <v>Mr.</v>
      </c>
      <c r="C1702" s="37" t="str">
        <f>VLOOKUP($A1702,'Customer Names'!$A:$E,4,FALSE)</f>
        <v xml:space="preserve"> Stephen</v>
      </c>
      <c r="D1702" s="37" t="str">
        <f>VLOOKUP($A1702,'Customer Names'!A:E,5,FALSE)</f>
        <v>Hennigar</v>
      </c>
      <c r="E1702" s="35">
        <f>VLOOKUP($A1702,'Medical Examinations'!$A:$H,2,FALSE)</f>
        <v>37.43</v>
      </c>
      <c r="F1702" s="35">
        <f>VLOOKUP($A1702,'Medical Examinations'!$A:$H,3,FALSE)</f>
        <v>4.5199999999999996</v>
      </c>
      <c r="G1702" s="35" t="str">
        <f>VLOOKUP($A1702,'Medical Examinations'!$A:$N,11,0)</f>
        <v>No</v>
      </c>
      <c r="H1702" s="35" t="str">
        <f>VLOOKUP($A1702,'Medical Examinations'!$A:$N,5,0)</f>
        <v>No</v>
      </c>
      <c r="I1702" s="35" t="str">
        <f>VLOOKUP($A1702,'Medical Examinations'!$A:$N,6,0)</f>
        <v>No</v>
      </c>
      <c r="J1702" s="35">
        <f>VLOOKUP($A1702,'Medical Examinations'!$A:$N,9,0)</f>
        <v>1</v>
      </c>
      <c r="K1702" s="35" t="str">
        <f>VLOOKUP($A1702,'Medical Examinations'!$A:$N,10,0)</f>
        <v>No</v>
      </c>
      <c r="L1702" s="35" t="str">
        <f>VLOOKUP($A1702,'Medical Examinations'!$A:$N,12,0)</f>
        <v>Obesity</v>
      </c>
      <c r="M1702" s="35" t="str">
        <f>VLOOKUP($A1702,'Medical Examinations'!$A:$N,13,0)</f>
        <v>Normal</v>
      </c>
      <c r="N1702" s="45">
        <f>IFERROR(VLOOKUP($A1702,'Hospitalisation Details'!$A:$P,15,0),"")</f>
        <v>33864</v>
      </c>
      <c r="O1702" s="46">
        <f>IFERROR(VLOOKUP($A1702,'Hospitalisation Details'!$A:$P,6,0),"")</f>
        <v>5428.73</v>
      </c>
      <c r="P1702" s="47" t="str">
        <f>IFERROR(VLOOKUP($A1702,'Hospitalisation Details'!$A:$P,12,0),"")</f>
        <v>tier - 3</v>
      </c>
      <c r="Q1702" s="47" t="str">
        <f>IFERROR(VLOOKUP($A1702,'Hospitalisation Details'!$A:$P,13,0),"")</f>
        <v>tier - 1</v>
      </c>
      <c r="R1702" s="47" t="str">
        <f>IFERROR(VLOOKUP($A1702,'Hospitalisation Details'!$A:$P,14,0),"")</f>
        <v>R1017</v>
      </c>
      <c r="S1702" s="47">
        <f>IFERROR(VLOOKUP($A1702,'Hospitalisation Details'!$A:$P,16,0),"")</f>
        <v>30</v>
      </c>
    </row>
    <row r="1703" spans="1:19" x14ac:dyDescent="0.3">
      <c r="A1703" s="34" t="str">
        <f>'Medical Examinations'!A1703</f>
        <v>Id1702</v>
      </c>
      <c r="B1703" s="36" t="str">
        <f>VLOOKUP($A1703,'Customer Names'!A:E,3,FALSE)</f>
        <v>Mr.</v>
      </c>
      <c r="C1703" s="37" t="str">
        <f>VLOOKUP($A1703,'Customer Names'!$A:$E,4,FALSE)</f>
        <v xml:space="preserve"> Joshua</v>
      </c>
      <c r="D1703" s="37" t="str">
        <f>VLOOKUP($A1703,'Customer Names'!A:E,5,FALSE)</f>
        <v>May</v>
      </c>
      <c r="E1703" s="35">
        <f>VLOOKUP($A1703,'Medical Examinations'!$A:$H,2,FALSE)</f>
        <v>31.065000000000001</v>
      </c>
      <c r="F1703" s="35">
        <f>VLOOKUP($A1703,'Medical Examinations'!$A:$H,3,FALSE)</f>
        <v>5.71</v>
      </c>
      <c r="G1703" s="35" t="str">
        <f>VLOOKUP($A1703,'Medical Examinations'!$A:$N,11,0)</f>
        <v>No</v>
      </c>
      <c r="H1703" s="35" t="str">
        <f>VLOOKUP($A1703,'Medical Examinations'!$A:$N,5,0)</f>
        <v>No</v>
      </c>
      <c r="I1703" s="35" t="str">
        <f>VLOOKUP($A1703,'Medical Examinations'!$A:$N,6,0)</f>
        <v>No</v>
      </c>
      <c r="J1703" s="35">
        <f>VLOOKUP($A1703,'Medical Examinations'!$A:$N,9,0)</f>
        <v>0</v>
      </c>
      <c r="K1703" s="35" t="str">
        <f>VLOOKUP($A1703,'Medical Examinations'!$A:$N,10,0)</f>
        <v>No</v>
      </c>
      <c r="L1703" s="35" t="str">
        <f>VLOOKUP($A1703,'Medical Examinations'!$A:$N,12,0)</f>
        <v>Obesity</v>
      </c>
      <c r="M1703" s="35" t="str">
        <f>VLOOKUP($A1703,'Medical Examinations'!$A:$N,13,0)</f>
        <v>Prediabetes</v>
      </c>
      <c r="N1703" s="45">
        <f>IFERROR(VLOOKUP($A1703,'Hospitalisation Details'!$A:$P,15,0),"")</f>
        <v>33425</v>
      </c>
      <c r="O1703" s="46">
        <f>IFERROR(VLOOKUP($A1703,'Hospitalisation Details'!$A:$P,6,0),"")</f>
        <v>5425.02</v>
      </c>
      <c r="P1703" s="47" t="str">
        <f>IFERROR(VLOOKUP($A1703,'Hospitalisation Details'!$A:$P,12,0),"")</f>
        <v>tier - 2</v>
      </c>
      <c r="Q1703" s="47" t="str">
        <f>IFERROR(VLOOKUP($A1703,'Hospitalisation Details'!$A:$P,13,0),"")</f>
        <v>tier - 1</v>
      </c>
      <c r="R1703" s="47" t="str">
        <f>IFERROR(VLOOKUP($A1703,'Hospitalisation Details'!$A:$P,14,0),"")</f>
        <v>R1012</v>
      </c>
      <c r="S1703" s="47">
        <f>IFERROR(VLOOKUP($A1703,'Hospitalisation Details'!$A:$P,16,0),"")</f>
        <v>31</v>
      </c>
    </row>
    <row r="1704" spans="1:19" x14ac:dyDescent="0.3">
      <c r="A1704" s="34" t="str">
        <f>'Medical Examinations'!A1704</f>
        <v>Id1703</v>
      </c>
      <c r="B1704" s="36" t="str">
        <f>VLOOKUP($A1704,'Customer Names'!A:E,3,FALSE)</f>
        <v>Mr.</v>
      </c>
      <c r="C1704" s="37" t="str">
        <f>VLOOKUP($A1704,'Customer Names'!$A:$E,4,FALSE)</f>
        <v xml:space="preserve"> Josh</v>
      </c>
      <c r="D1704" s="37" t="str">
        <f>VLOOKUP($A1704,'Customer Names'!A:E,5,FALSE)</f>
        <v>Metcalf</v>
      </c>
      <c r="E1704" s="35">
        <f>VLOOKUP($A1704,'Medical Examinations'!$A:$H,2,FALSE)</f>
        <v>25.08</v>
      </c>
      <c r="F1704" s="35">
        <f>VLOOKUP($A1704,'Medical Examinations'!$A:$H,3,FALSE)</f>
        <v>4.7699999999999996</v>
      </c>
      <c r="G1704" s="35" t="str">
        <f>VLOOKUP($A1704,'Medical Examinations'!$A:$N,11,0)</f>
        <v>No</v>
      </c>
      <c r="H1704" s="35" t="str">
        <f>VLOOKUP($A1704,'Medical Examinations'!$A:$N,5,0)</f>
        <v>No</v>
      </c>
      <c r="I1704" s="35" t="str">
        <f>VLOOKUP($A1704,'Medical Examinations'!$A:$N,6,0)</f>
        <v>No</v>
      </c>
      <c r="J1704" s="35">
        <f>VLOOKUP($A1704,'Medical Examinations'!$A:$N,9,0)</f>
        <v>0</v>
      </c>
      <c r="K1704" s="35" t="str">
        <f>VLOOKUP($A1704,'Medical Examinations'!$A:$N,10,0)</f>
        <v>No</v>
      </c>
      <c r="L1704" s="35" t="str">
        <f>VLOOKUP($A1704,'Medical Examinations'!$A:$N,12,0)</f>
        <v>Overweight</v>
      </c>
      <c r="M1704" s="35" t="str">
        <f>VLOOKUP($A1704,'Medical Examinations'!$A:$N,13,0)</f>
        <v>Normal</v>
      </c>
      <c r="N1704" s="45">
        <f>IFERROR(VLOOKUP($A1704,'Hospitalisation Details'!$A:$P,15,0),"")</f>
        <v>30221</v>
      </c>
      <c r="O1704" s="46">
        <f>IFERROR(VLOOKUP($A1704,'Hospitalisation Details'!$A:$P,6,0),"")</f>
        <v>5415.66</v>
      </c>
      <c r="P1704" s="47" t="str">
        <f>IFERROR(VLOOKUP($A1704,'Hospitalisation Details'!$A:$P,12,0),"")</f>
        <v>tier - 2</v>
      </c>
      <c r="Q1704" s="47" t="str">
        <f>IFERROR(VLOOKUP($A1704,'Hospitalisation Details'!$A:$P,13,0),"")</f>
        <v>tier - 3</v>
      </c>
      <c r="R1704" s="47" t="str">
        <f>IFERROR(VLOOKUP($A1704,'Hospitalisation Details'!$A:$P,14,0),"")</f>
        <v>R1013</v>
      </c>
      <c r="S1704" s="47">
        <f>IFERROR(VLOOKUP($A1704,'Hospitalisation Details'!$A:$P,16,0),"")</f>
        <v>40</v>
      </c>
    </row>
    <row r="1705" spans="1:19" x14ac:dyDescent="0.3">
      <c r="A1705" s="34" t="str">
        <f>'Medical Examinations'!A1705</f>
        <v>Id1704</v>
      </c>
      <c r="B1705" s="36" t="str">
        <f>VLOOKUP($A1705,'Customer Names'!A:E,3,FALSE)</f>
        <v>Ms.</v>
      </c>
      <c r="C1705" s="37" t="str">
        <f>VLOOKUP($A1705,'Customer Names'!$A:$E,4,FALSE)</f>
        <v xml:space="preserve"> Heather</v>
      </c>
      <c r="D1705" s="37" t="str">
        <f>VLOOKUP($A1705,'Customer Names'!A:E,5,FALSE)</f>
        <v>Tiska</v>
      </c>
      <c r="E1705" s="35">
        <f>VLOOKUP($A1705,'Medical Examinations'!$A:$H,2,FALSE)</f>
        <v>15.2</v>
      </c>
      <c r="F1705" s="35">
        <f>VLOOKUP($A1705,'Medical Examinations'!$A:$H,3,FALSE)</f>
        <v>7.81</v>
      </c>
      <c r="G1705" s="35" t="str">
        <f>VLOOKUP($A1705,'Medical Examinations'!$A:$N,11,0)</f>
        <v>Yes</v>
      </c>
      <c r="H1705" s="35" t="str">
        <f>VLOOKUP($A1705,'Medical Examinations'!$A:$N,5,0)</f>
        <v>No</v>
      </c>
      <c r="I1705" s="35" t="str">
        <f>VLOOKUP($A1705,'Medical Examinations'!$A:$N,6,0)</f>
        <v>No</v>
      </c>
      <c r="J1705" s="35">
        <f>VLOOKUP($A1705,'Medical Examinations'!$A:$N,9,0)</f>
        <v>1</v>
      </c>
      <c r="K1705" s="35" t="str">
        <f>VLOOKUP($A1705,'Medical Examinations'!$A:$N,10,0)</f>
        <v>No</v>
      </c>
      <c r="L1705" s="35" t="str">
        <f>VLOOKUP($A1705,'Medical Examinations'!$A:$N,12,0)</f>
        <v>Underweight</v>
      </c>
      <c r="M1705" s="35" t="str">
        <f>VLOOKUP($A1705,'Medical Examinations'!$A:$N,13,0)</f>
        <v>Diabetes</v>
      </c>
      <c r="N1705" s="45">
        <f>IFERROR(VLOOKUP($A1705,'Hospitalisation Details'!$A:$P,15,0),"")</f>
        <v>27664</v>
      </c>
      <c r="O1705" s="46">
        <f>IFERROR(VLOOKUP($A1705,'Hospitalisation Details'!$A:$P,6,0),"")</f>
        <v>5411.99</v>
      </c>
      <c r="P1705" s="47" t="str">
        <f>IFERROR(VLOOKUP($A1705,'Hospitalisation Details'!$A:$P,12,0),"")</f>
        <v>tier - 2</v>
      </c>
      <c r="Q1705" s="47" t="str">
        <f>IFERROR(VLOOKUP($A1705,'Hospitalisation Details'!$A:$P,13,0),"")</f>
        <v>tier - 3</v>
      </c>
      <c r="R1705" s="47" t="str">
        <f>IFERROR(VLOOKUP($A1705,'Hospitalisation Details'!$A:$P,14,0),"")</f>
        <v>R1012</v>
      </c>
      <c r="S1705" s="47">
        <f>IFERROR(VLOOKUP($A1705,'Hospitalisation Details'!$A:$P,16,0),"")</f>
        <v>47</v>
      </c>
    </row>
    <row r="1706" spans="1:19" x14ac:dyDescent="0.3">
      <c r="A1706" s="34" t="str">
        <f>'Medical Examinations'!A1706</f>
        <v>Id1705</v>
      </c>
      <c r="B1706" s="36" t="str">
        <f>VLOOKUP($A1706,'Customer Names'!A:E,3,FALSE)</f>
        <v>Mr.</v>
      </c>
      <c r="C1706" s="37" t="str">
        <f>VLOOKUP($A1706,'Customer Names'!$A:$E,4,FALSE)</f>
        <v xml:space="preserve"> James C.</v>
      </c>
      <c r="D1706" s="37" t="str">
        <f>VLOOKUP($A1706,'Customer Names'!A:E,5,FALSE)</f>
        <v>McDonough</v>
      </c>
      <c r="E1706" s="35">
        <f>VLOOKUP($A1706,'Medical Examinations'!$A:$H,2,FALSE)</f>
        <v>22.34</v>
      </c>
      <c r="F1706" s="35">
        <f>VLOOKUP($A1706,'Medical Examinations'!$A:$H,3,FALSE)</f>
        <v>5.19</v>
      </c>
      <c r="G1706" s="35" t="str">
        <f>VLOOKUP($A1706,'Medical Examinations'!$A:$N,11,0)</f>
        <v>Yes</v>
      </c>
      <c r="H1706" s="35" t="str">
        <f>VLOOKUP($A1706,'Medical Examinations'!$A:$N,5,0)</f>
        <v>No</v>
      </c>
      <c r="I1706" s="35" t="str">
        <f>VLOOKUP($A1706,'Medical Examinations'!$A:$N,6,0)</f>
        <v>No</v>
      </c>
      <c r="J1706" s="35">
        <f>VLOOKUP($A1706,'Medical Examinations'!$A:$N,9,0)</f>
        <v>0</v>
      </c>
      <c r="K1706" s="35" t="str">
        <f>VLOOKUP($A1706,'Medical Examinations'!$A:$N,10,0)</f>
        <v>No</v>
      </c>
      <c r="L1706" s="35" t="str">
        <f>VLOOKUP($A1706,'Medical Examinations'!$A:$N,12,0)</f>
        <v>Normal Weight</v>
      </c>
      <c r="M1706" s="35" t="str">
        <f>VLOOKUP($A1706,'Medical Examinations'!$A:$N,13,0)</f>
        <v>Normal</v>
      </c>
      <c r="N1706" s="45">
        <f>IFERROR(VLOOKUP($A1706,'Hospitalisation Details'!$A:$P,15,0),"")</f>
        <v>31404</v>
      </c>
      <c r="O1706" s="46">
        <f>IFERROR(VLOOKUP($A1706,'Hospitalisation Details'!$A:$P,6,0),"")</f>
        <v>5402.89</v>
      </c>
      <c r="P1706" s="47" t="str">
        <f>IFERROR(VLOOKUP($A1706,'Hospitalisation Details'!$A:$P,12,0),"")</f>
        <v>tier - 2</v>
      </c>
      <c r="Q1706" s="47" t="str">
        <f>IFERROR(VLOOKUP($A1706,'Hospitalisation Details'!$A:$P,13,0),"")</f>
        <v>tier - 1</v>
      </c>
      <c r="R1706" s="47" t="str">
        <f>IFERROR(VLOOKUP($A1706,'Hospitalisation Details'!$A:$P,14,0),"")</f>
        <v>R1013</v>
      </c>
      <c r="S1706" s="47">
        <f>IFERROR(VLOOKUP($A1706,'Hospitalisation Details'!$A:$P,16,0),"")</f>
        <v>37</v>
      </c>
    </row>
    <row r="1707" spans="1:19" x14ac:dyDescent="0.3">
      <c r="A1707" s="34" t="str">
        <f>'Medical Examinations'!A1707</f>
        <v>Id1706</v>
      </c>
      <c r="B1707" s="36" t="str">
        <f>VLOOKUP($A1707,'Customer Names'!A:E,3,FALSE)</f>
        <v>Ms.</v>
      </c>
      <c r="C1707" s="37" t="str">
        <f>VLOOKUP($A1707,'Customer Names'!$A:$E,4,FALSE)</f>
        <v xml:space="preserve"> Kim</v>
      </c>
      <c r="D1707" s="37" t="str">
        <f>VLOOKUP($A1707,'Customer Names'!A:E,5,FALSE)</f>
        <v>Fairley</v>
      </c>
      <c r="E1707" s="35">
        <f>VLOOKUP($A1707,'Medical Examinations'!$A:$H,2,FALSE)</f>
        <v>40.15</v>
      </c>
      <c r="F1707" s="35">
        <f>VLOOKUP($A1707,'Medical Examinations'!$A:$H,3,FALSE)</f>
        <v>5.93</v>
      </c>
      <c r="G1707" s="35" t="str">
        <f>VLOOKUP($A1707,'Medical Examinations'!$A:$N,11,0)</f>
        <v>No</v>
      </c>
      <c r="H1707" s="35" t="str">
        <f>VLOOKUP($A1707,'Medical Examinations'!$A:$N,5,0)</f>
        <v>No</v>
      </c>
      <c r="I1707" s="35" t="str">
        <f>VLOOKUP($A1707,'Medical Examinations'!$A:$N,6,0)</f>
        <v>No</v>
      </c>
      <c r="J1707" s="35">
        <f>VLOOKUP($A1707,'Medical Examinations'!$A:$N,9,0)</f>
        <v>1</v>
      </c>
      <c r="K1707" s="35" t="str">
        <f>VLOOKUP($A1707,'Medical Examinations'!$A:$N,10,0)</f>
        <v>No</v>
      </c>
      <c r="L1707" s="35" t="str">
        <f>VLOOKUP($A1707,'Medical Examinations'!$A:$N,12,0)</f>
        <v>Obesity</v>
      </c>
      <c r="M1707" s="35" t="str">
        <f>VLOOKUP($A1707,'Medical Examinations'!$A:$N,13,0)</f>
        <v>Prediabetes</v>
      </c>
      <c r="N1707" s="45">
        <f>IFERROR(VLOOKUP($A1707,'Hospitalisation Details'!$A:$P,15,0),"")</f>
        <v>30895</v>
      </c>
      <c r="O1707" s="46">
        <f>IFERROR(VLOOKUP($A1707,'Hospitalisation Details'!$A:$P,6,0),"")</f>
        <v>5400.98</v>
      </c>
      <c r="P1707" s="47" t="str">
        <f>IFERROR(VLOOKUP($A1707,'Hospitalisation Details'!$A:$P,12,0),"")</f>
        <v>tier - 2</v>
      </c>
      <c r="Q1707" s="47" t="str">
        <f>IFERROR(VLOOKUP($A1707,'Hospitalisation Details'!$A:$P,13,0),"")</f>
        <v>tier - 2</v>
      </c>
      <c r="R1707" s="47" t="str">
        <f>IFERROR(VLOOKUP($A1707,'Hospitalisation Details'!$A:$P,14,0),"")</f>
        <v>R1013</v>
      </c>
      <c r="S1707" s="47">
        <f>IFERROR(VLOOKUP($A1707,'Hospitalisation Details'!$A:$P,16,0),"")</f>
        <v>38</v>
      </c>
    </row>
    <row r="1708" spans="1:19" x14ac:dyDescent="0.3">
      <c r="A1708" s="34" t="str">
        <f>'Medical Examinations'!A1708</f>
        <v>Id1707</v>
      </c>
      <c r="B1708" s="36" t="str">
        <f>VLOOKUP($A1708,'Customer Names'!A:E,3,FALSE)</f>
        <v>Ms.</v>
      </c>
      <c r="C1708" s="37" t="str">
        <f>VLOOKUP($A1708,'Customer Names'!$A:$E,4,FALSE)</f>
        <v xml:space="preserve"> Marie E.</v>
      </c>
      <c r="D1708" s="37" t="str">
        <f>VLOOKUP($A1708,'Customer Names'!A:E,5,FALSE)</f>
        <v>Barnett</v>
      </c>
      <c r="E1708" s="35">
        <f>VLOOKUP($A1708,'Medical Examinations'!$A:$H,2,FALSE)</f>
        <v>37.729999999999997</v>
      </c>
      <c r="F1708" s="35">
        <f>VLOOKUP($A1708,'Medical Examinations'!$A:$H,3,FALSE)</f>
        <v>6.29</v>
      </c>
      <c r="G1708" s="35" t="str">
        <f>VLOOKUP($A1708,'Medical Examinations'!$A:$N,11,0)</f>
        <v>No</v>
      </c>
      <c r="H1708" s="35" t="str">
        <f>VLOOKUP($A1708,'Medical Examinations'!$A:$N,5,0)</f>
        <v>No</v>
      </c>
      <c r="I1708" s="35" t="str">
        <f>VLOOKUP($A1708,'Medical Examinations'!$A:$N,6,0)</f>
        <v>No</v>
      </c>
      <c r="J1708" s="35">
        <f>VLOOKUP($A1708,'Medical Examinations'!$A:$N,9,0)</f>
        <v>1</v>
      </c>
      <c r="K1708" s="35" t="str">
        <f>VLOOKUP($A1708,'Medical Examinations'!$A:$N,10,0)</f>
        <v>No</v>
      </c>
      <c r="L1708" s="35" t="str">
        <f>VLOOKUP($A1708,'Medical Examinations'!$A:$N,12,0)</f>
        <v>Obesity</v>
      </c>
      <c r="M1708" s="35" t="str">
        <f>VLOOKUP($A1708,'Medical Examinations'!$A:$N,13,0)</f>
        <v>Prediabetes</v>
      </c>
      <c r="N1708" s="45">
        <f>IFERROR(VLOOKUP($A1708,'Hospitalisation Details'!$A:$P,15,0),"")</f>
        <v>30928</v>
      </c>
      <c r="O1708" s="46">
        <f>IFERROR(VLOOKUP($A1708,'Hospitalisation Details'!$A:$P,6,0),"")</f>
        <v>5397.62</v>
      </c>
      <c r="P1708" s="47" t="str">
        <f>IFERROR(VLOOKUP($A1708,'Hospitalisation Details'!$A:$P,12,0),"")</f>
        <v>tier - 2</v>
      </c>
      <c r="Q1708" s="47" t="str">
        <f>IFERROR(VLOOKUP($A1708,'Hospitalisation Details'!$A:$P,13,0),"")</f>
        <v>tier - 2</v>
      </c>
      <c r="R1708" s="47" t="str">
        <f>IFERROR(VLOOKUP($A1708,'Hospitalisation Details'!$A:$P,14,0),"")</f>
        <v>R1013</v>
      </c>
      <c r="S1708" s="47">
        <f>IFERROR(VLOOKUP($A1708,'Hospitalisation Details'!$A:$P,16,0),"")</f>
        <v>38</v>
      </c>
    </row>
    <row r="1709" spans="1:19" x14ac:dyDescent="0.3">
      <c r="A1709" s="34" t="str">
        <f>'Medical Examinations'!A1709</f>
        <v>Id1708</v>
      </c>
      <c r="B1709" s="36" t="str">
        <f>VLOOKUP($A1709,'Customer Names'!A:E,3,FALSE)</f>
        <v>Mr.</v>
      </c>
      <c r="C1709" s="37" t="str">
        <f>VLOOKUP($A1709,'Customer Names'!$A:$E,4,FALSE)</f>
        <v xml:space="preserve"> Dariusz</v>
      </c>
      <c r="D1709" s="37" t="str">
        <f>VLOOKUP($A1709,'Customer Names'!A:E,5,FALSE)</f>
        <v>Piasta</v>
      </c>
      <c r="E1709" s="35">
        <f>VLOOKUP($A1709,'Medical Examinations'!$A:$H,2,FALSE)</f>
        <v>25.35</v>
      </c>
      <c r="F1709" s="35">
        <f>VLOOKUP($A1709,'Medical Examinations'!$A:$H,3,FALSE)</f>
        <v>4.9000000000000004</v>
      </c>
      <c r="G1709" s="35" t="str">
        <f>VLOOKUP($A1709,'Medical Examinations'!$A:$N,11,0)</f>
        <v>No</v>
      </c>
      <c r="H1709" s="35" t="str">
        <f>VLOOKUP($A1709,'Medical Examinations'!$A:$N,5,0)</f>
        <v>No</v>
      </c>
      <c r="I1709" s="35" t="str">
        <f>VLOOKUP($A1709,'Medical Examinations'!$A:$N,6,0)</f>
        <v>No</v>
      </c>
      <c r="J1709" s="35">
        <f>VLOOKUP($A1709,'Medical Examinations'!$A:$N,9,0)</f>
        <v>0</v>
      </c>
      <c r="K1709" s="35" t="str">
        <f>VLOOKUP($A1709,'Medical Examinations'!$A:$N,10,0)</f>
        <v>No</v>
      </c>
      <c r="L1709" s="35" t="str">
        <f>VLOOKUP($A1709,'Medical Examinations'!$A:$N,12,0)</f>
        <v>Overweight</v>
      </c>
      <c r="M1709" s="35" t="str">
        <f>VLOOKUP($A1709,'Medical Examinations'!$A:$N,13,0)</f>
        <v>Normal</v>
      </c>
      <c r="N1709" s="45">
        <f>IFERROR(VLOOKUP($A1709,'Hospitalisation Details'!$A:$P,15,0),"")</f>
        <v>32818</v>
      </c>
      <c r="O1709" s="46">
        <f>IFERROR(VLOOKUP($A1709,'Hospitalisation Details'!$A:$P,6,0),"")</f>
        <v>5396.44</v>
      </c>
      <c r="P1709" s="47" t="str">
        <f>IFERROR(VLOOKUP($A1709,'Hospitalisation Details'!$A:$P,12,0),"")</f>
        <v>tier - 2</v>
      </c>
      <c r="Q1709" s="47" t="str">
        <f>IFERROR(VLOOKUP($A1709,'Hospitalisation Details'!$A:$P,13,0),"")</f>
        <v>tier - 3</v>
      </c>
      <c r="R1709" s="47" t="str">
        <f>IFERROR(VLOOKUP($A1709,'Hospitalisation Details'!$A:$P,14,0),"")</f>
        <v>R1013</v>
      </c>
      <c r="S1709" s="47">
        <f>IFERROR(VLOOKUP($A1709,'Hospitalisation Details'!$A:$P,16,0),"")</f>
        <v>33</v>
      </c>
    </row>
    <row r="1710" spans="1:19" x14ac:dyDescent="0.3">
      <c r="A1710" s="34" t="str">
        <f>'Medical Examinations'!A1710</f>
        <v>Id1709</v>
      </c>
      <c r="B1710" s="36" t="str">
        <f>VLOOKUP($A1710,'Customer Names'!A:E,3,FALSE)</f>
        <v>Ms.</v>
      </c>
      <c r="C1710" s="37" t="str">
        <f>VLOOKUP($A1710,'Customer Names'!$A:$E,4,FALSE)</f>
        <v xml:space="preserve"> Jessica E.</v>
      </c>
      <c r="D1710" s="37" t="str">
        <f>VLOOKUP($A1710,'Customer Names'!A:E,5,FALSE)</f>
        <v>Mueller</v>
      </c>
      <c r="E1710" s="35">
        <f>VLOOKUP($A1710,'Medical Examinations'!$A:$H,2,FALSE)</f>
        <v>26.41</v>
      </c>
      <c r="F1710" s="35">
        <f>VLOOKUP($A1710,'Medical Examinations'!$A:$H,3,FALSE)</f>
        <v>5.07</v>
      </c>
      <c r="G1710" s="35" t="str">
        <f>VLOOKUP($A1710,'Medical Examinations'!$A:$N,11,0)</f>
        <v>Yes</v>
      </c>
      <c r="H1710" s="35" t="str">
        <f>VLOOKUP($A1710,'Medical Examinations'!$A:$N,5,0)</f>
        <v>No</v>
      </c>
      <c r="I1710" s="35" t="str">
        <f>VLOOKUP($A1710,'Medical Examinations'!$A:$N,6,0)</f>
        <v>No</v>
      </c>
      <c r="J1710" s="35">
        <f>VLOOKUP($A1710,'Medical Examinations'!$A:$N,9,0)</f>
        <v>1</v>
      </c>
      <c r="K1710" s="35" t="str">
        <f>VLOOKUP($A1710,'Medical Examinations'!$A:$N,10,0)</f>
        <v>No</v>
      </c>
      <c r="L1710" s="35" t="str">
        <f>VLOOKUP($A1710,'Medical Examinations'!$A:$N,12,0)</f>
        <v>Overweight</v>
      </c>
      <c r="M1710" s="35" t="str">
        <f>VLOOKUP($A1710,'Medical Examinations'!$A:$N,13,0)</f>
        <v>Normal</v>
      </c>
      <c r="N1710" s="45">
        <f>IFERROR(VLOOKUP($A1710,'Hospitalisation Details'!$A:$P,15,0),"")</f>
        <v>32363</v>
      </c>
      <c r="O1710" s="46">
        <f>IFERROR(VLOOKUP($A1710,'Hospitalisation Details'!$A:$P,6,0),"")</f>
        <v>5385.34</v>
      </c>
      <c r="P1710" s="47" t="str">
        <f>IFERROR(VLOOKUP($A1710,'Hospitalisation Details'!$A:$P,12,0),"")</f>
        <v>tier - 2</v>
      </c>
      <c r="Q1710" s="47" t="str">
        <f>IFERROR(VLOOKUP($A1710,'Hospitalisation Details'!$A:$P,13,0),"")</f>
        <v>tier - 3</v>
      </c>
      <c r="R1710" s="47" t="str">
        <f>IFERROR(VLOOKUP($A1710,'Hospitalisation Details'!$A:$P,14,0),"")</f>
        <v>R1012</v>
      </c>
      <c r="S1710" s="47">
        <f>IFERROR(VLOOKUP($A1710,'Hospitalisation Details'!$A:$P,16,0),"")</f>
        <v>34</v>
      </c>
    </row>
    <row r="1711" spans="1:19" x14ac:dyDescent="0.3">
      <c r="A1711" s="34" t="str">
        <f>'Medical Examinations'!A1711</f>
        <v>Id1710</v>
      </c>
      <c r="B1711" s="36" t="str">
        <f>VLOOKUP($A1711,'Customer Names'!A:E,3,FALSE)</f>
        <v>Ms.</v>
      </c>
      <c r="C1711" s="37" t="str">
        <f>VLOOKUP($A1711,'Customer Names'!$A:$E,4,FALSE)</f>
        <v xml:space="preserve"> Kristen</v>
      </c>
      <c r="D1711" s="37" t="str">
        <f>VLOOKUP($A1711,'Customer Names'!A:E,5,FALSE)</f>
        <v>Olsen</v>
      </c>
      <c r="E1711" s="35">
        <f>VLOOKUP($A1711,'Medical Examinations'!$A:$H,2,FALSE)</f>
        <v>27.6</v>
      </c>
      <c r="F1711" s="35">
        <f>VLOOKUP($A1711,'Medical Examinations'!$A:$H,3,FALSE)</f>
        <v>5.33</v>
      </c>
      <c r="G1711" s="35" t="str">
        <f>VLOOKUP($A1711,'Medical Examinations'!$A:$N,11,0)</f>
        <v>No</v>
      </c>
      <c r="H1711" s="35" t="str">
        <f>VLOOKUP($A1711,'Medical Examinations'!$A:$N,5,0)</f>
        <v>No</v>
      </c>
      <c r="I1711" s="35" t="str">
        <f>VLOOKUP($A1711,'Medical Examinations'!$A:$N,6,0)</f>
        <v>No</v>
      </c>
      <c r="J1711" s="35">
        <f>VLOOKUP($A1711,'Medical Examinations'!$A:$N,9,0)</f>
        <v>1</v>
      </c>
      <c r="K1711" s="35" t="str">
        <f>VLOOKUP($A1711,'Medical Examinations'!$A:$N,10,0)</f>
        <v>No</v>
      </c>
      <c r="L1711" s="35" t="str">
        <f>VLOOKUP($A1711,'Medical Examinations'!$A:$N,12,0)</f>
        <v>Overweight</v>
      </c>
      <c r="M1711" s="35" t="str">
        <f>VLOOKUP($A1711,'Medical Examinations'!$A:$N,13,0)</f>
        <v>Normal</v>
      </c>
      <c r="N1711" s="45">
        <f>IFERROR(VLOOKUP($A1711,'Hospitalisation Details'!$A:$P,15,0),"")</f>
        <v>30834</v>
      </c>
      <c r="O1711" s="46">
        <f>IFERROR(VLOOKUP($A1711,'Hospitalisation Details'!$A:$P,6,0),"")</f>
        <v>5383.54</v>
      </c>
      <c r="P1711" s="47" t="str">
        <f>IFERROR(VLOOKUP($A1711,'Hospitalisation Details'!$A:$P,12,0),"")</f>
        <v>tier - 2</v>
      </c>
      <c r="Q1711" s="47" t="str">
        <f>IFERROR(VLOOKUP($A1711,'Hospitalisation Details'!$A:$P,13,0),"")</f>
        <v>tier - 3</v>
      </c>
      <c r="R1711" s="47" t="str">
        <f>IFERROR(VLOOKUP($A1711,'Hospitalisation Details'!$A:$P,14,0),"")</f>
        <v>R1011</v>
      </c>
      <c r="S1711" s="47">
        <f>IFERROR(VLOOKUP($A1711,'Hospitalisation Details'!$A:$P,16,0),"")</f>
        <v>39</v>
      </c>
    </row>
    <row r="1712" spans="1:19" x14ac:dyDescent="0.3">
      <c r="A1712" s="34" t="str">
        <f>'Medical Examinations'!A1712</f>
        <v>Id1711</v>
      </c>
      <c r="B1712" s="36" t="str">
        <f>VLOOKUP($A1712,'Customer Names'!A:E,3,FALSE)</f>
        <v>Mr.</v>
      </c>
      <c r="C1712" s="37" t="str">
        <f>VLOOKUP($A1712,'Customer Names'!$A:$E,4,FALSE)</f>
        <v xml:space="preserve"> Jose Guadalupe P. Sr.</v>
      </c>
      <c r="D1712" s="37" t="str">
        <f>VLOOKUP($A1712,'Customer Names'!A:E,5,FALSE)</f>
        <v>De Jesus</v>
      </c>
      <c r="E1712" s="35">
        <f>VLOOKUP($A1712,'Medical Examinations'!$A:$H,2,FALSE)</f>
        <v>33.82</v>
      </c>
      <c r="F1712" s="35">
        <f>VLOOKUP($A1712,'Medical Examinations'!$A:$H,3,FALSE)</f>
        <v>8.93</v>
      </c>
      <c r="G1712" s="35" t="str">
        <f>VLOOKUP($A1712,'Medical Examinations'!$A:$N,11,0)</f>
        <v>Yes</v>
      </c>
      <c r="H1712" s="35" t="str">
        <f>VLOOKUP($A1712,'Medical Examinations'!$A:$N,5,0)</f>
        <v>No</v>
      </c>
      <c r="I1712" s="35" t="str">
        <f>VLOOKUP($A1712,'Medical Examinations'!$A:$N,6,0)</f>
        <v>No</v>
      </c>
      <c r="J1712" s="35">
        <f>VLOOKUP($A1712,'Medical Examinations'!$A:$N,9,0)</f>
        <v>1</v>
      </c>
      <c r="K1712" s="35" t="str">
        <f>VLOOKUP($A1712,'Medical Examinations'!$A:$N,10,0)</f>
        <v>No</v>
      </c>
      <c r="L1712" s="35" t="str">
        <f>VLOOKUP($A1712,'Medical Examinations'!$A:$N,12,0)</f>
        <v>Obesity</v>
      </c>
      <c r="M1712" s="35" t="str">
        <f>VLOOKUP($A1712,'Medical Examinations'!$A:$N,13,0)</f>
        <v>Diabetes</v>
      </c>
      <c r="N1712" s="45">
        <f>IFERROR(VLOOKUP($A1712,'Hospitalisation Details'!$A:$P,15,0),"")</f>
        <v>31615</v>
      </c>
      <c r="O1712" s="46">
        <f>IFERROR(VLOOKUP($A1712,'Hospitalisation Details'!$A:$P,6,0),"")</f>
        <v>5377.46</v>
      </c>
      <c r="P1712" s="47" t="str">
        <f>IFERROR(VLOOKUP($A1712,'Hospitalisation Details'!$A:$P,12,0),"")</f>
        <v>tier - 2</v>
      </c>
      <c r="Q1712" s="47" t="str">
        <f>IFERROR(VLOOKUP($A1712,'Hospitalisation Details'!$A:$P,13,0),"")</f>
        <v>tier - 3</v>
      </c>
      <c r="R1712" s="47" t="str">
        <f>IFERROR(VLOOKUP($A1712,'Hospitalisation Details'!$A:$P,14,0),"")</f>
        <v>R1012</v>
      </c>
      <c r="S1712" s="47">
        <f>IFERROR(VLOOKUP($A1712,'Hospitalisation Details'!$A:$P,16,0),"")</f>
        <v>36</v>
      </c>
    </row>
    <row r="1713" spans="1:19" x14ac:dyDescent="0.3">
      <c r="A1713" s="34" t="str">
        <f>'Medical Examinations'!A1713</f>
        <v>Id1712</v>
      </c>
      <c r="B1713" s="36" t="str">
        <f>VLOOKUP($A1713,'Customer Names'!A:E,3,FALSE)</f>
        <v>Ms.</v>
      </c>
      <c r="C1713" s="37" t="str">
        <f>VLOOKUP($A1713,'Customer Names'!$A:$E,4,FALSE)</f>
        <v xml:space="preserve"> Cynthia</v>
      </c>
      <c r="D1713" s="37" t="str">
        <f>VLOOKUP($A1713,'Customer Names'!A:E,5,FALSE)</f>
        <v>Bartus</v>
      </c>
      <c r="E1713" s="35">
        <f>VLOOKUP($A1713,'Medical Examinations'!$A:$H,2,FALSE)</f>
        <v>32.9</v>
      </c>
      <c r="F1713" s="35">
        <f>VLOOKUP($A1713,'Medical Examinations'!$A:$H,3,FALSE)</f>
        <v>4.3499999999999996</v>
      </c>
      <c r="G1713" s="35" t="str">
        <f>VLOOKUP($A1713,'Medical Examinations'!$A:$N,11,0)</f>
        <v>No</v>
      </c>
      <c r="H1713" s="35" t="str">
        <f>VLOOKUP($A1713,'Medical Examinations'!$A:$N,5,0)</f>
        <v>No</v>
      </c>
      <c r="I1713" s="35" t="str">
        <f>VLOOKUP($A1713,'Medical Examinations'!$A:$N,6,0)</f>
        <v>No</v>
      </c>
      <c r="J1713" s="35">
        <f>VLOOKUP($A1713,'Medical Examinations'!$A:$N,9,0)</f>
        <v>0</v>
      </c>
      <c r="K1713" s="35" t="str">
        <f>VLOOKUP($A1713,'Medical Examinations'!$A:$N,10,0)</f>
        <v>No</v>
      </c>
      <c r="L1713" s="35" t="str">
        <f>VLOOKUP($A1713,'Medical Examinations'!$A:$N,12,0)</f>
        <v>Obesity</v>
      </c>
      <c r="M1713" s="35" t="str">
        <f>VLOOKUP($A1713,'Medical Examinations'!$A:$N,13,0)</f>
        <v>Normal</v>
      </c>
      <c r="N1713" s="45">
        <f>IFERROR(VLOOKUP($A1713,'Hospitalisation Details'!$A:$P,15,0),"")</f>
        <v>32830</v>
      </c>
      <c r="O1713" s="46">
        <f>IFERROR(VLOOKUP($A1713,'Hospitalisation Details'!$A:$P,6,0),"")</f>
        <v>5375.04</v>
      </c>
      <c r="P1713" s="47" t="str">
        <f>IFERROR(VLOOKUP($A1713,'Hospitalisation Details'!$A:$P,12,0),"")</f>
        <v>tier - 2</v>
      </c>
      <c r="Q1713" s="47" t="str">
        <f>IFERROR(VLOOKUP($A1713,'Hospitalisation Details'!$A:$P,13,0),"")</f>
        <v>tier - 1</v>
      </c>
      <c r="R1713" s="47" t="str">
        <f>IFERROR(VLOOKUP($A1713,'Hospitalisation Details'!$A:$P,14,0),"")</f>
        <v>R1011</v>
      </c>
      <c r="S1713" s="47">
        <f>IFERROR(VLOOKUP($A1713,'Hospitalisation Details'!$A:$P,16,0),"")</f>
        <v>33</v>
      </c>
    </row>
    <row r="1714" spans="1:19" x14ac:dyDescent="0.3">
      <c r="A1714" s="34" t="str">
        <f>'Medical Examinations'!A1714</f>
        <v>Id1713</v>
      </c>
      <c r="B1714" s="36" t="str">
        <f>VLOOKUP($A1714,'Customer Names'!A:E,3,FALSE)</f>
        <v>Mr.</v>
      </c>
      <c r="C1714" s="37" t="str">
        <f>VLOOKUP($A1714,'Customer Names'!$A:$E,4,FALSE)</f>
        <v xml:space="preserve"> Tyler</v>
      </c>
      <c r="D1714" s="37" t="str">
        <f>VLOOKUP($A1714,'Customer Names'!A:E,5,FALSE)</f>
        <v>Stevens</v>
      </c>
      <c r="E1714" s="35">
        <f>VLOOKUP($A1714,'Medical Examinations'!$A:$H,2,FALSE)</f>
        <v>30.875</v>
      </c>
      <c r="F1714" s="35">
        <f>VLOOKUP($A1714,'Medical Examinations'!$A:$H,3,FALSE)</f>
        <v>9.5399999999999991</v>
      </c>
      <c r="G1714" s="35" t="str">
        <f>VLOOKUP($A1714,'Medical Examinations'!$A:$N,11,0)</f>
        <v>Yes</v>
      </c>
      <c r="H1714" s="35" t="str">
        <f>VLOOKUP($A1714,'Medical Examinations'!$A:$N,5,0)</f>
        <v>No</v>
      </c>
      <c r="I1714" s="35" t="str">
        <f>VLOOKUP($A1714,'Medical Examinations'!$A:$N,6,0)</f>
        <v>No</v>
      </c>
      <c r="J1714" s="35">
        <f>VLOOKUP($A1714,'Medical Examinations'!$A:$N,9,0)</f>
        <v>1</v>
      </c>
      <c r="K1714" s="35" t="str">
        <f>VLOOKUP($A1714,'Medical Examinations'!$A:$N,10,0)</f>
        <v>No</v>
      </c>
      <c r="L1714" s="35" t="str">
        <f>VLOOKUP($A1714,'Medical Examinations'!$A:$N,12,0)</f>
        <v>Obesity</v>
      </c>
      <c r="M1714" s="35" t="str">
        <f>VLOOKUP($A1714,'Medical Examinations'!$A:$N,13,0)</f>
        <v>Diabetes</v>
      </c>
      <c r="N1714" s="45">
        <f>IFERROR(VLOOKUP($A1714,'Hospitalisation Details'!$A:$P,15,0),"")</f>
        <v>31564</v>
      </c>
      <c r="O1714" s="46">
        <f>IFERROR(VLOOKUP($A1714,'Hospitalisation Details'!$A:$P,6,0),"")</f>
        <v>5373.36</v>
      </c>
      <c r="P1714" s="47" t="str">
        <f>IFERROR(VLOOKUP($A1714,'Hospitalisation Details'!$A:$P,12,0),"")</f>
        <v>tier - 2</v>
      </c>
      <c r="Q1714" s="47" t="str">
        <f>IFERROR(VLOOKUP($A1714,'Hospitalisation Details'!$A:$P,13,0),"")</f>
        <v>tier - 2</v>
      </c>
      <c r="R1714" s="47" t="str">
        <f>IFERROR(VLOOKUP($A1714,'Hospitalisation Details'!$A:$P,14,0),"")</f>
        <v>R1012</v>
      </c>
      <c r="S1714" s="47">
        <f>IFERROR(VLOOKUP($A1714,'Hospitalisation Details'!$A:$P,16,0),"")</f>
        <v>37</v>
      </c>
    </row>
    <row r="1715" spans="1:19" x14ac:dyDescent="0.3">
      <c r="A1715" s="34" t="str">
        <f>'Medical Examinations'!A1715</f>
        <v>Id1714</v>
      </c>
      <c r="B1715" s="36" t="str">
        <f>VLOOKUP($A1715,'Customer Names'!A:E,3,FALSE)</f>
        <v>Ms.</v>
      </c>
      <c r="C1715" s="37" t="str">
        <f>VLOOKUP($A1715,'Customer Names'!$A:$E,4,FALSE)</f>
        <v xml:space="preserve"> Holly J</v>
      </c>
      <c r="D1715" s="37" t="str">
        <f>VLOOKUP($A1715,'Customer Names'!A:E,5,FALSE)</f>
        <v>Rich</v>
      </c>
      <c r="E1715" s="35">
        <f>VLOOKUP($A1715,'Medical Examinations'!$A:$H,2,FALSE)</f>
        <v>32.64</v>
      </c>
      <c r="F1715" s="35">
        <f>VLOOKUP($A1715,'Medical Examinations'!$A:$H,3,FALSE)</f>
        <v>5.91</v>
      </c>
      <c r="G1715" s="35" t="str">
        <f>VLOOKUP($A1715,'Medical Examinations'!$A:$N,11,0)</f>
        <v>No</v>
      </c>
      <c r="H1715" s="35" t="str">
        <f>VLOOKUP($A1715,'Medical Examinations'!$A:$N,5,0)</f>
        <v>No</v>
      </c>
      <c r="I1715" s="35" t="str">
        <f>VLOOKUP($A1715,'Medical Examinations'!$A:$N,6,0)</f>
        <v>No</v>
      </c>
      <c r="J1715" s="35">
        <f>VLOOKUP($A1715,'Medical Examinations'!$A:$N,9,0)</f>
        <v>0</v>
      </c>
      <c r="K1715" s="35" t="str">
        <f>VLOOKUP($A1715,'Medical Examinations'!$A:$N,10,0)</f>
        <v>No</v>
      </c>
      <c r="L1715" s="35" t="str">
        <f>VLOOKUP($A1715,'Medical Examinations'!$A:$N,12,0)</f>
        <v>Obesity</v>
      </c>
      <c r="M1715" s="35" t="str">
        <f>VLOOKUP($A1715,'Medical Examinations'!$A:$N,13,0)</f>
        <v>Prediabetes</v>
      </c>
      <c r="N1715" s="45">
        <f>IFERROR(VLOOKUP($A1715,'Hospitalisation Details'!$A:$P,15,0),"")</f>
        <v>34675</v>
      </c>
      <c r="O1715" s="46">
        <f>IFERROR(VLOOKUP($A1715,'Hospitalisation Details'!$A:$P,6,0),"")</f>
        <v>5364.66</v>
      </c>
      <c r="P1715" s="47" t="str">
        <f>IFERROR(VLOOKUP($A1715,'Hospitalisation Details'!$A:$P,12,0),"")</f>
        <v>tier - 2</v>
      </c>
      <c r="Q1715" s="47" t="str">
        <f>IFERROR(VLOOKUP($A1715,'Hospitalisation Details'!$A:$P,13,0),"")</f>
        <v>tier - 1</v>
      </c>
      <c r="R1715" s="47" t="str">
        <f>IFERROR(VLOOKUP($A1715,'Hospitalisation Details'!$A:$P,14,0),"")</f>
        <v>R1011</v>
      </c>
      <c r="S1715" s="47">
        <f>IFERROR(VLOOKUP($A1715,'Hospitalisation Details'!$A:$P,16,0),"")</f>
        <v>28</v>
      </c>
    </row>
    <row r="1716" spans="1:19" x14ac:dyDescent="0.3">
      <c r="A1716" s="34" t="str">
        <f>'Medical Examinations'!A1716</f>
        <v>Id1715</v>
      </c>
      <c r="B1716" s="36" t="str">
        <f>VLOOKUP($A1716,'Customer Names'!A:E,3,FALSE)</f>
        <v>Ms.</v>
      </c>
      <c r="C1716" s="37" t="str">
        <f>VLOOKUP($A1716,'Customer Names'!$A:$E,4,FALSE)</f>
        <v xml:space="preserve"> Kristen</v>
      </c>
      <c r="D1716" s="37" t="str">
        <f>VLOOKUP($A1716,'Customer Names'!A:E,5,FALSE)</f>
        <v>Fayter</v>
      </c>
      <c r="E1716" s="35">
        <f>VLOOKUP($A1716,'Medical Examinations'!$A:$H,2,FALSE)</f>
        <v>22.135000000000002</v>
      </c>
      <c r="F1716" s="35">
        <f>VLOOKUP($A1716,'Medical Examinations'!$A:$H,3,FALSE)</f>
        <v>5.0999999999999996</v>
      </c>
      <c r="G1716" s="35" t="str">
        <f>VLOOKUP($A1716,'Medical Examinations'!$A:$N,11,0)</f>
        <v>No</v>
      </c>
      <c r="H1716" s="35" t="str">
        <f>VLOOKUP($A1716,'Medical Examinations'!$A:$N,5,0)</f>
        <v>No</v>
      </c>
      <c r="I1716" s="35" t="str">
        <f>VLOOKUP($A1716,'Medical Examinations'!$A:$N,6,0)</f>
        <v>No</v>
      </c>
      <c r="J1716" s="35">
        <f>VLOOKUP($A1716,'Medical Examinations'!$A:$N,9,0)</f>
        <v>0</v>
      </c>
      <c r="K1716" s="35" t="str">
        <f>VLOOKUP($A1716,'Medical Examinations'!$A:$N,10,0)</f>
        <v>No</v>
      </c>
      <c r="L1716" s="35" t="str">
        <f>VLOOKUP($A1716,'Medical Examinations'!$A:$N,12,0)</f>
        <v>Normal Weight</v>
      </c>
      <c r="M1716" s="35" t="str">
        <f>VLOOKUP($A1716,'Medical Examinations'!$A:$N,13,0)</f>
        <v>Normal</v>
      </c>
      <c r="N1716" s="45">
        <f>IFERROR(VLOOKUP($A1716,'Hospitalisation Details'!$A:$P,15,0),"")</f>
        <v>32819</v>
      </c>
      <c r="O1716" s="46">
        <f>IFERROR(VLOOKUP($A1716,'Hospitalisation Details'!$A:$P,6,0),"")</f>
        <v>5354.07</v>
      </c>
      <c r="P1716" s="47" t="str">
        <f>IFERROR(VLOOKUP($A1716,'Hospitalisation Details'!$A:$P,12,0),"")</f>
        <v>tier - 2</v>
      </c>
      <c r="Q1716" s="47" t="str">
        <f>IFERROR(VLOOKUP($A1716,'Hospitalisation Details'!$A:$P,13,0),"")</f>
        <v>tier - 3</v>
      </c>
      <c r="R1716" s="47" t="str">
        <f>IFERROR(VLOOKUP($A1716,'Hospitalisation Details'!$A:$P,14,0),"")</f>
        <v>R1024</v>
      </c>
      <c r="S1716" s="47">
        <f>IFERROR(VLOOKUP($A1716,'Hospitalisation Details'!$A:$P,16,0),"")</f>
        <v>33</v>
      </c>
    </row>
    <row r="1717" spans="1:19" x14ac:dyDescent="0.3">
      <c r="A1717" s="34" t="str">
        <f>'Medical Examinations'!A1717</f>
        <v>Id1716</v>
      </c>
      <c r="B1717" s="36" t="str">
        <f>VLOOKUP($A1717,'Customer Names'!A:E,3,FALSE)</f>
        <v>Mr.</v>
      </c>
      <c r="C1717" s="37" t="str">
        <f>VLOOKUP($A1717,'Customer Names'!$A:$E,4,FALSE)</f>
        <v xml:space="preserve"> Thomas</v>
      </c>
      <c r="D1717" s="37" t="str">
        <f>VLOOKUP($A1717,'Customer Names'!A:E,5,FALSE)</f>
        <v>Parise</v>
      </c>
      <c r="E1717" s="35">
        <f>VLOOKUP($A1717,'Medical Examinations'!$A:$H,2,FALSE)</f>
        <v>16.53</v>
      </c>
      <c r="F1717" s="35">
        <f>VLOOKUP($A1717,'Medical Examinations'!$A:$H,3,FALSE)</f>
        <v>5.08</v>
      </c>
      <c r="G1717" s="35" t="str">
        <f>VLOOKUP($A1717,'Medical Examinations'!$A:$N,11,0)</f>
        <v>No</v>
      </c>
      <c r="H1717" s="35" t="str">
        <f>VLOOKUP($A1717,'Medical Examinations'!$A:$N,5,0)</f>
        <v>No</v>
      </c>
      <c r="I1717" s="35" t="str">
        <f>VLOOKUP($A1717,'Medical Examinations'!$A:$N,6,0)</f>
        <v>No</v>
      </c>
      <c r="J1717" s="35">
        <f>VLOOKUP($A1717,'Medical Examinations'!$A:$N,9,0)</f>
        <v>2</v>
      </c>
      <c r="K1717" s="35" t="str">
        <f>VLOOKUP($A1717,'Medical Examinations'!$A:$N,10,0)</f>
        <v>No</v>
      </c>
      <c r="L1717" s="35" t="str">
        <f>VLOOKUP($A1717,'Medical Examinations'!$A:$N,12,0)</f>
        <v>Underweight</v>
      </c>
      <c r="M1717" s="35" t="str">
        <f>VLOOKUP($A1717,'Medical Examinations'!$A:$N,13,0)</f>
        <v>Normal</v>
      </c>
      <c r="N1717" s="45">
        <f>IFERROR(VLOOKUP($A1717,'Hospitalisation Details'!$A:$P,15,0),"")</f>
        <v>26648</v>
      </c>
      <c r="O1717" s="46">
        <f>IFERROR(VLOOKUP($A1717,'Hospitalisation Details'!$A:$P,6,0),"")</f>
        <v>5344.81</v>
      </c>
      <c r="P1717" s="47" t="str">
        <f>IFERROR(VLOOKUP($A1717,'Hospitalisation Details'!$A:$P,12,0),"")</f>
        <v>tier - 2</v>
      </c>
      <c r="Q1717" s="47" t="str">
        <f>IFERROR(VLOOKUP($A1717,'Hospitalisation Details'!$A:$P,13,0),"")</f>
        <v>tier - 3</v>
      </c>
      <c r="R1717" s="47" t="str">
        <f>IFERROR(VLOOKUP($A1717,'Hospitalisation Details'!$A:$P,14,0),"")</f>
        <v>R1013</v>
      </c>
      <c r="S1717" s="47">
        <f>IFERROR(VLOOKUP($A1717,'Hospitalisation Details'!$A:$P,16,0),"")</f>
        <v>50</v>
      </c>
    </row>
    <row r="1718" spans="1:19" x14ac:dyDescent="0.3">
      <c r="A1718" s="34" t="str">
        <f>'Medical Examinations'!A1718</f>
        <v>Id1717</v>
      </c>
      <c r="B1718" s="36" t="str">
        <f>VLOOKUP($A1718,'Customer Names'!A:E,3,FALSE)</f>
        <v>Ms.</v>
      </c>
      <c r="C1718" s="37" t="str">
        <f>VLOOKUP($A1718,'Customer Names'!$A:$E,4,FALSE)</f>
        <v xml:space="preserve"> Tricity M</v>
      </c>
      <c r="D1718" s="37" t="str">
        <f>VLOOKUP($A1718,'Customer Names'!A:E,5,FALSE)</f>
        <v>Andrew</v>
      </c>
      <c r="E1718" s="35">
        <f>VLOOKUP($A1718,'Medical Examinations'!$A:$H,2,FALSE)</f>
        <v>32.774999999999999</v>
      </c>
      <c r="F1718" s="35">
        <f>VLOOKUP($A1718,'Medical Examinations'!$A:$H,3,FALSE)</f>
        <v>4.75</v>
      </c>
      <c r="G1718" s="35" t="str">
        <f>VLOOKUP($A1718,'Medical Examinations'!$A:$N,11,0)</f>
        <v>No</v>
      </c>
      <c r="H1718" s="35" t="str">
        <f>VLOOKUP($A1718,'Medical Examinations'!$A:$N,5,0)</f>
        <v>No</v>
      </c>
      <c r="I1718" s="35" t="str">
        <f>VLOOKUP($A1718,'Medical Examinations'!$A:$N,6,0)</f>
        <v>No</v>
      </c>
      <c r="J1718" s="35">
        <f>VLOOKUP($A1718,'Medical Examinations'!$A:$N,9,0)</f>
        <v>0</v>
      </c>
      <c r="K1718" s="35" t="str">
        <f>VLOOKUP($A1718,'Medical Examinations'!$A:$N,10,0)</f>
        <v>No</v>
      </c>
      <c r="L1718" s="35" t="str">
        <f>VLOOKUP($A1718,'Medical Examinations'!$A:$N,12,0)</f>
        <v>Obesity</v>
      </c>
      <c r="M1718" s="35" t="str">
        <f>VLOOKUP($A1718,'Medical Examinations'!$A:$N,13,0)</f>
        <v>Normal</v>
      </c>
      <c r="N1718" s="45">
        <f>IFERROR(VLOOKUP($A1718,'Hospitalisation Details'!$A:$P,15,0),"")</f>
        <v>33478</v>
      </c>
      <c r="O1718" s="46">
        <f>IFERROR(VLOOKUP($A1718,'Hospitalisation Details'!$A:$P,6,0),"")</f>
        <v>5327.4</v>
      </c>
      <c r="P1718" s="47" t="str">
        <f>IFERROR(VLOOKUP($A1718,'Hospitalisation Details'!$A:$P,12,0),"")</f>
        <v>tier - 2</v>
      </c>
      <c r="Q1718" s="47" t="str">
        <f>IFERROR(VLOOKUP($A1718,'Hospitalisation Details'!$A:$P,13,0),"")</f>
        <v>tier - 1</v>
      </c>
      <c r="R1718" s="47" t="str">
        <f>IFERROR(VLOOKUP($A1718,'Hospitalisation Details'!$A:$P,14,0),"")</f>
        <v>R1012</v>
      </c>
      <c r="S1718" s="47">
        <f>IFERROR(VLOOKUP($A1718,'Hospitalisation Details'!$A:$P,16,0),"")</f>
        <v>31</v>
      </c>
    </row>
    <row r="1719" spans="1:19" x14ac:dyDescent="0.3">
      <c r="A1719" s="34" t="str">
        <f>'Medical Examinations'!A1719</f>
        <v>Id1718</v>
      </c>
      <c r="B1719" s="36" t="str">
        <f>VLOOKUP($A1719,'Customer Names'!A:E,3,FALSE)</f>
        <v>Ms.</v>
      </c>
      <c r="C1719" s="37" t="str">
        <f>VLOOKUP($A1719,'Customer Names'!$A:$E,4,FALSE)</f>
        <v xml:space="preserve"> Sarah A</v>
      </c>
      <c r="D1719" s="37" t="str">
        <f>VLOOKUP($A1719,'Customer Names'!A:E,5,FALSE)</f>
        <v>Gryniewicz</v>
      </c>
      <c r="E1719" s="35">
        <f>VLOOKUP($A1719,'Medical Examinations'!$A:$H,2,FALSE)</f>
        <v>30.9</v>
      </c>
      <c r="F1719" s="35">
        <f>VLOOKUP($A1719,'Medical Examinations'!$A:$H,3,FALSE)</f>
        <v>6.05</v>
      </c>
      <c r="G1719" s="35" t="str">
        <f>VLOOKUP($A1719,'Medical Examinations'!$A:$N,11,0)</f>
        <v>No</v>
      </c>
      <c r="H1719" s="35" t="str">
        <f>VLOOKUP($A1719,'Medical Examinations'!$A:$N,5,0)</f>
        <v>No</v>
      </c>
      <c r="I1719" s="35" t="str">
        <f>VLOOKUP($A1719,'Medical Examinations'!$A:$N,6,0)</f>
        <v>No</v>
      </c>
      <c r="J1719" s="35">
        <f>VLOOKUP($A1719,'Medical Examinations'!$A:$N,9,0)</f>
        <v>1</v>
      </c>
      <c r="K1719" s="35" t="str">
        <f>VLOOKUP($A1719,'Medical Examinations'!$A:$N,10,0)</f>
        <v>No</v>
      </c>
      <c r="L1719" s="35" t="str">
        <f>VLOOKUP($A1719,'Medical Examinations'!$A:$N,12,0)</f>
        <v>Obesity</v>
      </c>
      <c r="M1719" s="35" t="str">
        <f>VLOOKUP($A1719,'Medical Examinations'!$A:$N,13,0)</f>
        <v>Prediabetes</v>
      </c>
      <c r="N1719" s="45">
        <f>IFERROR(VLOOKUP($A1719,'Hospitalisation Details'!$A:$P,15,0),"")</f>
        <v>33773</v>
      </c>
      <c r="O1719" s="46">
        <f>IFERROR(VLOOKUP($A1719,'Hospitalisation Details'!$A:$P,6,0),"")</f>
        <v>5325.65</v>
      </c>
      <c r="P1719" s="47" t="str">
        <f>IFERROR(VLOOKUP($A1719,'Hospitalisation Details'!$A:$P,12,0),"")</f>
        <v>tier - 2</v>
      </c>
      <c r="Q1719" s="47" t="str">
        <f>IFERROR(VLOOKUP($A1719,'Hospitalisation Details'!$A:$P,13,0),"")</f>
        <v>tier - 1</v>
      </c>
      <c r="R1719" s="47" t="str">
        <f>IFERROR(VLOOKUP($A1719,'Hospitalisation Details'!$A:$P,14,0),"")</f>
        <v>R1011</v>
      </c>
      <c r="S1719" s="47">
        <f>IFERROR(VLOOKUP($A1719,'Hospitalisation Details'!$A:$P,16,0),"")</f>
        <v>30</v>
      </c>
    </row>
    <row r="1720" spans="1:19" x14ac:dyDescent="0.3">
      <c r="A1720" s="34" t="str">
        <f>'Medical Examinations'!A1720</f>
        <v>Id1719</v>
      </c>
      <c r="B1720" s="36" t="str">
        <f>VLOOKUP($A1720,'Customer Names'!A:E,3,FALSE)</f>
        <v>Ms.</v>
      </c>
      <c r="C1720" s="37" t="str">
        <f>VLOOKUP($A1720,'Customer Names'!$A:$E,4,FALSE)</f>
        <v xml:space="preserve"> Lisa M.</v>
      </c>
      <c r="D1720" s="37" t="str">
        <f>VLOOKUP($A1720,'Customer Names'!A:E,5,FALSE)</f>
        <v>Panora</v>
      </c>
      <c r="E1720" s="35">
        <f>VLOOKUP($A1720,'Medical Examinations'!$A:$H,2,FALSE)</f>
        <v>15.58</v>
      </c>
      <c r="F1720" s="35">
        <f>VLOOKUP($A1720,'Medical Examinations'!$A:$H,3,FALSE)</f>
        <v>11.56</v>
      </c>
      <c r="G1720" s="35" t="str">
        <f>VLOOKUP($A1720,'Medical Examinations'!$A:$N,11,0)</f>
        <v>No</v>
      </c>
      <c r="H1720" s="35" t="str">
        <f>VLOOKUP($A1720,'Medical Examinations'!$A:$N,5,0)</f>
        <v>No</v>
      </c>
      <c r="I1720" s="35" t="str">
        <f>VLOOKUP($A1720,'Medical Examinations'!$A:$N,6,0)</f>
        <v>No</v>
      </c>
      <c r="J1720" s="35">
        <f>VLOOKUP($A1720,'Medical Examinations'!$A:$N,9,0)</f>
        <v>0</v>
      </c>
      <c r="K1720" s="35" t="str">
        <f>VLOOKUP($A1720,'Medical Examinations'!$A:$N,10,0)</f>
        <v>No</v>
      </c>
      <c r="L1720" s="35" t="str">
        <f>VLOOKUP($A1720,'Medical Examinations'!$A:$N,12,0)</f>
        <v>Underweight</v>
      </c>
      <c r="M1720" s="35" t="str">
        <f>VLOOKUP($A1720,'Medical Examinations'!$A:$N,13,0)</f>
        <v>Diabetes</v>
      </c>
      <c r="N1720" s="45">
        <f>IFERROR(VLOOKUP($A1720,'Hospitalisation Details'!$A:$P,15,0),"")</f>
        <v>27274</v>
      </c>
      <c r="O1720" s="46">
        <f>IFERROR(VLOOKUP($A1720,'Hospitalisation Details'!$A:$P,6,0),"")</f>
        <v>5322.24</v>
      </c>
      <c r="P1720" s="47" t="str">
        <f>IFERROR(VLOOKUP($A1720,'Hospitalisation Details'!$A:$P,12,0),"")</f>
        <v>tier - 2</v>
      </c>
      <c r="Q1720" s="47" t="str">
        <f>IFERROR(VLOOKUP($A1720,'Hospitalisation Details'!$A:$P,13,0),"")</f>
        <v>tier - 1</v>
      </c>
      <c r="R1720" s="47" t="str">
        <f>IFERROR(VLOOKUP($A1720,'Hospitalisation Details'!$A:$P,14,0),"")</f>
        <v>R1012</v>
      </c>
      <c r="S1720" s="47">
        <f>IFERROR(VLOOKUP($A1720,'Hospitalisation Details'!$A:$P,16,0),"")</f>
        <v>48</v>
      </c>
    </row>
    <row r="1721" spans="1:19" x14ac:dyDescent="0.3">
      <c r="A1721" s="34" t="str">
        <f>'Medical Examinations'!A1721</f>
        <v>Id1720</v>
      </c>
      <c r="B1721" s="36" t="str">
        <f>VLOOKUP($A1721,'Customer Names'!A:E,3,FALSE)</f>
        <v>Ms.</v>
      </c>
      <c r="C1721" s="37" t="str">
        <f>VLOOKUP($A1721,'Customer Names'!$A:$E,4,FALSE)</f>
        <v xml:space="preserve"> Tracy A.</v>
      </c>
      <c r="D1721" s="37" t="str">
        <f>VLOOKUP($A1721,'Customer Names'!A:E,5,FALSE)</f>
        <v>Woodward</v>
      </c>
      <c r="E1721" s="35">
        <f>VLOOKUP($A1721,'Medical Examinations'!$A:$H,2,FALSE)</f>
        <v>26.315000000000001</v>
      </c>
      <c r="F1721" s="35">
        <f>VLOOKUP($A1721,'Medical Examinations'!$A:$H,3,FALSE)</f>
        <v>5.76</v>
      </c>
      <c r="G1721" s="35" t="str">
        <f>VLOOKUP($A1721,'Medical Examinations'!$A:$N,11,0)</f>
        <v>No</v>
      </c>
      <c r="H1721" s="35" t="str">
        <f>VLOOKUP($A1721,'Medical Examinations'!$A:$N,5,0)</f>
        <v>No</v>
      </c>
      <c r="I1721" s="35" t="str">
        <f>VLOOKUP($A1721,'Medical Examinations'!$A:$N,6,0)</f>
        <v>No</v>
      </c>
      <c r="J1721" s="35">
        <f>VLOOKUP($A1721,'Medical Examinations'!$A:$N,9,0)</f>
        <v>0</v>
      </c>
      <c r="K1721" s="35" t="str">
        <f>VLOOKUP($A1721,'Medical Examinations'!$A:$N,10,0)</f>
        <v>No</v>
      </c>
      <c r="L1721" s="35" t="str">
        <f>VLOOKUP($A1721,'Medical Examinations'!$A:$N,12,0)</f>
        <v>Overweight</v>
      </c>
      <c r="M1721" s="35" t="str">
        <f>VLOOKUP($A1721,'Medical Examinations'!$A:$N,13,0)</f>
        <v>Prediabetes</v>
      </c>
      <c r="N1721" s="45">
        <f>IFERROR(VLOOKUP($A1721,'Hospitalisation Details'!$A:$P,15,0),"")</f>
        <v>34651</v>
      </c>
      <c r="O1721" s="46">
        <f>IFERROR(VLOOKUP($A1721,'Hospitalisation Details'!$A:$P,6,0),"")</f>
        <v>5312.17</v>
      </c>
      <c r="P1721" s="47" t="str">
        <f>IFERROR(VLOOKUP($A1721,'Hospitalisation Details'!$A:$P,12,0),"")</f>
        <v>tier - 2</v>
      </c>
      <c r="Q1721" s="47" t="str">
        <f>IFERROR(VLOOKUP($A1721,'Hospitalisation Details'!$A:$P,13,0),"")</f>
        <v>tier - 2</v>
      </c>
      <c r="R1721" s="47" t="str">
        <f>IFERROR(VLOOKUP($A1721,'Hospitalisation Details'!$A:$P,14,0),"")</f>
        <v>R1012</v>
      </c>
      <c r="S1721" s="47">
        <f>IFERROR(VLOOKUP($A1721,'Hospitalisation Details'!$A:$P,16,0),"")</f>
        <v>28</v>
      </c>
    </row>
    <row r="1722" spans="1:19" x14ac:dyDescent="0.3">
      <c r="A1722" s="34" t="str">
        <f>'Medical Examinations'!A1722</f>
        <v>Id1721</v>
      </c>
      <c r="B1722" s="36" t="str">
        <f>VLOOKUP($A1722,'Customer Names'!A:E,3,FALSE)</f>
        <v>Mr.</v>
      </c>
      <c r="C1722" s="37" t="str">
        <f>VLOOKUP($A1722,'Customer Names'!$A:$E,4,FALSE)</f>
        <v xml:space="preserve"> Patrick</v>
      </c>
      <c r="D1722" s="37" t="str">
        <f>VLOOKUP($A1722,'Customer Names'!A:E,5,FALSE)</f>
        <v>Lambe</v>
      </c>
      <c r="E1722" s="35">
        <f>VLOOKUP($A1722,'Medical Examinations'!$A:$H,2,FALSE)</f>
        <v>35.61</v>
      </c>
      <c r="F1722" s="35">
        <f>VLOOKUP($A1722,'Medical Examinations'!$A:$H,3,FALSE)</f>
        <v>5.65</v>
      </c>
      <c r="G1722" s="35" t="str">
        <f>VLOOKUP($A1722,'Medical Examinations'!$A:$N,11,0)</f>
        <v>No</v>
      </c>
      <c r="H1722" s="35" t="str">
        <f>VLOOKUP($A1722,'Medical Examinations'!$A:$N,5,0)</f>
        <v>yes</v>
      </c>
      <c r="I1722" s="35" t="str">
        <f>VLOOKUP($A1722,'Medical Examinations'!$A:$N,6,0)</f>
        <v>No</v>
      </c>
      <c r="J1722" s="35">
        <f>VLOOKUP($A1722,'Medical Examinations'!$A:$N,9,0)</f>
        <v>1</v>
      </c>
      <c r="K1722" s="35" t="str">
        <f>VLOOKUP($A1722,'Medical Examinations'!$A:$N,10,0)</f>
        <v>No</v>
      </c>
      <c r="L1722" s="35" t="str">
        <f>VLOOKUP($A1722,'Medical Examinations'!$A:$N,12,0)</f>
        <v>Obesity</v>
      </c>
      <c r="M1722" s="35" t="str">
        <f>VLOOKUP($A1722,'Medical Examinations'!$A:$N,13,0)</f>
        <v>Normal</v>
      </c>
      <c r="N1722" s="45">
        <f>IFERROR(VLOOKUP($A1722,'Hospitalisation Details'!$A:$P,15,0),"")</f>
        <v>36778</v>
      </c>
      <c r="O1722" s="46">
        <f>IFERROR(VLOOKUP($A1722,'Hospitalisation Details'!$A:$P,6,0),"")</f>
        <v>5306.7</v>
      </c>
      <c r="P1722" s="47" t="str">
        <f>IFERROR(VLOOKUP($A1722,'Hospitalisation Details'!$A:$P,12,0),"")</f>
        <v>tier - 2</v>
      </c>
      <c r="Q1722" s="47" t="str">
        <f>IFERROR(VLOOKUP($A1722,'Hospitalisation Details'!$A:$P,13,0),"")</f>
        <v>tier - 3</v>
      </c>
      <c r="R1722" s="47" t="str">
        <f>IFERROR(VLOOKUP($A1722,'Hospitalisation Details'!$A:$P,14,0),"")</f>
        <v>R1012</v>
      </c>
      <c r="S1722" s="47">
        <f>IFERROR(VLOOKUP($A1722,'Hospitalisation Details'!$A:$P,16,0),"")</f>
        <v>22</v>
      </c>
    </row>
    <row r="1723" spans="1:19" x14ac:dyDescent="0.3">
      <c r="A1723" s="34" t="str">
        <f>'Medical Examinations'!A1723</f>
        <v>Id1722</v>
      </c>
      <c r="B1723" s="36" t="str">
        <f>VLOOKUP($A1723,'Customer Names'!A:E,3,FALSE)</f>
        <v>Mr.</v>
      </c>
      <c r="C1723" s="37" t="str">
        <f>VLOOKUP($A1723,'Customer Names'!$A:$E,4,FALSE)</f>
        <v xml:space="preserve"> Trent</v>
      </c>
      <c r="D1723" s="37" t="str">
        <f>VLOOKUP($A1723,'Customer Names'!A:E,5,FALSE)</f>
        <v>Casto</v>
      </c>
      <c r="E1723" s="35">
        <f>VLOOKUP($A1723,'Medical Examinations'!$A:$H,2,FALSE)</f>
        <v>37.56</v>
      </c>
      <c r="F1723" s="35">
        <f>VLOOKUP($A1723,'Medical Examinations'!$A:$H,3,FALSE)</f>
        <v>5.88</v>
      </c>
      <c r="G1723" s="35" t="str">
        <f>VLOOKUP($A1723,'Medical Examinations'!$A:$N,11,0)</f>
        <v>No</v>
      </c>
      <c r="H1723" s="35" t="str">
        <f>VLOOKUP($A1723,'Medical Examinations'!$A:$N,5,0)</f>
        <v>yes</v>
      </c>
      <c r="I1723" s="35" t="str">
        <f>VLOOKUP($A1723,'Medical Examinations'!$A:$N,6,0)</f>
        <v>No</v>
      </c>
      <c r="J1723" s="35">
        <f>VLOOKUP($A1723,'Medical Examinations'!$A:$N,9,0)</f>
        <v>1</v>
      </c>
      <c r="K1723" s="35" t="str">
        <f>VLOOKUP($A1723,'Medical Examinations'!$A:$N,10,0)</f>
        <v>No</v>
      </c>
      <c r="L1723" s="35" t="str">
        <f>VLOOKUP($A1723,'Medical Examinations'!$A:$N,12,0)</f>
        <v>Obesity</v>
      </c>
      <c r="M1723" s="35" t="str">
        <f>VLOOKUP($A1723,'Medical Examinations'!$A:$N,13,0)</f>
        <v>Prediabetes</v>
      </c>
      <c r="N1723" s="45">
        <f>IFERROR(VLOOKUP($A1723,'Hospitalisation Details'!$A:$P,15,0),"")</f>
        <v>38221</v>
      </c>
      <c r="O1723" s="46">
        <f>IFERROR(VLOOKUP($A1723,'Hospitalisation Details'!$A:$P,6,0),"")</f>
        <v>5293.67</v>
      </c>
      <c r="P1723" s="47" t="str">
        <f>IFERROR(VLOOKUP($A1723,'Hospitalisation Details'!$A:$P,12,0),"")</f>
        <v>tier - 2</v>
      </c>
      <c r="Q1723" s="47" t="str">
        <f>IFERROR(VLOOKUP($A1723,'Hospitalisation Details'!$A:$P,13,0),"")</f>
        <v>tier - 2</v>
      </c>
      <c r="R1723" s="47" t="str">
        <f>IFERROR(VLOOKUP($A1723,'Hospitalisation Details'!$A:$P,14,0),"")</f>
        <v>R1022</v>
      </c>
      <c r="S1723" s="47">
        <f>IFERROR(VLOOKUP($A1723,'Hospitalisation Details'!$A:$P,16,0),"")</f>
        <v>18</v>
      </c>
    </row>
    <row r="1724" spans="1:19" x14ac:dyDescent="0.3">
      <c r="A1724" s="34" t="str">
        <f>'Medical Examinations'!A1724</f>
        <v>Id1723</v>
      </c>
      <c r="B1724" s="36" t="str">
        <f>VLOOKUP($A1724,'Customer Names'!A:E,3,FALSE)</f>
        <v>Ms.</v>
      </c>
      <c r="C1724" s="37" t="str">
        <f>VLOOKUP($A1724,'Customer Names'!$A:$E,4,FALSE)</f>
        <v xml:space="preserve"> Julie</v>
      </c>
      <c r="D1724" s="37" t="str">
        <f>VLOOKUP($A1724,'Customer Names'!A:E,5,FALSE)</f>
        <v>Martelli</v>
      </c>
      <c r="E1724" s="35">
        <f>VLOOKUP($A1724,'Medical Examinations'!$A:$H,2,FALSE)</f>
        <v>15.49</v>
      </c>
      <c r="F1724" s="35">
        <f>VLOOKUP($A1724,'Medical Examinations'!$A:$H,3,FALSE)</f>
        <v>9.6</v>
      </c>
      <c r="G1724" s="35" t="str">
        <f>VLOOKUP($A1724,'Medical Examinations'!$A:$N,11,0)</f>
        <v>No</v>
      </c>
      <c r="H1724" s="35" t="str">
        <f>VLOOKUP($A1724,'Medical Examinations'!$A:$N,5,0)</f>
        <v>No</v>
      </c>
      <c r="I1724" s="35" t="str">
        <f>VLOOKUP($A1724,'Medical Examinations'!$A:$N,6,0)</f>
        <v>No</v>
      </c>
      <c r="J1724" s="35">
        <f>VLOOKUP($A1724,'Medical Examinations'!$A:$N,9,0)</f>
        <v>0</v>
      </c>
      <c r="K1724" s="35" t="str">
        <f>VLOOKUP($A1724,'Medical Examinations'!$A:$N,10,0)</f>
        <v>No</v>
      </c>
      <c r="L1724" s="35" t="str">
        <f>VLOOKUP($A1724,'Medical Examinations'!$A:$N,12,0)</f>
        <v>Underweight</v>
      </c>
      <c r="M1724" s="35" t="str">
        <f>VLOOKUP($A1724,'Medical Examinations'!$A:$N,13,0)</f>
        <v>Diabetes</v>
      </c>
      <c r="N1724" s="45">
        <f>IFERROR(VLOOKUP($A1724,'Hospitalisation Details'!$A:$P,15,0),"")</f>
        <v>27345</v>
      </c>
      <c r="O1724" s="46">
        <f>IFERROR(VLOOKUP($A1724,'Hospitalisation Details'!$A:$P,6,0),"")</f>
        <v>5291.71</v>
      </c>
      <c r="P1724" s="47" t="str">
        <f>IFERROR(VLOOKUP($A1724,'Hospitalisation Details'!$A:$P,12,0),"")</f>
        <v>tier - 2</v>
      </c>
      <c r="Q1724" s="47" t="str">
        <f>IFERROR(VLOOKUP($A1724,'Hospitalisation Details'!$A:$P,13,0),"")</f>
        <v>tier - 2</v>
      </c>
      <c r="R1724" s="47" t="str">
        <f>IFERROR(VLOOKUP($A1724,'Hospitalisation Details'!$A:$P,14,0),"")</f>
        <v>R1012</v>
      </c>
      <c r="S1724" s="47">
        <f>IFERROR(VLOOKUP($A1724,'Hospitalisation Details'!$A:$P,16,0),"")</f>
        <v>48</v>
      </c>
    </row>
    <row r="1725" spans="1:19" x14ac:dyDescent="0.3">
      <c r="A1725" s="34" t="str">
        <f>'Medical Examinations'!A1725</f>
        <v>Id1724</v>
      </c>
      <c r="B1725" s="36" t="str">
        <f>VLOOKUP($A1725,'Customer Names'!A:E,3,FALSE)</f>
        <v>Mr.</v>
      </c>
      <c r="C1725" s="37" t="str">
        <f>VLOOKUP($A1725,'Customer Names'!$A:$E,4,FALSE)</f>
        <v xml:space="preserve"> Sawomir</v>
      </c>
      <c r="D1725" s="37" t="str">
        <f>VLOOKUP($A1725,'Customer Names'!A:E,5,FALSE)</f>
        <v>Naskret</v>
      </c>
      <c r="E1725" s="35">
        <f>VLOOKUP($A1725,'Medical Examinations'!$A:$H,2,FALSE)</f>
        <v>23.48</v>
      </c>
      <c r="F1725" s="35">
        <f>VLOOKUP($A1725,'Medical Examinations'!$A:$H,3,FALSE)</f>
        <v>6.24</v>
      </c>
      <c r="G1725" s="35" t="str">
        <f>VLOOKUP($A1725,'Medical Examinations'!$A:$N,11,0)</f>
        <v>No</v>
      </c>
      <c r="H1725" s="35" t="str">
        <f>VLOOKUP($A1725,'Medical Examinations'!$A:$N,5,0)</f>
        <v>No</v>
      </c>
      <c r="I1725" s="35" t="str">
        <f>VLOOKUP($A1725,'Medical Examinations'!$A:$N,6,0)</f>
        <v>No</v>
      </c>
      <c r="J1725" s="35">
        <f>VLOOKUP($A1725,'Medical Examinations'!$A:$N,9,0)</f>
        <v>1</v>
      </c>
      <c r="K1725" s="35" t="str">
        <f>VLOOKUP($A1725,'Medical Examinations'!$A:$N,10,0)</f>
        <v>No</v>
      </c>
      <c r="L1725" s="35" t="str">
        <f>VLOOKUP($A1725,'Medical Examinations'!$A:$N,12,0)</f>
        <v>Normal Weight</v>
      </c>
      <c r="M1725" s="35" t="str">
        <f>VLOOKUP($A1725,'Medical Examinations'!$A:$N,13,0)</f>
        <v>Prediabetes</v>
      </c>
      <c r="N1725" s="45">
        <f>IFERROR(VLOOKUP($A1725,'Hospitalisation Details'!$A:$P,15,0),"")</f>
        <v>32021</v>
      </c>
      <c r="O1725" s="46">
        <f>IFERROR(VLOOKUP($A1725,'Hospitalisation Details'!$A:$P,6,0),"")</f>
        <v>5275.86</v>
      </c>
      <c r="P1725" s="47" t="str">
        <f>IFERROR(VLOOKUP($A1725,'Hospitalisation Details'!$A:$P,12,0),"")</f>
        <v>tier - 2</v>
      </c>
      <c r="Q1725" s="47" t="str">
        <f>IFERROR(VLOOKUP($A1725,'Hospitalisation Details'!$A:$P,13,0),"")</f>
        <v>tier - 2</v>
      </c>
      <c r="R1725" s="47" t="str">
        <f>IFERROR(VLOOKUP($A1725,'Hospitalisation Details'!$A:$P,14,0),"")</f>
        <v>R1013</v>
      </c>
      <c r="S1725" s="47">
        <f>IFERROR(VLOOKUP($A1725,'Hospitalisation Details'!$A:$P,16,0),"")</f>
        <v>35</v>
      </c>
    </row>
    <row r="1726" spans="1:19" x14ac:dyDescent="0.3">
      <c r="A1726" s="34" t="str">
        <f>'Medical Examinations'!A1726</f>
        <v>Id1725</v>
      </c>
      <c r="B1726" s="36" t="str">
        <f>VLOOKUP($A1726,'Customer Names'!A:E,3,FALSE)</f>
        <v>Ms.</v>
      </c>
      <c r="C1726" s="37" t="str">
        <f>VLOOKUP($A1726,'Customer Names'!$A:$E,4,FALSE)</f>
        <v xml:space="preserve"> Micah</v>
      </c>
      <c r="D1726" s="37" t="str">
        <f>VLOOKUP($A1726,'Customer Names'!A:E,5,FALSE)</f>
        <v>Morgan</v>
      </c>
      <c r="E1726" s="35">
        <f>VLOOKUP($A1726,'Medical Examinations'!$A:$H,2,FALSE)</f>
        <v>30.02</v>
      </c>
      <c r="F1726" s="35">
        <f>VLOOKUP($A1726,'Medical Examinations'!$A:$H,3,FALSE)</f>
        <v>7.63</v>
      </c>
      <c r="G1726" s="35" t="str">
        <f>VLOOKUP($A1726,'Medical Examinations'!$A:$N,11,0)</f>
        <v>Yes</v>
      </c>
      <c r="H1726" s="35" t="str">
        <f>VLOOKUP($A1726,'Medical Examinations'!$A:$N,5,0)</f>
        <v>No</v>
      </c>
      <c r="I1726" s="35" t="str">
        <f>VLOOKUP($A1726,'Medical Examinations'!$A:$N,6,0)</f>
        <v>No</v>
      </c>
      <c r="J1726" s="35">
        <f>VLOOKUP($A1726,'Medical Examinations'!$A:$N,9,0)</f>
        <v>1</v>
      </c>
      <c r="K1726" s="35" t="str">
        <f>VLOOKUP($A1726,'Medical Examinations'!$A:$N,10,0)</f>
        <v>No</v>
      </c>
      <c r="L1726" s="35" t="str">
        <f>VLOOKUP($A1726,'Medical Examinations'!$A:$N,12,0)</f>
        <v>Obesity</v>
      </c>
      <c r="M1726" s="35" t="str">
        <f>VLOOKUP($A1726,'Medical Examinations'!$A:$N,13,0)</f>
        <v>Diabetes</v>
      </c>
      <c r="N1726" s="45">
        <f>IFERROR(VLOOKUP($A1726,'Hospitalisation Details'!$A:$P,15,0),"")</f>
        <v>31705</v>
      </c>
      <c r="O1726" s="46">
        <f>IFERROR(VLOOKUP($A1726,'Hospitalisation Details'!$A:$P,6,0),"")</f>
        <v>5272.18</v>
      </c>
      <c r="P1726" s="47" t="str">
        <f>IFERROR(VLOOKUP($A1726,'Hospitalisation Details'!$A:$P,12,0),"")</f>
        <v>tier - 2</v>
      </c>
      <c r="Q1726" s="47" t="str">
        <f>IFERROR(VLOOKUP($A1726,'Hospitalisation Details'!$A:$P,13,0),"")</f>
        <v>tier - 3</v>
      </c>
      <c r="R1726" s="47" t="str">
        <f>IFERROR(VLOOKUP($A1726,'Hospitalisation Details'!$A:$P,14,0),"")</f>
        <v>R1012</v>
      </c>
      <c r="S1726" s="47">
        <f>IFERROR(VLOOKUP($A1726,'Hospitalisation Details'!$A:$P,16,0),"")</f>
        <v>36</v>
      </c>
    </row>
    <row r="1727" spans="1:19" x14ac:dyDescent="0.3">
      <c r="A1727" s="34" t="str">
        <f>'Medical Examinations'!A1727</f>
        <v>Id1726</v>
      </c>
      <c r="B1727" s="36" t="str">
        <f>VLOOKUP($A1727,'Customer Names'!A:E,3,FALSE)</f>
        <v>Ms.</v>
      </c>
      <c r="C1727" s="37" t="str">
        <f>VLOOKUP($A1727,'Customer Names'!$A:$E,4,FALSE)</f>
        <v xml:space="preserve"> Kelly H.</v>
      </c>
      <c r="D1727" s="37" t="str">
        <f>VLOOKUP($A1727,'Customer Names'!A:E,5,FALSE)</f>
        <v>Maloney</v>
      </c>
      <c r="E1727" s="35">
        <f>VLOOKUP($A1727,'Medical Examinations'!$A:$H,2,FALSE)</f>
        <v>26.885000000000002</v>
      </c>
      <c r="F1727" s="35">
        <f>VLOOKUP($A1727,'Medical Examinations'!$A:$H,3,FALSE)</f>
        <v>8.66</v>
      </c>
      <c r="G1727" s="35" t="str">
        <f>VLOOKUP($A1727,'Medical Examinations'!$A:$N,11,0)</f>
        <v>Yes</v>
      </c>
      <c r="H1727" s="35" t="str">
        <f>VLOOKUP($A1727,'Medical Examinations'!$A:$N,5,0)</f>
        <v>No</v>
      </c>
      <c r="I1727" s="35" t="str">
        <f>VLOOKUP($A1727,'Medical Examinations'!$A:$N,6,0)</f>
        <v>No</v>
      </c>
      <c r="J1727" s="35">
        <f>VLOOKUP($A1727,'Medical Examinations'!$A:$N,9,0)</f>
        <v>1</v>
      </c>
      <c r="K1727" s="35" t="str">
        <f>VLOOKUP($A1727,'Medical Examinations'!$A:$N,10,0)</f>
        <v>No</v>
      </c>
      <c r="L1727" s="35" t="str">
        <f>VLOOKUP($A1727,'Medical Examinations'!$A:$N,12,0)</f>
        <v>Overweight</v>
      </c>
      <c r="M1727" s="35" t="str">
        <f>VLOOKUP($A1727,'Medical Examinations'!$A:$N,13,0)</f>
        <v>Diabetes</v>
      </c>
      <c r="N1727" s="45">
        <f>IFERROR(VLOOKUP($A1727,'Hospitalisation Details'!$A:$P,15,0),"")</f>
        <v>31675</v>
      </c>
      <c r="O1727" s="46">
        <f>IFERROR(VLOOKUP($A1727,'Hospitalisation Details'!$A:$P,6,0),"")</f>
        <v>5267.82</v>
      </c>
      <c r="P1727" s="47" t="str">
        <f>IFERROR(VLOOKUP($A1727,'Hospitalisation Details'!$A:$P,12,0),"")</f>
        <v>tier - 2</v>
      </c>
      <c r="Q1727" s="47" t="str">
        <f>IFERROR(VLOOKUP($A1727,'Hospitalisation Details'!$A:$P,13,0),"")</f>
        <v>tier - 2</v>
      </c>
      <c r="R1727" s="47" t="str">
        <f>IFERROR(VLOOKUP($A1727,'Hospitalisation Details'!$A:$P,14,0),"")</f>
        <v>R1012</v>
      </c>
      <c r="S1727" s="47">
        <f>IFERROR(VLOOKUP($A1727,'Hospitalisation Details'!$A:$P,16,0),"")</f>
        <v>36</v>
      </c>
    </row>
    <row r="1728" spans="1:19" x14ac:dyDescent="0.3">
      <c r="A1728" s="34" t="str">
        <f>'Medical Examinations'!A1728</f>
        <v>Id1727</v>
      </c>
      <c r="B1728" s="36" t="str">
        <f>VLOOKUP($A1728,'Customer Names'!A:E,3,FALSE)</f>
        <v>Ms.</v>
      </c>
      <c r="C1728" s="37" t="str">
        <f>VLOOKUP($A1728,'Customer Names'!$A:$E,4,FALSE)</f>
        <v xml:space="preserve"> Lindsay M.</v>
      </c>
      <c r="D1728" s="37" t="str">
        <f>VLOOKUP($A1728,'Customer Names'!A:E,5,FALSE)</f>
        <v>Amherst</v>
      </c>
      <c r="E1728" s="35">
        <f>VLOOKUP($A1728,'Medical Examinations'!$A:$H,2,FALSE)</f>
        <v>25.84</v>
      </c>
      <c r="F1728" s="35">
        <f>VLOOKUP($A1728,'Medical Examinations'!$A:$H,3,FALSE)</f>
        <v>8.5500000000000007</v>
      </c>
      <c r="G1728" s="35" t="str">
        <f>VLOOKUP($A1728,'Medical Examinations'!$A:$N,11,0)</f>
        <v>Yes</v>
      </c>
      <c r="H1728" s="35" t="str">
        <f>VLOOKUP($A1728,'Medical Examinations'!$A:$N,5,0)</f>
        <v>No</v>
      </c>
      <c r="I1728" s="35" t="str">
        <f>VLOOKUP($A1728,'Medical Examinations'!$A:$N,6,0)</f>
        <v>No</v>
      </c>
      <c r="J1728" s="35">
        <f>VLOOKUP($A1728,'Medical Examinations'!$A:$N,9,0)</f>
        <v>1</v>
      </c>
      <c r="K1728" s="35" t="str">
        <f>VLOOKUP($A1728,'Medical Examinations'!$A:$N,10,0)</f>
        <v>No</v>
      </c>
      <c r="L1728" s="35" t="str">
        <f>VLOOKUP($A1728,'Medical Examinations'!$A:$N,12,0)</f>
        <v>Overweight</v>
      </c>
      <c r="M1728" s="35" t="str">
        <f>VLOOKUP($A1728,'Medical Examinations'!$A:$N,13,0)</f>
        <v>Diabetes</v>
      </c>
      <c r="N1728" s="45">
        <f>IFERROR(VLOOKUP($A1728,'Hospitalisation Details'!$A:$P,15,0),"")</f>
        <v>31710</v>
      </c>
      <c r="O1728" s="46">
        <f>IFERROR(VLOOKUP($A1728,'Hospitalisation Details'!$A:$P,6,0),"")</f>
        <v>5266.37</v>
      </c>
      <c r="P1728" s="47" t="str">
        <f>IFERROR(VLOOKUP($A1728,'Hospitalisation Details'!$A:$P,12,0),"")</f>
        <v>tier - 2</v>
      </c>
      <c r="Q1728" s="47" t="str">
        <f>IFERROR(VLOOKUP($A1728,'Hospitalisation Details'!$A:$P,13,0),"")</f>
        <v>tier - 2</v>
      </c>
      <c r="R1728" s="47" t="str">
        <f>IFERROR(VLOOKUP($A1728,'Hospitalisation Details'!$A:$P,14,0),"")</f>
        <v>R1012</v>
      </c>
      <c r="S1728" s="47">
        <f>IFERROR(VLOOKUP($A1728,'Hospitalisation Details'!$A:$P,16,0),"")</f>
        <v>36</v>
      </c>
    </row>
    <row r="1729" spans="1:19" x14ac:dyDescent="0.3">
      <c r="A1729" s="34" t="str">
        <f>'Medical Examinations'!A1729</f>
        <v>Id1728</v>
      </c>
      <c r="B1729" s="36" t="str">
        <f>VLOOKUP($A1729,'Customer Names'!A:E,3,FALSE)</f>
        <v>Mr.</v>
      </c>
      <c r="C1729" s="37" t="str">
        <f>VLOOKUP($A1729,'Customer Names'!$A:$E,4,FALSE)</f>
        <v xml:space="preserve"> Austen G</v>
      </c>
      <c r="D1729" s="37" t="str">
        <f>VLOOKUP($A1729,'Customer Names'!A:E,5,FALSE)</f>
        <v>Davenport</v>
      </c>
      <c r="E1729" s="35">
        <f>VLOOKUP($A1729,'Medical Examinations'!$A:$H,2,FALSE)</f>
        <v>27.454999999999998</v>
      </c>
      <c r="F1729" s="35">
        <f>VLOOKUP($A1729,'Medical Examinations'!$A:$H,3,FALSE)</f>
        <v>4.54</v>
      </c>
      <c r="G1729" s="35" t="str">
        <f>VLOOKUP($A1729,'Medical Examinations'!$A:$N,11,0)</f>
        <v>No</v>
      </c>
      <c r="H1729" s="35" t="str">
        <f>VLOOKUP($A1729,'Medical Examinations'!$A:$N,5,0)</f>
        <v>No</v>
      </c>
      <c r="I1729" s="35" t="str">
        <f>VLOOKUP($A1729,'Medical Examinations'!$A:$N,6,0)</f>
        <v>No</v>
      </c>
      <c r="J1729" s="35">
        <f>VLOOKUP($A1729,'Medical Examinations'!$A:$N,9,0)</f>
        <v>0</v>
      </c>
      <c r="K1729" s="35" t="str">
        <f>VLOOKUP($A1729,'Medical Examinations'!$A:$N,10,0)</f>
        <v>No</v>
      </c>
      <c r="L1729" s="35" t="str">
        <f>VLOOKUP($A1729,'Medical Examinations'!$A:$N,12,0)</f>
        <v>Overweight</v>
      </c>
      <c r="M1729" s="35" t="str">
        <f>VLOOKUP($A1729,'Medical Examinations'!$A:$N,13,0)</f>
        <v>Normal</v>
      </c>
      <c r="N1729" s="45">
        <f>IFERROR(VLOOKUP($A1729,'Hospitalisation Details'!$A:$P,15,0),"")</f>
        <v>32708</v>
      </c>
      <c r="O1729" s="46">
        <f>IFERROR(VLOOKUP($A1729,'Hospitalisation Details'!$A:$P,6,0),"")</f>
        <v>5261.47</v>
      </c>
      <c r="P1729" s="47" t="str">
        <f>IFERROR(VLOOKUP($A1729,'Hospitalisation Details'!$A:$P,12,0),"")</f>
        <v>tier - 2</v>
      </c>
      <c r="Q1729" s="47" t="str">
        <f>IFERROR(VLOOKUP($A1729,'Hospitalisation Details'!$A:$P,13,0),"")</f>
        <v>tier - 2</v>
      </c>
      <c r="R1729" s="47" t="str">
        <f>IFERROR(VLOOKUP($A1729,'Hospitalisation Details'!$A:$P,14,0),"")</f>
        <v>R1012</v>
      </c>
      <c r="S1729" s="47">
        <f>IFERROR(VLOOKUP($A1729,'Hospitalisation Details'!$A:$P,16,0),"")</f>
        <v>33</v>
      </c>
    </row>
    <row r="1730" spans="1:19" x14ac:dyDescent="0.3">
      <c r="A1730" s="34" t="str">
        <f>'Medical Examinations'!A1730</f>
        <v>Id1729</v>
      </c>
      <c r="B1730" s="36" t="str">
        <f>VLOOKUP($A1730,'Customer Names'!A:E,3,FALSE)</f>
        <v>Mr.</v>
      </c>
      <c r="C1730" s="37" t="str">
        <f>VLOOKUP($A1730,'Customer Names'!$A:$E,4,FALSE)</f>
        <v xml:space="preserve"> Tory J.</v>
      </c>
      <c r="D1730" s="37" t="str">
        <f>VLOOKUP($A1730,'Customer Names'!A:E,5,FALSE)</f>
        <v>Johansen</v>
      </c>
      <c r="E1730" s="35">
        <f>VLOOKUP($A1730,'Medical Examinations'!$A:$H,2,FALSE)</f>
        <v>24.605</v>
      </c>
      <c r="F1730" s="35">
        <f>VLOOKUP($A1730,'Medical Examinations'!$A:$H,3,FALSE)</f>
        <v>5.7</v>
      </c>
      <c r="G1730" s="35" t="str">
        <f>VLOOKUP($A1730,'Medical Examinations'!$A:$N,11,0)</f>
        <v>No</v>
      </c>
      <c r="H1730" s="35" t="str">
        <f>VLOOKUP($A1730,'Medical Examinations'!$A:$N,5,0)</f>
        <v>No</v>
      </c>
      <c r="I1730" s="35" t="str">
        <f>VLOOKUP($A1730,'Medical Examinations'!$A:$N,6,0)</f>
        <v>No</v>
      </c>
      <c r="J1730" s="35">
        <f>VLOOKUP($A1730,'Medical Examinations'!$A:$N,9,0)</f>
        <v>0</v>
      </c>
      <c r="K1730" s="35" t="str">
        <f>VLOOKUP($A1730,'Medical Examinations'!$A:$N,10,0)</f>
        <v>No</v>
      </c>
      <c r="L1730" s="35" t="str">
        <f>VLOOKUP($A1730,'Medical Examinations'!$A:$N,12,0)</f>
        <v>Normal Weight</v>
      </c>
      <c r="M1730" s="35" t="str">
        <f>VLOOKUP($A1730,'Medical Examinations'!$A:$N,13,0)</f>
        <v>Prediabetes</v>
      </c>
      <c r="N1730" s="45">
        <f>IFERROR(VLOOKUP($A1730,'Hospitalisation Details'!$A:$P,15,0),"")</f>
        <v>32837</v>
      </c>
      <c r="O1730" s="46">
        <f>IFERROR(VLOOKUP($A1730,'Hospitalisation Details'!$A:$P,6,0),"")</f>
        <v>5257.51</v>
      </c>
      <c r="P1730" s="47" t="str">
        <f>IFERROR(VLOOKUP($A1730,'Hospitalisation Details'!$A:$P,12,0),"")</f>
        <v>tier - 2</v>
      </c>
      <c r="Q1730" s="47" t="str">
        <f>IFERROR(VLOOKUP($A1730,'Hospitalisation Details'!$A:$P,13,0),"")</f>
        <v>tier - 2</v>
      </c>
      <c r="R1730" s="47" t="str">
        <f>IFERROR(VLOOKUP($A1730,'Hospitalisation Details'!$A:$P,14,0),"")</f>
        <v>R1012</v>
      </c>
      <c r="S1730" s="47">
        <f>IFERROR(VLOOKUP($A1730,'Hospitalisation Details'!$A:$P,16,0),"")</f>
        <v>33</v>
      </c>
    </row>
    <row r="1731" spans="1:19" x14ac:dyDescent="0.3">
      <c r="A1731" s="34" t="str">
        <f>'Medical Examinations'!A1731</f>
        <v>Id1730</v>
      </c>
      <c r="B1731" s="36" t="str">
        <f>VLOOKUP($A1731,'Customer Names'!A:E,3,FALSE)</f>
        <v>Mr.</v>
      </c>
      <c r="C1731" s="37" t="str">
        <f>VLOOKUP($A1731,'Customer Names'!$A:$E,4,FALSE)</f>
        <v xml:space="preserve"> Robert J.</v>
      </c>
      <c r="D1731" s="37" t="str">
        <f>VLOOKUP($A1731,'Customer Names'!A:E,5,FALSE)</f>
        <v>Bond</v>
      </c>
      <c r="E1731" s="35">
        <f>VLOOKUP($A1731,'Medical Examinations'!$A:$H,2,FALSE)</f>
        <v>30.8</v>
      </c>
      <c r="F1731" s="35">
        <f>VLOOKUP($A1731,'Medical Examinations'!$A:$H,3,FALSE)</f>
        <v>5.07</v>
      </c>
      <c r="G1731" s="35" t="str">
        <f>VLOOKUP($A1731,'Medical Examinations'!$A:$N,11,0)</f>
        <v>No</v>
      </c>
      <c r="H1731" s="35" t="str">
        <f>VLOOKUP($A1731,'Medical Examinations'!$A:$N,5,0)</f>
        <v>No</v>
      </c>
      <c r="I1731" s="35" t="str">
        <f>VLOOKUP($A1731,'Medical Examinations'!$A:$N,6,0)</f>
        <v>No</v>
      </c>
      <c r="J1731" s="35">
        <f>VLOOKUP($A1731,'Medical Examinations'!$A:$N,9,0)</f>
        <v>0</v>
      </c>
      <c r="K1731" s="35" t="str">
        <f>VLOOKUP($A1731,'Medical Examinations'!$A:$N,10,0)</f>
        <v>No</v>
      </c>
      <c r="L1731" s="35" t="str">
        <f>VLOOKUP($A1731,'Medical Examinations'!$A:$N,12,0)</f>
        <v>Obesity</v>
      </c>
      <c r="M1731" s="35" t="str">
        <f>VLOOKUP($A1731,'Medical Examinations'!$A:$N,13,0)</f>
        <v>Normal</v>
      </c>
      <c r="N1731" s="45">
        <f>IFERROR(VLOOKUP($A1731,'Hospitalisation Details'!$A:$P,15,0),"")</f>
        <v>33060</v>
      </c>
      <c r="O1731" s="46">
        <f>IFERROR(VLOOKUP($A1731,'Hospitalisation Details'!$A:$P,6,0),"")</f>
        <v>5253.52</v>
      </c>
      <c r="P1731" s="47" t="str">
        <f>IFERROR(VLOOKUP($A1731,'Hospitalisation Details'!$A:$P,12,0),"")</f>
        <v>tier - 3</v>
      </c>
      <c r="Q1731" s="47" t="str">
        <f>IFERROR(VLOOKUP($A1731,'Hospitalisation Details'!$A:$P,13,0),"")</f>
        <v>tier - 3</v>
      </c>
      <c r="R1731" s="47" t="str">
        <f>IFERROR(VLOOKUP($A1731,'Hospitalisation Details'!$A:$P,14,0),"")</f>
        <v>R1011</v>
      </c>
      <c r="S1731" s="47">
        <f>IFERROR(VLOOKUP($A1731,'Hospitalisation Details'!$A:$P,16,0),"")</f>
        <v>32</v>
      </c>
    </row>
    <row r="1732" spans="1:19" x14ac:dyDescent="0.3">
      <c r="A1732" s="34" t="str">
        <f>'Medical Examinations'!A1732</f>
        <v>Id1731</v>
      </c>
      <c r="B1732" s="36" t="str">
        <f>VLOOKUP($A1732,'Customer Names'!A:E,3,FALSE)</f>
        <v>Ms.</v>
      </c>
      <c r="C1732" s="37" t="str">
        <f>VLOOKUP($A1732,'Customer Names'!$A:$E,4,FALSE)</f>
        <v xml:space="preserve"> Steph</v>
      </c>
      <c r="D1732" s="37" t="str">
        <f>VLOOKUP($A1732,'Customer Names'!A:E,5,FALSE)</f>
        <v>Reilly</v>
      </c>
      <c r="E1732" s="35">
        <f>VLOOKUP($A1732,'Medical Examinations'!$A:$H,2,FALSE)</f>
        <v>34.799999999999997</v>
      </c>
      <c r="F1732" s="35">
        <f>VLOOKUP($A1732,'Medical Examinations'!$A:$H,3,FALSE)</f>
        <v>4.38</v>
      </c>
      <c r="G1732" s="35" t="str">
        <f>VLOOKUP($A1732,'Medical Examinations'!$A:$N,11,0)</f>
        <v>No</v>
      </c>
      <c r="H1732" s="35" t="str">
        <f>VLOOKUP($A1732,'Medical Examinations'!$A:$N,5,0)</f>
        <v>No</v>
      </c>
      <c r="I1732" s="35" t="str">
        <f>VLOOKUP($A1732,'Medical Examinations'!$A:$N,6,0)</f>
        <v>No</v>
      </c>
      <c r="J1732" s="35">
        <f>VLOOKUP($A1732,'Medical Examinations'!$A:$N,9,0)</f>
        <v>1</v>
      </c>
      <c r="K1732" s="35" t="str">
        <f>VLOOKUP($A1732,'Medical Examinations'!$A:$N,10,0)</f>
        <v>No</v>
      </c>
      <c r="L1732" s="35" t="str">
        <f>VLOOKUP($A1732,'Medical Examinations'!$A:$N,12,0)</f>
        <v>Obesity</v>
      </c>
      <c r="M1732" s="35" t="str">
        <f>VLOOKUP($A1732,'Medical Examinations'!$A:$N,13,0)</f>
        <v>Normal</v>
      </c>
      <c r="N1732" s="45">
        <f>IFERROR(VLOOKUP($A1732,'Hospitalisation Details'!$A:$P,15,0),"")</f>
        <v>32029</v>
      </c>
      <c r="O1732" s="46">
        <f>IFERROR(VLOOKUP($A1732,'Hospitalisation Details'!$A:$P,6,0),"")</f>
        <v>5246.05</v>
      </c>
      <c r="P1732" s="47" t="str">
        <f>IFERROR(VLOOKUP($A1732,'Hospitalisation Details'!$A:$P,12,0),"")</f>
        <v>tier - 2</v>
      </c>
      <c r="Q1732" s="47" t="str">
        <f>IFERROR(VLOOKUP($A1732,'Hospitalisation Details'!$A:$P,13,0),"")</f>
        <v>tier - 3</v>
      </c>
      <c r="R1732" s="47" t="str">
        <f>IFERROR(VLOOKUP($A1732,'Hospitalisation Details'!$A:$P,14,0),"")</f>
        <v>R1011</v>
      </c>
      <c r="S1732" s="47">
        <f>IFERROR(VLOOKUP($A1732,'Hospitalisation Details'!$A:$P,16,0),"")</f>
        <v>35</v>
      </c>
    </row>
    <row r="1733" spans="1:19" x14ac:dyDescent="0.3">
      <c r="A1733" s="34" t="str">
        <f>'Medical Examinations'!A1733</f>
        <v>Id1732</v>
      </c>
      <c r="B1733" s="36" t="str">
        <f>VLOOKUP($A1733,'Customer Names'!A:E,3,FALSE)</f>
        <v>Ms.</v>
      </c>
      <c r="C1733" s="37" t="str">
        <f>VLOOKUP($A1733,'Customer Names'!$A:$E,4,FALSE)</f>
        <v xml:space="preserve"> Kate</v>
      </c>
      <c r="D1733" s="37" t="str">
        <f>VLOOKUP($A1733,'Customer Names'!A:E,5,FALSE)</f>
        <v>Chandler</v>
      </c>
      <c r="E1733" s="35">
        <f>VLOOKUP($A1733,'Medical Examinations'!$A:$H,2,FALSE)</f>
        <v>34.21</v>
      </c>
      <c r="F1733" s="35">
        <f>VLOOKUP($A1733,'Medical Examinations'!$A:$H,3,FALSE)</f>
        <v>4.54</v>
      </c>
      <c r="G1733" s="35" t="str">
        <f>VLOOKUP($A1733,'Medical Examinations'!$A:$N,11,0)</f>
        <v>No</v>
      </c>
      <c r="H1733" s="35" t="str">
        <f>VLOOKUP($A1733,'Medical Examinations'!$A:$N,5,0)</f>
        <v>No</v>
      </c>
      <c r="I1733" s="35" t="str">
        <f>VLOOKUP($A1733,'Medical Examinations'!$A:$N,6,0)</f>
        <v>No</v>
      </c>
      <c r="J1733" s="35">
        <f>VLOOKUP($A1733,'Medical Examinations'!$A:$N,9,0)</f>
        <v>1</v>
      </c>
      <c r="K1733" s="35" t="str">
        <f>VLOOKUP($A1733,'Medical Examinations'!$A:$N,10,0)</f>
        <v>No</v>
      </c>
      <c r="L1733" s="35" t="str">
        <f>VLOOKUP($A1733,'Medical Examinations'!$A:$N,12,0)</f>
        <v>Obesity</v>
      </c>
      <c r="M1733" s="35" t="str">
        <f>VLOOKUP($A1733,'Medical Examinations'!$A:$N,13,0)</f>
        <v>Normal</v>
      </c>
      <c r="N1733" s="45">
        <f>IFERROR(VLOOKUP($A1733,'Hospitalisation Details'!$A:$P,15,0),"")</f>
        <v>31963</v>
      </c>
      <c r="O1733" s="46">
        <f>IFERROR(VLOOKUP($A1733,'Hospitalisation Details'!$A:$P,6,0),"")</f>
        <v>5245.23</v>
      </c>
      <c r="P1733" s="47" t="str">
        <f>IFERROR(VLOOKUP($A1733,'Hospitalisation Details'!$A:$P,12,0),"")</f>
        <v>tier - 2</v>
      </c>
      <c r="Q1733" s="47" t="str">
        <f>IFERROR(VLOOKUP($A1733,'Hospitalisation Details'!$A:$P,13,0),"")</f>
        <v>tier - 2</v>
      </c>
      <c r="R1733" s="47" t="str">
        <f>IFERROR(VLOOKUP($A1733,'Hospitalisation Details'!$A:$P,14,0),"")</f>
        <v>R1013</v>
      </c>
      <c r="S1733" s="47">
        <f>IFERROR(VLOOKUP($A1733,'Hospitalisation Details'!$A:$P,16,0),"")</f>
        <v>35</v>
      </c>
    </row>
    <row r="1734" spans="1:19" x14ac:dyDescent="0.3">
      <c r="A1734" s="34" t="str">
        <f>'Medical Examinations'!A1734</f>
        <v>Id1733</v>
      </c>
      <c r="B1734" s="36" t="str">
        <f>VLOOKUP($A1734,'Customer Names'!A:E,3,FALSE)</f>
        <v>Ms.</v>
      </c>
      <c r="C1734" s="37" t="str">
        <f>VLOOKUP($A1734,'Customer Names'!$A:$E,4,FALSE)</f>
        <v xml:space="preserve"> Kristina</v>
      </c>
      <c r="D1734" s="37" t="str">
        <f>VLOOKUP($A1734,'Customer Names'!A:E,5,FALSE)</f>
        <v>Kaufmann</v>
      </c>
      <c r="E1734" s="35">
        <f>VLOOKUP($A1734,'Medical Examinations'!$A:$H,2,FALSE)</f>
        <v>31</v>
      </c>
      <c r="F1734" s="35">
        <f>VLOOKUP($A1734,'Medical Examinations'!$A:$H,3,FALSE)</f>
        <v>5.38</v>
      </c>
      <c r="G1734" s="35" t="str">
        <f>VLOOKUP($A1734,'Medical Examinations'!$A:$N,11,0)</f>
        <v>No</v>
      </c>
      <c r="H1734" s="35" t="str">
        <f>VLOOKUP($A1734,'Medical Examinations'!$A:$N,5,0)</f>
        <v>No</v>
      </c>
      <c r="I1734" s="35" t="str">
        <f>VLOOKUP($A1734,'Medical Examinations'!$A:$N,6,0)</f>
        <v>No</v>
      </c>
      <c r="J1734" s="35">
        <f>VLOOKUP($A1734,'Medical Examinations'!$A:$N,9,0)</f>
        <v>1</v>
      </c>
      <c r="K1734" s="35" t="str">
        <f>VLOOKUP($A1734,'Medical Examinations'!$A:$N,10,0)</f>
        <v>No</v>
      </c>
      <c r="L1734" s="35" t="str">
        <f>VLOOKUP($A1734,'Medical Examinations'!$A:$N,12,0)</f>
        <v>Obesity</v>
      </c>
      <c r="M1734" s="35" t="str">
        <f>VLOOKUP($A1734,'Medical Examinations'!$A:$N,13,0)</f>
        <v>Normal</v>
      </c>
      <c r="N1734" s="45">
        <f>IFERROR(VLOOKUP($A1734,'Hospitalisation Details'!$A:$P,15,0),"")</f>
        <v>32137</v>
      </c>
      <c r="O1734" s="46">
        <f>IFERROR(VLOOKUP($A1734,'Hospitalisation Details'!$A:$P,6,0),"")</f>
        <v>5240.7700000000004</v>
      </c>
      <c r="P1734" s="47" t="str">
        <f>IFERROR(VLOOKUP($A1734,'Hospitalisation Details'!$A:$P,12,0),"")</f>
        <v>tier - 2</v>
      </c>
      <c r="Q1734" s="47" t="str">
        <f>IFERROR(VLOOKUP($A1734,'Hospitalisation Details'!$A:$P,13,0),"")</f>
        <v>tier - 2</v>
      </c>
      <c r="R1734" s="47" t="str">
        <f>IFERROR(VLOOKUP($A1734,'Hospitalisation Details'!$A:$P,14,0),"")</f>
        <v>R1011</v>
      </c>
      <c r="S1734" s="47">
        <f>IFERROR(VLOOKUP($A1734,'Hospitalisation Details'!$A:$P,16,0),"")</f>
        <v>35</v>
      </c>
    </row>
    <row r="1735" spans="1:19" x14ac:dyDescent="0.3">
      <c r="A1735" s="34" t="str">
        <f>'Medical Examinations'!A1735</f>
        <v>Id1734</v>
      </c>
      <c r="B1735" s="36" t="str">
        <f>VLOOKUP($A1735,'Customer Names'!A:E,3,FALSE)</f>
        <v>Ms.</v>
      </c>
      <c r="C1735" s="37" t="str">
        <f>VLOOKUP($A1735,'Customer Names'!$A:$E,4,FALSE)</f>
        <v xml:space="preserve"> Flo</v>
      </c>
      <c r="D1735" s="37" t="str">
        <f>VLOOKUP($A1735,'Customer Names'!A:E,5,FALSE)</f>
        <v>Barnes-Zurkinden</v>
      </c>
      <c r="E1735" s="35">
        <f>VLOOKUP($A1735,'Medical Examinations'!$A:$H,2,FALSE)</f>
        <v>26.125</v>
      </c>
      <c r="F1735" s="35">
        <f>VLOOKUP($A1735,'Medical Examinations'!$A:$H,3,FALSE)</f>
        <v>5.55</v>
      </c>
      <c r="G1735" s="35" t="str">
        <f>VLOOKUP($A1735,'Medical Examinations'!$A:$N,11,0)</f>
        <v>No</v>
      </c>
      <c r="H1735" s="35" t="str">
        <f>VLOOKUP($A1735,'Medical Examinations'!$A:$N,5,0)</f>
        <v>No</v>
      </c>
      <c r="I1735" s="35" t="str">
        <f>VLOOKUP($A1735,'Medical Examinations'!$A:$N,6,0)</f>
        <v>No</v>
      </c>
      <c r="J1735" s="35">
        <f>VLOOKUP($A1735,'Medical Examinations'!$A:$N,9,0)</f>
        <v>1</v>
      </c>
      <c r="K1735" s="35" t="str">
        <f>VLOOKUP($A1735,'Medical Examinations'!$A:$N,10,0)</f>
        <v>No</v>
      </c>
      <c r="L1735" s="35" t="str">
        <f>VLOOKUP($A1735,'Medical Examinations'!$A:$N,12,0)</f>
        <v>Overweight</v>
      </c>
      <c r="M1735" s="35" t="str">
        <f>VLOOKUP($A1735,'Medical Examinations'!$A:$N,13,0)</f>
        <v>Normal</v>
      </c>
      <c r="N1735" s="45">
        <f>IFERROR(VLOOKUP($A1735,'Hospitalisation Details'!$A:$P,15,0),"")</f>
        <v>31957</v>
      </c>
      <c r="O1735" s="46">
        <f>IFERROR(VLOOKUP($A1735,'Hospitalisation Details'!$A:$P,6,0),"")</f>
        <v>5227.99</v>
      </c>
      <c r="P1735" s="47" t="str">
        <f>IFERROR(VLOOKUP($A1735,'Hospitalisation Details'!$A:$P,12,0),"")</f>
        <v>tier - 2</v>
      </c>
      <c r="Q1735" s="47" t="str">
        <f>IFERROR(VLOOKUP($A1735,'Hospitalisation Details'!$A:$P,13,0),"")</f>
        <v>tier - 1</v>
      </c>
      <c r="R1735" s="47" t="str">
        <f>IFERROR(VLOOKUP($A1735,'Hospitalisation Details'!$A:$P,14,0),"")</f>
        <v>R1024</v>
      </c>
      <c r="S1735" s="47">
        <f>IFERROR(VLOOKUP($A1735,'Hospitalisation Details'!$A:$P,16,0),"")</f>
        <v>35</v>
      </c>
    </row>
    <row r="1736" spans="1:19" x14ac:dyDescent="0.3">
      <c r="A1736" s="34" t="str">
        <f>'Medical Examinations'!A1736</f>
        <v>Id1735</v>
      </c>
      <c r="B1736" s="36" t="str">
        <f>VLOOKUP($A1736,'Customer Names'!A:E,3,FALSE)</f>
        <v>Mrs.</v>
      </c>
      <c r="C1736" s="37" t="str">
        <f>VLOOKUP($A1736,'Customer Names'!$A:$E,4,FALSE)</f>
        <v xml:space="preserve"> Sarah P.</v>
      </c>
      <c r="D1736" s="37" t="str">
        <f>VLOOKUP($A1736,'Customer Names'!A:E,5,FALSE)</f>
        <v>Wolter</v>
      </c>
      <c r="E1736" s="35">
        <f>VLOOKUP($A1736,'Medical Examinations'!$A:$H,2,FALSE)</f>
        <v>30.13</v>
      </c>
      <c r="F1736" s="35">
        <f>VLOOKUP($A1736,'Medical Examinations'!$A:$H,3,FALSE)</f>
        <v>4.03</v>
      </c>
      <c r="G1736" s="35" t="str">
        <f>VLOOKUP($A1736,'Medical Examinations'!$A:$N,11,0)</f>
        <v>Yes</v>
      </c>
      <c r="H1736" s="35" t="str">
        <f>VLOOKUP($A1736,'Medical Examinations'!$A:$N,5,0)</f>
        <v>No</v>
      </c>
      <c r="I1736" s="35" t="str">
        <f>VLOOKUP($A1736,'Medical Examinations'!$A:$N,6,0)</f>
        <v>No</v>
      </c>
      <c r="J1736" s="35">
        <f>VLOOKUP($A1736,'Medical Examinations'!$A:$N,9,0)</f>
        <v>1</v>
      </c>
      <c r="K1736" s="35" t="str">
        <f>VLOOKUP($A1736,'Medical Examinations'!$A:$N,10,0)</f>
        <v>No</v>
      </c>
      <c r="L1736" s="35" t="str">
        <f>VLOOKUP($A1736,'Medical Examinations'!$A:$N,12,0)</f>
        <v>Obesity</v>
      </c>
      <c r="M1736" s="35" t="str">
        <f>VLOOKUP($A1736,'Medical Examinations'!$A:$N,13,0)</f>
        <v>Normal</v>
      </c>
      <c r="N1736" s="45">
        <f>IFERROR(VLOOKUP($A1736,'Hospitalisation Details'!$A:$P,15,0),"")</f>
        <v>34856</v>
      </c>
      <c r="O1736" s="46">
        <f>IFERROR(VLOOKUP($A1736,'Hospitalisation Details'!$A:$P,6,0),"")</f>
        <v>5216.4799999999996</v>
      </c>
      <c r="P1736" s="47" t="str">
        <f>IFERROR(VLOOKUP($A1736,'Hospitalisation Details'!$A:$P,12,0),"")</f>
        <v>tier - 2</v>
      </c>
      <c r="Q1736" s="47" t="str">
        <f>IFERROR(VLOOKUP($A1736,'Hospitalisation Details'!$A:$P,13,0),"")</f>
        <v>tier - 2</v>
      </c>
      <c r="R1736" s="47" t="str">
        <f>IFERROR(VLOOKUP($A1736,'Hospitalisation Details'!$A:$P,14,0),"")</f>
        <v>R1025</v>
      </c>
      <c r="S1736" s="47">
        <f>IFERROR(VLOOKUP($A1736,'Hospitalisation Details'!$A:$P,16,0),"")</f>
        <v>28</v>
      </c>
    </row>
    <row r="1737" spans="1:19" x14ac:dyDescent="0.3">
      <c r="A1737" s="34" t="str">
        <f>'Medical Examinations'!A1737</f>
        <v>Id1736</v>
      </c>
      <c r="B1737" s="36" t="str">
        <f>VLOOKUP($A1737,'Customer Names'!A:E,3,FALSE)</f>
        <v>Ms.</v>
      </c>
      <c r="C1737" s="37" t="str">
        <f>VLOOKUP($A1737,'Customer Names'!$A:$E,4,FALSE)</f>
        <v xml:space="preserve"> Anabel</v>
      </c>
      <c r="D1737" s="37" t="str">
        <f>VLOOKUP($A1737,'Customer Names'!A:E,5,FALSE)</f>
        <v>Pearson</v>
      </c>
      <c r="E1737" s="35">
        <f>VLOOKUP($A1737,'Medical Examinations'!$A:$H,2,FALSE)</f>
        <v>34.19</v>
      </c>
      <c r="F1737" s="35">
        <f>VLOOKUP($A1737,'Medical Examinations'!$A:$H,3,FALSE)</f>
        <v>4.1900000000000004</v>
      </c>
      <c r="G1737" s="35" t="str">
        <f>VLOOKUP($A1737,'Medical Examinations'!$A:$N,11,0)</f>
        <v>No</v>
      </c>
      <c r="H1737" s="35" t="str">
        <f>VLOOKUP($A1737,'Medical Examinations'!$A:$N,5,0)</f>
        <v>No</v>
      </c>
      <c r="I1737" s="35" t="str">
        <f>VLOOKUP($A1737,'Medical Examinations'!$A:$N,6,0)</f>
        <v>No</v>
      </c>
      <c r="J1737" s="35">
        <f>VLOOKUP($A1737,'Medical Examinations'!$A:$N,9,0)</f>
        <v>0</v>
      </c>
      <c r="K1737" s="35" t="str">
        <f>VLOOKUP($A1737,'Medical Examinations'!$A:$N,10,0)</f>
        <v>No</v>
      </c>
      <c r="L1737" s="35" t="str">
        <f>VLOOKUP($A1737,'Medical Examinations'!$A:$N,12,0)</f>
        <v>Obesity</v>
      </c>
      <c r="M1737" s="35" t="str">
        <f>VLOOKUP($A1737,'Medical Examinations'!$A:$N,13,0)</f>
        <v>Normal</v>
      </c>
      <c r="N1737" s="45">
        <f>IFERROR(VLOOKUP($A1737,'Hospitalisation Details'!$A:$P,15,0),"")</f>
        <v>36495</v>
      </c>
      <c r="O1737" s="46">
        <f>IFERROR(VLOOKUP($A1737,'Hospitalisation Details'!$A:$P,6,0),"")</f>
        <v>5213.22</v>
      </c>
      <c r="P1737" s="47" t="str">
        <f>IFERROR(VLOOKUP($A1737,'Hospitalisation Details'!$A:$P,12,0),"")</f>
        <v>tier - 2</v>
      </c>
      <c r="Q1737" s="47" t="str">
        <f>IFERROR(VLOOKUP($A1737,'Hospitalisation Details'!$A:$P,13,0),"")</f>
        <v>tier - 1</v>
      </c>
      <c r="R1737" s="47" t="str">
        <f>IFERROR(VLOOKUP($A1737,'Hospitalisation Details'!$A:$P,14,0),"")</f>
        <v>R1012</v>
      </c>
      <c r="S1737" s="47">
        <f>IFERROR(VLOOKUP($A1737,'Hospitalisation Details'!$A:$P,16,0),"")</f>
        <v>23</v>
      </c>
    </row>
    <row r="1738" spans="1:19" x14ac:dyDescent="0.3">
      <c r="A1738" s="34" t="str">
        <f>'Medical Examinations'!A1738</f>
        <v>Id1737</v>
      </c>
      <c r="B1738" s="36" t="str">
        <f>VLOOKUP($A1738,'Customer Names'!A:E,3,FALSE)</f>
        <v>Mr.</v>
      </c>
      <c r="C1738" s="37" t="str">
        <f>VLOOKUP($A1738,'Customer Names'!$A:$E,4,FALSE)</f>
        <v xml:space="preserve"> Ian</v>
      </c>
      <c r="D1738" s="37" t="str">
        <f>VLOOKUP($A1738,'Customer Names'!A:E,5,FALSE)</f>
        <v>Thomas</v>
      </c>
      <c r="E1738" s="35">
        <f>VLOOKUP($A1738,'Medical Examinations'!$A:$H,2,FALSE)</f>
        <v>22.515000000000001</v>
      </c>
      <c r="F1738" s="35">
        <f>VLOOKUP($A1738,'Medical Examinations'!$A:$H,3,FALSE)</f>
        <v>4.37</v>
      </c>
      <c r="G1738" s="35" t="str">
        <f>VLOOKUP($A1738,'Medical Examinations'!$A:$N,11,0)</f>
        <v>No</v>
      </c>
      <c r="H1738" s="35" t="str">
        <f>VLOOKUP($A1738,'Medical Examinations'!$A:$N,5,0)</f>
        <v>No</v>
      </c>
      <c r="I1738" s="35" t="str">
        <f>VLOOKUP($A1738,'Medical Examinations'!$A:$N,6,0)</f>
        <v>Yes</v>
      </c>
      <c r="J1738" s="35">
        <f>VLOOKUP($A1738,'Medical Examinations'!$A:$N,9,0)</f>
        <v>1</v>
      </c>
      <c r="K1738" s="35" t="str">
        <f>VLOOKUP($A1738,'Medical Examinations'!$A:$N,10,0)</f>
        <v>No</v>
      </c>
      <c r="L1738" s="35" t="str">
        <f>VLOOKUP($A1738,'Medical Examinations'!$A:$N,12,0)</f>
        <v>Normal Weight</v>
      </c>
      <c r="M1738" s="35" t="str">
        <f>VLOOKUP($A1738,'Medical Examinations'!$A:$N,13,0)</f>
        <v>Normal</v>
      </c>
      <c r="N1738" s="45">
        <f>IFERROR(VLOOKUP($A1738,'Hospitalisation Details'!$A:$P,15,0),"")</f>
        <v>34137</v>
      </c>
      <c r="O1738" s="46">
        <f>IFERROR(VLOOKUP($A1738,'Hospitalisation Details'!$A:$P,6,0),"")</f>
        <v>5209.58</v>
      </c>
      <c r="P1738" s="47" t="str">
        <f>IFERROR(VLOOKUP($A1738,'Hospitalisation Details'!$A:$P,12,0),"")</f>
        <v>tier - 3</v>
      </c>
      <c r="Q1738" s="47" t="str">
        <f>IFERROR(VLOOKUP($A1738,'Hospitalisation Details'!$A:$P,13,0),"")</f>
        <v>tier - 3</v>
      </c>
      <c r="R1738" s="47" t="str">
        <f>IFERROR(VLOOKUP($A1738,'Hospitalisation Details'!$A:$P,14,0),"")</f>
        <v>R1017</v>
      </c>
      <c r="S1738" s="47">
        <f>IFERROR(VLOOKUP($A1738,'Hospitalisation Details'!$A:$P,16,0),"")</f>
        <v>29</v>
      </c>
    </row>
    <row r="1739" spans="1:19" x14ac:dyDescent="0.3">
      <c r="A1739" s="34" t="str">
        <f>'Medical Examinations'!A1739</f>
        <v>Id1738</v>
      </c>
      <c r="B1739" s="36" t="str">
        <f>VLOOKUP($A1739,'Customer Names'!A:E,3,FALSE)</f>
        <v>Mr.</v>
      </c>
      <c r="C1739" s="37" t="str">
        <f>VLOOKUP($A1739,'Customer Names'!$A:$E,4,FALSE)</f>
        <v xml:space="preserve"> Alex</v>
      </c>
      <c r="D1739" s="37" t="str">
        <f>VLOOKUP($A1739,'Customer Names'!A:E,5,FALSE)</f>
        <v>Leon</v>
      </c>
      <c r="E1739" s="35">
        <f>VLOOKUP($A1739,'Medical Examinations'!$A:$H,2,FALSE)</f>
        <v>18.239999999999998</v>
      </c>
      <c r="F1739" s="35">
        <f>VLOOKUP($A1739,'Medical Examinations'!$A:$H,3,FALSE)</f>
        <v>5.31</v>
      </c>
      <c r="G1739" s="35" t="str">
        <f>VLOOKUP($A1739,'Medical Examinations'!$A:$N,11,0)</f>
        <v>Yes</v>
      </c>
      <c r="H1739" s="35" t="str">
        <f>VLOOKUP($A1739,'Medical Examinations'!$A:$N,5,0)</f>
        <v>No</v>
      </c>
      <c r="I1739" s="35" t="str">
        <f>VLOOKUP($A1739,'Medical Examinations'!$A:$N,6,0)</f>
        <v>Yes</v>
      </c>
      <c r="J1739" s="35">
        <f>VLOOKUP($A1739,'Medical Examinations'!$A:$N,9,0)</f>
        <v>1</v>
      </c>
      <c r="K1739" s="35" t="str">
        <f>VLOOKUP($A1739,'Medical Examinations'!$A:$N,10,0)</f>
        <v>No</v>
      </c>
      <c r="L1739" s="35" t="str">
        <f>VLOOKUP($A1739,'Medical Examinations'!$A:$N,12,0)</f>
        <v>Underweight</v>
      </c>
      <c r="M1739" s="35" t="str">
        <f>VLOOKUP($A1739,'Medical Examinations'!$A:$N,13,0)</f>
        <v>Normal</v>
      </c>
      <c r="N1739" s="45">
        <f>IFERROR(VLOOKUP($A1739,'Hospitalisation Details'!$A:$P,15,0),"")</f>
        <v>30613</v>
      </c>
      <c r="O1739" s="46">
        <f>IFERROR(VLOOKUP($A1739,'Hospitalisation Details'!$A:$P,6,0),"")</f>
        <v>5207.97</v>
      </c>
      <c r="P1739" s="47" t="str">
        <f>IFERROR(VLOOKUP($A1739,'Hospitalisation Details'!$A:$P,12,0),"")</f>
        <v>tier - 2</v>
      </c>
      <c r="Q1739" s="47" t="str">
        <f>IFERROR(VLOOKUP($A1739,'Hospitalisation Details'!$A:$P,13,0),"")</f>
        <v>tier - 2</v>
      </c>
      <c r="R1739" s="47" t="str">
        <f>IFERROR(VLOOKUP($A1739,'Hospitalisation Details'!$A:$P,14,0),"")</f>
        <v>R1012</v>
      </c>
      <c r="S1739" s="47">
        <f>IFERROR(VLOOKUP($A1739,'Hospitalisation Details'!$A:$P,16,0),"")</f>
        <v>39</v>
      </c>
    </row>
    <row r="1740" spans="1:19" x14ac:dyDescent="0.3">
      <c r="A1740" s="34" t="str">
        <f>'Medical Examinations'!A1740</f>
        <v>Id1739</v>
      </c>
      <c r="B1740" s="36" t="str">
        <f>VLOOKUP($A1740,'Customer Names'!A:E,3,FALSE)</f>
        <v>Mr.</v>
      </c>
      <c r="C1740" s="37" t="str">
        <f>VLOOKUP($A1740,'Customer Names'!$A:$E,4,FALSE)</f>
        <v xml:space="preserve"> Richard J</v>
      </c>
      <c r="D1740" s="37" t="str">
        <f>VLOOKUP($A1740,'Customer Names'!A:E,5,FALSE)</f>
        <v>Marriott</v>
      </c>
      <c r="E1740" s="35">
        <f>VLOOKUP($A1740,'Medical Examinations'!$A:$H,2,FALSE)</f>
        <v>37.28</v>
      </c>
      <c r="F1740" s="35">
        <f>VLOOKUP($A1740,'Medical Examinations'!$A:$H,3,FALSE)</f>
        <v>4.66</v>
      </c>
      <c r="G1740" s="35" t="str">
        <f>VLOOKUP($A1740,'Medical Examinations'!$A:$N,11,0)</f>
        <v>No</v>
      </c>
      <c r="H1740" s="35" t="str">
        <f>VLOOKUP($A1740,'Medical Examinations'!$A:$N,5,0)</f>
        <v>yes</v>
      </c>
      <c r="I1740" s="35" t="str">
        <f>VLOOKUP($A1740,'Medical Examinations'!$A:$N,6,0)</f>
        <v>No</v>
      </c>
      <c r="J1740" s="35">
        <f>VLOOKUP($A1740,'Medical Examinations'!$A:$N,9,0)</f>
        <v>1</v>
      </c>
      <c r="K1740" s="35" t="str">
        <f>VLOOKUP($A1740,'Medical Examinations'!$A:$N,10,0)</f>
        <v>No</v>
      </c>
      <c r="L1740" s="35" t="str">
        <f>VLOOKUP($A1740,'Medical Examinations'!$A:$N,12,0)</f>
        <v>Obesity</v>
      </c>
      <c r="M1740" s="35" t="str">
        <f>VLOOKUP($A1740,'Medical Examinations'!$A:$N,13,0)</f>
        <v>Normal</v>
      </c>
      <c r="N1740" s="45">
        <f>IFERROR(VLOOKUP($A1740,'Hospitalisation Details'!$A:$P,15,0),"")</f>
        <v>38144</v>
      </c>
      <c r="O1740" s="46">
        <f>IFERROR(VLOOKUP($A1740,'Hospitalisation Details'!$A:$P,6,0),"")</f>
        <v>5198.6899999999996</v>
      </c>
      <c r="P1740" s="47" t="str">
        <f>IFERROR(VLOOKUP($A1740,'Hospitalisation Details'!$A:$P,12,0),"")</f>
        <v>tier - 2</v>
      </c>
      <c r="Q1740" s="47" t="str">
        <f>IFERROR(VLOOKUP($A1740,'Hospitalisation Details'!$A:$P,13,0),"")</f>
        <v>tier - 2</v>
      </c>
      <c r="R1740" s="47" t="str">
        <f>IFERROR(VLOOKUP($A1740,'Hospitalisation Details'!$A:$P,14,0),"")</f>
        <v>R1022</v>
      </c>
      <c r="S1740" s="47">
        <f>IFERROR(VLOOKUP($A1740,'Hospitalisation Details'!$A:$P,16,0),"")</f>
        <v>19</v>
      </c>
    </row>
    <row r="1741" spans="1:19" x14ac:dyDescent="0.3">
      <c r="A1741" s="34" t="str">
        <f>'Medical Examinations'!A1741</f>
        <v>Id1740</v>
      </c>
      <c r="B1741" s="36" t="str">
        <f>VLOOKUP($A1741,'Customer Names'!A:E,3,FALSE)</f>
        <v>Ms.</v>
      </c>
      <c r="C1741" s="37" t="str">
        <f>VLOOKUP($A1741,'Customer Names'!$A:$E,4,FALSE)</f>
        <v xml:space="preserve"> Jacqueline N.</v>
      </c>
      <c r="D1741" s="37" t="str">
        <f>VLOOKUP($A1741,'Customer Names'!A:E,5,FALSE)</f>
        <v>Wilkins</v>
      </c>
      <c r="E1741" s="35">
        <f>VLOOKUP($A1741,'Medical Examinations'!$A:$H,2,FALSE)</f>
        <v>18.2</v>
      </c>
      <c r="F1741" s="35">
        <f>VLOOKUP($A1741,'Medical Examinations'!$A:$H,3,FALSE)</f>
        <v>6.19</v>
      </c>
      <c r="G1741" s="35" t="str">
        <f>VLOOKUP($A1741,'Medical Examinations'!$A:$N,11,0)</f>
        <v>No</v>
      </c>
      <c r="H1741" s="35" t="str">
        <f>VLOOKUP($A1741,'Medical Examinations'!$A:$N,5,0)</f>
        <v>No</v>
      </c>
      <c r="I1741" s="35" t="str">
        <f>VLOOKUP($A1741,'Medical Examinations'!$A:$N,6,0)</f>
        <v>Yes</v>
      </c>
      <c r="J1741" s="35">
        <f>VLOOKUP($A1741,'Medical Examinations'!$A:$N,9,0)</f>
        <v>1</v>
      </c>
      <c r="K1741" s="35" t="str">
        <f>VLOOKUP($A1741,'Medical Examinations'!$A:$N,10,0)</f>
        <v>No</v>
      </c>
      <c r="L1741" s="35" t="str">
        <f>VLOOKUP($A1741,'Medical Examinations'!$A:$N,12,0)</f>
        <v>Underweight</v>
      </c>
      <c r="M1741" s="35" t="str">
        <f>VLOOKUP($A1741,'Medical Examinations'!$A:$N,13,0)</f>
        <v>Prediabetes</v>
      </c>
      <c r="N1741" s="45">
        <f>IFERROR(VLOOKUP($A1741,'Hospitalisation Details'!$A:$P,15,0),"")</f>
        <v>29110</v>
      </c>
      <c r="O1741" s="46">
        <f>IFERROR(VLOOKUP($A1741,'Hospitalisation Details'!$A:$P,6,0),"")</f>
        <v>5195.58</v>
      </c>
      <c r="P1741" s="47" t="str">
        <f>IFERROR(VLOOKUP($A1741,'Hospitalisation Details'!$A:$P,12,0),"")</f>
        <v>tier - 2</v>
      </c>
      <c r="Q1741" s="47" t="str">
        <f>IFERROR(VLOOKUP($A1741,'Hospitalisation Details'!$A:$P,13,0),"")</f>
        <v>tier - 2</v>
      </c>
      <c r="R1741" s="47" t="str">
        <f>IFERROR(VLOOKUP($A1741,'Hospitalisation Details'!$A:$P,14,0),"")</f>
        <v>R1013</v>
      </c>
      <c r="S1741" s="47">
        <f>IFERROR(VLOOKUP($A1741,'Hospitalisation Details'!$A:$P,16,0),"")</f>
        <v>43</v>
      </c>
    </row>
    <row r="1742" spans="1:19" x14ac:dyDescent="0.3">
      <c r="A1742" s="34" t="str">
        <f>'Medical Examinations'!A1742</f>
        <v>Id1741</v>
      </c>
      <c r="B1742" s="36" t="str">
        <f>VLOOKUP($A1742,'Customer Names'!A:E,3,FALSE)</f>
        <v>Ms.</v>
      </c>
      <c r="C1742" s="37" t="str">
        <f>VLOOKUP($A1742,'Customer Names'!$A:$E,4,FALSE)</f>
        <v xml:space="preserve"> Cindy</v>
      </c>
      <c r="D1742" s="37" t="str">
        <f>VLOOKUP($A1742,'Customer Names'!A:E,5,FALSE)</f>
        <v>Saiter</v>
      </c>
      <c r="E1742" s="35">
        <f>VLOOKUP($A1742,'Medical Examinations'!$A:$H,2,FALSE)</f>
        <v>20.53</v>
      </c>
      <c r="F1742" s="35">
        <f>VLOOKUP($A1742,'Medical Examinations'!$A:$H,3,FALSE)</f>
        <v>4.8600000000000003</v>
      </c>
      <c r="G1742" s="35" t="str">
        <f>VLOOKUP($A1742,'Medical Examinations'!$A:$N,11,0)</f>
        <v>No</v>
      </c>
      <c r="H1742" s="35" t="str">
        <f>VLOOKUP($A1742,'Medical Examinations'!$A:$N,5,0)</f>
        <v>No</v>
      </c>
      <c r="I1742" s="35" t="str">
        <f>VLOOKUP($A1742,'Medical Examinations'!$A:$N,6,0)</f>
        <v>No</v>
      </c>
      <c r="J1742" s="35">
        <f>VLOOKUP($A1742,'Medical Examinations'!$A:$N,9,0)</f>
        <v>1</v>
      </c>
      <c r="K1742" s="35" t="str">
        <f>VLOOKUP($A1742,'Medical Examinations'!$A:$N,10,0)</f>
        <v>No</v>
      </c>
      <c r="L1742" s="35" t="str">
        <f>VLOOKUP($A1742,'Medical Examinations'!$A:$N,12,0)</f>
        <v>Normal Weight</v>
      </c>
      <c r="M1742" s="35" t="str">
        <f>VLOOKUP($A1742,'Medical Examinations'!$A:$N,13,0)</f>
        <v>Normal</v>
      </c>
      <c r="N1742" s="45">
        <f>IFERROR(VLOOKUP($A1742,'Hospitalisation Details'!$A:$P,15,0),"")</f>
        <v>30971</v>
      </c>
      <c r="O1742" s="46">
        <f>IFERROR(VLOOKUP($A1742,'Hospitalisation Details'!$A:$P,6,0),"")</f>
        <v>5177.12</v>
      </c>
      <c r="P1742" s="47" t="str">
        <f>IFERROR(VLOOKUP($A1742,'Hospitalisation Details'!$A:$P,12,0),"")</f>
        <v>tier - 2</v>
      </c>
      <c r="Q1742" s="47" t="str">
        <f>IFERROR(VLOOKUP($A1742,'Hospitalisation Details'!$A:$P,13,0),"")</f>
        <v>tier - 1</v>
      </c>
      <c r="R1742" s="47" t="str">
        <f>IFERROR(VLOOKUP($A1742,'Hospitalisation Details'!$A:$P,14,0),"")</f>
        <v>R1013</v>
      </c>
      <c r="S1742" s="47">
        <f>IFERROR(VLOOKUP($A1742,'Hospitalisation Details'!$A:$P,16,0),"")</f>
        <v>38</v>
      </c>
    </row>
    <row r="1743" spans="1:19" x14ac:dyDescent="0.3">
      <c r="A1743" s="34" t="str">
        <f>'Medical Examinations'!A1743</f>
        <v>Id1742</v>
      </c>
      <c r="B1743" s="36" t="str">
        <f>VLOOKUP($A1743,'Customer Names'!A:E,3,FALSE)</f>
        <v>Ms.</v>
      </c>
      <c r="C1743" s="37" t="str">
        <f>VLOOKUP($A1743,'Customer Names'!$A:$E,4,FALSE)</f>
        <v xml:space="preserve"> Marcia</v>
      </c>
      <c r="D1743" s="37" t="str">
        <f>VLOOKUP($A1743,'Customer Names'!A:E,5,FALSE)</f>
        <v>Winrow</v>
      </c>
      <c r="E1743" s="35">
        <f>VLOOKUP($A1743,'Medical Examinations'!$A:$H,2,FALSE)</f>
        <v>23.79</v>
      </c>
      <c r="F1743" s="35">
        <f>VLOOKUP($A1743,'Medical Examinations'!$A:$H,3,FALSE)</f>
        <v>4.74</v>
      </c>
      <c r="G1743" s="35" t="str">
        <f>VLOOKUP($A1743,'Medical Examinations'!$A:$N,11,0)</f>
        <v>No</v>
      </c>
      <c r="H1743" s="35" t="str">
        <f>VLOOKUP($A1743,'Medical Examinations'!$A:$N,5,0)</f>
        <v>No</v>
      </c>
      <c r="I1743" s="35" t="str">
        <f>VLOOKUP($A1743,'Medical Examinations'!$A:$N,6,0)</f>
        <v>No</v>
      </c>
      <c r="J1743" s="35">
        <f>VLOOKUP($A1743,'Medical Examinations'!$A:$N,9,0)</f>
        <v>0</v>
      </c>
      <c r="K1743" s="35" t="str">
        <f>VLOOKUP($A1743,'Medical Examinations'!$A:$N,10,0)</f>
        <v>No</v>
      </c>
      <c r="L1743" s="35" t="str">
        <f>VLOOKUP($A1743,'Medical Examinations'!$A:$N,12,0)</f>
        <v>Normal Weight</v>
      </c>
      <c r="M1743" s="35" t="str">
        <f>VLOOKUP($A1743,'Medical Examinations'!$A:$N,13,0)</f>
        <v>Normal</v>
      </c>
      <c r="N1743" s="45">
        <f>IFERROR(VLOOKUP($A1743,'Hospitalisation Details'!$A:$P,15,0),"")</f>
        <v>33479</v>
      </c>
      <c r="O1743" s="46">
        <f>IFERROR(VLOOKUP($A1743,'Hospitalisation Details'!$A:$P,6,0),"")</f>
        <v>5166.96</v>
      </c>
      <c r="P1743" s="47" t="str">
        <f>IFERROR(VLOOKUP($A1743,'Hospitalisation Details'!$A:$P,12,0),"")</f>
        <v>tier - 2</v>
      </c>
      <c r="Q1743" s="47" t="str">
        <f>IFERROR(VLOOKUP($A1743,'Hospitalisation Details'!$A:$P,13,0),"")</f>
        <v>tier - 2</v>
      </c>
      <c r="R1743" s="47" t="str">
        <f>IFERROR(VLOOKUP($A1743,'Hospitalisation Details'!$A:$P,14,0),"")</f>
        <v>R1012</v>
      </c>
      <c r="S1743" s="47">
        <f>IFERROR(VLOOKUP($A1743,'Hospitalisation Details'!$A:$P,16,0),"")</f>
        <v>31</v>
      </c>
    </row>
    <row r="1744" spans="1:19" x14ac:dyDescent="0.3">
      <c r="A1744" s="34" t="str">
        <f>'Medical Examinations'!A1744</f>
        <v>Id1743</v>
      </c>
      <c r="B1744" s="36" t="str">
        <f>VLOOKUP($A1744,'Customer Names'!A:E,3,FALSE)</f>
        <v>Ms.</v>
      </c>
      <c r="C1744" s="37" t="str">
        <f>VLOOKUP($A1744,'Customer Names'!$A:$E,4,FALSE)</f>
        <v xml:space="preserve"> Samantha R.</v>
      </c>
      <c r="D1744" s="37" t="str">
        <f>VLOOKUP($A1744,'Customer Names'!A:E,5,FALSE)</f>
        <v>Gries</v>
      </c>
      <c r="E1744" s="35">
        <f>VLOOKUP($A1744,'Medical Examinations'!$A:$H,2,FALSE)</f>
        <v>29.8</v>
      </c>
      <c r="F1744" s="35">
        <f>VLOOKUP($A1744,'Medical Examinations'!$A:$H,3,FALSE)</f>
        <v>6.03</v>
      </c>
      <c r="G1744" s="35" t="str">
        <f>VLOOKUP($A1744,'Medical Examinations'!$A:$N,11,0)</f>
        <v>No</v>
      </c>
      <c r="H1744" s="35" t="str">
        <f>VLOOKUP($A1744,'Medical Examinations'!$A:$N,5,0)</f>
        <v>No</v>
      </c>
      <c r="I1744" s="35" t="str">
        <f>VLOOKUP($A1744,'Medical Examinations'!$A:$N,6,0)</f>
        <v>No</v>
      </c>
      <c r="J1744" s="35">
        <f>VLOOKUP($A1744,'Medical Examinations'!$A:$N,9,0)</f>
        <v>0</v>
      </c>
      <c r="K1744" s="35" t="str">
        <f>VLOOKUP($A1744,'Medical Examinations'!$A:$N,10,0)</f>
        <v>No</v>
      </c>
      <c r="L1744" s="35" t="str">
        <f>VLOOKUP($A1744,'Medical Examinations'!$A:$N,12,0)</f>
        <v>Overweight</v>
      </c>
      <c r="M1744" s="35" t="str">
        <f>VLOOKUP($A1744,'Medical Examinations'!$A:$N,13,0)</f>
        <v>Prediabetes</v>
      </c>
      <c r="N1744" s="45">
        <f>IFERROR(VLOOKUP($A1744,'Hospitalisation Details'!$A:$P,15,0),"")</f>
        <v>33155</v>
      </c>
      <c r="O1744" s="46">
        <f>IFERROR(VLOOKUP($A1744,'Hospitalisation Details'!$A:$P,6,0),"")</f>
        <v>5152.13</v>
      </c>
      <c r="P1744" s="47" t="str">
        <f>IFERROR(VLOOKUP($A1744,'Hospitalisation Details'!$A:$P,12,0),"")</f>
        <v>tier - 2</v>
      </c>
      <c r="Q1744" s="47" t="str">
        <f>IFERROR(VLOOKUP($A1744,'Hospitalisation Details'!$A:$P,13,0),"")</f>
        <v>tier - 2</v>
      </c>
      <c r="R1744" s="47" t="str">
        <f>IFERROR(VLOOKUP($A1744,'Hospitalisation Details'!$A:$P,14,0),"")</f>
        <v>R1011</v>
      </c>
      <c r="S1744" s="47">
        <f>IFERROR(VLOOKUP($A1744,'Hospitalisation Details'!$A:$P,16,0),"")</f>
        <v>32</v>
      </c>
    </row>
    <row r="1745" spans="1:19" x14ac:dyDescent="0.3">
      <c r="A1745" s="34" t="str">
        <f>'Medical Examinations'!A1745</f>
        <v>Id1744</v>
      </c>
      <c r="B1745" s="36" t="str">
        <f>VLOOKUP($A1745,'Customer Names'!A:E,3,FALSE)</f>
        <v>Ms.</v>
      </c>
      <c r="C1745" s="37" t="str">
        <f>VLOOKUP($A1745,'Customer Names'!$A:$E,4,FALSE)</f>
        <v xml:space="preserve"> Katie</v>
      </c>
      <c r="D1745" s="37" t="str">
        <f>VLOOKUP($A1745,'Customer Names'!A:E,5,FALSE)</f>
        <v>Strohschein</v>
      </c>
      <c r="E1745" s="35">
        <f>VLOOKUP($A1745,'Medical Examinations'!$A:$H,2,FALSE)</f>
        <v>31.54</v>
      </c>
      <c r="F1745" s="35">
        <f>VLOOKUP($A1745,'Medical Examinations'!$A:$H,3,FALSE)</f>
        <v>4.71</v>
      </c>
      <c r="G1745" s="35" t="str">
        <f>VLOOKUP($A1745,'Medical Examinations'!$A:$N,11,0)</f>
        <v>No</v>
      </c>
      <c r="H1745" s="35" t="str">
        <f>VLOOKUP($A1745,'Medical Examinations'!$A:$N,5,0)</f>
        <v>No</v>
      </c>
      <c r="I1745" s="35" t="str">
        <f>VLOOKUP($A1745,'Medical Examinations'!$A:$N,6,0)</f>
        <v>No</v>
      </c>
      <c r="J1745" s="35">
        <f>VLOOKUP($A1745,'Medical Examinations'!$A:$N,9,0)</f>
        <v>0</v>
      </c>
      <c r="K1745" s="35" t="str">
        <f>VLOOKUP($A1745,'Medical Examinations'!$A:$N,10,0)</f>
        <v>No</v>
      </c>
      <c r="L1745" s="35" t="str">
        <f>VLOOKUP($A1745,'Medical Examinations'!$A:$N,12,0)</f>
        <v>Obesity</v>
      </c>
      <c r="M1745" s="35" t="str">
        <f>VLOOKUP($A1745,'Medical Examinations'!$A:$N,13,0)</f>
        <v>Normal</v>
      </c>
      <c r="N1745" s="45">
        <f>IFERROR(VLOOKUP($A1745,'Hospitalisation Details'!$A:$P,15,0),"")</f>
        <v>33107</v>
      </c>
      <c r="O1745" s="46">
        <f>IFERROR(VLOOKUP($A1745,'Hospitalisation Details'!$A:$P,6,0),"")</f>
        <v>5148.55</v>
      </c>
      <c r="P1745" s="47" t="str">
        <f>IFERROR(VLOOKUP($A1745,'Hospitalisation Details'!$A:$P,12,0),"")</f>
        <v>tier - 2</v>
      </c>
      <c r="Q1745" s="47" t="str">
        <f>IFERROR(VLOOKUP($A1745,'Hospitalisation Details'!$A:$P,13,0),"")</f>
        <v>tier - 2</v>
      </c>
      <c r="R1745" s="47" t="str">
        <f>IFERROR(VLOOKUP($A1745,'Hospitalisation Details'!$A:$P,14,0),"")</f>
        <v>R1024</v>
      </c>
      <c r="S1745" s="47">
        <f>IFERROR(VLOOKUP($A1745,'Hospitalisation Details'!$A:$P,16,0),"")</f>
        <v>32</v>
      </c>
    </row>
    <row r="1746" spans="1:19" x14ac:dyDescent="0.3">
      <c r="A1746" s="34" t="str">
        <f>'Medical Examinations'!A1746</f>
        <v>Id1745</v>
      </c>
      <c r="B1746" s="36" t="str">
        <f>VLOOKUP($A1746,'Customer Names'!A:E,3,FALSE)</f>
        <v>Mr.</v>
      </c>
      <c r="C1746" s="37" t="str">
        <f>VLOOKUP($A1746,'Customer Names'!$A:$E,4,FALSE)</f>
        <v xml:space="preserve"> John P</v>
      </c>
      <c r="D1746" s="37" t="str">
        <f>VLOOKUP($A1746,'Customer Names'!A:E,5,FALSE)</f>
        <v>Berger</v>
      </c>
      <c r="E1746" s="35">
        <f>VLOOKUP($A1746,'Medical Examinations'!$A:$H,2,FALSE)</f>
        <v>20.82</v>
      </c>
      <c r="F1746" s="35">
        <f>VLOOKUP($A1746,'Medical Examinations'!$A:$H,3,FALSE)</f>
        <v>5.55</v>
      </c>
      <c r="G1746" s="35" t="str">
        <f>VLOOKUP($A1746,'Medical Examinations'!$A:$N,11,0)</f>
        <v>No</v>
      </c>
      <c r="H1746" s="35" t="str">
        <f>VLOOKUP($A1746,'Medical Examinations'!$A:$N,5,0)</f>
        <v>No</v>
      </c>
      <c r="I1746" s="35" t="str">
        <f>VLOOKUP($A1746,'Medical Examinations'!$A:$N,6,0)</f>
        <v>No</v>
      </c>
      <c r="J1746" s="35">
        <f>VLOOKUP($A1746,'Medical Examinations'!$A:$N,9,0)</f>
        <v>1</v>
      </c>
      <c r="K1746" s="35" t="str">
        <f>VLOOKUP($A1746,'Medical Examinations'!$A:$N,10,0)</f>
        <v>No</v>
      </c>
      <c r="L1746" s="35" t="str">
        <f>VLOOKUP($A1746,'Medical Examinations'!$A:$N,12,0)</f>
        <v>Normal Weight</v>
      </c>
      <c r="M1746" s="35" t="str">
        <f>VLOOKUP($A1746,'Medical Examinations'!$A:$N,13,0)</f>
        <v>Normal</v>
      </c>
      <c r="N1746" s="45">
        <f>IFERROR(VLOOKUP($A1746,'Hospitalisation Details'!$A:$P,15,0),"")</f>
        <v>30916</v>
      </c>
      <c r="O1746" s="46">
        <f>IFERROR(VLOOKUP($A1746,'Hospitalisation Details'!$A:$P,6,0),"")</f>
        <v>5144.18</v>
      </c>
      <c r="P1746" s="47" t="str">
        <f>IFERROR(VLOOKUP($A1746,'Hospitalisation Details'!$A:$P,12,0),"")</f>
        <v>tier - 2</v>
      </c>
      <c r="Q1746" s="47" t="str">
        <f>IFERROR(VLOOKUP($A1746,'Hospitalisation Details'!$A:$P,13,0),"")</f>
        <v>tier - 1</v>
      </c>
      <c r="R1746" s="47" t="str">
        <f>IFERROR(VLOOKUP($A1746,'Hospitalisation Details'!$A:$P,14,0),"")</f>
        <v>R1013</v>
      </c>
      <c r="S1746" s="47">
        <f>IFERROR(VLOOKUP($A1746,'Hospitalisation Details'!$A:$P,16,0),"")</f>
        <v>38</v>
      </c>
    </row>
    <row r="1747" spans="1:19" x14ac:dyDescent="0.3">
      <c r="A1747" s="34" t="str">
        <f>'Medical Examinations'!A1747</f>
        <v>Id1746</v>
      </c>
      <c r="B1747" s="36" t="str">
        <f>VLOOKUP($A1747,'Customer Names'!A:E,3,FALSE)</f>
        <v>Ms.</v>
      </c>
      <c r="C1747" s="37" t="str">
        <f>VLOOKUP($A1747,'Customer Names'!$A:$E,4,FALSE)</f>
        <v xml:space="preserve"> Rachel</v>
      </c>
      <c r="D1747" s="37" t="str">
        <f>VLOOKUP($A1747,'Customer Names'!A:E,5,FALSE)</f>
        <v>Coogan</v>
      </c>
      <c r="E1747" s="35">
        <f>VLOOKUP($A1747,'Medical Examinations'!$A:$H,2,FALSE)</f>
        <v>38.83</v>
      </c>
      <c r="F1747" s="35">
        <f>VLOOKUP($A1747,'Medical Examinations'!$A:$H,3,FALSE)</f>
        <v>4.78</v>
      </c>
      <c r="G1747" s="35" t="str">
        <f>VLOOKUP($A1747,'Medical Examinations'!$A:$N,11,0)</f>
        <v>No</v>
      </c>
      <c r="H1747" s="35" t="str">
        <f>VLOOKUP($A1747,'Medical Examinations'!$A:$N,5,0)</f>
        <v>No</v>
      </c>
      <c r="I1747" s="35" t="str">
        <f>VLOOKUP($A1747,'Medical Examinations'!$A:$N,6,0)</f>
        <v>Yes</v>
      </c>
      <c r="J1747" s="35">
        <f>VLOOKUP($A1747,'Medical Examinations'!$A:$N,9,0)</f>
        <v>1</v>
      </c>
      <c r="K1747" s="35" t="str">
        <f>VLOOKUP($A1747,'Medical Examinations'!$A:$N,10,0)</f>
        <v>No</v>
      </c>
      <c r="L1747" s="35" t="str">
        <f>VLOOKUP($A1747,'Medical Examinations'!$A:$N,12,0)</f>
        <v>Obesity</v>
      </c>
      <c r="M1747" s="35" t="str">
        <f>VLOOKUP($A1747,'Medical Examinations'!$A:$N,13,0)</f>
        <v>Normal</v>
      </c>
      <c r="N1747" s="45">
        <f>IFERROR(VLOOKUP($A1747,'Hospitalisation Details'!$A:$P,15,0),"")</f>
        <v>34313</v>
      </c>
      <c r="O1747" s="46">
        <f>IFERROR(VLOOKUP($A1747,'Hospitalisation Details'!$A:$P,6,0),"")</f>
        <v>5138.26</v>
      </c>
      <c r="P1747" s="47" t="str">
        <f>IFERROR(VLOOKUP($A1747,'Hospitalisation Details'!$A:$P,12,0),"")</f>
        <v>tier - 2</v>
      </c>
      <c r="Q1747" s="47" t="str">
        <f>IFERROR(VLOOKUP($A1747,'Hospitalisation Details'!$A:$P,13,0),"")</f>
        <v>tier - 2</v>
      </c>
      <c r="R1747" s="47" t="str">
        <f>IFERROR(VLOOKUP($A1747,'Hospitalisation Details'!$A:$P,14,0),"")</f>
        <v>R1013</v>
      </c>
      <c r="S1747" s="47">
        <f>IFERROR(VLOOKUP($A1747,'Hospitalisation Details'!$A:$P,16,0),"")</f>
        <v>29</v>
      </c>
    </row>
    <row r="1748" spans="1:19" x14ac:dyDescent="0.3">
      <c r="A1748" s="34" t="str">
        <f>'Medical Examinations'!A1748</f>
        <v>Id1747</v>
      </c>
      <c r="B1748" s="36" t="str">
        <f>VLOOKUP($A1748,'Customer Names'!A:E,3,FALSE)</f>
        <v>Ms.</v>
      </c>
      <c r="C1748" s="37" t="str">
        <f>VLOOKUP($A1748,'Customer Names'!$A:$E,4,FALSE)</f>
        <v xml:space="preserve"> Isabelle</v>
      </c>
      <c r="D1748" s="37" t="str">
        <f>VLOOKUP($A1748,'Customer Names'!A:E,5,FALSE)</f>
        <v>Gagnon</v>
      </c>
      <c r="E1748" s="35">
        <f>VLOOKUP($A1748,'Medical Examinations'!$A:$H,2,FALSE)</f>
        <v>23.44</v>
      </c>
      <c r="F1748" s="35">
        <f>VLOOKUP($A1748,'Medical Examinations'!$A:$H,3,FALSE)</f>
        <v>4.6500000000000004</v>
      </c>
      <c r="G1748" s="35" t="str">
        <f>VLOOKUP($A1748,'Medical Examinations'!$A:$N,11,0)</f>
        <v>Yes</v>
      </c>
      <c r="H1748" s="35" t="str">
        <f>VLOOKUP($A1748,'Medical Examinations'!$A:$N,5,0)</f>
        <v>No</v>
      </c>
      <c r="I1748" s="35" t="str">
        <f>VLOOKUP($A1748,'Medical Examinations'!$A:$N,6,0)</f>
        <v>No</v>
      </c>
      <c r="J1748" s="35">
        <f>VLOOKUP($A1748,'Medical Examinations'!$A:$N,9,0)</f>
        <v>1</v>
      </c>
      <c r="K1748" s="35" t="str">
        <f>VLOOKUP($A1748,'Medical Examinations'!$A:$N,10,0)</f>
        <v>No</v>
      </c>
      <c r="L1748" s="35" t="str">
        <f>VLOOKUP($A1748,'Medical Examinations'!$A:$N,12,0)</f>
        <v>Normal Weight</v>
      </c>
      <c r="M1748" s="35" t="str">
        <f>VLOOKUP($A1748,'Medical Examinations'!$A:$N,13,0)</f>
        <v>Normal</v>
      </c>
      <c r="N1748" s="45">
        <f>IFERROR(VLOOKUP($A1748,'Hospitalisation Details'!$A:$P,15,0),"")</f>
        <v>32401</v>
      </c>
      <c r="O1748" s="46">
        <f>IFERROR(VLOOKUP($A1748,'Hospitalisation Details'!$A:$P,6,0),"")</f>
        <v>5136.75</v>
      </c>
      <c r="P1748" s="47" t="str">
        <f>IFERROR(VLOOKUP($A1748,'Hospitalisation Details'!$A:$P,12,0),"")</f>
        <v>tier - 2</v>
      </c>
      <c r="Q1748" s="47" t="str">
        <f>IFERROR(VLOOKUP($A1748,'Hospitalisation Details'!$A:$P,13,0),"")</f>
        <v>tier - 1</v>
      </c>
      <c r="R1748" s="47" t="str">
        <f>IFERROR(VLOOKUP($A1748,'Hospitalisation Details'!$A:$P,14,0),"")</f>
        <v>R1013</v>
      </c>
      <c r="S1748" s="47">
        <f>IFERROR(VLOOKUP($A1748,'Hospitalisation Details'!$A:$P,16,0),"")</f>
        <v>34</v>
      </c>
    </row>
    <row r="1749" spans="1:19" x14ac:dyDescent="0.3">
      <c r="A1749" s="34" t="str">
        <f>'Medical Examinations'!A1749</f>
        <v>Id1748</v>
      </c>
      <c r="B1749" s="36" t="str">
        <f>VLOOKUP($A1749,'Customer Names'!A:E,3,FALSE)</f>
        <v>Mr.</v>
      </c>
      <c r="C1749" s="37" t="str">
        <f>VLOOKUP($A1749,'Customer Names'!$A:$E,4,FALSE)</f>
        <v xml:space="preserve"> Neil</v>
      </c>
      <c r="D1749" s="37" t="str">
        <f>VLOOKUP($A1749,'Customer Names'!A:E,5,FALSE)</f>
        <v>Pearson</v>
      </c>
      <c r="E1749" s="35">
        <f>VLOOKUP($A1749,'Medical Examinations'!$A:$H,2,FALSE)</f>
        <v>24.13</v>
      </c>
      <c r="F1749" s="35">
        <f>VLOOKUP($A1749,'Medical Examinations'!$A:$H,3,FALSE)</f>
        <v>5.2</v>
      </c>
      <c r="G1749" s="35" t="str">
        <f>VLOOKUP($A1749,'Medical Examinations'!$A:$N,11,0)</f>
        <v>No</v>
      </c>
      <c r="H1749" s="35" t="str">
        <f>VLOOKUP($A1749,'Medical Examinations'!$A:$N,5,0)</f>
        <v>No</v>
      </c>
      <c r="I1749" s="35" t="str">
        <f>VLOOKUP($A1749,'Medical Examinations'!$A:$N,6,0)</f>
        <v>No</v>
      </c>
      <c r="J1749" s="35">
        <f>VLOOKUP($A1749,'Medical Examinations'!$A:$N,9,0)</f>
        <v>1</v>
      </c>
      <c r="K1749" s="35" t="str">
        <f>VLOOKUP($A1749,'Medical Examinations'!$A:$N,10,0)</f>
        <v>No</v>
      </c>
      <c r="L1749" s="35" t="str">
        <f>VLOOKUP($A1749,'Medical Examinations'!$A:$N,12,0)</f>
        <v>Normal Weight</v>
      </c>
      <c r="M1749" s="35" t="str">
        <f>VLOOKUP($A1749,'Medical Examinations'!$A:$N,13,0)</f>
        <v>Normal</v>
      </c>
      <c r="N1749" s="45">
        <f>IFERROR(VLOOKUP($A1749,'Hospitalisation Details'!$A:$P,15,0),"")</f>
        <v>32033</v>
      </c>
      <c r="O1749" s="46">
        <f>IFERROR(VLOOKUP($A1749,'Hospitalisation Details'!$A:$P,6,0),"")</f>
        <v>5125.22</v>
      </c>
      <c r="P1749" s="47" t="str">
        <f>IFERROR(VLOOKUP($A1749,'Hospitalisation Details'!$A:$P,12,0),"")</f>
        <v>tier - 1</v>
      </c>
      <c r="Q1749" s="47" t="str">
        <f>IFERROR(VLOOKUP($A1749,'Hospitalisation Details'!$A:$P,13,0),"")</f>
        <v>tier - 2</v>
      </c>
      <c r="R1749" s="47" t="str">
        <f>IFERROR(VLOOKUP($A1749,'Hospitalisation Details'!$A:$P,14,0),"")</f>
        <v>R1012</v>
      </c>
      <c r="S1749" s="47">
        <f>IFERROR(VLOOKUP($A1749,'Hospitalisation Details'!$A:$P,16,0),"")</f>
        <v>35</v>
      </c>
    </row>
    <row r="1750" spans="1:19" x14ac:dyDescent="0.3">
      <c r="A1750" s="34" t="str">
        <f>'Medical Examinations'!A1750</f>
        <v>Id1749</v>
      </c>
      <c r="B1750" s="36" t="str">
        <f>VLOOKUP($A1750,'Customer Names'!A:E,3,FALSE)</f>
        <v>Mr.</v>
      </c>
      <c r="C1750" s="37" t="str">
        <f>VLOOKUP($A1750,'Customer Names'!$A:$E,4,FALSE)</f>
        <v xml:space="preserve"> Tom</v>
      </c>
      <c r="D1750" s="37" t="str">
        <f>VLOOKUP($A1750,'Customer Names'!A:E,5,FALSE)</f>
        <v>Brian</v>
      </c>
      <c r="E1750" s="35">
        <f>VLOOKUP($A1750,'Medical Examinations'!$A:$H,2,FALSE)</f>
        <v>42.13</v>
      </c>
      <c r="F1750" s="35">
        <f>VLOOKUP($A1750,'Medical Examinations'!$A:$H,3,FALSE)</f>
        <v>4.54</v>
      </c>
      <c r="G1750" s="35" t="str">
        <f>VLOOKUP($A1750,'Medical Examinations'!$A:$N,11,0)</f>
        <v>Yes</v>
      </c>
      <c r="H1750" s="35" t="str">
        <f>VLOOKUP($A1750,'Medical Examinations'!$A:$N,5,0)</f>
        <v>No</v>
      </c>
      <c r="I1750" s="35" t="str">
        <f>VLOOKUP($A1750,'Medical Examinations'!$A:$N,6,0)</f>
        <v>No</v>
      </c>
      <c r="J1750" s="35">
        <f>VLOOKUP($A1750,'Medical Examinations'!$A:$N,9,0)</f>
        <v>1</v>
      </c>
      <c r="K1750" s="35" t="str">
        <f>VLOOKUP($A1750,'Medical Examinations'!$A:$N,10,0)</f>
        <v>No</v>
      </c>
      <c r="L1750" s="35" t="str">
        <f>VLOOKUP($A1750,'Medical Examinations'!$A:$N,12,0)</f>
        <v>Obesity</v>
      </c>
      <c r="M1750" s="35" t="str">
        <f>VLOOKUP($A1750,'Medical Examinations'!$A:$N,13,0)</f>
        <v>Normal</v>
      </c>
      <c r="N1750" s="45">
        <f>IFERROR(VLOOKUP($A1750,'Hospitalisation Details'!$A:$P,15,0),"")</f>
        <v>32448</v>
      </c>
      <c r="O1750" s="46">
        <f>IFERROR(VLOOKUP($A1750,'Hospitalisation Details'!$A:$P,6,0),"")</f>
        <v>5124.1899999999996</v>
      </c>
      <c r="P1750" s="47" t="str">
        <f>IFERROR(VLOOKUP($A1750,'Hospitalisation Details'!$A:$P,12,0),"")</f>
        <v>tier - 2</v>
      </c>
      <c r="Q1750" s="47" t="str">
        <f>IFERROR(VLOOKUP($A1750,'Hospitalisation Details'!$A:$P,13,0),"")</f>
        <v>tier - 3</v>
      </c>
      <c r="R1750" s="47" t="str">
        <f>IFERROR(VLOOKUP($A1750,'Hospitalisation Details'!$A:$P,14,0),"")</f>
        <v>R1013</v>
      </c>
      <c r="S1750" s="47">
        <f>IFERROR(VLOOKUP($A1750,'Hospitalisation Details'!$A:$P,16,0),"")</f>
        <v>34</v>
      </c>
    </row>
    <row r="1751" spans="1:19" x14ac:dyDescent="0.3">
      <c r="A1751" s="34" t="str">
        <f>'Medical Examinations'!A1751</f>
        <v>Id1750</v>
      </c>
      <c r="B1751" s="36" t="str">
        <f>VLOOKUP($A1751,'Customer Names'!A:E,3,FALSE)</f>
        <v>Mr.</v>
      </c>
      <c r="C1751" s="37" t="str">
        <f>VLOOKUP($A1751,'Customer Names'!$A:$E,4,FALSE)</f>
        <v xml:space="preserve"> Nathan</v>
      </c>
      <c r="D1751" s="37" t="str">
        <f>VLOOKUP($A1751,'Customer Names'!A:E,5,FALSE)</f>
        <v>Brown</v>
      </c>
      <c r="E1751" s="35">
        <f>VLOOKUP($A1751,'Medical Examinations'!$A:$H,2,FALSE)</f>
        <v>17.86</v>
      </c>
      <c r="F1751" s="35">
        <f>VLOOKUP($A1751,'Medical Examinations'!$A:$H,3,FALSE)</f>
        <v>4.1100000000000003</v>
      </c>
      <c r="G1751" s="35" t="str">
        <f>VLOOKUP($A1751,'Medical Examinations'!$A:$N,11,0)</f>
        <v>No</v>
      </c>
      <c r="H1751" s="35" t="str">
        <f>VLOOKUP($A1751,'Medical Examinations'!$A:$N,5,0)</f>
        <v>No</v>
      </c>
      <c r="I1751" s="35" t="str">
        <f>VLOOKUP($A1751,'Medical Examinations'!$A:$N,6,0)</f>
        <v>No</v>
      </c>
      <c r="J1751" s="35">
        <f>VLOOKUP($A1751,'Medical Examinations'!$A:$N,9,0)</f>
        <v>1</v>
      </c>
      <c r="K1751" s="35" t="str">
        <f>VLOOKUP($A1751,'Medical Examinations'!$A:$N,10,0)</f>
        <v>No</v>
      </c>
      <c r="L1751" s="35" t="str">
        <f>VLOOKUP($A1751,'Medical Examinations'!$A:$N,12,0)</f>
        <v>Underweight</v>
      </c>
      <c r="M1751" s="35" t="str">
        <f>VLOOKUP($A1751,'Medical Examinations'!$A:$N,13,0)</f>
        <v>Normal</v>
      </c>
      <c r="N1751" s="45">
        <f>IFERROR(VLOOKUP($A1751,'Hospitalisation Details'!$A:$P,15,0),"")</f>
        <v>32099</v>
      </c>
      <c r="O1751" s="46">
        <f>IFERROR(VLOOKUP($A1751,'Hospitalisation Details'!$A:$P,6,0),"")</f>
        <v>5116.5</v>
      </c>
      <c r="P1751" s="47" t="str">
        <f>IFERROR(VLOOKUP($A1751,'Hospitalisation Details'!$A:$P,12,0),"")</f>
        <v>tier - 2</v>
      </c>
      <c r="Q1751" s="47" t="str">
        <f>IFERROR(VLOOKUP($A1751,'Hospitalisation Details'!$A:$P,13,0),"")</f>
        <v>tier - 2</v>
      </c>
      <c r="R1751" s="47" t="str">
        <f>IFERROR(VLOOKUP($A1751,'Hospitalisation Details'!$A:$P,14,0),"")</f>
        <v>R1012</v>
      </c>
      <c r="S1751" s="47">
        <f>IFERROR(VLOOKUP($A1751,'Hospitalisation Details'!$A:$P,16,0),"")</f>
        <v>35</v>
      </c>
    </row>
    <row r="1752" spans="1:19" x14ac:dyDescent="0.3">
      <c r="A1752" s="34" t="str">
        <f>'Medical Examinations'!A1752</f>
        <v>Id1751</v>
      </c>
      <c r="B1752" s="36" t="str">
        <f>VLOOKUP($A1752,'Customer Names'!A:E,3,FALSE)</f>
        <v>Mrs.</v>
      </c>
      <c r="C1752" s="37" t="str">
        <f>VLOOKUP($A1752,'Customer Names'!$A:$E,4,FALSE)</f>
        <v xml:space="preserve"> Kelli N</v>
      </c>
      <c r="D1752" s="37" t="str">
        <f>VLOOKUP($A1752,'Customer Names'!A:E,5,FALSE)</f>
        <v>Fox</v>
      </c>
      <c r="E1752" s="35">
        <f>VLOOKUP($A1752,'Medical Examinations'!$A:$H,2,FALSE)</f>
        <v>32.78</v>
      </c>
      <c r="F1752" s="35">
        <f>VLOOKUP($A1752,'Medical Examinations'!$A:$H,3,FALSE)</f>
        <v>4.63</v>
      </c>
      <c r="G1752" s="35" t="str">
        <f>VLOOKUP($A1752,'Medical Examinations'!$A:$N,11,0)</f>
        <v>No</v>
      </c>
      <c r="H1752" s="35" t="str">
        <f>VLOOKUP($A1752,'Medical Examinations'!$A:$N,5,0)</f>
        <v>No</v>
      </c>
      <c r="I1752" s="35" t="str">
        <f>VLOOKUP($A1752,'Medical Examinations'!$A:$N,6,0)</f>
        <v>No</v>
      </c>
      <c r="J1752" s="35">
        <f>VLOOKUP($A1752,'Medical Examinations'!$A:$N,9,0)</f>
        <v>0</v>
      </c>
      <c r="K1752" s="35" t="str">
        <f>VLOOKUP($A1752,'Medical Examinations'!$A:$N,10,0)</f>
        <v>No</v>
      </c>
      <c r="L1752" s="35" t="str">
        <f>VLOOKUP($A1752,'Medical Examinations'!$A:$N,12,0)</f>
        <v>Obesity</v>
      </c>
      <c r="M1752" s="35" t="str">
        <f>VLOOKUP($A1752,'Medical Examinations'!$A:$N,13,0)</f>
        <v>Normal</v>
      </c>
      <c r="N1752" s="45">
        <f>IFERROR(VLOOKUP($A1752,'Hospitalisation Details'!$A:$P,15,0),"")</f>
        <v>36330</v>
      </c>
      <c r="O1752" s="46">
        <f>IFERROR(VLOOKUP($A1752,'Hospitalisation Details'!$A:$P,6,0),"")</f>
        <v>5087.92</v>
      </c>
      <c r="P1752" s="47" t="str">
        <f>IFERROR(VLOOKUP($A1752,'Hospitalisation Details'!$A:$P,12,0),"")</f>
        <v>tier - 2</v>
      </c>
      <c r="Q1752" s="47" t="str">
        <f>IFERROR(VLOOKUP($A1752,'Hospitalisation Details'!$A:$P,13,0),"")</f>
        <v>tier - 2</v>
      </c>
      <c r="R1752" s="47" t="str">
        <f>IFERROR(VLOOKUP($A1752,'Hospitalisation Details'!$A:$P,14,0),"")</f>
        <v>R1026</v>
      </c>
      <c r="S1752" s="47">
        <f>IFERROR(VLOOKUP($A1752,'Hospitalisation Details'!$A:$P,16,0),"")</f>
        <v>23</v>
      </c>
    </row>
    <row r="1753" spans="1:19" x14ac:dyDescent="0.3">
      <c r="A1753" s="34" t="str">
        <f>'Medical Examinations'!A1753</f>
        <v>Id1752</v>
      </c>
      <c r="B1753" s="36" t="str">
        <f>VLOOKUP($A1753,'Customer Names'!A:E,3,FALSE)</f>
        <v>Mr.</v>
      </c>
      <c r="C1753" s="37" t="str">
        <f>VLOOKUP($A1753,'Customer Names'!$A:$E,4,FALSE)</f>
        <v xml:space="preserve"> Scott M.</v>
      </c>
      <c r="D1753" s="37" t="str">
        <f>VLOOKUP($A1753,'Customer Names'!A:E,5,FALSE)</f>
        <v>Traver</v>
      </c>
      <c r="E1753" s="35">
        <f>VLOOKUP($A1753,'Medical Examinations'!$A:$H,2,FALSE)</f>
        <v>23.9</v>
      </c>
      <c r="F1753" s="35">
        <f>VLOOKUP($A1753,'Medical Examinations'!$A:$H,3,FALSE)</f>
        <v>6.06</v>
      </c>
      <c r="G1753" s="35" t="str">
        <f>VLOOKUP($A1753,'Medical Examinations'!$A:$N,11,0)</f>
        <v>Yes</v>
      </c>
      <c r="H1753" s="35" t="str">
        <f>VLOOKUP($A1753,'Medical Examinations'!$A:$N,5,0)</f>
        <v>No</v>
      </c>
      <c r="I1753" s="35" t="str">
        <f>VLOOKUP($A1753,'Medical Examinations'!$A:$N,6,0)</f>
        <v>Yes</v>
      </c>
      <c r="J1753" s="35">
        <f>VLOOKUP($A1753,'Medical Examinations'!$A:$N,9,0)</f>
        <v>1</v>
      </c>
      <c r="K1753" s="35" t="str">
        <f>VLOOKUP($A1753,'Medical Examinations'!$A:$N,10,0)</f>
        <v>No</v>
      </c>
      <c r="L1753" s="35" t="str">
        <f>VLOOKUP($A1753,'Medical Examinations'!$A:$N,12,0)</f>
        <v>Normal Weight</v>
      </c>
      <c r="M1753" s="35" t="str">
        <f>VLOOKUP($A1753,'Medical Examinations'!$A:$N,13,0)</f>
        <v>Prediabetes</v>
      </c>
      <c r="N1753" s="45">
        <f>IFERROR(VLOOKUP($A1753,'Hospitalisation Details'!$A:$P,15,0),"")</f>
        <v>35625</v>
      </c>
      <c r="O1753" s="46">
        <f>IFERROR(VLOOKUP($A1753,'Hospitalisation Details'!$A:$P,6,0),"")</f>
        <v>5080.1000000000004</v>
      </c>
      <c r="P1753" s="47" t="str">
        <f>IFERROR(VLOOKUP($A1753,'Hospitalisation Details'!$A:$P,12,0),"")</f>
        <v>tier - 3</v>
      </c>
      <c r="Q1753" s="47" t="str">
        <f>IFERROR(VLOOKUP($A1753,'Hospitalisation Details'!$A:$P,13,0),"")</f>
        <v>tier - 2</v>
      </c>
      <c r="R1753" s="47" t="str">
        <f>IFERROR(VLOOKUP($A1753,'Hospitalisation Details'!$A:$P,14,0),"")</f>
        <v>R1011</v>
      </c>
      <c r="S1753" s="47">
        <f>IFERROR(VLOOKUP($A1753,'Hospitalisation Details'!$A:$P,16,0),"")</f>
        <v>25</v>
      </c>
    </row>
    <row r="1754" spans="1:19" x14ac:dyDescent="0.3">
      <c r="A1754" s="34" t="str">
        <f>'Medical Examinations'!A1754</f>
        <v>Id1753</v>
      </c>
      <c r="B1754" s="36" t="str">
        <f>VLOOKUP($A1754,'Customer Names'!A:E,3,FALSE)</f>
        <v>Mr.</v>
      </c>
      <c r="C1754" s="37" t="str">
        <f>VLOOKUP($A1754,'Customer Names'!$A:$E,4,FALSE)</f>
        <v xml:space="preserve"> Grant A</v>
      </c>
      <c r="D1754" s="37" t="str">
        <f>VLOOKUP($A1754,'Customer Names'!A:E,5,FALSE)</f>
        <v>Quick</v>
      </c>
      <c r="E1754" s="35">
        <f>VLOOKUP($A1754,'Medical Examinations'!$A:$H,2,FALSE)</f>
        <v>15.47</v>
      </c>
      <c r="F1754" s="35">
        <f>VLOOKUP($A1754,'Medical Examinations'!$A:$H,3,FALSE)</f>
        <v>8.43</v>
      </c>
      <c r="G1754" s="35" t="str">
        <f>VLOOKUP($A1754,'Medical Examinations'!$A:$N,11,0)</f>
        <v>No</v>
      </c>
      <c r="H1754" s="35" t="str">
        <f>VLOOKUP($A1754,'Medical Examinations'!$A:$N,5,0)</f>
        <v>No</v>
      </c>
      <c r="I1754" s="35" t="str">
        <f>VLOOKUP($A1754,'Medical Examinations'!$A:$N,6,0)</f>
        <v>No</v>
      </c>
      <c r="J1754" s="35">
        <f>VLOOKUP($A1754,'Medical Examinations'!$A:$N,9,0)</f>
        <v>0</v>
      </c>
      <c r="K1754" s="35" t="str">
        <f>VLOOKUP($A1754,'Medical Examinations'!$A:$N,10,0)</f>
        <v>No</v>
      </c>
      <c r="L1754" s="35" t="str">
        <f>VLOOKUP($A1754,'Medical Examinations'!$A:$N,12,0)</f>
        <v>Underweight</v>
      </c>
      <c r="M1754" s="35" t="str">
        <f>VLOOKUP($A1754,'Medical Examinations'!$A:$N,13,0)</f>
        <v>Diabetes</v>
      </c>
      <c r="N1754" s="45">
        <f>IFERROR(VLOOKUP($A1754,'Hospitalisation Details'!$A:$P,15,0),"")</f>
        <v>28816</v>
      </c>
      <c r="O1754" s="46">
        <f>IFERROR(VLOOKUP($A1754,'Hospitalisation Details'!$A:$P,6,0),"")</f>
        <v>5077.1899999999996</v>
      </c>
      <c r="P1754" s="47" t="str">
        <f>IFERROR(VLOOKUP($A1754,'Hospitalisation Details'!$A:$P,12,0),"")</f>
        <v>tier - 2</v>
      </c>
      <c r="Q1754" s="47" t="str">
        <f>IFERROR(VLOOKUP($A1754,'Hospitalisation Details'!$A:$P,13,0),"")</f>
        <v>tier - 3</v>
      </c>
      <c r="R1754" s="47" t="str">
        <f>IFERROR(VLOOKUP($A1754,'Hospitalisation Details'!$A:$P,14,0),"")</f>
        <v>R1012</v>
      </c>
      <c r="S1754" s="47">
        <f>IFERROR(VLOOKUP($A1754,'Hospitalisation Details'!$A:$P,16,0),"")</f>
        <v>44</v>
      </c>
    </row>
    <row r="1755" spans="1:19" x14ac:dyDescent="0.3">
      <c r="A1755" s="34" t="str">
        <f>'Medical Examinations'!A1755</f>
        <v>Id1754</v>
      </c>
      <c r="B1755" s="36" t="str">
        <f>VLOOKUP($A1755,'Customer Names'!A:E,3,FALSE)</f>
        <v>Mr.</v>
      </c>
      <c r="C1755" s="37" t="str">
        <f>VLOOKUP($A1755,'Customer Names'!$A:$E,4,FALSE)</f>
        <v xml:space="preserve"> Jonathan C</v>
      </c>
      <c r="D1755" s="37" t="str">
        <f>VLOOKUP($A1755,'Customer Names'!A:E,5,FALSE)</f>
        <v>Scott</v>
      </c>
      <c r="E1755" s="35">
        <f>VLOOKUP($A1755,'Medical Examinations'!$A:$H,2,FALSE)</f>
        <v>28.54</v>
      </c>
      <c r="F1755" s="35">
        <f>VLOOKUP($A1755,'Medical Examinations'!$A:$H,3,FALSE)</f>
        <v>5.51</v>
      </c>
      <c r="G1755" s="35" t="str">
        <f>VLOOKUP($A1755,'Medical Examinations'!$A:$N,11,0)</f>
        <v>No</v>
      </c>
      <c r="H1755" s="35" t="str">
        <f>VLOOKUP($A1755,'Medical Examinations'!$A:$N,5,0)</f>
        <v>No</v>
      </c>
      <c r="I1755" s="35" t="str">
        <f>VLOOKUP($A1755,'Medical Examinations'!$A:$N,6,0)</f>
        <v>Yes</v>
      </c>
      <c r="J1755" s="35">
        <f>VLOOKUP($A1755,'Medical Examinations'!$A:$N,9,0)</f>
        <v>1</v>
      </c>
      <c r="K1755" s="35" t="str">
        <f>VLOOKUP($A1755,'Medical Examinations'!$A:$N,10,0)</f>
        <v>No</v>
      </c>
      <c r="L1755" s="35" t="str">
        <f>VLOOKUP($A1755,'Medical Examinations'!$A:$N,12,0)</f>
        <v>Overweight</v>
      </c>
      <c r="M1755" s="35" t="str">
        <f>VLOOKUP($A1755,'Medical Examinations'!$A:$N,13,0)</f>
        <v>Normal</v>
      </c>
      <c r="N1755" s="45">
        <f>IFERROR(VLOOKUP($A1755,'Hospitalisation Details'!$A:$P,15,0),"")</f>
        <v>34131</v>
      </c>
      <c r="O1755" s="46">
        <f>IFERROR(VLOOKUP($A1755,'Hospitalisation Details'!$A:$P,6,0),"")</f>
        <v>5059.5600000000004</v>
      </c>
      <c r="P1755" s="47" t="str">
        <f>IFERROR(VLOOKUP($A1755,'Hospitalisation Details'!$A:$P,12,0),"")</f>
        <v>tier - 2</v>
      </c>
      <c r="Q1755" s="47" t="str">
        <f>IFERROR(VLOOKUP($A1755,'Hospitalisation Details'!$A:$P,13,0),"")</f>
        <v>tier - 1</v>
      </c>
      <c r="R1755" s="47" t="str">
        <f>IFERROR(VLOOKUP($A1755,'Hospitalisation Details'!$A:$P,14,0),"")</f>
        <v>R1021</v>
      </c>
      <c r="S1755" s="47">
        <f>IFERROR(VLOOKUP($A1755,'Hospitalisation Details'!$A:$P,16,0),"")</f>
        <v>29</v>
      </c>
    </row>
    <row r="1756" spans="1:19" x14ac:dyDescent="0.3">
      <c r="A1756" s="34" t="str">
        <f>'Medical Examinations'!A1756</f>
        <v>Id1755</v>
      </c>
      <c r="B1756" s="36" t="str">
        <f>VLOOKUP($A1756,'Customer Names'!A:E,3,FALSE)</f>
        <v>Ms.</v>
      </c>
      <c r="C1756" s="37" t="str">
        <f>VLOOKUP($A1756,'Customer Names'!$A:$E,4,FALSE)</f>
        <v xml:space="preserve"> Rachael M.</v>
      </c>
      <c r="D1756" s="37" t="str">
        <f>VLOOKUP($A1756,'Customer Names'!A:E,5,FALSE)</f>
        <v>Theriot</v>
      </c>
      <c r="E1756" s="35">
        <f>VLOOKUP($A1756,'Medical Examinations'!$A:$H,2,FALSE)</f>
        <v>18.54</v>
      </c>
      <c r="F1756" s="35">
        <f>VLOOKUP($A1756,'Medical Examinations'!$A:$H,3,FALSE)</f>
        <v>4.95</v>
      </c>
      <c r="G1756" s="35" t="str">
        <f>VLOOKUP($A1756,'Medical Examinations'!$A:$N,11,0)</f>
        <v>No</v>
      </c>
      <c r="H1756" s="35" t="str">
        <f>VLOOKUP($A1756,'Medical Examinations'!$A:$N,5,0)</f>
        <v>No</v>
      </c>
      <c r="I1756" s="35" t="str">
        <f>VLOOKUP($A1756,'Medical Examinations'!$A:$N,6,0)</f>
        <v>No</v>
      </c>
      <c r="J1756" s="35">
        <f>VLOOKUP($A1756,'Medical Examinations'!$A:$N,9,0)</f>
        <v>0</v>
      </c>
      <c r="K1756" s="35" t="str">
        <f>VLOOKUP($A1756,'Medical Examinations'!$A:$N,10,0)</f>
        <v>No</v>
      </c>
      <c r="L1756" s="35" t="str">
        <f>VLOOKUP($A1756,'Medical Examinations'!$A:$N,12,0)</f>
        <v>Normal Weight</v>
      </c>
      <c r="M1756" s="35" t="str">
        <f>VLOOKUP($A1756,'Medical Examinations'!$A:$N,13,0)</f>
        <v>Normal</v>
      </c>
      <c r="N1756" s="45">
        <f>IFERROR(VLOOKUP($A1756,'Hospitalisation Details'!$A:$P,15,0),"")</f>
        <v>29471</v>
      </c>
      <c r="O1756" s="46">
        <f>IFERROR(VLOOKUP($A1756,'Hospitalisation Details'!$A:$P,6,0),"")</f>
        <v>5054.05</v>
      </c>
      <c r="P1756" s="47" t="str">
        <f>IFERROR(VLOOKUP($A1756,'Hospitalisation Details'!$A:$P,12,0),"")</f>
        <v>tier - 2</v>
      </c>
      <c r="Q1756" s="47" t="str">
        <f>IFERROR(VLOOKUP($A1756,'Hospitalisation Details'!$A:$P,13,0),"")</f>
        <v>tier - 2</v>
      </c>
      <c r="R1756" s="47" t="str">
        <f>IFERROR(VLOOKUP($A1756,'Hospitalisation Details'!$A:$P,14,0),"")</f>
        <v>R1013</v>
      </c>
      <c r="S1756" s="47">
        <f>IFERROR(VLOOKUP($A1756,'Hospitalisation Details'!$A:$P,16,0),"")</f>
        <v>42</v>
      </c>
    </row>
    <row r="1757" spans="1:19" x14ac:dyDescent="0.3">
      <c r="A1757" s="34" t="str">
        <f>'Medical Examinations'!A1757</f>
        <v>Id1756</v>
      </c>
      <c r="B1757" s="36" t="str">
        <f>VLOOKUP($A1757,'Customer Names'!A:E,3,FALSE)</f>
        <v>Ms.</v>
      </c>
      <c r="C1757" s="37" t="str">
        <f>VLOOKUP($A1757,'Customer Names'!$A:$E,4,FALSE)</f>
        <v xml:space="preserve"> Pilar</v>
      </c>
      <c r="D1757" s="37" t="str">
        <f>VLOOKUP($A1757,'Customer Names'!A:E,5,FALSE)</f>
        <v>Michalis</v>
      </c>
      <c r="E1757" s="35">
        <f>VLOOKUP($A1757,'Medical Examinations'!$A:$H,2,FALSE)</f>
        <v>32.18</v>
      </c>
      <c r="F1757" s="35">
        <f>VLOOKUP($A1757,'Medical Examinations'!$A:$H,3,FALSE)</f>
        <v>6.44</v>
      </c>
      <c r="G1757" s="35" t="str">
        <f>VLOOKUP($A1757,'Medical Examinations'!$A:$N,11,0)</f>
        <v>Yes</v>
      </c>
      <c r="H1757" s="35" t="str">
        <f>VLOOKUP($A1757,'Medical Examinations'!$A:$N,5,0)</f>
        <v>No</v>
      </c>
      <c r="I1757" s="35" t="str">
        <f>VLOOKUP($A1757,'Medical Examinations'!$A:$N,6,0)</f>
        <v>Yes</v>
      </c>
      <c r="J1757" s="35">
        <f>VLOOKUP($A1757,'Medical Examinations'!$A:$N,9,0)</f>
        <v>1</v>
      </c>
      <c r="K1757" s="35" t="str">
        <f>VLOOKUP($A1757,'Medical Examinations'!$A:$N,10,0)</f>
        <v>No</v>
      </c>
      <c r="L1757" s="35" t="str">
        <f>VLOOKUP($A1757,'Medical Examinations'!$A:$N,12,0)</f>
        <v>Obesity</v>
      </c>
      <c r="M1757" s="35" t="str">
        <f>VLOOKUP($A1757,'Medical Examinations'!$A:$N,13,0)</f>
        <v>Prediabetes</v>
      </c>
      <c r="N1757" s="45">
        <f>IFERROR(VLOOKUP($A1757,'Hospitalisation Details'!$A:$P,15,0),"")</f>
        <v>35640</v>
      </c>
      <c r="O1757" s="46">
        <f>IFERROR(VLOOKUP($A1757,'Hospitalisation Details'!$A:$P,6,0),"")</f>
        <v>5045.1499999999996</v>
      </c>
      <c r="P1757" s="47" t="str">
        <f>IFERROR(VLOOKUP($A1757,'Hospitalisation Details'!$A:$P,12,0),"")</f>
        <v>tier - 2</v>
      </c>
      <c r="Q1757" s="47" t="str">
        <f>IFERROR(VLOOKUP($A1757,'Hospitalisation Details'!$A:$P,13,0),"")</f>
        <v>tier - 2</v>
      </c>
      <c r="R1757" s="47" t="str">
        <f>IFERROR(VLOOKUP($A1757,'Hospitalisation Details'!$A:$P,14,0),"")</f>
        <v>R1012</v>
      </c>
      <c r="S1757" s="47">
        <f>IFERROR(VLOOKUP($A1757,'Hospitalisation Details'!$A:$P,16,0),"")</f>
        <v>25</v>
      </c>
    </row>
    <row r="1758" spans="1:19" x14ac:dyDescent="0.3">
      <c r="A1758" s="34" t="str">
        <f>'Medical Examinations'!A1758</f>
        <v>Id1757</v>
      </c>
      <c r="B1758" s="36" t="str">
        <f>VLOOKUP($A1758,'Customer Names'!A:E,3,FALSE)</f>
        <v>Mr.</v>
      </c>
      <c r="C1758" s="37" t="str">
        <f>VLOOKUP($A1758,'Customer Names'!$A:$E,4,FALSE)</f>
        <v xml:space="preserve"> Kyle M</v>
      </c>
      <c r="D1758" s="37" t="str">
        <f>VLOOKUP($A1758,'Customer Names'!A:E,5,FALSE)</f>
        <v>Hall</v>
      </c>
      <c r="E1758" s="35">
        <f>VLOOKUP($A1758,'Medical Examinations'!$A:$H,2,FALSE)</f>
        <v>37.380000000000003</v>
      </c>
      <c r="F1758" s="35">
        <f>VLOOKUP($A1758,'Medical Examinations'!$A:$H,3,FALSE)</f>
        <v>6.05</v>
      </c>
      <c r="G1758" s="35" t="str">
        <f>VLOOKUP($A1758,'Medical Examinations'!$A:$N,11,0)</f>
        <v>Yes</v>
      </c>
      <c r="H1758" s="35" t="str">
        <f>VLOOKUP($A1758,'Medical Examinations'!$A:$N,5,0)</f>
        <v>No</v>
      </c>
      <c r="I1758" s="35" t="str">
        <f>VLOOKUP($A1758,'Medical Examinations'!$A:$N,6,0)</f>
        <v>No</v>
      </c>
      <c r="J1758" s="35">
        <f>VLOOKUP($A1758,'Medical Examinations'!$A:$N,9,0)</f>
        <v>0</v>
      </c>
      <c r="K1758" s="35" t="str">
        <f>VLOOKUP($A1758,'Medical Examinations'!$A:$N,10,0)</f>
        <v>No</v>
      </c>
      <c r="L1758" s="35" t="str">
        <f>VLOOKUP($A1758,'Medical Examinations'!$A:$N,12,0)</f>
        <v>Obesity</v>
      </c>
      <c r="M1758" s="35" t="str">
        <f>VLOOKUP($A1758,'Medical Examinations'!$A:$N,13,0)</f>
        <v>Prediabetes</v>
      </c>
      <c r="N1758" s="45">
        <f>IFERROR(VLOOKUP($A1758,'Hospitalisation Details'!$A:$P,15,0),"")</f>
        <v>37180</v>
      </c>
      <c r="O1758" s="46">
        <f>IFERROR(VLOOKUP($A1758,'Hospitalisation Details'!$A:$P,6,0),"")</f>
        <v>5043.13</v>
      </c>
      <c r="P1758" s="47" t="str">
        <f>IFERROR(VLOOKUP($A1758,'Hospitalisation Details'!$A:$P,12,0),"")</f>
        <v>tier - 2</v>
      </c>
      <c r="Q1758" s="47" t="str">
        <f>IFERROR(VLOOKUP($A1758,'Hospitalisation Details'!$A:$P,13,0),"")</f>
        <v>tier - 3</v>
      </c>
      <c r="R1758" s="47" t="str">
        <f>IFERROR(VLOOKUP($A1758,'Hospitalisation Details'!$A:$P,14,0),"")</f>
        <v>R1011</v>
      </c>
      <c r="S1758" s="47">
        <f>IFERROR(VLOOKUP($A1758,'Hospitalisation Details'!$A:$P,16,0),"")</f>
        <v>21</v>
      </c>
    </row>
    <row r="1759" spans="1:19" x14ac:dyDescent="0.3">
      <c r="A1759" s="34" t="str">
        <f>'Medical Examinations'!A1759</f>
        <v>Id1758</v>
      </c>
      <c r="B1759" s="36" t="str">
        <f>VLOOKUP($A1759,'Customer Names'!A:E,3,FALSE)</f>
        <v>Mrs.</v>
      </c>
      <c r="C1759" s="37" t="str">
        <f>VLOOKUP($A1759,'Customer Names'!$A:$E,4,FALSE)</f>
        <v xml:space="preserve"> Christie</v>
      </c>
      <c r="D1759" s="37" t="str">
        <f>VLOOKUP($A1759,'Customer Names'!A:E,5,FALSE)</f>
        <v>Tjong Clemons</v>
      </c>
      <c r="E1759" s="35">
        <f>VLOOKUP($A1759,'Medical Examinations'!$A:$H,2,FALSE)</f>
        <v>31.12</v>
      </c>
      <c r="F1759" s="35">
        <f>VLOOKUP($A1759,'Medical Examinations'!$A:$H,3,FALSE)</f>
        <v>4.76</v>
      </c>
      <c r="G1759" s="35" t="str">
        <f>VLOOKUP($A1759,'Medical Examinations'!$A:$N,11,0)</f>
        <v>Yes</v>
      </c>
      <c r="H1759" s="35" t="str">
        <f>VLOOKUP($A1759,'Medical Examinations'!$A:$N,5,0)</f>
        <v>No</v>
      </c>
      <c r="I1759" s="35" t="str">
        <f>VLOOKUP($A1759,'Medical Examinations'!$A:$N,6,0)</f>
        <v>Yes</v>
      </c>
      <c r="J1759" s="35">
        <f>VLOOKUP($A1759,'Medical Examinations'!$A:$N,9,0)</f>
        <v>1</v>
      </c>
      <c r="K1759" s="35" t="str">
        <f>VLOOKUP($A1759,'Medical Examinations'!$A:$N,10,0)</f>
        <v>No</v>
      </c>
      <c r="L1759" s="35" t="str">
        <f>VLOOKUP($A1759,'Medical Examinations'!$A:$N,12,0)</f>
        <v>Obesity</v>
      </c>
      <c r="M1759" s="35" t="str">
        <f>VLOOKUP($A1759,'Medical Examinations'!$A:$N,13,0)</f>
        <v>Normal</v>
      </c>
      <c r="N1759" s="45">
        <f>IFERROR(VLOOKUP($A1759,'Hospitalisation Details'!$A:$P,15,0),"")</f>
        <v>35768</v>
      </c>
      <c r="O1759" s="46">
        <f>IFERROR(VLOOKUP($A1759,'Hospitalisation Details'!$A:$P,6,0),"")</f>
        <v>5038.57</v>
      </c>
      <c r="P1759" s="47" t="str">
        <f>IFERROR(VLOOKUP($A1759,'Hospitalisation Details'!$A:$P,12,0),"")</f>
        <v>tier - 2</v>
      </c>
      <c r="Q1759" s="47" t="str">
        <f>IFERROR(VLOOKUP($A1759,'Hospitalisation Details'!$A:$P,13,0),"")</f>
        <v>tier - 2</v>
      </c>
      <c r="R1759" s="47" t="str">
        <f>IFERROR(VLOOKUP($A1759,'Hospitalisation Details'!$A:$P,14,0),"")</f>
        <v>R1025</v>
      </c>
      <c r="S1759" s="47">
        <f>IFERROR(VLOOKUP($A1759,'Hospitalisation Details'!$A:$P,16,0),"")</f>
        <v>25</v>
      </c>
    </row>
    <row r="1760" spans="1:19" x14ac:dyDescent="0.3">
      <c r="A1760" s="34" t="str">
        <f>'Medical Examinations'!A1760</f>
        <v>Id1759</v>
      </c>
      <c r="B1760" s="36" t="str">
        <f>VLOOKUP($A1760,'Customer Names'!A:E,3,FALSE)</f>
        <v>Mr.</v>
      </c>
      <c r="C1760" s="37" t="str">
        <f>VLOOKUP($A1760,'Customer Names'!$A:$E,4,FALSE)</f>
        <v xml:space="preserve"> David A.</v>
      </c>
      <c r="D1760" s="37" t="str">
        <f>VLOOKUP($A1760,'Customer Names'!A:E,5,FALSE)</f>
        <v>Palma</v>
      </c>
      <c r="E1760" s="35">
        <f>VLOOKUP($A1760,'Medical Examinations'!$A:$H,2,FALSE)</f>
        <v>22.01</v>
      </c>
      <c r="F1760" s="35">
        <f>VLOOKUP($A1760,'Medical Examinations'!$A:$H,3,FALSE)</f>
        <v>6.72</v>
      </c>
      <c r="G1760" s="35" t="str">
        <f>VLOOKUP($A1760,'Medical Examinations'!$A:$N,11,0)</f>
        <v>Yes</v>
      </c>
      <c r="H1760" s="35" t="str">
        <f>VLOOKUP($A1760,'Medical Examinations'!$A:$N,5,0)</f>
        <v>No</v>
      </c>
      <c r="I1760" s="35" t="str">
        <f>VLOOKUP($A1760,'Medical Examinations'!$A:$N,6,0)</f>
        <v>No</v>
      </c>
      <c r="J1760" s="35">
        <f>VLOOKUP($A1760,'Medical Examinations'!$A:$N,9,0)</f>
        <v>1</v>
      </c>
      <c r="K1760" s="35" t="str">
        <f>VLOOKUP($A1760,'Medical Examinations'!$A:$N,10,0)</f>
        <v>No</v>
      </c>
      <c r="L1760" s="35" t="str">
        <f>VLOOKUP($A1760,'Medical Examinations'!$A:$N,12,0)</f>
        <v>Normal Weight</v>
      </c>
      <c r="M1760" s="35" t="str">
        <f>VLOOKUP($A1760,'Medical Examinations'!$A:$N,13,0)</f>
        <v>Diabetes</v>
      </c>
      <c r="N1760" s="45">
        <f>IFERROR(VLOOKUP($A1760,'Hospitalisation Details'!$A:$P,15,0),"")</f>
        <v>31592</v>
      </c>
      <c r="O1760" s="46">
        <f>IFERROR(VLOOKUP($A1760,'Hospitalisation Details'!$A:$P,6,0),"")</f>
        <v>5034.1000000000004</v>
      </c>
      <c r="P1760" s="47" t="str">
        <f>IFERROR(VLOOKUP($A1760,'Hospitalisation Details'!$A:$P,12,0),"")</f>
        <v>tier - 2</v>
      </c>
      <c r="Q1760" s="47" t="str">
        <f>IFERROR(VLOOKUP($A1760,'Hospitalisation Details'!$A:$P,13,0),"")</f>
        <v>tier - 2</v>
      </c>
      <c r="R1760" s="47" t="str">
        <f>IFERROR(VLOOKUP($A1760,'Hospitalisation Details'!$A:$P,14,0),"")</f>
        <v>R1013</v>
      </c>
      <c r="S1760" s="47">
        <f>IFERROR(VLOOKUP($A1760,'Hospitalisation Details'!$A:$P,16,0),"")</f>
        <v>36</v>
      </c>
    </row>
    <row r="1761" spans="1:19" x14ac:dyDescent="0.3">
      <c r="A1761" s="34" t="str">
        <f>'Medical Examinations'!A1761</f>
        <v>Id1760</v>
      </c>
      <c r="B1761" s="36" t="str">
        <f>VLOOKUP($A1761,'Customer Names'!A:E,3,FALSE)</f>
        <v>Mr.</v>
      </c>
      <c r="C1761" s="37" t="str">
        <f>VLOOKUP($A1761,'Customer Names'!$A:$E,4,FALSE)</f>
        <v xml:space="preserve"> Masahiro</v>
      </c>
      <c r="D1761" s="37" t="str">
        <f>VLOOKUP($A1761,'Customer Names'!A:E,5,FALSE)</f>
        <v>Takaoka</v>
      </c>
      <c r="E1761" s="35">
        <f>VLOOKUP($A1761,'Medical Examinations'!$A:$H,2,FALSE)</f>
        <v>27.645</v>
      </c>
      <c r="F1761" s="35">
        <f>VLOOKUP($A1761,'Medical Examinations'!$A:$H,3,FALSE)</f>
        <v>5.7</v>
      </c>
      <c r="G1761" s="35" t="str">
        <f>VLOOKUP($A1761,'Medical Examinations'!$A:$N,11,0)</f>
        <v>No</v>
      </c>
      <c r="H1761" s="35" t="str">
        <f>VLOOKUP($A1761,'Medical Examinations'!$A:$N,5,0)</f>
        <v>No</v>
      </c>
      <c r="I1761" s="35" t="str">
        <f>VLOOKUP($A1761,'Medical Examinations'!$A:$N,6,0)</f>
        <v>No</v>
      </c>
      <c r="J1761" s="35">
        <f>VLOOKUP($A1761,'Medical Examinations'!$A:$N,9,0)</f>
        <v>0</v>
      </c>
      <c r="K1761" s="35" t="str">
        <f>VLOOKUP($A1761,'Medical Examinations'!$A:$N,10,0)</f>
        <v>No</v>
      </c>
      <c r="L1761" s="35" t="str">
        <f>VLOOKUP($A1761,'Medical Examinations'!$A:$N,12,0)</f>
        <v>Overweight</v>
      </c>
      <c r="M1761" s="35" t="str">
        <f>VLOOKUP($A1761,'Medical Examinations'!$A:$N,13,0)</f>
        <v>Prediabetes</v>
      </c>
      <c r="N1761" s="45">
        <f>IFERROR(VLOOKUP($A1761,'Hospitalisation Details'!$A:$P,15,0),"")</f>
        <v>33491</v>
      </c>
      <c r="O1761" s="46">
        <f>IFERROR(VLOOKUP($A1761,'Hospitalisation Details'!$A:$P,6,0),"")</f>
        <v>5031.2700000000004</v>
      </c>
      <c r="P1761" s="47" t="str">
        <f>IFERROR(VLOOKUP($A1761,'Hospitalisation Details'!$A:$P,12,0),"")</f>
        <v>tier - 3</v>
      </c>
      <c r="Q1761" s="47" t="str">
        <f>IFERROR(VLOOKUP($A1761,'Hospitalisation Details'!$A:$P,13,0),"")</f>
        <v>tier - 1</v>
      </c>
      <c r="R1761" s="47" t="str">
        <f>IFERROR(VLOOKUP($A1761,'Hospitalisation Details'!$A:$P,14,0),"")</f>
        <v>R1016</v>
      </c>
      <c r="S1761" s="47">
        <f>IFERROR(VLOOKUP($A1761,'Hospitalisation Details'!$A:$P,16,0),"")</f>
        <v>31</v>
      </c>
    </row>
    <row r="1762" spans="1:19" x14ac:dyDescent="0.3">
      <c r="A1762" s="34" t="str">
        <f>'Medical Examinations'!A1762</f>
        <v>Id1761</v>
      </c>
      <c r="B1762" s="36" t="str">
        <f>VLOOKUP($A1762,'Customer Names'!A:E,3,FALSE)</f>
        <v>Mr.</v>
      </c>
      <c r="C1762" s="37" t="str">
        <f>VLOOKUP($A1762,'Customer Names'!$A:$E,4,FALSE)</f>
        <v xml:space="preserve"> Logan B.</v>
      </c>
      <c r="D1762" s="37" t="str">
        <f>VLOOKUP($A1762,'Customer Names'!A:E,5,FALSE)</f>
        <v>Sherman</v>
      </c>
      <c r="E1762" s="35">
        <f>VLOOKUP($A1762,'Medical Examinations'!$A:$H,2,FALSE)</f>
        <v>29.64</v>
      </c>
      <c r="F1762" s="35">
        <f>VLOOKUP($A1762,'Medical Examinations'!$A:$H,3,FALSE)</f>
        <v>5.31</v>
      </c>
      <c r="G1762" s="35" t="str">
        <f>VLOOKUP($A1762,'Medical Examinations'!$A:$N,11,0)</f>
        <v>Yes</v>
      </c>
      <c r="H1762" s="35" t="str">
        <f>VLOOKUP($A1762,'Medical Examinations'!$A:$N,5,0)</f>
        <v>No</v>
      </c>
      <c r="I1762" s="35" t="str">
        <f>VLOOKUP($A1762,'Medical Examinations'!$A:$N,6,0)</f>
        <v>No</v>
      </c>
      <c r="J1762" s="35">
        <f>VLOOKUP($A1762,'Medical Examinations'!$A:$N,9,0)</f>
        <v>0</v>
      </c>
      <c r="K1762" s="35" t="str">
        <f>VLOOKUP($A1762,'Medical Examinations'!$A:$N,10,0)</f>
        <v>No</v>
      </c>
      <c r="L1762" s="35" t="str">
        <f>VLOOKUP($A1762,'Medical Examinations'!$A:$N,12,0)</f>
        <v>Overweight</v>
      </c>
      <c r="M1762" s="35" t="str">
        <f>VLOOKUP($A1762,'Medical Examinations'!$A:$N,13,0)</f>
        <v>Normal</v>
      </c>
      <c r="N1762" s="45">
        <f>IFERROR(VLOOKUP($A1762,'Hospitalisation Details'!$A:$P,15,0),"")</f>
        <v>31409</v>
      </c>
      <c r="O1762" s="46">
        <f>IFERROR(VLOOKUP($A1762,'Hospitalisation Details'!$A:$P,6,0),"")</f>
        <v>5028.1499999999996</v>
      </c>
      <c r="P1762" s="47" t="str">
        <f>IFERROR(VLOOKUP($A1762,'Hospitalisation Details'!$A:$P,12,0),"")</f>
        <v>tier - 1</v>
      </c>
      <c r="Q1762" s="47" t="str">
        <f>IFERROR(VLOOKUP($A1762,'Hospitalisation Details'!$A:$P,13,0),"")</f>
        <v>tier - 2</v>
      </c>
      <c r="R1762" s="47" t="str">
        <f>IFERROR(VLOOKUP($A1762,'Hospitalisation Details'!$A:$P,14,0),"")</f>
        <v>R1012</v>
      </c>
      <c r="S1762" s="47">
        <f>IFERROR(VLOOKUP($A1762,'Hospitalisation Details'!$A:$P,16,0),"")</f>
        <v>37</v>
      </c>
    </row>
    <row r="1763" spans="1:19" x14ac:dyDescent="0.3">
      <c r="A1763" s="34" t="str">
        <f>'Medical Examinations'!A1763</f>
        <v>Id1762</v>
      </c>
      <c r="B1763" s="36" t="str">
        <f>VLOOKUP($A1763,'Customer Names'!A:E,3,FALSE)</f>
        <v>Ms.</v>
      </c>
      <c r="C1763" s="37" t="str">
        <f>VLOOKUP($A1763,'Customer Names'!$A:$E,4,FALSE)</f>
        <v xml:space="preserve"> Stephanie L.</v>
      </c>
      <c r="D1763" s="37" t="str">
        <f>VLOOKUP($A1763,'Customer Names'!A:E,5,FALSE)</f>
        <v>Andre</v>
      </c>
      <c r="E1763" s="35">
        <f>VLOOKUP($A1763,'Medical Examinations'!$A:$H,2,FALSE)</f>
        <v>33.700000000000003</v>
      </c>
      <c r="F1763" s="35">
        <f>VLOOKUP($A1763,'Medical Examinations'!$A:$H,3,FALSE)</f>
        <v>4.32</v>
      </c>
      <c r="G1763" s="35" t="str">
        <f>VLOOKUP($A1763,'Medical Examinations'!$A:$N,11,0)</f>
        <v>Yes</v>
      </c>
      <c r="H1763" s="35" t="str">
        <f>VLOOKUP($A1763,'Medical Examinations'!$A:$N,5,0)</f>
        <v>No</v>
      </c>
      <c r="I1763" s="35" t="str">
        <f>VLOOKUP($A1763,'Medical Examinations'!$A:$N,6,0)</f>
        <v>No</v>
      </c>
      <c r="J1763" s="35">
        <f>VLOOKUP($A1763,'Medical Examinations'!$A:$N,9,0)</f>
        <v>1</v>
      </c>
      <c r="K1763" s="35" t="str">
        <f>VLOOKUP($A1763,'Medical Examinations'!$A:$N,10,0)</f>
        <v>No</v>
      </c>
      <c r="L1763" s="35" t="str">
        <f>VLOOKUP($A1763,'Medical Examinations'!$A:$N,12,0)</f>
        <v>Obesity</v>
      </c>
      <c r="M1763" s="35" t="str">
        <f>VLOOKUP($A1763,'Medical Examinations'!$A:$N,13,0)</f>
        <v>Normal</v>
      </c>
      <c r="N1763" s="45">
        <f>IFERROR(VLOOKUP($A1763,'Hospitalisation Details'!$A:$P,15,0),"")</f>
        <v>32456</v>
      </c>
      <c r="O1763" s="46">
        <f>IFERROR(VLOOKUP($A1763,'Hospitalisation Details'!$A:$P,6,0),"")</f>
        <v>5012.47</v>
      </c>
      <c r="P1763" s="47" t="str">
        <f>IFERROR(VLOOKUP($A1763,'Hospitalisation Details'!$A:$P,12,0),"")</f>
        <v>tier - 2</v>
      </c>
      <c r="Q1763" s="47" t="str">
        <f>IFERROR(VLOOKUP($A1763,'Hospitalisation Details'!$A:$P,13,0),"")</f>
        <v>tier - 3</v>
      </c>
      <c r="R1763" s="47" t="str">
        <f>IFERROR(VLOOKUP($A1763,'Hospitalisation Details'!$A:$P,14,0),"")</f>
        <v>R1011</v>
      </c>
      <c r="S1763" s="47">
        <f>IFERROR(VLOOKUP($A1763,'Hospitalisation Details'!$A:$P,16,0),"")</f>
        <v>34</v>
      </c>
    </row>
    <row r="1764" spans="1:19" x14ac:dyDescent="0.3">
      <c r="A1764" s="34" t="str">
        <f>'Medical Examinations'!A1764</f>
        <v>Id1763</v>
      </c>
      <c r="B1764" s="36" t="str">
        <f>VLOOKUP($A1764,'Customer Names'!A:E,3,FALSE)</f>
        <v>Ms.</v>
      </c>
      <c r="C1764" s="37" t="str">
        <f>VLOOKUP($A1764,'Customer Names'!$A:$E,4,FALSE)</f>
        <v xml:space="preserve"> Angela H</v>
      </c>
      <c r="D1764" s="37" t="str">
        <f>VLOOKUP($A1764,'Customer Names'!A:E,5,FALSE)</f>
        <v>Switt</v>
      </c>
      <c r="E1764" s="35">
        <f>VLOOKUP($A1764,'Medical Examinations'!$A:$H,2,FALSE)</f>
        <v>27.5</v>
      </c>
      <c r="F1764" s="35">
        <f>VLOOKUP($A1764,'Medical Examinations'!$A:$H,3,FALSE)</f>
        <v>4.2300000000000004</v>
      </c>
      <c r="G1764" s="35" t="str">
        <f>VLOOKUP($A1764,'Medical Examinations'!$A:$N,11,0)</f>
        <v>Yes</v>
      </c>
      <c r="H1764" s="35" t="str">
        <f>VLOOKUP($A1764,'Medical Examinations'!$A:$N,5,0)</f>
        <v>No</v>
      </c>
      <c r="I1764" s="35" t="str">
        <f>VLOOKUP($A1764,'Medical Examinations'!$A:$N,6,0)</f>
        <v>No</v>
      </c>
      <c r="J1764" s="35">
        <f>VLOOKUP($A1764,'Medical Examinations'!$A:$N,9,0)</f>
        <v>1</v>
      </c>
      <c r="K1764" s="35" t="str">
        <f>VLOOKUP($A1764,'Medical Examinations'!$A:$N,10,0)</f>
        <v>No</v>
      </c>
      <c r="L1764" s="35" t="str">
        <f>VLOOKUP($A1764,'Medical Examinations'!$A:$N,12,0)</f>
        <v>Overweight</v>
      </c>
      <c r="M1764" s="35" t="str">
        <f>VLOOKUP($A1764,'Medical Examinations'!$A:$N,13,0)</f>
        <v>Normal</v>
      </c>
      <c r="N1764" s="45">
        <f>IFERROR(VLOOKUP($A1764,'Hospitalisation Details'!$A:$P,15,0),"")</f>
        <v>32332</v>
      </c>
      <c r="O1764" s="46">
        <f>IFERROR(VLOOKUP($A1764,'Hospitalisation Details'!$A:$P,6,0),"")</f>
        <v>5003.8500000000004</v>
      </c>
      <c r="P1764" s="47" t="str">
        <f>IFERROR(VLOOKUP($A1764,'Hospitalisation Details'!$A:$P,12,0),"")</f>
        <v>tier - 2</v>
      </c>
      <c r="Q1764" s="47" t="str">
        <f>IFERROR(VLOOKUP($A1764,'Hospitalisation Details'!$A:$P,13,0),"")</f>
        <v>tier - 3</v>
      </c>
      <c r="R1764" s="47" t="str">
        <f>IFERROR(VLOOKUP($A1764,'Hospitalisation Details'!$A:$P,14,0),"")</f>
        <v>R1011</v>
      </c>
      <c r="S1764" s="47">
        <f>IFERROR(VLOOKUP($A1764,'Hospitalisation Details'!$A:$P,16,0),"")</f>
        <v>34</v>
      </c>
    </row>
    <row r="1765" spans="1:19" x14ac:dyDescent="0.3">
      <c r="A1765" s="34" t="str">
        <f>'Medical Examinations'!A1765</f>
        <v>Id1764</v>
      </c>
      <c r="B1765" s="36" t="str">
        <f>VLOOKUP($A1765,'Customer Names'!A:E,3,FALSE)</f>
        <v>Ms.</v>
      </c>
      <c r="C1765" s="37" t="str">
        <f>VLOOKUP($A1765,'Customer Names'!$A:$E,4,FALSE)</f>
        <v xml:space="preserve"> Britt K</v>
      </c>
      <c r="D1765" s="37" t="str">
        <f>VLOOKUP($A1765,'Customer Names'!A:E,5,FALSE)</f>
        <v>Erickson</v>
      </c>
      <c r="E1765" s="35">
        <f>VLOOKUP($A1765,'Medical Examinations'!$A:$H,2,FALSE)</f>
        <v>16.12</v>
      </c>
      <c r="F1765" s="35">
        <f>VLOOKUP($A1765,'Medical Examinations'!$A:$H,3,FALSE)</f>
        <v>6.09</v>
      </c>
      <c r="G1765" s="35" t="str">
        <f>VLOOKUP($A1765,'Medical Examinations'!$A:$N,11,0)</f>
        <v>No</v>
      </c>
      <c r="H1765" s="35" t="str">
        <f>VLOOKUP($A1765,'Medical Examinations'!$A:$N,5,0)</f>
        <v>No</v>
      </c>
      <c r="I1765" s="35" t="str">
        <f>VLOOKUP($A1765,'Medical Examinations'!$A:$N,6,0)</f>
        <v>No</v>
      </c>
      <c r="J1765" s="35">
        <f>VLOOKUP($A1765,'Medical Examinations'!$A:$N,9,0)</f>
        <v>0</v>
      </c>
      <c r="K1765" s="35" t="str">
        <f>VLOOKUP($A1765,'Medical Examinations'!$A:$N,10,0)</f>
        <v>No</v>
      </c>
      <c r="L1765" s="35" t="str">
        <f>VLOOKUP($A1765,'Medical Examinations'!$A:$N,12,0)</f>
        <v>Underweight</v>
      </c>
      <c r="M1765" s="35" t="str">
        <f>VLOOKUP($A1765,'Medical Examinations'!$A:$N,13,0)</f>
        <v>Prediabetes</v>
      </c>
      <c r="N1765" s="45">
        <f>IFERROR(VLOOKUP($A1765,'Hospitalisation Details'!$A:$P,15,0),"")</f>
        <v>28285</v>
      </c>
      <c r="O1765" s="46">
        <f>IFERROR(VLOOKUP($A1765,'Hospitalisation Details'!$A:$P,6,0),"")</f>
        <v>5003.7700000000004</v>
      </c>
      <c r="P1765" s="47" t="str">
        <f>IFERROR(VLOOKUP($A1765,'Hospitalisation Details'!$A:$P,12,0),"")</f>
        <v>tier - 2</v>
      </c>
      <c r="Q1765" s="47" t="str">
        <f>IFERROR(VLOOKUP($A1765,'Hospitalisation Details'!$A:$P,13,0),"")</f>
        <v>tier - 3</v>
      </c>
      <c r="R1765" s="47" t="str">
        <f>IFERROR(VLOOKUP($A1765,'Hospitalisation Details'!$A:$P,14,0),"")</f>
        <v>R1013</v>
      </c>
      <c r="S1765" s="47">
        <f>IFERROR(VLOOKUP($A1765,'Hospitalisation Details'!$A:$P,16,0),"")</f>
        <v>45</v>
      </c>
    </row>
    <row r="1766" spans="1:19" x14ac:dyDescent="0.3">
      <c r="A1766" s="34" t="str">
        <f>'Medical Examinations'!A1766</f>
        <v>Id1765</v>
      </c>
      <c r="B1766" s="36" t="str">
        <f>VLOOKUP($A1766,'Customer Names'!A:E,3,FALSE)</f>
        <v>Ms.</v>
      </c>
      <c r="C1766" s="37" t="str">
        <f>VLOOKUP($A1766,'Customer Names'!$A:$E,4,FALSE)</f>
        <v xml:space="preserve"> Joyce R.</v>
      </c>
      <c r="D1766" s="37" t="str">
        <f>VLOOKUP($A1766,'Customer Names'!A:E,5,FALSE)</f>
        <v>Miller</v>
      </c>
      <c r="E1766" s="35">
        <f>VLOOKUP($A1766,'Medical Examinations'!$A:$H,2,FALSE)</f>
        <v>26.73</v>
      </c>
      <c r="F1766" s="35">
        <f>VLOOKUP($A1766,'Medical Examinations'!$A:$H,3,FALSE)</f>
        <v>4.74</v>
      </c>
      <c r="G1766" s="35" t="str">
        <f>VLOOKUP($A1766,'Medical Examinations'!$A:$N,11,0)</f>
        <v>Yes</v>
      </c>
      <c r="H1766" s="35" t="str">
        <f>VLOOKUP($A1766,'Medical Examinations'!$A:$N,5,0)</f>
        <v>No</v>
      </c>
      <c r="I1766" s="35" t="str">
        <f>VLOOKUP($A1766,'Medical Examinations'!$A:$N,6,0)</f>
        <v>No</v>
      </c>
      <c r="J1766" s="35">
        <f>VLOOKUP($A1766,'Medical Examinations'!$A:$N,9,0)</f>
        <v>1</v>
      </c>
      <c r="K1766" s="35" t="str">
        <f>VLOOKUP($A1766,'Medical Examinations'!$A:$N,10,0)</f>
        <v>No</v>
      </c>
      <c r="L1766" s="35" t="str">
        <f>VLOOKUP($A1766,'Medical Examinations'!$A:$N,12,0)</f>
        <v>Overweight</v>
      </c>
      <c r="M1766" s="35" t="str">
        <f>VLOOKUP($A1766,'Medical Examinations'!$A:$N,13,0)</f>
        <v>Normal</v>
      </c>
      <c r="N1766" s="45">
        <f>IFERROR(VLOOKUP($A1766,'Hospitalisation Details'!$A:$P,15,0),"")</f>
        <v>32390</v>
      </c>
      <c r="O1766" s="46">
        <f>IFERROR(VLOOKUP($A1766,'Hospitalisation Details'!$A:$P,6,0),"")</f>
        <v>5002.78</v>
      </c>
      <c r="P1766" s="47" t="str">
        <f>IFERROR(VLOOKUP($A1766,'Hospitalisation Details'!$A:$P,12,0),"")</f>
        <v>tier - 2</v>
      </c>
      <c r="Q1766" s="47" t="str">
        <f>IFERROR(VLOOKUP($A1766,'Hospitalisation Details'!$A:$P,13,0),"")</f>
        <v>tier - 2</v>
      </c>
      <c r="R1766" s="47" t="str">
        <f>IFERROR(VLOOKUP($A1766,'Hospitalisation Details'!$A:$P,14,0),"")</f>
        <v>R1013</v>
      </c>
      <c r="S1766" s="47">
        <f>IFERROR(VLOOKUP($A1766,'Hospitalisation Details'!$A:$P,16,0),"")</f>
        <v>34</v>
      </c>
    </row>
    <row r="1767" spans="1:19" x14ac:dyDescent="0.3">
      <c r="A1767" s="34" t="str">
        <f>'Medical Examinations'!A1767</f>
        <v>Id1766</v>
      </c>
      <c r="B1767" s="36" t="str">
        <f>VLOOKUP($A1767,'Customer Names'!A:E,3,FALSE)</f>
        <v>Mr.</v>
      </c>
      <c r="C1767" s="37" t="str">
        <f>VLOOKUP($A1767,'Customer Names'!$A:$E,4,FALSE)</f>
        <v xml:space="preserve"> Ben</v>
      </c>
      <c r="D1767" s="37" t="str">
        <f>VLOOKUP($A1767,'Customer Names'!A:E,5,FALSE)</f>
        <v>Whitbeck</v>
      </c>
      <c r="E1767" s="35">
        <f>VLOOKUP($A1767,'Medical Examinations'!$A:$H,2,FALSE)</f>
        <v>37.25</v>
      </c>
      <c r="F1767" s="35">
        <f>VLOOKUP($A1767,'Medical Examinations'!$A:$H,3,FALSE)</f>
        <v>6.23</v>
      </c>
      <c r="G1767" s="35" t="str">
        <f>VLOOKUP($A1767,'Medical Examinations'!$A:$N,11,0)</f>
        <v>Yes</v>
      </c>
      <c r="H1767" s="35" t="str">
        <f>VLOOKUP($A1767,'Medical Examinations'!$A:$N,5,0)</f>
        <v>No</v>
      </c>
      <c r="I1767" s="35" t="str">
        <f>VLOOKUP($A1767,'Medical Examinations'!$A:$N,6,0)</f>
        <v>No</v>
      </c>
      <c r="J1767" s="35">
        <f>VLOOKUP($A1767,'Medical Examinations'!$A:$N,9,0)</f>
        <v>0</v>
      </c>
      <c r="K1767" s="35" t="str">
        <f>VLOOKUP($A1767,'Medical Examinations'!$A:$N,10,0)</f>
        <v>No</v>
      </c>
      <c r="L1767" s="35" t="str">
        <f>VLOOKUP($A1767,'Medical Examinations'!$A:$N,12,0)</f>
        <v>Obesity</v>
      </c>
      <c r="M1767" s="35" t="str">
        <f>VLOOKUP($A1767,'Medical Examinations'!$A:$N,13,0)</f>
        <v>Prediabetes</v>
      </c>
      <c r="N1767" s="45">
        <f>IFERROR(VLOOKUP($A1767,'Hospitalisation Details'!$A:$P,15,0),"")</f>
        <v>37169</v>
      </c>
      <c r="O1767" s="46">
        <f>IFERROR(VLOOKUP($A1767,'Hospitalisation Details'!$A:$P,6,0),"")</f>
        <v>4999.04</v>
      </c>
      <c r="P1767" s="47" t="str">
        <f>IFERROR(VLOOKUP($A1767,'Hospitalisation Details'!$A:$P,12,0),"")</f>
        <v>tier - 2</v>
      </c>
      <c r="Q1767" s="47" t="str">
        <f>IFERROR(VLOOKUP($A1767,'Hospitalisation Details'!$A:$P,13,0),"")</f>
        <v>tier - 2</v>
      </c>
      <c r="R1767" s="47" t="str">
        <f>IFERROR(VLOOKUP($A1767,'Hospitalisation Details'!$A:$P,14,0),"")</f>
        <v>R1011</v>
      </c>
      <c r="S1767" s="47">
        <f>IFERROR(VLOOKUP($A1767,'Hospitalisation Details'!$A:$P,16,0),"")</f>
        <v>21</v>
      </c>
    </row>
    <row r="1768" spans="1:19" x14ac:dyDescent="0.3">
      <c r="A1768" s="34" t="str">
        <f>'Medical Examinations'!A1768</f>
        <v>Id1767</v>
      </c>
      <c r="B1768" s="36" t="str">
        <f>VLOOKUP($A1768,'Customer Names'!A:E,3,FALSE)</f>
        <v>Ms.</v>
      </c>
      <c r="C1768" s="37" t="str">
        <f>VLOOKUP($A1768,'Customer Names'!$A:$E,4,FALSE)</f>
        <v xml:space="preserve"> Sarah M.</v>
      </c>
      <c r="D1768" s="37" t="str">
        <f>VLOOKUP($A1768,'Customer Names'!A:E,5,FALSE)</f>
        <v>Auer</v>
      </c>
      <c r="E1768" s="35">
        <f>VLOOKUP($A1768,'Medical Examinations'!$A:$H,2,FALSE)</f>
        <v>23.56</v>
      </c>
      <c r="F1768" s="35">
        <f>VLOOKUP($A1768,'Medical Examinations'!$A:$H,3,FALSE)</f>
        <v>5.45</v>
      </c>
      <c r="G1768" s="35" t="str">
        <f>VLOOKUP($A1768,'Medical Examinations'!$A:$N,11,0)</f>
        <v>Yes</v>
      </c>
      <c r="H1768" s="35" t="str">
        <f>VLOOKUP($A1768,'Medical Examinations'!$A:$N,5,0)</f>
        <v>No</v>
      </c>
      <c r="I1768" s="35" t="str">
        <f>VLOOKUP($A1768,'Medical Examinations'!$A:$N,6,0)</f>
        <v>No</v>
      </c>
      <c r="J1768" s="35">
        <f>VLOOKUP($A1768,'Medical Examinations'!$A:$N,9,0)</f>
        <v>1</v>
      </c>
      <c r="K1768" s="35" t="str">
        <f>VLOOKUP($A1768,'Medical Examinations'!$A:$N,10,0)</f>
        <v>No</v>
      </c>
      <c r="L1768" s="35" t="str">
        <f>VLOOKUP($A1768,'Medical Examinations'!$A:$N,12,0)</f>
        <v>Normal Weight</v>
      </c>
      <c r="M1768" s="35" t="str">
        <f>VLOOKUP($A1768,'Medical Examinations'!$A:$N,13,0)</f>
        <v>Normal</v>
      </c>
      <c r="N1768" s="45">
        <f>IFERROR(VLOOKUP($A1768,'Hospitalisation Details'!$A:$P,15,0),"")</f>
        <v>32318</v>
      </c>
      <c r="O1768" s="46">
        <f>IFERROR(VLOOKUP($A1768,'Hospitalisation Details'!$A:$P,6,0),"")</f>
        <v>4992.38</v>
      </c>
      <c r="P1768" s="47" t="str">
        <f>IFERROR(VLOOKUP($A1768,'Hospitalisation Details'!$A:$P,12,0),"")</f>
        <v>tier - 2</v>
      </c>
      <c r="Q1768" s="47" t="str">
        <f>IFERROR(VLOOKUP($A1768,'Hospitalisation Details'!$A:$P,13,0),"")</f>
        <v>tier - 3</v>
      </c>
      <c r="R1768" s="47" t="str">
        <f>IFERROR(VLOOKUP($A1768,'Hospitalisation Details'!$A:$P,14,0),"")</f>
        <v>R1024</v>
      </c>
      <c r="S1768" s="47">
        <f>IFERROR(VLOOKUP($A1768,'Hospitalisation Details'!$A:$P,16,0),"")</f>
        <v>34</v>
      </c>
    </row>
    <row r="1769" spans="1:19" x14ac:dyDescent="0.3">
      <c r="A1769" s="34" t="str">
        <f>'Medical Examinations'!A1769</f>
        <v>Id1768</v>
      </c>
      <c r="B1769" s="36" t="str">
        <f>VLOOKUP($A1769,'Customer Names'!A:E,3,FALSE)</f>
        <v>Ms.</v>
      </c>
      <c r="C1769" s="37" t="str">
        <f>VLOOKUP($A1769,'Customer Names'!$A:$E,4,FALSE)</f>
        <v xml:space="preserve"> Sarah</v>
      </c>
      <c r="D1769" s="37" t="str">
        <f>VLOOKUP($A1769,'Customer Names'!A:E,5,FALSE)</f>
        <v>Attar</v>
      </c>
      <c r="E1769" s="35">
        <f>VLOOKUP($A1769,'Medical Examinations'!$A:$H,2,FALSE)</f>
        <v>15.84</v>
      </c>
      <c r="F1769" s="35">
        <f>VLOOKUP($A1769,'Medical Examinations'!$A:$H,3,FALSE)</f>
        <v>10.34</v>
      </c>
      <c r="G1769" s="35" t="str">
        <f>VLOOKUP($A1769,'Medical Examinations'!$A:$N,11,0)</f>
        <v>No</v>
      </c>
      <c r="H1769" s="35" t="str">
        <f>VLOOKUP($A1769,'Medical Examinations'!$A:$N,5,0)</f>
        <v>No</v>
      </c>
      <c r="I1769" s="35" t="str">
        <f>VLOOKUP($A1769,'Medical Examinations'!$A:$N,6,0)</f>
        <v>No</v>
      </c>
      <c r="J1769" s="35">
        <f>VLOOKUP($A1769,'Medical Examinations'!$A:$N,9,0)</f>
        <v>2</v>
      </c>
      <c r="K1769" s="35" t="str">
        <f>VLOOKUP($A1769,'Medical Examinations'!$A:$N,10,0)</f>
        <v>No</v>
      </c>
      <c r="L1769" s="35" t="str">
        <f>VLOOKUP($A1769,'Medical Examinations'!$A:$N,12,0)</f>
        <v>Underweight</v>
      </c>
      <c r="M1769" s="35" t="str">
        <f>VLOOKUP($A1769,'Medical Examinations'!$A:$N,13,0)</f>
        <v>Diabetes</v>
      </c>
      <c r="N1769" s="45">
        <f>IFERROR(VLOOKUP($A1769,'Hospitalisation Details'!$A:$P,15,0),"")</f>
        <v>26975</v>
      </c>
      <c r="O1769" s="46">
        <f>IFERROR(VLOOKUP($A1769,'Hospitalisation Details'!$A:$P,6,0),"")</f>
        <v>4985.22</v>
      </c>
      <c r="P1769" s="47" t="str">
        <f>IFERROR(VLOOKUP($A1769,'Hospitalisation Details'!$A:$P,12,0),"")</f>
        <v>tier - 2</v>
      </c>
      <c r="Q1769" s="47" t="str">
        <f>IFERROR(VLOOKUP($A1769,'Hospitalisation Details'!$A:$P,13,0),"")</f>
        <v>tier - 3</v>
      </c>
      <c r="R1769" s="47" t="str">
        <f>IFERROR(VLOOKUP($A1769,'Hospitalisation Details'!$A:$P,14,0),"")</f>
        <v>R1013</v>
      </c>
      <c r="S1769" s="47">
        <f>IFERROR(VLOOKUP($A1769,'Hospitalisation Details'!$A:$P,16,0),"")</f>
        <v>49</v>
      </c>
    </row>
    <row r="1770" spans="1:19" x14ac:dyDescent="0.3">
      <c r="A1770" s="34" t="str">
        <f>'Medical Examinations'!A1770</f>
        <v>Id1769</v>
      </c>
      <c r="B1770" s="36" t="str">
        <f>VLOOKUP($A1770,'Customer Names'!A:E,3,FALSE)</f>
        <v>Ms.</v>
      </c>
      <c r="C1770" s="37" t="str">
        <f>VLOOKUP($A1770,'Customer Names'!$A:$E,4,FALSE)</f>
        <v xml:space="preserve"> Katie</v>
      </c>
      <c r="D1770" s="37" t="str">
        <f>VLOOKUP($A1770,'Customer Names'!A:E,5,FALSE)</f>
        <v>Misuraca</v>
      </c>
      <c r="E1770" s="35">
        <f>VLOOKUP($A1770,'Medical Examinations'!$A:$H,2,FALSE)</f>
        <v>36.630000000000003</v>
      </c>
      <c r="F1770" s="35">
        <f>VLOOKUP($A1770,'Medical Examinations'!$A:$H,3,FALSE)</f>
        <v>5.15</v>
      </c>
      <c r="G1770" s="35" t="str">
        <f>VLOOKUP($A1770,'Medical Examinations'!$A:$N,11,0)</f>
        <v>No</v>
      </c>
      <c r="H1770" s="35" t="str">
        <f>VLOOKUP($A1770,'Medical Examinations'!$A:$N,5,0)</f>
        <v>No</v>
      </c>
      <c r="I1770" s="35" t="str">
        <f>VLOOKUP($A1770,'Medical Examinations'!$A:$N,6,0)</f>
        <v>No</v>
      </c>
      <c r="J1770" s="35">
        <f>VLOOKUP($A1770,'Medical Examinations'!$A:$N,9,0)</f>
        <v>0</v>
      </c>
      <c r="K1770" s="35" t="str">
        <f>VLOOKUP($A1770,'Medical Examinations'!$A:$N,10,0)</f>
        <v>No</v>
      </c>
      <c r="L1770" s="35" t="str">
        <f>VLOOKUP($A1770,'Medical Examinations'!$A:$N,12,0)</f>
        <v>Obesity</v>
      </c>
      <c r="M1770" s="35" t="str">
        <f>VLOOKUP($A1770,'Medical Examinations'!$A:$N,13,0)</f>
        <v>Normal</v>
      </c>
      <c r="N1770" s="45">
        <f>IFERROR(VLOOKUP($A1770,'Hospitalisation Details'!$A:$P,15,0),"")</f>
        <v>33480</v>
      </c>
      <c r="O1770" s="46">
        <f>IFERROR(VLOOKUP($A1770,'Hospitalisation Details'!$A:$P,6,0),"")</f>
        <v>4949.76</v>
      </c>
      <c r="P1770" s="47" t="str">
        <f>IFERROR(VLOOKUP($A1770,'Hospitalisation Details'!$A:$P,12,0),"")</f>
        <v>tier - 2</v>
      </c>
      <c r="Q1770" s="47" t="str">
        <f>IFERROR(VLOOKUP($A1770,'Hospitalisation Details'!$A:$P,13,0),"")</f>
        <v>tier - 1</v>
      </c>
      <c r="R1770" s="47" t="str">
        <f>IFERROR(VLOOKUP($A1770,'Hospitalisation Details'!$A:$P,14,0),"")</f>
        <v>R1013</v>
      </c>
      <c r="S1770" s="47">
        <f>IFERROR(VLOOKUP($A1770,'Hospitalisation Details'!$A:$P,16,0),"")</f>
        <v>31</v>
      </c>
    </row>
    <row r="1771" spans="1:19" x14ac:dyDescent="0.3">
      <c r="A1771" s="34" t="str">
        <f>'Medical Examinations'!A1771</f>
        <v>Id1770</v>
      </c>
      <c r="B1771" s="36" t="str">
        <f>VLOOKUP($A1771,'Customer Names'!A:E,3,FALSE)</f>
        <v>Ms.</v>
      </c>
      <c r="C1771" s="37" t="str">
        <f>VLOOKUP($A1771,'Customer Names'!$A:$E,4,FALSE)</f>
        <v xml:space="preserve"> Michaela L</v>
      </c>
      <c r="D1771" s="37" t="str">
        <f>VLOOKUP($A1771,'Customer Names'!A:E,5,FALSE)</f>
        <v>Spannaus</v>
      </c>
      <c r="E1771" s="35">
        <f>VLOOKUP($A1771,'Medical Examinations'!$A:$H,2,FALSE)</f>
        <v>16.47</v>
      </c>
      <c r="F1771" s="35">
        <f>VLOOKUP($A1771,'Medical Examinations'!$A:$H,3,FALSE)</f>
        <v>11.72</v>
      </c>
      <c r="G1771" s="35" t="str">
        <f>VLOOKUP($A1771,'Medical Examinations'!$A:$N,11,0)</f>
        <v>No</v>
      </c>
      <c r="H1771" s="35" t="str">
        <f>VLOOKUP($A1771,'Medical Examinations'!$A:$N,5,0)</f>
        <v>No</v>
      </c>
      <c r="I1771" s="35" t="str">
        <f>VLOOKUP($A1771,'Medical Examinations'!$A:$N,6,0)</f>
        <v>No</v>
      </c>
      <c r="J1771" s="35">
        <f>VLOOKUP($A1771,'Medical Examinations'!$A:$N,9,0)</f>
        <v>0</v>
      </c>
      <c r="K1771" s="35" t="str">
        <f>VLOOKUP($A1771,'Medical Examinations'!$A:$N,10,0)</f>
        <v>No</v>
      </c>
      <c r="L1771" s="35" t="str">
        <f>VLOOKUP($A1771,'Medical Examinations'!$A:$N,12,0)</f>
        <v>Underweight</v>
      </c>
      <c r="M1771" s="35" t="str">
        <f>VLOOKUP($A1771,'Medical Examinations'!$A:$N,13,0)</f>
        <v>Diabetes</v>
      </c>
      <c r="N1771" s="45">
        <f>IFERROR(VLOOKUP($A1771,'Hospitalisation Details'!$A:$P,15,0),"")</f>
        <v>27206</v>
      </c>
      <c r="O1771" s="46">
        <f>IFERROR(VLOOKUP($A1771,'Hospitalisation Details'!$A:$P,6,0),"")</f>
        <v>4942.0600000000004</v>
      </c>
      <c r="P1771" s="47" t="str">
        <f>IFERROR(VLOOKUP($A1771,'Hospitalisation Details'!$A:$P,12,0),"")</f>
        <v>tier - 2</v>
      </c>
      <c r="Q1771" s="47" t="str">
        <f>IFERROR(VLOOKUP($A1771,'Hospitalisation Details'!$A:$P,13,0),"")</f>
        <v>tier - 2</v>
      </c>
      <c r="R1771" s="47" t="str">
        <f>IFERROR(VLOOKUP($A1771,'Hospitalisation Details'!$A:$P,14,0),"")</f>
        <v>R1013</v>
      </c>
      <c r="S1771" s="47">
        <f>IFERROR(VLOOKUP($A1771,'Hospitalisation Details'!$A:$P,16,0),"")</f>
        <v>48</v>
      </c>
    </row>
    <row r="1772" spans="1:19" x14ac:dyDescent="0.3">
      <c r="A1772" s="34" t="str">
        <f>'Medical Examinations'!A1772</f>
        <v>Id1771</v>
      </c>
      <c r="B1772" s="36" t="str">
        <f>VLOOKUP($A1772,'Customer Names'!A:E,3,FALSE)</f>
        <v>Ms.</v>
      </c>
      <c r="C1772" s="37" t="str">
        <f>VLOOKUP($A1772,'Customer Names'!$A:$E,4,FALSE)</f>
        <v xml:space="preserve"> Shalaleh</v>
      </c>
      <c r="D1772" s="37" t="str">
        <f>VLOOKUP($A1772,'Customer Names'!A:E,5,FALSE)</f>
        <v>Tarbiat</v>
      </c>
      <c r="E1772" s="35">
        <f>VLOOKUP($A1772,'Medical Examinations'!$A:$H,2,FALSE)</f>
        <v>25.8</v>
      </c>
      <c r="F1772" s="35">
        <f>VLOOKUP($A1772,'Medical Examinations'!$A:$H,3,FALSE)</f>
        <v>5.29</v>
      </c>
      <c r="G1772" s="35" t="str">
        <f>VLOOKUP($A1772,'Medical Examinations'!$A:$N,11,0)</f>
        <v>No</v>
      </c>
      <c r="H1772" s="35" t="str">
        <f>VLOOKUP($A1772,'Medical Examinations'!$A:$N,5,0)</f>
        <v>No</v>
      </c>
      <c r="I1772" s="35" t="str">
        <f>VLOOKUP($A1772,'Medical Examinations'!$A:$N,6,0)</f>
        <v>No</v>
      </c>
      <c r="J1772" s="35">
        <f>VLOOKUP($A1772,'Medical Examinations'!$A:$N,9,0)</f>
        <v>0</v>
      </c>
      <c r="K1772" s="35" t="str">
        <f>VLOOKUP($A1772,'Medical Examinations'!$A:$N,10,0)</f>
        <v>No</v>
      </c>
      <c r="L1772" s="35" t="str">
        <f>VLOOKUP($A1772,'Medical Examinations'!$A:$N,12,0)</f>
        <v>Overweight</v>
      </c>
      <c r="M1772" s="35" t="str">
        <f>VLOOKUP($A1772,'Medical Examinations'!$A:$N,13,0)</f>
        <v>Normal</v>
      </c>
      <c r="N1772" s="45">
        <f>IFERROR(VLOOKUP($A1772,'Hospitalisation Details'!$A:$P,15,0),"")</f>
        <v>33569</v>
      </c>
      <c r="O1772" s="46">
        <f>IFERROR(VLOOKUP($A1772,'Hospitalisation Details'!$A:$P,6,0),"")</f>
        <v>4934.71</v>
      </c>
      <c r="P1772" s="47" t="str">
        <f>IFERROR(VLOOKUP($A1772,'Hospitalisation Details'!$A:$P,12,0),"")</f>
        <v>tier - 2</v>
      </c>
      <c r="Q1772" s="47" t="str">
        <f>IFERROR(VLOOKUP($A1772,'Hospitalisation Details'!$A:$P,13,0),"")</f>
        <v>tier - 3</v>
      </c>
      <c r="R1772" s="47" t="str">
        <f>IFERROR(VLOOKUP($A1772,'Hospitalisation Details'!$A:$P,14,0),"")</f>
        <v>R1011</v>
      </c>
      <c r="S1772" s="47">
        <f>IFERROR(VLOOKUP($A1772,'Hospitalisation Details'!$A:$P,16,0),"")</f>
        <v>31</v>
      </c>
    </row>
    <row r="1773" spans="1:19" x14ac:dyDescent="0.3">
      <c r="A1773" s="34" t="str">
        <f>'Medical Examinations'!A1773</f>
        <v>Id1772</v>
      </c>
      <c r="B1773" s="36" t="str">
        <f>VLOOKUP($A1773,'Customer Names'!A:E,3,FALSE)</f>
        <v>Ms.</v>
      </c>
      <c r="C1773" s="37" t="str">
        <f>VLOOKUP($A1773,'Customer Names'!$A:$E,4,FALSE)</f>
        <v xml:space="preserve"> Karen</v>
      </c>
      <c r="D1773" s="37" t="str">
        <f>VLOOKUP($A1773,'Customer Names'!A:E,5,FALSE)</f>
        <v>Pulkkinen</v>
      </c>
      <c r="E1773" s="35">
        <f>VLOOKUP($A1773,'Medical Examinations'!$A:$H,2,FALSE)</f>
        <v>23.6</v>
      </c>
      <c r="F1773" s="35">
        <f>VLOOKUP($A1773,'Medical Examinations'!$A:$H,3,FALSE)</f>
        <v>4.33</v>
      </c>
      <c r="G1773" s="35" t="str">
        <f>VLOOKUP($A1773,'Medical Examinations'!$A:$N,11,0)</f>
        <v>No</v>
      </c>
      <c r="H1773" s="35" t="str">
        <f>VLOOKUP($A1773,'Medical Examinations'!$A:$N,5,0)</f>
        <v>No</v>
      </c>
      <c r="I1773" s="35" t="str">
        <f>VLOOKUP($A1773,'Medical Examinations'!$A:$N,6,0)</f>
        <v>No</v>
      </c>
      <c r="J1773" s="35">
        <f>VLOOKUP($A1773,'Medical Examinations'!$A:$N,9,0)</f>
        <v>0</v>
      </c>
      <c r="K1773" s="35" t="str">
        <f>VLOOKUP($A1773,'Medical Examinations'!$A:$N,10,0)</f>
        <v>No</v>
      </c>
      <c r="L1773" s="35" t="str">
        <f>VLOOKUP($A1773,'Medical Examinations'!$A:$N,12,0)</f>
        <v>Normal Weight</v>
      </c>
      <c r="M1773" s="35" t="str">
        <f>VLOOKUP($A1773,'Medical Examinations'!$A:$N,13,0)</f>
        <v>Normal</v>
      </c>
      <c r="N1773" s="45">
        <f>IFERROR(VLOOKUP($A1773,'Hospitalisation Details'!$A:$P,15,0),"")</f>
        <v>33473</v>
      </c>
      <c r="O1773" s="46">
        <f>IFERROR(VLOOKUP($A1773,'Hospitalisation Details'!$A:$P,6,0),"")</f>
        <v>4931.6499999999996</v>
      </c>
      <c r="P1773" s="47" t="str">
        <f>IFERROR(VLOOKUP($A1773,'Hospitalisation Details'!$A:$P,12,0),"")</f>
        <v>tier - 2</v>
      </c>
      <c r="Q1773" s="47" t="str">
        <f>IFERROR(VLOOKUP($A1773,'Hospitalisation Details'!$A:$P,13,0),"")</f>
        <v>tier - 3</v>
      </c>
      <c r="R1773" s="47" t="str">
        <f>IFERROR(VLOOKUP($A1773,'Hospitalisation Details'!$A:$P,14,0),"")</f>
        <v>R1011</v>
      </c>
      <c r="S1773" s="47">
        <f>IFERROR(VLOOKUP($A1773,'Hospitalisation Details'!$A:$P,16,0),"")</f>
        <v>31</v>
      </c>
    </row>
    <row r="1774" spans="1:19" x14ac:dyDescent="0.3">
      <c r="A1774" s="34" t="str">
        <f>'Medical Examinations'!A1774</f>
        <v>Id1773</v>
      </c>
      <c r="B1774" s="36" t="str">
        <f>VLOOKUP($A1774,'Customer Names'!A:E,3,FALSE)</f>
        <v>Ms.</v>
      </c>
      <c r="C1774" s="37" t="str">
        <f>VLOOKUP($A1774,'Customer Names'!$A:$E,4,FALSE)</f>
        <v xml:space="preserve"> Zuzana</v>
      </c>
      <c r="D1774" s="37" t="str">
        <f>VLOOKUP($A1774,'Customer Names'!A:E,5,FALSE)</f>
        <v>Trnovcova</v>
      </c>
      <c r="E1774" s="35">
        <f>VLOOKUP($A1774,'Medical Examinations'!$A:$H,2,FALSE)</f>
        <v>32.11</v>
      </c>
      <c r="F1774" s="35">
        <f>VLOOKUP($A1774,'Medical Examinations'!$A:$H,3,FALSE)</f>
        <v>6.24</v>
      </c>
      <c r="G1774" s="35" t="str">
        <f>VLOOKUP($A1774,'Medical Examinations'!$A:$N,11,0)</f>
        <v>No</v>
      </c>
      <c r="H1774" s="35" t="str">
        <f>VLOOKUP($A1774,'Medical Examinations'!$A:$N,5,0)</f>
        <v>No</v>
      </c>
      <c r="I1774" s="35" t="str">
        <f>VLOOKUP($A1774,'Medical Examinations'!$A:$N,6,0)</f>
        <v>Yes</v>
      </c>
      <c r="J1774" s="35">
        <f>VLOOKUP($A1774,'Medical Examinations'!$A:$N,9,0)</f>
        <v>1</v>
      </c>
      <c r="K1774" s="35" t="str">
        <f>VLOOKUP($A1774,'Medical Examinations'!$A:$N,10,0)</f>
        <v>No</v>
      </c>
      <c r="L1774" s="35" t="str">
        <f>VLOOKUP($A1774,'Medical Examinations'!$A:$N,12,0)</f>
        <v>Obesity</v>
      </c>
      <c r="M1774" s="35" t="str">
        <f>VLOOKUP($A1774,'Medical Examinations'!$A:$N,13,0)</f>
        <v>Prediabetes</v>
      </c>
      <c r="N1774" s="45">
        <f>IFERROR(VLOOKUP($A1774,'Hospitalisation Details'!$A:$P,15,0),"")</f>
        <v>34191</v>
      </c>
      <c r="O1774" s="46">
        <f>IFERROR(VLOOKUP($A1774,'Hospitalisation Details'!$A:$P,6,0),"")</f>
        <v>4922.92</v>
      </c>
      <c r="P1774" s="47" t="str">
        <f>IFERROR(VLOOKUP($A1774,'Hospitalisation Details'!$A:$P,12,0),"")</f>
        <v>tier - 2</v>
      </c>
      <c r="Q1774" s="47" t="str">
        <f>IFERROR(VLOOKUP($A1774,'Hospitalisation Details'!$A:$P,13,0),"")</f>
        <v>tier - 2</v>
      </c>
      <c r="R1774" s="47" t="str">
        <f>IFERROR(VLOOKUP($A1774,'Hospitalisation Details'!$A:$P,14,0),"")</f>
        <v>R1012</v>
      </c>
      <c r="S1774" s="47">
        <f>IFERROR(VLOOKUP($A1774,'Hospitalisation Details'!$A:$P,16,0),"")</f>
        <v>29</v>
      </c>
    </row>
    <row r="1775" spans="1:19" x14ac:dyDescent="0.3">
      <c r="A1775" s="34" t="str">
        <f>'Medical Examinations'!A1775</f>
        <v>Id1774</v>
      </c>
      <c r="B1775" s="36" t="str">
        <f>VLOOKUP($A1775,'Customer Names'!A:E,3,FALSE)</f>
        <v>Mr.</v>
      </c>
      <c r="C1775" s="37" t="str">
        <f>VLOOKUP($A1775,'Customer Names'!$A:$E,4,FALSE)</f>
        <v xml:space="preserve"> Daniel J.</v>
      </c>
      <c r="D1775" s="37" t="str">
        <f>VLOOKUP($A1775,'Customer Names'!A:E,5,FALSE)</f>
        <v>Anthony</v>
      </c>
      <c r="E1775" s="35">
        <f>VLOOKUP($A1775,'Medical Examinations'!$A:$H,2,FALSE)</f>
        <v>30.114999999999998</v>
      </c>
      <c r="F1775" s="35">
        <f>VLOOKUP($A1775,'Medical Examinations'!$A:$H,3,FALSE)</f>
        <v>11.61</v>
      </c>
      <c r="G1775" s="35" t="str">
        <f>VLOOKUP($A1775,'Medical Examinations'!$A:$N,11,0)</f>
        <v>No</v>
      </c>
      <c r="H1775" s="35" t="str">
        <f>VLOOKUP($A1775,'Medical Examinations'!$A:$N,5,0)</f>
        <v>No</v>
      </c>
      <c r="I1775" s="35" t="str">
        <f>VLOOKUP($A1775,'Medical Examinations'!$A:$N,6,0)</f>
        <v>No</v>
      </c>
      <c r="J1775" s="35">
        <f>VLOOKUP($A1775,'Medical Examinations'!$A:$N,9,0)</f>
        <v>0</v>
      </c>
      <c r="K1775" s="35" t="str">
        <f>VLOOKUP($A1775,'Medical Examinations'!$A:$N,10,0)</f>
        <v>No</v>
      </c>
      <c r="L1775" s="35" t="str">
        <f>VLOOKUP($A1775,'Medical Examinations'!$A:$N,12,0)</f>
        <v>Obesity</v>
      </c>
      <c r="M1775" s="35" t="str">
        <f>VLOOKUP($A1775,'Medical Examinations'!$A:$N,13,0)</f>
        <v>Diabetes</v>
      </c>
      <c r="N1775" s="45">
        <f>IFERROR(VLOOKUP($A1775,'Hospitalisation Details'!$A:$P,15,0),"")</f>
        <v>37489</v>
      </c>
      <c r="O1775" s="46">
        <f>IFERROR(VLOOKUP($A1775,'Hospitalisation Details'!$A:$P,6,0),"")</f>
        <v>4915.0600000000004</v>
      </c>
      <c r="P1775" s="47" t="str">
        <f>IFERROR(VLOOKUP($A1775,'Hospitalisation Details'!$A:$P,12,0),"")</f>
        <v>tier - 2</v>
      </c>
      <c r="Q1775" s="47" t="str">
        <f>IFERROR(VLOOKUP($A1775,'Hospitalisation Details'!$A:$P,13,0),"")</f>
        <v>tier - 1</v>
      </c>
      <c r="R1775" s="47" t="str">
        <f>IFERROR(VLOOKUP($A1775,'Hospitalisation Details'!$A:$P,14,0),"")</f>
        <v>R1017</v>
      </c>
      <c r="S1775" s="47">
        <f>IFERROR(VLOOKUP($A1775,'Hospitalisation Details'!$A:$P,16,0),"")</f>
        <v>20</v>
      </c>
    </row>
    <row r="1776" spans="1:19" x14ac:dyDescent="0.3">
      <c r="A1776" s="34" t="str">
        <f>'Medical Examinations'!A1776</f>
        <v>Id1775</v>
      </c>
      <c r="B1776" s="36" t="str">
        <f>VLOOKUP($A1776,'Customer Names'!A:E,3,FALSE)</f>
        <v>Ms.</v>
      </c>
      <c r="C1776" s="37" t="str">
        <f>VLOOKUP($A1776,'Customer Names'!$A:$E,4,FALSE)</f>
        <v xml:space="preserve"> Alexandra</v>
      </c>
      <c r="D1776" s="37" t="str">
        <f>VLOOKUP($A1776,'Customer Names'!A:E,5,FALSE)</f>
        <v>Hetrick</v>
      </c>
      <c r="E1776" s="35">
        <f>VLOOKUP($A1776,'Medical Examinations'!$A:$H,2,FALSE)</f>
        <v>20.28</v>
      </c>
      <c r="F1776" s="35">
        <f>VLOOKUP($A1776,'Medical Examinations'!$A:$H,3,FALSE)</f>
        <v>11.07</v>
      </c>
      <c r="G1776" s="35" t="str">
        <f>VLOOKUP($A1776,'Medical Examinations'!$A:$N,11,0)</f>
        <v>Yes</v>
      </c>
      <c r="H1776" s="35" t="str">
        <f>VLOOKUP($A1776,'Medical Examinations'!$A:$N,5,0)</f>
        <v>No</v>
      </c>
      <c r="I1776" s="35" t="str">
        <f>VLOOKUP($A1776,'Medical Examinations'!$A:$N,6,0)</f>
        <v>No</v>
      </c>
      <c r="J1776" s="35">
        <f>VLOOKUP($A1776,'Medical Examinations'!$A:$N,9,0)</f>
        <v>0</v>
      </c>
      <c r="K1776" s="35" t="str">
        <f>VLOOKUP($A1776,'Medical Examinations'!$A:$N,10,0)</f>
        <v>No</v>
      </c>
      <c r="L1776" s="35" t="str">
        <f>VLOOKUP($A1776,'Medical Examinations'!$A:$N,12,0)</f>
        <v>Normal Weight</v>
      </c>
      <c r="M1776" s="35" t="str">
        <f>VLOOKUP($A1776,'Medical Examinations'!$A:$N,13,0)</f>
        <v>Diabetes</v>
      </c>
      <c r="N1776" s="45">
        <f>IFERROR(VLOOKUP($A1776,'Hospitalisation Details'!$A:$P,15,0),"")</f>
        <v>29877</v>
      </c>
      <c r="O1776" s="46">
        <f>IFERROR(VLOOKUP($A1776,'Hospitalisation Details'!$A:$P,6,0),"")</f>
        <v>4911.8900000000003</v>
      </c>
      <c r="P1776" s="47" t="str">
        <f>IFERROR(VLOOKUP($A1776,'Hospitalisation Details'!$A:$P,12,0),"")</f>
        <v>tier - 2</v>
      </c>
      <c r="Q1776" s="47" t="str">
        <f>IFERROR(VLOOKUP($A1776,'Hospitalisation Details'!$A:$P,13,0),"")</f>
        <v>tier - 3</v>
      </c>
      <c r="R1776" s="47" t="str">
        <f>IFERROR(VLOOKUP($A1776,'Hospitalisation Details'!$A:$P,14,0),"")</f>
        <v>R1013</v>
      </c>
      <c r="S1776" s="47">
        <f>IFERROR(VLOOKUP($A1776,'Hospitalisation Details'!$A:$P,16,0),"")</f>
        <v>41</v>
      </c>
    </row>
    <row r="1777" spans="1:19" x14ac:dyDescent="0.3">
      <c r="A1777" s="34" t="str">
        <f>'Medical Examinations'!A1777</f>
        <v>Id1776</v>
      </c>
      <c r="B1777" s="36" t="str">
        <f>VLOOKUP($A1777,'Customer Names'!A:E,3,FALSE)</f>
        <v>Ms.</v>
      </c>
      <c r="C1777" s="37" t="str">
        <f>VLOOKUP($A1777,'Customer Names'!$A:$E,4,FALSE)</f>
        <v xml:space="preserve"> Jessica</v>
      </c>
      <c r="D1777" s="37" t="str">
        <f>VLOOKUP($A1777,'Customer Names'!A:E,5,FALSE)</f>
        <v>Stern</v>
      </c>
      <c r="E1777" s="35">
        <f>VLOOKUP($A1777,'Medical Examinations'!$A:$H,2,FALSE)</f>
        <v>20.234999999999999</v>
      </c>
      <c r="F1777" s="35">
        <f>VLOOKUP($A1777,'Medical Examinations'!$A:$H,3,FALSE)</f>
        <v>5.19</v>
      </c>
      <c r="G1777" s="35" t="str">
        <f>VLOOKUP($A1777,'Medical Examinations'!$A:$N,11,0)</f>
        <v>No</v>
      </c>
      <c r="H1777" s="35" t="str">
        <f>VLOOKUP($A1777,'Medical Examinations'!$A:$N,5,0)</f>
        <v>No</v>
      </c>
      <c r="I1777" s="35" t="str">
        <f>VLOOKUP($A1777,'Medical Examinations'!$A:$N,6,0)</f>
        <v>Yes</v>
      </c>
      <c r="J1777" s="35">
        <f>VLOOKUP($A1777,'Medical Examinations'!$A:$N,9,0)</f>
        <v>1</v>
      </c>
      <c r="K1777" s="35" t="str">
        <f>VLOOKUP($A1777,'Medical Examinations'!$A:$N,10,0)</f>
        <v>No</v>
      </c>
      <c r="L1777" s="35" t="str">
        <f>VLOOKUP($A1777,'Medical Examinations'!$A:$N,12,0)</f>
        <v>Normal Weight</v>
      </c>
      <c r="M1777" s="35" t="str">
        <f>VLOOKUP($A1777,'Medical Examinations'!$A:$N,13,0)</f>
        <v>Normal</v>
      </c>
      <c r="N1777" s="45">
        <f>IFERROR(VLOOKUP($A1777,'Hospitalisation Details'!$A:$P,15,0),"")</f>
        <v>34160</v>
      </c>
      <c r="O1777" s="46">
        <f>IFERROR(VLOOKUP($A1777,'Hospitalisation Details'!$A:$P,6,0),"")</f>
        <v>4906.41</v>
      </c>
      <c r="P1777" s="47" t="str">
        <f>IFERROR(VLOOKUP($A1777,'Hospitalisation Details'!$A:$P,12,0),"")</f>
        <v>tier - 2</v>
      </c>
      <c r="Q1777" s="47" t="str">
        <f>IFERROR(VLOOKUP($A1777,'Hospitalisation Details'!$A:$P,13,0),"")</f>
        <v>tier - 1</v>
      </c>
      <c r="R1777" s="47" t="str">
        <f>IFERROR(VLOOKUP($A1777,'Hospitalisation Details'!$A:$P,14,0),"")</f>
        <v>R1012</v>
      </c>
      <c r="S1777" s="47">
        <f>IFERROR(VLOOKUP($A1777,'Hospitalisation Details'!$A:$P,16,0),"")</f>
        <v>29</v>
      </c>
    </row>
    <row r="1778" spans="1:19" x14ac:dyDescent="0.3">
      <c r="A1778" s="34" t="str">
        <f>'Medical Examinations'!A1778</f>
        <v>Id1777</v>
      </c>
      <c r="B1778" s="36" t="str">
        <f>VLOOKUP($A1778,'Customer Names'!A:E,3,FALSE)</f>
        <v>Mr.</v>
      </c>
      <c r="C1778" s="37" t="str">
        <f>VLOOKUP($A1778,'Customer Names'!$A:$E,4,FALSE)</f>
        <v xml:space="preserve"> Matthew M</v>
      </c>
      <c r="D1778" s="37" t="str">
        <f>VLOOKUP($A1778,'Customer Names'!A:E,5,FALSE)</f>
        <v>Newman</v>
      </c>
      <c r="E1778" s="35">
        <f>VLOOKUP($A1778,'Medical Examinations'!$A:$H,2,FALSE)</f>
        <v>25.27</v>
      </c>
      <c r="F1778" s="35">
        <f>VLOOKUP($A1778,'Medical Examinations'!$A:$H,3,FALSE)</f>
        <v>5.7</v>
      </c>
      <c r="G1778" s="35" t="str">
        <f>VLOOKUP($A1778,'Medical Examinations'!$A:$N,11,0)</f>
        <v>Yes</v>
      </c>
      <c r="H1778" s="35" t="str">
        <f>VLOOKUP($A1778,'Medical Examinations'!$A:$N,5,0)</f>
        <v>No</v>
      </c>
      <c r="I1778" s="35" t="str">
        <f>VLOOKUP($A1778,'Medical Examinations'!$A:$N,6,0)</f>
        <v>No</v>
      </c>
      <c r="J1778" s="35">
        <f>VLOOKUP($A1778,'Medical Examinations'!$A:$N,9,0)</f>
        <v>1</v>
      </c>
      <c r="K1778" s="35" t="str">
        <f>VLOOKUP($A1778,'Medical Examinations'!$A:$N,10,0)</f>
        <v>No</v>
      </c>
      <c r="L1778" s="35" t="str">
        <f>VLOOKUP($A1778,'Medical Examinations'!$A:$N,12,0)</f>
        <v>Overweight</v>
      </c>
      <c r="M1778" s="35" t="str">
        <f>VLOOKUP($A1778,'Medical Examinations'!$A:$N,13,0)</f>
        <v>Prediabetes</v>
      </c>
      <c r="N1778" s="45">
        <f>IFERROR(VLOOKUP($A1778,'Hospitalisation Details'!$A:$P,15,0),"")</f>
        <v>32409</v>
      </c>
      <c r="O1778" s="46">
        <f>IFERROR(VLOOKUP($A1778,'Hospitalisation Details'!$A:$P,6,0),"")</f>
        <v>4894.75</v>
      </c>
      <c r="P1778" s="47" t="str">
        <f>IFERROR(VLOOKUP($A1778,'Hospitalisation Details'!$A:$P,12,0),"")</f>
        <v>tier - 3</v>
      </c>
      <c r="Q1778" s="47" t="str">
        <f>IFERROR(VLOOKUP($A1778,'Hospitalisation Details'!$A:$P,13,0),"")</f>
        <v>tier - 3</v>
      </c>
      <c r="R1778" s="47" t="str">
        <f>IFERROR(VLOOKUP($A1778,'Hospitalisation Details'!$A:$P,14,0),"")</f>
        <v>R1012</v>
      </c>
      <c r="S1778" s="47">
        <f>IFERROR(VLOOKUP($A1778,'Hospitalisation Details'!$A:$P,16,0),"")</f>
        <v>34</v>
      </c>
    </row>
    <row r="1779" spans="1:19" x14ac:dyDescent="0.3">
      <c r="A1779" s="34" t="str">
        <f>'Medical Examinations'!A1779</f>
        <v>Id1778</v>
      </c>
      <c r="B1779" s="36" t="str">
        <f>VLOOKUP($A1779,'Customer Names'!A:E,3,FALSE)</f>
        <v>Ms.</v>
      </c>
      <c r="C1779" s="37" t="str">
        <f>VLOOKUP($A1779,'Customer Names'!$A:$E,4,FALSE)</f>
        <v xml:space="preserve"> Nadine A.</v>
      </c>
      <c r="D1779" s="37" t="str">
        <f>VLOOKUP($A1779,'Customer Names'!A:E,5,FALSE)</f>
        <v>Reasoner</v>
      </c>
      <c r="E1779" s="35">
        <f>VLOOKUP($A1779,'Medical Examinations'!$A:$H,2,FALSE)</f>
        <v>24.24</v>
      </c>
      <c r="F1779" s="35">
        <f>VLOOKUP($A1779,'Medical Examinations'!$A:$H,3,FALSE)</f>
        <v>6.15</v>
      </c>
      <c r="G1779" s="35" t="str">
        <f>VLOOKUP($A1779,'Medical Examinations'!$A:$N,11,0)</f>
        <v>No</v>
      </c>
      <c r="H1779" s="35" t="str">
        <f>VLOOKUP($A1779,'Medical Examinations'!$A:$N,5,0)</f>
        <v>No</v>
      </c>
      <c r="I1779" s="35" t="str">
        <f>VLOOKUP($A1779,'Medical Examinations'!$A:$N,6,0)</f>
        <v>No</v>
      </c>
      <c r="J1779" s="35">
        <f>VLOOKUP($A1779,'Medical Examinations'!$A:$N,9,0)</f>
        <v>0</v>
      </c>
      <c r="K1779" s="35" t="str">
        <f>VLOOKUP($A1779,'Medical Examinations'!$A:$N,10,0)</f>
        <v>No</v>
      </c>
      <c r="L1779" s="35" t="str">
        <f>VLOOKUP($A1779,'Medical Examinations'!$A:$N,12,0)</f>
        <v>Normal Weight</v>
      </c>
      <c r="M1779" s="35" t="str">
        <f>VLOOKUP($A1779,'Medical Examinations'!$A:$N,13,0)</f>
        <v>Prediabetes</v>
      </c>
      <c r="N1779" s="45">
        <f>IFERROR(VLOOKUP($A1779,'Hospitalisation Details'!$A:$P,15,0),"")</f>
        <v>33205</v>
      </c>
      <c r="O1779" s="46">
        <f>IFERROR(VLOOKUP($A1779,'Hospitalisation Details'!$A:$P,6,0),"")</f>
        <v>4894.3900000000003</v>
      </c>
      <c r="P1779" s="47" t="str">
        <f>IFERROR(VLOOKUP($A1779,'Hospitalisation Details'!$A:$P,12,0),"")</f>
        <v>tier - 2</v>
      </c>
      <c r="Q1779" s="47" t="str">
        <f>IFERROR(VLOOKUP($A1779,'Hospitalisation Details'!$A:$P,13,0),"")</f>
        <v>tier - 3</v>
      </c>
      <c r="R1779" s="47" t="str">
        <f>IFERROR(VLOOKUP($A1779,'Hospitalisation Details'!$A:$P,14,0),"")</f>
        <v>R1013</v>
      </c>
      <c r="S1779" s="47">
        <f>IFERROR(VLOOKUP($A1779,'Hospitalisation Details'!$A:$P,16,0),"")</f>
        <v>32</v>
      </c>
    </row>
    <row r="1780" spans="1:19" x14ac:dyDescent="0.3">
      <c r="A1780" s="34" t="str">
        <f>'Medical Examinations'!A1780</f>
        <v>Id1779</v>
      </c>
      <c r="B1780" s="36" t="str">
        <f>VLOOKUP($A1780,'Customer Names'!A:E,3,FALSE)</f>
        <v>Mr.</v>
      </c>
      <c r="C1780" s="37" t="str">
        <f>VLOOKUP($A1780,'Customer Names'!$A:$E,4,FALSE)</f>
        <v xml:space="preserve"> Peter J. Jr.</v>
      </c>
      <c r="D1780" s="37" t="str">
        <f>VLOOKUP($A1780,'Customer Names'!A:E,5,FALSE)</f>
        <v>Mone</v>
      </c>
      <c r="E1780" s="35">
        <f>VLOOKUP($A1780,'Medical Examinations'!$A:$H,2,FALSE)</f>
        <v>35.75</v>
      </c>
      <c r="F1780" s="35">
        <f>VLOOKUP($A1780,'Medical Examinations'!$A:$H,3,FALSE)</f>
        <v>5.07</v>
      </c>
      <c r="G1780" s="35" t="str">
        <f>VLOOKUP($A1780,'Medical Examinations'!$A:$N,11,0)</f>
        <v>No</v>
      </c>
      <c r="H1780" s="35" t="str">
        <f>VLOOKUP($A1780,'Medical Examinations'!$A:$N,5,0)</f>
        <v>No</v>
      </c>
      <c r="I1780" s="35" t="str">
        <f>VLOOKUP($A1780,'Medical Examinations'!$A:$N,6,0)</f>
        <v>No</v>
      </c>
      <c r="J1780" s="35">
        <f>VLOOKUP($A1780,'Medical Examinations'!$A:$N,9,0)</f>
        <v>0</v>
      </c>
      <c r="K1780" s="35" t="str">
        <f>VLOOKUP($A1780,'Medical Examinations'!$A:$N,10,0)</f>
        <v>No</v>
      </c>
      <c r="L1780" s="35" t="str">
        <f>VLOOKUP($A1780,'Medical Examinations'!$A:$N,12,0)</f>
        <v>Obesity</v>
      </c>
      <c r="M1780" s="35" t="str">
        <f>VLOOKUP($A1780,'Medical Examinations'!$A:$N,13,0)</f>
        <v>Normal</v>
      </c>
      <c r="N1780" s="45">
        <f>IFERROR(VLOOKUP($A1780,'Hospitalisation Details'!$A:$P,15,0),"")</f>
        <v>32699</v>
      </c>
      <c r="O1780" s="46">
        <f>IFERROR(VLOOKUP($A1780,'Hospitalisation Details'!$A:$P,6,0),"")</f>
        <v>4890</v>
      </c>
      <c r="P1780" s="47" t="str">
        <f>IFERROR(VLOOKUP($A1780,'Hospitalisation Details'!$A:$P,12,0),"")</f>
        <v>tier - 3</v>
      </c>
      <c r="Q1780" s="47" t="str">
        <f>IFERROR(VLOOKUP($A1780,'Hospitalisation Details'!$A:$P,13,0),"")</f>
        <v>tier - 2</v>
      </c>
      <c r="R1780" s="47" t="str">
        <f>IFERROR(VLOOKUP($A1780,'Hospitalisation Details'!$A:$P,14,0),"")</f>
        <v>R1013</v>
      </c>
      <c r="S1780" s="47">
        <f>IFERROR(VLOOKUP($A1780,'Hospitalisation Details'!$A:$P,16,0),"")</f>
        <v>33</v>
      </c>
    </row>
    <row r="1781" spans="1:19" x14ac:dyDescent="0.3">
      <c r="A1781" s="34" t="str">
        <f>'Medical Examinations'!A1781</f>
        <v>Id1780</v>
      </c>
      <c r="B1781" s="36" t="str">
        <f>VLOOKUP($A1781,'Customer Names'!A:E,3,FALSE)</f>
        <v>Ms.</v>
      </c>
      <c r="C1781" s="37" t="str">
        <f>VLOOKUP($A1781,'Customer Names'!$A:$E,4,FALSE)</f>
        <v xml:space="preserve"> Colleen M</v>
      </c>
      <c r="D1781" s="37" t="str">
        <f>VLOOKUP($A1781,'Customer Names'!A:E,5,FALSE)</f>
        <v>Powers</v>
      </c>
      <c r="E1781" s="35">
        <f>VLOOKUP($A1781,'Medical Examinations'!$A:$H,2,FALSE)</f>
        <v>29.92</v>
      </c>
      <c r="F1781" s="35">
        <f>VLOOKUP($A1781,'Medical Examinations'!$A:$H,3,FALSE)</f>
        <v>10.97</v>
      </c>
      <c r="G1781" s="35" t="str">
        <f>VLOOKUP($A1781,'Medical Examinations'!$A:$N,11,0)</f>
        <v>Yes</v>
      </c>
      <c r="H1781" s="35" t="str">
        <f>VLOOKUP($A1781,'Medical Examinations'!$A:$N,5,0)</f>
        <v>No</v>
      </c>
      <c r="I1781" s="35" t="str">
        <f>VLOOKUP($A1781,'Medical Examinations'!$A:$N,6,0)</f>
        <v>No</v>
      </c>
      <c r="J1781" s="35">
        <f>VLOOKUP($A1781,'Medical Examinations'!$A:$N,9,0)</f>
        <v>1</v>
      </c>
      <c r="K1781" s="35" t="str">
        <f>VLOOKUP($A1781,'Medical Examinations'!$A:$N,10,0)</f>
        <v>No</v>
      </c>
      <c r="L1781" s="35" t="str">
        <f>VLOOKUP($A1781,'Medical Examinations'!$A:$N,12,0)</f>
        <v>Overweight</v>
      </c>
      <c r="M1781" s="35" t="str">
        <f>VLOOKUP($A1781,'Medical Examinations'!$A:$N,13,0)</f>
        <v>Diabetes</v>
      </c>
      <c r="N1781" s="45">
        <f>IFERROR(VLOOKUP($A1781,'Hospitalisation Details'!$A:$P,15,0),"")</f>
        <v>31712</v>
      </c>
      <c r="O1781" s="46">
        <f>IFERROR(VLOOKUP($A1781,'Hospitalisation Details'!$A:$P,6,0),"")</f>
        <v>4889.04</v>
      </c>
      <c r="P1781" s="47" t="str">
        <f>IFERROR(VLOOKUP($A1781,'Hospitalisation Details'!$A:$P,12,0),"")</f>
        <v>tier - 2</v>
      </c>
      <c r="Q1781" s="47" t="str">
        <f>IFERROR(VLOOKUP($A1781,'Hospitalisation Details'!$A:$P,13,0),"")</f>
        <v>tier - 1</v>
      </c>
      <c r="R1781" s="47" t="str">
        <f>IFERROR(VLOOKUP($A1781,'Hospitalisation Details'!$A:$P,14,0),"")</f>
        <v>R1013</v>
      </c>
      <c r="S1781" s="47">
        <f>IFERROR(VLOOKUP($A1781,'Hospitalisation Details'!$A:$P,16,0),"")</f>
        <v>36</v>
      </c>
    </row>
    <row r="1782" spans="1:19" x14ac:dyDescent="0.3">
      <c r="A1782" s="34" t="str">
        <f>'Medical Examinations'!A1782</f>
        <v>Id1781</v>
      </c>
      <c r="B1782" s="36" t="str">
        <f>VLOOKUP($A1782,'Customer Names'!A:E,3,FALSE)</f>
        <v>Ms.</v>
      </c>
      <c r="C1782" s="37" t="str">
        <f>VLOOKUP($A1782,'Customer Names'!$A:$E,4,FALSE)</f>
        <v xml:space="preserve"> Julie A.</v>
      </c>
      <c r="D1782" s="37" t="str">
        <f>VLOOKUP($A1782,'Customer Names'!A:E,5,FALSE)</f>
        <v>Ulery</v>
      </c>
      <c r="E1782" s="35">
        <f>VLOOKUP($A1782,'Medical Examinations'!$A:$H,2,FALSE)</f>
        <v>26.2</v>
      </c>
      <c r="F1782" s="35">
        <f>VLOOKUP($A1782,'Medical Examinations'!$A:$H,3,FALSE)</f>
        <v>10.93</v>
      </c>
      <c r="G1782" s="35" t="str">
        <f>VLOOKUP($A1782,'Medical Examinations'!$A:$N,11,0)</f>
        <v>Yes</v>
      </c>
      <c r="H1782" s="35" t="str">
        <f>VLOOKUP($A1782,'Medical Examinations'!$A:$N,5,0)</f>
        <v>No</v>
      </c>
      <c r="I1782" s="35" t="str">
        <f>VLOOKUP($A1782,'Medical Examinations'!$A:$N,6,0)</f>
        <v>No</v>
      </c>
      <c r="J1782" s="35">
        <f>VLOOKUP($A1782,'Medical Examinations'!$A:$N,9,0)</f>
        <v>1</v>
      </c>
      <c r="K1782" s="35" t="str">
        <f>VLOOKUP($A1782,'Medical Examinations'!$A:$N,10,0)</f>
        <v>No</v>
      </c>
      <c r="L1782" s="35" t="str">
        <f>VLOOKUP($A1782,'Medical Examinations'!$A:$N,12,0)</f>
        <v>Overweight</v>
      </c>
      <c r="M1782" s="35" t="str">
        <f>VLOOKUP($A1782,'Medical Examinations'!$A:$N,13,0)</f>
        <v>Diabetes</v>
      </c>
      <c r="N1782" s="45">
        <f>IFERROR(VLOOKUP($A1782,'Hospitalisation Details'!$A:$P,15,0),"")</f>
        <v>31769</v>
      </c>
      <c r="O1782" s="46">
        <f>IFERROR(VLOOKUP($A1782,'Hospitalisation Details'!$A:$P,6,0),"")</f>
        <v>4883.87</v>
      </c>
      <c r="P1782" s="47" t="str">
        <f>IFERROR(VLOOKUP($A1782,'Hospitalisation Details'!$A:$P,12,0),"")</f>
        <v>tier - 2</v>
      </c>
      <c r="Q1782" s="47" t="str">
        <f>IFERROR(VLOOKUP($A1782,'Hospitalisation Details'!$A:$P,13,0),"")</f>
        <v>tier - 1</v>
      </c>
      <c r="R1782" s="47" t="str">
        <f>IFERROR(VLOOKUP($A1782,'Hospitalisation Details'!$A:$P,14,0),"")</f>
        <v>R1011</v>
      </c>
      <c r="S1782" s="47">
        <f>IFERROR(VLOOKUP($A1782,'Hospitalisation Details'!$A:$P,16,0),"")</f>
        <v>36</v>
      </c>
    </row>
    <row r="1783" spans="1:19" x14ac:dyDescent="0.3">
      <c r="A1783" s="34" t="str">
        <f>'Medical Examinations'!A1783</f>
        <v>Id1782</v>
      </c>
      <c r="B1783" s="36" t="str">
        <f>VLOOKUP($A1783,'Customer Names'!A:E,3,FALSE)</f>
        <v>Mr.</v>
      </c>
      <c r="C1783" s="37" t="str">
        <f>VLOOKUP($A1783,'Customer Names'!$A:$E,4,FALSE)</f>
        <v xml:space="preserve"> Douglas W</v>
      </c>
      <c r="D1783" s="37" t="str">
        <f>VLOOKUP($A1783,'Customer Names'!A:E,5,FALSE)</f>
        <v>Haines</v>
      </c>
      <c r="E1783" s="35">
        <f>VLOOKUP($A1783,'Medical Examinations'!$A:$H,2,FALSE)</f>
        <v>26.695</v>
      </c>
      <c r="F1783" s="35">
        <f>VLOOKUP($A1783,'Medical Examinations'!$A:$H,3,FALSE)</f>
        <v>4.21</v>
      </c>
      <c r="G1783" s="35" t="str">
        <f>VLOOKUP($A1783,'Medical Examinations'!$A:$N,11,0)</f>
        <v>Yes</v>
      </c>
      <c r="H1783" s="35" t="str">
        <f>VLOOKUP($A1783,'Medical Examinations'!$A:$N,5,0)</f>
        <v>No</v>
      </c>
      <c r="I1783" s="35" t="str">
        <f>VLOOKUP($A1783,'Medical Examinations'!$A:$N,6,0)</f>
        <v>Yes</v>
      </c>
      <c r="J1783" s="35">
        <f>VLOOKUP($A1783,'Medical Examinations'!$A:$N,9,0)</f>
        <v>1</v>
      </c>
      <c r="K1783" s="35" t="str">
        <f>VLOOKUP($A1783,'Medical Examinations'!$A:$N,10,0)</f>
        <v>No</v>
      </c>
      <c r="L1783" s="35" t="str">
        <f>VLOOKUP($A1783,'Medical Examinations'!$A:$N,12,0)</f>
        <v>Overweight</v>
      </c>
      <c r="M1783" s="35" t="str">
        <f>VLOOKUP($A1783,'Medical Examinations'!$A:$N,13,0)</f>
        <v>Normal</v>
      </c>
      <c r="N1783" s="45">
        <f>IFERROR(VLOOKUP($A1783,'Hospitalisation Details'!$A:$P,15,0),"")</f>
        <v>35702</v>
      </c>
      <c r="O1783" s="46">
        <f>IFERROR(VLOOKUP($A1783,'Hospitalisation Details'!$A:$P,6,0),"")</f>
        <v>4877.9799999999996</v>
      </c>
      <c r="P1783" s="47" t="str">
        <f>IFERROR(VLOOKUP($A1783,'Hospitalisation Details'!$A:$P,12,0),"")</f>
        <v>tier - 2</v>
      </c>
      <c r="Q1783" s="47" t="str">
        <f>IFERROR(VLOOKUP($A1783,'Hospitalisation Details'!$A:$P,13,0),"")</f>
        <v>tier - 3</v>
      </c>
      <c r="R1783" s="47" t="str">
        <f>IFERROR(VLOOKUP($A1783,'Hospitalisation Details'!$A:$P,14,0),"")</f>
        <v>R1012</v>
      </c>
      <c r="S1783" s="47">
        <f>IFERROR(VLOOKUP($A1783,'Hospitalisation Details'!$A:$P,16,0),"")</f>
        <v>25</v>
      </c>
    </row>
    <row r="1784" spans="1:19" x14ac:dyDescent="0.3">
      <c r="A1784" s="34" t="str">
        <f>'Medical Examinations'!A1784</f>
        <v>Id1783</v>
      </c>
      <c r="B1784" s="36" t="str">
        <f>VLOOKUP($A1784,'Customer Names'!A:E,3,FALSE)</f>
        <v>Ms.</v>
      </c>
      <c r="C1784" s="37" t="str">
        <f>VLOOKUP($A1784,'Customer Names'!$A:$E,4,FALSE)</f>
        <v xml:space="preserve"> Catherine</v>
      </c>
      <c r="D1784" s="37" t="str">
        <f>VLOOKUP($A1784,'Customer Names'!A:E,5,FALSE)</f>
        <v>Airoldi</v>
      </c>
      <c r="E1784" s="35">
        <f>VLOOKUP($A1784,'Medical Examinations'!$A:$H,2,FALSE)</f>
        <v>23.16</v>
      </c>
      <c r="F1784" s="35">
        <f>VLOOKUP($A1784,'Medical Examinations'!$A:$H,3,FALSE)</f>
        <v>5.5</v>
      </c>
      <c r="G1784" s="35" t="str">
        <f>VLOOKUP($A1784,'Medical Examinations'!$A:$N,11,0)</f>
        <v>No</v>
      </c>
      <c r="H1784" s="35" t="str">
        <f>VLOOKUP($A1784,'Medical Examinations'!$A:$N,5,0)</f>
        <v>No</v>
      </c>
      <c r="I1784" s="35" t="str">
        <f>VLOOKUP($A1784,'Medical Examinations'!$A:$N,6,0)</f>
        <v>No</v>
      </c>
      <c r="J1784" s="35">
        <f>VLOOKUP($A1784,'Medical Examinations'!$A:$N,9,0)</f>
        <v>0</v>
      </c>
      <c r="K1784" s="35" t="str">
        <f>VLOOKUP($A1784,'Medical Examinations'!$A:$N,10,0)</f>
        <v>No</v>
      </c>
      <c r="L1784" s="35" t="str">
        <f>VLOOKUP($A1784,'Medical Examinations'!$A:$N,12,0)</f>
        <v>Normal Weight</v>
      </c>
      <c r="M1784" s="35" t="str">
        <f>VLOOKUP($A1784,'Medical Examinations'!$A:$N,13,0)</f>
        <v>Normal</v>
      </c>
      <c r="N1784" s="45">
        <f>IFERROR(VLOOKUP($A1784,'Hospitalisation Details'!$A:$P,15,0),"")</f>
        <v>32752</v>
      </c>
      <c r="O1784" s="46">
        <f>IFERROR(VLOOKUP($A1784,'Hospitalisation Details'!$A:$P,6,0),"")</f>
        <v>4859.8900000000003</v>
      </c>
      <c r="P1784" s="47" t="str">
        <f>IFERROR(VLOOKUP($A1784,'Hospitalisation Details'!$A:$P,12,0),"")</f>
        <v>tier - 2</v>
      </c>
      <c r="Q1784" s="47" t="str">
        <f>IFERROR(VLOOKUP($A1784,'Hospitalisation Details'!$A:$P,13,0),"")</f>
        <v>tier - 3</v>
      </c>
      <c r="R1784" s="47" t="str">
        <f>IFERROR(VLOOKUP($A1784,'Hospitalisation Details'!$A:$P,14,0),"")</f>
        <v>R1011</v>
      </c>
      <c r="S1784" s="47">
        <f>IFERROR(VLOOKUP($A1784,'Hospitalisation Details'!$A:$P,16,0),"")</f>
        <v>33</v>
      </c>
    </row>
    <row r="1785" spans="1:19" x14ac:dyDescent="0.3">
      <c r="A1785" s="34" t="str">
        <f>'Medical Examinations'!A1785</f>
        <v>Id1784</v>
      </c>
      <c r="B1785" s="36" t="str">
        <f>VLOOKUP($A1785,'Customer Names'!A:E,3,FALSE)</f>
        <v>Mr.</v>
      </c>
      <c r="C1785" s="37" t="str">
        <f>VLOOKUP($A1785,'Customer Names'!$A:$E,4,FALSE)</f>
        <v xml:space="preserve"> James A</v>
      </c>
      <c r="D1785" s="37" t="str">
        <f>VLOOKUP($A1785,'Customer Names'!A:E,5,FALSE)</f>
        <v>Mattis</v>
      </c>
      <c r="E1785" s="35">
        <f>VLOOKUP($A1785,'Medical Examinations'!$A:$H,2,FALSE)</f>
        <v>32.585000000000001</v>
      </c>
      <c r="F1785" s="35">
        <f>VLOOKUP($A1785,'Medical Examinations'!$A:$H,3,FALSE)</f>
        <v>4.93</v>
      </c>
      <c r="G1785" s="35" t="str">
        <f>VLOOKUP($A1785,'Medical Examinations'!$A:$N,11,0)</f>
        <v>Yes</v>
      </c>
      <c r="H1785" s="35" t="str">
        <f>VLOOKUP($A1785,'Medical Examinations'!$A:$N,5,0)</f>
        <v>No</v>
      </c>
      <c r="I1785" s="35" t="str">
        <f>VLOOKUP($A1785,'Medical Examinations'!$A:$N,6,0)</f>
        <v>No</v>
      </c>
      <c r="J1785" s="35">
        <f>VLOOKUP($A1785,'Medical Examinations'!$A:$N,9,0)</f>
        <v>1</v>
      </c>
      <c r="K1785" s="35" t="str">
        <f>VLOOKUP($A1785,'Medical Examinations'!$A:$N,10,0)</f>
        <v>No</v>
      </c>
      <c r="L1785" s="35" t="str">
        <f>VLOOKUP($A1785,'Medical Examinations'!$A:$N,12,0)</f>
        <v>Obesity</v>
      </c>
      <c r="M1785" s="35" t="str">
        <f>VLOOKUP($A1785,'Medical Examinations'!$A:$N,13,0)</f>
        <v>Normal</v>
      </c>
      <c r="N1785" s="45">
        <f>IFERROR(VLOOKUP($A1785,'Hospitalisation Details'!$A:$P,15,0),"")</f>
        <v>35060</v>
      </c>
      <c r="O1785" s="46">
        <f>IFERROR(VLOOKUP($A1785,'Hospitalisation Details'!$A:$P,6,0),"")</f>
        <v>4846.92</v>
      </c>
      <c r="P1785" s="47" t="str">
        <f>IFERROR(VLOOKUP($A1785,'Hospitalisation Details'!$A:$P,12,0),"")</f>
        <v>tier - 2</v>
      </c>
      <c r="Q1785" s="47" t="str">
        <f>IFERROR(VLOOKUP($A1785,'Hospitalisation Details'!$A:$P,13,0),"")</f>
        <v>tier - 3</v>
      </c>
      <c r="R1785" s="47" t="str">
        <f>IFERROR(VLOOKUP($A1785,'Hospitalisation Details'!$A:$P,14,0),"")</f>
        <v>R1017</v>
      </c>
      <c r="S1785" s="47">
        <f>IFERROR(VLOOKUP($A1785,'Hospitalisation Details'!$A:$P,16,0),"")</f>
        <v>27</v>
      </c>
    </row>
    <row r="1786" spans="1:19" x14ac:dyDescent="0.3">
      <c r="A1786" s="34" t="str">
        <f>'Medical Examinations'!A1786</f>
        <v>Id1785</v>
      </c>
      <c r="B1786" s="36" t="str">
        <f>VLOOKUP($A1786,'Customer Names'!A:E,3,FALSE)</f>
        <v>Mr.</v>
      </c>
      <c r="C1786" s="37" t="str">
        <f>VLOOKUP($A1786,'Customer Names'!$A:$E,4,FALSE)</f>
        <v xml:space="preserve"> Youngseong</v>
      </c>
      <c r="D1786" s="37" t="str">
        <f>VLOOKUP($A1786,'Customer Names'!A:E,5,FALSE)</f>
        <v>Cho</v>
      </c>
      <c r="E1786" s="35">
        <f>VLOOKUP($A1786,'Medical Examinations'!$A:$H,2,FALSE)</f>
        <v>33.97</v>
      </c>
      <c r="F1786" s="35">
        <f>VLOOKUP($A1786,'Medical Examinations'!$A:$H,3,FALSE)</f>
        <v>5.6</v>
      </c>
      <c r="G1786" s="35" t="str">
        <f>VLOOKUP($A1786,'Medical Examinations'!$A:$N,11,0)</f>
        <v>Yes</v>
      </c>
      <c r="H1786" s="35" t="str">
        <f>VLOOKUP($A1786,'Medical Examinations'!$A:$N,5,0)</f>
        <v>No</v>
      </c>
      <c r="I1786" s="35" t="str">
        <f>VLOOKUP($A1786,'Medical Examinations'!$A:$N,6,0)</f>
        <v>No</v>
      </c>
      <c r="J1786" s="35">
        <f>VLOOKUP($A1786,'Medical Examinations'!$A:$N,9,0)</f>
        <v>0</v>
      </c>
      <c r="K1786" s="35" t="str">
        <f>VLOOKUP($A1786,'Medical Examinations'!$A:$N,10,0)</f>
        <v>No</v>
      </c>
      <c r="L1786" s="35" t="str">
        <f>VLOOKUP($A1786,'Medical Examinations'!$A:$N,12,0)</f>
        <v>Obesity</v>
      </c>
      <c r="M1786" s="35" t="str">
        <f>VLOOKUP($A1786,'Medical Examinations'!$A:$N,13,0)</f>
        <v>Normal</v>
      </c>
      <c r="N1786" s="45">
        <f>IFERROR(VLOOKUP($A1786,'Hospitalisation Details'!$A:$P,15,0),"")</f>
        <v>37049</v>
      </c>
      <c r="O1786" s="46">
        <f>IFERROR(VLOOKUP($A1786,'Hospitalisation Details'!$A:$P,6,0),"")</f>
        <v>4846.53</v>
      </c>
      <c r="P1786" s="47" t="str">
        <f>IFERROR(VLOOKUP($A1786,'Hospitalisation Details'!$A:$P,12,0),"")</f>
        <v>tier - 2</v>
      </c>
      <c r="Q1786" s="47" t="str">
        <f>IFERROR(VLOOKUP($A1786,'Hospitalisation Details'!$A:$P,13,0),"")</f>
        <v>tier - 3</v>
      </c>
      <c r="R1786" s="47" t="str">
        <f>IFERROR(VLOOKUP($A1786,'Hospitalisation Details'!$A:$P,14,0),"")</f>
        <v>R1021</v>
      </c>
      <c r="S1786" s="47">
        <f>IFERROR(VLOOKUP($A1786,'Hospitalisation Details'!$A:$P,16,0),"")</f>
        <v>22</v>
      </c>
    </row>
    <row r="1787" spans="1:19" x14ac:dyDescent="0.3">
      <c r="A1787" s="34" t="str">
        <f>'Medical Examinations'!A1787</f>
        <v>Id1786</v>
      </c>
      <c r="B1787" s="36" t="str">
        <f>VLOOKUP($A1787,'Customer Names'!A:E,3,FALSE)</f>
        <v>Mr.</v>
      </c>
      <c r="C1787" s="37" t="str">
        <f>VLOOKUP($A1787,'Customer Names'!$A:$E,4,FALSE)</f>
        <v xml:space="preserve"> John</v>
      </c>
      <c r="D1787" s="37" t="str">
        <f>VLOOKUP($A1787,'Customer Names'!A:E,5,FALSE)</f>
        <v>Reumann</v>
      </c>
      <c r="E1787" s="35">
        <f>VLOOKUP($A1787,'Medical Examinations'!$A:$H,2,FALSE)</f>
        <v>16.57</v>
      </c>
      <c r="F1787" s="35">
        <f>VLOOKUP($A1787,'Medical Examinations'!$A:$H,3,FALSE)</f>
        <v>9.99</v>
      </c>
      <c r="G1787" s="35" t="str">
        <f>VLOOKUP($A1787,'Medical Examinations'!$A:$N,11,0)</f>
        <v>No</v>
      </c>
      <c r="H1787" s="35" t="str">
        <f>VLOOKUP($A1787,'Medical Examinations'!$A:$N,5,0)</f>
        <v>No</v>
      </c>
      <c r="I1787" s="35" t="str">
        <f>VLOOKUP($A1787,'Medical Examinations'!$A:$N,6,0)</f>
        <v>No</v>
      </c>
      <c r="J1787" s="35">
        <f>VLOOKUP($A1787,'Medical Examinations'!$A:$N,9,0)</f>
        <v>0</v>
      </c>
      <c r="K1787" s="35" t="str">
        <f>VLOOKUP($A1787,'Medical Examinations'!$A:$N,10,0)</f>
        <v>No</v>
      </c>
      <c r="L1787" s="35" t="str">
        <f>VLOOKUP($A1787,'Medical Examinations'!$A:$N,12,0)</f>
        <v>Underweight</v>
      </c>
      <c r="M1787" s="35" t="str">
        <f>VLOOKUP($A1787,'Medical Examinations'!$A:$N,13,0)</f>
        <v>Diabetes</v>
      </c>
      <c r="N1787" s="45">
        <f>IFERROR(VLOOKUP($A1787,'Hospitalisation Details'!$A:$P,15,0),"")</f>
        <v>27283</v>
      </c>
      <c r="O1787" s="46">
        <f>IFERROR(VLOOKUP($A1787,'Hospitalisation Details'!$A:$P,6,0),"")</f>
        <v>4844.67</v>
      </c>
      <c r="P1787" s="47" t="str">
        <f>IFERROR(VLOOKUP($A1787,'Hospitalisation Details'!$A:$P,12,0),"")</f>
        <v>tier - 2</v>
      </c>
      <c r="Q1787" s="47" t="str">
        <f>IFERROR(VLOOKUP($A1787,'Hospitalisation Details'!$A:$P,13,0),"")</f>
        <v>tier - 2</v>
      </c>
      <c r="R1787" s="47" t="str">
        <f>IFERROR(VLOOKUP($A1787,'Hospitalisation Details'!$A:$P,14,0),"")</f>
        <v>R1013</v>
      </c>
      <c r="S1787" s="47">
        <f>IFERROR(VLOOKUP($A1787,'Hospitalisation Details'!$A:$P,16,0),"")</f>
        <v>48</v>
      </c>
    </row>
    <row r="1788" spans="1:19" x14ac:dyDescent="0.3">
      <c r="A1788" s="34" t="str">
        <f>'Medical Examinations'!A1788</f>
        <v>Id1787</v>
      </c>
      <c r="B1788" s="36" t="str">
        <f>VLOOKUP($A1788,'Customer Names'!A:E,3,FALSE)</f>
        <v>Mr.</v>
      </c>
      <c r="C1788" s="37" t="str">
        <f>VLOOKUP($A1788,'Customer Names'!$A:$E,4,FALSE)</f>
        <v xml:space="preserve"> Brandon S.</v>
      </c>
      <c r="D1788" s="37" t="str">
        <f>VLOOKUP($A1788,'Customer Names'!A:E,5,FALSE)</f>
        <v>Cooper</v>
      </c>
      <c r="E1788" s="35">
        <f>VLOOKUP($A1788,'Medical Examinations'!$A:$H,2,FALSE)</f>
        <v>17.55</v>
      </c>
      <c r="F1788" s="35">
        <f>VLOOKUP($A1788,'Medical Examinations'!$A:$H,3,FALSE)</f>
        <v>5.93</v>
      </c>
      <c r="G1788" s="35" t="str">
        <f>VLOOKUP($A1788,'Medical Examinations'!$A:$N,11,0)</f>
        <v>No</v>
      </c>
      <c r="H1788" s="35" t="str">
        <f>VLOOKUP($A1788,'Medical Examinations'!$A:$N,5,0)</f>
        <v>No</v>
      </c>
      <c r="I1788" s="35" t="str">
        <f>VLOOKUP($A1788,'Medical Examinations'!$A:$N,6,0)</f>
        <v>Yes</v>
      </c>
      <c r="J1788" s="35">
        <f>VLOOKUP($A1788,'Medical Examinations'!$A:$N,9,0)</f>
        <v>1</v>
      </c>
      <c r="K1788" s="35" t="str">
        <f>VLOOKUP($A1788,'Medical Examinations'!$A:$N,10,0)</f>
        <v>No</v>
      </c>
      <c r="L1788" s="35" t="str">
        <f>VLOOKUP($A1788,'Medical Examinations'!$A:$N,12,0)</f>
        <v>Underweight</v>
      </c>
      <c r="M1788" s="35" t="str">
        <f>VLOOKUP($A1788,'Medical Examinations'!$A:$N,13,0)</f>
        <v>Prediabetes</v>
      </c>
      <c r="N1788" s="45">
        <f>IFERROR(VLOOKUP($A1788,'Hospitalisation Details'!$A:$P,15,0),"")</f>
        <v>29202</v>
      </c>
      <c r="O1788" s="46">
        <f>IFERROR(VLOOKUP($A1788,'Hospitalisation Details'!$A:$P,6,0),"")</f>
        <v>4843.79</v>
      </c>
      <c r="P1788" s="47" t="str">
        <f>IFERROR(VLOOKUP($A1788,'Hospitalisation Details'!$A:$P,12,0),"")</f>
        <v>tier - 2</v>
      </c>
      <c r="Q1788" s="47" t="str">
        <f>IFERROR(VLOOKUP($A1788,'Hospitalisation Details'!$A:$P,13,0),"")</f>
        <v>tier - 3</v>
      </c>
      <c r="R1788" s="47" t="str">
        <f>IFERROR(VLOOKUP($A1788,'Hospitalisation Details'!$A:$P,14,0),"")</f>
        <v>R1013</v>
      </c>
      <c r="S1788" s="47">
        <f>IFERROR(VLOOKUP($A1788,'Hospitalisation Details'!$A:$P,16,0),"")</f>
        <v>43</v>
      </c>
    </row>
    <row r="1789" spans="1:19" x14ac:dyDescent="0.3">
      <c r="A1789" s="34" t="str">
        <f>'Medical Examinations'!A1789</f>
        <v>Id1788</v>
      </c>
      <c r="B1789" s="36" t="str">
        <f>VLOOKUP($A1789,'Customer Names'!A:E,3,FALSE)</f>
        <v>Mr.</v>
      </c>
      <c r="C1789" s="37" t="str">
        <f>VLOOKUP($A1789,'Customer Names'!$A:$E,4,FALSE)</f>
        <v xml:space="preserve"> Sean P</v>
      </c>
      <c r="D1789" s="37" t="str">
        <f>VLOOKUP($A1789,'Customer Names'!A:E,5,FALSE)</f>
        <v>Kennedy</v>
      </c>
      <c r="E1789" s="35">
        <f>VLOOKUP($A1789,'Medical Examinations'!$A:$H,2,FALSE)</f>
        <v>29.41</v>
      </c>
      <c r="F1789" s="35">
        <f>VLOOKUP($A1789,'Medical Examinations'!$A:$H,3,FALSE)</f>
        <v>6.29</v>
      </c>
      <c r="G1789" s="35" t="str">
        <f>VLOOKUP($A1789,'Medical Examinations'!$A:$N,11,0)</f>
        <v>Yes</v>
      </c>
      <c r="H1789" s="35" t="str">
        <f>VLOOKUP($A1789,'Medical Examinations'!$A:$N,5,0)</f>
        <v>No</v>
      </c>
      <c r="I1789" s="35" t="str">
        <f>VLOOKUP($A1789,'Medical Examinations'!$A:$N,6,0)</f>
        <v>No</v>
      </c>
      <c r="J1789" s="35">
        <f>VLOOKUP($A1789,'Medical Examinations'!$A:$N,9,0)</f>
        <v>1</v>
      </c>
      <c r="K1789" s="35" t="str">
        <f>VLOOKUP($A1789,'Medical Examinations'!$A:$N,10,0)</f>
        <v>No</v>
      </c>
      <c r="L1789" s="35" t="str">
        <f>VLOOKUP($A1789,'Medical Examinations'!$A:$N,12,0)</f>
        <v>Overweight</v>
      </c>
      <c r="M1789" s="35" t="str">
        <f>VLOOKUP($A1789,'Medical Examinations'!$A:$N,13,0)</f>
        <v>Prediabetes</v>
      </c>
      <c r="N1789" s="45">
        <f>IFERROR(VLOOKUP($A1789,'Hospitalisation Details'!$A:$P,15,0),"")</f>
        <v>34971</v>
      </c>
      <c r="O1789" s="46">
        <f>IFERROR(VLOOKUP($A1789,'Hospitalisation Details'!$A:$P,6,0),"")</f>
        <v>4840.95</v>
      </c>
      <c r="P1789" s="47" t="str">
        <f>IFERROR(VLOOKUP($A1789,'Hospitalisation Details'!$A:$P,12,0),"")</f>
        <v>tier - 2</v>
      </c>
      <c r="Q1789" s="47" t="str">
        <f>IFERROR(VLOOKUP($A1789,'Hospitalisation Details'!$A:$P,13,0),"")</f>
        <v>tier - 1</v>
      </c>
      <c r="R1789" s="47" t="str">
        <f>IFERROR(VLOOKUP($A1789,'Hospitalisation Details'!$A:$P,14,0),"")</f>
        <v>R1021</v>
      </c>
      <c r="S1789" s="47">
        <f>IFERROR(VLOOKUP($A1789,'Hospitalisation Details'!$A:$P,16,0),"")</f>
        <v>27</v>
      </c>
    </row>
    <row r="1790" spans="1:19" x14ac:dyDescent="0.3">
      <c r="A1790" s="34" t="str">
        <f>'Medical Examinations'!A1790</f>
        <v>Id1789</v>
      </c>
      <c r="B1790" s="36" t="str">
        <f>VLOOKUP($A1790,'Customer Names'!A:E,3,FALSE)</f>
        <v>Mr.</v>
      </c>
      <c r="C1790" s="37" t="str">
        <f>VLOOKUP($A1790,'Customer Names'!$A:$E,4,FALSE)</f>
        <v xml:space="preserve"> Scott</v>
      </c>
      <c r="D1790" s="37" t="str">
        <f>VLOOKUP($A1790,'Customer Names'!A:E,5,FALSE)</f>
        <v>Cichon</v>
      </c>
      <c r="E1790" s="35">
        <f>VLOOKUP($A1790,'Medical Examinations'!$A:$H,2,FALSE)</f>
        <v>17.91</v>
      </c>
      <c r="F1790" s="35">
        <f>VLOOKUP($A1790,'Medical Examinations'!$A:$H,3,FALSE)</f>
        <v>5.65</v>
      </c>
      <c r="G1790" s="35" t="str">
        <f>VLOOKUP($A1790,'Medical Examinations'!$A:$N,11,0)</f>
        <v>No</v>
      </c>
      <c r="H1790" s="35" t="str">
        <f>VLOOKUP($A1790,'Medical Examinations'!$A:$N,5,0)</f>
        <v>No</v>
      </c>
      <c r="I1790" s="35" t="str">
        <f>VLOOKUP($A1790,'Medical Examinations'!$A:$N,6,0)</f>
        <v>No</v>
      </c>
      <c r="J1790" s="35">
        <f>VLOOKUP($A1790,'Medical Examinations'!$A:$N,9,0)</f>
        <v>1</v>
      </c>
      <c r="K1790" s="35" t="str">
        <f>VLOOKUP($A1790,'Medical Examinations'!$A:$N,10,0)</f>
        <v>No</v>
      </c>
      <c r="L1790" s="35" t="str">
        <f>VLOOKUP($A1790,'Medical Examinations'!$A:$N,12,0)</f>
        <v>Underweight</v>
      </c>
      <c r="M1790" s="35" t="str">
        <f>VLOOKUP($A1790,'Medical Examinations'!$A:$N,13,0)</f>
        <v>Normal</v>
      </c>
      <c r="N1790" s="45">
        <f>IFERROR(VLOOKUP($A1790,'Hospitalisation Details'!$A:$P,15,0),"")</f>
        <v>30970</v>
      </c>
      <c r="O1790" s="46">
        <f>IFERROR(VLOOKUP($A1790,'Hospitalisation Details'!$A:$P,6,0),"")</f>
        <v>4839.18</v>
      </c>
      <c r="P1790" s="47" t="str">
        <f>IFERROR(VLOOKUP($A1790,'Hospitalisation Details'!$A:$P,12,0),"")</f>
        <v>tier - 2</v>
      </c>
      <c r="Q1790" s="47" t="str">
        <f>IFERROR(VLOOKUP($A1790,'Hospitalisation Details'!$A:$P,13,0),"")</f>
        <v>tier - 1</v>
      </c>
      <c r="R1790" s="47" t="str">
        <f>IFERROR(VLOOKUP($A1790,'Hospitalisation Details'!$A:$P,14,0),"")</f>
        <v>R1012</v>
      </c>
      <c r="S1790" s="47">
        <f>IFERROR(VLOOKUP($A1790,'Hospitalisation Details'!$A:$P,16,0),"")</f>
        <v>38</v>
      </c>
    </row>
    <row r="1791" spans="1:19" x14ac:dyDescent="0.3">
      <c r="A1791" s="34" t="str">
        <f>'Medical Examinations'!A1791</f>
        <v>Id1790</v>
      </c>
      <c r="B1791" s="36" t="str">
        <f>VLOOKUP($A1791,'Customer Names'!A:E,3,FALSE)</f>
        <v>Mr.</v>
      </c>
      <c r="C1791" s="37" t="str">
        <f>VLOOKUP($A1791,'Customer Names'!$A:$E,4,FALSE)</f>
        <v xml:space="preserve"> Janez</v>
      </c>
      <c r="D1791" s="37" t="str">
        <f>VLOOKUP($A1791,'Customer Names'!A:E,5,FALSE)</f>
        <v>Maroevic</v>
      </c>
      <c r="E1791" s="35">
        <f>VLOOKUP($A1791,'Medical Examinations'!$A:$H,2,FALSE)</f>
        <v>31.57</v>
      </c>
      <c r="F1791" s="35">
        <f>VLOOKUP($A1791,'Medical Examinations'!$A:$H,3,FALSE)</f>
        <v>6.15</v>
      </c>
      <c r="G1791" s="35" t="str">
        <f>VLOOKUP($A1791,'Medical Examinations'!$A:$N,11,0)</f>
        <v>No</v>
      </c>
      <c r="H1791" s="35" t="str">
        <f>VLOOKUP($A1791,'Medical Examinations'!$A:$N,5,0)</f>
        <v>No</v>
      </c>
      <c r="I1791" s="35" t="str">
        <f>VLOOKUP($A1791,'Medical Examinations'!$A:$N,6,0)</f>
        <v>No</v>
      </c>
      <c r="J1791" s="35">
        <f>VLOOKUP($A1791,'Medical Examinations'!$A:$N,9,0)</f>
        <v>1</v>
      </c>
      <c r="K1791" s="35" t="str">
        <f>VLOOKUP($A1791,'Medical Examinations'!$A:$N,10,0)</f>
        <v>No</v>
      </c>
      <c r="L1791" s="35" t="str">
        <f>VLOOKUP($A1791,'Medical Examinations'!$A:$N,12,0)</f>
        <v>Obesity</v>
      </c>
      <c r="M1791" s="35" t="str">
        <f>VLOOKUP($A1791,'Medical Examinations'!$A:$N,13,0)</f>
        <v>Prediabetes</v>
      </c>
      <c r="N1791" s="45">
        <f>IFERROR(VLOOKUP($A1791,'Hospitalisation Details'!$A:$P,15,0),"")</f>
        <v>33857</v>
      </c>
      <c r="O1791" s="46">
        <f>IFERROR(VLOOKUP($A1791,'Hospitalisation Details'!$A:$P,6,0),"")</f>
        <v>4837.58</v>
      </c>
      <c r="P1791" s="47" t="str">
        <f>IFERROR(VLOOKUP($A1791,'Hospitalisation Details'!$A:$P,12,0),"")</f>
        <v>tier - 3</v>
      </c>
      <c r="Q1791" s="47" t="str">
        <f>IFERROR(VLOOKUP($A1791,'Hospitalisation Details'!$A:$P,13,0),"")</f>
        <v>tier - 2</v>
      </c>
      <c r="R1791" s="47" t="str">
        <f>IFERROR(VLOOKUP($A1791,'Hospitalisation Details'!$A:$P,14,0),"")</f>
        <v>R1013</v>
      </c>
      <c r="S1791" s="47">
        <f>IFERROR(VLOOKUP($A1791,'Hospitalisation Details'!$A:$P,16,0),"")</f>
        <v>30</v>
      </c>
    </row>
    <row r="1792" spans="1:19" x14ac:dyDescent="0.3">
      <c r="A1792" s="34" t="str">
        <f>'Medical Examinations'!A1792</f>
        <v>Id1791</v>
      </c>
      <c r="B1792" s="36" t="str">
        <f>VLOOKUP($A1792,'Customer Names'!A:E,3,FALSE)</f>
        <v>Mr.</v>
      </c>
      <c r="C1792" s="37" t="str">
        <f>VLOOKUP($A1792,'Customer Names'!$A:$E,4,FALSE)</f>
        <v xml:space="preserve"> John I. Jr.</v>
      </c>
      <c r="D1792" s="37" t="str">
        <f>VLOOKUP($A1792,'Customer Names'!A:E,5,FALSE)</f>
        <v>Martin</v>
      </c>
      <c r="E1792" s="35">
        <f>VLOOKUP($A1792,'Medical Examinations'!$A:$H,2,FALSE)</f>
        <v>33.18</v>
      </c>
      <c r="F1792" s="35">
        <f>VLOOKUP($A1792,'Medical Examinations'!$A:$H,3,FALSE)</f>
        <v>5.22</v>
      </c>
      <c r="G1792" s="35" t="str">
        <f>VLOOKUP($A1792,'Medical Examinations'!$A:$N,11,0)</f>
        <v>No</v>
      </c>
      <c r="H1792" s="35" t="str">
        <f>VLOOKUP($A1792,'Medical Examinations'!$A:$N,5,0)</f>
        <v>yes</v>
      </c>
      <c r="I1792" s="35" t="str">
        <f>VLOOKUP($A1792,'Medical Examinations'!$A:$N,6,0)</f>
        <v>No</v>
      </c>
      <c r="J1792" s="35">
        <f>VLOOKUP($A1792,'Medical Examinations'!$A:$N,9,0)</f>
        <v>1</v>
      </c>
      <c r="K1792" s="35" t="str">
        <f>VLOOKUP($A1792,'Medical Examinations'!$A:$N,10,0)</f>
        <v>No</v>
      </c>
      <c r="L1792" s="35" t="str">
        <f>VLOOKUP($A1792,'Medical Examinations'!$A:$N,12,0)</f>
        <v>Obesity</v>
      </c>
      <c r="M1792" s="35" t="str">
        <f>VLOOKUP($A1792,'Medical Examinations'!$A:$N,13,0)</f>
        <v>Normal</v>
      </c>
      <c r="N1792" s="45">
        <f>IFERROR(VLOOKUP($A1792,'Hospitalisation Details'!$A:$P,15,0),"")</f>
        <v>36871</v>
      </c>
      <c r="O1792" s="46">
        <f>IFERROR(VLOOKUP($A1792,'Hospitalisation Details'!$A:$P,6,0),"")</f>
        <v>4835.43</v>
      </c>
      <c r="P1792" s="47" t="str">
        <f>IFERROR(VLOOKUP($A1792,'Hospitalisation Details'!$A:$P,12,0),"")</f>
        <v>tier - 2</v>
      </c>
      <c r="Q1792" s="47" t="str">
        <f>IFERROR(VLOOKUP($A1792,'Hospitalisation Details'!$A:$P,13,0),"")</f>
        <v>tier - 2</v>
      </c>
      <c r="R1792" s="47" t="str">
        <f>IFERROR(VLOOKUP($A1792,'Hospitalisation Details'!$A:$P,14,0),"")</f>
        <v>R1021</v>
      </c>
      <c r="S1792" s="47">
        <f>IFERROR(VLOOKUP($A1792,'Hospitalisation Details'!$A:$P,16,0),"")</f>
        <v>22</v>
      </c>
    </row>
    <row r="1793" spans="1:19" x14ac:dyDescent="0.3">
      <c r="A1793" s="34" t="str">
        <f>'Medical Examinations'!A1793</f>
        <v>Id1792</v>
      </c>
      <c r="B1793" s="36" t="str">
        <f>VLOOKUP($A1793,'Customer Names'!A:E,3,FALSE)</f>
        <v>Ms.</v>
      </c>
      <c r="C1793" s="37" t="str">
        <f>VLOOKUP($A1793,'Customer Names'!$A:$E,4,FALSE)</f>
        <v xml:space="preserve"> Heather</v>
      </c>
      <c r="D1793" s="37" t="str">
        <f>VLOOKUP($A1793,'Customer Names'!A:E,5,FALSE)</f>
        <v>Schulz</v>
      </c>
      <c r="E1793" s="35">
        <f>VLOOKUP($A1793,'Medical Examinations'!$A:$H,2,FALSE)</f>
        <v>37</v>
      </c>
      <c r="F1793" s="35">
        <f>VLOOKUP($A1793,'Medical Examinations'!$A:$H,3,FALSE)</f>
        <v>11.66</v>
      </c>
      <c r="G1793" s="35" t="str">
        <f>VLOOKUP($A1793,'Medical Examinations'!$A:$N,11,0)</f>
        <v>No</v>
      </c>
      <c r="H1793" s="35" t="str">
        <f>VLOOKUP($A1793,'Medical Examinations'!$A:$N,5,0)</f>
        <v>No</v>
      </c>
      <c r="I1793" s="35" t="str">
        <f>VLOOKUP($A1793,'Medical Examinations'!$A:$N,6,0)</f>
        <v>No</v>
      </c>
      <c r="J1793" s="35">
        <f>VLOOKUP($A1793,'Medical Examinations'!$A:$N,9,0)</f>
        <v>0</v>
      </c>
      <c r="K1793" s="35" t="str">
        <f>VLOOKUP($A1793,'Medical Examinations'!$A:$N,10,0)</f>
        <v>No</v>
      </c>
      <c r="L1793" s="35" t="str">
        <f>VLOOKUP($A1793,'Medical Examinations'!$A:$N,12,0)</f>
        <v>Obesity</v>
      </c>
      <c r="M1793" s="35" t="str">
        <f>VLOOKUP($A1793,'Medical Examinations'!$A:$N,13,0)</f>
        <v>Diabetes</v>
      </c>
      <c r="N1793" s="45">
        <f>IFERROR(VLOOKUP($A1793,'Hospitalisation Details'!$A:$P,15,0),"")</f>
        <v>37434</v>
      </c>
      <c r="O1793" s="46">
        <f>IFERROR(VLOOKUP($A1793,'Hospitalisation Details'!$A:$P,6,0),"")</f>
        <v>4830.63</v>
      </c>
      <c r="P1793" s="47" t="str">
        <f>IFERROR(VLOOKUP($A1793,'Hospitalisation Details'!$A:$P,12,0),"")</f>
        <v>tier - 2</v>
      </c>
      <c r="Q1793" s="47" t="str">
        <f>IFERROR(VLOOKUP($A1793,'Hospitalisation Details'!$A:$P,13,0),"")</f>
        <v>tier - 1</v>
      </c>
      <c r="R1793" s="47" t="str">
        <f>IFERROR(VLOOKUP($A1793,'Hospitalisation Details'!$A:$P,14,0),"")</f>
        <v>R1011</v>
      </c>
      <c r="S1793" s="47">
        <f>IFERROR(VLOOKUP($A1793,'Hospitalisation Details'!$A:$P,16,0),"")</f>
        <v>20</v>
      </c>
    </row>
    <row r="1794" spans="1:19" x14ac:dyDescent="0.3">
      <c r="A1794" s="34" t="str">
        <f>'Medical Examinations'!A1794</f>
        <v>Id1793</v>
      </c>
      <c r="B1794" s="36" t="str">
        <f>VLOOKUP($A1794,'Customer Names'!A:E,3,FALSE)</f>
        <v>Mr.</v>
      </c>
      <c r="C1794" s="37" t="str">
        <f>VLOOKUP($A1794,'Customer Names'!$A:$E,4,FALSE)</f>
        <v xml:space="preserve"> Michael</v>
      </c>
      <c r="D1794" s="37" t="str">
        <f>VLOOKUP($A1794,'Customer Names'!A:E,5,FALSE)</f>
        <v>Capriolo</v>
      </c>
      <c r="E1794" s="35">
        <f>VLOOKUP($A1794,'Medical Examinations'!$A:$H,2,FALSE)</f>
        <v>18.905000000000001</v>
      </c>
      <c r="F1794" s="35">
        <f>VLOOKUP($A1794,'Medical Examinations'!$A:$H,3,FALSE)</f>
        <v>4.91</v>
      </c>
      <c r="G1794" s="35" t="str">
        <f>VLOOKUP($A1794,'Medical Examinations'!$A:$N,11,0)</f>
        <v>Yes</v>
      </c>
      <c r="H1794" s="35" t="str">
        <f>VLOOKUP($A1794,'Medical Examinations'!$A:$N,5,0)</f>
        <v>No</v>
      </c>
      <c r="I1794" s="35" t="str">
        <f>VLOOKUP($A1794,'Medical Examinations'!$A:$N,6,0)</f>
        <v>No</v>
      </c>
      <c r="J1794" s="35">
        <f>VLOOKUP($A1794,'Medical Examinations'!$A:$N,9,0)</f>
        <v>1</v>
      </c>
      <c r="K1794" s="35" t="str">
        <f>VLOOKUP($A1794,'Medical Examinations'!$A:$N,10,0)</f>
        <v>No</v>
      </c>
      <c r="L1794" s="35" t="str">
        <f>VLOOKUP($A1794,'Medical Examinations'!$A:$N,12,0)</f>
        <v>Normal Weight</v>
      </c>
      <c r="M1794" s="35" t="str">
        <f>VLOOKUP($A1794,'Medical Examinations'!$A:$N,13,0)</f>
        <v>Normal</v>
      </c>
      <c r="N1794" s="45">
        <f>IFERROR(VLOOKUP($A1794,'Hospitalisation Details'!$A:$P,15,0),"")</f>
        <v>35034</v>
      </c>
      <c r="O1794" s="46">
        <f>IFERROR(VLOOKUP($A1794,'Hospitalisation Details'!$A:$P,6,0),"")</f>
        <v>4827.8999999999996</v>
      </c>
      <c r="P1794" s="47" t="str">
        <f>IFERROR(VLOOKUP($A1794,'Hospitalisation Details'!$A:$P,12,0),"")</f>
        <v>tier - 1</v>
      </c>
      <c r="Q1794" s="47" t="str">
        <f>IFERROR(VLOOKUP($A1794,'Hospitalisation Details'!$A:$P,13,0),"")</f>
        <v>tier - 2</v>
      </c>
      <c r="R1794" s="47" t="str">
        <f>IFERROR(VLOOKUP($A1794,'Hospitalisation Details'!$A:$P,14,0),"")</f>
        <v>Unknown</v>
      </c>
      <c r="S1794" s="47">
        <f>IFERROR(VLOOKUP($A1794,'Hospitalisation Details'!$A:$P,16,0),"")</f>
        <v>27</v>
      </c>
    </row>
    <row r="1795" spans="1:19" x14ac:dyDescent="0.3">
      <c r="A1795" s="34" t="str">
        <f>'Medical Examinations'!A1795</f>
        <v>Id1794</v>
      </c>
      <c r="B1795" s="36" t="str">
        <f>VLOOKUP($A1795,'Customer Names'!A:E,3,FALSE)</f>
        <v>Ms.</v>
      </c>
      <c r="C1795" s="37" t="str">
        <f>VLOOKUP($A1795,'Customer Names'!$A:$E,4,FALSE)</f>
        <v xml:space="preserve"> Kathleen</v>
      </c>
      <c r="D1795" s="37" t="str">
        <f>VLOOKUP($A1795,'Customer Names'!A:E,5,FALSE)</f>
        <v>Borleis</v>
      </c>
      <c r="E1795" s="35">
        <f>VLOOKUP($A1795,'Medical Examinations'!$A:$H,2,FALSE)</f>
        <v>20.03</v>
      </c>
      <c r="F1795" s="35">
        <f>VLOOKUP($A1795,'Medical Examinations'!$A:$H,3,FALSE)</f>
        <v>9.25</v>
      </c>
      <c r="G1795" s="35" t="str">
        <f>VLOOKUP($A1795,'Medical Examinations'!$A:$N,11,0)</f>
        <v>Yes</v>
      </c>
      <c r="H1795" s="35" t="str">
        <f>VLOOKUP($A1795,'Medical Examinations'!$A:$N,5,0)</f>
        <v>No</v>
      </c>
      <c r="I1795" s="35" t="str">
        <f>VLOOKUP($A1795,'Medical Examinations'!$A:$N,6,0)</f>
        <v>No</v>
      </c>
      <c r="J1795" s="35">
        <f>VLOOKUP($A1795,'Medical Examinations'!$A:$N,9,0)</f>
        <v>0</v>
      </c>
      <c r="K1795" s="35" t="str">
        <f>VLOOKUP($A1795,'Medical Examinations'!$A:$N,10,0)</f>
        <v>No</v>
      </c>
      <c r="L1795" s="35" t="str">
        <f>VLOOKUP($A1795,'Medical Examinations'!$A:$N,12,0)</f>
        <v>Normal Weight</v>
      </c>
      <c r="M1795" s="35" t="str">
        <f>VLOOKUP($A1795,'Medical Examinations'!$A:$N,13,0)</f>
        <v>Diabetes</v>
      </c>
      <c r="N1795" s="45">
        <f>IFERROR(VLOOKUP($A1795,'Hospitalisation Details'!$A:$P,15,0),"")</f>
        <v>29770</v>
      </c>
      <c r="O1795" s="46">
        <f>IFERROR(VLOOKUP($A1795,'Hospitalisation Details'!$A:$P,6,0),"")</f>
        <v>4827.1000000000004</v>
      </c>
      <c r="P1795" s="47" t="str">
        <f>IFERROR(VLOOKUP($A1795,'Hospitalisation Details'!$A:$P,12,0),"")</f>
        <v>tier - 2</v>
      </c>
      <c r="Q1795" s="47" t="str">
        <f>IFERROR(VLOOKUP($A1795,'Hospitalisation Details'!$A:$P,13,0),"")</f>
        <v>tier - 1</v>
      </c>
      <c r="R1795" s="47" t="str">
        <f>IFERROR(VLOOKUP($A1795,'Hospitalisation Details'!$A:$P,14,0),"")</f>
        <v>R1013</v>
      </c>
      <c r="S1795" s="47">
        <f>IFERROR(VLOOKUP($A1795,'Hospitalisation Details'!$A:$P,16,0),"")</f>
        <v>41</v>
      </c>
    </row>
    <row r="1796" spans="1:19" x14ac:dyDescent="0.3">
      <c r="A1796" s="34" t="str">
        <f>'Medical Examinations'!A1796</f>
        <v>Id1795</v>
      </c>
      <c r="B1796" s="36" t="str">
        <f>VLOOKUP($A1796,'Customer Names'!A:E,3,FALSE)</f>
        <v>Mr.</v>
      </c>
      <c r="C1796" s="37" t="str">
        <f>VLOOKUP($A1796,'Customer Names'!$A:$E,4,FALSE)</f>
        <v xml:space="preserve"> Ryan M</v>
      </c>
      <c r="D1796" s="37" t="str">
        <f>VLOOKUP($A1796,'Customer Names'!A:E,5,FALSE)</f>
        <v>Kramer</v>
      </c>
      <c r="E1796" s="35">
        <f>VLOOKUP($A1796,'Medical Examinations'!$A:$H,2,FALSE)</f>
        <v>16.7</v>
      </c>
      <c r="F1796" s="35">
        <f>VLOOKUP($A1796,'Medical Examinations'!$A:$H,3,FALSE)</f>
        <v>11.48</v>
      </c>
      <c r="G1796" s="35" t="str">
        <f>VLOOKUP($A1796,'Medical Examinations'!$A:$N,11,0)</f>
        <v>No</v>
      </c>
      <c r="H1796" s="35" t="str">
        <f>VLOOKUP($A1796,'Medical Examinations'!$A:$N,5,0)</f>
        <v>No</v>
      </c>
      <c r="I1796" s="35" t="str">
        <f>VLOOKUP($A1796,'Medical Examinations'!$A:$N,6,0)</f>
        <v>No</v>
      </c>
      <c r="J1796" s="35">
        <f>VLOOKUP($A1796,'Medical Examinations'!$A:$N,9,0)</f>
        <v>0</v>
      </c>
      <c r="K1796" s="35" t="str">
        <f>VLOOKUP($A1796,'Medical Examinations'!$A:$N,10,0)</f>
        <v>No</v>
      </c>
      <c r="L1796" s="35" t="str">
        <f>VLOOKUP($A1796,'Medical Examinations'!$A:$N,12,0)</f>
        <v>Underweight</v>
      </c>
      <c r="M1796" s="35" t="str">
        <f>VLOOKUP($A1796,'Medical Examinations'!$A:$N,13,0)</f>
        <v>Diabetes</v>
      </c>
      <c r="N1796" s="45">
        <f>IFERROR(VLOOKUP($A1796,'Hospitalisation Details'!$A:$P,15,0),"")</f>
        <v>28766</v>
      </c>
      <c r="O1796" s="46">
        <f>IFERROR(VLOOKUP($A1796,'Hospitalisation Details'!$A:$P,6,0),"")</f>
        <v>4812.34</v>
      </c>
      <c r="P1796" s="47" t="str">
        <f>IFERROR(VLOOKUP($A1796,'Hospitalisation Details'!$A:$P,12,0),"")</f>
        <v>tier - 2</v>
      </c>
      <c r="Q1796" s="47" t="str">
        <f>IFERROR(VLOOKUP($A1796,'Hospitalisation Details'!$A:$P,13,0),"")</f>
        <v>tier - 3</v>
      </c>
      <c r="R1796" s="47" t="str">
        <f>IFERROR(VLOOKUP($A1796,'Hospitalisation Details'!$A:$P,14,0),"")</f>
        <v>R1013</v>
      </c>
      <c r="S1796" s="47">
        <f>IFERROR(VLOOKUP($A1796,'Hospitalisation Details'!$A:$P,16,0),"")</f>
        <v>44</v>
      </c>
    </row>
    <row r="1797" spans="1:19" x14ac:dyDescent="0.3">
      <c r="A1797" s="34" t="str">
        <f>'Medical Examinations'!A1797</f>
        <v>Id1796</v>
      </c>
      <c r="B1797" s="36" t="str">
        <f>VLOOKUP($A1797,'Customer Names'!A:E,3,FALSE)</f>
        <v>Ms.</v>
      </c>
      <c r="C1797" s="37" t="str">
        <f>VLOOKUP($A1797,'Customer Names'!$A:$E,4,FALSE)</f>
        <v xml:space="preserve"> Sara</v>
      </c>
      <c r="D1797" s="37" t="str">
        <f>VLOOKUP($A1797,'Customer Names'!A:E,5,FALSE)</f>
        <v>Conrad</v>
      </c>
      <c r="E1797" s="35">
        <f>VLOOKUP($A1797,'Medical Examinations'!$A:$H,2,FALSE)</f>
        <v>39.82</v>
      </c>
      <c r="F1797" s="35">
        <f>VLOOKUP($A1797,'Medical Examinations'!$A:$H,3,FALSE)</f>
        <v>6.06</v>
      </c>
      <c r="G1797" s="35" t="str">
        <f>VLOOKUP($A1797,'Medical Examinations'!$A:$N,11,0)</f>
        <v>No</v>
      </c>
      <c r="H1797" s="35" t="str">
        <f>VLOOKUP($A1797,'Medical Examinations'!$A:$N,5,0)</f>
        <v>No</v>
      </c>
      <c r="I1797" s="35" t="str">
        <f>VLOOKUP($A1797,'Medical Examinations'!$A:$N,6,0)</f>
        <v>No</v>
      </c>
      <c r="J1797" s="35">
        <f>VLOOKUP($A1797,'Medical Examinations'!$A:$N,9,0)</f>
        <v>0</v>
      </c>
      <c r="K1797" s="35" t="str">
        <f>VLOOKUP($A1797,'Medical Examinations'!$A:$N,10,0)</f>
        <v>No</v>
      </c>
      <c r="L1797" s="35" t="str">
        <f>VLOOKUP($A1797,'Medical Examinations'!$A:$N,12,0)</f>
        <v>Obesity</v>
      </c>
      <c r="M1797" s="35" t="str">
        <f>VLOOKUP($A1797,'Medical Examinations'!$A:$N,13,0)</f>
        <v>Prediabetes</v>
      </c>
      <c r="N1797" s="45">
        <f>IFERROR(VLOOKUP($A1797,'Hospitalisation Details'!$A:$P,15,0),"")</f>
        <v>32858</v>
      </c>
      <c r="O1797" s="46">
        <f>IFERROR(VLOOKUP($A1797,'Hospitalisation Details'!$A:$P,6,0),"")</f>
        <v>4795.66</v>
      </c>
      <c r="P1797" s="47" t="str">
        <f>IFERROR(VLOOKUP($A1797,'Hospitalisation Details'!$A:$P,12,0),"")</f>
        <v>tier - 2</v>
      </c>
      <c r="Q1797" s="47" t="str">
        <f>IFERROR(VLOOKUP($A1797,'Hospitalisation Details'!$A:$P,13,0),"")</f>
        <v>tier - 1</v>
      </c>
      <c r="R1797" s="47" t="str">
        <f>IFERROR(VLOOKUP($A1797,'Hospitalisation Details'!$A:$P,14,0),"")</f>
        <v>R1013</v>
      </c>
      <c r="S1797" s="47">
        <f>IFERROR(VLOOKUP($A1797,'Hospitalisation Details'!$A:$P,16,0),"")</f>
        <v>33</v>
      </c>
    </row>
    <row r="1798" spans="1:19" x14ac:dyDescent="0.3">
      <c r="A1798" s="34" t="str">
        <f>'Medical Examinations'!A1798</f>
        <v>Id1797</v>
      </c>
      <c r="B1798" s="36" t="str">
        <f>VLOOKUP($A1798,'Customer Names'!A:E,3,FALSE)</f>
        <v>Mr.</v>
      </c>
      <c r="C1798" s="37" t="str">
        <f>VLOOKUP($A1798,'Customer Names'!$A:$E,4,FALSE)</f>
        <v xml:space="preserve"> Deniz</v>
      </c>
      <c r="D1798" s="37" t="str">
        <f>VLOOKUP($A1798,'Customer Names'!A:E,5,FALSE)</f>
        <v>Karakoyunlu</v>
      </c>
      <c r="E1798" s="35">
        <f>VLOOKUP($A1798,'Medical Examinations'!$A:$H,2,FALSE)</f>
        <v>22.04</v>
      </c>
      <c r="F1798" s="35">
        <f>VLOOKUP($A1798,'Medical Examinations'!$A:$H,3,FALSE)</f>
        <v>5.86</v>
      </c>
      <c r="G1798" s="35" t="str">
        <f>VLOOKUP($A1798,'Medical Examinations'!$A:$N,11,0)</f>
        <v>No</v>
      </c>
      <c r="H1798" s="35" t="str">
        <f>VLOOKUP($A1798,'Medical Examinations'!$A:$N,5,0)</f>
        <v>No</v>
      </c>
      <c r="I1798" s="35" t="str">
        <f>VLOOKUP($A1798,'Medical Examinations'!$A:$N,6,0)</f>
        <v>No</v>
      </c>
      <c r="J1798" s="35">
        <f>VLOOKUP($A1798,'Medical Examinations'!$A:$N,9,0)</f>
        <v>1</v>
      </c>
      <c r="K1798" s="35" t="str">
        <f>VLOOKUP($A1798,'Medical Examinations'!$A:$N,10,0)</f>
        <v>No</v>
      </c>
      <c r="L1798" s="35" t="str">
        <f>VLOOKUP($A1798,'Medical Examinations'!$A:$N,12,0)</f>
        <v>Normal Weight</v>
      </c>
      <c r="M1798" s="35" t="str">
        <f>VLOOKUP($A1798,'Medical Examinations'!$A:$N,13,0)</f>
        <v>Prediabetes</v>
      </c>
      <c r="N1798" s="45">
        <f>IFERROR(VLOOKUP($A1798,'Hospitalisation Details'!$A:$P,15,0),"")</f>
        <v>31950</v>
      </c>
      <c r="O1798" s="46">
        <f>IFERROR(VLOOKUP($A1798,'Hospitalisation Details'!$A:$P,6,0),"")</f>
        <v>4787.42</v>
      </c>
      <c r="P1798" s="47" t="str">
        <f>IFERROR(VLOOKUP($A1798,'Hospitalisation Details'!$A:$P,12,0),"")</f>
        <v>tier - 2</v>
      </c>
      <c r="Q1798" s="47" t="str">
        <f>IFERROR(VLOOKUP($A1798,'Hospitalisation Details'!$A:$P,13,0),"")</f>
        <v>tier - 3</v>
      </c>
      <c r="R1798" s="47" t="str">
        <f>IFERROR(VLOOKUP($A1798,'Hospitalisation Details'!$A:$P,14,0),"")</f>
        <v>R1013</v>
      </c>
      <c r="S1798" s="47">
        <f>IFERROR(VLOOKUP($A1798,'Hospitalisation Details'!$A:$P,16,0),"")</f>
        <v>35</v>
      </c>
    </row>
    <row r="1799" spans="1:19" x14ac:dyDescent="0.3">
      <c r="A1799" s="34" t="str">
        <f>'Medical Examinations'!A1799</f>
        <v>Id1798</v>
      </c>
      <c r="B1799" s="36" t="str">
        <f>VLOOKUP($A1799,'Customer Names'!A:E,3,FALSE)</f>
        <v>Ms.</v>
      </c>
      <c r="C1799" s="37" t="str">
        <f>VLOOKUP($A1799,'Customer Names'!$A:$E,4,FALSE)</f>
        <v xml:space="preserve"> Shannon L.</v>
      </c>
      <c r="D1799" s="37" t="str">
        <f>VLOOKUP($A1799,'Customer Names'!A:E,5,FALSE)</f>
        <v>Desrosiers</v>
      </c>
      <c r="E1799" s="35">
        <f>VLOOKUP($A1799,'Medical Examinations'!$A:$H,2,FALSE)</f>
        <v>28.27</v>
      </c>
      <c r="F1799" s="35">
        <f>VLOOKUP($A1799,'Medical Examinations'!$A:$H,3,FALSE)</f>
        <v>5.33</v>
      </c>
      <c r="G1799" s="35" t="str">
        <f>VLOOKUP($A1799,'Medical Examinations'!$A:$N,11,0)</f>
        <v>No</v>
      </c>
      <c r="H1799" s="35" t="str">
        <f>VLOOKUP($A1799,'Medical Examinations'!$A:$N,5,0)</f>
        <v>No</v>
      </c>
      <c r="I1799" s="35" t="str">
        <f>VLOOKUP($A1799,'Medical Examinations'!$A:$N,6,0)</f>
        <v>No</v>
      </c>
      <c r="J1799" s="35">
        <f>VLOOKUP($A1799,'Medical Examinations'!$A:$N,9,0)</f>
        <v>0</v>
      </c>
      <c r="K1799" s="35" t="str">
        <f>VLOOKUP($A1799,'Medical Examinations'!$A:$N,10,0)</f>
        <v>No</v>
      </c>
      <c r="L1799" s="35" t="str">
        <f>VLOOKUP($A1799,'Medical Examinations'!$A:$N,12,0)</f>
        <v>Overweight</v>
      </c>
      <c r="M1799" s="35" t="str">
        <f>VLOOKUP($A1799,'Medical Examinations'!$A:$N,13,0)</f>
        <v>Normal</v>
      </c>
      <c r="N1799" s="45">
        <f>IFERROR(VLOOKUP($A1799,'Hospitalisation Details'!$A:$P,15,0),"")</f>
        <v>32851</v>
      </c>
      <c r="O1799" s="46">
        <f>IFERROR(VLOOKUP($A1799,'Hospitalisation Details'!$A:$P,6,0),"")</f>
        <v>4779.6000000000004</v>
      </c>
      <c r="P1799" s="47" t="str">
        <f>IFERROR(VLOOKUP($A1799,'Hospitalisation Details'!$A:$P,12,0),"")</f>
        <v>tier - 2</v>
      </c>
      <c r="Q1799" s="47" t="str">
        <f>IFERROR(VLOOKUP($A1799,'Hospitalisation Details'!$A:$P,13,0),"")</f>
        <v>tier - 3</v>
      </c>
      <c r="R1799" s="47" t="str">
        <f>IFERROR(VLOOKUP($A1799,'Hospitalisation Details'!$A:$P,14,0),"")</f>
        <v>R1013</v>
      </c>
      <c r="S1799" s="47">
        <f>IFERROR(VLOOKUP($A1799,'Hospitalisation Details'!$A:$P,16,0),"")</f>
        <v>33</v>
      </c>
    </row>
    <row r="1800" spans="1:19" x14ac:dyDescent="0.3">
      <c r="A1800" s="34" t="str">
        <f>'Medical Examinations'!A1800</f>
        <v>Id1799</v>
      </c>
      <c r="B1800" s="36" t="str">
        <f>VLOOKUP($A1800,'Customer Names'!A:E,3,FALSE)</f>
        <v>Ms.</v>
      </c>
      <c r="C1800" s="37" t="str">
        <f>VLOOKUP($A1800,'Customer Names'!$A:$E,4,FALSE)</f>
        <v xml:space="preserve"> Kaitlin M.</v>
      </c>
      <c r="D1800" s="37" t="str">
        <f>VLOOKUP($A1800,'Customer Names'!A:E,5,FALSE)</f>
        <v>O'Mara</v>
      </c>
      <c r="E1800" s="35">
        <f>VLOOKUP($A1800,'Medical Examinations'!$A:$H,2,FALSE)</f>
        <v>18.5</v>
      </c>
      <c r="F1800" s="35">
        <f>VLOOKUP($A1800,'Medical Examinations'!$A:$H,3,FALSE)</f>
        <v>5.33</v>
      </c>
      <c r="G1800" s="35" t="str">
        <f>VLOOKUP($A1800,'Medical Examinations'!$A:$N,11,0)</f>
        <v>No</v>
      </c>
      <c r="H1800" s="35" t="str">
        <f>VLOOKUP($A1800,'Medical Examinations'!$A:$N,5,0)</f>
        <v>No</v>
      </c>
      <c r="I1800" s="35" t="str">
        <f>VLOOKUP($A1800,'Medical Examinations'!$A:$N,6,0)</f>
        <v>No</v>
      </c>
      <c r="J1800" s="35">
        <f>VLOOKUP($A1800,'Medical Examinations'!$A:$N,9,0)</f>
        <v>0</v>
      </c>
      <c r="K1800" s="35" t="str">
        <f>VLOOKUP($A1800,'Medical Examinations'!$A:$N,10,0)</f>
        <v>No</v>
      </c>
      <c r="L1800" s="35" t="str">
        <f>VLOOKUP($A1800,'Medical Examinations'!$A:$N,12,0)</f>
        <v>Normal Weight</v>
      </c>
      <c r="M1800" s="35" t="str">
        <f>VLOOKUP($A1800,'Medical Examinations'!$A:$N,13,0)</f>
        <v>Normal</v>
      </c>
      <c r="N1800" s="45">
        <f>IFERROR(VLOOKUP($A1800,'Hospitalisation Details'!$A:$P,15,0),"")</f>
        <v>32721</v>
      </c>
      <c r="O1800" s="46">
        <f>IFERROR(VLOOKUP($A1800,'Hospitalisation Details'!$A:$P,6,0),"")</f>
        <v>4766.0200000000004</v>
      </c>
      <c r="P1800" s="47" t="str">
        <f>IFERROR(VLOOKUP($A1800,'Hospitalisation Details'!$A:$P,12,0),"")</f>
        <v>tier - 2</v>
      </c>
      <c r="Q1800" s="47" t="str">
        <f>IFERROR(VLOOKUP($A1800,'Hospitalisation Details'!$A:$P,13,0),"")</f>
        <v>tier - 3</v>
      </c>
      <c r="R1800" s="47" t="str">
        <f>IFERROR(VLOOKUP($A1800,'Hospitalisation Details'!$A:$P,14,0),"")</f>
        <v>R1011</v>
      </c>
      <c r="S1800" s="47">
        <f>IFERROR(VLOOKUP($A1800,'Hospitalisation Details'!$A:$P,16,0),"")</f>
        <v>33</v>
      </c>
    </row>
    <row r="1801" spans="1:19" x14ac:dyDescent="0.3">
      <c r="A1801" s="34" t="str">
        <f>'Medical Examinations'!A1801</f>
        <v>Id1800</v>
      </c>
      <c r="B1801" s="36" t="str">
        <f>VLOOKUP($A1801,'Customer Names'!A:E,3,FALSE)</f>
        <v>Mr.</v>
      </c>
      <c r="C1801" s="37" t="str">
        <f>VLOOKUP($A1801,'Customer Names'!$A:$E,4,FALSE)</f>
        <v xml:space="preserve"> Alfredo</v>
      </c>
      <c r="D1801" s="37" t="str">
        <f>VLOOKUP($A1801,'Customer Names'!A:E,5,FALSE)</f>
        <v>Shabot Marcos</v>
      </c>
      <c r="E1801" s="35">
        <f>VLOOKUP($A1801,'Medical Examinations'!$A:$H,2,FALSE)</f>
        <v>38.6</v>
      </c>
      <c r="F1801" s="35">
        <f>VLOOKUP($A1801,'Medical Examinations'!$A:$H,3,FALSE)</f>
        <v>6.02</v>
      </c>
      <c r="G1801" s="35" t="str">
        <f>VLOOKUP($A1801,'Medical Examinations'!$A:$N,11,0)</f>
        <v>No</v>
      </c>
      <c r="H1801" s="35" t="str">
        <f>VLOOKUP($A1801,'Medical Examinations'!$A:$N,5,0)</f>
        <v>No</v>
      </c>
      <c r="I1801" s="35" t="str">
        <f>VLOOKUP($A1801,'Medical Examinations'!$A:$N,6,0)</f>
        <v>No</v>
      </c>
      <c r="J1801" s="35">
        <f>VLOOKUP($A1801,'Medical Examinations'!$A:$N,9,0)</f>
        <v>1</v>
      </c>
      <c r="K1801" s="35" t="str">
        <f>VLOOKUP($A1801,'Medical Examinations'!$A:$N,10,0)</f>
        <v>No</v>
      </c>
      <c r="L1801" s="35" t="str">
        <f>VLOOKUP($A1801,'Medical Examinations'!$A:$N,12,0)</f>
        <v>Obesity</v>
      </c>
      <c r="M1801" s="35" t="str">
        <f>VLOOKUP($A1801,'Medical Examinations'!$A:$N,13,0)</f>
        <v>Prediabetes</v>
      </c>
      <c r="N1801" s="45">
        <f>IFERROR(VLOOKUP($A1801,'Hospitalisation Details'!$A:$P,15,0),"")</f>
        <v>32047</v>
      </c>
      <c r="O1801" s="46">
        <f>IFERROR(VLOOKUP($A1801,'Hospitalisation Details'!$A:$P,6,0),"")</f>
        <v>4762.33</v>
      </c>
      <c r="P1801" s="47" t="str">
        <f>IFERROR(VLOOKUP($A1801,'Hospitalisation Details'!$A:$P,12,0),"")</f>
        <v>tier - 3</v>
      </c>
      <c r="Q1801" s="47" t="str">
        <f>IFERROR(VLOOKUP($A1801,'Hospitalisation Details'!$A:$P,13,0),"")</f>
        <v>tier - 3</v>
      </c>
      <c r="R1801" s="47" t="str">
        <f>IFERROR(VLOOKUP($A1801,'Hospitalisation Details'!$A:$P,14,0),"")</f>
        <v>R1011</v>
      </c>
      <c r="S1801" s="47">
        <f>IFERROR(VLOOKUP($A1801,'Hospitalisation Details'!$A:$P,16,0),"")</f>
        <v>35</v>
      </c>
    </row>
    <row r="1802" spans="1:19" x14ac:dyDescent="0.3">
      <c r="A1802" s="34" t="str">
        <f>'Medical Examinations'!A1802</f>
        <v>Id1801</v>
      </c>
      <c r="B1802" s="36" t="str">
        <f>VLOOKUP($A1802,'Customer Names'!A:E,3,FALSE)</f>
        <v>Ms.</v>
      </c>
      <c r="C1802" s="37" t="str">
        <f>VLOOKUP($A1802,'Customer Names'!$A:$E,4,FALSE)</f>
        <v xml:space="preserve"> Kristen</v>
      </c>
      <c r="D1802" s="37" t="str">
        <f>VLOOKUP($A1802,'Customer Names'!A:E,5,FALSE)</f>
        <v>Comment</v>
      </c>
      <c r="E1802" s="35">
        <f>VLOOKUP($A1802,'Medical Examinations'!$A:$H,2,FALSE)</f>
        <v>43.12</v>
      </c>
      <c r="F1802" s="35">
        <f>VLOOKUP($A1802,'Medical Examinations'!$A:$H,3,FALSE)</f>
        <v>6.25</v>
      </c>
      <c r="G1802" s="35" t="str">
        <f>VLOOKUP($A1802,'Medical Examinations'!$A:$N,11,0)</f>
        <v>No</v>
      </c>
      <c r="H1802" s="35" t="str">
        <f>VLOOKUP($A1802,'Medical Examinations'!$A:$N,5,0)</f>
        <v>No</v>
      </c>
      <c r="I1802" s="35" t="str">
        <f>VLOOKUP($A1802,'Medical Examinations'!$A:$N,6,0)</f>
        <v>No</v>
      </c>
      <c r="J1802" s="35">
        <f>VLOOKUP($A1802,'Medical Examinations'!$A:$N,9,0)</f>
        <v>1</v>
      </c>
      <c r="K1802" s="35" t="str">
        <f>VLOOKUP($A1802,'Medical Examinations'!$A:$N,10,0)</f>
        <v>No</v>
      </c>
      <c r="L1802" s="35" t="str">
        <f>VLOOKUP($A1802,'Medical Examinations'!$A:$N,12,0)</f>
        <v>Obesity</v>
      </c>
      <c r="M1802" s="35" t="str">
        <f>VLOOKUP($A1802,'Medical Examinations'!$A:$N,13,0)</f>
        <v>Prediabetes</v>
      </c>
      <c r="N1802" s="45">
        <f>IFERROR(VLOOKUP($A1802,'Hospitalisation Details'!$A:$P,15,0),"")</f>
        <v>33832</v>
      </c>
      <c r="O1802" s="46">
        <f>IFERROR(VLOOKUP($A1802,'Hospitalisation Details'!$A:$P,6,0),"")</f>
        <v>4753.6400000000003</v>
      </c>
      <c r="P1802" s="47" t="str">
        <f>IFERROR(VLOOKUP($A1802,'Hospitalisation Details'!$A:$P,12,0),"")</f>
        <v>tier - 2</v>
      </c>
      <c r="Q1802" s="47" t="str">
        <f>IFERROR(VLOOKUP($A1802,'Hospitalisation Details'!$A:$P,13,0),"")</f>
        <v>tier - 3</v>
      </c>
      <c r="R1802" s="47" t="str">
        <f>IFERROR(VLOOKUP($A1802,'Hospitalisation Details'!$A:$P,14,0),"")</f>
        <v>R1013</v>
      </c>
      <c r="S1802" s="47">
        <f>IFERROR(VLOOKUP($A1802,'Hospitalisation Details'!$A:$P,16,0),"")</f>
        <v>30</v>
      </c>
    </row>
    <row r="1803" spans="1:19" x14ac:dyDescent="0.3">
      <c r="A1803" s="34" t="str">
        <f>'Medical Examinations'!A1803</f>
        <v>Id1802</v>
      </c>
      <c r="B1803" s="36" t="str">
        <f>VLOOKUP($A1803,'Customer Names'!A:E,3,FALSE)</f>
        <v>Mr.</v>
      </c>
      <c r="C1803" s="37" t="str">
        <f>VLOOKUP($A1803,'Customer Names'!$A:$E,4,FALSE)</f>
        <v xml:space="preserve"> Daniel</v>
      </c>
      <c r="D1803" s="37" t="str">
        <f>VLOOKUP($A1803,'Customer Names'!A:E,5,FALSE)</f>
        <v>Moss</v>
      </c>
      <c r="E1803" s="35">
        <f>VLOOKUP($A1803,'Medical Examinations'!$A:$H,2,FALSE)</f>
        <v>30.5</v>
      </c>
      <c r="F1803" s="35">
        <f>VLOOKUP($A1803,'Medical Examinations'!$A:$H,3,FALSE)</f>
        <v>4.8099999999999996</v>
      </c>
      <c r="G1803" s="35" t="str">
        <f>VLOOKUP($A1803,'Medical Examinations'!$A:$N,11,0)</f>
        <v>No</v>
      </c>
      <c r="H1803" s="35" t="str">
        <f>VLOOKUP($A1803,'Medical Examinations'!$A:$N,5,0)</f>
        <v>No</v>
      </c>
      <c r="I1803" s="35" t="str">
        <f>VLOOKUP($A1803,'Medical Examinations'!$A:$N,6,0)</f>
        <v>No</v>
      </c>
      <c r="J1803" s="35">
        <f>VLOOKUP($A1803,'Medical Examinations'!$A:$N,9,0)</f>
        <v>1</v>
      </c>
      <c r="K1803" s="35" t="str">
        <f>VLOOKUP($A1803,'Medical Examinations'!$A:$N,10,0)</f>
        <v>No</v>
      </c>
      <c r="L1803" s="35" t="str">
        <f>VLOOKUP($A1803,'Medical Examinations'!$A:$N,12,0)</f>
        <v>Obesity</v>
      </c>
      <c r="M1803" s="35" t="str">
        <f>VLOOKUP($A1803,'Medical Examinations'!$A:$N,13,0)</f>
        <v>Normal</v>
      </c>
      <c r="N1803" s="45">
        <f>IFERROR(VLOOKUP($A1803,'Hospitalisation Details'!$A:$P,15,0),"")</f>
        <v>32103</v>
      </c>
      <c r="O1803" s="46">
        <f>IFERROR(VLOOKUP($A1803,'Hospitalisation Details'!$A:$P,6,0),"")</f>
        <v>4751.07</v>
      </c>
      <c r="P1803" s="47" t="str">
        <f>IFERROR(VLOOKUP($A1803,'Hospitalisation Details'!$A:$P,12,0),"")</f>
        <v>tier - 3</v>
      </c>
      <c r="Q1803" s="47" t="str">
        <f>IFERROR(VLOOKUP($A1803,'Hospitalisation Details'!$A:$P,13,0),"")</f>
        <v>tier - 1</v>
      </c>
      <c r="R1803" s="47" t="str">
        <f>IFERROR(VLOOKUP($A1803,'Hospitalisation Details'!$A:$P,14,0),"")</f>
        <v>R1011</v>
      </c>
      <c r="S1803" s="47">
        <f>IFERROR(VLOOKUP($A1803,'Hospitalisation Details'!$A:$P,16,0),"")</f>
        <v>35</v>
      </c>
    </row>
    <row r="1804" spans="1:19" x14ac:dyDescent="0.3">
      <c r="A1804" s="34" t="str">
        <f>'Medical Examinations'!A1804</f>
        <v>Id1803</v>
      </c>
      <c r="B1804" s="36" t="str">
        <f>VLOOKUP($A1804,'Customer Names'!A:E,3,FALSE)</f>
        <v>Mr.</v>
      </c>
      <c r="C1804" s="37" t="str">
        <f>VLOOKUP($A1804,'Customer Names'!$A:$E,4,FALSE)</f>
        <v xml:space="preserve"> Jonathan</v>
      </c>
      <c r="D1804" s="37" t="str">
        <f>VLOOKUP($A1804,'Customer Names'!A:E,5,FALSE)</f>
        <v>Guzman</v>
      </c>
      <c r="E1804" s="35">
        <f>VLOOKUP($A1804,'Medical Examinations'!$A:$H,2,FALSE)</f>
        <v>27.61</v>
      </c>
      <c r="F1804" s="35">
        <f>VLOOKUP($A1804,'Medical Examinations'!$A:$H,3,FALSE)</f>
        <v>4.5999999999999996</v>
      </c>
      <c r="G1804" s="35" t="str">
        <f>VLOOKUP($A1804,'Medical Examinations'!$A:$N,11,0)</f>
        <v>No</v>
      </c>
      <c r="H1804" s="35" t="str">
        <f>VLOOKUP($A1804,'Medical Examinations'!$A:$N,5,0)</f>
        <v>No</v>
      </c>
      <c r="I1804" s="35" t="str">
        <f>VLOOKUP($A1804,'Medical Examinations'!$A:$N,6,0)</f>
        <v>No</v>
      </c>
      <c r="J1804" s="35">
        <f>VLOOKUP($A1804,'Medical Examinations'!$A:$N,9,0)</f>
        <v>1</v>
      </c>
      <c r="K1804" s="35" t="str">
        <f>VLOOKUP($A1804,'Medical Examinations'!$A:$N,10,0)</f>
        <v>No</v>
      </c>
      <c r="L1804" s="35" t="str">
        <f>VLOOKUP($A1804,'Medical Examinations'!$A:$N,12,0)</f>
        <v>Overweight</v>
      </c>
      <c r="M1804" s="35" t="str">
        <f>VLOOKUP($A1804,'Medical Examinations'!$A:$N,13,0)</f>
        <v>Normal</v>
      </c>
      <c r="N1804" s="45">
        <f>IFERROR(VLOOKUP($A1804,'Hospitalisation Details'!$A:$P,15,0),"")</f>
        <v>32022</v>
      </c>
      <c r="O1804" s="46">
        <f>IFERROR(VLOOKUP($A1804,'Hospitalisation Details'!$A:$P,6,0),"")</f>
        <v>4747.05</v>
      </c>
      <c r="P1804" s="47" t="str">
        <f>IFERROR(VLOOKUP($A1804,'Hospitalisation Details'!$A:$P,12,0),"")</f>
        <v>tier - 2</v>
      </c>
      <c r="Q1804" s="47" t="str">
        <f>IFERROR(VLOOKUP($A1804,'Hospitalisation Details'!$A:$P,13,0),"")</f>
        <v>tier - 2</v>
      </c>
      <c r="R1804" s="47" t="str">
        <f>IFERROR(VLOOKUP($A1804,'Hospitalisation Details'!$A:$P,14,0),"")</f>
        <v>R1013</v>
      </c>
      <c r="S1804" s="47">
        <f>IFERROR(VLOOKUP($A1804,'Hospitalisation Details'!$A:$P,16,0),"")</f>
        <v>35</v>
      </c>
    </row>
    <row r="1805" spans="1:19" x14ac:dyDescent="0.3">
      <c r="A1805" s="34" t="str">
        <f>'Medical Examinations'!A1805</f>
        <v>Id1804</v>
      </c>
      <c r="B1805" s="36" t="str">
        <f>VLOOKUP($A1805,'Customer Names'!A:E,3,FALSE)</f>
        <v>Mr.</v>
      </c>
      <c r="C1805" s="37" t="str">
        <f>VLOOKUP($A1805,'Customer Names'!$A:$E,4,FALSE)</f>
        <v xml:space="preserve"> Troy</v>
      </c>
      <c r="D1805" s="37" t="str">
        <f>VLOOKUP($A1805,'Customer Names'!A:E,5,FALSE)</f>
        <v>Cox</v>
      </c>
      <c r="E1805" s="35">
        <f>VLOOKUP($A1805,'Medical Examinations'!$A:$H,2,FALSE)</f>
        <v>27.1</v>
      </c>
      <c r="F1805" s="35">
        <f>VLOOKUP($A1805,'Medical Examinations'!$A:$H,3,FALSE)</f>
        <v>5.08</v>
      </c>
      <c r="G1805" s="35" t="str">
        <f>VLOOKUP($A1805,'Medical Examinations'!$A:$N,11,0)</f>
        <v>No</v>
      </c>
      <c r="H1805" s="35" t="str">
        <f>VLOOKUP($A1805,'Medical Examinations'!$A:$N,5,0)</f>
        <v>No</v>
      </c>
      <c r="I1805" s="35" t="str">
        <f>VLOOKUP($A1805,'Medical Examinations'!$A:$N,6,0)</f>
        <v>No</v>
      </c>
      <c r="J1805" s="35">
        <f>VLOOKUP($A1805,'Medical Examinations'!$A:$N,9,0)</f>
        <v>1</v>
      </c>
      <c r="K1805" s="35" t="str">
        <f>VLOOKUP($A1805,'Medical Examinations'!$A:$N,10,0)</f>
        <v>No</v>
      </c>
      <c r="L1805" s="35" t="str">
        <f>VLOOKUP($A1805,'Medical Examinations'!$A:$N,12,0)</f>
        <v>Overweight</v>
      </c>
      <c r="M1805" s="35" t="str">
        <f>VLOOKUP($A1805,'Medical Examinations'!$A:$N,13,0)</f>
        <v>Normal</v>
      </c>
      <c r="N1805" s="45">
        <f>IFERROR(VLOOKUP($A1805,'Hospitalisation Details'!$A:$P,15,0),"")</f>
        <v>31933</v>
      </c>
      <c r="O1805" s="46">
        <f>IFERROR(VLOOKUP($A1805,'Hospitalisation Details'!$A:$P,6,0),"")</f>
        <v>4746.34</v>
      </c>
      <c r="P1805" s="47" t="str">
        <f>IFERROR(VLOOKUP($A1805,'Hospitalisation Details'!$A:$P,12,0),"")</f>
        <v>tier - 2</v>
      </c>
      <c r="Q1805" s="47" t="str">
        <f>IFERROR(VLOOKUP($A1805,'Hospitalisation Details'!$A:$P,13,0),"")</f>
        <v>tier - 2</v>
      </c>
      <c r="R1805" s="47" t="str">
        <f>IFERROR(VLOOKUP($A1805,'Hospitalisation Details'!$A:$P,14,0),"")</f>
        <v>R1011</v>
      </c>
      <c r="S1805" s="47">
        <f>IFERROR(VLOOKUP($A1805,'Hospitalisation Details'!$A:$P,16,0),"")</f>
        <v>36</v>
      </c>
    </row>
    <row r="1806" spans="1:19" x14ac:dyDescent="0.3">
      <c r="A1806" s="34" t="str">
        <f>'Medical Examinations'!A1806</f>
        <v>Id1805</v>
      </c>
      <c r="B1806" s="36" t="str">
        <f>VLOOKUP($A1806,'Customer Names'!A:E,3,FALSE)</f>
        <v>Mr.</v>
      </c>
      <c r="C1806" s="37" t="str">
        <f>VLOOKUP($A1806,'Customer Names'!$A:$E,4,FALSE)</f>
        <v xml:space="preserve"> Daniel C</v>
      </c>
      <c r="D1806" s="37" t="str">
        <f>VLOOKUP($A1806,'Customer Names'!A:E,5,FALSE)</f>
        <v>Clash</v>
      </c>
      <c r="E1806" s="35">
        <f>VLOOKUP($A1806,'Medical Examinations'!$A:$H,2,FALSE)</f>
        <v>35.93</v>
      </c>
      <c r="F1806" s="35">
        <f>VLOOKUP($A1806,'Medical Examinations'!$A:$H,3,FALSE)</f>
        <v>5.43</v>
      </c>
      <c r="G1806" s="35" t="str">
        <f>VLOOKUP($A1806,'Medical Examinations'!$A:$N,11,0)</f>
        <v>No</v>
      </c>
      <c r="H1806" s="35" t="str">
        <f>VLOOKUP($A1806,'Medical Examinations'!$A:$N,5,0)</f>
        <v>yes</v>
      </c>
      <c r="I1806" s="35" t="str">
        <f>VLOOKUP($A1806,'Medical Examinations'!$A:$N,6,0)</f>
        <v>No</v>
      </c>
      <c r="J1806" s="35">
        <f>VLOOKUP($A1806,'Medical Examinations'!$A:$N,9,0)</f>
        <v>1</v>
      </c>
      <c r="K1806" s="35" t="str">
        <f>VLOOKUP($A1806,'Medical Examinations'!$A:$N,10,0)</f>
        <v>No</v>
      </c>
      <c r="L1806" s="35" t="str">
        <f>VLOOKUP($A1806,'Medical Examinations'!$A:$N,12,0)</f>
        <v>Obesity</v>
      </c>
      <c r="M1806" s="35" t="str">
        <f>VLOOKUP($A1806,'Medical Examinations'!$A:$N,13,0)</f>
        <v>Normal</v>
      </c>
      <c r="N1806" s="45">
        <f>IFERROR(VLOOKUP($A1806,'Hospitalisation Details'!$A:$P,15,0),"")</f>
        <v>38315</v>
      </c>
      <c r="O1806" s="46">
        <f>IFERROR(VLOOKUP($A1806,'Hospitalisation Details'!$A:$P,6,0),"")</f>
        <v>4740.78</v>
      </c>
      <c r="P1806" s="47" t="str">
        <f>IFERROR(VLOOKUP($A1806,'Hospitalisation Details'!$A:$P,12,0),"")</f>
        <v>tier - 2</v>
      </c>
      <c r="Q1806" s="47" t="str">
        <f>IFERROR(VLOOKUP($A1806,'Hospitalisation Details'!$A:$P,13,0),"")</f>
        <v>tier - 3</v>
      </c>
      <c r="R1806" s="47" t="str">
        <f>IFERROR(VLOOKUP($A1806,'Hospitalisation Details'!$A:$P,14,0),"")</f>
        <v>R1021</v>
      </c>
      <c r="S1806" s="47">
        <f>IFERROR(VLOOKUP($A1806,'Hospitalisation Details'!$A:$P,16,0),"")</f>
        <v>18</v>
      </c>
    </row>
    <row r="1807" spans="1:19" x14ac:dyDescent="0.3">
      <c r="A1807" s="34" t="str">
        <f>'Medical Examinations'!A1807</f>
        <v>Id1806</v>
      </c>
      <c r="B1807" s="36" t="str">
        <f>VLOOKUP($A1807,'Customer Names'!A:E,3,FALSE)</f>
        <v>Ms.</v>
      </c>
      <c r="C1807" s="37" t="str">
        <f>VLOOKUP($A1807,'Customer Names'!$A:$E,4,FALSE)</f>
        <v xml:space="preserve"> Lauren</v>
      </c>
      <c r="D1807" s="37" t="str">
        <f>VLOOKUP($A1807,'Customer Names'!A:E,5,FALSE)</f>
        <v>Blankenship</v>
      </c>
      <c r="E1807" s="35">
        <f>VLOOKUP($A1807,'Medical Examinations'!$A:$H,2,FALSE)</f>
        <v>32.68</v>
      </c>
      <c r="F1807" s="35">
        <f>VLOOKUP($A1807,'Medical Examinations'!$A:$H,3,FALSE)</f>
        <v>5.44</v>
      </c>
      <c r="G1807" s="35" t="str">
        <f>VLOOKUP($A1807,'Medical Examinations'!$A:$N,11,0)</f>
        <v>No</v>
      </c>
      <c r="H1807" s="35" t="str">
        <f>VLOOKUP($A1807,'Medical Examinations'!$A:$N,5,0)</f>
        <v>No</v>
      </c>
      <c r="I1807" s="35" t="str">
        <f>VLOOKUP($A1807,'Medical Examinations'!$A:$N,6,0)</f>
        <v>No</v>
      </c>
      <c r="J1807" s="35">
        <f>VLOOKUP($A1807,'Medical Examinations'!$A:$N,9,0)</f>
        <v>0</v>
      </c>
      <c r="K1807" s="35" t="str">
        <f>VLOOKUP($A1807,'Medical Examinations'!$A:$N,10,0)</f>
        <v>No</v>
      </c>
      <c r="L1807" s="35" t="str">
        <f>VLOOKUP($A1807,'Medical Examinations'!$A:$N,12,0)</f>
        <v>Obesity</v>
      </c>
      <c r="M1807" s="35" t="str">
        <f>VLOOKUP($A1807,'Medical Examinations'!$A:$N,13,0)</f>
        <v>Normal</v>
      </c>
      <c r="N1807" s="45">
        <f>IFERROR(VLOOKUP($A1807,'Hospitalisation Details'!$A:$P,15,0),"")</f>
        <v>33523</v>
      </c>
      <c r="O1807" s="46">
        <f>IFERROR(VLOOKUP($A1807,'Hospitalisation Details'!$A:$P,6,0),"")</f>
        <v>4738.2700000000004</v>
      </c>
      <c r="P1807" s="47" t="str">
        <f>IFERROR(VLOOKUP($A1807,'Hospitalisation Details'!$A:$P,12,0),"")</f>
        <v>tier - 2</v>
      </c>
      <c r="Q1807" s="47" t="str">
        <f>IFERROR(VLOOKUP($A1807,'Hospitalisation Details'!$A:$P,13,0),"")</f>
        <v>tier - 3</v>
      </c>
      <c r="R1807" s="47" t="str">
        <f>IFERROR(VLOOKUP($A1807,'Hospitalisation Details'!$A:$P,14,0),"")</f>
        <v>R1012</v>
      </c>
      <c r="S1807" s="47">
        <f>IFERROR(VLOOKUP($A1807,'Hospitalisation Details'!$A:$P,16,0),"")</f>
        <v>31</v>
      </c>
    </row>
    <row r="1808" spans="1:19" x14ac:dyDescent="0.3">
      <c r="A1808" s="34" t="str">
        <f>'Medical Examinations'!A1808</f>
        <v>Id1807</v>
      </c>
      <c r="B1808" s="36" t="str">
        <f>VLOOKUP($A1808,'Customer Names'!A:E,3,FALSE)</f>
        <v>Ms.</v>
      </c>
      <c r="C1808" s="37" t="str">
        <f>VLOOKUP($A1808,'Customer Names'!$A:$E,4,FALSE)</f>
        <v xml:space="preserve"> Jennefer</v>
      </c>
      <c r="D1808" s="37" t="str">
        <f>VLOOKUP($A1808,'Customer Names'!A:E,5,FALSE)</f>
        <v>Lloyd</v>
      </c>
      <c r="E1808" s="35">
        <f>VLOOKUP($A1808,'Medical Examinations'!$A:$H,2,FALSE)</f>
        <v>20.74</v>
      </c>
      <c r="F1808" s="35">
        <f>VLOOKUP($A1808,'Medical Examinations'!$A:$H,3,FALSE)</f>
        <v>11.69</v>
      </c>
      <c r="G1808" s="35" t="str">
        <f>VLOOKUP($A1808,'Medical Examinations'!$A:$N,11,0)</f>
        <v>Yes</v>
      </c>
      <c r="H1808" s="35" t="str">
        <f>VLOOKUP($A1808,'Medical Examinations'!$A:$N,5,0)</f>
        <v>No</v>
      </c>
      <c r="I1808" s="35" t="str">
        <f>VLOOKUP($A1808,'Medical Examinations'!$A:$N,6,0)</f>
        <v>No</v>
      </c>
      <c r="J1808" s="35">
        <f>VLOOKUP($A1808,'Medical Examinations'!$A:$N,9,0)</f>
        <v>1</v>
      </c>
      <c r="K1808" s="35" t="str">
        <f>VLOOKUP($A1808,'Medical Examinations'!$A:$N,10,0)</f>
        <v>No</v>
      </c>
      <c r="L1808" s="35" t="str">
        <f>VLOOKUP($A1808,'Medical Examinations'!$A:$N,12,0)</f>
        <v>Normal Weight</v>
      </c>
      <c r="M1808" s="35" t="str">
        <f>VLOOKUP($A1808,'Medical Examinations'!$A:$N,13,0)</f>
        <v>Diabetes</v>
      </c>
      <c r="N1808" s="45">
        <f>IFERROR(VLOOKUP($A1808,'Hospitalisation Details'!$A:$P,15,0),"")</f>
        <v>31660</v>
      </c>
      <c r="O1808" s="46">
        <f>IFERROR(VLOOKUP($A1808,'Hospitalisation Details'!$A:$P,6,0),"")</f>
        <v>4734.6400000000003</v>
      </c>
      <c r="P1808" s="47" t="str">
        <f>IFERROR(VLOOKUP($A1808,'Hospitalisation Details'!$A:$P,12,0),"")</f>
        <v>tier - 2</v>
      </c>
      <c r="Q1808" s="47" t="str">
        <f>IFERROR(VLOOKUP($A1808,'Hospitalisation Details'!$A:$P,13,0),"")</f>
        <v>tier - 1</v>
      </c>
      <c r="R1808" s="47" t="str">
        <f>IFERROR(VLOOKUP($A1808,'Hospitalisation Details'!$A:$P,14,0),"")</f>
        <v>R1013</v>
      </c>
      <c r="S1808" s="47">
        <f>IFERROR(VLOOKUP($A1808,'Hospitalisation Details'!$A:$P,16,0),"")</f>
        <v>36</v>
      </c>
    </row>
    <row r="1809" spans="1:19" x14ac:dyDescent="0.3">
      <c r="A1809" s="34" t="str">
        <f>'Medical Examinations'!A1809</f>
        <v>Id1808</v>
      </c>
      <c r="B1809" s="36" t="str">
        <f>VLOOKUP($A1809,'Customer Names'!A:E,3,FALSE)</f>
        <v>Ms.</v>
      </c>
      <c r="C1809" s="37" t="str">
        <f>VLOOKUP($A1809,'Customer Names'!$A:$E,4,FALSE)</f>
        <v xml:space="preserve"> Tracey L.</v>
      </c>
      <c r="D1809" s="37" t="str">
        <f>VLOOKUP($A1809,'Customer Names'!A:E,5,FALSE)</f>
        <v>Kong</v>
      </c>
      <c r="E1809" s="35">
        <f>VLOOKUP($A1809,'Medical Examinations'!$A:$H,2,FALSE)</f>
        <v>15.57</v>
      </c>
      <c r="F1809" s="35">
        <f>VLOOKUP($A1809,'Medical Examinations'!$A:$H,3,FALSE)</f>
        <v>6.07</v>
      </c>
      <c r="G1809" s="35" t="str">
        <f>VLOOKUP($A1809,'Medical Examinations'!$A:$N,11,0)</f>
        <v>No</v>
      </c>
      <c r="H1809" s="35" t="str">
        <f>VLOOKUP($A1809,'Medical Examinations'!$A:$N,5,0)</f>
        <v>No</v>
      </c>
      <c r="I1809" s="35" t="str">
        <f>VLOOKUP($A1809,'Medical Examinations'!$A:$N,6,0)</f>
        <v>No</v>
      </c>
      <c r="J1809" s="35">
        <f>VLOOKUP($A1809,'Medical Examinations'!$A:$N,9,0)</f>
        <v>0</v>
      </c>
      <c r="K1809" s="35" t="str">
        <f>VLOOKUP($A1809,'Medical Examinations'!$A:$N,10,0)</f>
        <v>No</v>
      </c>
      <c r="L1809" s="35" t="str">
        <f>VLOOKUP($A1809,'Medical Examinations'!$A:$N,12,0)</f>
        <v>Underweight</v>
      </c>
      <c r="M1809" s="35" t="str">
        <f>VLOOKUP($A1809,'Medical Examinations'!$A:$N,13,0)</f>
        <v>Prediabetes</v>
      </c>
      <c r="N1809" s="45">
        <f>IFERROR(VLOOKUP($A1809,'Hospitalisation Details'!$A:$P,15,0),"")</f>
        <v>29404</v>
      </c>
      <c r="O1809" s="46">
        <f>IFERROR(VLOOKUP($A1809,'Hospitalisation Details'!$A:$P,6,0),"")</f>
        <v>4728.71</v>
      </c>
      <c r="P1809" s="47" t="str">
        <f>IFERROR(VLOOKUP($A1809,'Hospitalisation Details'!$A:$P,12,0),"")</f>
        <v>tier - 2</v>
      </c>
      <c r="Q1809" s="47" t="str">
        <f>IFERROR(VLOOKUP($A1809,'Hospitalisation Details'!$A:$P,13,0),"")</f>
        <v>tier - 3</v>
      </c>
      <c r="R1809" s="47" t="str">
        <f>IFERROR(VLOOKUP($A1809,'Hospitalisation Details'!$A:$P,14,0),"")</f>
        <v>R1012</v>
      </c>
      <c r="S1809" s="47">
        <f>IFERROR(VLOOKUP($A1809,'Hospitalisation Details'!$A:$P,16,0),"")</f>
        <v>42</v>
      </c>
    </row>
    <row r="1810" spans="1:19" x14ac:dyDescent="0.3">
      <c r="A1810" s="34" t="str">
        <f>'Medical Examinations'!A1810</f>
        <v>Id1809</v>
      </c>
      <c r="B1810" s="36" t="str">
        <f>VLOOKUP($A1810,'Customer Names'!A:E,3,FALSE)</f>
        <v>Ms.</v>
      </c>
      <c r="C1810" s="37" t="str">
        <f>VLOOKUP($A1810,'Customer Names'!$A:$E,4,FALSE)</f>
        <v xml:space="preserve"> Ashley</v>
      </c>
      <c r="D1810" s="37" t="str">
        <f>VLOOKUP($A1810,'Customer Names'!A:E,5,FALSE)</f>
        <v>Benson</v>
      </c>
      <c r="E1810" s="35">
        <f>VLOOKUP($A1810,'Medical Examinations'!$A:$H,2,FALSE)</f>
        <v>23.844999999999999</v>
      </c>
      <c r="F1810" s="35">
        <f>VLOOKUP($A1810,'Medical Examinations'!$A:$H,3,FALSE)</f>
        <v>4.3600000000000003</v>
      </c>
      <c r="G1810" s="35" t="str">
        <f>VLOOKUP($A1810,'Medical Examinations'!$A:$N,11,0)</f>
        <v>No</v>
      </c>
      <c r="H1810" s="35" t="str">
        <f>VLOOKUP($A1810,'Medical Examinations'!$A:$N,5,0)</f>
        <v>No</v>
      </c>
      <c r="I1810" s="35" t="str">
        <f>VLOOKUP($A1810,'Medical Examinations'!$A:$N,6,0)</f>
        <v>No</v>
      </c>
      <c r="J1810" s="35">
        <f>VLOOKUP($A1810,'Medical Examinations'!$A:$N,9,0)</f>
        <v>0</v>
      </c>
      <c r="K1810" s="35" t="str">
        <f>VLOOKUP($A1810,'Medical Examinations'!$A:$N,10,0)</f>
        <v>No</v>
      </c>
      <c r="L1810" s="35" t="str">
        <f>VLOOKUP($A1810,'Medical Examinations'!$A:$N,12,0)</f>
        <v>Normal Weight</v>
      </c>
      <c r="M1810" s="35" t="str">
        <f>VLOOKUP($A1810,'Medical Examinations'!$A:$N,13,0)</f>
        <v>Normal</v>
      </c>
      <c r="N1810" s="45">
        <f>IFERROR(VLOOKUP($A1810,'Hospitalisation Details'!$A:$P,15,0),"")</f>
        <v>34558</v>
      </c>
      <c r="O1810" s="46">
        <f>IFERROR(VLOOKUP($A1810,'Hospitalisation Details'!$A:$P,6,0),"")</f>
        <v>4719.74</v>
      </c>
      <c r="P1810" s="47" t="str">
        <f>IFERROR(VLOOKUP($A1810,'Hospitalisation Details'!$A:$P,12,0),"")</f>
        <v>tier - 2</v>
      </c>
      <c r="Q1810" s="47" t="str">
        <f>IFERROR(VLOOKUP($A1810,'Hospitalisation Details'!$A:$P,13,0),"")</f>
        <v>tier - 1</v>
      </c>
      <c r="R1810" s="47" t="str">
        <f>IFERROR(VLOOKUP($A1810,'Hospitalisation Details'!$A:$P,14,0),"")</f>
        <v>R1012</v>
      </c>
      <c r="S1810" s="47">
        <f>IFERROR(VLOOKUP($A1810,'Hospitalisation Details'!$A:$P,16,0),"")</f>
        <v>28</v>
      </c>
    </row>
    <row r="1811" spans="1:19" x14ac:dyDescent="0.3">
      <c r="A1811" s="34" t="str">
        <f>'Medical Examinations'!A1811</f>
        <v>Id1810</v>
      </c>
      <c r="B1811" s="36" t="str">
        <f>VLOOKUP($A1811,'Customer Names'!A:E,3,FALSE)</f>
        <v>Ms.</v>
      </c>
      <c r="C1811" s="37" t="str">
        <f>VLOOKUP($A1811,'Customer Names'!$A:$E,4,FALSE)</f>
        <v xml:space="preserve"> Cindy</v>
      </c>
      <c r="D1811" s="37" t="str">
        <f>VLOOKUP($A1811,'Customer Names'!A:E,5,FALSE)</f>
        <v>Huntington</v>
      </c>
      <c r="E1811" s="35">
        <f>VLOOKUP($A1811,'Medical Examinations'!$A:$H,2,FALSE)</f>
        <v>22.895</v>
      </c>
      <c r="F1811" s="35">
        <f>VLOOKUP($A1811,'Medical Examinations'!$A:$H,3,FALSE)</f>
        <v>5.24</v>
      </c>
      <c r="G1811" s="35" t="str">
        <f>VLOOKUP($A1811,'Medical Examinations'!$A:$N,11,0)</f>
        <v>No</v>
      </c>
      <c r="H1811" s="35" t="str">
        <f>VLOOKUP($A1811,'Medical Examinations'!$A:$N,5,0)</f>
        <v>No</v>
      </c>
      <c r="I1811" s="35" t="str">
        <f>VLOOKUP($A1811,'Medical Examinations'!$A:$N,6,0)</f>
        <v>No</v>
      </c>
      <c r="J1811" s="35">
        <f>VLOOKUP($A1811,'Medical Examinations'!$A:$N,9,0)</f>
        <v>1</v>
      </c>
      <c r="K1811" s="35" t="str">
        <f>VLOOKUP($A1811,'Medical Examinations'!$A:$N,10,0)</f>
        <v>No</v>
      </c>
      <c r="L1811" s="35" t="str">
        <f>VLOOKUP($A1811,'Medical Examinations'!$A:$N,12,0)</f>
        <v>Normal Weight</v>
      </c>
      <c r="M1811" s="35" t="str">
        <f>VLOOKUP($A1811,'Medical Examinations'!$A:$N,13,0)</f>
        <v>Normal</v>
      </c>
      <c r="N1811" s="45">
        <f>IFERROR(VLOOKUP($A1811,'Hospitalisation Details'!$A:$P,15,0),"")</f>
        <v>33875</v>
      </c>
      <c r="O1811" s="46">
        <f>IFERROR(VLOOKUP($A1811,'Hospitalisation Details'!$A:$P,6,0),"")</f>
        <v>4719.5200000000004</v>
      </c>
      <c r="P1811" s="47" t="str">
        <f>IFERROR(VLOOKUP($A1811,'Hospitalisation Details'!$A:$P,12,0),"")</f>
        <v>tier - 2</v>
      </c>
      <c r="Q1811" s="47" t="str">
        <f>IFERROR(VLOOKUP($A1811,'Hospitalisation Details'!$A:$P,13,0),"")</f>
        <v>tier - 2</v>
      </c>
      <c r="R1811" s="47" t="str">
        <f>IFERROR(VLOOKUP($A1811,'Hospitalisation Details'!$A:$P,14,0),"")</f>
        <v>R1024</v>
      </c>
      <c r="S1811" s="47">
        <f>IFERROR(VLOOKUP($A1811,'Hospitalisation Details'!$A:$P,16,0),"")</f>
        <v>30</v>
      </c>
    </row>
    <row r="1812" spans="1:19" x14ac:dyDescent="0.3">
      <c r="A1812" s="34" t="str">
        <f>'Medical Examinations'!A1812</f>
        <v>Id1811</v>
      </c>
      <c r="B1812" s="36" t="str">
        <f>VLOOKUP($A1812,'Customer Names'!A:E,3,FALSE)</f>
        <v>Ms.</v>
      </c>
      <c r="C1812" s="37" t="str">
        <f>VLOOKUP($A1812,'Customer Names'!$A:$E,4,FALSE)</f>
        <v xml:space="preserve"> Esther</v>
      </c>
      <c r="D1812" s="37" t="str">
        <f>VLOOKUP($A1812,'Customer Names'!A:E,5,FALSE)</f>
        <v>Kendall</v>
      </c>
      <c r="E1812" s="35">
        <f>VLOOKUP($A1812,'Medical Examinations'!$A:$H,2,FALSE)</f>
        <v>21.945</v>
      </c>
      <c r="F1812" s="35">
        <f>VLOOKUP($A1812,'Medical Examinations'!$A:$H,3,FALSE)</f>
        <v>5.37</v>
      </c>
      <c r="G1812" s="35" t="str">
        <f>VLOOKUP($A1812,'Medical Examinations'!$A:$N,11,0)</f>
        <v>No</v>
      </c>
      <c r="H1812" s="35" t="str">
        <f>VLOOKUP($A1812,'Medical Examinations'!$A:$N,5,0)</f>
        <v>No</v>
      </c>
      <c r="I1812" s="35" t="str">
        <f>VLOOKUP($A1812,'Medical Examinations'!$A:$N,6,0)</f>
        <v>No</v>
      </c>
      <c r="J1812" s="35">
        <f>VLOOKUP($A1812,'Medical Examinations'!$A:$N,9,0)</f>
        <v>1</v>
      </c>
      <c r="K1812" s="35" t="str">
        <f>VLOOKUP($A1812,'Medical Examinations'!$A:$N,10,0)</f>
        <v>No</v>
      </c>
      <c r="L1812" s="35" t="str">
        <f>VLOOKUP($A1812,'Medical Examinations'!$A:$N,12,0)</f>
        <v>Normal Weight</v>
      </c>
      <c r="M1812" s="35" t="str">
        <f>VLOOKUP($A1812,'Medical Examinations'!$A:$N,13,0)</f>
        <v>Normal</v>
      </c>
      <c r="N1812" s="45">
        <f>IFERROR(VLOOKUP($A1812,'Hospitalisation Details'!$A:$P,15,0),"")</f>
        <v>33886</v>
      </c>
      <c r="O1812" s="46">
        <f>IFERROR(VLOOKUP($A1812,'Hospitalisation Details'!$A:$P,6,0),"")</f>
        <v>4718.2</v>
      </c>
      <c r="P1812" s="47" t="str">
        <f>IFERROR(VLOOKUP($A1812,'Hospitalisation Details'!$A:$P,12,0),"")</f>
        <v>tier - 2</v>
      </c>
      <c r="Q1812" s="47" t="str">
        <f>IFERROR(VLOOKUP($A1812,'Hospitalisation Details'!$A:$P,13,0),"")</f>
        <v>tier - 3</v>
      </c>
      <c r="R1812" s="47" t="str">
        <f>IFERROR(VLOOKUP($A1812,'Hospitalisation Details'!$A:$P,14,0),"")</f>
        <v>R1024</v>
      </c>
      <c r="S1812" s="47">
        <f>IFERROR(VLOOKUP($A1812,'Hospitalisation Details'!$A:$P,16,0),"")</f>
        <v>30</v>
      </c>
    </row>
    <row r="1813" spans="1:19" x14ac:dyDescent="0.3">
      <c r="A1813" s="34" t="str">
        <f>'Medical Examinations'!A1813</f>
        <v>Id1812</v>
      </c>
      <c r="B1813" s="36" t="str">
        <f>VLOOKUP($A1813,'Customer Names'!A:E,3,FALSE)</f>
        <v>Ms.</v>
      </c>
      <c r="C1813" s="37" t="str">
        <f>VLOOKUP($A1813,'Customer Names'!$A:$E,4,FALSE)</f>
        <v xml:space="preserve"> Jackie</v>
      </c>
      <c r="D1813" s="37" t="str">
        <f>VLOOKUP($A1813,'Customer Names'!A:E,5,FALSE)</f>
        <v>Gast</v>
      </c>
      <c r="E1813" s="35">
        <f>VLOOKUP($A1813,'Medical Examinations'!$A:$H,2,FALSE)</f>
        <v>19.47</v>
      </c>
      <c r="F1813" s="35">
        <f>VLOOKUP($A1813,'Medical Examinations'!$A:$H,3,FALSE)</f>
        <v>6.6</v>
      </c>
      <c r="G1813" s="35" t="str">
        <f>VLOOKUP($A1813,'Medical Examinations'!$A:$N,11,0)</f>
        <v>Yes</v>
      </c>
      <c r="H1813" s="35" t="str">
        <f>VLOOKUP($A1813,'Medical Examinations'!$A:$N,5,0)</f>
        <v>No</v>
      </c>
      <c r="I1813" s="35" t="str">
        <f>VLOOKUP($A1813,'Medical Examinations'!$A:$N,6,0)</f>
        <v>No</v>
      </c>
      <c r="J1813" s="35">
        <f>VLOOKUP($A1813,'Medical Examinations'!$A:$N,9,0)</f>
        <v>0</v>
      </c>
      <c r="K1813" s="35" t="str">
        <f>VLOOKUP($A1813,'Medical Examinations'!$A:$N,10,0)</f>
        <v>No</v>
      </c>
      <c r="L1813" s="35" t="str">
        <f>VLOOKUP($A1813,'Medical Examinations'!$A:$N,12,0)</f>
        <v>Normal Weight</v>
      </c>
      <c r="M1813" s="35" t="str">
        <f>VLOOKUP($A1813,'Medical Examinations'!$A:$N,13,0)</f>
        <v>Diabetes</v>
      </c>
      <c r="N1813" s="45">
        <f>IFERROR(VLOOKUP($A1813,'Hospitalisation Details'!$A:$P,15,0),"")</f>
        <v>29810</v>
      </c>
      <c r="O1813" s="46">
        <f>IFERROR(VLOOKUP($A1813,'Hospitalisation Details'!$A:$P,6,0),"")</f>
        <v>4712.12</v>
      </c>
      <c r="P1813" s="47" t="str">
        <f>IFERROR(VLOOKUP($A1813,'Hospitalisation Details'!$A:$P,12,0),"")</f>
        <v>tier - 2</v>
      </c>
      <c r="Q1813" s="47" t="str">
        <f>IFERROR(VLOOKUP($A1813,'Hospitalisation Details'!$A:$P,13,0),"")</f>
        <v>tier - 3</v>
      </c>
      <c r="R1813" s="47" t="str">
        <f>IFERROR(VLOOKUP($A1813,'Hospitalisation Details'!$A:$P,14,0),"")</f>
        <v>R1011</v>
      </c>
      <c r="S1813" s="47">
        <f>IFERROR(VLOOKUP($A1813,'Hospitalisation Details'!$A:$P,16,0),"")</f>
        <v>41</v>
      </c>
    </row>
    <row r="1814" spans="1:19" x14ac:dyDescent="0.3">
      <c r="A1814" s="34" t="str">
        <f>'Medical Examinations'!A1814</f>
        <v>Id1813</v>
      </c>
      <c r="B1814" s="36" t="str">
        <f>VLOOKUP($A1814,'Customer Names'!A:E,3,FALSE)</f>
        <v>Mr.</v>
      </c>
      <c r="C1814" s="37" t="str">
        <f>VLOOKUP($A1814,'Customer Names'!$A:$E,4,FALSE)</f>
        <v xml:space="preserve"> Timothy P.</v>
      </c>
      <c r="D1814" s="37" t="str">
        <f>VLOOKUP($A1814,'Customer Names'!A:E,5,FALSE)</f>
        <v>Scanlin</v>
      </c>
      <c r="E1814" s="35">
        <f>VLOOKUP($A1814,'Medical Examinations'!$A:$H,2,FALSE)</f>
        <v>15.61</v>
      </c>
      <c r="F1814" s="35">
        <f>VLOOKUP($A1814,'Medical Examinations'!$A:$H,3,FALSE)</f>
        <v>5.77</v>
      </c>
      <c r="G1814" s="35" t="str">
        <f>VLOOKUP($A1814,'Medical Examinations'!$A:$N,11,0)</f>
        <v>No</v>
      </c>
      <c r="H1814" s="35" t="str">
        <f>VLOOKUP($A1814,'Medical Examinations'!$A:$N,5,0)</f>
        <v>No</v>
      </c>
      <c r="I1814" s="35" t="str">
        <f>VLOOKUP($A1814,'Medical Examinations'!$A:$N,6,0)</f>
        <v>No</v>
      </c>
      <c r="J1814" s="35">
        <f>VLOOKUP($A1814,'Medical Examinations'!$A:$N,9,0)</f>
        <v>0</v>
      </c>
      <c r="K1814" s="35" t="str">
        <f>VLOOKUP($A1814,'Medical Examinations'!$A:$N,10,0)</f>
        <v>No</v>
      </c>
      <c r="L1814" s="35" t="str">
        <f>VLOOKUP($A1814,'Medical Examinations'!$A:$N,12,0)</f>
        <v>Underweight</v>
      </c>
      <c r="M1814" s="35" t="str">
        <f>VLOOKUP($A1814,'Medical Examinations'!$A:$N,13,0)</f>
        <v>Prediabetes</v>
      </c>
      <c r="N1814" s="45">
        <f>IFERROR(VLOOKUP($A1814,'Hospitalisation Details'!$A:$P,15,0),"")</f>
        <v>28463</v>
      </c>
      <c r="O1814" s="46">
        <f>IFERROR(VLOOKUP($A1814,'Hospitalisation Details'!$A:$P,6,0),"")</f>
        <v>4699.47</v>
      </c>
      <c r="P1814" s="47" t="str">
        <f>IFERROR(VLOOKUP($A1814,'Hospitalisation Details'!$A:$P,12,0),"")</f>
        <v>tier - 2</v>
      </c>
      <c r="Q1814" s="47" t="str">
        <f>IFERROR(VLOOKUP($A1814,'Hospitalisation Details'!$A:$P,13,0),"")</f>
        <v>tier - 3</v>
      </c>
      <c r="R1814" s="47" t="str">
        <f>IFERROR(VLOOKUP($A1814,'Hospitalisation Details'!$A:$P,14,0),"")</f>
        <v>R1013</v>
      </c>
      <c r="S1814" s="47">
        <f>IFERROR(VLOOKUP($A1814,'Hospitalisation Details'!$A:$P,16,0),"")</f>
        <v>45</v>
      </c>
    </row>
    <row r="1815" spans="1:19" x14ac:dyDescent="0.3">
      <c r="A1815" s="34" t="str">
        <f>'Medical Examinations'!A1815</f>
        <v>Id1814</v>
      </c>
      <c r="B1815" s="36" t="str">
        <f>VLOOKUP($A1815,'Customer Names'!A:E,3,FALSE)</f>
        <v>Ms.</v>
      </c>
      <c r="C1815" s="37" t="str">
        <f>VLOOKUP($A1815,'Customer Names'!$A:$E,4,FALSE)</f>
        <v xml:space="preserve"> Lauren</v>
      </c>
      <c r="D1815" s="37" t="str">
        <f>VLOOKUP($A1815,'Customer Names'!A:E,5,FALSE)</f>
        <v>Philbrook</v>
      </c>
      <c r="E1815" s="35">
        <f>VLOOKUP($A1815,'Medical Examinations'!$A:$H,2,FALSE)</f>
        <v>28.6</v>
      </c>
      <c r="F1815" s="35">
        <f>VLOOKUP($A1815,'Medical Examinations'!$A:$H,3,FALSE)</f>
        <v>6.08</v>
      </c>
      <c r="G1815" s="35" t="str">
        <f>VLOOKUP($A1815,'Medical Examinations'!$A:$N,11,0)</f>
        <v>No</v>
      </c>
      <c r="H1815" s="35" t="str">
        <f>VLOOKUP($A1815,'Medical Examinations'!$A:$N,5,0)</f>
        <v>No</v>
      </c>
      <c r="I1815" s="35" t="str">
        <f>VLOOKUP($A1815,'Medical Examinations'!$A:$N,6,0)</f>
        <v>Yes</v>
      </c>
      <c r="J1815" s="35">
        <f>VLOOKUP($A1815,'Medical Examinations'!$A:$N,9,0)</f>
        <v>1</v>
      </c>
      <c r="K1815" s="35" t="str">
        <f>VLOOKUP($A1815,'Medical Examinations'!$A:$N,10,0)</f>
        <v>No</v>
      </c>
      <c r="L1815" s="35" t="str">
        <f>VLOOKUP($A1815,'Medical Examinations'!$A:$N,12,0)</f>
        <v>Overweight</v>
      </c>
      <c r="M1815" s="35" t="str">
        <f>VLOOKUP($A1815,'Medical Examinations'!$A:$N,13,0)</f>
        <v>Prediabetes</v>
      </c>
      <c r="N1815" s="45">
        <f>IFERROR(VLOOKUP($A1815,'Hospitalisation Details'!$A:$P,15,0),"")</f>
        <v>37794</v>
      </c>
      <c r="O1815" s="46">
        <f>IFERROR(VLOOKUP($A1815,'Hospitalisation Details'!$A:$P,6,0),"")</f>
        <v>4687.8</v>
      </c>
      <c r="P1815" s="47" t="str">
        <f>IFERROR(VLOOKUP($A1815,'Hospitalisation Details'!$A:$P,12,0),"")</f>
        <v>tier - 2</v>
      </c>
      <c r="Q1815" s="47" t="str">
        <f>IFERROR(VLOOKUP($A1815,'Hospitalisation Details'!$A:$P,13,0),"")</f>
        <v>tier - 3</v>
      </c>
      <c r="R1815" s="47" t="str">
        <f>IFERROR(VLOOKUP($A1815,'Hospitalisation Details'!$A:$P,14,0),"")</f>
        <v>R1011</v>
      </c>
      <c r="S1815" s="47">
        <f>IFERROR(VLOOKUP($A1815,'Hospitalisation Details'!$A:$P,16,0),"")</f>
        <v>19</v>
      </c>
    </row>
    <row r="1816" spans="1:19" x14ac:dyDescent="0.3">
      <c r="A1816" s="34" t="str">
        <f>'Medical Examinations'!A1816</f>
        <v>Id1815</v>
      </c>
      <c r="B1816" s="36" t="str">
        <f>VLOOKUP($A1816,'Customer Names'!A:E,3,FALSE)</f>
        <v>Mr.</v>
      </c>
      <c r="C1816" s="37" t="str">
        <f>VLOOKUP($A1816,'Customer Names'!$A:$E,4,FALSE)</f>
        <v xml:space="preserve"> Benjamin</v>
      </c>
      <c r="D1816" s="37" t="str">
        <f>VLOOKUP($A1816,'Customer Names'!A:E,5,FALSE)</f>
        <v>Cowan</v>
      </c>
      <c r="E1816" s="35">
        <f>VLOOKUP($A1816,'Medical Examinations'!$A:$H,2,FALSE)</f>
        <v>46.53</v>
      </c>
      <c r="F1816" s="35">
        <f>VLOOKUP($A1816,'Medical Examinations'!$A:$H,3,FALSE)</f>
        <v>4.16</v>
      </c>
      <c r="G1816" s="35" t="str">
        <f>VLOOKUP($A1816,'Medical Examinations'!$A:$N,11,0)</f>
        <v>No</v>
      </c>
      <c r="H1816" s="35" t="str">
        <f>VLOOKUP($A1816,'Medical Examinations'!$A:$N,5,0)</f>
        <v>No</v>
      </c>
      <c r="I1816" s="35" t="str">
        <f>VLOOKUP($A1816,'Medical Examinations'!$A:$N,6,0)</f>
        <v>No</v>
      </c>
      <c r="J1816" s="35">
        <f>VLOOKUP($A1816,'Medical Examinations'!$A:$N,9,0)</f>
        <v>0</v>
      </c>
      <c r="K1816" s="35" t="str">
        <f>VLOOKUP($A1816,'Medical Examinations'!$A:$N,10,0)</f>
        <v>No</v>
      </c>
      <c r="L1816" s="35" t="str">
        <f>VLOOKUP($A1816,'Medical Examinations'!$A:$N,12,0)</f>
        <v>Obesity</v>
      </c>
      <c r="M1816" s="35" t="str">
        <f>VLOOKUP($A1816,'Medical Examinations'!$A:$N,13,0)</f>
        <v>Normal</v>
      </c>
      <c r="N1816" s="45">
        <f>IFERROR(VLOOKUP($A1816,'Hospitalisation Details'!$A:$P,15,0),"")</f>
        <v>33120</v>
      </c>
      <c r="O1816" s="46">
        <f>IFERROR(VLOOKUP($A1816,'Hospitalisation Details'!$A:$P,6,0),"")</f>
        <v>4686.3900000000003</v>
      </c>
      <c r="P1816" s="47" t="str">
        <f>IFERROR(VLOOKUP($A1816,'Hospitalisation Details'!$A:$P,12,0),"")</f>
        <v>tier - 3</v>
      </c>
      <c r="Q1816" s="47" t="str">
        <f>IFERROR(VLOOKUP($A1816,'Hospitalisation Details'!$A:$P,13,0),"")</f>
        <v>tier - 3</v>
      </c>
      <c r="R1816" s="47" t="str">
        <f>IFERROR(VLOOKUP($A1816,'Hospitalisation Details'!$A:$P,14,0),"")</f>
        <v>R1013</v>
      </c>
      <c r="S1816" s="47">
        <f>IFERROR(VLOOKUP($A1816,'Hospitalisation Details'!$A:$P,16,0),"")</f>
        <v>32</v>
      </c>
    </row>
    <row r="1817" spans="1:19" x14ac:dyDescent="0.3">
      <c r="A1817" s="34" t="str">
        <f>'Medical Examinations'!A1817</f>
        <v>Id1816</v>
      </c>
      <c r="B1817" s="36" t="str">
        <f>VLOOKUP($A1817,'Customer Names'!A:E,3,FALSE)</f>
        <v>Mr.</v>
      </c>
      <c r="C1817" s="37" t="str">
        <f>VLOOKUP($A1817,'Customer Names'!$A:$E,4,FALSE)</f>
        <v xml:space="preserve"> Hugo M</v>
      </c>
      <c r="D1817" s="37" t="str">
        <f>VLOOKUP($A1817,'Customer Names'!A:E,5,FALSE)</f>
        <v>Sousa</v>
      </c>
      <c r="E1817" s="35">
        <f>VLOOKUP($A1817,'Medical Examinations'!$A:$H,2,FALSE)</f>
        <v>34.99</v>
      </c>
      <c r="F1817" s="35">
        <f>VLOOKUP($A1817,'Medical Examinations'!$A:$H,3,FALSE)</f>
        <v>5.0999999999999996</v>
      </c>
      <c r="G1817" s="35" t="str">
        <f>VLOOKUP($A1817,'Medical Examinations'!$A:$N,11,0)</f>
        <v>No</v>
      </c>
      <c r="H1817" s="35" t="str">
        <f>VLOOKUP($A1817,'Medical Examinations'!$A:$N,5,0)</f>
        <v>No</v>
      </c>
      <c r="I1817" s="35" t="str">
        <f>VLOOKUP($A1817,'Medical Examinations'!$A:$N,6,0)</f>
        <v>Yes</v>
      </c>
      <c r="J1817" s="35">
        <f>VLOOKUP($A1817,'Medical Examinations'!$A:$N,9,0)</f>
        <v>1</v>
      </c>
      <c r="K1817" s="35" t="str">
        <f>VLOOKUP($A1817,'Medical Examinations'!$A:$N,10,0)</f>
        <v>No</v>
      </c>
      <c r="L1817" s="35" t="str">
        <f>VLOOKUP($A1817,'Medical Examinations'!$A:$N,12,0)</f>
        <v>Obesity</v>
      </c>
      <c r="M1817" s="35" t="str">
        <f>VLOOKUP($A1817,'Medical Examinations'!$A:$N,13,0)</f>
        <v>Normal</v>
      </c>
      <c r="N1817" s="45">
        <f>IFERROR(VLOOKUP($A1817,'Hospitalisation Details'!$A:$P,15,0),"")</f>
        <v>37898</v>
      </c>
      <c r="O1817" s="46">
        <f>IFERROR(VLOOKUP($A1817,'Hospitalisation Details'!$A:$P,6,0),"")</f>
        <v>4678.8</v>
      </c>
      <c r="P1817" s="47" t="str">
        <f>IFERROR(VLOOKUP($A1817,'Hospitalisation Details'!$A:$P,12,0),"")</f>
        <v>tier - 2</v>
      </c>
      <c r="Q1817" s="47" t="str">
        <f>IFERROR(VLOOKUP($A1817,'Hospitalisation Details'!$A:$P,13,0),"")</f>
        <v>tier - 1</v>
      </c>
      <c r="R1817" s="47" t="str">
        <f>IFERROR(VLOOKUP($A1817,'Hospitalisation Details'!$A:$P,14,0),"")</f>
        <v>R1021</v>
      </c>
      <c r="S1817" s="47">
        <f>IFERROR(VLOOKUP($A1817,'Hospitalisation Details'!$A:$P,16,0),"")</f>
        <v>19</v>
      </c>
    </row>
    <row r="1818" spans="1:19" x14ac:dyDescent="0.3">
      <c r="A1818" s="34" t="str">
        <f>'Medical Examinations'!A1818</f>
        <v>Id1817</v>
      </c>
      <c r="B1818" s="36" t="str">
        <f>VLOOKUP($A1818,'Customer Names'!A:E,3,FALSE)</f>
        <v>Mr.</v>
      </c>
      <c r="C1818" s="37" t="str">
        <f>VLOOKUP($A1818,'Customer Names'!$A:$E,4,FALSE)</f>
        <v xml:space="preserve"> Daniel J. Jr.</v>
      </c>
      <c r="D1818" s="37" t="str">
        <f>VLOOKUP($A1818,'Customer Names'!A:E,5,FALSE)</f>
        <v>Stanton</v>
      </c>
      <c r="E1818" s="35">
        <f>VLOOKUP($A1818,'Medical Examinations'!$A:$H,2,FALSE)</f>
        <v>17.05</v>
      </c>
      <c r="F1818" s="35">
        <f>VLOOKUP($A1818,'Medical Examinations'!$A:$H,3,FALSE)</f>
        <v>5.3</v>
      </c>
      <c r="G1818" s="35" t="str">
        <f>VLOOKUP($A1818,'Medical Examinations'!$A:$N,11,0)</f>
        <v>No</v>
      </c>
      <c r="H1818" s="35" t="str">
        <f>VLOOKUP($A1818,'Medical Examinations'!$A:$N,5,0)</f>
        <v>No</v>
      </c>
      <c r="I1818" s="35" t="str">
        <f>VLOOKUP($A1818,'Medical Examinations'!$A:$N,6,0)</f>
        <v>Yes</v>
      </c>
      <c r="J1818" s="35">
        <f>VLOOKUP($A1818,'Medical Examinations'!$A:$N,9,0)</f>
        <v>1</v>
      </c>
      <c r="K1818" s="35" t="str">
        <f>VLOOKUP($A1818,'Medical Examinations'!$A:$N,10,0)</f>
        <v>No</v>
      </c>
      <c r="L1818" s="35" t="str">
        <f>VLOOKUP($A1818,'Medical Examinations'!$A:$N,12,0)</f>
        <v>Underweight</v>
      </c>
      <c r="M1818" s="35" t="str">
        <f>VLOOKUP($A1818,'Medical Examinations'!$A:$N,13,0)</f>
        <v>Normal</v>
      </c>
      <c r="N1818" s="45">
        <f>IFERROR(VLOOKUP($A1818,'Hospitalisation Details'!$A:$P,15,0),"")</f>
        <v>29146</v>
      </c>
      <c r="O1818" s="46">
        <f>IFERROR(VLOOKUP($A1818,'Hospitalisation Details'!$A:$P,6,0),"")</f>
        <v>4674.2</v>
      </c>
      <c r="P1818" s="47" t="str">
        <f>IFERROR(VLOOKUP($A1818,'Hospitalisation Details'!$A:$P,12,0),"")</f>
        <v>tier - 2</v>
      </c>
      <c r="Q1818" s="47" t="str">
        <f>IFERROR(VLOOKUP($A1818,'Hospitalisation Details'!$A:$P,13,0),"")</f>
        <v>tier - 1</v>
      </c>
      <c r="R1818" s="47" t="str">
        <f>IFERROR(VLOOKUP($A1818,'Hospitalisation Details'!$A:$P,14,0),"")</f>
        <v>R1013</v>
      </c>
      <c r="S1818" s="47">
        <f>IFERROR(VLOOKUP($A1818,'Hospitalisation Details'!$A:$P,16,0),"")</f>
        <v>43</v>
      </c>
    </row>
    <row r="1819" spans="1:19" x14ac:dyDescent="0.3">
      <c r="A1819" s="34" t="str">
        <f>'Medical Examinations'!A1819</f>
        <v>Id1818</v>
      </c>
      <c r="B1819" s="36" t="str">
        <f>VLOOKUP($A1819,'Customer Names'!A:E,3,FALSE)</f>
        <v>Mr.</v>
      </c>
      <c r="C1819" s="37" t="str">
        <f>VLOOKUP($A1819,'Customer Names'!$A:$E,4,FALSE)</f>
        <v xml:space="preserve"> Justin R</v>
      </c>
      <c r="D1819" s="37" t="str">
        <f>VLOOKUP($A1819,'Customer Names'!A:E,5,FALSE)</f>
        <v>Mollak</v>
      </c>
      <c r="E1819" s="35">
        <f>VLOOKUP($A1819,'Medical Examinations'!$A:$H,2,FALSE)</f>
        <v>37.18</v>
      </c>
      <c r="F1819" s="35">
        <f>VLOOKUP($A1819,'Medical Examinations'!$A:$H,3,FALSE)</f>
        <v>4.9000000000000004</v>
      </c>
      <c r="G1819" s="35" t="str">
        <f>VLOOKUP($A1819,'Medical Examinations'!$A:$N,11,0)</f>
        <v>No</v>
      </c>
      <c r="H1819" s="35" t="str">
        <f>VLOOKUP($A1819,'Medical Examinations'!$A:$N,5,0)</f>
        <v>No</v>
      </c>
      <c r="I1819" s="35" t="str">
        <f>VLOOKUP($A1819,'Medical Examinations'!$A:$N,6,0)</f>
        <v>No</v>
      </c>
      <c r="J1819" s="35">
        <f>VLOOKUP($A1819,'Medical Examinations'!$A:$N,9,0)</f>
        <v>0</v>
      </c>
      <c r="K1819" s="35" t="str">
        <f>VLOOKUP($A1819,'Medical Examinations'!$A:$N,10,0)</f>
        <v>No</v>
      </c>
      <c r="L1819" s="35" t="str">
        <f>VLOOKUP($A1819,'Medical Examinations'!$A:$N,12,0)</f>
        <v>Obesity</v>
      </c>
      <c r="M1819" s="35" t="str">
        <f>VLOOKUP($A1819,'Medical Examinations'!$A:$N,13,0)</f>
        <v>Normal</v>
      </c>
      <c r="N1819" s="45">
        <f>IFERROR(VLOOKUP($A1819,'Hospitalisation Details'!$A:$P,15,0),"")</f>
        <v>33067</v>
      </c>
      <c r="O1819" s="46">
        <f>IFERROR(VLOOKUP($A1819,'Hospitalisation Details'!$A:$P,6,0),"")</f>
        <v>4673.3900000000003</v>
      </c>
      <c r="P1819" s="47" t="str">
        <f>IFERROR(VLOOKUP($A1819,'Hospitalisation Details'!$A:$P,12,0),"")</f>
        <v>tier - 2</v>
      </c>
      <c r="Q1819" s="47" t="str">
        <f>IFERROR(VLOOKUP($A1819,'Hospitalisation Details'!$A:$P,13,0),"")</f>
        <v>tier - 1</v>
      </c>
      <c r="R1819" s="47" t="str">
        <f>IFERROR(VLOOKUP($A1819,'Hospitalisation Details'!$A:$P,14,0),"")</f>
        <v>R1013</v>
      </c>
      <c r="S1819" s="47">
        <f>IFERROR(VLOOKUP($A1819,'Hospitalisation Details'!$A:$P,16,0),"")</f>
        <v>32</v>
      </c>
    </row>
    <row r="1820" spans="1:19" x14ac:dyDescent="0.3">
      <c r="A1820" s="34" t="str">
        <f>'Medical Examinations'!A1820</f>
        <v>Id1819</v>
      </c>
      <c r="B1820" s="36" t="str">
        <f>VLOOKUP($A1820,'Customer Names'!A:E,3,FALSE)</f>
        <v>Mr.</v>
      </c>
      <c r="C1820" s="37" t="str">
        <f>VLOOKUP($A1820,'Customer Names'!$A:$E,4,FALSE)</f>
        <v xml:space="preserve"> Colin</v>
      </c>
      <c r="D1820" s="37" t="str">
        <f>VLOOKUP($A1820,'Customer Names'!A:E,5,FALSE)</f>
        <v>Bell</v>
      </c>
      <c r="E1820" s="35">
        <f>VLOOKUP($A1820,'Medical Examinations'!$A:$H,2,FALSE)</f>
        <v>35.200000000000003</v>
      </c>
      <c r="F1820" s="35">
        <f>VLOOKUP($A1820,'Medical Examinations'!$A:$H,3,FALSE)</f>
        <v>5.55</v>
      </c>
      <c r="G1820" s="35" t="str">
        <f>VLOOKUP($A1820,'Medical Examinations'!$A:$N,11,0)</f>
        <v>No</v>
      </c>
      <c r="H1820" s="35" t="str">
        <f>VLOOKUP($A1820,'Medical Examinations'!$A:$N,5,0)</f>
        <v>No</v>
      </c>
      <c r="I1820" s="35" t="str">
        <f>VLOOKUP($A1820,'Medical Examinations'!$A:$N,6,0)</f>
        <v>No</v>
      </c>
      <c r="J1820" s="35">
        <f>VLOOKUP($A1820,'Medical Examinations'!$A:$N,9,0)</f>
        <v>0</v>
      </c>
      <c r="K1820" s="35" t="str">
        <f>VLOOKUP($A1820,'Medical Examinations'!$A:$N,10,0)</f>
        <v>No</v>
      </c>
      <c r="L1820" s="35" t="str">
        <f>VLOOKUP($A1820,'Medical Examinations'!$A:$N,12,0)</f>
        <v>Obesity</v>
      </c>
      <c r="M1820" s="35" t="str">
        <f>VLOOKUP($A1820,'Medical Examinations'!$A:$N,13,0)</f>
        <v>Normal</v>
      </c>
      <c r="N1820" s="45">
        <f>IFERROR(VLOOKUP($A1820,'Hospitalisation Details'!$A:$P,15,0),"")</f>
        <v>33142</v>
      </c>
      <c r="O1820" s="46">
        <f>IFERROR(VLOOKUP($A1820,'Hospitalisation Details'!$A:$P,6,0),"")</f>
        <v>4670.6400000000003</v>
      </c>
      <c r="P1820" s="47" t="str">
        <f>IFERROR(VLOOKUP($A1820,'Hospitalisation Details'!$A:$P,12,0),"")</f>
        <v>tier - 2</v>
      </c>
      <c r="Q1820" s="47" t="str">
        <f>IFERROR(VLOOKUP($A1820,'Hospitalisation Details'!$A:$P,13,0),"")</f>
        <v>tier - 2</v>
      </c>
      <c r="R1820" s="47" t="str">
        <f>IFERROR(VLOOKUP($A1820,'Hospitalisation Details'!$A:$P,14,0),"")</f>
        <v>R1011</v>
      </c>
      <c r="S1820" s="47">
        <f>IFERROR(VLOOKUP($A1820,'Hospitalisation Details'!$A:$P,16,0),"")</f>
        <v>32</v>
      </c>
    </row>
    <row r="1821" spans="1:19" x14ac:dyDescent="0.3">
      <c r="A1821" s="34" t="str">
        <f>'Medical Examinations'!A1821</f>
        <v>Id1820</v>
      </c>
      <c r="B1821" s="36" t="str">
        <f>VLOOKUP($A1821,'Customer Names'!A:E,3,FALSE)</f>
        <v>Mr.</v>
      </c>
      <c r="C1821" s="37" t="str">
        <f>VLOOKUP($A1821,'Customer Names'!$A:$E,4,FALSE)</f>
        <v xml:space="preserve"> Rob</v>
      </c>
      <c r="D1821" s="37" t="str">
        <f>VLOOKUP($A1821,'Customer Names'!A:E,5,FALSE)</f>
        <v>Weston</v>
      </c>
      <c r="E1821" s="35">
        <f>VLOOKUP($A1821,'Medical Examinations'!$A:$H,2,FALSE)</f>
        <v>37.335000000000001</v>
      </c>
      <c r="F1821" s="35">
        <f>VLOOKUP($A1821,'Medical Examinations'!$A:$H,3,FALSE)</f>
        <v>4.95</v>
      </c>
      <c r="G1821" s="35" t="str">
        <f>VLOOKUP($A1821,'Medical Examinations'!$A:$N,11,0)</f>
        <v>No</v>
      </c>
      <c r="H1821" s="35" t="str">
        <f>VLOOKUP($A1821,'Medical Examinations'!$A:$N,5,0)</f>
        <v>No</v>
      </c>
      <c r="I1821" s="35" t="str">
        <f>VLOOKUP($A1821,'Medical Examinations'!$A:$N,6,0)</f>
        <v>No</v>
      </c>
      <c r="J1821" s="35">
        <f>VLOOKUP($A1821,'Medical Examinations'!$A:$N,9,0)</f>
        <v>0</v>
      </c>
      <c r="K1821" s="35" t="str">
        <f>VLOOKUP($A1821,'Medical Examinations'!$A:$N,10,0)</f>
        <v>No</v>
      </c>
      <c r="L1821" s="35" t="str">
        <f>VLOOKUP($A1821,'Medical Examinations'!$A:$N,12,0)</f>
        <v>Obesity</v>
      </c>
      <c r="M1821" s="35" t="str">
        <f>VLOOKUP($A1821,'Medical Examinations'!$A:$N,13,0)</f>
        <v>Normal</v>
      </c>
      <c r="N1821" s="45">
        <f>IFERROR(VLOOKUP($A1821,'Hospitalisation Details'!$A:$P,15,0),"")</f>
        <v>33090</v>
      </c>
      <c r="O1821" s="46">
        <f>IFERROR(VLOOKUP($A1821,'Hospitalisation Details'!$A:$P,6,0),"")</f>
        <v>4667.6099999999997</v>
      </c>
      <c r="P1821" s="47" t="str">
        <f>IFERROR(VLOOKUP($A1821,'Hospitalisation Details'!$A:$P,12,0),"")</f>
        <v>tier - 3</v>
      </c>
      <c r="Q1821" s="47" t="str">
        <f>IFERROR(VLOOKUP($A1821,'Hospitalisation Details'!$A:$P,13,0),"")</f>
        <v>tier - 3</v>
      </c>
      <c r="R1821" s="47" t="str">
        <f>IFERROR(VLOOKUP($A1821,'Hospitalisation Details'!$A:$P,14,0),"")</f>
        <v>R1016</v>
      </c>
      <c r="S1821" s="47">
        <f>IFERROR(VLOOKUP($A1821,'Hospitalisation Details'!$A:$P,16,0),"")</f>
        <v>32</v>
      </c>
    </row>
    <row r="1822" spans="1:19" x14ac:dyDescent="0.3">
      <c r="A1822" s="34" t="str">
        <f>'Medical Examinations'!A1822</f>
        <v>Id1821</v>
      </c>
      <c r="B1822" s="36" t="str">
        <f>VLOOKUP($A1822,'Customer Names'!A:E,3,FALSE)</f>
        <v>Mr.</v>
      </c>
      <c r="C1822" s="37" t="str">
        <f>VLOOKUP($A1822,'Customer Names'!$A:$E,4,FALSE)</f>
        <v xml:space="preserve"> Patrick</v>
      </c>
      <c r="D1822" s="37" t="str">
        <f>VLOOKUP($A1822,'Customer Names'!A:E,5,FALSE)</f>
        <v>Rabuzzi</v>
      </c>
      <c r="E1822" s="35">
        <f>VLOOKUP($A1822,'Medical Examinations'!$A:$H,2,FALSE)</f>
        <v>27.265000000000001</v>
      </c>
      <c r="F1822" s="35">
        <f>VLOOKUP($A1822,'Medical Examinations'!$A:$H,3,FALSE)</f>
        <v>6.46</v>
      </c>
      <c r="G1822" s="35" t="str">
        <f>VLOOKUP($A1822,'Medical Examinations'!$A:$N,11,0)</f>
        <v>Yes</v>
      </c>
      <c r="H1822" s="35" t="str">
        <f>VLOOKUP($A1822,'Medical Examinations'!$A:$N,5,0)</f>
        <v>No</v>
      </c>
      <c r="I1822" s="35" t="str">
        <f>VLOOKUP($A1822,'Medical Examinations'!$A:$N,6,0)</f>
        <v>No</v>
      </c>
      <c r="J1822" s="35">
        <f>VLOOKUP($A1822,'Medical Examinations'!$A:$N,9,0)</f>
        <v>0</v>
      </c>
      <c r="K1822" s="35" t="str">
        <f>VLOOKUP($A1822,'Medical Examinations'!$A:$N,10,0)</f>
        <v>No</v>
      </c>
      <c r="L1822" s="35" t="str">
        <f>VLOOKUP($A1822,'Medical Examinations'!$A:$N,12,0)</f>
        <v>Overweight</v>
      </c>
      <c r="M1822" s="35" t="str">
        <f>VLOOKUP($A1822,'Medical Examinations'!$A:$N,13,0)</f>
        <v>Prediabetes</v>
      </c>
      <c r="N1822" s="45">
        <f>IFERROR(VLOOKUP($A1822,'Hospitalisation Details'!$A:$P,15,0),"")</f>
        <v>35363</v>
      </c>
      <c r="O1822" s="46">
        <f>IFERROR(VLOOKUP($A1822,'Hospitalisation Details'!$A:$P,6,0),"")</f>
        <v>4661.29</v>
      </c>
      <c r="P1822" s="47" t="str">
        <f>IFERROR(VLOOKUP($A1822,'Hospitalisation Details'!$A:$P,12,0),"")</f>
        <v>tier - 2</v>
      </c>
      <c r="Q1822" s="47" t="str">
        <f>IFERROR(VLOOKUP($A1822,'Hospitalisation Details'!$A:$P,13,0),"")</f>
        <v>tier - 1</v>
      </c>
      <c r="R1822" s="47" t="str">
        <f>IFERROR(VLOOKUP($A1822,'Hospitalisation Details'!$A:$P,14,0),"")</f>
        <v>R1017</v>
      </c>
      <c r="S1822" s="47">
        <f>IFERROR(VLOOKUP($A1822,'Hospitalisation Details'!$A:$P,16,0),"")</f>
        <v>26</v>
      </c>
    </row>
    <row r="1823" spans="1:19" x14ac:dyDescent="0.3">
      <c r="A1823" s="34" t="str">
        <f>'Medical Examinations'!A1823</f>
        <v>Id1822</v>
      </c>
      <c r="B1823" s="36" t="str">
        <f>VLOOKUP($A1823,'Customer Names'!A:E,3,FALSE)</f>
        <v>Mr.</v>
      </c>
      <c r="C1823" s="37" t="str">
        <f>VLOOKUP($A1823,'Customer Names'!$A:$E,4,FALSE)</f>
        <v xml:space="preserve"> Austin D</v>
      </c>
      <c r="D1823" s="37" t="str">
        <f>VLOOKUP($A1823,'Customer Names'!A:E,5,FALSE)</f>
        <v>Hendrix</v>
      </c>
      <c r="E1823" s="35">
        <f>VLOOKUP($A1823,'Medical Examinations'!$A:$H,2,FALSE)</f>
        <v>30.8</v>
      </c>
      <c r="F1823" s="35">
        <f>VLOOKUP($A1823,'Medical Examinations'!$A:$H,3,FALSE)</f>
        <v>4.9000000000000004</v>
      </c>
      <c r="G1823" s="35" t="str">
        <f>VLOOKUP($A1823,'Medical Examinations'!$A:$N,11,0)</f>
        <v>Yes</v>
      </c>
      <c r="H1823" s="35" t="str">
        <f>VLOOKUP($A1823,'Medical Examinations'!$A:$N,5,0)</f>
        <v>No</v>
      </c>
      <c r="I1823" s="35" t="str">
        <f>VLOOKUP($A1823,'Medical Examinations'!$A:$N,6,0)</f>
        <v>No</v>
      </c>
      <c r="J1823" s="35">
        <f>VLOOKUP($A1823,'Medical Examinations'!$A:$N,9,0)</f>
        <v>0</v>
      </c>
      <c r="K1823" s="35" t="str">
        <f>VLOOKUP($A1823,'Medical Examinations'!$A:$N,10,0)</f>
        <v>No</v>
      </c>
      <c r="L1823" s="35" t="str">
        <f>VLOOKUP($A1823,'Medical Examinations'!$A:$N,12,0)</f>
        <v>Obesity</v>
      </c>
      <c r="M1823" s="35" t="str">
        <f>VLOOKUP($A1823,'Medical Examinations'!$A:$N,13,0)</f>
        <v>Normal</v>
      </c>
      <c r="N1823" s="45">
        <f>IFERROR(VLOOKUP($A1823,'Hospitalisation Details'!$A:$P,15,0),"")</f>
        <v>31220</v>
      </c>
      <c r="O1823" s="46">
        <f>IFERROR(VLOOKUP($A1823,'Hospitalisation Details'!$A:$P,6,0),"")</f>
        <v>4646.76</v>
      </c>
      <c r="P1823" s="47" t="str">
        <f>IFERROR(VLOOKUP($A1823,'Hospitalisation Details'!$A:$P,12,0),"")</f>
        <v>tier - 1</v>
      </c>
      <c r="Q1823" s="47" t="str">
        <f>IFERROR(VLOOKUP($A1823,'Hospitalisation Details'!$A:$P,13,0),"")</f>
        <v>tier - 1</v>
      </c>
      <c r="R1823" s="47" t="str">
        <f>IFERROR(VLOOKUP($A1823,'Hospitalisation Details'!$A:$P,14,0),"")</f>
        <v>R1011</v>
      </c>
      <c r="S1823" s="47">
        <f>IFERROR(VLOOKUP($A1823,'Hospitalisation Details'!$A:$P,16,0),"")</f>
        <v>37</v>
      </c>
    </row>
    <row r="1824" spans="1:19" x14ac:dyDescent="0.3">
      <c r="A1824" s="34" t="str">
        <f>'Medical Examinations'!A1824</f>
        <v>Id1823</v>
      </c>
      <c r="B1824" s="36" t="str">
        <f>VLOOKUP($A1824,'Customer Names'!A:E,3,FALSE)</f>
        <v>Ms.</v>
      </c>
      <c r="C1824" s="37" t="str">
        <f>VLOOKUP($A1824,'Customer Names'!$A:$E,4,FALSE)</f>
        <v xml:space="preserve"> Brittany</v>
      </c>
      <c r="D1824" s="37" t="str">
        <f>VLOOKUP($A1824,'Customer Names'!A:E,5,FALSE)</f>
        <v>Van Nielen</v>
      </c>
      <c r="E1824" s="35">
        <f>VLOOKUP($A1824,'Medical Examinations'!$A:$H,2,FALSE)</f>
        <v>30.21</v>
      </c>
      <c r="F1824" s="35">
        <f>VLOOKUP($A1824,'Medical Examinations'!$A:$H,3,FALSE)</f>
        <v>5.21</v>
      </c>
      <c r="G1824" s="35" t="str">
        <f>VLOOKUP($A1824,'Medical Examinations'!$A:$N,11,0)</f>
        <v>No</v>
      </c>
      <c r="H1824" s="35" t="str">
        <f>VLOOKUP($A1824,'Medical Examinations'!$A:$N,5,0)</f>
        <v>No</v>
      </c>
      <c r="I1824" s="35" t="str">
        <f>VLOOKUP($A1824,'Medical Examinations'!$A:$N,6,0)</f>
        <v>No</v>
      </c>
      <c r="J1824" s="35">
        <f>VLOOKUP($A1824,'Medical Examinations'!$A:$N,9,0)</f>
        <v>1</v>
      </c>
      <c r="K1824" s="35" t="str">
        <f>VLOOKUP($A1824,'Medical Examinations'!$A:$N,10,0)</f>
        <v>No</v>
      </c>
      <c r="L1824" s="35" t="str">
        <f>VLOOKUP($A1824,'Medical Examinations'!$A:$N,12,0)</f>
        <v>Obesity</v>
      </c>
      <c r="M1824" s="35" t="str">
        <f>VLOOKUP($A1824,'Medical Examinations'!$A:$N,13,0)</f>
        <v>Normal</v>
      </c>
      <c r="N1824" s="45">
        <f>IFERROR(VLOOKUP($A1824,'Hospitalisation Details'!$A:$P,15,0),"")</f>
        <v>35975</v>
      </c>
      <c r="O1824" s="46">
        <f>IFERROR(VLOOKUP($A1824,'Hospitalisation Details'!$A:$P,6,0),"")</f>
        <v>4618.08</v>
      </c>
      <c r="P1824" s="47" t="str">
        <f>IFERROR(VLOOKUP($A1824,'Hospitalisation Details'!$A:$P,12,0),"")</f>
        <v>tier - 2</v>
      </c>
      <c r="Q1824" s="47" t="str">
        <f>IFERROR(VLOOKUP($A1824,'Hospitalisation Details'!$A:$P,13,0),"")</f>
        <v>tier - 1</v>
      </c>
      <c r="R1824" s="47" t="str">
        <f>IFERROR(VLOOKUP($A1824,'Hospitalisation Details'!$A:$P,14,0),"")</f>
        <v>R1012</v>
      </c>
      <c r="S1824" s="47">
        <f>IFERROR(VLOOKUP($A1824,'Hospitalisation Details'!$A:$P,16,0),"")</f>
        <v>24</v>
      </c>
    </row>
    <row r="1825" spans="1:19" x14ac:dyDescent="0.3">
      <c r="A1825" s="34" t="str">
        <f>'Medical Examinations'!A1825</f>
        <v>Id1824</v>
      </c>
      <c r="B1825" s="36" t="str">
        <f>VLOOKUP($A1825,'Customer Names'!A:E,3,FALSE)</f>
        <v>Mr.</v>
      </c>
      <c r="C1825" s="37" t="str">
        <f>VLOOKUP($A1825,'Customer Names'!$A:$E,4,FALSE)</f>
        <v xml:space="preserve"> Matthew T</v>
      </c>
      <c r="D1825" s="37" t="str">
        <f>VLOOKUP($A1825,'Customer Names'!A:E,5,FALSE)</f>
        <v>Blanton</v>
      </c>
      <c r="E1825" s="35">
        <f>VLOOKUP($A1825,'Medical Examinations'!$A:$H,2,FALSE)</f>
        <v>35.340000000000003</v>
      </c>
      <c r="F1825" s="35">
        <f>VLOOKUP($A1825,'Medical Examinations'!$A:$H,3,FALSE)</f>
        <v>4.13</v>
      </c>
      <c r="G1825" s="35" t="str">
        <f>VLOOKUP($A1825,'Medical Examinations'!$A:$N,11,0)</f>
        <v>No</v>
      </c>
      <c r="H1825" s="35" t="str">
        <f>VLOOKUP($A1825,'Medical Examinations'!$A:$N,5,0)</f>
        <v>yes</v>
      </c>
      <c r="I1825" s="35" t="str">
        <f>VLOOKUP($A1825,'Medical Examinations'!$A:$N,6,0)</f>
        <v>No</v>
      </c>
      <c r="J1825" s="35">
        <f>VLOOKUP($A1825,'Medical Examinations'!$A:$N,9,0)</f>
        <v>1</v>
      </c>
      <c r="K1825" s="35" t="str">
        <f>VLOOKUP($A1825,'Medical Examinations'!$A:$N,10,0)</f>
        <v>No</v>
      </c>
      <c r="L1825" s="35" t="str">
        <f>VLOOKUP($A1825,'Medical Examinations'!$A:$N,12,0)</f>
        <v>Obesity</v>
      </c>
      <c r="M1825" s="35" t="str">
        <f>VLOOKUP($A1825,'Medical Examinations'!$A:$N,13,0)</f>
        <v>Normal</v>
      </c>
      <c r="N1825" s="45">
        <f>IFERROR(VLOOKUP($A1825,'Hospitalisation Details'!$A:$P,15,0),"")</f>
        <v>36709</v>
      </c>
      <c r="O1825" s="46">
        <f>IFERROR(VLOOKUP($A1825,'Hospitalisation Details'!$A:$P,6,0),"")</f>
        <v>4608.03</v>
      </c>
      <c r="P1825" s="47" t="str">
        <f>IFERROR(VLOOKUP($A1825,'Hospitalisation Details'!$A:$P,12,0),"")</f>
        <v>tier - 2</v>
      </c>
      <c r="Q1825" s="47" t="str">
        <f>IFERROR(VLOOKUP($A1825,'Hospitalisation Details'!$A:$P,13,0),"")</f>
        <v>tier - 3</v>
      </c>
      <c r="R1825" s="47" t="str">
        <f>IFERROR(VLOOKUP($A1825,'Hospitalisation Details'!$A:$P,14,0),"")</f>
        <v>R1011</v>
      </c>
      <c r="S1825" s="47">
        <f>IFERROR(VLOOKUP($A1825,'Hospitalisation Details'!$A:$P,16,0),"")</f>
        <v>22</v>
      </c>
    </row>
    <row r="1826" spans="1:19" x14ac:dyDescent="0.3">
      <c r="A1826" s="34" t="str">
        <f>'Medical Examinations'!A1826</f>
        <v>Id1825</v>
      </c>
      <c r="B1826" s="36" t="str">
        <f>VLOOKUP($A1826,'Customer Names'!A:E,3,FALSE)</f>
        <v>Ms.</v>
      </c>
      <c r="C1826" s="37" t="str">
        <f>VLOOKUP($A1826,'Customer Names'!$A:$E,4,FALSE)</f>
        <v xml:space="preserve"> Becky G.</v>
      </c>
      <c r="D1826" s="37" t="str">
        <f>VLOOKUP($A1826,'Customer Names'!A:E,5,FALSE)</f>
        <v>Schout</v>
      </c>
      <c r="E1826" s="35">
        <f>VLOOKUP($A1826,'Medical Examinations'!$A:$H,2,FALSE)</f>
        <v>26.695</v>
      </c>
      <c r="F1826" s="35">
        <f>VLOOKUP($A1826,'Medical Examinations'!$A:$H,3,FALSE)</f>
        <v>5.28</v>
      </c>
      <c r="G1826" s="35" t="str">
        <f>VLOOKUP($A1826,'Medical Examinations'!$A:$N,11,0)</f>
        <v>No</v>
      </c>
      <c r="H1826" s="35" t="str">
        <f>VLOOKUP($A1826,'Medical Examinations'!$A:$N,5,0)</f>
        <v>No</v>
      </c>
      <c r="I1826" s="35" t="str">
        <f>VLOOKUP($A1826,'Medical Examinations'!$A:$N,6,0)</f>
        <v>No</v>
      </c>
      <c r="J1826" s="35">
        <f>VLOOKUP($A1826,'Medical Examinations'!$A:$N,9,0)</f>
        <v>0</v>
      </c>
      <c r="K1826" s="35" t="str">
        <f>VLOOKUP($A1826,'Medical Examinations'!$A:$N,10,0)</f>
        <v>No</v>
      </c>
      <c r="L1826" s="35" t="str">
        <f>VLOOKUP($A1826,'Medical Examinations'!$A:$N,12,0)</f>
        <v>Overweight</v>
      </c>
      <c r="M1826" s="35" t="str">
        <f>VLOOKUP($A1826,'Medical Examinations'!$A:$N,13,0)</f>
        <v>Normal</v>
      </c>
      <c r="N1826" s="45">
        <f>IFERROR(VLOOKUP($A1826,'Hospitalisation Details'!$A:$P,15,0),"")</f>
        <v>32769</v>
      </c>
      <c r="O1826" s="46">
        <f>IFERROR(VLOOKUP($A1826,'Hospitalisation Details'!$A:$P,6,0),"")</f>
        <v>4571.41</v>
      </c>
      <c r="P1826" s="47" t="str">
        <f>IFERROR(VLOOKUP($A1826,'Hospitalisation Details'!$A:$P,12,0),"")</f>
        <v>tier - 2</v>
      </c>
      <c r="Q1826" s="47" t="str">
        <f>IFERROR(VLOOKUP($A1826,'Hospitalisation Details'!$A:$P,13,0),"")</f>
        <v>tier - 2</v>
      </c>
      <c r="R1826" s="47" t="str">
        <f>IFERROR(VLOOKUP($A1826,'Hospitalisation Details'!$A:$P,14,0),"")</f>
        <v>R1012</v>
      </c>
      <c r="S1826" s="47">
        <f>IFERROR(VLOOKUP($A1826,'Hospitalisation Details'!$A:$P,16,0),"")</f>
        <v>33</v>
      </c>
    </row>
    <row r="1827" spans="1:19" x14ac:dyDescent="0.3">
      <c r="A1827" s="34" t="str">
        <f>'Medical Examinations'!A1827</f>
        <v>Id1826</v>
      </c>
      <c r="B1827" s="36" t="str">
        <f>VLOOKUP($A1827,'Customer Names'!A:E,3,FALSE)</f>
        <v>Ms.</v>
      </c>
      <c r="C1827" s="37" t="str">
        <f>VLOOKUP($A1827,'Customer Names'!$A:$E,4,FALSE)</f>
        <v xml:space="preserve"> Virginie</v>
      </c>
      <c r="D1827" s="37" t="str">
        <f>VLOOKUP($A1827,'Customer Names'!A:E,5,FALSE)</f>
        <v>Schmaltz</v>
      </c>
      <c r="E1827" s="35">
        <f>VLOOKUP($A1827,'Medical Examinations'!$A:$H,2,FALSE)</f>
        <v>29.355</v>
      </c>
      <c r="F1827" s="35">
        <f>VLOOKUP($A1827,'Medical Examinations'!$A:$H,3,FALSE)</f>
        <v>4.68</v>
      </c>
      <c r="G1827" s="35" t="str">
        <f>VLOOKUP($A1827,'Medical Examinations'!$A:$N,11,0)</f>
        <v>Yes</v>
      </c>
      <c r="H1827" s="35" t="str">
        <f>VLOOKUP($A1827,'Medical Examinations'!$A:$N,5,0)</f>
        <v>No</v>
      </c>
      <c r="I1827" s="35" t="str">
        <f>VLOOKUP($A1827,'Medical Examinations'!$A:$N,6,0)</f>
        <v>No</v>
      </c>
      <c r="J1827" s="35">
        <f>VLOOKUP($A1827,'Medical Examinations'!$A:$N,9,0)</f>
        <v>0</v>
      </c>
      <c r="K1827" s="35" t="str">
        <f>VLOOKUP($A1827,'Medical Examinations'!$A:$N,10,0)</f>
        <v>No</v>
      </c>
      <c r="L1827" s="35" t="str">
        <f>VLOOKUP($A1827,'Medical Examinations'!$A:$N,12,0)</f>
        <v>Overweight</v>
      </c>
      <c r="M1827" s="35" t="str">
        <f>VLOOKUP($A1827,'Medical Examinations'!$A:$N,13,0)</f>
        <v>Normal</v>
      </c>
      <c r="N1827" s="45">
        <f>IFERROR(VLOOKUP($A1827,'Hospitalisation Details'!$A:$P,15,0),"")</f>
        <v>35424</v>
      </c>
      <c r="O1827" s="46">
        <f>IFERROR(VLOOKUP($A1827,'Hospitalisation Details'!$A:$P,6,0),"")</f>
        <v>4564.1899999999996</v>
      </c>
      <c r="P1827" s="47" t="str">
        <f>IFERROR(VLOOKUP($A1827,'Hospitalisation Details'!$A:$P,12,0),"")</f>
        <v>tier - 2</v>
      </c>
      <c r="Q1827" s="47" t="str">
        <f>IFERROR(VLOOKUP($A1827,'Hospitalisation Details'!$A:$P,13,0),"")</f>
        <v>tier - 2</v>
      </c>
      <c r="R1827" s="47" t="str">
        <f>IFERROR(VLOOKUP($A1827,'Hospitalisation Details'!$A:$P,14,0),"")</f>
        <v>R1024</v>
      </c>
      <c r="S1827" s="47">
        <f>IFERROR(VLOOKUP($A1827,'Hospitalisation Details'!$A:$P,16,0),"")</f>
        <v>26</v>
      </c>
    </row>
    <row r="1828" spans="1:19" x14ac:dyDescent="0.3">
      <c r="A1828" s="34" t="str">
        <f>'Medical Examinations'!A1828</f>
        <v>Id1827</v>
      </c>
      <c r="B1828" s="36" t="str">
        <f>VLOOKUP($A1828,'Customer Names'!A:E,3,FALSE)</f>
        <v>Ms.</v>
      </c>
      <c r="C1828" s="37" t="str">
        <f>VLOOKUP($A1828,'Customer Names'!$A:$E,4,FALSE)</f>
        <v xml:space="preserve"> Allison A</v>
      </c>
      <c r="D1828" s="37" t="str">
        <f>VLOOKUP($A1828,'Customer Names'!A:E,5,FALSE)</f>
        <v>Eagen</v>
      </c>
      <c r="E1828" s="35">
        <f>VLOOKUP($A1828,'Medical Examinations'!$A:$H,2,FALSE)</f>
        <v>29.59</v>
      </c>
      <c r="F1828" s="35">
        <f>VLOOKUP($A1828,'Medical Examinations'!$A:$H,3,FALSE)</f>
        <v>4.0599999999999996</v>
      </c>
      <c r="G1828" s="35" t="str">
        <f>VLOOKUP($A1828,'Medical Examinations'!$A:$N,11,0)</f>
        <v>No</v>
      </c>
      <c r="H1828" s="35" t="str">
        <f>VLOOKUP($A1828,'Medical Examinations'!$A:$N,5,0)</f>
        <v>No</v>
      </c>
      <c r="I1828" s="35" t="str">
        <f>VLOOKUP($A1828,'Medical Examinations'!$A:$N,6,0)</f>
        <v>No</v>
      </c>
      <c r="J1828" s="35">
        <f>VLOOKUP($A1828,'Medical Examinations'!$A:$N,9,0)</f>
        <v>0</v>
      </c>
      <c r="K1828" s="35" t="str">
        <f>VLOOKUP($A1828,'Medical Examinations'!$A:$N,10,0)</f>
        <v>No</v>
      </c>
      <c r="L1828" s="35" t="str">
        <f>VLOOKUP($A1828,'Medical Examinations'!$A:$N,12,0)</f>
        <v>Overweight</v>
      </c>
      <c r="M1828" s="35" t="str">
        <f>VLOOKUP($A1828,'Medical Examinations'!$A:$N,13,0)</f>
        <v>Normal</v>
      </c>
      <c r="N1828" s="45">
        <f>IFERROR(VLOOKUP($A1828,'Hospitalisation Details'!$A:$P,15,0),"")</f>
        <v>33136</v>
      </c>
      <c r="O1828" s="46">
        <f>IFERROR(VLOOKUP($A1828,'Hospitalisation Details'!$A:$P,6,0),"")</f>
        <v>4562.84</v>
      </c>
      <c r="P1828" s="47" t="str">
        <f>IFERROR(VLOOKUP($A1828,'Hospitalisation Details'!$A:$P,12,0),"")</f>
        <v>tier - 2</v>
      </c>
      <c r="Q1828" s="47" t="str">
        <f>IFERROR(VLOOKUP($A1828,'Hospitalisation Details'!$A:$P,13,0),"")</f>
        <v>tier - 2</v>
      </c>
      <c r="R1828" s="47" t="str">
        <f>IFERROR(VLOOKUP($A1828,'Hospitalisation Details'!$A:$P,14,0),"")</f>
        <v>R1013</v>
      </c>
      <c r="S1828" s="47">
        <f>IFERROR(VLOOKUP($A1828,'Hospitalisation Details'!$A:$P,16,0),"")</f>
        <v>32</v>
      </c>
    </row>
    <row r="1829" spans="1:19" x14ac:dyDescent="0.3">
      <c r="A1829" s="34" t="str">
        <f>'Medical Examinations'!A1829</f>
        <v>Id1828</v>
      </c>
      <c r="B1829" s="36" t="str">
        <f>VLOOKUP($A1829,'Customer Names'!A:E,3,FALSE)</f>
        <v>Ms.</v>
      </c>
      <c r="C1829" s="37" t="str">
        <f>VLOOKUP($A1829,'Customer Names'!$A:$E,4,FALSE)</f>
        <v xml:space="preserve"> Julie</v>
      </c>
      <c r="D1829" s="37" t="str">
        <f>VLOOKUP($A1829,'Customer Names'!A:E,5,FALSE)</f>
        <v>Rotramel</v>
      </c>
      <c r="E1829" s="35">
        <f>VLOOKUP($A1829,'Medical Examinations'!$A:$H,2,FALSE)</f>
        <v>31.35</v>
      </c>
      <c r="F1829" s="35">
        <f>VLOOKUP($A1829,'Medical Examinations'!$A:$H,3,FALSE)</f>
        <v>4.2</v>
      </c>
      <c r="G1829" s="35" t="str">
        <f>VLOOKUP($A1829,'Medical Examinations'!$A:$N,11,0)</f>
        <v>No</v>
      </c>
      <c r="H1829" s="35" t="str">
        <f>VLOOKUP($A1829,'Medical Examinations'!$A:$N,5,0)</f>
        <v>yes</v>
      </c>
      <c r="I1829" s="35" t="str">
        <f>VLOOKUP($A1829,'Medical Examinations'!$A:$N,6,0)</f>
        <v>No</v>
      </c>
      <c r="J1829" s="35">
        <f>VLOOKUP($A1829,'Medical Examinations'!$A:$N,9,0)</f>
        <v>1</v>
      </c>
      <c r="K1829" s="35" t="str">
        <f>VLOOKUP($A1829,'Medical Examinations'!$A:$N,10,0)</f>
        <v>No</v>
      </c>
      <c r="L1829" s="35" t="str">
        <f>VLOOKUP($A1829,'Medical Examinations'!$A:$N,12,0)</f>
        <v>Obesity</v>
      </c>
      <c r="M1829" s="35" t="str">
        <f>VLOOKUP($A1829,'Medical Examinations'!$A:$N,13,0)</f>
        <v>Normal</v>
      </c>
      <c r="N1829" s="45">
        <f>IFERROR(VLOOKUP($A1829,'Hospitalisation Details'!$A:$P,15,0),"")</f>
        <v>38343</v>
      </c>
      <c r="O1829" s="46">
        <f>IFERROR(VLOOKUP($A1829,'Hospitalisation Details'!$A:$P,6,0),"")</f>
        <v>4561.1899999999996</v>
      </c>
      <c r="P1829" s="47" t="str">
        <f>IFERROR(VLOOKUP($A1829,'Hospitalisation Details'!$A:$P,12,0),"")</f>
        <v>tier - 2</v>
      </c>
      <c r="Q1829" s="47" t="str">
        <f>IFERROR(VLOOKUP($A1829,'Hospitalisation Details'!$A:$P,13,0),"")</f>
        <v>tier - 2</v>
      </c>
      <c r="R1829" s="47" t="str">
        <f>IFERROR(VLOOKUP($A1829,'Hospitalisation Details'!$A:$P,14,0),"")</f>
        <v>R1024</v>
      </c>
      <c r="S1829" s="47">
        <f>IFERROR(VLOOKUP($A1829,'Hospitalisation Details'!$A:$P,16,0),"")</f>
        <v>18</v>
      </c>
    </row>
    <row r="1830" spans="1:19" x14ac:dyDescent="0.3">
      <c r="A1830" s="34" t="str">
        <f>'Medical Examinations'!A1830</f>
        <v>Id1829</v>
      </c>
      <c r="B1830" s="36" t="str">
        <f>VLOOKUP($A1830,'Customer Names'!A:E,3,FALSE)</f>
        <v>Ms.</v>
      </c>
      <c r="C1830" s="37" t="str">
        <f>VLOOKUP($A1830,'Customer Names'!$A:$E,4,FALSE)</f>
        <v xml:space="preserve"> Katherine</v>
      </c>
      <c r="D1830" s="37" t="str">
        <f>VLOOKUP($A1830,'Customer Names'!A:E,5,FALSE)</f>
        <v>Prevost</v>
      </c>
      <c r="E1830" s="35">
        <f>VLOOKUP($A1830,'Medical Examinations'!$A:$H,2,FALSE)</f>
        <v>20.52</v>
      </c>
      <c r="F1830" s="35">
        <f>VLOOKUP($A1830,'Medical Examinations'!$A:$H,3,FALSE)</f>
        <v>4.83</v>
      </c>
      <c r="G1830" s="35" t="str">
        <f>VLOOKUP($A1830,'Medical Examinations'!$A:$N,11,0)</f>
        <v>No</v>
      </c>
      <c r="H1830" s="35" t="str">
        <f>VLOOKUP($A1830,'Medical Examinations'!$A:$N,5,0)</f>
        <v>No</v>
      </c>
      <c r="I1830" s="35" t="str">
        <f>VLOOKUP($A1830,'Medical Examinations'!$A:$N,6,0)</f>
        <v>No</v>
      </c>
      <c r="J1830" s="35">
        <f>VLOOKUP($A1830,'Medical Examinations'!$A:$N,9,0)</f>
        <v>0</v>
      </c>
      <c r="K1830" s="35" t="str">
        <f>VLOOKUP($A1830,'Medical Examinations'!$A:$N,10,0)</f>
        <v>No</v>
      </c>
      <c r="L1830" s="35" t="str">
        <f>VLOOKUP($A1830,'Medical Examinations'!$A:$N,12,0)</f>
        <v>Normal Weight</v>
      </c>
      <c r="M1830" s="35" t="str">
        <f>VLOOKUP($A1830,'Medical Examinations'!$A:$N,13,0)</f>
        <v>Normal</v>
      </c>
      <c r="N1830" s="45">
        <f>IFERROR(VLOOKUP($A1830,'Hospitalisation Details'!$A:$P,15,0),"")</f>
        <v>33194</v>
      </c>
      <c r="O1830" s="46">
        <f>IFERROR(VLOOKUP($A1830,'Hospitalisation Details'!$A:$P,6,0),"")</f>
        <v>4544.2299999999996</v>
      </c>
      <c r="P1830" s="47" t="str">
        <f>IFERROR(VLOOKUP($A1830,'Hospitalisation Details'!$A:$P,12,0),"")</f>
        <v>tier - 2</v>
      </c>
      <c r="Q1830" s="47" t="str">
        <f>IFERROR(VLOOKUP($A1830,'Hospitalisation Details'!$A:$P,13,0),"")</f>
        <v>tier - 1</v>
      </c>
      <c r="R1830" s="47" t="str">
        <f>IFERROR(VLOOKUP($A1830,'Hospitalisation Details'!$A:$P,14,0),"")</f>
        <v>R1024</v>
      </c>
      <c r="S1830" s="47">
        <f>IFERROR(VLOOKUP($A1830,'Hospitalisation Details'!$A:$P,16,0),"")</f>
        <v>32</v>
      </c>
    </row>
    <row r="1831" spans="1:19" x14ac:dyDescent="0.3">
      <c r="A1831" s="34" t="str">
        <f>'Medical Examinations'!A1831</f>
        <v>Id1830</v>
      </c>
      <c r="B1831" s="36" t="str">
        <f>VLOOKUP($A1831,'Customer Names'!A:E,3,FALSE)</f>
        <v>Mr.</v>
      </c>
      <c r="C1831" s="37" t="str">
        <f>VLOOKUP($A1831,'Customer Names'!$A:$E,4,FALSE)</f>
        <v xml:space="preserve"> Caleb</v>
      </c>
      <c r="D1831" s="37" t="str">
        <f>VLOOKUP($A1831,'Customer Names'!A:E,5,FALSE)</f>
        <v>Boyd</v>
      </c>
      <c r="E1831" s="35">
        <f>VLOOKUP($A1831,'Medical Examinations'!$A:$H,2,FALSE)</f>
        <v>42.9</v>
      </c>
      <c r="F1831" s="35">
        <f>VLOOKUP($A1831,'Medical Examinations'!$A:$H,3,FALSE)</f>
        <v>4.87</v>
      </c>
      <c r="G1831" s="35" t="str">
        <f>VLOOKUP($A1831,'Medical Examinations'!$A:$N,11,0)</f>
        <v>Yes</v>
      </c>
      <c r="H1831" s="35" t="str">
        <f>VLOOKUP($A1831,'Medical Examinations'!$A:$N,5,0)</f>
        <v>No</v>
      </c>
      <c r="I1831" s="35" t="str">
        <f>VLOOKUP($A1831,'Medical Examinations'!$A:$N,6,0)</f>
        <v>No</v>
      </c>
      <c r="J1831" s="35">
        <f>VLOOKUP($A1831,'Medical Examinations'!$A:$N,9,0)</f>
        <v>1</v>
      </c>
      <c r="K1831" s="35" t="str">
        <f>VLOOKUP($A1831,'Medical Examinations'!$A:$N,10,0)</f>
        <v>No</v>
      </c>
      <c r="L1831" s="35" t="str">
        <f>VLOOKUP($A1831,'Medical Examinations'!$A:$N,12,0)</f>
        <v>Obesity</v>
      </c>
      <c r="M1831" s="35" t="str">
        <f>VLOOKUP($A1831,'Medical Examinations'!$A:$N,13,0)</f>
        <v>Normal</v>
      </c>
      <c r="N1831" s="45">
        <f>IFERROR(VLOOKUP($A1831,'Hospitalisation Details'!$A:$P,15,0),"")</f>
        <v>32307</v>
      </c>
      <c r="O1831" s="46">
        <f>IFERROR(VLOOKUP($A1831,'Hospitalisation Details'!$A:$P,6,0),"")</f>
        <v>4536.26</v>
      </c>
      <c r="P1831" s="47" t="str">
        <f>IFERROR(VLOOKUP($A1831,'Hospitalisation Details'!$A:$P,12,0),"")</f>
        <v>tier - 2</v>
      </c>
      <c r="Q1831" s="47" t="str">
        <f>IFERROR(VLOOKUP($A1831,'Hospitalisation Details'!$A:$P,13,0),"")</f>
        <v>tier - 2</v>
      </c>
      <c r="R1831" s="47" t="str">
        <f>IFERROR(VLOOKUP($A1831,'Hospitalisation Details'!$A:$P,14,0),"")</f>
        <v>R1011</v>
      </c>
      <c r="S1831" s="47">
        <f>IFERROR(VLOOKUP($A1831,'Hospitalisation Details'!$A:$P,16,0),"")</f>
        <v>34</v>
      </c>
    </row>
    <row r="1832" spans="1:19" x14ac:dyDescent="0.3">
      <c r="A1832" s="34" t="str">
        <f>'Medical Examinations'!A1832</f>
        <v>Id1831</v>
      </c>
      <c r="B1832" s="36" t="str">
        <f>VLOOKUP($A1832,'Customer Names'!A:E,3,FALSE)</f>
        <v>Ms.</v>
      </c>
      <c r="C1832" s="37" t="str">
        <f>VLOOKUP($A1832,'Customer Names'!$A:$E,4,FALSE)</f>
        <v xml:space="preserve"> Jaime</v>
      </c>
      <c r="D1832" s="37" t="str">
        <f>VLOOKUP($A1832,'Customer Names'!A:E,5,FALSE)</f>
        <v>Dawes</v>
      </c>
      <c r="E1832" s="35">
        <f>VLOOKUP($A1832,'Medical Examinations'!$A:$H,2,FALSE)</f>
        <v>24.6</v>
      </c>
      <c r="F1832" s="35">
        <f>VLOOKUP($A1832,'Medical Examinations'!$A:$H,3,FALSE)</f>
        <v>5.86</v>
      </c>
      <c r="G1832" s="35" t="str">
        <f>VLOOKUP($A1832,'Medical Examinations'!$A:$N,11,0)</f>
        <v>No</v>
      </c>
      <c r="H1832" s="35" t="str">
        <f>VLOOKUP($A1832,'Medical Examinations'!$A:$N,5,0)</f>
        <v>No</v>
      </c>
      <c r="I1832" s="35" t="str">
        <f>VLOOKUP($A1832,'Medical Examinations'!$A:$N,6,0)</f>
        <v>Yes</v>
      </c>
      <c r="J1832" s="35">
        <f>VLOOKUP($A1832,'Medical Examinations'!$A:$N,9,0)</f>
        <v>1</v>
      </c>
      <c r="K1832" s="35" t="str">
        <f>VLOOKUP($A1832,'Medical Examinations'!$A:$N,10,0)</f>
        <v>No</v>
      </c>
      <c r="L1832" s="35" t="str">
        <f>VLOOKUP($A1832,'Medical Examinations'!$A:$N,12,0)</f>
        <v>Normal Weight</v>
      </c>
      <c r="M1832" s="35" t="str">
        <f>VLOOKUP($A1832,'Medical Examinations'!$A:$N,13,0)</f>
        <v>Prediabetes</v>
      </c>
      <c r="N1832" s="45">
        <f>IFERROR(VLOOKUP($A1832,'Hospitalisation Details'!$A:$P,15,0),"")</f>
        <v>34149</v>
      </c>
      <c r="O1832" s="46">
        <f>IFERROR(VLOOKUP($A1832,'Hospitalisation Details'!$A:$P,6,0),"")</f>
        <v>4529.4799999999996</v>
      </c>
      <c r="P1832" s="47" t="str">
        <f>IFERROR(VLOOKUP($A1832,'Hospitalisation Details'!$A:$P,12,0),"")</f>
        <v>tier - 2</v>
      </c>
      <c r="Q1832" s="47" t="str">
        <f>IFERROR(VLOOKUP($A1832,'Hospitalisation Details'!$A:$P,13,0),"")</f>
        <v>tier - 1</v>
      </c>
      <c r="R1832" s="47" t="str">
        <f>IFERROR(VLOOKUP($A1832,'Hospitalisation Details'!$A:$P,14,0),"")</f>
        <v>R1011</v>
      </c>
      <c r="S1832" s="47">
        <f>IFERROR(VLOOKUP($A1832,'Hospitalisation Details'!$A:$P,16,0),"")</f>
        <v>29</v>
      </c>
    </row>
    <row r="1833" spans="1:19" x14ac:dyDescent="0.3">
      <c r="A1833" s="34" t="str">
        <f>'Medical Examinations'!A1833</f>
        <v>Id1832</v>
      </c>
      <c r="B1833" s="36" t="str">
        <f>VLOOKUP($A1833,'Customer Names'!A:E,3,FALSE)</f>
        <v>Ms.</v>
      </c>
      <c r="C1833" s="37" t="str">
        <f>VLOOKUP($A1833,'Customer Names'!$A:$E,4,FALSE)</f>
        <v xml:space="preserve"> Hannah</v>
      </c>
      <c r="D1833" s="37" t="str">
        <f>VLOOKUP($A1833,'Customer Names'!A:E,5,FALSE)</f>
        <v>Jennings</v>
      </c>
      <c r="E1833" s="35">
        <f>VLOOKUP($A1833,'Medical Examinations'!$A:$H,2,FALSE)</f>
        <v>28.405000000000001</v>
      </c>
      <c r="F1833" s="35">
        <f>VLOOKUP($A1833,'Medical Examinations'!$A:$H,3,FALSE)</f>
        <v>4.12</v>
      </c>
      <c r="G1833" s="35" t="str">
        <f>VLOOKUP($A1833,'Medical Examinations'!$A:$N,11,0)</f>
        <v>No</v>
      </c>
      <c r="H1833" s="35" t="str">
        <f>VLOOKUP($A1833,'Medical Examinations'!$A:$N,5,0)</f>
        <v>No</v>
      </c>
      <c r="I1833" s="35" t="str">
        <f>VLOOKUP($A1833,'Medical Examinations'!$A:$N,6,0)</f>
        <v>No</v>
      </c>
      <c r="J1833" s="35">
        <f>VLOOKUP($A1833,'Medical Examinations'!$A:$N,9,0)</f>
        <v>1</v>
      </c>
      <c r="K1833" s="35" t="str">
        <f>VLOOKUP($A1833,'Medical Examinations'!$A:$N,10,0)</f>
        <v>No</v>
      </c>
      <c r="L1833" s="35" t="str">
        <f>VLOOKUP($A1833,'Medical Examinations'!$A:$N,12,0)</f>
        <v>Overweight</v>
      </c>
      <c r="M1833" s="35" t="str">
        <f>VLOOKUP($A1833,'Medical Examinations'!$A:$N,13,0)</f>
        <v>Normal</v>
      </c>
      <c r="N1833" s="45">
        <f>IFERROR(VLOOKUP($A1833,'Hospitalisation Details'!$A:$P,15,0),"")</f>
        <v>33829</v>
      </c>
      <c r="O1833" s="46">
        <f>IFERROR(VLOOKUP($A1833,'Hospitalisation Details'!$A:$P,6,0),"")</f>
        <v>4527.18</v>
      </c>
      <c r="P1833" s="47" t="str">
        <f>IFERROR(VLOOKUP($A1833,'Hospitalisation Details'!$A:$P,12,0),"")</f>
        <v>tier - 2</v>
      </c>
      <c r="Q1833" s="47" t="str">
        <f>IFERROR(VLOOKUP($A1833,'Hospitalisation Details'!$A:$P,13,0),"")</f>
        <v>tier - 2</v>
      </c>
      <c r="R1833" s="47" t="str">
        <f>IFERROR(VLOOKUP($A1833,'Hospitalisation Details'!$A:$P,14,0),"")</f>
        <v>R1012</v>
      </c>
      <c r="S1833" s="47">
        <f>IFERROR(VLOOKUP($A1833,'Hospitalisation Details'!$A:$P,16,0),"")</f>
        <v>30</v>
      </c>
    </row>
    <row r="1834" spans="1:19" x14ac:dyDescent="0.3">
      <c r="A1834" s="34" t="str">
        <f>'Medical Examinations'!A1834</f>
        <v>Id1833</v>
      </c>
      <c r="B1834" s="36" t="str">
        <f>VLOOKUP($A1834,'Customer Names'!A:E,3,FALSE)</f>
        <v>Mr.</v>
      </c>
      <c r="C1834" s="37" t="str">
        <f>VLOOKUP($A1834,'Customer Names'!$A:$E,4,FALSE)</f>
        <v xml:space="preserve"> Zachariah</v>
      </c>
      <c r="D1834" s="37" t="str">
        <f>VLOOKUP($A1834,'Customer Names'!A:E,5,FALSE)</f>
        <v>Nyambaso</v>
      </c>
      <c r="E1834" s="35">
        <f>VLOOKUP($A1834,'Medical Examinations'!$A:$H,2,FALSE)</f>
        <v>34.674999999999997</v>
      </c>
      <c r="F1834" s="35">
        <f>VLOOKUP($A1834,'Medical Examinations'!$A:$H,3,FALSE)</f>
        <v>5.71</v>
      </c>
      <c r="G1834" s="35" t="str">
        <f>VLOOKUP($A1834,'Medical Examinations'!$A:$N,11,0)</f>
        <v>Yes</v>
      </c>
      <c r="H1834" s="35" t="str">
        <f>VLOOKUP($A1834,'Medical Examinations'!$A:$N,5,0)</f>
        <v>No</v>
      </c>
      <c r="I1834" s="35" t="str">
        <f>VLOOKUP($A1834,'Medical Examinations'!$A:$N,6,0)</f>
        <v>No</v>
      </c>
      <c r="J1834" s="35">
        <f>VLOOKUP($A1834,'Medical Examinations'!$A:$N,9,0)</f>
        <v>1</v>
      </c>
      <c r="K1834" s="35" t="str">
        <f>VLOOKUP($A1834,'Medical Examinations'!$A:$N,10,0)</f>
        <v>No</v>
      </c>
      <c r="L1834" s="35" t="str">
        <f>VLOOKUP($A1834,'Medical Examinations'!$A:$N,12,0)</f>
        <v>Obesity</v>
      </c>
      <c r="M1834" s="35" t="str">
        <f>VLOOKUP($A1834,'Medical Examinations'!$A:$N,13,0)</f>
        <v>Prediabetes</v>
      </c>
      <c r="N1834" s="45">
        <f>IFERROR(VLOOKUP($A1834,'Hospitalisation Details'!$A:$P,15,0),"")</f>
        <v>32498</v>
      </c>
      <c r="O1834" s="46">
        <f>IFERROR(VLOOKUP($A1834,'Hospitalisation Details'!$A:$P,6,0),"")</f>
        <v>4518.83</v>
      </c>
      <c r="P1834" s="47" t="str">
        <f>IFERROR(VLOOKUP($A1834,'Hospitalisation Details'!$A:$P,12,0),"")</f>
        <v>tier - 2</v>
      </c>
      <c r="Q1834" s="47" t="str">
        <f>IFERROR(VLOOKUP($A1834,'Hospitalisation Details'!$A:$P,13,0),"")</f>
        <v>tier - 2</v>
      </c>
      <c r="R1834" s="47" t="str">
        <f>IFERROR(VLOOKUP($A1834,'Hospitalisation Details'!$A:$P,14,0),"")</f>
        <v>R1017</v>
      </c>
      <c r="S1834" s="47">
        <f>IFERROR(VLOOKUP($A1834,'Hospitalisation Details'!$A:$P,16,0),"")</f>
        <v>34</v>
      </c>
    </row>
    <row r="1835" spans="1:19" x14ac:dyDescent="0.3">
      <c r="A1835" s="34" t="str">
        <f>'Medical Examinations'!A1835</f>
        <v>Id1834</v>
      </c>
      <c r="B1835" s="36" t="str">
        <f>VLOOKUP($A1835,'Customer Names'!A:E,3,FALSE)</f>
        <v>Ms.</v>
      </c>
      <c r="C1835" s="37" t="str">
        <f>VLOOKUP($A1835,'Customer Names'!$A:$E,4,FALSE)</f>
        <v xml:space="preserve"> Patricia A</v>
      </c>
      <c r="D1835" s="37" t="str">
        <f>VLOOKUP($A1835,'Customer Names'!A:E,5,FALSE)</f>
        <v>Shaffer</v>
      </c>
      <c r="E1835" s="35">
        <f>VLOOKUP($A1835,'Medical Examinations'!$A:$H,2,FALSE)</f>
        <v>18.850000000000001</v>
      </c>
      <c r="F1835" s="35">
        <f>VLOOKUP($A1835,'Medical Examinations'!$A:$H,3,FALSE)</f>
        <v>6.03</v>
      </c>
      <c r="G1835" s="35" t="str">
        <f>VLOOKUP($A1835,'Medical Examinations'!$A:$N,11,0)</f>
        <v>No</v>
      </c>
      <c r="H1835" s="35" t="str">
        <f>VLOOKUP($A1835,'Medical Examinations'!$A:$N,5,0)</f>
        <v>No</v>
      </c>
      <c r="I1835" s="35" t="str">
        <f>VLOOKUP($A1835,'Medical Examinations'!$A:$N,6,0)</f>
        <v>No</v>
      </c>
      <c r="J1835" s="35">
        <f>VLOOKUP($A1835,'Medical Examinations'!$A:$N,9,0)</f>
        <v>1</v>
      </c>
      <c r="K1835" s="35" t="str">
        <f>VLOOKUP($A1835,'Medical Examinations'!$A:$N,10,0)</f>
        <v>No</v>
      </c>
      <c r="L1835" s="35" t="str">
        <f>VLOOKUP($A1835,'Medical Examinations'!$A:$N,12,0)</f>
        <v>Normal Weight</v>
      </c>
      <c r="M1835" s="35" t="str">
        <f>VLOOKUP($A1835,'Medical Examinations'!$A:$N,13,0)</f>
        <v>Prediabetes</v>
      </c>
      <c r="N1835" s="45">
        <f>IFERROR(VLOOKUP($A1835,'Hospitalisation Details'!$A:$P,15,0),"")</f>
        <v>32116</v>
      </c>
      <c r="O1835" s="46">
        <f>IFERROR(VLOOKUP($A1835,'Hospitalisation Details'!$A:$P,6,0),"")</f>
        <v>4518.7700000000004</v>
      </c>
      <c r="P1835" s="47" t="str">
        <f>IFERROR(VLOOKUP($A1835,'Hospitalisation Details'!$A:$P,12,0),"")</f>
        <v>tier - 2</v>
      </c>
      <c r="Q1835" s="47" t="str">
        <f>IFERROR(VLOOKUP($A1835,'Hospitalisation Details'!$A:$P,13,0),"")</f>
        <v>tier - 3</v>
      </c>
      <c r="R1835" s="47" t="str">
        <f>IFERROR(VLOOKUP($A1835,'Hospitalisation Details'!$A:$P,14,0),"")</f>
        <v>R1012</v>
      </c>
      <c r="S1835" s="47">
        <f>IFERROR(VLOOKUP($A1835,'Hospitalisation Details'!$A:$P,16,0),"")</f>
        <v>35</v>
      </c>
    </row>
    <row r="1836" spans="1:19" x14ac:dyDescent="0.3">
      <c r="A1836" s="34" t="str">
        <f>'Medical Examinations'!A1836</f>
        <v>Id1835</v>
      </c>
      <c r="B1836" s="36" t="str">
        <f>VLOOKUP($A1836,'Customer Names'!A:E,3,FALSE)</f>
        <v>Mrs.</v>
      </c>
      <c r="C1836" s="37" t="str">
        <f>VLOOKUP($A1836,'Customer Names'!$A:$E,4,FALSE)</f>
        <v xml:space="preserve"> Elizabeth A.</v>
      </c>
      <c r="D1836" s="37" t="str">
        <f>VLOOKUP($A1836,'Customer Names'!A:E,5,FALSE)</f>
        <v>Corkum</v>
      </c>
      <c r="E1836" s="35">
        <f>VLOOKUP($A1836,'Medical Examinations'!$A:$H,2,FALSE)</f>
        <v>34.130000000000003</v>
      </c>
      <c r="F1836" s="35">
        <f>VLOOKUP($A1836,'Medical Examinations'!$A:$H,3,FALSE)</f>
        <v>5.65</v>
      </c>
      <c r="G1836" s="35" t="str">
        <f>VLOOKUP($A1836,'Medical Examinations'!$A:$N,11,0)</f>
        <v>No</v>
      </c>
      <c r="H1836" s="35" t="str">
        <f>VLOOKUP($A1836,'Medical Examinations'!$A:$N,5,0)</f>
        <v>No</v>
      </c>
      <c r="I1836" s="35" t="str">
        <f>VLOOKUP($A1836,'Medical Examinations'!$A:$N,6,0)</f>
        <v>Yes</v>
      </c>
      <c r="J1836" s="35">
        <f>VLOOKUP($A1836,'Medical Examinations'!$A:$N,9,0)</f>
        <v>1</v>
      </c>
      <c r="K1836" s="35" t="str">
        <f>VLOOKUP($A1836,'Medical Examinations'!$A:$N,10,0)</f>
        <v>No</v>
      </c>
      <c r="L1836" s="35" t="str">
        <f>VLOOKUP($A1836,'Medical Examinations'!$A:$N,12,0)</f>
        <v>Obesity</v>
      </c>
      <c r="M1836" s="35" t="str">
        <f>VLOOKUP($A1836,'Medical Examinations'!$A:$N,13,0)</f>
        <v>Normal</v>
      </c>
      <c r="N1836" s="45">
        <f>IFERROR(VLOOKUP($A1836,'Hospitalisation Details'!$A:$P,15,0),"")</f>
        <v>37896</v>
      </c>
      <c r="O1836" s="46">
        <f>IFERROR(VLOOKUP($A1836,'Hospitalisation Details'!$A:$P,6,0),"")</f>
        <v>4518.3999999999996</v>
      </c>
      <c r="P1836" s="47" t="str">
        <f>IFERROR(VLOOKUP($A1836,'Hospitalisation Details'!$A:$P,12,0),"")</f>
        <v>tier - 2</v>
      </c>
      <c r="Q1836" s="47" t="str">
        <f>IFERROR(VLOOKUP($A1836,'Hospitalisation Details'!$A:$P,13,0),"")</f>
        <v>tier - 3</v>
      </c>
      <c r="R1836" s="47" t="str">
        <f>IFERROR(VLOOKUP($A1836,'Hospitalisation Details'!$A:$P,14,0),"")</f>
        <v>R1026</v>
      </c>
      <c r="S1836" s="47">
        <f>IFERROR(VLOOKUP($A1836,'Hospitalisation Details'!$A:$P,16,0),"")</f>
        <v>19</v>
      </c>
    </row>
    <row r="1837" spans="1:19" x14ac:dyDescent="0.3">
      <c r="A1837" s="34" t="str">
        <f>'Medical Examinations'!A1837</f>
        <v>Id1836</v>
      </c>
      <c r="B1837" s="36" t="str">
        <f>VLOOKUP($A1837,'Customer Names'!A:E,3,FALSE)</f>
        <v>Mr.</v>
      </c>
      <c r="C1837" s="37" t="str">
        <f>VLOOKUP($A1837,'Customer Names'!$A:$E,4,FALSE)</f>
        <v xml:space="preserve"> Benjamin</v>
      </c>
      <c r="D1837" s="37" t="str">
        <f>VLOOKUP($A1837,'Customer Names'!A:E,5,FALSE)</f>
        <v>Pedersen</v>
      </c>
      <c r="E1837" s="35">
        <f>VLOOKUP($A1837,'Medical Examinations'!$A:$H,2,FALSE)</f>
        <v>17.34</v>
      </c>
      <c r="F1837" s="35">
        <f>VLOOKUP($A1837,'Medical Examinations'!$A:$H,3,FALSE)</f>
        <v>5.05</v>
      </c>
      <c r="G1837" s="35" t="str">
        <f>VLOOKUP($A1837,'Medical Examinations'!$A:$N,11,0)</f>
        <v>No</v>
      </c>
      <c r="H1837" s="35" t="str">
        <f>VLOOKUP($A1837,'Medical Examinations'!$A:$N,5,0)</f>
        <v>No</v>
      </c>
      <c r="I1837" s="35" t="str">
        <f>VLOOKUP($A1837,'Medical Examinations'!$A:$N,6,0)</f>
        <v>No</v>
      </c>
      <c r="J1837" s="35">
        <f>VLOOKUP($A1837,'Medical Examinations'!$A:$N,9,0)</f>
        <v>0</v>
      </c>
      <c r="K1837" s="35" t="str">
        <f>VLOOKUP($A1837,'Medical Examinations'!$A:$N,10,0)</f>
        <v>No</v>
      </c>
      <c r="L1837" s="35" t="str">
        <f>VLOOKUP($A1837,'Medical Examinations'!$A:$N,12,0)</f>
        <v>Underweight</v>
      </c>
      <c r="M1837" s="35" t="str">
        <f>VLOOKUP($A1837,'Medical Examinations'!$A:$N,13,0)</f>
        <v>Normal</v>
      </c>
      <c r="N1837" s="45">
        <f>IFERROR(VLOOKUP($A1837,'Hospitalisation Details'!$A:$P,15,0),"")</f>
        <v>29388</v>
      </c>
      <c r="O1837" s="46">
        <f>IFERROR(VLOOKUP($A1837,'Hospitalisation Details'!$A:$P,6,0),"")</f>
        <v>4515.71</v>
      </c>
      <c r="P1837" s="47" t="str">
        <f>IFERROR(VLOOKUP($A1837,'Hospitalisation Details'!$A:$P,12,0),"")</f>
        <v>tier - 2</v>
      </c>
      <c r="Q1837" s="47" t="str">
        <f>IFERROR(VLOOKUP($A1837,'Hospitalisation Details'!$A:$P,13,0),"")</f>
        <v>tier - 3</v>
      </c>
      <c r="R1837" s="47" t="str">
        <f>IFERROR(VLOOKUP($A1837,'Hospitalisation Details'!$A:$P,14,0),"")</f>
        <v>R1013</v>
      </c>
      <c r="S1837" s="47">
        <f>IFERROR(VLOOKUP($A1837,'Hospitalisation Details'!$A:$P,16,0),"")</f>
        <v>42</v>
      </c>
    </row>
    <row r="1838" spans="1:19" x14ac:dyDescent="0.3">
      <c r="A1838" s="34" t="str">
        <f>'Medical Examinations'!A1838</f>
        <v>Id1837</v>
      </c>
      <c r="B1838" s="36" t="str">
        <f>VLOOKUP($A1838,'Customer Names'!A:E,3,FALSE)</f>
        <v>Mr.</v>
      </c>
      <c r="C1838" s="37" t="str">
        <f>VLOOKUP($A1838,'Customer Names'!$A:$E,4,FALSE)</f>
        <v xml:space="preserve"> Breno</v>
      </c>
      <c r="D1838" s="37" t="str">
        <f>VLOOKUP($A1838,'Customer Names'!A:E,5,FALSE)</f>
        <v>Melo</v>
      </c>
      <c r="E1838" s="35">
        <f>VLOOKUP($A1838,'Medical Examinations'!$A:$H,2,FALSE)</f>
        <v>17.440000000000001</v>
      </c>
      <c r="F1838" s="35">
        <f>VLOOKUP($A1838,'Medical Examinations'!$A:$H,3,FALSE)</f>
        <v>6.26</v>
      </c>
      <c r="G1838" s="35" t="str">
        <f>VLOOKUP($A1838,'Medical Examinations'!$A:$N,11,0)</f>
        <v>No</v>
      </c>
      <c r="H1838" s="35" t="str">
        <f>VLOOKUP($A1838,'Medical Examinations'!$A:$N,5,0)</f>
        <v>No</v>
      </c>
      <c r="I1838" s="35" t="str">
        <f>VLOOKUP($A1838,'Medical Examinations'!$A:$N,6,0)</f>
        <v>No</v>
      </c>
      <c r="J1838" s="35">
        <f>VLOOKUP($A1838,'Medical Examinations'!$A:$N,9,0)</f>
        <v>0</v>
      </c>
      <c r="K1838" s="35" t="str">
        <f>VLOOKUP($A1838,'Medical Examinations'!$A:$N,10,0)</f>
        <v>No</v>
      </c>
      <c r="L1838" s="35" t="str">
        <f>VLOOKUP($A1838,'Medical Examinations'!$A:$N,12,0)</f>
        <v>Underweight</v>
      </c>
      <c r="M1838" s="35" t="str">
        <f>VLOOKUP($A1838,'Medical Examinations'!$A:$N,13,0)</f>
        <v>Prediabetes</v>
      </c>
      <c r="N1838" s="45">
        <f>IFERROR(VLOOKUP($A1838,'Hospitalisation Details'!$A:$P,15,0),"")</f>
        <v>30221</v>
      </c>
      <c r="O1838" s="46">
        <f>IFERROR(VLOOKUP($A1838,'Hospitalisation Details'!$A:$P,6,0),"")</f>
        <v>4511.41</v>
      </c>
      <c r="P1838" s="47" t="str">
        <f>IFERROR(VLOOKUP($A1838,'Hospitalisation Details'!$A:$P,12,0),"")</f>
        <v>tier - 2</v>
      </c>
      <c r="Q1838" s="47" t="str">
        <f>IFERROR(VLOOKUP($A1838,'Hospitalisation Details'!$A:$P,13,0),"")</f>
        <v>tier - 3</v>
      </c>
      <c r="R1838" s="47" t="str">
        <f>IFERROR(VLOOKUP($A1838,'Hospitalisation Details'!$A:$P,14,0),"")</f>
        <v>R1013</v>
      </c>
      <c r="S1838" s="47">
        <f>IFERROR(VLOOKUP($A1838,'Hospitalisation Details'!$A:$P,16,0),"")</f>
        <v>40</v>
      </c>
    </row>
    <row r="1839" spans="1:19" x14ac:dyDescent="0.3">
      <c r="A1839" s="34" t="str">
        <f>'Medical Examinations'!A1839</f>
        <v>Id1838</v>
      </c>
      <c r="B1839" s="36" t="str">
        <f>VLOOKUP($A1839,'Customer Names'!A:E,3,FALSE)</f>
        <v>Mr.</v>
      </c>
      <c r="C1839" s="37" t="str">
        <f>VLOOKUP($A1839,'Customer Names'!$A:$E,4,FALSE)</f>
        <v xml:space="preserve"> Takaya</v>
      </c>
      <c r="D1839" s="37" t="str">
        <f>VLOOKUP($A1839,'Customer Names'!A:E,5,FALSE)</f>
        <v>Sakamoto</v>
      </c>
      <c r="E1839" s="35">
        <f>VLOOKUP($A1839,'Medical Examinations'!$A:$H,2,FALSE)</f>
        <v>33.659999999999997</v>
      </c>
      <c r="F1839" s="35">
        <f>VLOOKUP($A1839,'Medical Examinations'!$A:$H,3,FALSE)</f>
        <v>4.08</v>
      </c>
      <c r="G1839" s="35" t="str">
        <f>VLOOKUP($A1839,'Medical Examinations'!$A:$N,11,0)</f>
        <v>Yes</v>
      </c>
      <c r="H1839" s="35" t="str">
        <f>VLOOKUP($A1839,'Medical Examinations'!$A:$N,5,0)</f>
        <v>No</v>
      </c>
      <c r="I1839" s="35" t="str">
        <f>VLOOKUP($A1839,'Medical Examinations'!$A:$N,6,0)</f>
        <v>Yes</v>
      </c>
      <c r="J1839" s="35">
        <f>VLOOKUP($A1839,'Medical Examinations'!$A:$N,9,0)</f>
        <v>1</v>
      </c>
      <c r="K1839" s="35" t="str">
        <f>VLOOKUP($A1839,'Medical Examinations'!$A:$N,10,0)</f>
        <v>No</v>
      </c>
      <c r="L1839" s="35" t="str">
        <f>VLOOKUP($A1839,'Medical Examinations'!$A:$N,12,0)</f>
        <v>Obesity</v>
      </c>
      <c r="M1839" s="35" t="str">
        <f>VLOOKUP($A1839,'Medical Examinations'!$A:$N,13,0)</f>
        <v>Normal</v>
      </c>
      <c r="N1839" s="45">
        <f>IFERROR(VLOOKUP($A1839,'Hospitalisation Details'!$A:$P,15,0),"")</f>
        <v>35716</v>
      </c>
      <c r="O1839" s="46">
        <f>IFERROR(VLOOKUP($A1839,'Hospitalisation Details'!$A:$P,6,0),"")</f>
        <v>4504.66</v>
      </c>
      <c r="P1839" s="47" t="str">
        <f>IFERROR(VLOOKUP($A1839,'Hospitalisation Details'!$A:$P,12,0),"")</f>
        <v>tier - 1</v>
      </c>
      <c r="Q1839" s="47" t="str">
        <f>IFERROR(VLOOKUP($A1839,'Hospitalisation Details'!$A:$P,13,0),"")</f>
        <v>tier - 2</v>
      </c>
      <c r="R1839" s="47" t="str">
        <f>IFERROR(VLOOKUP($A1839,'Hospitalisation Details'!$A:$P,14,0),"")</f>
        <v>R1013</v>
      </c>
      <c r="S1839" s="47">
        <f>IFERROR(VLOOKUP($A1839,'Hospitalisation Details'!$A:$P,16,0),"")</f>
        <v>25</v>
      </c>
    </row>
    <row r="1840" spans="1:19" x14ac:dyDescent="0.3">
      <c r="A1840" s="34" t="str">
        <f>'Medical Examinations'!A1840</f>
        <v>Id1839</v>
      </c>
      <c r="B1840" s="36" t="str">
        <f>VLOOKUP($A1840,'Customer Names'!A:E,3,FALSE)</f>
        <v>Mr.</v>
      </c>
      <c r="C1840" s="37" t="str">
        <f>VLOOKUP($A1840,'Customer Names'!$A:$E,4,FALSE)</f>
        <v xml:space="preserve"> Thomas IV</v>
      </c>
      <c r="D1840" s="37" t="str">
        <f>VLOOKUP($A1840,'Customer Names'!A:E,5,FALSE)</f>
        <v>McMahon</v>
      </c>
      <c r="E1840" s="35">
        <f>VLOOKUP($A1840,'Medical Examinations'!$A:$H,2,FALSE)</f>
        <v>21.375</v>
      </c>
      <c r="F1840" s="35">
        <f>VLOOKUP($A1840,'Medical Examinations'!$A:$H,3,FALSE)</f>
        <v>6.19</v>
      </c>
      <c r="G1840" s="35" t="str">
        <f>VLOOKUP($A1840,'Medical Examinations'!$A:$N,11,0)</f>
        <v>Yes</v>
      </c>
      <c r="H1840" s="35" t="str">
        <f>VLOOKUP($A1840,'Medical Examinations'!$A:$N,5,0)</f>
        <v>No</v>
      </c>
      <c r="I1840" s="35" t="str">
        <f>VLOOKUP($A1840,'Medical Examinations'!$A:$N,6,0)</f>
        <v>No</v>
      </c>
      <c r="J1840" s="35">
        <f>VLOOKUP($A1840,'Medical Examinations'!$A:$N,9,0)</f>
        <v>1</v>
      </c>
      <c r="K1840" s="35" t="str">
        <f>VLOOKUP($A1840,'Medical Examinations'!$A:$N,10,0)</f>
        <v>No</v>
      </c>
      <c r="L1840" s="35" t="str">
        <f>VLOOKUP($A1840,'Medical Examinations'!$A:$N,12,0)</f>
        <v>Normal Weight</v>
      </c>
      <c r="M1840" s="35" t="str">
        <f>VLOOKUP($A1840,'Medical Examinations'!$A:$N,13,0)</f>
        <v>Prediabetes</v>
      </c>
      <c r="N1840" s="45">
        <f>IFERROR(VLOOKUP($A1840,'Hospitalisation Details'!$A:$P,15,0),"")</f>
        <v>32320</v>
      </c>
      <c r="O1840" s="46">
        <f>IFERROR(VLOOKUP($A1840,'Hospitalisation Details'!$A:$P,6,0),"")</f>
        <v>4500.34</v>
      </c>
      <c r="P1840" s="47" t="str">
        <f>IFERROR(VLOOKUP($A1840,'Hospitalisation Details'!$A:$P,12,0),"")</f>
        <v>tier - 2</v>
      </c>
      <c r="Q1840" s="47" t="str">
        <f>IFERROR(VLOOKUP($A1840,'Hospitalisation Details'!$A:$P,13,0),"")</f>
        <v>tier - 1</v>
      </c>
      <c r="R1840" s="47" t="str">
        <f>IFERROR(VLOOKUP($A1840,'Hospitalisation Details'!$A:$P,14,0),"")</f>
        <v>R1017</v>
      </c>
      <c r="S1840" s="47">
        <f>IFERROR(VLOOKUP($A1840,'Hospitalisation Details'!$A:$P,16,0),"")</f>
        <v>34</v>
      </c>
    </row>
    <row r="1841" spans="1:19" x14ac:dyDescent="0.3">
      <c r="A1841" s="34" t="str">
        <f>'Medical Examinations'!A1841</f>
        <v>Id1840</v>
      </c>
      <c r="B1841" s="36" t="str">
        <f>VLOOKUP($A1841,'Customer Names'!A:E,3,FALSE)</f>
        <v>Mr.</v>
      </c>
      <c r="C1841" s="37" t="str">
        <f>VLOOKUP($A1841,'Customer Names'!$A:$E,4,FALSE)</f>
        <v xml:space="preserve"> Bradley E</v>
      </c>
      <c r="D1841" s="37" t="str">
        <f>VLOOKUP($A1841,'Customer Names'!A:E,5,FALSE)</f>
        <v>Harris</v>
      </c>
      <c r="E1841" s="35">
        <f>VLOOKUP($A1841,'Medical Examinations'!$A:$H,2,FALSE)</f>
        <v>27.14</v>
      </c>
      <c r="F1841" s="35">
        <f>VLOOKUP($A1841,'Medical Examinations'!$A:$H,3,FALSE)</f>
        <v>6.01</v>
      </c>
      <c r="G1841" s="35" t="str">
        <f>VLOOKUP($A1841,'Medical Examinations'!$A:$N,11,0)</f>
        <v>No</v>
      </c>
      <c r="H1841" s="35" t="str">
        <f>VLOOKUP($A1841,'Medical Examinations'!$A:$N,5,0)</f>
        <v>No</v>
      </c>
      <c r="I1841" s="35" t="str">
        <f>VLOOKUP($A1841,'Medical Examinations'!$A:$N,6,0)</f>
        <v>No</v>
      </c>
      <c r="J1841" s="35">
        <f>VLOOKUP($A1841,'Medical Examinations'!$A:$N,9,0)</f>
        <v>1</v>
      </c>
      <c r="K1841" s="35" t="str">
        <f>VLOOKUP($A1841,'Medical Examinations'!$A:$N,10,0)</f>
        <v>No</v>
      </c>
      <c r="L1841" s="35" t="str">
        <f>VLOOKUP($A1841,'Medical Examinations'!$A:$N,12,0)</f>
        <v>Overweight</v>
      </c>
      <c r="M1841" s="35" t="str">
        <f>VLOOKUP($A1841,'Medical Examinations'!$A:$N,13,0)</f>
        <v>Prediabetes</v>
      </c>
      <c r="N1841" s="45">
        <f>IFERROR(VLOOKUP($A1841,'Hospitalisation Details'!$A:$P,15,0),"")</f>
        <v>33797</v>
      </c>
      <c r="O1841" s="46">
        <f>IFERROR(VLOOKUP($A1841,'Hospitalisation Details'!$A:$P,6,0),"")</f>
        <v>4488.58</v>
      </c>
      <c r="P1841" s="47" t="str">
        <f>IFERROR(VLOOKUP($A1841,'Hospitalisation Details'!$A:$P,12,0),"")</f>
        <v>tier - 2</v>
      </c>
      <c r="Q1841" s="47" t="str">
        <f>IFERROR(VLOOKUP($A1841,'Hospitalisation Details'!$A:$P,13,0),"")</f>
        <v>tier - 3</v>
      </c>
      <c r="R1841" s="47" t="str">
        <f>IFERROR(VLOOKUP($A1841,'Hospitalisation Details'!$A:$P,14,0),"")</f>
        <v>R1012</v>
      </c>
      <c r="S1841" s="47">
        <f>IFERROR(VLOOKUP($A1841,'Hospitalisation Details'!$A:$P,16,0),"")</f>
        <v>30</v>
      </c>
    </row>
    <row r="1842" spans="1:19" x14ac:dyDescent="0.3">
      <c r="A1842" s="34" t="str">
        <f>'Medical Examinations'!A1842</f>
        <v>Id1841</v>
      </c>
      <c r="B1842" s="36" t="str">
        <f>VLOOKUP($A1842,'Customer Names'!A:E,3,FALSE)</f>
        <v>Ms.</v>
      </c>
      <c r="C1842" s="37" t="str">
        <f>VLOOKUP($A1842,'Customer Names'!$A:$E,4,FALSE)</f>
        <v xml:space="preserve"> Megan</v>
      </c>
      <c r="D1842" s="37" t="str">
        <f>VLOOKUP($A1842,'Customer Names'!A:E,5,FALSE)</f>
        <v>Lombardo</v>
      </c>
      <c r="E1842" s="35">
        <f>VLOOKUP($A1842,'Medical Examinations'!$A:$H,2,FALSE)</f>
        <v>35.78</v>
      </c>
      <c r="F1842" s="35">
        <f>VLOOKUP($A1842,'Medical Examinations'!$A:$H,3,FALSE)</f>
        <v>6.07</v>
      </c>
      <c r="G1842" s="35" t="str">
        <f>VLOOKUP($A1842,'Medical Examinations'!$A:$N,11,0)</f>
        <v>No</v>
      </c>
      <c r="H1842" s="35" t="str">
        <f>VLOOKUP($A1842,'Medical Examinations'!$A:$N,5,0)</f>
        <v>yes</v>
      </c>
      <c r="I1842" s="35" t="str">
        <f>VLOOKUP($A1842,'Medical Examinations'!$A:$N,6,0)</f>
        <v>No</v>
      </c>
      <c r="J1842" s="35">
        <f>VLOOKUP($A1842,'Medical Examinations'!$A:$N,9,0)</f>
        <v>1</v>
      </c>
      <c r="K1842" s="35" t="str">
        <f>VLOOKUP($A1842,'Medical Examinations'!$A:$N,10,0)</f>
        <v>No</v>
      </c>
      <c r="L1842" s="35" t="str">
        <f>VLOOKUP($A1842,'Medical Examinations'!$A:$N,12,0)</f>
        <v>Obesity</v>
      </c>
      <c r="M1842" s="35" t="str">
        <f>VLOOKUP($A1842,'Medical Examinations'!$A:$N,13,0)</f>
        <v>Prediabetes</v>
      </c>
      <c r="N1842" s="45">
        <f>IFERROR(VLOOKUP($A1842,'Hospitalisation Details'!$A:$P,15,0),"")</f>
        <v>38186</v>
      </c>
      <c r="O1842" s="46">
        <f>IFERROR(VLOOKUP($A1842,'Hospitalisation Details'!$A:$P,6,0),"")</f>
        <v>4468.25</v>
      </c>
      <c r="P1842" s="47" t="str">
        <f>IFERROR(VLOOKUP($A1842,'Hospitalisation Details'!$A:$P,12,0),"")</f>
        <v>tier - 2</v>
      </c>
      <c r="Q1842" s="47" t="str">
        <f>IFERROR(VLOOKUP($A1842,'Hospitalisation Details'!$A:$P,13,0),"")</f>
        <v>tier - 2</v>
      </c>
      <c r="R1842" s="47" t="str">
        <f>IFERROR(VLOOKUP($A1842,'Hospitalisation Details'!$A:$P,14,0),"")</f>
        <v>R1012</v>
      </c>
      <c r="S1842" s="47">
        <f>IFERROR(VLOOKUP($A1842,'Hospitalisation Details'!$A:$P,16,0),"")</f>
        <v>18</v>
      </c>
    </row>
    <row r="1843" spans="1:19" x14ac:dyDescent="0.3">
      <c r="A1843" s="34" t="str">
        <f>'Medical Examinations'!A1843</f>
        <v>Id1842</v>
      </c>
      <c r="B1843" s="36" t="str">
        <f>VLOOKUP($A1843,'Customer Names'!A:E,3,FALSE)</f>
        <v>Ms.</v>
      </c>
      <c r="C1843" s="37" t="str">
        <f>VLOOKUP($A1843,'Customer Names'!$A:$E,4,FALSE)</f>
        <v xml:space="preserve"> Ruby J</v>
      </c>
      <c r="D1843" s="37" t="str">
        <f>VLOOKUP($A1843,'Customer Names'!A:E,5,FALSE)</f>
        <v>Bode</v>
      </c>
      <c r="E1843" s="35">
        <f>VLOOKUP($A1843,'Medical Examinations'!$A:$H,2,FALSE)</f>
        <v>34.96</v>
      </c>
      <c r="F1843" s="35">
        <f>VLOOKUP($A1843,'Medical Examinations'!$A:$H,3,FALSE)</f>
        <v>5.63</v>
      </c>
      <c r="G1843" s="35" t="str">
        <f>VLOOKUP($A1843,'Medical Examinations'!$A:$N,11,0)</f>
        <v>No</v>
      </c>
      <c r="H1843" s="35" t="str">
        <f>VLOOKUP($A1843,'Medical Examinations'!$A:$N,5,0)</f>
        <v>No</v>
      </c>
      <c r="I1843" s="35" t="str">
        <f>VLOOKUP($A1843,'Medical Examinations'!$A:$N,6,0)</f>
        <v>No</v>
      </c>
      <c r="J1843" s="35">
        <f>VLOOKUP($A1843,'Medical Examinations'!$A:$N,9,0)</f>
        <v>0</v>
      </c>
      <c r="K1843" s="35" t="str">
        <f>VLOOKUP($A1843,'Medical Examinations'!$A:$N,10,0)</f>
        <v>No</v>
      </c>
      <c r="L1843" s="35" t="str">
        <f>VLOOKUP($A1843,'Medical Examinations'!$A:$N,12,0)</f>
        <v>Obesity</v>
      </c>
      <c r="M1843" s="35" t="str">
        <f>VLOOKUP($A1843,'Medical Examinations'!$A:$N,13,0)</f>
        <v>Normal</v>
      </c>
      <c r="N1843" s="45">
        <f>IFERROR(VLOOKUP($A1843,'Hospitalisation Details'!$A:$P,15,0),"")</f>
        <v>36484</v>
      </c>
      <c r="O1843" s="46">
        <f>IFERROR(VLOOKUP($A1843,'Hospitalisation Details'!$A:$P,6,0),"")</f>
        <v>4466.62</v>
      </c>
      <c r="P1843" s="47" t="str">
        <f>IFERROR(VLOOKUP($A1843,'Hospitalisation Details'!$A:$P,12,0),"")</f>
        <v>tier - 2</v>
      </c>
      <c r="Q1843" s="47" t="str">
        <f>IFERROR(VLOOKUP($A1843,'Hospitalisation Details'!$A:$P,13,0),"")</f>
        <v>tier - 2</v>
      </c>
      <c r="R1843" s="47" t="str">
        <f>IFERROR(VLOOKUP($A1843,'Hospitalisation Details'!$A:$P,14,0),"")</f>
        <v>R1012</v>
      </c>
      <c r="S1843" s="47">
        <f>IFERROR(VLOOKUP($A1843,'Hospitalisation Details'!$A:$P,16,0),"")</f>
        <v>23</v>
      </c>
    </row>
    <row r="1844" spans="1:19" x14ac:dyDescent="0.3">
      <c r="A1844" s="34" t="str">
        <f>'Medical Examinations'!A1844</f>
        <v>Id1843</v>
      </c>
      <c r="B1844" s="36" t="str">
        <f>VLOOKUP($A1844,'Customer Names'!A:E,3,FALSE)</f>
        <v>Mr.</v>
      </c>
      <c r="C1844" s="37" t="str">
        <f>VLOOKUP($A1844,'Customer Names'!$A:$E,4,FALSE)</f>
        <v xml:space="preserve"> Bart</v>
      </c>
      <c r="D1844" s="37" t="str">
        <f>VLOOKUP($A1844,'Customer Names'!A:E,5,FALSE)</f>
        <v>Johnson</v>
      </c>
      <c r="E1844" s="35">
        <f>VLOOKUP($A1844,'Medical Examinations'!$A:$H,2,FALSE)</f>
        <v>38.39</v>
      </c>
      <c r="F1844" s="35">
        <f>VLOOKUP($A1844,'Medical Examinations'!$A:$H,3,FALSE)</f>
        <v>6.05</v>
      </c>
      <c r="G1844" s="35" t="str">
        <f>VLOOKUP($A1844,'Medical Examinations'!$A:$N,11,0)</f>
        <v>No</v>
      </c>
      <c r="H1844" s="35" t="str">
        <f>VLOOKUP($A1844,'Medical Examinations'!$A:$N,5,0)</f>
        <v>No</v>
      </c>
      <c r="I1844" s="35" t="str">
        <f>VLOOKUP($A1844,'Medical Examinations'!$A:$N,6,0)</f>
        <v>No</v>
      </c>
      <c r="J1844" s="35">
        <f>VLOOKUP($A1844,'Medical Examinations'!$A:$N,9,0)</f>
        <v>0</v>
      </c>
      <c r="K1844" s="35" t="str">
        <f>VLOOKUP($A1844,'Medical Examinations'!$A:$N,10,0)</f>
        <v>No</v>
      </c>
      <c r="L1844" s="35" t="str">
        <f>VLOOKUP($A1844,'Medical Examinations'!$A:$N,12,0)</f>
        <v>Obesity</v>
      </c>
      <c r="M1844" s="35" t="str">
        <f>VLOOKUP($A1844,'Medical Examinations'!$A:$N,13,0)</f>
        <v>Prediabetes</v>
      </c>
      <c r="N1844" s="45">
        <f>IFERROR(VLOOKUP($A1844,'Hospitalisation Details'!$A:$P,15,0),"")</f>
        <v>33423</v>
      </c>
      <c r="O1844" s="46">
        <f>IFERROR(VLOOKUP($A1844,'Hospitalisation Details'!$A:$P,6,0),"")</f>
        <v>4463.21</v>
      </c>
      <c r="P1844" s="47" t="str">
        <f>IFERROR(VLOOKUP($A1844,'Hospitalisation Details'!$A:$P,12,0),"")</f>
        <v>tier - 3</v>
      </c>
      <c r="Q1844" s="47" t="str">
        <f>IFERROR(VLOOKUP($A1844,'Hospitalisation Details'!$A:$P,13,0),"")</f>
        <v>tier - 3</v>
      </c>
      <c r="R1844" s="47" t="str">
        <f>IFERROR(VLOOKUP($A1844,'Hospitalisation Details'!$A:$P,14,0),"")</f>
        <v>R1013</v>
      </c>
      <c r="S1844" s="47">
        <f>IFERROR(VLOOKUP($A1844,'Hospitalisation Details'!$A:$P,16,0),"")</f>
        <v>31</v>
      </c>
    </row>
    <row r="1845" spans="1:19" x14ac:dyDescent="0.3">
      <c r="A1845" s="34" t="str">
        <f>'Medical Examinations'!A1845</f>
        <v>Id1844</v>
      </c>
      <c r="B1845" s="36" t="str">
        <f>VLOOKUP($A1845,'Customer Names'!A:E,3,FALSE)</f>
        <v>Mr.</v>
      </c>
      <c r="C1845" s="37" t="str">
        <f>VLOOKUP($A1845,'Customer Names'!$A:$E,4,FALSE)</f>
        <v xml:space="preserve"> Robert A.</v>
      </c>
      <c r="D1845" s="37" t="str">
        <f>VLOOKUP($A1845,'Customer Names'!A:E,5,FALSE)</f>
        <v>Norcross</v>
      </c>
      <c r="E1845" s="35">
        <f>VLOOKUP($A1845,'Medical Examinations'!$A:$H,2,FALSE)</f>
        <v>33.82</v>
      </c>
      <c r="F1845" s="35">
        <f>VLOOKUP($A1845,'Medical Examinations'!$A:$H,3,FALSE)</f>
        <v>4.6500000000000004</v>
      </c>
      <c r="G1845" s="35" t="str">
        <f>VLOOKUP($A1845,'Medical Examinations'!$A:$N,11,0)</f>
        <v>No</v>
      </c>
      <c r="H1845" s="35" t="str">
        <f>VLOOKUP($A1845,'Medical Examinations'!$A:$N,5,0)</f>
        <v>No</v>
      </c>
      <c r="I1845" s="35" t="str">
        <f>VLOOKUP($A1845,'Medical Examinations'!$A:$N,6,0)</f>
        <v>No</v>
      </c>
      <c r="J1845" s="35">
        <f>VLOOKUP($A1845,'Medical Examinations'!$A:$N,9,0)</f>
        <v>0</v>
      </c>
      <c r="K1845" s="35" t="str">
        <f>VLOOKUP($A1845,'Medical Examinations'!$A:$N,10,0)</f>
        <v>No</v>
      </c>
      <c r="L1845" s="35" t="str">
        <f>VLOOKUP($A1845,'Medical Examinations'!$A:$N,12,0)</f>
        <v>Obesity</v>
      </c>
      <c r="M1845" s="35" t="str">
        <f>VLOOKUP($A1845,'Medical Examinations'!$A:$N,13,0)</f>
        <v>Normal</v>
      </c>
      <c r="N1845" s="45">
        <f>IFERROR(VLOOKUP($A1845,'Hospitalisation Details'!$A:$P,15,0),"")</f>
        <v>33069</v>
      </c>
      <c r="O1845" s="46">
        <f>IFERROR(VLOOKUP($A1845,'Hospitalisation Details'!$A:$P,6,0),"")</f>
        <v>4462.72</v>
      </c>
      <c r="P1845" s="47" t="str">
        <f>IFERROR(VLOOKUP($A1845,'Hospitalisation Details'!$A:$P,12,0),"")</f>
        <v>tier - 2</v>
      </c>
      <c r="Q1845" s="47" t="str">
        <f>IFERROR(VLOOKUP($A1845,'Hospitalisation Details'!$A:$P,13,0),"")</f>
        <v>tier - 3</v>
      </c>
      <c r="R1845" s="47" t="str">
        <f>IFERROR(VLOOKUP($A1845,'Hospitalisation Details'!$A:$P,14,0),"")</f>
        <v>R1012</v>
      </c>
      <c r="S1845" s="47">
        <f>IFERROR(VLOOKUP($A1845,'Hospitalisation Details'!$A:$P,16,0),"")</f>
        <v>32</v>
      </c>
    </row>
    <row r="1846" spans="1:19" x14ac:dyDescent="0.3">
      <c r="A1846" s="34" t="str">
        <f>'Medical Examinations'!A1846</f>
        <v>Id1845</v>
      </c>
      <c r="B1846" s="36" t="str">
        <f>VLOOKUP($A1846,'Customer Names'!A:E,3,FALSE)</f>
        <v>Mr.</v>
      </c>
      <c r="C1846" s="37" t="str">
        <f>VLOOKUP($A1846,'Customer Names'!$A:$E,4,FALSE)</f>
        <v xml:space="preserve"> Adam</v>
      </c>
      <c r="D1846" s="37" t="str">
        <f>VLOOKUP($A1846,'Customer Names'!A:E,5,FALSE)</f>
        <v>Lazrus</v>
      </c>
      <c r="E1846" s="35">
        <f>VLOOKUP($A1846,'Medical Examinations'!$A:$H,2,FALSE)</f>
        <v>27.835000000000001</v>
      </c>
      <c r="F1846" s="35">
        <f>VLOOKUP($A1846,'Medical Examinations'!$A:$H,3,FALSE)</f>
        <v>5.37</v>
      </c>
      <c r="G1846" s="35" t="str">
        <f>VLOOKUP($A1846,'Medical Examinations'!$A:$N,11,0)</f>
        <v>No</v>
      </c>
      <c r="H1846" s="35" t="str">
        <f>VLOOKUP($A1846,'Medical Examinations'!$A:$N,5,0)</f>
        <v>No</v>
      </c>
      <c r="I1846" s="35" t="str">
        <f>VLOOKUP($A1846,'Medical Examinations'!$A:$N,6,0)</f>
        <v>No</v>
      </c>
      <c r="J1846" s="35">
        <f>VLOOKUP($A1846,'Medical Examinations'!$A:$N,9,0)</f>
        <v>0</v>
      </c>
      <c r="K1846" s="35" t="str">
        <f>VLOOKUP($A1846,'Medical Examinations'!$A:$N,10,0)</f>
        <v>No</v>
      </c>
      <c r="L1846" s="35" t="str">
        <f>VLOOKUP($A1846,'Medical Examinations'!$A:$N,12,0)</f>
        <v>Overweight</v>
      </c>
      <c r="M1846" s="35" t="str">
        <f>VLOOKUP($A1846,'Medical Examinations'!$A:$N,13,0)</f>
        <v>Normal</v>
      </c>
      <c r="N1846" s="45">
        <f>IFERROR(VLOOKUP($A1846,'Hospitalisation Details'!$A:$P,15,0),"")</f>
        <v>33093</v>
      </c>
      <c r="O1846" s="46">
        <f>IFERROR(VLOOKUP($A1846,'Hospitalisation Details'!$A:$P,6,0),"")</f>
        <v>4454.3999999999996</v>
      </c>
      <c r="P1846" s="47" t="str">
        <f>IFERROR(VLOOKUP($A1846,'Hospitalisation Details'!$A:$P,12,0),"")</f>
        <v>tier - 2</v>
      </c>
      <c r="Q1846" s="47" t="str">
        <f>IFERROR(VLOOKUP($A1846,'Hospitalisation Details'!$A:$P,13,0),"")</f>
        <v>tier - 3</v>
      </c>
      <c r="R1846" s="47" t="str">
        <f>IFERROR(VLOOKUP($A1846,'Hospitalisation Details'!$A:$P,14,0),"")</f>
        <v>R1012</v>
      </c>
      <c r="S1846" s="47">
        <f>IFERROR(VLOOKUP($A1846,'Hospitalisation Details'!$A:$P,16,0),"")</f>
        <v>32</v>
      </c>
    </row>
    <row r="1847" spans="1:19" x14ac:dyDescent="0.3">
      <c r="A1847" s="34" t="str">
        <f>'Medical Examinations'!A1847</f>
        <v>Id1846</v>
      </c>
      <c r="B1847" s="36" t="str">
        <f>VLOOKUP($A1847,'Customer Names'!A:E,3,FALSE)</f>
        <v>Mr.</v>
      </c>
      <c r="C1847" s="37" t="str">
        <f>VLOOKUP($A1847,'Customer Names'!$A:$E,4,FALSE)</f>
        <v xml:space="preserve"> Yemane Adhane</v>
      </c>
      <c r="D1847" s="37" t="str">
        <f>VLOOKUP($A1847,'Customer Names'!A:E,5,FALSE)</f>
        <v>Tsegay</v>
      </c>
      <c r="E1847" s="35">
        <f>VLOOKUP($A1847,'Medical Examinations'!$A:$H,2,FALSE)</f>
        <v>33</v>
      </c>
      <c r="F1847" s="35">
        <f>VLOOKUP($A1847,'Medical Examinations'!$A:$H,3,FALSE)</f>
        <v>5.39</v>
      </c>
      <c r="G1847" s="35" t="str">
        <f>VLOOKUP($A1847,'Medical Examinations'!$A:$N,11,0)</f>
        <v>No</v>
      </c>
      <c r="H1847" s="35" t="str">
        <f>VLOOKUP($A1847,'Medical Examinations'!$A:$N,5,0)</f>
        <v>No</v>
      </c>
      <c r="I1847" s="35" t="str">
        <f>VLOOKUP($A1847,'Medical Examinations'!$A:$N,6,0)</f>
        <v>No</v>
      </c>
      <c r="J1847" s="35">
        <f>VLOOKUP($A1847,'Medical Examinations'!$A:$N,9,0)</f>
        <v>0</v>
      </c>
      <c r="K1847" s="35" t="str">
        <f>VLOOKUP($A1847,'Medical Examinations'!$A:$N,10,0)</f>
        <v>No</v>
      </c>
      <c r="L1847" s="35" t="str">
        <f>VLOOKUP($A1847,'Medical Examinations'!$A:$N,12,0)</f>
        <v>Obesity</v>
      </c>
      <c r="M1847" s="35" t="str">
        <f>VLOOKUP($A1847,'Medical Examinations'!$A:$N,13,0)</f>
        <v>Normal</v>
      </c>
      <c r="N1847" s="45">
        <f>IFERROR(VLOOKUP($A1847,'Hospitalisation Details'!$A:$P,15,0),"")</f>
        <v>34513</v>
      </c>
      <c r="O1847" s="46">
        <f>IFERROR(VLOOKUP($A1847,'Hospitalisation Details'!$A:$P,6,0),"")</f>
        <v>4449.46</v>
      </c>
      <c r="P1847" s="47" t="str">
        <f>IFERROR(VLOOKUP($A1847,'Hospitalisation Details'!$A:$P,12,0),"")</f>
        <v>tier - 1</v>
      </c>
      <c r="Q1847" s="47" t="str">
        <f>IFERROR(VLOOKUP($A1847,'Hospitalisation Details'!$A:$P,13,0),"")</f>
        <v>tier - 2</v>
      </c>
      <c r="R1847" s="47" t="str">
        <f>IFERROR(VLOOKUP($A1847,'Hospitalisation Details'!$A:$P,14,0),"")</f>
        <v>R1013</v>
      </c>
      <c r="S1847" s="47">
        <f>IFERROR(VLOOKUP($A1847,'Hospitalisation Details'!$A:$P,16,0),"")</f>
        <v>28</v>
      </c>
    </row>
    <row r="1848" spans="1:19" x14ac:dyDescent="0.3">
      <c r="A1848" s="34" t="str">
        <f>'Medical Examinations'!A1848</f>
        <v>Id1847</v>
      </c>
      <c r="B1848" s="36" t="str">
        <f>VLOOKUP($A1848,'Customer Names'!A:E,3,FALSE)</f>
        <v>Mr.</v>
      </c>
      <c r="C1848" s="37" t="str">
        <f>VLOOKUP($A1848,'Customer Names'!$A:$E,4,FALSE)</f>
        <v xml:space="preserve"> Jesse A.</v>
      </c>
      <c r="D1848" s="37" t="str">
        <f>VLOOKUP($A1848,'Customer Names'!A:E,5,FALSE)</f>
        <v>Schneider</v>
      </c>
      <c r="E1848" s="35">
        <f>VLOOKUP($A1848,'Medical Examinations'!$A:$H,2,FALSE)</f>
        <v>26.885000000000002</v>
      </c>
      <c r="F1848" s="35">
        <f>VLOOKUP($A1848,'Medical Examinations'!$A:$H,3,FALSE)</f>
        <v>5.86</v>
      </c>
      <c r="G1848" s="35" t="str">
        <f>VLOOKUP($A1848,'Medical Examinations'!$A:$N,11,0)</f>
        <v>No</v>
      </c>
      <c r="H1848" s="35" t="str">
        <f>VLOOKUP($A1848,'Medical Examinations'!$A:$N,5,0)</f>
        <v>No</v>
      </c>
      <c r="I1848" s="35" t="str">
        <f>VLOOKUP($A1848,'Medical Examinations'!$A:$N,6,0)</f>
        <v>No</v>
      </c>
      <c r="J1848" s="35">
        <f>VLOOKUP($A1848,'Medical Examinations'!$A:$N,9,0)</f>
        <v>0</v>
      </c>
      <c r="K1848" s="35" t="str">
        <f>VLOOKUP($A1848,'Medical Examinations'!$A:$N,10,0)</f>
        <v>No</v>
      </c>
      <c r="L1848" s="35" t="str">
        <f>VLOOKUP($A1848,'Medical Examinations'!$A:$N,12,0)</f>
        <v>Overweight</v>
      </c>
      <c r="M1848" s="35" t="str">
        <f>VLOOKUP($A1848,'Medical Examinations'!$A:$N,13,0)</f>
        <v>Prediabetes</v>
      </c>
      <c r="N1848" s="45">
        <f>IFERROR(VLOOKUP($A1848,'Hospitalisation Details'!$A:$P,15,0),"")</f>
        <v>33484</v>
      </c>
      <c r="O1848" s="46">
        <f>IFERROR(VLOOKUP($A1848,'Hospitalisation Details'!$A:$P,6,0),"")</f>
        <v>4441.21</v>
      </c>
      <c r="P1848" s="47" t="str">
        <f>IFERROR(VLOOKUP($A1848,'Hospitalisation Details'!$A:$P,12,0),"")</f>
        <v>tier - 1</v>
      </c>
      <c r="Q1848" s="47" t="str">
        <f>IFERROR(VLOOKUP($A1848,'Hospitalisation Details'!$A:$P,13,0),"")</f>
        <v>tier - 2</v>
      </c>
      <c r="R1848" s="47" t="str">
        <f>IFERROR(VLOOKUP($A1848,'Hospitalisation Details'!$A:$P,14,0),"")</f>
        <v>R1014</v>
      </c>
      <c r="S1848" s="47">
        <f>IFERROR(VLOOKUP($A1848,'Hospitalisation Details'!$A:$P,16,0),"")</f>
        <v>31</v>
      </c>
    </row>
    <row r="1849" spans="1:19" x14ac:dyDescent="0.3">
      <c r="A1849" s="34" t="str">
        <f>'Medical Examinations'!A1849</f>
        <v>Id1848</v>
      </c>
      <c r="B1849" s="36" t="str">
        <f>VLOOKUP($A1849,'Customer Names'!A:E,3,FALSE)</f>
        <v>Mr.</v>
      </c>
      <c r="C1849" s="37" t="str">
        <f>VLOOKUP($A1849,'Customer Names'!$A:$E,4,FALSE)</f>
        <v xml:space="preserve"> Bird</v>
      </c>
      <c r="D1849" s="37" t="str">
        <f>VLOOKUP($A1849,'Customer Names'!A:E,5,FALSE)</f>
        <v>Loreto</v>
      </c>
      <c r="E1849" s="35">
        <f>VLOOKUP($A1849,'Medical Examinations'!$A:$H,2,FALSE)</f>
        <v>29.26</v>
      </c>
      <c r="F1849" s="35">
        <f>VLOOKUP($A1849,'Medical Examinations'!$A:$H,3,FALSE)</f>
        <v>4.4400000000000004</v>
      </c>
      <c r="G1849" s="35" t="str">
        <f>VLOOKUP($A1849,'Medical Examinations'!$A:$N,11,0)</f>
        <v>No</v>
      </c>
      <c r="H1849" s="35" t="str">
        <f>VLOOKUP($A1849,'Medical Examinations'!$A:$N,5,0)</f>
        <v>No</v>
      </c>
      <c r="I1849" s="35" t="str">
        <f>VLOOKUP($A1849,'Medical Examinations'!$A:$N,6,0)</f>
        <v>No</v>
      </c>
      <c r="J1849" s="35">
        <f>VLOOKUP($A1849,'Medical Examinations'!$A:$N,9,0)</f>
        <v>0</v>
      </c>
      <c r="K1849" s="35" t="str">
        <f>VLOOKUP($A1849,'Medical Examinations'!$A:$N,10,0)</f>
        <v>No</v>
      </c>
      <c r="L1849" s="35" t="str">
        <f>VLOOKUP($A1849,'Medical Examinations'!$A:$N,12,0)</f>
        <v>Overweight</v>
      </c>
      <c r="M1849" s="35" t="str">
        <f>VLOOKUP($A1849,'Medical Examinations'!$A:$N,13,0)</f>
        <v>Normal</v>
      </c>
      <c r="N1849" s="45">
        <f>IFERROR(VLOOKUP($A1849,'Hospitalisation Details'!$A:$P,15,0),"")</f>
        <v>34631</v>
      </c>
      <c r="O1849" s="46">
        <f>IFERROR(VLOOKUP($A1849,'Hospitalisation Details'!$A:$P,6,0),"")</f>
        <v>4438.26</v>
      </c>
      <c r="P1849" s="47" t="str">
        <f>IFERROR(VLOOKUP($A1849,'Hospitalisation Details'!$A:$P,12,0),"")</f>
        <v>tier - 2</v>
      </c>
      <c r="Q1849" s="47" t="str">
        <f>IFERROR(VLOOKUP($A1849,'Hospitalisation Details'!$A:$P,13,0),"")</f>
        <v>tier - 3</v>
      </c>
      <c r="R1849" s="47" t="str">
        <f>IFERROR(VLOOKUP($A1849,'Hospitalisation Details'!$A:$P,14,0),"")</f>
        <v>R1017</v>
      </c>
      <c r="S1849" s="47">
        <f>IFERROR(VLOOKUP($A1849,'Hospitalisation Details'!$A:$P,16,0),"")</f>
        <v>28</v>
      </c>
    </row>
    <row r="1850" spans="1:19" x14ac:dyDescent="0.3">
      <c r="A1850" s="34" t="str">
        <f>'Medical Examinations'!A1850</f>
        <v>Id1849</v>
      </c>
      <c r="B1850" s="36" t="str">
        <f>VLOOKUP($A1850,'Customer Names'!A:E,3,FALSE)</f>
        <v>Mr.</v>
      </c>
      <c r="C1850" s="37" t="str">
        <f>VLOOKUP($A1850,'Customer Names'!$A:$E,4,FALSE)</f>
        <v xml:space="preserve"> Patrick M.</v>
      </c>
      <c r="D1850" s="37" t="str">
        <f>VLOOKUP($A1850,'Customer Names'!A:E,5,FALSE)</f>
        <v>Callahan</v>
      </c>
      <c r="E1850" s="35">
        <f>VLOOKUP($A1850,'Medical Examinations'!$A:$H,2,FALSE)</f>
        <v>26.98</v>
      </c>
      <c r="F1850" s="35">
        <f>VLOOKUP($A1850,'Medical Examinations'!$A:$H,3,FALSE)</f>
        <v>4.41</v>
      </c>
      <c r="G1850" s="35" t="str">
        <f>VLOOKUP($A1850,'Medical Examinations'!$A:$N,11,0)</f>
        <v>No</v>
      </c>
      <c r="H1850" s="35" t="str">
        <f>VLOOKUP($A1850,'Medical Examinations'!$A:$N,5,0)</f>
        <v>No</v>
      </c>
      <c r="I1850" s="35" t="str">
        <f>VLOOKUP($A1850,'Medical Examinations'!$A:$N,6,0)</f>
        <v>No</v>
      </c>
      <c r="J1850" s="35">
        <f>VLOOKUP($A1850,'Medical Examinations'!$A:$N,9,0)</f>
        <v>0</v>
      </c>
      <c r="K1850" s="35" t="str">
        <f>VLOOKUP($A1850,'Medical Examinations'!$A:$N,10,0)</f>
        <v>No</v>
      </c>
      <c r="L1850" s="35" t="str">
        <f>VLOOKUP($A1850,'Medical Examinations'!$A:$N,12,0)</f>
        <v>Overweight</v>
      </c>
      <c r="M1850" s="35" t="str">
        <f>VLOOKUP($A1850,'Medical Examinations'!$A:$N,13,0)</f>
        <v>Normal</v>
      </c>
      <c r="N1850" s="45">
        <f>IFERROR(VLOOKUP($A1850,'Hospitalisation Details'!$A:$P,15,0),"")</f>
        <v>34615</v>
      </c>
      <c r="O1850" s="46">
        <f>IFERROR(VLOOKUP($A1850,'Hospitalisation Details'!$A:$P,6,0),"")</f>
        <v>4435.09</v>
      </c>
      <c r="P1850" s="47" t="str">
        <f>IFERROR(VLOOKUP($A1850,'Hospitalisation Details'!$A:$P,12,0),"")</f>
        <v>tier - 3</v>
      </c>
      <c r="Q1850" s="47" t="str">
        <f>IFERROR(VLOOKUP($A1850,'Hospitalisation Details'!$A:$P,13,0),"")</f>
        <v>tier - 2</v>
      </c>
      <c r="R1850" s="47" t="str">
        <f>IFERROR(VLOOKUP($A1850,'Hospitalisation Details'!$A:$P,14,0),"")</f>
        <v>R1016</v>
      </c>
      <c r="S1850" s="47">
        <f>IFERROR(VLOOKUP($A1850,'Hospitalisation Details'!$A:$P,16,0),"")</f>
        <v>28</v>
      </c>
    </row>
    <row r="1851" spans="1:19" x14ac:dyDescent="0.3">
      <c r="A1851" s="34" t="str">
        <f>'Medical Examinations'!A1851</f>
        <v>Id1850</v>
      </c>
      <c r="B1851" s="36" t="str">
        <f>VLOOKUP($A1851,'Customer Names'!A:E,3,FALSE)</f>
        <v>Mr.</v>
      </c>
      <c r="C1851" s="37" t="str">
        <f>VLOOKUP($A1851,'Customer Names'!$A:$E,4,FALSE)</f>
        <v xml:space="preserve"> Kyle</v>
      </c>
      <c r="D1851" s="37" t="str">
        <f>VLOOKUP($A1851,'Customer Names'!A:E,5,FALSE)</f>
        <v>Timko</v>
      </c>
      <c r="E1851" s="35">
        <f>VLOOKUP($A1851,'Medical Examinations'!$A:$H,2,FALSE)</f>
        <v>32.11</v>
      </c>
      <c r="F1851" s="35">
        <f>VLOOKUP($A1851,'Medical Examinations'!$A:$H,3,FALSE)</f>
        <v>5.19</v>
      </c>
      <c r="G1851" s="35" t="str">
        <f>VLOOKUP($A1851,'Medical Examinations'!$A:$N,11,0)</f>
        <v>No</v>
      </c>
      <c r="H1851" s="35" t="str">
        <f>VLOOKUP($A1851,'Medical Examinations'!$A:$N,5,0)</f>
        <v>No</v>
      </c>
      <c r="I1851" s="35" t="str">
        <f>VLOOKUP($A1851,'Medical Examinations'!$A:$N,6,0)</f>
        <v>Yes</v>
      </c>
      <c r="J1851" s="35">
        <f>VLOOKUP($A1851,'Medical Examinations'!$A:$N,9,0)</f>
        <v>1</v>
      </c>
      <c r="K1851" s="35" t="str">
        <f>VLOOKUP($A1851,'Medical Examinations'!$A:$N,10,0)</f>
        <v>No</v>
      </c>
      <c r="L1851" s="35" t="str">
        <f>VLOOKUP($A1851,'Medical Examinations'!$A:$N,12,0)</f>
        <v>Obesity</v>
      </c>
      <c r="M1851" s="35" t="str">
        <f>VLOOKUP($A1851,'Medical Examinations'!$A:$N,13,0)</f>
        <v>Normal</v>
      </c>
      <c r="N1851" s="45">
        <f>IFERROR(VLOOKUP($A1851,'Hospitalisation Details'!$A:$P,15,0),"")</f>
        <v>34326</v>
      </c>
      <c r="O1851" s="46">
        <f>IFERROR(VLOOKUP($A1851,'Hospitalisation Details'!$A:$P,6,0),"")</f>
        <v>4433.92</v>
      </c>
      <c r="P1851" s="47" t="str">
        <f>IFERROR(VLOOKUP($A1851,'Hospitalisation Details'!$A:$P,12,0),"")</f>
        <v>tier - 2</v>
      </c>
      <c r="Q1851" s="47" t="str">
        <f>IFERROR(VLOOKUP($A1851,'Hospitalisation Details'!$A:$P,13,0),"")</f>
        <v>tier - 2</v>
      </c>
      <c r="R1851" s="47" t="str">
        <f>IFERROR(VLOOKUP($A1851,'Hospitalisation Details'!$A:$P,14,0),"")</f>
        <v>R1012</v>
      </c>
      <c r="S1851" s="47">
        <f>IFERROR(VLOOKUP($A1851,'Hospitalisation Details'!$A:$P,16,0),"")</f>
        <v>29</v>
      </c>
    </row>
    <row r="1852" spans="1:19" x14ac:dyDescent="0.3">
      <c r="A1852" s="34" t="str">
        <f>'Medical Examinations'!A1852</f>
        <v>Id1851</v>
      </c>
      <c r="B1852" s="36" t="str">
        <f>VLOOKUP($A1852,'Customer Names'!A:E,3,FALSE)</f>
        <v>Mr.</v>
      </c>
      <c r="C1852" s="37" t="str">
        <f>VLOOKUP($A1852,'Customer Names'!$A:$E,4,FALSE)</f>
        <v xml:space="preserve"> Ryan</v>
      </c>
      <c r="D1852" s="37" t="str">
        <f>VLOOKUP($A1852,'Customer Names'!A:E,5,FALSE)</f>
        <v>Achatz</v>
      </c>
      <c r="E1852" s="35">
        <f>VLOOKUP($A1852,'Medical Examinations'!$A:$H,2,FALSE)</f>
        <v>31.73</v>
      </c>
      <c r="F1852" s="35">
        <f>VLOOKUP($A1852,'Medical Examinations'!$A:$H,3,FALSE)</f>
        <v>5.16</v>
      </c>
      <c r="G1852" s="35" t="str">
        <f>VLOOKUP($A1852,'Medical Examinations'!$A:$N,11,0)</f>
        <v>No</v>
      </c>
      <c r="H1852" s="35" t="str">
        <f>VLOOKUP($A1852,'Medical Examinations'!$A:$N,5,0)</f>
        <v>No</v>
      </c>
      <c r="I1852" s="35" t="str">
        <f>VLOOKUP($A1852,'Medical Examinations'!$A:$N,6,0)</f>
        <v>Yes</v>
      </c>
      <c r="J1852" s="35">
        <f>VLOOKUP($A1852,'Medical Examinations'!$A:$N,9,0)</f>
        <v>1</v>
      </c>
      <c r="K1852" s="35" t="str">
        <f>VLOOKUP($A1852,'Medical Examinations'!$A:$N,10,0)</f>
        <v>No</v>
      </c>
      <c r="L1852" s="35" t="str">
        <f>VLOOKUP($A1852,'Medical Examinations'!$A:$N,12,0)</f>
        <v>Obesity</v>
      </c>
      <c r="M1852" s="35" t="str">
        <f>VLOOKUP($A1852,'Medical Examinations'!$A:$N,13,0)</f>
        <v>Normal</v>
      </c>
      <c r="N1852" s="45">
        <f>IFERROR(VLOOKUP($A1852,'Hospitalisation Details'!$A:$P,15,0),"")</f>
        <v>34216</v>
      </c>
      <c r="O1852" s="46">
        <f>IFERROR(VLOOKUP($A1852,'Hospitalisation Details'!$A:$P,6,0),"")</f>
        <v>4433.3900000000003</v>
      </c>
      <c r="P1852" s="47" t="str">
        <f>IFERROR(VLOOKUP($A1852,'Hospitalisation Details'!$A:$P,12,0),"")</f>
        <v>tier - 2</v>
      </c>
      <c r="Q1852" s="47" t="str">
        <f>IFERROR(VLOOKUP($A1852,'Hospitalisation Details'!$A:$P,13,0),"")</f>
        <v>tier - 3</v>
      </c>
      <c r="R1852" s="47" t="str">
        <f>IFERROR(VLOOKUP($A1852,'Hospitalisation Details'!$A:$P,14,0),"")</f>
        <v>R1012</v>
      </c>
      <c r="S1852" s="47">
        <f>IFERROR(VLOOKUP($A1852,'Hospitalisation Details'!$A:$P,16,0),"")</f>
        <v>29</v>
      </c>
    </row>
    <row r="1853" spans="1:19" x14ac:dyDescent="0.3">
      <c r="A1853" s="34" t="str">
        <f>'Medical Examinations'!A1853</f>
        <v>Id1852</v>
      </c>
      <c r="B1853" s="36" t="str">
        <f>VLOOKUP($A1853,'Customer Names'!A:E,3,FALSE)</f>
        <v>Mr.</v>
      </c>
      <c r="C1853" s="37" t="str">
        <f>VLOOKUP($A1853,'Customer Names'!$A:$E,4,FALSE)</f>
        <v xml:space="preserve"> Yuri</v>
      </c>
      <c r="D1853" s="37" t="str">
        <f>VLOOKUP($A1853,'Customer Names'!A:E,5,FALSE)</f>
        <v>Horwitz</v>
      </c>
      <c r="E1853" s="35">
        <f>VLOOKUP($A1853,'Medical Examinations'!$A:$H,2,FALSE)</f>
        <v>22.515000000000001</v>
      </c>
      <c r="F1853" s="35">
        <f>VLOOKUP($A1853,'Medical Examinations'!$A:$H,3,FALSE)</f>
        <v>4.24</v>
      </c>
      <c r="G1853" s="35" t="str">
        <f>VLOOKUP($A1853,'Medical Examinations'!$A:$N,11,0)</f>
        <v>No</v>
      </c>
      <c r="H1853" s="35" t="str">
        <f>VLOOKUP($A1853,'Medical Examinations'!$A:$N,5,0)</f>
        <v>No</v>
      </c>
      <c r="I1853" s="35" t="str">
        <f>VLOOKUP($A1853,'Medical Examinations'!$A:$N,6,0)</f>
        <v>No</v>
      </c>
      <c r="J1853" s="35">
        <f>VLOOKUP($A1853,'Medical Examinations'!$A:$N,9,0)</f>
        <v>0</v>
      </c>
      <c r="K1853" s="35" t="str">
        <f>VLOOKUP($A1853,'Medical Examinations'!$A:$N,10,0)</f>
        <v>No</v>
      </c>
      <c r="L1853" s="35" t="str">
        <f>VLOOKUP($A1853,'Medical Examinations'!$A:$N,12,0)</f>
        <v>Normal Weight</v>
      </c>
      <c r="M1853" s="35" t="str">
        <f>VLOOKUP($A1853,'Medical Examinations'!$A:$N,13,0)</f>
        <v>Normal</v>
      </c>
      <c r="N1853" s="45">
        <f>IFERROR(VLOOKUP($A1853,'Hospitalisation Details'!$A:$P,15,0),"")</f>
        <v>34697</v>
      </c>
      <c r="O1853" s="46">
        <f>IFERROR(VLOOKUP($A1853,'Hospitalisation Details'!$A:$P,6,0),"")</f>
        <v>4428.8900000000003</v>
      </c>
      <c r="P1853" s="47" t="str">
        <f>IFERROR(VLOOKUP($A1853,'Hospitalisation Details'!$A:$P,12,0),"")</f>
        <v>tier - 3</v>
      </c>
      <c r="Q1853" s="47" t="str">
        <f>IFERROR(VLOOKUP($A1853,'Hospitalisation Details'!$A:$P,13,0),"")</f>
        <v>tier - 1</v>
      </c>
      <c r="R1853" s="47" t="str">
        <f>IFERROR(VLOOKUP($A1853,'Hospitalisation Details'!$A:$P,14,0),"")</f>
        <v>R1017</v>
      </c>
      <c r="S1853" s="47">
        <f>IFERROR(VLOOKUP($A1853,'Hospitalisation Details'!$A:$P,16,0),"")</f>
        <v>28</v>
      </c>
    </row>
    <row r="1854" spans="1:19" x14ac:dyDescent="0.3">
      <c r="A1854" s="34" t="str">
        <f>'Medical Examinations'!A1854</f>
        <v>Id1853</v>
      </c>
      <c r="B1854" s="36" t="str">
        <f>VLOOKUP($A1854,'Customer Names'!A:E,3,FALSE)</f>
        <v>Mr.</v>
      </c>
      <c r="C1854" s="37" t="str">
        <f>VLOOKUP($A1854,'Customer Names'!$A:$E,4,FALSE)</f>
        <v xml:space="preserve"> Ryan</v>
      </c>
      <c r="D1854" s="37" t="str">
        <f>VLOOKUP($A1854,'Customer Names'!A:E,5,FALSE)</f>
        <v>Gordyan</v>
      </c>
      <c r="E1854" s="35">
        <f>VLOOKUP($A1854,'Medical Examinations'!$A:$H,2,FALSE)</f>
        <v>25.9</v>
      </c>
      <c r="F1854" s="35">
        <f>VLOOKUP($A1854,'Medical Examinations'!$A:$H,3,FALSE)</f>
        <v>5.45</v>
      </c>
      <c r="G1854" s="35" t="str">
        <f>VLOOKUP($A1854,'Medical Examinations'!$A:$N,11,0)</f>
        <v>No</v>
      </c>
      <c r="H1854" s="35" t="str">
        <f>VLOOKUP($A1854,'Medical Examinations'!$A:$N,5,0)</f>
        <v>No</v>
      </c>
      <c r="I1854" s="35" t="str">
        <f>VLOOKUP($A1854,'Medical Examinations'!$A:$N,6,0)</f>
        <v>No</v>
      </c>
      <c r="J1854" s="35">
        <f>VLOOKUP($A1854,'Medical Examinations'!$A:$N,9,0)</f>
        <v>1</v>
      </c>
      <c r="K1854" s="35" t="str">
        <f>VLOOKUP($A1854,'Medical Examinations'!$A:$N,10,0)</f>
        <v>No</v>
      </c>
      <c r="L1854" s="35" t="str">
        <f>VLOOKUP($A1854,'Medical Examinations'!$A:$N,12,0)</f>
        <v>Overweight</v>
      </c>
      <c r="M1854" s="35" t="str">
        <f>VLOOKUP($A1854,'Medical Examinations'!$A:$N,13,0)</f>
        <v>Normal</v>
      </c>
      <c r="N1854" s="45">
        <f>IFERROR(VLOOKUP($A1854,'Hospitalisation Details'!$A:$P,15,0),"")</f>
        <v>33831</v>
      </c>
      <c r="O1854" s="46">
        <f>IFERROR(VLOOKUP($A1854,'Hospitalisation Details'!$A:$P,6,0),"")</f>
        <v>4420.95</v>
      </c>
      <c r="P1854" s="47" t="str">
        <f>IFERROR(VLOOKUP($A1854,'Hospitalisation Details'!$A:$P,12,0),"")</f>
        <v>tier - 2</v>
      </c>
      <c r="Q1854" s="47" t="str">
        <f>IFERROR(VLOOKUP($A1854,'Hospitalisation Details'!$A:$P,13,0),"")</f>
        <v>tier - 3</v>
      </c>
      <c r="R1854" s="47" t="str">
        <f>IFERROR(VLOOKUP($A1854,'Hospitalisation Details'!$A:$P,14,0),"")</f>
        <v>R1020</v>
      </c>
      <c r="S1854" s="47">
        <f>IFERROR(VLOOKUP($A1854,'Hospitalisation Details'!$A:$P,16,0),"")</f>
        <v>30</v>
      </c>
    </row>
    <row r="1855" spans="1:19" x14ac:dyDescent="0.3">
      <c r="A1855" s="34" t="str">
        <f>'Medical Examinations'!A1855</f>
        <v>Id1854</v>
      </c>
      <c r="B1855" s="36" t="str">
        <f>VLOOKUP($A1855,'Customer Names'!A:E,3,FALSE)</f>
        <v>Ms.</v>
      </c>
      <c r="C1855" s="37" t="str">
        <f>VLOOKUP($A1855,'Customer Names'!$A:$E,4,FALSE)</f>
        <v xml:space="preserve"> Debbie</v>
      </c>
      <c r="D1855" s="37" t="str">
        <f>VLOOKUP($A1855,'Customer Names'!A:E,5,FALSE)</f>
        <v>Hetherington</v>
      </c>
      <c r="E1855" s="35">
        <f>VLOOKUP($A1855,'Medical Examinations'!$A:$H,2,FALSE)</f>
        <v>27.72</v>
      </c>
      <c r="F1855" s="35">
        <f>VLOOKUP($A1855,'Medical Examinations'!$A:$H,3,FALSE)</f>
        <v>5.03</v>
      </c>
      <c r="G1855" s="35" t="str">
        <f>VLOOKUP($A1855,'Medical Examinations'!$A:$N,11,0)</f>
        <v>Yes</v>
      </c>
      <c r="H1855" s="35" t="str">
        <f>VLOOKUP($A1855,'Medical Examinations'!$A:$N,5,0)</f>
        <v>No</v>
      </c>
      <c r="I1855" s="35" t="str">
        <f>VLOOKUP($A1855,'Medical Examinations'!$A:$N,6,0)</f>
        <v>No</v>
      </c>
      <c r="J1855" s="35">
        <f>VLOOKUP($A1855,'Medical Examinations'!$A:$N,9,0)</f>
        <v>1</v>
      </c>
      <c r="K1855" s="35" t="str">
        <f>VLOOKUP($A1855,'Medical Examinations'!$A:$N,10,0)</f>
        <v>No</v>
      </c>
      <c r="L1855" s="35" t="str">
        <f>VLOOKUP($A1855,'Medical Examinations'!$A:$N,12,0)</f>
        <v>Overweight</v>
      </c>
      <c r="M1855" s="35" t="str">
        <f>VLOOKUP($A1855,'Medical Examinations'!$A:$N,13,0)</f>
        <v>Normal</v>
      </c>
      <c r="N1855" s="45">
        <f>IFERROR(VLOOKUP($A1855,'Hospitalisation Details'!$A:$P,15,0),"")</f>
        <v>32402</v>
      </c>
      <c r="O1855" s="46">
        <f>IFERROR(VLOOKUP($A1855,'Hospitalisation Details'!$A:$P,6,0),"")</f>
        <v>4415.16</v>
      </c>
      <c r="P1855" s="47" t="str">
        <f>IFERROR(VLOOKUP($A1855,'Hospitalisation Details'!$A:$P,12,0),"")</f>
        <v>tier - 2</v>
      </c>
      <c r="Q1855" s="47" t="str">
        <f>IFERROR(VLOOKUP($A1855,'Hospitalisation Details'!$A:$P,13,0),"")</f>
        <v>tier - 1</v>
      </c>
      <c r="R1855" s="47" t="str">
        <f>IFERROR(VLOOKUP($A1855,'Hospitalisation Details'!$A:$P,14,0),"")</f>
        <v>R1013</v>
      </c>
      <c r="S1855" s="47">
        <f>IFERROR(VLOOKUP($A1855,'Hospitalisation Details'!$A:$P,16,0),"")</f>
        <v>34</v>
      </c>
    </row>
    <row r="1856" spans="1:19" x14ac:dyDescent="0.3">
      <c r="A1856" s="34" t="str">
        <f>'Medical Examinations'!A1856</f>
        <v>Id1855</v>
      </c>
      <c r="B1856" s="36" t="str">
        <f>VLOOKUP($A1856,'Customer Names'!A:E,3,FALSE)</f>
        <v>Mr.</v>
      </c>
      <c r="C1856" s="37" t="str">
        <f>VLOOKUP($A1856,'Customer Names'!$A:$E,4,FALSE)</f>
        <v xml:space="preserve"> Mark D</v>
      </c>
      <c r="D1856" s="37" t="str">
        <f>VLOOKUP($A1856,'Customer Names'!A:E,5,FALSE)</f>
        <v>Thompson</v>
      </c>
      <c r="E1856" s="35">
        <f>VLOOKUP($A1856,'Medical Examinations'!$A:$H,2,FALSE)</f>
        <v>31.5</v>
      </c>
      <c r="F1856" s="35">
        <f>VLOOKUP($A1856,'Medical Examinations'!$A:$H,3,FALSE)</f>
        <v>9.6199999999999992</v>
      </c>
      <c r="G1856" s="35" t="str">
        <f>VLOOKUP($A1856,'Medical Examinations'!$A:$N,11,0)</f>
        <v>Yes</v>
      </c>
      <c r="H1856" s="35" t="str">
        <f>VLOOKUP($A1856,'Medical Examinations'!$A:$N,5,0)</f>
        <v>No</v>
      </c>
      <c r="I1856" s="35" t="str">
        <f>VLOOKUP($A1856,'Medical Examinations'!$A:$N,6,0)</f>
        <v>No</v>
      </c>
      <c r="J1856" s="35">
        <f>VLOOKUP($A1856,'Medical Examinations'!$A:$N,9,0)</f>
        <v>1</v>
      </c>
      <c r="K1856" s="35" t="str">
        <f>VLOOKUP($A1856,'Medical Examinations'!$A:$N,10,0)</f>
        <v>No</v>
      </c>
      <c r="L1856" s="35" t="str">
        <f>VLOOKUP($A1856,'Medical Examinations'!$A:$N,12,0)</f>
        <v>Obesity</v>
      </c>
      <c r="M1856" s="35" t="str">
        <f>VLOOKUP($A1856,'Medical Examinations'!$A:$N,13,0)</f>
        <v>Diabetes</v>
      </c>
      <c r="N1856" s="45">
        <f>IFERROR(VLOOKUP($A1856,'Hospitalisation Details'!$A:$P,15,0),"")</f>
        <v>31606</v>
      </c>
      <c r="O1856" s="46">
        <f>IFERROR(VLOOKUP($A1856,'Hospitalisation Details'!$A:$P,6,0),"")</f>
        <v>4402.2299999999996</v>
      </c>
      <c r="P1856" s="47" t="str">
        <f>IFERROR(VLOOKUP($A1856,'Hospitalisation Details'!$A:$P,12,0),"")</f>
        <v>tier - 2</v>
      </c>
      <c r="Q1856" s="47" t="str">
        <f>IFERROR(VLOOKUP($A1856,'Hospitalisation Details'!$A:$P,13,0),"")</f>
        <v>tier - 2</v>
      </c>
      <c r="R1856" s="47" t="str">
        <f>IFERROR(VLOOKUP($A1856,'Hospitalisation Details'!$A:$P,14,0),"")</f>
        <v>R1011</v>
      </c>
      <c r="S1856" s="47">
        <f>IFERROR(VLOOKUP($A1856,'Hospitalisation Details'!$A:$P,16,0),"")</f>
        <v>36</v>
      </c>
    </row>
    <row r="1857" spans="1:19" x14ac:dyDescent="0.3">
      <c r="A1857" s="34" t="str">
        <f>'Medical Examinations'!A1857</f>
        <v>Id1856</v>
      </c>
      <c r="B1857" s="36" t="str">
        <f>VLOOKUP($A1857,'Customer Names'!A:E,3,FALSE)</f>
        <v>Mr.</v>
      </c>
      <c r="C1857" s="37" t="str">
        <f>VLOOKUP($A1857,'Customer Names'!$A:$E,4,FALSE)</f>
        <v xml:space="preserve"> Christopher</v>
      </c>
      <c r="D1857" s="37" t="str">
        <f>VLOOKUP($A1857,'Customer Names'!A:E,5,FALSE)</f>
        <v>Battoo</v>
      </c>
      <c r="E1857" s="35">
        <f>VLOOKUP($A1857,'Medical Examinations'!$A:$H,2,FALSE)</f>
        <v>29.7</v>
      </c>
      <c r="F1857" s="35">
        <f>VLOOKUP($A1857,'Medical Examinations'!$A:$H,3,FALSE)</f>
        <v>6.77</v>
      </c>
      <c r="G1857" s="35" t="str">
        <f>VLOOKUP($A1857,'Medical Examinations'!$A:$N,11,0)</f>
        <v>Yes</v>
      </c>
      <c r="H1857" s="35" t="str">
        <f>VLOOKUP($A1857,'Medical Examinations'!$A:$N,5,0)</f>
        <v>No</v>
      </c>
      <c r="I1857" s="35" t="str">
        <f>VLOOKUP($A1857,'Medical Examinations'!$A:$N,6,0)</f>
        <v>No</v>
      </c>
      <c r="J1857" s="35">
        <f>VLOOKUP($A1857,'Medical Examinations'!$A:$N,9,0)</f>
        <v>1</v>
      </c>
      <c r="K1857" s="35" t="str">
        <f>VLOOKUP($A1857,'Medical Examinations'!$A:$N,10,0)</f>
        <v>No</v>
      </c>
      <c r="L1857" s="35" t="str">
        <f>VLOOKUP($A1857,'Medical Examinations'!$A:$N,12,0)</f>
        <v>Overweight</v>
      </c>
      <c r="M1857" s="35" t="str">
        <f>VLOOKUP($A1857,'Medical Examinations'!$A:$N,13,0)</f>
        <v>Diabetes</v>
      </c>
      <c r="N1857" s="45">
        <f>IFERROR(VLOOKUP($A1857,'Hospitalisation Details'!$A:$P,15,0),"")</f>
        <v>31635</v>
      </c>
      <c r="O1857" s="46">
        <f>IFERROR(VLOOKUP($A1857,'Hospitalisation Details'!$A:$P,6,0),"")</f>
        <v>4399.7299999999996</v>
      </c>
      <c r="P1857" s="47" t="str">
        <f>IFERROR(VLOOKUP($A1857,'Hospitalisation Details'!$A:$P,12,0),"")</f>
        <v>tier - 3</v>
      </c>
      <c r="Q1857" s="47" t="str">
        <f>IFERROR(VLOOKUP($A1857,'Hospitalisation Details'!$A:$P,13,0),"")</f>
        <v>tier - 2</v>
      </c>
      <c r="R1857" s="47" t="str">
        <f>IFERROR(VLOOKUP($A1857,'Hospitalisation Details'!$A:$P,14,0),"")</f>
        <v>R1013</v>
      </c>
      <c r="S1857" s="47">
        <f>IFERROR(VLOOKUP($A1857,'Hospitalisation Details'!$A:$P,16,0),"")</f>
        <v>36</v>
      </c>
    </row>
    <row r="1858" spans="1:19" x14ac:dyDescent="0.3">
      <c r="A1858" s="34" t="str">
        <f>'Medical Examinations'!A1858</f>
        <v>Id1857</v>
      </c>
      <c r="B1858" s="36" t="str">
        <f>VLOOKUP($A1858,'Customer Names'!A:E,3,FALSE)</f>
        <v>Ms.</v>
      </c>
      <c r="C1858" s="37" t="str">
        <f>VLOOKUP($A1858,'Customer Names'!$A:$E,4,FALSE)</f>
        <v xml:space="preserve"> Daniell L</v>
      </c>
      <c r="D1858" s="37" t="str">
        <f>VLOOKUP($A1858,'Customer Names'!A:E,5,FALSE)</f>
        <v>Barker</v>
      </c>
      <c r="E1858" s="35">
        <f>VLOOKUP($A1858,'Medical Examinations'!$A:$H,2,FALSE)</f>
        <v>21.26</v>
      </c>
      <c r="F1858" s="35">
        <f>VLOOKUP($A1858,'Medical Examinations'!$A:$H,3,FALSE)</f>
        <v>5.36</v>
      </c>
      <c r="G1858" s="35" t="str">
        <f>VLOOKUP($A1858,'Medical Examinations'!$A:$N,11,0)</f>
        <v>Yes</v>
      </c>
      <c r="H1858" s="35" t="str">
        <f>VLOOKUP($A1858,'Medical Examinations'!$A:$N,5,0)</f>
        <v>No</v>
      </c>
      <c r="I1858" s="35" t="str">
        <f>VLOOKUP($A1858,'Medical Examinations'!$A:$N,6,0)</f>
        <v>No</v>
      </c>
      <c r="J1858" s="35">
        <f>VLOOKUP($A1858,'Medical Examinations'!$A:$N,9,0)</f>
        <v>1</v>
      </c>
      <c r="K1858" s="35" t="str">
        <f>VLOOKUP($A1858,'Medical Examinations'!$A:$N,10,0)</f>
        <v>No</v>
      </c>
      <c r="L1858" s="35" t="str">
        <f>VLOOKUP($A1858,'Medical Examinations'!$A:$N,12,0)</f>
        <v>Normal Weight</v>
      </c>
      <c r="M1858" s="35" t="str">
        <f>VLOOKUP($A1858,'Medical Examinations'!$A:$N,13,0)</f>
        <v>Normal</v>
      </c>
      <c r="N1858" s="45">
        <f>IFERROR(VLOOKUP($A1858,'Hospitalisation Details'!$A:$P,15,0),"")</f>
        <v>32342</v>
      </c>
      <c r="O1858" s="46">
        <f>IFERROR(VLOOKUP($A1858,'Hospitalisation Details'!$A:$P,6,0),"")</f>
        <v>4397.3100000000004</v>
      </c>
      <c r="P1858" s="47" t="str">
        <f>IFERROR(VLOOKUP($A1858,'Hospitalisation Details'!$A:$P,12,0),"")</f>
        <v>tier - 2</v>
      </c>
      <c r="Q1858" s="47" t="str">
        <f>IFERROR(VLOOKUP($A1858,'Hospitalisation Details'!$A:$P,13,0),"")</f>
        <v>tier - 2</v>
      </c>
      <c r="R1858" s="47" t="str">
        <f>IFERROR(VLOOKUP($A1858,'Hospitalisation Details'!$A:$P,14,0),"")</f>
        <v>R1013</v>
      </c>
      <c r="S1858" s="47">
        <f>IFERROR(VLOOKUP($A1858,'Hospitalisation Details'!$A:$P,16,0),"")</f>
        <v>34</v>
      </c>
    </row>
    <row r="1859" spans="1:19" x14ac:dyDescent="0.3">
      <c r="A1859" s="34" t="str">
        <f>'Medical Examinations'!A1859</f>
        <v>Id1858</v>
      </c>
      <c r="B1859" s="36" t="str">
        <f>VLOOKUP($A1859,'Customer Names'!A:E,3,FALSE)</f>
        <v>Mr.</v>
      </c>
      <c r="C1859" s="37" t="str">
        <f>VLOOKUP($A1859,'Customer Names'!$A:$E,4,FALSE)</f>
        <v xml:space="preserve"> Janne</v>
      </c>
      <c r="D1859" s="37" t="str">
        <f>VLOOKUP($A1859,'Customer Names'!A:E,5,FALSE)</f>
        <v>Saarnilehto</v>
      </c>
      <c r="E1859" s="35">
        <f>VLOOKUP($A1859,'Medical Examinations'!$A:$H,2,FALSE)</f>
        <v>17.09</v>
      </c>
      <c r="F1859" s="35">
        <f>VLOOKUP($A1859,'Medical Examinations'!$A:$H,3,FALSE)</f>
        <v>5.69</v>
      </c>
      <c r="G1859" s="35" t="str">
        <f>VLOOKUP($A1859,'Medical Examinations'!$A:$N,11,0)</f>
        <v>No</v>
      </c>
      <c r="H1859" s="35" t="str">
        <f>VLOOKUP($A1859,'Medical Examinations'!$A:$N,5,0)</f>
        <v>No</v>
      </c>
      <c r="I1859" s="35" t="str">
        <f>VLOOKUP($A1859,'Medical Examinations'!$A:$N,6,0)</f>
        <v>No</v>
      </c>
      <c r="J1859" s="35">
        <f>VLOOKUP($A1859,'Medical Examinations'!$A:$N,9,0)</f>
        <v>0</v>
      </c>
      <c r="K1859" s="35" t="str">
        <f>VLOOKUP($A1859,'Medical Examinations'!$A:$N,10,0)</f>
        <v>No</v>
      </c>
      <c r="L1859" s="35" t="str">
        <f>VLOOKUP($A1859,'Medical Examinations'!$A:$N,12,0)</f>
        <v>Underweight</v>
      </c>
      <c r="M1859" s="35" t="str">
        <f>VLOOKUP($A1859,'Medical Examinations'!$A:$N,13,0)</f>
        <v>Normal</v>
      </c>
      <c r="N1859" s="45">
        <f>IFERROR(VLOOKUP($A1859,'Hospitalisation Details'!$A:$P,15,0),"")</f>
        <v>30131</v>
      </c>
      <c r="O1859" s="46">
        <f>IFERROR(VLOOKUP($A1859,'Hospitalisation Details'!$A:$P,6,0),"")</f>
        <v>4392.7</v>
      </c>
      <c r="P1859" s="47" t="str">
        <f>IFERROR(VLOOKUP($A1859,'Hospitalisation Details'!$A:$P,12,0),"")</f>
        <v>tier - 2</v>
      </c>
      <c r="Q1859" s="47" t="str">
        <f>IFERROR(VLOOKUP($A1859,'Hospitalisation Details'!$A:$P,13,0),"")</f>
        <v>tier - 2</v>
      </c>
      <c r="R1859" s="47" t="str">
        <f>IFERROR(VLOOKUP($A1859,'Hospitalisation Details'!$A:$P,14,0),"")</f>
        <v>R1013</v>
      </c>
      <c r="S1859" s="47">
        <f>IFERROR(VLOOKUP($A1859,'Hospitalisation Details'!$A:$P,16,0),"")</f>
        <v>40</v>
      </c>
    </row>
    <row r="1860" spans="1:19" x14ac:dyDescent="0.3">
      <c r="A1860" s="34" t="str">
        <f>'Medical Examinations'!A1860</f>
        <v>Id1859</v>
      </c>
      <c r="B1860" s="36" t="str">
        <f>VLOOKUP($A1860,'Customer Names'!A:E,3,FALSE)</f>
        <v>Ms.</v>
      </c>
      <c r="C1860" s="37" t="str">
        <f>VLOOKUP($A1860,'Customer Names'!$A:$E,4,FALSE)</f>
        <v xml:space="preserve"> Martina</v>
      </c>
      <c r="D1860" s="37" t="str">
        <f>VLOOKUP($A1860,'Customer Names'!A:E,5,FALSE)</f>
        <v>Morton</v>
      </c>
      <c r="E1860" s="35">
        <f>VLOOKUP($A1860,'Medical Examinations'!$A:$H,2,FALSE)</f>
        <v>24.3</v>
      </c>
      <c r="F1860" s="35">
        <f>VLOOKUP($A1860,'Medical Examinations'!$A:$H,3,FALSE)</f>
        <v>4.9000000000000004</v>
      </c>
      <c r="G1860" s="35" t="str">
        <f>VLOOKUP($A1860,'Medical Examinations'!$A:$N,11,0)</f>
        <v>Yes</v>
      </c>
      <c r="H1860" s="35" t="str">
        <f>VLOOKUP($A1860,'Medical Examinations'!$A:$N,5,0)</f>
        <v>No</v>
      </c>
      <c r="I1860" s="35" t="str">
        <f>VLOOKUP($A1860,'Medical Examinations'!$A:$N,6,0)</f>
        <v>Yes</v>
      </c>
      <c r="J1860" s="35">
        <f>VLOOKUP($A1860,'Medical Examinations'!$A:$N,9,0)</f>
        <v>1</v>
      </c>
      <c r="K1860" s="35" t="str">
        <f>VLOOKUP($A1860,'Medical Examinations'!$A:$N,10,0)</f>
        <v>No</v>
      </c>
      <c r="L1860" s="35" t="str">
        <f>VLOOKUP($A1860,'Medical Examinations'!$A:$N,12,0)</f>
        <v>Normal Weight</v>
      </c>
      <c r="M1860" s="35" t="str">
        <f>VLOOKUP($A1860,'Medical Examinations'!$A:$N,13,0)</f>
        <v>Normal</v>
      </c>
      <c r="N1860" s="45">
        <f>IFERROR(VLOOKUP($A1860,'Hospitalisation Details'!$A:$P,15,0),"")</f>
        <v>35763</v>
      </c>
      <c r="O1860" s="46">
        <f>IFERROR(VLOOKUP($A1860,'Hospitalisation Details'!$A:$P,6,0),"")</f>
        <v>4391.6499999999996</v>
      </c>
      <c r="P1860" s="47" t="str">
        <f>IFERROR(VLOOKUP($A1860,'Hospitalisation Details'!$A:$P,12,0),"")</f>
        <v>tier - 2</v>
      </c>
      <c r="Q1860" s="47" t="str">
        <f>IFERROR(VLOOKUP($A1860,'Hospitalisation Details'!$A:$P,13,0),"")</f>
        <v>tier - 2</v>
      </c>
      <c r="R1860" s="47" t="str">
        <f>IFERROR(VLOOKUP($A1860,'Hospitalisation Details'!$A:$P,14,0),"")</f>
        <v>R1011</v>
      </c>
      <c r="S1860" s="47">
        <f>IFERROR(VLOOKUP($A1860,'Hospitalisation Details'!$A:$P,16,0),"")</f>
        <v>25</v>
      </c>
    </row>
    <row r="1861" spans="1:19" x14ac:dyDescent="0.3">
      <c r="A1861" s="34" t="str">
        <f>'Medical Examinations'!A1861</f>
        <v>Id1860</v>
      </c>
      <c r="B1861" s="36" t="str">
        <f>VLOOKUP($A1861,'Customer Names'!A:E,3,FALSE)</f>
        <v>Ms.</v>
      </c>
      <c r="C1861" s="37" t="str">
        <f>VLOOKUP($A1861,'Customer Names'!$A:$E,4,FALSE)</f>
        <v xml:space="preserve"> Elizabeth L</v>
      </c>
      <c r="D1861" s="37" t="str">
        <f>VLOOKUP($A1861,'Customer Names'!A:E,5,FALSE)</f>
        <v>Thomas</v>
      </c>
      <c r="E1861" s="35">
        <f>VLOOKUP($A1861,'Medical Examinations'!$A:$H,2,FALSE)</f>
        <v>29.734999999999999</v>
      </c>
      <c r="F1861" s="35">
        <f>VLOOKUP($A1861,'Medical Examinations'!$A:$H,3,FALSE)</f>
        <v>5.78</v>
      </c>
      <c r="G1861" s="35" t="str">
        <f>VLOOKUP($A1861,'Medical Examinations'!$A:$N,11,0)</f>
        <v>No</v>
      </c>
      <c r="H1861" s="35" t="str">
        <f>VLOOKUP($A1861,'Medical Examinations'!$A:$N,5,0)</f>
        <v>No</v>
      </c>
      <c r="I1861" s="35" t="str">
        <f>VLOOKUP($A1861,'Medical Examinations'!$A:$N,6,0)</f>
        <v>No</v>
      </c>
      <c r="J1861" s="35">
        <f>VLOOKUP($A1861,'Medical Examinations'!$A:$N,9,0)</f>
        <v>0</v>
      </c>
      <c r="K1861" s="35" t="str">
        <f>VLOOKUP($A1861,'Medical Examinations'!$A:$N,10,0)</f>
        <v>No</v>
      </c>
      <c r="L1861" s="35" t="str">
        <f>VLOOKUP($A1861,'Medical Examinations'!$A:$N,12,0)</f>
        <v>Overweight</v>
      </c>
      <c r="M1861" s="35" t="str">
        <f>VLOOKUP($A1861,'Medical Examinations'!$A:$N,13,0)</f>
        <v>Prediabetes</v>
      </c>
      <c r="N1861" s="45">
        <f>IFERROR(VLOOKUP($A1861,'Hospitalisation Details'!$A:$P,15,0),"")</f>
        <v>33113</v>
      </c>
      <c r="O1861" s="46">
        <f>IFERROR(VLOOKUP($A1861,'Hospitalisation Details'!$A:$P,6,0),"")</f>
        <v>4357.04</v>
      </c>
      <c r="P1861" s="47" t="str">
        <f>IFERROR(VLOOKUP($A1861,'Hospitalisation Details'!$A:$P,12,0),"")</f>
        <v>tier - 2</v>
      </c>
      <c r="Q1861" s="47" t="str">
        <f>IFERROR(VLOOKUP($A1861,'Hospitalisation Details'!$A:$P,13,0),"")</f>
        <v>tier - 3</v>
      </c>
      <c r="R1861" s="47" t="str">
        <f>IFERROR(VLOOKUP($A1861,'Hospitalisation Details'!$A:$P,14,0),"")</f>
        <v>R1012</v>
      </c>
      <c r="S1861" s="47">
        <f>IFERROR(VLOOKUP($A1861,'Hospitalisation Details'!$A:$P,16,0),"")</f>
        <v>32</v>
      </c>
    </row>
    <row r="1862" spans="1:19" x14ac:dyDescent="0.3">
      <c r="A1862" s="34" t="str">
        <f>'Medical Examinations'!A1862</f>
        <v>Id1861</v>
      </c>
      <c r="B1862" s="36" t="str">
        <f>VLOOKUP($A1862,'Customer Names'!A:E,3,FALSE)</f>
        <v>Ms.</v>
      </c>
      <c r="C1862" s="37" t="str">
        <f>VLOOKUP($A1862,'Customer Names'!$A:$E,4,FALSE)</f>
        <v xml:space="preserve"> Stephanie C.</v>
      </c>
      <c r="D1862" s="37" t="str">
        <f>VLOOKUP($A1862,'Customer Names'!A:E,5,FALSE)</f>
        <v>Hillman</v>
      </c>
      <c r="E1862" s="35">
        <f>VLOOKUP($A1862,'Medical Examinations'!$A:$H,2,FALSE)</f>
        <v>29.26</v>
      </c>
      <c r="F1862" s="35">
        <f>VLOOKUP($A1862,'Medical Examinations'!$A:$H,3,FALSE)</f>
        <v>4.7</v>
      </c>
      <c r="G1862" s="35" t="str">
        <f>VLOOKUP($A1862,'Medical Examinations'!$A:$N,11,0)</f>
        <v>No</v>
      </c>
      <c r="H1862" s="35" t="str">
        <f>VLOOKUP($A1862,'Medical Examinations'!$A:$N,5,0)</f>
        <v>No</v>
      </c>
      <c r="I1862" s="35" t="str">
        <f>VLOOKUP($A1862,'Medical Examinations'!$A:$N,6,0)</f>
        <v>No</v>
      </c>
      <c r="J1862" s="35">
        <f>VLOOKUP($A1862,'Medical Examinations'!$A:$N,9,0)</f>
        <v>0</v>
      </c>
      <c r="K1862" s="35" t="str">
        <f>VLOOKUP($A1862,'Medical Examinations'!$A:$N,10,0)</f>
        <v>No</v>
      </c>
      <c r="L1862" s="35" t="str">
        <f>VLOOKUP($A1862,'Medical Examinations'!$A:$N,12,0)</f>
        <v>Overweight</v>
      </c>
      <c r="M1862" s="35" t="str">
        <f>VLOOKUP($A1862,'Medical Examinations'!$A:$N,13,0)</f>
        <v>Normal</v>
      </c>
      <c r="N1862" s="45">
        <f>IFERROR(VLOOKUP($A1862,'Hospitalisation Details'!$A:$P,15,0),"")</f>
        <v>33494</v>
      </c>
      <c r="O1862" s="46">
        <f>IFERROR(VLOOKUP($A1862,'Hospitalisation Details'!$A:$P,6,0),"")</f>
        <v>4350.51</v>
      </c>
      <c r="P1862" s="47" t="str">
        <f>IFERROR(VLOOKUP($A1862,'Hospitalisation Details'!$A:$P,12,0),"")</f>
        <v>tier - 2</v>
      </c>
      <c r="Q1862" s="47" t="str">
        <f>IFERROR(VLOOKUP($A1862,'Hospitalisation Details'!$A:$P,13,0),"")</f>
        <v>tier - 2</v>
      </c>
      <c r="R1862" s="47" t="str">
        <f>IFERROR(VLOOKUP($A1862,'Hospitalisation Details'!$A:$P,14,0),"")</f>
        <v>R1013</v>
      </c>
      <c r="S1862" s="47">
        <f>IFERROR(VLOOKUP($A1862,'Hospitalisation Details'!$A:$P,16,0),"")</f>
        <v>31</v>
      </c>
    </row>
    <row r="1863" spans="1:19" x14ac:dyDescent="0.3">
      <c r="A1863" s="34" t="str">
        <f>'Medical Examinations'!A1863</f>
        <v>Id1862</v>
      </c>
      <c r="B1863" s="36" t="str">
        <f>VLOOKUP($A1863,'Customer Names'!A:E,3,FALSE)</f>
        <v>Ms.</v>
      </c>
      <c r="C1863" s="37" t="str">
        <f>VLOOKUP($A1863,'Customer Names'!$A:$E,4,FALSE)</f>
        <v xml:space="preserve"> Katie</v>
      </c>
      <c r="D1863" s="37" t="str">
        <f>VLOOKUP($A1863,'Customer Names'!A:E,5,FALSE)</f>
        <v>Edwards</v>
      </c>
      <c r="E1863" s="35">
        <f>VLOOKUP($A1863,'Medical Examinations'!$A:$H,2,FALSE)</f>
        <v>33</v>
      </c>
      <c r="F1863" s="35">
        <f>VLOOKUP($A1863,'Medical Examinations'!$A:$H,3,FALSE)</f>
        <v>6.28</v>
      </c>
      <c r="G1863" s="35" t="str">
        <f>VLOOKUP($A1863,'Medical Examinations'!$A:$N,11,0)</f>
        <v>No</v>
      </c>
      <c r="H1863" s="35" t="str">
        <f>VLOOKUP($A1863,'Medical Examinations'!$A:$N,5,0)</f>
        <v>No</v>
      </c>
      <c r="I1863" s="35" t="str">
        <f>VLOOKUP($A1863,'Medical Examinations'!$A:$N,6,0)</f>
        <v>No</v>
      </c>
      <c r="J1863" s="35">
        <f>VLOOKUP($A1863,'Medical Examinations'!$A:$N,9,0)</f>
        <v>0</v>
      </c>
      <c r="K1863" s="35" t="str">
        <f>VLOOKUP($A1863,'Medical Examinations'!$A:$N,10,0)</f>
        <v>No</v>
      </c>
      <c r="L1863" s="35" t="str">
        <f>VLOOKUP($A1863,'Medical Examinations'!$A:$N,12,0)</f>
        <v>Obesity</v>
      </c>
      <c r="M1863" s="35" t="str">
        <f>VLOOKUP($A1863,'Medical Examinations'!$A:$N,13,0)</f>
        <v>Prediabetes</v>
      </c>
      <c r="N1863" s="45">
        <f>IFERROR(VLOOKUP($A1863,'Hospitalisation Details'!$A:$P,15,0),"")</f>
        <v>34639</v>
      </c>
      <c r="O1863" s="46">
        <f>IFERROR(VLOOKUP($A1863,'Hospitalisation Details'!$A:$P,6,0),"")</f>
        <v>4349.46</v>
      </c>
      <c r="P1863" s="47" t="str">
        <f>IFERROR(VLOOKUP($A1863,'Hospitalisation Details'!$A:$P,12,0),"")</f>
        <v>tier - 2</v>
      </c>
      <c r="Q1863" s="47" t="str">
        <f>IFERROR(VLOOKUP($A1863,'Hospitalisation Details'!$A:$P,13,0),"")</f>
        <v>tier - 2</v>
      </c>
      <c r="R1863" s="47" t="str">
        <f>IFERROR(VLOOKUP($A1863,'Hospitalisation Details'!$A:$P,14,0),"")</f>
        <v>R1013</v>
      </c>
      <c r="S1863" s="47">
        <f>IFERROR(VLOOKUP($A1863,'Hospitalisation Details'!$A:$P,16,0),"")</f>
        <v>28</v>
      </c>
    </row>
    <row r="1864" spans="1:19" x14ac:dyDescent="0.3">
      <c r="A1864" s="34" t="str">
        <f>'Medical Examinations'!A1864</f>
        <v>Id1863</v>
      </c>
      <c r="B1864" s="36" t="str">
        <f>VLOOKUP($A1864,'Customer Names'!A:E,3,FALSE)</f>
        <v>Ms.</v>
      </c>
      <c r="C1864" s="37" t="str">
        <f>VLOOKUP($A1864,'Customer Names'!$A:$E,4,FALSE)</f>
        <v xml:space="preserve"> Callie</v>
      </c>
      <c r="D1864" s="37" t="str">
        <f>VLOOKUP($A1864,'Customer Names'!A:E,5,FALSE)</f>
        <v>Bartel</v>
      </c>
      <c r="E1864" s="35">
        <f>VLOOKUP($A1864,'Medical Examinations'!$A:$H,2,FALSE)</f>
        <v>31.065000000000001</v>
      </c>
      <c r="F1864" s="35">
        <f>VLOOKUP($A1864,'Medical Examinations'!$A:$H,3,FALSE)</f>
        <v>4.2300000000000004</v>
      </c>
      <c r="G1864" s="35" t="str">
        <f>VLOOKUP($A1864,'Medical Examinations'!$A:$N,11,0)</f>
        <v>No</v>
      </c>
      <c r="H1864" s="35" t="str">
        <f>VLOOKUP($A1864,'Medical Examinations'!$A:$N,5,0)</f>
        <v>No</v>
      </c>
      <c r="I1864" s="35" t="str">
        <f>VLOOKUP($A1864,'Medical Examinations'!$A:$N,6,0)</f>
        <v>No</v>
      </c>
      <c r="J1864" s="35">
        <f>VLOOKUP($A1864,'Medical Examinations'!$A:$N,9,0)</f>
        <v>0</v>
      </c>
      <c r="K1864" s="35" t="str">
        <f>VLOOKUP($A1864,'Medical Examinations'!$A:$N,10,0)</f>
        <v>No</v>
      </c>
      <c r="L1864" s="35" t="str">
        <f>VLOOKUP($A1864,'Medical Examinations'!$A:$N,12,0)</f>
        <v>Obesity</v>
      </c>
      <c r="M1864" s="35" t="str">
        <f>VLOOKUP($A1864,'Medical Examinations'!$A:$N,13,0)</f>
        <v>Normal</v>
      </c>
      <c r="N1864" s="45">
        <f>IFERROR(VLOOKUP($A1864,'Hospitalisation Details'!$A:$P,15,0),"")</f>
        <v>33390</v>
      </c>
      <c r="O1864" s="46">
        <f>IFERROR(VLOOKUP($A1864,'Hospitalisation Details'!$A:$P,6,0),"")</f>
        <v>4347.0200000000004</v>
      </c>
      <c r="P1864" s="47" t="str">
        <f>IFERROR(VLOOKUP($A1864,'Hospitalisation Details'!$A:$P,12,0),"")</f>
        <v>tier - 2</v>
      </c>
      <c r="Q1864" s="47" t="str">
        <f>IFERROR(VLOOKUP($A1864,'Hospitalisation Details'!$A:$P,13,0),"")</f>
        <v>tier - 1</v>
      </c>
      <c r="R1864" s="47" t="str">
        <f>IFERROR(VLOOKUP($A1864,'Hospitalisation Details'!$A:$P,14,0),"")</f>
        <v>R1024</v>
      </c>
      <c r="S1864" s="47">
        <f>IFERROR(VLOOKUP($A1864,'Hospitalisation Details'!$A:$P,16,0),"")</f>
        <v>32</v>
      </c>
    </row>
    <row r="1865" spans="1:19" x14ac:dyDescent="0.3">
      <c r="A1865" s="34" t="str">
        <f>'Medical Examinations'!A1865</f>
        <v>Id1864</v>
      </c>
      <c r="B1865" s="36" t="str">
        <f>VLOOKUP($A1865,'Customer Names'!A:E,3,FALSE)</f>
        <v>Ms.</v>
      </c>
      <c r="C1865" s="37" t="str">
        <f>VLOOKUP($A1865,'Customer Names'!$A:$E,4,FALSE)</f>
        <v xml:space="preserve"> Inna</v>
      </c>
      <c r="D1865" s="37" t="str">
        <f>VLOOKUP($A1865,'Customer Names'!A:E,5,FALSE)</f>
        <v>Potekhina</v>
      </c>
      <c r="E1865" s="35">
        <f>VLOOKUP($A1865,'Medical Examinations'!$A:$H,2,FALSE)</f>
        <v>26.51</v>
      </c>
      <c r="F1865" s="35">
        <f>VLOOKUP($A1865,'Medical Examinations'!$A:$H,3,FALSE)</f>
        <v>6.17</v>
      </c>
      <c r="G1865" s="35" t="str">
        <f>VLOOKUP($A1865,'Medical Examinations'!$A:$N,11,0)</f>
        <v>No</v>
      </c>
      <c r="H1865" s="35" t="str">
        <f>VLOOKUP($A1865,'Medical Examinations'!$A:$N,5,0)</f>
        <v>No</v>
      </c>
      <c r="I1865" s="35" t="str">
        <f>VLOOKUP($A1865,'Medical Examinations'!$A:$N,6,0)</f>
        <v>No</v>
      </c>
      <c r="J1865" s="35">
        <f>VLOOKUP($A1865,'Medical Examinations'!$A:$N,9,0)</f>
        <v>0</v>
      </c>
      <c r="K1865" s="35" t="str">
        <f>VLOOKUP($A1865,'Medical Examinations'!$A:$N,10,0)</f>
        <v>No</v>
      </c>
      <c r="L1865" s="35" t="str">
        <f>VLOOKUP($A1865,'Medical Examinations'!$A:$N,12,0)</f>
        <v>Overweight</v>
      </c>
      <c r="M1865" s="35" t="str">
        <f>VLOOKUP($A1865,'Medical Examinations'!$A:$N,13,0)</f>
        <v>Prediabetes</v>
      </c>
      <c r="N1865" s="45">
        <f>IFERROR(VLOOKUP($A1865,'Hospitalisation Details'!$A:$P,15,0),"")</f>
        <v>34633</v>
      </c>
      <c r="O1865" s="46">
        <f>IFERROR(VLOOKUP($A1865,'Hospitalisation Details'!$A:$P,6,0),"")</f>
        <v>4340.4399999999996</v>
      </c>
      <c r="P1865" s="47" t="str">
        <f>IFERROR(VLOOKUP($A1865,'Hospitalisation Details'!$A:$P,12,0),"")</f>
        <v>tier - 2</v>
      </c>
      <c r="Q1865" s="47" t="str">
        <f>IFERROR(VLOOKUP($A1865,'Hospitalisation Details'!$A:$P,13,0),"")</f>
        <v>tier - 1</v>
      </c>
      <c r="R1865" s="47" t="str">
        <f>IFERROR(VLOOKUP($A1865,'Hospitalisation Details'!$A:$P,14,0),"")</f>
        <v>R1013</v>
      </c>
      <c r="S1865" s="47">
        <f>IFERROR(VLOOKUP($A1865,'Hospitalisation Details'!$A:$P,16,0),"")</f>
        <v>28</v>
      </c>
    </row>
    <row r="1866" spans="1:19" x14ac:dyDescent="0.3">
      <c r="A1866" s="34" t="str">
        <f>'Medical Examinations'!A1866</f>
        <v>Id1865</v>
      </c>
      <c r="B1866" s="36" t="str">
        <f>VLOOKUP($A1866,'Customer Names'!A:E,3,FALSE)</f>
        <v>Ms.</v>
      </c>
      <c r="C1866" s="37" t="str">
        <f>VLOOKUP($A1866,'Customer Names'!$A:$E,4,FALSE)</f>
        <v xml:space="preserve"> Mary K.</v>
      </c>
      <c r="D1866" s="37" t="str">
        <f>VLOOKUP($A1866,'Customer Names'!A:E,5,FALSE)</f>
        <v>Kelly</v>
      </c>
      <c r="E1866" s="35">
        <f>VLOOKUP($A1866,'Medical Examinations'!$A:$H,2,FALSE)</f>
        <v>28.88</v>
      </c>
      <c r="F1866" s="35">
        <f>VLOOKUP($A1866,'Medical Examinations'!$A:$H,3,FALSE)</f>
        <v>4.96</v>
      </c>
      <c r="G1866" s="35" t="str">
        <f>VLOOKUP($A1866,'Medical Examinations'!$A:$N,11,0)</f>
        <v>No</v>
      </c>
      <c r="H1866" s="35" t="str">
        <f>VLOOKUP($A1866,'Medical Examinations'!$A:$N,5,0)</f>
        <v>No</v>
      </c>
      <c r="I1866" s="35" t="str">
        <f>VLOOKUP($A1866,'Medical Examinations'!$A:$N,6,0)</f>
        <v>No</v>
      </c>
      <c r="J1866" s="35">
        <f>VLOOKUP($A1866,'Medical Examinations'!$A:$N,9,0)</f>
        <v>0</v>
      </c>
      <c r="K1866" s="35" t="str">
        <f>VLOOKUP($A1866,'Medical Examinations'!$A:$N,10,0)</f>
        <v>No</v>
      </c>
      <c r="L1866" s="35" t="str">
        <f>VLOOKUP($A1866,'Medical Examinations'!$A:$N,12,0)</f>
        <v>Overweight</v>
      </c>
      <c r="M1866" s="35" t="str">
        <f>VLOOKUP($A1866,'Medical Examinations'!$A:$N,13,0)</f>
        <v>Normal</v>
      </c>
      <c r="N1866" s="45">
        <f>IFERROR(VLOOKUP($A1866,'Hospitalisation Details'!$A:$P,15,0),"")</f>
        <v>34640</v>
      </c>
      <c r="O1866" s="46">
        <f>IFERROR(VLOOKUP($A1866,'Hospitalisation Details'!$A:$P,6,0),"")</f>
        <v>4337.74</v>
      </c>
      <c r="P1866" s="47" t="str">
        <f>IFERROR(VLOOKUP($A1866,'Hospitalisation Details'!$A:$P,12,0),"")</f>
        <v>tier - 2</v>
      </c>
      <c r="Q1866" s="47" t="str">
        <f>IFERROR(VLOOKUP($A1866,'Hospitalisation Details'!$A:$P,13,0),"")</f>
        <v>tier - 1</v>
      </c>
      <c r="R1866" s="47" t="str">
        <f>IFERROR(VLOOKUP($A1866,'Hospitalisation Details'!$A:$P,14,0),"")</f>
        <v>R1024</v>
      </c>
      <c r="S1866" s="47">
        <f>IFERROR(VLOOKUP($A1866,'Hospitalisation Details'!$A:$P,16,0),"")</f>
        <v>28</v>
      </c>
    </row>
    <row r="1867" spans="1:19" x14ac:dyDescent="0.3">
      <c r="A1867" s="34" t="str">
        <f>'Medical Examinations'!A1867</f>
        <v>Id1866</v>
      </c>
      <c r="B1867" s="36" t="str">
        <f>VLOOKUP($A1867,'Customer Names'!A:E,3,FALSE)</f>
        <v>Mr.</v>
      </c>
      <c r="C1867" s="37" t="str">
        <f>VLOOKUP($A1867,'Customer Names'!$A:$E,4,FALSE)</f>
        <v xml:space="preserve"> Samuel M.</v>
      </c>
      <c r="D1867" s="37" t="str">
        <f>VLOOKUP($A1867,'Customer Names'!A:E,5,FALSE)</f>
        <v>Lapp</v>
      </c>
      <c r="E1867" s="35">
        <f>VLOOKUP($A1867,'Medical Examinations'!$A:$H,2,FALSE)</f>
        <v>35.814999999999998</v>
      </c>
      <c r="F1867" s="35">
        <f>VLOOKUP($A1867,'Medical Examinations'!$A:$H,3,FALSE)</f>
        <v>5.1100000000000003</v>
      </c>
      <c r="G1867" s="35" t="str">
        <f>VLOOKUP($A1867,'Medical Examinations'!$A:$N,11,0)</f>
        <v>Yes</v>
      </c>
      <c r="H1867" s="35" t="str">
        <f>VLOOKUP($A1867,'Medical Examinations'!$A:$N,5,0)</f>
        <v>No</v>
      </c>
      <c r="I1867" s="35" t="str">
        <f>VLOOKUP($A1867,'Medical Examinations'!$A:$N,6,0)</f>
        <v>No</v>
      </c>
      <c r="J1867" s="35">
        <f>VLOOKUP($A1867,'Medical Examinations'!$A:$N,9,0)</f>
        <v>1</v>
      </c>
      <c r="K1867" s="35" t="str">
        <f>VLOOKUP($A1867,'Medical Examinations'!$A:$N,10,0)</f>
        <v>No</v>
      </c>
      <c r="L1867" s="35" t="str">
        <f>VLOOKUP($A1867,'Medical Examinations'!$A:$N,12,0)</f>
        <v>Obesity</v>
      </c>
      <c r="M1867" s="35" t="str">
        <f>VLOOKUP($A1867,'Medical Examinations'!$A:$N,13,0)</f>
        <v>Normal</v>
      </c>
      <c r="N1867" s="45">
        <f>IFERROR(VLOOKUP($A1867,'Hospitalisation Details'!$A:$P,15,0),"")</f>
        <v>32496</v>
      </c>
      <c r="O1867" s="46">
        <f>IFERROR(VLOOKUP($A1867,'Hospitalisation Details'!$A:$P,6,0),"")</f>
        <v>4320.41</v>
      </c>
      <c r="P1867" s="47" t="str">
        <f>IFERROR(VLOOKUP($A1867,'Hospitalisation Details'!$A:$P,12,0),"")</f>
        <v>tier - 2</v>
      </c>
      <c r="Q1867" s="47" t="str">
        <f>IFERROR(VLOOKUP($A1867,'Hospitalisation Details'!$A:$P,13,0),"")</f>
        <v>tier - 1</v>
      </c>
      <c r="R1867" s="47" t="str">
        <f>IFERROR(VLOOKUP($A1867,'Hospitalisation Details'!$A:$P,14,0),"")</f>
        <v>R1012</v>
      </c>
      <c r="S1867" s="47">
        <f>IFERROR(VLOOKUP($A1867,'Hospitalisation Details'!$A:$P,16,0),"")</f>
        <v>34</v>
      </c>
    </row>
    <row r="1868" spans="1:19" x14ac:dyDescent="0.3">
      <c r="A1868" s="34" t="str">
        <f>'Medical Examinations'!A1868</f>
        <v>Id1867</v>
      </c>
      <c r="B1868" s="36" t="str">
        <f>VLOOKUP($A1868,'Customer Names'!A:E,3,FALSE)</f>
        <v>Ms.</v>
      </c>
      <c r="C1868" s="37" t="str">
        <f>VLOOKUP($A1868,'Customer Names'!$A:$E,4,FALSE)</f>
        <v xml:space="preserve"> Kimberly</v>
      </c>
      <c r="D1868" s="37" t="str">
        <f>VLOOKUP($A1868,'Customer Names'!A:E,5,FALSE)</f>
        <v>Burke</v>
      </c>
      <c r="E1868" s="35">
        <f>VLOOKUP($A1868,'Medical Examinations'!$A:$H,2,FALSE)</f>
        <v>21.28</v>
      </c>
      <c r="F1868" s="35">
        <f>VLOOKUP($A1868,'Medical Examinations'!$A:$H,3,FALSE)</f>
        <v>4.05</v>
      </c>
      <c r="G1868" s="35" t="str">
        <f>VLOOKUP($A1868,'Medical Examinations'!$A:$N,11,0)</f>
        <v>No</v>
      </c>
      <c r="H1868" s="35" t="str">
        <f>VLOOKUP($A1868,'Medical Examinations'!$A:$N,5,0)</f>
        <v>yes</v>
      </c>
      <c r="I1868" s="35" t="str">
        <f>VLOOKUP($A1868,'Medical Examinations'!$A:$N,6,0)</f>
        <v>No</v>
      </c>
      <c r="J1868" s="35">
        <f>VLOOKUP($A1868,'Medical Examinations'!$A:$N,9,0)</f>
        <v>1</v>
      </c>
      <c r="K1868" s="35" t="str">
        <f>VLOOKUP($A1868,'Medical Examinations'!$A:$N,10,0)</f>
        <v>No</v>
      </c>
      <c r="L1868" s="35" t="str">
        <f>VLOOKUP($A1868,'Medical Examinations'!$A:$N,12,0)</f>
        <v>Normal Weight</v>
      </c>
      <c r="M1868" s="35" t="str">
        <f>VLOOKUP($A1868,'Medical Examinations'!$A:$N,13,0)</f>
        <v>Normal</v>
      </c>
      <c r="N1868" s="45">
        <f>IFERROR(VLOOKUP($A1868,'Hospitalisation Details'!$A:$P,15,0),"")</f>
        <v>36855</v>
      </c>
      <c r="O1868" s="46">
        <f>IFERROR(VLOOKUP($A1868,'Hospitalisation Details'!$A:$P,6,0),"")</f>
        <v>4296.2700000000004</v>
      </c>
      <c r="P1868" s="47" t="str">
        <f>IFERROR(VLOOKUP($A1868,'Hospitalisation Details'!$A:$P,12,0),"")</f>
        <v>tier - 2</v>
      </c>
      <c r="Q1868" s="47" t="str">
        <f>IFERROR(VLOOKUP($A1868,'Hospitalisation Details'!$A:$P,13,0),"")</f>
        <v>tier - 3</v>
      </c>
      <c r="R1868" s="47" t="str">
        <f>IFERROR(VLOOKUP($A1868,'Hospitalisation Details'!$A:$P,14,0),"")</f>
        <v>R1012</v>
      </c>
      <c r="S1868" s="47">
        <f>IFERROR(VLOOKUP($A1868,'Hospitalisation Details'!$A:$P,16,0),"")</f>
        <v>22</v>
      </c>
    </row>
    <row r="1869" spans="1:19" x14ac:dyDescent="0.3">
      <c r="A1869" s="34" t="str">
        <f>'Medical Examinations'!A1869</f>
        <v>Id1868</v>
      </c>
      <c r="B1869" s="36" t="str">
        <f>VLOOKUP($A1869,'Customer Names'!A:E,3,FALSE)</f>
        <v>Mr.</v>
      </c>
      <c r="C1869" s="37" t="str">
        <f>VLOOKUP($A1869,'Customer Names'!$A:$E,4,FALSE)</f>
        <v xml:space="preserve"> Tom J.</v>
      </c>
      <c r="D1869" s="37" t="str">
        <f>VLOOKUP($A1869,'Customer Names'!A:E,5,FALSE)</f>
        <v>Barry</v>
      </c>
      <c r="E1869" s="35">
        <f>VLOOKUP($A1869,'Medical Examinations'!$A:$H,2,FALSE)</f>
        <v>33.81</v>
      </c>
      <c r="F1869" s="35">
        <f>VLOOKUP($A1869,'Medical Examinations'!$A:$H,3,FALSE)</f>
        <v>6.49</v>
      </c>
      <c r="G1869" s="35" t="str">
        <f>VLOOKUP($A1869,'Medical Examinations'!$A:$N,11,0)</f>
        <v>No</v>
      </c>
      <c r="H1869" s="35" t="str">
        <f>VLOOKUP($A1869,'Medical Examinations'!$A:$N,5,0)</f>
        <v>No</v>
      </c>
      <c r="I1869" s="35" t="str">
        <f>VLOOKUP($A1869,'Medical Examinations'!$A:$N,6,0)</f>
        <v>Yes</v>
      </c>
      <c r="J1869" s="35">
        <f>VLOOKUP($A1869,'Medical Examinations'!$A:$N,9,0)</f>
        <v>1</v>
      </c>
      <c r="K1869" s="35" t="str">
        <f>VLOOKUP($A1869,'Medical Examinations'!$A:$N,10,0)</f>
        <v>No</v>
      </c>
      <c r="L1869" s="35" t="str">
        <f>VLOOKUP($A1869,'Medical Examinations'!$A:$N,12,0)</f>
        <v>Obesity</v>
      </c>
      <c r="M1869" s="35" t="str">
        <f>VLOOKUP($A1869,'Medical Examinations'!$A:$N,13,0)</f>
        <v>Prediabetes</v>
      </c>
      <c r="N1869" s="45">
        <f>IFERROR(VLOOKUP($A1869,'Hospitalisation Details'!$A:$P,15,0),"")</f>
        <v>37780</v>
      </c>
      <c r="O1869" s="46">
        <f>IFERROR(VLOOKUP($A1869,'Hospitalisation Details'!$A:$P,6,0),"")</f>
        <v>4278.55</v>
      </c>
      <c r="P1869" s="47" t="str">
        <f>IFERROR(VLOOKUP($A1869,'Hospitalisation Details'!$A:$P,12,0),"")</f>
        <v>tier - 2</v>
      </c>
      <c r="Q1869" s="47" t="str">
        <f>IFERROR(VLOOKUP($A1869,'Hospitalisation Details'!$A:$P,13,0),"")</f>
        <v>tier - 1</v>
      </c>
      <c r="R1869" s="47" t="str">
        <f>IFERROR(VLOOKUP($A1869,'Hospitalisation Details'!$A:$P,14,0),"")</f>
        <v>R1021</v>
      </c>
      <c r="S1869" s="47">
        <f>IFERROR(VLOOKUP($A1869,'Hospitalisation Details'!$A:$P,16,0),"")</f>
        <v>20</v>
      </c>
    </row>
    <row r="1870" spans="1:19" x14ac:dyDescent="0.3">
      <c r="A1870" s="34" t="str">
        <f>'Medical Examinations'!A1870</f>
        <v>Id1869</v>
      </c>
      <c r="B1870" s="36" t="str">
        <f>VLOOKUP($A1870,'Customer Names'!A:E,3,FALSE)</f>
        <v>Mr.</v>
      </c>
      <c r="C1870" s="37" t="str">
        <f>VLOOKUP($A1870,'Customer Names'!$A:$E,4,FALSE)</f>
        <v xml:space="preserve"> Zachary</v>
      </c>
      <c r="D1870" s="37" t="str">
        <f>VLOOKUP($A1870,'Customer Names'!A:E,5,FALSE)</f>
        <v>McCormick</v>
      </c>
      <c r="E1870" s="35">
        <f>VLOOKUP($A1870,'Medical Examinations'!$A:$H,2,FALSE)</f>
        <v>44.22</v>
      </c>
      <c r="F1870" s="35">
        <f>VLOOKUP($A1870,'Medical Examinations'!$A:$H,3,FALSE)</f>
        <v>4.1900000000000004</v>
      </c>
      <c r="G1870" s="35" t="str">
        <f>VLOOKUP($A1870,'Medical Examinations'!$A:$N,11,0)</f>
        <v>No</v>
      </c>
      <c r="H1870" s="35" t="str">
        <f>VLOOKUP($A1870,'Medical Examinations'!$A:$N,5,0)</f>
        <v>No</v>
      </c>
      <c r="I1870" s="35" t="str">
        <f>VLOOKUP($A1870,'Medical Examinations'!$A:$N,6,0)</f>
        <v>No</v>
      </c>
      <c r="J1870" s="35">
        <f>VLOOKUP($A1870,'Medical Examinations'!$A:$N,9,0)</f>
        <v>1</v>
      </c>
      <c r="K1870" s="35" t="str">
        <f>VLOOKUP($A1870,'Medical Examinations'!$A:$N,10,0)</f>
        <v>No</v>
      </c>
      <c r="L1870" s="35" t="str">
        <f>VLOOKUP($A1870,'Medical Examinations'!$A:$N,12,0)</f>
        <v>Obesity</v>
      </c>
      <c r="M1870" s="35" t="str">
        <f>VLOOKUP($A1870,'Medical Examinations'!$A:$N,13,0)</f>
        <v>Normal</v>
      </c>
      <c r="N1870" s="45">
        <f>IFERROR(VLOOKUP($A1870,'Hospitalisation Details'!$A:$P,15,0),"")</f>
        <v>33773</v>
      </c>
      <c r="O1870" s="46">
        <f>IFERROR(VLOOKUP($A1870,'Hospitalisation Details'!$A:$P,6,0),"")</f>
        <v>4266.17</v>
      </c>
      <c r="P1870" s="47" t="str">
        <f>IFERROR(VLOOKUP($A1870,'Hospitalisation Details'!$A:$P,12,0),"")</f>
        <v>tier - 3</v>
      </c>
      <c r="Q1870" s="47" t="str">
        <f>IFERROR(VLOOKUP($A1870,'Hospitalisation Details'!$A:$P,13,0),"")</f>
        <v>tier - 2</v>
      </c>
      <c r="R1870" s="47" t="str">
        <f>IFERROR(VLOOKUP($A1870,'Hospitalisation Details'!$A:$P,14,0),"")</f>
        <v>R1013</v>
      </c>
      <c r="S1870" s="47">
        <f>IFERROR(VLOOKUP($A1870,'Hospitalisation Details'!$A:$P,16,0),"")</f>
        <v>30</v>
      </c>
    </row>
    <row r="1871" spans="1:19" x14ac:dyDescent="0.3">
      <c r="A1871" s="34" t="str">
        <f>'Medical Examinations'!A1871</f>
        <v>Id1870</v>
      </c>
      <c r="B1871" s="36" t="str">
        <f>VLOOKUP($A1871,'Customer Names'!A:E,3,FALSE)</f>
        <v>Mr.</v>
      </c>
      <c r="C1871" s="37" t="str">
        <f>VLOOKUP($A1871,'Customer Names'!$A:$E,4,FALSE)</f>
        <v xml:space="preserve"> Dane</v>
      </c>
      <c r="D1871" s="37" t="str">
        <f>VLOOKUP($A1871,'Customer Names'!A:E,5,FALSE)</f>
        <v>McElroy</v>
      </c>
      <c r="E1871" s="35">
        <f>VLOOKUP($A1871,'Medical Examinations'!$A:$H,2,FALSE)</f>
        <v>15.46</v>
      </c>
      <c r="F1871" s="35">
        <f>VLOOKUP($A1871,'Medical Examinations'!$A:$H,3,FALSE)</f>
        <v>4.99</v>
      </c>
      <c r="G1871" s="35" t="str">
        <f>VLOOKUP($A1871,'Medical Examinations'!$A:$N,11,0)</f>
        <v>Yes</v>
      </c>
      <c r="H1871" s="35" t="str">
        <f>VLOOKUP($A1871,'Medical Examinations'!$A:$N,5,0)</f>
        <v>No</v>
      </c>
      <c r="I1871" s="35" t="str">
        <f>VLOOKUP($A1871,'Medical Examinations'!$A:$N,6,0)</f>
        <v>Yes</v>
      </c>
      <c r="J1871" s="35">
        <f>VLOOKUP($A1871,'Medical Examinations'!$A:$N,9,0)</f>
        <v>1</v>
      </c>
      <c r="K1871" s="35" t="str">
        <f>VLOOKUP($A1871,'Medical Examinations'!$A:$N,10,0)</f>
        <v>No</v>
      </c>
      <c r="L1871" s="35" t="str">
        <f>VLOOKUP($A1871,'Medical Examinations'!$A:$N,12,0)</f>
        <v>Underweight</v>
      </c>
      <c r="M1871" s="35" t="str">
        <f>VLOOKUP($A1871,'Medical Examinations'!$A:$N,13,0)</f>
        <v>Normal</v>
      </c>
      <c r="N1871" s="45">
        <f>IFERROR(VLOOKUP($A1871,'Hospitalisation Details'!$A:$P,15,0),"")</f>
        <v>30640</v>
      </c>
      <c r="O1871" s="46">
        <f>IFERROR(VLOOKUP($A1871,'Hospitalisation Details'!$A:$P,6,0),"")</f>
        <v>4265.01</v>
      </c>
      <c r="P1871" s="47" t="str">
        <f>IFERROR(VLOOKUP($A1871,'Hospitalisation Details'!$A:$P,12,0),"")</f>
        <v>tier - 2</v>
      </c>
      <c r="Q1871" s="47" t="str">
        <f>IFERROR(VLOOKUP($A1871,'Hospitalisation Details'!$A:$P,13,0),"")</f>
        <v>tier - 1</v>
      </c>
      <c r="R1871" s="47" t="str">
        <f>IFERROR(VLOOKUP($A1871,'Hospitalisation Details'!$A:$P,14,0),"")</f>
        <v>R1012</v>
      </c>
      <c r="S1871" s="47">
        <f>IFERROR(VLOOKUP($A1871,'Hospitalisation Details'!$A:$P,16,0),"")</f>
        <v>39</v>
      </c>
    </row>
    <row r="1872" spans="1:19" x14ac:dyDescent="0.3">
      <c r="A1872" s="34" t="str">
        <f>'Medical Examinations'!A1872</f>
        <v>Id1871</v>
      </c>
      <c r="B1872" s="36" t="str">
        <f>VLOOKUP($A1872,'Customer Names'!A:E,3,FALSE)</f>
        <v>Mr.</v>
      </c>
      <c r="C1872" s="37" t="str">
        <f>VLOOKUP($A1872,'Customer Names'!$A:$E,4,FALSE)</f>
        <v xml:space="preserve"> Dougie J</v>
      </c>
      <c r="D1872" s="37" t="str">
        <f>VLOOKUP($A1872,'Customer Names'!A:E,5,FALSE)</f>
        <v>Coffed</v>
      </c>
      <c r="E1872" s="35">
        <f>VLOOKUP($A1872,'Medical Examinations'!$A:$H,2,FALSE)</f>
        <v>30.3</v>
      </c>
      <c r="F1872" s="35">
        <f>VLOOKUP($A1872,'Medical Examinations'!$A:$H,3,FALSE)</f>
        <v>4.7699999999999996</v>
      </c>
      <c r="G1872" s="35" t="str">
        <f>VLOOKUP($A1872,'Medical Examinations'!$A:$N,11,0)</f>
        <v>Yes</v>
      </c>
      <c r="H1872" s="35" t="str">
        <f>VLOOKUP($A1872,'Medical Examinations'!$A:$N,5,0)</f>
        <v>No</v>
      </c>
      <c r="I1872" s="35" t="str">
        <f>VLOOKUP($A1872,'Medical Examinations'!$A:$N,6,0)</f>
        <v>No</v>
      </c>
      <c r="J1872" s="35">
        <f>VLOOKUP($A1872,'Medical Examinations'!$A:$N,9,0)</f>
        <v>1</v>
      </c>
      <c r="K1872" s="35" t="str">
        <f>VLOOKUP($A1872,'Medical Examinations'!$A:$N,10,0)</f>
        <v>No</v>
      </c>
      <c r="L1872" s="35" t="str">
        <f>VLOOKUP($A1872,'Medical Examinations'!$A:$N,12,0)</f>
        <v>Obesity</v>
      </c>
      <c r="M1872" s="35" t="str">
        <f>VLOOKUP($A1872,'Medical Examinations'!$A:$N,13,0)</f>
        <v>Normal</v>
      </c>
      <c r="N1872" s="45">
        <f>IFERROR(VLOOKUP($A1872,'Hospitalisation Details'!$A:$P,15,0),"")</f>
        <v>34986</v>
      </c>
      <c r="O1872" s="46">
        <f>IFERROR(VLOOKUP($A1872,'Hospitalisation Details'!$A:$P,6,0),"")</f>
        <v>4260.74</v>
      </c>
      <c r="P1872" s="47" t="str">
        <f>IFERROR(VLOOKUP($A1872,'Hospitalisation Details'!$A:$P,12,0),"")</f>
        <v>tier - 3</v>
      </c>
      <c r="Q1872" s="47" t="str">
        <f>IFERROR(VLOOKUP($A1872,'Hospitalisation Details'!$A:$P,13,0),"")</f>
        <v>tier - 2</v>
      </c>
      <c r="R1872" s="47" t="str">
        <f>IFERROR(VLOOKUP($A1872,'Hospitalisation Details'!$A:$P,14,0),"")</f>
        <v>R1011</v>
      </c>
      <c r="S1872" s="47">
        <f>IFERROR(VLOOKUP($A1872,'Hospitalisation Details'!$A:$P,16,0),"")</f>
        <v>27</v>
      </c>
    </row>
    <row r="1873" spans="1:19" x14ac:dyDescent="0.3">
      <c r="A1873" s="34" t="str">
        <f>'Medical Examinations'!A1873</f>
        <v>Id1872</v>
      </c>
      <c r="B1873" s="36" t="str">
        <f>VLOOKUP($A1873,'Customer Names'!A:E,3,FALSE)</f>
        <v>Mr.</v>
      </c>
      <c r="C1873" s="37" t="str">
        <f>VLOOKUP($A1873,'Customer Names'!$A:$E,4,FALSE)</f>
        <v xml:space="preserve"> Jeremiah H</v>
      </c>
      <c r="D1873" s="37" t="str">
        <f>VLOOKUP($A1873,'Customer Names'!A:E,5,FALSE)</f>
        <v>Estes</v>
      </c>
      <c r="E1873" s="35">
        <f>VLOOKUP($A1873,'Medical Examinations'!$A:$H,2,FALSE)</f>
        <v>16.670000000000002</v>
      </c>
      <c r="F1873" s="35">
        <f>VLOOKUP($A1873,'Medical Examinations'!$A:$H,3,FALSE)</f>
        <v>5.46</v>
      </c>
      <c r="G1873" s="35" t="str">
        <f>VLOOKUP($A1873,'Medical Examinations'!$A:$N,11,0)</f>
        <v>No</v>
      </c>
      <c r="H1873" s="35" t="str">
        <f>VLOOKUP($A1873,'Medical Examinations'!$A:$N,5,0)</f>
        <v>No</v>
      </c>
      <c r="I1873" s="35" t="str">
        <f>VLOOKUP($A1873,'Medical Examinations'!$A:$N,6,0)</f>
        <v>No</v>
      </c>
      <c r="J1873" s="35">
        <f>VLOOKUP($A1873,'Medical Examinations'!$A:$N,9,0)</f>
        <v>0</v>
      </c>
      <c r="K1873" s="35" t="str">
        <f>VLOOKUP($A1873,'Medical Examinations'!$A:$N,10,0)</f>
        <v>No</v>
      </c>
      <c r="L1873" s="35" t="str">
        <f>VLOOKUP($A1873,'Medical Examinations'!$A:$N,12,0)</f>
        <v>Underweight</v>
      </c>
      <c r="M1873" s="35" t="str">
        <f>VLOOKUP($A1873,'Medical Examinations'!$A:$N,13,0)</f>
        <v>Normal</v>
      </c>
      <c r="N1873" s="45">
        <f>IFERROR(VLOOKUP($A1873,'Hospitalisation Details'!$A:$P,15,0),"")</f>
        <v>30118</v>
      </c>
      <c r="O1873" s="46">
        <f>IFERROR(VLOOKUP($A1873,'Hospitalisation Details'!$A:$P,6,0),"")</f>
        <v>4250.24</v>
      </c>
      <c r="P1873" s="47" t="str">
        <f>IFERROR(VLOOKUP($A1873,'Hospitalisation Details'!$A:$P,12,0),"")</f>
        <v>tier - 2</v>
      </c>
      <c r="Q1873" s="47" t="str">
        <f>IFERROR(VLOOKUP($A1873,'Hospitalisation Details'!$A:$P,13,0),"")</f>
        <v>tier - 3</v>
      </c>
      <c r="R1873" s="47" t="str">
        <f>IFERROR(VLOOKUP($A1873,'Hospitalisation Details'!$A:$P,14,0),"")</f>
        <v>R1013</v>
      </c>
      <c r="S1873" s="47">
        <f>IFERROR(VLOOKUP($A1873,'Hospitalisation Details'!$A:$P,16,0),"")</f>
        <v>40</v>
      </c>
    </row>
    <row r="1874" spans="1:19" x14ac:dyDescent="0.3">
      <c r="A1874" s="34" t="str">
        <f>'Medical Examinations'!A1874</f>
        <v>Id1873</v>
      </c>
      <c r="B1874" s="36" t="str">
        <f>VLOOKUP($A1874,'Customer Names'!A:E,3,FALSE)</f>
        <v>Mr.</v>
      </c>
      <c r="C1874" s="37" t="str">
        <f>VLOOKUP($A1874,'Customer Names'!$A:$E,4,FALSE)</f>
        <v xml:space="preserve"> Ashley J.</v>
      </c>
      <c r="D1874" s="37" t="str">
        <f>VLOOKUP($A1874,'Customer Names'!A:E,5,FALSE)</f>
        <v>Miles</v>
      </c>
      <c r="E1874" s="35">
        <f>VLOOKUP($A1874,'Medical Examinations'!$A:$H,2,FALSE)</f>
        <v>28.594999999999999</v>
      </c>
      <c r="F1874" s="35">
        <f>VLOOKUP($A1874,'Medical Examinations'!$A:$H,3,FALSE)</f>
        <v>5.43</v>
      </c>
      <c r="G1874" s="35" t="str">
        <f>VLOOKUP($A1874,'Medical Examinations'!$A:$N,11,0)</f>
        <v>No</v>
      </c>
      <c r="H1874" s="35" t="str">
        <f>VLOOKUP($A1874,'Medical Examinations'!$A:$N,5,0)</f>
        <v>No</v>
      </c>
      <c r="I1874" s="35" t="str">
        <f>VLOOKUP($A1874,'Medical Examinations'!$A:$N,6,0)</f>
        <v>No</v>
      </c>
      <c r="J1874" s="35">
        <f>VLOOKUP($A1874,'Medical Examinations'!$A:$N,9,0)</f>
        <v>0</v>
      </c>
      <c r="K1874" s="35" t="str">
        <f>VLOOKUP($A1874,'Medical Examinations'!$A:$N,10,0)</f>
        <v>No</v>
      </c>
      <c r="L1874" s="35" t="str">
        <f>VLOOKUP($A1874,'Medical Examinations'!$A:$N,12,0)</f>
        <v>Overweight</v>
      </c>
      <c r="M1874" s="35" t="str">
        <f>VLOOKUP($A1874,'Medical Examinations'!$A:$N,13,0)</f>
        <v>Normal</v>
      </c>
      <c r="N1874" s="45">
        <f>IFERROR(VLOOKUP($A1874,'Hospitalisation Details'!$A:$P,15,0),"")</f>
        <v>33573</v>
      </c>
      <c r="O1874" s="46">
        <f>IFERROR(VLOOKUP($A1874,'Hospitalisation Details'!$A:$P,6,0),"")</f>
        <v>4243.59</v>
      </c>
      <c r="P1874" s="47" t="str">
        <f>IFERROR(VLOOKUP($A1874,'Hospitalisation Details'!$A:$P,12,0),"")</f>
        <v>tier - 3</v>
      </c>
      <c r="Q1874" s="47" t="str">
        <f>IFERROR(VLOOKUP($A1874,'Hospitalisation Details'!$A:$P,13,0),"")</f>
        <v>tier - 1</v>
      </c>
      <c r="R1874" s="47" t="str">
        <f>IFERROR(VLOOKUP($A1874,'Hospitalisation Details'!$A:$P,14,0),"")</f>
        <v>R1012</v>
      </c>
      <c r="S1874" s="47">
        <f>IFERROR(VLOOKUP($A1874,'Hospitalisation Details'!$A:$P,16,0),"")</f>
        <v>31</v>
      </c>
    </row>
    <row r="1875" spans="1:19" x14ac:dyDescent="0.3">
      <c r="A1875" s="34" t="str">
        <f>'Medical Examinations'!A1875</f>
        <v>Id1874</v>
      </c>
      <c r="B1875" s="36" t="str">
        <f>VLOOKUP($A1875,'Customer Names'!A:E,3,FALSE)</f>
        <v>Mr.</v>
      </c>
      <c r="C1875" s="37" t="str">
        <f>VLOOKUP($A1875,'Customer Names'!$A:$E,4,FALSE)</f>
        <v xml:space="preserve"> Turner J.</v>
      </c>
      <c r="D1875" s="37" t="str">
        <f>VLOOKUP($A1875,'Customer Names'!A:E,5,FALSE)</f>
        <v>Zamore</v>
      </c>
      <c r="E1875" s="35">
        <f>VLOOKUP($A1875,'Medical Examinations'!$A:$H,2,FALSE)</f>
        <v>25.934999999999999</v>
      </c>
      <c r="F1875" s="35">
        <f>VLOOKUP($A1875,'Medical Examinations'!$A:$H,3,FALSE)</f>
        <v>4.29</v>
      </c>
      <c r="G1875" s="35" t="str">
        <f>VLOOKUP($A1875,'Medical Examinations'!$A:$N,11,0)</f>
        <v>No</v>
      </c>
      <c r="H1875" s="35" t="str">
        <f>VLOOKUP($A1875,'Medical Examinations'!$A:$N,5,0)</f>
        <v>No</v>
      </c>
      <c r="I1875" s="35" t="str">
        <f>VLOOKUP($A1875,'Medical Examinations'!$A:$N,6,0)</f>
        <v>No</v>
      </c>
      <c r="J1875" s="35">
        <f>VLOOKUP($A1875,'Medical Examinations'!$A:$N,9,0)</f>
        <v>0</v>
      </c>
      <c r="K1875" s="35" t="str">
        <f>VLOOKUP($A1875,'Medical Examinations'!$A:$N,10,0)</f>
        <v>No</v>
      </c>
      <c r="L1875" s="35" t="str">
        <f>VLOOKUP($A1875,'Medical Examinations'!$A:$N,12,0)</f>
        <v>Overweight</v>
      </c>
      <c r="M1875" s="35" t="str">
        <f>VLOOKUP($A1875,'Medical Examinations'!$A:$N,13,0)</f>
        <v>Normal</v>
      </c>
      <c r="N1875" s="45">
        <f>IFERROR(VLOOKUP($A1875,'Hospitalisation Details'!$A:$P,15,0),"")</f>
        <v>33545</v>
      </c>
      <c r="O1875" s="46">
        <f>IFERROR(VLOOKUP($A1875,'Hospitalisation Details'!$A:$P,6,0),"")</f>
        <v>4239.8900000000003</v>
      </c>
      <c r="P1875" s="47" t="str">
        <f>IFERROR(VLOOKUP($A1875,'Hospitalisation Details'!$A:$P,12,0),"")</f>
        <v>tier - 2</v>
      </c>
      <c r="Q1875" s="47" t="str">
        <f>IFERROR(VLOOKUP($A1875,'Hospitalisation Details'!$A:$P,13,0),"")</f>
        <v>tier - 2</v>
      </c>
      <c r="R1875" s="47" t="str">
        <f>IFERROR(VLOOKUP($A1875,'Hospitalisation Details'!$A:$P,14,0),"")</f>
        <v>R1012</v>
      </c>
      <c r="S1875" s="47">
        <f>IFERROR(VLOOKUP($A1875,'Hospitalisation Details'!$A:$P,16,0),"")</f>
        <v>31</v>
      </c>
    </row>
    <row r="1876" spans="1:19" x14ac:dyDescent="0.3">
      <c r="A1876" s="34" t="str">
        <f>'Medical Examinations'!A1876</f>
        <v>Id1875</v>
      </c>
      <c r="B1876" s="36" t="str">
        <f>VLOOKUP($A1876,'Customer Names'!A:E,3,FALSE)</f>
        <v>Mr.</v>
      </c>
      <c r="C1876" s="37" t="str">
        <f>VLOOKUP($A1876,'Customer Names'!$A:$E,4,FALSE)</f>
        <v xml:space="preserve"> Roger</v>
      </c>
      <c r="D1876" s="37" t="str">
        <f>VLOOKUP($A1876,'Customer Names'!A:E,5,FALSE)</f>
        <v>Donaghy</v>
      </c>
      <c r="E1876" s="35">
        <f>VLOOKUP($A1876,'Medical Examinations'!$A:$H,2,FALSE)</f>
        <v>27.645</v>
      </c>
      <c r="F1876" s="35">
        <f>VLOOKUP($A1876,'Medical Examinations'!$A:$H,3,FALSE)</f>
        <v>5.25</v>
      </c>
      <c r="G1876" s="35" t="str">
        <f>VLOOKUP($A1876,'Medical Examinations'!$A:$N,11,0)</f>
        <v>No</v>
      </c>
      <c r="H1876" s="35" t="str">
        <f>VLOOKUP($A1876,'Medical Examinations'!$A:$N,5,0)</f>
        <v>No</v>
      </c>
      <c r="I1876" s="35" t="str">
        <f>VLOOKUP($A1876,'Medical Examinations'!$A:$N,6,0)</f>
        <v>No</v>
      </c>
      <c r="J1876" s="35">
        <f>VLOOKUP($A1876,'Medical Examinations'!$A:$N,9,0)</f>
        <v>1</v>
      </c>
      <c r="K1876" s="35" t="str">
        <f>VLOOKUP($A1876,'Medical Examinations'!$A:$N,10,0)</f>
        <v>No</v>
      </c>
      <c r="L1876" s="35" t="str">
        <f>VLOOKUP($A1876,'Medical Examinations'!$A:$N,12,0)</f>
        <v>Overweight</v>
      </c>
      <c r="M1876" s="35" t="str">
        <f>VLOOKUP($A1876,'Medical Examinations'!$A:$N,13,0)</f>
        <v>Normal</v>
      </c>
      <c r="N1876" s="45">
        <f>IFERROR(VLOOKUP($A1876,'Hospitalisation Details'!$A:$P,15,0),"")</f>
        <v>33782</v>
      </c>
      <c r="O1876" s="46">
        <f>IFERROR(VLOOKUP($A1876,'Hospitalisation Details'!$A:$P,6,0),"")</f>
        <v>4237.13</v>
      </c>
      <c r="P1876" s="47" t="str">
        <f>IFERROR(VLOOKUP($A1876,'Hospitalisation Details'!$A:$P,12,0),"")</f>
        <v>tier - 3</v>
      </c>
      <c r="Q1876" s="47" t="str">
        <f>IFERROR(VLOOKUP($A1876,'Hospitalisation Details'!$A:$P,13,0),"")</f>
        <v>tier - 1</v>
      </c>
      <c r="R1876" s="47" t="str">
        <f>IFERROR(VLOOKUP($A1876,'Hospitalisation Details'!$A:$P,14,0),"")</f>
        <v>R1016</v>
      </c>
      <c r="S1876" s="47">
        <f>IFERROR(VLOOKUP($A1876,'Hospitalisation Details'!$A:$P,16,0),"")</f>
        <v>30</v>
      </c>
    </row>
    <row r="1877" spans="1:19" x14ac:dyDescent="0.3">
      <c r="A1877" s="34" t="str">
        <f>'Medical Examinations'!A1877</f>
        <v>Id1876</v>
      </c>
      <c r="B1877" s="36" t="str">
        <f>VLOOKUP($A1877,'Customer Names'!A:E,3,FALSE)</f>
        <v>Ms.</v>
      </c>
      <c r="C1877" s="37" t="str">
        <f>VLOOKUP($A1877,'Customer Names'!$A:$E,4,FALSE)</f>
        <v xml:space="preserve"> Pamela</v>
      </c>
      <c r="D1877" s="37" t="str">
        <f>VLOOKUP($A1877,'Customer Names'!A:E,5,FALSE)</f>
        <v>Kennedy</v>
      </c>
      <c r="E1877" s="35">
        <f>VLOOKUP($A1877,'Medical Examinations'!$A:$H,2,FALSE)</f>
        <v>30.1</v>
      </c>
      <c r="F1877" s="35">
        <f>VLOOKUP($A1877,'Medical Examinations'!$A:$H,3,FALSE)</f>
        <v>4.04</v>
      </c>
      <c r="G1877" s="35" t="str">
        <f>VLOOKUP($A1877,'Medical Examinations'!$A:$N,11,0)</f>
        <v>No</v>
      </c>
      <c r="H1877" s="35" t="str">
        <f>VLOOKUP($A1877,'Medical Examinations'!$A:$N,5,0)</f>
        <v>No</v>
      </c>
      <c r="I1877" s="35" t="str">
        <f>VLOOKUP($A1877,'Medical Examinations'!$A:$N,6,0)</f>
        <v>No</v>
      </c>
      <c r="J1877" s="35">
        <f>VLOOKUP($A1877,'Medical Examinations'!$A:$N,9,0)</f>
        <v>1</v>
      </c>
      <c r="K1877" s="35" t="str">
        <f>VLOOKUP($A1877,'Medical Examinations'!$A:$N,10,0)</f>
        <v>No</v>
      </c>
      <c r="L1877" s="35" t="str">
        <f>VLOOKUP($A1877,'Medical Examinations'!$A:$N,12,0)</f>
        <v>Obesity</v>
      </c>
      <c r="M1877" s="35" t="str">
        <f>VLOOKUP($A1877,'Medical Examinations'!$A:$N,13,0)</f>
        <v>Normal</v>
      </c>
      <c r="N1877" s="45">
        <f>IFERROR(VLOOKUP($A1877,'Hospitalisation Details'!$A:$P,15,0),"")</f>
        <v>36143</v>
      </c>
      <c r="O1877" s="46">
        <f>IFERROR(VLOOKUP($A1877,'Hospitalisation Details'!$A:$P,6,0),"")</f>
        <v>4234.93</v>
      </c>
      <c r="P1877" s="47" t="str">
        <f>IFERROR(VLOOKUP($A1877,'Hospitalisation Details'!$A:$P,12,0),"")</f>
        <v>tier - 2</v>
      </c>
      <c r="Q1877" s="47" t="str">
        <f>IFERROR(VLOOKUP($A1877,'Hospitalisation Details'!$A:$P,13,0),"")</f>
        <v>tier - 1</v>
      </c>
      <c r="R1877" s="47" t="str">
        <f>IFERROR(VLOOKUP($A1877,'Hospitalisation Details'!$A:$P,14,0),"")</f>
        <v>R1011</v>
      </c>
      <c r="S1877" s="47">
        <f>IFERROR(VLOOKUP($A1877,'Hospitalisation Details'!$A:$P,16,0),"")</f>
        <v>24</v>
      </c>
    </row>
    <row r="1878" spans="1:19" x14ac:dyDescent="0.3">
      <c r="A1878" s="34" t="str">
        <f>'Medical Examinations'!A1878</f>
        <v>Id1877</v>
      </c>
      <c r="B1878" s="36" t="str">
        <f>VLOOKUP($A1878,'Customer Names'!A:E,3,FALSE)</f>
        <v>Ms.</v>
      </c>
      <c r="C1878" s="37" t="str">
        <f>VLOOKUP($A1878,'Customer Names'!$A:$E,4,FALSE)</f>
        <v xml:space="preserve"> Allison M.</v>
      </c>
      <c r="D1878" s="37" t="str">
        <f>VLOOKUP($A1878,'Customer Names'!A:E,5,FALSE)</f>
        <v>Fiorini</v>
      </c>
      <c r="E1878" s="35">
        <f>VLOOKUP($A1878,'Medical Examinations'!$A:$H,2,FALSE)</f>
        <v>26.79</v>
      </c>
      <c r="F1878" s="35">
        <f>VLOOKUP($A1878,'Medical Examinations'!$A:$H,3,FALSE)</f>
        <v>5</v>
      </c>
      <c r="G1878" s="35" t="str">
        <f>VLOOKUP($A1878,'Medical Examinations'!$A:$N,11,0)</f>
        <v>Yes</v>
      </c>
      <c r="H1878" s="35" t="str">
        <f>VLOOKUP($A1878,'Medical Examinations'!$A:$N,5,0)</f>
        <v>No</v>
      </c>
      <c r="I1878" s="35" t="str">
        <f>VLOOKUP($A1878,'Medical Examinations'!$A:$N,6,0)</f>
        <v>Yes</v>
      </c>
      <c r="J1878" s="35">
        <f>VLOOKUP($A1878,'Medical Examinations'!$A:$N,9,0)</f>
        <v>1</v>
      </c>
      <c r="K1878" s="35" t="str">
        <f>VLOOKUP($A1878,'Medical Examinations'!$A:$N,10,0)</f>
        <v>No</v>
      </c>
      <c r="L1878" s="35" t="str">
        <f>VLOOKUP($A1878,'Medical Examinations'!$A:$N,12,0)</f>
        <v>Overweight</v>
      </c>
      <c r="M1878" s="35" t="str">
        <f>VLOOKUP($A1878,'Medical Examinations'!$A:$N,13,0)</f>
        <v>Normal</v>
      </c>
      <c r="N1878" s="45">
        <f>IFERROR(VLOOKUP($A1878,'Hospitalisation Details'!$A:$P,15,0),"")</f>
        <v>35679</v>
      </c>
      <c r="O1878" s="46">
        <f>IFERROR(VLOOKUP($A1878,'Hospitalisation Details'!$A:$P,6,0),"")</f>
        <v>4189.1099999999997</v>
      </c>
      <c r="P1878" s="47" t="str">
        <f>IFERROR(VLOOKUP($A1878,'Hospitalisation Details'!$A:$P,12,0),"")</f>
        <v>tier - 2</v>
      </c>
      <c r="Q1878" s="47" t="str">
        <f>IFERROR(VLOOKUP($A1878,'Hospitalisation Details'!$A:$P,13,0),"")</f>
        <v>tier - 2</v>
      </c>
      <c r="R1878" s="47" t="str">
        <f>IFERROR(VLOOKUP($A1878,'Hospitalisation Details'!$A:$P,14,0),"")</f>
        <v>R1012</v>
      </c>
      <c r="S1878" s="47">
        <f>IFERROR(VLOOKUP($A1878,'Hospitalisation Details'!$A:$P,16,0),"")</f>
        <v>25</v>
      </c>
    </row>
    <row r="1879" spans="1:19" x14ac:dyDescent="0.3">
      <c r="A1879" s="34" t="str">
        <f>'Medical Examinations'!A1879</f>
        <v>Id1878</v>
      </c>
      <c r="B1879" s="36" t="str">
        <f>VLOOKUP($A1879,'Customer Names'!A:E,3,FALSE)</f>
        <v>Mrs.</v>
      </c>
      <c r="C1879" s="37" t="str">
        <f>VLOOKUP($A1879,'Customer Names'!$A:$E,4,FALSE)</f>
        <v xml:space="preserve"> Katherine H.</v>
      </c>
      <c r="D1879" s="37" t="str">
        <f>VLOOKUP($A1879,'Customer Names'!A:E,5,FALSE)</f>
        <v>Alexander</v>
      </c>
      <c r="E1879" s="35">
        <f>VLOOKUP($A1879,'Medical Examinations'!$A:$H,2,FALSE)</f>
        <v>27.1</v>
      </c>
      <c r="F1879" s="35">
        <f>VLOOKUP($A1879,'Medical Examinations'!$A:$H,3,FALSE)</f>
        <v>4.01</v>
      </c>
      <c r="G1879" s="35" t="str">
        <f>VLOOKUP($A1879,'Medical Examinations'!$A:$N,11,0)</f>
        <v>Yes</v>
      </c>
      <c r="H1879" s="35" t="str">
        <f>VLOOKUP($A1879,'Medical Examinations'!$A:$N,5,0)</f>
        <v>No</v>
      </c>
      <c r="I1879" s="35" t="str">
        <f>VLOOKUP($A1879,'Medical Examinations'!$A:$N,6,0)</f>
        <v>No</v>
      </c>
      <c r="J1879" s="35">
        <f>VLOOKUP($A1879,'Medical Examinations'!$A:$N,9,0)</f>
        <v>1</v>
      </c>
      <c r="K1879" s="35" t="str">
        <f>VLOOKUP($A1879,'Medical Examinations'!$A:$N,10,0)</f>
        <v>No</v>
      </c>
      <c r="L1879" s="35" t="str">
        <f>VLOOKUP($A1879,'Medical Examinations'!$A:$N,12,0)</f>
        <v>Overweight</v>
      </c>
      <c r="M1879" s="35" t="str">
        <f>VLOOKUP($A1879,'Medical Examinations'!$A:$N,13,0)</f>
        <v>Normal</v>
      </c>
      <c r="N1879" s="45">
        <f>IFERROR(VLOOKUP($A1879,'Hospitalisation Details'!$A:$P,15,0),"")</f>
        <v>34975</v>
      </c>
      <c r="O1879" s="46">
        <f>IFERROR(VLOOKUP($A1879,'Hospitalisation Details'!$A:$P,6,0),"")</f>
        <v>4188.7299999999996</v>
      </c>
      <c r="P1879" s="47" t="str">
        <f>IFERROR(VLOOKUP($A1879,'Hospitalisation Details'!$A:$P,12,0),"")</f>
        <v>tier - 2</v>
      </c>
      <c r="Q1879" s="47" t="str">
        <f>IFERROR(VLOOKUP($A1879,'Hospitalisation Details'!$A:$P,13,0),"")</f>
        <v>tier - 2</v>
      </c>
      <c r="R1879" s="47" t="str">
        <f>IFERROR(VLOOKUP($A1879,'Hospitalisation Details'!$A:$P,14,0),"")</f>
        <v>R1025</v>
      </c>
      <c r="S1879" s="47">
        <f>IFERROR(VLOOKUP($A1879,'Hospitalisation Details'!$A:$P,16,0),"")</f>
        <v>27</v>
      </c>
    </row>
    <row r="1880" spans="1:19" x14ac:dyDescent="0.3">
      <c r="A1880" s="34" t="str">
        <f>'Medical Examinations'!A1880</f>
        <v>Id1879</v>
      </c>
      <c r="B1880" s="36" t="str">
        <f>VLOOKUP($A1880,'Customer Names'!A:E,3,FALSE)</f>
        <v>Ms.</v>
      </c>
      <c r="C1880" s="37" t="str">
        <f>VLOOKUP($A1880,'Customer Names'!$A:$E,4,FALSE)</f>
        <v xml:space="preserve"> Robin</v>
      </c>
      <c r="D1880" s="37" t="str">
        <f>VLOOKUP($A1880,'Customer Names'!A:E,5,FALSE)</f>
        <v>Watkins</v>
      </c>
      <c r="E1880" s="35">
        <f>VLOOKUP($A1880,'Medical Examinations'!$A:$H,2,FALSE)</f>
        <v>24.31</v>
      </c>
      <c r="F1880" s="35">
        <f>VLOOKUP($A1880,'Medical Examinations'!$A:$H,3,FALSE)</f>
        <v>5.4</v>
      </c>
      <c r="G1880" s="35" t="str">
        <f>VLOOKUP($A1880,'Medical Examinations'!$A:$N,11,0)</f>
        <v>No</v>
      </c>
      <c r="H1880" s="35" t="str">
        <f>VLOOKUP($A1880,'Medical Examinations'!$A:$N,5,0)</f>
        <v>No</v>
      </c>
      <c r="I1880" s="35" t="str">
        <f>VLOOKUP($A1880,'Medical Examinations'!$A:$N,6,0)</f>
        <v>No</v>
      </c>
      <c r="J1880" s="35">
        <f>VLOOKUP($A1880,'Medical Examinations'!$A:$N,9,0)</f>
        <v>0</v>
      </c>
      <c r="K1880" s="35" t="str">
        <f>VLOOKUP($A1880,'Medical Examinations'!$A:$N,10,0)</f>
        <v>No</v>
      </c>
      <c r="L1880" s="35" t="str">
        <f>VLOOKUP($A1880,'Medical Examinations'!$A:$N,12,0)</f>
        <v>Normal Weight</v>
      </c>
      <c r="M1880" s="35" t="str">
        <f>VLOOKUP($A1880,'Medical Examinations'!$A:$N,13,0)</f>
        <v>Normal</v>
      </c>
      <c r="N1880" s="45">
        <f>IFERROR(VLOOKUP($A1880,'Hospitalisation Details'!$A:$P,15,0),"")</f>
        <v>32684</v>
      </c>
      <c r="O1880" s="46">
        <f>IFERROR(VLOOKUP($A1880,'Hospitalisation Details'!$A:$P,6,0),"")</f>
        <v>4185.1000000000004</v>
      </c>
      <c r="P1880" s="47" t="str">
        <f>IFERROR(VLOOKUP($A1880,'Hospitalisation Details'!$A:$P,12,0),"")</f>
        <v>tier - 2</v>
      </c>
      <c r="Q1880" s="47" t="str">
        <f>IFERROR(VLOOKUP($A1880,'Hospitalisation Details'!$A:$P,13,0),"")</f>
        <v>tier - 3</v>
      </c>
      <c r="R1880" s="47" t="str">
        <f>IFERROR(VLOOKUP($A1880,'Hospitalisation Details'!$A:$P,14,0),"")</f>
        <v>R1013</v>
      </c>
      <c r="S1880" s="47">
        <f>IFERROR(VLOOKUP($A1880,'Hospitalisation Details'!$A:$P,16,0),"")</f>
        <v>33</v>
      </c>
    </row>
    <row r="1881" spans="1:19" x14ac:dyDescent="0.3">
      <c r="A1881" s="34" t="str">
        <f>'Medical Examinations'!A1881</f>
        <v>Id1880</v>
      </c>
      <c r="B1881" s="36" t="str">
        <f>VLOOKUP($A1881,'Customer Names'!A:E,3,FALSE)</f>
        <v>Ms.</v>
      </c>
      <c r="C1881" s="37" t="str">
        <f>VLOOKUP($A1881,'Customer Names'!$A:$E,4,FALSE)</f>
        <v xml:space="preserve"> Terri</v>
      </c>
      <c r="D1881" s="37" t="str">
        <f>VLOOKUP($A1881,'Customer Names'!A:E,5,FALSE)</f>
        <v>Cassel</v>
      </c>
      <c r="E1881" s="35">
        <f>VLOOKUP($A1881,'Medical Examinations'!$A:$H,2,FALSE)</f>
        <v>15.53</v>
      </c>
      <c r="F1881" s="35">
        <f>VLOOKUP($A1881,'Medical Examinations'!$A:$H,3,FALSE)</f>
        <v>5.81</v>
      </c>
      <c r="G1881" s="35" t="str">
        <f>VLOOKUP($A1881,'Medical Examinations'!$A:$N,11,0)</f>
        <v>No</v>
      </c>
      <c r="H1881" s="35" t="str">
        <f>VLOOKUP($A1881,'Medical Examinations'!$A:$N,5,0)</f>
        <v>No</v>
      </c>
      <c r="I1881" s="35" t="str">
        <f>VLOOKUP($A1881,'Medical Examinations'!$A:$N,6,0)</f>
        <v>No</v>
      </c>
      <c r="J1881" s="35">
        <f>VLOOKUP($A1881,'Medical Examinations'!$A:$N,9,0)</f>
        <v>1</v>
      </c>
      <c r="K1881" s="35" t="str">
        <f>VLOOKUP($A1881,'Medical Examinations'!$A:$N,10,0)</f>
        <v>No</v>
      </c>
      <c r="L1881" s="35" t="str">
        <f>VLOOKUP($A1881,'Medical Examinations'!$A:$N,12,0)</f>
        <v>Underweight</v>
      </c>
      <c r="M1881" s="35" t="str">
        <f>VLOOKUP($A1881,'Medical Examinations'!$A:$N,13,0)</f>
        <v>Prediabetes</v>
      </c>
      <c r="N1881" s="45">
        <f>IFERROR(VLOOKUP($A1881,'Hospitalisation Details'!$A:$P,15,0),"")</f>
        <v>30941</v>
      </c>
      <c r="O1881" s="46">
        <f>IFERROR(VLOOKUP($A1881,'Hospitalisation Details'!$A:$P,6,0),"")</f>
        <v>4163.21</v>
      </c>
      <c r="P1881" s="47" t="str">
        <f>IFERROR(VLOOKUP($A1881,'Hospitalisation Details'!$A:$P,12,0),"")</f>
        <v>tier - 2</v>
      </c>
      <c r="Q1881" s="47" t="str">
        <f>IFERROR(VLOOKUP($A1881,'Hospitalisation Details'!$A:$P,13,0),"")</f>
        <v>tier - 2</v>
      </c>
      <c r="R1881" s="47" t="str">
        <f>IFERROR(VLOOKUP($A1881,'Hospitalisation Details'!$A:$P,14,0),"")</f>
        <v>R1012</v>
      </c>
      <c r="S1881" s="47">
        <f>IFERROR(VLOOKUP($A1881,'Hospitalisation Details'!$A:$P,16,0),"")</f>
        <v>38</v>
      </c>
    </row>
    <row r="1882" spans="1:19" x14ac:dyDescent="0.3">
      <c r="A1882" s="34" t="str">
        <f>'Medical Examinations'!A1882</f>
        <v>Id1881</v>
      </c>
      <c r="B1882" s="36" t="str">
        <f>VLOOKUP($A1882,'Customer Names'!A:E,3,FALSE)</f>
        <v>Mr.</v>
      </c>
      <c r="C1882" s="37" t="str">
        <f>VLOOKUP($A1882,'Customer Names'!$A:$E,4,FALSE)</f>
        <v xml:space="preserve"> Eddie</v>
      </c>
      <c r="D1882" s="37" t="str">
        <f>VLOOKUP($A1882,'Customer Names'!A:E,5,FALSE)</f>
        <v>Ferguson</v>
      </c>
      <c r="E1882" s="35">
        <f>VLOOKUP($A1882,'Medical Examinations'!$A:$H,2,FALSE)</f>
        <v>30.7</v>
      </c>
      <c r="F1882" s="35">
        <f>VLOOKUP($A1882,'Medical Examinations'!$A:$H,3,FALSE)</f>
        <v>5.82</v>
      </c>
      <c r="G1882" s="35" t="str">
        <f>VLOOKUP($A1882,'Medical Examinations'!$A:$N,11,0)</f>
        <v>No</v>
      </c>
      <c r="H1882" s="35" t="str">
        <f>VLOOKUP($A1882,'Medical Examinations'!$A:$N,5,0)</f>
        <v>No</v>
      </c>
      <c r="I1882" s="35" t="str">
        <f>VLOOKUP($A1882,'Medical Examinations'!$A:$N,6,0)</f>
        <v>No</v>
      </c>
      <c r="J1882" s="35">
        <f>VLOOKUP($A1882,'Medical Examinations'!$A:$N,9,0)</f>
        <v>1</v>
      </c>
      <c r="K1882" s="35" t="str">
        <f>VLOOKUP($A1882,'Medical Examinations'!$A:$N,10,0)</f>
        <v>No</v>
      </c>
      <c r="L1882" s="35" t="str">
        <f>VLOOKUP($A1882,'Medical Examinations'!$A:$N,12,0)</f>
        <v>Obesity</v>
      </c>
      <c r="M1882" s="35" t="str">
        <f>VLOOKUP($A1882,'Medical Examinations'!$A:$N,13,0)</f>
        <v>Prediabetes</v>
      </c>
      <c r="N1882" s="45">
        <f>IFERROR(VLOOKUP($A1882,'Hospitalisation Details'!$A:$P,15,0),"")</f>
        <v>36125</v>
      </c>
      <c r="O1882" s="46">
        <f>IFERROR(VLOOKUP($A1882,'Hospitalisation Details'!$A:$P,6,0),"")</f>
        <v>4154.97</v>
      </c>
      <c r="P1882" s="47" t="str">
        <f>IFERROR(VLOOKUP($A1882,'Hospitalisation Details'!$A:$P,12,0),"")</f>
        <v>tier - 2</v>
      </c>
      <c r="Q1882" s="47" t="str">
        <f>IFERROR(VLOOKUP($A1882,'Hospitalisation Details'!$A:$P,13,0),"")</f>
        <v>tier - 1</v>
      </c>
      <c r="R1882" s="47" t="str">
        <f>IFERROR(VLOOKUP($A1882,'Hospitalisation Details'!$A:$P,14,0),"")</f>
        <v>R1012</v>
      </c>
      <c r="S1882" s="47">
        <f>IFERROR(VLOOKUP($A1882,'Hospitalisation Details'!$A:$P,16,0),"")</f>
        <v>24</v>
      </c>
    </row>
    <row r="1883" spans="1:19" x14ac:dyDescent="0.3">
      <c r="A1883" s="34" t="str">
        <f>'Medical Examinations'!A1883</f>
        <v>Id1882</v>
      </c>
      <c r="B1883" s="36" t="str">
        <f>VLOOKUP($A1883,'Customer Names'!A:E,3,FALSE)</f>
        <v>Ms.</v>
      </c>
      <c r="C1883" s="37" t="str">
        <f>VLOOKUP($A1883,'Customer Names'!$A:$E,4,FALSE)</f>
        <v xml:space="preserve"> Pamela</v>
      </c>
      <c r="D1883" s="37" t="str">
        <f>VLOOKUP($A1883,'Customer Names'!A:E,5,FALSE)</f>
        <v>O'Sullivan</v>
      </c>
      <c r="E1883" s="35">
        <f>VLOOKUP($A1883,'Medical Examinations'!$A:$H,2,FALSE)</f>
        <v>33.33</v>
      </c>
      <c r="F1883" s="35">
        <f>VLOOKUP($A1883,'Medical Examinations'!$A:$H,3,FALSE)</f>
        <v>4.82</v>
      </c>
      <c r="G1883" s="35" t="str">
        <f>VLOOKUP($A1883,'Medical Examinations'!$A:$N,11,0)</f>
        <v>No</v>
      </c>
      <c r="H1883" s="35" t="str">
        <f>VLOOKUP($A1883,'Medical Examinations'!$A:$N,5,0)</f>
        <v>No</v>
      </c>
      <c r="I1883" s="35" t="str">
        <f>VLOOKUP($A1883,'Medical Examinations'!$A:$N,6,0)</f>
        <v>No</v>
      </c>
      <c r="J1883" s="35">
        <f>VLOOKUP($A1883,'Medical Examinations'!$A:$N,9,0)</f>
        <v>1</v>
      </c>
      <c r="K1883" s="35" t="str">
        <f>VLOOKUP($A1883,'Medical Examinations'!$A:$N,10,0)</f>
        <v>No</v>
      </c>
      <c r="L1883" s="35" t="str">
        <f>VLOOKUP($A1883,'Medical Examinations'!$A:$N,12,0)</f>
        <v>Obesity</v>
      </c>
      <c r="M1883" s="35" t="str">
        <f>VLOOKUP($A1883,'Medical Examinations'!$A:$N,13,0)</f>
        <v>Normal</v>
      </c>
      <c r="N1883" s="45">
        <f>IFERROR(VLOOKUP($A1883,'Hospitalisation Details'!$A:$P,15,0),"")</f>
        <v>33820</v>
      </c>
      <c r="O1883" s="46">
        <f>IFERROR(VLOOKUP($A1883,'Hospitalisation Details'!$A:$P,6,0),"")</f>
        <v>4151.03</v>
      </c>
      <c r="P1883" s="47" t="str">
        <f>IFERROR(VLOOKUP($A1883,'Hospitalisation Details'!$A:$P,12,0),"")</f>
        <v>tier - 2</v>
      </c>
      <c r="Q1883" s="47" t="str">
        <f>IFERROR(VLOOKUP($A1883,'Hospitalisation Details'!$A:$P,13,0),"")</f>
        <v>tier - 2</v>
      </c>
      <c r="R1883" s="47" t="str">
        <f>IFERROR(VLOOKUP($A1883,'Hospitalisation Details'!$A:$P,14,0),"")</f>
        <v>R1013</v>
      </c>
      <c r="S1883" s="47">
        <f>IFERROR(VLOOKUP($A1883,'Hospitalisation Details'!$A:$P,16,0),"")</f>
        <v>30</v>
      </c>
    </row>
    <row r="1884" spans="1:19" x14ac:dyDescent="0.3">
      <c r="A1884" s="34" t="str">
        <f>'Medical Examinations'!A1884</f>
        <v>Id1883</v>
      </c>
      <c r="B1884" s="36" t="str">
        <f>VLOOKUP($A1884,'Customer Names'!A:E,3,FALSE)</f>
        <v>Ms.</v>
      </c>
      <c r="C1884" s="37" t="str">
        <f>VLOOKUP($A1884,'Customer Names'!$A:$E,4,FALSE)</f>
        <v xml:space="preserve"> Joyce</v>
      </c>
      <c r="D1884" s="37" t="str">
        <f>VLOOKUP($A1884,'Customer Names'!A:E,5,FALSE)</f>
        <v>Chepkirui</v>
      </c>
      <c r="E1884" s="35">
        <f>VLOOKUP($A1884,'Medical Examinations'!$A:$H,2,FALSE)</f>
        <v>32.4</v>
      </c>
      <c r="F1884" s="35">
        <f>VLOOKUP($A1884,'Medical Examinations'!$A:$H,3,FALSE)</f>
        <v>5.08</v>
      </c>
      <c r="G1884" s="35" t="str">
        <f>VLOOKUP($A1884,'Medical Examinations'!$A:$N,11,0)</f>
        <v>No</v>
      </c>
      <c r="H1884" s="35" t="str">
        <f>VLOOKUP($A1884,'Medical Examinations'!$A:$N,5,0)</f>
        <v>No</v>
      </c>
      <c r="I1884" s="35" t="str">
        <f>VLOOKUP($A1884,'Medical Examinations'!$A:$N,6,0)</f>
        <v>No</v>
      </c>
      <c r="J1884" s="35">
        <f>VLOOKUP($A1884,'Medical Examinations'!$A:$N,9,0)</f>
        <v>1</v>
      </c>
      <c r="K1884" s="35" t="str">
        <f>VLOOKUP($A1884,'Medical Examinations'!$A:$N,10,0)</f>
        <v>No</v>
      </c>
      <c r="L1884" s="35" t="str">
        <f>VLOOKUP($A1884,'Medical Examinations'!$A:$N,12,0)</f>
        <v>Obesity</v>
      </c>
      <c r="M1884" s="35" t="str">
        <f>VLOOKUP($A1884,'Medical Examinations'!$A:$N,13,0)</f>
        <v>Normal</v>
      </c>
      <c r="N1884" s="45">
        <f>IFERROR(VLOOKUP($A1884,'Hospitalisation Details'!$A:$P,15,0),"")</f>
        <v>33783</v>
      </c>
      <c r="O1884" s="46">
        <f>IFERROR(VLOOKUP($A1884,'Hospitalisation Details'!$A:$P,6,0),"")</f>
        <v>4149.74</v>
      </c>
      <c r="P1884" s="47" t="str">
        <f>IFERROR(VLOOKUP($A1884,'Hospitalisation Details'!$A:$P,12,0),"")</f>
        <v>tier - 2</v>
      </c>
      <c r="Q1884" s="47" t="str">
        <f>IFERROR(VLOOKUP($A1884,'Hospitalisation Details'!$A:$P,13,0),"")</f>
        <v>tier - 1</v>
      </c>
      <c r="R1884" s="47" t="str">
        <f>IFERROR(VLOOKUP($A1884,'Hospitalisation Details'!$A:$P,14,0),"")</f>
        <v>R1011</v>
      </c>
      <c r="S1884" s="47">
        <f>IFERROR(VLOOKUP($A1884,'Hospitalisation Details'!$A:$P,16,0),"")</f>
        <v>30</v>
      </c>
    </row>
    <row r="1885" spans="1:19" x14ac:dyDescent="0.3">
      <c r="A1885" s="34" t="str">
        <f>'Medical Examinations'!A1885</f>
        <v>Id1884</v>
      </c>
      <c r="B1885" s="36" t="str">
        <f>VLOOKUP($A1885,'Customer Names'!A:E,3,FALSE)</f>
        <v>Ms.</v>
      </c>
      <c r="C1885" s="37" t="str">
        <f>VLOOKUP($A1885,'Customer Names'!$A:$E,4,FALSE)</f>
        <v xml:space="preserve"> Alison W.</v>
      </c>
      <c r="D1885" s="37" t="str">
        <f>VLOOKUP($A1885,'Customer Names'!A:E,5,FALSE)</f>
        <v>Gurney</v>
      </c>
      <c r="E1885" s="35">
        <f>VLOOKUP($A1885,'Medical Examinations'!$A:$H,2,FALSE)</f>
        <v>27.93</v>
      </c>
      <c r="F1885" s="35">
        <f>VLOOKUP($A1885,'Medical Examinations'!$A:$H,3,FALSE)</f>
        <v>5.59</v>
      </c>
      <c r="G1885" s="35" t="str">
        <f>VLOOKUP($A1885,'Medical Examinations'!$A:$N,11,0)</f>
        <v>No</v>
      </c>
      <c r="H1885" s="35" t="str">
        <f>VLOOKUP($A1885,'Medical Examinations'!$A:$N,5,0)</f>
        <v>No</v>
      </c>
      <c r="I1885" s="35" t="str">
        <f>VLOOKUP($A1885,'Medical Examinations'!$A:$N,6,0)</f>
        <v>No</v>
      </c>
      <c r="J1885" s="35">
        <f>VLOOKUP($A1885,'Medical Examinations'!$A:$N,9,0)</f>
        <v>1</v>
      </c>
      <c r="K1885" s="35" t="str">
        <f>VLOOKUP($A1885,'Medical Examinations'!$A:$N,10,0)</f>
        <v>No</v>
      </c>
      <c r="L1885" s="35" t="str">
        <f>VLOOKUP($A1885,'Medical Examinations'!$A:$N,12,0)</f>
        <v>Overweight</v>
      </c>
      <c r="M1885" s="35" t="str">
        <f>VLOOKUP($A1885,'Medical Examinations'!$A:$N,13,0)</f>
        <v>Normal</v>
      </c>
      <c r="N1885" s="45">
        <f>IFERROR(VLOOKUP($A1885,'Hospitalisation Details'!$A:$P,15,0),"")</f>
        <v>33773</v>
      </c>
      <c r="O1885" s="46">
        <f>IFERROR(VLOOKUP($A1885,'Hospitalisation Details'!$A:$P,6,0),"")</f>
        <v>4137.5200000000004</v>
      </c>
      <c r="P1885" s="47" t="str">
        <f>IFERROR(VLOOKUP($A1885,'Hospitalisation Details'!$A:$P,12,0),"")</f>
        <v>tier - 2</v>
      </c>
      <c r="Q1885" s="47" t="str">
        <f>IFERROR(VLOOKUP($A1885,'Hospitalisation Details'!$A:$P,13,0),"")</f>
        <v>tier - 3</v>
      </c>
      <c r="R1885" s="47" t="str">
        <f>IFERROR(VLOOKUP($A1885,'Hospitalisation Details'!$A:$P,14,0),"")</f>
        <v>R1024</v>
      </c>
      <c r="S1885" s="47">
        <f>IFERROR(VLOOKUP($A1885,'Hospitalisation Details'!$A:$P,16,0),"")</f>
        <v>30</v>
      </c>
    </row>
    <row r="1886" spans="1:19" x14ac:dyDescent="0.3">
      <c r="A1886" s="34" t="str">
        <f>'Medical Examinations'!A1886</f>
        <v>Id1885</v>
      </c>
      <c r="B1886" s="36" t="str">
        <f>VLOOKUP($A1886,'Customer Names'!A:E,3,FALSE)</f>
        <v>Ms.</v>
      </c>
      <c r="C1886" s="37" t="str">
        <f>VLOOKUP($A1886,'Customer Names'!$A:$E,4,FALSE)</f>
        <v xml:space="preserve"> Tammara C</v>
      </c>
      <c r="D1886" s="37" t="str">
        <f>VLOOKUP($A1886,'Customer Names'!A:E,5,FALSE)</f>
        <v>Francis</v>
      </c>
      <c r="E1886" s="35">
        <f>VLOOKUP($A1886,'Medical Examinations'!$A:$H,2,FALSE)</f>
        <v>21.754999999999999</v>
      </c>
      <c r="F1886" s="35">
        <f>VLOOKUP($A1886,'Medical Examinations'!$A:$H,3,FALSE)</f>
        <v>5.12</v>
      </c>
      <c r="G1886" s="35" t="str">
        <f>VLOOKUP($A1886,'Medical Examinations'!$A:$N,11,0)</f>
        <v>No</v>
      </c>
      <c r="H1886" s="35" t="str">
        <f>VLOOKUP($A1886,'Medical Examinations'!$A:$N,5,0)</f>
        <v>No</v>
      </c>
      <c r="I1886" s="35" t="str">
        <f>VLOOKUP($A1886,'Medical Examinations'!$A:$N,6,0)</f>
        <v>No</v>
      </c>
      <c r="J1886" s="35">
        <f>VLOOKUP($A1886,'Medical Examinations'!$A:$N,9,0)</f>
        <v>0</v>
      </c>
      <c r="K1886" s="35" t="str">
        <f>VLOOKUP($A1886,'Medical Examinations'!$A:$N,10,0)</f>
        <v>No</v>
      </c>
      <c r="L1886" s="35" t="str">
        <f>VLOOKUP($A1886,'Medical Examinations'!$A:$N,12,0)</f>
        <v>Normal Weight</v>
      </c>
      <c r="M1886" s="35" t="str">
        <f>VLOOKUP($A1886,'Medical Examinations'!$A:$N,13,0)</f>
        <v>Normal</v>
      </c>
      <c r="N1886" s="45">
        <f>IFERROR(VLOOKUP($A1886,'Hospitalisation Details'!$A:$P,15,0),"")</f>
        <v>33456</v>
      </c>
      <c r="O1886" s="46">
        <f>IFERROR(VLOOKUP($A1886,'Hospitalisation Details'!$A:$P,6,0),"")</f>
        <v>4134.08</v>
      </c>
      <c r="P1886" s="47" t="str">
        <f>IFERROR(VLOOKUP($A1886,'Hospitalisation Details'!$A:$P,12,0),"")</f>
        <v>tier - 2</v>
      </c>
      <c r="Q1886" s="47" t="str">
        <f>IFERROR(VLOOKUP($A1886,'Hospitalisation Details'!$A:$P,13,0),"")</f>
        <v>tier - 1</v>
      </c>
      <c r="R1886" s="47" t="str">
        <f>IFERROR(VLOOKUP($A1886,'Hospitalisation Details'!$A:$P,14,0),"")</f>
        <v>R1012</v>
      </c>
      <c r="S1886" s="47">
        <f>IFERROR(VLOOKUP($A1886,'Hospitalisation Details'!$A:$P,16,0),"")</f>
        <v>31</v>
      </c>
    </row>
    <row r="1887" spans="1:19" x14ac:dyDescent="0.3">
      <c r="A1887" s="34" t="str">
        <f>'Medical Examinations'!A1887</f>
        <v>Id1886</v>
      </c>
      <c r="B1887" s="36" t="str">
        <f>VLOOKUP($A1887,'Customer Names'!A:E,3,FALSE)</f>
        <v>Ms.</v>
      </c>
      <c r="C1887" s="37" t="str">
        <f>VLOOKUP($A1887,'Customer Names'!$A:$E,4,FALSE)</f>
        <v xml:space="preserve"> Dorota</v>
      </c>
      <c r="D1887" s="37" t="str">
        <f>VLOOKUP($A1887,'Customer Names'!A:E,5,FALSE)</f>
        <v>Gruca</v>
      </c>
      <c r="E1887" s="35">
        <f>VLOOKUP($A1887,'Medical Examinations'!$A:$H,2,FALSE)</f>
        <v>25.934999999999999</v>
      </c>
      <c r="F1887" s="35">
        <f>VLOOKUP($A1887,'Medical Examinations'!$A:$H,3,FALSE)</f>
        <v>4.95</v>
      </c>
      <c r="G1887" s="35" t="str">
        <f>VLOOKUP($A1887,'Medical Examinations'!$A:$N,11,0)</f>
        <v>No</v>
      </c>
      <c r="H1887" s="35" t="str">
        <f>VLOOKUP($A1887,'Medical Examinations'!$A:$N,5,0)</f>
        <v>No</v>
      </c>
      <c r="I1887" s="35" t="str">
        <f>VLOOKUP($A1887,'Medical Examinations'!$A:$N,6,0)</f>
        <v>No</v>
      </c>
      <c r="J1887" s="35">
        <f>VLOOKUP($A1887,'Medical Examinations'!$A:$N,9,0)</f>
        <v>0</v>
      </c>
      <c r="K1887" s="35" t="str">
        <f>VLOOKUP($A1887,'Medical Examinations'!$A:$N,10,0)</f>
        <v>No</v>
      </c>
      <c r="L1887" s="35" t="str">
        <f>VLOOKUP($A1887,'Medical Examinations'!$A:$N,12,0)</f>
        <v>Overweight</v>
      </c>
      <c r="M1887" s="35" t="str">
        <f>VLOOKUP($A1887,'Medical Examinations'!$A:$N,13,0)</f>
        <v>Normal</v>
      </c>
      <c r="N1887" s="45">
        <f>IFERROR(VLOOKUP($A1887,'Hospitalisation Details'!$A:$P,15,0),"")</f>
        <v>34567</v>
      </c>
      <c r="O1887" s="46">
        <f>IFERROR(VLOOKUP($A1887,'Hospitalisation Details'!$A:$P,6,0),"")</f>
        <v>4133.6400000000003</v>
      </c>
      <c r="P1887" s="47" t="str">
        <f>IFERROR(VLOOKUP($A1887,'Hospitalisation Details'!$A:$P,12,0),"")</f>
        <v>tier - 2</v>
      </c>
      <c r="Q1887" s="47" t="str">
        <f>IFERROR(VLOOKUP($A1887,'Hospitalisation Details'!$A:$P,13,0),"")</f>
        <v>tier - 3</v>
      </c>
      <c r="R1887" s="47" t="str">
        <f>IFERROR(VLOOKUP($A1887,'Hospitalisation Details'!$A:$P,14,0),"")</f>
        <v>R1012</v>
      </c>
      <c r="S1887" s="47">
        <f>IFERROR(VLOOKUP($A1887,'Hospitalisation Details'!$A:$P,16,0),"")</f>
        <v>28</v>
      </c>
    </row>
    <row r="1888" spans="1:19" x14ac:dyDescent="0.3">
      <c r="A1888" s="34" t="str">
        <f>'Medical Examinations'!A1888</f>
        <v>Id1887</v>
      </c>
      <c r="B1888" s="36" t="str">
        <f>VLOOKUP($A1888,'Customer Names'!A:E,3,FALSE)</f>
        <v>Mr.</v>
      </c>
      <c r="C1888" s="37" t="str">
        <f>VLOOKUP($A1888,'Customer Names'!$A:$E,4,FALSE)</f>
        <v xml:space="preserve"> Jose Norberto Sr.</v>
      </c>
      <c r="D1888" s="37" t="str">
        <f>VLOOKUP($A1888,'Customer Names'!A:E,5,FALSE)</f>
        <v>Rojas Alvarez</v>
      </c>
      <c r="E1888" s="35">
        <f>VLOOKUP($A1888,'Medical Examinations'!$A:$H,2,FALSE)</f>
        <v>31.5</v>
      </c>
      <c r="F1888" s="35">
        <f>VLOOKUP($A1888,'Medical Examinations'!$A:$H,3,FALSE)</f>
        <v>6.16</v>
      </c>
      <c r="G1888" s="35" t="str">
        <f>VLOOKUP($A1888,'Medical Examinations'!$A:$N,11,0)</f>
        <v>No</v>
      </c>
      <c r="H1888" s="35" t="str">
        <f>VLOOKUP($A1888,'Medical Examinations'!$A:$N,5,0)</f>
        <v>No</v>
      </c>
      <c r="I1888" s="35" t="str">
        <f>VLOOKUP($A1888,'Medical Examinations'!$A:$N,6,0)</f>
        <v>No</v>
      </c>
      <c r="J1888" s="35">
        <f>VLOOKUP($A1888,'Medical Examinations'!$A:$N,9,0)</f>
        <v>0</v>
      </c>
      <c r="K1888" s="35" t="str">
        <f>VLOOKUP($A1888,'Medical Examinations'!$A:$N,10,0)</f>
        <v>No</v>
      </c>
      <c r="L1888" s="35" t="str">
        <f>VLOOKUP($A1888,'Medical Examinations'!$A:$N,12,0)</f>
        <v>Obesity</v>
      </c>
      <c r="M1888" s="35" t="str">
        <f>VLOOKUP($A1888,'Medical Examinations'!$A:$N,13,0)</f>
        <v>Prediabetes</v>
      </c>
      <c r="N1888" s="45">
        <f>IFERROR(VLOOKUP($A1888,'Hospitalisation Details'!$A:$P,15,0),"")</f>
        <v>33221</v>
      </c>
      <c r="O1888" s="46">
        <f>IFERROR(VLOOKUP($A1888,'Hospitalisation Details'!$A:$P,6,0),"")</f>
        <v>4076.5</v>
      </c>
      <c r="P1888" s="47" t="str">
        <f>IFERROR(VLOOKUP($A1888,'Hospitalisation Details'!$A:$P,12,0),"")</f>
        <v>tier - 2</v>
      </c>
      <c r="Q1888" s="47" t="str">
        <f>IFERROR(VLOOKUP($A1888,'Hospitalisation Details'!$A:$P,13,0),"")</f>
        <v>tier - 3</v>
      </c>
      <c r="R1888" s="47" t="str">
        <f>IFERROR(VLOOKUP($A1888,'Hospitalisation Details'!$A:$P,14,0),"")</f>
        <v>R1011</v>
      </c>
      <c r="S1888" s="47">
        <f>IFERROR(VLOOKUP($A1888,'Hospitalisation Details'!$A:$P,16,0),"")</f>
        <v>32</v>
      </c>
    </row>
    <row r="1889" spans="1:19" x14ac:dyDescent="0.3">
      <c r="A1889" s="34" t="str">
        <f>'Medical Examinations'!A1889</f>
        <v>Id1888</v>
      </c>
      <c r="B1889" s="36" t="str">
        <f>VLOOKUP($A1889,'Customer Names'!A:E,3,FALSE)</f>
        <v>Mr.</v>
      </c>
      <c r="C1889" s="37" t="str">
        <f>VLOOKUP($A1889,'Customer Names'!$A:$E,4,FALSE)</f>
        <v xml:space="preserve"> Peter</v>
      </c>
      <c r="D1889" s="37" t="str">
        <f>VLOOKUP($A1889,'Customer Names'!A:E,5,FALSE)</f>
        <v>Denton</v>
      </c>
      <c r="E1889" s="35">
        <f>VLOOKUP($A1889,'Medical Examinations'!$A:$H,2,FALSE)</f>
        <v>30.03</v>
      </c>
      <c r="F1889" s="35">
        <f>VLOOKUP($A1889,'Medical Examinations'!$A:$H,3,FALSE)</f>
        <v>6.41</v>
      </c>
      <c r="G1889" s="35" t="str">
        <f>VLOOKUP($A1889,'Medical Examinations'!$A:$N,11,0)</f>
        <v>No</v>
      </c>
      <c r="H1889" s="35" t="str">
        <f>VLOOKUP($A1889,'Medical Examinations'!$A:$N,5,0)</f>
        <v>No</v>
      </c>
      <c r="I1889" s="35" t="str">
        <f>VLOOKUP($A1889,'Medical Examinations'!$A:$N,6,0)</f>
        <v>No</v>
      </c>
      <c r="J1889" s="35">
        <f>VLOOKUP($A1889,'Medical Examinations'!$A:$N,9,0)</f>
        <v>0</v>
      </c>
      <c r="K1889" s="35" t="str">
        <f>VLOOKUP($A1889,'Medical Examinations'!$A:$N,10,0)</f>
        <v>No</v>
      </c>
      <c r="L1889" s="35" t="str">
        <f>VLOOKUP($A1889,'Medical Examinations'!$A:$N,12,0)</f>
        <v>Obesity</v>
      </c>
      <c r="M1889" s="35" t="str">
        <f>VLOOKUP($A1889,'Medical Examinations'!$A:$N,13,0)</f>
        <v>Prediabetes</v>
      </c>
      <c r="N1889" s="45">
        <f>IFERROR(VLOOKUP($A1889,'Hospitalisation Details'!$A:$P,15,0),"")</f>
        <v>33208</v>
      </c>
      <c r="O1889" s="46">
        <f>IFERROR(VLOOKUP($A1889,'Hospitalisation Details'!$A:$P,6,0),"")</f>
        <v>4074.45</v>
      </c>
      <c r="P1889" s="47" t="str">
        <f>IFERROR(VLOOKUP($A1889,'Hospitalisation Details'!$A:$P,12,0),"")</f>
        <v>tier - 3</v>
      </c>
      <c r="Q1889" s="47" t="str">
        <f>IFERROR(VLOOKUP($A1889,'Hospitalisation Details'!$A:$P,13,0),"")</f>
        <v>tier - 2</v>
      </c>
      <c r="R1889" s="47" t="str">
        <f>IFERROR(VLOOKUP($A1889,'Hospitalisation Details'!$A:$P,14,0),"")</f>
        <v>R1013</v>
      </c>
      <c r="S1889" s="47">
        <f>IFERROR(VLOOKUP($A1889,'Hospitalisation Details'!$A:$P,16,0),"")</f>
        <v>32</v>
      </c>
    </row>
    <row r="1890" spans="1:19" x14ac:dyDescent="0.3">
      <c r="A1890" s="34" t="str">
        <f>'Medical Examinations'!A1890</f>
        <v>Id1889</v>
      </c>
      <c r="B1890" s="36" t="str">
        <f>VLOOKUP($A1890,'Customer Names'!A:E,3,FALSE)</f>
        <v>Mr.</v>
      </c>
      <c r="C1890" s="37" t="str">
        <f>VLOOKUP($A1890,'Customer Names'!$A:$E,4,FALSE)</f>
        <v xml:space="preserve"> Bryant</v>
      </c>
      <c r="D1890" s="37" t="str">
        <f>VLOOKUP($A1890,'Customer Names'!A:E,5,FALSE)</f>
        <v>Mason</v>
      </c>
      <c r="E1890" s="35">
        <f>VLOOKUP($A1890,'Medical Examinations'!$A:$H,2,FALSE)</f>
        <v>33.479999999999997</v>
      </c>
      <c r="F1890" s="35">
        <f>VLOOKUP($A1890,'Medical Examinations'!$A:$H,3,FALSE)</f>
        <v>8.94</v>
      </c>
      <c r="G1890" s="35" t="str">
        <f>VLOOKUP($A1890,'Medical Examinations'!$A:$N,11,0)</f>
        <v>No</v>
      </c>
      <c r="H1890" s="35" t="str">
        <f>VLOOKUP($A1890,'Medical Examinations'!$A:$N,5,0)</f>
        <v>No</v>
      </c>
      <c r="I1890" s="35" t="str">
        <f>VLOOKUP($A1890,'Medical Examinations'!$A:$N,6,0)</f>
        <v>No</v>
      </c>
      <c r="J1890" s="35">
        <f>VLOOKUP($A1890,'Medical Examinations'!$A:$N,9,0)</f>
        <v>0</v>
      </c>
      <c r="K1890" s="35" t="str">
        <f>VLOOKUP($A1890,'Medical Examinations'!$A:$N,10,0)</f>
        <v>No</v>
      </c>
      <c r="L1890" s="35" t="str">
        <f>VLOOKUP($A1890,'Medical Examinations'!$A:$N,12,0)</f>
        <v>Obesity</v>
      </c>
      <c r="M1890" s="35" t="str">
        <f>VLOOKUP($A1890,'Medical Examinations'!$A:$N,13,0)</f>
        <v>Diabetes</v>
      </c>
      <c r="N1890" s="45">
        <f>IFERROR(VLOOKUP($A1890,'Hospitalisation Details'!$A:$P,15,0),"")</f>
        <v>37547</v>
      </c>
      <c r="O1890" s="46">
        <f>IFERROR(VLOOKUP($A1890,'Hospitalisation Details'!$A:$P,6,0),"")</f>
        <v>4070.51</v>
      </c>
      <c r="P1890" s="47" t="str">
        <f>IFERROR(VLOOKUP($A1890,'Hospitalisation Details'!$A:$P,12,0),"")</f>
        <v>tier - 2</v>
      </c>
      <c r="Q1890" s="47" t="str">
        <f>IFERROR(VLOOKUP($A1890,'Hospitalisation Details'!$A:$P,13,0),"")</f>
        <v>tier - 1</v>
      </c>
      <c r="R1890" s="47" t="str">
        <f>IFERROR(VLOOKUP($A1890,'Hospitalisation Details'!$A:$P,14,0),"")</f>
        <v>R1012</v>
      </c>
      <c r="S1890" s="47">
        <f>IFERROR(VLOOKUP($A1890,'Hospitalisation Details'!$A:$P,16,0),"")</f>
        <v>20</v>
      </c>
    </row>
    <row r="1891" spans="1:19" x14ac:dyDescent="0.3">
      <c r="A1891" s="34" t="str">
        <f>'Medical Examinations'!A1891</f>
        <v>Id1890</v>
      </c>
      <c r="B1891" s="36" t="str">
        <f>VLOOKUP($A1891,'Customer Names'!A:E,3,FALSE)</f>
        <v>Ms.</v>
      </c>
      <c r="C1891" s="37" t="str">
        <f>VLOOKUP($A1891,'Customer Names'!$A:$E,4,FALSE)</f>
        <v xml:space="preserve"> Christina</v>
      </c>
      <c r="D1891" s="37" t="str">
        <f>VLOOKUP($A1891,'Customer Names'!A:E,5,FALSE)</f>
        <v>Trout</v>
      </c>
      <c r="E1891" s="35">
        <f>VLOOKUP($A1891,'Medical Examinations'!$A:$H,2,FALSE)</f>
        <v>16.510000000000002</v>
      </c>
      <c r="F1891" s="35">
        <f>VLOOKUP($A1891,'Medical Examinations'!$A:$H,3,FALSE)</f>
        <v>4.42</v>
      </c>
      <c r="G1891" s="35" t="str">
        <f>VLOOKUP($A1891,'Medical Examinations'!$A:$N,11,0)</f>
        <v>Yes</v>
      </c>
      <c r="H1891" s="35" t="str">
        <f>VLOOKUP($A1891,'Medical Examinations'!$A:$N,5,0)</f>
        <v>No</v>
      </c>
      <c r="I1891" s="35" t="str">
        <f>VLOOKUP($A1891,'Medical Examinations'!$A:$N,6,0)</f>
        <v>Yes</v>
      </c>
      <c r="J1891" s="35">
        <f>VLOOKUP($A1891,'Medical Examinations'!$A:$N,9,0)</f>
        <v>1</v>
      </c>
      <c r="K1891" s="35" t="str">
        <f>VLOOKUP($A1891,'Medical Examinations'!$A:$N,10,0)</f>
        <v>No</v>
      </c>
      <c r="L1891" s="35" t="str">
        <f>VLOOKUP($A1891,'Medical Examinations'!$A:$N,12,0)</f>
        <v>Underweight</v>
      </c>
      <c r="M1891" s="35" t="str">
        <f>VLOOKUP($A1891,'Medical Examinations'!$A:$N,13,0)</f>
        <v>Normal</v>
      </c>
      <c r="N1891" s="45">
        <f>IFERROR(VLOOKUP($A1891,'Hospitalisation Details'!$A:$P,15,0),"")</f>
        <v>30575</v>
      </c>
      <c r="O1891" s="46">
        <f>IFERROR(VLOOKUP($A1891,'Hospitalisation Details'!$A:$P,6,0),"")</f>
        <v>4070.42</v>
      </c>
      <c r="P1891" s="47" t="str">
        <f>IFERROR(VLOOKUP($A1891,'Hospitalisation Details'!$A:$P,12,0),"")</f>
        <v>tier - 2</v>
      </c>
      <c r="Q1891" s="47" t="str">
        <f>IFERROR(VLOOKUP($A1891,'Hospitalisation Details'!$A:$P,13,0),"")</f>
        <v>tier - 1</v>
      </c>
      <c r="R1891" s="47" t="str">
        <f>IFERROR(VLOOKUP($A1891,'Hospitalisation Details'!$A:$P,14,0),"")</f>
        <v>R1013</v>
      </c>
      <c r="S1891" s="47">
        <f>IFERROR(VLOOKUP($A1891,'Hospitalisation Details'!$A:$P,16,0),"")</f>
        <v>39</v>
      </c>
    </row>
    <row r="1892" spans="1:19" x14ac:dyDescent="0.3">
      <c r="A1892" s="34" t="str">
        <f>'Medical Examinations'!A1892</f>
        <v>Id1891</v>
      </c>
      <c r="B1892" s="36" t="str">
        <f>VLOOKUP($A1892,'Customer Names'!A:E,3,FALSE)</f>
        <v>Mr.</v>
      </c>
      <c r="C1892" s="37" t="str">
        <f>VLOOKUP($A1892,'Customer Names'!$A:$E,4,FALSE)</f>
        <v xml:space="preserve"> John</v>
      </c>
      <c r="D1892" s="37" t="str">
        <f>VLOOKUP($A1892,'Customer Names'!A:E,5,FALSE)</f>
        <v>Gilbert</v>
      </c>
      <c r="E1892" s="35">
        <f>VLOOKUP($A1892,'Medical Examinations'!$A:$H,2,FALSE)</f>
        <v>33.155000000000001</v>
      </c>
      <c r="F1892" s="35">
        <f>VLOOKUP($A1892,'Medical Examinations'!$A:$H,3,FALSE)</f>
        <v>5.3</v>
      </c>
      <c r="G1892" s="35" t="str">
        <f>VLOOKUP($A1892,'Medical Examinations'!$A:$N,11,0)</f>
        <v>Yes</v>
      </c>
      <c r="H1892" s="35" t="str">
        <f>VLOOKUP($A1892,'Medical Examinations'!$A:$N,5,0)</f>
        <v>No</v>
      </c>
      <c r="I1892" s="35" t="str">
        <f>VLOOKUP($A1892,'Medical Examinations'!$A:$N,6,0)</f>
        <v>No</v>
      </c>
      <c r="J1892" s="35">
        <f>VLOOKUP($A1892,'Medical Examinations'!$A:$N,9,0)</f>
        <v>1</v>
      </c>
      <c r="K1892" s="35" t="str">
        <f>VLOOKUP($A1892,'Medical Examinations'!$A:$N,10,0)</f>
        <v>No</v>
      </c>
      <c r="L1892" s="35" t="str">
        <f>VLOOKUP($A1892,'Medical Examinations'!$A:$N,12,0)</f>
        <v>Obesity</v>
      </c>
      <c r="M1892" s="35" t="str">
        <f>VLOOKUP($A1892,'Medical Examinations'!$A:$N,13,0)</f>
        <v>Normal</v>
      </c>
      <c r="N1892" s="45">
        <f>IFERROR(VLOOKUP($A1892,'Hospitalisation Details'!$A:$P,15,0),"")</f>
        <v>34956</v>
      </c>
      <c r="O1892" s="46">
        <f>IFERROR(VLOOKUP($A1892,'Hospitalisation Details'!$A:$P,6,0),"")</f>
        <v>4058.71</v>
      </c>
      <c r="P1892" s="47" t="str">
        <f>IFERROR(VLOOKUP($A1892,'Hospitalisation Details'!$A:$P,12,0),"")</f>
        <v>tier - 3</v>
      </c>
      <c r="Q1892" s="47" t="str">
        <f>IFERROR(VLOOKUP($A1892,'Hospitalisation Details'!$A:$P,13,0),"")</f>
        <v>tier - 3</v>
      </c>
      <c r="R1892" s="47" t="str">
        <f>IFERROR(VLOOKUP($A1892,'Hospitalisation Details'!$A:$P,14,0),"")</f>
        <v>R1012</v>
      </c>
      <c r="S1892" s="47">
        <f>IFERROR(VLOOKUP($A1892,'Hospitalisation Details'!$A:$P,16,0),"")</f>
        <v>27</v>
      </c>
    </row>
    <row r="1893" spans="1:19" x14ac:dyDescent="0.3">
      <c r="A1893" s="34" t="str">
        <f>'Medical Examinations'!A1893</f>
        <v>Id1892</v>
      </c>
      <c r="B1893" s="36" t="str">
        <f>VLOOKUP($A1893,'Customer Names'!A:E,3,FALSE)</f>
        <v>Mr.</v>
      </c>
      <c r="C1893" s="37" t="str">
        <f>VLOOKUP($A1893,'Customer Names'!$A:$E,4,FALSE)</f>
        <v xml:space="preserve"> Eduardo</v>
      </c>
      <c r="D1893" s="37" t="str">
        <f>VLOOKUP($A1893,'Customer Names'!A:E,5,FALSE)</f>
        <v>Chong</v>
      </c>
      <c r="E1893" s="35">
        <f>VLOOKUP($A1893,'Medical Examinations'!$A:$H,2,FALSE)</f>
        <v>37.29</v>
      </c>
      <c r="F1893" s="35">
        <f>VLOOKUP($A1893,'Medical Examinations'!$A:$H,3,FALSE)</f>
        <v>4.6399999999999997</v>
      </c>
      <c r="G1893" s="35" t="str">
        <f>VLOOKUP($A1893,'Medical Examinations'!$A:$N,11,0)</f>
        <v>No</v>
      </c>
      <c r="H1893" s="35" t="str">
        <f>VLOOKUP($A1893,'Medical Examinations'!$A:$N,5,0)</f>
        <v>No</v>
      </c>
      <c r="I1893" s="35" t="str">
        <f>VLOOKUP($A1893,'Medical Examinations'!$A:$N,6,0)</f>
        <v>Yes</v>
      </c>
      <c r="J1893" s="35">
        <f>VLOOKUP($A1893,'Medical Examinations'!$A:$N,9,0)</f>
        <v>1</v>
      </c>
      <c r="K1893" s="35" t="str">
        <f>VLOOKUP($A1893,'Medical Examinations'!$A:$N,10,0)</f>
        <v>No</v>
      </c>
      <c r="L1893" s="35" t="str">
        <f>VLOOKUP($A1893,'Medical Examinations'!$A:$N,12,0)</f>
        <v>Obesity</v>
      </c>
      <c r="M1893" s="35" t="str">
        <f>VLOOKUP($A1893,'Medical Examinations'!$A:$N,13,0)</f>
        <v>Normal</v>
      </c>
      <c r="N1893" s="45">
        <f>IFERROR(VLOOKUP($A1893,'Hospitalisation Details'!$A:$P,15,0),"")</f>
        <v>34194</v>
      </c>
      <c r="O1893" s="46">
        <f>IFERROR(VLOOKUP($A1893,'Hospitalisation Details'!$A:$P,6,0),"")</f>
        <v>4058.12</v>
      </c>
      <c r="P1893" s="47" t="str">
        <f>IFERROR(VLOOKUP($A1893,'Hospitalisation Details'!$A:$P,12,0),"")</f>
        <v>tier - 2</v>
      </c>
      <c r="Q1893" s="47" t="str">
        <f>IFERROR(VLOOKUP($A1893,'Hospitalisation Details'!$A:$P,13,0),"")</f>
        <v>tier - 1</v>
      </c>
      <c r="R1893" s="47" t="str">
        <f>IFERROR(VLOOKUP($A1893,'Hospitalisation Details'!$A:$P,14,0),"")</f>
        <v>R1013</v>
      </c>
      <c r="S1893" s="47">
        <f>IFERROR(VLOOKUP($A1893,'Hospitalisation Details'!$A:$P,16,0),"")</f>
        <v>29</v>
      </c>
    </row>
    <row r="1894" spans="1:19" x14ac:dyDescent="0.3">
      <c r="A1894" s="34" t="str">
        <f>'Medical Examinations'!A1894</f>
        <v>Id1893</v>
      </c>
      <c r="B1894" s="36" t="str">
        <f>VLOOKUP($A1894,'Customer Names'!A:E,3,FALSE)</f>
        <v>Ms.</v>
      </c>
      <c r="C1894" s="37" t="str">
        <f>VLOOKUP($A1894,'Customer Names'!$A:$E,4,FALSE)</f>
        <v xml:space="preserve"> Laura M.</v>
      </c>
      <c r="D1894" s="37" t="str">
        <f>VLOOKUP($A1894,'Customer Names'!A:E,5,FALSE)</f>
        <v>Henry</v>
      </c>
      <c r="E1894" s="35">
        <f>VLOOKUP($A1894,'Medical Examinations'!$A:$H,2,FALSE)</f>
        <v>20.23</v>
      </c>
      <c r="F1894" s="35">
        <f>VLOOKUP($A1894,'Medical Examinations'!$A:$H,3,FALSE)</f>
        <v>6.16</v>
      </c>
      <c r="G1894" s="35" t="str">
        <f>VLOOKUP($A1894,'Medical Examinations'!$A:$N,11,0)</f>
        <v>Yes</v>
      </c>
      <c r="H1894" s="35" t="str">
        <f>VLOOKUP($A1894,'Medical Examinations'!$A:$N,5,0)</f>
        <v>No</v>
      </c>
      <c r="I1894" s="35" t="str">
        <f>VLOOKUP($A1894,'Medical Examinations'!$A:$N,6,0)</f>
        <v>No</v>
      </c>
      <c r="J1894" s="35">
        <f>VLOOKUP($A1894,'Medical Examinations'!$A:$N,9,0)</f>
        <v>1</v>
      </c>
      <c r="K1894" s="35" t="str">
        <f>VLOOKUP($A1894,'Medical Examinations'!$A:$N,10,0)</f>
        <v>No</v>
      </c>
      <c r="L1894" s="35" t="str">
        <f>VLOOKUP($A1894,'Medical Examinations'!$A:$N,12,0)</f>
        <v>Normal Weight</v>
      </c>
      <c r="M1894" s="35" t="str">
        <f>VLOOKUP($A1894,'Medical Examinations'!$A:$N,13,0)</f>
        <v>Prediabetes</v>
      </c>
      <c r="N1894" s="45">
        <f>IFERROR(VLOOKUP($A1894,'Hospitalisation Details'!$A:$P,15,0),"")</f>
        <v>32477</v>
      </c>
      <c r="O1894" s="46">
        <f>IFERROR(VLOOKUP($A1894,'Hospitalisation Details'!$A:$P,6,0),"")</f>
        <v>4047.94</v>
      </c>
      <c r="P1894" s="47" t="str">
        <f>IFERROR(VLOOKUP($A1894,'Hospitalisation Details'!$A:$P,12,0),"")</f>
        <v>tier - 2</v>
      </c>
      <c r="Q1894" s="47" t="str">
        <f>IFERROR(VLOOKUP($A1894,'Hospitalisation Details'!$A:$P,13,0),"")</f>
        <v>tier - 1</v>
      </c>
      <c r="R1894" s="47" t="str">
        <f>IFERROR(VLOOKUP($A1894,'Hospitalisation Details'!$A:$P,14,0),"")</f>
        <v>R1013</v>
      </c>
      <c r="S1894" s="47">
        <f>IFERROR(VLOOKUP($A1894,'Hospitalisation Details'!$A:$P,16,0),"")</f>
        <v>34</v>
      </c>
    </row>
    <row r="1895" spans="1:19" x14ac:dyDescent="0.3">
      <c r="A1895" s="34" t="str">
        <f>'Medical Examinations'!A1895</f>
        <v>Id1894</v>
      </c>
      <c r="B1895" s="36" t="str">
        <f>VLOOKUP($A1895,'Customer Names'!A:E,3,FALSE)</f>
        <v>Mr.</v>
      </c>
      <c r="C1895" s="37" t="str">
        <f>VLOOKUP($A1895,'Customer Names'!$A:$E,4,FALSE)</f>
        <v xml:space="preserve"> Charlie</v>
      </c>
      <c r="D1895" s="37" t="str">
        <f>VLOOKUP($A1895,'Customer Names'!A:E,5,FALSE)</f>
        <v>Brenneman</v>
      </c>
      <c r="E1895" s="35">
        <f>VLOOKUP($A1895,'Medical Examinations'!$A:$H,2,FALSE)</f>
        <v>28.975000000000001</v>
      </c>
      <c r="F1895" s="35">
        <f>VLOOKUP($A1895,'Medical Examinations'!$A:$H,3,FALSE)</f>
        <v>4.12</v>
      </c>
      <c r="G1895" s="35" t="str">
        <f>VLOOKUP($A1895,'Medical Examinations'!$A:$N,11,0)</f>
        <v>No</v>
      </c>
      <c r="H1895" s="35" t="str">
        <f>VLOOKUP($A1895,'Medical Examinations'!$A:$N,5,0)</f>
        <v>No</v>
      </c>
      <c r="I1895" s="35" t="str">
        <f>VLOOKUP($A1895,'Medical Examinations'!$A:$N,6,0)</f>
        <v>Yes</v>
      </c>
      <c r="J1895" s="35">
        <f>VLOOKUP($A1895,'Medical Examinations'!$A:$N,9,0)</f>
        <v>1</v>
      </c>
      <c r="K1895" s="35" t="str">
        <f>VLOOKUP($A1895,'Medical Examinations'!$A:$N,10,0)</f>
        <v>No</v>
      </c>
      <c r="L1895" s="35" t="str">
        <f>VLOOKUP($A1895,'Medical Examinations'!$A:$N,12,0)</f>
        <v>Overweight</v>
      </c>
      <c r="M1895" s="35" t="str">
        <f>VLOOKUP($A1895,'Medical Examinations'!$A:$N,13,0)</f>
        <v>Normal</v>
      </c>
      <c r="N1895" s="45">
        <f>IFERROR(VLOOKUP($A1895,'Hospitalisation Details'!$A:$P,15,0),"")</f>
        <v>34329</v>
      </c>
      <c r="O1895" s="46">
        <f>IFERROR(VLOOKUP($A1895,'Hospitalisation Details'!$A:$P,6,0),"")</f>
        <v>4040.56</v>
      </c>
      <c r="P1895" s="47" t="str">
        <f>IFERROR(VLOOKUP($A1895,'Hospitalisation Details'!$A:$P,12,0),"")</f>
        <v>tier - 3</v>
      </c>
      <c r="Q1895" s="47" t="str">
        <f>IFERROR(VLOOKUP($A1895,'Hospitalisation Details'!$A:$P,13,0),"")</f>
        <v>tier - 3</v>
      </c>
      <c r="R1895" s="47" t="str">
        <f>IFERROR(VLOOKUP($A1895,'Hospitalisation Details'!$A:$P,14,0),"")</f>
        <v>R1015</v>
      </c>
      <c r="S1895" s="47">
        <f>IFERROR(VLOOKUP($A1895,'Hospitalisation Details'!$A:$P,16,0),"")</f>
        <v>29</v>
      </c>
    </row>
    <row r="1896" spans="1:19" x14ac:dyDescent="0.3">
      <c r="A1896" s="34" t="str">
        <f>'Medical Examinations'!A1896</f>
        <v>Id1895</v>
      </c>
      <c r="B1896" s="36" t="str">
        <f>VLOOKUP($A1896,'Customer Names'!A:E,3,FALSE)</f>
        <v>Ms.</v>
      </c>
      <c r="C1896" s="37" t="str">
        <f>VLOOKUP($A1896,'Customer Names'!$A:$E,4,FALSE)</f>
        <v xml:space="preserve"> Melissa D.</v>
      </c>
      <c r="D1896" s="37" t="str">
        <f>VLOOKUP($A1896,'Customer Names'!A:E,5,FALSE)</f>
        <v>Kemp</v>
      </c>
      <c r="E1896" s="35">
        <f>VLOOKUP($A1896,'Medical Examinations'!$A:$H,2,FALSE)</f>
        <v>16.420000000000002</v>
      </c>
      <c r="F1896" s="35">
        <f>VLOOKUP($A1896,'Medical Examinations'!$A:$H,3,FALSE)</f>
        <v>5.77</v>
      </c>
      <c r="G1896" s="35" t="str">
        <f>VLOOKUP($A1896,'Medical Examinations'!$A:$N,11,0)</f>
        <v>Yes</v>
      </c>
      <c r="H1896" s="35" t="str">
        <f>VLOOKUP($A1896,'Medical Examinations'!$A:$N,5,0)</f>
        <v>No</v>
      </c>
      <c r="I1896" s="35" t="str">
        <f>VLOOKUP($A1896,'Medical Examinations'!$A:$N,6,0)</f>
        <v>Yes</v>
      </c>
      <c r="J1896" s="35">
        <f>VLOOKUP($A1896,'Medical Examinations'!$A:$N,9,0)</f>
        <v>1</v>
      </c>
      <c r="K1896" s="35" t="str">
        <f>VLOOKUP($A1896,'Medical Examinations'!$A:$N,10,0)</f>
        <v>No</v>
      </c>
      <c r="L1896" s="35" t="str">
        <f>VLOOKUP($A1896,'Medical Examinations'!$A:$N,12,0)</f>
        <v>Underweight</v>
      </c>
      <c r="M1896" s="35" t="str">
        <f>VLOOKUP($A1896,'Medical Examinations'!$A:$N,13,0)</f>
        <v>Prediabetes</v>
      </c>
      <c r="N1896" s="45">
        <f>IFERROR(VLOOKUP($A1896,'Hospitalisation Details'!$A:$P,15,0),"")</f>
        <v>30630</v>
      </c>
      <c r="O1896" s="46">
        <f>IFERROR(VLOOKUP($A1896,'Hospitalisation Details'!$A:$P,6,0),"")</f>
        <v>4039.9</v>
      </c>
      <c r="P1896" s="47" t="str">
        <f>IFERROR(VLOOKUP($A1896,'Hospitalisation Details'!$A:$P,12,0),"")</f>
        <v>tier - 2</v>
      </c>
      <c r="Q1896" s="47" t="str">
        <f>IFERROR(VLOOKUP($A1896,'Hospitalisation Details'!$A:$P,13,0),"")</f>
        <v>tier - 1</v>
      </c>
      <c r="R1896" s="47" t="str">
        <f>IFERROR(VLOOKUP($A1896,'Hospitalisation Details'!$A:$P,14,0),"")</f>
        <v>R1013</v>
      </c>
      <c r="S1896" s="47">
        <f>IFERROR(VLOOKUP($A1896,'Hospitalisation Details'!$A:$P,16,0),"")</f>
        <v>39</v>
      </c>
    </row>
    <row r="1897" spans="1:19" x14ac:dyDescent="0.3">
      <c r="A1897" s="34" t="str">
        <f>'Medical Examinations'!A1897</f>
        <v>Id1896</v>
      </c>
      <c r="B1897" s="36" t="str">
        <f>VLOOKUP($A1897,'Customer Names'!A:E,3,FALSE)</f>
        <v>Mr.</v>
      </c>
      <c r="C1897" s="37" t="str">
        <f>VLOOKUP($A1897,'Customer Names'!$A:$E,4,FALSE)</f>
        <v xml:space="preserve"> Dan C. Jr.</v>
      </c>
      <c r="D1897" s="37" t="str">
        <f>VLOOKUP($A1897,'Customer Names'!A:E,5,FALSE)</f>
        <v>Wilson</v>
      </c>
      <c r="E1897" s="35">
        <f>VLOOKUP($A1897,'Medical Examinations'!$A:$H,2,FALSE)</f>
        <v>17.559999999999999</v>
      </c>
      <c r="F1897" s="35">
        <f>VLOOKUP($A1897,'Medical Examinations'!$A:$H,3,FALSE)</f>
        <v>6.2</v>
      </c>
      <c r="G1897" s="35" t="str">
        <f>VLOOKUP($A1897,'Medical Examinations'!$A:$N,11,0)</f>
        <v>No</v>
      </c>
      <c r="H1897" s="35" t="str">
        <f>VLOOKUP($A1897,'Medical Examinations'!$A:$N,5,0)</f>
        <v>No</v>
      </c>
      <c r="I1897" s="35" t="str">
        <f>VLOOKUP($A1897,'Medical Examinations'!$A:$N,6,0)</f>
        <v>No</v>
      </c>
      <c r="J1897" s="35">
        <f>VLOOKUP($A1897,'Medical Examinations'!$A:$N,9,0)</f>
        <v>1</v>
      </c>
      <c r="K1897" s="35" t="str">
        <f>VLOOKUP($A1897,'Medical Examinations'!$A:$N,10,0)</f>
        <v>No</v>
      </c>
      <c r="L1897" s="35" t="str">
        <f>VLOOKUP($A1897,'Medical Examinations'!$A:$N,12,0)</f>
        <v>Underweight</v>
      </c>
      <c r="M1897" s="35" t="str">
        <f>VLOOKUP($A1897,'Medical Examinations'!$A:$N,13,0)</f>
        <v>Prediabetes</v>
      </c>
      <c r="N1897" s="45">
        <f>IFERROR(VLOOKUP($A1897,'Hospitalisation Details'!$A:$P,15,0),"")</f>
        <v>30870</v>
      </c>
      <c r="O1897" s="46">
        <f>IFERROR(VLOOKUP($A1897,'Hospitalisation Details'!$A:$P,6,0),"")</f>
        <v>4038.41</v>
      </c>
      <c r="P1897" s="47" t="str">
        <f>IFERROR(VLOOKUP($A1897,'Hospitalisation Details'!$A:$P,12,0),"")</f>
        <v>tier - 2</v>
      </c>
      <c r="Q1897" s="47" t="str">
        <f>IFERROR(VLOOKUP($A1897,'Hospitalisation Details'!$A:$P,13,0),"")</f>
        <v>tier - 1</v>
      </c>
      <c r="R1897" s="47" t="str">
        <f>IFERROR(VLOOKUP($A1897,'Hospitalisation Details'!$A:$P,14,0),"")</f>
        <v>R1013</v>
      </c>
      <c r="S1897" s="47">
        <f>IFERROR(VLOOKUP($A1897,'Hospitalisation Details'!$A:$P,16,0),"")</f>
        <v>38</v>
      </c>
    </row>
    <row r="1898" spans="1:19" x14ac:dyDescent="0.3">
      <c r="A1898" s="34" t="str">
        <f>'Medical Examinations'!A1898</f>
        <v>Id1897</v>
      </c>
      <c r="B1898" s="36" t="str">
        <f>VLOOKUP($A1898,'Customer Names'!A:E,3,FALSE)</f>
        <v>Mr.</v>
      </c>
      <c r="C1898" s="37" t="str">
        <f>VLOOKUP($A1898,'Customer Names'!$A:$E,4,FALSE)</f>
        <v xml:space="preserve"> Matthew</v>
      </c>
      <c r="D1898" s="37" t="str">
        <f>VLOOKUP($A1898,'Customer Names'!A:E,5,FALSE)</f>
        <v>Hillyard</v>
      </c>
      <c r="E1898" s="35">
        <f>VLOOKUP($A1898,'Medical Examinations'!$A:$H,2,FALSE)</f>
        <v>24.13</v>
      </c>
      <c r="F1898" s="35">
        <f>VLOOKUP($A1898,'Medical Examinations'!$A:$H,3,FALSE)</f>
        <v>4.3899999999999997</v>
      </c>
      <c r="G1898" s="35" t="str">
        <f>VLOOKUP($A1898,'Medical Examinations'!$A:$N,11,0)</f>
        <v>No</v>
      </c>
      <c r="H1898" s="35" t="str">
        <f>VLOOKUP($A1898,'Medical Examinations'!$A:$N,5,0)</f>
        <v>No</v>
      </c>
      <c r="I1898" s="35" t="str">
        <f>VLOOKUP($A1898,'Medical Examinations'!$A:$N,6,0)</f>
        <v>No</v>
      </c>
      <c r="J1898" s="35">
        <f>VLOOKUP($A1898,'Medical Examinations'!$A:$N,9,0)</f>
        <v>1</v>
      </c>
      <c r="K1898" s="35" t="str">
        <f>VLOOKUP($A1898,'Medical Examinations'!$A:$N,10,0)</f>
        <v>No</v>
      </c>
      <c r="L1898" s="35" t="str">
        <f>VLOOKUP($A1898,'Medical Examinations'!$A:$N,12,0)</f>
        <v>Normal Weight</v>
      </c>
      <c r="M1898" s="35" t="str">
        <f>VLOOKUP($A1898,'Medical Examinations'!$A:$N,13,0)</f>
        <v>Normal</v>
      </c>
      <c r="N1898" s="45">
        <f>IFERROR(VLOOKUP($A1898,'Hospitalisation Details'!$A:$P,15,0),"")</f>
        <v>33888</v>
      </c>
      <c r="O1898" s="46">
        <f>IFERROR(VLOOKUP($A1898,'Hospitalisation Details'!$A:$P,6,0),"")</f>
        <v>4032.24</v>
      </c>
      <c r="P1898" s="47" t="str">
        <f>IFERROR(VLOOKUP($A1898,'Hospitalisation Details'!$A:$P,12,0),"")</f>
        <v>tier - 3</v>
      </c>
      <c r="Q1898" s="47" t="str">
        <f>IFERROR(VLOOKUP($A1898,'Hospitalisation Details'!$A:$P,13,0),"")</f>
        <v>tier - 3</v>
      </c>
      <c r="R1898" s="47" t="str">
        <f>IFERROR(VLOOKUP($A1898,'Hospitalisation Details'!$A:$P,14,0),"")</f>
        <v>R1012</v>
      </c>
      <c r="S1898" s="47">
        <f>IFERROR(VLOOKUP($A1898,'Hospitalisation Details'!$A:$P,16,0),"")</f>
        <v>30</v>
      </c>
    </row>
    <row r="1899" spans="1:19" x14ac:dyDescent="0.3">
      <c r="A1899" s="34" t="str">
        <f>'Medical Examinations'!A1899</f>
        <v>Id1898</v>
      </c>
      <c r="B1899" s="36" t="str">
        <f>VLOOKUP($A1899,'Customer Names'!A:E,3,FALSE)</f>
        <v>Mr.</v>
      </c>
      <c r="C1899" s="37" t="str">
        <f>VLOOKUP($A1899,'Customer Names'!$A:$E,4,FALSE)</f>
        <v xml:space="preserve"> Wesley C.</v>
      </c>
      <c r="D1899" s="37" t="str">
        <f>VLOOKUP($A1899,'Customer Names'!A:E,5,FALSE)</f>
        <v>Turner</v>
      </c>
      <c r="E1899" s="35">
        <f>VLOOKUP($A1899,'Medical Examinations'!$A:$H,2,FALSE)</f>
        <v>19.95</v>
      </c>
      <c r="F1899" s="35">
        <f>VLOOKUP($A1899,'Medical Examinations'!$A:$H,3,FALSE)</f>
        <v>5.13</v>
      </c>
      <c r="G1899" s="35" t="str">
        <f>VLOOKUP($A1899,'Medical Examinations'!$A:$N,11,0)</f>
        <v>No</v>
      </c>
      <c r="H1899" s="35" t="str">
        <f>VLOOKUP($A1899,'Medical Examinations'!$A:$N,5,0)</f>
        <v>yes</v>
      </c>
      <c r="I1899" s="35" t="str">
        <f>VLOOKUP($A1899,'Medical Examinations'!$A:$N,6,0)</f>
        <v>No</v>
      </c>
      <c r="J1899" s="35">
        <f>VLOOKUP($A1899,'Medical Examinations'!$A:$N,9,0)</f>
        <v>2</v>
      </c>
      <c r="K1899" s="35" t="str">
        <f>VLOOKUP($A1899,'Medical Examinations'!$A:$N,10,0)</f>
        <v>No</v>
      </c>
      <c r="L1899" s="35" t="str">
        <f>VLOOKUP($A1899,'Medical Examinations'!$A:$N,12,0)</f>
        <v>Normal Weight</v>
      </c>
      <c r="M1899" s="35" t="str">
        <f>VLOOKUP($A1899,'Medical Examinations'!$A:$N,13,0)</f>
        <v>Normal</v>
      </c>
      <c r="N1899" s="45">
        <f>IFERROR(VLOOKUP($A1899,'Hospitalisation Details'!$A:$P,15,0),"")</f>
        <v>36782</v>
      </c>
      <c r="O1899" s="46">
        <f>IFERROR(VLOOKUP($A1899,'Hospitalisation Details'!$A:$P,6,0),"")</f>
        <v>4005.42</v>
      </c>
      <c r="P1899" s="47" t="str">
        <f>IFERROR(VLOOKUP($A1899,'Hospitalisation Details'!$A:$P,12,0),"")</f>
        <v>tier - 2</v>
      </c>
      <c r="Q1899" s="47" t="str">
        <f>IFERROR(VLOOKUP($A1899,'Hospitalisation Details'!$A:$P,13,0),"")</f>
        <v>tier - 1</v>
      </c>
      <c r="R1899" s="47" t="str">
        <f>IFERROR(VLOOKUP($A1899,'Hospitalisation Details'!$A:$P,14,0),"")</f>
        <v>R1015</v>
      </c>
      <c r="S1899" s="47">
        <f>IFERROR(VLOOKUP($A1899,'Hospitalisation Details'!$A:$P,16,0),"")</f>
        <v>22</v>
      </c>
    </row>
    <row r="1900" spans="1:19" x14ac:dyDescent="0.3">
      <c r="A1900" s="34" t="str">
        <f>'Medical Examinations'!A1900</f>
        <v>Id1899</v>
      </c>
      <c r="B1900" s="36" t="str">
        <f>VLOOKUP($A1900,'Customer Names'!A:E,3,FALSE)</f>
        <v>Mr.</v>
      </c>
      <c r="C1900" s="37" t="str">
        <f>VLOOKUP($A1900,'Customer Names'!$A:$E,4,FALSE)</f>
        <v xml:space="preserve"> Christopher</v>
      </c>
      <c r="D1900" s="37" t="str">
        <f>VLOOKUP($A1900,'Customer Names'!A:E,5,FALSE)</f>
        <v>Benestad</v>
      </c>
      <c r="E1900" s="35">
        <f>VLOOKUP($A1900,'Medical Examinations'!$A:$H,2,FALSE)</f>
        <v>21.24</v>
      </c>
      <c r="F1900" s="35">
        <f>VLOOKUP($A1900,'Medical Examinations'!$A:$H,3,FALSE)</f>
        <v>4.49</v>
      </c>
      <c r="G1900" s="35" t="str">
        <f>VLOOKUP($A1900,'Medical Examinations'!$A:$N,11,0)</f>
        <v>No</v>
      </c>
      <c r="H1900" s="35" t="str">
        <f>VLOOKUP($A1900,'Medical Examinations'!$A:$N,5,0)</f>
        <v>No</v>
      </c>
      <c r="I1900" s="35" t="str">
        <f>VLOOKUP($A1900,'Medical Examinations'!$A:$N,6,0)</f>
        <v>No</v>
      </c>
      <c r="J1900" s="35">
        <f>VLOOKUP($A1900,'Medical Examinations'!$A:$N,9,0)</f>
        <v>0</v>
      </c>
      <c r="K1900" s="35" t="str">
        <f>VLOOKUP($A1900,'Medical Examinations'!$A:$N,10,0)</f>
        <v>No</v>
      </c>
      <c r="L1900" s="35" t="str">
        <f>VLOOKUP($A1900,'Medical Examinations'!$A:$N,12,0)</f>
        <v>Normal Weight</v>
      </c>
      <c r="M1900" s="35" t="str">
        <f>VLOOKUP($A1900,'Medical Examinations'!$A:$N,13,0)</f>
        <v>Normal</v>
      </c>
      <c r="N1900" s="45">
        <f>IFERROR(VLOOKUP($A1900,'Hospitalisation Details'!$A:$P,15,0),"")</f>
        <v>32699</v>
      </c>
      <c r="O1900" s="46">
        <f>IFERROR(VLOOKUP($A1900,'Hospitalisation Details'!$A:$P,6,0),"")</f>
        <v>4002.36</v>
      </c>
      <c r="P1900" s="47" t="str">
        <f>IFERROR(VLOOKUP($A1900,'Hospitalisation Details'!$A:$P,12,0),"")</f>
        <v>tier - 2</v>
      </c>
      <c r="Q1900" s="47" t="str">
        <f>IFERROR(VLOOKUP($A1900,'Hospitalisation Details'!$A:$P,13,0),"")</f>
        <v>tier - 1</v>
      </c>
      <c r="R1900" s="47" t="str">
        <f>IFERROR(VLOOKUP($A1900,'Hospitalisation Details'!$A:$P,14,0),"")</f>
        <v>R1013</v>
      </c>
      <c r="S1900" s="47">
        <f>IFERROR(VLOOKUP($A1900,'Hospitalisation Details'!$A:$P,16,0),"")</f>
        <v>33</v>
      </c>
    </row>
    <row r="1901" spans="1:19" x14ac:dyDescent="0.3">
      <c r="A1901" s="34" t="str">
        <f>'Medical Examinations'!A1901</f>
        <v>Id1900</v>
      </c>
      <c r="B1901" s="36" t="str">
        <f>VLOOKUP($A1901,'Customer Names'!A:E,3,FALSE)</f>
        <v>Ms.</v>
      </c>
      <c r="C1901" s="37" t="str">
        <f>VLOOKUP($A1901,'Customer Names'!$A:$E,4,FALSE)</f>
        <v xml:space="preserve"> Jessica</v>
      </c>
      <c r="D1901" s="37" t="str">
        <f>VLOOKUP($A1901,'Customer Names'!A:E,5,FALSE)</f>
        <v>Gonzales</v>
      </c>
      <c r="E1901" s="35">
        <f>VLOOKUP($A1901,'Medical Examinations'!$A:$H,2,FALSE)</f>
        <v>44.22</v>
      </c>
      <c r="F1901" s="35">
        <f>VLOOKUP($A1901,'Medical Examinations'!$A:$H,3,FALSE)</f>
        <v>6.35</v>
      </c>
      <c r="G1901" s="35" t="str">
        <f>VLOOKUP($A1901,'Medical Examinations'!$A:$N,11,0)</f>
        <v>No</v>
      </c>
      <c r="H1901" s="35" t="str">
        <f>VLOOKUP($A1901,'Medical Examinations'!$A:$N,5,0)</f>
        <v>No</v>
      </c>
      <c r="I1901" s="35" t="str">
        <f>VLOOKUP($A1901,'Medical Examinations'!$A:$N,6,0)</f>
        <v>No</v>
      </c>
      <c r="J1901" s="35">
        <f>VLOOKUP($A1901,'Medical Examinations'!$A:$N,9,0)</f>
        <v>0</v>
      </c>
      <c r="K1901" s="35" t="str">
        <f>VLOOKUP($A1901,'Medical Examinations'!$A:$N,10,0)</f>
        <v>No</v>
      </c>
      <c r="L1901" s="35" t="str">
        <f>VLOOKUP($A1901,'Medical Examinations'!$A:$N,12,0)</f>
        <v>Obesity</v>
      </c>
      <c r="M1901" s="35" t="str">
        <f>VLOOKUP($A1901,'Medical Examinations'!$A:$N,13,0)</f>
        <v>Prediabetes</v>
      </c>
      <c r="N1901" s="45">
        <f>IFERROR(VLOOKUP($A1901,'Hospitalisation Details'!$A:$P,15,0),"")</f>
        <v>33178</v>
      </c>
      <c r="O1901" s="46">
        <f>IFERROR(VLOOKUP($A1901,'Hospitalisation Details'!$A:$P,6,0),"")</f>
        <v>3994.18</v>
      </c>
      <c r="P1901" s="47" t="str">
        <f>IFERROR(VLOOKUP($A1901,'Hospitalisation Details'!$A:$P,12,0),"")</f>
        <v>tier - 2</v>
      </c>
      <c r="Q1901" s="47" t="str">
        <f>IFERROR(VLOOKUP($A1901,'Hospitalisation Details'!$A:$P,13,0),"")</f>
        <v>tier - 2</v>
      </c>
      <c r="R1901" s="47" t="str">
        <f>IFERROR(VLOOKUP($A1901,'Hospitalisation Details'!$A:$P,14,0),"")</f>
        <v>R1013</v>
      </c>
      <c r="S1901" s="47">
        <f>IFERROR(VLOOKUP($A1901,'Hospitalisation Details'!$A:$P,16,0),"")</f>
        <v>32</v>
      </c>
    </row>
    <row r="1902" spans="1:19" x14ac:dyDescent="0.3">
      <c r="A1902" s="34" t="str">
        <f>'Medical Examinations'!A1902</f>
        <v>Id1901</v>
      </c>
      <c r="B1902" s="36" t="str">
        <f>VLOOKUP($A1902,'Customer Names'!A:E,3,FALSE)</f>
        <v>Ms.</v>
      </c>
      <c r="C1902" s="37" t="str">
        <f>VLOOKUP($A1902,'Customer Names'!$A:$E,4,FALSE)</f>
        <v xml:space="preserve"> Christin</v>
      </c>
      <c r="D1902" s="37" t="str">
        <f>VLOOKUP($A1902,'Customer Names'!A:E,5,FALSE)</f>
        <v>Newman</v>
      </c>
      <c r="E1902" s="35">
        <f>VLOOKUP($A1902,'Medical Examinations'!$A:$H,2,FALSE)</f>
        <v>41.1</v>
      </c>
      <c r="F1902" s="35">
        <f>VLOOKUP($A1902,'Medical Examinations'!$A:$H,3,FALSE)</f>
        <v>5.79</v>
      </c>
      <c r="G1902" s="35" t="str">
        <f>VLOOKUP($A1902,'Medical Examinations'!$A:$N,11,0)</f>
        <v>No</v>
      </c>
      <c r="H1902" s="35" t="str">
        <f>VLOOKUP($A1902,'Medical Examinations'!$A:$N,5,0)</f>
        <v>No</v>
      </c>
      <c r="I1902" s="35" t="str">
        <f>VLOOKUP($A1902,'Medical Examinations'!$A:$N,6,0)</f>
        <v>No</v>
      </c>
      <c r="J1902" s="35">
        <f>VLOOKUP($A1902,'Medical Examinations'!$A:$N,9,0)</f>
        <v>0</v>
      </c>
      <c r="K1902" s="35" t="str">
        <f>VLOOKUP($A1902,'Medical Examinations'!$A:$N,10,0)</f>
        <v>No</v>
      </c>
      <c r="L1902" s="35" t="str">
        <f>VLOOKUP($A1902,'Medical Examinations'!$A:$N,12,0)</f>
        <v>Obesity</v>
      </c>
      <c r="M1902" s="35" t="str">
        <f>VLOOKUP($A1902,'Medical Examinations'!$A:$N,13,0)</f>
        <v>Prediabetes</v>
      </c>
      <c r="N1902" s="45">
        <f>IFERROR(VLOOKUP($A1902,'Hospitalisation Details'!$A:$P,15,0),"")</f>
        <v>33199</v>
      </c>
      <c r="O1902" s="46">
        <f>IFERROR(VLOOKUP($A1902,'Hospitalisation Details'!$A:$P,6,0),"")</f>
        <v>3989.84</v>
      </c>
      <c r="P1902" s="47" t="str">
        <f>IFERROR(VLOOKUP($A1902,'Hospitalisation Details'!$A:$P,12,0),"")</f>
        <v>tier - 2</v>
      </c>
      <c r="Q1902" s="47" t="str">
        <f>IFERROR(VLOOKUP($A1902,'Hospitalisation Details'!$A:$P,13,0),"")</f>
        <v>tier - 2</v>
      </c>
      <c r="R1902" s="47" t="str">
        <f>IFERROR(VLOOKUP($A1902,'Hospitalisation Details'!$A:$P,14,0),"")</f>
        <v>R1011</v>
      </c>
      <c r="S1902" s="47">
        <f>IFERROR(VLOOKUP($A1902,'Hospitalisation Details'!$A:$P,16,0),"")</f>
        <v>32</v>
      </c>
    </row>
    <row r="1903" spans="1:19" x14ac:dyDescent="0.3">
      <c r="A1903" s="34" t="str">
        <f>'Medical Examinations'!A1903</f>
        <v>Id1902</v>
      </c>
      <c r="B1903" s="36" t="str">
        <f>VLOOKUP($A1903,'Customer Names'!A:E,3,FALSE)</f>
        <v>Ms.</v>
      </c>
      <c r="C1903" s="37" t="str">
        <f>VLOOKUP($A1903,'Customer Names'!$A:$E,4,FALSE)</f>
        <v xml:space="preserve"> Sara</v>
      </c>
      <c r="D1903" s="37" t="str">
        <f>VLOOKUP($A1903,'Customer Names'!A:E,5,FALSE)</f>
        <v>Sayre</v>
      </c>
      <c r="E1903" s="35">
        <f>VLOOKUP($A1903,'Medical Examinations'!$A:$H,2,FALSE)</f>
        <v>34.200000000000003</v>
      </c>
      <c r="F1903" s="35">
        <f>VLOOKUP($A1903,'Medical Examinations'!$A:$H,3,FALSE)</f>
        <v>4.78</v>
      </c>
      <c r="G1903" s="35" t="str">
        <f>VLOOKUP($A1903,'Medical Examinations'!$A:$N,11,0)</f>
        <v>Yes</v>
      </c>
      <c r="H1903" s="35" t="str">
        <f>VLOOKUP($A1903,'Medical Examinations'!$A:$N,5,0)</f>
        <v>No</v>
      </c>
      <c r="I1903" s="35" t="str">
        <f>VLOOKUP($A1903,'Medical Examinations'!$A:$N,6,0)</f>
        <v>No</v>
      </c>
      <c r="J1903" s="35">
        <f>VLOOKUP($A1903,'Medical Examinations'!$A:$N,9,0)</f>
        <v>0</v>
      </c>
      <c r="K1903" s="35" t="str">
        <f>VLOOKUP($A1903,'Medical Examinations'!$A:$N,10,0)</f>
        <v>No</v>
      </c>
      <c r="L1903" s="35" t="str">
        <f>VLOOKUP($A1903,'Medical Examinations'!$A:$N,12,0)</f>
        <v>Obesity</v>
      </c>
      <c r="M1903" s="35" t="str">
        <f>VLOOKUP($A1903,'Medical Examinations'!$A:$N,13,0)</f>
        <v>Normal</v>
      </c>
      <c r="N1903" s="45">
        <f>IFERROR(VLOOKUP($A1903,'Hospitalisation Details'!$A:$P,15,0),"")</f>
        <v>35316</v>
      </c>
      <c r="O1903" s="46">
        <f>IFERROR(VLOOKUP($A1903,'Hospitalisation Details'!$A:$P,6,0),"")</f>
        <v>3987.93</v>
      </c>
      <c r="P1903" s="47" t="str">
        <f>IFERROR(VLOOKUP($A1903,'Hospitalisation Details'!$A:$P,12,0),"")</f>
        <v>tier - 2</v>
      </c>
      <c r="Q1903" s="47" t="str">
        <f>IFERROR(VLOOKUP($A1903,'Hospitalisation Details'!$A:$P,13,0),"")</f>
        <v>tier - 2</v>
      </c>
      <c r="R1903" s="47" t="str">
        <f>IFERROR(VLOOKUP($A1903,'Hospitalisation Details'!$A:$P,14,0),"")</f>
        <v>R1011</v>
      </c>
      <c r="S1903" s="47">
        <f>IFERROR(VLOOKUP($A1903,'Hospitalisation Details'!$A:$P,16,0),"")</f>
        <v>26</v>
      </c>
    </row>
    <row r="1904" spans="1:19" x14ac:dyDescent="0.3">
      <c r="A1904" s="34" t="str">
        <f>'Medical Examinations'!A1904</f>
        <v>Id1903</v>
      </c>
      <c r="B1904" s="36" t="str">
        <f>VLOOKUP($A1904,'Customer Names'!A:E,3,FALSE)</f>
        <v>Ms.</v>
      </c>
      <c r="C1904" s="37" t="str">
        <f>VLOOKUP($A1904,'Customer Names'!$A:$E,4,FALSE)</f>
        <v xml:space="preserve"> Elizabeth</v>
      </c>
      <c r="D1904" s="37" t="str">
        <f>VLOOKUP($A1904,'Customer Names'!A:E,5,FALSE)</f>
        <v>Panke</v>
      </c>
      <c r="E1904" s="35">
        <f>VLOOKUP($A1904,'Medical Examinations'!$A:$H,2,FALSE)</f>
        <v>29.92</v>
      </c>
      <c r="F1904" s="35">
        <f>VLOOKUP($A1904,'Medical Examinations'!$A:$H,3,FALSE)</f>
        <v>6.02</v>
      </c>
      <c r="G1904" s="35" t="str">
        <f>VLOOKUP($A1904,'Medical Examinations'!$A:$N,11,0)</f>
        <v>Yes</v>
      </c>
      <c r="H1904" s="35" t="str">
        <f>VLOOKUP($A1904,'Medical Examinations'!$A:$N,5,0)</f>
        <v>No</v>
      </c>
      <c r="I1904" s="35" t="str">
        <f>VLOOKUP($A1904,'Medical Examinations'!$A:$N,6,0)</f>
        <v>No</v>
      </c>
      <c r="J1904" s="35">
        <f>VLOOKUP($A1904,'Medical Examinations'!$A:$N,9,0)</f>
        <v>0</v>
      </c>
      <c r="K1904" s="35" t="str">
        <f>VLOOKUP($A1904,'Medical Examinations'!$A:$N,10,0)</f>
        <v>No</v>
      </c>
      <c r="L1904" s="35" t="str">
        <f>VLOOKUP($A1904,'Medical Examinations'!$A:$N,12,0)</f>
        <v>Overweight</v>
      </c>
      <c r="M1904" s="35" t="str">
        <f>VLOOKUP($A1904,'Medical Examinations'!$A:$N,13,0)</f>
        <v>Prediabetes</v>
      </c>
      <c r="N1904" s="45">
        <f>IFERROR(VLOOKUP($A1904,'Hospitalisation Details'!$A:$P,15,0),"")</f>
        <v>35294</v>
      </c>
      <c r="O1904" s="46">
        <f>IFERROR(VLOOKUP($A1904,'Hospitalisation Details'!$A:$P,6,0),"")</f>
        <v>3981.98</v>
      </c>
      <c r="P1904" s="47" t="str">
        <f>IFERROR(VLOOKUP($A1904,'Hospitalisation Details'!$A:$P,12,0),"")</f>
        <v>tier - 2</v>
      </c>
      <c r="Q1904" s="47" t="str">
        <f>IFERROR(VLOOKUP($A1904,'Hospitalisation Details'!$A:$P,13,0),"")</f>
        <v>tier - 2</v>
      </c>
      <c r="R1904" s="47" t="str">
        <f>IFERROR(VLOOKUP($A1904,'Hospitalisation Details'!$A:$P,14,0),"")</f>
        <v>R1013</v>
      </c>
      <c r="S1904" s="47">
        <f>IFERROR(VLOOKUP($A1904,'Hospitalisation Details'!$A:$P,16,0),"")</f>
        <v>26</v>
      </c>
    </row>
    <row r="1905" spans="1:19" x14ac:dyDescent="0.3">
      <c r="A1905" s="34" t="str">
        <f>'Medical Examinations'!A1905</f>
        <v>Id1904</v>
      </c>
      <c r="B1905" s="36" t="str">
        <f>VLOOKUP($A1905,'Customer Names'!A:E,3,FALSE)</f>
        <v>Ms.</v>
      </c>
      <c r="C1905" s="37" t="str">
        <f>VLOOKUP($A1905,'Customer Names'!$A:$E,4,FALSE)</f>
        <v xml:space="preserve"> Margaret P.</v>
      </c>
      <c r="D1905" s="37" t="str">
        <f>VLOOKUP($A1905,'Customer Names'!A:E,5,FALSE)</f>
        <v>Brennan</v>
      </c>
      <c r="E1905" s="35">
        <f>VLOOKUP($A1905,'Medical Examinations'!$A:$H,2,FALSE)</f>
        <v>28.93</v>
      </c>
      <c r="F1905" s="35">
        <f>VLOOKUP($A1905,'Medical Examinations'!$A:$H,3,FALSE)</f>
        <v>4.4400000000000004</v>
      </c>
      <c r="G1905" s="35" t="str">
        <f>VLOOKUP($A1905,'Medical Examinations'!$A:$N,11,0)</f>
        <v>No</v>
      </c>
      <c r="H1905" s="35" t="str">
        <f>VLOOKUP($A1905,'Medical Examinations'!$A:$N,5,0)</f>
        <v>No</v>
      </c>
      <c r="I1905" s="35" t="str">
        <f>VLOOKUP($A1905,'Medical Examinations'!$A:$N,6,0)</f>
        <v>No</v>
      </c>
      <c r="J1905" s="35">
        <f>VLOOKUP($A1905,'Medical Examinations'!$A:$N,9,0)</f>
        <v>0</v>
      </c>
      <c r="K1905" s="35" t="str">
        <f>VLOOKUP($A1905,'Medical Examinations'!$A:$N,10,0)</f>
        <v>No</v>
      </c>
      <c r="L1905" s="35" t="str">
        <f>VLOOKUP($A1905,'Medical Examinations'!$A:$N,12,0)</f>
        <v>Overweight</v>
      </c>
      <c r="M1905" s="35" t="str">
        <f>VLOOKUP($A1905,'Medical Examinations'!$A:$N,13,0)</f>
        <v>Normal</v>
      </c>
      <c r="N1905" s="45">
        <f>IFERROR(VLOOKUP($A1905,'Hospitalisation Details'!$A:$P,15,0),"")</f>
        <v>33083</v>
      </c>
      <c r="O1905" s="46">
        <f>IFERROR(VLOOKUP($A1905,'Hospitalisation Details'!$A:$P,6,0),"")</f>
        <v>3972.92</v>
      </c>
      <c r="P1905" s="47" t="str">
        <f>IFERROR(VLOOKUP($A1905,'Hospitalisation Details'!$A:$P,12,0),"")</f>
        <v>tier - 2</v>
      </c>
      <c r="Q1905" s="47" t="str">
        <f>IFERROR(VLOOKUP($A1905,'Hospitalisation Details'!$A:$P,13,0),"")</f>
        <v>tier - 3</v>
      </c>
      <c r="R1905" s="47" t="str">
        <f>IFERROR(VLOOKUP($A1905,'Hospitalisation Details'!$A:$P,14,0),"")</f>
        <v>R1013</v>
      </c>
      <c r="S1905" s="47">
        <f>IFERROR(VLOOKUP($A1905,'Hospitalisation Details'!$A:$P,16,0),"")</f>
        <v>32</v>
      </c>
    </row>
    <row r="1906" spans="1:19" x14ac:dyDescent="0.3">
      <c r="A1906" s="34" t="str">
        <f>'Medical Examinations'!A1906</f>
        <v>Id1905</v>
      </c>
      <c r="B1906" s="36" t="str">
        <f>VLOOKUP($A1906,'Customer Names'!A:E,3,FALSE)</f>
        <v>Ms.</v>
      </c>
      <c r="C1906" s="37" t="str">
        <f>VLOOKUP($A1906,'Customer Names'!$A:$E,4,FALSE)</f>
        <v xml:space="preserve"> Tiffany K</v>
      </c>
      <c r="D1906" s="37" t="str">
        <f>VLOOKUP($A1906,'Customer Names'!A:E,5,FALSE)</f>
        <v>Ngo</v>
      </c>
      <c r="E1906" s="35">
        <f>VLOOKUP($A1906,'Medical Examinations'!$A:$H,2,FALSE)</f>
        <v>31.254999999999999</v>
      </c>
      <c r="F1906" s="35">
        <f>VLOOKUP($A1906,'Medical Examinations'!$A:$H,3,FALSE)</f>
        <v>5.84</v>
      </c>
      <c r="G1906" s="35" t="str">
        <f>VLOOKUP($A1906,'Medical Examinations'!$A:$N,11,0)</f>
        <v>Yes</v>
      </c>
      <c r="H1906" s="35" t="str">
        <f>VLOOKUP($A1906,'Medical Examinations'!$A:$N,5,0)</f>
        <v>No</v>
      </c>
      <c r="I1906" s="35" t="str">
        <f>VLOOKUP($A1906,'Medical Examinations'!$A:$N,6,0)</f>
        <v>No</v>
      </c>
      <c r="J1906" s="35">
        <f>VLOOKUP($A1906,'Medical Examinations'!$A:$N,9,0)</f>
        <v>1</v>
      </c>
      <c r="K1906" s="35" t="str">
        <f>VLOOKUP($A1906,'Medical Examinations'!$A:$N,10,0)</f>
        <v>No</v>
      </c>
      <c r="L1906" s="35" t="str">
        <f>VLOOKUP($A1906,'Medical Examinations'!$A:$N,12,0)</f>
        <v>Obesity</v>
      </c>
      <c r="M1906" s="35" t="str">
        <f>VLOOKUP($A1906,'Medical Examinations'!$A:$N,13,0)</f>
        <v>Prediabetes</v>
      </c>
      <c r="N1906" s="45">
        <f>IFERROR(VLOOKUP($A1906,'Hospitalisation Details'!$A:$P,15,0),"")</f>
        <v>34891</v>
      </c>
      <c r="O1906" s="46">
        <f>IFERROR(VLOOKUP($A1906,'Hospitalisation Details'!$A:$P,6,0),"")</f>
        <v>3956.07</v>
      </c>
      <c r="P1906" s="47" t="str">
        <f>IFERROR(VLOOKUP($A1906,'Hospitalisation Details'!$A:$P,12,0),"")</f>
        <v>tier - 2</v>
      </c>
      <c r="Q1906" s="47" t="str">
        <f>IFERROR(VLOOKUP($A1906,'Hospitalisation Details'!$A:$P,13,0),"")</f>
        <v>tier - 2</v>
      </c>
      <c r="R1906" s="47" t="str">
        <f>IFERROR(VLOOKUP($A1906,'Hospitalisation Details'!$A:$P,14,0),"")</f>
        <v>R1012</v>
      </c>
      <c r="S1906" s="47">
        <f>IFERROR(VLOOKUP($A1906,'Hospitalisation Details'!$A:$P,16,0),"")</f>
        <v>27</v>
      </c>
    </row>
    <row r="1907" spans="1:19" x14ac:dyDescent="0.3">
      <c r="A1907" s="34" t="str">
        <f>'Medical Examinations'!A1907</f>
        <v>Id1906</v>
      </c>
      <c r="B1907" s="36" t="str">
        <f>VLOOKUP($A1907,'Customer Names'!A:E,3,FALSE)</f>
        <v>Mr.</v>
      </c>
      <c r="C1907" s="37" t="str">
        <f>VLOOKUP($A1907,'Customer Names'!$A:$E,4,FALSE)</f>
        <v xml:space="preserve"> David M.</v>
      </c>
      <c r="D1907" s="37" t="str">
        <f>VLOOKUP($A1907,'Customer Names'!A:E,5,FALSE)</f>
        <v>Guerdan</v>
      </c>
      <c r="E1907" s="35">
        <f>VLOOKUP($A1907,'Medical Examinations'!$A:$H,2,FALSE)</f>
        <v>29.83</v>
      </c>
      <c r="F1907" s="35">
        <f>VLOOKUP($A1907,'Medical Examinations'!$A:$H,3,FALSE)</f>
        <v>5.39</v>
      </c>
      <c r="G1907" s="35" t="str">
        <f>VLOOKUP($A1907,'Medical Examinations'!$A:$N,11,0)</f>
        <v>No</v>
      </c>
      <c r="H1907" s="35" t="str">
        <f>VLOOKUP($A1907,'Medical Examinations'!$A:$N,5,0)</f>
        <v>No</v>
      </c>
      <c r="I1907" s="35" t="str">
        <f>VLOOKUP($A1907,'Medical Examinations'!$A:$N,6,0)</f>
        <v>No</v>
      </c>
      <c r="J1907" s="35">
        <f>VLOOKUP($A1907,'Medical Examinations'!$A:$N,9,0)</f>
        <v>0</v>
      </c>
      <c r="K1907" s="35" t="str">
        <f>VLOOKUP($A1907,'Medical Examinations'!$A:$N,10,0)</f>
        <v>No</v>
      </c>
      <c r="L1907" s="35" t="str">
        <f>VLOOKUP($A1907,'Medical Examinations'!$A:$N,12,0)</f>
        <v>Overweight</v>
      </c>
      <c r="M1907" s="35" t="str">
        <f>VLOOKUP($A1907,'Medical Examinations'!$A:$N,13,0)</f>
        <v>Normal</v>
      </c>
      <c r="N1907" s="45">
        <f>IFERROR(VLOOKUP($A1907,'Hospitalisation Details'!$A:$P,15,0),"")</f>
        <v>36351</v>
      </c>
      <c r="O1907" s="46">
        <f>IFERROR(VLOOKUP($A1907,'Hospitalisation Details'!$A:$P,6,0),"")</f>
        <v>3955.98</v>
      </c>
      <c r="P1907" s="47" t="str">
        <f>IFERROR(VLOOKUP($A1907,'Hospitalisation Details'!$A:$P,12,0),"")</f>
        <v>tier - 2</v>
      </c>
      <c r="Q1907" s="47" t="str">
        <f>IFERROR(VLOOKUP($A1907,'Hospitalisation Details'!$A:$P,13,0),"")</f>
        <v>tier - 3</v>
      </c>
      <c r="R1907" s="47" t="str">
        <f>IFERROR(VLOOKUP($A1907,'Hospitalisation Details'!$A:$P,14,0),"")</f>
        <v>R1021</v>
      </c>
      <c r="S1907" s="47">
        <f>IFERROR(VLOOKUP($A1907,'Hospitalisation Details'!$A:$P,16,0),"")</f>
        <v>23</v>
      </c>
    </row>
    <row r="1908" spans="1:19" x14ac:dyDescent="0.3">
      <c r="A1908" s="34" t="str">
        <f>'Medical Examinations'!A1908</f>
        <v>Id1907</v>
      </c>
      <c r="B1908" s="36" t="str">
        <f>VLOOKUP($A1908,'Customer Names'!A:E,3,FALSE)</f>
        <v>Ms.</v>
      </c>
      <c r="C1908" s="37" t="str">
        <f>VLOOKUP($A1908,'Customer Names'!$A:$E,4,FALSE)</f>
        <v xml:space="preserve"> Christine E</v>
      </c>
      <c r="D1908" s="37" t="str">
        <f>VLOOKUP($A1908,'Customer Names'!A:E,5,FALSE)</f>
        <v>Shaw</v>
      </c>
      <c r="E1908" s="35">
        <f>VLOOKUP($A1908,'Medical Examinations'!$A:$H,2,FALSE)</f>
        <v>29.59</v>
      </c>
      <c r="F1908" s="35">
        <f>VLOOKUP($A1908,'Medical Examinations'!$A:$H,3,FALSE)</f>
        <v>6.16</v>
      </c>
      <c r="G1908" s="35" t="str">
        <f>VLOOKUP($A1908,'Medical Examinations'!$A:$N,11,0)</f>
        <v>No</v>
      </c>
      <c r="H1908" s="35" t="str">
        <f>VLOOKUP($A1908,'Medical Examinations'!$A:$N,5,0)</f>
        <v>No</v>
      </c>
      <c r="I1908" s="35" t="str">
        <f>VLOOKUP($A1908,'Medical Examinations'!$A:$N,6,0)</f>
        <v>Yes</v>
      </c>
      <c r="J1908" s="35">
        <f>VLOOKUP($A1908,'Medical Examinations'!$A:$N,9,0)</f>
        <v>1</v>
      </c>
      <c r="K1908" s="35" t="str">
        <f>VLOOKUP($A1908,'Medical Examinations'!$A:$N,10,0)</f>
        <v>No</v>
      </c>
      <c r="L1908" s="35" t="str">
        <f>VLOOKUP($A1908,'Medical Examinations'!$A:$N,12,0)</f>
        <v>Overweight</v>
      </c>
      <c r="M1908" s="35" t="str">
        <f>VLOOKUP($A1908,'Medical Examinations'!$A:$N,13,0)</f>
        <v>Prediabetes</v>
      </c>
      <c r="N1908" s="45">
        <f>IFERROR(VLOOKUP($A1908,'Hospitalisation Details'!$A:$P,15,0),"")</f>
        <v>34284</v>
      </c>
      <c r="O1908" s="46">
        <f>IFERROR(VLOOKUP($A1908,'Hospitalisation Details'!$A:$P,6,0),"")</f>
        <v>3947.41</v>
      </c>
      <c r="P1908" s="47" t="str">
        <f>IFERROR(VLOOKUP($A1908,'Hospitalisation Details'!$A:$P,12,0),"")</f>
        <v>tier - 2</v>
      </c>
      <c r="Q1908" s="47" t="str">
        <f>IFERROR(VLOOKUP($A1908,'Hospitalisation Details'!$A:$P,13,0),"")</f>
        <v>tier - 2</v>
      </c>
      <c r="R1908" s="47" t="str">
        <f>IFERROR(VLOOKUP($A1908,'Hospitalisation Details'!$A:$P,14,0),"")</f>
        <v>R1013</v>
      </c>
      <c r="S1908" s="47">
        <f>IFERROR(VLOOKUP($A1908,'Hospitalisation Details'!$A:$P,16,0),"")</f>
        <v>29</v>
      </c>
    </row>
    <row r="1909" spans="1:19" x14ac:dyDescent="0.3">
      <c r="A1909" s="34" t="str">
        <f>'Medical Examinations'!A1909</f>
        <v>Id1908</v>
      </c>
      <c r="B1909" s="36" t="str">
        <f>VLOOKUP($A1909,'Customer Names'!A:E,3,FALSE)</f>
        <v>Ms.</v>
      </c>
      <c r="C1909" s="37" t="str">
        <f>VLOOKUP($A1909,'Customer Names'!$A:$E,4,FALSE)</f>
        <v xml:space="preserve"> Donna</v>
      </c>
      <c r="D1909" s="37" t="str">
        <f>VLOOKUP($A1909,'Customer Names'!A:E,5,FALSE)</f>
        <v>Mills-Honarvar</v>
      </c>
      <c r="E1909" s="35">
        <f>VLOOKUP($A1909,'Medical Examinations'!$A:$H,2,FALSE)</f>
        <v>31.16</v>
      </c>
      <c r="F1909" s="35">
        <f>VLOOKUP($A1909,'Medical Examinations'!$A:$H,3,FALSE)</f>
        <v>4.49</v>
      </c>
      <c r="G1909" s="35" t="str">
        <f>VLOOKUP($A1909,'Medical Examinations'!$A:$N,11,0)</f>
        <v>No</v>
      </c>
      <c r="H1909" s="35" t="str">
        <f>VLOOKUP($A1909,'Medical Examinations'!$A:$N,5,0)</f>
        <v>No</v>
      </c>
      <c r="I1909" s="35" t="str">
        <f>VLOOKUP($A1909,'Medical Examinations'!$A:$N,6,0)</f>
        <v>Yes</v>
      </c>
      <c r="J1909" s="35">
        <f>VLOOKUP($A1909,'Medical Examinations'!$A:$N,9,0)</f>
        <v>1</v>
      </c>
      <c r="K1909" s="35" t="str">
        <f>VLOOKUP($A1909,'Medical Examinations'!$A:$N,10,0)</f>
        <v>No</v>
      </c>
      <c r="L1909" s="35" t="str">
        <f>VLOOKUP($A1909,'Medical Examinations'!$A:$N,12,0)</f>
        <v>Obesity</v>
      </c>
      <c r="M1909" s="35" t="str">
        <f>VLOOKUP($A1909,'Medical Examinations'!$A:$N,13,0)</f>
        <v>Normal</v>
      </c>
      <c r="N1909" s="45">
        <f>IFERROR(VLOOKUP($A1909,'Hospitalisation Details'!$A:$P,15,0),"")</f>
        <v>34241</v>
      </c>
      <c r="O1909" s="46">
        <f>IFERROR(VLOOKUP($A1909,'Hospitalisation Details'!$A:$P,6,0),"")</f>
        <v>3943.6</v>
      </c>
      <c r="P1909" s="47" t="str">
        <f>IFERROR(VLOOKUP($A1909,'Hospitalisation Details'!$A:$P,12,0),"")</f>
        <v>tier - 2</v>
      </c>
      <c r="Q1909" s="47" t="str">
        <f>IFERROR(VLOOKUP($A1909,'Hospitalisation Details'!$A:$P,13,0),"")</f>
        <v>tier - 3</v>
      </c>
      <c r="R1909" s="47" t="str">
        <f>IFERROR(VLOOKUP($A1909,'Hospitalisation Details'!$A:$P,14,0),"")</f>
        <v>R1024</v>
      </c>
      <c r="S1909" s="47">
        <f>IFERROR(VLOOKUP($A1909,'Hospitalisation Details'!$A:$P,16,0),"")</f>
        <v>29</v>
      </c>
    </row>
    <row r="1910" spans="1:19" x14ac:dyDescent="0.3">
      <c r="A1910" s="34" t="str">
        <f>'Medical Examinations'!A1910</f>
        <v>Id1909</v>
      </c>
      <c r="B1910" s="36" t="str">
        <f>VLOOKUP($A1910,'Customer Names'!A:E,3,FALSE)</f>
        <v>Mr.</v>
      </c>
      <c r="C1910" s="37" t="str">
        <f>VLOOKUP($A1910,'Customer Names'!$A:$E,4,FALSE)</f>
        <v xml:space="preserve"> Rod</v>
      </c>
      <c r="D1910" s="37" t="str">
        <f>VLOOKUP($A1910,'Customer Names'!A:E,5,FALSE)</f>
        <v>Farvard</v>
      </c>
      <c r="E1910" s="35">
        <f>VLOOKUP($A1910,'Medical Examinations'!$A:$H,2,FALSE)</f>
        <v>34.21</v>
      </c>
      <c r="F1910" s="35">
        <f>VLOOKUP($A1910,'Medical Examinations'!$A:$H,3,FALSE)</f>
        <v>4.4800000000000004</v>
      </c>
      <c r="G1910" s="35" t="str">
        <f>VLOOKUP($A1910,'Medical Examinations'!$A:$N,11,0)</f>
        <v>Yes</v>
      </c>
      <c r="H1910" s="35" t="str">
        <f>VLOOKUP($A1910,'Medical Examinations'!$A:$N,5,0)</f>
        <v>No</v>
      </c>
      <c r="I1910" s="35" t="str">
        <f>VLOOKUP($A1910,'Medical Examinations'!$A:$N,6,0)</f>
        <v>No</v>
      </c>
      <c r="J1910" s="35">
        <f>VLOOKUP($A1910,'Medical Examinations'!$A:$N,9,0)</f>
        <v>1</v>
      </c>
      <c r="K1910" s="35" t="str">
        <f>VLOOKUP($A1910,'Medical Examinations'!$A:$N,10,0)</f>
        <v>No</v>
      </c>
      <c r="L1910" s="35" t="str">
        <f>VLOOKUP($A1910,'Medical Examinations'!$A:$N,12,0)</f>
        <v>Obesity</v>
      </c>
      <c r="M1910" s="35" t="str">
        <f>VLOOKUP($A1910,'Medical Examinations'!$A:$N,13,0)</f>
        <v>Normal</v>
      </c>
      <c r="N1910" s="45">
        <f>IFERROR(VLOOKUP($A1910,'Hospitalisation Details'!$A:$P,15,0),"")</f>
        <v>32440</v>
      </c>
      <c r="O1910" s="46">
        <f>IFERROR(VLOOKUP($A1910,'Hospitalisation Details'!$A:$P,6,0),"")</f>
        <v>3935.18</v>
      </c>
      <c r="P1910" s="47" t="str">
        <f>IFERROR(VLOOKUP($A1910,'Hospitalisation Details'!$A:$P,12,0),"")</f>
        <v>tier - 3</v>
      </c>
      <c r="Q1910" s="47" t="str">
        <f>IFERROR(VLOOKUP($A1910,'Hospitalisation Details'!$A:$P,13,0),"")</f>
        <v>tier - 1</v>
      </c>
      <c r="R1910" s="47" t="str">
        <f>IFERROR(VLOOKUP($A1910,'Hospitalisation Details'!$A:$P,14,0),"")</f>
        <v>R1013</v>
      </c>
      <c r="S1910" s="47">
        <f>IFERROR(VLOOKUP($A1910,'Hospitalisation Details'!$A:$P,16,0),"")</f>
        <v>34</v>
      </c>
    </row>
    <row r="1911" spans="1:19" x14ac:dyDescent="0.3">
      <c r="A1911" s="34" t="str">
        <f>'Medical Examinations'!A1911</f>
        <v>Id1910</v>
      </c>
      <c r="B1911" s="36" t="str">
        <f>VLOOKUP($A1911,'Customer Names'!A:E,3,FALSE)</f>
        <v>Mr.</v>
      </c>
      <c r="C1911" s="37" t="str">
        <f>VLOOKUP($A1911,'Customer Names'!$A:$E,4,FALSE)</f>
        <v xml:space="preserve"> Joe</v>
      </c>
      <c r="D1911" s="37" t="str">
        <f>VLOOKUP($A1911,'Customer Names'!A:E,5,FALSE)</f>
        <v>Kelly</v>
      </c>
      <c r="E1911" s="35">
        <f>VLOOKUP($A1911,'Medical Examinations'!$A:$H,2,FALSE)</f>
        <v>34.86</v>
      </c>
      <c r="F1911" s="35">
        <f>VLOOKUP($A1911,'Medical Examinations'!$A:$H,3,FALSE)</f>
        <v>10.97</v>
      </c>
      <c r="G1911" s="35" t="str">
        <f>VLOOKUP($A1911,'Medical Examinations'!$A:$N,11,0)</f>
        <v>No</v>
      </c>
      <c r="H1911" s="35" t="str">
        <f>VLOOKUP($A1911,'Medical Examinations'!$A:$N,5,0)</f>
        <v>No</v>
      </c>
      <c r="I1911" s="35" t="str">
        <f>VLOOKUP($A1911,'Medical Examinations'!$A:$N,6,0)</f>
        <v>No</v>
      </c>
      <c r="J1911" s="35">
        <f>VLOOKUP($A1911,'Medical Examinations'!$A:$N,9,0)</f>
        <v>0</v>
      </c>
      <c r="K1911" s="35" t="str">
        <f>VLOOKUP($A1911,'Medical Examinations'!$A:$N,10,0)</f>
        <v>No</v>
      </c>
      <c r="L1911" s="35" t="str">
        <f>VLOOKUP($A1911,'Medical Examinations'!$A:$N,12,0)</f>
        <v>Obesity</v>
      </c>
      <c r="M1911" s="35" t="str">
        <f>VLOOKUP($A1911,'Medical Examinations'!$A:$N,13,0)</f>
        <v>Diabetes</v>
      </c>
      <c r="N1911" s="45">
        <f>IFERROR(VLOOKUP($A1911,'Hospitalisation Details'!$A:$P,15,0),"")</f>
        <v>37422</v>
      </c>
      <c r="O1911" s="46">
        <f>IFERROR(VLOOKUP($A1911,'Hospitalisation Details'!$A:$P,6,0),"")</f>
        <v>3931.51</v>
      </c>
      <c r="P1911" s="47" t="str">
        <f>IFERROR(VLOOKUP($A1911,'Hospitalisation Details'!$A:$P,12,0),"")</f>
        <v>tier - 2</v>
      </c>
      <c r="Q1911" s="47" t="str">
        <f>IFERROR(VLOOKUP($A1911,'Hospitalisation Details'!$A:$P,13,0),"")</f>
        <v>tier - 3</v>
      </c>
      <c r="R1911" s="47" t="str">
        <f>IFERROR(VLOOKUP($A1911,'Hospitalisation Details'!$A:$P,14,0),"")</f>
        <v>R1011</v>
      </c>
      <c r="S1911" s="47">
        <f>IFERROR(VLOOKUP($A1911,'Hospitalisation Details'!$A:$P,16,0),"")</f>
        <v>20</v>
      </c>
    </row>
    <row r="1912" spans="1:19" x14ac:dyDescent="0.3">
      <c r="A1912" s="34" t="str">
        <f>'Medical Examinations'!A1912</f>
        <v>Id1911</v>
      </c>
      <c r="B1912" s="36" t="str">
        <f>VLOOKUP($A1912,'Customer Names'!A:E,3,FALSE)</f>
        <v>Ms.</v>
      </c>
      <c r="C1912" s="37" t="str">
        <f>VLOOKUP($A1912,'Customer Names'!$A:$E,4,FALSE)</f>
        <v xml:space="preserve"> Kayleigh</v>
      </c>
      <c r="D1912" s="37" t="str">
        <f>VLOOKUP($A1912,'Customer Names'!A:E,5,FALSE)</f>
        <v>Skinner</v>
      </c>
      <c r="E1912" s="35">
        <f>VLOOKUP($A1912,'Medical Examinations'!$A:$H,2,FALSE)</f>
        <v>34.58</v>
      </c>
      <c r="F1912" s="35">
        <f>VLOOKUP($A1912,'Medical Examinations'!$A:$H,3,FALSE)</f>
        <v>5.14</v>
      </c>
      <c r="G1912" s="35" t="str">
        <f>VLOOKUP($A1912,'Medical Examinations'!$A:$N,11,0)</f>
        <v>No</v>
      </c>
      <c r="H1912" s="35" t="str">
        <f>VLOOKUP($A1912,'Medical Examinations'!$A:$N,5,0)</f>
        <v>yes</v>
      </c>
      <c r="I1912" s="35" t="str">
        <f>VLOOKUP($A1912,'Medical Examinations'!$A:$N,6,0)</f>
        <v>No</v>
      </c>
      <c r="J1912" s="35">
        <f>VLOOKUP($A1912,'Medical Examinations'!$A:$N,9,0)</f>
        <v>2</v>
      </c>
      <c r="K1912" s="35" t="str">
        <f>VLOOKUP($A1912,'Medical Examinations'!$A:$N,10,0)</f>
        <v>No</v>
      </c>
      <c r="L1912" s="35" t="str">
        <f>VLOOKUP($A1912,'Medical Examinations'!$A:$N,12,0)</f>
        <v>Obesity</v>
      </c>
      <c r="M1912" s="35" t="str">
        <f>VLOOKUP($A1912,'Medical Examinations'!$A:$N,13,0)</f>
        <v>Normal</v>
      </c>
      <c r="N1912" s="45">
        <f>IFERROR(VLOOKUP($A1912,'Hospitalisation Details'!$A:$P,15,0),"")</f>
        <v>36717</v>
      </c>
      <c r="O1912" s="46">
        <f>IFERROR(VLOOKUP($A1912,'Hospitalisation Details'!$A:$P,6,0),"")</f>
        <v>3925.76</v>
      </c>
      <c r="P1912" s="47" t="str">
        <f>IFERROR(VLOOKUP($A1912,'Hospitalisation Details'!$A:$P,12,0),"")</f>
        <v>tier - 2</v>
      </c>
      <c r="Q1912" s="47" t="str">
        <f>IFERROR(VLOOKUP($A1912,'Hospitalisation Details'!$A:$P,13,0),"")</f>
        <v>tier - 2</v>
      </c>
      <c r="R1912" s="47" t="str">
        <f>IFERROR(VLOOKUP($A1912,'Hospitalisation Details'!$A:$P,14,0),"")</f>
        <v>R1024</v>
      </c>
      <c r="S1912" s="47">
        <f>IFERROR(VLOOKUP($A1912,'Hospitalisation Details'!$A:$P,16,0),"")</f>
        <v>22</v>
      </c>
    </row>
    <row r="1913" spans="1:19" x14ac:dyDescent="0.3">
      <c r="A1913" s="34" t="str">
        <f>'Medical Examinations'!A1913</f>
        <v>Id1912</v>
      </c>
      <c r="B1913" s="36" t="str">
        <f>VLOOKUP($A1913,'Customer Names'!A:E,3,FALSE)</f>
        <v>Mr.</v>
      </c>
      <c r="C1913" s="37" t="str">
        <f>VLOOKUP($A1913,'Customer Names'!$A:$E,4,FALSE)</f>
        <v xml:space="preserve"> Lorcan A.</v>
      </c>
      <c r="D1913" s="37" t="str">
        <f>VLOOKUP($A1913,'Customer Names'!A:E,5,FALSE)</f>
        <v>Murphy</v>
      </c>
      <c r="E1913" s="35">
        <f>VLOOKUP($A1913,'Medical Examinations'!$A:$H,2,FALSE)</f>
        <v>17.940000000000001</v>
      </c>
      <c r="F1913" s="35">
        <f>VLOOKUP($A1913,'Medical Examinations'!$A:$H,3,FALSE)</f>
        <v>5.17</v>
      </c>
      <c r="G1913" s="35" t="str">
        <f>VLOOKUP($A1913,'Medical Examinations'!$A:$N,11,0)</f>
        <v>Yes</v>
      </c>
      <c r="H1913" s="35" t="str">
        <f>VLOOKUP($A1913,'Medical Examinations'!$A:$N,5,0)</f>
        <v>No</v>
      </c>
      <c r="I1913" s="35" t="str">
        <f>VLOOKUP($A1913,'Medical Examinations'!$A:$N,6,0)</f>
        <v>No</v>
      </c>
      <c r="J1913" s="35">
        <f>VLOOKUP($A1913,'Medical Examinations'!$A:$N,9,0)</f>
        <v>0</v>
      </c>
      <c r="K1913" s="35" t="str">
        <f>VLOOKUP($A1913,'Medical Examinations'!$A:$N,10,0)</f>
        <v>No</v>
      </c>
      <c r="L1913" s="35" t="str">
        <f>VLOOKUP($A1913,'Medical Examinations'!$A:$N,12,0)</f>
        <v>Underweight</v>
      </c>
      <c r="M1913" s="35" t="str">
        <f>VLOOKUP($A1913,'Medical Examinations'!$A:$N,13,0)</f>
        <v>Normal</v>
      </c>
      <c r="N1913" s="45">
        <f>IFERROR(VLOOKUP($A1913,'Hospitalisation Details'!$A:$P,15,0),"")</f>
        <v>31233</v>
      </c>
      <c r="O1913" s="46">
        <f>IFERROR(VLOOKUP($A1913,'Hospitalisation Details'!$A:$P,6,0),"")</f>
        <v>3910.44</v>
      </c>
      <c r="P1913" s="47" t="str">
        <f>IFERROR(VLOOKUP($A1913,'Hospitalisation Details'!$A:$P,12,0),"")</f>
        <v>tier - 2</v>
      </c>
      <c r="Q1913" s="47" t="str">
        <f>IFERROR(VLOOKUP($A1913,'Hospitalisation Details'!$A:$P,13,0),"")</f>
        <v>tier - 2</v>
      </c>
      <c r="R1913" s="47" t="str">
        <f>IFERROR(VLOOKUP($A1913,'Hospitalisation Details'!$A:$P,14,0),"")</f>
        <v>R1013</v>
      </c>
      <c r="S1913" s="47">
        <f>IFERROR(VLOOKUP($A1913,'Hospitalisation Details'!$A:$P,16,0),"")</f>
        <v>37</v>
      </c>
    </row>
    <row r="1914" spans="1:19" x14ac:dyDescent="0.3">
      <c r="A1914" s="34" t="str">
        <f>'Medical Examinations'!A1914</f>
        <v>Id1913</v>
      </c>
      <c r="B1914" s="36" t="str">
        <f>VLOOKUP($A1914,'Customer Names'!A:E,3,FALSE)</f>
        <v>Mr.</v>
      </c>
      <c r="C1914" s="37" t="str">
        <f>VLOOKUP($A1914,'Customer Names'!$A:$E,4,FALSE)</f>
        <v xml:space="preserve"> Billy</v>
      </c>
      <c r="D1914" s="37" t="str">
        <f>VLOOKUP($A1914,'Customer Names'!A:E,5,FALSE)</f>
        <v>Shue</v>
      </c>
      <c r="E1914" s="35">
        <f>VLOOKUP($A1914,'Medical Examinations'!$A:$H,2,FALSE)</f>
        <v>26.8</v>
      </c>
      <c r="F1914" s="35">
        <f>VLOOKUP($A1914,'Medical Examinations'!$A:$H,3,FALSE)</f>
        <v>6.18</v>
      </c>
      <c r="G1914" s="35" t="str">
        <f>VLOOKUP($A1914,'Medical Examinations'!$A:$N,11,0)</f>
        <v>Yes</v>
      </c>
      <c r="H1914" s="35" t="str">
        <f>VLOOKUP($A1914,'Medical Examinations'!$A:$N,5,0)</f>
        <v>No</v>
      </c>
      <c r="I1914" s="35" t="str">
        <f>VLOOKUP($A1914,'Medical Examinations'!$A:$N,6,0)</f>
        <v>Yes</v>
      </c>
      <c r="J1914" s="35">
        <f>VLOOKUP($A1914,'Medical Examinations'!$A:$N,9,0)</f>
        <v>1</v>
      </c>
      <c r="K1914" s="35" t="str">
        <f>VLOOKUP($A1914,'Medical Examinations'!$A:$N,10,0)</f>
        <v>No</v>
      </c>
      <c r="L1914" s="35" t="str">
        <f>VLOOKUP($A1914,'Medical Examinations'!$A:$N,12,0)</f>
        <v>Overweight</v>
      </c>
      <c r="M1914" s="35" t="str">
        <f>VLOOKUP($A1914,'Medical Examinations'!$A:$N,13,0)</f>
        <v>Prediabetes</v>
      </c>
      <c r="N1914" s="45">
        <f>IFERROR(VLOOKUP($A1914,'Hospitalisation Details'!$A:$P,15,0),"")</f>
        <v>35758</v>
      </c>
      <c r="O1914" s="46">
        <f>IFERROR(VLOOKUP($A1914,'Hospitalisation Details'!$A:$P,6,0),"")</f>
        <v>3906.13</v>
      </c>
      <c r="P1914" s="47" t="str">
        <f>IFERROR(VLOOKUP($A1914,'Hospitalisation Details'!$A:$P,12,0),"")</f>
        <v>tier - 3</v>
      </c>
      <c r="Q1914" s="47" t="str">
        <f>IFERROR(VLOOKUP($A1914,'Hospitalisation Details'!$A:$P,13,0),"")</f>
        <v>tier - 3</v>
      </c>
      <c r="R1914" s="47" t="str">
        <f>IFERROR(VLOOKUP($A1914,'Hospitalisation Details'!$A:$P,14,0),"")</f>
        <v>R1011</v>
      </c>
      <c r="S1914" s="47">
        <f>IFERROR(VLOOKUP($A1914,'Hospitalisation Details'!$A:$P,16,0),"")</f>
        <v>25</v>
      </c>
    </row>
    <row r="1915" spans="1:19" x14ac:dyDescent="0.3">
      <c r="A1915" s="34" t="str">
        <f>'Medical Examinations'!A1915</f>
        <v>Id1914</v>
      </c>
      <c r="B1915" s="36" t="str">
        <f>VLOOKUP($A1915,'Customer Names'!A:E,3,FALSE)</f>
        <v>Mr.</v>
      </c>
      <c r="C1915" s="37" t="str">
        <f>VLOOKUP($A1915,'Customer Names'!$A:$E,4,FALSE)</f>
        <v xml:space="preserve"> Paul M.</v>
      </c>
      <c r="D1915" s="37" t="str">
        <f>VLOOKUP($A1915,'Customer Names'!A:E,5,FALSE)</f>
        <v>Reilly</v>
      </c>
      <c r="E1915" s="35">
        <f>VLOOKUP($A1915,'Medical Examinations'!$A:$H,2,FALSE)</f>
        <v>17.690000000000001</v>
      </c>
      <c r="F1915" s="35">
        <f>VLOOKUP($A1915,'Medical Examinations'!$A:$H,3,FALSE)</f>
        <v>9.07</v>
      </c>
      <c r="G1915" s="35" t="str">
        <f>VLOOKUP($A1915,'Medical Examinations'!$A:$N,11,0)</f>
        <v>Yes</v>
      </c>
      <c r="H1915" s="35" t="str">
        <f>VLOOKUP($A1915,'Medical Examinations'!$A:$N,5,0)</f>
        <v>No</v>
      </c>
      <c r="I1915" s="35" t="str">
        <f>VLOOKUP($A1915,'Medical Examinations'!$A:$N,6,0)</f>
        <v>No</v>
      </c>
      <c r="J1915" s="35">
        <f>VLOOKUP($A1915,'Medical Examinations'!$A:$N,9,0)</f>
        <v>0</v>
      </c>
      <c r="K1915" s="35" t="str">
        <f>VLOOKUP($A1915,'Medical Examinations'!$A:$N,10,0)</f>
        <v>No</v>
      </c>
      <c r="L1915" s="35" t="str">
        <f>VLOOKUP($A1915,'Medical Examinations'!$A:$N,12,0)</f>
        <v>Underweight</v>
      </c>
      <c r="M1915" s="35" t="str">
        <f>VLOOKUP($A1915,'Medical Examinations'!$A:$N,13,0)</f>
        <v>Diabetes</v>
      </c>
      <c r="N1915" s="45">
        <f>IFERROR(VLOOKUP($A1915,'Hospitalisation Details'!$A:$P,15,0),"")</f>
        <v>29825</v>
      </c>
      <c r="O1915" s="46">
        <f>IFERROR(VLOOKUP($A1915,'Hospitalisation Details'!$A:$P,6,0),"")</f>
        <v>3902.07</v>
      </c>
      <c r="P1915" s="47" t="str">
        <f>IFERROR(VLOOKUP($A1915,'Hospitalisation Details'!$A:$P,12,0),"")</f>
        <v>tier - 2</v>
      </c>
      <c r="Q1915" s="47" t="str">
        <f>IFERROR(VLOOKUP($A1915,'Hospitalisation Details'!$A:$P,13,0),"")</f>
        <v>tier - 2</v>
      </c>
      <c r="R1915" s="47" t="str">
        <f>IFERROR(VLOOKUP($A1915,'Hospitalisation Details'!$A:$P,14,0),"")</f>
        <v>R1013</v>
      </c>
      <c r="S1915" s="47">
        <f>IFERROR(VLOOKUP($A1915,'Hospitalisation Details'!$A:$P,16,0),"")</f>
        <v>41</v>
      </c>
    </row>
    <row r="1916" spans="1:19" x14ac:dyDescent="0.3">
      <c r="A1916" s="34" t="str">
        <f>'Medical Examinations'!A1916</f>
        <v>Id1915</v>
      </c>
      <c r="B1916" s="36" t="str">
        <f>VLOOKUP($A1916,'Customer Names'!A:E,3,FALSE)</f>
        <v>Ms.</v>
      </c>
      <c r="C1916" s="37" t="str">
        <f>VLOOKUP($A1916,'Customer Names'!$A:$E,4,FALSE)</f>
        <v xml:space="preserve"> Brenda M.</v>
      </c>
      <c r="D1916" s="37" t="str">
        <f>VLOOKUP($A1916,'Customer Names'!A:E,5,FALSE)</f>
        <v>Blinn</v>
      </c>
      <c r="E1916" s="35">
        <f>VLOOKUP($A1916,'Medical Examinations'!$A:$H,2,FALSE)</f>
        <v>25.77</v>
      </c>
      <c r="F1916" s="35">
        <f>VLOOKUP($A1916,'Medical Examinations'!$A:$H,3,FALSE)</f>
        <v>4.43</v>
      </c>
      <c r="G1916" s="35" t="str">
        <f>VLOOKUP($A1916,'Medical Examinations'!$A:$N,11,0)</f>
        <v>No</v>
      </c>
      <c r="H1916" s="35" t="str">
        <f>VLOOKUP($A1916,'Medical Examinations'!$A:$N,5,0)</f>
        <v>No</v>
      </c>
      <c r="I1916" s="35" t="str">
        <f>VLOOKUP($A1916,'Medical Examinations'!$A:$N,6,0)</f>
        <v>Yes</v>
      </c>
      <c r="J1916" s="35">
        <f>VLOOKUP($A1916,'Medical Examinations'!$A:$N,9,0)</f>
        <v>1</v>
      </c>
      <c r="K1916" s="35" t="str">
        <f>VLOOKUP($A1916,'Medical Examinations'!$A:$N,10,0)</f>
        <v>No</v>
      </c>
      <c r="L1916" s="35" t="str">
        <f>VLOOKUP($A1916,'Medical Examinations'!$A:$N,12,0)</f>
        <v>Overweight</v>
      </c>
      <c r="M1916" s="35" t="str">
        <f>VLOOKUP($A1916,'Medical Examinations'!$A:$N,13,0)</f>
        <v>Normal</v>
      </c>
      <c r="N1916" s="45">
        <f>IFERROR(VLOOKUP($A1916,'Hospitalisation Details'!$A:$P,15,0),"")</f>
        <v>34226</v>
      </c>
      <c r="O1916" s="46">
        <f>IFERROR(VLOOKUP($A1916,'Hospitalisation Details'!$A:$P,6,0),"")</f>
        <v>3898.35</v>
      </c>
      <c r="P1916" s="47" t="str">
        <f>IFERROR(VLOOKUP($A1916,'Hospitalisation Details'!$A:$P,12,0),"")</f>
        <v>tier - 2</v>
      </c>
      <c r="Q1916" s="47" t="str">
        <f>IFERROR(VLOOKUP($A1916,'Hospitalisation Details'!$A:$P,13,0),"")</f>
        <v>tier - 2</v>
      </c>
      <c r="R1916" s="47" t="str">
        <f>IFERROR(VLOOKUP($A1916,'Hospitalisation Details'!$A:$P,14,0),"")</f>
        <v>R1012</v>
      </c>
      <c r="S1916" s="47">
        <f>IFERROR(VLOOKUP($A1916,'Hospitalisation Details'!$A:$P,16,0),"")</f>
        <v>29</v>
      </c>
    </row>
    <row r="1917" spans="1:19" x14ac:dyDescent="0.3">
      <c r="A1917" s="34" t="str">
        <f>'Medical Examinations'!A1917</f>
        <v>Id1916</v>
      </c>
      <c r="B1917" s="36" t="str">
        <f>VLOOKUP($A1917,'Customer Names'!A:E,3,FALSE)</f>
        <v>Mr.</v>
      </c>
      <c r="C1917" s="37" t="str">
        <f>VLOOKUP($A1917,'Customer Names'!$A:$E,4,FALSE)</f>
        <v xml:space="preserve"> Jeff H</v>
      </c>
      <c r="D1917" s="37" t="str">
        <f>VLOOKUP($A1917,'Customer Names'!A:E,5,FALSE)</f>
        <v>Duyn</v>
      </c>
      <c r="E1917" s="35">
        <f>VLOOKUP($A1917,'Medical Examinations'!$A:$H,2,FALSE)</f>
        <v>34.46</v>
      </c>
      <c r="F1917" s="35">
        <f>VLOOKUP($A1917,'Medical Examinations'!$A:$H,3,FALSE)</f>
        <v>4.17</v>
      </c>
      <c r="G1917" s="35" t="str">
        <f>VLOOKUP($A1917,'Medical Examinations'!$A:$N,11,0)</f>
        <v>No</v>
      </c>
      <c r="H1917" s="35" t="str">
        <f>VLOOKUP($A1917,'Medical Examinations'!$A:$N,5,0)</f>
        <v>yes</v>
      </c>
      <c r="I1917" s="35" t="str">
        <f>VLOOKUP($A1917,'Medical Examinations'!$A:$N,6,0)</f>
        <v>No</v>
      </c>
      <c r="J1917" s="35">
        <f>VLOOKUP($A1917,'Medical Examinations'!$A:$N,9,0)</f>
        <v>1</v>
      </c>
      <c r="K1917" s="35" t="str">
        <f>VLOOKUP($A1917,'Medical Examinations'!$A:$N,10,0)</f>
        <v>No</v>
      </c>
      <c r="L1917" s="35" t="str">
        <f>VLOOKUP($A1917,'Medical Examinations'!$A:$N,12,0)</f>
        <v>Obesity</v>
      </c>
      <c r="M1917" s="35" t="str">
        <f>VLOOKUP($A1917,'Medical Examinations'!$A:$N,13,0)</f>
        <v>Normal</v>
      </c>
      <c r="N1917" s="45">
        <f>IFERROR(VLOOKUP($A1917,'Hospitalisation Details'!$A:$P,15,0),"")</f>
        <v>38181</v>
      </c>
      <c r="O1917" s="46">
        <f>IFERROR(VLOOKUP($A1917,'Hospitalisation Details'!$A:$P,6,0),"")</f>
        <v>3889.2</v>
      </c>
      <c r="P1917" s="47" t="str">
        <f>IFERROR(VLOOKUP($A1917,'Hospitalisation Details'!$A:$P,12,0),"")</f>
        <v>tier - 2</v>
      </c>
      <c r="Q1917" s="47" t="str">
        <f>IFERROR(VLOOKUP($A1917,'Hospitalisation Details'!$A:$P,13,0),"")</f>
        <v>tier - 2</v>
      </c>
      <c r="R1917" s="47" t="str">
        <f>IFERROR(VLOOKUP($A1917,'Hospitalisation Details'!$A:$P,14,0),"")</f>
        <v>R1012</v>
      </c>
      <c r="S1917" s="47">
        <f>IFERROR(VLOOKUP($A1917,'Hospitalisation Details'!$A:$P,16,0),"")</f>
        <v>18</v>
      </c>
    </row>
    <row r="1918" spans="1:19" x14ac:dyDescent="0.3">
      <c r="A1918" s="34" t="str">
        <f>'Medical Examinations'!A1918</f>
        <v>Id1917</v>
      </c>
      <c r="B1918" s="36" t="str">
        <f>VLOOKUP($A1918,'Customer Names'!A:E,3,FALSE)</f>
        <v>Mr.</v>
      </c>
      <c r="C1918" s="37" t="str">
        <f>VLOOKUP($A1918,'Customer Names'!$A:$E,4,FALSE)</f>
        <v xml:space="preserve"> Michael</v>
      </c>
      <c r="D1918" s="37" t="str">
        <f>VLOOKUP($A1918,'Customer Names'!A:E,5,FALSE)</f>
        <v>Wardian</v>
      </c>
      <c r="E1918" s="35">
        <f>VLOOKUP($A1918,'Medical Examinations'!$A:$H,2,FALSE)</f>
        <v>30.875</v>
      </c>
      <c r="F1918" s="35">
        <f>VLOOKUP($A1918,'Medical Examinations'!$A:$H,3,FALSE)</f>
        <v>4.95</v>
      </c>
      <c r="G1918" s="35" t="str">
        <f>VLOOKUP($A1918,'Medical Examinations'!$A:$N,11,0)</f>
        <v>Yes</v>
      </c>
      <c r="H1918" s="35" t="str">
        <f>VLOOKUP($A1918,'Medical Examinations'!$A:$N,5,0)</f>
        <v>No</v>
      </c>
      <c r="I1918" s="35" t="str">
        <f>VLOOKUP($A1918,'Medical Examinations'!$A:$N,6,0)</f>
        <v>No</v>
      </c>
      <c r="J1918" s="35">
        <f>VLOOKUP($A1918,'Medical Examinations'!$A:$N,9,0)</f>
        <v>0</v>
      </c>
      <c r="K1918" s="35" t="str">
        <f>VLOOKUP($A1918,'Medical Examinations'!$A:$N,10,0)</f>
        <v>No</v>
      </c>
      <c r="L1918" s="35" t="str">
        <f>VLOOKUP($A1918,'Medical Examinations'!$A:$N,12,0)</f>
        <v>Obesity</v>
      </c>
      <c r="M1918" s="35" t="str">
        <f>VLOOKUP($A1918,'Medical Examinations'!$A:$N,13,0)</f>
        <v>Normal</v>
      </c>
      <c r="N1918" s="45">
        <f>IFERROR(VLOOKUP($A1918,'Hospitalisation Details'!$A:$P,15,0),"")</f>
        <v>35361</v>
      </c>
      <c r="O1918" s="46">
        <f>IFERROR(VLOOKUP($A1918,'Hospitalisation Details'!$A:$P,6,0),"")</f>
        <v>3877.3</v>
      </c>
      <c r="P1918" s="47" t="str">
        <f>IFERROR(VLOOKUP($A1918,'Hospitalisation Details'!$A:$P,12,0),"")</f>
        <v>tier - 1</v>
      </c>
      <c r="Q1918" s="47" t="str">
        <f>IFERROR(VLOOKUP($A1918,'Hospitalisation Details'!$A:$P,13,0),"")</f>
        <v>tier - 3</v>
      </c>
      <c r="R1918" s="47" t="str">
        <f>IFERROR(VLOOKUP($A1918,'Hospitalisation Details'!$A:$P,14,0),"")</f>
        <v>R1012</v>
      </c>
      <c r="S1918" s="47">
        <f>IFERROR(VLOOKUP($A1918,'Hospitalisation Details'!$A:$P,16,0),"")</f>
        <v>26</v>
      </c>
    </row>
    <row r="1919" spans="1:19" x14ac:dyDescent="0.3">
      <c r="A1919" s="34" t="str">
        <f>'Medical Examinations'!A1919</f>
        <v>Id1918</v>
      </c>
      <c r="B1919" s="36" t="str">
        <f>VLOOKUP($A1919,'Customer Names'!A:E,3,FALSE)</f>
        <v>Mr.</v>
      </c>
      <c r="C1919" s="37" t="str">
        <f>VLOOKUP($A1919,'Customer Names'!$A:$E,4,FALSE)</f>
        <v xml:space="preserve"> Jan</v>
      </c>
      <c r="D1919" s="37" t="str">
        <f>VLOOKUP($A1919,'Customer Names'!A:E,5,FALSE)</f>
        <v>Heuninck</v>
      </c>
      <c r="E1919" s="35">
        <f>VLOOKUP($A1919,'Medical Examinations'!$A:$H,2,FALSE)</f>
        <v>39.49</v>
      </c>
      <c r="F1919" s="35">
        <f>VLOOKUP($A1919,'Medical Examinations'!$A:$H,3,FALSE)</f>
        <v>5.13</v>
      </c>
      <c r="G1919" s="35" t="str">
        <f>VLOOKUP($A1919,'Medical Examinations'!$A:$N,11,0)</f>
        <v>No</v>
      </c>
      <c r="H1919" s="35" t="str">
        <f>VLOOKUP($A1919,'Medical Examinations'!$A:$N,5,0)</f>
        <v>No</v>
      </c>
      <c r="I1919" s="35" t="str">
        <f>VLOOKUP($A1919,'Medical Examinations'!$A:$N,6,0)</f>
        <v>No</v>
      </c>
      <c r="J1919" s="35">
        <f>VLOOKUP($A1919,'Medical Examinations'!$A:$N,9,0)</f>
        <v>0</v>
      </c>
      <c r="K1919" s="35" t="str">
        <f>VLOOKUP($A1919,'Medical Examinations'!$A:$N,10,0)</f>
        <v>No</v>
      </c>
      <c r="L1919" s="35" t="str">
        <f>VLOOKUP($A1919,'Medical Examinations'!$A:$N,12,0)</f>
        <v>Obesity</v>
      </c>
      <c r="M1919" s="35" t="str">
        <f>VLOOKUP($A1919,'Medical Examinations'!$A:$N,13,0)</f>
        <v>Normal</v>
      </c>
      <c r="N1919" s="45">
        <f>IFERROR(VLOOKUP($A1919,'Hospitalisation Details'!$A:$P,15,0),"")</f>
        <v>33444</v>
      </c>
      <c r="O1919" s="46">
        <f>IFERROR(VLOOKUP($A1919,'Hospitalisation Details'!$A:$P,6,0),"")</f>
        <v>3875.73</v>
      </c>
      <c r="P1919" s="47" t="str">
        <f>IFERROR(VLOOKUP($A1919,'Hospitalisation Details'!$A:$P,12,0),"")</f>
        <v>tier - 2</v>
      </c>
      <c r="Q1919" s="47" t="str">
        <f>IFERROR(VLOOKUP($A1919,'Hospitalisation Details'!$A:$P,13,0),"")</f>
        <v>tier - 3</v>
      </c>
      <c r="R1919" s="47" t="str">
        <f>IFERROR(VLOOKUP($A1919,'Hospitalisation Details'!$A:$P,14,0),"")</f>
        <v>R1013</v>
      </c>
      <c r="S1919" s="47">
        <f>IFERROR(VLOOKUP($A1919,'Hospitalisation Details'!$A:$P,16,0),"")</f>
        <v>31</v>
      </c>
    </row>
    <row r="1920" spans="1:19" x14ac:dyDescent="0.3">
      <c r="A1920" s="34" t="str">
        <f>'Medical Examinations'!A1920</f>
        <v>Id1919</v>
      </c>
      <c r="B1920" s="36" t="str">
        <f>VLOOKUP($A1920,'Customer Names'!A:E,3,FALSE)</f>
        <v>Mr.</v>
      </c>
      <c r="C1920" s="37" t="str">
        <f>VLOOKUP($A1920,'Customer Names'!$A:$E,4,FALSE)</f>
        <v xml:space="preserve"> Bernard</v>
      </c>
      <c r="D1920" s="37" t="str">
        <f>VLOOKUP($A1920,'Customer Names'!A:E,5,FALSE)</f>
        <v>Kipyego</v>
      </c>
      <c r="E1920" s="35">
        <f>VLOOKUP($A1920,'Medical Examinations'!$A:$H,2,FALSE)</f>
        <v>28.88</v>
      </c>
      <c r="F1920" s="35">
        <f>VLOOKUP($A1920,'Medical Examinations'!$A:$H,3,FALSE)</f>
        <v>4.0999999999999996</v>
      </c>
      <c r="G1920" s="35" t="str">
        <f>VLOOKUP($A1920,'Medical Examinations'!$A:$N,11,0)</f>
        <v>No</v>
      </c>
      <c r="H1920" s="35" t="str">
        <f>VLOOKUP($A1920,'Medical Examinations'!$A:$N,5,0)</f>
        <v>No</v>
      </c>
      <c r="I1920" s="35" t="str">
        <f>VLOOKUP($A1920,'Medical Examinations'!$A:$N,6,0)</f>
        <v>No</v>
      </c>
      <c r="J1920" s="35">
        <f>VLOOKUP($A1920,'Medical Examinations'!$A:$N,9,0)</f>
        <v>0</v>
      </c>
      <c r="K1920" s="35" t="str">
        <f>VLOOKUP($A1920,'Medical Examinations'!$A:$N,10,0)</f>
        <v>No</v>
      </c>
      <c r="L1920" s="35" t="str">
        <f>VLOOKUP($A1920,'Medical Examinations'!$A:$N,12,0)</f>
        <v>Overweight</v>
      </c>
      <c r="M1920" s="35" t="str">
        <f>VLOOKUP($A1920,'Medical Examinations'!$A:$N,13,0)</f>
        <v>Normal</v>
      </c>
      <c r="N1920" s="45">
        <f>IFERROR(VLOOKUP($A1920,'Hospitalisation Details'!$A:$P,15,0),"")</f>
        <v>33048</v>
      </c>
      <c r="O1920" s="46">
        <f>IFERROR(VLOOKUP($A1920,'Hospitalisation Details'!$A:$P,6,0),"")</f>
        <v>3866.86</v>
      </c>
      <c r="P1920" s="47" t="str">
        <f>IFERROR(VLOOKUP($A1920,'Hospitalisation Details'!$A:$P,12,0),"")</f>
        <v>tier - 1</v>
      </c>
      <c r="Q1920" s="47" t="str">
        <f>IFERROR(VLOOKUP($A1920,'Hospitalisation Details'!$A:$P,13,0),"")</f>
        <v>tier - 1</v>
      </c>
      <c r="R1920" s="47" t="str">
        <f>IFERROR(VLOOKUP($A1920,'Hospitalisation Details'!$A:$P,14,0),"")</f>
        <v>R1012</v>
      </c>
      <c r="S1920" s="47">
        <f>IFERROR(VLOOKUP($A1920,'Hospitalisation Details'!$A:$P,16,0),"")</f>
        <v>32</v>
      </c>
    </row>
    <row r="1921" spans="1:19" x14ac:dyDescent="0.3">
      <c r="A1921" s="34" t="str">
        <f>'Medical Examinations'!A1921</f>
        <v>Id1920</v>
      </c>
      <c r="B1921" s="36" t="str">
        <f>VLOOKUP($A1921,'Customer Names'!A:E,3,FALSE)</f>
        <v>Mr.</v>
      </c>
      <c r="C1921" s="37" t="str">
        <f>VLOOKUP($A1921,'Customer Names'!$A:$E,4,FALSE)</f>
        <v xml:space="preserve"> Craig</v>
      </c>
      <c r="D1921" s="37" t="str">
        <f>VLOOKUP($A1921,'Customer Names'!A:E,5,FALSE)</f>
        <v>Kuehl</v>
      </c>
      <c r="E1921" s="35">
        <f>VLOOKUP($A1921,'Medical Examinations'!$A:$H,2,FALSE)</f>
        <v>20.234999999999999</v>
      </c>
      <c r="F1921" s="35">
        <f>VLOOKUP($A1921,'Medical Examinations'!$A:$H,3,FALSE)</f>
        <v>5.01</v>
      </c>
      <c r="G1921" s="35" t="str">
        <f>VLOOKUP($A1921,'Medical Examinations'!$A:$N,11,0)</f>
        <v>Yes</v>
      </c>
      <c r="H1921" s="35" t="str">
        <f>VLOOKUP($A1921,'Medical Examinations'!$A:$N,5,0)</f>
        <v>No</v>
      </c>
      <c r="I1921" s="35" t="str">
        <f>VLOOKUP($A1921,'Medical Examinations'!$A:$N,6,0)</f>
        <v>No</v>
      </c>
      <c r="J1921" s="35">
        <f>VLOOKUP($A1921,'Medical Examinations'!$A:$N,9,0)</f>
        <v>0</v>
      </c>
      <c r="K1921" s="35" t="str">
        <f>VLOOKUP($A1921,'Medical Examinations'!$A:$N,10,0)</f>
        <v>No</v>
      </c>
      <c r="L1921" s="35" t="str">
        <f>VLOOKUP($A1921,'Medical Examinations'!$A:$N,12,0)</f>
        <v>Normal Weight</v>
      </c>
      <c r="M1921" s="35" t="str">
        <f>VLOOKUP($A1921,'Medical Examinations'!$A:$N,13,0)</f>
        <v>Normal</v>
      </c>
      <c r="N1921" s="45">
        <f>IFERROR(VLOOKUP($A1921,'Hospitalisation Details'!$A:$P,15,0),"")</f>
        <v>37182</v>
      </c>
      <c r="O1921" s="46">
        <f>IFERROR(VLOOKUP($A1921,'Hospitalisation Details'!$A:$P,6,0),"")</f>
        <v>3861.21</v>
      </c>
      <c r="P1921" s="47" t="str">
        <f>IFERROR(VLOOKUP($A1921,'Hospitalisation Details'!$A:$P,12,0),"")</f>
        <v>tier - 2</v>
      </c>
      <c r="Q1921" s="47" t="str">
        <f>IFERROR(VLOOKUP($A1921,'Hospitalisation Details'!$A:$P,13,0),"")</f>
        <v>tier - 2</v>
      </c>
      <c r="R1921" s="47" t="str">
        <f>IFERROR(VLOOKUP($A1921,'Hospitalisation Details'!$A:$P,14,0),"")</f>
        <v>R1016</v>
      </c>
      <c r="S1921" s="47">
        <f>IFERROR(VLOOKUP($A1921,'Hospitalisation Details'!$A:$P,16,0),"")</f>
        <v>21</v>
      </c>
    </row>
    <row r="1922" spans="1:19" x14ac:dyDescent="0.3">
      <c r="A1922" s="34" t="str">
        <f>'Medical Examinations'!A1922</f>
        <v>Id1921</v>
      </c>
      <c r="B1922" s="36" t="str">
        <f>VLOOKUP($A1922,'Customer Names'!A:E,3,FALSE)</f>
        <v>Mrs.</v>
      </c>
      <c r="C1922" s="37" t="str">
        <f>VLOOKUP($A1922,'Customer Names'!$A:$E,4,FALSE)</f>
        <v xml:space="preserve"> Bryn</v>
      </c>
      <c r="D1922" s="37" t="str">
        <f>VLOOKUP($A1922,'Customer Names'!A:E,5,FALSE)</f>
        <v>Burkholder</v>
      </c>
      <c r="E1922" s="35">
        <f>VLOOKUP($A1922,'Medical Examinations'!$A:$H,2,FALSE)</f>
        <v>30.67</v>
      </c>
      <c r="F1922" s="35">
        <f>VLOOKUP($A1922,'Medical Examinations'!$A:$H,3,FALSE)</f>
        <v>5.09</v>
      </c>
      <c r="G1922" s="35" t="str">
        <f>VLOOKUP($A1922,'Medical Examinations'!$A:$N,11,0)</f>
        <v>Yes</v>
      </c>
      <c r="H1922" s="35" t="str">
        <f>VLOOKUP($A1922,'Medical Examinations'!$A:$N,5,0)</f>
        <v>No</v>
      </c>
      <c r="I1922" s="35" t="str">
        <f>VLOOKUP($A1922,'Medical Examinations'!$A:$N,6,0)</f>
        <v>No</v>
      </c>
      <c r="J1922" s="35">
        <f>VLOOKUP($A1922,'Medical Examinations'!$A:$N,9,0)</f>
        <v>0</v>
      </c>
      <c r="K1922" s="35" t="str">
        <f>VLOOKUP($A1922,'Medical Examinations'!$A:$N,10,0)</f>
        <v>No</v>
      </c>
      <c r="L1922" s="35" t="str">
        <f>VLOOKUP($A1922,'Medical Examinations'!$A:$N,12,0)</f>
        <v>Obesity</v>
      </c>
      <c r="M1922" s="35" t="str">
        <f>VLOOKUP($A1922,'Medical Examinations'!$A:$N,13,0)</f>
        <v>Normal</v>
      </c>
      <c r="N1922" s="45">
        <f>IFERROR(VLOOKUP($A1922,'Hospitalisation Details'!$A:$P,15,0),"")</f>
        <v>37048</v>
      </c>
      <c r="O1922" s="46">
        <f>IFERROR(VLOOKUP($A1922,'Hospitalisation Details'!$A:$P,6,0),"")</f>
        <v>3858.51</v>
      </c>
      <c r="P1922" s="47" t="str">
        <f>IFERROR(VLOOKUP($A1922,'Hospitalisation Details'!$A:$P,12,0),"")</f>
        <v>tier - 2</v>
      </c>
      <c r="Q1922" s="47" t="str">
        <f>IFERROR(VLOOKUP($A1922,'Hospitalisation Details'!$A:$P,13,0),"")</f>
        <v>tier - 3</v>
      </c>
      <c r="R1922" s="47" t="str">
        <f>IFERROR(VLOOKUP($A1922,'Hospitalisation Details'!$A:$P,14,0),"")</f>
        <v>R1025</v>
      </c>
      <c r="S1922" s="47">
        <f>IFERROR(VLOOKUP($A1922,'Hospitalisation Details'!$A:$P,16,0),"")</f>
        <v>22</v>
      </c>
    </row>
    <row r="1923" spans="1:19" x14ac:dyDescent="0.3">
      <c r="A1923" s="34" t="str">
        <f>'Medical Examinations'!A1923</f>
        <v>Id1922</v>
      </c>
      <c r="B1923" s="36" t="str">
        <f>VLOOKUP($A1923,'Customer Names'!A:E,3,FALSE)</f>
        <v>Mr.</v>
      </c>
      <c r="C1923" s="37" t="str">
        <f>VLOOKUP($A1923,'Customer Names'!$A:$E,4,FALSE)</f>
        <v xml:space="preserve"> Michael</v>
      </c>
      <c r="D1923" s="37" t="str">
        <f>VLOOKUP($A1923,'Customer Names'!A:E,5,FALSE)</f>
        <v>Stadolnik</v>
      </c>
      <c r="E1923" s="35">
        <f>VLOOKUP($A1923,'Medical Examinations'!$A:$H,2,FALSE)</f>
        <v>30.875</v>
      </c>
      <c r="F1923" s="35">
        <f>VLOOKUP($A1923,'Medical Examinations'!$A:$H,3,FALSE)</f>
        <v>6.49</v>
      </c>
      <c r="G1923" s="35" t="str">
        <f>VLOOKUP($A1923,'Medical Examinations'!$A:$N,11,0)</f>
        <v>No</v>
      </c>
      <c r="H1923" s="35" t="str">
        <f>VLOOKUP($A1923,'Medical Examinations'!$A:$N,5,0)</f>
        <v>No</v>
      </c>
      <c r="I1923" s="35" t="str">
        <f>VLOOKUP($A1923,'Medical Examinations'!$A:$N,6,0)</f>
        <v>No</v>
      </c>
      <c r="J1923" s="35">
        <f>VLOOKUP($A1923,'Medical Examinations'!$A:$N,9,0)</f>
        <v>0</v>
      </c>
      <c r="K1923" s="35" t="str">
        <f>VLOOKUP($A1923,'Medical Examinations'!$A:$N,10,0)</f>
        <v>No</v>
      </c>
      <c r="L1923" s="35" t="str">
        <f>VLOOKUP($A1923,'Medical Examinations'!$A:$N,12,0)</f>
        <v>Obesity</v>
      </c>
      <c r="M1923" s="35" t="str">
        <f>VLOOKUP($A1923,'Medical Examinations'!$A:$N,13,0)</f>
        <v>Prediabetes</v>
      </c>
      <c r="N1923" s="45">
        <f>IFERROR(VLOOKUP($A1923,'Hospitalisation Details'!$A:$P,15,0),"")</f>
        <v>33469</v>
      </c>
      <c r="O1923" s="46">
        <f>IFERROR(VLOOKUP($A1923,'Hospitalisation Details'!$A:$P,6,0),"")</f>
        <v>3857.76</v>
      </c>
      <c r="P1923" s="47" t="str">
        <f>IFERROR(VLOOKUP($A1923,'Hospitalisation Details'!$A:$P,12,0),"")</f>
        <v>tier - 3</v>
      </c>
      <c r="Q1923" s="47" t="str">
        <f>IFERROR(VLOOKUP($A1923,'Hospitalisation Details'!$A:$P,13,0),"")</f>
        <v>tier - 1</v>
      </c>
      <c r="R1923" s="47" t="str">
        <f>IFERROR(VLOOKUP($A1923,'Hospitalisation Details'!$A:$P,14,0),"")</f>
        <v>R1016</v>
      </c>
      <c r="S1923" s="47">
        <f>IFERROR(VLOOKUP($A1923,'Hospitalisation Details'!$A:$P,16,0),"")</f>
        <v>31</v>
      </c>
    </row>
    <row r="1924" spans="1:19" x14ac:dyDescent="0.3">
      <c r="A1924" s="34" t="str">
        <f>'Medical Examinations'!A1924</f>
        <v>Id1923</v>
      </c>
      <c r="B1924" s="36" t="str">
        <f>VLOOKUP($A1924,'Customer Names'!A:E,3,FALSE)</f>
        <v>Mr.</v>
      </c>
      <c r="C1924" s="37" t="str">
        <f>VLOOKUP($A1924,'Customer Names'!$A:$E,4,FALSE)</f>
        <v xml:space="preserve"> Benjamin</v>
      </c>
      <c r="D1924" s="37" t="str">
        <f>VLOOKUP($A1924,'Customer Names'!A:E,5,FALSE)</f>
        <v>Shields</v>
      </c>
      <c r="E1924" s="35">
        <f>VLOOKUP($A1924,'Medical Examinations'!$A:$H,2,FALSE)</f>
        <v>23.8</v>
      </c>
      <c r="F1924" s="35">
        <f>VLOOKUP($A1924,'Medical Examinations'!$A:$H,3,FALSE)</f>
        <v>4.08</v>
      </c>
      <c r="G1924" s="35" t="str">
        <f>VLOOKUP($A1924,'Medical Examinations'!$A:$N,11,0)</f>
        <v>No</v>
      </c>
      <c r="H1924" s="35" t="str">
        <f>VLOOKUP($A1924,'Medical Examinations'!$A:$N,5,0)</f>
        <v>No</v>
      </c>
      <c r="I1924" s="35" t="str">
        <f>VLOOKUP($A1924,'Medical Examinations'!$A:$N,6,0)</f>
        <v>No</v>
      </c>
      <c r="J1924" s="35">
        <f>VLOOKUP($A1924,'Medical Examinations'!$A:$N,9,0)</f>
        <v>0</v>
      </c>
      <c r="K1924" s="35" t="str">
        <f>VLOOKUP($A1924,'Medical Examinations'!$A:$N,10,0)</f>
        <v>No</v>
      </c>
      <c r="L1924" s="35" t="str">
        <f>VLOOKUP($A1924,'Medical Examinations'!$A:$N,12,0)</f>
        <v>Normal Weight</v>
      </c>
      <c r="M1924" s="35" t="str">
        <f>VLOOKUP($A1924,'Medical Examinations'!$A:$N,13,0)</f>
        <v>Normal</v>
      </c>
      <c r="N1924" s="45">
        <f>IFERROR(VLOOKUP($A1924,'Hospitalisation Details'!$A:$P,15,0),"")</f>
        <v>34558</v>
      </c>
      <c r="O1924" s="46">
        <f>IFERROR(VLOOKUP($A1924,'Hospitalisation Details'!$A:$P,6,0),"")</f>
        <v>3847.67</v>
      </c>
      <c r="P1924" s="47" t="str">
        <f>IFERROR(VLOOKUP($A1924,'Hospitalisation Details'!$A:$P,12,0),"")</f>
        <v>tier - 3</v>
      </c>
      <c r="Q1924" s="47" t="str">
        <f>IFERROR(VLOOKUP($A1924,'Hospitalisation Details'!$A:$P,13,0),"")</f>
        <v>tier - 2</v>
      </c>
      <c r="R1924" s="47" t="str">
        <f>IFERROR(VLOOKUP($A1924,'Hospitalisation Details'!$A:$P,14,0),"")</f>
        <v>R1011</v>
      </c>
      <c r="S1924" s="47">
        <f>IFERROR(VLOOKUP($A1924,'Hospitalisation Details'!$A:$P,16,0),"")</f>
        <v>28</v>
      </c>
    </row>
    <row r="1925" spans="1:19" x14ac:dyDescent="0.3">
      <c r="A1925" s="34" t="str">
        <f>'Medical Examinations'!A1925</f>
        <v>Id1924</v>
      </c>
      <c r="B1925" s="36" t="str">
        <f>VLOOKUP($A1925,'Customer Names'!A:E,3,FALSE)</f>
        <v>Mr.</v>
      </c>
      <c r="C1925" s="37" t="str">
        <f>VLOOKUP($A1925,'Customer Names'!$A:$E,4,FALSE)</f>
        <v xml:space="preserve"> Jay</v>
      </c>
      <c r="D1925" s="37" t="str">
        <f>VLOOKUP($A1925,'Customer Names'!A:E,5,FALSE)</f>
        <v>Margolis</v>
      </c>
      <c r="E1925" s="35">
        <f>VLOOKUP($A1925,'Medical Examinations'!$A:$H,2,FALSE)</f>
        <v>15.37</v>
      </c>
      <c r="F1925" s="35">
        <f>VLOOKUP($A1925,'Medical Examinations'!$A:$H,3,FALSE)</f>
        <v>8.6300000000000008</v>
      </c>
      <c r="G1925" s="35" t="str">
        <f>VLOOKUP($A1925,'Medical Examinations'!$A:$N,11,0)</f>
        <v>Yes</v>
      </c>
      <c r="H1925" s="35" t="str">
        <f>VLOOKUP($A1925,'Medical Examinations'!$A:$N,5,0)</f>
        <v>No</v>
      </c>
      <c r="I1925" s="35" t="str">
        <f>VLOOKUP($A1925,'Medical Examinations'!$A:$N,6,0)</f>
        <v>No</v>
      </c>
      <c r="J1925" s="35">
        <f>VLOOKUP($A1925,'Medical Examinations'!$A:$N,9,0)</f>
        <v>0</v>
      </c>
      <c r="K1925" s="35" t="str">
        <f>VLOOKUP($A1925,'Medical Examinations'!$A:$N,10,0)</f>
        <v>No</v>
      </c>
      <c r="L1925" s="35" t="str">
        <f>VLOOKUP($A1925,'Medical Examinations'!$A:$N,12,0)</f>
        <v>Underweight</v>
      </c>
      <c r="M1925" s="35" t="str">
        <f>VLOOKUP($A1925,'Medical Examinations'!$A:$N,13,0)</f>
        <v>Diabetes</v>
      </c>
      <c r="N1925" s="45">
        <f>IFERROR(VLOOKUP($A1925,'Hospitalisation Details'!$A:$P,15,0),"")</f>
        <v>29858</v>
      </c>
      <c r="O1925" s="46">
        <f>IFERROR(VLOOKUP($A1925,'Hospitalisation Details'!$A:$P,6,0),"")</f>
        <v>3797.2</v>
      </c>
      <c r="P1925" s="47" t="str">
        <f>IFERROR(VLOOKUP($A1925,'Hospitalisation Details'!$A:$P,12,0),"")</f>
        <v>tier - 2</v>
      </c>
      <c r="Q1925" s="47" t="str">
        <f>IFERROR(VLOOKUP($A1925,'Hospitalisation Details'!$A:$P,13,0),"")</f>
        <v>tier - 3</v>
      </c>
      <c r="R1925" s="47" t="str">
        <f>IFERROR(VLOOKUP($A1925,'Hospitalisation Details'!$A:$P,14,0),"")</f>
        <v>R1012</v>
      </c>
      <c r="S1925" s="47">
        <f>IFERROR(VLOOKUP($A1925,'Hospitalisation Details'!$A:$P,16,0),"")</f>
        <v>41</v>
      </c>
    </row>
    <row r="1926" spans="1:19" x14ac:dyDescent="0.3">
      <c r="A1926" s="34" t="str">
        <f>'Medical Examinations'!A1926</f>
        <v>Id1925</v>
      </c>
      <c r="B1926" s="36" t="str">
        <f>VLOOKUP($A1926,'Customer Names'!A:E,3,FALSE)</f>
        <v>Mr.</v>
      </c>
      <c r="C1926" s="37" t="str">
        <f>VLOOKUP($A1926,'Customer Names'!$A:$E,4,FALSE)</f>
        <v xml:space="preserve"> William</v>
      </c>
      <c r="D1926" s="37" t="str">
        <f>VLOOKUP($A1926,'Customer Names'!A:E,5,FALSE)</f>
        <v>Uffenbeck</v>
      </c>
      <c r="E1926" s="35">
        <f>VLOOKUP($A1926,'Medical Examinations'!$A:$H,2,FALSE)</f>
        <v>30.4</v>
      </c>
      <c r="F1926" s="35">
        <f>VLOOKUP($A1926,'Medical Examinations'!$A:$H,3,FALSE)</f>
        <v>5.28</v>
      </c>
      <c r="G1926" s="35" t="str">
        <f>VLOOKUP($A1926,'Medical Examinations'!$A:$N,11,0)</f>
        <v>No</v>
      </c>
      <c r="H1926" s="35" t="str">
        <f>VLOOKUP($A1926,'Medical Examinations'!$A:$N,5,0)</f>
        <v>No</v>
      </c>
      <c r="I1926" s="35" t="str">
        <f>VLOOKUP($A1926,'Medical Examinations'!$A:$N,6,0)</f>
        <v>No</v>
      </c>
      <c r="J1926" s="35">
        <f>VLOOKUP($A1926,'Medical Examinations'!$A:$N,9,0)</f>
        <v>0</v>
      </c>
      <c r="K1926" s="35" t="str">
        <f>VLOOKUP($A1926,'Medical Examinations'!$A:$N,10,0)</f>
        <v>No</v>
      </c>
      <c r="L1926" s="35" t="str">
        <f>VLOOKUP($A1926,'Medical Examinations'!$A:$N,12,0)</f>
        <v>Obesity</v>
      </c>
      <c r="M1926" s="35" t="str">
        <f>VLOOKUP($A1926,'Medical Examinations'!$A:$N,13,0)</f>
        <v>Normal</v>
      </c>
      <c r="N1926" s="45">
        <f>IFERROR(VLOOKUP($A1926,'Hospitalisation Details'!$A:$P,15,0),"")</f>
        <v>36335</v>
      </c>
      <c r="O1926" s="46">
        <f>IFERROR(VLOOKUP($A1926,'Hospitalisation Details'!$A:$P,6,0),"")</f>
        <v>3796.36</v>
      </c>
      <c r="P1926" s="47" t="str">
        <f>IFERROR(VLOOKUP($A1926,'Hospitalisation Details'!$A:$P,12,0),"")</f>
        <v>tier - 2</v>
      </c>
      <c r="Q1926" s="47" t="str">
        <f>IFERROR(VLOOKUP($A1926,'Hospitalisation Details'!$A:$P,13,0),"")</f>
        <v>tier - 3</v>
      </c>
      <c r="R1926" s="47" t="str">
        <f>IFERROR(VLOOKUP($A1926,'Hospitalisation Details'!$A:$P,14,0),"")</f>
        <v>R1012</v>
      </c>
      <c r="S1926" s="47">
        <f>IFERROR(VLOOKUP($A1926,'Hospitalisation Details'!$A:$P,16,0),"")</f>
        <v>23</v>
      </c>
    </row>
    <row r="1927" spans="1:19" x14ac:dyDescent="0.3">
      <c r="A1927" s="34" t="str">
        <f>'Medical Examinations'!A1927</f>
        <v>Id1926</v>
      </c>
      <c r="B1927" s="36" t="str">
        <f>VLOOKUP($A1927,'Customer Names'!A:E,3,FALSE)</f>
        <v>Ms.</v>
      </c>
      <c r="C1927" s="37" t="str">
        <f>VLOOKUP($A1927,'Customer Names'!$A:$E,4,FALSE)</f>
        <v xml:space="preserve"> Shelley</v>
      </c>
      <c r="D1927" s="37" t="str">
        <f>VLOOKUP($A1927,'Customer Names'!A:E,5,FALSE)</f>
        <v>Brake</v>
      </c>
      <c r="E1927" s="35">
        <f>VLOOKUP($A1927,'Medical Examinations'!$A:$H,2,FALSE)</f>
        <v>19.48</v>
      </c>
      <c r="F1927" s="35">
        <f>VLOOKUP($A1927,'Medical Examinations'!$A:$H,3,FALSE)</f>
        <v>5.63</v>
      </c>
      <c r="G1927" s="35" t="str">
        <f>VLOOKUP($A1927,'Medical Examinations'!$A:$N,11,0)</f>
        <v>Yes</v>
      </c>
      <c r="H1927" s="35" t="str">
        <f>VLOOKUP($A1927,'Medical Examinations'!$A:$N,5,0)</f>
        <v>No</v>
      </c>
      <c r="I1927" s="35" t="str">
        <f>VLOOKUP($A1927,'Medical Examinations'!$A:$N,6,0)</f>
        <v>No</v>
      </c>
      <c r="J1927" s="35">
        <f>VLOOKUP($A1927,'Medical Examinations'!$A:$N,9,0)</f>
        <v>1</v>
      </c>
      <c r="K1927" s="35" t="str">
        <f>VLOOKUP($A1927,'Medical Examinations'!$A:$N,10,0)</f>
        <v>No</v>
      </c>
      <c r="L1927" s="35" t="str">
        <f>VLOOKUP($A1927,'Medical Examinations'!$A:$N,12,0)</f>
        <v>Normal Weight</v>
      </c>
      <c r="M1927" s="35" t="str">
        <f>VLOOKUP($A1927,'Medical Examinations'!$A:$N,13,0)</f>
        <v>Normal</v>
      </c>
      <c r="N1927" s="45">
        <f>IFERROR(VLOOKUP($A1927,'Hospitalisation Details'!$A:$P,15,0),"")</f>
        <v>32383</v>
      </c>
      <c r="O1927" s="46">
        <f>IFERROR(VLOOKUP($A1927,'Hospitalisation Details'!$A:$P,6,0),"")</f>
        <v>3793.55</v>
      </c>
      <c r="P1927" s="47" t="str">
        <f>IFERROR(VLOOKUP($A1927,'Hospitalisation Details'!$A:$P,12,0),"")</f>
        <v>tier - 2</v>
      </c>
      <c r="Q1927" s="47" t="str">
        <f>IFERROR(VLOOKUP($A1927,'Hospitalisation Details'!$A:$P,13,0),"")</f>
        <v>tier - 3</v>
      </c>
      <c r="R1927" s="47" t="str">
        <f>IFERROR(VLOOKUP($A1927,'Hospitalisation Details'!$A:$P,14,0),"")</f>
        <v>R1013</v>
      </c>
      <c r="S1927" s="47">
        <f>IFERROR(VLOOKUP($A1927,'Hospitalisation Details'!$A:$P,16,0),"")</f>
        <v>34</v>
      </c>
    </row>
    <row r="1928" spans="1:19" x14ac:dyDescent="0.3">
      <c r="A1928" s="34" t="str">
        <f>'Medical Examinations'!A1928</f>
        <v>Id1927</v>
      </c>
      <c r="B1928" s="36" t="str">
        <f>VLOOKUP($A1928,'Customer Names'!A:E,3,FALSE)</f>
        <v>Ms.</v>
      </c>
      <c r="C1928" s="37" t="str">
        <f>VLOOKUP($A1928,'Customer Names'!$A:$E,4,FALSE)</f>
        <v xml:space="preserve"> Jekaterina</v>
      </c>
      <c r="D1928" s="37" t="str">
        <f>VLOOKUP($A1928,'Customer Names'!A:E,5,FALSE)</f>
        <v>Stepanova</v>
      </c>
      <c r="E1928" s="35">
        <f>VLOOKUP($A1928,'Medical Examinations'!$A:$H,2,FALSE)</f>
        <v>16.96</v>
      </c>
      <c r="F1928" s="35">
        <f>VLOOKUP($A1928,'Medical Examinations'!$A:$H,3,FALSE)</f>
        <v>11.47</v>
      </c>
      <c r="G1928" s="35" t="str">
        <f>VLOOKUP($A1928,'Medical Examinations'!$A:$N,11,0)</f>
        <v>Yes</v>
      </c>
      <c r="H1928" s="35" t="str">
        <f>VLOOKUP($A1928,'Medical Examinations'!$A:$N,5,0)</f>
        <v>No</v>
      </c>
      <c r="I1928" s="35" t="str">
        <f>VLOOKUP($A1928,'Medical Examinations'!$A:$N,6,0)</f>
        <v>No</v>
      </c>
      <c r="J1928" s="35">
        <f>VLOOKUP($A1928,'Medical Examinations'!$A:$N,9,0)</f>
        <v>0</v>
      </c>
      <c r="K1928" s="35" t="str">
        <f>VLOOKUP($A1928,'Medical Examinations'!$A:$N,10,0)</f>
        <v>No</v>
      </c>
      <c r="L1928" s="35" t="str">
        <f>VLOOKUP($A1928,'Medical Examinations'!$A:$N,12,0)</f>
        <v>Underweight</v>
      </c>
      <c r="M1928" s="35" t="str">
        <f>VLOOKUP($A1928,'Medical Examinations'!$A:$N,13,0)</f>
        <v>Diabetes</v>
      </c>
      <c r="N1928" s="45">
        <f>IFERROR(VLOOKUP($A1928,'Hospitalisation Details'!$A:$P,15,0),"")</f>
        <v>29933</v>
      </c>
      <c r="O1928" s="46">
        <f>IFERROR(VLOOKUP($A1928,'Hospitalisation Details'!$A:$P,6,0),"")</f>
        <v>3785.77</v>
      </c>
      <c r="P1928" s="47" t="str">
        <f>IFERROR(VLOOKUP($A1928,'Hospitalisation Details'!$A:$P,12,0),"")</f>
        <v>tier - 2</v>
      </c>
      <c r="Q1928" s="47" t="str">
        <f>IFERROR(VLOOKUP($A1928,'Hospitalisation Details'!$A:$P,13,0),"")</f>
        <v>tier - 1</v>
      </c>
      <c r="R1928" s="47" t="str">
        <f>IFERROR(VLOOKUP($A1928,'Hospitalisation Details'!$A:$P,14,0),"")</f>
        <v>R1013</v>
      </c>
      <c r="S1928" s="47">
        <f>IFERROR(VLOOKUP($A1928,'Hospitalisation Details'!$A:$P,16,0),"")</f>
        <v>41</v>
      </c>
    </row>
    <row r="1929" spans="1:19" x14ac:dyDescent="0.3">
      <c r="A1929" s="34" t="str">
        <f>'Medical Examinations'!A1929</f>
        <v>Id1928</v>
      </c>
      <c r="B1929" s="36" t="str">
        <f>VLOOKUP($A1929,'Customer Names'!A:E,3,FALSE)</f>
        <v>Mr.</v>
      </c>
      <c r="C1929" s="37" t="str">
        <f>VLOOKUP($A1929,'Customer Names'!$A:$E,4,FALSE)</f>
        <v xml:space="preserve"> Daniel</v>
      </c>
      <c r="D1929" s="37" t="str">
        <f>VLOOKUP($A1929,'Customer Names'!A:E,5,FALSE)</f>
        <v>Verdi</v>
      </c>
      <c r="E1929" s="35">
        <f>VLOOKUP($A1929,'Medical Examinations'!$A:$H,2,FALSE)</f>
        <v>19.05</v>
      </c>
      <c r="F1929" s="35">
        <f>VLOOKUP($A1929,'Medical Examinations'!$A:$H,3,FALSE)</f>
        <v>4.92</v>
      </c>
      <c r="G1929" s="35" t="str">
        <f>VLOOKUP($A1929,'Medical Examinations'!$A:$N,11,0)</f>
        <v>No</v>
      </c>
      <c r="H1929" s="35" t="str">
        <f>VLOOKUP($A1929,'Medical Examinations'!$A:$N,5,0)</f>
        <v>No</v>
      </c>
      <c r="I1929" s="35" t="str">
        <f>VLOOKUP($A1929,'Medical Examinations'!$A:$N,6,0)</f>
        <v>No</v>
      </c>
      <c r="J1929" s="35">
        <f>VLOOKUP($A1929,'Medical Examinations'!$A:$N,9,0)</f>
        <v>1</v>
      </c>
      <c r="K1929" s="35" t="str">
        <f>VLOOKUP($A1929,'Medical Examinations'!$A:$N,10,0)</f>
        <v>No</v>
      </c>
      <c r="L1929" s="35" t="str">
        <f>VLOOKUP($A1929,'Medical Examinations'!$A:$N,12,0)</f>
        <v>Normal Weight</v>
      </c>
      <c r="M1929" s="35" t="str">
        <f>VLOOKUP($A1929,'Medical Examinations'!$A:$N,13,0)</f>
        <v>Normal</v>
      </c>
      <c r="N1929" s="45">
        <f>IFERROR(VLOOKUP($A1929,'Hospitalisation Details'!$A:$P,15,0),"")</f>
        <v>32074</v>
      </c>
      <c r="O1929" s="46">
        <f>IFERROR(VLOOKUP($A1929,'Hospitalisation Details'!$A:$P,6,0),"")</f>
        <v>3773.23</v>
      </c>
      <c r="P1929" s="47" t="str">
        <f>IFERROR(VLOOKUP($A1929,'Hospitalisation Details'!$A:$P,12,0),"")</f>
        <v>tier - 2</v>
      </c>
      <c r="Q1929" s="47" t="str">
        <f>IFERROR(VLOOKUP($A1929,'Hospitalisation Details'!$A:$P,13,0),"")</f>
        <v>tier - 3</v>
      </c>
      <c r="R1929" s="47" t="str">
        <f>IFERROR(VLOOKUP($A1929,'Hospitalisation Details'!$A:$P,14,0),"")</f>
        <v>R1013</v>
      </c>
      <c r="S1929" s="47">
        <f>IFERROR(VLOOKUP($A1929,'Hospitalisation Details'!$A:$P,16,0),"")</f>
        <v>35</v>
      </c>
    </row>
    <row r="1930" spans="1:19" x14ac:dyDescent="0.3">
      <c r="A1930" s="34" t="str">
        <f>'Medical Examinations'!A1930</f>
        <v>Id1929</v>
      </c>
      <c r="B1930" s="36" t="str">
        <f>VLOOKUP($A1930,'Customer Names'!A:E,3,FALSE)</f>
        <v>Ms.</v>
      </c>
      <c r="C1930" s="37" t="str">
        <f>VLOOKUP($A1930,'Customer Names'!$A:$E,4,FALSE)</f>
        <v xml:space="preserve"> Pauline</v>
      </c>
      <c r="D1930" s="37" t="str">
        <f>VLOOKUP($A1930,'Customer Names'!A:E,5,FALSE)</f>
        <v>McLean</v>
      </c>
      <c r="E1930" s="35">
        <f>VLOOKUP($A1930,'Medical Examinations'!$A:$H,2,FALSE)</f>
        <v>37.619999999999997</v>
      </c>
      <c r="F1930" s="35">
        <f>VLOOKUP($A1930,'Medical Examinations'!$A:$H,3,FALSE)</f>
        <v>4.18</v>
      </c>
      <c r="G1930" s="35" t="str">
        <f>VLOOKUP($A1930,'Medical Examinations'!$A:$N,11,0)</f>
        <v>No</v>
      </c>
      <c r="H1930" s="35" t="str">
        <f>VLOOKUP($A1930,'Medical Examinations'!$A:$N,5,0)</f>
        <v>No</v>
      </c>
      <c r="I1930" s="35" t="str">
        <f>VLOOKUP($A1930,'Medical Examinations'!$A:$N,6,0)</f>
        <v>No</v>
      </c>
      <c r="J1930" s="35">
        <f>VLOOKUP($A1930,'Medical Examinations'!$A:$N,9,0)</f>
        <v>0</v>
      </c>
      <c r="K1930" s="35" t="str">
        <f>VLOOKUP($A1930,'Medical Examinations'!$A:$N,10,0)</f>
        <v>No</v>
      </c>
      <c r="L1930" s="35" t="str">
        <f>VLOOKUP($A1930,'Medical Examinations'!$A:$N,12,0)</f>
        <v>Obesity</v>
      </c>
      <c r="M1930" s="35" t="str">
        <f>VLOOKUP($A1930,'Medical Examinations'!$A:$N,13,0)</f>
        <v>Normal</v>
      </c>
      <c r="N1930" s="45">
        <f>IFERROR(VLOOKUP($A1930,'Hospitalisation Details'!$A:$P,15,0),"")</f>
        <v>34659</v>
      </c>
      <c r="O1930" s="46">
        <f>IFERROR(VLOOKUP($A1930,'Hospitalisation Details'!$A:$P,6,0),"")</f>
        <v>3766.88</v>
      </c>
      <c r="P1930" s="47" t="str">
        <f>IFERROR(VLOOKUP($A1930,'Hospitalisation Details'!$A:$P,12,0),"")</f>
        <v>tier - 2</v>
      </c>
      <c r="Q1930" s="47" t="str">
        <f>IFERROR(VLOOKUP($A1930,'Hospitalisation Details'!$A:$P,13,0),"")</f>
        <v>tier - 1</v>
      </c>
      <c r="R1930" s="47" t="str">
        <f>IFERROR(VLOOKUP($A1930,'Hospitalisation Details'!$A:$P,14,0),"")</f>
        <v>R1013</v>
      </c>
      <c r="S1930" s="47">
        <f>IFERROR(VLOOKUP($A1930,'Hospitalisation Details'!$A:$P,16,0),"")</f>
        <v>28</v>
      </c>
    </row>
    <row r="1931" spans="1:19" x14ac:dyDescent="0.3">
      <c r="A1931" s="34" t="str">
        <f>'Medical Examinations'!A1931</f>
        <v>Id1930</v>
      </c>
      <c r="B1931" s="36" t="str">
        <f>VLOOKUP($A1931,'Customer Names'!A:E,3,FALSE)</f>
        <v>Ms.</v>
      </c>
      <c r="C1931" s="37" t="str">
        <f>VLOOKUP($A1931,'Customer Names'!$A:$E,4,FALSE)</f>
        <v xml:space="preserve"> Colleen</v>
      </c>
      <c r="D1931" s="37" t="str">
        <f>VLOOKUP($A1931,'Customer Names'!A:E,5,FALSE)</f>
        <v>Ryan</v>
      </c>
      <c r="E1931" s="35">
        <f>VLOOKUP($A1931,'Medical Examinations'!$A:$H,2,FALSE)</f>
        <v>29.1</v>
      </c>
      <c r="F1931" s="35">
        <f>VLOOKUP($A1931,'Medical Examinations'!$A:$H,3,FALSE)</f>
        <v>4.67</v>
      </c>
      <c r="G1931" s="35" t="str">
        <f>VLOOKUP($A1931,'Medical Examinations'!$A:$N,11,0)</f>
        <v>No</v>
      </c>
      <c r="H1931" s="35" t="str">
        <f>VLOOKUP($A1931,'Medical Examinations'!$A:$N,5,0)</f>
        <v>No</v>
      </c>
      <c r="I1931" s="35" t="str">
        <f>VLOOKUP($A1931,'Medical Examinations'!$A:$N,6,0)</f>
        <v>No</v>
      </c>
      <c r="J1931" s="35">
        <f>VLOOKUP($A1931,'Medical Examinations'!$A:$N,9,0)</f>
        <v>0</v>
      </c>
      <c r="K1931" s="35" t="str">
        <f>VLOOKUP($A1931,'Medical Examinations'!$A:$N,10,0)</f>
        <v>No</v>
      </c>
      <c r="L1931" s="35" t="str">
        <f>VLOOKUP($A1931,'Medical Examinations'!$A:$N,12,0)</f>
        <v>Overweight</v>
      </c>
      <c r="M1931" s="35" t="str">
        <f>VLOOKUP($A1931,'Medical Examinations'!$A:$N,13,0)</f>
        <v>Normal</v>
      </c>
      <c r="N1931" s="45">
        <f>IFERROR(VLOOKUP($A1931,'Hospitalisation Details'!$A:$P,15,0),"")</f>
        <v>33535</v>
      </c>
      <c r="O1931" s="46">
        <f>IFERROR(VLOOKUP($A1931,'Hospitalisation Details'!$A:$P,6,0),"")</f>
        <v>3761.29</v>
      </c>
      <c r="P1931" s="47" t="str">
        <f>IFERROR(VLOOKUP($A1931,'Hospitalisation Details'!$A:$P,12,0),"")</f>
        <v>tier - 2</v>
      </c>
      <c r="Q1931" s="47" t="str">
        <f>IFERROR(VLOOKUP($A1931,'Hospitalisation Details'!$A:$P,13,0),"")</f>
        <v>tier - 3</v>
      </c>
      <c r="R1931" s="47" t="str">
        <f>IFERROR(VLOOKUP($A1931,'Hospitalisation Details'!$A:$P,14,0),"")</f>
        <v>R1011</v>
      </c>
      <c r="S1931" s="47">
        <f>IFERROR(VLOOKUP($A1931,'Hospitalisation Details'!$A:$P,16,0),"")</f>
        <v>31</v>
      </c>
    </row>
    <row r="1932" spans="1:19" x14ac:dyDescent="0.3">
      <c r="A1932" s="34" t="str">
        <f>'Medical Examinations'!A1932</f>
        <v>Id1931</v>
      </c>
      <c r="B1932" s="36" t="str">
        <f>VLOOKUP($A1932,'Customer Names'!A:E,3,FALSE)</f>
        <v>Ms.</v>
      </c>
      <c r="C1932" s="37" t="str">
        <f>VLOOKUP($A1932,'Customer Names'!$A:$E,4,FALSE)</f>
        <v xml:space="preserve"> Aleah K</v>
      </c>
      <c r="D1932" s="37" t="str">
        <f>VLOOKUP($A1932,'Customer Names'!A:E,5,FALSE)</f>
        <v>Mickelson</v>
      </c>
      <c r="E1932" s="35">
        <f>VLOOKUP($A1932,'Medical Examinations'!$A:$H,2,FALSE)</f>
        <v>26.62</v>
      </c>
      <c r="F1932" s="35">
        <f>VLOOKUP($A1932,'Medical Examinations'!$A:$H,3,FALSE)</f>
        <v>6.24</v>
      </c>
      <c r="G1932" s="35" t="str">
        <f>VLOOKUP($A1932,'Medical Examinations'!$A:$N,11,0)</f>
        <v>No</v>
      </c>
      <c r="H1932" s="35" t="str">
        <f>VLOOKUP($A1932,'Medical Examinations'!$A:$N,5,0)</f>
        <v>No</v>
      </c>
      <c r="I1932" s="35" t="str">
        <f>VLOOKUP($A1932,'Medical Examinations'!$A:$N,6,0)</f>
        <v>No</v>
      </c>
      <c r="J1932" s="35">
        <f>VLOOKUP($A1932,'Medical Examinations'!$A:$N,9,0)</f>
        <v>0</v>
      </c>
      <c r="K1932" s="35" t="str">
        <f>VLOOKUP($A1932,'Medical Examinations'!$A:$N,10,0)</f>
        <v>No</v>
      </c>
      <c r="L1932" s="35" t="str">
        <f>VLOOKUP($A1932,'Medical Examinations'!$A:$N,12,0)</f>
        <v>Overweight</v>
      </c>
      <c r="M1932" s="35" t="str">
        <f>VLOOKUP($A1932,'Medical Examinations'!$A:$N,13,0)</f>
        <v>Prediabetes</v>
      </c>
      <c r="N1932" s="45">
        <f>IFERROR(VLOOKUP($A1932,'Hospitalisation Details'!$A:$P,15,0),"")</f>
        <v>33475</v>
      </c>
      <c r="O1932" s="46">
        <f>IFERROR(VLOOKUP($A1932,'Hospitalisation Details'!$A:$P,6,0),"")</f>
        <v>3757.84</v>
      </c>
      <c r="P1932" s="47" t="str">
        <f>IFERROR(VLOOKUP($A1932,'Hospitalisation Details'!$A:$P,12,0),"")</f>
        <v>tier - 2</v>
      </c>
      <c r="Q1932" s="47" t="str">
        <f>IFERROR(VLOOKUP($A1932,'Hospitalisation Details'!$A:$P,13,0),"")</f>
        <v>tier - 1</v>
      </c>
      <c r="R1932" s="47" t="str">
        <f>IFERROR(VLOOKUP($A1932,'Hospitalisation Details'!$A:$P,14,0),"")</f>
        <v>R1013</v>
      </c>
      <c r="S1932" s="47">
        <f>IFERROR(VLOOKUP($A1932,'Hospitalisation Details'!$A:$P,16,0),"")</f>
        <v>31</v>
      </c>
    </row>
    <row r="1933" spans="1:19" x14ac:dyDescent="0.3">
      <c r="A1933" s="34" t="str">
        <f>'Medical Examinations'!A1933</f>
        <v>Id1932</v>
      </c>
      <c r="B1933" s="36" t="str">
        <f>VLOOKUP($A1933,'Customer Names'!A:E,3,FALSE)</f>
        <v>Ms.</v>
      </c>
      <c r="C1933" s="37" t="str">
        <f>VLOOKUP($A1933,'Customer Names'!$A:$E,4,FALSE)</f>
        <v xml:space="preserve"> Mare</v>
      </c>
      <c r="D1933" s="37" t="str">
        <f>VLOOKUP($A1933,'Customer Names'!A:E,5,FALSE)</f>
        <v>Dibaba</v>
      </c>
      <c r="E1933" s="35">
        <f>VLOOKUP($A1933,'Medical Examinations'!$A:$H,2,FALSE)</f>
        <v>25.74</v>
      </c>
      <c r="F1933" s="35">
        <f>VLOOKUP($A1933,'Medical Examinations'!$A:$H,3,FALSE)</f>
        <v>5.99</v>
      </c>
      <c r="G1933" s="35" t="str">
        <f>VLOOKUP($A1933,'Medical Examinations'!$A:$N,11,0)</f>
        <v>No</v>
      </c>
      <c r="H1933" s="35" t="str">
        <f>VLOOKUP($A1933,'Medical Examinations'!$A:$N,5,0)</f>
        <v>No</v>
      </c>
      <c r="I1933" s="35" t="str">
        <f>VLOOKUP($A1933,'Medical Examinations'!$A:$N,6,0)</f>
        <v>No</v>
      </c>
      <c r="J1933" s="35">
        <f>VLOOKUP($A1933,'Medical Examinations'!$A:$N,9,0)</f>
        <v>0</v>
      </c>
      <c r="K1933" s="35" t="str">
        <f>VLOOKUP($A1933,'Medical Examinations'!$A:$N,10,0)</f>
        <v>No</v>
      </c>
      <c r="L1933" s="35" t="str">
        <f>VLOOKUP($A1933,'Medical Examinations'!$A:$N,12,0)</f>
        <v>Overweight</v>
      </c>
      <c r="M1933" s="35" t="str">
        <f>VLOOKUP($A1933,'Medical Examinations'!$A:$N,13,0)</f>
        <v>Prediabetes</v>
      </c>
      <c r="N1933" s="45">
        <f>IFERROR(VLOOKUP($A1933,'Hospitalisation Details'!$A:$P,15,0),"")</f>
        <v>33539</v>
      </c>
      <c r="O1933" s="46">
        <f>IFERROR(VLOOKUP($A1933,'Hospitalisation Details'!$A:$P,6,0),"")</f>
        <v>3756.62</v>
      </c>
      <c r="P1933" s="47" t="str">
        <f>IFERROR(VLOOKUP($A1933,'Hospitalisation Details'!$A:$P,12,0),"")</f>
        <v>tier - 2</v>
      </c>
      <c r="Q1933" s="47" t="str">
        <f>IFERROR(VLOOKUP($A1933,'Hospitalisation Details'!$A:$P,13,0),"")</f>
        <v>tier - 2</v>
      </c>
      <c r="R1933" s="47" t="str">
        <f>IFERROR(VLOOKUP($A1933,'Hospitalisation Details'!$A:$P,14,0),"")</f>
        <v>R1013</v>
      </c>
      <c r="S1933" s="47">
        <f>IFERROR(VLOOKUP($A1933,'Hospitalisation Details'!$A:$P,16,0),"")</f>
        <v>31</v>
      </c>
    </row>
    <row r="1934" spans="1:19" x14ac:dyDescent="0.3">
      <c r="A1934" s="34" t="str">
        <f>'Medical Examinations'!A1934</f>
        <v>Id1933</v>
      </c>
      <c r="B1934" s="36" t="str">
        <f>VLOOKUP($A1934,'Customer Names'!A:E,3,FALSE)</f>
        <v>Mr.</v>
      </c>
      <c r="C1934" s="37" t="str">
        <f>VLOOKUP($A1934,'Customer Names'!$A:$E,4,FALSE)</f>
        <v xml:space="preserve"> Kevin</v>
      </c>
      <c r="D1934" s="37" t="str">
        <f>VLOOKUP($A1934,'Customer Names'!A:E,5,FALSE)</f>
        <v>Shilling</v>
      </c>
      <c r="E1934" s="35">
        <f>VLOOKUP($A1934,'Medical Examinations'!$A:$H,2,FALSE)</f>
        <v>18.22</v>
      </c>
      <c r="F1934" s="35">
        <f>VLOOKUP($A1934,'Medical Examinations'!$A:$H,3,FALSE)</f>
        <v>10.27</v>
      </c>
      <c r="G1934" s="35" t="str">
        <f>VLOOKUP($A1934,'Medical Examinations'!$A:$N,11,0)</f>
        <v>Yes</v>
      </c>
      <c r="H1934" s="35" t="str">
        <f>VLOOKUP($A1934,'Medical Examinations'!$A:$N,5,0)</f>
        <v>No</v>
      </c>
      <c r="I1934" s="35" t="str">
        <f>VLOOKUP($A1934,'Medical Examinations'!$A:$N,6,0)</f>
        <v>No</v>
      </c>
      <c r="J1934" s="35">
        <f>VLOOKUP($A1934,'Medical Examinations'!$A:$N,9,0)</f>
        <v>1</v>
      </c>
      <c r="K1934" s="35" t="str">
        <f>VLOOKUP($A1934,'Medical Examinations'!$A:$N,10,0)</f>
        <v>No</v>
      </c>
      <c r="L1934" s="35" t="str">
        <f>VLOOKUP($A1934,'Medical Examinations'!$A:$N,12,0)</f>
        <v>Underweight</v>
      </c>
      <c r="M1934" s="35" t="str">
        <f>VLOOKUP($A1934,'Medical Examinations'!$A:$N,13,0)</f>
        <v>Diabetes</v>
      </c>
      <c r="N1934" s="45">
        <f>IFERROR(VLOOKUP($A1934,'Hospitalisation Details'!$A:$P,15,0),"")</f>
        <v>31664</v>
      </c>
      <c r="O1934" s="46">
        <f>IFERROR(VLOOKUP($A1934,'Hospitalisation Details'!$A:$P,6,0),"")</f>
        <v>3748.56</v>
      </c>
      <c r="P1934" s="47" t="str">
        <f>IFERROR(VLOOKUP($A1934,'Hospitalisation Details'!$A:$P,12,0),"")</f>
        <v>tier - 2</v>
      </c>
      <c r="Q1934" s="47" t="str">
        <f>IFERROR(VLOOKUP($A1934,'Hospitalisation Details'!$A:$P,13,0),"")</f>
        <v>tier - 2</v>
      </c>
      <c r="R1934" s="47" t="str">
        <f>IFERROR(VLOOKUP($A1934,'Hospitalisation Details'!$A:$P,14,0),"")</f>
        <v>R1013</v>
      </c>
      <c r="S1934" s="47">
        <f>IFERROR(VLOOKUP($A1934,'Hospitalisation Details'!$A:$P,16,0),"")</f>
        <v>36</v>
      </c>
    </row>
    <row r="1935" spans="1:19" x14ac:dyDescent="0.3">
      <c r="A1935" s="34" t="str">
        <f>'Medical Examinations'!A1935</f>
        <v>Id1934</v>
      </c>
      <c r="B1935" s="36" t="str">
        <f>VLOOKUP($A1935,'Customer Names'!A:E,3,FALSE)</f>
        <v>Ms.</v>
      </c>
      <c r="C1935" s="37" t="str">
        <f>VLOOKUP($A1935,'Customer Names'!$A:$E,4,FALSE)</f>
        <v xml:space="preserve"> Jessica</v>
      </c>
      <c r="D1935" s="37" t="str">
        <f>VLOOKUP($A1935,'Customer Names'!A:E,5,FALSE)</f>
        <v>Bashaw</v>
      </c>
      <c r="E1935" s="35">
        <f>VLOOKUP($A1935,'Medical Examinations'!$A:$H,2,FALSE)</f>
        <v>26.03</v>
      </c>
      <c r="F1935" s="35">
        <f>VLOOKUP($A1935,'Medical Examinations'!$A:$H,3,FALSE)</f>
        <v>5.97</v>
      </c>
      <c r="G1935" s="35" t="str">
        <f>VLOOKUP($A1935,'Medical Examinations'!$A:$N,11,0)</f>
        <v>No</v>
      </c>
      <c r="H1935" s="35" t="str">
        <f>VLOOKUP($A1935,'Medical Examinations'!$A:$N,5,0)</f>
        <v>No</v>
      </c>
      <c r="I1935" s="35" t="str">
        <f>VLOOKUP($A1935,'Medical Examinations'!$A:$N,6,0)</f>
        <v>Yes</v>
      </c>
      <c r="J1935" s="35">
        <f>VLOOKUP($A1935,'Medical Examinations'!$A:$N,9,0)</f>
        <v>1</v>
      </c>
      <c r="K1935" s="35" t="str">
        <f>VLOOKUP($A1935,'Medical Examinations'!$A:$N,10,0)</f>
        <v>No</v>
      </c>
      <c r="L1935" s="35" t="str">
        <f>VLOOKUP($A1935,'Medical Examinations'!$A:$N,12,0)</f>
        <v>Overweight</v>
      </c>
      <c r="M1935" s="35" t="str">
        <f>VLOOKUP($A1935,'Medical Examinations'!$A:$N,13,0)</f>
        <v>Prediabetes</v>
      </c>
      <c r="N1935" s="45">
        <f>IFERROR(VLOOKUP($A1935,'Hospitalisation Details'!$A:$P,15,0),"")</f>
        <v>34142</v>
      </c>
      <c r="O1935" s="46">
        <f>IFERROR(VLOOKUP($A1935,'Hospitalisation Details'!$A:$P,6,0),"")</f>
        <v>3736.46</v>
      </c>
      <c r="P1935" s="47" t="str">
        <f>IFERROR(VLOOKUP($A1935,'Hospitalisation Details'!$A:$P,12,0),"")</f>
        <v>tier - 2</v>
      </c>
      <c r="Q1935" s="47" t="str">
        <f>IFERROR(VLOOKUP($A1935,'Hospitalisation Details'!$A:$P,13,0),"")</f>
        <v>tier - 2</v>
      </c>
      <c r="R1935" s="47" t="str">
        <f>IFERROR(VLOOKUP($A1935,'Hospitalisation Details'!$A:$P,14,0),"")</f>
        <v>R1012</v>
      </c>
      <c r="S1935" s="47">
        <f>IFERROR(VLOOKUP($A1935,'Hospitalisation Details'!$A:$P,16,0),"")</f>
        <v>29</v>
      </c>
    </row>
    <row r="1936" spans="1:19" x14ac:dyDescent="0.3">
      <c r="A1936" s="34" t="str">
        <f>'Medical Examinations'!A1936</f>
        <v>Id1935</v>
      </c>
      <c r="B1936" s="36" t="str">
        <f>VLOOKUP($A1936,'Customer Names'!A:E,3,FALSE)</f>
        <v>Ms.</v>
      </c>
      <c r="C1936" s="37" t="str">
        <f>VLOOKUP($A1936,'Customer Names'!$A:$E,4,FALSE)</f>
        <v xml:space="preserve"> Amanda R</v>
      </c>
      <c r="D1936" s="37" t="str">
        <f>VLOOKUP($A1936,'Customer Names'!A:E,5,FALSE)</f>
        <v>Jacob</v>
      </c>
      <c r="E1936" s="35">
        <f>VLOOKUP($A1936,'Medical Examinations'!$A:$H,2,FALSE)</f>
        <v>17.29</v>
      </c>
      <c r="F1936" s="35">
        <f>VLOOKUP($A1936,'Medical Examinations'!$A:$H,3,FALSE)</f>
        <v>4.9800000000000004</v>
      </c>
      <c r="G1936" s="35" t="str">
        <f>VLOOKUP($A1936,'Medical Examinations'!$A:$N,11,0)</f>
        <v>No</v>
      </c>
      <c r="H1936" s="35" t="str">
        <f>VLOOKUP($A1936,'Medical Examinations'!$A:$N,5,0)</f>
        <v>No</v>
      </c>
      <c r="I1936" s="35" t="str">
        <f>VLOOKUP($A1936,'Medical Examinations'!$A:$N,6,0)</f>
        <v>No</v>
      </c>
      <c r="J1936" s="35">
        <f>VLOOKUP($A1936,'Medical Examinations'!$A:$N,9,0)</f>
        <v>0</v>
      </c>
      <c r="K1936" s="35" t="str">
        <f>VLOOKUP($A1936,'Medical Examinations'!$A:$N,10,0)</f>
        <v>No</v>
      </c>
      <c r="L1936" s="35" t="str">
        <f>VLOOKUP($A1936,'Medical Examinations'!$A:$N,12,0)</f>
        <v>Underweight</v>
      </c>
      <c r="M1936" s="35" t="str">
        <f>VLOOKUP($A1936,'Medical Examinations'!$A:$N,13,0)</f>
        <v>Normal</v>
      </c>
      <c r="N1936" s="45">
        <f>IFERROR(VLOOKUP($A1936,'Hospitalisation Details'!$A:$P,15,0),"")</f>
        <v>34568</v>
      </c>
      <c r="O1936" s="46">
        <f>IFERROR(VLOOKUP($A1936,'Hospitalisation Details'!$A:$P,6,0),"")</f>
        <v>3732.63</v>
      </c>
      <c r="P1936" s="47" t="str">
        <f>IFERROR(VLOOKUP($A1936,'Hospitalisation Details'!$A:$P,12,0),"")</f>
        <v>tier - 2</v>
      </c>
      <c r="Q1936" s="47" t="str">
        <f>IFERROR(VLOOKUP($A1936,'Hospitalisation Details'!$A:$P,13,0),"")</f>
        <v>tier - 3</v>
      </c>
      <c r="R1936" s="47" t="str">
        <f>IFERROR(VLOOKUP($A1936,'Hospitalisation Details'!$A:$P,14,0),"")</f>
        <v>R1024</v>
      </c>
      <c r="S1936" s="47">
        <f>IFERROR(VLOOKUP($A1936,'Hospitalisation Details'!$A:$P,16,0),"")</f>
        <v>28</v>
      </c>
    </row>
    <row r="1937" spans="1:19" x14ac:dyDescent="0.3">
      <c r="A1937" s="34" t="str">
        <f>'Medical Examinations'!A1937</f>
        <v>Id1936</v>
      </c>
      <c r="B1937" s="36" t="str">
        <f>VLOOKUP($A1937,'Customer Names'!A:E,3,FALSE)</f>
        <v>Mr.</v>
      </c>
      <c r="C1937" s="37" t="str">
        <f>VLOOKUP($A1937,'Customer Names'!$A:$E,4,FALSE)</f>
        <v xml:space="preserve"> Murray W.</v>
      </c>
      <c r="D1937" s="37" t="str">
        <f>VLOOKUP($A1937,'Customer Names'!A:E,5,FALSE)</f>
        <v>McCutcheon</v>
      </c>
      <c r="E1937" s="35">
        <f>VLOOKUP($A1937,'Medical Examinations'!$A:$H,2,FALSE)</f>
        <v>18.170000000000002</v>
      </c>
      <c r="F1937" s="35">
        <f>VLOOKUP($A1937,'Medical Examinations'!$A:$H,3,FALSE)</f>
        <v>6.91</v>
      </c>
      <c r="G1937" s="35" t="str">
        <f>VLOOKUP($A1937,'Medical Examinations'!$A:$N,11,0)</f>
        <v>Yes</v>
      </c>
      <c r="H1937" s="35" t="str">
        <f>VLOOKUP($A1937,'Medical Examinations'!$A:$N,5,0)</f>
        <v>No</v>
      </c>
      <c r="I1937" s="35" t="str">
        <f>VLOOKUP($A1937,'Medical Examinations'!$A:$N,6,0)</f>
        <v>No</v>
      </c>
      <c r="J1937" s="35">
        <f>VLOOKUP($A1937,'Medical Examinations'!$A:$N,9,0)</f>
        <v>1</v>
      </c>
      <c r="K1937" s="35" t="str">
        <f>VLOOKUP($A1937,'Medical Examinations'!$A:$N,10,0)</f>
        <v>No</v>
      </c>
      <c r="L1937" s="35" t="str">
        <f>VLOOKUP($A1937,'Medical Examinations'!$A:$N,12,0)</f>
        <v>Underweight</v>
      </c>
      <c r="M1937" s="35" t="str">
        <f>VLOOKUP($A1937,'Medical Examinations'!$A:$N,13,0)</f>
        <v>Diabetes</v>
      </c>
      <c r="N1937" s="45">
        <f>IFERROR(VLOOKUP($A1937,'Hospitalisation Details'!$A:$P,15,0),"")</f>
        <v>31747</v>
      </c>
      <c r="O1937" s="46">
        <f>IFERROR(VLOOKUP($A1937,'Hospitalisation Details'!$A:$P,6,0),"")</f>
        <v>3731.6</v>
      </c>
      <c r="P1937" s="47" t="str">
        <f>IFERROR(VLOOKUP($A1937,'Hospitalisation Details'!$A:$P,12,0),"")</f>
        <v>tier - 2</v>
      </c>
      <c r="Q1937" s="47" t="str">
        <f>IFERROR(VLOOKUP($A1937,'Hospitalisation Details'!$A:$P,13,0),"")</f>
        <v>tier - 2</v>
      </c>
      <c r="R1937" s="47" t="str">
        <f>IFERROR(VLOOKUP($A1937,'Hospitalisation Details'!$A:$P,14,0),"")</f>
        <v>R1013</v>
      </c>
      <c r="S1937" s="47">
        <f>IFERROR(VLOOKUP($A1937,'Hospitalisation Details'!$A:$P,16,0),"")</f>
        <v>36</v>
      </c>
    </row>
    <row r="1938" spans="1:19" x14ac:dyDescent="0.3">
      <c r="A1938" s="34" t="str">
        <f>'Medical Examinations'!A1938</f>
        <v>Id1937</v>
      </c>
      <c r="B1938" s="36" t="str">
        <f>VLOOKUP($A1938,'Customer Names'!A:E,3,FALSE)</f>
        <v>Mrs.</v>
      </c>
      <c r="C1938" s="37" t="str">
        <f>VLOOKUP($A1938,'Customer Names'!$A:$E,4,FALSE)</f>
        <v xml:space="preserve"> Meghan P.</v>
      </c>
      <c r="D1938" s="37" t="str">
        <f>VLOOKUP($A1938,'Customer Names'!A:E,5,FALSE)</f>
        <v>Connor</v>
      </c>
      <c r="E1938" s="35">
        <f>VLOOKUP($A1938,'Medical Examinations'!$A:$H,2,FALSE)</f>
        <v>32.54</v>
      </c>
      <c r="F1938" s="35">
        <f>VLOOKUP($A1938,'Medical Examinations'!$A:$H,3,FALSE)</f>
        <v>6.38</v>
      </c>
      <c r="G1938" s="35" t="str">
        <f>VLOOKUP($A1938,'Medical Examinations'!$A:$N,11,0)</f>
        <v>No</v>
      </c>
      <c r="H1938" s="35" t="str">
        <f>VLOOKUP($A1938,'Medical Examinations'!$A:$N,5,0)</f>
        <v>yes</v>
      </c>
      <c r="I1938" s="35" t="str">
        <f>VLOOKUP($A1938,'Medical Examinations'!$A:$N,6,0)</f>
        <v>No</v>
      </c>
      <c r="J1938" s="35">
        <f>VLOOKUP($A1938,'Medical Examinations'!$A:$N,9,0)</f>
        <v>1</v>
      </c>
      <c r="K1938" s="35" t="str">
        <f>VLOOKUP($A1938,'Medical Examinations'!$A:$N,10,0)</f>
        <v>No</v>
      </c>
      <c r="L1938" s="35" t="str">
        <f>VLOOKUP($A1938,'Medical Examinations'!$A:$N,12,0)</f>
        <v>Obesity</v>
      </c>
      <c r="M1938" s="35" t="str">
        <f>VLOOKUP($A1938,'Medical Examinations'!$A:$N,13,0)</f>
        <v>Prediabetes</v>
      </c>
      <c r="N1938" s="45">
        <f>IFERROR(VLOOKUP($A1938,'Hospitalisation Details'!$A:$P,15,0),"")</f>
        <v>38296</v>
      </c>
      <c r="O1938" s="46">
        <f>IFERROR(VLOOKUP($A1938,'Hospitalisation Details'!$A:$P,6,0),"")</f>
        <v>3722.23</v>
      </c>
      <c r="P1938" s="47" t="str">
        <f>IFERROR(VLOOKUP($A1938,'Hospitalisation Details'!$A:$P,12,0),"")</f>
        <v>tier - 2</v>
      </c>
      <c r="Q1938" s="47" t="str">
        <f>IFERROR(VLOOKUP($A1938,'Hospitalisation Details'!$A:$P,13,0),"")</f>
        <v>tier - 2</v>
      </c>
      <c r="R1938" s="47" t="str">
        <f>IFERROR(VLOOKUP($A1938,'Hospitalisation Details'!$A:$P,14,0),"")</f>
        <v>R1025</v>
      </c>
      <c r="S1938" s="47">
        <f>IFERROR(VLOOKUP($A1938,'Hospitalisation Details'!$A:$P,16,0),"")</f>
        <v>18</v>
      </c>
    </row>
    <row r="1939" spans="1:19" x14ac:dyDescent="0.3">
      <c r="A1939" s="34" t="str">
        <f>'Medical Examinations'!A1939</f>
        <v>Id1938</v>
      </c>
      <c r="B1939" s="36" t="str">
        <f>VLOOKUP($A1939,'Customer Names'!A:E,3,FALSE)</f>
        <v>Mr.</v>
      </c>
      <c r="C1939" s="37" t="str">
        <f>VLOOKUP($A1939,'Customer Names'!$A:$E,4,FALSE)</f>
        <v xml:space="preserve"> David</v>
      </c>
      <c r="D1939" s="37" t="str">
        <f>VLOOKUP($A1939,'Customer Names'!A:E,5,FALSE)</f>
        <v>May</v>
      </c>
      <c r="E1939" s="35">
        <f>VLOOKUP($A1939,'Medical Examinations'!$A:$H,2,FALSE)</f>
        <v>30.25</v>
      </c>
      <c r="F1939" s="35">
        <f>VLOOKUP($A1939,'Medical Examinations'!$A:$H,3,FALSE)</f>
        <v>4.7699999999999996</v>
      </c>
      <c r="G1939" s="35" t="str">
        <f>VLOOKUP($A1939,'Medical Examinations'!$A:$N,11,0)</f>
        <v>No</v>
      </c>
      <c r="H1939" s="35" t="str">
        <f>VLOOKUP($A1939,'Medical Examinations'!$A:$N,5,0)</f>
        <v>No</v>
      </c>
      <c r="I1939" s="35" t="str">
        <f>VLOOKUP($A1939,'Medical Examinations'!$A:$N,6,0)</f>
        <v>No</v>
      </c>
      <c r="J1939" s="35">
        <f>VLOOKUP($A1939,'Medical Examinations'!$A:$N,9,0)</f>
        <v>0</v>
      </c>
      <c r="K1939" s="35" t="str">
        <f>VLOOKUP($A1939,'Medical Examinations'!$A:$N,10,0)</f>
        <v>No</v>
      </c>
      <c r="L1939" s="35" t="str">
        <f>VLOOKUP($A1939,'Medical Examinations'!$A:$N,12,0)</f>
        <v>Obesity</v>
      </c>
      <c r="M1939" s="35" t="str">
        <f>VLOOKUP($A1939,'Medical Examinations'!$A:$N,13,0)</f>
        <v>Normal</v>
      </c>
      <c r="N1939" s="45">
        <f>IFERROR(VLOOKUP($A1939,'Hospitalisation Details'!$A:$P,15,0),"")</f>
        <v>32844</v>
      </c>
      <c r="O1939" s="46">
        <f>IFERROR(VLOOKUP($A1939,'Hospitalisation Details'!$A:$P,6,0),"")</f>
        <v>3704.35</v>
      </c>
      <c r="P1939" s="47" t="str">
        <f>IFERROR(VLOOKUP($A1939,'Hospitalisation Details'!$A:$P,12,0),"")</f>
        <v>tier - 2</v>
      </c>
      <c r="Q1939" s="47" t="str">
        <f>IFERROR(VLOOKUP($A1939,'Hospitalisation Details'!$A:$P,13,0),"")</f>
        <v>tier - 2</v>
      </c>
      <c r="R1939" s="47" t="str">
        <f>IFERROR(VLOOKUP($A1939,'Hospitalisation Details'!$A:$P,14,0),"")</f>
        <v>R1013</v>
      </c>
      <c r="S1939" s="47">
        <f>IFERROR(VLOOKUP($A1939,'Hospitalisation Details'!$A:$P,16,0),"")</f>
        <v>33</v>
      </c>
    </row>
    <row r="1940" spans="1:19" x14ac:dyDescent="0.3">
      <c r="A1940" s="34" t="str">
        <f>'Medical Examinations'!A1940</f>
        <v>Id1939</v>
      </c>
      <c r="B1940" s="36" t="str">
        <f>VLOOKUP($A1940,'Customer Names'!A:E,3,FALSE)</f>
        <v>Mr.</v>
      </c>
      <c r="C1940" s="37" t="str">
        <f>VLOOKUP($A1940,'Customer Names'!$A:$E,4,FALSE)</f>
        <v xml:space="preserve"> Seth</v>
      </c>
      <c r="D1940" s="37" t="str">
        <f>VLOOKUP($A1940,'Customer Names'!A:E,5,FALSE)</f>
        <v>Geoghegan</v>
      </c>
      <c r="E1940" s="35">
        <f>VLOOKUP($A1940,'Medical Examinations'!$A:$H,2,FALSE)</f>
        <v>19.59</v>
      </c>
      <c r="F1940" s="35">
        <f>VLOOKUP($A1940,'Medical Examinations'!$A:$H,3,FALSE)</f>
        <v>6.04</v>
      </c>
      <c r="G1940" s="35" t="str">
        <f>VLOOKUP($A1940,'Medical Examinations'!$A:$N,11,0)</f>
        <v>Yes</v>
      </c>
      <c r="H1940" s="35" t="str">
        <f>VLOOKUP($A1940,'Medical Examinations'!$A:$N,5,0)</f>
        <v>No</v>
      </c>
      <c r="I1940" s="35" t="str">
        <f>VLOOKUP($A1940,'Medical Examinations'!$A:$N,6,0)</f>
        <v>No</v>
      </c>
      <c r="J1940" s="35">
        <f>VLOOKUP($A1940,'Medical Examinations'!$A:$N,9,0)</f>
        <v>1</v>
      </c>
      <c r="K1940" s="35" t="str">
        <f>VLOOKUP($A1940,'Medical Examinations'!$A:$N,10,0)</f>
        <v>No</v>
      </c>
      <c r="L1940" s="35" t="str">
        <f>VLOOKUP($A1940,'Medical Examinations'!$A:$N,12,0)</f>
        <v>Normal Weight</v>
      </c>
      <c r="M1940" s="35" t="str">
        <f>VLOOKUP($A1940,'Medical Examinations'!$A:$N,13,0)</f>
        <v>Prediabetes</v>
      </c>
      <c r="N1940" s="45">
        <f>IFERROR(VLOOKUP($A1940,'Hospitalisation Details'!$A:$P,15,0),"")</f>
        <v>32373</v>
      </c>
      <c r="O1940" s="46">
        <f>IFERROR(VLOOKUP($A1940,'Hospitalisation Details'!$A:$P,6,0),"")</f>
        <v>3699.54</v>
      </c>
      <c r="P1940" s="47" t="str">
        <f>IFERROR(VLOOKUP($A1940,'Hospitalisation Details'!$A:$P,12,0),"")</f>
        <v>tier - 2</v>
      </c>
      <c r="Q1940" s="47" t="str">
        <f>IFERROR(VLOOKUP($A1940,'Hospitalisation Details'!$A:$P,13,0),"")</f>
        <v>tier - 3</v>
      </c>
      <c r="R1940" s="47" t="str">
        <f>IFERROR(VLOOKUP($A1940,'Hospitalisation Details'!$A:$P,14,0),"")</f>
        <v>R1013</v>
      </c>
      <c r="S1940" s="47">
        <f>IFERROR(VLOOKUP($A1940,'Hospitalisation Details'!$A:$P,16,0),"")</f>
        <v>34</v>
      </c>
    </row>
    <row r="1941" spans="1:19" x14ac:dyDescent="0.3">
      <c r="A1941" s="34" t="str">
        <f>'Medical Examinations'!A1941</f>
        <v>Id1940</v>
      </c>
      <c r="B1941" s="36" t="str">
        <f>VLOOKUP($A1941,'Customer Names'!A:E,3,FALSE)</f>
        <v>Mr.</v>
      </c>
      <c r="C1941" s="37" t="str">
        <f>VLOOKUP($A1941,'Customer Names'!$A:$E,4,FALSE)</f>
        <v xml:space="preserve"> Michael P.</v>
      </c>
      <c r="D1941" s="37" t="str">
        <f>VLOOKUP($A1941,'Customer Names'!A:E,5,FALSE)</f>
        <v>McGinn</v>
      </c>
      <c r="E1941" s="35">
        <f>VLOOKUP($A1941,'Medical Examinations'!$A:$H,2,FALSE)</f>
        <v>45.9</v>
      </c>
      <c r="F1941" s="35">
        <f>VLOOKUP($A1941,'Medical Examinations'!$A:$H,3,FALSE)</f>
        <v>4.3</v>
      </c>
      <c r="G1941" s="35" t="str">
        <f>VLOOKUP($A1941,'Medical Examinations'!$A:$N,11,0)</f>
        <v>Yes</v>
      </c>
      <c r="H1941" s="35" t="str">
        <f>VLOOKUP($A1941,'Medical Examinations'!$A:$N,5,0)</f>
        <v>No</v>
      </c>
      <c r="I1941" s="35" t="str">
        <f>VLOOKUP($A1941,'Medical Examinations'!$A:$N,6,0)</f>
        <v>No</v>
      </c>
      <c r="J1941" s="35">
        <f>VLOOKUP($A1941,'Medical Examinations'!$A:$N,9,0)</f>
        <v>1</v>
      </c>
      <c r="K1941" s="35" t="str">
        <f>VLOOKUP($A1941,'Medical Examinations'!$A:$N,10,0)</f>
        <v>No</v>
      </c>
      <c r="L1941" s="35" t="str">
        <f>VLOOKUP($A1941,'Medical Examinations'!$A:$N,12,0)</f>
        <v>Obesity</v>
      </c>
      <c r="M1941" s="35" t="str">
        <f>VLOOKUP($A1941,'Medical Examinations'!$A:$N,13,0)</f>
        <v>Normal</v>
      </c>
      <c r="N1941" s="45">
        <f>IFERROR(VLOOKUP($A1941,'Hospitalisation Details'!$A:$P,15,0),"")</f>
        <v>34993</v>
      </c>
      <c r="O1941" s="46">
        <f>IFERROR(VLOOKUP($A1941,'Hospitalisation Details'!$A:$P,6,0),"")</f>
        <v>3693.43</v>
      </c>
      <c r="P1941" s="47" t="str">
        <f>IFERROR(VLOOKUP($A1941,'Hospitalisation Details'!$A:$P,12,0),"")</f>
        <v>tier - 2</v>
      </c>
      <c r="Q1941" s="47" t="str">
        <f>IFERROR(VLOOKUP($A1941,'Hospitalisation Details'!$A:$P,13,0),"")</f>
        <v>tier - 3</v>
      </c>
      <c r="R1941" s="47" t="str">
        <f>IFERROR(VLOOKUP($A1941,'Hospitalisation Details'!$A:$P,14,0),"")</f>
        <v>R1011</v>
      </c>
      <c r="S1941" s="47">
        <f>IFERROR(VLOOKUP($A1941,'Hospitalisation Details'!$A:$P,16,0),"")</f>
        <v>27</v>
      </c>
    </row>
    <row r="1942" spans="1:19" x14ac:dyDescent="0.3">
      <c r="A1942" s="34" t="str">
        <f>'Medical Examinations'!A1942</f>
        <v>Id1941</v>
      </c>
      <c r="B1942" s="36" t="str">
        <f>VLOOKUP($A1942,'Customer Names'!A:E,3,FALSE)</f>
        <v>Mr.</v>
      </c>
      <c r="C1942" s="37" t="str">
        <f>VLOOKUP($A1942,'Customer Names'!$A:$E,4,FALSE)</f>
        <v xml:space="preserve"> Russell M</v>
      </c>
      <c r="D1942" s="37" t="str">
        <f>VLOOKUP($A1942,'Customer Names'!A:E,5,FALSE)</f>
        <v>Jones</v>
      </c>
      <c r="E1942" s="35">
        <f>VLOOKUP($A1942,'Medical Examinations'!$A:$H,2,FALSE)</f>
        <v>17.059999999999999</v>
      </c>
      <c r="F1942" s="35">
        <f>VLOOKUP($A1942,'Medical Examinations'!$A:$H,3,FALSE)</f>
        <v>8.75</v>
      </c>
      <c r="G1942" s="35" t="str">
        <f>VLOOKUP($A1942,'Medical Examinations'!$A:$N,11,0)</f>
        <v>Yes</v>
      </c>
      <c r="H1942" s="35" t="str">
        <f>VLOOKUP($A1942,'Medical Examinations'!$A:$N,5,0)</f>
        <v>No</v>
      </c>
      <c r="I1942" s="35" t="str">
        <f>VLOOKUP($A1942,'Medical Examinations'!$A:$N,6,0)</f>
        <v>No</v>
      </c>
      <c r="J1942" s="35">
        <f>VLOOKUP($A1942,'Medical Examinations'!$A:$N,9,0)</f>
        <v>0</v>
      </c>
      <c r="K1942" s="35" t="str">
        <f>VLOOKUP($A1942,'Medical Examinations'!$A:$N,10,0)</f>
        <v>No</v>
      </c>
      <c r="L1942" s="35" t="str">
        <f>VLOOKUP($A1942,'Medical Examinations'!$A:$N,12,0)</f>
        <v>Underweight</v>
      </c>
      <c r="M1942" s="35" t="str">
        <f>VLOOKUP($A1942,'Medical Examinations'!$A:$N,13,0)</f>
        <v>Diabetes</v>
      </c>
      <c r="N1942" s="45">
        <f>IFERROR(VLOOKUP($A1942,'Hospitalisation Details'!$A:$P,15,0),"")</f>
        <v>29934</v>
      </c>
      <c r="O1942" s="46">
        <f>IFERROR(VLOOKUP($A1942,'Hospitalisation Details'!$A:$P,6,0),"")</f>
        <v>3688.38</v>
      </c>
      <c r="P1942" s="47" t="str">
        <f>IFERROR(VLOOKUP($A1942,'Hospitalisation Details'!$A:$P,12,0),"")</f>
        <v>tier - 2</v>
      </c>
      <c r="Q1942" s="47" t="str">
        <f>IFERROR(VLOOKUP($A1942,'Hospitalisation Details'!$A:$P,13,0),"")</f>
        <v>tier - 2</v>
      </c>
      <c r="R1942" s="47" t="str">
        <f>IFERROR(VLOOKUP($A1942,'Hospitalisation Details'!$A:$P,14,0),"")</f>
        <v>R1013</v>
      </c>
      <c r="S1942" s="47">
        <f>IFERROR(VLOOKUP($A1942,'Hospitalisation Details'!$A:$P,16,0),"")</f>
        <v>41</v>
      </c>
    </row>
    <row r="1943" spans="1:19" x14ac:dyDescent="0.3">
      <c r="A1943" s="34" t="str">
        <f>'Medical Examinations'!A1943</f>
        <v>Id1942</v>
      </c>
      <c r="B1943" s="36" t="str">
        <f>VLOOKUP($A1943,'Customer Names'!A:E,3,FALSE)</f>
        <v>Mr.</v>
      </c>
      <c r="C1943" s="37" t="str">
        <f>VLOOKUP($A1943,'Customer Names'!$A:$E,4,FALSE)</f>
        <v xml:space="preserve"> Martin</v>
      </c>
      <c r="D1943" s="37" t="str">
        <f>VLOOKUP($A1943,'Customer Names'!A:E,5,FALSE)</f>
        <v>Quinteros</v>
      </c>
      <c r="E1943" s="35">
        <f>VLOOKUP($A1943,'Medical Examinations'!$A:$H,2,FALSE)</f>
        <v>32.07</v>
      </c>
      <c r="F1943" s="35">
        <f>VLOOKUP($A1943,'Medical Examinations'!$A:$H,3,FALSE)</f>
        <v>5.25</v>
      </c>
      <c r="G1943" s="35" t="str">
        <f>VLOOKUP($A1943,'Medical Examinations'!$A:$N,11,0)</f>
        <v>No</v>
      </c>
      <c r="H1943" s="35" t="str">
        <f>VLOOKUP($A1943,'Medical Examinations'!$A:$N,5,0)</f>
        <v>No</v>
      </c>
      <c r="I1943" s="35" t="str">
        <f>VLOOKUP($A1943,'Medical Examinations'!$A:$N,6,0)</f>
        <v>Yes</v>
      </c>
      <c r="J1943" s="35">
        <f>VLOOKUP($A1943,'Medical Examinations'!$A:$N,9,0)</f>
        <v>1</v>
      </c>
      <c r="K1943" s="35" t="str">
        <f>VLOOKUP($A1943,'Medical Examinations'!$A:$N,10,0)</f>
        <v>No</v>
      </c>
      <c r="L1943" s="35" t="str">
        <f>VLOOKUP($A1943,'Medical Examinations'!$A:$N,12,0)</f>
        <v>Obesity</v>
      </c>
      <c r="M1943" s="35" t="str">
        <f>VLOOKUP($A1943,'Medical Examinations'!$A:$N,13,0)</f>
        <v>Normal</v>
      </c>
      <c r="N1943" s="45">
        <f>IFERROR(VLOOKUP($A1943,'Hospitalisation Details'!$A:$P,15,0),"")</f>
        <v>37812</v>
      </c>
      <c r="O1943" s="46">
        <f>IFERROR(VLOOKUP($A1943,'Hospitalisation Details'!$A:$P,6,0),"")</f>
        <v>3688.35</v>
      </c>
      <c r="P1943" s="47" t="str">
        <f>IFERROR(VLOOKUP($A1943,'Hospitalisation Details'!$A:$P,12,0),"")</f>
        <v>tier - 2</v>
      </c>
      <c r="Q1943" s="47" t="str">
        <f>IFERROR(VLOOKUP($A1943,'Hospitalisation Details'!$A:$P,13,0),"")</f>
        <v>tier - 2</v>
      </c>
      <c r="R1943" s="47" t="str">
        <f>IFERROR(VLOOKUP($A1943,'Hospitalisation Details'!$A:$P,14,0),"")</f>
        <v>R1021</v>
      </c>
      <c r="S1943" s="47">
        <f>IFERROR(VLOOKUP($A1943,'Hospitalisation Details'!$A:$P,16,0),"")</f>
        <v>19</v>
      </c>
    </row>
    <row r="1944" spans="1:19" x14ac:dyDescent="0.3">
      <c r="A1944" s="34" t="str">
        <f>'Medical Examinations'!A1944</f>
        <v>Id1943</v>
      </c>
      <c r="B1944" s="36" t="str">
        <f>VLOOKUP($A1944,'Customer Names'!A:E,3,FALSE)</f>
        <v>Mr.</v>
      </c>
      <c r="C1944" s="37" t="str">
        <f>VLOOKUP($A1944,'Customer Names'!$A:$E,4,FALSE)</f>
        <v xml:space="preserve"> Michael</v>
      </c>
      <c r="D1944" s="37" t="str">
        <f>VLOOKUP($A1944,'Customer Names'!A:E,5,FALSE)</f>
        <v>Loenser</v>
      </c>
      <c r="E1944" s="35">
        <f>VLOOKUP($A1944,'Medical Examinations'!$A:$H,2,FALSE)</f>
        <v>16.5</v>
      </c>
      <c r="F1944" s="35">
        <f>VLOOKUP($A1944,'Medical Examinations'!$A:$H,3,FALSE)</f>
        <v>5.03</v>
      </c>
      <c r="G1944" s="35" t="str">
        <f>VLOOKUP($A1944,'Medical Examinations'!$A:$N,11,0)</f>
        <v>No</v>
      </c>
      <c r="H1944" s="35" t="str">
        <f>VLOOKUP($A1944,'Medical Examinations'!$A:$N,5,0)</f>
        <v>No</v>
      </c>
      <c r="I1944" s="35" t="str">
        <f>VLOOKUP($A1944,'Medical Examinations'!$A:$N,6,0)</f>
        <v>No</v>
      </c>
      <c r="J1944" s="35">
        <f>VLOOKUP($A1944,'Medical Examinations'!$A:$N,9,0)</f>
        <v>1</v>
      </c>
      <c r="K1944" s="35" t="str">
        <f>VLOOKUP($A1944,'Medical Examinations'!$A:$N,10,0)</f>
        <v>No</v>
      </c>
      <c r="L1944" s="35" t="str">
        <f>VLOOKUP($A1944,'Medical Examinations'!$A:$N,12,0)</f>
        <v>Underweight</v>
      </c>
      <c r="M1944" s="35" t="str">
        <f>VLOOKUP($A1944,'Medical Examinations'!$A:$N,13,0)</f>
        <v>Normal</v>
      </c>
      <c r="N1944" s="45">
        <f>IFERROR(VLOOKUP($A1944,'Hospitalisation Details'!$A:$P,15,0),"")</f>
        <v>30869</v>
      </c>
      <c r="O1944" s="46">
        <f>IFERROR(VLOOKUP($A1944,'Hospitalisation Details'!$A:$P,6,0),"")</f>
        <v>3678.86</v>
      </c>
      <c r="P1944" s="47" t="str">
        <f>IFERROR(VLOOKUP($A1944,'Hospitalisation Details'!$A:$P,12,0),"")</f>
        <v>tier - 2</v>
      </c>
      <c r="Q1944" s="47" t="str">
        <f>IFERROR(VLOOKUP($A1944,'Hospitalisation Details'!$A:$P,13,0),"")</f>
        <v>tier - 3</v>
      </c>
      <c r="R1944" s="47" t="str">
        <f>IFERROR(VLOOKUP($A1944,'Hospitalisation Details'!$A:$P,14,0),"")</f>
        <v>R1013</v>
      </c>
      <c r="S1944" s="47">
        <f>IFERROR(VLOOKUP($A1944,'Hospitalisation Details'!$A:$P,16,0),"")</f>
        <v>38</v>
      </c>
    </row>
    <row r="1945" spans="1:19" x14ac:dyDescent="0.3">
      <c r="A1945" s="34" t="str">
        <f>'Medical Examinations'!A1945</f>
        <v>Id1944</v>
      </c>
      <c r="B1945" s="36" t="str">
        <f>VLOOKUP($A1945,'Customer Names'!A:E,3,FALSE)</f>
        <v>Mr.</v>
      </c>
      <c r="C1945" s="37" t="str">
        <f>VLOOKUP($A1945,'Customer Names'!$A:$E,4,FALSE)</f>
        <v xml:space="preserve"> Miles</v>
      </c>
      <c r="D1945" s="37" t="str">
        <f>VLOOKUP($A1945,'Customer Names'!A:E,5,FALSE)</f>
        <v>Aitken</v>
      </c>
      <c r="E1945" s="35">
        <f>VLOOKUP($A1945,'Medical Examinations'!$A:$H,2,FALSE)</f>
        <v>31.4</v>
      </c>
      <c r="F1945" s="35">
        <f>VLOOKUP($A1945,'Medical Examinations'!$A:$H,3,FALSE)</f>
        <v>5.88</v>
      </c>
      <c r="G1945" s="35" t="str">
        <f>VLOOKUP($A1945,'Medical Examinations'!$A:$N,11,0)</f>
        <v>No</v>
      </c>
      <c r="H1945" s="35" t="str">
        <f>VLOOKUP($A1945,'Medical Examinations'!$A:$N,5,0)</f>
        <v>No</v>
      </c>
      <c r="I1945" s="35" t="str">
        <f>VLOOKUP($A1945,'Medical Examinations'!$A:$N,6,0)</f>
        <v>No</v>
      </c>
      <c r="J1945" s="35">
        <f>VLOOKUP($A1945,'Medical Examinations'!$A:$N,9,0)</f>
        <v>1</v>
      </c>
      <c r="K1945" s="35" t="str">
        <f>VLOOKUP($A1945,'Medical Examinations'!$A:$N,10,0)</f>
        <v>No</v>
      </c>
      <c r="L1945" s="35" t="str">
        <f>VLOOKUP($A1945,'Medical Examinations'!$A:$N,12,0)</f>
        <v>Obesity</v>
      </c>
      <c r="M1945" s="35" t="str">
        <f>VLOOKUP($A1945,'Medical Examinations'!$A:$N,13,0)</f>
        <v>Prediabetes</v>
      </c>
      <c r="N1945" s="45">
        <f>IFERROR(VLOOKUP($A1945,'Hospitalisation Details'!$A:$P,15,0),"")</f>
        <v>33861</v>
      </c>
      <c r="O1945" s="46">
        <f>IFERROR(VLOOKUP($A1945,'Hospitalisation Details'!$A:$P,6,0),"")</f>
        <v>3659.35</v>
      </c>
      <c r="P1945" s="47" t="str">
        <f>IFERROR(VLOOKUP($A1945,'Hospitalisation Details'!$A:$P,12,0),"")</f>
        <v>tier - 3</v>
      </c>
      <c r="Q1945" s="47" t="str">
        <f>IFERROR(VLOOKUP($A1945,'Hospitalisation Details'!$A:$P,13,0),"")</f>
        <v>tier - 1</v>
      </c>
      <c r="R1945" s="47" t="str">
        <f>IFERROR(VLOOKUP($A1945,'Hospitalisation Details'!$A:$P,14,0),"")</f>
        <v>R1011</v>
      </c>
      <c r="S1945" s="47">
        <f>IFERROR(VLOOKUP($A1945,'Hospitalisation Details'!$A:$P,16,0),"")</f>
        <v>30</v>
      </c>
    </row>
    <row r="1946" spans="1:19" x14ac:dyDescent="0.3">
      <c r="A1946" s="34" t="str">
        <f>'Medical Examinations'!A1946</f>
        <v>Id1945</v>
      </c>
      <c r="B1946" s="36" t="str">
        <f>VLOOKUP($A1946,'Customer Names'!A:E,3,FALSE)</f>
        <v>Ms.</v>
      </c>
      <c r="C1946" s="37" t="str">
        <f>VLOOKUP($A1946,'Customer Names'!$A:$E,4,FALSE)</f>
        <v xml:space="preserve"> Amanda</v>
      </c>
      <c r="D1946" s="37" t="str">
        <f>VLOOKUP($A1946,'Customer Names'!A:E,5,FALSE)</f>
        <v>Furrer</v>
      </c>
      <c r="E1946" s="35">
        <f>VLOOKUP($A1946,'Medical Examinations'!$A:$H,2,FALSE)</f>
        <v>20.36</v>
      </c>
      <c r="F1946" s="35">
        <f>VLOOKUP($A1946,'Medical Examinations'!$A:$H,3,FALSE)</f>
        <v>4.49</v>
      </c>
      <c r="G1946" s="35" t="str">
        <f>VLOOKUP($A1946,'Medical Examinations'!$A:$N,11,0)</f>
        <v>No</v>
      </c>
      <c r="H1946" s="35" t="str">
        <f>VLOOKUP($A1946,'Medical Examinations'!$A:$N,5,0)</f>
        <v>No</v>
      </c>
      <c r="I1946" s="35" t="str">
        <f>VLOOKUP($A1946,'Medical Examinations'!$A:$N,6,0)</f>
        <v>No</v>
      </c>
      <c r="J1946" s="35">
        <f>VLOOKUP($A1946,'Medical Examinations'!$A:$N,9,0)</f>
        <v>0</v>
      </c>
      <c r="K1946" s="35" t="str">
        <f>VLOOKUP($A1946,'Medical Examinations'!$A:$N,10,0)</f>
        <v>No</v>
      </c>
      <c r="L1946" s="35" t="str">
        <f>VLOOKUP($A1946,'Medical Examinations'!$A:$N,12,0)</f>
        <v>Normal Weight</v>
      </c>
      <c r="M1946" s="35" t="str">
        <f>VLOOKUP($A1946,'Medical Examinations'!$A:$N,13,0)</f>
        <v>Normal</v>
      </c>
      <c r="N1946" s="45">
        <f>IFERROR(VLOOKUP($A1946,'Hospitalisation Details'!$A:$P,15,0),"")</f>
        <v>33185</v>
      </c>
      <c r="O1946" s="46">
        <f>IFERROR(VLOOKUP($A1946,'Hospitalisation Details'!$A:$P,6,0),"")</f>
        <v>3653.29</v>
      </c>
      <c r="P1946" s="47" t="str">
        <f>IFERROR(VLOOKUP($A1946,'Hospitalisation Details'!$A:$P,12,0),"")</f>
        <v>tier - 2</v>
      </c>
      <c r="Q1946" s="47" t="str">
        <f>IFERROR(VLOOKUP($A1946,'Hospitalisation Details'!$A:$P,13,0),"")</f>
        <v>tier - 3</v>
      </c>
      <c r="R1946" s="47" t="str">
        <f>IFERROR(VLOOKUP($A1946,'Hospitalisation Details'!$A:$P,14,0),"")</f>
        <v>R1011</v>
      </c>
      <c r="S1946" s="47">
        <f>IFERROR(VLOOKUP($A1946,'Hospitalisation Details'!$A:$P,16,0),"")</f>
        <v>32</v>
      </c>
    </row>
    <row r="1947" spans="1:19" x14ac:dyDescent="0.3">
      <c r="A1947" s="34" t="str">
        <f>'Medical Examinations'!A1947</f>
        <v>Id1946</v>
      </c>
      <c r="B1947" s="36" t="str">
        <f>VLOOKUP($A1947,'Customer Names'!A:E,3,FALSE)</f>
        <v>Mr.</v>
      </c>
      <c r="C1947" s="37" t="str">
        <f>VLOOKUP($A1947,'Customer Names'!$A:$E,4,FALSE)</f>
        <v xml:space="preserve"> Roger</v>
      </c>
      <c r="D1947" s="37" t="str">
        <f>VLOOKUP($A1947,'Customer Names'!A:E,5,FALSE)</f>
        <v>Konigs</v>
      </c>
      <c r="E1947" s="35">
        <f>VLOOKUP($A1947,'Medical Examinations'!$A:$H,2,FALSE)</f>
        <v>25.46</v>
      </c>
      <c r="F1947" s="35">
        <f>VLOOKUP($A1947,'Medical Examinations'!$A:$H,3,FALSE)</f>
        <v>4.1399999999999997</v>
      </c>
      <c r="G1947" s="35" t="str">
        <f>VLOOKUP($A1947,'Medical Examinations'!$A:$N,11,0)</f>
        <v>No</v>
      </c>
      <c r="H1947" s="35" t="str">
        <f>VLOOKUP($A1947,'Medical Examinations'!$A:$N,5,0)</f>
        <v>No</v>
      </c>
      <c r="I1947" s="35" t="str">
        <f>VLOOKUP($A1947,'Medical Examinations'!$A:$N,6,0)</f>
        <v>No</v>
      </c>
      <c r="J1947" s="35">
        <f>VLOOKUP($A1947,'Medical Examinations'!$A:$N,9,0)</f>
        <v>1</v>
      </c>
      <c r="K1947" s="35" t="str">
        <f>VLOOKUP($A1947,'Medical Examinations'!$A:$N,10,0)</f>
        <v>No</v>
      </c>
      <c r="L1947" s="35" t="str">
        <f>VLOOKUP($A1947,'Medical Examinations'!$A:$N,12,0)</f>
        <v>Overweight</v>
      </c>
      <c r="M1947" s="35" t="str">
        <f>VLOOKUP($A1947,'Medical Examinations'!$A:$N,13,0)</f>
        <v>Normal</v>
      </c>
      <c r="N1947" s="45">
        <f>IFERROR(VLOOKUP($A1947,'Hospitalisation Details'!$A:$P,15,0),"")</f>
        <v>33925</v>
      </c>
      <c r="O1947" s="46">
        <f>IFERROR(VLOOKUP($A1947,'Hospitalisation Details'!$A:$P,6,0),"")</f>
        <v>3645.09</v>
      </c>
      <c r="P1947" s="47" t="str">
        <f>IFERROR(VLOOKUP($A1947,'Hospitalisation Details'!$A:$P,12,0),"")</f>
        <v>tier - 1</v>
      </c>
      <c r="Q1947" s="47" t="str">
        <f>IFERROR(VLOOKUP($A1947,'Hospitalisation Details'!$A:$P,13,0),"")</f>
        <v>tier - 2</v>
      </c>
      <c r="R1947" s="47" t="str">
        <f>IFERROR(VLOOKUP($A1947,'Hospitalisation Details'!$A:$P,14,0),"")</f>
        <v>R1014</v>
      </c>
      <c r="S1947" s="47">
        <f>IFERROR(VLOOKUP($A1947,'Hospitalisation Details'!$A:$P,16,0),"")</f>
        <v>30</v>
      </c>
    </row>
    <row r="1948" spans="1:19" x14ac:dyDescent="0.3">
      <c r="A1948" s="34" t="str">
        <f>'Medical Examinations'!A1948</f>
        <v>Id1947</v>
      </c>
      <c r="B1948" s="36" t="str">
        <f>VLOOKUP($A1948,'Customer Names'!A:E,3,FALSE)</f>
        <v>Mr.</v>
      </c>
      <c r="C1948" s="37" t="str">
        <f>VLOOKUP($A1948,'Customer Names'!$A:$E,4,FALSE)</f>
        <v xml:space="preserve"> Brock J</v>
      </c>
      <c r="D1948" s="37" t="str">
        <f>VLOOKUP($A1948,'Customer Names'!A:E,5,FALSE)</f>
        <v>Tesdahl</v>
      </c>
      <c r="E1948" s="35">
        <f>VLOOKUP($A1948,'Medical Examinations'!$A:$H,2,FALSE)</f>
        <v>17.09</v>
      </c>
      <c r="F1948" s="35">
        <f>VLOOKUP($A1948,'Medical Examinations'!$A:$H,3,FALSE)</f>
        <v>5.8</v>
      </c>
      <c r="G1948" s="35" t="str">
        <f>VLOOKUP($A1948,'Medical Examinations'!$A:$N,11,0)</f>
        <v>Yes</v>
      </c>
      <c r="H1948" s="35" t="str">
        <f>VLOOKUP($A1948,'Medical Examinations'!$A:$N,5,0)</f>
        <v>No</v>
      </c>
      <c r="I1948" s="35" t="str">
        <f>VLOOKUP($A1948,'Medical Examinations'!$A:$N,6,0)</f>
        <v>No</v>
      </c>
      <c r="J1948" s="35">
        <f>VLOOKUP($A1948,'Medical Examinations'!$A:$N,9,0)</f>
        <v>0</v>
      </c>
      <c r="K1948" s="35" t="str">
        <f>VLOOKUP($A1948,'Medical Examinations'!$A:$N,10,0)</f>
        <v>No</v>
      </c>
      <c r="L1948" s="35" t="str">
        <f>VLOOKUP($A1948,'Medical Examinations'!$A:$N,12,0)</f>
        <v>Underweight</v>
      </c>
      <c r="M1948" s="35" t="str">
        <f>VLOOKUP($A1948,'Medical Examinations'!$A:$N,13,0)</f>
        <v>Prediabetes</v>
      </c>
      <c r="N1948" s="45">
        <f>IFERROR(VLOOKUP($A1948,'Hospitalisation Details'!$A:$P,15,0),"")</f>
        <v>31212</v>
      </c>
      <c r="O1948" s="46">
        <f>IFERROR(VLOOKUP($A1948,'Hospitalisation Details'!$A:$P,6,0),"")</f>
        <v>3622.13</v>
      </c>
      <c r="P1948" s="47" t="str">
        <f>IFERROR(VLOOKUP($A1948,'Hospitalisation Details'!$A:$P,12,0),"")</f>
        <v>tier - 2</v>
      </c>
      <c r="Q1948" s="47" t="str">
        <f>IFERROR(VLOOKUP($A1948,'Hospitalisation Details'!$A:$P,13,0),"")</f>
        <v>tier - 1</v>
      </c>
      <c r="R1948" s="47" t="str">
        <f>IFERROR(VLOOKUP($A1948,'Hospitalisation Details'!$A:$P,14,0),"")</f>
        <v>R1013</v>
      </c>
      <c r="S1948" s="47">
        <f>IFERROR(VLOOKUP($A1948,'Hospitalisation Details'!$A:$P,16,0),"")</f>
        <v>37</v>
      </c>
    </row>
    <row r="1949" spans="1:19" x14ac:dyDescent="0.3">
      <c r="A1949" s="34" t="str">
        <f>'Medical Examinations'!A1949</f>
        <v>Id1948</v>
      </c>
      <c r="B1949" s="36" t="str">
        <f>VLOOKUP($A1949,'Customer Names'!A:E,3,FALSE)</f>
        <v>Mr.</v>
      </c>
      <c r="C1949" s="37" t="str">
        <f>VLOOKUP($A1949,'Customer Names'!$A:$E,4,FALSE)</f>
        <v xml:space="preserve"> Stephen F.</v>
      </c>
      <c r="D1949" s="37" t="str">
        <f>VLOOKUP($A1949,'Customer Names'!A:E,5,FALSE)</f>
        <v>Engel</v>
      </c>
      <c r="E1949" s="35">
        <f>VLOOKUP($A1949,'Medical Examinations'!$A:$H,2,FALSE)</f>
        <v>20.83</v>
      </c>
      <c r="F1949" s="35">
        <f>VLOOKUP($A1949,'Medical Examinations'!$A:$H,3,FALSE)</f>
        <v>5.12</v>
      </c>
      <c r="G1949" s="35" t="str">
        <f>VLOOKUP($A1949,'Medical Examinations'!$A:$N,11,0)</f>
        <v>No</v>
      </c>
      <c r="H1949" s="35" t="str">
        <f>VLOOKUP($A1949,'Medical Examinations'!$A:$N,5,0)</f>
        <v>No</v>
      </c>
      <c r="I1949" s="35" t="str">
        <f>VLOOKUP($A1949,'Medical Examinations'!$A:$N,6,0)</f>
        <v>No</v>
      </c>
      <c r="J1949" s="35">
        <f>VLOOKUP($A1949,'Medical Examinations'!$A:$N,9,0)</f>
        <v>0</v>
      </c>
      <c r="K1949" s="35" t="str">
        <f>VLOOKUP($A1949,'Medical Examinations'!$A:$N,10,0)</f>
        <v>No</v>
      </c>
      <c r="L1949" s="35" t="str">
        <f>VLOOKUP($A1949,'Medical Examinations'!$A:$N,12,0)</f>
        <v>Normal Weight</v>
      </c>
      <c r="M1949" s="35" t="str">
        <f>VLOOKUP($A1949,'Medical Examinations'!$A:$N,13,0)</f>
        <v>Normal</v>
      </c>
      <c r="N1949" s="45">
        <f>IFERROR(VLOOKUP($A1949,'Hospitalisation Details'!$A:$P,15,0),"")</f>
        <v>33157</v>
      </c>
      <c r="O1949" s="46">
        <f>IFERROR(VLOOKUP($A1949,'Hospitalisation Details'!$A:$P,6,0),"")</f>
        <v>3606.43</v>
      </c>
      <c r="P1949" s="47" t="str">
        <f>IFERROR(VLOOKUP($A1949,'Hospitalisation Details'!$A:$P,12,0),"")</f>
        <v>tier - 2</v>
      </c>
      <c r="Q1949" s="47" t="str">
        <f>IFERROR(VLOOKUP($A1949,'Hospitalisation Details'!$A:$P,13,0),"")</f>
        <v>tier - 1</v>
      </c>
      <c r="R1949" s="47" t="str">
        <f>IFERROR(VLOOKUP($A1949,'Hospitalisation Details'!$A:$P,14,0),"")</f>
        <v>R1013</v>
      </c>
      <c r="S1949" s="47">
        <f>IFERROR(VLOOKUP($A1949,'Hospitalisation Details'!$A:$P,16,0),"")</f>
        <v>32</v>
      </c>
    </row>
    <row r="1950" spans="1:19" x14ac:dyDescent="0.3">
      <c r="A1950" s="34" t="str">
        <f>'Medical Examinations'!A1950</f>
        <v>Id1949</v>
      </c>
      <c r="B1950" s="36" t="str">
        <f>VLOOKUP($A1950,'Customer Names'!A:E,3,FALSE)</f>
        <v>Ms.</v>
      </c>
      <c r="C1950" s="37" t="str">
        <f>VLOOKUP($A1950,'Customer Names'!$A:$E,4,FALSE)</f>
        <v xml:space="preserve"> Missy</v>
      </c>
      <c r="D1950" s="37" t="str">
        <f>VLOOKUP($A1950,'Customer Names'!A:E,5,FALSE)</f>
        <v>Kuck</v>
      </c>
      <c r="E1950" s="35">
        <f>VLOOKUP($A1950,'Medical Examinations'!$A:$H,2,FALSE)</f>
        <v>18.920000000000002</v>
      </c>
      <c r="F1950" s="35">
        <f>VLOOKUP($A1950,'Medical Examinations'!$A:$H,3,FALSE)</f>
        <v>5.98</v>
      </c>
      <c r="G1950" s="35" t="str">
        <f>VLOOKUP($A1950,'Medical Examinations'!$A:$N,11,0)</f>
        <v>Yes</v>
      </c>
      <c r="H1950" s="35" t="str">
        <f>VLOOKUP($A1950,'Medical Examinations'!$A:$N,5,0)</f>
        <v>No</v>
      </c>
      <c r="I1950" s="35" t="str">
        <f>VLOOKUP($A1950,'Medical Examinations'!$A:$N,6,0)</f>
        <v>No</v>
      </c>
      <c r="J1950" s="35">
        <f>VLOOKUP($A1950,'Medical Examinations'!$A:$N,9,0)</f>
        <v>1</v>
      </c>
      <c r="K1950" s="35" t="str">
        <f>VLOOKUP($A1950,'Medical Examinations'!$A:$N,10,0)</f>
        <v>No</v>
      </c>
      <c r="L1950" s="35" t="str">
        <f>VLOOKUP($A1950,'Medical Examinations'!$A:$N,12,0)</f>
        <v>Normal Weight</v>
      </c>
      <c r="M1950" s="35" t="str">
        <f>VLOOKUP($A1950,'Medical Examinations'!$A:$N,13,0)</f>
        <v>Prediabetes</v>
      </c>
      <c r="N1950" s="45">
        <f>IFERROR(VLOOKUP($A1950,'Hospitalisation Details'!$A:$P,15,0),"")</f>
        <v>32451</v>
      </c>
      <c r="O1950" s="46">
        <f>IFERROR(VLOOKUP($A1950,'Hospitalisation Details'!$A:$P,6,0),"")</f>
        <v>3603.6</v>
      </c>
      <c r="P1950" s="47" t="str">
        <f>IFERROR(VLOOKUP($A1950,'Hospitalisation Details'!$A:$P,12,0),"")</f>
        <v>tier - 2</v>
      </c>
      <c r="Q1950" s="47" t="str">
        <f>IFERROR(VLOOKUP($A1950,'Hospitalisation Details'!$A:$P,13,0),"")</f>
        <v>tier - 1</v>
      </c>
      <c r="R1950" s="47" t="str">
        <f>IFERROR(VLOOKUP($A1950,'Hospitalisation Details'!$A:$P,14,0),"")</f>
        <v>R1013</v>
      </c>
      <c r="S1950" s="47">
        <f>IFERROR(VLOOKUP($A1950,'Hospitalisation Details'!$A:$P,16,0),"")</f>
        <v>34</v>
      </c>
    </row>
    <row r="1951" spans="1:19" x14ac:dyDescent="0.3">
      <c r="A1951" s="34" t="str">
        <f>'Medical Examinations'!A1951</f>
        <v>Id1950</v>
      </c>
      <c r="B1951" s="36" t="str">
        <f>VLOOKUP($A1951,'Customer Names'!A:E,3,FALSE)</f>
        <v>Mr.</v>
      </c>
      <c r="C1951" s="37" t="str">
        <f>VLOOKUP($A1951,'Customer Names'!$A:$E,4,FALSE)</f>
        <v xml:space="preserve"> William</v>
      </c>
      <c r="D1951" s="37" t="str">
        <f>VLOOKUP($A1951,'Customer Names'!A:E,5,FALSE)</f>
        <v>Dillon</v>
      </c>
      <c r="E1951" s="35">
        <f>VLOOKUP($A1951,'Medical Examinations'!$A:$H,2,FALSE)</f>
        <v>37.1</v>
      </c>
      <c r="F1951" s="35">
        <f>VLOOKUP($A1951,'Medical Examinations'!$A:$H,3,FALSE)</f>
        <v>5.46</v>
      </c>
      <c r="G1951" s="35" t="str">
        <f>VLOOKUP($A1951,'Medical Examinations'!$A:$N,11,0)</f>
        <v>No</v>
      </c>
      <c r="H1951" s="35" t="str">
        <f>VLOOKUP($A1951,'Medical Examinations'!$A:$N,5,0)</f>
        <v>No</v>
      </c>
      <c r="I1951" s="35" t="str">
        <f>VLOOKUP($A1951,'Medical Examinations'!$A:$N,6,0)</f>
        <v>No</v>
      </c>
      <c r="J1951" s="35">
        <f>VLOOKUP($A1951,'Medical Examinations'!$A:$N,9,0)</f>
        <v>0</v>
      </c>
      <c r="K1951" s="35" t="str">
        <f>VLOOKUP($A1951,'Medical Examinations'!$A:$N,10,0)</f>
        <v>No</v>
      </c>
      <c r="L1951" s="35" t="str">
        <f>VLOOKUP($A1951,'Medical Examinations'!$A:$N,12,0)</f>
        <v>Obesity</v>
      </c>
      <c r="M1951" s="35" t="str">
        <f>VLOOKUP($A1951,'Medical Examinations'!$A:$N,13,0)</f>
        <v>Normal</v>
      </c>
      <c r="N1951" s="45">
        <f>IFERROR(VLOOKUP($A1951,'Hospitalisation Details'!$A:$P,15,0),"")</f>
        <v>36384</v>
      </c>
      <c r="O1951" s="46">
        <f>IFERROR(VLOOKUP($A1951,'Hospitalisation Details'!$A:$P,6,0),"")</f>
        <v>3597.6</v>
      </c>
      <c r="P1951" s="47" t="str">
        <f>IFERROR(VLOOKUP($A1951,'Hospitalisation Details'!$A:$P,12,0),"")</f>
        <v>tier - 2</v>
      </c>
      <c r="Q1951" s="47" t="str">
        <f>IFERROR(VLOOKUP($A1951,'Hospitalisation Details'!$A:$P,13,0),"")</f>
        <v>tier - 2</v>
      </c>
      <c r="R1951" s="47" t="str">
        <f>IFERROR(VLOOKUP($A1951,'Hospitalisation Details'!$A:$P,14,0),"")</f>
        <v>R1011</v>
      </c>
      <c r="S1951" s="47">
        <f>IFERROR(VLOOKUP($A1951,'Hospitalisation Details'!$A:$P,16,0),"")</f>
        <v>23</v>
      </c>
    </row>
    <row r="1952" spans="1:19" x14ac:dyDescent="0.3">
      <c r="A1952" s="34" t="str">
        <f>'Medical Examinations'!A1952</f>
        <v>Id1951</v>
      </c>
      <c r="B1952" s="36" t="str">
        <f>VLOOKUP($A1952,'Customer Names'!A:E,3,FALSE)</f>
        <v>Ms.</v>
      </c>
      <c r="C1952" s="37" t="str">
        <f>VLOOKUP($A1952,'Customer Names'!$A:$E,4,FALSE)</f>
        <v xml:space="preserve"> Lauren M</v>
      </c>
      <c r="D1952" s="37" t="str">
        <f>VLOOKUP($A1952,'Customer Names'!A:E,5,FALSE)</f>
        <v>Neuschel</v>
      </c>
      <c r="E1952" s="35">
        <f>VLOOKUP($A1952,'Medical Examinations'!$A:$H,2,FALSE)</f>
        <v>22.515000000000001</v>
      </c>
      <c r="F1952" s="35">
        <f>VLOOKUP($A1952,'Medical Examinations'!$A:$H,3,FALSE)</f>
        <v>4.91</v>
      </c>
      <c r="G1952" s="35" t="str">
        <f>VLOOKUP($A1952,'Medical Examinations'!$A:$N,11,0)</f>
        <v>Yes</v>
      </c>
      <c r="H1952" s="35" t="str">
        <f>VLOOKUP($A1952,'Medical Examinations'!$A:$N,5,0)</f>
        <v>No</v>
      </c>
      <c r="I1952" s="35" t="str">
        <f>VLOOKUP($A1952,'Medical Examinations'!$A:$N,6,0)</f>
        <v>Yes</v>
      </c>
      <c r="J1952" s="35">
        <f>VLOOKUP($A1952,'Medical Examinations'!$A:$N,9,0)</f>
        <v>1</v>
      </c>
      <c r="K1952" s="35" t="str">
        <f>VLOOKUP($A1952,'Medical Examinations'!$A:$N,10,0)</f>
        <v>No</v>
      </c>
      <c r="L1952" s="35" t="str">
        <f>VLOOKUP($A1952,'Medical Examinations'!$A:$N,12,0)</f>
        <v>Normal Weight</v>
      </c>
      <c r="M1952" s="35" t="str">
        <f>VLOOKUP($A1952,'Medical Examinations'!$A:$N,13,0)</f>
        <v>Normal</v>
      </c>
      <c r="N1952" s="45">
        <f>IFERROR(VLOOKUP($A1952,'Hospitalisation Details'!$A:$P,15,0),"")</f>
        <v>35738</v>
      </c>
      <c r="O1952" s="46">
        <f>IFERROR(VLOOKUP($A1952,'Hospitalisation Details'!$A:$P,6,0),"")</f>
        <v>3594.17</v>
      </c>
      <c r="P1952" s="47" t="str">
        <f>IFERROR(VLOOKUP($A1952,'Hospitalisation Details'!$A:$P,12,0),"")</f>
        <v>tier - 2</v>
      </c>
      <c r="Q1952" s="47" t="str">
        <f>IFERROR(VLOOKUP($A1952,'Hospitalisation Details'!$A:$P,13,0),"")</f>
        <v>tier - 2</v>
      </c>
      <c r="R1952" s="47" t="str">
        <f>IFERROR(VLOOKUP($A1952,'Hospitalisation Details'!$A:$P,14,0),"")</f>
        <v>R1012</v>
      </c>
      <c r="S1952" s="47">
        <f>IFERROR(VLOOKUP($A1952,'Hospitalisation Details'!$A:$P,16,0),"")</f>
        <v>25</v>
      </c>
    </row>
    <row r="1953" spans="1:19" x14ac:dyDescent="0.3">
      <c r="A1953" s="34" t="str">
        <f>'Medical Examinations'!A1953</f>
        <v>Id1952</v>
      </c>
      <c r="B1953" s="36" t="str">
        <f>VLOOKUP($A1953,'Customer Names'!A:E,3,FALSE)</f>
        <v>Mr.</v>
      </c>
      <c r="C1953" s="37" t="str">
        <f>VLOOKUP($A1953,'Customer Names'!$A:$E,4,FALSE)</f>
        <v xml:space="preserve"> Apolo U.</v>
      </c>
      <c r="D1953" s="37" t="str">
        <f>VLOOKUP($A1953,'Customer Names'!A:E,5,FALSE)</f>
        <v>Rosales Ramirez</v>
      </c>
      <c r="E1953" s="35">
        <f>VLOOKUP($A1953,'Medical Examinations'!$A:$H,2,FALSE)</f>
        <v>32.700000000000003</v>
      </c>
      <c r="F1953" s="35">
        <f>VLOOKUP($A1953,'Medical Examinations'!$A:$H,3,FALSE)</f>
        <v>4.66</v>
      </c>
      <c r="G1953" s="35" t="str">
        <f>VLOOKUP($A1953,'Medical Examinations'!$A:$N,11,0)</f>
        <v>No</v>
      </c>
      <c r="H1953" s="35" t="str">
        <f>VLOOKUP($A1953,'Medical Examinations'!$A:$N,5,0)</f>
        <v>No</v>
      </c>
      <c r="I1953" s="35" t="str">
        <f>VLOOKUP($A1953,'Medical Examinations'!$A:$N,6,0)</f>
        <v>No</v>
      </c>
      <c r="J1953" s="35">
        <f>VLOOKUP($A1953,'Medical Examinations'!$A:$N,9,0)</f>
        <v>0</v>
      </c>
      <c r="K1953" s="35" t="str">
        <f>VLOOKUP($A1953,'Medical Examinations'!$A:$N,10,0)</f>
        <v>No</v>
      </c>
      <c r="L1953" s="35" t="str">
        <f>VLOOKUP($A1953,'Medical Examinations'!$A:$N,12,0)</f>
        <v>Obesity</v>
      </c>
      <c r="M1953" s="35" t="str">
        <f>VLOOKUP($A1953,'Medical Examinations'!$A:$N,13,0)</f>
        <v>Normal</v>
      </c>
      <c r="N1953" s="45">
        <f>IFERROR(VLOOKUP($A1953,'Hospitalisation Details'!$A:$P,15,0),"")</f>
        <v>36317</v>
      </c>
      <c r="O1953" s="46">
        <f>IFERROR(VLOOKUP($A1953,'Hospitalisation Details'!$A:$P,6,0),"")</f>
        <v>3591.48</v>
      </c>
      <c r="P1953" s="47" t="str">
        <f>IFERROR(VLOOKUP($A1953,'Hospitalisation Details'!$A:$P,12,0),"")</f>
        <v>tier - 2</v>
      </c>
      <c r="Q1953" s="47" t="str">
        <f>IFERROR(VLOOKUP($A1953,'Hospitalisation Details'!$A:$P,13,0),"")</f>
        <v>tier - 3</v>
      </c>
      <c r="R1953" s="47" t="str">
        <f>IFERROR(VLOOKUP($A1953,'Hospitalisation Details'!$A:$P,14,0),"")</f>
        <v>R1011</v>
      </c>
      <c r="S1953" s="47">
        <f>IFERROR(VLOOKUP($A1953,'Hospitalisation Details'!$A:$P,16,0),"")</f>
        <v>24</v>
      </c>
    </row>
    <row r="1954" spans="1:19" x14ac:dyDescent="0.3">
      <c r="A1954" s="34" t="str">
        <f>'Medical Examinations'!A1954</f>
        <v>Id1953</v>
      </c>
      <c r="B1954" s="36" t="str">
        <f>VLOOKUP($A1954,'Customer Names'!A:E,3,FALSE)</f>
        <v>Mr.</v>
      </c>
      <c r="C1954" s="37" t="str">
        <f>VLOOKUP($A1954,'Customer Names'!$A:$E,4,FALSE)</f>
        <v xml:space="preserve"> Alfons</v>
      </c>
      <c r="D1954" s="37" t="str">
        <f>VLOOKUP($A1954,'Customer Names'!A:E,5,FALSE)</f>
        <v>Marquez</v>
      </c>
      <c r="E1954" s="35">
        <f>VLOOKUP($A1954,'Medical Examinations'!$A:$H,2,FALSE)</f>
        <v>17.75</v>
      </c>
      <c r="F1954" s="35">
        <f>VLOOKUP($A1954,'Medical Examinations'!$A:$H,3,FALSE)</f>
        <v>6.8</v>
      </c>
      <c r="G1954" s="35" t="str">
        <f>VLOOKUP($A1954,'Medical Examinations'!$A:$N,11,0)</f>
        <v>Yes</v>
      </c>
      <c r="H1954" s="35" t="str">
        <f>VLOOKUP($A1954,'Medical Examinations'!$A:$N,5,0)</f>
        <v>No</v>
      </c>
      <c r="I1954" s="35" t="str">
        <f>VLOOKUP($A1954,'Medical Examinations'!$A:$N,6,0)</f>
        <v>No</v>
      </c>
      <c r="J1954" s="35">
        <f>VLOOKUP($A1954,'Medical Examinations'!$A:$N,9,0)</f>
        <v>1</v>
      </c>
      <c r="K1954" s="35" t="str">
        <f>VLOOKUP($A1954,'Medical Examinations'!$A:$N,10,0)</f>
        <v>No</v>
      </c>
      <c r="L1954" s="35" t="str">
        <f>VLOOKUP($A1954,'Medical Examinations'!$A:$N,12,0)</f>
        <v>Underweight</v>
      </c>
      <c r="M1954" s="35" t="str">
        <f>VLOOKUP($A1954,'Medical Examinations'!$A:$N,13,0)</f>
        <v>Diabetes</v>
      </c>
      <c r="N1954" s="45">
        <f>IFERROR(VLOOKUP($A1954,'Hospitalisation Details'!$A:$P,15,0),"")</f>
        <v>31773</v>
      </c>
      <c r="O1954" s="46">
        <f>IFERROR(VLOOKUP($A1954,'Hospitalisation Details'!$A:$P,6,0),"")</f>
        <v>3589.14</v>
      </c>
      <c r="P1954" s="47" t="str">
        <f>IFERROR(VLOOKUP($A1954,'Hospitalisation Details'!$A:$P,12,0),"")</f>
        <v>tier - 2</v>
      </c>
      <c r="Q1954" s="47" t="str">
        <f>IFERROR(VLOOKUP($A1954,'Hospitalisation Details'!$A:$P,13,0),"")</f>
        <v>tier - 2</v>
      </c>
      <c r="R1954" s="47" t="str">
        <f>IFERROR(VLOOKUP($A1954,'Hospitalisation Details'!$A:$P,14,0),"")</f>
        <v>R1013</v>
      </c>
      <c r="S1954" s="47">
        <f>IFERROR(VLOOKUP($A1954,'Hospitalisation Details'!$A:$P,16,0),"")</f>
        <v>36</v>
      </c>
    </row>
    <row r="1955" spans="1:19" x14ac:dyDescent="0.3">
      <c r="A1955" s="34" t="str">
        <f>'Medical Examinations'!A1955</f>
        <v>Id1954</v>
      </c>
      <c r="B1955" s="36" t="str">
        <f>VLOOKUP($A1955,'Customer Names'!A:E,3,FALSE)</f>
        <v>Ms.</v>
      </c>
      <c r="C1955" s="37" t="str">
        <f>VLOOKUP($A1955,'Customer Names'!$A:$E,4,FALSE)</f>
        <v xml:space="preserve"> Amber</v>
      </c>
      <c r="D1955" s="37" t="str">
        <f>VLOOKUP($A1955,'Customer Names'!A:E,5,FALSE)</f>
        <v>Green</v>
      </c>
      <c r="E1955" s="35">
        <f>VLOOKUP($A1955,'Medical Examinations'!$A:$H,2,FALSE)</f>
        <v>33.630000000000003</v>
      </c>
      <c r="F1955" s="35">
        <f>VLOOKUP($A1955,'Medical Examinations'!$A:$H,3,FALSE)</f>
        <v>4.47</v>
      </c>
      <c r="G1955" s="35" t="str">
        <f>VLOOKUP($A1955,'Medical Examinations'!$A:$N,11,0)</f>
        <v>Yes</v>
      </c>
      <c r="H1955" s="35" t="str">
        <f>VLOOKUP($A1955,'Medical Examinations'!$A:$N,5,0)</f>
        <v>No</v>
      </c>
      <c r="I1955" s="35" t="str">
        <f>VLOOKUP($A1955,'Medical Examinations'!$A:$N,6,0)</f>
        <v>No</v>
      </c>
      <c r="J1955" s="35">
        <f>VLOOKUP($A1955,'Medical Examinations'!$A:$N,9,0)</f>
        <v>0</v>
      </c>
      <c r="K1955" s="35" t="str">
        <f>VLOOKUP($A1955,'Medical Examinations'!$A:$N,10,0)</f>
        <v>No</v>
      </c>
      <c r="L1955" s="35" t="str">
        <f>VLOOKUP($A1955,'Medical Examinations'!$A:$N,12,0)</f>
        <v>Obesity</v>
      </c>
      <c r="M1955" s="35" t="str">
        <f>VLOOKUP($A1955,'Medical Examinations'!$A:$N,13,0)</f>
        <v>Normal</v>
      </c>
      <c r="N1955" s="45">
        <f>IFERROR(VLOOKUP($A1955,'Hospitalisation Details'!$A:$P,15,0),"")</f>
        <v>37206</v>
      </c>
      <c r="O1955" s="46">
        <f>IFERROR(VLOOKUP($A1955,'Hospitalisation Details'!$A:$P,6,0),"")</f>
        <v>3579.83</v>
      </c>
      <c r="P1955" s="47" t="str">
        <f>IFERROR(VLOOKUP($A1955,'Hospitalisation Details'!$A:$P,12,0),"")</f>
        <v>tier - 2</v>
      </c>
      <c r="Q1955" s="47" t="str">
        <f>IFERROR(VLOOKUP($A1955,'Hospitalisation Details'!$A:$P,13,0),"")</f>
        <v>tier - 2</v>
      </c>
      <c r="R1955" s="47" t="str">
        <f>IFERROR(VLOOKUP($A1955,'Hospitalisation Details'!$A:$P,14,0),"")</f>
        <v>R1012</v>
      </c>
      <c r="S1955" s="47">
        <f>IFERROR(VLOOKUP($A1955,'Hospitalisation Details'!$A:$P,16,0),"")</f>
        <v>21</v>
      </c>
    </row>
    <row r="1956" spans="1:19" x14ac:dyDescent="0.3">
      <c r="A1956" s="34" t="str">
        <f>'Medical Examinations'!A1956</f>
        <v>Id1955</v>
      </c>
      <c r="B1956" s="36" t="str">
        <f>VLOOKUP($A1956,'Customer Names'!A:E,3,FALSE)</f>
        <v>Ms.</v>
      </c>
      <c r="C1956" s="37" t="str">
        <f>VLOOKUP($A1956,'Customer Names'!$A:$E,4,FALSE)</f>
        <v xml:space="preserve"> Leah C.</v>
      </c>
      <c r="D1956" s="37" t="str">
        <f>VLOOKUP($A1956,'Customer Names'!A:E,5,FALSE)</f>
        <v>Schubel</v>
      </c>
      <c r="E1956" s="35">
        <f>VLOOKUP($A1956,'Medical Examinations'!$A:$H,2,FALSE)</f>
        <v>34.799999999999997</v>
      </c>
      <c r="F1956" s="35">
        <f>VLOOKUP($A1956,'Medical Examinations'!$A:$H,3,FALSE)</f>
        <v>4.08</v>
      </c>
      <c r="G1956" s="35" t="str">
        <f>VLOOKUP($A1956,'Medical Examinations'!$A:$N,11,0)</f>
        <v>Yes</v>
      </c>
      <c r="H1956" s="35" t="str">
        <f>VLOOKUP($A1956,'Medical Examinations'!$A:$N,5,0)</f>
        <v>No</v>
      </c>
      <c r="I1956" s="35" t="str">
        <f>VLOOKUP($A1956,'Medical Examinations'!$A:$N,6,0)</f>
        <v>No</v>
      </c>
      <c r="J1956" s="35">
        <f>VLOOKUP($A1956,'Medical Examinations'!$A:$N,9,0)</f>
        <v>1</v>
      </c>
      <c r="K1956" s="35" t="str">
        <f>VLOOKUP($A1956,'Medical Examinations'!$A:$N,10,0)</f>
        <v>No</v>
      </c>
      <c r="L1956" s="35" t="str">
        <f>VLOOKUP($A1956,'Medical Examinations'!$A:$N,12,0)</f>
        <v>Obesity</v>
      </c>
      <c r="M1956" s="35" t="str">
        <f>VLOOKUP($A1956,'Medical Examinations'!$A:$N,13,0)</f>
        <v>Normal</v>
      </c>
      <c r="N1956" s="45">
        <f>IFERROR(VLOOKUP($A1956,'Hospitalisation Details'!$A:$P,15,0),"")</f>
        <v>34934</v>
      </c>
      <c r="O1956" s="46">
        <f>IFERROR(VLOOKUP($A1956,'Hospitalisation Details'!$A:$P,6,0),"")</f>
        <v>3578</v>
      </c>
      <c r="P1956" s="47" t="str">
        <f>IFERROR(VLOOKUP($A1956,'Hospitalisation Details'!$A:$P,12,0),"")</f>
        <v>tier - 2</v>
      </c>
      <c r="Q1956" s="47" t="str">
        <f>IFERROR(VLOOKUP($A1956,'Hospitalisation Details'!$A:$P,13,0),"")</f>
        <v>tier - 3</v>
      </c>
      <c r="R1956" s="47" t="str">
        <f>IFERROR(VLOOKUP($A1956,'Hospitalisation Details'!$A:$P,14,0),"")</f>
        <v>R1011</v>
      </c>
      <c r="S1956" s="47">
        <f>IFERROR(VLOOKUP($A1956,'Hospitalisation Details'!$A:$P,16,0),"")</f>
        <v>27</v>
      </c>
    </row>
    <row r="1957" spans="1:19" x14ac:dyDescent="0.3">
      <c r="A1957" s="34" t="str">
        <f>'Medical Examinations'!A1957</f>
        <v>Id1956</v>
      </c>
      <c r="B1957" s="36" t="str">
        <f>VLOOKUP($A1957,'Customer Names'!A:E,3,FALSE)</f>
        <v>Ms.</v>
      </c>
      <c r="C1957" s="37" t="str">
        <f>VLOOKUP($A1957,'Customer Names'!$A:$E,4,FALSE)</f>
        <v xml:space="preserve"> Lilia</v>
      </c>
      <c r="D1957" s="37" t="str">
        <f>VLOOKUP($A1957,'Customer Names'!A:E,5,FALSE)</f>
        <v>Jimenez</v>
      </c>
      <c r="E1957" s="35">
        <f>VLOOKUP($A1957,'Medical Examinations'!$A:$H,2,FALSE)</f>
        <v>16.809999999999999</v>
      </c>
      <c r="F1957" s="35">
        <f>VLOOKUP($A1957,'Medical Examinations'!$A:$H,3,FALSE)</f>
        <v>5.51</v>
      </c>
      <c r="G1957" s="35" t="str">
        <f>VLOOKUP($A1957,'Medical Examinations'!$A:$N,11,0)</f>
        <v>Yes</v>
      </c>
      <c r="H1957" s="35" t="str">
        <f>VLOOKUP($A1957,'Medical Examinations'!$A:$N,5,0)</f>
        <v>No</v>
      </c>
      <c r="I1957" s="35" t="str">
        <f>VLOOKUP($A1957,'Medical Examinations'!$A:$N,6,0)</f>
        <v>No</v>
      </c>
      <c r="J1957" s="35">
        <f>VLOOKUP($A1957,'Medical Examinations'!$A:$N,9,0)</f>
        <v>1</v>
      </c>
      <c r="K1957" s="35" t="str">
        <f>VLOOKUP($A1957,'Medical Examinations'!$A:$N,10,0)</f>
        <v>No</v>
      </c>
      <c r="L1957" s="35" t="str">
        <f>VLOOKUP($A1957,'Medical Examinations'!$A:$N,12,0)</f>
        <v>Underweight</v>
      </c>
      <c r="M1957" s="35" t="str">
        <f>VLOOKUP($A1957,'Medical Examinations'!$A:$N,13,0)</f>
        <v>Normal</v>
      </c>
      <c r="N1957" s="45">
        <f>IFERROR(VLOOKUP($A1957,'Hospitalisation Details'!$A:$P,15,0),"")</f>
        <v>32373</v>
      </c>
      <c r="O1957" s="46">
        <f>IFERROR(VLOOKUP($A1957,'Hospitalisation Details'!$A:$P,6,0),"")</f>
        <v>3569.96</v>
      </c>
      <c r="P1957" s="47" t="str">
        <f>IFERROR(VLOOKUP($A1957,'Hospitalisation Details'!$A:$P,12,0),"")</f>
        <v>tier - 2</v>
      </c>
      <c r="Q1957" s="47" t="str">
        <f>IFERROR(VLOOKUP($A1957,'Hospitalisation Details'!$A:$P,13,0),"")</f>
        <v>tier - 1</v>
      </c>
      <c r="R1957" s="47" t="str">
        <f>IFERROR(VLOOKUP($A1957,'Hospitalisation Details'!$A:$P,14,0),"")</f>
        <v>R1012</v>
      </c>
      <c r="S1957" s="47">
        <f>IFERROR(VLOOKUP($A1957,'Hospitalisation Details'!$A:$P,16,0),"")</f>
        <v>34</v>
      </c>
    </row>
    <row r="1958" spans="1:19" x14ac:dyDescent="0.3">
      <c r="A1958" s="34" t="str">
        <f>'Medical Examinations'!A1958</f>
        <v>Id1957</v>
      </c>
      <c r="B1958" s="36" t="str">
        <f>VLOOKUP($A1958,'Customer Names'!A:E,3,FALSE)</f>
        <v>Mr.</v>
      </c>
      <c r="C1958" s="37" t="str">
        <f>VLOOKUP($A1958,'Customer Names'!$A:$E,4,FALSE)</f>
        <v xml:space="preserve"> Danny</v>
      </c>
      <c r="D1958" s="37" t="str">
        <f>VLOOKUP($A1958,'Customer Names'!A:E,5,FALSE)</f>
        <v>Zimny-Schmitt</v>
      </c>
      <c r="E1958" s="35">
        <f>VLOOKUP($A1958,'Medical Examinations'!$A:$H,2,FALSE)</f>
        <v>16.690000000000001</v>
      </c>
      <c r="F1958" s="35">
        <f>VLOOKUP($A1958,'Medical Examinations'!$A:$H,3,FALSE)</f>
        <v>8.4</v>
      </c>
      <c r="G1958" s="35" t="str">
        <f>VLOOKUP($A1958,'Medical Examinations'!$A:$N,11,0)</f>
        <v>Yes</v>
      </c>
      <c r="H1958" s="35" t="str">
        <f>VLOOKUP($A1958,'Medical Examinations'!$A:$N,5,0)</f>
        <v>No</v>
      </c>
      <c r="I1958" s="35" t="str">
        <f>VLOOKUP($A1958,'Medical Examinations'!$A:$N,6,0)</f>
        <v>No</v>
      </c>
      <c r="J1958" s="35">
        <f>VLOOKUP($A1958,'Medical Examinations'!$A:$N,9,0)</f>
        <v>0</v>
      </c>
      <c r="K1958" s="35" t="str">
        <f>VLOOKUP($A1958,'Medical Examinations'!$A:$N,10,0)</f>
        <v>No</v>
      </c>
      <c r="L1958" s="35" t="str">
        <f>VLOOKUP($A1958,'Medical Examinations'!$A:$N,12,0)</f>
        <v>Underweight</v>
      </c>
      <c r="M1958" s="35" t="str">
        <f>VLOOKUP($A1958,'Medical Examinations'!$A:$N,13,0)</f>
        <v>Diabetes</v>
      </c>
      <c r="N1958" s="45">
        <f>IFERROR(VLOOKUP($A1958,'Hospitalisation Details'!$A:$P,15,0),"")</f>
        <v>29869</v>
      </c>
      <c r="O1958" s="46">
        <f>IFERROR(VLOOKUP($A1958,'Hospitalisation Details'!$A:$P,6,0),"")</f>
        <v>3562.87</v>
      </c>
      <c r="P1958" s="47" t="str">
        <f>IFERROR(VLOOKUP($A1958,'Hospitalisation Details'!$A:$P,12,0),"")</f>
        <v>tier - 2</v>
      </c>
      <c r="Q1958" s="47" t="str">
        <f>IFERROR(VLOOKUP($A1958,'Hospitalisation Details'!$A:$P,13,0),"")</f>
        <v>tier - 1</v>
      </c>
      <c r="R1958" s="47" t="str">
        <f>IFERROR(VLOOKUP($A1958,'Hospitalisation Details'!$A:$P,14,0),"")</f>
        <v>R1013</v>
      </c>
      <c r="S1958" s="47">
        <f>IFERROR(VLOOKUP($A1958,'Hospitalisation Details'!$A:$P,16,0),"")</f>
        <v>41</v>
      </c>
    </row>
    <row r="1959" spans="1:19" x14ac:dyDescent="0.3">
      <c r="A1959" s="34" t="str">
        <f>'Medical Examinations'!A1959</f>
        <v>Id1958</v>
      </c>
      <c r="B1959" s="36" t="str">
        <f>VLOOKUP($A1959,'Customer Names'!A:E,3,FALSE)</f>
        <v>Ms.</v>
      </c>
      <c r="C1959" s="37" t="str">
        <f>VLOOKUP($A1959,'Customer Names'!$A:$E,4,FALSE)</f>
        <v xml:space="preserve"> Lauren</v>
      </c>
      <c r="D1959" s="37" t="str">
        <f>VLOOKUP($A1959,'Customer Names'!A:E,5,FALSE)</f>
        <v>Hill</v>
      </c>
      <c r="E1959" s="35">
        <f>VLOOKUP($A1959,'Medical Examinations'!$A:$H,2,FALSE)</f>
        <v>23.21</v>
      </c>
      <c r="F1959" s="35">
        <f>VLOOKUP($A1959,'Medical Examinations'!$A:$H,3,FALSE)</f>
        <v>5.14</v>
      </c>
      <c r="G1959" s="35" t="str">
        <f>VLOOKUP($A1959,'Medical Examinations'!$A:$N,11,0)</f>
        <v>Yes</v>
      </c>
      <c r="H1959" s="35" t="str">
        <f>VLOOKUP($A1959,'Medical Examinations'!$A:$N,5,0)</f>
        <v>No</v>
      </c>
      <c r="I1959" s="35" t="str">
        <f>VLOOKUP($A1959,'Medical Examinations'!$A:$N,6,0)</f>
        <v>No</v>
      </c>
      <c r="J1959" s="35">
        <f>VLOOKUP($A1959,'Medical Examinations'!$A:$N,9,0)</f>
        <v>1</v>
      </c>
      <c r="K1959" s="35" t="str">
        <f>VLOOKUP($A1959,'Medical Examinations'!$A:$N,10,0)</f>
        <v>No</v>
      </c>
      <c r="L1959" s="35" t="str">
        <f>VLOOKUP($A1959,'Medical Examinations'!$A:$N,12,0)</f>
        <v>Normal Weight</v>
      </c>
      <c r="M1959" s="35" t="str">
        <f>VLOOKUP($A1959,'Medical Examinations'!$A:$N,13,0)</f>
        <v>Normal</v>
      </c>
      <c r="N1959" s="45">
        <f>IFERROR(VLOOKUP($A1959,'Hospitalisation Details'!$A:$P,15,0),"")</f>
        <v>34866</v>
      </c>
      <c r="O1959" s="46">
        <f>IFERROR(VLOOKUP($A1959,'Hospitalisation Details'!$A:$P,6,0),"")</f>
        <v>3561.89</v>
      </c>
      <c r="P1959" s="47" t="str">
        <f>IFERROR(VLOOKUP($A1959,'Hospitalisation Details'!$A:$P,12,0),"")</f>
        <v>tier - 2</v>
      </c>
      <c r="Q1959" s="47" t="str">
        <f>IFERROR(VLOOKUP($A1959,'Hospitalisation Details'!$A:$P,13,0),"")</f>
        <v>tier - 1</v>
      </c>
      <c r="R1959" s="47" t="str">
        <f>IFERROR(VLOOKUP($A1959,'Hospitalisation Details'!$A:$P,14,0),"")</f>
        <v>R1013</v>
      </c>
      <c r="S1959" s="47">
        <f>IFERROR(VLOOKUP($A1959,'Hospitalisation Details'!$A:$P,16,0),"")</f>
        <v>27</v>
      </c>
    </row>
    <row r="1960" spans="1:19" x14ac:dyDescent="0.3">
      <c r="A1960" s="34" t="str">
        <f>'Medical Examinations'!A1960</f>
        <v>Id1959</v>
      </c>
      <c r="B1960" s="36" t="str">
        <f>VLOOKUP($A1960,'Customer Names'!A:E,3,FALSE)</f>
        <v>Ms.</v>
      </c>
      <c r="C1960" s="37" t="str">
        <f>VLOOKUP($A1960,'Customer Names'!$A:$E,4,FALSE)</f>
        <v xml:space="preserve"> Courtney</v>
      </c>
      <c r="D1960" s="37" t="str">
        <f>VLOOKUP($A1960,'Customer Names'!A:E,5,FALSE)</f>
        <v>Brohart</v>
      </c>
      <c r="E1960" s="35">
        <f>VLOOKUP($A1960,'Medical Examinations'!$A:$H,2,FALSE)</f>
        <v>25.175000000000001</v>
      </c>
      <c r="F1960" s="35">
        <f>VLOOKUP($A1960,'Medical Examinations'!$A:$H,3,FALSE)</f>
        <v>5.21</v>
      </c>
      <c r="G1960" s="35" t="str">
        <f>VLOOKUP($A1960,'Medical Examinations'!$A:$N,11,0)</f>
        <v>Yes</v>
      </c>
      <c r="H1960" s="35" t="str">
        <f>VLOOKUP($A1960,'Medical Examinations'!$A:$N,5,0)</f>
        <v>No</v>
      </c>
      <c r="I1960" s="35" t="str">
        <f>VLOOKUP($A1960,'Medical Examinations'!$A:$N,6,0)</f>
        <v>No</v>
      </c>
      <c r="J1960" s="35">
        <f>VLOOKUP($A1960,'Medical Examinations'!$A:$N,9,0)</f>
        <v>1</v>
      </c>
      <c r="K1960" s="35" t="str">
        <f>VLOOKUP($A1960,'Medical Examinations'!$A:$N,10,0)</f>
        <v>No</v>
      </c>
      <c r="L1960" s="35" t="str">
        <f>VLOOKUP($A1960,'Medical Examinations'!$A:$N,12,0)</f>
        <v>Overweight</v>
      </c>
      <c r="M1960" s="35" t="str">
        <f>VLOOKUP($A1960,'Medical Examinations'!$A:$N,13,0)</f>
        <v>Normal</v>
      </c>
      <c r="N1960" s="45">
        <f>IFERROR(VLOOKUP($A1960,'Hospitalisation Details'!$A:$P,15,0),"")</f>
        <v>34981</v>
      </c>
      <c r="O1960" s="46">
        <f>IFERROR(VLOOKUP($A1960,'Hospitalisation Details'!$A:$P,6,0),"")</f>
        <v>3558.62</v>
      </c>
      <c r="P1960" s="47" t="str">
        <f>IFERROR(VLOOKUP($A1960,'Hospitalisation Details'!$A:$P,12,0),"")</f>
        <v>tier - 2</v>
      </c>
      <c r="Q1960" s="47" t="str">
        <f>IFERROR(VLOOKUP($A1960,'Hospitalisation Details'!$A:$P,13,0),"")</f>
        <v>tier - 3</v>
      </c>
      <c r="R1960" s="47" t="str">
        <f>IFERROR(VLOOKUP($A1960,'Hospitalisation Details'!$A:$P,14,0),"")</f>
        <v>R1024</v>
      </c>
      <c r="S1960" s="47">
        <f>IFERROR(VLOOKUP($A1960,'Hospitalisation Details'!$A:$P,16,0),"")</f>
        <v>27</v>
      </c>
    </row>
    <row r="1961" spans="1:19" x14ac:dyDescent="0.3">
      <c r="A1961" s="34" t="str">
        <f>'Medical Examinations'!A1961</f>
        <v>Id1960</v>
      </c>
      <c r="B1961" s="36" t="str">
        <f>VLOOKUP($A1961,'Customer Names'!A:E,3,FALSE)</f>
        <v>Ms.</v>
      </c>
      <c r="C1961" s="37" t="str">
        <f>VLOOKUP($A1961,'Customer Names'!$A:$E,4,FALSE)</f>
        <v xml:space="preserve"> Elizabeth</v>
      </c>
      <c r="D1961" s="37" t="str">
        <f>VLOOKUP($A1961,'Customer Names'!A:E,5,FALSE)</f>
        <v>Ryan</v>
      </c>
      <c r="E1961" s="35">
        <f>VLOOKUP($A1961,'Medical Examinations'!$A:$H,2,FALSE)</f>
        <v>34.770000000000003</v>
      </c>
      <c r="F1961" s="35">
        <f>VLOOKUP($A1961,'Medical Examinations'!$A:$H,3,FALSE)</f>
        <v>6.23</v>
      </c>
      <c r="G1961" s="35" t="str">
        <f>VLOOKUP($A1961,'Medical Examinations'!$A:$N,11,0)</f>
        <v>No</v>
      </c>
      <c r="H1961" s="35" t="str">
        <f>VLOOKUP($A1961,'Medical Examinations'!$A:$N,5,0)</f>
        <v>No</v>
      </c>
      <c r="I1961" s="35" t="str">
        <f>VLOOKUP($A1961,'Medical Examinations'!$A:$N,6,0)</f>
        <v>No</v>
      </c>
      <c r="J1961" s="35">
        <f>VLOOKUP($A1961,'Medical Examinations'!$A:$N,9,0)</f>
        <v>0</v>
      </c>
      <c r="K1961" s="35" t="str">
        <f>VLOOKUP($A1961,'Medical Examinations'!$A:$N,10,0)</f>
        <v>No</v>
      </c>
      <c r="L1961" s="35" t="str">
        <f>VLOOKUP($A1961,'Medical Examinations'!$A:$N,12,0)</f>
        <v>Obesity</v>
      </c>
      <c r="M1961" s="35" t="str">
        <f>VLOOKUP($A1961,'Medical Examinations'!$A:$N,13,0)</f>
        <v>Prediabetes</v>
      </c>
      <c r="N1961" s="45">
        <f>IFERROR(VLOOKUP($A1961,'Hospitalisation Details'!$A:$P,15,0),"")</f>
        <v>34601</v>
      </c>
      <c r="O1961" s="46">
        <f>IFERROR(VLOOKUP($A1961,'Hospitalisation Details'!$A:$P,6,0),"")</f>
        <v>3556.92</v>
      </c>
      <c r="P1961" s="47" t="str">
        <f>IFERROR(VLOOKUP($A1961,'Hospitalisation Details'!$A:$P,12,0),"")</f>
        <v>tier - 2</v>
      </c>
      <c r="Q1961" s="47" t="str">
        <f>IFERROR(VLOOKUP($A1961,'Hospitalisation Details'!$A:$P,13,0),"")</f>
        <v>tier - 3</v>
      </c>
      <c r="R1961" s="47" t="str">
        <f>IFERROR(VLOOKUP($A1961,'Hospitalisation Details'!$A:$P,14,0),"")</f>
        <v>R1012</v>
      </c>
      <c r="S1961" s="47">
        <f>IFERROR(VLOOKUP($A1961,'Hospitalisation Details'!$A:$P,16,0),"")</f>
        <v>28</v>
      </c>
    </row>
    <row r="1962" spans="1:19" x14ac:dyDescent="0.3">
      <c r="A1962" s="34" t="str">
        <f>'Medical Examinations'!A1962</f>
        <v>Id1961</v>
      </c>
      <c r="B1962" s="36" t="str">
        <f>VLOOKUP($A1962,'Customer Names'!A:E,3,FALSE)</f>
        <v>Ms.</v>
      </c>
      <c r="C1962" s="37" t="str">
        <f>VLOOKUP($A1962,'Customer Names'!$A:$E,4,FALSE)</f>
        <v xml:space="preserve"> Satomi</v>
      </c>
      <c r="D1962" s="37" t="str">
        <f>VLOOKUP($A1962,'Customer Names'!A:E,5,FALSE)</f>
        <v>Oka</v>
      </c>
      <c r="E1962" s="35">
        <f>VLOOKUP($A1962,'Medical Examinations'!$A:$H,2,FALSE)</f>
        <v>27.7</v>
      </c>
      <c r="F1962" s="35">
        <f>VLOOKUP($A1962,'Medical Examinations'!$A:$H,3,FALSE)</f>
        <v>5.6</v>
      </c>
      <c r="G1962" s="35" t="str">
        <f>VLOOKUP($A1962,'Medical Examinations'!$A:$N,11,0)</f>
        <v>No</v>
      </c>
      <c r="H1962" s="35" t="str">
        <f>VLOOKUP($A1962,'Medical Examinations'!$A:$N,5,0)</f>
        <v>No</v>
      </c>
      <c r="I1962" s="35" t="str">
        <f>VLOOKUP($A1962,'Medical Examinations'!$A:$N,6,0)</f>
        <v>No</v>
      </c>
      <c r="J1962" s="35">
        <f>VLOOKUP($A1962,'Medical Examinations'!$A:$N,9,0)</f>
        <v>1</v>
      </c>
      <c r="K1962" s="35" t="str">
        <f>VLOOKUP($A1962,'Medical Examinations'!$A:$N,10,0)</f>
        <v>No</v>
      </c>
      <c r="L1962" s="35" t="str">
        <f>VLOOKUP($A1962,'Medical Examinations'!$A:$N,12,0)</f>
        <v>Overweight</v>
      </c>
      <c r="M1962" s="35" t="str">
        <f>VLOOKUP($A1962,'Medical Examinations'!$A:$N,13,0)</f>
        <v>Normal</v>
      </c>
      <c r="N1962" s="45">
        <f>IFERROR(VLOOKUP($A1962,'Hospitalisation Details'!$A:$P,15,0),"")</f>
        <v>33960</v>
      </c>
      <c r="O1962" s="46">
        <f>IFERROR(VLOOKUP($A1962,'Hospitalisation Details'!$A:$P,6,0),"")</f>
        <v>3554.2</v>
      </c>
      <c r="P1962" s="47" t="str">
        <f>IFERROR(VLOOKUP($A1962,'Hospitalisation Details'!$A:$P,12,0),"")</f>
        <v>tier - 2</v>
      </c>
      <c r="Q1962" s="47" t="str">
        <f>IFERROR(VLOOKUP($A1962,'Hospitalisation Details'!$A:$P,13,0),"")</f>
        <v>tier - 3</v>
      </c>
      <c r="R1962" s="47" t="str">
        <f>IFERROR(VLOOKUP($A1962,'Hospitalisation Details'!$A:$P,14,0),"")</f>
        <v>R1011</v>
      </c>
      <c r="S1962" s="47">
        <f>IFERROR(VLOOKUP($A1962,'Hospitalisation Details'!$A:$P,16,0),"")</f>
        <v>30</v>
      </c>
    </row>
    <row r="1963" spans="1:19" x14ac:dyDescent="0.3">
      <c r="A1963" s="34" t="str">
        <f>'Medical Examinations'!A1963</f>
        <v>Id1962</v>
      </c>
      <c r="B1963" s="36" t="str">
        <f>VLOOKUP($A1963,'Customer Names'!A:E,3,FALSE)</f>
        <v>Mr.</v>
      </c>
      <c r="C1963" s="37" t="str">
        <f>VLOOKUP($A1963,'Customer Names'!$A:$E,4,FALSE)</f>
        <v xml:space="preserve"> Matthew D</v>
      </c>
      <c r="D1963" s="37" t="str">
        <f>VLOOKUP($A1963,'Customer Names'!A:E,5,FALSE)</f>
        <v>Newman</v>
      </c>
      <c r="E1963" s="35">
        <f>VLOOKUP($A1963,'Medical Examinations'!$A:$H,2,FALSE)</f>
        <v>19.12</v>
      </c>
      <c r="F1963" s="35">
        <f>VLOOKUP($A1963,'Medical Examinations'!$A:$H,3,FALSE)</f>
        <v>4.72</v>
      </c>
      <c r="G1963" s="35" t="str">
        <f>VLOOKUP($A1963,'Medical Examinations'!$A:$N,11,0)</f>
        <v>Yes</v>
      </c>
      <c r="H1963" s="35" t="str">
        <f>VLOOKUP($A1963,'Medical Examinations'!$A:$N,5,0)</f>
        <v>No</v>
      </c>
      <c r="I1963" s="35" t="str">
        <f>VLOOKUP($A1963,'Medical Examinations'!$A:$N,6,0)</f>
        <v>No</v>
      </c>
      <c r="J1963" s="35">
        <f>VLOOKUP($A1963,'Medical Examinations'!$A:$N,9,0)</f>
        <v>1</v>
      </c>
      <c r="K1963" s="35" t="str">
        <f>VLOOKUP($A1963,'Medical Examinations'!$A:$N,10,0)</f>
        <v>No</v>
      </c>
      <c r="L1963" s="35" t="str">
        <f>VLOOKUP($A1963,'Medical Examinations'!$A:$N,12,0)</f>
        <v>Normal Weight</v>
      </c>
      <c r="M1963" s="35" t="str">
        <f>VLOOKUP($A1963,'Medical Examinations'!$A:$N,13,0)</f>
        <v>Normal</v>
      </c>
      <c r="N1963" s="45">
        <f>IFERROR(VLOOKUP($A1963,'Hospitalisation Details'!$A:$P,15,0),"")</f>
        <v>32431</v>
      </c>
      <c r="O1963" s="46">
        <f>IFERROR(VLOOKUP($A1963,'Hospitalisation Details'!$A:$P,6,0),"")</f>
        <v>3540.12</v>
      </c>
      <c r="P1963" s="47" t="str">
        <f>IFERROR(VLOOKUP($A1963,'Hospitalisation Details'!$A:$P,12,0),"")</f>
        <v>tier - 2</v>
      </c>
      <c r="Q1963" s="47" t="str">
        <f>IFERROR(VLOOKUP($A1963,'Hospitalisation Details'!$A:$P,13,0),"")</f>
        <v>tier - 1</v>
      </c>
      <c r="R1963" s="47" t="str">
        <f>IFERROR(VLOOKUP($A1963,'Hospitalisation Details'!$A:$P,14,0),"")</f>
        <v>R1013</v>
      </c>
      <c r="S1963" s="47">
        <f>IFERROR(VLOOKUP($A1963,'Hospitalisation Details'!$A:$P,16,0),"")</f>
        <v>34</v>
      </c>
    </row>
    <row r="1964" spans="1:19" x14ac:dyDescent="0.3">
      <c r="A1964" s="34" t="str">
        <f>'Medical Examinations'!A1964</f>
        <v>Id1963</v>
      </c>
      <c r="B1964" s="36" t="str">
        <f>VLOOKUP($A1964,'Customer Names'!A:E,3,FALSE)</f>
        <v>Mr.</v>
      </c>
      <c r="C1964" s="37" t="str">
        <f>VLOOKUP($A1964,'Customer Names'!$A:$E,4,FALSE)</f>
        <v xml:space="preserve"> Peter T II</v>
      </c>
      <c r="D1964" s="37" t="str">
        <f>VLOOKUP($A1964,'Customer Names'!A:E,5,FALSE)</f>
        <v>Metzger</v>
      </c>
      <c r="E1964" s="35">
        <f>VLOOKUP($A1964,'Medical Examinations'!$A:$H,2,FALSE)</f>
        <v>32.67</v>
      </c>
      <c r="F1964" s="35">
        <f>VLOOKUP($A1964,'Medical Examinations'!$A:$H,3,FALSE)</f>
        <v>4.67</v>
      </c>
      <c r="G1964" s="35" t="str">
        <f>VLOOKUP($A1964,'Medical Examinations'!$A:$N,11,0)</f>
        <v>No</v>
      </c>
      <c r="H1964" s="35" t="str">
        <f>VLOOKUP($A1964,'Medical Examinations'!$A:$N,5,0)</f>
        <v>No</v>
      </c>
      <c r="I1964" s="35" t="str">
        <f>VLOOKUP($A1964,'Medical Examinations'!$A:$N,6,0)</f>
        <v>Yes</v>
      </c>
      <c r="J1964" s="35">
        <f>VLOOKUP($A1964,'Medical Examinations'!$A:$N,9,0)</f>
        <v>1</v>
      </c>
      <c r="K1964" s="35" t="str">
        <f>VLOOKUP($A1964,'Medical Examinations'!$A:$N,10,0)</f>
        <v>No</v>
      </c>
      <c r="L1964" s="35" t="str">
        <f>VLOOKUP($A1964,'Medical Examinations'!$A:$N,12,0)</f>
        <v>Obesity</v>
      </c>
      <c r="M1964" s="35" t="str">
        <f>VLOOKUP($A1964,'Medical Examinations'!$A:$N,13,0)</f>
        <v>Normal</v>
      </c>
      <c r="N1964" s="45">
        <f>IFERROR(VLOOKUP($A1964,'Hospitalisation Details'!$A:$P,15,0),"")</f>
        <v>37857</v>
      </c>
      <c r="O1964" s="46">
        <f>IFERROR(VLOOKUP($A1964,'Hospitalisation Details'!$A:$P,6,0),"")</f>
        <v>3538.9</v>
      </c>
      <c r="P1964" s="47" t="str">
        <f>IFERROR(VLOOKUP($A1964,'Hospitalisation Details'!$A:$P,12,0),"")</f>
        <v>tier - 2</v>
      </c>
      <c r="Q1964" s="47" t="str">
        <f>IFERROR(VLOOKUP($A1964,'Hospitalisation Details'!$A:$P,13,0),"")</f>
        <v>tier - 2</v>
      </c>
      <c r="R1964" s="47" t="str">
        <f>IFERROR(VLOOKUP($A1964,'Hospitalisation Details'!$A:$P,14,0),"")</f>
        <v>R1012</v>
      </c>
      <c r="S1964" s="47">
        <f>IFERROR(VLOOKUP($A1964,'Hospitalisation Details'!$A:$P,16,0),"")</f>
        <v>19</v>
      </c>
    </row>
    <row r="1965" spans="1:19" x14ac:dyDescent="0.3">
      <c r="A1965" s="34" t="str">
        <f>'Medical Examinations'!A1965</f>
        <v>Id1964</v>
      </c>
      <c r="B1965" s="36" t="str">
        <f>VLOOKUP($A1965,'Customer Names'!A:E,3,FALSE)</f>
        <v>Mr.</v>
      </c>
      <c r="C1965" s="37" t="str">
        <f>VLOOKUP($A1965,'Customer Names'!$A:$E,4,FALSE)</f>
        <v xml:space="preserve"> Manuel</v>
      </c>
      <c r="D1965" s="37" t="str">
        <f>VLOOKUP($A1965,'Customer Names'!A:E,5,FALSE)</f>
        <v>Gonzalez</v>
      </c>
      <c r="E1965" s="35">
        <f>VLOOKUP($A1965,'Medical Examinations'!$A:$H,2,FALSE)</f>
        <v>28.5</v>
      </c>
      <c r="F1965" s="35">
        <f>VLOOKUP($A1965,'Medical Examinations'!$A:$H,3,FALSE)</f>
        <v>6.11</v>
      </c>
      <c r="G1965" s="35" t="str">
        <f>VLOOKUP($A1965,'Medical Examinations'!$A:$N,11,0)</f>
        <v>No</v>
      </c>
      <c r="H1965" s="35" t="str">
        <f>VLOOKUP($A1965,'Medical Examinations'!$A:$N,5,0)</f>
        <v>No</v>
      </c>
      <c r="I1965" s="35" t="str">
        <f>VLOOKUP($A1965,'Medical Examinations'!$A:$N,6,0)</f>
        <v>No</v>
      </c>
      <c r="J1965" s="35">
        <f>VLOOKUP($A1965,'Medical Examinations'!$A:$N,9,0)</f>
        <v>1</v>
      </c>
      <c r="K1965" s="35" t="str">
        <f>VLOOKUP($A1965,'Medical Examinations'!$A:$N,10,0)</f>
        <v>No</v>
      </c>
      <c r="L1965" s="35" t="str">
        <f>VLOOKUP($A1965,'Medical Examinations'!$A:$N,12,0)</f>
        <v>Overweight</v>
      </c>
      <c r="M1965" s="35" t="str">
        <f>VLOOKUP($A1965,'Medical Examinations'!$A:$N,13,0)</f>
        <v>Prediabetes</v>
      </c>
      <c r="N1965" s="45">
        <f>IFERROR(VLOOKUP($A1965,'Hospitalisation Details'!$A:$P,15,0),"")</f>
        <v>36054</v>
      </c>
      <c r="O1965" s="46">
        <f>IFERROR(VLOOKUP($A1965,'Hospitalisation Details'!$A:$P,6,0),"")</f>
        <v>3537.7</v>
      </c>
      <c r="P1965" s="47" t="str">
        <f>IFERROR(VLOOKUP($A1965,'Hospitalisation Details'!$A:$P,12,0),"")</f>
        <v>tier - 3</v>
      </c>
      <c r="Q1965" s="47" t="str">
        <f>IFERROR(VLOOKUP($A1965,'Hospitalisation Details'!$A:$P,13,0),"")</f>
        <v>tier - 3</v>
      </c>
      <c r="R1965" s="47" t="str">
        <f>IFERROR(VLOOKUP($A1965,'Hospitalisation Details'!$A:$P,14,0),"")</f>
        <v>R1012</v>
      </c>
      <c r="S1965" s="47">
        <f>IFERROR(VLOOKUP($A1965,'Hospitalisation Details'!$A:$P,16,0),"")</f>
        <v>24</v>
      </c>
    </row>
    <row r="1966" spans="1:19" x14ac:dyDescent="0.3">
      <c r="A1966" s="34" t="str">
        <f>'Medical Examinations'!A1966</f>
        <v>Id1965</v>
      </c>
      <c r="B1966" s="36" t="str">
        <f>VLOOKUP($A1966,'Customer Names'!A:E,3,FALSE)</f>
        <v>Ms.</v>
      </c>
      <c r="C1966" s="37" t="str">
        <f>VLOOKUP($A1966,'Customer Names'!$A:$E,4,FALSE)</f>
        <v xml:space="preserve"> Kindsey P.</v>
      </c>
      <c r="D1966" s="37" t="str">
        <f>VLOOKUP($A1966,'Customer Names'!A:E,5,FALSE)</f>
        <v>Vaughn</v>
      </c>
      <c r="E1966" s="35">
        <f>VLOOKUP($A1966,'Medical Examinations'!$A:$H,2,FALSE)</f>
        <v>39.270000000000003</v>
      </c>
      <c r="F1966" s="35">
        <f>VLOOKUP($A1966,'Medical Examinations'!$A:$H,3,FALSE)</f>
        <v>6.25</v>
      </c>
      <c r="G1966" s="35" t="str">
        <f>VLOOKUP($A1966,'Medical Examinations'!$A:$N,11,0)</f>
        <v>No</v>
      </c>
      <c r="H1966" s="35" t="str">
        <f>VLOOKUP($A1966,'Medical Examinations'!$A:$N,5,0)</f>
        <v>No</v>
      </c>
      <c r="I1966" s="35" t="str">
        <f>VLOOKUP($A1966,'Medical Examinations'!$A:$N,6,0)</f>
        <v>No</v>
      </c>
      <c r="J1966" s="35">
        <f>VLOOKUP($A1966,'Medical Examinations'!$A:$N,9,0)</f>
        <v>0</v>
      </c>
      <c r="K1966" s="35" t="str">
        <f>VLOOKUP($A1966,'Medical Examinations'!$A:$N,10,0)</f>
        <v>No</v>
      </c>
      <c r="L1966" s="35" t="str">
        <f>VLOOKUP($A1966,'Medical Examinations'!$A:$N,12,0)</f>
        <v>Obesity</v>
      </c>
      <c r="M1966" s="35" t="str">
        <f>VLOOKUP($A1966,'Medical Examinations'!$A:$N,13,0)</f>
        <v>Prediabetes</v>
      </c>
      <c r="N1966" s="45">
        <f>IFERROR(VLOOKUP($A1966,'Hospitalisation Details'!$A:$P,15,0),"")</f>
        <v>36425</v>
      </c>
      <c r="O1966" s="46">
        <f>IFERROR(VLOOKUP($A1966,'Hospitalisation Details'!$A:$P,6,0),"")</f>
        <v>3500.61</v>
      </c>
      <c r="P1966" s="47" t="str">
        <f>IFERROR(VLOOKUP($A1966,'Hospitalisation Details'!$A:$P,12,0),"")</f>
        <v>tier - 2</v>
      </c>
      <c r="Q1966" s="47" t="str">
        <f>IFERROR(VLOOKUP($A1966,'Hospitalisation Details'!$A:$P,13,0),"")</f>
        <v>tier - 2</v>
      </c>
      <c r="R1966" s="47" t="str">
        <f>IFERROR(VLOOKUP($A1966,'Hospitalisation Details'!$A:$P,14,0),"")</f>
        <v>R1013</v>
      </c>
      <c r="S1966" s="47">
        <f>IFERROR(VLOOKUP($A1966,'Hospitalisation Details'!$A:$P,16,0),"")</f>
        <v>23</v>
      </c>
    </row>
    <row r="1967" spans="1:19" x14ac:dyDescent="0.3">
      <c r="A1967" s="34" t="str">
        <f>'Medical Examinations'!A1967</f>
        <v>Id1966</v>
      </c>
      <c r="B1967" s="36" t="str">
        <f>VLOOKUP($A1967,'Customer Names'!A:E,3,FALSE)</f>
        <v>Mr.</v>
      </c>
      <c r="C1967" s="37" t="str">
        <f>VLOOKUP($A1967,'Customer Names'!$A:$E,4,FALSE)</f>
        <v xml:space="preserve"> Thomas G.</v>
      </c>
      <c r="D1967" s="37" t="str">
        <f>VLOOKUP($A1967,'Customer Names'!A:E,5,FALSE)</f>
        <v>Clifford</v>
      </c>
      <c r="E1967" s="35">
        <f>VLOOKUP($A1967,'Medical Examinations'!$A:$H,2,FALSE)</f>
        <v>32.49</v>
      </c>
      <c r="F1967" s="35">
        <f>VLOOKUP($A1967,'Medical Examinations'!$A:$H,3,FALSE)</f>
        <v>4</v>
      </c>
      <c r="G1967" s="35" t="str">
        <f>VLOOKUP($A1967,'Medical Examinations'!$A:$N,11,0)</f>
        <v>Yes</v>
      </c>
      <c r="H1967" s="35" t="str">
        <f>VLOOKUP($A1967,'Medical Examinations'!$A:$N,5,0)</f>
        <v>No</v>
      </c>
      <c r="I1967" s="35" t="str">
        <f>VLOOKUP($A1967,'Medical Examinations'!$A:$N,6,0)</f>
        <v>No</v>
      </c>
      <c r="J1967" s="35">
        <f>VLOOKUP($A1967,'Medical Examinations'!$A:$N,9,0)</f>
        <v>0</v>
      </c>
      <c r="K1967" s="35" t="str">
        <f>VLOOKUP($A1967,'Medical Examinations'!$A:$N,10,0)</f>
        <v>No</v>
      </c>
      <c r="L1967" s="35" t="str">
        <f>VLOOKUP($A1967,'Medical Examinations'!$A:$N,12,0)</f>
        <v>Obesity</v>
      </c>
      <c r="M1967" s="35" t="str">
        <f>VLOOKUP($A1967,'Medical Examinations'!$A:$N,13,0)</f>
        <v>Normal</v>
      </c>
      <c r="N1967" s="45">
        <f>IFERROR(VLOOKUP($A1967,'Hospitalisation Details'!$A:$P,15,0),"")</f>
        <v>35326</v>
      </c>
      <c r="O1967" s="46">
        <f>IFERROR(VLOOKUP($A1967,'Hospitalisation Details'!$A:$P,6,0),"")</f>
        <v>3490.55</v>
      </c>
      <c r="P1967" s="47" t="str">
        <f>IFERROR(VLOOKUP($A1967,'Hospitalisation Details'!$A:$P,12,0),"")</f>
        <v>tier - 1</v>
      </c>
      <c r="Q1967" s="47" t="str">
        <f>IFERROR(VLOOKUP($A1967,'Hospitalisation Details'!$A:$P,13,0),"")</f>
        <v>tier - 2</v>
      </c>
      <c r="R1967" s="47" t="str">
        <f>IFERROR(VLOOKUP($A1967,'Hospitalisation Details'!$A:$P,14,0),"")</f>
        <v>R1015</v>
      </c>
      <c r="S1967" s="47">
        <f>IFERROR(VLOOKUP($A1967,'Hospitalisation Details'!$A:$P,16,0),"")</f>
        <v>26</v>
      </c>
    </row>
    <row r="1968" spans="1:19" x14ac:dyDescent="0.3">
      <c r="A1968" s="34" t="str">
        <f>'Medical Examinations'!A1968</f>
        <v>Id1967</v>
      </c>
      <c r="B1968" s="36" t="str">
        <f>VLOOKUP($A1968,'Customer Names'!A:E,3,FALSE)</f>
        <v>Mr.</v>
      </c>
      <c r="C1968" s="37" t="str">
        <f>VLOOKUP($A1968,'Customer Names'!$A:$E,4,FALSE)</f>
        <v xml:space="preserve"> Kyle S</v>
      </c>
      <c r="D1968" s="37" t="str">
        <f>VLOOKUP($A1968,'Customer Names'!A:E,5,FALSE)</f>
        <v>Petty</v>
      </c>
      <c r="E1968" s="35">
        <f>VLOOKUP($A1968,'Medical Examinations'!$A:$H,2,FALSE)</f>
        <v>23.7</v>
      </c>
      <c r="F1968" s="35">
        <f>VLOOKUP($A1968,'Medical Examinations'!$A:$H,3,FALSE)</f>
        <v>5.55</v>
      </c>
      <c r="G1968" s="35" t="str">
        <f>VLOOKUP($A1968,'Medical Examinations'!$A:$N,11,0)</f>
        <v>Yes</v>
      </c>
      <c r="H1968" s="35" t="str">
        <f>VLOOKUP($A1968,'Medical Examinations'!$A:$N,5,0)</f>
        <v>No</v>
      </c>
      <c r="I1968" s="35" t="str">
        <f>VLOOKUP($A1968,'Medical Examinations'!$A:$N,6,0)</f>
        <v>No</v>
      </c>
      <c r="J1968" s="35">
        <f>VLOOKUP($A1968,'Medical Examinations'!$A:$N,9,0)</f>
        <v>0</v>
      </c>
      <c r="K1968" s="35" t="str">
        <f>VLOOKUP($A1968,'Medical Examinations'!$A:$N,10,0)</f>
        <v>No</v>
      </c>
      <c r="L1968" s="35" t="str">
        <f>VLOOKUP($A1968,'Medical Examinations'!$A:$N,12,0)</f>
        <v>Normal Weight</v>
      </c>
      <c r="M1968" s="35" t="str">
        <f>VLOOKUP($A1968,'Medical Examinations'!$A:$N,13,0)</f>
        <v>Normal</v>
      </c>
      <c r="N1968" s="45">
        <f>IFERROR(VLOOKUP($A1968,'Hospitalisation Details'!$A:$P,15,0),"")</f>
        <v>35327</v>
      </c>
      <c r="O1968" s="46">
        <f>IFERROR(VLOOKUP($A1968,'Hospitalisation Details'!$A:$P,6,0),"")</f>
        <v>3484.33</v>
      </c>
      <c r="P1968" s="47" t="str">
        <f>IFERROR(VLOOKUP($A1968,'Hospitalisation Details'!$A:$P,12,0),"")</f>
        <v>tier - 3</v>
      </c>
      <c r="Q1968" s="47" t="str">
        <f>IFERROR(VLOOKUP($A1968,'Hospitalisation Details'!$A:$P,13,0),"")</f>
        <v>tier - 3</v>
      </c>
      <c r="R1968" s="47" t="str">
        <f>IFERROR(VLOOKUP($A1968,'Hospitalisation Details'!$A:$P,14,0),"")</f>
        <v>R1011</v>
      </c>
      <c r="S1968" s="47">
        <f>IFERROR(VLOOKUP($A1968,'Hospitalisation Details'!$A:$P,16,0),"")</f>
        <v>26</v>
      </c>
    </row>
    <row r="1969" spans="1:19" x14ac:dyDescent="0.3">
      <c r="A1969" s="34" t="str">
        <f>'Medical Examinations'!A1969</f>
        <v>Id1968</v>
      </c>
      <c r="B1969" s="36" t="str">
        <f>VLOOKUP($A1969,'Customer Names'!A:E,3,FALSE)</f>
        <v>Mr.</v>
      </c>
      <c r="C1969" s="37" t="str">
        <f>VLOOKUP($A1969,'Customer Names'!$A:$E,4,FALSE)</f>
        <v xml:space="preserve"> Alexander J.</v>
      </c>
      <c r="D1969" s="37" t="str">
        <f>VLOOKUP($A1969,'Customer Names'!A:E,5,FALSE)</f>
        <v>Sanford</v>
      </c>
      <c r="E1969" s="35">
        <f>VLOOKUP($A1969,'Medical Examinations'!$A:$H,2,FALSE)</f>
        <v>30.4</v>
      </c>
      <c r="F1969" s="35">
        <f>VLOOKUP($A1969,'Medical Examinations'!$A:$H,3,FALSE)</f>
        <v>5.95</v>
      </c>
      <c r="G1969" s="35" t="str">
        <f>VLOOKUP($A1969,'Medical Examinations'!$A:$N,11,0)</f>
        <v>No</v>
      </c>
      <c r="H1969" s="35" t="str">
        <f>VLOOKUP($A1969,'Medical Examinations'!$A:$N,5,0)</f>
        <v>yes</v>
      </c>
      <c r="I1969" s="35" t="str">
        <f>VLOOKUP($A1969,'Medical Examinations'!$A:$N,6,0)</f>
        <v>No</v>
      </c>
      <c r="J1969" s="35">
        <f>VLOOKUP($A1969,'Medical Examinations'!$A:$N,9,0)</f>
        <v>1</v>
      </c>
      <c r="K1969" s="35" t="str">
        <f>VLOOKUP($A1969,'Medical Examinations'!$A:$N,10,0)</f>
        <v>No</v>
      </c>
      <c r="L1969" s="35" t="str">
        <f>VLOOKUP($A1969,'Medical Examinations'!$A:$N,12,0)</f>
        <v>Obesity</v>
      </c>
      <c r="M1969" s="35" t="str">
        <f>VLOOKUP($A1969,'Medical Examinations'!$A:$N,13,0)</f>
        <v>Prediabetes</v>
      </c>
      <c r="N1969" s="45">
        <f>IFERROR(VLOOKUP($A1969,'Hospitalisation Details'!$A:$P,15,0),"")</f>
        <v>38164</v>
      </c>
      <c r="O1969" s="46">
        <f>IFERROR(VLOOKUP($A1969,'Hospitalisation Details'!$A:$P,6,0),"")</f>
        <v>3481.87</v>
      </c>
      <c r="P1969" s="47" t="str">
        <f>IFERROR(VLOOKUP($A1969,'Hospitalisation Details'!$A:$P,12,0),"")</f>
        <v>tier - 2</v>
      </c>
      <c r="Q1969" s="47" t="str">
        <f>IFERROR(VLOOKUP($A1969,'Hospitalisation Details'!$A:$P,13,0),"")</f>
        <v>tier - 3</v>
      </c>
      <c r="R1969" s="47" t="str">
        <f>IFERROR(VLOOKUP($A1969,'Hospitalisation Details'!$A:$P,14,0),"")</f>
        <v>R1016</v>
      </c>
      <c r="S1969" s="47">
        <f>IFERROR(VLOOKUP($A1969,'Hospitalisation Details'!$A:$P,16,0),"")</f>
        <v>18</v>
      </c>
    </row>
    <row r="1970" spans="1:19" x14ac:dyDescent="0.3">
      <c r="A1970" s="34" t="str">
        <f>'Medical Examinations'!A1970</f>
        <v>Id1969</v>
      </c>
      <c r="B1970" s="36" t="str">
        <f>VLOOKUP($A1970,'Customer Names'!A:E,3,FALSE)</f>
        <v>Mr.</v>
      </c>
      <c r="C1970" s="37" t="str">
        <f>VLOOKUP($A1970,'Customer Names'!$A:$E,4,FALSE)</f>
        <v xml:space="preserve"> Dustin L</v>
      </c>
      <c r="D1970" s="37" t="str">
        <f>VLOOKUP($A1970,'Customer Names'!A:E,5,FALSE)</f>
        <v>Sprague</v>
      </c>
      <c r="E1970" s="35">
        <f>VLOOKUP($A1970,'Medical Examinations'!$A:$H,2,FALSE)</f>
        <v>38.94</v>
      </c>
      <c r="F1970" s="35">
        <f>VLOOKUP($A1970,'Medical Examinations'!$A:$H,3,FALSE)</f>
        <v>4.3600000000000003</v>
      </c>
      <c r="G1970" s="35" t="str">
        <f>VLOOKUP($A1970,'Medical Examinations'!$A:$N,11,0)</f>
        <v>No</v>
      </c>
      <c r="H1970" s="35" t="str">
        <f>VLOOKUP($A1970,'Medical Examinations'!$A:$N,5,0)</f>
        <v>No</v>
      </c>
      <c r="I1970" s="35" t="str">
        <f>VLOOKUP($A1970,'Medical Examinations'!$A:$N,6,0)</f>
        <v>Yes</v>
      </c>
      <c r="J1970" s="35">
        <f>VLOOKUP($A1970,'Medical Examinations'!$A:$N,9,0)</f>
        <v>1</v>
      </c>
      <c r="K1970" s="35" t="str">
        <f>VLOOKUP($A1970,'Medical Examinations'!$A:$N,10,0)</f>
        <v>No</v>
      </c>
      <c r="L1970" s="35" t="str">
        <f>VLOOKUP($A1970,'Medical Examinations'!$A:$N,12,0)</f>
        <v>Obesity</v>
      </c>
      <c r="M1970" s="35" t="str">
        <f>VLOOKUP($A1970,'Medical Examinations'!$A:$N,13,0)</f>
        <v>Normal</v>
      </c>
      <c r="N1970" s="45">
        <f>IFERROR(VLOOKUP($A1970,'Hospitalisation Details'!$A:$P,15,0),"")</f>
        <v>34254</v>
      </c>
      <c r="O1970" s="46">
        <f>IFERROR(VLOOKUP($A1970,'Hospitalisation Details'!$A:$P,6,0),"")</f>
        <v>3471.41</v>
      </c>
      <c r="P1970" s="47" t="str">
        <f>IFERROR(VLOOKUP($A1970,'Hospitalisation Details'!$A:$P,12,0),"")</f>
        <v>tier - 2</v>
      </c>
      <c r="Q1970" s="47" t="str">
        <f>IFERROR(VLOOKUP($A1970,'Hospitalisation Details'!$A:$P,13,0),"")</f>
        <v>tier - 2</v>
      </c>
      <c r="R1970" s="47" t="str">
        <f>IFERROR(VLOOKUP($A1970,'Hospitalisation Details'!$A:$P,14,0),"")</f>
        <v>R1013</v>
      </c>
      <c r="S1970" s="47">
        <f>IFERROR(VLOOKUP($A1970,'Hospitalisation Details'!$A:$P,16,0),"")</f>
        <v>29</v>
      </c>
    </row>
    <row r="1971" spans="1:19" x14ac:dyDescent="0.3">
      <c r="A1971" s="34" t="str">
        <f>'Medical Examinations'!A1971</f>
        <v>Id1970</v>
      </c>
      <c r="B1971" s="36" t="str">
        <f>VLOOKUP($A1971,'Customer Names'!A:E,3,FALSE)</f>
        <v>Mrs.</v>
      </c>
      <c r="C1971" s="37" t="str">
        <f>VLOOKUP($A1971,'Customer Names'!$A:$E,4,FALSE)</f>
        <v xml:space="preserve"> Chloe</v>
      </c>
      <c r="D1971" s="37" t="str">
        <f>VLOOKUP($A1971,'Customer Names'!A:E,5,FALSE)</f>
        <v>Lasseron</v>
      </c>
      <c r="E1971" s="35">
        <f>VLOOKUP($A1971,'Medical Examinations'!$A:$H,2,FALSE)</f>
        <v>31.02</v>
      </c>
      <c r="F1971" s="35">
        <f>VLOOKUP($A1971,'Medical Examinations'!$A:$H,3,FALSE)</f>
        <v>4.84</v>
      </c>
      <c r="G1971" s="35" t="str">
        <f>VLOOKUP($A1971,'Medical Examinations'!$A:$N,11,0)</f>
        <v>No</v>
      </c>
      <c r="H1971" s="35" t="str">
        <f>VLOOKUP($A1971,'Medical Examinations'!$A:$N,5,0)</f>
        <v>No</v>
      </c>
      <c r="I1971" s="35" t="str">
        <f>VLOOKUP($A1971,'Medical Examinations'!$A:$N,6,0)</f>
        <v>Yes</v>
      </c>
      <c r="J1971" s="35">
        <f>VLOOKUP($A1971,'Medical Examinations'!$A:$N,9,0)</f>
        <v>1</v>
      </c>
      <c r="K1971" s="35" t="str">
        <f>VLOOKUP($A1971,'Medical Examinations'!$A:$N,10,0)</f>
        <v>No</v>
      </c>
      <c r="L1971" s="35" t="str">
        <f>VLOOKUP($A1971,'Medical Examinations'!$A:$N,12,0)</f>
        <v>Obesity</v>
      </c>
      <c r="M1971" s="35" t="str">
        <f>VLOOKUP($A1971,'Medical Examinations'!$A:$N,13,0)</f>
        <v>Normal</v>
      </c>
      <c r="N1971" s="45">
        <f>IFERROR(VLOOKUP($A1971,'Hospitalisation Details'!$A:$P,15,0),"")</f>
        <v>37831</v>
      </c>
      <c r="O1971" s="46">
        <f>IFERROR(VLOOKUP($A1971,'Hospitalisation Details'!$A:$P,6,0),"")</f>
        <v>3463.51</v>
      </c>
      <c r="P1971" s="47" t="str">
        <f>IFERROR(VLOOKUP($A1971,'Hospitalisation Details'!$A:$P,12,0),"")</f>
        <v>tier - 2</v>
      </c>
      <c r="Q1971" s="47" t="str">
        <f>IFERROR(VLOOKUP($A1971,'Hospitalisation Details'!$A:$P,13,0),"")</f>
        <v>tier - 1</v>
      </c>
      <c r="R1971" s="47" t="str">
        <f>IFERROR(VLOOKUP($A1971,'Hospitalisation Details'!$A:$P,14,0),"")</f>
        <v>R1025</v>
      </c>
      <c r="S1971" s="47">
        <f>IFERROR(VLOOKUP($A1971,'Hospitalisation Details'!$A:$P,16,0),"")</f>
        <v>19</v>
      </c>
    </row>
    <row r="1972" spans="1:19" x14ac:dyDescent="0.3">
      <c r="A1972" s="34" t="str">
        <f>'Medical Examinations'!A1972</f>
        <v>Id1971</v>
      </c>
      <c r="B1972" s="36" t="str">
        <f>VLOOKUP($A1972,'Customer Names'!A:E,3,FALSE)</f>
        <v>Ms.</v>
      </c>
      <c r="C1972" s="37" t="str">
        <f>VLOOKUP($A1972,'Customer Names'!$A:$E,4,FALSE)</f>
        <v xml:space="preserve"> Cailtlin</v>
      </c>
      <c r="D1972" s="37" t="str">
        <f>VLOOKUP($A1972,'Customer Names'!A:E,5,FALSE)</f>
        <v>Bushong</v>
      </c>
      <c r="E1972" s="35">
        <f>VLOOKUP($A1972,'Medical Examinations'!$A:$H,2,FALSE)</f>
        <v>17.5</v>
      </c>
      <c r="F1972" s="35">
        <f>VLOOKUP($A1972,'Medical Examinations'!$A:$H,3,FALSE)</f>
        <v>4.5599999999999996</v>
      </c>
      <c r="G1972" s="35" t="str">
        <f>VLOOKUP($A1972,'Medical Examinations'!$A:$N,11,0)</f>
        <v>No</v>
      </c>
      <c r="H1972" s="35" t="str">
        <f>VLOOKUP($A1972,'Medical Examinations'!$A:$N,5,0)</f>
        <v>No</v>
      </c>
      <c r="I1972" s="35" t="str">
        <f>VLOOKUP($A1972,'Medical Examinations'!$A:$N,6,0)</f>
        <v>No</v>
      </c>
      <c r="J1972" s="35">
        <f>VLOOKUP($A1972,'Medical Examinations'!$A:$N,9,0)</f>
        <v>1</v>
      </c>
      <c r="K1972" s="35" t="str">
        <f>VLOOKUP($A1972,'Medical Examinations'!$A:$N,10,0)</f>
        <v>No</v>
      </c>
      <c r="L1972" s="35" t="str">
        <f>VLOOKUP($A1972,'Medical Examinations'!$A:$N,12,0)</f>
        <v>Underweight</v>
      </c>
      <c r="M1972" s="35" t="str">
        <f>VLOOKUP($A1972,'Medical Examinations'!$A:$N,13,0)</f>
        <v>Normal</v>
      </c>
      <c r="N1972" s="45">
        <f>IFERROR(VLOOKUP($A1972,'Hospitalisation Details'!$A:$P,15,0),"")</f>
        <v>32034</v>
      </c>
      <c r="O1972" s="46">
        <f>IFERROR(VLOOKUP($A1972,'Hospitalisation Details'!$A:$P,6,0),"")</f>
        <v>3453.77</v>
      </c>
      <c r="P1972" s="47" t="str">
        <f>IFERROR(VLOOKUP($A1972,'Hospitalisation Details'!$A:$P,12,0),"")</f>
        <v>tier - 2</v>
      </c>
      <c r="Q1972" s="47" t="str">
        <f>IFERROR(VLOOKUP($A1972,'Hospitalisation Details'!$A:$P,13,0),"")</f>
        <v>tier - 1</v>
      </c>
      <c r="R1972" s="47" t="str">
        <f>IFERROR(VLOOKUP($A1972,'Hospitalisation Details'!$A:$P,14,0),"")</f>
        <v>R1011</v>
      </c>
      <c r="S1972" s="47">
        <f>IFERROR(VLOOKUP($A1972,'Hospitalisation Details'!$A:$P,16,0),"")</f>
        <v>35</v>
      </c>
    </row>
    <row r="1973" spans="1:19" x14ac:dyDescent="0.3">
      <c r="A1973" s="34" t="str">
        <f>'Medical Examinations'!A1973</f>
        <v>Id1972</v>
      </c>
      <c r="B1973" s="36" t="str">
        <f>VLOOKUP($A1973,'Customer Names'!A:E,3,FALSE)</f>
        <v>Mr.</v>
      </c>
      <c r="C1973" s="37" t="str">
        <f>VLOOKUP($A1973,'Customer Names'!$A:$E,4,FALSE)</f>
        <v xml:space="preserve"> Joshua</v>
      </c>
      <c r="D1973" s="37" t="str">
        <f>VLOOKUP($A1973,'Customer Names'!A:E,5,FALSE)</f>
        <v>Dennison</v>
      </c>
      <c r="E1973" s="35">
        <f>VLOOKUP($A1973,'Medical Examinations'!$A:$H,2,FALSE)</f>
        <v>34.799999999999997</v>
      </c>
      <c r="F1973" s="35">
        <f>VLOOKUP($A1973,'Medical Examinations'!$A:$H,3,FALSE)</f>
        <v>4.42</v>
      </c>
      <c r="G1973" s="35" t="str">
        <f>VLOOKUP($A1973,'Medical Examinations'!$A:$N,11,0)</f>
        <v>Yes</v>
      </c>
      <c r="H1973" s="35" t="str">
        <f>VLOOKUP($A1973,'Medical Examinations'!$A:$N,5,0)</f>
        <v>yes</v>
      </c>
      <c r="I1973" s="35" t="str">
        <f>VLOOKUP($A1973,'Medical Examinations'!$A:$N,6,0)</f>
        <v>No</v>
      </c>
      <c r="J1973" s="35">
        <f>VLOOKUP($A1973,'Medical Examinations'!$A:$N,9,0)</f>
        <v>2</v>
      </c>
      <c r="K1973" s="35" t="str">
        <f>VLOOKUP($A1973,'Medical Examinations'!$A:$N,10,0)</f>
        <v>No</v>
      </c>
      <c r="L1973" s="35" t="str">
        <f>VLOOKUP($A1973,'Medical Examinations'!$A:$N,12,0)</f>
        <v>Obesity</v>
      </c>
      <c r="M1973" s="35" t="str">
        <f>VLOOKUP($A1973,'Medical Examinations'!$A:$N,13,0)</f>
        <v>Normal</v>
      </c>
      <c r="N1973" s="45">
        <f>IFERROR(VLOOKUP($A1973,'Hospitalisation Details'!$A:$P,15,0),"")</f>
        <v>36697</v>
      </c>
      <c r="O1973" s="46">
        <f>IFERROR(VLOOKUP($A1973,'Hospitalisation Details'!$A:$P,6,0),"")</f>
        <v>3443.06</v>
      </c>
      <c r="P1973" s="47" t="str">
        <f>IFERROR(VLOOKUP($A1973,'Hospitalisation Details'!$A:$P,12,0),"")</f>
        <v>tier - 2</v>
      </c>
      <c r="Q1973" s="47" t="str">
        <f>IFERROR(VLOOKUP($A1973,'Hospitalisation Details'!$A:$P,13,0),"")</f>
        <v>tier - 1</v>
      </c>
      <c r="R1973" s="47" t="str">
        <f>IFERROR(VLOOKUP($A1973,'Hospitalisation Details'!$A:$P,14,0),"")</f>
        <v>R1011</v>
      </c>
      <c r="S1973" s="47">
        <f>IFERROR(VLOOKUP($A1973,'Hospitalisation Details'!$A:$P,16,0),"")</f>
        <v>22</v>
      </c>
    </row>
    <row r="1974" spans="1:19" x14ac:dyDescent="0.3">
      <c r="A1974" s="34" t="str">
        <f>'Medical Examinations'!A1974</f>
        <v>Id1973</v>
      </c>
      <c r="B1974" s="36" t="str">
        <f>VLOOKUP($A1974,'Customer Names'!A:E,3,FALSE)</f>
        <v>Mr.</v>
      </c>
      <c r="C1974" s="37" t="str">
        <f>VLOOKUP($A1974,'Customer Names'!$A:$E,4,FALSE)</f>
        <v xml:space="preserve"> Chuy</v>
      </c>
      <c r="D1974" s="37" t="str">
        <f>VLOOKUP($A1974,'Customer Names'!A:E,5,FALSE)</f>
        <v>Lira</v>
      </c>
      <c r="E1974" s="35">
        <f>VLOOKUP($A1974,'Medical Examinations'!$A:$H,2,FALSE)</f>
        <v>17.3</v>
      </c>
      <c r="F1974" s="35">
        <f>VLOOKUP($A1974,'Medical Examinations'!$A:$H,3,FALSE)</f>
        <v>7.66</v>
      </c>
      <c r="G1974" s="35" t="str">
        <f>VLOOKUP($A1974,'Medical Examinations'!$A:$N,11,0)</f>
        <v>Yes</v>
      </c>
      <c r="H1974" s="35" t="str">
        <f>VLOOKUP($A1974,'Medical Examinations'!$A:$N,5,0)</f>
        <v>No</v>
      </c>
      <c r="I1974" s="35" t="str">
        <f>VLOOKUP($A1974,'Medical Examinations'!$A:$N,6,0)</f>
        <v>No</v>
      </c>
      <c r="J1974" s="35">
        <f>VLOOKUP($A1974,'Medical Examinations'!$A:$N,9,0)</f>
        <v>1</v>
      </c>
      <c r="K1974" s="35" t="str">
        <f>VLOOKUP($A1974,'Medical Examinations'!$A:$N,10,0)</f>
        <v>No</v>
      </c>
      <c r="L1974" s="35" t="str">
        <f>VLOOKUP($A1974,'Medical Examinations'!$A:$N,12,0)</f>
        <v>Underweight</v>
      </c>
      <c r="M1974" s="35" t="str">
        <f>VLOOKUP($A1974,'Medical Examinations'!$A:$N,13,0)</f>
        <v>Diabetes</v>
      </c>
      <c r="N1974" s="45">
        <f>IFERROR(VLOOKUP($A1974,'Hospitalisation Details'!$A:$P,15,0),"")</f>
        <v>31651</v>
      </c>
      <c r="O1974" s="46">
        <f>IFERROR(VLOOKUP($A1974,'Hospitalisation Details'!$A:$P,6,0),"")</f>
        <v>3436.5</v>
      </c>
      <c r="P1974" s="47" t="str">
        <f>IFERROR(VLOOKUP($A1974,'Hospitalisation Details'!$A:$P,12,0),"")</f>
        <v>tier - 2</v>
      </c>
      <c r="Q1974" s="47" t="str">
        <f>IFERROR(VLOOKUP($A1974,'Hospitalisation Details'!$A:$P,13,0),"")</f>
        <v>tier - 1</v>
      </c>
      <c r="R1974" s="47" t="str">
        <f>IFERROR(VLOOKUP($A1974,'Hospitalisation Details'!$A:$P,14,0),"")</f>
        <v>R1013</v>
      </c>
      <c r="S1974" s="47">
        <f>IFERROR(VLOOKUP($A1974,'Hospitalisation Details'!$A:$P,16,0),"")</f>
        <v>36</v>
      </c>
    </row>
    <row r="1975" spans="1:19" x14ac:dyDescent="0.3">
      <c r="A1975" s="34" t="str">
        <f>'Medical Examinations'!A1975</f>
        <v>Id1974</v>
      </c>
      <c r="B1975" s="36" t="str">
        <f>VLOOKUP($A1975,'Customer Names'!A:E,3,FALSE)</f>
        <v>Ms.</v>
      </c>
      <c r="C1975" s="37" t="str">
        <f>VLOOKUP($A1975,'Customer Names'!$A:$E,4,FALSE)</f>
        <v xml:space="preserve"> Laurie B</v>
      </c>
      <c r="D1975" s="37" t="str">
        <f>VLOOKUP($A1975,'Customer Names'!A:E,5,FALSE)</f>
        <v>Nahigian</v>
      </c>
      <c r="E1975" s="35">
        <f>VLOOKUP($A1975,'Medical Examinations'!$A:$H,2,FALSE)</f>
        <v>32.25</v>
      </c>
      <c r="F1975" s="35">
        <f>VLOOKUP($A1975,'Medical Examinations'!$A:$H,3,FALSE)</f>
        <v>5.2</v>
      </c>
      <c r="G1975" s="35" t="str">
        <f>VLOOKUP($A1975,'Medical Examinations'!$A:$N,11,0)</f>
        <v>Yes</v>
      </c>
      <c r="H1975" s="35" t="str">
        <f>VLOOKUP($A1975,'Medical Examinations'!$A:$N,5,0)</f>
        <v>No</v>
      </c>
      <c r="I1975" s="35" t="str">
        <f>VLOOKUP($A1975,'Medical Examinations'!$A:$N,6,0)</f>
        <v>No</v>
      </c>
      <c r="J1975" s="35">
        <f>VLOOKUP($A1975,'Medical Examinations'!$A:$N,9,0)</f>
        <v>0</v>
      </c>
      <c r="K1975" s="35" t="str">
        <f>VLOOKUP($A1975,'Medical Examinations'!$A:$N,10,0)</f>
        <v>No</v>
      </c>
      <c r="L1975" s="35" t="str">
        <f>VLOOKUP($A1975,'Medical Examinations'!$A:$N,12,0)</f>
        <v>Obesity</v>
      </c>
      <c r="M1975" s="35" t="str">
        <f>VLOOKUP($A1975,'Medical Examinations'!$A:$N,13,0)</f>
        <v>Normal</v>
      </c>
      <c r="N1975" s="45">
        <f>IFERROR(VLOOKUP($A1975,'Hospitalisation Details'!$A:$P,15,0),"")</f>
        <v>37251</v>
      </c>
      <c r="O1975" s="46">
        <f>IFERROR(VLOOKUP($A1975,'Hospitalisation Details'!$A:$P,6,0),"")</f>
        <v>3434.38</v>
      </c>
      <c r="P1975" s="47" t="str">
        <f>IFERROR(VLOOKUP($A1975,'Hospitalisation Details'!$A:$P,12,0),"")</f>
        <v>tier - 2</v>
      </c>
      <c r="Q1975" s="47" t="str">
        <f>IFERROR(VLOOKUP($A1975,'Hospitalisation Details'!$A:$P,13,0),"")</f>
        <v>tier - 2</v>
      </c>
      <c r="R1975" s="47" t="str">
        <f>IFERROR(VLOOKUP($A1975,'Hospitalisation Details'!$A:$P,14,0),"")</f>
        <v>R1011</v>
      </c>
      <c r="S1975" s="47">
        <f>IFERROR(VLOOKUP($A1975,'Hospitalisation Details'!$A:$P,16,0),"")</f>
        <v>21</v>
      </c>
    </row>
    <row r="1976" spans="1:19" x14ac:dyDescent="0.3">
      <c r="A1976" s="34" t="str">
        <f>'Medical Examinations'!A1976</f>
        <v>Id1975</v>
      </c>
      <c r="B1976" s="36" t="str">
        <f>VLOOKUP($A1976,'Customer Names'!A:E,3,FALSE)</f>
        <v>Ms.</v>
      </c>
      <c r="C1976" s="37" t="str">
        <f>VLOOKUP($A1976,'Customer Names'!$A:$E,4,FALSE)</f>
        <v xml:space="preserve"> Rachel B.</v>
      </c>
      <c r="D1976" s="37" t="str">
        <f>VLOOKUP($A1976,'Customer Names'!A:E,5,FALSE)</f>
        <v>Cackett</v>
      </c>
      <c r="E1976" s="35">
        <f>VLOOKUP($A1976,'Medical Examinations'!$A:$H,2,FALSE)</f>
        <v>42.4</v>
      </c>
      <c r="F1976" s="35">
        <f>VLOOKUP($A1976,'Medical Examinations'!$A:$H,3,FALSE)</f>
        <v>5.53</v>
      </c>
      <c r="G1976" s="35" t="str">
        <f>VLOOKUP($A1976,'Medical Examinations'!$A:$N,11,0)</f>
        <v>Yes</v>
      </c>
      <c r="H1976" s="35" t="str">
        <f>VLOOKUP($A1976,'Medical Examinations'!$A:$N,5,0)</f>
        <v>No</v>
      </c>
      <c r="I1976" s="35" t="str">
        <f>VLOOKUP($A1976,'Medical Examinations'!$A:$N,6,0)</f>
        <v>No</v>
      </c>
      <c r="J1976" s="35">
        <f>VLOOKUP($A1976,'Medical Examinations'!$A:$N,9,0)</f>
        <v>0</v>
      </c>
      <c r="K1976" s="35" t="str">
        <f>VLOOKUP($A1976,'Medical Examinations'!$A:$N,10,0)</f>
        <v>No</v>
      </c>
      <c r="L1976" s="35" t="str">
        <f>VLOOKUP($A1976,'Medical Examinations'!$A:$N,12,0)</f>
        <v>Obesity</v>
      </c>
      <c r="M1976" s="35" t="str">
        <f>VLOOKUP($A1976,'Medical Examinations'!$A:$N,13,0)</f>
        <v>Normal</v>
      </c>
      <c r="N1976" s="45">
        <f>IFERROR(VLOOKUP($A1976,'Hospitalisation Details'!$A:$P,15,0),"")</f>
        <v>35418</v>
      </c>
      <c r="O1976" s="46">
        <f>IFERROR(VLOOKUP($A1976,'Hospitalisation Details'!$A:$P,6,0),"")</f>
        <v>3410.32</v>
      </c>
      <c r="P1976" s="47" t="str">
        <f>IFERROR(VLOOKUP($A1976,'Hospitalisation Details'!$A:$P,12,0),"")</f>
        <v>tier - 2</v>
      </c>
      <c r="Q1976" s="47" t="str">
        <f>IFERROR(VLOOKUP($A1976,'Hospitalisation Details'!$A:$P,13,0),"")</f>
        <v>tier - 2</v>
      </c>
      <c r="R1976" s="47" t="str">
        <f>IFERROR(VLOOKUP($A1976,'Hospitalisation Details'!$A:$P,14,0),"")</f>
        <v>R1011</v>
      </c>
      <c r="S1976" s="47">
        <f>IFERROR(VLOOKUP($A1976,'Hospitalisation Details'!$A:$P,16,0),"")</f>
        <v>26</v>
      </c>
    </row>
    <row r="1977" spans="1:19" x14ac:dyDescent="0.3">
      <c r="A1977" s="34" t="str">
        <f>'Medical Examinations'!A1977</f>
        <v>Id1976</v>
      </c>
      <c r="B1977" s="36" t="str">
        <f>VLOOKUP($A1977,'Customer Names'!A:E,3,FALSE)</f>
        <v>Ms.</v>
      </c>
      <c r="C1977" s="37" t="str">
        <f>VLOOKUP($A1977,'Customer Names'!$A:$E,4,FALSE)</f>
        <v xml:space="preserve"> Liza</v>
      </c>
      <c r="D1977" s="37" t="str">
        <f>VLOOKUP($A1977,'Customer Names'!A:E,5,FALSE)</f>
        <v>Hunter-Galvan</v>
      </c>
      <c r="E1977" s="35">
        <f>VLOOKUP($A1977,'Medical Examinations'!$A:$H,2,FALSE)</f>
        <v>38.664999999999999</v>
      </c>
      <c r="F1977" s="35">
        <f>VLOOKUP($A1977,'Medical Examinations'!$A:$H,3,FALSE)</f>
        <v>4.8600000000000003</v>
      </c>
      <c r="G1977" s="35" t="str">
        <f>VLOOKUP($A1977,'Medical Examinations'!$A:$N,11,0)</f>
        <v>No</v>
      </c>
      <c r="H1977" s="35" t="str">
        <f>VLOOKUP($A1977,'Medical Examinations'!$A:$N,5,0)</f>
        <v>yes</v>
      </c>
      <c r="I1977" s="35" t="str">
        <f>VLOOKUP($A1977,'Medical Examinations'!$A:$N,6,0)</f>
        <v>No</v>
      </c>
      <c r="J1977" s="35">
        <f>VLOOKUP($A1977,'Medical Examinations'!$A:$N,9,0)</f>
        <v>1</v>
      </c>
      <c r="K1977" s="35" t="str">
        <f>VLOOKUP($A1977,'Medical Examinations'!$A:$N,10,0)</f>
        <v>No</v>
      </c>
      <c r="L1977" s="35" t="str">
        <f>VLOOKUP($A1977,'Medical Examinations'!$A:$N,12,0)</f>
        <v>Obesity</v>
      </c>
      <c r="M1977" s="35" t="str">
        <f>VLOOKUP($A1977,'Medical Examinations'!$A:$N,13,0)</f>
        <v>Normal</v>
      </c>
      <c r="N1977" s="45">
        <f>IFERROR(VLOOKUP($A1977,'Hospitalisation Details'!$A:$P,15,0),"")</f>
        <v>38184</v>
      </c>
      <c r="O1977" s="46">
        <f>IFERROR(VLOOKUP($A1977,'Hospitalisation Details'!$A:$P,6,0),"")</f>
        <v>3393.36</v>
      </c>
      <c r="P1977" s="47" t="str">
        <f>IFERROR(VLOOKUP($A1977,'Hospitalisation Details'!$A:$P,12,0),"")</f>
        <v>tier - 2</v>
      </c>
      <c r="Q1977" s="47" t="str">
        <f>IFERROR(VLOOKUP($A1977,'Hospitalisation Details'!$A:$P,13,0),"")</f>
        <v>tier - 2</v>
      </c>
      <c r="R1977" s="47" t="str">
        <f>IFERROR(VLOOKUP($A1977,'Hospitalisation Details'!$A:$P,14,0),"")</f>
        <v>R1023</v>
      </c>
      <c r="S1977" s="47">
        <f>IFERROR(VLOOKUP($A1977,'Hospitalisation Details'!$A:$P,16,0),"")</f>
        <v>18</v>
      </c>
    </row>
    <row r="1978" spans="1:19" x14ac:dyDescent="0.3">
      <c r="A1978" s="34" t="str">
        <f>'Medical Examinations'!A1978</f>
        <v>Id1977</v>
      </c>
      <c r="B1978" s="36" t="str">
        <f>VLOOKUP($A1978,'Customer Names'!A:E,3,FALSE)</f>
        <v>Ms.</v>
      </c>
      <c r="C1978" s="37" t="str">
        <f>VLOOKUP($A1978,'Customer Names'!$A:$E,4,FALSE)</f>
        <v xml:space="preserve"> Lindsey</v>
      </c>
      <c r="D1978" s="37" t="str">
        <f>VLOOKUP($A1978,'Customer Names'!A:E,5,FALSE)</f>
        <v>Pierret</v>
      </c>
      <c r="E1978" s="35">
        <f>VLOOKUP($A1978,'Medical Examinations'!$A:$H,2,FALSE)</f>
        <v>29.92</v>
      </c>
      <c r="F1978" s="35">
        <f>VLOOKUP($A1978,'Medical Examinations'!$A:$H,3,FALSE)</f>
        <v>5.49</v>
      </c>
      <c r="G1978" s="35" t="str">
        <f>VLOOKUP($A1978,'Medical Examinations'!$A:$N,11,0)</f>
        <v>Yes</v>
      </c>
      <c r="H1978" s="35" t="str">
        <f>VLOOKUP($A1978,'Medical Examinations'!$A:$N,5,0)</f>
        <v>No</v>
      </c>
      <c r="I1978" s="35" t="str">
        <f>VLOOKUP($A1978,'Medical Examinations'!$A:$N,6,0)</f>
        <v>No</v>
      </c>
      <c r="J1978" s="35">
        <f>VLOOKUP($A1978,'Medical Examinations'!$A:$N,9,0)</f>
        <v>0</v>
      </c>
      <c r="K1978" s="35" t="str">
        <f>VLOOKUP($A1978,'Medical Examinations'!$A:$N,10,0)</f>
        <v>No</v>
      </c>
      <c r="L1978" s="35" t="str">
        <f>VLOOKUP($A1978,'Medical Examinations'!$A:$N,12,0)</f>
        <v>Overweight</v>
      </c>
      <c r="M1978" s="35" t="str">
        <f>VLOOKUP($A1978,'Medical Examinations'!$A:$N,13,0)</f>
        <v>Normal</v>
      </c>
      <c r="N1978" s="45">
        <f>IFERROR(VLOOKUP($A1978,'Hospitalisation Details'!$A:$P,15,0),"")</f>
        <v>35365</v>
      </c>
      <c r="O1978" s="46">
        <f>IFERROR(VLOOKUP($A1978,'Hospitalisation Details'!$A:$P,6,0),"")</f>
        <v>3392.98</v>
      </c>
      <c r="P1978" s="47" t="str">
        <f>IFERROR(VLOOKUP($A1978,'Hospitalisation Details'!$A:$P,12,0),"")</f>
        <v>tier - 2</v>
      </c>
      <c r="Q1978" s="47" t="str">
        <f>IFERROR(VLOOKUP($A1978,'Hospitalisation Details'!$A:$P,13,0),"")</f>
        <v>tier - 3</v>
      </c>
      <c r="R1978" s="47" t="str">
        <f>IFERROR(VLOOKUP($A1978,'Hospitalisation Details'!$A:$P,14,0),"")</f>
        <v>R1013</v>
      </c>
      <c r="S1978" s="47">
        <f>IFERROR(VLOOKUP($A1978,'Hospitalisation Details'!$A:$P,16,0),"")</f>
        <v>26</v>
      </c>
    </row>
    <row r="1979" spans="1:19" x14ac:dyDescent="0.3">
      <c r="A1979" s="34" t="str">
        <f>'Medical Examinations'!A1979</f>
        <v>Id1978</v>
      </c>
      <c r="B1979" s="36" t="str">
        <f>VLOOKUP($A1979,'Customer Names'!A:E,3,FALSE)</f>
        <v>Ms.</v>
      </c>
      <c r="C1979" s="37" t="str">
        <f>VLOOKUP($A1979,'Customer Names'!$A:$E,4,FALSE)</f>
        <v xml:space="preserve"> Lindsay E.</v>
      </c>
      <c r="D1979" s="37" t="str">
        <f>VLOOKUP($A1979,'Customer Names'!A:E,5,FALSE)</f>
        <v>White</v>
      </c>
      <c r="E1979" s="35">
        <f>VLOOKUP($A1979,'Medical Examinations'!$A:$H,2,FALSE)</f>
        <v>29.48</v>
      </c>
      <c r="F1979" s="35">
        <f>VLOOKUP($A1979,'Medical Examinations'!$A:$H,3,FALSE)</f>
        <v>4.09</v>
      </c>
      <c r="G1979" s="35" t="str">
        <f>VLOOKUP($A1979,'Medical Examinations'!$A:$N,11,0)</f>
        <v>Yes</v>
      </c>
      <c r="H1979" s="35" t="str">
        <f>VLOOKUP($A1979,'Medical Examinations'!$A:$N,5,0)</f>
        <v>No</v>
      </c>
      <c r="I1979" s="35" t="str">
        <f>VLOOKUP($A1979,'Medical Examinations'!$A:$N,6,0)</f>
        <v>No</v>
      </c>
      <c r="J1979" s="35">
        <f>VLOOKUP($A1979,'Medical Examinations'!$A:$N,9,0)</f>
        <v>0</v>
      </c>
      <c r="K1979" s="35" t="str">
        <f>VLOOKUP($A1979,'Medical Examinations'!$A:$N,10,0)</f>
        <v>No</v>
      </c>
      <c r="L1979" s="35" t="str">
        <f>VLOOKUP($A1979,'Medical Examinations'!$A:$N,12,0)</f>
        <v>Overweight</v>
      </c>
      <c r="M1979" s="35" t="str">
        <f>VLOOKUP($A1979,'Medical Examinations'!$A:$N,13,0)</f>
        <v>Normal</v>
      </c>
      <c r="N1979" s="45">
        <f>IFERROR(VLOOKUP($A1979,'Hospitalisation Details'!$A:$P,15,0),"")</f>
        <v>35287</v>
      </c>
      <c r="O1979" s="46">
        <f>IFERROR(VLOOKUP($A1979,'Hospitalisation Details'!$A:$P,6,0),"")</f>
        <v>3392.37</v>
      </c>
      <c r="P1979" s="47" t="str">
        <f>IFERROR(VLOOKUP($A1979,'Hospitalisation Details'!$A:$P,12,0),"")</f>
        <v>tier - 2</v>
      </c>
      <c r="Q1979" s="47" t="str">
        <f>IFERROR(VLOOKUP($A1979,'Hospitalisation Details'!$A:$P,13,0),"")</f>
        <v>tier - 3</v>
      </c>
      <c r="R1979" s="47" t="str">
        <f>IFERROR(VLOOKUP($A1979,'Hospitalisation Details'!$A:$P,14,0),"")</f>
        <v>R1013</v>
      </c>
      <c r="S1979" s="47">
        <f>IFERROR(VLOOKUP($A1979,'Hospitalisation Details'!$A:$P,16,0),"")</f>
        <v>26</v>
      </c>
    </row>
    <row r="1980" spans="1:19" x14ac:dyDescent="0.3">
      <c r="A1980" s="34" t="str">
        <f>'Medical Examinations'!A1980</f>
        <v>Id1979</v>
      </c>
      <c r="B1980" s="36" t="str">
        <f>VLOOKUP($A1980,'Customer Names'!A:E,3,FALSE)</f>
        <v>Ms.</v>
      </c>
      <c r="C1980" s="37" t="str">
        <f>VLOOKUP($A1980,'Customer Names'!$A:$E,4,FALSE)</f>
        <v xml:space="preserve"> Kathleen M.</v>
      </c>
      <c r="D1980" s="37" t="str">
        <f>VLOOKUP($A1980,'Customer Names'!A:E,5,FALSE)</f>
        <v>O'Neil</v>
      </c>
      <c r="E1980" s="35">
        <f>VLOOKUP($A1980,'Medical Examinations'!$A:$H,2,FALSE)</f>
        <v>28.785</v>
      </c>
      <c r="F1980" s="35">
        <f>VLOOKUP($A1980,'Medical Examinations'!$A:$H,3,FALSE)</f>
        <v>4.3099999999999996</v>
      </c>
      <c r="G1980" s="35" t="str">
        <f>VLOOKUP($A1980,'Medical Examinations'!$A:$N,11,0)</f>
        <v>Yes</v>
      </c>
      <c r="H1980" s="35" t="str">
        <f>VLOOKUP($A1980,'Medical Examinations'!$A:$N,5,0)</f>
        <v>No</v>
      </c>
      <c r="I1980" s="35" t="str">
        <f>VLOOKUP($A1980,'Medical Examinations'!$A:$N,6,0)</f>
        <v>No</v>
      </c>
      <c r="J1980" s="35">
        <f>VLOOKUP($A1980,'Medical Examinations'!$A:$N,9,0)</f>
        <v>0</v>
      </c>
      <c r="K1980" s="35" t="str">
        <f>VLOOKUP($A1980,'Medical Examinations'!$A:$N,10,0)</f>
        <v>No</v>
      </c>
      <c r="L1980" s="35" t="str">
        <f>VLOOKUP($A1980,'Medical Examinations'!$A:$N,12,0)</f>
        <v>Overweight</v>
      </c>
      <c r="M1980" s="35" t="str">
        <f>VLOOKUP($A1980,'Medical Examinations'!$A:$N,13,0)</f>
        <v>Normal</v>
      </c>
      <c r="N1980" s="45">
        <f>IFERROR(VLOOKUP($A1980,'Hospitalisation Details'!$A:$P,15,0),"")</f>
        <v>35382</v>
      </c>
      <c r="O1980" s="46">
        <f>IFERROR(VLOOKUP($A1980,'Hospitalisation Details'!$A:$P,6,0),"")</f>
        <v>3385.4</v>
      </c>
      <c r="P1980" s="47" t="str">
        <f>IFERROR(VLOOKUP($A1980,'Hospitalisation Details'!$A:$P,12,0),"")</f>
        <v>tier - 2</v>
      </c>
      <c r="Q1980" s="47" t="str">
        <f>IFERROR(VLOOKUP($A1980,'Hospitalisation Details'!$A:$P,13,0),"")</f>
        <v>tier - 2</v>
      </c>
      <c r="R1980" s="47" t="str">
        <f>IFERROR(VLOOKUP($A1980,'Hospitalisation Details'!$A:$P,14,0),"")</f>
        <v>R1024</v>
      </c>
      <c r="S1980" s="47">
        <f>IFERROR(VLOOKUP($A1980,'Hospitalisation Details'!$A:$P,16,0),"")</f>
        <v>26</v>
      </c>
    </row>
    <row r="1981" spans="1:19" x14ac:dyDescent="0.3">
      <c r="A1981" s="34" t="str">
        <f>'Medical Examinations'!A1981</f>
        <v>Id1980</v>
      </c>
      <c r="B1981" s="36" t="str">
        <f>VLOOKUP($A1981,'Customer Names'!A:E,3,FALSE)</f>
        <v>Ms.</v>
      </c>
      <c r="C1981" s="37" t="str">
        <f>VLOOKUP($A1981,'Customer Names'!$A:$E,4,FALSE)</f>
        <v xml:space="preserve"> Aya</v>
      </c>
      <c r="D1981" s="37" t="str">
        <f>VLOOKUP($A1981,'Customer Names'!A:E,5,FALSE)</f>
        <v>Leitz</v>
      </c>
      <c r="E1981" s="35">
        <f>VLOOKUP($A1981,'Medical Examinations'!$A:$H,2,FALSE)</f>
        <v>19.8</v>
      </c>
      <c r="F1981" s="35">
        <f>VLOOKUP($A1981,'Medical Examinations'!$A:$H,3,FALSE)</f>
        <v>4</v>
      </c>
      <c r="G1981" s="35" t="str">
        <f>VLOOKUP($A1981,'Medical Examinations'!$A:$N,11,0)</f>
        <v>Yes</v>
      </c>
      <c r="H1981" s="35" t="str">
        <f>VLOOKUP($A1981,'Medical Examinations'!$A:$N,5,0)</f>
        <v>No</v>
      </c>
      <c r="I1981" s="35" t="str">
        <f>VLOOKUP($A1981,'Medical Examinations'!$A:$N,6,0)</f>
        <v>No</v>
      </c>
      <c r="J1981" s="35">
        <f>VLOOKUP($A1981,'Medical Examinations'!$A:$N,9,0)</f>
        <v>0</v>
      </c>
      <c r="K1981" s="35" t="str">
        <f>VLOOKUP($A1981,'Medical Examinations'!$A:$N,10,0)</f>
        <v>No</v>
      </c>
      <c r="L1981" s="35" t="str">
        <f>VLOOKUP($A1981,'Medical Examinations'!$A:$N,12,0)</f>
        <v>Normal Weight</v>
      </c>
      <c r="M1981" s="35" t="str">
        <f>VLOOKUP($A1981,'Medical Examinations'!$A:$N,13,0)</f>
        <v>Normal</v>
      </c>
      <c r="N1981" s="45">
        <f>IFERROR(VLOOKUP($A1981,'Hospitalisation Details'!$A:$P,15,0),"")</f>
        <v>35413</v>
      </c>
      <c r="O1981" s="46">
        <f>IFERROR(VLOOKUP($A1981,'Hospitalisation Details'!$A:$P,6,0),"")</f>
        <v>3378.91</v>
      </c>
      <c r="P1981" s="47" t="str">
        <f>IFERROR(VLOOKUP($A1981,'Hospitalisation Details'!$A:$P,12,0),"")</f>
        <v>tier - 2</v>
      </c>
      <c r="Q1981" s="47" t="str">
        <f>IFERROR(VLOOKUP($A1981,'Hospitalisation Details'!$A:$P,13,0),"")</f>
        <v>tier - 1</v>
      </c>
      <c r="R1981" s="47" t="str">
        <f>IFERROR(VLOOKUP($A1981,'Hospitalisation Details'!$A:$P,14,0),"")</f>
        <v>R1011</v>
      </c>
      <c r="S1981" s="47">
        <f>IFERROR(VLOOKUP($A1981,'Hospitalisation Details'!$A:$P,16,0),"")</f>
        <v>26</v>
      </c>
    </row>
    <row r="1982" spans="1:19" x14ac:dyDescent="0.3">
      <c r="A1982" s="34" t="str">
        <f>'Medical Examinations'!A1982</f>
        <v>Id1981</v>
      </c>
      <c r="B1982" s="36" t="str">
        <f>VLOOKUP($A1982,'Customer Names'!A:E,3,FALSE)</f>
        <v>Ms.</v>
      </c>
      <c r="C1982" s="37" t="str">
        <f>VLOOKUP($A1982,'Customer Names'!$A:$E,4,FALSE)</f>
        <v xml:space="preserve"> Carolyn R</v>
      </c>
      <c r="D1982" s="37" t="str">
        <f>VLOOKUP($A1982,'Customer Names'!A:E,5,FALSE)</f>
        <v>Durfee</v>
      </c>
      <c r="E1982" s="35">
        <f>VLOOKUP($A1982,'Medical Examinations'!$A:$H,2,FALSE)</f>
        <v>35.53</v>
      </c>
      <c r="F1982" s="35">
        <f>VLOOKUP($A1982,'Medical Examinations'!$A:$H,3,FALSE)</f>
        <v>4.68</v>
      </c>
      <c r="G1982" s="35" t="str">
        <f>VLOOKUP($A1982,'Medical Examinations'!$A:$N,11,0)</f>
        <v>No</v>
      </c>
      <c r="H1982" s="35" t="str">
        <f>VLOOKUP($A1982,'Medical Examinations'!$A:$N,5,0)</f>
        <v>No</v>
      </c>
      <c r="I1982" s="35" t="str">
        <f>VLOOKUP($A1982,'Medical Examinations'!$A:$N,6,0)</f>
        <v>Yes</v>
      </c>
      <c r="J1982" s="35">
        <f>VLOOKUP($A1982,'Medical Examinations'!$A:$N,9,0)</f>
        <v>1</v>
      </c>
      <c r="K1982" s="35" t="str">
        <f>VLOOKUP($A1982,'Medical Examinations'!$A:$N,10,0)</f>
        <v>No</v>
      </c>
      <c r="L1982" s="35" t="str">
        <f>VLOOKUP($A1982,'Medical Examinations'!$A:$N,12,0)</f>
        <v>Obesity</v>
      </c>
      <c r="M1982" s="35" t="str">
        <f>VLOOKUP($A1982,'Medical Examinations'!$A:$N,13,0)</f>
        <v>Normal</v>
      </c>
      <c r="N1982" s="45">
        <f>IFERROR(VLOOKUP($A1982,'Hospitalisation Details'!$A:$P,15,0),"")</f>
        <v>34249</v>
      </c>
      <c r="O1982" s="46">
        <f>IFERROR(VLOOKUP($A1982,'Hospitalisation Details'!$A:$P,6,0),"")</f>
        <v>3366.67</v>
      </c>
      <c r="P1982" s="47" t="str">
        <f>IFERROR(VLOOKUP($A1982,'Hospitalisation Details'!$A:$P,12,0),"")</f>
        <v>tier - 2</v>
      </c>
      <c r="Q1982" s="47" t="str">
        <f>IFERROR(VLOOKUP($A1982,'Hospitalisation Details'!$A:$P,13,0),"")</f>
        <v>tier - 2</v>
      </c>
      <c r="R1982" s="47" t="str">
        <f>IFERROR(VLOOKUP($A1982,'Hospitalisation Details'!$A:$P,14,0),"")</f>
        <v>R1013</v>
      </c>
      <c r="S1982" s="47">
        <f>IFERROR(VLOOKUP($A1982,'Hospitalisation Details'!$A:$P,16,0),"")</f>
        <v>29</v>
      </c>
    </row>
    <row r="1983" spans="1:19" x14ac:dyDescent="0.3">
      <c r="A1983" s="34" t="str">
        <f>'Medical Examinations'!A1983</f>
        <v>Id1982</v>
      </c>
      <c r="B1983" s="36" t="str">
        <f>VLOOKUP($A1983,'Customer Names'!A:E,3,FALSE)</f>
        <v>Ms.</v>
      </c>
      <c r="C1983" s="37" t="str">
        <f>VLOOKUP($A1983,'Customer Names'!$A:$E,4,FALSE)</f>
        <v xml:space="preserve"> Bethany</v>
      </c>
      <c r="D1983" s="37" t="str">
        <f>VLOOKUP($A1983,'Customer Names'!A:E,5,FALSE)</f>
        <v>Maylone</v>
      </c>
      <c r="E1983" s="35">
        <f>VLOOKUP($A1983,'Medical Examinations'!$A:$H,2,FALSE)</f>
        <v>21.47</v>
      </c>
      <c r="F1983" s="35">
        <f>VLOOKUP($A1983,'Medical Examinations'!$A:$H,3,FALSE)</f>
        <v>4.0199999999999996</v>
      </c>
      <c r="G1983" s="35" t="str">
        <f>VLOOKUP($A1983,'Medical Examinations'!$A:$N,11,0)</f>
        <v>Yes</v>
      </c>
      <c r="H1983" s="35" t="str">
        <f>VLOOKUP($A1983,'Medical Examinations'!$A:$N,5,0)</f>
        <v>No</v>
      </c>
      <c r="I1983" s="35" t="str">
        <f>VLOOKUP($A1983,'Medical Examinations'!$A:$N,6,0)</f>
        <v>No</v>
      </c>
      <c r="J1983" s="35">
        <f>VLOOKUP($A1983,'Medical Examinations'!$A:$N,9,0)</f>
        <v>1</v>
      </c>
      <c r="K1983" s="35" t="str">
        <f>VLOOKUP($A1983,'Medical Examinations'!$A:$N,10,0)</f>
        <v>No</v>
      </c>
      <c r="L1983" s="35" t="str">
        <f>VLOOKUP($A1983,'Medical Examinations'!$A:$N,12,0)</f>
        <v>Normal Weight</v>
      </c>
      <c r="M1983" s="35" t="str">
        <f>VLOOKUP($A1983,'Medical Examinations'!$A:$N,13,0)</f>
        <v>Normal</v>
      </c>
      <c r="N1983" s="45">
        <f>IFERROR(VLOOKUP($A1983,'Hospitalisation Details'!$A:$P,15,0),"")</f>
        <v>34873</v>
      </c>
      <c r="O1983" s="46">
        <f>IFERROR(VLOOKUP($A1983,'Hospitalisation Details'!$A:$P,6,0),"")</f>
        <v>3353.47</v>
      </c>
      <c r="P1983" s="47" t="str">
        <f>IFERROR(VLOOKUP($A1983,'Hospitalisation Details'!$A:$P,12,0),"")</f>
        <v>tier - 2</v>
      </c>
      <c r="Q1983" s="47" t="str">
        <f>IFERROR(VLOOKUP($A1983,'Hospitalisation Details'!$A:$P,13,0),"")</f>
        <v>tier - 3</v>
      </c>
      <c r="R1983" s="47" t="str">
        <f>IFERROR(VLOOKUP($A1983,'Hospitalisation Details'!$A:$P,14,0),"")</f>
        <v>R1012</v>
      </c>
      <c r="S1983" s="47">
        <f>IFERROR(VLOOKUP($A1983,'Hospitalisation Details'!$A:$P,16,0),"")</f>
        <v>27</v>
      </c>
    </row>
    <row r="1984" spans="1:19" x14ac:dyDescent="0.3">
      <c r="A1984" s="34" t="str">
        <f>'Medical Examinations'!A1984</f>
        <v>Id1983</v>
      </c>
      <c r="B1984" s="36" t="str">
        <f>VLOOKUP($A1984,'Customer Names'!A:E,3,FALSE)</f>
        <v>Ms.</v>
      </c>
      <c r="C1984" s="37" t="str">
        <f>VLOOKUP($A1984,'Customer Names'!$A:$E,4,FALSE)</f>
        <v xml:space="preserve"> Holly A</v>
      </c>
      <c r="D1984" s="37" t="str">
        <f>VLOOKUP($A1984,'Customer Names'!A:E,5,FALSE)</f>
        <v>Reiland</v>
      </c>
      <c r="E1984" s="35">
        <f>VLOOKUP($A1984,'Medical Examinations'!$A:$H,2,FALSE)</f>
        <v>25.9</v>
      </c>
      <c r="F1984" s="35">
        <f>VLOOKUP($A1984,'Medical Examinations'!$A:$H,3,FALSE)</f>
        <v>5.12</v>
      </c>
      <c r="G1984" s="35" t="str">
        <f>VLOOKUP($A1984,'Medical Examinations'!$A:$N,11,0)</f>
        <v>No</v>
      </c>
      <c r="H1984" s="35" t="str">
        <f>VLOOKUP($A1984,'Medical Examinations'!$A:$N,5,0)</f>
        <v>No</v>
      </c>
      <c r="I1984" s="35" t="str">
        <f>VLOOKUP($A1984,'Medical Examinations'!$A:$N,6,0)</f>
        <v>Yes</v>
      </c>
      <c r="J1984" s="35">
        <f>VLOOKUP($A1984,'Medical Examinations'!$A:$N,9,0)</f>
        <v>1</v>
      </c>
      <c r="K1984" s="35" t="str">
        <f>VLOOKUP($A1984,'Medical Examinations'!$A:$N,10,0)</f>
        <v>No</v>
      </c>
      <c r="L1984" s="35" t="str">
        <f>VLOOKUP($A1984,'Medical Examinations'!$A:$N,12,0)</f>
        <v>Overweight</v>
      </c>
      <c r="M1984" s="35" t="str">
        <f>VLOOKUP($A1984,'Medical Examinations'!$A:$N,13,0)</f>
        <v>Normal</v>
      </c>
      <c r="N1984" s="45">
        <f>IFERROR(VLOOKUP($A1984,'Hospitalisation Details'!$A:$P,15,0),"")</f>
        <v>34270</v>
      </c>
      <c r="O1984" s="46">
        <f>IFERROR(VLOOKUP($A1984,'Hospitalisation Details'!$A:$P,6,0),"")</f>
        <v>3353.28</v>
      </c>
      <c r="P1984" s="47" t="str">
        <f>IFERROR(VLOOKUP($A1984,'Hospitalisation Details'!$A:$P,12,0),"")</f>
        <v>tier - 2</v>
      </c>
      <c r="Q1984" s="47" t="str">
        <f>IFERROR(VLOOKUP($A1984,'Hospitalisation Details'!$A:$P,13,0),"")</f>
        <v>tier - 1</v>
      </c>
      <c r="R1984" s="47" t="str">
        <f>IFERROR(VLOOKUP($A1984,'Hospitalisation Details'!$A:$P,14,0),"")</f>
        <v>R1011</v>
      </c>
      <c r="S1984" s="47">
        <f>IFERROR(VLOOKUP($A1984,'Hospitalisation Details'!$A:$P,16,0),"")</f>
        <v>29</v>
      </c>
    </row>
    <row r="1985" spans="1:19" x14ac:dyDescent="0.3">
      <c r="A1985" s="34" t="str">
        <f>'Medical Examinations'!A1985</f>
        <v>Id1984</v>
      </c>
      <c r="B1985" s="36" t="str">
        <f>VLOOKUP($A1985,'Customer Names'!A:E,3,FALSE)</f>
        <v>Mr.</v>
      </c>
      <c r="C1985" s="37" t="str">
        <f>VLOOKUP($A1985,'Customer Names'!$A:$E,4,FALSE)</f>
        <v xml:space="preserve"> Ping</v>
      </c>
      <c r="D1985" s="37" t="str">
        <f>VLOOKUP($A1985,'Customer Names'!A:E,5,FALSE)</f>
        <v>Hu</v>
      </c>
      <c r="E1985" s="35">
        <f>VLOOKUP($A1985,'Medical Examinations'!$A:$H,2,FALSE)</f>
        <v>20.81</v>
      </c>
      <c r="F1985" s="35">
        <f>VLOOKUP($A1985,'Medical Examinations'!$A:$H,3,FALSE)</f>
        <v>5.52</v>
      </c>
      <c r="G1985" s="35" t="str">
        <f>VLOOKUP($A1985,'Medical Examinations'!$A:$N,11,0)</f>
        <v>No</v>
      </c>
      <c r="H1985" s="35" t="str">
        <f>VLOOKUP($A1985,'Medical Examinations'!$A:$N,5,0)</f>
        <v>No</v>
      </c>
      <c r="I1985" s="35" t="str">
        <f>VLOOKUP($A1985,'Medical Examinations'!$A:$N,6,0)</f>
        <v>No</v>
      </c>
      <c r="J1985" s="35">
        <f>VLOOKUP($A1985,'Medical Examinations'!$A:$N,9,0)</f>
        <v>0</v>
      </c>
      <c r="K1985" s="35" t="str">
        <f>VLOOKUP($A1985,'Medical Examinations'!$A:$N,10,0)</f>
        <v>No</v>
      </c>
      <c r="L1985" s="35" t="str">
        <f>VLOOKUP($A1985,'Medical Examinations'!$A:$N,12,0)</f>
        <v>Normal Weight</v>
      </c>
      <c r="M1985" s="35" t="str">
        <f>VLOOKUP($A1985,'Medical Examinations'!$A:$N,13,0)</f>
        <v>Normal</v>
      </c>
      <c r="N1985" s="45">
        <f>IFERROR(VLOOKUP($A1985,'Hospitalisation Details'!$A:$P,15,0),"")</f>
        <v>33482</v>
      </c>
      <c r="O1985" s="46">
        <f>IFERROR(VLOOKUP($A1985,'Hospitalisation Details'!$A:$P,6,0),"")</f>
        <v>3342.79</v>
      </c>
      <c r="P1985" s="47" t="str">
        <f>IFERROR(VLOOKUP($A1985,'Hospitalisation Details'!$A:$P,12,0),"")</f>
        <v>tier - 2</v>
      </c>
      <c r="Q1985" s="47" t="str">
        <f>IFERROR(VLOOKUP($A1985,'Hospitalisation Details'!$A:$P,13,0),"")</f>
        <v>tier - 1</v>
      </c>
      <c r="R1985" s="47" t="str">
        <f>IFERROR(VLOOKUP($A1985,'Hospitalisation Details'!$A:$P,14,0),"")</f>
        <v>R1013</v>
      </c>
      <c r="S1985" s="47">
        <f>IFERROR(VLOOKUP($A1985,'Hospitalisation Details'!$A:$P,16,0),"")</f>
        <v>31</v>
      </c>
    </row>
    <row r="1986" spans="1:19" x14ac:dyDescent="0.3">
      <c r="A1986" s="34" t="str">
        <f>'Medical Examinations'!A1986</f>
        <v>Id1985</v>
      </c>
      <c r="B1986" s="36" t="str">
        <f>VLOOKUP($A1986,'Customer Names'!A:E,3,FALSE)</f>
        <v>Mr.</v>
      </c>
      <c r="C1986" s="37" t="str">
        <f>VLOOKUP($A1986,'Customer Names'!$A:$E,4,FALSE)</f>
        <v xml:space="preserve"> Tim</v>
      </c>
      <c r="D1986" s="37" t="str">
        <f>VLOOKUP($A1986,'Customer Names'!A:E,5,FALSE)</f>
        <v>Lessek</v>
      </c>
      <c r="E1986" s="35">
        <f>VLOOKUP($A1986,'Medical Examinations'!$A:$H,2,FALSE)</f>
        <v>25.84</v>
      </c>
      <c r="F1986" s="35">
        <f>VLOOKUP($A1986,'Medical Examinations'!$A:$H,3,FALSE)</f>
        <v>5.81</v>
      </c>
      <c r="G1986" s="35" t="str">
        <f>VLOOKUP($A1986,'Medical Examinations'!$A:$N,11,0)</f>
        <v>Yes</v>
      </c>
      <c r="H1986" s="35" t="str">
        <f>VLOOKUP($A1986,'Medical Examinations'!$A:$N,5,0)</f>
        <v>No</v>
      </c>
      <c r="I1986" s="35" t="str">
        <f>VLOOKUP($A1986,'Medical Examinations'!$A:$N,6,0)</f>
        <v>Yes</v>
      </c>
      <c r="J1986" s="35">
        <f>VLOOKUP($A1986,'Medical Examinations'!$A:$N,9,0)</f>
        <v>1</v>
      </c>
      <c r="K1986" s="35" t="str">
        <f>VLOOKUP($A1986,'Medical Examinations'!$A:$N,10,0)</f>
        <v>No</v>
      </c>
      <c r="L1986" s="35" t="str">
        <f>VLOOKUP($A1986,'Medical Examinations'!$A:$N,12,0)</f>
        <v>Overweight</v>
      </c>
      <c r="M1986" s="35" t="str">
        <f>VLOOKUP($A1986,'Medical Examinations'!$A:$N,13,0)</f>
        <v>Prediabetes</v>
      </c>
      <c r="N1986" s="45">
        <f>IFERROR(VLOOKUP($A1986,'Hospitalisation Details'!$A:$P,15,0),"")</f>
        <v>35601</v>
      </c>
      <c r="O1986" s="46">
        <f>IFERROR(VLOOKUP($A1986,'Hospitalisation Details'!$A:$P,6,0),"")</f>
        <v>3309.79</v>
      </c>
      <c r="P1986" s="47" t="str">
        <f>IFERROR(VLOOKUP($A1986,'Hospitalisation Details'!$A:$P,12,0),"")</f>
        <v>tier - 3</v>
      </c>
      <c r="Q1986" s="47" t="str">
        <f>IFERROR(VLOOKUP($A1986,'Hospitalisation Details'!$A:$P,13,0),"")</f>
        <v>tier - 3</v>
      </c>
      <c r="R1986" s="47" t="str">
        <f>IFERROR(VLOOKUP($A1986,'Hospitalisation Details'!$A:$P,14,0),"")</f>
        <v>R1017</v>
      </c>
      <c r="S1986" s="47">
        <f>IFERROR(VLOOKUP($A1986,'Hospitalisation Details'!$A:$P,16,0),"")</f>
        <v>25</v>
      </c>
    </row>
    <row r="1987" spans="1:19" x14ac:dyDescent="0.3">
      <c r="A1987" s="34" t="str">
        <f>'Medical Examinations'!A1987</f>
        <v>Id1986</v>
      </c>
      <c r="B1987" s="36" t="str">
        <f>VLOOKUP($A1987,'Customer Names'!A:E,3,FALSE)</f>
        <v>Mr.</v>
      </c>
      <c r="C1987" s="37" t="str">
        <f>VLOOKUP($A1987,'Customer Names'!$A:$E,4,FALSE)</f>
        <v xml:space="preserve"> John</v>
      </c>
      <c r="D1987" s="37" t="str">
        <f>VLOOKUP($A1987,'Customer Names'!A:E,5,FALSE)</f>
        <v>Colavincenzo</v>
      </c>
      <c r="E1987" s="35">
        <f>VLOOKUP($A1987,'Medical Examinations'!$A:$H,2,FALSE)</f>
        <v>30.95</v>
      </c>
      <c r="F1987" s="35">
        <f>VLOOKUP($A1987,'Medical Examinations'!$A:$H,3,FALSE)</f>
        <v>5.16</v>
      </c>
      <c r="G1987" s="35" t="str">
        <f>VLOOKUP($A1987,'Medical Examinations'!$A:$N,11,0)</f>
        <v>No</v>
      </c>
      <c r="H1987" s="35" t="str">
        <f>VLOOKUP($A1987,'Medical Examinations'!$A:$N,5,0)</f>
        <v>No</v>
      </c>
      <c r="I1987" s="35" t="str">
        <f>VLOOKUP($A1987,'Medical Examinations'!$A:$N,6,0)</f>
        <v>Yes</v>
      </c>
      <c r="J1987" s="35">
        <f>VLOOKUP($A1987,'Medical Examinations'!$A:$N,9,0)</f>
        <v>1</v>
      </c>
      <c r="K1987" s="35" t="str">
        <f>VLOOKUP($A1987,'Medical Examinations'!$A:$N,10,0)</f>
        <v>No</v>
      </c>
      <c r="L1987" s="35" t="str">
        <f>VLOOKUP($A1987,'Medical Examinations'!$A:$N,12,0)</f>
        <v>Obesity</v>
      </c>
      <c r="M1987" s="35" t="str">
        <f>VLOOKUP($A1987,'Medical Examinations'!$A:$N,13,0)</f>
        <v>Normal</v>
      </c>
      <c r="N1987" s="45">
        <f>IFERROR(VLOOKUP($A1987,'Hospitalisation Details'!$A:$P,15,0),"")</f>
        <v>37943</v>
      </c>
      <c r="O1987" s="46">
        <f>IFERROR(VLOOKUP($A1987,'Hospitalisation Details'!$A:$P,6,0),"")</f>
        <v>3308.46</v>
      </c>
      <c r="P1987" s="47" t="str">
        <f>IFERROR(VLOOKUP($A1987,'Hospitalisation Details'!$A:$P,12,0),"")</f>
        <v>tier - 2</v>
      </c>
      <c r="Q1987" s="47" t="str">
        <f>IFERROR(VLOOKUP($A1987,'Hospitalisation Details'!$A:$P,13,0),"")</f>
        <v>tier - 1</v>
      </c>
      <c r="R1987" s="47" t="str">
        <f>IFERROR(VLOOKUP($A1987,'Hospitalisation Details'!$A:$P,14,0),"")</f>
        <v>R1021</v>
      </c>
      <c r="S1987" s="47">
        <f>IFERROR(VLOOKUP($A1987,'Hospitalisation Details'!$A:$P,16,0),"")</f>
        <v>19</v>
      </c>
    </row>
    <row r="1988" spans="1:19" x14ac:dyDescent="0.3">
      <c r="A1988" s="34" t="str">
        <f>'Medical Examinations'!A1988</f>
        <v>Id1987</v>
      </c>
      <c r="B1988" s="36" t="str">
        <f>VLOOKUP($A1988,'Customer Names'!A:E,3,FALSE)</f>
        <v>Mrs.</v>
      </c>
      <c r="C1988" s="37" t="str">
        <f>VLOOKUP($A1988,'Customer Names'!$A:$E,4,FALSE)</f>
        <v xml:space="preserve"> Cynthia</v>
      </c>
      <c r="D1988" s="37" t="str">
        <f>VLOOKUP($A1988,'Customer Names'!A:E,5,FALSE)</f>
        <v>Mendez-Karr</v>
      </c>
      <c r="E1988" s="35">
        <f>VLOOKUP($A1988,'Medical Examinations'!$A:$H,2,FALSE)</f>
        <v>30.54</v>
      </c>
      <c r="F1988" s="35">
        <f>VLOOKUP($A1988,'Medical Examinations'!$A:$H,3,FALSE)</f>
        <v>5</v>
      </c>
      <c r="G1988" s="35" t="str">
        <f>VLOOKUP($A1988,'Medical Examinations'!$A:$N,11,0)</f>
        <v>No</v>
      </c>
      <c r="H1988" s="35" t="str">
        <f>VLOOKUP($A1988,'Medical Examinations'!$A:$N,5,0)</f>
        <v>No</v>
      </c>
      <c r="I1988" s="35" t="str">
        <f>VLOOKUP($A1988,'Medical Examinations'!$A:$N,6,0)</f>
        <v>Yes</v>
      </c>
      <c r="J1988" s="35">
        <f>VLOOKUP($A1988,'Medical Examinations'!$A:$N,9,0)</f>
        <v>1</v>
      </c>
      <c r="K1988" s="35" t="str">
        <f>VLOOKUP($A1988,'Medical Examinations'!$A:$N,10,0)</f>
        <v>No</v>
      </c>
      <c r="L1988" s="35" t="str">
        <f>VLOOKUP($A1988,'Medical Examinations'!$A:$N,12,0)</f>
        <v>Obesity</v>
      </c>
      <c r="M1988" s="35" t="str">
        <f>VLOOKUP($A1988,'Medical Examinations'!$A:$N,13,0)</f>
        <v>Normal</v>
      </c>
      <c r="N1988" s="45">
        <f>IFERROR(VLOOKUP($A1988,'Hospitalisation Details'!$A:$P,15,0),"")</f>
        <v>37960</v>
      </c>
      <c r="O1988" s="46">
        <f>IFERROR(VLOOKUP($A1988,'Hospitalisation Details'!$A:$P,6,0),"")</f>
        <v>3300.7</v>
      </c>
      <c r="P1988" s="47" t="str">
        <f>IFERROR(VLOOKUP($A1988,'Hospitalisation Details'!$A:$P,12,0),"")</f>
        <v>tier - 2</v>
      </c>
      <c r="Q1988" s="47" t="str">
        <f>IFERROR(VLOOKUP($A1988,'Hospitalisation Details'!$A:$P,13,0),"")</f>
        <v>tier - 2</v>
      </c>
      <c r="R1988" s="47" t="str">
        <f>IFERROR(VLOOKUP($A1988,'Hospitalisation Details'!$A:$P,14,0),"")</f>
        <v>R1025</v>
      </c>
      <c r="S1988" s="47">
        <f>IFERROR(VLOOKUP($A1988,'Hospitalisation Details'!$A:$P,16,0),"")</f>
        <v>19</v>
      </c>
    </row>
    <row r="1989" spans="1:19" x14ac:dyDescent="0.3">
      <c r="A1989" s="34" t="str">
        <f>'Medical Examinations'!A1989</f>
        <v>Id1988</v>
      </c>
      <c r="B1989" s="36" t="str">
        <f>VLOOKUP($A1989,'Customer Names'!A:E,3,FALSE)</f>
        <v>Mr.</v>
      </c>
      <c r="C1989" s="37" t="str">
        <f>VLOOKUP($A1989,'Customer Names'!$A:$E,4,FALSE)</f>
        <v xml:space="preserve"> Emmett</v>
      </c>
      <c r="D1989" s="37" t="str">
        <f>VLOOKUP($A1989,'Customer Names'!A:E,5,FALSE)</f>
        <v>Saulnier</v>
      </c>
      <c r="E1989" s="35">
        <f>VLOOKUP($A1989,'Medical Examinations'!$A:$H,2,FALSE)</f>
        <v>33.914999999999999</v>
      </c>
      <c r="F1989" s="35">
        <f>VLOOKUP($A1989,'Medical Examinations'!$A:$H,3,FALSE)</f>
        <v>5.84</v>
      </c>
      <c r="G1989" s="35" t="str">
        <f>VLOOKUP($A1989,'Medical Examinations'!$A:$N,11,0)</f>
        <v>Yes</v>
      </c>
      <c r="H1989" s="35" t="str">
        <f>VLOOKUP($A1989,'Medical Examinations'!$A:$N,5,0)</f>
        <v>No</v>
      </c>
      <c r="I1989" s="35" t="str">
        <f>VLOOKUP($A1989,'Medical Examinations'!$A:$N,6,0)</f>
        <v>No</v>
      </c>
      <c r="J1989" s="35">
        <f>VLOOKUP($A1989,'Medical Examinations'!$A:$N,9,0)</f>
        <v>0</v>
      </c>
      <c r="K1989" s="35" t="str">
        <f>VLOOKUP($A1989,'Medical Examinations'!$A:$N,10,0)</f>
        <v>No</v>
      </c>
      <c r="L1989" s="35" t="str">
        <f>VLOOKUP($A1989,'Medical Examinations'!$A:$N,12,0)</f>
        <v>Obesity</v>
      </c>
      <c r="M1989" s="35" t="str">
        <f>VLOOKUP($A1989,'Medical Examinations'!$A:$N,13,0)</f>
        <v>Prediabetes</v>
      </c>
      <c r="N1989" s="45">
        <f>IFERROR(VLOOKUP($A1989,'Hospitalisation Details'!$A:$P,15,0),"")</f>
        <v>35386</v>
      </c>
      <c r="O1989" s="46">
        <f>IFERROR(VLOOKUP($A1989,'Hospitalisation Details'!$A:$P,6,0),"")</f>
        <v>3292.53</v>
      </c>
      <c r="P1989" s="47" t="str">
        <f>IFERROR(VLOOKUP($A1989,'Hospitalisation Details'!$A:$P,12,0),"")</f>
        <v>tier - 2</v>
      </c>
      <c r="Q1989" s="47" t="str">
        <f>IFERROR(VLOOKUP($A1989,'Hospitalisation Details'!$A:$P,13,0),"")</f>
        <v>tier - 2</v>
      </c>
      <c r="R1989" s="47" t="str">
        <f>IFERROR(VLOOKUP($A1989,'Hospitalisation Details'!$A:$P,14,0),"")</f>
        <v>R1012</v>
      </c>
      <c r="S1989" s="47">
        <f>IFERROR(VLOOKUP($A1989,'Hospitalisation Details'!$A:$P,16,0),"")</f>
        <v>26</v>
      </c>
    </row>
    <row r="1990" spans="1:19" x14ac:dyDescent="0.3">
      <c r="A1990" s="34" t="str">
        <f>'Medical Examinations'!A1990</f>
        <v>Id1989</v>
      </c>
      <c r="B1990" s="36" t="str">
        <f>VLOOKUP($A1990,'Customer Names'!A:E,3,FALSE)</f>
        <v>Ms.</v>
      </c>
      <c r="C1990" s="37" t="str">
        <f>VLOOKUP($A1990,'Customer Names'!$A:$E,4,FALSE)</f>
        <v xml:space="preserve"> Kate</v>
      </c>
      <c r="D1990" s="37" t="str">
        <f>VLOOKUP($A1990,'Customer Names'!A:E,5,FALSE)</f>
        <v>Schoonover</v>
      </c>
      <c r="E1990" s="35">
        <f>VLOOKUP($A1990,'Medical Examinations'!$A:$H,2,FALSE)</f>
        <v>33.31</v>
      </c>
      <c r="F1990" s="35">
        <f>VLOOKUP($A1990,'Medical Examinations'!$A:$H,3,FALSE)</f>
        <v>4.1900000000000004</v>
      </c>
      <c r="G1990" s="35" t="str">
        <f>VLOOKUP($A1990,'Medical Examinations'!$A:$N,11,0)</f>
        <v>No</v>
      </c>
      <c r="H1990" s="35" t="str">
        <f>VLOOKUP($A1990,'Medical Examinations'!$A:$N,5,0)</f>
        <v>No</v>
      </c>
      <c r="I1990" s="35" t="str">
        <f>VLOOKUP($A1990,'Medical Examinations'!$A:$N,6,0)</f>
        <v>Yes</v>
      </c>
      <c r="J1990" s="35">
        <f>VLOOKUP($A1990,'Medical Examinations'!$A:$N,9,0)</f>
        <v>1</v>
      </c>
      <c r="K1990" s="35" t="str">
        <f>VLOOKUP($A1990,'Medical Examinations'!$A:$N,10,0)</f>
        <v>No</v>
      </c>
      <c r="L1990" s="35" t="str">
        <f>VLOOKUP($A1990,'Medical Examinations'!$A:$N,12,0)</f>
        <v>Obesity</v>
      </c>
      <c r="M1990" s="35" t="str">
        <f>VLOOKUP($A1990,'Medical Examinations'!$A:$N,13,0)</f>
        <v>Normal</v>
      </c>
      <c r="N1990" s="45">
        <f>IFERROR(VLOOKUP($A1990,'Hospitalisation Details'!$A:$P,15,0),"")</f>
        <v>37805</v>
      </c>
      <c r="O1990" s="46">
        <f>IFERROR(VLOOKUP($A1990,'Hospitalisation Details'!$A:$P,6,0),"")</f>
        <v>3280.22</v>
      </c>
      <c r="P1990" s="47" t="str">
        <f>IFERROR(VLOOKUP($A1990,'Hospitalisation Details'!$A:$P,12,0),"")</f>
        <v>tier - 2</v>
      </c>
      <c r="Q1990" s="47" t="str">
        <f>IFERROR(VLOOKUP($A1990,'Hospitalisation Details'!$A:$P,13,0),"")</f>
        <v>tier - 3</v>
      </c>
      <c r="R1990" s="47" t="str">
        <f>IFERROR(VLOOKUP($A1990,'Hospitalisation Details'!$A:$P,14,0),"")</f>
        <v>R1011</v>
      </c>
      <c r="S1990" s="47">
        <f>IFERROR(VLOOKUP($A1990,'Hospitalisation Details'!$A:$P,16,0),"")</f>
        <v>19</v>
      </c>
    </row>
    <row r="1991" spans="1:19" x14ac:dyDescent="0.3">
      <c r="A1991" s="34" t="str">
        <f>'Medical Examinations'!A1991</f>
        <v>Id1990</v>
      </c>
      <c r="B1991" s="36" t="str">
        <f>VLOOKUP($A1991,'Customer Names'!A:E,3,FALSE)</f>
        <v>Mr.</v>
      </c>
      <c r="C1991" s="37" t="str">
        <f>VLOOKUP($A1991,'Customer Names'!$A:$E,4,FALSE)</f>
        <v xml:space="preserve"> Christopher L.</v>
      </c>
      <c r="D1991" s="37" t="str">
        <f>VLOOKUP($A1991,'Customer Names'!A:E,5,FALSE)</f>
        <v>Hass</v>
      </c>
      <c r="E1991" s="35">
        <f>VLOOKUP($A1991,'Medical Examinations'!$A:$H,2,FALSE)</f>
        <v>25.745000000000001</v>
      </c>
      <c r="F1991" s="35">
        <f>VLOOKUP($A1991,'Medical Examinations'!$A:$H,3,FALSE)</f>
        <v>4.62</v>
      </c>
      <c r="G1991" s="35" t="str">
        <f>VLOOKUP($A1991,'Medical Examinations'!$A:$N,11,0)</f>
        <v>Yes</v>
      </c>
      <c r="H1991" s="35" t="str">
        <f>VLOOKUP($A1991,'Medical Examinations'!$A:$N,5,0)</f>
        <v>No</v>
      </c>
      <c r="I1991" s="35" t="str">
        <f>VLOOKUP($A1991,'Medical Examinations'!$A:$N,6,0)</f>
        <v>No</v>
      </c>
      <c r="J1991" s="35">
        <f>VLOOKUP($A1991,'Medical Examinations'!$A:$N,9,0)</f>
        <v>0</v>
      </c>
      <c r="K1991" s="35" t="str">
        <f>VLOOKUP($A1991,'Medical Examinations'!$A:$N,10,0)</f>
        <v>No</v>
      </c>
      <c r="L1991" s="35" t="str">
        <f>VLOOKUP($A1991,'Medical Examinations'!$A:$N,12,0)</f>
        <v>Overweight</v>
      </c>
      <c r="M1991" s="35" t="str">
        <f>VLOOKUP($A1991,'Medical Examinations'!$A:$N,13,0)</f>
        <v>Normal</v>
      </c>
      <c r="N1991" s="45">
        <f>IFERROR(VLOOKUP($A1991,'Hospitalisation Details'!$A:$P,15,0),"")</f>
        <v>37170</v>
      </c>
      <c r="O1991" s="46">
        <f>IFERROR(VLOOKUP($A1991,'Hospitalisation Details'!$A:$P,6,0),"")</f>
        <v>3279.87</v>
      </c>
      <c r="P1991" s="47" t="str">
        <f>IFERROR(VLOOKUP($A1991,'Hospitalisation Details'!$A:$P,12,0),"")</f>
        <v>tier - 2</v>
      </c>
      <c r="Q1991" s="47" t="str">
        <f>IFERROR(VLOOKUP($A1991,'Hospitalisation Details'!$A:$P,13,0),"")</f>
        <v>tier - 1</v>
      </c>
      <c r="R1991" s="47" t="str">
        <f>IFERROR(VLOOKUP($A1991,'Hospitalisation Details'!$A:$P,14,0),"")</f>
        <v>R1017</v>
      </c>
      <c r="S1991" s="47">
        <f>IFERROR(VLOOKUP($A1991,'Hospitalisation Details'!$A:$P,16,0),"")</f>
        <v>21</v>
      </c>
    </row>
    <row r="1992" spans="1:19" x14ac:dyDescent="0.3">
      <c r="A1992" s="34" t="str">
        <f>'Medical Examinations'!A1992</f>
        <v>Id1991</v>
      </c>
      <c r="B1992" s="36" t="str">
        <f>VLOOKUP($A1992,'Customer Names'!A:E,3,FALSE)</f>
        <v>Mr.</v>
      </c>
      <c r="C1992" s="37" t="str">
        <f>VLOOKUP($A1992,'Customer Names'!$A:$E,4,FALSE)</f>
        <v xml:space="preserve"> Christopher P.</v>
      </c>
      <c r="D1992" s="37" t="str">
        <f>VLOOKUP($A1992,'Customer Names'!A:E,5,FALSE)</f>
        <v>Cadotte</v>
      </c>
      <c r="E1992" s="35">
        <f>VLOOKUP($A1992,'Medical Examinations'!$A:$H,2,FALSE)</f>
        <v>37.1</v>
      </c>
      <c r="F1992" s="35">
        <f>VLOOKUP($A1992,'Medical Examinations'!$A:$H,3,FALSE)</f>
        <v>6.24</v>
      </c>
      <c r="G1992" s="35" t="str">
        <f>VLOOKUP($A1992,'Medical Examinations'!$A:$N,11,0)</f>
        <v>No</v>
      </c>
      <c r="H1992" s="35" t="str">
        <f>VLOOKUP($A1992,'Medical Examinations'!$A:$N,5,0)</f>
        <v>No</v>
      </c>
      <c r="I1992" s="35" t="str">
        <f>VLOOKUP($A1992,'Medical Examinations'!$A:$N,6,0)</f>
        <v>No</v>
      </c>
      <c r="J1992" s="35">
        <f>VLOOKUP($A1992,'Medical Examinations'!$A:$N,9,0)</f>
        <v>0</v>
      </c>
      <c r="K1992" s="35" t="str">
        <f>VLOOKUP($A1992,'Medical Examinations'!$A:$N,10,0)</f>
        <v>No</v>
      </c>
      <c r="L1992" s="35" t="str">
        <f>VLOOKUP($A1992,'Medical Examinations'!$A:$N,12,0)</f>
        <v>Obesity</v>
      </c>
      <c r="M1992" s="35" t="str">
        <f>VLOOKUP($A1992,'Medical Examinations'!$A:$N,13,0)</f>
        <v>Prediabetes</v>
      </c>
      <c r="N1992" s="45">
        <f>IFERROR(VLOOKUP($A1992,'Hospitalisation Details'!$A:$P,15,0),"")</f>
        <v>34516</v>
      </c>
      <c r="O1992" s="46">
        <f>IFERROR(VLOOKUP($A1992,'Hospitalisation Details'!$A:$P,6,0),"")</f>
        <v>3277.16</v>
      </c>
      <c r="P1992" s="47" t="str">
        <f>IFERROR(VLOOKUP($A1992,'Hospitalisation Details'!$A:$P,12,0),"")</f>
        <v>tier - 2</v>
      </c>
      <c r="Q1992" s="47" t="str">
        <f>IFERROR(VLOOKUP($A1992,'Hospitalisation Details'!$A:$P,13,0),"")</f>
        <v>tier - 3</v>
      </c>
      <c r="R1992" s="47" t="str">
        <f>IFERROR(VLOOKUP($A1992,'Hospitalisation Details'!$A:$P,14,0),"")</f>
        <v>R1011</v>
      </c>
      <c r="S1992" s="47">
        <f>IFERROR(VLOOKUP($A1992,'Hospitalisation Details'!$A:$P,16,0),"")</f>
        <v>28</v>
      </c>
    </row>
    <row r="1993" spans="1:19" x14ac:dyDescent="0.3">
      <c r="A1993" s="34" t="str">
        <f>'Medical Examinations'!A1993</f>
        <v>Id1992</v>
      </c>
      <c r="B1993" s="36" t="str">
        <f>VLOOKUP($A1993,'Customer Names'!A:E,3,FALSE)</f>
        <v>Mr.</v>
      </c>
      <c r="C1993" s="37" t="str">
        <f>VLOOKUP($A1993,'Customer Names'!$A:$E,4,FALSE)</f>
        <v xml:space="preserve"> Christopher W</v>
      </c>
      <c r="D1993" s="37" t="str">
        <f>VLOOKUP($A1993,'Customer Names'!A:E,5,FALSE)</f>
        <v>Cacciapaglia</v>
      </c>
      <c r="E1993" s="35">
        <f>VLOOKUP($A1993,'Medical Examinations'!$A:$H,2,FALSE)</f>
        <v>35.435000000000002</v>
      </c>
      <c r="F1993" s="35">
        <f>VLOOKUP($A1993,'Medical Examinations'!$A:$H,3,FALSE)</f>
        <v>5.81</v>
      </c>
      <c r="G1993" s="35" t="str">
        <f>VLOOKUP($A1993,'Medical Examinations'!$A:$N,11,0)</f>
        <v>No</v>
      </c>
      <c r="H1993" s="35" t="str">
        <f>VLOOKUP($A1993,'Medical Examinations'!$A:$N,5,0)</f>
        <v>No</v>
      </c>
      <c r="I1993" s="35" t="str">
        <f>VLOOKUP($A1993,'Medical Examinations'!$A:$N,6,0)</f>
        <v>No</v>
      </c>
      <c r="J1993" s="35">
        <f>VLOOKUP($A1993,'Medical Examinations'!$A:$N,9,0)</f>
        <v>0</v>
      </c>
      <c r="K1993" s="35" t="str">
        <f>VLOOKUP($A1993,'Medical Examinations'!$A:$N,10,0)</f>
        <v>No</v>
      </c>
      <c r="L1993" s="35" t="str">
        <f>VLOOKUP($A1993,'Medical Examinations'!$A:$N,12,0)</f>
        <v>Obesity</v>
      </c>
      <c r="M1993" s="35" t="str">
        <f>VLOOKUP($A1993,'Medical Examinations'!$A:$N,13,0)</f>
        <v>Prediabetes</v>
      </c>
      <c r="N1993" s="45">
        <f>IFERROR(VLOOKUP($A1993,'Hospitalisation Details'!$A:$P,15,0),"")</f>
        <v>34670</v>
      </c>
      <c r="O1993" s="46">
        <f>IFERROR(VLOOKUP($A1993,'Hospitalisation Details'!$A:$P,6,0),"")</f>
        <v>3268.85</v>
      </c>
      <c r="P1993" s="47" t="str">
        <f>IFERROR(VLOOKUP($A1993,'Hospitalisation Details'!$A:$P,12,0),"")</f>
        <v>tier - 3</v>
      </c>
      <c r="Q1993" s="47" t="str">
        <f>IFERROR(VLOOKUP($A1993,'Hospitalisation Details'!$A:$P,13,0),"")</f>
        <v>tier - 1</v>
      </c>
      <c r="R1993" s="47" t="str">
        <f>IFERROR(VLOOKUP($A1993,'Hospitalisation Details'!$A:$P,14,0),"")</f>
        <v>R1016</v>
      </c>
      <c r="S1993" s="47">
        <f>IFERROR(VLOOKUP($A1993,'Hospitalisation Details'!$A:$P,16,0),"")</f>
        <v>28</v>
      </c>
    </row>
    <row r="1994" spans="1:19" x14ac:dyDescent="0.3">
      <c r="A1994" s="34" t="str">
        <f>'Medical Examinations'!A1994</f>
        <v>Id1993</v>
      </c>
      <c r="B1994" s="36" t="str">
        <f>VLOOKUP($A1994,'Customer Names'!A:E,3,FALSE)</f>
        <v>Mr.</v>
      </c>
      <c r="C1994" s="37" t="str">
        <f>VLOOKUP($A1994,'Customer Names'!$A:$E,4,FALSE)</f>
        <v xml:space="preserve"> Norman H.</v>
      </c>
      <c r="D1994" s="37" t="str">
        <f>VLOOKUP($A1994,'Customer Names'!A:E,5,FALSE)</f>
        <v>Mininger</v>
      </c>
      <c r="E1994" s="35">
        <f>VLOOKUP($A1994,'Medical Examinations'!$A:$H,2,FALSE)</f>
        <v>20.399999999999999</v>
      </c>
      <c r="F1994" s="35">
        <f>VLOOKUP($A1994,'Medical Examinations'!$A:$H,3,FALSE)</f>
        <v>4.83</v>
      </c>
      <c r="G1994" s="35" t="str">
        <f>VLOOKUP($A1994,'Medical Examinations'!$A:$N,11,0)</f>
        <v>No</v>
      </c>
      <c r="H1994" s="35" t="str">
        <f>VLOOKUP($A1994,'Medical Examinations'!$A:$N,5,0)</f>
        <v>No</v>
      </c>
      <c r="I1994" s="35" t="str">
        <f>VLOOKUP($A1994,'Medical Examinations'!$A:$N,6,0)</f>
        <v>No</v>
      </c>
      <c r="J1994" s="35">
        <f>VLOOKUP($A1994,'Medical Examinations'!$A:$N,9,0)</f>
        <v>0</v>
      </c>
      <c r="K1994" s="35" t="str">
        <f>VLOOKUP($A1994,'Medical Examinations'!$A:$N,10,0)</f>
        <v>No</v>
      </c>
      <c r="L1994" s="35" t="str">
        <f>VLOOKUP($A1994,'Medical Examinations'!$A:$N,12,0)</f>
        <v>Normal Weight</v>
      </c>
      <c r="M1994" s="35" t="str">
        <f>VLOOKUP($A1994,'Medical Examinations'!$A:$N,13,0)</f>
        <v>Normal</v>
      </c>
      <c r="N1994" s="45">
        <f>IFERROR(VLOOKUP($A1994,'Hospitalisation Details'!$A:$P,15,0),"")</f>
        <v>33555</v>
      </c>
      <c r="O1994" s="46">
        <f>IFERROR(VLOOKUP($A1994,'Hospitalisation Details'!$A:$P,6,0),"")</f>
        <v>3260.2</v>
      </c>
      <c r="P1994" s="47" t="str">
        <f>IFERROR(VLOOKUP($A1994,'Hospitalisation Details'!$A:$P,12,0),"")</f>
        <v>tier - 3</v>
      </c>
      <c r="Q1994" s="47" t="str">
        <f>IFERROR(VLOOKUP($A1994,'Hospitalisation Details'!$A:$P,13,0),"")</f>
        <v>tier - 2</v>
      </c>
      <c r="R1994" s="47" t="str">
        <f>IFERROR(VLOOKUP($A1994,'Hospitalisation Details'!$A:$P,14,0),"")</f>
        <v>R1011</v>
      </c>
      <c r="S1994" s="47">
        <f>IFERROR(VLOOKUP($A1994,'Hospitalisation Details'!$A:$P,16,0),"")</f>
        <v>31</v>
      </c>
    </row>
    <row r="1995" spans="1:19" x14ac:dyDescent="0.3">
      <c r="A1995" s="34" t="str">
        <f>'Medical Examinations'!A1995</f>
        <v>Id1994</v>
      </c>
      <c r="B1995" s="36" t="str">
        <f>VLOOKUP($A1995,'Customer Names'!A:E,3,FALSE)</f>
        <v>Ms.</v>
      </c>
      <c r="C1995" s="37" t="str">
        <f>VLOOKUP($A1995,'Customer Names'!$A:$E,4,FALSE)</f>
        <v xml:space="preserve"> Susan</v>
      </c>
      <c r="D1995" s="37" t="str">
        <f>VLOOKUP($A1995,'Customer Names'!A:E,5,FALSE)</f>
        <v>Mayo</v>
      </c>
      <c r="E1995" s="35">
        <f>VLOOKUP($A1995,'Medical Examinations'!$A:$H,2,FALSE)</f>
        <v>42.13</v>
      </c>
      <c r="F1995" s="35">
        <f>VLOOKUP($A1995,'Medical Examinations'!$A:$H,3,FALSE)</f>
        <v>5.72</v>
      </c>
      <c r="G1995" s="35" t="str">
        <f>VLOOKUP($A1995,'Medical Examinations'!$A:$N,11,0)</f>
        <v>Yes</v>
      </c>
      <c r="H1995" s="35" t="str">
        <f>VLOOKUP($A1995,'Medical Examinations'!$A:$N,5,0)</f>
        <v>No</v>
      </c>
      <c r="I1995" s="35" t="str">
        <f>VLOOKUP($A1995,'Medical Examinations'!$A:$N,6,0)</f>
        <v>Yes</v>
      </c>
      <c r="J1995" s="35">
        <f>VLOOKUP($A1995,'Medical Examinations'!$A:$N,9,0)</f>
        <v>1</v>
      </c>
      <c r="K1995" s="35" t="str">
        <f>VLOOKUP($A1995,'Medical Examinations'!$A:$N,10,0)</f>
        <v>No</v>
      </c>
      <c r="L1995" s="35" t="str">
        <f>VLOOKUP($A1995,'Medical Examinations'!$A:$N,12,0)</f>
        <v>Obesity</v>
      </c>
      <c r="M1995" s="35" t="str">
        <f>VLOOKUP($A1995,'Medical Examinations'!$A:$N,13,0)</f>
        <v>Prediabetes</v>
      </c>
      <c r="N1995" s="45">
        <f>IFERROR(VLOOKUP($A1995,'Hospitalisation Details'!$A:$P,15,0),"")</f>
        <v>35675</v>
      </c>
      <c r="O1995" s="46">
        <f>IFERROR(VLOOKUP($A1995,'Hospitalisation Details'!$A:$P,6,0),"")</f>
        <v>3238.44</v>
      </c>
      <c r="P1995" s="47" t="str">
        <f>IFERROR(VLOOKUP($A1995,'Hospitalisation Details'!$A:$P,12,0),"")</f>
        <v>tier - 2</v>
      </c>
      <c r="Q1995" s="47" t="str">
        <f>IFERROR(VLOOKUP($A1995,'Hospitalisation Details'!$A:$P,13,0),"")</f>
        <v>tier - 3</v>
      </c>
      <c r="R1995" s="47" t="str">
        <f>IFERROR(VLOOKUP($A1995,'Hospitalisation Details'!$A:$P,14,0),"")</f>
        <v>R1013</v>
      </c>
      <c r="S1995" s="47">
        <f>IFERROR(VLOOKUP($A1995,'Hospitalisation Details'!$A:$P,16,0),"")</f>
        <v>25</v>
      </c>
    </row>
    <row r="1996" spans="1:19" x14ac:dyDescent="0.3">
      <c r="A1996" s="34" t="str">
        <f>'Medical Examinations'!A1996</f>
        <v>Id1995</v>
      </c>
      <c r="B1996" s="36" t="str">
        <f>VLOOKUP($A1996,'Customer Names'!A:E,3,FALSE)</f>
        <v>Ms.</v>
      </c>
      <c r="C1996" s="37" t="str">
        <f>VLOOKUP($A1996,'Customer Names'!$A:$E,4,FALSE)</f>
        <v xml:space="preserve"> Tatyana K</v>
      </c>
      <c r="D1996" s="37" t="str">
        <f>VLOOKUP($A1996,'Customer Names'!A:E,5,FALSE)</f>
        <v>Zicko</v>
      </c>
      <c r="E1996" s="35">
        <f>VLOOKUP($A1996,'Medical Examinations'!$A:$H,2,FALSE)</f>
        <v>33.99</v>
      </c>
      <c r="F1996" s="35">
        <f>VLOOKUP($A1996,'Medical Examinations'!$A:$H,3,FALSE)</f>
        <v>4.83</v>
      </c>
      <c r="G1996" s="35" t="str">
        <f>VLOOKUP($A1996,'Medical Examinations'!$A:$N,11,0)</f>
        <v>Yes</v>
      </c>
      <c r="H1996" s="35" t="str">
        <f>VLOOKUP($A1996,'Medical Examinations'!$A:$N,5,0)</f>
        <v>No</v>
      </c>
      <c r="I1996" s="35" t="str">
        <f>VLOOKUP($A1996,'Medical Examinations'!$A:$N,6,0)</f>
        <v>Yes</v>
      </c>
      <c r="J1996" s="35">
        <f>VLOOKUP($A1996,'Medical Examinations'!$A:$N,9,0)</f>
        <v>1</v>
      </c>
      <c r="K1996" s="35" t="str">
        <f>VLOOKUP($A1996,'Medical Examinations'!$A:$N,10,0)</f>
        <v>No</v>
      </c>
      <c r="L1996" s="35" t="str">
        <f>VLOOKUP($A1996,'Medical Examinations'!$A:$N,12,0)</f>
        <v>Obesity</v>
      </c>
      <c r="M1996" s="35" t="str">
        <f>VLOOKUP($A1996,'Medical Examinations'!$A:$N,13,0)</f>
        <v>Normal</v>
      </c>
      <c r="N1996" s="45">
        <f>IFERROR(VLOOKUP($A1996,'Hospitalisation Details'!$A:$P,15,0),"")</f>
        <v>35644</v>
      </c>
      <c r="O1996" s="46">
        <f>IFERROR(VLOOKUP($A1996,'Hospitalisation Details'!$A:$P,6,0),"")</f>
        <v>3227.12</v>
      </c>
      <c r="P1996" s="47" t="str">
        <f>IFERROR(VLOOKUP($A1996,'Hospitalisation Details'!$A:$P,12,0),"")</f>
        <v>tier - 2</v>
      </c>
      <c r="Q1996" s="47" t="str">
        <f>IFERROR(VLOOKUP($A1996,'Hospitalisation Details'!$A:$P,13,0),"")</f>
        <v>tier - 3</v>
      </c>
      <c r="R1996" s="47" t="str">
        <f>IFERROR(VLOOKUP($A1996,'Hospitalisation Details'!$A:$P,14,0),"")</f>
        <v>R1013</v>
      </c>
      <c r="S1996" s="47">
        <f>IFERROR(VLOOKUP($A1996,'Hospitalisation Details'!$A:$P,16,0),"")</f>
        <v>25</v>
      </c>
    </row>
    <row r="1997" spans="1:19" x14ac:dyDescent="0.3">
      <c r="A1997" s="34" t="str">
        <f>'Medical Examinations'!A1997</f>
        <v>Id1996</v>
      </c>
      <c r="B1997" s="36" t="str">
        <f>VLOOKUP($A1997,'Customer Names'!A:E,3,FALSE)</f>
        <v>Ms.</v>
      </c>
      <c r="C1997" s="37" t="str">
        <f>VLOOKUP($A1997,'Customer Names'!$A:$E,4,FALSE)</f>
        <v xml:space="preserve"> Chrissy</v>
      </c>
      <c r="D1997" s="37" t="str">
        <f>VLOOKUP($A1997,'Customer Names'!A:E,5,FALSE)</f>
        <v>Graham</v>
      </c>
      <c r="E1997" s="35">
        <f>VLOOKUP($A1997,'Medical Examinations'!$A:$H,2,FALSE)</f>
        <v>28.594999999999999</v>
      </c>
      <c r="F1997" s="35">
        <f>VLOOKUP($A1997,'Medical Examinations'!$A:$H,3,FALSE)</f>
        <v>4.1399999999999997</v>
      </c>
      <c r="G1997" s="35" t="str">
        <f>VLOOKUP($A1997,'Medical Examinations'!$A:$N,11,0)</f>
        <v>Yes</v>
      </c>
      <c r="H1997" s="35" t="str">
        <f>VLOOKUP($A1997,'Medical Examinations'!$A:$N,5,0)</f>
        <v>No</v>
      </c>
      <c r="I1997" s="35" t="str">
        <f>VLOOKUP($A1997,'Medical Examinations'!$A:$N,6,0)</f>
        <v>Yes</v>
      </c>
      <c r="J1997" s="35">
        <f>VLOOKUP($A1997,'Medical Examinations'!$A:$N,9,0)</f>
        <v>1</v>
      </c>
      <c r="K1997" s="35" t="str">
        <f>VLOOKUP($A1997,'Medical Examinations'!$A:$N,10,0)</f>
        <v>No</v>
      </c>
      <c r="L1997" s="35" t="str">
        <f>VLOOKUP($A1997,'Medical Examinations'!$A:$N,12,0)</f>
        <v>Overweight</v>
      </c>
      <c r="M1997" s="35" t="str">
        <f>VLOOKUP($A1997,'Medical Examinations'!$A:$N,13,0)</f>
        <v>Normal</v>
      </c>
      <c r="N1997" s="45">
        <f>IFERROR(VLOOKUP($A1997,'Hospitalisation Details'!$A:$P,15,0),"")</f>
        <v>35617</v>
      </c>
      <c r="O1997" s="46">
        <f>IFERROR(VLOOKUP($A1997,'Hospitalisation Details'!$A:$P,6,0),"")</f>
        <v>3213.62</v>
      </c>
      <c r="P1997" s="47" t="str">
        <f>IFERROR(VLOOKUP($A1997,'Hospitalisation Details'!$A:$P,12,0),"")</f>
        <v>tier - 2</v>
      </c>
      <c r="Q1997" s="47" t="str">
        <f>IFERROR(VLOOKUP($A1997,'Hospitalisation Details'!$A:$P,13,0),"")</f>
        <v>tier - 2</v>
      </c>
      <c r="R1997" s="47" t="str">
        <f>IFERROR(VLOOKUP($A1997,'Hospitalisation Details'!$A:$P,14,0),"")</f>
        <v>R1024</v>
      </c>
      <c r="S1997" s="47">
        <f>IFERROR(VLOOKUP($A1997,'Hospitalisation Details'!$A:$P,16,0),"")</f>
        <v>25</v>
      </c>
    </row>
    <row r="1998" spans="1:19" x14ac:dyDescent="0.3">
      <c r="A1998" s="34" t="str">
        <f>'Medical Examinations'!A1998</f>
        <v>Id1997</v>
      </c>
      <c r="B1998" s="36" t="str">
        <f>VLOOKUP($A1998,'Customer Names'!A:E,3,FALSE)</f>
        <v>Ms.</v>
      </c>
      <c r="C1998" s="37" t="str">
        <f>VLOOKUP($A1998,'Customer Names'!$A:$E,4,FALSE)</f>
        <v xml:space="preserve"> Carrie</v>
      </c>
      <c r="D1998" s="37" t="str">
        <f>VLOOKUP($A1998,'Customer Names'!A:E,5,FALSE)</f>
        <v>Boland</v>
      </c>
      <c r="E1998" s="35">
        <f>VLOOKUP($A1998,'Medical Examinations'!$A:$H,2,FALSE)</f>
        <v>20.8</v>
      </c>
      <c r="F1998" s="35">
        <f>VLOOKUP($A1998,'Medical Examinations'!$A:$H,3,FALSE)</f>
        <v>4.07</v>
      </c>
      <c r="G1998" s="35" t="str">
        <f>VLOOKUP($A1998,'Medical Examinations'!$A:$N,11,0)</f>
        <v>Yes</v>
      </c>
      <c r="H1998" s="35" t="str">
        <f>VLOOKUP($A1998,'Medical Examinations'!$A:$N,5,0)</f>
        <v>No</v>
      </c>
      <c r="I1998" s="35" t="str">
        <f>VLOOKUP($A1998,'Medical Examinations'!$A:$N,6,0)</f>
        <v>Yes</v>
      </c>
      <c r="J1998" s="35">
        <f>VLOOKUP($A1998,'Medical Examinations'!$A:$N,9,0)</f>
        <v>1</v>
      </c>
      <c r="K1998" s="35" t="str">
        <f>VLOOKUP($A1998,'Medical Examinations'!$A:$N,10,0)</f>
        <v>No</v>
      </c>
      <c r="L1998" s="35" t="str">
        <f>VLOOKUP($A1998,'Medical Examinations'!$A:$N,12,0)</f>
        <v>Normal Weight</v>
      </c>
      <c r="M1998" s="35" t="str">
        <f>VLOOKUP($A1998,'Medical Examinations'!$A:$N,13,0)</f>
        <v>Normal</v>
      </c>
      <c r="N1998" s="45">
        <f>IFERROR(VLOOKUP($A1998,'Hospitalisation Details'!$A:$P,15,0),"")</f>
        <v>35786</v>
      </c>
      <c r="O1998" s="46">
        <f>IFERROR(VLOOKUP($A1998,'Hospitalisation Details'!$A:$P,6,0),"")</f>
        <v>3208.79</v>
      </c>
      <c r="P1998" s="47" t="str">
        <f>IFERROR(VLOOKUP($A1998,'Hospitalisation Details'!$A:$P,12,0),"")</f>
        <v>tier - 2</v>
      </c>
      <c r="Q1998" s="47" t="str">
        <f>IFERROR(VLOOKUP($A1998,'Hospitalisation Details'!$A:$P,13,0),"")</f>
        <v>tier - 3</v>
      </c>
      <c r="R1998" s="47" t="str">
        <f>IFERROR(VLOOKUP($A1998,'Hospitalisation Details'!$A:$P,14,0),"")</f>
        <v>R1011</v>
      </c>
      <c r="S1998" s="47">
        <f>IFERROR(VLOOKUP($A1998,'Hospitalisation Details'!$A:$P,16,0),"")</f>
        <v>25</v>
      </c>
    </row>
    <row r="1999" spans="1:19" x14ac:dyDescent="0.3">
      <c r="A1999" s="34" t="str">
        <f>'Medical Examinations'!A1999</f>
        <v>Id1998</v>
      </c>
      <c r="B1999" s="36" t="str">
        <f>VLOOKUP($A1999,'Customer Names'!A:E,3,FALSE)</f>
        <v>Ms.</v>
      </c>
      <c r="C1999" s="37" t="str">
        <f>VLOOKUP($A1999,'Customer Names'!$A:$E,4,FALSE)</f>
        <v xml:space="preserve"> Halle</v>
      </c>
      <c r="D1999" s="37" t="str">
        <f>VLOOKUP($A1999,'Customer Names'!A:E,5,FALSE)</f>
        <v>Cupp</v>
      </c>
      <c r="E1999" s="35">
        <f>VLOOKUP($A1999,'Medical Examinations'!$A:$H,2,FALSE)</f>
        <v>23.465</v>
      </c>
      <c r="F1999" s="35">
        <f>VLOOKUP($A1999,'Medical Examinations'!$A:$H,3,FALSE)</f>
        <v>6.26</v>
      </c>
      <c r="G1999" s="35" t="str">
        <f>VLOOKUP($A1999,'Medical Examinations'!$A:$N,11,0)</f>
        <v>Yes</v>
      </c>
      <c r="H1999" s="35" t="str">
        <f>VLOOKUP($A1999,'Medical Examinations'!$A:$N,5,0)</f>
        <v>No</v>
      </c>
      <c r="I1999" s="35" t="str">
        <f>VLOOKUP($A1999,'Medical Examinations'!$A:$N,6,0)</f>
        <v>Yes</v>
      </c>
      <c r="J1999" s="35">
        <f>VLOOKUP($A1999,'Medical Examinations'!$A:$N,9,0)</f>
        <v>1</v>
      </c>
      <c r="K1999" s="35" t="str">
        <f>VLOOKUP($A1999,'Medical Examinations'!$A:$N,10,0)</f>
        <v>No</v>
      </c>
      <c r="L1999" s="35" t="str">
        <f>VLOOKUP($A1999,'Medical Examinations'!$A:$N,12,0)</f>
        <v>Normal Weight</v>
      </c>
      <c r="M1999" s="35" t="str">
        <f>VLOOKUP($A1999,'Medical Examinations'!$A:$N,13,0)</f>
        <v>Prediabetes</v>
      </c>
      <c r="N1999" s="45">
        <f>IFERROR(VLOOKUP($A1999,'Hospitalisation Details'!$A:$P,15,0),"")</f>
        <v>35616</v>
      </c>
      <c r="O1999" s="46">
        <f>IFERROR(VLOOKUP($A1999,'Hospitalisation Details'!$A:$P,6,0),"")</f>
        <v>3206.49</v>
      </c>
      <c r="P1999" s="47" t="str">
        <f>IFERROR(VLOOKUP($A1999,'Hospitalisation Details'!$A:$P,12,0),"")</f>
        <v>tier - 2</v>
      </c>
      <c r="Q1999" s="47" t="str">
        <f>IFERROR(VLOOKUP($A1999,'Hospitalisation Details'!$A:$P,13,0),"")</f>
        <v>tier - 3</v>
      </c>
      <c r="R1999" s="47" t="str">
        <f>IFERROR(VLOOKUP($A1999,'Hospitalisation Details'!$A:$P,14,0),"")</f>
        <v>R1024</v>
      </c>
      <c r="S1999" s="47">
        <f>IFERROR(VLOOKUP($A1999,'Hospitalisation Details'!$A:$P,16,0),"")</f>
        <v>25</v>
      </c>
    </row>
    <row r="2000" spans="1:19" x14ac:dyDescent="0.3">
      <c r="A2000" s="34" t="str">
        <f>'Medical Examinations'!A2000</f>
        <v>Id1999</v>
      </c>
      <c r="B2000" s="36" t="str">
        <f>VLOOKUP($A2000,'Customer Names'!A:E,3,FALSE)</f>
        <v>Ms.</v>
      </c>
      <c r="C2000" s="37" t="str">
        <f>VLOOKUP($A2000,'Customer Names'!$A:$E,4,FALSE)</f>
        <v xml:space="preserve"> Carolyn</v>
      </c>
      <c r="D2000" s="37" t="str">
        <f>VLOOKUP($A2000,'Customer Names'!A:E,5,FALSE)</f>
        <v>Shaw</v>
      </c>
      <c r="E2000" s="35">
        <f>VLOOKUP($A2000,'Medical Examinations'!$A:$H,2,FALSE)</f>
        <v>40.185000000000002</v>
      </c>
      <c r="F2000" s="35">
        <f>VLOOKUP($A2000,'Medical Examinations'!$A:$H,3,FALSE)</f>
        <v>5.88</v>
      </c>
      <c r="G2000" s="35" t="str">
        <f>VLOOKUP($A2000,'Medical Examinations'!$A:$N,11,0)</f>
        <v>Yes</v>
      </c>
      <c r="H2000" s="35" t="str">
        <f>VLOOKUP($A2000,'Medical Examinations'!$A:$N,5,0)</f>
        <v>No</v>
      </c>
      <c r="I2000" s="35" t="str">
        <f>VLOOKUP($A2000,'Medical Examinations'!$A:$N,6,0)</f>
        <v>No</v>
      </c>
      <c r="J2000" s="35">
        <f>VLOOKUP($A2000,'Medical Examinations'!$A:$N,9,0)</f>
        <v>0</v>
      </c>
      <c r="K2000" s="35" t="str">
        <f>VLOOKUP($A2000,'Medical Examinations'!$A:$N,10,0)</f>
        <v>No</v>
      </c>
      <c r="L2000" s="35" t="str">
        <f>VLOOKUP($A2000,'Medical Examinations'!$A:$N,12,0)</f>
        <v>Obesity</v>
      </c>
      <c r="M2000" s="35" t="str">
        <f>VLOOKUP($A2000,'Medical Examinations'!$A:$N,13,0)</f>
        <v>Prediabetes</v>
      </c>
      <c r="N2000" s="45">
        <f>IFERROR(VLOOKUP($A2000,'Hospitalisation Details'!$A:$P,15,0),"")</f>
        <v>35349</v>
      </c>
      <c r="O2000" s="46">
        <f>IFERROR(VLOOKUP($A2000,'Hospitalisation Details'!$A:$P,6,0),"")</f>
        <v>3201.25</v>
      </c>
      <c r="P2000" s="47" t="str">
        <f>IFERROR(VLOOKUP($A2000,'Hospitalisation Details'!$A:$P,12,0),"")</f>
        <v>tier - 2</v>
      </c>
      <c r="Q2000" s="47" t="str">
        <f>IFERROR(VLOOKUP($A2000,'Hospitalisation Details'!$A:$P,13,0),"")</f>
        <v>tier - 3</v>
      </c>
      <c r="R2000" s="47" t="str">
        <f>IFERROR(VLOOKUP($A2000,'Hospitalisation Details'!$A:$P,14,0),"")</f>
        <v>R1012</v>
      </c>
      <c r="S2000" s="47">
        <f>IFERROR(VLOOKUP($A2000,'Hospitalisation Details'!$A:$P,16,0),"")</f>
        <v>26</v>
      </c>
    </row>
    <row r="2001" spans="1:19" x14ac:dyDescent="0.3">
      <c r="A2001" s="34" t="str">
        <f>'Medical Examinations'!A2001</f>
        <v>Id2000</v>
      </c>
      <c r="B2001" s="36" t="str">
        <f>VLOOKUP($A2001,'Customer Names'!A:E,3,FALSE)</f>
        <v>Ms.</v>
      </c>
      <c r="C2001" s="37" t="str">
        <f>VLOOKUP($A2001,'Customer Names'!$A:$E,4,FALSE)</f>
        <v xml:space="preserve"> Tara D.</v>
      </c>
      <c r="D2001" s="37" t="str">
        <f>VLOOKUP($A2001,'Customer Names'!A:E,5,FALSE)</f>
        <v>Klassen</v>
      </c>
      <c r="E2001" s="35">
        <f>VLOOKUP($A2001,'Medical Examinations'!$A:$H,2,FALSE)</f>
        <v>21.89</v>
      </c>
      <c r="F2001" s="35">
        <f>VLOOKUP($A2001,'Medical Examinations'!$A:$H,3,FALSE)</f>
        <v>5.72</v>
      </c>
      <c r="G2001" s="35" t="str">
        <f>VLOOKUP($A2001,'Medical Examinations'!$A:$N,11,0)</f>
        <v>Yes</v>
      </c>
      <c r="H2001" s="35" t="str">
        <f>VLOOKUP($A2001,'Medical Examinations'!$A:$N,5,0)</f>
        <v>No</v>
      </c>
      <c r="I2001" s="35" t="str">
        <f>VLOOKUP($A2001,'Medical Examinations'!$A:$N,6,0)</f>
        <v>No</v>
      </c>
      <c r="J2001" s="35">
        <f>VLOOKUP($A2001,'Medical Examinations'!$A:$N,9,0)</f>
        <v>0</v>
      </c>
      <c r="K2001" s="35" t="str">
        <f>VLOOKUP($A2001,'Medical Examinations'!$A:$N,10,0)</f>
        <v>No</v>
      </c>
      <c r="L2001" s="35" t="str">
        <f>VLOOKUP($A2001,'Medical Examinations'!$A:$N,12,0)</f>
        <v>Normal Weight</v>
      </c>
      <c r="M2001" s="35" t="str">
        <f>VLOOKUP($A2001,'Medical Examinations'!$A:$N,13,0)</f>
        <v>Prediabetes</v>
      </c>
      <c r="N2001" s="45">
        <f>IFERROR(VLOOKUP($A2001,'Hospitalisation Details'!$A:$P,15,0),"")</f>
        <v>37136</v>
      </c>
      <c r="O2001" s="46">
        <f>IFERROR(VLOOKUP($A2001,'Hospitalisation Details'!$A:$P,6,0),"")</f>
        <v>3180.51</v>
      </c>
      <c r="P2001" s="47" t="str">
        <f>IFERROR(VLOOKUP($A2001,'Hospitalisation Details'!$A:$P,12,0),"")</f>
        <v>tier - 2</v>
      </c>
      <c r="Q2001" s="47" t="str">
        <f>IFERROR(VLOOKUP($A2001,'Hospitalisation Details'!$A:$P,13,0),"")</f>
        <v>tier - 2</v>
      </c>
      <c r="R2001" s="47" t="str">
        <f>IFERROR(VLOOKUP($A2001,'Hospitalisation Details'!$A:$P,14,0),"")</f>
        <v>R1013</v>
      </c>
      <c r="S2001" s="47">
        <f>IFERROR(VLOOKUP($A2001,'Hospitalisation Details'!$A:$P,16,0),"")</f>
        <v>21</v>
      </c>
    </row>
    <row r="2002" spans="1:19" x14ac:dyDescent="0.3">
      <c r="A2002" s="34" t="str">
        <f>'Medical Examinations'!A2002</f>
        <v>Id2001</v>
      </c>
      <c r="B2002" s="36" t="str">
        <f>VLOOKUP($A2002,'Customer Names'!A:E,3,FALSE)</f>
        <v>Mr.</v>
      </c>
      <c r="C2002" s="37" t="str">
        <f>VLOOKUP($A2002,'Customer Names'!$A:$E,4,FALSE)</f>
        <v xml:space="preserve"> Rasim M</v>
      </c>
      <c r="D2002" s="37" t="str">
        <f>VLOOKUP($A2002,'Customer Names'!A:E,5,FALSE)</f>
        <v>Musal</v>
      </c>
      <c r="E2002" s="35">
        <f>VLOOKUP($A2002,'Medical Examinations'!$A:$H,2,FALSE)</f>
        <v>29.34</v>
      </c>
      <c r="F2002" s="35">
        <f>VLOOKUP($A2002,'Medical Examinations'!$A:$H,3,FALSE)</f>
        <v>6.09</v>
      </c>
      <c r="G2002" s="35" t="str">
        <f>VLOOKUP($A2002,'Medical Examinations'!$A:$N,11,0)</f>
        <v>Yes</v>
      </c>
      <c r="H2002" s="35" t="str">
        <f>VLOOKUP($A2002,'Medical Examinations'!$A:$N,5,0)</f>
        <v>yes</v>
      </c>
      <c r="I2002" s="35" t="str">
        <f>VLOOKUP($A2002,'Medical Examinations'!$A:$N,6,0)</f>
        <v>No</v>
      </c>
      <c r="J2002" s="35">
        <f>VLOOKUP($A2002,'Medical Examinations'!$A:$N,9,0)</f>
        <v>2</v>
      </c>
      <c r="K2002" s="35" t="str">
        <f>VLOOKUP($A2002,'Medical Examinations'!$A:$N,10,0)</f>
        <v>No</v>
      </c>
      <c r="L2002" s="35" t="str">
        <f>VLOOKUP($A2002,'Medical Examinations'!$A:$N,12,0)</f>
        <v>Overweight</v>
      </c>
      <c r="M2002" s="35" t="str">
        <f>VLOOKUP($A2002,'Medical Examinations'!$A:$N,13,0)</f>
        <v>Prediabetes</v>
      </c>
      <c r="N2002" s="45">
        <f>IFERROR(VLOOKUP($A2002,'Hospitalisation Details'!$A:$P,15,0),"")</f>
        <v>36792</v>
      </c>
      <c r="O2002" s="46">
        <f>IFERROR(VLOOKUP($A2002,'Hospitalisation Details'!$A:$P,6,0),"")</f>
        <v>3179.96</v>
      </c>
      <c r="P2002" s="47" t="str">
        <f>IFERROR(VLOOKUP($A2002,'Hospitalisation Details'!$A:$P,12,0),"")</f>
        <v>tier - 2</v>
      </c>
      <c r="Q2002" s="47" t="str">
        <f>IFERROR(VLOOKUP($A2002,'Hospitalisation Details'!$A:$P,13,0),"")</f>
        <v>tier - 2</v>
      </c>
      <c r="R2002" s="47" t="str">
        <f>IFERROR(VLOOKUP($A2002,'Hospitalisation Details'!$A:$P,14,0),"")</f>
        <v>R1012</v>
      </c>
      <c r="S2002" s="47">
        <f>IFERROR(VLOOKUP($A2002,'Hospitalisation Details'!$A:$P,16,0),"")</f>
        <v>22</v>
      </c>
    </row>
    <row r="2003" spans="1:19" x14ac:dyDescent="0.3">
      <c r="A2003" s="34" t="str">
        <f>'Medical Examinations'!A2003</f>
        <v>Id2002</v>
      </c>
      <c r="B2003" s="36" t="str">
        <f>VLOOKUP($A2003,'Customer Names'!A:E,3,FALSE)</f>
        <v>Ms.</v>
      </c>
      <c r="C2003" s="37" t="str">
        <f>VLOOKUP($A2003,'Customer Names'!$A:$E,4,FALSE)</f>
        <v xml:space="preserve"> Dina</v>
      </c>
      <c r="D2003" s="37" t="str">
        <f>VLOOKUP($A2003,'Customer Names'!A:E,5,FALSE)</f>
        <v>Kitayama</v>
      </c>
      <c r="E2003" s="35">
        <f>VLOOKUP($A2003,'Medical Examinations'!$A:$H,2,FALSE)</f>
        <v>22.61</v>
      </c>
      <c r="F2003" s="35">
        <f>VLOOKUP($A2003,'Medical Examinations'!$A:$H,3,FALSE)</f>
        <v>4.25</v>
      </c>
      <c r="G2003" s="35" t="str">
        <f>VLOOKUP($A2003,'Medical Examinations'!$A:$N,11,0)</f>
        <v>Yes</v>
      </c>
      <c r="H2003" s="35" t="str">
        <f>VLOOKUP($A2003,'Medical Examinations'!$A:$N,5,0)</f>
        <v>No</v>
      </c>
      <c r="I2003" s="35" t="str">
        <f>VLOOKUP($A2003,'Medical Examinations'!$A:$N,6,0)</f>
        <v>No</v>
      </c>
      <c r="J2003" s="35">
        <f>VLOOKUP($A2003,'Medical Examinations'!$A:$N,9,0)</f>
        <v>0</v>
      </c>
      <c r="K2003" s="35" t="str">
        <f>VLOOKUP($A2003,'Medical Examinations'!$A:$N,10,0)</f>
        <v>No</v>
      </c>
      <c r="L2003" s="35" t="str">
        <f>VLOOKUP($A2003,'Medical Examinations'!$A:$N,12,0)</f>
        <v>Normal Weight</v>
      </c>
      <c r="M2003" s="35" t="str">
        <f>VLOOKUP($A2003,'Medical Examinations'!$A:$N,13,0)</f>
        <v>Normal</v>
      </c>
      <c r="N2003" s="45">
        <f>IFERROR(VLOOKUP($A2003,'Hospitalisation Details'!$A:$P,15,0),"")</f>
        <v>35249</v>
      </c>
      <c r="O2003" s="46">
        <f>IFERROR(VLOOKUP($A2003,'Hospitalisation Details'!$A:$P,6,0),"")</f>
        <v>3176.82</v>
      </c>
      <c r="P2003" s="47" t="str">
        <f>IFERROR(VLOOKUP($A2003,'Hospitalisation Details'!$A:$P,12,0),"")</f>
        <v>tier - 2</v>
      </c>
      <c r="Q2003" s="47" t="str">
        <f>IFERROR(VLOOKUP($A2003,'Hospitalisation Details'!$A:$P,13,0),"")</f>
        <v>tier - 1</v>
      </c>
      <c r="R2003" s="47" t="str">
        <f>IFERROR(VLOOKUP($A2003,'Hospitalisation Details'!$A:$P,14,0),"")</f>
        <v>R1012</v>
      </c>
      <c r="S2003" s="47">
        <f>IFERROR(VLOOKUP($A2003,'Hospitalisation Details'!$A:$P,16,0),"")</f>
        <v>26</v>
      </c>
    </row>
    <row r="2004" spans="1:19" x14ac:dyDescent="0.3">
      <c r="A2004" s="34" t="str">
        <f>'Medical Examinations'!A2004</f>
        <v>Id2003</v>
      </c>
      <c r="B2004" s="36" t="str">
        <f>VLOOKUP($A2004,'Customer Names'!A:E,3,FALSE)</f>
        <v>Ms.</v>
      </c>
      <c r="C2004" s="37" t="str">
        <f>VLOOKUP($A2004,'Customer Names'!$A:$E,4,FALSE)</f>
        <v xml:space="preserve"> Lisa</v>
      </c>
      <c r="D2004" s="37" t="str">
        <f>VLOOKUP($A2004,'Customer Names'!A:E,5,FALSE)</f>
        <v>Altman</v>
      </c>
      <c r="E2004" s="35">
        <f>VLOOKUP($A2004,'Medical Examinations'!$A:$H,2,FALSE)</f>
        <v>22.23</v>
      </c>
      <c r="F2004" s="35">
        <f>VLOOKUP($A2004,'Medical Examinations'!$A:$H,3,FALSE)</f>
        <v>6.09</v>
      </c>
      <c r="G2004" s="35" t="str">
        <f>VLOOKUP($A2004,'Medical Examinations'!$A:$N,11,0)</f>
        <v>Yes</v>
      </c>
      <c r="H2004" s="35" t="str">
        <f>VLOOKUP($A2004,'Medical Examinations'!$A:$N,5,0)</f>
        <v>No</v>
      </c>
      <c r="I2004" s="35" t="str">
        <f>VLOOKUP($A2004,'Medical Examinations'!$A:$N,6,0)</f>
        <v>No</v>
      </c>
      <c r="J2004" s="35">
        <f>VLOOKUP($A2004,'Medical Examinations'!$A:$N,9,0)</f>
        <v>0</v>
      </c>
      <c r="K2004" s="35" t="str">
        <f>VLOOKUP($A2004,'Medical Examinations'!$A:$N,10,0)</f>
        <v>No</v>
      </c>
      <c r="L2004" s="35" t="str">
        <f>VLOOKUP($A2004,'Medical Examinations'!$A:$N,12,0)</f>
        <v>Normal Weight</v>
      </c>
      <c r="M2004" s="35" t="str">
        <f>VLOOKUP($A2004,'Medical Examinations'!$A:$N,13,0)</f>
        <v>Prediabetes</v>
      </c>
      <c r="N2004" s="45">
        <f>IFERROR(VLOOKUP($A2004,'Hospitalisation Details'!$A:$P,15,0),"")</f>
        <v>35291</v>
      </c>
      <c r="O2004" s="46">
        <f>IFERROR(VLOOKUP($A2004,'Hospitalisation Details'!$A:$P,6,0),"")</f>
        <v>3176.29</v>
      </c>
      <c r="P2004" s="47" t="str">
        <f>IFERROR(VLOOKUP($A2004,'Hospitalisation Details'!$A:$P,12,0),"")</f>
        <v>tier - 2</v>
      </c>
      <c r="Q2004" s="47" t="str">
        <f>IFERROR(VLOOKUP($A2004,'Hospitalisation Details'!$A:$P,13,0),"")</f>
        <v>tier - 2</v>
      </c>
      <c r="R2004" s="47" t="str">
        <f>IFERROR(VLOOKUP($A2004,'Hospitalisation Details'!$A:$P,14,0),"")</f>
        <v>R1012</v>
      </c>
      <c r="S2004" s="47">
        <f>IFERROR(VLOOKUP($A2004,'Hospitalisation Details'!$A:$P,16,0),"")</f>
        <v>26</v>
      </c>
    </row>
    <row r="2005" spans="1:19" x14ac:dyDescent="0.3">
      <c r="A2005" s="34" t="str">
        <f>'Medical Examinations'!A2005</f>
        <v>Id2004</v>
      </c>
      <c r="B2005" s="36" t="str">
        <f>VLOOKUP($A2005,'Customer Names'!A:E,3,FALSE)</f>
        <v>Ms.</v>
      </c>
      <c r="C2005" s="37" t="str">
        <f>VLOOKUP($A2005,'Customer Names'!$A:$E,4,FALSE)</f>
        <v xml:space="preserve"> Caitrin</v>
      </c>
      <c r="D2005" s="37" t="str">
        <f>VLOOKUP($A2005,'Customer Names'!A:E,5,FALSE)</f>
        <v>Demchko</v>
      </c>
      <c r="E2005" s="35">
        <f>VLOOKUP($A2005,'Medical Examinations'!$A:$H,2,FALSE)</f>
        <v>33.4</v>
      </c>
      <c r="F2005" s="35">
        <f>VLOOKUP($A2005,'Medical Examinations'!$A:$H,3,FALSE)</f>
        <v>5.51</v>
      </c>
      <c r="G2005" s="35" t="str">
        <f>VLOOKUP($A2005,'Medical Examinations'!$A:$N,11,0)</f>
        <v>No</v>
      </c>
      <c r="H2005" s="35" t="str">
        <f>VLOOKUP($A2005,'Medical Examinations'!$A:$N,5,0)</f>
        <v>No</v>
      </c>
      <c r="I2005" s="35" t="str">
        <f>VLOOKUP($A2005,'Medical Examinations'!$A:$N,6,0)</f>
        <v>No</v>
      </c>
      <c r="J2005" s="35">
        <f>VLOOKUP($A2005,'Medical Examinations'!$A:$N,9,0)</f>
        <v>0</v>
      </c>
      <c r="K2005" s="35" t="str">
        <f>VLOOKUP($A2005,'Medical Examinations'!$A:$N,10,0)</f>
        <v>No</v>
      </c>
      <c r="L2005" s="35" t="str">
        <f>VLOOKUP($A2005,'Medical Examinations'!$A:$N,12,0)</f>
        <v>Obesity</v>
      </c>
      <c r="M2005" s="35" t="str">
        <f>VLOOKUP($A2005,'Medical Examinations'!$A:$N,13,0)</f>
        <v>Normal</v>
      </c>
      <c r="N2005" s="45">
        <f>IFERROR(VLOOKUP($A2005,'Hospitalisation Details'!$A:$P,15,0),"")</f>
        <v>34521</v>
      </c>
      <c r="O2005" s="46">
        <f>IFERROR(VLOOKUP($A2005,'Hospitalisation Details'!$A:$P,6,0),"")</f>
        <v>3172.02</v>
      </c>
      <c r="P2005" s="47" t="str">
        <f>IFERROR(VLOOKUP($A2005,'Hospitalisation Details'!$A:$P,12,0),"")</f>
        <v>tier - 2</v>
      </c>
      <c r="Q2005" s="47" t="str">
        <f>IFERROR(VLOOKUP($A2005,'Hospitalisation Details'!$A:$P,13,0),"")</f>
        <v>tier - 1</v>
      </c>
      <c r="R2005" s="47" t="str">
        <f>IFERROR(VLOOKUP($A2005,'Hospitalisation Details'!$A:$P,14,0),"")</f>
        <v>R1011</v>
      </c>
      <c r="S2005" s="47">
        <f>IFERROR(VLOOKUP($A2005,'Hospitalisation Details'!$A:$P,16,0),"")</f>
        <v>28</v>
      </c>
    </row>
    <row r="2006" spans="1:19" x14ac:dyDescent="0.3">
      <c r="A2006" s="34" t="str">
        <f>'Medical Examinations'!A2006</f>
        <v>Id2005</v>
      </c>
      <c r="B2006" s="36" t="str">
        <f>VLOOKUP($A2006,'Customer Names'!A:E,3,FALSE)</f>
        <v>Ms.</v>
      </c>
      <c r="C2006" s="37" t="str">
        <f>VLOOKUP($A2006,'Customer Names'!$A:$E,4,FALSE)</f>
        <v xml:space="preserve"> Adriana S</v>
      </c>
      <c r="D2006" s="37" t="str">
        <f>VLOOKUP($A2006,'Customer Names'!A:E,5,FALSE)</f>
        <v>Wild</v>
      </c>
      <c r="E2006" s="35">
        <f>VLOOKUP($A2006,'Medical Examinations'!$A:$H,2,FALSE)</f>
        <v>33.11</v>
      </c>
      <c r="F2006" s="35">
        <f>VLOOKUP($A2006,'Medical Examinations'!$A:$H,3,FALSE)</f>
        <v>5.63</v>
      </c>
      <c r="G2006" s="35" t="str">
        <f>VLOOKUP($A2006,'Medical Examinations'!$A:$N,11,0)</f>
        <v>No</v>
      </c>
      <c r="H2006" s="35" t="str">
        <f>VLOOKUP($A2006,'Medical Examinations'!$A:$N,5,0)</f>
        <v>No</v>
      </c>
      <c r="I2006" s="35" t="str">
        <f>VLOOKUP($A2006,'Medical Examinations'!$A:$N,6,0)</f>
        <v>No</v>
      </c>
      <c r="J2006" s="35">
        <f>VLOOKUP($A2006,'Medical Examinations'!$A:$N,9,0)</f>
        <v>0</v>
      </c>
      <c r="K2006" s="35" t="str">
        <f>VLOOKUP($A2006,'Medical Examinations'!$A:$N,10,0)</f>
        <v>No</v>
      </c>
      <c r="L2006" s="35" t="str">
        <f>VLOOKUP($A2006,'Medical Examinations'!$A:$N,12,0)</f>
        <v>Obesity</v>
      </c>
      <c r="M2006" s="35" t="str">
        <f>VLOOKUP($A2006,'Medical Examinations'!$A:$N,13,0)</f>
        <v>Normal</v>
      </c>
      <c r="N2006" s="45">
        <f>IFERROR(VLOOKUP($A2006,'Hospitalisation Details'!$A:$P,15,0),"")</f>
        <v>34632</v>
      </c>
      <c r="O2006" s="46">
        <f>IFERROR(VLOOKUP($A2006,'Hospitalisation Details'!$A:$P,6,0),"")</f>
        <v>3171.61</v>
      </c>
      <c r="P2006" s="47" t="str">
        <f>IFERROR(VLOOKUP($A2006,'Hospitalisation Details'!$A:$P,12,0),"")</f>
        <v>tier - 2</v>
      </c>
      <c r="Q2006" s="47" t="str">
        <f>IFERROR(VLOOKUP($A2006,'Hospitalisation Details'!$A:$P,13,0),"")</f>
        <v>tier - 3</v>
      </c>
      <c r="R2006" s="47" t="str">
        <f>IFERROR(VLOOKUP($A2006,'Hospitalisation Details'!$A:$P,14,0),"")</f>
        <v>R1013</v>
      </c>
      <c r="S2006" s="47">
        <f>IFERROR(VLOOKUP($A2006,'Hospitalisation Details'!$A:$P,16,0),"")</f>
        <v>28</v>
      </c>
    </row>
    <row r="2007" spans="1:19" x14ac:dyDescent="0.3">
      <c r="A2007" s="34" t="str">
        <f>'Medical Examinations'!A2007</f>
        <v>Id2006</v>
      </c>
      <c r="B2007" s="36" t="str">
        <f>VLOOKUP($A2007,'Customer Names'!A:E,3,FALSE)</f>
        <v>Ms.</v>
      </c>
      <c r="C2007" s="37" t="str">
        <f>VLOOKUP($A2007,'Customer Names'!$A:$E,4,FALSE)</f>
        <v xml:space="preserve"> Megan</v>
      </c>
      <c r="D2007" s="37" t="str">
        <f>VLOOKUP($A2007,'Customer Names'!A:E,5,FALSE)</f>
        <v>Betts</v>
      </c>
      <c r="E2007" s="35">
        <f>VLOOKUP($A2007,'Medical Examinations'!$A:$H,2,FALSE)</f>
        <v>16.815000000000001</v>
      </c>
      <c r="F2007" s="35">
        <f>VLOOKUP($A2007,'Medical Examinations'!$A:$H,3,FALSE)</f>
        <v>5.29</v>
      </c>
      <c r="G2007" s="35" t="str">
        <f>VLOOKUP($A2007,'Medical Examinations'!$A:$N,11,0)</f>
        <v>Yes</v>
      </c>
      <c r="H2007" s="35" t="str">
        <f>VLOOKUP($A2007,'Medical Examinations'!$A:$N,5,0)</f>
        <v>No</v>
      </c>
      <c r="I2007" s="35" t="str">
        <f>VLOOKUP($A2007,'Medical Examinations'!$A:$N,6,0)</f>
        <v>No</v>
      </c>
      <c r="J2007" s="35">
        <f>VLOOKUP($A2007,'Medical Examinations'!$A:$N,9,0)</f>
        <v>0</v>
      </c>
      <c r="K2007" s="35" t="str">
        <f>VLOOKUP($A2007,'Medical Examinations'!$A:$N,10,0)</f>
        <v>No</v>
      </c>
      <c r="L2007" s="35" t="str">
        <f>VLOOKUP($A2007,'Medical Examinations'!$A:$N,12,0)</f>
        <v>Underweight</v>
      </c>
      <c r="M2007" s="35" t="str">
        <f>VLOOKUP($A2007,'Medical Examinations'!$A:$N,13,0)</f>
        <v>Normal</v>
      </c>
      <c r="N2007" s="45">
        <f>IFERROR(VLOOKUP($A2007,'Hospitalisation Details'!$A:$P,15,0),"")</f>
        <v>37132</v>
      </c>
      <c r="O2007" s="46">
        <f>IFERROR(VLOOKUP($A2007,'Hospitalisation Details'!$A:$P,6,0),"")</f>
        <v>3167.46</v>
      </c>
      <c r="P2007" s="47" t="str">
        <f>IFERROR(VLOOKUP($A2007,'Hospitalisation Details'!$A:$P,12,0),"")</f>
        <v>tier - 2</v>
      </c>
      <c r="Q2007" s="47" t="str">
        <f>IFERROR(VLOOKUP($A2007,'Hospitalisation Details'!$A:$P,13,0),"")</f>
        <v>tier - 3</v>
      </c>
      <c r="R2007" s="47" t="str">
        <f>IFERROR(VLOOKUP($A2007,'Hospitalisation Details'!$A:$P,14,0),"")</f>
        <v>R1024</v>
      </c>
      <c r="S2007" s="47">
        <f>IFERROR(VLOOKUP($A2007,'Hospitalisation Details'!$A:$P,16,0),"")</f>
        <v>21</v>
      </c>
    </row>
    <row r="2008" spans="1:19" x14ac:dyDescent="0.3">
      <c r="A2008" s="34" t="str">
        <f>'Medical Examinations'!A2008</f>
        <v>Id2007</v>
      </c>
      <c r="B2008" s="36" t="str">
        <f>VLOOKUP($A2008,'Customer Names'!A:E,3,FALSE)</f>
        <v>Mrs.</v>
      </c>
      <c r="C2008" s="37" t="str">
        <f>VLOOKUP($A2008,'Customer Names'!$A:$E,4,FALSE)</f>
        <v xml:space="preserve"> Kristen M</v>
      </c>
      <c r="D2008" s="37" t="str">
        <f>VLOOKUP($A2008,'Customer Names'!A:E,5,FALSE)</f>
        <v>Martin</v>
      </c>
      <c r="E2008" s="35">
        <f>VLOOKUP($A2008,'Medical Examinations'!$A:$H,2,FALSE)</f>
        <v>25.61</v>
      </c>
      <c r="F2008" s="35">
        <f>VLOOKUP($A2008,'Medical Examinations'!$A:$H,3,FALSE)</f>
        <v>4</v>
      </c>
      <c r="G2008" s="35" t="str">
        <f>VLOOKUP($A2008,'Medical Examinations'!$A:$N,11,0)</f>
        <v>No</v>
      </c>
      <c r="H2008" s="35" t="str">
        <f>VLOOKUP($A2008,'Medical Examinations'!$A:$N,5,0)</f>
        <v>No</v>
      </c>
      <c r="I2008" s="35" t="str">
        <f>VLOOKUP($A2008,'Medical Examinations'!$A:$N,6,0)</f>
        <v>Yes</v>
      </c>
      <c r="J2008" s="35">
        <f>VLOOKUP($A2008,'Medical Examinations'!$A:$N,9,0)</f>
        <v>1</v>
      </c>
      <c r="K2008" s="35" t="str">
        <f>VLOOKUP($A2008,'Medical Examinations'!$A:$N,10,0)</f>
        <v>No</v>
      </c>
      <c r="L2008" s="35" t="str">
        <f>VLOOKUP($A2008,'Medical Examinations'!$A:$N,12,0)</f>
        <v>Overweight</v>
      </c>
      <c r="M2008" s="35" t="str">
        <f>VLOOKUP($A2008,'Medical Examinations'!$A:$N,13,0)</f>
        <v>Normal</v>
      </c>
      <c r="N2008" s="45">
        <f>IFERROR(VLOOKUP($A2008,'Hospitalisation Details'!$A:$P,15,0),"")</f>
        <v>34237</v>
      </c>
      <c r="O2008" s="46">
        <f>IFERROR(VLOOKUP($A2008,'Hospitalisation Details'!$A:$P,6,0),"")</f>
        <v>3162.02</v>
      </c>
      <c r="P2008" s="47" t="str">
        <f>IFERROR(VLOOKUP($A2008,'Hospitalisation Details'!$A:$P,12,0),"")</f>
        <v>tier - 2</v>
      </c>
      <c r="Q2008" s="47" t="str">
        <f>IFERROR(VLOOKUP($A2008,'Hospitalisation Details'!$A:$P,13,0),"")</f>
        <v>tier - 3</v>
      </c>
      <c r="R2008" s="47" t="str">
        <f>IFERROR(VLOOKUP($A2008,'Hospitalisation Details'!$A:$P,14,0),"")</f>
        <v>R1013</v>
      </c>
      <c r="S2008" s="47">
        <f>IFERROR(VLOOKUP($A2008,'Hospitalisation Details'!$A:$P,16,0),"")</f>
        <v>29</v>
      </c>
    </row>
    <row r="2009" spans="1:19" x14ac:dyDescent="0.3">
      <c r="A2009" s="34" t="str">
        <f>'Medical Examinations'!A2009</f>
        <v>Id2008</v>
      </c>
      <c r="B2009" s="36" t="str">
        <f>VLOOKUP($A2009,'Customer Names'!A:E,3,FALSE)</f>
        <v>Ms.</v>
      </c>
      <c r="C2009" s="37" t="str">
        <f>VLOOKUP($A2009,'Customer Names'!$A:$E,4,FALSE)</f>
        <v xml:space="preserve"> Alix</v>
      </c>
      <c r="D2009" s="37" t="str">
        <f>VLOOKUP($A2009,'Customer Names'!A:E,5,FALSE)</f>
        <v>Vandeventer</v>
      </c>
      <c r="E2009" s="35">
        <f>VLOOKUP($A2009,'Medical Examinations'!$A:$H,2,FALSE)</f>
        <v>25.8</v>
      </c>
      <c r="F2009" s="35">
        <f>VLOOKUP($A2009,'Medical Examinations'!$A:$H,3,FALSE)</f>
        <v>5.49</v>
      </c>
      <c r="G2009" s="35" t="str">
        <f>VLOOKUP($A2009,'Medical Examinations'!$A:$N,11,0)</f>
        <v>No</v>
      </c>
      <c r="H2009" s="35" t="str">
        <f>VLOOKUP($A2009,'Medical Examinations'!$A:$N,5,0)</f>
        <v>No</v>
      </c>
      <c r="I2009" s="35" t="str">
        <f>VLOOKUP($A2009,'Medical Examinations'!$A:$N,6,0)</f>
        <v>No</v>
      </c>
      <c r="J2009" s="35">
        <f>VLOOKUP($A2009,'Medical Examinations'!$A:$N,9,0)</f>
        <v>0</v>
      </c>
      <c r="K2009" s="35" t="str">
        <f>VLOOKUP($A2009,'Medical Examinations'!$A:$N,10,0)</f>
        <v>No</v>
      </c>
      <c r="L2009" s="35" t="str">
        <f>VLOOKUP($A2009,'Medical Examinations'!$A:$N,12,0)</f>
        <v>Overweight</v>
      </c>
      <c r="M2009" s="35" t="str">
        <f>VLOOKUP($A2009,'Medical Examinations'!$A:$N,13,0)</f>
        <v>Normal</v>
      </c>
      <c r="N2009" s="45">
        <f>IFERROR(VLOOKUP($A2009,'Hospitalisation Details'!$A:$P,15,0),"")</f>
        <v>34525</v>
      </c>
      <c r="O2009" s="46">
        <f>IFERROR(VLOOKUP($A2009,'Hospitalisation Details'!$A:$P,6,0),"")</f>
        <v>3161.45</v>
      </c>
      <c r="P2009" s="47" t="str">
        <f>IFERROR(VLOOKUP($A2009,'Hospitalisation Details'!$A:$P,12,0),"")</f>
        <v>tier - 2</v>
      </c>
      <c r="Q2009" s="47" t="str">
        <f>IFERROR(VLOOKUP($A2009,'Hospitalisation Details'!$A:$P,13,0),"")</f>
        <v>tier - 1</v>
      </c>
      <c r="R2009" s="47" t="str">
        <f>IFERROR(VLOOKUP($A2009,'Hospitalisation Details'!$A:$P,14,0),"")</f>
        <v>R1011</v>
      </c>
      <c r="S2009" s="47">
        <f>IFERROR(VLOOKUP($A2009,'Hospitalisation Details'!$A:$P,16,0),"")</f>
        <v>28</v>
      </c>
    </row>
    <row r="2010" spans="1:19" x14ac:dyDescent="0.3">
      <c r="A2010" s="34" t="str">
        <f>'Medical Examinations'!A2010</f>
        <v>Id2009</v>
      </c>
      <c r="B2010" s="36" t="str">
        <f>VLOOKUP($A2010,'Customer Names'!A:E,3,FALSE)</f>
        <v>Mr.</v>
      </c>
      <c r="C2010" s="37" t="str">
        <f>VLOOKUP($A2010,'Customer Names'!$A:$E,4,FALSE)</f>
        <v xml:space="preserve"> Kakushin</v>
      </c>
      <c r="D2010" s="37" t="str">
        <f>VLOOKUP($A2010,'Customer Names'!A:E,5,FALSE)</f>
        <v>Hirano</v>
      </c>
      <c r="E2010" s="35">
        <f>VLOOKUP($A2010,'Medical Examinations'!$A:$H,2,FALSE)</f>
        <v>27.39</v>
      </c>
      <c r="F2010" s="35">
        <f>VLOOKUP($A2010,'Medical Examinations'!$A:$H,3,FALSE)</f>
        <v>5.34</v>
      </c>
      <c r="G2010" s="35" t="str">
        <f>VLOOKUP($A2010,'Medical Examinations'!$A:$N,11,0)</f>
        <v>No</v>
      </c>
      <c r="H2010" s="35" t="str">
        <f>VLOOKUP($A2010,'Medical Examinations'!$A:$N,5,0)</f>
        <v>No</v>
      </c>
      <c r="I2010" s="35" t="str">
        <f>VLOOKUP($A2010,'Medical Examinations'!$A:$N,6,0)</f>
        <v>No</v>
      </c>
      <c r="J2010" s="35">
        <f>VLOOKUP($A2010,'Medical Examinations'!$A:$N,9,0)</f>
        <v>0</v>
      </c>
      <c r="K2010" s="35" t="str">
        <f>VLOOKUP($A2010,'Medical Examinations'!$A:$N,10,0)</f>
        <v>No</v>
      </c>
      <c r="L2010" s="35" t="str">
        <f>VLOOKUP($A2010,'Medical Examinations'!$A:$N,12,0)</f>
        <v>Overweight</v>
      </c>
      <c r="M2010" s="35" t="str">
        <f>VLOOKUP($A2010,'Medical Examinations'!$A:$N,13,0)</f>
        <v>Normal</v>
      </c>
      <c r="N2010" s="45">
        <f>IFERROR(VLOOKUP($A2010,'Hospitalisation Details'!$A:$P,15,0),"")</f>
        <v>36336</v>
      </c>
      <c r="O2010" s="46">
        <f>IFERROR(VLOOKUP($A2010,'Hospitalisation Details'!$A:$P,6,0),"")</f>
        <v>3128.35</v>
      </c>
      <c r="P2010" s="47" t="str">
        <f>IFERROR(VLOOKUP($A2010,'Hospitalisation Details'!$A:$P,12,0),"")</f>
        <v>tier - 2</v>
      </c>
      <c r="Q2010" s="47" t="str">
        <f>IFERROR(VLOOKUP($A2010,'Hospitalisation Details'!$A:$P,13,0),"")</f>
        <v>tier - 3</v>
      </c>
      <c r="R2010" s="47" t="str">
        <f>IFERROR(VLOOKUP($A2010,'Hospitalisation Details'!$A:$P,14,0),"")</f>
        <v>R1021</v>
      </c>
      <c r="S2010" s="47">
        <f>IFERROR(VLOOKUP($A2010,'Hospitalisation Details'!$A:$P,16,0),"")</f>
        <v>23</v>
      </c>
    </row>
    <row r="2011" spans="1:19" x14ac:dyDescent="0.3">
      <c r="A2011" s="34" t="str">
        <f>'Medical Examinations'!A2011</f>
        <v>Id2010</v>
      </c>
      <c r="B2011" s="36" t="str">
        <f>VLOOKUP($A2011,'Customer Names'!A:E,3,FALSE)</f>
        <v>Mr.</v>
      </c>
      <c r="C2011" s="37" t="str">
        <f>VLOOKUP($A2011,'Customer Names'!$A:$E,4,FALSE)</f>
        <v xml:space="preserve"> Michael J</v>
      </c>
      <c r="D2011" s="37" t="str">
        <f>VLOOKUP($A2011,'Customer Names'!A:E,5,FALSE)</f>
        <v>Davi</v>
      </c>
      <c r="E2011" s="35">
        <f>VLOOKUP($A2011,'Medical Examinations'!$A:$H,2,FALSE)</f>
        <v>17.03</v>
      </c>
      <c r="F2011" s="35">
        <f>VLOOKUP($A2011,'Medical Examinations'!$A:$H,3,FALSE)</f>
        <v>4.12</v>
      </c>
      <c r="G2011" s="35" t="str">
        <f>VLOOKUP($A2011,'Medical Examinations'!$A:$N,11,0)</f>
        <v>No</v>
      </c>
      <c r="H2011" s="35" t="str">
        <f>VLOOKUP($A2011,'Medical Examinations'!$A:$N,5,0)</f>
        <v>No</v>
      </c>
      <c r="I2011" s="35" t="str">
        <f>VLOOKUP($A2011,'Medical Examinations'!$A:$N,6,0)</f>
        <v>No</v>
      </c>
      <c r="J2011" s="35">
        <f>VLOOKUP($A2011,'Medical Examinations'!$A:$N,9,0)</f>
        <v>1</v>
      </c>
      <c r="K2011" s="35" t="str">
        <f>VLOOKUP($A2011,'Medical Examinations'!$A:$N,10,0)</f>
        <v>No</v>
      </c>
      <c r="L2011" s="35" t="str">
        <f>VLOOKUP($A2011,'Medical Examinations'!$A:$N,12,0)</f>
        <v>Underweight</v>
      </c>
      <c r="M2011" s="35" t="str">
        <f>VLOOKUP($A2011,'Medical Examinations'!$A:$N,13,0)</f>
        <v>Normal</v>
      </c>
      <c r="N2011" s="45">
        <f>IFERROR(VLOOKUP($A2011,'Hospitalisation Details'!$A:$P,15,0),"")</f>
        <v>31990</v>
      </c>
      <c r="O2011" s="46">
        <f>IFERROR(VLOOKUP($A2011,'Hospitalisation Details'!$A:$P,6,0),"")</f>
        <v>3088.06</v>
      </c>
      <c r="P2011" s="47" t="str">
        <f>IFERROR(VLOOKUP($A2011,'Hospitalisation Details'!$A:$P,12,0),"")</f>
        <v>tier - 2</v>
      </c>
      <c r="Q2011" s="47" t="str">
        <f>IFERROR(VLOOKUP($A2011,'Hospitalisation Details'!$A:$P,13,0),"")</f>
        <v>tier - 2</v>
      </c>
      <c r="R2011" s="47" t="str">
        <f>IFERROR(VLOOKUP($A2011,'Hospitalisation Details'!$A:$P,14,0),"")</f>
        <v>R1013</v>
      </c>
      <c r="S2011" s="47">
        <f>IFERROR(VLOOKUP($A2011,'Hospitalisation Details'!$A:$P,16,0),"")</f>
        <v>35</v>
      </c>
    </row>
    <row r="2012" spans="1:19" x14ac:dyDescent="0.3">
      <c r="A2012" s="34" t="str">
        <f>'Medical Examinations'!A2012</f>
        <v>Id2011</v>
      </c>
      <c r="B2012" s="36" t="str">
        <f>VLOOKUP($A2012,'Customer Names'!A:E,3,FALSE)</f>
        <v>Mr.</v>
      </c>
      <c r="C2012" s="37" t="str">
        <f>VLOOKUP($A2012,'Customer Names'!$A:$E,4,FALSE)</f>
        <v xml:space="preserve"> Bradley</v>
      </c>
      <c r="D2012" s="37" t="str">
        <f>VLOOKUP($A2012,'Customer Names'!A:E,5,FALSE)</f>
        <v>Sloan</v>
      </c>
      <c r="E2012" s="35">
        <f>VLOOKUP($A2012,'Medical Examinations'!$A:$H,2,FALSE)</f>
        <v>23.75</v>
      </c>
      <c r="F2012" s="35">
        <f>VLOOKUP($A2012,'Medical Examinations'!$A:$H,3,FALSE)</f>
        <v>5.49</v>
      </c>
      <c r="G2012" s="35" t="str">
        <f>VLOOKUP($A2012,'Medical Examinations'!$A:$N,11,0)</f>
        <v>Yes</v>
      </c>
      <c r="H2012" s="35" t="str">
        <f>VLOOKUP($A2012,'Medical Examinations'!$A:$N,5,0)</f>
        <v>No</v>
      </c>
      <c r="I2012" s="35" t="str">
        <f>VLOOKUP($A2012,'Medical Examinations'!$A:$N,6,0)</f>
        <v>No</v>
      </c>
      <c r="J2012" s="35">
        <f>VLOOKUP($A2012,'Medical Examinations'!$A:$N,9,0)</f>
        <v>0</v>
      </c>
      <c r="K2012" s="35" t="str">
        <f>VLOOKUP($A2012,'Medical Examinations'!$A:$N,10,0)</f>
        <v>No</v>
      </c>
      <c r="L2012" s="35" t="str">
        <f>VLOOKUP($A2012,'Medical Examinations'!$A:$N,12,0)</f>
        <v>Normal Weight</v>
      </c>
      <c r="M2012" s="35" t="str">
        <f>VLOOKUP($A2012,'Medical Examinations'!$A:$N,13,0)</f>
        <v>Normal</v>
      </c>
      <c r="N2012" s="45">
        <f>IFERROR(VLOOKUP($A2012,'Hospitalisation Details'!$A:$P,15,0),"")</f>
        <v>37177</v>
      </c>
      <c r="O2012" s="46">
        <f>IFERROR(VLOOKUP($A2012,'Hospitalisation Details'!$A:$P,6,0),"")</f>
        <v>3077.1</v>
      </c>
      <c r="P2012" s="47" t="str">
        <f>IFERROR(VLOOKUP($A2012,'Hospitalisation Details'!$A:$P,12,0),"")</f>
        <v>tier - 2</v>
      </c>
      <c r="Q2012" s="47" t="str">
        <f>IFERROR(VLOOKUP($A2012,'Hospitalisation Details'!$A:$P,13,0),"")</f>
        <v>tier - 1</v>
      </c>
      <c r="R2012" s="47" t="str">
        <f>IFERROR(VLOOKUP($A2012,'Hospitalisation Details'!$A:$P,14,0),"")</f>
        <v>R1012</v>
      </c>
      <c r="S2012" s="47">
        <f>IFERROR(VLOOKUP($A2012,'Hospitalisation Details'!$A:$P,16,0),"")</f>
        <v>21</v>
      </c>
    </row>
    <row r="2013" spans="1:19" x14ac:dyDescent="0.3">
      <c r="A2013" s="34" t="str">
        <f>'Medical Examinations'!A2013</f>
        <v>Id2012</v>
      </c>
      <c r="B2013" s="36" t="str">
        <f>VLOOKUP($A2013,'Customer Names'!A:E,3,FALSE)</f>
        <v>Mr.</v>
      </c>
      <c r="C2013" s="37" t="str">
        <f>VLOOKUP($A2013,'Customer Names'!$A:$E,4,FALSE)</f>
        <v xml:space="preserve"> Matt</v>
      </c>
      <c r="D2013" s="37" t="str">
        <f>VLOOKUP($A2013,'Customer Names'!A:E,5,FALSE)</f>
        <v>Homich</v>
      </c>
      <c r="E2013" s="35">
        <f>VLOOKUP($A2013,'Medical Examinations'!$A:$H,2,FALSE)</f>
        <v>26.03</v>
      </c>
      <c r="F2013" s="35">
        <f>VLOOKUP($A2013,'Medical Examinations'!$A:$H,3,FALSE)</f>
        <v>5.1100000000000003</v>
      </c>
      <c r="G2013" s="35" t="str">
        <f>VLOOKUP($A2013,'Medical Examinations'!$A:$N,11,0)</f>
        <v>Yes</v>
      </c>
      <c r="H2013" s="35" t="str">
        <f>VLOOKUP($A2013,'Medical Examinations'!$A:$N,5,0)</f>
        <v>No</v>
      </c>
      <c r="I2013" s="35" t="str">
        <f>VLOOKUP($A2013,'Medical Examinations'!$A:$N,6,0)</f>
        <v>No</v>
      </c>
      <c r="J2013" s="35">
        <f>VLOOKUP($A2013,'Medical Examinations'!$A:$N,9,0)</f>
        <v>1</v>
      </c>
      <c r="K2013" s="35" t="str">
        <f>VLOOKUP($A2013,'Medical Examinations'!$A:$N,10,0)</f>
        <v>No</v>
      </c>
      <c r="L2013" s="35" t="str">
        <f>VLOOKUP($A2013,'Medical Examinations'!$A:$N,12,0)</f>
        <v>Overweight</v>
      </c>
      <c r="M2013" s="35" t="str">
        <f>VLOOKUP($A2013,'Medical Examinations'!$A:$N,13,0)</f>
        <v>Normal</v>
      </c>
      <c r="N2013" s="45">
        <f>IFERROR(VLOOKUP($A2013,'Hospitalisation Details'!$A:$P,15,0),"")</f>
        <v>34952</v>
      </c>
      <c r="O2013" s="46">
        <f>IFERROR(VLOOKUP($A2013,'Hospitalisation Details'!$A:$P,6,0),"")</f>
        <v>3070.81</v>
      </c>
      <c r="P2013" s="47" t="str">
        <f>IFERROR(VLOOKUP($A2013,'Hospitalisation Details'!$A:$P,12,0),"")</f>
        <v>tier - 3</v>
      </c>
      <c r="Q2013" s="47" t="str">
        <f>IFERROR(VLOOKUP($A2013,'Hospitalisation Details'!$A:$P,13,0),"")</f>
        <v>tier - 1</v>
      </c>
      <c r="R2013" s="47" t="str">
        <f>IFERROR(VLOOKUP($A2013,'Hospitalisation Details'!$A:$P,14,0),"")</f>
        <v>R1017</v>
      </c>
      <c r="S2013" s="47">
        <f>IFERROR(VLOOKUP($A2013,'Hospitalisation Details'!$A:$P,16,0),"")</f>
        <v>27</v>
      </c>
    </row>
    <row r="2014" spans="1:19" x14ac:dyDescent="0.3">
      <c r="A2014" s="34" t="str">
        <f>'Medical Examinations'!A2014</f>
        <v>Id2013</v>
      </c>
      <c r="B2014" s="36" t="str">
        <f>VLOOKUP($A2014,'Customer Names'!A:E,3,FALSE)</f>
        <v>Ms.</v>
      </c>
      <c r="C2014" s="37" t="str">
        <f>VLOOKUP($A2014,'Customer Names'!$A:$E,4,FALSE)</f>
        <v xml:space="preserve"> Amanda C.</v>
      </c>
      <c r="D2014" s="37" t="str">
        <f>VLOOKUP($A2014,'Customer Names'!A:E,5,FALSE)</f>
        <v>Bell</v>
      </c>
      <c r="E2014" s="35">
        <f>VLOOKUP($A2014,'Medical Examinations'!$A:$H,2,FALSE)</f>
        <v>16.079999999999998</v>
      </c>
      <c r="F2014" s="35">
        <f>VLOOKUP($A2014,'Medical Examinations'!$A:$H,3,FALSE)</f>
        <v>5.94</v>
      </c>
      <c r="G2014" s="35" t="str">
        <f>VLOOKUP($A2014,'Medical Examinations'!$A:$N,11,0)</f>
        <v>No</v>
      </c>
      <c r="H2014" s="35" t="str">
        <f>VLOOKUP($A2014,'Medical Examinations'!$A:$N,5,0)</f>
        <v>No</v>
      </c>
      <c r="I2014" s="35" t="str">
        <f>VLOOKUP($A2014,'Medical Examinations'!$A:$N,6,0)</f>
        <v>No</v>
      </c>
      <c r="J2014" s="35">
        <f>VLOOKUP($A2014,'Medical Examinations'!$A:$N,9,0)</f>
        <v>0</v>
      </c>
      <c r="K2014" s="35" t="str">
        <f>VLOOKUP($A2014,'Medical Examinations'!$A:$N,10,0)</f>
        <v>No</v>
      </c>
      <c r="L2014" s="35" t="str">
        <f>VLOOKUP($A2014,'Medical Examinations'!$A:$N,12,0)</f>
        <v>Underweight</v>
      </c>
      <c r="M2014" s="35" t="str">
        <f>VLOOKUP($A2014,'Medical Examinations'!$A:$N,13,0)</f>
        <v>Prediabetes</v>
      </c>
      <c r="N2014" s="45">
        <f>IFERROR(VLOOKUP($A2014,'Hospitalisation Details'!$A:$P,15,0),"")</f>
        <v>32782</v>
      </c>
      <c r="O2014" s="46">
        <f>IFERROR(VLOOKUP($A2014,'Hospitalisation Details'!$A:$P,6,0),"")</f>
        <v>3065.49</v>
      </c>
      <c r="P2014" s="47" t="str">
        <f>IFERROR(VLOOKUP($A2014,'Hospitalisation Details'!$A:$P,12,0),"")</f>
        <v>tier - 2</v>
      </c>
      <c r="Q2014" s="47" t="str">
        <f>IFERROR(VLOOKUP($A2014,'Hospitalisation Details'!$A:$P,13,0),"")</f>
        <v>tier - 1</v>
      </c>
      <c r="R2014" s="47" t="str">
        <f>IFERROR(VLOOKUP($A2014,'Hospitalisation Details'!$A:$P,14,0),"")</f>
        <v>R1012</v>
      </c>
      <c r="S2014" s="47">
        <f>IFERROR(VLOOKUP($A2014,'Hospitalisation Details'!$A:$P,16,0),"")</f>
        <v>33</v>
      </c>
    </row>
    <row r="2015" spans="1:19" x14ac:dyDescent="0.3">
      <c r="A2015" s="34" t="str">
        <f>'Medical Examinations'!A2015</f>
        <v>Id2014</v>
      </c>
      <c r="B2015" s="36" t="str">
        <f>VLOOKUP($A2015,'Customer Names'!A:E,3,FALSE)</f>
        <v>Mr.</v>
      </c>
      <c r="C2015" s="37" t="str">
        <f>VLOOKUP($A2015,'Customer Names'!$A:$E,4,FALSE)</f>
        <v xml:space="preserve"> Valur</v>
      </c>
      <c r="D2015" s="37" t="str">
        <f>VLOOKUP($A2015,'Customer Names'!A:E,5,FALSE)</f>
        <v>Kristjansson</v>
      </c>
      <c r="E2015" s="35">
        <f>VLOOKUP($A2015,'Medical Examinations'!$A:$H,2,FALSE)</f>
        <v>30.875</v>
      </c>
      <c r="F2015" s="35">
        <f>VLOOKUP($A2015,'Medical Examinations'!$A:$H,3,FALSE)</f>
        <v>5.54</v>
      </c>
      <c r="G2015" s="35" t="str">
        <f>VLOOKUP($A2015,'Medical Examinations'!$A:$N,11,0)</f>
        <v>No</v>
      </c>
      <c r="H2015" s="35" t="str">
        <f>VLOOKUP($A2015,'Medical Examinations'!$A:$N,5,0)</f>
        <v>No</v>
      </c>
      <c r="I2015" s="35" t="str">
        <f>VLOOKUP($A2015,'Medical Examinations'!$A:$N,6,0)</f>
        <v>No</v>
      </c>
      <c r="J2015" s="35">
        <f>VLOOKUP($A2015,'Medical Examinations'!$A:$N,9,0)</f>
        <v>0</v>
      </c>
      <c r="K2015" s="35" t="str">
        <f>VLOOKUP($A2015,'Medical Examinations'!$A:$N,10,0)</f>
        <v>No</v>
      </c>
      <c r="L2015" s="35" t="str">
        <f>VLOOKUP($A2015,'Medical Examinations'!$A:$N,12,0)</f>
        <v>Obesity</v>
      </c>
      <c r="M2015" s="35" t="str">
        <f>VLOOKUP($A2015,'Medical Examinations'!$A:$N,13,0)</f>
        <v>Normal</v>
      </c>
      <c r="N2015" s="45">
        <f>IFERROR(VLOOKUP($A2015,'Hospitalisation Details'!$A:$P,15,0),"")</f>
        <v>34603</v>
      </c>
      <c r="O2015" s="46">
        <f>IFERROR(VLOOKUP($A2015,'Hospitalisation Details'!$A:$P,6,0),"")</f>
        <v>3062.51</v>
      </c>
      <c r="P2015" s="47" t="str">
        <f>IFERROR(VLOOKUP($A2015,'Hospitalisation Details'!$A:$P,12,0),"")</f>
        <v>tier - 3</v>
      </c>
      <c r="Q2015" s="47" t="str">
        <f>IFERROR(VLOOKUP($A2015,'Hospitalisation Details'!$A:$P,13,0),"")</f>
        <v>tier - 1</v>
      </c>
      <c r="R2015" s="47" t="str">
        <f>IFERROR(VLOOKUP($A2015,'Hospitalisation Details'!$A:$P,14,0),"")</f>
        <v>R1012</v>
      </c>
      <c r="S2015" s="47">
        <f>IFERROR(VLOOKUP($A2015,'Hospitalisation Details'!$A:$P,16,0),"")</f>
        <v>28</v>
      </c>
    </row>
    <row r="2016" spans="1:19" x14ac:dyDescent="0.3">
      <c r="A2016" s="34" t="str">
        <f>'Medical Examinations'!A2016</f>
        <v>Id2015</v>
      </c>
      <c r="B2016" s="36" t="str">
        <f>VLOOKUP($A2016,'Customer Names'!A:E,3,FALSE)</f>
        <v>Ms.</v>
      </c>
      <c r="C2016" s="37" t="str">
        <f>VLOOKUP($A2016,'Customer Names'!$A:$E,4,FALSE)</f>
        <v xml:space="preserve"> Erica J</v>
      </c>
      <c r="D2016" s="37" t="str">
        <f>VLOOKUP($A2016,'Customer Names'!A:E,5,FALSE)</f>
        <v>Pitman</v>
      </c>
      <c r="E2016" s="35">
        <f>VLOOKUP($A2016,'Medical Examinations'!$A:$H,2,FALSE)</f>
        <v>31.79</v>
      </c>
      <c r="F2016" s="35">
        <f>VLOOKUP($A2016,'Medical Examinations'!$A:$H,3,FALSE)</f>
        <v>7.09</v>
      </c>
      <c r="G2016" s="35" t="str">
        <f>VLOOKUP($A2016,'Medical Examinations'!$A:$N,11,0)</f>
        <v>No</v>
      </c>
      <c r="H2016" s="35" t="str">
        <f>VLOOKUP($A2016,'Medical Examinations'!$A:$N,5,0)</f>
        <v>No</v>
      </c>
      <c r="I2016" s="35" t="str">
        <f>VLOOKUP($A2016,'Medical Examinations'!$A:$N,6,0)</f>
        <v>No</v>
      </c>
      <c r="J2016" s="35">
        <f>VLOOKUP($A2016,'Medical Examinations'!$A:$N,9,0)</f>
        <v>0</v>
      </c>
      <c r="K2016" s="35" t="str">
        <f>VLOOKUP($A2016,'Medical Examinations'!$A:$N,10,0)</f>
        <v>No</v>
      </c>
      <c r="L2016" s="35" t="str">
        <f>VLOOKUP($A2016,'Medical Examinations'!$A:$N,12,0)</f>
        <v>Obesity</v>
      </c>
      <c r="M2016" s="35" t="str">
        <f>VLOOKUP($A2016,'Medical Examinations'!$A:$N,13,0)</f>
        <v>Diabetes</v>
      </c>
      <c r="N2016" s="45">
        <f>IFERROR(VLOOKUP($A2016,'Hospitalisation Details'!$A:$P,15,0),"")</f>
        <v>37428</v>
      </c>
      <c r="O2016" s="46">
        <f>IFERROR(VLOOKUP($A2016,'Hospitalisation Details'!$A:$P,6,0),"")</f>
        <v>3056.39</v>
      </c>
      <c r="P2016" s="47" t="str">
        <f>IFERROR(VLOOKUP($A2016,'Hospitalisation Details'!$A:$P,12,0),"")</f>
        <v>tier - 2</v>
      </c>
      <c r="Q2016" s="47" t="str">
        <f>IFERROR(VLOOKUP($A2016,'Hospitalisation Details'!$A:$P,13,0),"")</f>
        <v>tier - 3</v>
      </c>
      <c r="R2016" s="47" t="str">
        <f>IFERROR(VLOOKUP($A2016,'Hospitalisation Details'!$A:$P,14,0),"")</f>
        <v>R1013</v>
      </c>
      <c r="S2016" s="47">
        <f>IFERROR(VLOOKUP($A2016,'Hospitalisation Details'!$A:$P,16,0),"")</f>
        <v>20</v>
      </c>
    </row>
    <row r="2017" spans="1:19" x14ac:dyDescent="0.3">
      <c r="A2017" s="34" t="str">
        <f>'Medical Examinations'!A2017</f>
        <v>Id2016</v>
      </c>
      <c r="B2017" s="36" t="str">
        <f>VLOOKUP($A2017,'Customer Names'!A:E,3,FALSE)</f>
        <v>Mr.</v>
      </c>
      <c r="C2017" s="37" t="str">
        <f>VLOOKUP($A2017,'Customer Names'!$A:$E,4,FALSE)</f>
        <v xml:space="preserve"> Stephen F.</v>
      </c>
      <c r="D2017" s="37" t="str">
        <f>VLOOKUP($A2017,'Customer Names'!A:E,5,FALSE)</f>
        <v>Curley</v>
      </c>
      <c r="E2017" s="35">
        <f>VLOOKUP($A2017,'Medical Examinations'!$A:$H,2,FALSE)</f>
        <v>28.48</v>
      </c>
      <c r="F2017" s="35">
        <f>VLOOKUP($A2017,'Medical Examinations'!$A:$H,3,FALSE)</f>
        <v>6.22</v>
      </c>
      <c r="G2017" s="35" t="str">
        <f>VLOOKUP($A2017,'Medical Examinations'!$A:$N,11,0)</f>
        <v>Yes</v>
      </c>
      <c r="H2017" s="35" t="str">
        <f>VLOOKUP($A2017,'Medical Examinations'!$A:$N,5,0)</f>
        <v>No</v>
      </c>
      <c r="I2017" s="35" t="str">
        <f>VLOOKUP($A2017,'Medical Examinations'!$A:$N,6,0)</f>
        <v>Yes</v>
      </c>
      <c r="J2017" s="35">
        <f>VLOOKUP($A2017,'Medical Examinations'!$A:$N,9,0)</f>
        <v>1</v>
      </c>
      <c r="K2017" s="35" t="str">
        <f>VLOOKUP($A2017,'Medical Examinations'!$A:$N,10,0)</f>
        <v>No</v>
      </c>
      <c r="L2017" s="35" t="str">
        <f>VLOOKUP($A2017,'Medical Examinations'!$A:$N,12,0)</f>
        <v>Overweight</v>
      </c>
      <c r="M2017" s="35" t="str">
        <f>VLOOKUP($A2017,'Medical Examinations'!$A:$N,13,0)</f>
        <v>Prediabetes</v>
      </c>
      <c r="N2017" s="45">
        <f>IFERROR(VLOOKUP($A2017,'Hospitalisation Details'!$A:$P,15,0),"")</f>
        <v>35786</v>
      </c>
      <c r="O2017" s="46">
        <f>IFERROR(VLOOKUP($A2017,'Hospitalisation Details'!$A:$P,6,0),"")</f>
        <v>3051.73</v>
      </c>
      <c r="P2017" s="47" t="str">
        <f>IFERROR(VLOOKUP($A2017,'Hospitalisation Details'!$A:$P,12,0),"")</f>
        <v>tier - 2</v>
      </c>
      <c r="Q2017" s="47" t="str">
        <f>IFERROR(VLOOKUP($A2017,'Hospitalisation Details'!$A:$P,13,0),"")</f>
        <v>tier - 2</v>
      </c>
      <c r="R2017" s="47" t="str">
        <f>IFERROR(VLOOKUP($A2017,'Hospitalisation Details'!$A:$P,14,0),"")</f>
        <v>R1011</v>
      </c>
      <c r="S2017" s="47">
        <f>IFERROR(VLOOKUP($A2017,'Hospitalisation Details'!$A:$P,16,0),"")</f>
        <v>25</v>
      </c>
    </row>
    <row r="2018" spans="1:19" x14ac:dyDescent="0.3">
      <c r="A2018" s="34" t="str">
        <f>'Medical Examinations'!A2018</f>
        <v>Id2017</v>
      </c>
      <c r="B2018" s="36" t="str">
        <f>VLOOKUP($A2018,'Customer Names'!A:E,3,FALSE)</f>
        <v>Ms.</v>
      </c>
      <c r="C2018" s="37" t="str">
        <f>VLOOKUP($A2018,'Customer Names'!$A:$E,4,FALSE)</f>
        <v xml:space="preserve"> Lissa</v>
      </c>
      <c r="D2018" s="37" t="str">
        <f>VLOOKUP($A2018,'Customer Names'!A:E,5,FALSE)</f>
        <v>Zimmer</v>
      </c>
      <c r="E2018" s="35">
        <f>VLOOKUP($A2018,'Medical Examinations'!$A:$H,2,FALSE)</f>
        <v>26.6</v>
      </c>
      <c r="F2018" s="35">
        <f>VLOOKUP($A2018,'Medical Examinations'!$A:$H,3,FALSE)</f>
        <v>4.33</v>
      </c>
      <c r="G2018" s="35" t="str">
        <f>VLOOKUP($A2018,'Medical Examinations'!$A:$N,11,0)</f>
        <v>No</v>
      </c>
      <c r="H2018" s="35" t="str">
        <f>VLOOKUP($A2018,'Medical Examinations'!$A:$N,5,0)</f>
        <v>No</v>
      </c>
      <c r="I2018" s="35" t="str">
        <f>VLOOKUP($A2018,'Medical Examinations'!$A:$N,6,0)</f>
        <v>No</v>
      </c>
      <c r="J2018" s="35">
        <f>VLOOKUP($A2018,'Medical Examinations'!$A:$N,9,0)</f>
        <v>1</v>
      </c>
      <c r="K2018" s="35" t="str">
        <f>VLOOKUP($A2018,'Medical Examinations'!$A:$N,10,0)</f>
        <v>No</v>
      </c>
      <c r="L2018" s="35" t="str">
        <f>VLOOKUP($A2018,'Medical Examinations'!$A:$N,12,0)</f>
        <v>Overweight</v>
      </c>
      <c r="M2018" s="35" t="str">
        <f>VLOOKUP($A2018,'Medical Examinations'!$A:$N,13,0)</f>
        <v>Normal</v>
      </c>
      <c r="N2018" s="45">
        <f>IFERROR(VLOOKUP($A2018,'Hospitalisation Details'!$A:$P,15,0),"")</f>
        <v>36016</v>
      </c>
      <c r="O2018" s="46">
        <f>IFERROR(VLOOKUP($A2018,'Hospitalisation Details'!$A:$P,6,0),"")</f>
        <v>3046.06</v>
      </c>
      <c r="P2018" s="47" t="str">
        <f>IFERROR(VLOOKUP($A2018,'Hospitalisation Details'!$A:$P,12,0),"")</f>
        <v>tier - 2</v>
      </c>
      <c r="Q2018" s="47" t="str">
        <f>IFERROR(VLOOKUP($A2018,'Hospitalisation Details'!$A:$P,13,0),"")</f>
        <v>tier - 1</v>
      </c>
      <c r="R2018" s="47" t="str">
        <f>IFERROR(VLOOKUP($A2018,'Hospitalisation Details'!$A:$P,14,0),"")</f>
        <v>R1023</v>
      </c>
      <c r="S2018" s="47">
        <f>IFERROR(VLOOKUP($A2018,'Hospitalisation Details'!$A:$P,16,0),"")</f>
        <v>24</v>
      </c>
    </row>
    <row r="2019" spans="1:19" x14ac:dyDescent="0.3">
      <c r="A2019" s="34" t="str">
        <f>'Medical Examinations'!A2019</f>
        <v>Id2018</v>
      </c>
      <c r="B2019" s="36" t="str">
        <f>VLOOKUP($A2019,'Customer Names'!A:E,3,FALSE)</f>
        <v>Ms.</v>
      </c>
      <c r="C2019" s="37" t="str">
        <f>VLOOKUP($A2019,'Customer Names'!$A:$E,4,FALSE)</f>
        <v xml:space="preserve"> Megan</v>
      </c>
      <c r="D2019" s="37" t="str">
        <f>VLOOKUP($A2019,'Customer Names'!A:E,5,FALSE)</f>
        <v>Granski</v>
      </c>
      <c r="E2019" s="35">
        <f>VLOOKUP($A2019,'Medical Examinations'!$A:$H,2,FALSE)</f>
        <v>25.27</v>
      </c>
      <c r="F2019" s="35">
        <f>VLOOKUP($A2019,'Medical Examinations'!$A:$H,3,FALSE)</f>
        <v>5.83</v>
      </c>
      <c r="G2019" s="35" t="str">
        <f>VLOOKUP($A2019,'Medical Examinations'!$A:$N,11,0)</f>
        <v>No</v>
      </c>
      <c r="H2019" s="35" t="str">
        <f>VLOOKUP($A2019,'Medical Examinations'!$A:$N,5,0)</f>
        <v>No</v>
      </c>
      <c r="I2019" s="35" t="str">
        <f>VLOOKUP($A2019,'Medical Examinations'!$A:$N,6,0)</f>
        <v>No</v>
      </c>
      <c r="J2019" s="35">
        <f>VLOOKUP($A2019,'Medical Examinations'!$A:$N,9,0)</f>
        <v>1</v>
      </c>
      <c r="K2019" s="35" t="str">
        <f>VLOOKUP($A2019,'Medical Examinations'!$A:$N,10,0)</f>
        <v>No</v>
      </c>
      <c r="L2019" s="35" t="str">
        <f>VLOOKUP($A2019,'Medical Examinations'!$A:$N,12,0)</f>
        <v>Overweight</v>
      </c>
      <c r="M2019" s="35" t="str">
        <f>VLOOKUP($A2019,'Medical Examinations'!$A:$N,13,0)</f>
        <v>Prediabetes</v>
      </c>
      <c r="N2019" s="45">
        <f>IFERROR(VLOOKUP($A2019,'Hospitalisation Details'!$A:$P,15,0),"")</f>
        <v>36053</v>
      </c>
      <c r="O2019" s="46">
        <f>IFERROR(VLOOKUP($A2019,'Hospitalisation Details'!$A:$P,6,0),"")</f>
        <v>3044.21</v>
      </c>
      <c r="P2019" s="47" t="str">
        <f>IFERROR(VLOOKUP($A2019,'Hospitalisation Details'!$A:$P,12,0),"")</f>
        <v>tier - 2</v>
      </c>
      <c r="Q2019" s="47" t="str">
        <f>IFERROR(VLOOKUP($A2019,'Hospitalisation Details'!$A:$P,13,0),"")</f>
        <v>tier - 3</v>
      </c>
      <c r="R2019" s="47" t="str">
        <f>IFERROR(VLOOKUP($A2019,'Hospitalisation Details'!$A:$P,14,0),"")</f>
        <v>R1024</v>
      </c>
      <c r="S2019" s="47">
        <f>IFERROR(VLOOKUP($A2019,'Hospitalisation Details'!$A:$P,16,0),"")</f>
        <v>24</v>
      </c>
    </row>
    <row r="2020" spans="1:19" x14ac:dyDescent="0.3">
      <c r="A2020" s="34" t="str">
        <f>'Medical Examinations'!A2020</f>
        <v>Id2019</v>
      </c>
      <c r="B2020" s="36" t="str">
        <f>VLOOKUP($A2020,'Customer Names'!A:E,3,FALSE)</f>
        <v>Ms.</v>
      </c>
      <c r="C2020" s="37" t="str">
        <f>VLOOKUP($A2020,'Customer Names'!$A:$E,4,FALSE)</f>
        <v xml:space="preserve"> Alyson</v>
      </c>
      <c r="D2020" s="37" t="str">
        <f>VLOOKUP($A2020,'Customer Names'!A:E,5,FALSE)</f>
        <v>Dunn</v>
      </c>
      <c r="E2020" s="35">
        <f>VLOOKUP($A2020,'Medical Examinations'!$A:$H,2,FALSE)</f>
        <v>34.484999999999999</v>
      </c>
      <c r="F2020" s="35">
        <f>VLOOKUP($A2020,'Medical Examinations'!$A:$H,3,FALSE)</f>
        <v>4.7</v>
      </c>
      <c r="G2020" s="35" t="str">
        <f>VLOOKUP($A2020,'Medical Examinations'!$A:$N,11,0)</f>
        <v>Yes</v>
      </c>
      <c r="H2020" s="35" t="str">
        <f>VLOOKUP($A2020,'Medical Examinations'!$A:$N,5,0)</f>
        <v>No</v>
      </c>
      <c r="I2020" s="35" t="str">
        <f>VLOOKUP($A2020,'Medical Examinations'!$A:$N,6,0)</f>
        <v>Yes</v>
      </c>
      <c r="J2020" s="35">
        <f>VLOOKUP($A2020,'Medical Examinations'!$A:$N,9,0)</f>
        <v>1</v>
      </c>
      <c r="K2020" s="35" t="str">
        <f>VLOOKUP($A2020,'Medical Examinations'!$A:$N,10,0)</f>
        <v>No</v>
      </c>
      <c r="L2020" s="35" t="str">
        <f>VLOOKUP($A2020,'Medical Examinations'!$A:$N,12,0)</f>
        <v>Obesity</v>
      </c>
      <c r="M2020" s="35" t="str">
        <f>VLOOKUP($A2020,'Medical Examinations'!$A:$N,13,0)</f>
        <v>Normal</v>
      </c>
      <c r="N2020" s="45">
        <f>IFERROR(VLOOKUP($A2020,'Hospitalisation Details'!$A:$P,15,0),"")</f>
        <v>35783</v>
      </c>
      <c r="O2020" s="46">
        <f>IFERROR(VLOOKUP($A2020,'Hospitalisation Details'!$A:$P,6,0),"")</f>
        <v>3021.81</v>
      </c>
      <c r="P2020" s="47" t="str">
        <f>IFERROR(VLOOKUP($A2020,'Hospitalisation Details'!$A:$P,12,0),"")</f>
        <v>tier - 2</v>
      </c>
      <c r="Q2020" s="47" t="str">
        <f>IFERROR(VLOOKUP($A2020,'Hospitalisation Details'!$A:$P,13,0),"")</f>
        <v>tier - 3</v>
      </c>
      <c r="R2020" s="47" t="str">
        <f>IFERROR(VLOOKUP($A2020,'Hospitalisation Details'!$A:$P,14,0),"")</f>
        <v>R1012</v>
      </c>
      <c r="S2020" s="47">
        <f>IFERROR(VLOOKUP($A2020,'Hospitalisation Details'!$A:$P,16,0),"")</f>
        <v>25</v>
      </c>
    </row>
    <row r="2021" spans="1:19" x14ac:dyDescent="0.3">
      <c r="A2021" s="34" t="str">
        <f>'Medical Examinations'!A2021</f>
        <v>Id2020</v>
      </c>
      <c r="B2021" s="36" t="str">
        <f>VLOOKUP($A2021,'Customer Names'!A:E,3,FALSE)</f>
        <v>Mr.</v>
      </c>
      <c r="C2021" s="37" t="str">
        <f>VLOOKUP($A2021,'Customer Names'!$A:$E,4,FALSE)</f>
        <v xml:space="preserve"> Chance B</v>
      </c>
      <c r="D2021" s="37" t="str">
        <f>VLOOKUP($A2021,'Customer Names'!A:E,5,FALSE)</f>
        <v>Regina</v>
      </c>
      <c r="E2021" s="35">
        <f>VLOOKUP($A2021,'Medical Examinations'!$A:$H,2,FALSE)</f>
        <v>15.57</v>
      </c>
      <c r="F2021" s="35">
        <f>VLOOKUP($A2021,'Medical Examinations'!$A:$H,3,FALSE)</f>
        <v>4.07</v>
      </c>
      <c r="G2021" s="35" t="str">
        <f>VLOOKUP($A2021,'Medical Examinations'!$A:$N,11,0)</f>
        <v>Yes</v>
      </c>
      <c r="H2021" s="35" t="str">
        <f>VLOOKUP($A2021,'Medical Examinations'!$A:$N,5,0)</f>
        <v>No</v>
      </c>
      <c r="I2021" s="35" t="str">
        <f>VLOOKUP($A2021,'Medical Examinations'!$A:$N,6,0)</f>
        <v>No</v>
      </c>
      <c r="J2021" s="35">
        <f>VLOOKUP($A2021,'Medical Examinations'!$A:$N,9,0)</f>
        <v>1</v>
      </c>
      <c r="K2021" s="35" t="str">
        <f>VLOOKUP($A2021,'Medical Examinations'!$A:$N,10,0)</f>
        <v>No</v>
      </c>
      <c r="L2021" s="35" t="str">
        <f>VLOOKUP($A2021,'Medical Examinations'!$A:$N,12,0)</f>
        <v>Underweight</v>
      </c>
      <c r="M2021" s="35" t="str">
        <f>VLOOKUP($A2021,'Medical Examinations'!$A:$N,13,0)</f>
        <v>Normal</v>
      </c>
      <c r="N2021" s="45">
        <f>IFERROR(VLOOKUP($A2021,'Hospitalisation Details'!$A:$P,15,0),"")</f>
        <v>32414</v>
      </c>
      <c r="O2021" s="46">
        <f>IFERROR(VLOOKUP($A2021,'Hospitalisation Details'!$A:$P,6,0),"")</f>
        <v>3018.04</v>
      </c>
      <c r="P2021" s="47" t="str">
        <f>IFERROR(VLOOKUP($A2021,'Hospitalisation Details'!$A:$P,12,0),"")</f>
        <v>tier - 2</v>
      </c>
      <c r="Q2021" s="47" t="str">
        <f>IFERROR(VLOOKUP($A2021,'Hospitalisation Details'!$A:$P,13,0),"")</f>
        <v>tier - 2</v>
      </c>
      <c r="R2021" s="47" t="str">
        <f>IFERROR(VLOOKUP($A2021,'Hospitalisation Details'!$A:$P,14,0),"")</f>
        <v>R1012</v>
      </c>
      <c r="S2021" s="47">
        <f>IFERROR(VLOOKUP($A2021,'Hospitalisation Details'!$A:$P,16,0),"")</f>
        <v>34</v>
      </c>
    </row>
    <row r="2022" spans="1:19" x14ac:dyDescent="0.3">
      <c r="A2022" s="34" t="str">
        <f>'Medical Examinations'!A2022</f>
        <v>Id2021</v>
      </c>
      <c r="B2022" s="36" t="str">
        <f>VLOOKUP($A2022,'Customer Names'!A:E,3,FALSE)</f>
        <v>Mr.</v>
      </c>
      <c r="C2022" s="37" t="str">
        <f>VLOOKUP($A2022,'Customer Names'!$A:$E,4,FALSE)</f>
        <v xml:space="preserve"> Sean P</v>
      </c>
      <c r="D2022" s="37" t="str">
        <f>VLOOKUP($A2022,'Customer Names'!A:E,5,FALSE)</f>
        <v>O'Connor</v>
      </c>
      <c r="E2022" s="35">
        <f>VLOOKUP($A2022,'Medical Examinations'!$A:$H,2,FALSE)</f>
        <v>30.36</v>
      </c>
      <c r="F2022" s="35">
        <f>VLOOKUP($A2022,'Medical Examinations'!$A:$H,3,FALSE)</f>
        <v>9.39</v>
      </c>
      <c r="G2022" s="35" t="str">
        <f>VLOOKUP($A2022,'Medical Examinations'!$A:$N,11,0)</f>
        <v>No</v>
      </c>
      <c r="H2022" s="35" t="str">
        <f>VLOOKUP($A2022,'Medical Examinations'!$A:$N,5,0)</f>
        <v>No</v>
      </c>
      <c r="I2022" s="35" t="str">
        <f>VLOOKUP($A2022,'Medical Examinations'!$A:$N,6,0)</f>
        <v>No</v>
      </c>
      <c r="J2022" s="35">
        <f>VLOOKUP($A2022,'Medical Examinations'!$A:$N,9,0)</f>
        <v>0</v>
      </c>
      <c r="K2022" s="35" t="str">
        <f>VLOOKUP($A2022,'Medical Examinations'!$A:$N,10,0)</f>
        <v>No</v>
      </c>
      <c r="L2022" s="35" t="str">
        <f>VLOOKUP($A2022,'Medical Examinations'!$A:$N,12,0)</f>
        <v>Obesity</v>
      </c>
      <c r="M2022" s="35" t="str">
        <f>VLOOKUP($A2022,'Medical Examinations'!$A:$N,13,0)</f>
        <v>Diabetes</v>
      </c>
      <c r="N2022" s="45">
        <f>IFERROR(VLOOKUP($A2022,'Hospitalisation Details'!$A:$P,15,0),"")</f>
        <v>37605</v>
      </c>
      <c r="O2022" s="46">
        <f>IFERROR(VLOOKUP($A2022,'Hospitalisation Details'!$A:$P,6,0),"")</f>
        <v>3012.22</v>
      </c>
      <c r="P2022" s="47" t="str">
        <f>IFERROR(VLOOKUP($A2022,'Hospitalisation Details'!$A:$P,12,0),"")</f>
        <v>tier - 2</v>
      </c>
      <c r="Q2022" s="47" t="str">
        <f>IFERROR(VLOOKUP($A2022,'Hospitalisation Details'!$A:$P,13,0),"")</f>
        <v>tier - 3</v>
      </c>
      <c r="R2022" s="47" t="str">
        <f>IFERROR(VLOOKUP($A2022,'Hospitalisation Details'!$A:$P,14,0),"")</f>
        <v>R1012</v>
      </c>
      <c r="S2022" s="47">
        <f>IFERROR(VLOOKUP($A2022,'Hospitalisation Details'!$A:$P,16,0),"")</f>
        <v>20</v>
      </c>
    </row>
    <row r="2023" spans="1:19" x14ac:dyDescent="0.3">
      <c r="A2023" s="34" t="str">
        <f>'Medical Examinations'!A2023</f>
        <v>Id2022</v>
      </c>
      <c r="B2023" s="36" t="str">
        <f>VLOOKUP($A2023,'Customer Names'!A:E,3,FALSE)</f>
        <v>Ms.</v>
      </c>
      <c r="C2023" s="37" t="str">
        <f>VLOOKUP($A2023,'Customer Names'!$A:$E,4,FALSE)</f>
        <v xml:space="preserve"> Therese</v>
      </c>
      <c r="D2023" s="37" t="str">
        <f>VLOOKUP($A2023,'Customer Names'!A:E,5,FALSE)</f>
        <v>Howe</v>
      </c>
      <c r="E2023" s="35">
        <f>VLOOKUP($A2023,'Medical Examinations'!$A:$H,2,FALSE)</f>
        <v>19.37</v>
      </c>
      <c r="F2023" s="35">
        <f>VLOOKUP($A2023,'Medical Examinations'!$A:$H,3,FALSE)</f>
        <v>4.18</v>
      </c>
      <c r="G2023" s="35" t="str">
        <f>VLOOKUP($A2023,'Medical Examinations'!$A:$N,11,0)</f>
        <v>No</v>
      </c>
      <c r="H2023" s="35" t="str">
        <f>VLOOKUP($A2023,'Medical Examinations'!$A:$N,5,0)</f>
        <v>No</v>
      </c>
      <c r="I2023" s="35" t="str">
        <f>VLOOKUP($A2023,'Medical Examinations'!$A:$N,6,0)</f>
        <v>No</v>
      </c>
      <c r="J2023" s="35">
        <f>VLOOKUP($A2023,'Medical Examinations'!$A:$N,9,0)</f>
        <v>0</v>
      </c>
      <c r="K2023" s="35" t="str">
        <f>VLOOKUP($A2023,'Medical Examinations'!$A:$N,10,0)</f>
        <v>No</v>
      </c>
      <c r="L2023" s="35" t="str">
        <f>VLOOKUP($A2023,'Medical Examinations'!$A:$N,12,0)</f>
        <v>Normal Weight</v>
      </c>
      <c r="M2023" s="35" t="str">
        <f>VLOOKUP($A2023,'Medical Examinations'!$A:$N,13,0)</f>
        <v>Normal</v>
      </c>
      <c r="N2023" s="45">
        <f>IFERROR(VLOOKUP($A2023,'Hospitalisation Details'!$A:$P,15,0),"")</f>
        <v>33562</v>
      </c>
      <c r="O2023" s="46">
        <f>IFERROR(VLOOKUP($A2023,'Hospitalisation Details'!$A:$P,6,0),"")</f>
        <v>2985.67</v>
      </c>
      <c r="P2023" s="47" t="str">
        <f>IFERROR(VLOOKUP($A2023,'Hospitalisation Details'!$A:$P,12,0),"")</f>
        <v>tier - 2</v>
      </c>
      <c r="Q2023" s="47" t="str">
        <f>IFERROR(VLOOKUP($A2023,'Hospitalisation Details'!$A:$P,13,0),"")</f>
        <v>tier - 2</v>
      </c>
      <c r="R2023" s="47" t="str">
        <f>IFERROR(VLOOKUP($A2023,'Hospitalisation Details'!$A:$P,14,0),"")</f>
        <v>R1013</v>
      </c>
      <c r="S2023" s="47">
        <f>IFERROR(VLOOKUP($A2023,'Hospitalisation Details'!$A:$P,16,0),"")</f>
        <v>31</v>
      </c>
    </row>
    <row r="2024" spans="1:19" x14ac:dyDescent="0.3">
      <c r="A2024" s="34" t="str">
        <f>'Medical Examinations'!A2024</f>
        <v>Id2023</v>
      </c>
      <c r="B2024" s="36" t="str">
        <f>VLOOKUP($A2024,'Customer Names'!A:E,3,FALSE)</f>
        <v>Mr.</v>
      </c>
      <c r="C2024" s="37" t="str">
        <f>VLOOKUP($A2024,'Customer Names'!$A:$E,4,FALSE)</f>
        <v xml:space="preserve"> Beau</v>
      </c>
      <c r="D2024" s="37" t="str">
        <f>VLOOKUP($A2024,'Customer Names'!A:E,5,FALSE)</f>
        <v>Atwater</v>
      </c>
      <c r="E2024" s="35">
        <f>VLOOKUP($A2024,'Medical Examinations'!$A:$H,2,FALSE)</f>
        <v>16.71</v>
      </c>
      <c r="F2024" s="35">
        <f>VLOOKUP($A2024,'Medical Examinations'!$A:$H,3,FALSE)</f>
        <v>4.18</v>
      </c>
      <c r="G2024" s="35" t="str">
        <f>VLOOKUP($A2024,'Medical Examinations'!$A:$N,11,0)</f>
        <v>No</v>
      </c>
      <c r="H2024" s="35" t="str">
        <f>VLOOKUP($A2024,'Medical Examinations'!$A:$N,5,0)</f>
        <v>No</v>
      </c>
      <c r="I2024" s="35" t="str">
        <f>VLOOKUP($A2024,'Medical Examinations'!$A:$N,6,0)</f>
        <v>No</v>
      </c>
      <c r="J2024" s="35">
        <f>VLOOKUP($A2024,'Medical Examinations'!$A:$N,9,0)</f>
        <v>1</v>
      </c>
      <c r="K2024" s="35" t="str">
        <f>VLOOKUP($A2024,'Medical Examinations'!$A:$N,10,0)</f>
        <v>No</v>
      </c>
      <c r="L2024" s="35" t="str">
        <f>VLOOKUP($A2024,'Medical Examinations'!$A:$N,12,0)</f>
        <v>Underweight</v>
      </c>
      <c r="M2024" s="35" t="str">
        <f>VLOOKUP($A2024,'Medical Examinations'!$A:$N,13,0)</f>
        <v>Normal</v>
      </c>
      <c r="N2024" s="45">
        <f>IFERROR(VLOOKUP($A2024,'Hospitalisation Details'!$A:$P,15,0),"")</f>
        <v>31946</v>
      </c>
      <c r="O2024" s="46">
        <f>IFERROR(VLOOKUP($A2024,'Hospitalisation Details'!$A:$P,6,0),"")</f>
        <v>2979.52</v>
      </c>
      <c r="P2024" s="47" t="str">
        <f>IFERROR(VLOOKUP($A2024,'Hospitalisation Details'!$A:$P,12,0),"")</f>
        <v>tier - 2</v>
      </c>
      <c r="Q2024" s="47" t="str">
        <f>IFERROR(VLOOKUP($A2024,'Hospitalisation Details'!$A:$P,13,0),"")</f>
        <v>tier - 3</v>
      </c>
      <c r="R2024" s="47" t="str">
        <f>IFERROR(VLOOKUP($A2024,'Hospitalisation Details'!$A:$P,14,0),"")</f>
        <v>R1013</v>
      </c>
      <c r="S2024" s="47">
        <f>IFERROR(VLOOKUP($A2024,'Hospitalisation Details'!$A:$P,16,0),"")</f>
        <v>35</v>
      </c>
    </row>
    <row r="2025" spans="1:19" x14ac:dyDescent="0.3">
      <c r="A2025" s="34" t="str">
        <f>'Medical Examinations'!A2025</f>
        <v>Id2024</v>
      </c>
      <c r="B2025" s="36" t="str">
        <f>VLOOKUP($A2025,'Customer Names'!A:E,3,FALSE)</f>
        <v>Ms.</v>
      </c>
      <c r="C2025" s="37" t="str">
        <f>VLOOKUP($A2025,'Customer Names'!$A:$E,4,FALSE)</f>
        <v xml:space="preserve"> Kelsey M</v>
      </c>
      <c r="D2025" s="37" t="str">
        <f>VLOOKUP($A2025,'Customer Names'!A:E,5,FALSE)</f>
        <v>Gurganus</v>
      </c>
      <c r="E2025" s="35">
        <f>VLOOKUP($A2025,'Medical Examinations'!$A:$H,2,FALSE)</f>
        <v>24.1</v>
      </c>
      <c r="F2025" s="35">
        <f>VLOOKUP($A2025,'Medical Examinations'!$A:$H,3,FALSE)</f>
        <v>4.4000000000000004</v>
      </c>
      <c r="G2025" s="35" t="str">
        <f>VLOOKUP($A2025,'Medical Examinations'!$A:$N,11,0)</f>
        <v>Yes</v>
      </c>
      <c r="H2025" s="35" t="str">
        <f>VLOOKUP($A2025,'Medical Examinations'!$A:$N,5,0)</f>
        <v>No</v>
      </c>
      <c r="I2025" s="35" t="str">
        <f>VLOOKUP($A2025,'Medical Examinations'!$A:$N,6,0)</f>
        <v>No</v>
      </c>
      <c r="J2025" s="35">
        <f>VLOOKUP($A2025,'Medical Examinations'!$A:$N,9,0)</f>
        <v>1</v>
      </c>
      <c r="K2025" s="35" t="str">
        <f>VLOOKUP($A2025,'Medical Examinations'!$A:$N,10,0)</f>
        <v>No</v>
      </c>
      <c r="L2025" s="35" t="str">
        <f>VLOOKUP($A2025,'Medical Examinations'!$A:$N,12,0)</f>
        <v>Normal Weight</v>
      </c>
      <c r="M2025" s="35" t="str">
        <f>VLOOKUP($A2025,'Medical Examinations'!$A:$N,13,0)</f>
        <v>Normal</v>
      </c>
      <c r="N2025" s="45">
        <f>IFERROR(VLOOKUP($A2025,'Hospitalisation Details'!$A:$P,15,0),"")</f>
        <v>34966</v>
      </c>
      <c r="O2025" s="46">
        <f>IFERROR(VLOOKUP($A2025,'Hospitalisation Details'!$A:$P,6,0),"")</f>
        <v>2974.13</v>
      </c>
      <c r="P2025" s="47" t="str">
        <f>IFERROR(VLOOKUP($A2025,'Hospitalisation Details'!$A:$P,12,0),"")</f>
        <v>tier - 2</v>
      </c>
      <c r="Q2025" s="47" t="str">
        <f>IFERROR(VLOOKUP($A2025,'Hospitalisation Details'!$A:$P,13,0),"")</f>
        <v>tier - 1</v>
      </c>
      <c r="R2025" s="47" t="str">
        <f>IFERROR(VLOOKUP($A2025,'Hospitalisation Details'!$A:$P,14,0),"")</f>
        <v>R1011</v>
      </c>
      <c r="S2025" s="47">
        <f>IFERROR(VLOOKUP($A2025,'Hospitalisation Details'!$A:$P,16,0),"")</f>
        <v>27</v>
      </c>
    </row>
    <row r="2026" spans="1:19" x14ac:dyDescent="0.3">
      <c r="A2026" s="34" t="str">
        <f>'Medical Examinations'!A2026</f>
        <v>Id2025</v>
      </c>
      <c r="B2026" s="36" t="str">
        <f>VLOOKUP($A2026,'Customer Names'!A:E,3,FALSE)</f>
        <v>Ms.</v>
      </c>
      <c r="C2026" s="37" t="str">
        <f>VLOOKUP($A2026,'Customer Names'!$A:$E,4,FALSE)</f>
        <v xml:space="preserve"> Gretchen</v>
      </c>
      <c r="D2026" s="37" t="str">
        <f>VLOOKUP($A2026,'Customer Names'!A:E,5,FALSE)</f>
        <v>Holden</v>
      </c>
      <c r="E2026" s="35">
        <f>VLOOKUP($A2026,'Medical Examinations'!$A:$H,2,FALSE)</f>
        <v>29.77</v>
      </c>
      <c r="F2026" s="35">
        <f>VLOOKUP($A2026,'Medical Examinations'!$A:$H,3,FALSE)</f>
        <v>9.9</v>
      </c>
      <c r="G2026" s="35" t="str">
        <f>VLOOKUP($A2026,'Medical Examinations'!$A:$N,11,0)</f>
        <v>No</v>
      </c>
      <c r="H2026" s="35" t="str">
        <f>VLOOKUP($A2026,'Medical Examinations'!$A:$N,5,0)</f>
        <v>No</v>
      </c>
      <c r="I2026" s="35" t="str">
        <f>VLOOKUP($A2026,'Medical Examinations'!$A:$N,6,0)</f>
        <v>No</v>
      </c>
      <c r="J2026" s="35">
        <f>VLOOKUP($A2026,'Medical Examinations'!$A:$N,9,0)</f>
        <v>0</v>
      </c>
      <c r="K2026" s="35" t="str">
        <f>VLOOKUP($A2026,'Medical Examinations'!$A:$N,10,0)</f>
        <v>No</v>
      </c>
      <c r="L2026" s="35" t="str">
        <f>VLOOKUP($A2026,'Medical Examinations'!$A:$N,12,0)</f>
        <v>Overweight</v>
      </c>
      <c r="M2026" s="35" t="str">
        <f>VLOOKUP($A2026,'Medical Examinations'!$A:$N,13,0)</f>
        <v>Diabetes</v>
      </c>
      <c r="N2026" s="45">
        <f>IFERROR(VLOOKUP($A2026,'Hospitalisation Details'!$A:$P,15,0),"")</f>
        <v>37529</v>
      </c>
      <c r="O2026" s="46">
        <f>IFERROR(VLOOKUP($A2026,'Hospitalisation Details'!$A:$P,6,0),"")</f>
        <v>2943.41</v>
      </c>
      <c r="P2026" s="47" t="str">
        <f>IFERROR(VLOOKUP($A2026,'Hospitalisation Details'!$A:$P,12,0),"")</f>
        <v>tier - 2</v>
      </c>
      <c r="Q2026" s="47" t="str">
        <f>IFERROR(VLOOKUP($A2026,'Hospitalisation Details'!$A:$P,13,0),"")</f>
        <v>tier - 3</v>
      </c>
      <c r="R2026" s="47" t="str">
        <f>IFERROR(VLOOKUP($A2026,'Hospitalisation Details'!$A:$P,14,0),"")</f>
        <v>R1012</v>
      </c>
      <c r="S2026" s="47">
        <f>IFERROR(VLOOKUP($A2026,'Hospitalisation Details'!$A:$P,16,0),"")</f>
        <v>20</v>
      </c>
    </row>
    <row r="2027" spans="1:19" x14ac:dyDescent="0.3">
      <c r="A2027" s="34" t="str">
        <f>'Medical Examinations'!A2027</f>
        <v>Id2026</v>
      </c>
      <c r="B2027" s="36" t="str">
        <f>VLOOKUP($A2027,'Customer Names'!A:E,3,FALSE)</f>
        <v>Mr.</v>
      </c>
      <c r="C2027" s="37" t="str">
        <f>VLOOKUP($A2027,'Customer Names'!$A:$E,4,FALSE)</f>
        <v xml:space="preserve"> Nicholas E.</v>
      </c>
      <c r="D2027" s="37" t="str">
        <f>VLOOKUP($A2027,'Customer Names'!A:E,5,FALSE)</f>
        <v>Parton</v>
      </c>
      <c r="E2027" s="35">
        <f>VLOOKUP($A2027,'Medical Examinations'!$A:$H,2,FALSE)</f>
        <v>46.53</v>
      </c>
      <c r="F2027" s="35">
        <f>VLOOKUP($A2027,'Medical Examinations'!$A:$H,3,FALSE)</f>
        <v>4.84</v>
      </c>
      <c r="G2027" s="35" t="str">
        <f>VLOOKUP($A2027,'Medical Examinations'!$A:$N,11,0)</f>
        <v>Yes</v>
      </c>
      <c r="H2027" s="35" t="str">
        <f>VLOOKUP($A2027,'Medical Examinations'!$A:$N,5,0)</f>
        <v>No</v>
      </c>
      <c r="I2027" s="35" t="str">
        <f>VLOOKUP($A2027,'Medical Examinations'!$A:$N,6,0)</f>
        <v>No</v>
      </c>
      <c r="J2027" s="35">
        <f>VLOOKUP($A2027,'Medical Examinations'!$A:$N,9,0)</f>
        <v>0</v>
      </c>
      <c r="K2027" s="35" t="str">
        <f>VLOOKUP($A2027,'Medical Examinations'!$A:$N,10,0)</f>
        <v>No</v>
      </c>
      <c r="L2027" s="35" t="str">
        <f>VLOOKUP($A2027,'Medical Examinations'!$A:$N,12,0)</f>
        <v>Obesity</v>
      </c>
      <c r="M2027" s="35" t="str">
        <f>VLOOKUP($A2027,'Medical Examinations'!$A:$N,13,0)</f>
        <v>Normal</v>
      </c>
      <c r="N2027" s="45">
        <f>IFERROR(VLOOKUP($A2027,'Hospitalisation Details'!$A:$P,15,0),"")</f>
        <v>35246</v>
      </c>
      <c r="O2027" s="46">
        <f>IFERROR(VLOOKUP($A2027,'Hospitalisation Details'!$A:$P,6,0),"")</f>
        <v>2927.06</v>
      </c>
      <c r="P2027" s="47" t="str">
        <f>IFERROR(VLOOKUP($A2027,'Hospitalisation Details'!$A:$P,12,0),"")</f>
        <v>tier - 2</v>
      </c>
      <c r="Q2027" s="47" t="str">
        <f>IFERROR(VLOOKUP($A2027,'Hospitalisation Details'!$A:$P,13,0),"")</f>
        <v>tier - 2</v>
      </c>
      <c r="R2027" s="47" t="str">
        <f>IFERROR(VLOOKUP($A2027,'Hospitalisation Details'!$A:$P,14,0),"")</f>
        <v>R1013</v>
      </c>
      <c r="S2027" s="47">
        <f>IFERROR(VLOOKUP($A2027,'Hospitalisation Details'!$A:$P,16,0),"")</f>
        <v>26</v>
      </c>
    </row>
    <row r="2028" spans="1:19" x14ac:dyDescent="0.3">
      <c r="A2028" s="34" t="str">
        <f>'Medical Examinations'!A2028</f>
        <v>Id2027</v>
      </c>
      <c r="B2028" s="36" t="str">
        <f>VLOOKUP($A2028,'Customer Names'!A:E,3,FALSE)</f>
        <v>Ms.</v>
      </c>
      <c r="C2028" s="37" t="str">
        <f>VLOOKUP($A2028,'Customer Names'!$A:$E,4,FALSE)</f>
        <v xml:space="preserve"> Deborah</v>
      </c>
      <c r="D2028" s="37" t="str">
        <f>VLOOKUP($A2028,'Customer Names'!A:E,5,FALSE)</f>
        <v>Downs</v>
      </c>
      <c r="E2028" s="35">
        <f>VLOOKUP($A2028,'Medical Examinations'!$A:$H,2,FALSE)</f>
        <v>23.4</v>
      </c>
      <c r="F2028" s="35">
        <f>VLOOKUP($A2028,'Medical Examinations'!$A:$H,3,FALSE)</f>
        <v>5.53</v>
      </c>
      <c r="G2028" s="35" t="str">
        <f>VLOOKUP($A2028,'Medical Examinations'!$A:$N,11,0)</f>
        <v>No</v>
      </c>
      <c r="H2028" s="35" t="str">
        <f>VLOOKUP($A2028,'Medical Examinations'!$A:$N,5,0)</f>
        <v>No</v>
      </c>
      <c r="I2028" s="35" t="str">
        <f>VLOOKUP($A2028,'Medical Examinations'!$A:$N,6,0)</f>
        <v>Yes</v>
      </c>
      <c r="J2028" s="35">
        <f>VLOOKUP($A2028,'Medical Examinations'!$A:$N,9,0)</f>
        <v>1</v>
      </c>
      <c r="K2028" s="35" t="str">
        <f>VLOOKUP($A2028,'Medical Examinations'!$A:$N,10,0)</f>
        <v>No</v>
      </c>
      <c r="L2028" s="35" t="str">
        <f>VLOOKUP($A2028,'Medical Examinations'!$A:$N,12,0)</f>
        <v>Normal Weight</v>
      </c>
      <c r="M2028" s="35" t="str">
        <f>VLOOKUP($A2028,'Medical Examinations'!$A:$N,13,0)</f>
        <v>Normal</v>
      </c>
      <c r="N2028" s="45">
        <f>IFERROR(VLOOKUP($A2028,'Hospitalisation Details'!$A:$P,15,0),"")</f>
        <v>37777</v>
      </c>
      <c r="O2028" s="46">
        <f>IFERROR(VLOOKUP($A2028,'Hospitalisation Details'!$A:$P,6,0),"")</f>
        <v>2913.57</v>
      </c>
      <c r="P2028" s="47" t="str">
        <f>IFERROR(VLOOKUP($A2028,'Hospitalisation Details'!$A:$P,12,0),"")</f>
        <v>tier - 2</v>
      </c>
      <c r="Q2028" s="47" t="str">
        <f>IFERROR(VLOOKUP($A2028,'Hospitalisation Details'!$A:$P,13,0),"")</f>
        <v>tier - 2</v>
      </c>
      <c r="R2028" s="47" t="str">
        <f>IFERROR(VLOOKUP($A2028,'Hospitalisation Details'!$A:$P,14,0),"")</f>
        <v>R1011</v>
      </c>
      <c r="S2028" s="47">
        <f>IFERROR(VLOOKUP($A2028,'Hospitalisation Details'!$A:$P,16,0),"")</f>
        <v>20</v>
      </c>
    </row>
    <row r="2029" spans="1:19" x14ac:dyDescent="0.3">
      <c r="A2029" s="34" t="str">
        <f>'Medical Examinations'!A2029</f>
        <v>Id2028</v>
      </c>
      <c r="B2029" s="36" t="str">
        <f>VLOOKUP($A2029,'Customer Names'!A:E,3,FALSE)</f>
        <v>Mr.</v>
      </c>
      <c r="C2029" s="37" t="str">
        <f>VLOOKUP($A2029,'Customer Names'!$A:$E,4,FALSE)</f>
        <v xml:space="preserve"> Chuck W. Jr.</v>
      </c>
      <c r="D2029" s="37" t="str">
        <f>VLOOKUP($A2029,'Customer Names'!A:E,5,FALSE)</f>
        <v>Dent</v>
      </c>
      <c r="E2029" s="35">
        <f>VLOOKUP($A2029,'Medical Examinations'!$A:$H,2,FALSE)</f>
        <v>30</v>
      </c>
      <c r="F2029" s="35">
        <f>VLOOKUP($A2029,'Medical Examinations'!$A:$H,3,FALSE)</f>
        <v>4.33</v>
      </c>
      <c r="G2029" s="35" t="str">
        <f>VLOOKUP($A2029,'Medical Examinations'!$A:$N,11,0)</f>
        <v>Yes</v>
      </c>
      <c r="H2029" s="35" t="str">
        <f>VLOOKUP($A2029,'Medical Examinations'!$A:$N,5,0)</f>
        <v>No</v>
      </c>
      <c r="I2029" s="35" t="str">
        <f>VLOOKUP($A2029,'Medical Examinations'!$A:$N,6,0)</f>
        <v>No</v>
      </c>
      <c r="J2029" s="35">
        <f>VLOOKUP($A2029,'Medical Examinations'!$A:$N,9,0)</f>
        <v>0</v>
      </c>
      <c r="K2029" s="35" t="str">
        <f>VLOOKUP($A2029,'Medical Examinations'!$A:$N,10,0)</f>
        <v>No</v>
      </c>
      <c r="L2029" s="35" t="str">
        <f>VLOOKUP($A2029,'Medical Examinations'!$A:$N,12,0)</f>
        <v>Obesity</v>
      </c>
      <c r="M2029" s="35" t="str">
        <f>VLOOKUP($A2029,'Medical Examinations'!$A:$N,13,0)</f>
        <v>Normal</v>
      </c>
      <c r="N2029" s="45">
        <f>IFERROR(VLOOKUP($A2029,'Hospitalisation Details'!$A:$P,15,0),"")</f>
        <v>35229</v>
      </c>
      <c r="O2029" s="46">
        <f>IFERROR(VLOOKUP($A2029,'Hospitalisation Details'!$A:$P,6,0),"")</f>
        <v>2904.09</v>
      </c>
      <c r="P2029" s="47" t="str">
        <f>IFERROR(VLOOKUP($A2029,'Hospitalisation Details'!$A:$P,12,0),"")</f>
        <v>tier - 2</v>
      </c>
      <c r="Q2029" s="47" t="str">
        <f>IFERROR(VLOOKUP($A2029,'Hospitalisation Details'!$A:$P,13,0),"")</f>
        <v>tier - 2</v>
      </c>
      <c r="R2029" s="47" t="str">
        <f>IFERROR(VLOOKUP($A2029,'Hospitalisation Details'!$A:$P,14,0),"")</f>
        <v>R1011</v>
      </c>
      <c r="S2029" s="47">
        <f>IFERROR(VLOOKUP($A2029,'Hospitalisation Details'!$A:$P,16,0),"")</f>
        <v>26</v>
      </c>
    </row>
    <row r="2030" spans="1:19" x14ac:dyDescent="0.3">
      <c r="A2030" s="34" t="str">
        <f>'Medical Examinations'!A2030</f>
        <v>Id2029</v>
      </c>
      <c r="B2030" s="36" t="str">
        <f>VLOOKUP($A2030,'Customer Names'!A:E,3,FALSE)</f>
        <v>Mr.</v>
      </c>
      <c r="C2030" s="37" t="str">
        <f>VLOOKUP($A2030,'Customer Names'!$A:$E,4,FALSE)</f>
        <v xml:space="preserve"> Daniel</v>
      </c>
      <c r="D2030" s="37" t="str">
        <f>VLOOKUP($A2030,'Customer Names'!A:E,5,FALSE)</f>
        <v>Ranti</v>
      </c>
      <c r="E2030" s="35">
        <f>VLOOKUP($A2030,'Medical Examinations'!$A:$H,2,FALSE)</f>
        <v>29.15</v>
      </c>
      <c r="F2030" s="35">
        <f>VLOOKUP($A2030,'Medical Examinations'!$A:$H,3,FALSE)</f>
        <v>4.91</v>
      </c>
      <c r="G2030" s="35" t="str">
        <f>VLOOKUP($A2030,'Medical Examinations'!$A:$N,11,0)</f>
        <v>Yes</v>
      </c>
      <c r="H2030" s="35" t="str">
        <f>VLOOKUP($A2030,'Medical Examinations'!$A:$N,5,0)</f>
        <v>No</v>
      </c>
      <c r="I2030" s="35" t="str">
        <f>VLOOKUP($A2030,'Medical Examinations'!$A:$N,6,0)</f>
        <v>No</v>
      </c>
      <c r="J2030" s="35">
        <f>VLOOKUP($A2030,'Medical Examinations'!$A:$N,9,0)</f>
        <v>0</v>
      </c>
      <c r="K2030" s="35" t="str">
        <f>VLOOKUP($A2030,'Medical Examinations'!$A:$N,10,0)</f>
        <v>No</v>
      </c>
      <c r="L2030" s="35" t="str">
        <f>VLOOKUP($A2030,'Medical Examinations'!$A:$N,12,0)</f>
        <v>Overweight</v>
      </c>
      <c r="M2030" s="35" t="str">
        <f>VLOOKUP($A2030,'Medical Examinations'!$A:$N,13,0)</f>
        <v>Normal</v>
      </c>
      <c r="N2030" s="45">
        <f>IFERROR(VLOOKUP($A2030,'Hospitalisation Details'!$A:$P,15,0),"")</f>
        <v>35362</v>
      </c>
      <c r="O2030" s="46">
        <f>IFERROR(VLOOKUP($A2030,'Hospitalisation Details'!$A:$P,6,0),"")</f>
        <v>2902.91</v>
      </c>
      <c r="P2030" s="47" t="str">
        <f>IFERROR(VLOOKUP($A2030,'Hospitalisation Details'!$A:$P,12,0),"")</f>
        <v>tier - 2</v>
      </c>
      <c r="Q2030" s="47" t="str">
        <f>IFERROR(VLOOKUP($A2030,'Hospitalisation Details'!$A:$P,13,0),"")</f>
        <v>tier - 2</v>
      </c>
      <c r="R2030" s="47" t="str">
        <f>IFERROR(VLOOKUP($A2030,'Hospitalisation Details'!$A:$P,14,0),"")</f>
        <v>R1013</v>
      </c>
      <c r="S2030" s="47">
        <f>IFERROR(VLOOKUP($A2030,'Hospitalisation Details'!$A:$P,16,0),"")</f>
        <v>26</v>
      </c>
    </row>
    <row r="2031" spans="1:19" x14ac:dyDescent="0.3">
      <c r="A2031" s="34" t="str">
        <f>'Medical Examinations'!A2031</f>
        <v>Id2030</v>
      </c>
      <c r="B2031" s="36" t="str">
        <f>VLOOKUP($A2031,'Customer Names'!A:E,3,FALSE)</f>
        <v>Ms.</v>
      </c>
      <c r="C2031" s="37" t="str">
        <f>VLOOKUP($A2031,'Customer Names'!$A:$E,4,FALSE)</f>
        <v xml:space="preserve"> Amany</v>
      </c>
      <c r="D2031" s="37" t="str">
        <f>VLOOKUP($A2031,'Customer Names'!A:E,5,FALSE)</f>
        <v>Ishaq</v>
      </c>
      <c r="E2031" s="35">
        <f>VLOOKUP($A2031,'Medical Examinations'!$A:$H,2,FALSE)</f>
        <v>34.865000000000002</v>
      </c>
      <c r="F2031" s="35">
        <f>VLOOKUP($A2031,'Medical Examinations'!$A:$H,3,FALSE)</f>
        <v>4.8</v>
      </c>
      <c r="G2031" s="35" t="str">
        <f>VLOOKUP($A2031,'Medical Examinations'!$A:$N,11,0)</f>
        <v>No</v>
      </c>
      <c r="H2031" s="35" t="str">
        <f>VLOOKUP($A2031,'Medical Examinations'!$A:$N,5,0)</f>
        <v>No</v>
      </c>
      <c r="I2031" s="35" t="str">
        <f>VLOOKUP($A2031,'Medical Examinations'!$A:$N,6,0)</f>
        <v>No</v>
      </c>
      <c r="J2031" s="35">
        <f>VLOOKUP($A2031,'Medical Examinations'!$A:$N,9,0)</f>
        <v>0</v>
      </c>
      <c r="K2031" s="35" t="str">
        <f>VLOOKUP($A2031,'Medical Examinations'!$A:$N,10,0)</f>
        <v>No</v>
      </c>
      <c r="L2031" s="35" t="str">
        <f>VLOOKUP($A2031,'Medical Examinations'!$A:$N,12,0)</f>
        <v>Obesity</v>
      </c>
      <c r="M2031" s="35" t="str">
        <f>VLOOKUP($A2031,'Medical Examinations'!$A:$N,13,0)</f>
        <v>Normal</v>
      </c>
      <c r="N2031" s="45">
        <f>IFERROR(VLOOKUP($A2031,'Hospitalisation Details'!$A:$P,15,0),"")</f>
        <v>36465</v>
      </c>
      <c r="O2031" s="46">
        <f>IFERROR(VLOOKUP($A2031,'Hospitalisation Details'!$A:$P,6,0),"")</f>
        <v>2899.49</v>
      </c>
      <c r="P2031" s="47" t="str">
        <f>IFERROR(VLOOKUP($A2031,'Hospitalisation Details'!$A:$P,12,0),"")</f>
        <v>tier - 2</v>
      </c>
      <c r="Q2031" s="47" t="str">
        <f>IFERROR(VLOOKUP($A2031,'Hospitalisation Details'!$A:$P,13,0),"")</f>
        <v>tier - 2</v>
      </c>
      <c r="R2031" s="47" t="str">
        <f>IFERROR(VLOOKUP($A2031,'Hospitalisation Details'!$A:$P,14,0),"")</f>
        <v>R1024</v>
      </c>
      <c r="S2031" s="47">
        <f>IFERROR(VLOOKUP($A2031,'Hospitalisation Details'!$A:$P,16,0),"")</f>
        <v>23</v>
      </c>
    </row>
    <row r="2032" spans="1:19" x14ac:dyDescent="0.3">
      <c r="A2032" s="34" t="str">
        <f>'Medical Examinations'!A2032</f>
        <v>Id2031</v>
      </c>
      <c r="B2032" s="36" t="str">
        <f>VLOOKUP($A2032,'Customer Names'!A:E,3,FALSE)</f>
        <v>Ms.</v>
      </c>
      <c r="C2032" s="37" t="str">
        <f>VLOOKUP($A2032,'Customer Names'!$A:$E,4,FALSE)</f>
        <v xml:space="preserve"> Kipling</v>
      </c>
      <c r="D2032" s="37" t="str">
        <f>VLOOKUP($A2032,'Customer Names'!A:E,5,FALSE)</f>
        <v>Wiles</v>
      </c>
      <c r="E2032" s="35">
        <f>VLOOKUP($A2032,'Medical Examinations'!$A:$H,2,FALSE)</f>
        <v>28.12</v>
      </c>
      <c r="F2032" s="35">
        <f>VLOOKUP($A2032,'Medical Examinations'!$A:$H,3,FALSE)</f>
        <v>5.55</v>
      </c>
      <c r="G2032" s="35" t="str">
        <f>VLOOKUP($A2032,'Medical Examinations'!$A:$N,11,0)</f>
        <v>Yes</v>
      </c>
      <c r="H2032" s="35" t="str">
        <f>VLOOKUP($A2032,'Medical Examinations'!$A:$N,5,0)</f>
        <v>yes</v>
      </c>
      <c r="I2032" s="35" t="str">
        <f>VLOOKUP($A2032,'Medical Examinations'!$A:$N,6,0)</f>
        <v>No</v>
      </c>
      <c r="J2032" s="35">
        <f>VLOOKUP($A2032,'Medical Examinations'!$A:$N,9,0)</f>
        <v>2</v>
      </c>
      <c r="K2032" s="35" t="str">
        <f>VLOOKUP($A2032,'Medical Examinations'!$A:$N,10,0)</f>
        <v>No</v>
      </c>
      <c r="L2032" s="35" t="str">
        <f>VLOOKUP($A2032,'Medical Examinations'!$A:$N,12,0)</f>
        <v>Overweight</v>
      </c>
      <c r="M2032" s="35" t="str">
        <f>VLOOKUP($A2032,'Medical Examinations'!$A:$N,13,0)</f>
        <v>Normal</v>
      </c>
      <c r="N2032" s="45">
        <f>IFERROR(VLOOKUP($A2032,'Hospitalisation Details'!$A:$P,15,0),"")</f>
        <v>36721</v>
      </c>
      <c r="O2032" s="46">
        <f>IFERROR(VLOOKUP($A2032,'Hospitalisation Details'!$A:$P,6,0),"")</f>
        <v>2897.46</v>
      </c>
      <c r="P2032" s="47" t="str">
        <f>IFERROR(VLOOKUP($A2032,'Hospitalisation Details'!$A:$P,12,0),"")</f>
        <v>tier - 2</v>
      </c>
      <c r="Q2032" s="47" t="str">
        <f>IFERROR(VLOOKUP($A2032,'Hospitalisation Details'!$A:$P,13,0),"")</f>
        <v>tier - 1</v>
      </c>
      <c r="R2032" s="47" t="str">
        <f>IFERROR(VLOOKUP($A2032,'Hospitalisation Details'!$A:$P,14,0),"")</f>
        <v>R1012</v>
      </c>
      <c r="S2032" s="47">
        <f>IFERROR(VLOOKUP($A2032,'Hospitalisation Details'!$A:$P,16,0),"")</f>
        <v>22</v>
      </c>
    </row>
    <row r="2033" spans="1:19" x14ac:dyDescent="0.3">
      <c r="A2033" s="34" t="str">
        <f>'Medical Examinations'!A2033</f>
        <v>Id2032</v>
      </c>
      <c r="B2033" s="36" t="str">
        <f>VLOOKUP($A2033,'Customer Names'!A:E,3,FALSE)</f>
        <v>Mr.</v>
      </c>
      <c r="C2033" s="37" t="str">
        <f>VLOOKUP($A2033,'Customer Names'!$A:$E,4,FALSE)</f>
        <v xml:space="preserve"> Duncan</v>
      </c>
      <c r="D2033" s="37" t="str">
        <f>VLOOKUP($A2033,'Customer Names'!A:E,5,FALSE)</f>
        <v>Roberts</v>
      </c>
      <c r="E2033" s="35">
        <f>VLOOKUP($A2033,'Medical Examinations'!$A:$H,2,FALSE)</f>
        <v>29.45</v>
      </c>
      <c r="F2033" s="35">
        <f>VLOOKUP($A2033,'Medical Examinations'!$A:$H,3,FALSE)</f>
        <v>5.24</v>
      </c>
      <c r="G2033" s="35" t="str">
        <f>VLOOKUP($A2033,'Medical Examinations'!$A:$N,11,0)</f>
        <v>Yes</v>
      </c>
      <c r="H2033" s="35" t="str">
        <f>VLOOKUP($A2033,'Medical Examinations'!$A:$N,5,0)</f>
        <v>No</v>
      </c>
      <c r="I2033" s="35" t="str">
        <f>VLOOKUP($A2033,'Medical Examinations'!$A:$N,6,0)</f>
        <v>No</v>
      </c>
      <c r="J2033" s="35">
        <f>VLOOKUP($A2033,'Medical Examinations'!$A:$N,9,0)</f>
        <v>0</v>
      </c>
      <c r="K2033" s="35" t="str">
        <f>VLOOKUP($A2033,'Medical Examinations'!$A:$N,10,0)</f>
        <v>No</v>
      </c>
      <c r="L2033" s="35" t="str">
        <f>VLOOKUP($A2033,'Medical Examinations'!$A:$N,12,0)</f>
        <v>Overweight</v>
      </c>
      <c r="M2033" s="35" t="str">
        <f>VLOOKUP($A2033,'Medical Examinations'!$A:$N,13,0)</f>
        <v>Normal</v>
      </c>
      <c r="N2033" s="45">
        <f>IFERROR(VLOOKUP($A2033,'Hospitalisation Details'!$A:$P,15,0),"")</f>
        <v>35237</v>
      </c>
      <c r="O2033" s="46">
        <f>IFERROR(VLOOKUP($A2033,'Hospitalisation Details'!$A:$P,6,0),"")</f>
        <v>2897.32</v>
      </c>
      <c r="P2033" s="47" t="str">
        <f>IFERROR(VLOOKUP($A2033,'Hospitalisation Details'!$A:$P,12,0),"")</f>
        <v>tier - 3</v>
      </c>
      <c r="Q2033" s="47" t="str">
        <f>IFERROR(VLOOKUP($A2033,'Hospitalisation Details'!$A:$P,13,0),"")</f>
        <v>tier - 3</v>
      </c>
      <c r="R2033" s="47" t="str">
        <f>IFERROR(VLOOKUP($A2033,'Hospitalisation Details'!$A:$P,14,0),"")</f>
        <v>R1016</v>
      </c>
      <c r="S2033" s="47">
        <f>IFERROR(VLOOKUP($A2033,'Hospitalisation Details'!$A:$P,16,0),"")</f>
        <v>26</v>
      </c>
    </row>
    <row r="2034" spans="1:19" x14ac:dyDescent="0.3">
      <c r="A2034" s="34" t="str">
        <f>'Medical Examinations'!A2034</f>
        <v>Id2033</v>
      </c>
      <c r="B2034" s="36" t="str">
        <f>VLOOKUP($A2034,'Customer Names'!A:E,3,FALSE)</f>
        <v>Mr.</v>
      </c>
      <c r="C2034" s="37" t="str">
        <f>VLOOKUP($A2034,'Customer Names'!$A:$E,4,FALSE)</f>
        <v xml:space="preserve"> Louis C.</v>
      </c>
      <c r="D2034" s="37" t="str">
        <f>VLOOKUP($A2034,'Customer Names'!A:E,5,FALSE)</f>
        <v>Serafini</v>
      </c>
      <c r="E2034" s="35">
        <f>VLOOKUP($A2034,'Medical Examinations'!$A:$H,2,FALSE)</f>
        <v>27.94</v>
      </c>
      <c r="F2034" s="35">
        <f>VLOOKUP($A2034,'Medical Examinations'!$A:$H,3,FALSE)</f>
        <v>6.08</v>
      </c>
      <c r="G2034" s="35" t="str">
        <f>VLOOKUP($A2034,'Medical Examinations'!$A:$N,11,0)</f>
        <v>No</v>
      </c>
      <c r="H2034" s="35" t="str">
        <f>VLOOKUP($A2034,'Medical Examinations'!$A:$N,5,0)</f>
        <v>No</v>
      </c>
      <c r="I2034" s="35" t="str">
        <f>VLOOKUP($A2034,'Medical Examinations'!$A:$N,6,0)</f>
        <v>Yes</v>
      </c>
      <c r="J2034" s="35">
        <f>VLOOKUP($A2034,'Medical Examinations'!$A:$N,9,0)</f>
        <v>1</v>
      </c>
      <c r="K2034" s="35" t="str">
        <f>VLOOKUP($A2034,'Medical Examinations'!$A:$N,10,0)</f>
        <v>No</v>
      </c>
      <c r="L2034" s="35" t="str">
        <f>VLOOKUP($A2034,'Medical Examinations'!$A:$N,12,0)</f>
        <v>Overweight</v>
      </c>
      <c r="M2034" s="35" t="str">
        <f>VLOOKUP($A2034,'Medical Examinations'!$A:$N,13,0)</f>
        <v>Prediabetes</v>
      </c>
      <c r="N2034" s="45">
        <f>IFERROR(VLOOKUP($A2034,'Hospitalisation Details'!$A:$P,15,0),"")</f>
        <v>34193</v>
      </c>
      <c r="O2034" s="46">
        <f>IFERROR(VLOOKUP($A2034,'Hospitalisation Details'!$A:$P,6,0),"")</f>
        <v>2867.12</v>
      </c>
      <c r="P2034" s="47" t="str">
        <f>IFERROR(VLOOKUP($A2034,'Hospitalisation Details'!$A:$P,12,0),"")</f>
        <v>tier - 1</v>
      </c>
      <c r="Q2034" s="47" t="str">
        <f>IFERROR(VLOOKUP($A2034,'Hospitalisation Details'!$A:$P,13,0),"")</f>
        <v>tier - 3</v>
      </c>
      <c r="R2034" s="47" t="str">
        <f>IFERROR(VLOOKUP($A2034,'Hospitalisation Details'!$A:$P,14,0),"")</f>
        <v>R1013</v>
      </c>
      <c r="S2034" s="47">
        <f>IFERROR(VLOOKUP($A2034,'Hospitalisation Details'!$A:$P,16,0),"")</f>
        <v>29</v>
      </c>
    </row>
    <row r="2035" spans="1:19" x14ac:dyDescent="0.3">
      <c r="A2035" s="34" t="str">
        <f>'Medical Examinations'!A2035</f>
        <v>Id2034</v>
      </c>
      <c r="B2035" s="36" t="str">
        <f>VLOOKUP($A2035,'Customer Names'!A:E,3,FALSE)</f>
        <v>Mr.</v>
      </c>
      <c r="C2035" s="37" t="str">
        <f>VLOOKUP($A2035,'Customer Names'!$A:$E,4,FALSE)</f>
        <v xml:space="preserve"> Daniel J</v>
      </c>
      <c r="D2035" s="37" t="str">
        <f>VLOOKUP($A2035,'Customer Names'!A:E,5,FALSE)</f>
        <v>Button</v>
      </c>
      <c r="E2035" s="35">
        <f>VLOOKUP($A2035,'Medical Examinations'!$A:$H,2,FALSE)</f>
        <v>27.2</v>
      </c>
      <c r="F2035" s="35">
        <f>VLOOKUP($A2035,'Medical Examinations'!$A:$H,3,FALSE)</f>
        <v>5.83</v>
      </c>
      <c r="G2035" s="35" t="str">
        <f>VLOOKUP($A2035,'Medical Examinations'!$A:$N,11,0)</f>
        <v>No</v>
      </c>
      <c r="H2035" s="35" t="str">
        <f>VLOOKUP($A2035,'Medical Examinations'!$A:$N,5,0)</f>
        <v>No</v>
      </c>
      <c r="I2035" s="35" t="str">
        <f>VLOOKUP($A2035,'Medical Examinations'!$A:$N,6,0)</f>
        <v>Yes</v>
      </c>
      <c r="J2035" s="35">
        <f>VLOOKUP($A2035,'Medical Examinations'!$A:$N,9,0)</f>
        <v>1</v>
      </c>
      <c r="K2035" s="35" t="str">
        <f>VLOOKUP($A2035,'Medical Examinations'!$A:$N,10,0)</f>
        <v>No</v>
      </c>
      <c r="L2035" s="35" t="str">
        <f>VLOOKUP($A2035,'Medical Examinations'!$A:$N,12,0)</f>
        <v>Overweight</v>
      </c>
      <c r="M2035" s="35" t="str">
        <f>VLOOKUP($A2035,'Medical Examinations'!$A:$N,13,0)</f>
        <v>Prediabetes</v>
      </c>
      <c r="N2035" s="45">
        <f>IFERROR(VLOOKUP($A2035,'Hospitalisation Details'!$A:$P,15,0),"")</f>
        <v>34274</v>
      </c>
      <c r="O2035" s="46">
        <f>IFERROR(VLOOKUP($A2035,'Hospitalisation Details'!$A:$P,6,0),"")</f>
        <v>2866.09</v>
      </c>
      <c r="P2035" s="47" t="str">
        <f>IFERROR(VLOOKUP($A2035,'Hospitalisation Details'!$A:$P,12,0),"")</f>
        <v>tier - 3</v>
      </c>
      <c r="Q2035" s="47" t="str">
        <f>IFERROR(VLOOKUP($A2035,'Hospitalisation Details'!$A:$P,13,0),"")</f>
        <v>tier - 3</v>
      </c>
      <c r="R2035" s="47" t="str">
        <f>IFERROR(VLOOKUP($A2035,'Hospitalisation Details'!$A:$P,14,0),"")</f>
        <v>R1011</v>
      </c>
      <c r="S2035" s="47">
        <f>IFERROR(VLOOKUP($A2035,'Hospitalisation Details'!$A:$P,16,0),"")</f>
        <v>29</v>
      </c>
    </row>
    <row r="2036" spans="1:19" x14ac:dyDescent="0.3">
      <c r="A2036" s="34" t="str">
        <f>'Medical Examinations'!A2036</f>
        <v>Id2035</v>
      </c>
      <c r="B2036" s="36" t="str">
        <f>VLOOKUP($A2036,'Customer Names'!A:E,3,FALSE)</f>
        <v>Ms.</v>
      </c>
      <c r="C2036" s="37" t="str">
        <f>VLOOKUP($A2036,'Customer Names'!$A:$E,4,FALSE)</f>
        <v xml:space="preserve"> Ildiko M.</v>
      </c>
      <c r="D2036" s="37" t="str">
        <f>VLOOKUP($A2036,'Customer Names'!A:E,5,FALSE)</f>
        <v>Gaal</v>
      </c>
      <c r="E2036" s="35">
        <f>VLOOKUP($A2036,'Medical Examinations'!$A:$H,2,FALSE)</f>
        <v>33.344999999999999</v>
      </c>
      <c r="F2036" s="35">
        <f>VLOOKUP($A2036,'Medical Examinations'!$A:$H,3,FALSE)</f>
        <v>4.29</v>
      </c>
      <c r="G2036" s="35" t="str">
        <f>VLOOKUP($A2036,'Medical Examinations'!$A:$N,11,0)</f>
        <v>No</v>
      </c>
      <c r="H2036" s="35" t="str">
        <f>VLOOKUP($A2036,'Medical Examinations'!$A:$N,5,0)</f>
        <v>No</v>
      </c>
      <c r="I2036" s="35" t="str">
        <f>VLOOKUP($A2036,'Medical Examinations'!$A:$N,6,0)</f>
        <v>No</v>
      </c>
      <c r="J2036" s="35">
        <f>VLOOKUP($A2036,'Medical Examinations'!$A:$N,9,0)</f>
        <v>1</v>
      </c>
      <c r="K2036" s="35" t="str">
        <f>VLOOKUP($A2036,'Medical Examinations'!$A:$N,10,0)</f>
        <v>No</v>
      </c>
      <c r="L2036" s="35" t="str">
        <f>VLOOKUP($A2036,'Medical Examinations'!$A:$N,12,0)</f>
        <v>Obesity</v>
      </c>
      <c r="M2036" s="35" t="str">
        <f>VLOOKUP($A2036,'Medical Examinations'!$A:$N,13,0)</f>
        <v>Normal</v>
      </c>
      <c r="N2036" s="45">
        <f>IFERROR(VLOOKUP($A2036,'Hospitalisation Details'!$A:$P,15,0),"")</f>
        <v>36042</v>
      </c>
      <c r="O2036" s="46">
        <f>IFERROR(VLOOKUP($A2036,'Hospitalisation Details'!$A:$P,6,0),"")</f>
        <v>2855.44</v>
      </c>
      <c r="P2036" s="47" t="str">
        <f>IFERROR(VLOOKUP($A2036,'Hospitalisation Details'!$A:$P,12,0),"")</f>
        <v>tier - 2</v>
      </c>
      <c r="Q2036" s="47" t="str">
        <f>IFERROR(VLOOKUP($A2036,'Hospitalisation Details'!$A:$P,13,0),"")</f>
        <v>tier - 3</v>
      </c>
      <c r="R2036" s="47" t="str">
        <f>IFERROR(VLOOKUP($A2036,'Hospitalisation Details'!$A:$P,14,0),"")</f>
        <v>R1012</v>
      </c>
      <c r="S2036" s="47">
        <f>IFERROR(VLOOKUP($A2036,'Hospitalisation Details'!$A:$P,16,0),"")</f>
        <v>24</v>
      </c>
    </row>
    <row r="2037" spans="1:19" x14ac:dyDescent="0.3">
      <c r="A2037" s="34" t="str">
        <f>'Medical Examinations'!A2037</f>
        <v>Id2036</v>
      </c>
      <c r="B2037" s="36" t="str">
        <f>VLOOKUP($A2037,'Customer Names'!A:E,3,FALSE)</f>
        <v>Ms.</v>
      </c>
      <c r="C2037" s="37" t="str">
        <f>VLOOKUP($A2037,'Customer Names'!$A:$E,4,FALSE)</f>
        <v xml:space="preserve"> Melinda E.</v>
      </c>
      <c r="D2037" s="37" t="str">
        <f>VLOOKUP($A2037,'Customer Names'!A:E,5,FALSE)</f>
        <v>Liptak</v>
      </c>
      <c r="E2037" s="35">
        <f>VLOOKUP($A2037,'Medical Examinations'!$A:$H,2,FALSE)</f>
        <v>29.925000000000001</v>
      </c>
      <c r="F2037" s="35">
        <f>VLOOKUP($A2037,'Medical Examinations'!$A:$H,3,FALSE)</f>
        <v>5.3</v>
      </c>
      <c r="G2037" s="35" t="str">
        <f>VLOOKUP($A2037,'Medical Examinations'!$A:$N,11,0)</f>
        <v>No</v>
      </c>
      <c r="H2037" s="35" t="str">
        <f>VLOOKUP($A2037,'Medical Examinations'!$A:$N,5,0)</f>
        <v>No</v>
      </c>
      <c r="I2037" s="35" t="str">
        <f>VLOOKUP($A2037,'Medical Examinations'!$A:$N,6,0)</f>
        <v>No</v>
      </c>
      <c r="J2037" s="35">
        <f>VLOOKUP($A2037,'Medical Examinations'!$A:$N,9,0)</f>
        <v>1</v>
      </c>
      <c r="K2037" s="35" t="str">
        <f>VLOOKUP($A2037,'Medical Examinations'!$A:$N,10,0)</f>
        <v>No</v>
      </c>
      <c r="L2037" s="35" t="str">
        <f>VLOOKUP($A2037,'Medical Examinations'!$A:$N,12,0)</f>
        <v>Overweight</v>
      </c>
      <c r="M2037" s="35" t="str">
        <f>VLOOKUP($A2037,'Medical Examinations'!$A:$N,13,0)</f>
        <v>Normal</v>
      </c>
      <c r="N2037" s="45">
        <f>IFERROR(VLOOKUP($A2037,'Hospitalisation Details'!$A:$P,15,0),"")</f>
        <v>35963</v>
      </c>
      <c r="O2037" s="46">
        <f>IFERROR(VLOOKUP($A2037,'Hospitalisation Details'!$A:$P,6,0),"")</f>
        <v>2850.68</v>
      </c>
      <c r="P2037" s="47" t="str">
        <f>IFERROR(VLOOKUP($A2037,'Hospitalisation Details'!$A:$P,12,0),"")</f>
        <v>tier - 2</v>
      </c>
      <c r="Q2037" s="47" t="str">
        <f>IFERROR(VLOOKUP($A2037,'Hospitalisation Details'!$A:$P,13,0),"")</f>
        <v>tier - 3</v>
      </c>
      <c r="R2037" s="47" t="str">
        <f>IFERROR(VLOOKUP($A2037,'Hospitalisation Details'!$A:$P,14,0),"")</f>
        <v>R1012</v>
      </c>
      <c r="S2037" s="47">
        <f>IFERROR(VLOOKUP($A2037,'Hospitalisation Details'!$A:$P,16,0),"")</f>
        <v>24</v>
      </c>
    </row>
    <row r="2038" spans="1:19" x14ac:dyDescent="0.3">
      <c r="A2038" s="34" t="str">
        <f>'Medical Examinations'!A2038</f>
        <v>Id2037</v>
      </c>
      <c r="B2038" s="36" t="str">
        <f>VLOOKUP($A2038,'Customer Names'!A:E,3,FALSE)</f>
        <v>Ms.</v>
      </c>
      <c r="C2038" s="37" t="str">
        <f>VLOOKUP($A2038,'Customer Names'!$A:$E,4,FALSE)</f>
        <v xml:space="preserve"> Ashley M</v>
      </c>
      <c r="D2038" s="37" t="str">
        <f>VLOOKUP($A2038,'Customer Names'!A:E,5,FALSE)</f>
        <v>Kellam</v>
      </c>
      <c r="E2038" s="35">
        <f>VLOOKUP($A2038,'Medical Examinations'!$A:$H,2,FALSE)</f>
        <v>24.225000000000001</v>
      </c>
      <c r="F2038" s="35">
        <f>VLOOKUP($A2038,'Medical Examinations'!$A:$H,3,FALSE)</f>
        <v>4.42</v>
      </c>
      <c r="G2038" s="35" t="str">
        <f>VLOOKUP($A2038,'Medical Examinations'!$A:$N,11,0)</f>
        <v>No</v>
      </c>
      <c r="H2038" s="35" t="str">
        <f>VLOOKUP($A2038,'Medical Examinations'!$A:$N,5,0)</f>
        <v>No</v>
      </c>
      <c r="I2038" s="35" t="str">
        <f>VLOOKUP($A2038,'Medical Examinations'!$A:$N,6,0)</f>
        <v>No</v>
      </c>
      <c r="J2038" s="35">
        <f>VLOOKUP($A2038,'Medical Examinations'!$A:$N,9,0)</f>
        <v>1</v>
      </c>
      <c r="K2038" s="35" t="str">
        <f>VLOOKUP($A2038,'Medical Examinations'!$A:$N,10,0)</f>
        <v>No</v>
      </c>
      <c r="L2038" s="35" t="str">
        <f>VLOOKUP($A2038,'Medical Examinations'!$A:$N,12,0)</f>
        <v>Normal Weight</v>
      </c>
      <c r="M2038" s="35" t="str">
        <f>VLOOKUP($A2038,'Medical Examinations'!$A:$N,13,0)</f>
        <v>Normal</v>
      </c>
      <c r="N2038" s="45">
        <f>IFERROR(VLOOKUP($A2038,'Hospitalisation Details'!$A:$P,15,0),"")</f>
        <v>36114</v>
      </c>
      <c r="O2038" s="46">
        <f>IFERROR(VLOOKUP($A2038,'Hospitalisation Details'!$A:$P,6,0),"")</f>
        <v>2842.76</v>
      </c>
      <c r="P2038" s="47" t="str">
        <f>IFERROR(VLOOKUP($A2038,'Hospitalisation Details'!$A:$P,12,0),"")</f>
        <v>tier - 2</v>
      </c>
      <c r="Q2038" s="47" t="str">
        <f>IFERROR(VLOOKUP($A2038,'Hospitalisation Details'!$A:$P,13,0),"")</f>
        <v>tier - 3</v>
      </c>
      <c r="R2038" s="47" t="str">
        <f>IFERROR(VLOOKUP($A2038,'Hospitalisation Details'!$A:$P,14,0),"")</f>
        <v>R1012</v>
      </c>
      <c r="S2038" s="47">
        <f>IFERROR(VLOOKUP($A2038,'Hospitalisation Details'!$A:$P,16,0),"")</f>
        <v>24</v>
      </c>
    </row>
    <row r="2039" spans="1:19" x14ac:dyDescent="0.3">
      <c r="A2039" s="34" t="str">
        <f>'Medical Examinations'!A2039</f>
        <v>Id2038</v>
      </c>
      <c r="B2039" s="36" t="str">
        <f>VLOOKUP($A2039,'Customer Names'!A:E,3,FALSE)</f>
        <v>Ms.</v>
      </c>
      <c r="C2039" s="37" t="str">
        <f>VLOOKUP($A2039,'Customer Names'!$A:$E,4,FALSE)</f>
        <v xml:space="preserve"> Stephanie</v>
      </c>
      <c r="D2039" s="37" t="str">
        <f>VLOOKUP($A2039,'Customer Names'!A:E,5,FALSE)</f>
        <v>Gordon</v>
      </c>
      <c r="E2039" s="35">
        <f>VLOOKUP($A2039,'Medical Examinations'!$A:$H,2,FALSE)</f>
        <v>29.68</v>
      </c>
      <c r="F2039" s="35">
        <f>VLOOKUP($A2039,'Medical Examinations'!$A:$H,3,FALSE)</f>
        <v>5.68</v>
      </c>
      <c r="G2039" s="35" t="str">
        <f>VLOOKUP($A2039,'Medical Examinations'!$A:$N,11,0)</f>
        <v>No</v>
      </c>
      <c r="H2039" s="35" t="str">
        <f>VLOOKUP($A2039,'Medical Examinations'!$A:$N,5,0)</f>
        <v>yes</v>
      </c>
      <c r="I2039" s="35" t="str">
        <f>VLOOKUP($A2039,'Medical Examinations'!$A:$N,6,0)</f>
        <v>No</v>
      </c>
      <c r="J2039" s="35">
        <f>VLOOKUP($A2039,'Medical Examinations'!$A:$N,9,0)</f>
        <v>1</v>
      </c>
      <c r="K2039" s="35" t="str">
        <f>VLOOKUP($A2039,'Medical Examinations'!$A:$N,10,0)</f>
        <v>No</v>
      </c>
      <c r="L2039" s="35" t="str">
        <f>VLOOKUP($A2039,'Medical Examinations'!$A:$N,12,0)</f>
        <v>Overweight</v>
      </c>
      <c r="M2039" s="35" t="str">
        <f>VLOOKUP($A2039,'Medical Examinations'!$A:$N,13,0)</f>
        <v>Normal</v>
      </c>
      <c r="N2039" s="45">
        <f>IFERROR(VLOOKUP($A2039,'Hospitalisation Details'!$A:$P,15,0),"")</f>
        <v>36800</v>
      </c>
      <c r="O2039" s="46">
        <f>IFERROR(VLOOKUP($A2039,'Hospitalisation Details'!$A:$P,6,0),"")</f>
        <v>2819.51</v>
      </c>
      <c r="P2039" s="47" t="str">
        <f>IFERROR(VLOOKUP($A2039,'Hospitalisation Details'!$A:$P,12,0),"")</f>
        <v>tier - 2</v>
      </c>
      <c r="Q2039" s="47" t="str">
        <f>IFERROR(VLOOKUP($A2039,'Hospitalisation Details'!$A:$P,13,0),"")</f>
        <v>tier - 3</v>
      </c>
      <c r="R2039" s="47" t="str">
        <f>IFERROR(VLOOKUP($A2039,'Hospitalisation Details'!$A:$P,14,0),"")</f>
        <v>R1011</v>
      </c>
      <c r="S2039" s="47">
        <f>IFERROR(VLOOKUP($A2039,'Hospitalisation Details'!$A:$P,16,0),"")</f>
        <v>22</v>
      </c>
    </row>
    <row r="2040" spans="1:19" x14ac:dyDescent="0.3">
      <c r="A2040" s="34" t="str">
        <f>'Medical Examinations'!A2040</f>
        <v>Id2039</v>
      </c>
      <c r="B2040" s="36" t="str">
        <f>VLOOKUP($A2040,'Customer Names'!A:E,3,FALSE)</f>
        <v>Mr.</v>
      </c>
      <c r="C2040" s="37" t="str">
        <f>VLOOKUP($A2040,'Customer Names'!$A:$E,4,FALSE)</f>
        <v xml:space="preserve"> Sean P.</v>
      </c>
      <c r="D2040" s="37" t="str">
        <f>VLOOKUP($A2040,'Customer Names'!A:E,5,FALSE)</f>
        <v>Hyland</v>
      </c>
      <c r="E2040" s="35">
        <f>VLOOKUP($A2040,'Medical Examinations'!$A:$H,2,FALSE)</f>
        <v>20.614999999999998</v>
      </c>
      <c r="F2040" s="35">
        <f>VLOOKUP($A2040,'Medical Examinations'!$A:$H,3,FALSE)</f>
        <v>6.05</v>
      </c>
      <c r="G2040" s="35" t="str">
        <f>VLOOKUP($A2040,'Medical Examinations'!$A:$N,11,0)</f>
        <v>No</v>
      </c>
      <c r="H2040" s="35" t="str">
        <f>VLOOKUP($A2040,'Medical Examinations'!$A:$N,5,0)</f>
        <v>No</v>
      </c>
      <c r="I2040" s="35" t="str">
        <f>VLOOKUP($A2040,'Medical Examinations'!$A:$N,6,0)</f>
        <v>Yes</v>
      </c>
      <c r="J2040" s="35">
        <f>VLOOKUP($A2040,'Medical Examinations'!$A:$N,9,0)</f>
        <v>1</v>
      </c>
      <c r="K2040" s="35" t="str">
        <f>VLOOKUP($A2040,'Medical Examinations'!$A:$N,10,0)</f>
        <v>No</v>
      </c>
      <c r="L2040" s="35" t="str">
        <f>VLOOKUP($A2040,'Medical Examinations'!$A:$N,12,0)</f>
        <v>Normal Weight</v>
      </c>
      <c r="M2040" s="35" t="str">
        <f>VLOOKUP($A2040,'Medical Examinations'!$A:$N,13,0)</f>
        <v>Prediabetes</v>
      </c>
      <c r="N2040" s="45">
        <f>IFERROR(VLOOKUP($A2040,'Hospitalisation Details'!$A:$P,15,0),"")</f>
        <v>37887</v>
      </c>
      <c r="O2040" s="46">
        <f>IFERROR(VLOOKUP($A2040,'Hospitalisation Details'!$A:$P,6,0),"")</f>
        <v>2803.7</v>
      </c>
      <c r="P2040" s="47" t="str">
        <f>IFERROR(VLOOKUP($A2040,'Hospitalisation Details'!$A:$P,12,0),"")</f>
        <v>tier - 2</v>
      </c>
      <c r="Q2040" s="47" t="str">
        <f>IFERROR(VLOOKUP($A2040,'Hospitalisation Details'!$A:$P,13,0),"")</f>
        <v>tier - 1</v>
      </c>
      <c r="R2040" s="47" t="str">
        <f>IFERROR(VLOOKUP($A2040,'Hospitalisation Details'!$A:$P,14,0),"")</f>
        <v>R1012</v>
      </c>
      <c r="S2040" s="47">
        <f>IFERROR(VLOOKUP($A2040,'Hospitalisation Details'!$A:$P,16,0),"")</f>
        <v>19</v>
      </c>
    </row>
    <row r="2041" spans="1:19" x14ac:dyDescent="0.3">
      <c r="A2041" s="34" t="str">
        <f>'Medical Examinations'!A2041</f>
        <v>Id2040</v>
      </c>
      <c r="B2041" s="36" t="str">
        <f>VLOOKUP($A2041,'Customer Names'!A:E,3,FALSE)</f>
        <v>Ms.</v>
      </c>
      <c r="C2041" s="37" t="str">
        <f>VLOOKUP($A2041,'Customer Names'!$A:$E,4,FALSE)</f>
        <v xml:space="preserve"> Emily G</v>
      </c>
      <c r="D2041" s="37" t="str">
        <f>VLOOKUP($A2041,'Customer Names'!A:E,5,FALSE)</f>
        <v>Wagoner</v>
      </c>
      <c r="E2041" s="35">
        <f>VLOOKUP($A2041,'Medical Examinations'!$A:$H,2,FALSE)</f>
        <v>32.119999999999997</v>
      </c>
      <c r="F2041" s="35">
        <f>VLOOKUP($A2041,'Medical Examinations'!$A:$H,3,FALSE)</f>
        <v>5.33</v>
      </c>
      <c r="G2041" s="35" t="str">
        <f>VLOOKUP($A2041,'Medical Examinations'!$A:$N,11,0)</f>
        <v>No</v>
      </c>
      <c r="H2041" s="35" t="str">
        <f>VLOOKUP($A2041,'Medical Examinations'!$A:$N,5,0)</f>
        <v>yes</v>
      </c>
      <c r="I2041" s="35" t="str">
        <f>VLOOKUP($A2041,'Medical Examinations'!$A:$N,6,0)</f>
        <v>No</v>
      </c>
      <c r="J2041" s="35">
        <f>VLOOKUP($A2041,'Medical Examinations'!$A:$N,9,0)</f>
        <v>1</v>
      </c>
      <c r="K2041" s="35" t="str">
        <f>VLOOKUP($A2041,'Medical Examinations'!$A:$N,10,0)</f>
        <v>No</v>
      </c>
      <c r="L2041" s="35" t="str">
        <f>VLOOKUP($A2041,'Medical Examinations'!$A:$N,12,0)</f>
        <v>Obesity</v>
      </c>
      <c r="M2041" s="35" t="str">
        <f>VLOOKUP($A2041,'Medical Examinations'!$A:$N,13,0)</f>
        <v>Normal</v>
      </c>
      <c r="N2041" s="45">
        <f>IFERROR(VLOOKUP($A2041,'Hospitalisation Details'!$A:$P,15,0),"")</f>
        <v>38203</v>
      </c>
      <c r="O2041" s="46">
        <f>IFERROR(VLOOKUP($A2041,'Hospitalisation Details'!$A:$P,6,0),"")</f>
        <v>2801.26</v>
      </c>
      <c r="P2041" s="47" t="str">
        <f>IFERROR(VLOOKUP($A2041,'Hospitalisation Details'!$A:$P,12,0),"")</f>
        <v>tier - 2</v>
      </c>
      <c r="Q2041" s="47" t="str">
        <f>IFERROR(VLOOKUP($A2041,'Hospitalisation Details'!$A:$P,13,0),"")</f>
        <v>tier - 3</v>
      </c>
      <c r="R2041" s="47" t="str">
        <f>IFERROR(VLOOKUP($A2041,'Hospitalisation Details'!$A:$P,14,0),"")</f>
        <v>R1013</v>
      </c>
      <c r="S2041" s="47">
        <f>IFERROR(VLOOKUP($A2041,'Hospitalisation Details'!$A:$P,16,0),"")</f>
        <v>18</v>
      </c>
    </row>
    <row r="2042" spans="1:19" x14ac:dyDescent="0.3">
      <c r="A2042" s="34" t="str">
        <f>'Medical Examinations'!A2042</f>
        <v>Id2041</v>
      </c>
      <c r="B2042" s="36" t="str">
        <f>VLOOKUP($A2042,'Customer Names'!A:E,3,FALSE)</f>
        <v>Mr.</v>
      </c>
      <c r="C2042" s="37" t="str">
        <f>VLOOKUP($A2042,'Customer Names'!$A:$E,4,FALSE)</f>
        <v xml:space="preserve"> Malcolm</v>
      </c>
      <c r="D2042" s="37" t="str">
        <f>VLOOKUP($A2042,'Customer Names'!A:E,5,FALSE)</f>
        <v>Thomas</v>
      </c>
      <c r="E2042" s="35">
        <f>VLOOKUP($A2042,'Medical Examinations'!$A:$H,2,FALSE)</f>
        <v>27.36</v>
      </c>
      <c r="F2042" s="35">
        <f>VLOOKUP($A2042,'Medical Examinations'!$A:$H,3,FALSE)</f>
        <v>6.22</v>
      </c>
      <c r="G2042" s="35" t="str">
        <f>VLOOKUP($A2042,'Medical Examinations'!$A:$N,11,0)</f>
        <v>No</v>
      </c>
      <c r="H2042" s="35" t="str">
        <f>VLOOKUP($A2042,'Medical Examinations'!$A:$N,5,0)</f>
        <v>No</v>
      </c>
      <c r="I2042" s="35" t="str">
        <f>VLOOKUP($A2042,'Medical Examinations'!$A:$N,6,0)</f>
        <v>No</v>
      </c>
      <c r="J2042" s="35">
        <f>VLOOKUP($A2042,'Medical Examinations'!$A:$N,9,0)</f>
        <v>0</v>
      </c>
      <c r="K2042" s="35" t="str">
        <f>VLOOKUP($A2042,'Medical Examinations'!$A:$N,10,0)</f>
        <v>No</v>
      </c>
      <c r="L2042" s="35" t="str">
        <f>VLOOKUP($A2042,'Medical Examinations'!$A:$N,12,0)</f>
        <v>Overweight</v>
      </c>
      <c r="M2042" s="35" t="str">
        <f>VLOOKUP($A2042,'Medical Examinations'!$A:$N,13,0)</f>
        <v>Prediabetes</v>
      </c>
      <c r="N2042" s="45">
        <f>IFERROR(VLOOKUP($A2042,'Hospitalisation Details'!$A:$P,15,0),"")</f>
        <v>36518</v>
      </c>
      <c r="O2042" s="46">
        <f>IFERROR(VLOOKUP($A2042,'Hospitalisation Details'!$A:$P,6,0),"")</f>
        <v>2789.06</v>
      </c>
      <c r="P2042" s="47" t="str">
        <f>IFERROR(VLOOKUP($A2042,'Hospitalisation Details'!$A:$P,12,0),"")</f>
        <v>tier - 2</v>
      </c>
      <c r="Q2042" s="47" t="str">
        <f>IFERROR(VLOOKUP($A2042,'Hospitalisation Details'!$A:$P,13,0),"")</f>
        <v>tier - 3</v>
      </c>
      <c r="R2042" s="47" t="str">
        <f>IFERROR(VLOOKUP($A2042,'Hospitalisation Details'!$A:$P,14,0),"")</f>
        <v>R1012</v>
      </c>
      <c r="S2042" s="47">
        <f>IFERROR(VLOOKUP($A2042,'Hospitalisation Details'!$A:$P,16,0),"")</f>
        <v>23</v>
      </c>
    </row>
    <row r="2043" spans="1:19" x14ac:dyDescent="0.3">
      <c r="A2043" s="34" t="str">
        <f>'Medical Examinations'!A2043</f>
        <v>Id2042</v>
      </c>
      <c r="B2043" s="36" t="str">
        <f>VLOOKUP($A2043,'Customer Names'!A:E,3,FALSE)</f>
        <v>Mr.</v>
      </c>
      <c r="C2043" s="37" t="str">
        <f>VLOOKUP($A2043,'Customer Names'!$A:$E,4,FALSE)</f>
        <v xml:space="preserve"> Danilo</v>
      </c>
      <c r="D2043" s="37" t="str">
        <f>VLOOKUP($A2043,'Customer Names'!A:E,5,FALSE)</f>
        <v>Goffi</v>
      </c>
      <c r="E2043" s="35">
        <f>VLOOKUP($A2043,'Medical Examinations'!$A:$H,2,FALSE)</f>
        <v>17.385000000000002</v>
      </c>
      <c r="F2043" s="35">
        <f>VLOOKUP($A2043,'Medical Examinations'!$A:$H,3,FALSE)</f>
        <v>5.84</v>
      </c>
      <c r="G2043" s="35" t="str">
        <f>VLOOKUP($A2043,'Medical Examinations'!$A:$N,11,0)</f>
        <v>No</v>
      </c>
      <c r="H2043" s="35" t="str">
        <f>VLOOKUP($A2043,'Medical Examinations'!$A:$N,5,0)</f>
        <v>No</v>
      </c>
      <c r="I2043" s="35" t="str">
        <f>VLOOKUP($A2043,'Medical Examinations'!$A:$N,6,0)</f>
        <v>No</v>
      </c>
      <c r="J2043" s="35">
        <f>VLOOKUP($A2043,'Medical Examinations'!$A:$N,9,0)</f>
        <v>0</v>
      </c>
      <c r="K2043" s="35" t="str">
        <f>VLOOKUP($A2043,'Medical Examinations'!$A:$N,10,0)</f>
        <v>No</v>
      </c>
      <c r="L2043" s="35" t="str">
        <f>VLOOKUP($A2043,'Medical Examinations'!$A:$N,12,0)</f>
        <v>Underweight</v>
      </c>
      <c r="M2043" s="35" t="str">
        <f>VLOOKUP($A2043,'Medical Examinations'!$A:$N,13,0)</f>
        <v>Prediabetes</v>
      </c>
      <c r="N2043" s="45">
        <f>IFERROR(VLOOKUP($A2043,'Hospitalisation Details'!$A:$P,15,0),"")</f>
        <v>36401</v>
      </c>
      <c r="O2043" s="46">
        <f>IFERROR(VLOOKUP($A2043,'Hospitalisation Details'!$A:$P,6,0),"")</f>
        <v>2775.19</v>
      </c>
      <c r="P2043" s="47" t="str">
        <f>IFERROR(VLOOKUP($A2043,'Hospitalisation Details'!$A:$P,12,0),"")</f>
        <v>tier - 2</v>
      </c>
      <c r="Q2043" s="47" t="str">
        <f>IFERROR(VLOOKUP($A2043,'Hospitalisation Details'!$A:$P,13,0),"")</f>
        <v>tier - 1</v>
      </c>
      <c r="R2043" s="47" t="str">
        <f>IFERROR(VLOOKUP($A2043,'Hospitalisation Details'!$A:$P,14,0),"")</f>
        <v>R1012</v>
      </c>
      <c r="S2043" s="47">
        <f>IFERROR(VLOOKUP($A2043,'Hospitalisation Details'!$A:$P,16,0),"")</f>
        <v>23</v>
      </c>
    </row>
    <row r="2044" spans="1:19" x14ac:dyDescent="0.3">
      <c r="A2044" s="34" t="str">
        <f>'Medical Examinations'!A2044</f>
        <v>Id2043</v>
      </c>
      <c r="B2044" s="36" t="str">
        <f>VLOOKUP($A2044,'Customer Names'!A:E,3,FALSE)</f>
        <v>Mr.</v>
      </c>
      <c r="C2044" s="37" t="str">
        <f>VLOOKUP($A2044,'Customer Names'!$A:$E,4,FALSE)</f>
        <v xml:space="preserve"> Mikko</v>
      </c>
      <c r="D2044" s="37" t="str">
        <f>VLOOKUP($A2044,'Customer Names'!A:E,5,FALSE)</f>
        <v>Salovaara</v>
      </c>
      <c r="E2044" s="35">
        <f>VLOOKUP($A2044,'Medical Examinations'!$A:$H,2,FALSE)</f>
        <v>30.13</v>
      </c>
      <c r="F2044" s="35">
        <f>VLOOKUP($A2044,'Medical Examinations'!$A:$H,3,FALSE)</f>
        <v>5.71</v>
      </c>
      <c r="G2044" s="35" t="str">
        <f>VLOOKUP($A2044,'Medical Examinations'!$A:$N,11,0)</f>
        <v>No</v>
      </c>
      <c r="H2044" s="35" t="str">
        <f>VLOOKUP($A2044,'Medical Examinations'!$A:$N,5,0)</f>
        <v>yes</v>
      </c>
      <c r="I2044" s="35" t="str">
        <f>VLOOKUP($A2044,'Medical Examinations'!$A:$N,6,0)</f>
        <v>No</v>
      </c>
      <c r="J2044" s="35">
        <f>VLOOKUP($A2044,'Medical Examinations'!$A:$N,9,0)</f>
        <v>1</v>
      </c>
      <c r="K2044" s="35" t="str">
        <f>VLOOKUP($A2044,'Medical Examinations'!$A:$N,10,0)</f>
        <v>No</v>
      </c>
      <c r="L2044" s="35" t="str">
        <f>VLOOKUP($A2044,'Medical Examinations'!$A:$N,12,0)</f>
        <v>Obesity</v>
      </c>
      <c r="M2044" s="35" t="str">
        <f>VLOOKUP($A2044,'Medical Examinations'!$A:$N,13,0)</f>
        <v>Prediabetes</v>
      </c>
      <c r="N2044" s="45">
        <f>IFERROR(VLOOKUP($A2044,'Hospitalisation Details'!$A:$P,15,0),"")</f>
        <v>38305</v>
      </c>
      <c r="O2044" s="46">
        <f>IFERROR(VLOOKUP($A2044,'Hospitalisation Details'!$A:$P,6,0),"")</f>
        <v>2773.46</v>
      </c>
      <c r="P2044" s="47" t="str">
        <f>IFERROR(VLOOKUP($A2044,'Hospitalisation Details'!$A:$P,12,0),"")</f>
        <v>tier - 2</v>
      </c>
      <c r="Q2044" s="47" t="str">
        <f>IFERROR(VLOOKUP($A2044,'Hospitalisation Details'!$A:$P,13,0),"")</f>
        <v>tier - 1</v>
      </c>
      <c r="R2044" s="47" t="str">
        <f>IFERROR(VLOOKUP($A2044,'Hospitalisation Details'!$A:$P,14,0),"")</f>
        <v>R1021</v>
      </c>
      <c r="S2044" s="47">
        <f>IFERROR(VLOOKUP($A2044,'Hospitalisation Details'!$A:$P,16,0),"")</f>
        <v>18</v>
      </c>
    </row>
    <row r="2045" spans="1:19" x14ac:dyDescent="0.3">
      <c r="A2045" s="34" t="str">
        <f>'Medical Examinations'!A2045</f>
        <v>Id2044</v>
      </c>
      <c r="B2045" s="36" t="str">
        <f>VLOOKUP($A2045,'Customer Names'!A:E,3,FALSE)</f>
        <v>Ms.</v>
      </c>
      <c r="C2045" s="37" t="str">
        <f>VLOOKUP($A2045,'Customer Names'!$A:$E,4,FALSE)</f>
        <v xml:space="preserve"> Paula C.</v>
      </c>
      <c r="D2045" s="37" t="str">
        <f>VLOOKUP($A2045,'Customer Names'!A:E,5,FALSE)</f>
        <v>Reid</v>
      </c>
      <c r="E2045" s="35">
        <f>VLOOKUP($A2045,'Medical Examinations'!$A:$H,2,FALSE)</f>
        <v>25.44</v>
      </c>
      <c r="F2045" s="35">
        <f>VLOOKUP($A2045,'Medical Examinations'!$A:$H,3,FALSE)</f>
        <v>6.04</v>
      </c>
      <c r="G2045" s="35" t="str">
        <f>VLOOKUP($A2045,'Medical Examinations'!$A:$N,11,0)</f>
        <v>Yes</v>
      </c>
      <c r="H2045" s="35" t="str">
        <f>VLOOKUP($A2045,'Medical Examinations'!$A:$N,5,0)</f>
        <v>No</v>
      </c>
      <c r="I2045" s="35" t="str">
        <f>VLOOKUP($A2045,'Medical Examinations'!$A:$N,6,0)</f>
        <v>Yes</v>
      </c>
      <c r="J2045" s="35">
        <f>VLOOKUP($A2045,'Medical Examinations'!$A:$N,9,0)</f>
        <v>1</v>
      </c>
      <c r="K2045" s="35" t="str">
        <f>VLOOKUP($A2045,'Medical Examinations'!$A:$N,10,0)</f>
        <v>No</v>
      </c>
      <c r="L2045" s="35" t="str">
        <f>VLOOKUP($A2045,'Medical Examinations'!$A:$N,12,0)</f>
        <v>Overweight</v>
      </c>
      <c r="M2045" s="35" t="str">
        <f>VLOOKUP($A2045,'Medical Examinations'!$A:$N,13,0)</f>
        <v>Prediabetes</v>
      </c>
      <c r="N2045" s="45">
        <f>IFERROR(VLOOKUP($A2045,'Hospitalisation Details'!$A:$P,15,0),"")</f>
        <v>35652</v>
      </c>
      <c r="O2045" s="46">
        <f>IFERROR(VLOOKUP($A2045,'Hospitalisation Details'!$A:$P,6,0),"")</f>
        <v>2758.99</v>
      </c>
      <c r="P2045" s="47" t="str">
        <f>IFERROR(VLOOKUP($A2045,'Hospitalisation Details'!$A:$P,12,0),"")</f>
        <v>tier - 2</v>
      </c>
      <c r="Q2045" s="47" t="str">
        <f>IFERROR(VLOOKUP($A2045,'Hospitalisation Details'!$A:$P,13,0),"")</f>
        <v>tier - 1</v>
      </c>
      <c r="R2045" s="47" t="str">
        <f>IFERROR(VLOOKUP($A2045,'Hospitalisation Details'!$A:$P,14,0),"")</f>
        <v>R1012</v>
      </c>
      <c r="S2045" s="47">
        <f>IFERROR(VLOOKUP($A2045,'Hospitalisation Details'!$A:$P,16,0),"")</f>
        <v>25</v>
      </c>
    </row>
    <row r="2046" spans="1:19" x14ac:dyDescent="0.3">
      <c r="A2046" s="34" t="str">
        <f>'Medical Examinations'!A2046</f>
        <v>Id2045</v>
      </c>
      <c r="B2046" s="36" t="str">
        <f>VLOOKUP($A2046,'Customer Names'!A:E,3,FALSE)</f>
        <v>Ms.</v>
      </c>
      <c r="C2046" s="37" t="str">
        <f>VLOOKUP($A2046,'Customer Names'!$A:$E,4,FALSE)</f>
        <v xml:space="preserve"> Kirsten N.</v>
      </c>
      <c r="D2046" s="37" t="str">
        <f>VLOOKUP($A2046,'Customer Names'!A:E,5,FALSE)</f>
        <v>Allan</v>
      </c>
      <c r="E2046" s="35">
        <f>VLOOKUP($A2046,'Medical Examinations'!$A:$H,2,FALSE)</f>
        <v>39.805</v>
      </c>
      <c r="F2046" s="35">
        <f>VLOOKUP($A2046,'Medical Examinations'!$A:$H,3,FALSE)</f>
        <v>4.38</v>
      </c>
      <c r="G2046" s="35" t="str">
        <f>VLOOKUP($A2046,'Medical Examinations'!$A:$N,11,0)</f>
        <v>No</v>
      </c>
      <c r="H2046" s="35" t="str">
        <f>VLOOKUP($A2046,'Medical Examinations'!$A:$N,5,0)</f>
        <v>yes</v>
      </c>
      <c r="I2046" s="35" t="str">
        <f>VLOOKUP($A2046,'Medical Examinations'!$A:$N,6,0)</f>
        <v>No</v>
      </c>
      <c r="J2046" s="35">
        <f>VLOOKUP($A2046,'Medical Examinations'!$A:$N,9,0)</f>
        <v>1</v>
      </c>
      <c r="K2046" s="35" t="str">
        <f>VLOOKUP($A2046,'Medical Examinations'!$A:$N,10,0)</f>
        <v>No</v>
      </c>
      <c r="L2046" s="35" t="str">
        <f>VLOOKUP($A2046,'Medical Examinations'!$A:$N,12,0)</f>
        <v>Obesity</v>
      </c>
      <c r="M2046" s="35" t="str">
        <f>VLOOKUP($A2046,'Medical Examinations'!$A:$N,13,0)</f>
        <v>Normal</v>
      </c>
      <c r="N2046" s="45">
        <f>IFERROR(VLOOKUP($A2046,'Hospitalisation Details'!$A:$P,15,0),"")</f>
        <v>36810</v>
      </c>
      <c r="O2046" s="46">
        <f>IFERROR(VLOOKUP($A2046,'Hospitalisation Details'!$A:$P,6,0),"")</f>
        <v>2755.02</v>
      </c>
      <c r="P2046" s="47" t="str">
        <f>IFERROR(VLOOKUP($A2046,'Hospitalisation Details'!$A:$P,12,0),"")</f>
        <v>tier - 2</v>
      </c>
      <c r="Q2046" s="47" t="str">
        <f>IFERROR(VLOOKUP($A2046,'Hospitalisation Details'!$A:$P,13,0),"")</f>
        <v>tier - 1</v>
      </c>
      <c r="R2046" s="47" t="str">
        <f>IFERROR(VLOOKUP($A2046,'Hospitalisation Details'!$A:$P,14,0),"")</f>
        <v>R1024</v>
      </c>
      <c r="S2046" s="47">
        <f>IFERROR(VLOOKUP($A2046,'Hospitalisation Details'!$A:$P,16,0),"")</f>
        <v>22</v>
      </c>
    </row>
    <row r="2047" spans="1:19" x14ac:dyDescent="0.3">
      <c r="A2047" s="34" t="str">
        <f>'Medical Examinations'!A2047</f>
        <v>Id2046</v>
      </c>
      <c r="B2047" s="36" t="str">
        <f>VLOOKUP($A2047,'Customer Names'!A:E,3,FALSE)</f>
        <v>Ms.</v>
      </c>
      <c r="C2047" s="37" t="str">
        <f>VLOOKUP($A2047,'Customer Names'!$A:$E,4,FALSE)</f>
        <v xml:space="preserve"> Christy</v>
      </c>
      <c r="D2047" s="37" t="str">
        <f>VLOOKUP($A2047,'Customer Names'!A:E,5,FALSE)</f>
        <v>McLaughlin</v>
      </c>
      <c r="E2047" s="35">
        <f>VLOOKUP($A2047,'Medical Examinations'!$A:$H,2,FALSE)</f>
        <v>30.4</v>
      </c>
      <c r="F2047" s="35">
        <f>VLOOKUP($A2047,'Medical Examinations'!$A:$H,3,FALSE)</f>
        <v>5.56</v>
      </c>
      <c r="G2047" s="35" t="str">
        <f>VLOOKUP($A2047,'Medical Examinations'!$A:$N,11,0)</f>
        <v>Yes</v>
      </c>
      <c r="H2047" s="35" t="str">
        <f>VLOOKUP($A2047,'Medical Examinations'!$A:$N,5,0)</f>
        <v>yes</v>
      </c>
      <c r="I2047" s="35" t="str">
        <f>VLOOKUP($A2047,'Medical Examinations'!$A:$N,6,0)</f>
        <v>No</v>
      </c>
      <c r="J2047" s="35">
        <f>VLOOKUP($A2047,'Medical Examinations'!$A:$N,9,0)</f>
        <v>1</v>
      </c>
      <c r="K2047" s="35" t="str">
        <f>VLOOKUP($A2047,'Medical Examinations'!$A:$N,10,0)</f>
        <v>No</v>
      </c>
      <c r="L2047" s="35" t="str">
        <f>VLOOKUP($A2047,'Medical Examinations'!$A:$N,12,0)</f>
        <v>Obesity</v>
      </c>
      <c r="M2047" s="35" t="str">
        <f>VLOOKUP($A2047,'Medical Examinations'!$A:$N,13,0)</f>
        <v>Normal</v>
      </c>
      <c r="N2047" s="45">
        <f>IFERROR(VLOOKUP($A2047,'Hospitalisation Details'!$A:$P,15,0),"")</f>
        <v>36802</v>
      </c>
      <c r="O2047" s="46">
        <f>IFERROR(VLOOKUP($A2047,'Hospitalisation Details'!$A:$P,6,0),"")</f>
        <v>2741.95</v>
      </c>
      <c r="P2047" s="47" t="str">
        <f>IFERROR(VLOOKUP($A2047,'Hospitalisation Details'!$A:$P,12,0),"")</f>
        <v>tier - 2</v>
      </c>
      <c r="Q2047" s="47" t="str">
        <f>IFERROR(VLOOKUP($A2047,'Hospitalisation Details'!$A:$P,13,0),"")</f>
        <v>tier - 3</v>
      </c>
      <c r="R2047" s="47" t="str">
        <f>IFERROR(VLOOKUP($A2047,'Hospitalisation Details'!$A:$P,14,0),"")</f>
        <v>R1024</v>
      </c>
      <c r="S2047" s="47">
        <f>IFERROR(VLOOKUP($A2047,'Hospitalisation Details'!$A:$P,16,0),"")</f>
        <v>22</v>
      </c>
    </row>
    <row r="2048" spans="1:19" x14ac:dyDescent="0.3">
      <c r="A2048" s="34" t="str">
        <f>'Medical Examinations'!A2048</f>
        <v>Id2047</v>
      </c>
      <c r="B2048" s="36" t="str">
        <f>VLOOKUP($A2048,'Customer Names'!A:E,3,FALSE)</f>
        <v>Ms.</v>
      </c>
      <c r="C2048" s="37" t="str">
        <f>VLOOKUP($A2048,'Customer Names'!$A:$E,4,FALSE)</f>
        <v xml:space="preserve"> Jennifer</v>
      </c>
      <c r="D2048" s="37" t="str">
        <f>VLOOKUP($A2048,'Customer Names'!A:E,5,FALSE)</f>
        <v>Lee</v>
      </c>
      <c r="E2048" s="35">
        <f>VLOOKUP($A2048,'Medical Examinations'!$A:$H,2,FALSE)</f>
        <v>23.18</v>
      </c>
      <c r="F2048" s="35">
        <f>VLOOKUP($A2048,'Medical Examinations'!$A:$H,3,FALSE)</f>
        <v>4.24</v>
      </c>
      <c r="G2048" s="35" t="str">
        <f>VLOOKUP($A2048,'Medical Examinations'!$A:$N,11,0)</f>
        <v>No</v>
      </c>
      <c r="H2048" s="35" t="str">
        <f>VLOOKUP($A2048,'Medical Examinations'!$A:$N,5,0)</f>
        <v>yes</v>
      </c>
      <c r="I2048" s="35" t="str">
        <f>VLOOKUP($A2048,'Medical Examinations'!$A:$N,6,0)</f>
        <v>No</v>
      </c>
      <c r="J2048" s="35">
        <f>VLOOKUP($A2048,'Medical Examinations'!$A:$N,9,0)</f>
        <v>1</v>
      </c>
      <c r="K2048" s="35" t="str">
        <f>VLOOKUP($A2048,'Medical Examinations'!$A:$N,10,0)</f>
        <v>No</v>
      </c>
      <c r="L2048" s="35" t="str">
        <f>VLOOKUP($A2048,'Medical Examinations'!$A:$N,12,0)</f>
        <v>Normal Weight</v>
      </c>
      <c r="M2048" s="35" t="str">
        <f>VLOOKUP($A2048,'Medical Examinations'!$A:$N,13,0)</f>
        <v>Normal</v>
      </c>
      <c r="N2048" s="45">
        <f>IFERROR(VLOOKUP($A2048,'Hospitalisation Details'!$A:$P,15,0),"")</f>
        <v>36877</v>
      </c>
      <c r="O2048" s="46">
        <f>IFERROR(VLOOKUP($A2048,'Hospitalisation Details'!$A:$P,6,0),"")</f>
        <v>2731.91</v>
      </c>
      <c r="P2048" s="47" t="str">
        <f>IFERROR(VLOOKUP($A2048,'Hospitalisation Details'!$A:$P,12,0),"")</f>
        <v>tier - 2</v>
      </c>
      <c r="Q2048" s="47" t="str">
        <f>IFERROR(VLOOKUP($A2048,'Hospitalisation Details'!$A:$P,13,0),"")</f>
        <v>tier - 3</v>
      </c>
      <c r="R2048" s="47" t="str">
        <f>IFERROR(VLOOKUP($A2048,'Hospitalisation Details'!$A:$P,14,0),"")</f>
        <v>R1024</v>
      </c>
      <c r="S2048" s="47">
        <f>IFERROR(VLOOKUP($A2048,'Hospitalisation Details'!$A:$P,16,0),"")</f>
        <v>22</v>
      </c>
    </row>
    <row r="2049" spans="1:19" x14ac:dyDescent="0.3">
      <c r="A2049" s="34" t="str">
        <f>'Medical Examinations'!A2049</f>
        <v>Id2048</v>
      </c>
      <c r="B2049" s="36" t="str">
        <f>VLOOKUP($A2049,'Customer Names'!A:E,3,FALSE)</f>
        <v>Ms.</v>
      </c>
      <c r="C2049" s="37" t="str">
        <f>VLOOKUP($A2049,'Customer Names'!$A:$E,4,FALSE)</f>
        <v xml:space="preserve"> Jingjing</v>
      </c>
      <c r="D2049" s="37" t="str">
        <f>VLOOKUP($A2049,'Customer Names'!A:E,5,FALSE)</f>
        <v>Tang</v>
      </c>
      <c r="E2049" s="35">
        <f>VLOOKUP($A2049,'Medical Examinations'!$A:$H,2,FALSE)</f>
        <v>39.615000000000002</v>
      </c>
      <c r="F2049" s="35">
        <f>VLOOKUP($A2049,'Medical Examinations'!$A:$H,3,FALSE)</f>
        <v>6.32</v>
      </c>
      <c r="G2049" s="35" t="str">
        <f>VLOOKUP($A2049,'Medical Examinations'!$A:$N,11,0)</f>
        <v>No</v>
      </c>
      <c r="H2049" s="35" t="str">
        <f>VLOOKUP($A2049,'Medical Examinations'!$A:$N,5,0)</f>
        <v>No</v>
      </c>
      <c r="I2049" s="35" t="str">
        <f>VLOOKUP($A2049,'Medical Examinations'!$A:$N,6,0)</f>
        <v>Yes</v>
      </c>
      <c r="J2049" s="35">
        <f>VLOOKUP($A2049,'Medical Examinations'!$A:$N,9,0)</f>
        <v>1</v>
      </c>
      <c r="K2049" s="35" t="str">
        <f>VLOOKUP($A2049,'Medical Examinations'!$A:$N,10,0)</f>
        <v>No</v>
      </c>
      <c r="L2049" s="35" t="str">
        <f>VLOOKUP($A2049,'Medical Examinations'!$A:$N,12,0)</f>
        <v>Obesity</v>
      </c>
      <c r="M2049" s="35" t="str">
        <f>VLOOKUP($A2049,'Medical Examinations'!$A:$N,13,0)</f>
        <v>Prediabetes</v>
      </c>
      <c r="N2049" s="45">
        <f>IFERROR(VLOOKUP($A2049,'Hospitalisation Details'!$A:$P,15,0),"")</f>
        <v>37958</v>
      </c>
      <c r="O2049" s="46">
        <f>IFERROR(VLOOKUP($A2049,'Hospitalisation Details'!$A:$P,6,0),"")</f>
        <v>2730.11</v>
      </c>
      <c r="P2049" s="47" t="str">
        <f>IFERROR(VLOOKUP($A2049,'Hospitalisation Details'!$A:$P,12,0),"")</f>
        <v>tier - 2</v>
      </c>
      <c r="Q2049" s="47" t="str">
        <f>IFERROR(VLOOKUP($A2049,'Hospitalisation Details'!$A:$P,13,0),"")</f>
        <v>tier - 3</v>
      </c>
      <c r="R2049" s="47" t="str">
        <f>IFERROR(VLOOKUP($A2049,'Hospitalisation Details'!$A:$P,14,0),"")</f>
        <v>R1012</v>
      </c>
      <c r="S2049" s="47">
        <f>IFERROR(VLOOKUP($A2049,'Hospitalisation Details'!$A:$P,16,0),"")</f>
        <v>19</v>
      </c>
    </row>
    <row r="2050" spans="1:19" x14ac:dyDescent="0.3">
      <c r="A2050" s="34" t="str">
        <f>'Medical Examinations'!A2050</f>
        <v>Id2049</v>
      </c>
      <c r="B2050" s="36" t="str">
        <f>VLOOKUP($A2050,'Customer Names'!A:E,3,FALSE)</f>
        <v>Mr.</v>
      </c>
      <c r="C2050" s="37" t="str">
        <f>VLOOKUP($A2050,'Customer Names'!$A:$E,4,FALSE)</f>
        <v xml:space="preserve"> Morgan</v>
      </c>
      <c r="D2050" s="37" t="str">
        <f>VLOOKUP($A2050,'Customer Names'!A:E,5,FALSE)</f>
        <v>Kennedy</v>
      </c>
      <c r="E2050" s="35">
        <f>VLOOKUP($A2050,'Medical Examinations'!$A:$H,2,FALSE)</f>
        <v>30.59</v>
      </c>
      <c r="F2050" s="35">
        <f>VLOOKUP($A2050,'Medical Examinations'!$A:$H,3,FALSE)</f>
        <v>6.3</v>
      </c>
      <c r="G2050" s="35" t="str">
        <f>VLOOKUP($A2050,'Medical Examinations'!$A:$N,11,0)</f>
        <v>Yes</v>
      </c>
      <c r="H2050" s="35" t="str">
        <f>VLOOKUP($A2050,'Medical Examinations'!$A:$N,5,0)</f>
        <v>No</v>
      </c>
      <c r="I2050" s="35" t="str">
        <f>VLOOKUP($A2050,'Medical Examinations'!$A:$N,6,0)</f>
        <v>Yes</v>
      </c>
      <c r="J2050" s="35">
        <f>VLOOKUP($A2050,'Medical Examinations'!$A:$N,9,0)</f>
        <v>1</v>
      </c>
      <c r="K2050" s="35" t="str">
        <f>VLOOKUP($A2050,'Medical Examinations'!$A:$N,10,0)</f>
        <v>No</v>
      </c>
      <c r="L2050" s="35" t="str">
        <f>VLOOKUP($A2050,'Medical Examinations'!$A:$N,12,0)</f>
        <v>Obesity</v>
      </c>
      <c r="M2050" s="35" t="str">
        <f>VLOOKUP($A2050,'Medical Examinations'!$A:$N,13,0)</f>
        <v>Prediabetes</v>
      </c>
      <c r="N2050" s="45">
        <f>IFERROR(VLOOKUP($A2050,'Hospitalisation Details'!$A:$P,15,0),"")</f>
        <v>35709</v>
      </c>
      <c r="O2050" s="46">
        <f>IFERROR(VLOOKUP($A2050,'Hospitalisation Details'!$A:$P,6,0),"")</f>
        <v>2727.4</v>
      </c>
      <c r="P2050" s="47" t="str">
        <f>IFERROR(VLOOKUP($A2050,'Hospitalisation Details'!$A:$P,12,0),"")</f>
        <v>tier - 3</v>
      </c>
      <c r="Q2050" s="47" t="str">
        <f>IFERROR(VLOOKUP($A2050,'Hospitalisation Details'!$A:$P,13,0),"")</f>
        <v>tier - 3</v>
      </c>
      <c r="R2050" s="47" t="str">
        <f>IFERROR(VLOOKUP($A2050,'Hospitalisation Details'!$A:$P,14,0),"")</f>
        <v>R1016</v>
      </c>
      <c r="S2050" s="47">
        <f>IFERROR(VLOOKUP($A2050,'Hospitalisation Details'!$A:$P,16,0),"")</f>
        <v>25</v>
      </c>
    </row>
    <row r="2051" spans="1:19" x14ac:dyDescent="0.3">
      <c r="A2051" s="34" t="str">
        <f>'Medical Examinations'!A2051</f>
        <v>Id2050</v>
      </c>
      <c r="B2051" s="36" t="str">
        <f>VLOOKUP($A2051,'Customer Names'!A:E,3,FALSE)</f>
        <v>Mr.</v>
      </c>
      <c r="C2051" s="37" t="str">
        <f>VLOOKUP($A2051,'Customer Names'!$A:$E,4,FALSE)</f>
        <v xml:space="preserve"> Patrick J.</v>
      </c>
      <c r="D2051" s="37" t="str">
        <f>VLOOKUP($A2051,'Customer Names'!A:E,5,FALSE)</f>
        <v>Condon</v>
      </c>
      <c r="E2051" s="35">
        <f>VLOOKUP($A2051,'Medical Examinations'!$A:$H,2,FALSE)</f>
        <v>16.72</v>
      </c>
      <c r="F2051" s="35">
        <f>VLOOKUP($A2051,'Medical Examinations'!$A:$H,3,FALSE)</f>
        <v>4.38</v>
      </c>
      <c r="G2051" s="35" t="str">
        <f>VLOOKUP($A2051,'Medical Examinations'!$A:$N,11,0)</f>
        <v>Yes</v>
      </c>
      <c r="H2051" s="35" t="str">
        <f>VLOOKUP($A2051,'Medical Examinations'!$A:$N,5,0)</f>
        <v>No</v>
      </c>
      <c r="I2051" s="35" t="str">
        <f>VLOOKUP($A2051,'Medical Examinations'!$A:$N,6,0)</f>
        <v>No</v>
      </c>
      <c r="J2051" s="35">
        <f>VLOOKUP($A2051,'Medical Examinations'!$A:$N,9,0)</f>
        <v>1</v>
      </c>
      <c r="K2051" s="35" t="str">
        <f>VLOOKUP($A2051,'Medical Examinations'!$A:$N,10,0)</f>
        <v>No</v>
      </c>
      <c r="L2051" s="35" t="str">
        <f>VLOOKUP($A2051,'Medical Examinations'!$A:$N,12,0)</f>
        <v>Underweight</v>
      </c>
      <c r="M2051" s="35" t="str">
        <f>VLOOKUP($A2051,'Medical Examinations'!$A:$N,13,0)</f>
        <v>Normal</v>
      </c>
      <c r="N2051" s="45">
        <f>IFERROR(VLOOKUP($A2051,'Hospitalisation Details'!$A:$P,15,0),"")</f>
        <v>32375</v>
      </c>
      <c r="O2051" s="46">
        <f>IFERROR(VLOOKUP($A2051,'Hospitalisation Details'!$A:$P,6,0),"")</f>
        <v>2726.06</v>
      </c>
      <c r="P2051" s="47" t="str">
        <f>IFERROR(VLOOKUP($A2051,'Hospitalisation Details'!$A:$P,12,0),"")</f>
        <v>tier - 2</v>
      </c>
      <c r="Q2051" s="47" t="str">
        <f>IFERROR(VLOOKUP($A2051,'Hospitalisation Details'!$A:$P,13,0),"")</f>
        <v>tier - 2</v>
      </c>
      <c r="R2051" s="47" t="str">
        <f>IFERROR(VLOOKUP($A2051,'Hospitalisation Details'!$A:$P,14,0),"")</f>
        <v>R1013</v>
      </c>
      <c r="S2051" s="47">
        <f>IFERROR(VLOOKUP($A2051,'Hospitalisation Details'!$A:$P,16,0),"")</f>
        <v>34</v>
      </c>
    </row>
    <row r="2052" spans="1:19" x14ac:dyDescent="0.3">
      <c r="A2052" s="34" t="str">
        <f>'Medical Examinations'!A2052</f>
        <v>Id2051</v>
      </c>
      <c r="B2052" s="36" t="str">
        <f>VLOOKUP($A2052,'Customer Names'!A:E,3,FALSE)</f>
        <v>Mr.</v>
      </c>
      <c r="C2052" s="37" t="str">
        <f>VLOOKUP($A2052,'Customer Names'!$A:$E,4,FALSE)</f>
        <v xml:space="preserve"> Frankline</v>
      </c>
      <c r="D2052" s="37" t="str">
        <f>VLOOKUP($A2052,'Customer Names'!A:E,5,FALSE)</f>
        <v>Chepkwony</v>
      </c>
      <c r="E2052" s="35">
        <f>VLOOKUP($A2052,'Medical Examinations'!$A:$H,2,FALSE)</f>
        <v>26.22</v>
      </c>
      <c r="F2052" s="35">
        <f>VLOOKUP($A2052,'Medical Examinations'!$A:$H,3,FALSE)</f>
        <v>4.6500000000000004</v>
      </c>
      <c r="G2052" s="35" t="str">
        <f>VLOOKUP($A2052,'Medical Examinations'!$A:$N,11,0)</f>
        <v>Yes</v>
      </c>
      <c r="H2052" s="35" t="str">
        <f>VLOOKUP($A2052,'Medical Examinations'!$A:$N,5,0)</f>
        <v>No</v>
      </c>
      <c r="I2052" s="35" t="str">
        <f>VLOOKUP($A2052,'Medical Examinations'!$A:$N,6,0)</f>
        <v>Yes</v>
      </c>
      <c r="J2052" s="35">
        <f>VLOOKUP($A2052,'Medical Examinations'!$A:$N,9,0)</f>
        <v>1</v>
      </c>
      <c r="K2052" s="35" t="str">
        <f>VLOOKUP($A2052,'Medical Examinations'!$A:$N,10,0)</f>
        <v>No</v>
      </c>
      <c r="L2052" s="35" t="str">
        <f>VLOOKUP($A2052,'Medical Examinations'!$A:$N,12,0)</f>
        <v>Overweight</v>
      </c>
      <c r="M2052" s="35" t="str">
        <f>VLOOKUP($A2052,'Medical Examinations'!$A:$N,13,0)</f>
        <v>Normal</v>
      </c>
      <c r="N2052" s="45">
        <f>IFERROR(VLOOKUP($A2052,'Hospitalisation Details'!$A:$P,15,0),"")</f>
        <v>35733</v>
      </c>
      <c r="O2052" s="46">
        <f>IFERROR(VLOOKUP($A2052,'Hospitalisation Details'!$A:$P,6,0),"")</f>
        <v>2721.32</v>
      </c>
      <c r="P2052" s="47" t="str">
        <f>IFERROR(VLOOKUP($A2052,'Hospitalisation Details'!$A:$P,12,0),"")</f>
        <v>tier - 1</v>
      </c>
      <c r="Q2052" s="47" t="str">
        <f>IFERROR(VLOOKUP($A2052,'Hospitalisation Details'!$A:$P,13,0),"")</f>
        <v>tier - 3</v>
      </c>
      <c r="R2052" s="47" t="str">
        <f>IFERROR(VLOOKUP($A2052,'Hospitalisation Details'!$A:$P,14,0),"")</f>
        <v>R1014</v>
      </c>
      <c r="S2052" s="47">
        <f>IFERROR(VLOOKUP($A2052,'Hospitalisation Details'!$A:$P,16,0),"")</f>
        <v>25</v>
      </c>
    </row>
    <row r="2053" spans="1:19" x14ac:dyDescent="0.3">
      <c r="A2053" s="34" t="str">
        <f>'Medical Examinations'!A2053</f>
        <v>Id2052</v>
      </c>
      <c r="B2053" s="36" t="str">
        <f>VLOOKUP($A2053,'Customer Names'!A:E,3,FALSE)</f>
        <v>Ms.</v>
      </c>
      <c r="C2053" s="37" t="str">
        <f>VLOOKUP($A2053,'Customer Names'!$A:$E,4,FALSE)</f>
        <v xml:space="preserve"> Laura T.</v>
      </c>
      <c r="D2053" s="37" t="str">
        <f>VLOOKUP($A2053,'Customer Names'!A:E,5,FALSE)</f>
        <v>Rodriguez</v>
      </c>
      <c r="E2053" s="35">
        <f>VLOOKUP($A2053,'Medical Examinations'!$A:$H,2,FALSE)</f>
        <v>31.824999999999999</v>
      </c>
      <c r="F2053" s="35">
        <f>VLOOKUP($A2053,'Medical Examinations'!$A:$H,3,FALSE)</f>
        <v>4.7</v>
      </c>
      <c r="G2053" s="35" t="str">
        <f>VLOOKUP($A2053,'Medical Examinations'!$A:$N,11,0)</f>
        <v>No</v>
      </c>
      <c r="H2053" s="35" t="str">
        <f>VLOOKUP($A2053,'Medical Examinations'!$A:$N,5,0)</f>
        <v>No</v>
      </c>
      <c r="I2053" s="35" t="str">
        <f>VLOOKUP($A2053,'Medical Examinations'!$A:$N,6,0)</f>
        <v>Yes</v>
      </c>
      <c r="J2053" s="35">
        <f>VLOOKUP($A2053,'Medical Examinations'!$A:$N,9,0)</f>
        <v>1</v>
      </c>
      <c r="K2053" s="35" t="str">
        <f>VLOOKUP($A2053,'Medical Examinations'!$A:$N,10,0)</f>
        <v>No</v>
      </c>
      <c r="L2053" s="35" t="str">
        <f>VLOOKUP($A2053,'Medical Examinations'!$A:$N,12,0)</f>
        <v>Obesity</v>
      </c>
      <c r="M2053" s="35" t="str">
        <f>VLOOKUP($A2053,'Medical Examinations'!$A:$N,13,0)</f>
        <v>Normal</v>
      </c>
      <c r="N2053" s="45">
        <f>IFERROR(VLOOKUP($A2053,'Hospitalisation Details'!$A:$P,15,0),"")</f>
        <v>37839</v>
      </c>
      <c r="O2053" s="46">
        <f>IFERROR(VLOOKUP($A2053,'Hospitalisation Details'!$A:$P,6,0),"")</f>
        <v>2719.28</v>
      </c>
      <c r="P2053" s="47" t="str">
        <f>IFERROR(VLOOKUP($A2053,'Hospitalisation Details'!$A:$P,12,0),"")</f>
        <v>tier - 2</v>
      </c>
      <c r="Q2053" s="47" t="str">
        <f>IFERROR(VLOOKUP($A2053,'Hospitalisation Details'!$A:$P,13,0),"")</f>
        <v>tier - 2</v>
      </c>
      <c r="R2053" s="47" t="str">
        <f>IFERROR(VLOOKUP($A2053,'Hospitalisation Details'!$A:$P,14,0),"")</f>
        <v>R1012</v>
      </c>
      <c r="S2053" s="47">
        <f>IFERROR(VLOOKUP($A2053,'Hospitalisation Details'!$A:$P,16,0),"")</f>
        <v>19</v>
      </c>
    </row>
    <row r="2054" spans="1:19" x14ac:dyDescent="0.3">
      <c r="A2054" s="34" t="str">
        <f>'Medical Examinations'!A2054</f>
        <v>Id2053</v>
      </c>
      <c r="B2054" s="36" t="str">
        <f>VLOOKUP($A2054,'Customer Names'!A:E,3,FALSE)</f>
        <v>Ms.</v>
      </c>
      <c r="C2054" s="37" t="str">
        <f>VLOOKUP($A2054,'Customer Names'!$A:$E,4,FALSE)</f>
        <v xml:space="preserve"> Natalia</v>
      </c>
      <c r="D2054" s="37" t="str">
        <f>VLOOKUP($A2054,'Customer Names'!A:E,5,FALSE)</f>
        <v>Szynkarczuk</v>
      </c>
      <c r="E2054" s="35">
        <f>VLOOKUP($A2054,'Medical Examinations'!$A:$H,2,FALSE)</f>
        <v>25.745000000000001</v>
      </c>
      <c r="F2054" s="35">
        <f>VLOOKUP($A2054,'Medical Examinations'!$A:$H,3,FALSE)</f>
        <v>4.34</v>
      </c>
      <c r="G2054" s="35" t="str">
        <f>VLOOKUP($A2054,'Medical Examinations'!$A:$N,11,0)</f>
        <v>No</v>
      </c>
      <c r="H2054" s="35" t="str">
        <f>VLOOKUP($A2054,'Medical Examinations'!$A:$N,5,0)</f>
        <v>No</v>
      </c>
      <c r="I2054" s="35" t="str">
        <f>VLOOKUP($A2054,'Medical Examinations'!$A:$N,6,0)</f>
        <v>Yes</v>
      </c>
      <c r="J2054" s="35">
        <f>VLOOKUP($A2054,'Medical Examinations'!$A:$N,9,0)</f>
        <v>1</v>
      </c>
      <c r="K2054" s="35" t="str">
        <f>VLOOKUP($A2054,'Medical Examinations'!$A:$N,10,0)</f>
        <v>No</v>
      </c>
      <c r="L2054" s="35" t="str">
        <f>VLOOKUP($A2054,'Medical Examinations'!$A:$N,12,0)</f>
        <v>Overweight</v>
      </c>
      <c r="M2054" s="35" t="str">
        <f>VLOOKUP($A2054,'Medical Examinations'!$A:$N,13,0)</f>
        <v>Normal</v>
      </c>
      <c r="N2054" s="45">
        <f>IFERROR(VLOOKUP($A2054,'Hospitalisation Details'!$A:$P,15,0),"")</f>
        <v>37956</v>
      </c>
      <c r="O2054" s="46">
        <f>IFERROR(VLOOKUP($A2054,'Hospitalisation Details'!$A:$P,6,0),"")</f>
        <v>2710.83</v>
      </c>
      <c r="P2054" s="47" t="str">
        <f>IFERROR(VLOOKUP($A2054,'Hospitalisation Details'!$A:$P,12,0),"")</f>
        <v>tier - 2</v>
      </c>
      <c r="Q2054" s="47" t="str">
        <f>IFERROR(VLOOKUP($A2054,'Hospitalisation Details'!$A:$P,13,0),"")</f>
        <v>tier - 3</v>
      </c>
      <c r="R2054" s="47" t="str">
        <f>IFERROR(VLOOKUP($A2054,'Hospitalisation Details'!$A:$P,14,0),"")</f>
        <v>R1012</v>
      </c>
      <c r="S2054" s="47">
        <f>IFERROR(VLOOKUP($A2054,'Hospitalisation Details'!$A:$P,16,0),"")</f>
        <v>19</v>
      </c>
    </row>
    <row r="2055" spans="1:19" x14ac:dyDescent="0.3">
      <c r="A2055" s="34" t="str">
        <f>'Medical Examinations'!A2055</f>
        <v>Id2054</v>
      </c>
      <c r="B2055" s="36" t="str">
        <f>VLOOKUP($A2055,'Customer Names'!A:E,3,FALSE)</f>
        <v>Ms.</v>
      </c>
      <c r="C2055" s="37" t="str">
        <f>VLOOKUP($A2055,'Customer Names'!$A:$E,4,FALSE)</f>
        <v xml:space="preserve"> Jennifer L.</v>
      </c>
      <c r="D2055" s="37" t="str">
        <f>VLOOKUP($A2055,'Customer Names'!A:E,5,FALSE)</f>
        <v>Brill</v>
      </c>
      <c r="E2055" s="35">
        <f>VLOOKUP($A2055,'Medical Examinations'!$A:$H,2,FALSE)</f>
        <v>24.605</v>
      </c>
      <c r="F2055" s="35">
        <f>VLOOKUP($A2055,'Medical Examinations'!$A:$H,3,FALSE)</f>
        <v>5.62</v>
      </c>
      <c r="G2055" s="35" t="str">
        <f>VLOOKUP($A2055,'Medical Examinations'!$A:$N,11,0)</f>
        <v>No</v>
      </c>
      <c r="H2055" s="35" t="str">
        <f>VLOOKUP($A2055,'Medical Examinations'!$A:$N,5,0)</f>
        <v>No</v>
      </c>
      <c r="I2055" s="35" t="str">
        <f>VLOOKUP($A2055,'Medical Examinations'!$A:$N,6,0)</f>
        <v>Yes</v>
      </c>
      <c r="J2055" s="35">
        <f>VLOOKUP($A2055,'Medical Examinations'!$A:$N,9,0)</f>
        <v>1</v>
      </c>
      <c r="K2055" s="35" t="str">
        <f>VLOOKUP($A2055,'Medical Examinations'!$A:$N,10,0)</f>
        <v>No</v>
      </c>
      <c r="L2055" s="35" t="str">
        <f>VLOOKUP($A2055,'Medical Examinations'!$A:$N,12,0)</f>
        <v>Normal Weight</v>
      </c>
      <c r="M2055" s="35" t="str">
        <f>VLOOKUP($A2055,'Medical Examinations'!$A:$N,13,0)</f>
        <v>Normal</v>
      </c>
      <c r="N2055" s="45">
        <f>IFERROR(VLOOKUP($A2055,'Hospitalisation Details'!$A:$P,15,0),"")</f>
        <v>37946</v>
      </c>
      <c r="O2055" s="46">
        <f>IFERROR(VLOOKUP($A2055,'Hospitalisation Details'!$A:$P,6,0),"")</f>
        <v>2709.24</v>
      </c>
      <c r="P2055" s="47" t="str">
        <f>IFERROR(VLOOKUP($A2055,'Hospitalisation Details'!$A:$P,12,0),"")</f>
        <v>tier - 2</v>
      </c>
      <c r="Q2055" s="47" t="str">
        <f>IFERROR(VLOOKUP($A2055,'Hospitalisation Details'!$A:$P,13,0),"")</f>
        <v>tier - 2</v>
      </c>
      <c r="R2055" s="47" t="str">
        <f>IFERROR(VLOOKUP($A2055,'Hospitalisation Details'!$A:$P,14,0),"")</f>
        <v>R1012</v>
      </c>
      <c r="S2055" s="47">
        <f>IFERROR(VLOOKUP($A2055,'Hospitalisation Details'!$A:$P,16,0),"")</f>
        <v>19</v>
      </c>
    </row>
    <row r="2056" spans="1:19" x14ac:dyDescent="0.3">
      <c r="A2056" s="34" t="str">
        <f>'Medical Examinations'!A2056</f>
        <v>Id2055</v>
      </c>
      <c r="B2056" s="36" t="str">
        <f>VLOOKUP($A2056,'Customer Names'!A:E,3,FALSE)</f>
        <v>Ms.</v>
      </c>
      <c r="C2056" s="37" t="str">
        <f>VLOOKUP($A2056,'Customer Names'!$A:$E,4,FALSE)</f>
        <v xml:space="preserve"> Brooke</v>
      </c>
      <c r="D2056" s="37" t="str">
        <f>VLOOKUP($A2056,'Customer Names'!A:E,5,FALSE)</f>
        <v>Adams</v>
      </c>
      <c r="E2056" s="35">
        <f>VLOOKUP($A2056,'Medical Examinations'!$A:$H,2,FALSE)</f>
        <v>24.51</v>
      </c>
      <c r="F2056" s="35">
        <f>VLOOKUP($A2056,'Medical Examinations'!$A:$H,3,FALSE)</f>
        <v>4.24</v>
      </c>
      <c r="G2056" s="35" t="str">
        <f>VLOOKUP($A2056,'Medical Examinations'!$A:$N,11,0)</f>
        <v>No</v>
      </c>
      <c r="H2056" s="35" t="str">
        <f>VLOOKUP($A2056,'Medical Examinations'!$A:$N,5,0)</f>
        <v>No</v>
      </c>
      <c r="I2056" s="35" t="str">
        <f>VLOOKUP($A2056,'Medical Examinations'!$A:$N,6,0)</f>
        <v>Yes</v>
      </c>
      <c r="J2056" s="35">
        <f>VLOOKUP($A2056,'Medical Examinations'!$A:$N,9,0)</f>
        <v>1</v>
      </c>
      <c r="K2056" s="35" t="str">
        <f>VLOOKUP($A2056,'Medical Examinations'!$A:$N,10,0)</f>
        <v>No</v>
      </c>
      <c r="L2056" s="35" t="str">
        <f>VLOOKUP($A2056,'Medical Examinations'!$A:$N,12,0)</f>
        <v>Normal Weight</v>
      </c>
      <c r="M2056" s="35" t="str">
        <f>VLOOKUP($A2056,'Medical Examinations'!$A:$N,13,0)</f>
        <v>Normal</v>
      </c>
      <c r="N2056" s="45">
        <f>IFERROR(VLOOKUP($A2056,'Hospitalisation Details'!$A:$P,15,0),"")</f>
        <v>37819</v>
      </c>
      <c r="O2056" s="46">
        <f>IFERROR(VLOOKUP($A2056,'Hospitalisation Details'!$A:$P,6,0),"")</f>
        <v>2709.11</v>
      </c>
      <c r="P2056" s="47" t="str">
        <f>IFERROR(VLOOKUP($A2056,'Hospitalisation Details'!$A:$P,12,0),"")</f>
        <v>tier - 2</v>
      </c>
      <c r="Q2056" s="47" t="str">
        <f>IFERROR(VLOOKUP($A2056,'Hospitalisation Details'!$A:$P,13,0),"")</f>
        <v>tier - 2</v>
      </c>
      <c r="R2056" s="47" t="str">
        <f>IFERROR(VLOOKUP($A2056,'Hospitalisation Details'!$A:$P,14,0),"")</f>
        <v>R1012</v>
      </c>
      <c r="S2056" s="47">
        <f>IFERROR(VLOOKUP($A2056,'Hospitalisation Details'!$A:$P,16,0),"")</f>
        <v>19</v>
      </c>
    </row>
    <row r="2057" spans="1:19" x14ac:dyDescent="0.3">
      <c r="A2057" s="34" t="str">
        <f>'Medical Examinations'!A2057</f>
        <v>Id2056</v>
      </c>
      <c r="B2057" s="36" t="str">
        <f>VLOOKUP($A2057,'Customer Names'!A:E,3,FALSE)</f>
        <v>Mr.</v>
      </c>
      <c r="C2057" s="37" t="str">
        <f>VLOOKUP($A2057,'Customer Names'!$A:$E,4,FALSE)</f>
        <v xml:space="preserve"> Jeremy M</v>
      </c>
      <c r="D2057" s="37" t="str">
        <f>VLOOKUP($A2057,'Customer Names'!A:E,5,FALSE)</f>
        <v>Nunn</v>
      </c>
      <c r="E2057" s="35">
        <f>VLOOKUP($A2057,'Medical Examinations'!$A:$H,2,FALSE)</f>
        <v>31.065000000000001</v>
      </c>
      <c r="F2057" s="35">
        <f>VLOOKUP($A2057,'Medical Examinations'!$A:$H,3,FALSE)</f>
        <v>4.57</v>
      </c>
      <c r="G2057" s="35" t="str">
        <f>VLOOKUP($A2057,'Medical Examinations'!$A:$N,11,0)</f>
        <v>Yes</v>
      </c>
      <c r="H2057" s="35" t="str">
        <f>VLOOKUP($A2057,'Medical Examinations'!$A:$N,5,0)</f>
        <v>No</v>
      </c>
      <c r="I2057" s="35" t="str">
        <f>VLOOKUP($A2057,'Medical Examinations'!$A:$N,6,0)</f>
        <v>No</v>
      </c>
      <c r="J2057" s="35">
        <f>VLOOKUP($A2057,'Medical Examinations'!$A:$N,9,0)</f>
        <v>0</v>
      </c>
      <c r="K2057" s="35" t="str">
        <f>VLOOKUP($A2057,'Medical Examinations'!$A:$N,10,0)</f>
        <v>No</v>
      </c>
      <c r="L2057" s="35" t="str">
        <f>VLOOKUP($A2057,'Medical Examinations'!$A:$N,12,0)</f>
        <v>Obesity</v>
      </c>
      <c r="M2057" s="35" t="str">
        <f>VLOOKUP($A2057,'Medical Examinations'!$A:$N,13,0)</f>
        <v>Normal</v>
      </c>
      <c r="N2057" s="45">
        <f>IFERROR(VLOOKUP($A2057,'Hospitalisation Details'!$A:$P,15,0),"")</f>
        <v>35229</v>
      </c>
      <c r="O2057" s="46">
        <f>IFERROR(VLOOKUP($A2057,'Hospitalisation Details'!$A:$P,6,0),"")</f>
        <v>2699.57</v>
      </c>
      <c r="P2057" s="47" t="str">
        <f>IFERROR(VLOOKUP($A2057,'Hospitalisation Details'!$A:$P,12,0),"")</f>
        <v>tier - 2</v>
      </c>
      <c r="Q2057" s="47" t="str">
        <f>IFERROR(VLOOKUP($A2057,'Hospitalisation Details'!$A:$P,13,0),"")</f>
        <v>tier - 1</v>
      </c>
      <c r="R2057" s="47" t="str">
        <f>IFERROR(VLOOKUP($A2057,'Hospitalisation Details'!$A:$P,14,0),"")</f>
        <v>R1012</v>
      </c>
      <c r="S2057" s="47">
        <f>IFERROR(VLOOKUP($A2057,'Hospitalisation Details'!$A:$P,16,0),"")</f>
        <v>26</v>
      </c>
    </row>
    <row r="2058" spans="1:19" x14ac:dyDescent="0.3">
      <c r="A2058" s="34" t="str">
        <f>'Medical Examinations'!A2058</f>
        <v>Id2057</v>
      </c>
      <c r="B2058" s="36" t="str">
        <f>VLOOKUP($A2058,'Customer Names'!A:E,3,FALSE)</f>
        <v>Ms.</v>
      </c>
      <c r="C2058" s="37" t="str">
        <f>VLOOKUP($A2058,'Customer Names'!$A:$E,4,FALSE)</f>
        <v xml:space="preserve"> Megan L.</v>
      </c>
      <c r="D2058" s="37" t="str">
        <f>VLOOKUP($A2058,'Customer Names'!A:E,5,FALSE)</f>
        <v>Blair</v>
      </c>
      <c r="E2058" s="35">
        <f>VLOOKUP($A2058,'Medical Examinations'!$A:$H,2,FALSE)</f>
        <v>28.12</v>
      </c>
      <c r="F2058" s="35">
        <f>VLOOKUP($A2058,'Medical Examinations'!$A:$H,3,FALSE)</f>
        <v>5.05</v>
      </c>
      <c r="G2058" s="35" t="str">
        <f>VLOOKUP($A2058,'Medical Examinations'!$A:$N,11,0)</f>
        <v>No</v>
      </c>
      <c r="H2058" s="35" t="str">
        <f>VLOOKUP($A2058,'Medical Examinations'!$A:$N,5,0)</f>
        <v>No</v>
      </c>
      <c r="I2058" s="35" t="str">
        <f>VLOOKUP($A2058,'Medical Examinations'!$A:$N,6,0)</f>
        <v>No</v>
      </c>
      <c r="J2058" s="35">
        <f>VLOOKUP($A2058,'Medical Examinations'!$A:$N,9,0)</f>
        <v>0</v>
      </c>
      <c r="K2058" s="35" t="str">
        <f>VLOOKUP($A2058,'Medical Examinations'!$A:$N,10,0)</f>
        <v>No</v>
      </c>
      <c r="L2058" s="35" t="str">
        <f>VLOOKUP($A2058,'Medical Examinations'!$A:$N,12,0)</f>
        <v>Overweight</v>
      </c>
      <c r="M2058" s="35" t="str">
        <f>VLOOKUP($A2058,'Medical Examinations'!$A:$N,13,0)</f>
        <v>Normal</v>
      </c>
      <c r="N2058" s="45">
        <f>IFERROR(VLOOKUP($A2058,'Hospitalisation Details'!$A:$P,15,0),"")</f>
        <v>36322</v>
      </c>
      <c r="O2058" s="46">
        <f>IFERROR(VLOOKUP($A2058,'Hospitalisation Details'!$A:$P,6,0),"")</f>
        <v>2690.11</v>
      </c>
      <c r="P2058" s="47" t="str">
        <f>IFERROR(VLOOKUP($A2058,'Hospitalisation Details'!$A:$P,12,0),"")</f>
        <v>tier - 2</v>
      </c>
      <c r="Q2058" s="47" t="str">
        <f>IFERROR(VLOOKUP($A2058,'Hospitalisation Details'!$A:$P,13,0),"")</f>
        <v>tier - 2</v>
      </c>
      <c r="R2058" s="47" t="str">
        <f>IFERROR(VLOOKUP($A2058,'Hospitalisation Details'!$A:$P,14,0),"")</f>
        <v>R1012</v>
      </c>
      <c r="S2058" s="47">
        <f>IFERROR(VLOOKUP($A2058,'Hospitalisation Details'!$A:$P,16,0),"")</f>
        <v>23</v>
      </c>
    </row>
    <row r="2059" spans="1:19" x14ac:dyDescent="0.3">
      <c r="A2059" s="34" t="str">
        <f>'Medical Examinations'!A2059</f>
        <v>Id2058</v>
      </c>
      <c r="B2059" s="36" t="str">
        <f>VLOOKUP($A2059,'Customer Names'!A:E,3,FALSE)</f>
        <v>Mr.</v>
      </c>
      <c r="C2059" s="37" t="str">
        <f>VLOOKUP($A2059,'Customer Names'!$A:$E,4,FALSE)</f>
        <v xml:space="preserve"> Bryan</v>
      </c>
      <c r="D2059" s="37" t="str">
        <f>VLOOKUP($A2059,'Customer Names'!A:E,5,FALSE)</f>
        <v>Sharkey</v>
      </c>
      <c r="E2059" s="35">
        <f>VLOOKUP($A2059,'Medical Examinations'!$A:$H,2,FALSE)</f>
        <v>38.06</v>
      </c>
      <c r="F2059" s="35">
        <f>VLOOKUP($A2059,'Medical Examinations'!$A:$H,3,FALSE)</f>
        <v>6.16</v>
      </c>
      <c r="G2059" s="35" t="str">
        <f>VLOOKUP($A2059,'Medical Examinations'!$A:$N,11,0)</f>
        <v>No</v>
      </c>
      <c r="H2059" s="35" t="str">
        <f>VLOOKUP($A2059,'Medical Examinations'!$A:$N,5,0)</f>
        <v>No</v>
      </c>
      <c r="I2059" s="35" t="str">
        <f>VLOOKUP($A2059,'Medical Examinations'!$A:$N,6,0)</f>
        <v>No</v>
      </c>
      <c r="J2059" s="35">
        <f>VLOOKUP($A2059,'Medical Examinations'!$A:$N,9,0)</f>
        <v>0</v>
      </c>
      <c r="K2059" s="35" t="str">
        <f>VLOOKUP($A2059,'Medical Examinations'!$A:$N,10,0)</f>
        <v>No</v>
      </c>
      <c r="L2059" s="35" t="str">
        <f>VLOOKUP($A2059,'Medical Examinations'!$A:$N,12,0)</f>
        <v>Obesity</v>
      </c>
      <c r="M2059" s="35" t="str">
        <f>VLOOKUP($A2059,'Medical Examinations'!$A:$N,13,0)</f>
        <v>Prediabetes</v>
      </c>
      <c r="N2059" s="45">
        <f>IFERROR(VLOOKUP($A2059,'Hospitalisation Details'!$A:$P,15,0),"")</f>
        <v>34609</v>
      </c>
      <c r="O2059" s="46">
        <f>IFERROR(VLOOKUP($A2059,'Hospitalisation Details'!$A:$P,6,0),"")</f>
        <v>2689.5</v>
      </c>
      <c r="P2059" s="47" t="str">
        <f>IFERROR(VLOOKUP($A2059,'Hospitalisation Details'!$A:$P,12,0),"")</f>
        <v>tier - 3</v>
      </c>
      <c r="Q2059" s="47" t="str">
        <f>IFERROR(VLOOKUP($A2059,'Hospitalisation Details'!$A:$P,13,0),"")</f>
        <v>tier - 2</v>
      </c>
      <c r="R2059" s="47" t="str">
        <f>IFERROR(VLOOKUP($A2059,'Hospitalisation Details'!$A:$P,14,0),"")</f>
        <v>R1013</v>
      </c>
      <c r="S2059" s="47">
        <f>IFERROR(VLOOKUP($A2059,'Hospitalisation Details'!$A:$P,16,0),"")</f>
        <v>28</v>
      </c>
    </row>
    <row r="2060" spans="1:19" x14ac:dyDescent="0.3">
      <c r="A2060" s="34" t="str">
        <f>'Medical Examinations'!A2060</f>
        <v>Id2059</v>
      </c>
      <c r="B2060" s="36" t="str">
        <f>VLOOKUP($A2060,'Customer Names'!A:E,3,FALSE)</f>
        <v>Ms.</v>
      </c>
      <c r="C2060" s="37" t="str">
        <f>VLOOKUP($A2060,'Customer Names'!$A:$E,4,FALSE)</f>
        <v xml:space="preserve"> Marny</v>
      </c>
      <c r="D2060" s="37" t="str">
        <f>VLOOKUP($A2060,'Customer Names'!A:E,5,FALSE)</f>
        <v>Scalard</v>
      </c>
      <c r="E2060" s="35">
        <f>VLOOKUP($A2060,'Medical Examinations'!$A:$H,2,FALSE)</f>
        <v>24.96</v>
      </c>
      <c r="F2060" s="35">
        <f>VLOOKUP($A2060,'Medical Examinations'!$A:$H,3,FALSE)</f>
        <v>4.57</v>
      </c>
      <c r="G2060" s="35" t="str">
        <f>VLOOKUP($A2060,'Medical Examinations'!$A:$N,11,0)</f>
        <v>No</v>
      </c>
      <c r="H2060" s="35" t="str">
        <f>VLOOKUP($A2060,'Medical Examinations'!$A:$N,5,0)</f>
        <v>No</v>
      </c>
      <c r="I2060" s="35" t="str">
        <f>VLOOKUP($A2060,'Medical Examinations'!$A:$N,6,0)</f>
        <v>No</v>
      </c>
      <c r="J2060" s="35">
        <f>VLOOKUP($A2060,'Medical Examinations'!$A:$N,9,0)</f>
        <v>0</v>
      </c>
      <c r="K2060" s="35" t="str">
        <f>VLOOKUP($A2060,'Medical Examinations'!$A:$N,10,0)</f>
        <v>No</v>
      </c>
      <c r="L2060" s="35" t="str">
        <f>VLOOKUP($A2060,'Medical Examinations'!$A:$N,12,0)</f>
        <v>Normal Weight</v>
      </c>
      <c r="M2060" s="35" t="str">
        <f>VLOOKUP($A2060,'Medical Examinations'!$A:$N,13,0)</f>
        <v>Normal</v>
      </c>
      <c r="N2060" s="45">
        <f>IFERROR(VLOOKUP($A2060,'Hospitalisation Details'!$A:$P,15,0),"")</f>
        <v>34594</v>
      </c>
      <c r="O2060" s="46">
        <f>IFERROR(VLOOKUP($A2060,'Hospitalisation Details'!$A:$P,6,0),"")</f>
        <v>2684.69</v>
      </c>
      <c r="P2060" s="47" t="str">
        <f>IFERROR(VLOOKUP($A2060,'Hospitalisation Details'!$A:$P,12,0),"")</f>
        <v>tier - 2</v>
      </c>
      <c r="Q2060" s="47" t="str">
        <f>IFERROR(VLOOKUP($A2060,'Hospitalisation Details'!$A:$P,13,0),"")</f>
        <v>tier - 2</v>
      </c>
      <c r="R2060" s="47" t="str">
        <f>IFERROR(VLOOKUP($A2060,'Hospitalisation Details'!$A:$P,14,0),"")</f>
        <v>R1013</v>
      </c>
      <c r="S2060" s="47">
        <f>IFERROR(VLOOKUP($A2060,'Hospitalisation Details'!$A:$P,16,0),"")</f>
        <v>28</v>
      </c>
    </row>
    <row r="2061" spans="1:19" x14ac:dyDescent="0.3">
      <c r="A2061" s="34" t="str">
        <f>'Medical Examinations'!A2061</f>
        <v>Id2060</v>
      </c>
      <c r="B2061" s="36" t="str">
        <f>VLOOKUP($A2061,'Customer Names'!A:E,3,FALSE)</f>
        <v>Mr.</v>
      </c>
      <c r="C2061" s="37" t="str">
        <f>VLOOKUP($A2061,'Customer Names'!$A:$E,4,FALSE)</f>
        <v xml:space="preserve"> Marc</v>
      </c>
      <c r="D2061" s="37" t="str">
        <f>VLOOKUP($A2061,'Customer Names'!A:E,5,FALSE)</f>
        <v>Burget</v>
      </c>
      <c r="E2061" s="35">
        <f>VLOOKUP($A2061,'Medical Examinations'!$A:$H,2,FALSE)</f>
        <v>17.670000000000002</v>
      </c>
      <c r="F2061" s="35">
        <f>VLOOKUP($A2061,'Medical Examinations'!$A:$H,3,FALSE)</f>
        <v>5.53</v>
      </c>
      <c r="G2061" s="35" t="str">
        <f>VLOOKUP($A2061,'Medical Examinations'!$A:$N,11,0)</f>
        <v>Yes</v>
      </c>
      <c r="H2061" s="35" t="str">
        <f>VLOOKUP($A2061,'Medical Examinations'!$A:$N,5,0)</f>
        <v>No</v>
      </c>
      <c r="I2061" s="35" t="str">
        <f>VLOOKUP($A2061,'Medical Examinations'!$A:$N,6,0)</f>
        <v>No</v>
      </c>
      <c r="J2061" s="35">
        <f>VLOOKUP($A2061,'Medical Examinations'!$A:$N,9,0)</f>
        <v>0</v>
      </c>
      <c r="K2061" s="35" t="str">
        <f>VLOOKUP($A2061,'Medical Examinations'!$A:$N,10,0)</f>
        <v>No</v>
      </c>
      <c r="L2061" s="35" t="str">
        <f>VLOOKUP($A2061,'Medical Examinations'!$A:$N,12,0)</f>
        <v>Underweight</v>
      </c>
      <c r="M2061" s="35" t="str">
        <f>VLOOKUP($A2061,'Medical Examinations'!$A:$N,13,0)</f>
        <v>Normal</v>
      </c>
      <c r="N2061" s="45">
        <f>IFERROR(VLOOKUP($A2061,'Hospitalisation Details'!$A:$P,15,0),"")</f>
        <v>35282</v>
      </c>
      <c r="O2061" s="46">
        <f>IFERROR(VLOOKUP($A2061,'Hospitalisation Details'!$A:$P,6,0),"")</f>
        <v>2680.95</v>
      </c>
      <c r="P2061" s="47" t="str">
        <f>IFERROR(VLOOKUP($A2061,'Hospitalisation Details'!$A:$P,12,0),"")</f>
        <v>tier - 3</v>
      </c>
      <c r="Q2061" s="47" t="str">
        <f>IFERROR(VLOOKUP($A2061,'Hospitalisation Details'!$A:$P,13,0),"")</f>
        <v>tier - 2</v>
      </c>
      <c r="R2061" s="47" t="str">
        <f>IFERROR(VLOOKUP($A2061,'Hospitalisation Details'!$A:$P,14,0),"")</f>
        <v>R1012</v>
      </c>
      <c r="S2061" s="47">
        <f>IFERROR(VLOOKUP($A2061,'Hospitalisation Details'!$A:$P,16,0),"")</f>
        <v>26</v>
      </c>
    </row>
    <row r="2062" spans="1:19" x14ac:dyDescent="0.3">
      <c r="A2062" s="34" t="str">
        <f>'Medical Examinations'!A2062</f>
        <v>Id2061</v>
      </c>
      <c r="B2062" s="36" t="str">
        <f>VLOOKUP($A2062,'Customer Names'!A:E,3,FALSE)</f>
        <v>Mr.</v>
      </c>
      <c r="C2062" s="37" t="str">
        <f>VLOOKUP($A2062,'Customer Names'!$A:$E,4,FALSE)</f>
        <v xml:space="preserve"> Benjamin L</v>
      </c>
      <c r="D2062" s="37" t="str">
        <f>VLOOKUP($A2062,'Customer Names'!A:E,5,FALSE)</f>
        <v>English</v>
      </c>
      <c r="E2062" s="35">
        <f>VLOOKUP($A2062,'Medical Examinations'!$A:$H,2,FALSE)</f>
        <v>31.35</v>
      </c>
      <c r="F2062" s="35">
        <f>VLOOKUP($A2062,'Medical Examinations'!$A:$H,3,FALSE)</f>
        <v>5.84</v>
      </c>
      <c r="G2062" s="35" t="str">
        <f>VLOOKUP($A2062,'Medical Examinations'!$A:$N,11,0)</f>
        <v>No</v>
      </c>
      <c r="H2062" s="35" t="str">
        <f>VLOOKUP($A2062,'Medical Examinations'!$A:$N,5,0)</f>
        <v>yes</v>
      </c>
      <c r="I2062" s="35" t="str">
        <f>VLOOKUP($A2062,'Medical Examinations'!$A:$N,6,0)</f>
        <v>No</v>
      </c>
      <c r="J2062" s="35">
        <f>VLOOKUP($A2062,'Medical Examinations'!$A:$N,9,0)</f>
        <v>1</v>
      </c>
      <c r="K2062" s="35" t="str">
        <f>VLOOKUP($A2062,'Medical Examinations'!$A:$N,10,0)</f>
        <v>No</v>
      </c>
      <c r="L2062" s="35" t="str">
        <f>VLOOKUP($A2062,'Medical Examinations'!$A:$N,12,0)</f>
        <v>Obesity</v>
      </c>
      <c r="M2062" s="35" t="str">
        <f>VLOOKUP($A2062,'Medical Examinations'!$A:$N,13,0)</f>
        <v>Prediabetes</v>
      </c>
      <c r="N2062" s="45">
        <f>IFERROR(VLOOKUP($A2062,'Hospitalisation Details'!$A:$P,15,0),"")</f>
        <v>36869</v>
      </c>
      <c r="O2062" s="46">
        <f>IFERROR(VLOOKUP($A2062,'Hospitalisation Details'!$A:$P,6,0),"")</f>
        <v>2643.27</v>
      </c>
      <c r="P2062" s="47" t="str">
        <f>IFERROR(VLOOKUP($A2062,'Hospitalisation Details'!$A:$P,12,0),"")</f>
        <v>tier - 2</v>
      </c>
      <c r="Q2062" s="47" t="str">
        <f>IFERROR(VLOOKUP($A2062,'Hospitalisation Details'!$A:$P,13,0),"")</f>
        <v>tier - 1</v>
      </c>
      <c r="R2062" s="47" t="str">
        <f>IFERROR(VLOOKUP($A2062,'Hospitalisation Details'!$A:$P,14,0),"")</f>
        <v>R1012</v>
      </c>
      <c r="S2062" s="47">
        <f>IFERROR(VLOOKUP($A2062,'Hospitalisation Details'!$A:$P,16,0),"")</f>
        <v>22</v>
      </c>
    </row>
    <row r="2063" spans="1:19" x14ac:dyDescent="0.3">
      <c r="A2063" s="34" t="str">
        <f>'Medical Examinations'!A2063</f>
        <v>Id2062</v>
      </c>
      <c r="B2063" s="36" t="str">
        <f>VLOOKUP($A2063,'Customer Names'!A:E,3,FALSE)</f>
        <v>Mr.</v>
      </c>
      <c r="C2063" s="37" t="str">
        <f>VLOOKUP($A2063,'Customer Names'!$A:$E,4,FALSE)</f>
        <v xml:space="preserve"> Rob G</v>
      </c>
      <c r="D2063" s="37" t="str">
        <f>VLOOKUP($A2063,'Customer Names'!A:E,5,FALSE)</f>
        <v>Hampton</v>
      </c>
      <c r="E2063" s="35">
        <f>VLOOKUP($A2063,'Medical Examinations'!$A:$H,2,FALSE)</f>
        <v>28.31</v>
      </c>
      <c r="F2063" s="35">
        <f>VLOOKUP($A2063,'Medical Examinations'!$A:$H,3,FALSE)</f>
        <v>6.41</v>
      </c>
      <c r="G2063" s="35" t="str">
        <f>VLOOKUP($A2063,'Medical Examinations'!$A:$N,11,0)</f>
        <v>No</v>
      </c>
      <c r="H2063" s="35" t="str">
        <f>VLOOKUP($A2063,'Medical Examinations'!$A:$N,5,0)</f>
        <v>yes</v>
      </c>
      <c r="I2063" s="35" t="str">
        <f>VLOOKUP($A2063,'Medical Examinations'!$A:$N,6,0)</f>
        <v>No</v>
      </c>
      <c r="J2063" s="35">
        <f>VLOOKUP($A2063,'Medical Examinations'!$A:$N,9,0)</f>
        <v>1</v>
      </c>
      <c r="K2063" s="35" t="str">
        <f>VLOOKUP($A2063,'Medical Examinations'!$A:$N,10,0)</f>
        <v>No</v>
      </c>
      <c r="L2063" s="35" t="str">
        <f>VLOOKUP($A2063,'Medical Examinations'!$A:$N,12,0)</f>
        <v>Overweight</v>
      </c>
      <c r="M2063" s="35" t="str">
        <f>VLOOKUP($A2063,'Medical Examinations'!$A:$N,13,0)</f>
        <v>Prediabetes</v>
      </c>
      <c r="N2063" s="45">
        <f>IFERROR(VLOOKUP($A2063,'Hospitalisation Details'!$A:$P,15,0),"")</f>
        <v>36701</v>
      </c>
      <c r="O2063" s="46">
        <f>IFERROR(VLOOKUP($A2063,'Hospitalisation Details'!$A:$P,6,0),"")</f>
        <v>2639.04</v>
      </c>
      <c r="P2063" s="47" t="str">
        <f>IFERROR(VLOOKUP($A2063,'Hospitalisation Details'!$A:$P,12,0),"")</f>
        <v>tier - 2</v>
      </c>
      <c r="Q2063" s="47" t="str">
        <f>IFERROR(VLOOKUP($A2063,'Hospitalisation Details'!$A:$P,13,0),"")</f>
        <v>tier - 2</v>
      </c>
      <c r="R2063" s="47" t="str">
        <f>IFERROR(VLOOKUP($A2063,'Hospitalisation Details'!$A:$P,14,0),"")</f>
        <v>R1012</v>
      </c>
      <c r="S2063" s="47">
        <f>IFERROR(VLOOKUP($A2063,'Hospitalisation Details'!$A:$P,16,0),"")</f>
        <v>22</v>
      </c>
    </row>
    <row r="2064" spans="1:19" x14ac:dyDescent="0.3">
      <c r="A2064" s="34" t="str">
        <f>'Medical Examinations'!A2064</f>
        <v>Id2063</v>
      </c>
      <c r="B2064" s="36" t="str">
        <f>VLOOKUP($A2064,'Customer Names'!A:E,3,FALSE)</f>
        <v>Ms.</v>
      </c>
      <c r="C2064" s="37" t="str">
        <f>VLOOKUP($A2064,'Customer Names'!$A:$E,4,FALSE)</f>
        <v xml:space="preserve"> Stefanie A</v>
      </c>
      <c r="D2064" s="37" t="str">
        <f>VLOOKUP($A2064,'Customer Names'!A:E,5,FALSE)</f>
        <v>Flynn</v>
      </c>
      <c r="E2064" s="35">
        <f>VLOOKUP($A2064,'Medical Examinations'!$A:$H,2,FALSE)</f>
        <v>30.3</v>
      </c>
      <c r="F2064" s="35">
        <f>VLOOKUP($A2064,'Medical Examinations'!$A:$H,3,FALSE)</f>
        <v>4.7300000000000004</v>
      </c>
      <c r="G2064" s="35" t="str">
        <f>VLOOKUP($A2064,'Medical Examinations'!$A:$N,11,0)</f>
        <v>Yes</v>
      </c>
      <c r="H2064" s="35" t="str">
        <f>VLOOKUP($A2064,'Medical Examinations'!$A:$N,5,0)</f>
        <v>No</v>
      </c>
      <c r="I2064" s="35" t="str">
        <f>VLOOKUP($A2064,'Medical Examinations'!$A:$N,6,0)</f>
        <v>Yes</v>
      </c>
      <c r="J2064" s="35">
        <f>VLOOKUP($A2064,'Medical Examinations'!$A:$N,9,0)</f>
        <v>1</v>
      </c>
      <c r="K2064" s="35" t="str">
        <f>VLOOKUP($A2064,'Medical Examinations'!$A:$N,10,0)</f>
        <v>No</v>
      </c>
      <c r="L2064" s="35" t="str">
        <f>VLOOKUP($A2064,'Medical Examinations'!$A:$N,12,0)</f>
        <v>Obesity</v>
      </c>
      <c r="M2064" s="35" t="str">
        <f>VLOOKUP($A2064,'Medical Examinations'!$A:$N,13,0)</f>
        <v>Normal</v>
      </c>
      <c r="N2064" s="45">
        <f>IFERROR(VLOOKUP($A2064,'Hospitalisation Details'!$A:$P,15,0),"")</f>
        <v>35668</v>
      </c>
      <c r="O2064" s="46">
        <f>IFERROR(VLOOKUP($A2064,'Hospitalisation Details'!$A:$P,6,0),"")</f>
        <v>2632.99</v>
      </c>
      <c r="P2064" s="47" t="str">
        <f>IFERROR(VLOOKUP($A2064,'Hospitalisation Details'!$A:$P,12,0),"")</f>
        <v>tier - 2</v>
      </c>
      <c r="Q2064" s="47" t="str">
        <f>IFERROR(VLOOKUP($A2064,'Hospitalisation Details'!$A:$P,13,0),"")</f>
        <v>tier - 1</v>
      </c>
      <c r="R2064" s="47" t="str">
        <f>IFERROR(VLOOKUP($A2064,'Hospitalisation Details'!$A:$P,14,0),"")</f>
        <v>R1011</v>
      </c>
      <c r="S2064" s="47">
        <f>IFERROR(VLOOKUP($A2064,'Hospitalisation Details'!$A:$P,16,0),"")</f>
        <v>25</v>
      </c>
    </row>
    <row r="2065" spans="1:19" x14ac:dyDescent="0.3">
      <c r="A2065" s="34" t="str">
        <f>'Medical Examinations'!A2065</f>
        <v>Id2064</v>
      </c>
      <c r="B2065" s="36" t="str">
        <f>VLOOKUP($A2065,'Customer Names'!A:E,3,FALSE)</f>
        <v>Ms.</v>
      </c>
      <c r="C2065" s="37" t="str">
        <f>VLOOKUP($A2065,'Customer Names'!$A:$E,4,FALSE)</f>
        <v xml:space="preserve"> Stephanie</v>
      </c>
      <c r="D2065" s="37" t="str">
        <f>VLOOKUP($A2065,'Customer Names'!A:E,5,FALSE)</f>
        <v>Knast</v>
      </c>
      <c r="E2065" s="35">
        <f>VLOOKUP($A2065,'Medical Examinations'!$A:$H,2,FALSE)</f>
        <v>26.4</v>
      </c>
      <c r="F2065" s="35">
        <f>VLOOKUP($A2065,'Medical Examinations'!$A:$H,3,FALSE)</f>
        <v>6.22</v>
      </c>
      <c r="G2065" s="35" t="str">
        <f>VLOOKUP($A2065,'Medical Examinations'!$A:$N,11,0)</f>
        <v>Yes</v>
      </c>
      <c r="H2065" s="35" t="str">
        <f>VLOOKUP($A2065,'Medical Examinations'!$A:$N,5,0)</f>
        <v>No</v>
      </c>
      <c r="I2065" s="35" t="str">
        <f>VLOOKUP($A2065,'Medical Examinations'!$A:$N,6,0)</f>
        <v>No</v>
      </c>
      <c r="J2065" s="35">
        <f>VLOOKUP($A2065,'Medical Examinations'!$A:$N,9,0)</f>
        <v>0</v>
      </c>
      <c r="K2065" s="35" t="str">
        <f>VLOOKUP($A2065,'Medical Examinations'!$A:$N,10,0)</f>
        <v>No</v>
      </c>
      <c r="L2065" s="35" t="str">
        <f>VLOOKUP($A2065,'Medical Examinations'!$A:$N,12,0)</f>
        <v>Overweight</v>
      </c>
      <c r="M2065" s="35" t="str">
        <f>VLOOKUP($A2065,'Medical Examinations'!$A:$N,13,0)</f>
        <v>Prediabetes</v>
      </c>
      <c r="N2065" s="45">
        <f>IFERROR(VLOOKUP($A2065,'Hospitalisation Details'!$A:$P,15,0),"")</f>
        <v>37129</v>
      </c>
      <c r="O2065" s="46">
        <f>IFERROR(VLOOKUP($A2065,'Hospitalisation Details'!$A:$P,6,0),"")</f>
        <v>2597.7800000000002</v>
      </c>
      <c r="P2065" s="47" t="str">
        <f>IFERROR(VLOOKUP($A2065,'Hospitalisation Details'!$A:$P,12,0),"")</f>
        <v>tier - 2</v>
      </c>
      <c r="Q2065" s="47" t="str">
        <f>IFERROR(VLOOKUP($A2065,'Hospitalisation Details'!$A:$P,13,0),"")</f>
        <v>tier - 1</v>
      </c>
      <c r="R2065" s="47" t="str">
        <f>IFERROR(VLOOKUP($A2065,'Hospitalisation Details'!$A:$P,14,0),"")</f>
        <v>R1011</v>
      </c>
      <c r="S2065" s="47">
        <f>IFERROR(VLOOKUP($A2065,'Hospitalisation Details'!$A:$P,16,0),"")</f>
        <v>21</v>
      </c>
    </row>
    <row r="2066" spans="1:19" x14ac:dyDescent="0.3">
      <c r="A2066" s="34" t="str">
        <f>'Medical Examinations'!A2066</f>
        <v>Id2065</v>
      </c>
      <c r="B2066" s="36" t="str">
        <f>VLOOKUP($A2066,'Customer Names'!A:E,3,FALSE)</f>
        <v>Ms.</v>
      </c>
      <c r="C2066" s="37" t="str">
        <f>VLOOKUP($A2066,'Customer Names'!$A:$E,4,FALSE)</f>
        <v xml:space="preserve"> Caroline F.</v>
      </c>
      <c r="D2066" s="37" t="str">
        <f>VLOOKUP($A2066,'Customer Names'!A:E,5,FALSE)</f>
        <v>Lucas</v>
      </c>
      <c r="E2066" s="35">
        <f>VLOOKUP($A2066,'Medical Examinations'!$A:$H,2,FALSE)</f>
        <v>22.135000000000002</v>
      </c>
      <c r="F2066" s="35">
        <f>VLOOKUP($A2066,'Medical Examinations'!$A:$H,3,FALSE)</f>
        <v>4.46</v>
      </c>
      <c r="G2066" s="35" t="str">
        <f>VLOOKUP($A2066,'Medical Examinations'!$A:$N,11,0)</f>
        <v>Yes</v>
      </c>
      <c r="H2066" s="35" t="str">
        <f>VLOOKUP($A2066,'Medical Examinations'!$A:$N,5,0)</f>
        <v>No</v>
      </c>
      <c r="I2066" s="35" t="str">
        <f>VLOOKUP($A2066,'Medical Examinations'!$A:$N,6,0)</f>
        <v>No</v>
      </c>
      <c r="J2066" s="35">
        <f>VLOOKUP($A2066,'Medical Examinations'!$A:$N,9,0)</f>
        <v>0</v>
      </c>
      <c r="K2066" s="35" t="str">
        <f>VLOOKUP($A2066,'Medical Examinations'!$A:$N,10,0)</f>
        <v>No</v>
      </c>
      <c r="L2066" s="35" t="str">
        <f>VLOOKUP($A2066,'Medical Examinations'!$A:$N,12,0)</f>
        <v>Normal Weight</v>
      </c>
      <c r="M2066" s="35" t="str">
        <f>VLOOKUP($A2066,'Medical Examinations'!$A:$N,13,0)</f>
        <v>Normal</v>
      </c>
      <c r="N2066" s="45">
        <f>IFERROR(VLOOKUP($A2066,'Hospitalisation Details'!$A:$P,15,0),"")</f>
        <v>37100</v>
      </c>
      <c r="O2066" s="46">
        <f>IFERROR(VLOOKUP($A2066,'Hospitalisation Details'!$A:$P,6,0),"")</f>
        <v>2585.85</v>
      </c>
      <c r="P2066" s="47" t="str">
        <f>IFERROR(VLOOKUP($A2066,'Hospitalisation Details'!$A:$P,12,0),"")</f>
        <v>tier - 2</v>
      </c>
      <c r="Q2066" s="47" t="str">
        <f>IFERROR(VLOOKUP($A2066,'Hospitalisation Details'!$A:$P,13,0),"")</f>
        <v>tier - 2</v>
      </c>
      <c r="R2066" s="47" t="str">
        <f>IFERROR(VLOOKUP($A2066,'Hospitalisation Details'!$A:$P,14,0),"")</f>
        <v>R1024</v>
      </c>
      <c r="S2066" s="47">
        <f>IFERROR(VLOOKUP($A2066,'Hospitalisation Details'!$A:$P,16,0),"")</f>
        <v>21</v>
      </c>
    </row>
    <row r="2067" spans="1:19" x14ac:dyDescent="0.3">
      <c r="A2067" s="34" t="str">
        <f>'Medical Examinations'!A2067</f>
        <v>Id2066</v>
      </c>
      <c r="B2067" s="36" t="str">
        <f>VLOOKUP($A2067,'Customer Names'!A:E,3,FALSE)</f>
        <v>Ms.</v>
      </c>
      <c r="C2067" s="37" t="str">
        <f>VLOOKUP($A2067,'Customer Names'!$A:$E,4,FALSE)</f>
        <v xml:space="preserve"> Julia J.</v>
      </c>
      <c r="D2067" s="37" t="str">
        <f>VLOOKUP($A2067,'Customer Names'!A:E,5,FALSE)</f>
        <v>Thomas</v>
      </c>
      <c r="E2067" s="35">
        <f>VLOOKUP($A2067,'Medical Examinations'!$A:$H,2,FALSE)</f>
        <v>17.399999999999999</v>
      </c>
      <c r="F2067" s="35">
        <f>VLOOKUP($A2067,'Medical Examinations'!$A:$H,3,FALSE)</f>
        <v>4.5</v>
      </c>
      <c r="G2067" s="35" t="str">
        <f>VLOOKUP($A2067,'Medical Examinations'!$A:$N,11,0)</f>
        <v>Yes</v>
      </c>
      <c r="H2067" s="35" t="str">
        <f>VLOOKUP($A2067,'Medical Examinations'!$A:$N,5,0)</f>
        <v>No</v>
      </c>
      <c r="I2067" s="35" t="str">
        <f>VLOOKUP($A2067,'Medical Examinations'!$A:$N,6,0)</f>
        <v>No</v>
      </c>
      <c r="J2067" s="35">
        <f>VLOOKUP($A2067,'Medical Examinations'!$A:$N,9,0)</f>
        <v>0</v>
      </c>
      <c r="K2067" s="35" t="str">
        <f>VLOOKUP($A2067,'Medical Examinations'!$A:$N,10,0)</f>
        <v>No</v>
      </c>
      <c r="L2067" s="35" t="str">
        <f>VLOOKUP($A2067,'Medical Examinations'!$A:$N,12,0)</f>
        <v>Underweight</v>
      </c>
      <c r="M2067" s="35" t="str">
        <f>VLOOKUP($A2067,'Medical Examinations'!$A:$N,13,0)</f>
        <v>Normal</v>
      </c>
      <c r="N2067" s="45">
        <f>IFERROR(VLOOKUP($A2067,'Hospitalisation Details'!$A:$P,15,0),"")</f>
        <v>37179</v>
      </c>
      <c r="O2067" s="46">
        <f>IFERROR(VLOOKUP($A2067,'Hospitalisation Details'!$A:$P,6,0),"")</f>
        <v>2585.27</v>
      </c>
      <c r="P2067" s="47" t="str">
        <f>IFERROR(VLOOKUP($A2067,'Hospitalisation Details'!$A:$P,12,0),"")</f>
        <v>tier - 2</v>
      </c>
      <c r="Q2067" s="47" t="str">
        <f>IFERROR(VLOOKUP($A2067,'Hospitalisation Details'!$A:$P,13,0),"")</f>
        <v>tier - 3</v>
      </c>
      <c r="R2067" s="47" t="str">
        <f>IFERROR(VLOOKUP($A2067,'Hospitalisation Details'!$A:$P,14,0),"")</f>
        <v>R1011</v>
      </c>
      <c r="S2067" s="47">
        <f>IFERROR(VLOOKUP($A2067,'Hospitalisation Details'!$A:$P,16,0),"")</f>
        <v>21</v>
      </c>
    </row>
    <row r="2068" spans="1:19" x14ac:dyDescent="0.3">
      <c r="A2068" s="34" t="str">
        <f>'Medical Examinations'!A2068</f>
        <v>Id2067</v>
      </c>
      <c r="B2068" s="36" t="str">
        <f>VLOOKUP($A2068,'Customer Names'!A:E,3,FALSE)</f>
        <v>Mr.</v>
      </c>
      <c r="C2068" s="37" t="str">
        <f>VLOOKUP($A2068,'Customer Names'!$A:$E,4,FALSE)</f>
        <v xml:space="preserve"> Jack</v>
      </c>
      <c r="D2068" s="37" t="str">
        <f>VLOOKUP($A2068,'Customer Names'!A:E,5,FALSE)</f>
        <v>Cherewatti</v>
      </c>
      <c r="E2068" s="35">
        <f>VLOOKUP($A2068,'Medical Examinations'!$A:$H,2,FALSE)</f>
        <v>28.06</v>
      </c>
      <c r="F2068" s="35">
        <f>VLOOKUP($A2068,'Medical Examinations'!$A:$H,3,FALSE)</f>
        <v>8.93</v>
      </c>
      <c r="G2068" s="35" t="str">
        <f>VLOOKUP($A2068,'Medical Examinations'!$A:$N,11,0)</f>
        <v>No</v>
      </c>
      <c r="H2068" s="35" t="str">
        <f>VLOOKUP($A2068,'Medical Examinations'!$A:$N,5,0)</f>
        <v>No</v>
      </c>
      <c r="I2068" s="35" t="str">
        <f>VLOOKUP($A2068,'Medical Examinations'!$A:$N,6,0)</f>
        <v>No</v>
      </c>
      <c r="J2068" s="35">
        <f>VLOOKUP($A2068,'Medical Examinations'!$A:$N,9,0)</f>
        <v>0</v>
      </c>
      <c r="K2068" s="35" t="str">
        <f>VLOOKUP($A2068,'Medical Examinations'!$A:$N,10,0)</f>
        <v>No</v>
      </c>
      <c r="L2068" s="35" t="str">
        <f>VLOOKUP($A2068,'Medical Examinations'!$A:$N,12,0)</f>
        <v>Overweight</v>
      </c>
      <c r="M2068" s="35" t="str">
        <f>VLOOKUP($A2068,'Medical Examinations'!$A:$N,13,0)</f>
        <v>Diabetes</v>
      </c>
      <c r="N2068" s="45">
        <f>IFERROR(VLOOKUP($A2068,'Hospitalisation Details'!$A:$P,15,0),"")</f>
        <v>37457</v>
      </c>
      <c r="O2068" s="46">
        <f>IFERROR(VLOOKUP($A2068,'Hospitalisation Details'!$A:$P,6,0),"")</f>
        <v>2585.04</v>
      </c>
      <c r="P2068" s="47" t="str">
        <f>IFERROR(VLOOKUP($A2068,'Hospitalisation Details'!$A:$P,12,0),"")</f>
        <v>tier - 2</v>
      </c>
      <c r="Q2068" s="47" t="str">
        <f>IFERROR(VLOOKUP($A2068,'Hospitalisation Details'!$A:$P,13,0),"")</f>
        <v>tier - 2</v>
      </c>
      <c r="R2068" s="47" t="str">
        <f>IFERROR(VLOOKUP($A2068,'Hospitalisation Details'!$A:$P,14,0),"")</f>
        <v>R1021</v>
      </c>
      <c r="S2068" s="47">
        <f>IFERROR(VLOOKUP($A2068,'Hospitalisation Details'!$A:$P,16,0),"")</f>
        <v>20</v>
      </c>
    </row>
    <row r="2069" spans="1:19" x14ac:dyDescent="0.3">
      <c r="A2069" s="34" t="str">
        <f>'Medical Examinations'!A2069</f>
        <v>Id2068</v>
      </c>
      <c r="B2069" s="36" t="str">
        <f>VLOOKUP($A2069,'Customer Names'!A:E,3,FALSE)</f>
        <v>Mr.</v>
      </c>
      <c r="C2069" s="37" t="str">
        <f>VLOOKUP($A2069,'Customer Names'!$A:$E,4,FALSE)</f>
        <v xml:space="preserve"> Bernat</v>
      </c>
      <c r="D2069" s="37" t="str">
        <f>VLOOKUP($A2069,'Customer Names'!A:E,5,FALSE)</f>
        <v>Olle</v>
      </c>
      <c r="E2069" s="35">
        <f>VLOOKUP($A2069,'Medical Examinations'!$A:$H,2,FALSE)</f>
        <v>31.13</v>
      </c>
      <c r="F2069" s="35">
        <f>VLOOKUP($A2069,'Medical Examinations'!$A:$H,3,FALSE)</f>
        <v>11.02</v>
      </c>
      <c r="G2069" s="35" t="str">
        <f>VLOOKUP($A2069,'Medical Examinations'!$A:$N,11,0)</f>
        <v>No</v>
      </c>
      <c r="H2069" s="35" t="str">
        <f>VLOOKUP($A2069,'Medical Examinations'!$A:$N,5,0)</f>
        <v>No</v>
      </c>
      <c r="I2069" s="35" t="str">
        <f>VLOOKUP($A2069,'Medical Examinations'!$A:$N,6,0)</f>
        <v>No</v>
      </c>
      <c r="J2069" s="35">
        <f>VLOOKUP($A2069,'Medical Examinations'!$A:$N,9,0)</f>
        <v>0</v>
      </c>
      <c r="K2069" s="35" t="str">
        <f>VLOOKUP($A2069,'Medical Examinations'!$A:$N,10,0)</f>
        <v>No</v>
      </c>
      <c r="L2069" s="35" t="str">
        <f>VLOOKUP($A2069,'Medical Examinations'!$A:$N,12,0)</f>
        <v>Obesity</v>
      </c>
      <c r="M2069" s="35" t="str">
        <f>VLOOKUP($A2069,'Medical Examinations'!$A:$N,13,0)</f>
        <v>Diabetes</v>
      </c>
      <c r="N2069" s="45">
        <f>IFERROR(VLOOKUP($A2069,'Hospitalisation Details'!$A:$P,15,0),"")</f>
        <v>37540</v>
      </c>
      <c r="O2069" s="46">
        <f>IFERROR(VLOOKUP($A2069,'Hospitalisation Details'!$A:$P,6,0),"")</f>
        <v>2566.4699999999998</v>
      </c>
      <c r="P2069" s="47" t="str">
        <f>IFERROR(VLOOKUP($A2069,'Hospitalisation Details'!$A:$P,12,0),"")</f>
        <v>tier - 2</v>
      </c>
      <c r="Q2069" s="47" t="str">
        <f>IFERROR(VLOOKUP($A2069,'Hospitalisation Details'!$A:$P,13,0),"")</f>
        <v>tier - 3</v>
      </c>
      <c r="R2069" s="47" t="str">
        <f>IFERROR(VLOOKUP($A2069,'Hospitalisation Details'!$A:$P,14,0),"")</f>
        <v>R1013</v>
      </c>
      <c r="S2069" s="47">
        <f>IFERROR(VLOOKUP($A2069,'Hospitalisation Details'!$A:$P,16,0),"")</f>
        <v>20</v>
      </c>
    </row>
    <row r="2070" spans="1:19" x14ac:dyDescent="0.3">
      <c r="A2070" s="34" t="str">
        <f>'Medical Examinations'!A2070</f>
        <v>Id2069</v>
      </c>
      <c r="B2070" s="36" t="str">
        <f>VLOOKUP($A2070,'Customer Names'!A:E,3,FALSE)</f>
        <v>Mr.</v>
      </c>
      <c r="C2070" s="37" t="str">
        <f>VLOOKUP($A2070,'Customer Names'!$A:$E,4,FALSE)</f>
        <v xml:space="preserve"> Hicham</v>
      </c>
      <c r="D2070" s="37" t="str">
        <f>VLOOKUP($A2070,'Customer Names'!A:E,5,FALSE)</f>
        <v>Hamsi</v>
      </c>
      <c r="E2070" s="35">
        <f>VLOOKUP($A2070,'Medical Examinations'!$A:$H,2,FALSE)</f>
        <v>18.46</v>
      </c>
      <c r="F2070" s="35">
        <f>VLOOKUP($A2070,'Medical Examinations'!$A:$H,3,FALSE)</f>
        <v>5.25</v>
      </c>
      <c r="G2070" s="35" t="str">
        <f>VLOOKUP($A2070,'Medical Examinations'!$A:$N,11,0)</f>
        <v>No</v>
      </c>
      <c r="H2070" s="35" t="str">
        <f>VLOOKUP($A2070,'Medical Examinations'!$A:$N,5,0)</f>
        <v>No</v>
      </c>
      <c r="I2070" s="35" t="str">
        <f>VLOOKUP($A2070,'Medical Examinations'!$A:$N,6,0)</f>
        <v>No</v>
      </c>
      <c r="J2070" s="35">
        <f>VLOOKUP($A2070,'Medical Examinations'!$A:$N,9,0)</f>
        <v>0</v>
      </c>
      <c r="K2070" s="35" t="str">
        <f>VLOOKUP($A2070,'Medical Examinations'!$A:$N,10,0)</f>
        <v>No</v>
      </c>
      <c r="L2070" s="35" t="str">
        <f>VLOOKUP($A2070,'Medical Examinations'!$A:$N,12,0)</f>
        <v>Underweight</v>
      </c>
      <c r="M2070" s="35" t="str">
        <f>VLOOKUP($A2070,'Medical Examinations'!$A:$N,13,0)</f>
        <v>Normal</v>
      </c>
      <c r="N2070" s="45">
        <f>IFERROR(VLOOKUP($A2070,'Hospitalisation Details'!$A:$P,15,0),"")</f>
        <v>33559</v>
      </c>
      <c r="O2070" s="46">
        <f>IFERROR(VLOOKUP($A2070,'Hospitalisation Details'!$A:$P,6,0),"")</f>
        <v>2545.6799999999998</v>
      </c>
      <c r="P2070" s="47" t="str">
        <f>IFERROR(VLOOKUP($A2070,'Hospitalisation Details'!$A:$P,12,0),"")</f>
        <v>tier - 2</v>
      </c>
      <c r="Q2070" s="47" t="str">
        <f>IFERROR(VLOOKUP($A2070,'Hospitalisation Details'!$A:$P,13,0),"")</f>
        <v>tier - 1</v>
      </c>
      <c r="R2070" s="47" t="str">
        <f>IFERROR(VLOOKUP($A2070,'Hospitalisation Details'!$A:$P,14,0),"")</f>
        <v>R1013</v>
      </c>
      <c r="S2070" s="47">
        <f>IFERROR(VLOOKUP($A2070,'Hospitalisation Details'!$A:$P,16,0),"")</f>
        <v>31</v>
      </c>
    </row>
    <row r="2071" spans="1:19" x14ac:dyDescent="0.3">
      <c r="A2071" s="34" t="str">
        <f>'Medical Examinations'!A2071</f>
        <v>Id2070</v>
      </c>
      <c r="B2071" s="36" t="str">
        <f>VLOOKUP($A2071,'Customer Names'!A:E,3,FALSE)</f>
        <v>Ms.</v>
      </c>
      <c r="C2071" s="37" t="str">
        <f>VLOOKUP($A2071,'Customer Names'!$A:$E,4,FALSE)</f>
        <v xml:space="preserve"> Sarah</v>
      </c>
      <c r="D2071" s="37" t="str">
        <f>VLOOKUP($A2071,'Customer Names'!A:E,5,FALSE)</f>
        <v>Finnegan</v>
      </c>
      <c r="E2071" s="35">
        <f>VLOOKUP($A2071,'Medical Examinations'!$A:$H,2,FALSE)</f>
        <v>17.3</v>
      </c>
      <c r="F2071" s="35">
        <f>VLOOKUP($A2071,'Medical Examinations'!$A:$H,3,FALSE)</f>
        <v>4.75</v>
      </c>
      <c r="G2071" s="35" t="str">
        <f>VLOOKUP($A2071,'Medical Examinations'!$A:$N,11,0)</f>
        <v>No</v>
      </c>
      <c r="H2071" s="35" t="str">
        <f>VLOOKUP($A2071,'Medical Examinations'!$A:$N,5,0)</f>
        <v>No</v>
      </c>
      <c r="I2071" s="35" t="str">
        <f>VLOOKUP($A2071,'Medical Examinations'!$A:$N,6,0)</f>
        <v>No</v>
      </c>
      <c r="J2071" s="35">
        <f>VLOOKUP($A2071,'Medical Examinations'!$A:$N,9,0)</f>
        <v>0</v>
      </c>
      <c r="K2071" s="35" t="str">
        <f>VLOOKUP($A2071,'Medical Examinations'!$A:$N,10,0)</f>
        <v>No</v>
      </c>
      <c r="L2071" s="35" t="str">
        <f>VLOOKUP($A2071,'Medical Examinations'!$A:$N,12,0)</f>
        <v>Underweight</v>
      </c>
      <c r="M2071" s="35" t="str">
        <f>VLOOKUP($A2071,'Medical Examinations'!$A:$N,13,0)</f>
        <v>Normal</v>
      </c>
      <c r="N2071" s="45">
        <f>IFERROR(VLOOKUP($A2071,'Hospitalisation Details'!$A:$P,15,0),"")</f>
        <v>33147</v>
      </c>
      <c r="O2071" s="46">
        <f>IFERROR(VLOOKUP($A2071,'Hospitalisation Details'!$A:$P,6,0),"")</f>
        <v>2540.39</v>
      </c>
      <c r="P2071" s="47" t="str">
        <f>IFERROR(VLOOKUP($A2071,'Hospitalisation Details'!$A:$P,12,0),"")</f>
        <v>tier - 2</v>
      </c>
      <c r="Q2071" s="47" t="str">
        <f>IFERROR(VLOOKUP($A2071,'Hospitalisation Details'!$A:$P,13,0),"")</f>
        <v>tier - 2</v>
      </c>
      <c r="R2071" s="47" t="str">
        <f>IFERROR(VLOOKUP($A2071,'Hospitalisation Details'!$A:$P,14,0),"")</f>
        <v>R1013</v>
      </c>
      <c r="S2071" s="47">
        <f>IFERROR(VLOOKUP($A2071,'Hospitalisation Details'!$A:$P,16,0),"")</f>
        <v>32</v>
      </c>
    </row>
    <row r="2072" spans="1:19" x14ac:dyDescent="0.3">
      <c r="A2072" s="34" t="str">
        <f>'Medical Examinations'!A2072</f>
        <v>Id2071</v>
      </c>
      <c r="B2072" s="36" t="str">
        <f>VLOOKUP($A2072,'Customer Names'!A:E,3,FALSE)</f>
        <v>Mr.</v>
      </c>
      <c r="C2072" s="37" t="str">
        <f>VLOOKUP($A2072,'Customer Names'!$A:$E,4,FALSE)</f>
        <v xml:space="preserve"> Anthony S</v>
      </c>
      <c r="D2072" s="37" t="str">
        <f>VLOOKUP($A2072,'Customer Names'!A:E,5,FALSE)</f>
        <v>Walsh</v>
      </c>
      <c r="E2072" s="35">
        <f>VLOOKUP($A2072,'Medical Examinations'!$A:$H,2,FALSE)</f>
        <v>35.625</v>
      </c>
      <c r="F2072" s="35">
        <f>VLOOKUP($A2072,'Medical Examinations'!$A:$H,3,FALSE)</f>
        <v>4.68</v>
      </c>
      <c r="G2072" s="35" t="str">
        <f>VLOOKUP($A2072,'Medical Examinations'!$A:$N,11,0)</f>
        <v>Yes</v>
      </c>
      <c r="H2072" s="35" t="str">
        <f>VLOOKUP($A2072,'Medical Examinations'!$A:$N,5,0)</f>
        <v>No</v>
      </c>
      <c r="I2072" s="35" t="str">
        <f>VLOOKUP($A2072,'Medical Examinations'!$A:$N,6,0)</f>
        <v>Yes</v>
      </c>
      <c r="J2072" s="35">
        <f>VLOOKUP($A2072,'Medical Examinations'!$A:$N,9,0)</f>
        <v>1</v>
      </c>
      <c r="K2072" s="35" t="str">
        <f>VLOOKUP($A2072,'Medical Examinations'!$A:$N,10,0)</f>
        <v>No</v>
      </c>
      <c r="L2072" s="35" t="str">
        <f>VLOOKUP($A2072,'Medical Examinations'!$A:$N,12,0)</f>
        <v>Obesity</v>
      </c>
      <c r="M2072" s="35" t="str">
        <f>VLOOKUP($A2072,'Medical Examinations'!$A:$N,13,0)</f>
        <v>Normal</v>
      </c>
      <c r="N2072" s="45">
        <f>IFERROR(VLOOKUP($A2072,'Hospitalisation Details'!$A:$P,15,0),"")</f>
        <v>35639</v>
      </c>
      <c r="O2072" s="46">
        <f>IFERROR(VLOOKUP($A2072,'Hospitalisation Details'!$A:$P,6,0),"")</f>
        <v>2534.39</v>
      </c>
      <c r="P2072" s="47" t="str">
        <f>IFERROR(VLOOKUP($A2072,'Hospitalisation Details'!$A:$P,12,0),"")</f>
        <v>tier - 3</v>
      </c>
      <c r="Q2072" s="47" t="str">
        <f>IFERROR(VLOOKUP($A2072,'Hospitalisation Details'!$A:$P,13,0),"")</f>
        <v>tier - 3</v>
      </c>
      <c r="R2072" s="47" t="str">
        <f>IFERROR(VLOOKUP($A2072,'Hospitalisation Details'!$A:$P,14,0),"")</f>
        <v>R1012</v>
      </c>
      <c r="S2072" s="47">
        <f>IFERROR(VLOOKUP($A2072,'Hospitalisation Details'!$A:$P,16,0),"")</f>
        <v>25</v>
      </c>
    </row>
    <row r="2073" spans="1:19" x14ac:dyDescent="0.3">
      <c r="A2073" s="34" t="str">
        <f>'Medical Examinations'!A2073</f>
        <v>Id2072</v>
      </c>
      <c r="B2073" s="36" t="str">
        <f>VLOOKUP($A2073,'Customer Names'!A:E,3,FALSE)</f>
        <v>Ms.</v>
      </c>
      <c r="C2073" s="37" t="str">
        <f>VLOOKUP($A2073,'Customer Names'!$A:$E,4,FALSE)</f>
        <v xml:space="preserve"> Elisabetta</v>
      </c>
      <c r="D2073" s="37" t="str">
        <f>VLOOKUP($A2073,'Customer Names'!A:E,5,FALSE)</f>
        <v>Villa</v>
      </c>
      <c r="E2073" s="35">
        <f>VLOOKUP($A2073,'Medical Examinations'!$A:$H,2,FALSE)</f>
        <v>20.234999999999999</v>
      </c>
      <c r="F2073" s="35">
        <f>VLOOKUP($A2073,'Medical Examinations'!$A:$H,3,FALSE)</f>
        <v>6.17</v>
      </c>
      <c r="G2073" s="35" t="str">
        <f>VLOOKUP($A2073,'Medical Examinations'!$A:$N,11,0)</f>
        <v>Yes</v>
      </c>
      <c r="H2073" s="35" t="str">
        <f>VLOOKUP($A2073,'Medical Examinations'!$A:$N,5,0)</f>
        <v>yes</v>
      </c>
      <c r="I2073" s="35" t="str">
        <f>VLOOKUP($A2073,'Medical Examinations'!$A:$N,6,0)</f>
        <v>No</v>
      </c>
      <c r="J2073" s="35">
        <f>VLOOKUP($A2073,'Medical Examinations'!$A:$N,9,0)</f>
        <v>2</v>
      </c>
      <c r="K2073" s="35" t="str">
        <f>VLOOKUP($A2073,'Medical Examinations'!$A:$N,10,0)</f>
        <v>No</v>
      </c>
      <c r="L2073" s="35" t="str">
        <f>VLOOKUP($A2073,'Medical Examinations'!$A:$N,12,0)</f>
        <v>Normal Weight</v>
      </c>
      <c r="M2073" s="35" t="str">
        <f>VLOOKUP($A2073,'Medical Examinations'!$A:$N,13,0)</f>
        <v>Prediabetes</v>
      </c>
      <c r="N2073" s="45">
        <f>IFERROR(VLOOKUP($A2073,'Hospitalisation Details'!$A:$P,15,0),"")</f>
        <v>36763</v>
      </c>
      <c r="O2073" s="46">
        <f>IFERROR(VLOOKUP($A2073,'Hospitalisation Details'!$A:$P,6,0),"")</f>
        <v>2527.8200000000002</v>
      </c>
      <c r="P2073" s="47" t="str">
        <f>IFERROR(VLOOKUP($A2073,'Hospitalisation Details'!$A:$P,12,0),"")</f>
        <v>tier - 2</v>
      </c>
      <c r="Q2073" s="47" t="str">
        <f>IFERROR(VLOOKUP($A2073,'Hospitalisation Details'!$A:$P,13,0),"")</f>
        <v>tier - 3</v>
      </c>
      <c r="R2073" s="47" t="str">
        <f>IFERROR(VLOOKUP($A2073,'Hospitalisation Details'!$A:$P,14,0),"")</f>
        <v>R1012</v>
      </c>
      <c r="S2073" s="47">
        <f>IFERROR(VLOOKUP($A2073,'Hospitalisation Details'!$A:$P,16,0),"")</f>
        <v>22</v>
      </c>
    </row>
    <row r="2074" spans="1:19" x14ac:dyDescent="0.3">
      <c r="A2074" s="34" t="str">
        <f>'Medical Examinations'!A2074</f>
        <v>Id2073</v>
      </c>
      <c r="B2074" s="36" t="str">
        <f>VLOOKUP($A2074,'Customer Names'!A:E,3,FALSE)</f>
        <v>Mr.</v>
      </c>
      <c r="C2074" s="37" t="str">
        <f>VLOOKUP($A2074,'Customer Names'!$A:$E,4,FALSE)</f>
        <v xml:space="preserve"> Trevor N.</v>
      </c>
      <c r="D2074" s="37" t="str">
        <f>VLOOKUP($A2074,'Customer Names'!A:E,5,FALSE)</f>
        <v>Cable</v>
      </c>
      <c r="E2074" s="35">
        <f>VLOOKUP($A2074,'Medical Examinations'!$A:$H,2,FALSE)</f>
        <v>27.55</v>
      </c>
      <c r="F2074" s="35">
        <f>VLOOKUP($A2074,'Medical Examinations'!$A:$H,3,FALSE)</f>
        <v>4.5599999999999996</v>
      </c>
      <c r="G2074" s="35" t="str">
        <f>VLOOKUP($A2074,'Medical Examinations'!$A:$N,11,0)</f>
        <v>Yes</v>
      </c>
      <c r="H2074" s="35" t="str">
        <f>VLOOKUP($A2074,'Medical Examinations'!$A:$N,5,0)</f>
        <v>No</v>
      </c>
      <c r="I2074" s="35" t="str">
        <f>VLOOKUP($A2074,'Medical Examinations'!$A:$N,6,0)</f>
        <v>Yes</v>
      </c>
      <c r="J2074" s="35">
        <f>VLOOKUP($A2074,'Medical Examinations'!$A:$N,9,0)</f>
        <v>1</v>
      </c>
      <c r="K2074" s="35" t="str">
        <f>VLOOKUP($A2074,'Medical Examinations'!$A:$N,10,0)</f>
        <v>No</v>
      </c>
      <c r="L2074" s="35" t="str">
        <f>VLOOKUP($A2074,'Medical Examinations'!$A:$N,12,0)</f>
        <v>Overweight</v>
      </c>
      <c r="M2074" s="35" t="str">
        <f>VLOOKUP($A2074,'Medical Examinations'!$A:$N,13,0)</f>
        <v>Normal</v>
      </c>
      <c r="N2074" s="45">
        <f>IFERROR(VLOOKUP($A2074,'Hospitalisation Details'!$A:$P,15,0),"")</f>
        <v>35736</v>
      </c>
      <c r="O2074" s="46">
        <f>IFERROR(VLOOKUP($A2074,'Hospitalisation Details'!$A:$P,6,0),"")</f>
        <v>2523.17</v>
      </c>
      <c r="P2074" s="47" t="str">
        <f>IFERROR(VLOOKUP($A2074,'Hospitalisation Details'!$A:$P,12,0),"")</f>
        <v>tier - 3</v>
      </c>
      <c r="Q2074" s="47" t="str">
        <f>IFERROR(VLOOKUP($A2074,'Hospitalisation Details'!$A:$P,13,0),"")</f>
        <v>tier - 1</v>
      </c>
      <c r="R2074" s="47" t="str">
        <f>IFERROR(VLOOKUP($A2074,'Hospitalisation Details'!$A:$P,14,0),"")</f>
        <v>R1012</v>
      </c>
      <c r="S2074" s="47">
        <f>IFERROR(VLOOKUP($A2074,'Hospitalisation Details'!$A:$P,16,0),"")</f>
        <v>25</v>
      </c>
    </row>
    <row r="2075" spans="1:19" x14ac:dyDescent="0.3">
      <c r="A2075" s="34" t="str">
        <f>'Medical Examinations'!A2075</f>
        <v>Id2074</v>
      </c>
      <c r="B2075" s="36" t="str">
        <f>VLOOKUP($A2075,'Customer Names'!A:E,3,FALSE)</f>
        <v>Ms.</v>
      </c>
      <c r="C2075" s="37" t="str">
        <f>VLOOKUP($A2075,'Customer Names'!$A:$E,4,FALSE)</f>
        <v xml:space="preserve"> Nancy</v>
      </c>
      <c r="D2075" s="37" t="str">
        <f>VLOOKUP($A2075,'Customer Names'!A:E,5,FALSE)</f>
        <v>Eiring</v>
      </c>
      <c r="E2075" s="35">
        <f>VLOOKUP($A2075,'Medical Examinations'!$A:$H,2,FALSE)</f>
        <v>17.97</v>
      </c>
      <c r="F2075" s="35">
        <f>VLOOKUP($A2075,'Medical Examinations'!$A:$H,3,FALSE)</f>
        <v>6.3</v>
      </c>
      <c r="G2075" s="35" t="str">
        <f>VLOOKUP($A2075,'Medical Examinations'!$A:$N,11,0)</f>
        <v>No</v>
      </c>
      <c r="H2075" s="35" t="str">
        <f>VLOOKUP($A2075,'Medical Examinations'!$A:$N,5,0)</f>
        <v>No</v>
      </c>
      <c r="I2075" s="35" t="str">
        <f>VLOOKUP($A2075,'Medical Examinations'!$A:$N,6,0)</f>
        <v>No</v>
      </c>
      <c r="J2075" s="35">
        <f>VLOOKUP($A2075,'Medical Examinations'!$A:$N,9,0)</f>
        <v>0</v>
      </c>
      <c r="K2075" s="35" t="str">
        <f>VLOOKUP($A2075,'Medical Examinations'!$A:$N,10,0)</f>
        <v>No</v>
      </c>
      <c r="L2075" s="35" t="str">
        <f>VLOOKUP($A2075,'Medical Examinations'!$A:$N,12,0)</f>
        <v>Underweight</v>
      </c>
      <c r="M2075" s="35" t="str">
        <f>VLOOKUP($A2075,'Medical Examinations'!$A:$N,13,0)</f>
        <v>Prediabetes</v>
      </c>
      <c r="N2075" s="45">
        <f>IFERROR(VLOOKUP($A2075,'Hospitalisation Details'!$A:$P,15,0),"")</f>
        <v>33455</v>
      </c>
      <c r="O2075" s="46">
        <f>IFERROR(VLOOKUP($A2075,'Hospitalisation Details'!$A:$P,6,0),"")</f>
        <v>2510.79</v>
      </c>
      <c r="P2075" s="47" t="str">
        <f>IFERROR(VLOOKUP($A2075,'Hospitalisation Details'!$A:$P,12,0),"")</f>
        <v>tier - 2</v>
      </c>
      <c r="Q2075" s="47" t="str">
        <f>IFERROR(VLOOKUP($A2075,'Hospitalisation Details'!$A:$P,13,0),"")</f>
        <v>tier - 1</v>
      </c>
      <c r="R2075" s="47" t="str">
        <f>IFERROR(VLOOKUP($A2075,'Hospitalisation Details'!$A:$P,14,0),"")</f>
        <v>R1013</v>
      </c>
      <c r="S2075" s="47">
        <f>IFERROR(VLOOKUP($A2075,'Hospitalisation Details'!$A:$P,16,0),"")</f>
        <v>31</v>
      </c>
    </row>
    <row r="2076" spans="1:19" x14ac:dyDescent="0.3">
      <c r="A2076" s="34" t="str">
        <f>'Medical Examinations'!A2076</f>
        <v>Id2075</v>
      </c>
      <c r="B2076" s="36" t="str">
        <f>VLOOKUP($A2076,'Customer Names'!A:E,3,FALSE)</f>
        <v>Ms.</v>
      </c>
      <c r="C2076" s="37" t="str">
        <f>VLOOKUP($A2076,'Customer Names'!$A:$E,4,FALSE)</f>
        <v xml:space="preserve"> Allison R.</v>
      </c>
      <c r="D2076" s="37" t="str">
        <f>VLOOKUP($A2076,'Customer Names'!A:E,5,FALSE)</f>
        <v>Connor</v>
      </c>
      <c r="E2076" s="35">
        <f>VLOOKUP($A2076,'Medical Examinations'!$A:$H,2,FALSE)</f>
        <v>29.98</v>
      </c>
      <c r="F2076" s="35">
        <f>VLOOKUP($A2076,'Medical Examinations'!$A:$H,3,FALSE)</f>
        <v>6.03</v>
      </c>
      <c r="G2076" s="35" t="str">
        <f>VLOOKUP($A2076,'Medical Examinations'!$A:$N,11,0)</f>
        <v>No</v>
      </c>
      <c r="H2076" s="35" t="str">
        <f>VLOOKUP($A2076,'Medical Examinations'!$A:$N,5,0)</f>
        <v>yes</v>
      </c>
      <c r="I2076" s="35" t="str">
        <f>VLOOKUP($A2076,'Medical Examinations'!$A:$N,6,0)</f>
        <v>No</v>
      </c>
      <c r="J2076" s="35">
        <f>VLOOKUP($A2076,'Medical Examinations'!$A:$N,9,0)</f>
        <v>1</v>
      </c>
      <c r="K2076" s="35" t="str">
        <f>VLOOKUP($A2076,'Medical Examinations'!$A:$N,10,0)</f>
        <v>No</v>
      </c>
      <c r="L2076" s="35" t="str">
        <f>VLOOKUP($A2076,'Medical Examinations'!$A:$N,12,0)</f>
        <v>Overweight</v>
      </c>
      <c r="M2076" s="35" t="str">
        <f>VLOOKUP($A2076,'Medical Examinations'!$A:$N,13,0)</f>
        <v>Prediabetes</v>
      </c>
      <c r="N2076" s="45">
        <f>IFERROR(VLOOKUP($A2076,'Hospitalisation Details'!$A:$P,15,0),"")</f>
        <v>38236</v>
      </c>
      <c r="O2076" s="46">
        <f>IFERROR(VLOOKUP($A2076,'Hospitalisation Details'!$A:$P,6,0),"")</f>
        <v>2500.9299999999998</v>
      </c>
      <c r="P2076" s="47" t="str">
        <f>IFERROR(VLOOKUP($A2076,'Hospitalisation Details'!$A:$P,12,0),"")</f>
        <v>tier - 2</v>
      </c>
      <c r="Q2076" s="47" t="str">
        <f>IFERROR(VLOOKUP($A2076,'Hospitalisation Details'!$A:$P,13,0),"")</f>
        <v>tier - 2</v>
      </c>
      <c r="R2076" s="47" t="str">
        <f>IFERROR(VLOOKUP($A2076,'Hospitalisation Details'!$A:$P,14,0),"")</f>
        <v>R1012</v>
      </c>
      <c r="S2076" s="47">
        <f>IFERROR(VLOOKUP($A2076,'Hospitalisation Details'!$A:$P,16,0),"")</f>
        <v>18</v>
      </c>
    </row>
    <row r="2077" spans="1:19" x14ac:dyDescent="0.3">
      <c r="A2077" s="34" t="str">
        <f>'Medical Examinations'!A2077</f>
        <v>Id2076</v>
      </c>
      <c r="B2077" s="36" t="str">
        <f>VLOOKUP($A2077,'Customer Names'!A:E,3,FALSE)</f>
        <v>Mr.</v>
      </c>
      <c r="C2077" s="37" t="str">
        <f>VLOOKUP($A2077,'Customer Names'!$A:$E,4,FALSE)</f>
        <v xml:space="preserve"> Robert J.</v>
      </c>
      <c r="D2077" s="37" t="str">
        <f>VLOOKUP($A2077,'Customer Names'!A:E,5,FALSE)</f>
        <v>Friedman</v>
      </c>
      <c r="E2077" s="35">
        <f>VLOOKUP($A2077,'Medical Examinations'!$A:$H,2,FALSE)</f>
        <v>33.659999999999997</v>
      </c>
      <c r="F2077" s="35">
        <f>VLOOKUP($A2077,'Medical Examinations'!$A:$H,3,FALSE)</f>
        <v>4.2</v>
      </c>
      <c r="G2077" s="35" t="str">
        <f>VLOOKUP($A2077,'Medical Examinations'!$A:$N,11,0)</f>
        <v>Yes</v>
      </c>
      <c r="H2077" s="35" t="str">
        <f>VLOOKUP($A2077,'Medical Examinations'!$A:$N,5,0)</f>
        <v>No</v>
      </c>
      <c r="I2077" s="35" t="str">
        <f>VLOOKUP($A2077,'Medical Examinations'!$A:$N,6,0)</f>
        <v>No</v>
      </c>
      <c r="J2077" s="35">
        <f>VLOOKUP($A2077,'Medical Examinations'!$A:$N,9,0)</f>
        <v>1</v>
      </c>
      <c r="K2077" s="35" t="str">
        <f>VLOOKUP($A2077,'Medical Examinations'!$A:$N,10,0)</f>
        <v>No</v>
      </c>
      <c r="L2077" s="35" t="str">
        <f>VLOOKUP($A2077,'Medical Examinations'!$A:$N,12,0)</f>
        <v>Obesity</v>
      </c>
      <c r="M2077" s="35" t="str">
        <f>VLOOKUP($A2077,'Medical Examinations'!$A:$N,13,0)</f>
        <v>Normal</v>
      </c>
      <c r="N2077" s="45">
        <f>IFERROR(VLOOKUP($A2077,'Hospitalisation Details'!$A:$P,15,0),"")</f>
        <v>34987</v>
      </c>
      <c r="O2077" s="46">
        <f>IFERROR(VLOOKUP($A2077,'Hospitalisation Details'!$A:$P,6,0),"")</f>
        <v>2498.41</v>
      </c>
      <c r="P2077" s="47" t="str">
        <f>IFERROR(VLOOKUP($A2077,'Hospitalisation Details'!$A:$P,12,0),"")</f>
        <v>tier - 3</v>
      </c>
      <c r="Q2077" s="47" t="str">
        <f>IFERROR(VLOOKUP($A2077,'Hospitalisation Details'!$A:$P,13,0),"")</f>
        <v>tier - 3</v>
      </c>
      <c r="R2077" s="47" t="str">
        <f>IFERROR(VLOOKUP($A2077,'Hospitalisation Details'!$A:$P,14,0),"")</f>
        <v>R1013</v>
      </c>
      <c r="S2077" s="47">
        <f>IFERROR(VLOOKUP($A2077,'Hospitalisation Details'!$A:$P,16,0),"")</f>
        <v>27</v>
      </c>
    </row>
    <row r="2078" spans="1:19" x14ac:dyDescent="0.3">
      <c r="A2078" s="34" t="str">
        <f>'Medical Examinations'!A2078</f>
        <v>Id2077</v>
      </c>
      <c r="B2078" s="36" t="str">
        <f>VLOOKUP($A2078,'Customer Names'!A:E,3,FALSE)</f>
        <v>Mr.</v>
      </c>
      <c r="C2078" s="37" t="str">
        <f>VLOOKUP($A2078,'Customer Names'!$A:$E,4,FALSE)</f>
        <v xml:space="preserve"> Nicholas</v>
      </c>
      <c r="D2078" s="37" t="str">
        <f>VLOOKUP($A2078,'Customer Names'!A:E,5,FALSE)</f>
        <v>Croker</v>
      </c>
      <c r="E2078" s="35">
        <f>VLOOKUP($A2078,'Medical Examinations'!$A:$H,2,FALSE)</f>
        <v>32.67</v>
      </c>
      <c r="F2078" s="35">
        <f>VLOOKUP($A2078,'Medical Examinations'!$A:$H,3,FALSE)</f>
        <v>5.61</v>
      </c>
      <c r="G2078" s="35" t="str">
        <f>VLOOKUP($A2078,'Medical Examinations'!$A:$N,11,0)</f>
        <v>Yes</v>
      </c>
      <c r="H2078" s="35" t="str">
        <f>VLOOKUP($A2078,'Medical Examinations'!$A:$N,5,0)</f>
        <v>No</v>
      </c>
      <c r="I2078" s="35" t="str">
        <f>VLOOKUP($A2078,'Medical Examinations'!$A:$N,6,0)</f>
        <v>No</v>
      </c>
      <c r="J2078" s="35">
        <f>VLOOKUP($A2078,'Medical Examinations'!$A:$N,9,0)</f>
        <v>1</v>
      </c>
      <c r="K2078" s="35" t="str">
        <f>VLOOKUP($A2078,'Medical Examinations'!$A:$N,10,0)</f>
        <v>No</v>
      </c>
      <c r="L2078" s="35" t="str">
        <f>VLOOKUP($A2078,'Medical Examinations'!$A:$N,12,0)</f>
        <v>Obesity</v>
      </c>
      <c r="M2078" s="35" t="str">
        <f>VLOOKUP($A2078,'Medical Examinations'!$A:$N,13,0)</f>
        <v>Normal</v>
      </c>
      <c r="N2078" s="45">
        <f>IFERROR(VLOOKUP($A2078,'Hospitalisation Details'!$A:$P,15,0),"")</f>
        <v>34889</v>
      </c>
      <c r="O2078" s="46">
        <f>IFERROR(VLOOKUP($A2078,'Hospitalisation Details'!$A:$P,6,0),"")</f>
        <v>2497.04</v>
      </c>
      <c r="P2078" s="47" t="str">
        <f>IFERROR(VLOOKUP($A2078,'Hospitalisation Details'!$A:$P,12,0),"")</f>
        <v>tier - 3</v>
      </c>
      <c r="Q2078" s="47" t="str">
        <f>IFERROR(VLOOKUP($A2078,'Hospitalisation Details'!$A:$P,13,0),"")</f>
        <v>tier - 3</v>
      </c>
      <c r="R2078" s="47" t="str">
        <f>IFERROR(VLOOKUP($A2078,'Hospitalisation Details'!$A:$P,14,0),"")</f>
        <v>R1013</v>
      </c>
      <c r="S2078" s="47">
        <f>IFERROR(VLOOKUP($A2078,'Hospitalisation Details'!$A:$P,16,0),"")</f>
        <v>27</v>
      </c>
    </row>
    <row r="2079" spans="1:19" x14ac:dyDescent="0.3">
      <c r="A2079" s="34" t="str">
        <f>'Medical Examinations'!A2079</f>
        <v>Id2078</v>
      </c>
      <c r="B2079" s="36" t="str">
        <f>VLOOKUP($A2079,'Customer Names'!A:E,3,FALSE)</f>
        <v>Mr.</v>
      </c>
      <c r="C2079" s="37" t="str">
        <f>VLOOKUP($A2079,'Customer Names'!$A:$E,4,FALSE)</f>
        <v xml:space="preserve"> Kevin L</v>
      </c>
      <c r="D2079" s="37" t="str">
        <f>VLOOKUP($A2079,'Customer Names'!A:E,5,FALSE)</f>
        <v>Beganics</v>
      </c>
      <c r="E2079" s="35">
        <f>VLOOKUP($A2079,'Medical Examinations'!$A:$H,2,FALSE)</f>
        <v>30.5</v>
      </c>
      <c r="F2079" s="35">
        <f>VLOOKUP($A2079,'Medical Examinations'!$A:$H,3,FALSE)</f>
        <v>5.88</v>
      </c>
      <c r="G2079" s="35" t="str">
        <f>VLOOKUP($A2079,'Medical Examinations'!$A:$N,11,0)</f>
        <v>Yes</v>
      </c>
      <c r="H2079" s="35" t="str">
        <f>VLOOKUP($A2079,'Medical Examinations'!$A:$N,5,0)</f>
        <v>No</v>
      </c>
      <c r="I2079" s="35" t="str">
        <f>VLOOKUP($A2079,'Medical Examinations'!$A:$N,6,0)</f>
        <v>No</v>
      </c>
      <c r="J2079" s="35">
        <f>VLOOKUP($A2079,'Medical Examinations'!$A:$N,9,0)</f>
        <v>1</v>
      </c>
      <c r="K2079" s="35" t="str">
        <f>VLOOKUP($A2079,'Medical Examinations'!$A:$N,10,0)</f>
        <v>No</v>
      </c>
      <c r="L2079" s="35" t="str">
        <f>VLOOKUP($A2079,'Medical Examinations'!$A:$N,12,0)</f>
        <v>Obesity</v>
      </c>
      <c r="M2079" s="35" t="str">
        <f>VLOOKUP($A2079,'Medical Examinations'!$A:$N,13,0)</f>
        <v>Prediabetes</v>
      </c>
      <c r="N2079" s="45">
        <f>IFERROR(VLOOKUP($A2079,'Hospitalisation Details'!$A:$P,15,0),"")</f>
        <v>34986</v>
      </c>
      <c r="O2079" s="46">
        <f>IFERROR(VLOOKUP($A2079,'Hospitalisation Details'!$A:$P,6,0),"")</f>
        <v>2494.02</v>
      </c>
      <c r="P2079" s="47" t="str">
        <f>IFERROR(VLOOKUP($A2079,'Hospitalisation Details'!$A:$P,12,0),"")</f>
        <v>tier - 3</v>
      </c>
      <c r="Q2079" s="47" t="str">
        <f>IFERROR(VLOOKUP($A2079,'Hospitalisation Details'!$A:$P,13,0),"")</f>
        <v>tier - 1</v>
      </c>
      <c r="R2079" s="47" t="str">
        <f>IFERROR(VLOOKUP($A2079,'Hospitalisation Details'!$A:$P,14,0),"")</f>
        <v>R1011</v>
      </c>
      <c r="S2079" s="47">
        <f>IFERROR(VLOOKUP($A2079,'Hospitalisation Details'!$A:$P,16,0),"")</f>
        <v>27</v>
      </c>
    </row>
    <row r="2080" spans="1:19" x14ac:dyDescent="0.3">
      <c r="A2080" s="34" t="str">
        <f>'Medical Examinations'!A2080</f>
        <v>Id2079</v>
      </c>
      <c r="B2080" s="36" t="str">
        <f>VLOOKUP($A2080,'Customer Names'!A:E,3,FALSE)</f>
        <v>Mr.</v>
      </c>
      <c r="C2080" s="37" t="str">
        <f>VLOOKUP($A2080,'Customer Names'!$A:$E,4,FALSE)</f>
        <v xml:space="preserve"> Bryan</v>
      </c>
      <c r="D2080" s="37" t="str">
        <f>VLOOKUP($A2080,'Customer Names'!A:E,5,FALSE)</f>
        <v>Huberty</v>
      </c>
      <c r="E2080" s="35">
        <f>VLOOKUP($A2080,'Medical Examinations'!$A:$H,2,FALSE)</f>
        <v>23.1</v>
      </c>
      <c r="F2080" s="35">
        <f>VLOOKUP($A2080,'Medical Examinations'!$A:$H,3,FALSE)</f>
        <v>5.92</v>
      </c>
      <c r="G2080" s="35" t="str">
        <f>VLOOKUP($A2080,'Medical Examinations'!$A:$N,11,0)</f>
        <v>Yes</v>
      </c>
      <c r="H2080" s="35" t="str">
        <f>VLOOKUP($A2080,'Medical Examinations'!$A:$N,5,0)</f>
        <v>No</v>
      </c>
      <c r="I2080" s="35" t="str">
        <f>VLOOKUP($A2080,'Medical Examinations'!$A:$N,6,0)</f>
        <v>No</v>
      </c>
      <c r="J2080" s="35">
        <f>VLOOKUP($A2080,'Medical Examinations'!$A:$N,9,0)</f>
        <v>1</v>
      </c>
      <c r="K2080" s="35" t="str">
        <f>VLOOKUP($A2080,'Medical Examinations'!$A:$N,10,0)</f>
        <v>No</v>
      </c>
      <c r="L2080" s="35" t="str">
        <f>VLOOKUP($A2080,'Medical Examinations'!$A:$N,12,0)</f>
        <v>Normal Weight</v>
      </c>
      <c r="M2080" s="35" t="str">
        <f>VLOOKUP($A2080,'Medical Examinations'!$A:$N,13,0)</f>
        <v>Prediabetes</v>
      </c>
      <c r="N2080" s="45">
        <f>IFERROR(VLOOKUP($A2080,'Hospitalisation Details'!$A:$P,15,0),"")</f>
        <v>35009</v>
      </c>
      <c r="O2080" s="46">
        <f>IFERROR(VLOOKUP($A2080,'Hospitalisation Details'!$A:$P,6,0),"")</f>
        <v>2483.7399999999998</v>
      </c>
      <c r="P2080" s="47" t="str">
        <f>IFERROR(VLOOKUP($A2080,'Hospitalisation Details'!$A:$P,12,0),"")</f>
        <v>tier - 3</v>
      </c>
      <c r="Q2080" s="47" t="str">
        <f>IFERROR(VLOOKUP($A2080,'Hospitalisation Details'!$A:$P,13,0),"")</f>
        <v>tier - 2</v>
      </c>
      <c r="R2080" s="47" t="str">
        <f>IFERROR(VLOOKUP($A2080,'Hospitalisation Details'!$A:$P,14,0),"")</f>
        <v>R1013</v>
      </c>
      <c r="S2080" s="47">
        <f>IFERROR(VLOOKUP($A2080,'Hospitalisation Details'!$A:$P,16,0),"")</f>
        <v>27</v>
      </c>
    </row>
    <row r="2081" spans="1:19" x14ac:dyDescent="0.3">
      <c r="A2081" s="34" t="str">
        <f>'Medical Examinations'!A2081</f>
        <v>Id2080</v>
      </c>
      <c r="B2081" s="36" t="str">
        <f>VLOOKUP($A2081,'Customer Names'!A:E,3,FALSE)</f>
        <v>Ms.</v>
      </c>
      <c r="C2081" s="37" t="str">
        <f>VLOOKUP($A2081,'Customer Names'!$A:$E,4,FALSE)</f>
        <v xml:space="preserve"> Janae N.</v>
      </c>
      <c r="D2081" s="37" t="str">
        <f>VLOOKUP($A2081,'Customer Names'!A:E,5,FALSE)</f>
        <v>Jacobs</v>
      </c>
      <c r="E2081" s="35">
        <f>VLOOKUP($A2081,'Medical Examinations'!$A:$H,2,FALSE)</f>
        <v>39.49</v>
      </c>
      <c r="F2081" s="35">
        <f>VLOOKUP($A2081,'Medical Examinations'!$A:$H,3,FALSE)</f>
        <v>4.8099999999999996</v>
      </c>
      <c r="G2081" s="35" t="str">
        <f>VLOOKUP($A2081,'Medical Examinations'!$A:$N,11,0)</f>
        <v>No</v>
      </c>
      <c r="H2081" s="35" t="str">
        <f>VLOOKUP($A2081,'Medical Examinations'!$A:$N,5,0)</f>
        <v>No</v>
      </c>
      <c r="I2081" s="35" t="str">
        <f>VLOOKUP($A2081,'Medical Examinations'!$A:$N,6,0)</f>
        <v>No</v>
      </c>
      <c r="J2081" s="35">
        <f>VLOOKUP($A2081,'Medical Examinations'!$A:$N,9,0)</f>
        <v>1</v>
      </c>
      <c r="K2081" s="35" t="str">
        <f>VLOOKUP($A2081,'Medical Examinations'!$A:$N,10,0)</f>
        <v>No</v>
      </c>
      <c r="L2081" s="35" t="str">
        <f>VLOOKUP($A2081,'Medical Examinations'!$A:$N,12,0)</f>
        <v>Obesity</v>
      </c>
      <c r="M2081" s="35" t="str">
        <f>VLOOKUP($A2081,'Medical Examinations'!$A:$N,13,0)</f>
        <v>Normal</v>
      </c>
      <c r="N2081" s="45">
        <f>IFERROR(VLOOKUP($A2081,'Hospitalisation Details'!$A:$P,15,0),"")</f>
        <v>35966</v>
      </c>
      <c r="O2081" s="46">
        <f>IFERROR(VLOOKUP($A2081,'Hospitalisation Details'!$A:$P,6,0),"")</f>
        <v>2480.98</v>
      </c>
      <c r="P2081" s="47" t="str">
        <f>IFERROR(VLOOKUP($A2081,'Hospitalisation Details'!$A:$P,12,0),"")</f>
        <v>tier - 2</v>
      </c>
      <c r="Q2081" s="47" t="str">
        <f>IFERROR(VLOOKUP($A2081,'Hospitalisation Details'!$A:$P,13,0),"")</f>
        <v>tier - 2</v>
      </c>
      <c r="R2081" s="47" t="str">
        <f>IFERROR(VLOOKUP($A2081,'Hospitalisation Details'!$A:$P,14,0),"")</f>
        <v>R1013</v>
      </c>
      <c r="S2081" s="47">
        <f>IFERROR(VLOOKUP($A2081,'Hospitalisation Details'!$A:$P,16,0),"")</f>
        <v>24</v>
      </c>
    </row>
    <row r="2082" spans="1:19" x14ac:dyDescent="0.3">
      <c r="A2082" s="34" t="str">
        <f>'Medical Examinations'!A2082</f>
        <v>Id2081</v>
      </c>
      <c r="B2082" s="36" t="str">
        <f>VLOOKUP($A2082,'Customer Names'!A:E,3,FALSE)</f>
        <v>Ms.</v>
      </c>
      <c r="C2082" s="37" t="str">
        <f>VLOOKUP($A2082,'Customer Names'!$A:$E,4,FALSE)</f>
        <v xml:space="preserve"> Audrey</v>
      </c>
      <c r="D2082" s="37" t="str">
        <f>VLOOKUP($A2082,'Customer Names'!A:E,5,FALSE)</f>
        <v>Hazlehurst</v>
      </c>
      <c r="E2082" s="35">
        <f>VLOOKUP($A2082,'Medical Examinations'!$A:$H,2,FALSE)</f>
        <v>33.99</v>
      </c>
      <c r="F2082" s="35">
        <f>VLOOKUP($A2082,'Medical Examinations'!$A:$H,3,FALSE)</f>
        <v>4.55</v>
      </c>
      <c r="G2082" s="35" t="str">
        <f>VLOOKUP($A2082,'Medical Examinations'!$A:$N,11,0)</f>
        <v>No</v>
      </c>
      <c r="H2082" s="35" t="str">
        <f>VLOOKUP($A2082,'Medical Examinations'!$A:$N,5,0)</f>
        <v>No</v>
      </c>
      <c r="I2082" s="35" t="str">
        <f>VLOOKUP($A2082,'Medical Examinations'!$A:$N,6,0)</f>
        <v>No</v>
      </c>
      <c r="J2082" s="35">
        <f>VLOOKUP($A2082,'Medical Examinations'!$A:$N,9,0)</f>
        <v>1</v>
      </c>
      <c r="K2082" s="35" t="str">
        <f>VLOOKUP($A2082,'Medical Examinations'!$A:$N,10,0)</f>
        <v>No</v>
      </c>
      <c r="L2082" s="35" t="str">
        <f>VLOOKUP($A2082,'Medical Examinations'!$A:$N,12,0)</f>
        <v>Obesity</v>
      </c>
      <c r="M2082" s="35" t="str">
        <f>VLOOKUP($A2082,'Medical Examinations'!$A:$N,13,0)</f>
        <v>Normal</v>
      </c>
      <c r="N2082" s="45">
        <f>IFERROR(VLOOKUP($A2082,'Hospitalisation Details'!$A:$P,15,0),"")</f>
        <v>35978</v>
      </c>
      <c r="O2082" s="46">
        <f>IFERROR(VLOOKUP($A2082,'Hospitalisation Details'!$A:$P,6,0),"")</f>
        <v>2473.33</v>
      </c>
      <c r="P2082" s="47" t="str">
        <f>IFERROR(VLOOKUP($A2082,'Hospitalisation Details'!$A:$P,12,0),"")</f>
        <v>tier - 2</v>
      </c>
      <c r="Q2082" s="47" t="str">
        <f>IFERROR(VLOOKUP($A2082,'Hospitalisation Details'!$A:$P,13,0),"")</f>
        <v>tier - 3</v>
      </c>
      <c r="R2082" s="47" t="str">
        <f>IFERROR(VLOOKUP($A2082,'Hospitalisation Details'!$A:$P,14,0),"")</f>
        <v>R1013</v>
      </c>
      <c r="S2082" s="47">
        <f>IFERROR(VLOOKUP($A2082,'Hospitalisation Details'!$A:$P,16,0),"")</f>
        <v>24</v>
      </c>
    </row>
    <row r="2083" spans="1:19" x14ac:dyDescent="0.3">
      <c r="A2083" s="34" t="str">
        <f>'Medical Examinations'!A2083</f>
        <v>Id2082</v>
      </c>
      <c r="B2083" s="36" t="str">
        <f>VLOOKUP($A2083,'Customer Names'!A:E,3,FALSE)</f>
        <v>Ms.</v>
      </c>
      <c r="C2083" s="37" t="str">
        <f>VLOOKUP($A2083,'Customer Names'!$A:$E,4,FALSE)</f>
        <v xml:space="preserve"> Laura</v>
      </c>
      <c r="D2083" s="37" t="str">
        <f>VLOOKUP($A2083,'Customer Names'!A:E,5,FALSE)</f>
        <v>Marin</v>
      </c>
      <c r="E2083" s="35">
        <f>VLOOKUP($A2083,'Medical Examinations'!$A:$H,2,FALSE)</f>
        <v>27.72</v>
      </c>
      <c r="F2083" s="35">
        <f>VLOOKUP($A2083,'Medical Examinations'!$A:$H,3,FALSE)</f>
        <v>6.43</v>
      </c>
      <c r="G2083" s="35" t="str">
        <f>VLOOKUP($A2083,'Medical Examinations'!$A:$N,11,0)</f>
        <v>No</v>
      </c>
      <c r="H2083" s="35" t="str">
        <f>VLOOKUP($A2083,'Medical Examinations'!$A:$N,5,0)</f>
        <v>No</v>
      </c>
      <c r="I2083" s="35" t="str">
        <f>VLOOKUP($A2083,'Medical Examinations'!$A:$N,6,0)</f>
        <v>No</v>
      </c>
      <c r="J2083" s="35">
        <f>VLOOKUP($A2083,'Medical Examinations'!$A:$N,9,0)</f>
        <v>1</v>
      </c>
      <c r="K2083" s="35" t="str">
        <f>VLOOKUP($A2083,'Medical Examinations'!$A:$N,10,0)</f>
        <v>No</v>
      </c>
      <c r="L2083" s="35" t="str">
        <f>VLOOKUP($A2083,'Medical Examinations'!$A:$N,12,0)</f>
        <v>Overweight</v>
      </c>
      <c r="M2083" s="35" t="str">
        <f>VLOOKUP($A2083,'Medical Examinations'!$A:$N,13,0)</f>
        <v>Prediabetes</v>
      </c>
      <c r="N2083" s="45">
        <f>IFERROR(VLOOKUP($A2083,'Hospitalisation Details'!$A:$P,15,0),"")</f>
        <v>36024</v>
      </c>
      <c r="O2083" s="46">
        <f>IFERROR(VLOOKUP($A2083,'Hospitalisation Details'!$A:$P,6,0),"")</f>
        <v>2464.62</v>
      </c>
      <c r="P2083" s="47" t="str">
        <f>IFERROR(VLOOKUP($A2083,'Hospitalisation Details'!$A:$P,12,0),"")</f>
        <v>tier - 2</v>
      </c>
      <c r="Q2083" s="47" t="str">
        <f>IFERROR(VLOOKUP($A2083,'Hospitalisation Details'!$A:$P,13,0),"")</f>
        <v>tier - 3</v>
      </c>
      <c r="R2083" s="47" t="str">
        <f>IFERROR(VLOOKUP($A2083,'Hospitalisation Details'!$A:$P,14,0),"")</f>
        <v>R1013</v>
      </c>
      <c r="S2083" s="47">
        <f>IFERROR(VLOOKUP($A2083,'Hospitalisation Details'!$A:$P,16,0),"")</f>
        <v>24</v>
      </c>
    </row>
    <row r="2084" spans="1:19" x14ac:dyDescent="0.3">
      <c r="A2084" s="34" t="str">
        <f>'Medical Examinations'!A2084</f>
        <v>Id2083</v>
      </c>
      <c r="B2084" s="36" t="str">
        <f>VLOOKUP($A2084,'Customer Names'!A:E,3,FALSE)</f>
        <v>Ms.</v>
      </c>
      <c r="C2084" s="37" t="str">
        <f>VLOOKUP($A2084,'Customer Names'!$A:$E,4,FALSE)</f>
        <v xml:space="preserve"> Nicole F</v>
      </c>
      <c r="D2084" s="37" t="str">
        <f>VLOOKUP($A2084,'Customer Names'!A:E,5,FALSE)</f>
        <v>Dear</v>
      </c>
      <c r="E2084" s="35">
        <f>VLOOKUP($A2084,'Medical Examinations'!$A:$H,2,FALSE)</f>
        <v>30.59</v>
      </c>
      <c r="F2084" s="35">
        <f>VLOOKUP($A2084,'Medical Examinations'!$A:$H,3,FALSE)</f>
        <v>11.62</v>
      </c>
      <c r="G2084" s="35" t="str">
        <f>VLOOKUP($A2084,'Medical Examinations'!$A:$N,11,0)</f>
        <v>No</v>
      </c>
      <c r="H2084" s="35" t="str">
        <f>VLOOKUP($A2084,'Medical Examinations'!$A:$N,5,0)</f>
        <v>No</v>
      </c>
      <c r="I2084" s="35" t="str">
        <f>VLOOKUP($A2084,'Medical Examinations'!$A:$N,6,0)</f>
        <v>No</v>
      </c>
      <c r="J2084" s="35">
        <f>VLOOKUP($A2084,'Medical Examinations'!$A:$N,9,0)</f>
        <v>0</v>
      </c>
      <c r="K2084" s="35" t="str">
        <f>VLOOKUP($A2084,'Medical Examinations'!$A:$N,10,0)</f>
        <v>No</v>
      </c>
      <c r="L2084" s="35" t="str">
        <f>VLOOKUP($A2084,'Medical Examinations'!$A:$N,12,0)</f>
        <v>Obesity</v>
      </c>
      <c r="M2084" s="35" t="str">
        <f>VLOOKUP($A2084,'Medical Examinations'!$A:$N,13,0)</f>
        <v>Diabetes</v>
      </c>
      <c r="N2084" s="45">
        <f>IFERROR(VLOOKUP($A2084,'Hospitalisation Details'!$A:$P,15,0),"")</f>
        <v>37448</v>
      </c>
      <c r="O2084" s="46">
        <f>IFERROR(VLOOKUP($A2084,'Hospitalisation Details'!$A:$P,6,0),"")</f>
        <v>2459.7199999999998</v>
      </c>
      <c r="P2084" s="47" t="str">
        <f>IFERROR(VLOOKUP($A2084,'Hospitalisation Details'!$A:$P,12,0),"")</f>
        <v>tier - 2</v>
      </c>
      <c r="Q2084" s="47" t="str">
        <f>IFERROR(VLOOKUP($A2084,'Hospitalisation Details'!$A:$P,13,0),"")</f>
        <v>tier - 2</v>
      </c>
      <c r="R2084" s="47" t="str">
        <f>IFERROR(VLOOKUP($A2084,'Hospitalisation Details'!$A:$P,14,0),"")</f>
        <v>R1024</v>
      </c>
      <c r="S2084" s="47">
        <f>IFERROR(VLOOKUP($A2084,'Hospitalisation Details'!$A:$P,16,0),"")</f>
        <v>20</v>
      </c>
    </row>
    <row r="2085" spans="1:19" x14ac:dyDescent="0.3">
      <c r="A2085" s="34" t="str">
        <f>'Medical Examinations'!A2085</f>
        <v>Id2084</v>
      </c>
      <c r="B2085" s="36" t="str">
        <f>VLOOKUP($A2085,'Customer Names'!A:E,3,FALSE)</f>
        <v>Ms.</v>
      </c>
      <c r="C2085" s="37" t="str">
        <f>VLOOKUP($A2085,'Customer Names'!$A:$E,4,FALSE)</f>
        <v xml:space="preserve"> Krista L</v>
      </c>
      <c r="D2085" s="37" t="str">
        <f>VLOOKUP($A2085,'Customer Names'!A:E,5,FALSE)</f>
        <v>Lederer</v>
      </c>
      <c r="E2085" s="35">
        <f>VLOOKUP($A2085,'Medical Examinations'!$A:$H,2,FALSE)</f>
        <v>22.6</v>
      </c>
      <c r="F2085" s="35">
        <f>VLOOKUP($A2085,'Medical Examinations'!$A:$H,3,FALSE)</f>
        <v>6.04</v>
      </c>
      <c r="G2085" s="35" t="str">
        <f>VLOOKUP($A2085,'Medical Examinations'!$A:$N,11,0)</f>
        <v>No</v>
      </c>
      <c r="H2085" s="35" t="str">
        <f>VLOOKUP($A2085,'Medical Examinations'!$A:$N,5,0)</f>
        <v>No</v>
      </c>
      <c r="I2085" s="35" t="str">
        <f>VLOOKUP($A2085,'Medical Examinations'!$A:$N,6,0)</f>
        <v>No</v>
      </c>
      <c r="J2085" s="35">
        <f>VLOOKUP($A2085,'Medical Examinations'!$A:$N,9,0)</f>
        <v>1</v>
      </c>
      <c r="K2085" s="35" t="str">
        <f>VLOOKUP($A2085,'Medical Examinations'!$A:$N,10,0)</f>
        <v>No</v>
      </c>
      <c r="L2085" s="35" t="str">
        <f>VLOOKUP($A2085,'Medical Examinations'!$A:$N,12,0)</f>
        <v>Normal Weight</v>
      </c>
      <c r="M2085" s="35" t="str">
        <f>VLOOKUP($A2085,'Medical Examinations'!$A:$N,13,0)</f>
        <v>Prediabetes</v>
      </c>
      <c r="N2085" s="45">
        <f>IFERROR(VLOOKUP($A2085,'Hospitalisation Details'!$A:$P,15,0),"")</f>
        <v>36118</v>
      </c>
      <c r="O2085" s="46">
        <f>IFERROR(VLOOKUP($A2085,'Hospitalisation Details'!$A:$P,6,0),"")</f>
        <v>2457.5</v>
      </c>
      <c r="P2085" s="47" t="str">
        <f>IFERROR(VLOOKUP($A2085,'Hospitalisation Details'!$A:$P,12,0),"")</f>
        <v>tier - 2</v>
      </c>
      <c r="Q2085" s="47" t="str">
        <f>IFERROR(VLOOKUP($A2085,'Hospitalisation Details'!$A:$P,13,0),"")</f>
        <v>tier - 1</v>
      </c>
      <c r="R2085" s="47" t="str">
        <f>IFERROR(VLOOKUP($A2085,'Hospitalisation Details'!$A:$P,14,0),"")</f>
        <v>R1011</v>
      </c>
      <c r="S2085" s="47">
        <f>IFERROR(VLOOKUP($A2085,'Hospitalisation Details'!$A:$P,16,0),"")</f>
        <v>24</v>
      </c>
    </row>
    <row r="2086" spans="1:19" x14ac:dyDescent="0.3">
      <c r="A2086" s="34" t="str">
        <f>'Medical Examinations'!A2086</f>
        <v>Id2085</v>
      </c>
      <c r="B2086" s="36" t="str">
        <f>VLOOKUP($A2086,'Customer Names'!A:E,3,FALSE)</f>
        <v>Ms.</v>
      </c>
      <c r="C2086" s="37" t="str">
        <f>VLOOKUP($A2086,'Customer Names'!$A:$E,4,FALSE)</f>
        <v xml:space="preserve"> Denise</v>
      </c>
      <c r="D2086" s="37" t="str">
        <f>VLOOKUP($A2086,'Customer Names'!A:E,5,FALSE)</f>
        <v>Robson</v>
      </c>
      <c r="E2086" s="35">
        <f>VLOOKUP($A2086,'Medical Examinations'!$A:$H,2,FALSE)</f>
        <v>28.785</v>
      </c>
      <c r="F2086" s="35">
        <f>VLOOKUP($A2086,'Medical Examinations'!$A:$H,3,FALSE)</f>
        <v>8.82</v>
      </c>
      <c r="G2086" s="35" t="str">
        <f>VLOOKUP($A2086,'Medical Examinations'!$A:$N,11,0)</f>
        <v>No</v>
      </c>
      <c r="H2086" s="35" t="str">
        <f>VLOOKUP($A2086,'Medical Examinations'!$A:$N,5,0)</f>
        <v>No</v>
      </c>
      <c r="I2086" s="35" t="str">
        <f>VLOOKUP($A2086,'Medical Examinations'!$A:$N,6,0)</f>
        <v>No</v>
      </c>
      <c r="J2086" s="35">
        <f>VLOOKUP($A2086,'Medical Examinations'!$A:$N,9,0)</f>
        <v>0</v>
      </c>
      <c r="K2086" s="35" t="str">
        <f>VLOOKUP($A2086,'Medical Examinations'!$A:$N,10,0)</f>
        <v>No</v>
      </c>
      <c r="L2086" s="35" t="str">
        <f>VLOOKUP($A2086,'Medical Examinations'!$A:$N,12,0)</f>
        <v>Overweight</v>
      </c>
      <c r="M2086" s="35" t="str">
        <f>VLOOKUP($A2086,'Medical Examinations'!$A:$N,13,0)</f>
        <v>Diabetes</v>
      </c>
      <c r="N2086" s="45">
        <f>IFERROR(VLOOKUP($A2086,'Hospitalisation Details'!$A:$P,15,0),"")</f>
        <v>37466</v>
      </c>
      <c r="O2086" s="46">
        <f>IFERROR(VLOOKUP($A2086,'Hospitalisation Details'!$A:$P,6,0),"")</f>
        <v>2457.21</v>
      </c>
      <c r="P2086" s="47" t="str">
        <f>IFERROR(VLOOKUP($A2086,'Hospitalisation Details'!$A:$P,12,0),"")</f>
        <v>tier - 2</v>
      </c>
      <c r="Q2086" s="47" t="str">
        <f>IFERROR(VLOOKUP($A2086,'Hospitalisation Details'!$A:$P,13,0),"")</f>
        <v>tier - 1</v>
      </c>
      <c r="R2086" s="47" t="str">
        <f>IFERROR(VLOOKUP($A2086,'Hospitalisation Details'!$A:$P,14,0),"")</f>
        <v>R1024</v>
      </c>
      <c r="S2086" s="47">
        <f>IFERROR(VLOOKUP($A2086,'Hospitalisation Details'!$A:$P,16,0),"")</f>
        <v>20</v>
      </c>
    </row>
    <row r="2087" spans="1:19" x14ac:dyDescent="0.3">
      <c r="A2087" s="34" t="str">
        <f>'Medical Examinations'!A2087</f>
        <v>Id2086</v>
      </c>
      <c r="B2087" s="36" t="str">
        <f>VLOOKUP($A2087,'Customer Names'!A:E,3,FALSE)</f>
        <v>Mr.</v>
      </c>
      <c r="C2087" s="37" t="str">
        <f>VLOOKUP($A2087,'Customer Names'!$A:$E,4,FALSE)</f>
        <v xml:space="preserve"> Ariel</v>
      </c>
      <c r="D2087" s="37" t="str">
        <f>VLOOKUP($A2087,'Customer Names'!A:E,5,FALSE)</f>
        <v>Galvan</v>
      </c>
      <c r="E2087" s="35">
        <f>VLOOKUP($A2087,'Medical Examinations'!$A:$H,2,FALSE)</f>
        <v>50.38</v>
      </c>
      <c r="F2087" s="35">
        <f>VLOOKUP($A2087,'Medical Examinations'!$A:$H,3,FALSE)</f>
        <v>5.8</v>
      </c>
      <c r="G2087" s="35" t="str">
        <f>VLOOKUP($A2087,'Medical Examinations'!$A:$N,11,0)</f>
        <v>No</v>
      </c>
      <c r="H2087" s="35" t="str">
        <f>VLOOKUP($A2087,'Medical Examinations'!$A:$N,5,0)</f>
        <v>No</v>
      </c>
      <c r="I2087" s="35" t="str">
        <f>VLOOKUP($A2087,'Medical Examinations'!$A:$N,6,0)</f>
        <v>No</v>
      </c>
      <c r="J2087" s="35">
        <f>VLOOKUP($A2087,'Medical Examinations'!$A:$N,9,0)</f>
        <v>0</v>
      </c>
      <c r="K2087" s="35" t="str">
        <f>VLOOKUP($A2087,'Medical Examinations'!$A:$N,10,0)</f>
        <v>No</v>
      </c>
      <c r="L2087" s="35" t="str">
        <f>VLOOKUP($A2087,'Medical Examinations'!$A:$N,12,0)</f>
        <v>Obesity</v>
      </c>
      <c r="M2087" s="35" t="str">
        <f>VLOOKUP($A2087,'Medical Examinations'!$A:$N,13,0)</f>
        <v>Prediabetes</v>
      </c>
      <c r="N2087" s="45">
        <f>IFERROR(VLOOKUP($A2087,'Hospitalisation Details'!$A:$P,15,0),"")</f>
        <v>36485</v>
      </c>
      <c r="O2087" s="46">
        <f>IFERROR(VLOOKUP($A2087,'Hospitalisation Details'!$A:$P,6,0),"")</f>
        <v>2438.06</v>
      </c>
      <c r="P2087" s="47" t="str">
        <f>IFERROR(VLOOKUP($A2087,'Hospitalisation Details'!$A:$P,12,0),"")</f>
        <v>tier - 2</v>
      </c>
      <c r="Q2087" s="47" t="str">
        <f>IFERROR(VLOOKUP($A2087,'Hospitalisation Details'!$A:$P,13,0),"")</f>
        <v>tier - 2</v>
      </c>
      <c r="R2087" s="47" t="str">
        <f>IFERROR(VLOOKUP($A2087,'Hospitalisation Details'!$A:$P,14,0),"")</f>
        <v>R1013</v>
      </c>
      <c r="S2087" s="47">
        <f>IFERROR(VLOOKUP($A2087,'Hospitalisation Details'!$A:$P,16,0),"")</f>
        <v>23</v>
      </c>
    </row>
    <row r="2088" spans="1:19" x14ac:dyDescent="0.3">
      <c r="A2088" s="34" t="str">
        <f>'Medical Examinations'!A2088</f>
        <v>Id2087</v>
      </c>
      <c r="B2088" s="36" t="str">
        <f>VLOOKUP($A2088,'Customer Names'!A:E,3,FALSE)</f>
        <v>Mr.</v>
      </c>
      <c r="C2088" s="37" t="str">
        <f>VLOOKUP($A2088,'Customer Names'!$A:$E,4,FALSE)</f>
        <v xml:space="preserve"> Jeremy</v>
      </c>
      <c r="D2088" s="37" t="str">
        <f>VLOOKUP($A2088,'Customer Names'!A:E,5,FALSE)</f>
        <v>Walsh</v>
      </c>
      <c r="E2088" s="35">
        <f>VLOOKUP($A2088,'Medical Examinations'!$A:$H,2,FALSE)</f>
        <v>35.200000000000003</v>
      </c>
      <c r="F2088" s="35">
        <f>VLOOKUP($A2088,'Medical Examinations'!$A:$H,3,FALSE)</f>
        <v>4.28</v>
      </c>
      <c r="G2088" s="35" t="str">
        <f>VLOOKUP($A2088,'Medical Examinations'!$A:$N,11,0)</f>
        <v>No</v>
      </c>
      <c r="H2088" s="35" t="str">
        <f>VLOOKUP($A2088,'Medical Examinations'!$A:$N,5,0)</f>
        <v>No</v>
      </c>
      <c r="I2088" s="35" t="str">
        <f>VLOOKUP($A2088,'Medical Examinations'!$A:$N,6,0)</f>
        <v>No</v>
      </c>
      <c r="J2088" s="35">
        <f>VLOOKUP($A2088,'Medical Examinations'!$A:$N,9,0)</f>
        <v>0</v>
      </c>
      <c r="K2088" s="35" t="str">
        <f>VLOOKUP($A2088,'Medical Examinations'!$A:$N,10,0)</f>
        <v>No</v>
      </c>
      <c r="L2088" s="35" t="str">
        <f>VLOOKUP($A2088,'Medical Examinations'!$A:$N,12,0)</f>
        <v>Obesity</v>
      </c>
      <c r="M2088" s="35" t="str">
        <f>VLOOKUP($A2088,'Medical Examinations'!$A:$N,13,0)</f>
        <v>Normal</v>
      </c>
      <c r="N2088" s="45">
        <f>IFERROR(VLOOKUP($A2088,'Hospitalisation Details'!$A:$P,15,0),"")</f>
        <v>36476</v>
      </c>
      <c r="O2088" s="46">
        <f>IFERROR(VLOOKUP($A2088,'Hospitalisation Details'!$A:$P,6,0),"")</f>
        <v>2416.96</v>
      </c>
      <c r="P2088" s="47" t="str">
        <f>IFERROR(VLOOKUP($A2088,'Hospitalisation Details'!$A:$P,12,0),"")</f>
        <v>tier - 2</v>
      </c>
      <c r="Q2088" s="47" t="str">
        <f>IFERROR(VLOOKUP($A2088,'Hospitalisation Details'!$A:$P,13,0),"")</f>
        <v>tier - 2</v>
      </c>
      <c r="R2088" s="47" t="str">
        <f>IFERROR(VLOOKUP($A2088,'Hospitalisation Details'!$A:$P,14,0),"")</f>
        <v>R1011</v>
      </c>
      <c r="S2088" s="47">
        <f>IFERROR(VLOOKUP($A2088,'Hospitalisation Details'!$A:$P,16,0),"")</f>
        <v>23</v>
      </c>
    </row>
    <row r="2089" spans="1:19" x14ac:dyDescent="0.3">
      <c r="A2089" s="34" t="str">
        <f>'Medical Examinations'!A2089</f>
        <v>Id2088</v>
      </c>
      <c r="B2089" s="36" t="str">
        <f>VLOOKUP($A2089,'Customer Names'!A:E,3,FALSE)</f>
        <v>Ms.</v>
      </c>
      <c r="C2089" s="37" t="str">
        <f>VLOOKUP($A2089,'Customer Names'!$A:$E,4,FALSE)</f>
        <v xml:space="preserve"> Rosalie</v>
      </c>
      <c r="D2089" s="37" t="str">
        <f>VLOOKUP($A2089,'Customer Names'!A:E,5,FALSE)</f>
        <v>Teeuwen</v>
      </c>
      <c r="E2089" s="35">
        <f>VLOOKUP($A2089,'Medical Examinations'!$A:$H,2,FALSE)</f>
        <v>35.72</v>
      </c>
      <c r="F2089" s="35">
        <f>VLOOKUP($A2089,'Medical Examinations'!$A:$H,3,FALSE)</f>
        <v>5.5</v>
      </c>
      <c r="G2089" s="35" t="str">
        <f>VLOOKUP($A2089,'Medical Examinations'!$A:$N,11,0)</f>
        <v>Yes</v>
      </c>
      <c r="H2089" s="35" t="str">
        <f>VLOOKUP($A2089,'Medical Examinations'!$A:$N,5,0)</f>
        <v>No</v>
      </c>
      <c r="I2089" s="35" t="str">
        <f>VLOOKUP($A2089,'Medical Examinations'!$A:$N,6,0)</f>
        <v>No</v>
      </c>
      <c r="J2089" s="35">
        <f>VLOOKUP($A2089,'Medical Examinations'!$A:$N,9,0)</f>
        <v>0</v>
      </c>
      <c r="K2089" s="35" t="str">
        <f>VLOOKUP($A2089,'Medical Examinations'!$A:$N,10,0)</f>
        <v>No</v>
      </c>
      <c r="L2089" s="35" t="str">
        <f>VLOOKUP($A2089,'Medical Examinations'!$A:$N,12,0)</f>
        <v>Obesity</v>
      </c>
      <c r="M2089" s="35" t="str">
        <f>VLOOKUP($A2089,'Medical Examinations'!$A:$N,13,0)</f>
        <v>Normal</v>
      </c>
      <c r="N2089" s="45">
        <f>IFERROR(VLOOKUP($A2089,'Hospitalisation Details'!$A:$P,15,0),"")</f>
        <v>37045</v>
      </c>
      <c r="O2089" s="46">
        <f>IFERROR(VLOOKUP($A2089,'Hospitalisation Details'!$A:$P,6,0),"")</f>
        <v>2404.73</v>
      </c>
      <c r="P2089" s="47" t="str">
        <f>IFERROR(VLOOKUP($A2089,'Hospitalisation Details'!$A:$P,12,0),"")</f>
        <v>tier - 2</v>
      </c>
      <c r="Q2089" s="47" t="str">
        <f>IFERROR(VLOOKUP($A2089,'Hospitalisation Details'!$A:$P,13,0),"")</f>
        <v>tier - 3</v>
      </c>
      <c r="R2089" s="47" t="str">
        <f>IFERROR(VLOOKUP($A2089,'Hospitalisation Details'!$A:$P,14,0),"")</f>
        <v>R1012</v>
      </c>
      <c r="S2089" s="47">
        <f>IFERROR(VLOOKUP($A2089,'Hospitalisation Details'!$A:$P,16,0),"")</f>
        <v>22</v>
      </c>
    </row>
    <row r="2090" spans="1:19" x14ac:dyDescent="0.3">
      <c r="A2090" s="34" t="str">
        <f>'Medical Examinations'!A2090</f>
        <v>Id2089</v>
      </c>
      <c r="B2090" s="36" t="str">
        <f>VLOOKUP($A2090,'Customer Names'!A:E,3,FALSE)</f>
        <v>Mr.</v>
      </c>
      <c r="C2090" s="37" t="str">
        <f>VLOOKUP($A2090,'Customer Names'!$A:$E,4,FALSE)</f>
        <v xml:space="preserve"> Jay</v>
      </c>
      <c r="D2090" s="37" t="str">
        <f>VLOOKUP($A2090,'Customer Names'!A:E,5,FALSE)</f>
        <v>List</v>
      </c>
      <c r="E2090" s="35">
        <f>VLOOKUP($A2090,'Medical Examinations'!$A:$H,2,FALSE)</f>
        <v>24.51</v>
      </c>
      <c r="F2090" s="35">
        <f>VLOOKUP($A2090,'Medical Examinations'!$A:$H,3,FALSE)</f>
        <v>4.6900000000000004</v>
      </c>
      <c r="G2090" s="35" t="str">
        <f>VLOOKUP($A2090,'Medical Examinations'!$A:$N,11,0)</f>
        <v>No</v>
      </c>
      <c r="H2090" s="35" t="str">
        <f>VLOOKUP($A2090,'Medical Examinations'!$A:$N,5,0)</f>
        <v>No</v>
      </c>
      <c r="I2090" s="35" t="str">
        <f>VLOOKUP($A2090,'Medical Examinations'!$A:$N,6,0)</f>
        <v>No</v>
      </c>
      <c r="J2090" s="35">
        <f>VLOOKUP($A2090,'Medical Examinations'!$A:$N,9,0)</f>
        <v>0</v>
      </c>
      <c r="K2090" s="35" t="str">
        <f>VLOOKUP($A2090,'Medical Examinations'!$A:$N,10,0)</f>
        <v>No</v>
      </c>
      <c r="L2090" s="35" t="str">
        <f>VLOOKUP($A2090,'Medical Examinations'!$A:$N,12,0)</f>
        <v>Normal Weight</v>
      </c>
      <c r="M2090" s="35" t="str">
        <f>VLOOKUP($A2090,'Medical Examinations'!$A:$N,13,0)</f>
        <v>Normal</v>
      </c>
      <c r="N2090" s="45">
        <f>IFERROR(VLOOKUP($A2090,'Hospitalisation Details'!$A:$P,15,0),"")</f>
        <v>36382</v>
      </c>
      <c r="O2090" s="46">
        <f>IFERROR(VLOOKUP($A2090,'Hospitalisation Details'!$A:$P,6,0),"")</f>
        <v>2396.1</v>
      </c>
      <c r="P2090" s="47" t="str">
        <f>IFERROR(VLOOKUP($A2090,'Hospitalisation Details'!$A:$P,12,0),"")</f>
        <v>tier - 2</v>
      </c>
      <c r="Q2090" s="47" t="str">
        <f>IFERROR(VLOOKUP($A2090,'Hospitalisation Details'!$A:$P,13,0),"")</f>
        <v>tier - 1</v>
      </c>
      <c r="R2090" s="47" t="str">
        <f>IFERROR(VLOOKUP($A2090,'Hospitalisation Details'!$A:$P,14,0),"")</f>
        <v>R1019</v>
      </c>
      <c r="S2090" s="47">
        <f>IFERROR(VLOOKUP($A2090,'Hospitalisation Details'!$A:$P,16,0),"")</f>
        <v>23</v>
      </c>
    </row>
    <row r="2091" spans="1:19" x14ac:dyDescent="0.3">
      <c r="A2091" s="34" t="str">
        <f>'Medical Examinations'!A2091</f>
        <v>Id2090</v>
      </c>
      <c r="B2091" s="36" t="str">
        <f>VLOOKUP($A2091,'Customer Names'!A:E,3,FALSE)</f>
        <v>Mr.</v>
      </c>
      <c r="C2091" s="37" t="str">
        <f>VLOOKUP($A2091,'Customer Names'!$A:$E,4,FALSE)</f>
        <v xml:space="preserve"> Vitaliy</v>
      </c>
      <c r="D2091" s="37" t="str">
        <f>VLOOKUP($A2091,'Customer Names'!A:E,5,FALSE)</f>
        <v>Shafar</v>
      </c>
      <c r="E2091" s="35">
        <f>VLOOKUP($A2091,'Medical Examinations'!$A:$H,2,FALSE)</f>
        <v>23.844999999999999</v>
      </c>
      <c r="F2091" s="35">
        <f>VLOOKUP($A2091,'Medical Examinations'!$A:$H,3,FALSE)</f>
        <v>4.43</v>
      </c>
      <c r="G2091" s="35" t="str">
        <f>VLOOKUP($A2091,'Medical Examinations'!$A:$N,11,0)</f>
        <v>No</v>
      </c>
      <c r="H2091" s="35" t="str">
        <f>VLOOKUP($A2091,'Medical Examinations'!$A:$N,5,0)</f>
        <v>No</v>
      </c>
      <c r="I2091" s="35" t="str">
        <f>VLOOKUP($A2091,'Medical Examinations'!$A:$N,6,0)</f>
        <v>No</v>
      </c>
      <c r="J2091" s="35">
        <f>VLOOKUP($A2091,'Medical Examinations'!$A:$N,9,0)</f>
        <v>0</v>
      </c>
      <c r="K2091" s="35" t="str">
        <f>VLOOKUP($A2091,'Medical Examinations'!$A:$N,10,0)</f>
        <v>No</v>
      </c>
      <c r="L2091" s="35" t="str">
        <f>VLOOKUP($A2091,'Medical Examinations'!$A:$N,12,0)</f>
        <v>Normal Weight</v>
      </c>
      <c r="M2091" s="35" t="str">
        <f>VLOOKUP($A2091,'Medical Examinations'!$A:$N,13,0)</f>
        <v>Normal</v>
      </c>
      <c r="N2091" s="45">
        <f>IFERROR(VLOOKUP($A2091,'Hospitalisation Details'!$A:$P,15,0),"")</f>
        <v>36511</v>
      </c>
      <c r="O2091" s="46">
        <f>IFERROR(VLOOKUP($A2091,'Hospitalisation Details'!$A:$P,6,0),"")</f>
        <v>2395.17</v>
      </c>
      <c r="P2091" s="47" t="str">
        <f>IFERROR(VLOOKUP($A2091,'Hospitalisation Details'!$A:$P,12,0),"")</f>
        <v>tier - 2</v>
      </c>
      <c r="Q2091" s="47" t="str">
        <f>IFERROR(VLOOKUP($A2091,'Hospitalisation Details'!$A:$P,13,0),"")</f>
        <v>tier - 1</v>
      </c>
      <c r="R2091" s="47" t="str">
        <f>IFERROR(VLOOKUP($A2091,'Hospitalisation Details'!$A:$P,14,0),"")</f>
        <v>R1014</v>
      </c>
      <c r="S2091" s="47">
        <f>IFERROR(VLOOKUP($A2091,'Hospitalisation Details'!$A:$P,16,0),"")</f>
        <v>23</v>
      </c>
    </row>
    <row r="2092" spans="1:19" x14ac:dyDescent="0.3">
      <c r="A2092" s="34" t="str">
        <f>'Medical Examinations'!A2092</f>
        <v>Id2091</v>
      </c>
      <c r="B2092" s="36" t="str">
        <f>VLOOKUP($A2092,'Customer Names'!A:E,3,FALSE)</f>
        <v>Mr.</v>
      </c>
      <c r="C2092" s="37" t="str">
        <f>VLOOKUP($A2092,'Customer Names'!$A:$E,4,FALSE)</f>
        <v xml:space="preserve"> Benjamin W.</v>
      </c>
      <c r="D2092" s="37" t="str">
        <f>VLOOKUP($A2092,'Customer Names'!A:E,5,FALSE)</f>
        <v>Copenhaver</v>
      </c>
      <c r="E2092" s="35">
        <f>VLOOKUP($A2092,'Medical Examinations'!$A:$H,2,FALSE)</f>
        <v>15.68</v>
      </c>
      <c r="F2092" s="35">
        <f>VLOOKUP($A2092,'Medical Examinations'!$A:$H,3,FALSE)</f>
        <v>6.16</v>
      </c>
      <c r="G2092" s="35" t="str">
        <f>VLOOKUP($A2092,'Medical Examinations'!$A:$N,11,0)</f>
        <v>Yes</v>
      </c>
      <c r="H2092" s="35" t="str">
        <f>VLOOKUP($A2092,'Medical Examinations'!$A:$N,5,0)</f>
        <v>No</v>
      </c>
      <c r="I2092" s="35" t="str">
        <f>VLOOKUP($A2092,'Medical Examinations'!$A:$N,6,0)</f>
        <v>No</v>
      </c>
      <c r="J2092" s="35">
        <f>VLOOKUP($A2092,'Medical Examinations'!$A:$N,9,0)</f>
        <v>1</v>
      </c>
      <c r="K2092" s="35" t="str">
        <f>VLOOKUP($A2092,'Medical Examinations'!$A:$N,10,0)</f>
        <v>No</v>
      </c>
      <c r="L2092" s="35" t="str">
        <f>VLOOKUP($A2092,'Medical Examinations'!$A:$N,12,0)</f>
        <v>Underweight</v>
      </c>
      <c r="M2092" s="35" t="str">
        <f>VLOOKUP($A2092,'Medical Examinations'!$A:$N,13,0)</f>
        <v>Prediabetes</v>
      </c>
      <c r="N2092" s="45">
        <f>IFERROR(VLOOKUP($A2092,'Hospitalisation Details'!$A:$P,15,0),"")</f>
        <v>32489</v>
      </c>
      <c r="O2092" s="46">
        <f>IFERROR(VLOOKUP($A2092,'Hospitalisation Details'!$A:$P,6,0),"")</f>
        <v>2373.3000000000002</v>
      </c>
      <c r="P2092" s="47" t="str">
        <f>IFERROR(VLOOKUP($A2092,'Hospitalisation Details'!$A:$P,12,0),"")</f>
        <v>tier - 2</v>
      </c>
      <c r="Q2092" s="47" t="str">
        <f>IFERROR(VLOOKUP($A2092,'Hospitalisation Details'!$A:$P,13,0),"")</f>
        <v>tier - 2</v>
      </c>
      <c r="R2092" s="47" t="str">
        <f>IFERROR(VLOOKUP($A2092,'Hospitalisation Details'!$A:$P,14,0),"")</f>
        <v>R1013</v>
      </c>
      <c r="S2092" s="47">
        <f>IFERROR(VLOOKUP($A2092,'Hospitalisation Details'!$A:$P,16,0),"")</f>
        <v>34</v>
      </c>
    </row>
    <row r="2093" spans="1:19" x14ac:dyDescent="0.3">
      <c r="A2093" s="34" t="str">
        <f>'Medical Examinations'!A2093</f>
        <v>Id2092</v>
      </c>
      <c r="B2093" s="36" t="str">
        <f>VLOOKUP($A2093,'Customer Names'!A:E,3,FALSE)</f>
        <v>Mr.</v>
      </c>
      <c r="C2093" s="37" t="str">
        <f>VLOOKUP($A2093,'Customer Names'!$A:$E,4,FALSE)</f>
        <v xml:space="preserve"> Jesse</v>
      </c>
      <c r="D2093" s="37" t="str">
        <f>VLOOKUP($A2093,'Customer Names'!A:E,5,FALSE)</f>
        <v>Stump</v>
      </c>
      <c r="E2093" s="35">
        <f>VLOOKUP($A2093,'Medical Examinations'!$A:$H,2,FALSE)</f>
        <v>32.395000000000003</v>
      </c>
      <c r="F2093" s="35">
        <f>VLOOKUP($A2093,'Medical Examinations'!$A:$H,3,FALSE)</f>
        <v>6.66</v>
      </c>
      <c r="G2093" s="35" t="str">
        <f>VLOOKUP($A2093,'Medical Examinations'!$A:$N,11,0)</f>
        <v>No</v>
      </c>
      <c r="H2093" s="35" t="str">
        <f>VLOOKUP($A2093,'Medical Examinations'!$A:$N,5,0)</f>
        <v>No</v>
      </c>
      <c r="I2093" s="35" t="str">
        <f>VLOOKUP($A2093,'Medical Examinations'!$A:$N,6,0)</f>
        <v>No</v>
      </c>
      <c r="J2093" s="35">
        <f>VLOOKUP($A2093,'Medical Examinations'!$A:$N,9,0)</f>
        <v>0</v>
      </c>
      <c r="K2093" s="35" t="str">
        <f>VLOOKUP($A2093,'Medical Examinations'!$A:$N,10,0)</f>
        <v>No</v>
      </c>
      <c r="L2093" s="35" t="str">
        <f>VLOOKUP($A2093,'Medical Examinations'!$A:$N,12,0)</f>
        <v>Obesity</v>
      </c>
      <c r="M2093" s="35" t="str">
        <f>VLOOKUP($A2093,'Medical Examinations'!$A:$N,13,0)</f>
        <v>Diabetes</v>
      </c>
      <c r="N2093" s="45">
        <f>IFERROR(VLOOKUP($A2093,'Hospitalisation Details'!$A:$P,15,0),"")</f>
        <v>37565</v>
      </c>
      <c r="O2093" s="46">
        <f>IFERROR(VLOOKUP($A2093,'Hospitalisation Details'!$A:$P,6,0),"")</f>
        <v>2362.23</v>
      </c>
      <c r="P2093" s="47" t="str">
        <f>IFERROR(VLOOKUP($A2093,'Hospitalisation Details'!$A:$P,12,0),"")</f>
        <v>tier - 2</v>
      </c>
      <c r="Q2093" s="47" t="str">
        <f>IFERROR(VLOOKUP($A2093,'Hospitalisation Details'!$A:$P,13,0),"")</f>
        <v>tier - 1</v>
      </c>
      <c r="R2093" s="47" t="str">
        <f>IFERROR(VLOOKUP($A2093,'Hospitalisation Details'!$A:$P,14,0),"")</f>
        <v>R1012</v>
      </c>
      <c r="S2093" s="47">
        <f>IFERROR(VLOOKUP($A2093,'Hospitalisation Details'!$A:$P,16,0),"")</f>
        <v>20</v>
      </c>
    </row>
    <row r="2094" spans="1:19" x14ac:dyDescent="0.3">
      <c r="A2094" s="34" t="str">
        <f>'Medical Examinations'!A2094</f>
        <v>Id2093</v>
      </c>
      <c r="B2094" s="36" t="str">
        <f>VLOOKUP($A2094,'Customer Names'!A:E,3,FALSE)</f>
        <v>Mr.</v>
      </c>
      <c r="C2094" s="37" t="str">
        <f>VLOOKUP($A2094,'Customer Names'!$A:$E,4,FALSE)</f>
        <v xml:space="preserve"> Mark</v>
      </c>
      <c r="D2094" s="37" t="str">
        <f>VLOOKUP($A2094,'Customer Names'!A:E,5,FALSE)</f>
        <v>Wehrman</v>
      </c>
      <c r="E2094" s="35">
        <f>VLOOKUP($A2094,'Medical Examinations'!$A:$H,2,FALSE)</f>
        <v>23.655000000000001</v>
      </c>
      <c r="F2094" s="35">
        <f>VLOOKUP($A2094,'Medical Examinations'!$A:$H,3,FALSE)</f>
        <v>5.92</v>
      </c>
      <c r="G2094" s="35" t="str">
        <f>VLOOKUP($A2094,'Medical Examinations'!$A:$N,11,0)</f>
        <v>No</v>
      </c>
      <c r="H2094" s="35" t="str">
        <f>VLOOKUP($A2094,'Medical Examinations'!$A:$N,5,0)</f>
        <v>No</v>
      </c>
      <c r="I2094" s="35" t="str">
        <f>VLOOKUP($A2094,'Medical Examinations'!$A:$N,6,0)</f>
        <v>No</v>
      </c>
      <c r="J2094" s="35">
        <f>VLOOKUP($A2094,'Medical Examinations'!$A:$N,9,0)</f>
        <v>1</v>
      </c>
      <c r="K2094" s="35" t="str">
        <f>VLOOKUP($A2094,'Medical Examinations'!$A:$N,10,0)</f>
        <v>No</v>
      </c>
      <c r="L2094" s="35" t="str">
        <f>VLOOKUP($A2094,'Medical Examinations'!$A:$N,12,0)</f>
        <v>Normal Weight</v>
      </c>
      <c r="M2094" s="35" t="str">
        <f>VLOOKUP($A2094,'Medical Examinations'!$A:$N,13,0)</f>
        <v>Prediabetes</v>
      </c>
      <c r="N2094" s="45">
        <f>IFERROR(VLOOKUP($A2094,'Hospitalisation Details'!$A:$P,15,0),"")</f>
        <v>36089</v>
      </c>
      <c r="O2094" s="46">
        <f>IFERROR(VLOOKUP($A2094,'Hospitalisation Details'!$A:$P,6,0),"")</f>
        <v>2352.9699999999998</v>
      </c>
      <c r="P2094" s="47" t="str">
        <f>IFERROR(VLOOKUP($A2094,'Hospitalisation Details'!$A:$P,12,0),"")</f>
        <v>tier - 3</v>
      </c>
      <c r="Q2094" s="47" t="str">
        <f>IFERROR(VLOOKUP($A2094,'Hospitalisation Details'!$A:$P,13,0),"")</f>
        <v>tier - 3</v>
      </c>
      <c r="R2094" s="47" t="str">
        <f>IFERROR(VLOOKUP($A2094,'Hospitalisation Details'!$A:$P,14,0),"")</f>
        <v>R1012</v>
      </c>
      <c r="S2094" s="47">
        <f>IFERROR(VLOOKUP($A2094,'Hospitalisation Details'!$A:$P,16,0),"")</f>
        <v>24</v>
      </c>
    </row>
    <row r="2095" spans="1:19" x14ac:dyDescent="0.3">
      <c r="A2095" s="34" t="str">
        <f>'Medical Examinations'!A2095</f>
        <v>Id2094</v>
      </c>
      <c r="B2095" s="36" t="str">
        <f>VLOOKUP($A2095,'Customer Names'!A:E,3,FALSE)</f>
        <v>Ms.</v>
      </c>
      <c r="C2095" s="37" t="str">
        <f>VLOOKUP($A2095,'Customer Names'!$A:$E,4,FALSE)</f>
        <v xml:space="preserve"> Lauren</v>
      </c>
      <c r="D2095" s="37" t="str">
        <f>VLOOKUP($A2095,'Customer Names'!A:E,5,FALSE)</f>
        <v>Sischo</v>
      </c>
      <c r="E2095" s="35">
        <f>VLOOKUP($A2095,'Medical Examinations'!$A:$H,2,FALSE)</f>
        <v>28.4</v>
      </c>
      <c r="F2095" s="35">
        <f>VLOOKUP($A2095,'Medical Examinations'!$A:$H,3,FALSE)</f>
        <v>5.97</v>
      </c>
      <c r="G2095" s="35" t="str">
        <f>VLOOKUP($A2095,'Medical Examinations'!$A:$N,11,0)</f>
        <v>No</v>
      </c>
      <c r="H2095" s="35" t="str">
        <f>VLOOKUP($A2095,'Medical Examinations'!$A:$N,5,0)</f>
        <v>No</v>
      </c>
      <c r="I2095" s="35" t="str">
        <f>VLOOKUP($A2095,'Medical Examinations'!$A:$N,6,0)</f>
        <v>Yes</v>
      </c>
      <c r="J2095" s="35">
        <f>VLOOKUP($A2095,'Medical Examinations'!$A:$N,9,0)</f>
        <v>1</v>
      </c>
      <c r="K2095" s="35" t="str">
        <f>VLOOKUP($A2095,'Medical Examinations'!$A:$N,10,0)</f>
        <v>No</v>
      </c>
      <c r="L2095" s="35" t="str">
        <f>VLOOKUP($A2095,'Medical Examinations'!$A:$N,12,0)</f>
        <v>Overweight</v>
      </c>
      <c r="M2095" s="35" t="str">
        <f>VLOOKUP($A2095,'Medical Examinations'!$A:$N,13,0)</f>
        <v>Prediabetes</v>
      </c>
      <c r="N2095" s="45">
        <f>IFERROR(VLOOKUP($A2095,'Hospitalisation Details'!$A:$P,15,0),"")</f>
        <v>37943</v>
      </c>
      <c r="O2095" s="46">
        <f>IFERROR(VLOOKUP($A2095,'Hospitalisation Details'!$A:$P,6,0),"")</f>
        <v>2331.52</v>
      </c>
      <c r="P2095" s="47" t="str">
        <f>IFERROR(VLOOKUP($A2095,'Hospitalisation Details'!$A:$P,12,0),"")</f>
        <v>tier - 2</v>
      </c>
      <c r="Q2095" s="47" t="str">
        <f>IFERROR(VLOOKUP($A2095,'Hospitalisation Details'!$A:$P,13,0),"")</f>
        <v>tier - 3</v>
      </c>
      <c r="R2095" s="47" t="str">
        <f>IFERROR(VLOOKUP($A2095,'Hospitalisation Details'!$A:$P,14,0),"")</f>
        <v>R1011</v>
      </c>
      <c r="S2095" s="47">
        <f>IFERROR(VLOOKUP($A2095,'Hospitalisation Details'!$A:$P,16,0),"")</f>
        <v>19</v>
      </c>
    </row>
    <row r="2096" spans="1:19" x14ac:dyDescent="0.3">
      <c r="A2096" s="34" t="str">
        <f>'Medical Examinations'!A2096</f>
        <v>Id2095</v>
      </c>
      <c r="B2096" s="36" t="str">
        <f>VLOOKUP($A2096,'Customer Names'!A:E,3,FALSE)</f>
        <v>Mr.</v>
      </c>
      <c r="C2096" s="37" t="str">
        <f>VLOOKUP($A2096,'Customer Names'!$A:$E,4,FALSE)</f>
        <v xml:space="preserve"> Massimiliano</v>
      </c>
      <c r="D2096" s="37" t="str">
        <f>VLOOKUP($A2096,'Customer Names'!A:E,5,FALSE)</f>
        <v>Fonti</v>
      </c>
      <c r="E2096" s="35">
        <f>VLOOKUP($A2096,'Medical Examinations'!$A:$H,2,FALSE)</f>
        <v>35.42</v>
      </c>
      <c r="F2096" s="35">
        <f>VLOOKUP($A2096,'Medical Examinations'!$A:$H,3,FALSE)</f>
        <v>4.6399999999999997</v>
      </c>
      <c r="G2096" s="35" t="str">
        <f>VLOOKUP($A2096,'Medical Examinations'!$A:$N,11,0)</f>
        <v>Yes</v>
      </c>
      <c r="H2096" s="35" t="str">
        <f>VLOOKUP($A2096,'Medical Examinations'!$A:$N,5,0)</f>
        <v>No</v>
      </c>
      <c r="I2096" s="35" t="str">
        <f>VLOOKUP($A2096,'Medical Examinations'!$A:$N,6,0)</f>
        <v>No</v>
      </c>
      <c r="J2096" s="35">
        <f>VLOOKUP($A2096,'Medical Examinations'!$A:$N,9,0)</f>
        <v>0</v>
      </c>
      <c r="K2096" s="35" t="str">
        <f>VLOOKUP($A2096,'Medical Examinations'!$A:$N,10,0)</f>
        <v>No</v>
      </c>
      <c r="L2096" s="35" t="str">
        <f>VLOOKUP($A2096,'Medical Examinations'!$A:$N,12,0)</f>
        <v>Obesity</v>
      </c>
      <c r="M2096" s="35" t="str">
        <f>VLOOKUP($A2096,'Medical Examinations'!$A:$N,13,0)</f>
        <v>Normal</v>
      </c>
      <c r="N2096" s="45">
        <f>IFERROR(VLOOKUP($A2096,'Hospitalisation Details'!$A:$P,15,0),"")</f>
        <v>35416</v>
      </c>
      <c r="O2096" s="46">
        <f>IFERROR(VLOOKUP($A2096,'Hospitalisation Details'!$A:$P,6,0),"")</f>
        <v>2322.62</v>
      </c>
      <c r="P2096" s="47" t="str">
        <f>IFERROR(VLOOKUP($A2096,'Hospitalisation Details'!$A:$P,12,0),"")</f>
        <v>tier - 2</v>
      </c>
      <c r="Q2096" s="47" t="str">
        <f>IFERROR(VLOOKUP($A2096,'Hospitalisation Details'!$A:$P,13,0),"")</f>
        <v>tier - 1</v>
      </c>
      <c r="R2096" s="47" t="str">
        <f>IFERROR(VLOOKUP($A2096,'Hospitalisation Details'!$A:$P,14,0),"")</f>
        <v>R1013</v>
      </c>
      <c r="S2096" s="47">
        <f>IFERROR(VLOOKUP($A2096,'Hospitalisation Details'!$A:$P,16,0),"")</f>
        <v>26</v>
      </c>
    </row>
    <row r="2097" spans="1:19" x14ac:dyDescent="0.3">
      <c r="A2097" s="34" t="str">
        <f>'Medical Examinations'!A2097</f>
        <v>Id2096</v>
      </c>
      <c r="B2097" s="36" t="str">
        <f>VLOOKUP($A2097,'Customer Names'!A:E,3,FALSE)</f>
        <v>Mr.</v>
      </c>
      <c r="C2097" s="37" t="str">
        <f>VLOOKUP($A2097,'Customer Names'!$A:$E,4,FALSE)</f>
        <v xml:space="preserve"> Josh</v>
      </c>
      <c r="D2097" s="37" t="str">
        <f>VLOOKUP($A2097,'Customer Names'!A:E,5,FALSE)</f>
        <v>Merlis</v>
      </c>
      <c r="E2097" s="35">
        <f>VLOOKUP($A2097,'Medical Examinations'!$A:$H,2,FALSE)</f>
        <v>26.18</v>
      </c>
      <c r="F2097" s="35">
        <f>VLOOKUP($A2097,'Medical Examinations'!$A:$H,3,FALSE)</f>
        <v>6.12</v>
      </c>
      <c r="G2097" s="35" t="str">
        <f>VLOOKUP($A2097,'Medical Examinations'!$A:$N,11,0)</f>
        <v>No</v>
      </c>
      <c r="H2097" s="35" t="str">
        <f>VLOOKUP($A2097,'Medical Examinations'!$A:$N,5,0)</f>
        <v>yes</v>
      </c>
      <c r="I2097" s="35" t="str">
        <f>VLOOKUP($A2097,'Medical Examinations'!$A:$N,6,0)</f>
        <v>No</v>
      </c>
      <c r="J2097" s="35">
        <f>VLOOKUP($A2097,'Medical Examinations'!$A:$N,9,0)</f>
        <v>1</v>
      </c>
      <c r="K2097" s="35" t="str">
        <f>VLOOKUP($A2097,'Medical Examinations'!$A:$N,10,0)</f>
        <v>No</v>
      </c>
      <c r="L2097" s="35" t="str">
        <f>VLOOKUP($A2097,'Medical Examinations'!$A:$N,12,0)</f>
        <v>Overweight</v>
      </c>
      <c r="M2097" s="35" t="str">
        <f>VLOOKUP($A2097,'Medical Examinations'!$A:$N,13,0)</f>
        <v>Prediabetes</v>
      </c>
      <c r="N2097" s="45">
        <f>IFERROR(VLOOKUP($A2097,'Hospitalisation Details'!$A:$P,15,0),"")</f>
        <v>38236</v>
      </c>
      <c r="O2097" s="46">
        <f>IFERROR(VLOOKUP($A2097,'Hospitalisation Details'!$A:$P,6,0),"")</f>
        <v>2304</v>
      </c>
      <c r="P2097" s="47" t="str">
        <f>IFERROR(VLOOKUP($A2097,'Hospitalisation Details'!$A:$P,12,0),"")</f>
        <v>tier - 2</v>
      </c>
      <c r="Q2097" s="47" t="str">
        <f>IFERROR(VLOOKUP($A2097,'Hospitalisation Details'!$A:$P,13,0),"")</f>
        <v>tier - 3</v>
      </c>
      <c r="R2097" s="47" t="str">
        <f>IFERROR(VLOOKUP($A2097,'Hospitalisation Details'!$A:$P,14,0),"")</f>
        <v>R1013</v>
      </c>
      <c r="S2097" s="47">
        <f>IFERROR(VLOOKUP($A2097,'Hospitalisation Details'!$A:$P,16,0),"")</f>
        <v>18</v>
      </c>
    </row>
    <row r="2098" spans="1:19" x14ac:dyDescent="0.3">
      <c r="A2098" s="34" t="str">
        <f>'Medical Examinations'!A2098</f>
        <v>Id2097</v>
      </c>
      <c r="B2098" s="36" t="str">
        <f>VLOOKUP($A2098,'Customer Names'!A:E,3,FALSE)</f>
        <v>Mr.</v>
      </c>
      <c r="C2098" s="37" t="str">
        <f>VLOOKUP($A2098,'Customer Names'!$A:$E,4,FALSE)</f>
        <v xml:space="preserve"> Kiyokatsu</v>
      </c>
      <c r="D2098" s="37" t="str">
        <f>VLOOKUP($A2098,'Customer Names'!A:E,5,FALSE)</f>
        <v>Hasegawa</v>
      </c>
      <c r="E2098" s="35">
        <f>VLOOKUP($A2098,'Medical Examinations'!$A:$H,2,FALSE)</f>
        <v>20.8</v>
      </c>
      <c r="F2098" s="35">
        <f>VLOOKUP($A2098,'Medical Examinations'!$A:$H,3,FALSE)</f>
        <v>4.87</v>
      </c>
      <c r="G2098" s="35" t="str">
        <f>VLOOKUP($A2098,'Medical Examinations'!$A:$N,11,0)</f>
        <v>Yes</v>
      </c>
      <c r="H2098" s="35" t="str">
        <f>VLOOKUP($A2098,'Medical Examinations'!$A:$N,5,0)</f>
        <v>No</v>
      </c>
      <c r="I2098" s="35" t="str">
        <f>VLOOKUP($A2098,'Medical Examinations'!$A:$N,6,0)</f>
        <v>No</v>
      </c>
      <c r="J2098" s="35">
        <f>VLOOKUP($A2098,'Medical Examinations'!$A:$N,9,0)</f>
        <v>0</v>
      </c>
      <c r="K2098" s="35" t="str">
        <f>VLOOKUP($A2098,'Medical Examinations'!$A:$N,10,0)</f>
        <v>No</v>
      </c>
      <c r="L2098" s="35" t="str">
        <f>VLOOKUP($A2098,'Medical Examinations'!$A:$N,12,0)</f>
        <v>Normal Weight</v>
      </c>
      <c r="M2098" s="35" t="str">
        <f>VLOOKUP($A2098,'Medical Examinations'!$A:$N,13,0)</f>
        <v>Normal</v>
      </c>
      <c r="N2098" s="45">
        <f>IFERROR(VLOOKUP($A2098,'Hospitalisation Details'!$A:$P,15,0),"")</f>
        <v>35397</v>
      </c>
      <c r="O2098" s="46">
        <f>IFERROR(VLOOKUP($A2098,'Hospitalisation Details'!$A:$P,6,0),"")</f>
        <v>2302.3000000000002</v>
      </c>
      <c r="P2098" s="47" t="str">
        <f>IFERROR(VLOOKUP($A2098,'Hospitalisation Details'!$A:$P,12,0),"")</f>
        <v>tier - 1</v>
      </c>
      <c r="Q2098" s="47" t="str">
        <f>IFERROR(VLOOKUP($A2098,'Hospitalisation Details'!$A:$P,13,0),"")</f>
        <v>tier - 2</v>
      </c>
      <c r="R2098" s="47" t="str">
        <f>IFERROR(VLOOKUP($A2098,'Hospitalisation Details'!$A:$P,14,0),"")</f>
        <v>R1011</v>
      </c>
      <c r="S2098" s="47">
        <f>IFERROR(VLOOKUP($A2098,'Hospitalisation Details'!$A:$P,16,0),"")</f>
        <v>26</v>
      </c>
    </row>
    <row r="2099" spans="1:19" x14ac:dyDescent="0.3">
      <c r="A2099" s="34" t="str">
        <f>'Medical Examinations'!A2099</f>
        <v>Id2098</v>
      </c>
      <c r="B2099" s="36" t="str">
        <f>VLOOKUP($A2099,'Customer Names'!A:E,3,FALSE)</f>
        <v>Ms.</v>
      </c>
      <c r="C2099" s="37" t="str">
        <f>VLOOKUP($A2099,'Customer Names'!$A:$E,4,FALSE)</f>
        <v xml:space="preserve"> Amanda L</v>
      </c>
      <c r="D2099" s="37" t="str">
        <f>VLOOKUP($A2099,'Customer Names'!A:E,5,FALSE)</f>
        <v>Haselden</v>
      </c>
      <c r="E2099" s="35">
        <f>VLOOKUP($A2099,'Medical Examinations'!$A:$H,2,FALSE)</f>
        <v>15.82</v>
      </c>
      <c r="F2099" s="35">
        <f>VLOOKUP($A2099,'Medical Examinations'!$A:$H,3,FALSE)</f>
        <v>4.5999999999999996</v>
      </c>
      <c r="G2099" s="35" t="str">
        <f>VLOOKUP($A2099,'Medical Examinations'!$A:$N,11,0)</f>
        <v>No</v>
      </c>
      <c r="H2099" s="35" t="str">
        <f>VLOOKUP($A2099,'Medical Examinations'!$A:$N,5,0)</f>
        <v>No</v>
      </c>
      <c r="I2099" s="35" t="str">
        <f>VLOOKUP($A2099,'Medical Examinations'!$A:$N,6,0)</f>
        <v>No</v>
      </c>
      <c r="J2099" s="35">
        <f>VLOOKUP($A2099,'Medical Examinations'!$A:$N,9,0)</f>
        <v>0</v>
      </c>
      <c r="K2099" s="35" t="str">
        <f>VLOOKUP($A2099,'Medical Examinations'!$A:$N,10,0)</f>
        <v>No</v>
      </c>
      <c r="L2099" s="35" t="str">
        <f>VLOOKUP($A2099,'Medical Examinations'!$A:$N,12,0)</f>
        <v>Underweight</v>
      </c>
      <c r="M2099" s="35" t="str">
        <f>VLOOKUP($A2099,'Medical Examinations'!$A:$N,13,0)</f>
        <v>Normal</v>
      </c>
      <c r="N2099" s="45">
        <f>IFERROR(VLOOKUP($A2099,'Hospitalisation Details'!$A:$P,15,0),"")</f>
        <v>32786</v>
      </c>
      <c r="O2099" s="46">
        <f>IFERROR(VLOOKUP($A2099,'Hospitalisation Details'!$A:$P,6,0),"")</f>
        <v>2295.2399999999998</v>
      </c>
      <c r="P2099" s="47" t="str">
        <f>IFERROR(VLOOKUP($A2099,'Hospitalisation Details'!$A:$P,12,0),"")</f>
        <v>tier - 2</v>
      </c>
      <c r="Q2099" s="47" t="str">
        <f>IFERROR(VLOOKUP($A2099,'Hospitalisation Details'!$A:$P,13,0),"")</f>
        <v>tier - 1</v>
      </c>
      <c r="R2099" s="47" t="str">
        <f>IFERROR(VLOOKUP($A2099,'Hospitalisation Details'!$A:$P,14,0),"")</f>
        <v>R1013</v>
      </c>
      <c r="S2099" s="47">
        <f>IFERROR(VLOOKUP($A2099,'Hospitalisation Details'!$A:$P,16,0),"")</f>
        <v>33</v>
      </c>
    </row>
    <row r="2100" spans="1:19" x14ac:dyDescent="0.3">
      <c r="A2100" s="34" t="str">
        <f>'Medical Examinations'!A2100</f>
        <v>Id2099</v>
      </c>
      <c r="B2100" s="36" t="str">
        <f>VLOOKUP($A2100,'Customer Names'!A:E,3,FALSE)</f>
        <v>Mr.</v>
      </c>
      <c r="C2100" s="37" t="str">
        <f>VLOOKUP($A2100,'Customer Names'!$A:$E,4,FALSE)</f>
        <v xml:space="preserve"> Matthew</v>
      </c>
      <c r="D2100" s="37" t="str">
        <f>VLOOKUP($A2100,'Customer Names'!A:E,5,FALSE)</f>
        <v>Simonson</v>
      </c>
      <c r="E2100" s="35">
        <f>VLOOKUP($A2100,'Medical Examinations'!$A:$H,2,FALSE)</f>
        <v>17.670000000000002</v>
      </c>
      <c r="F2100" s="35">
        <f>VLOOKUP($A2100,'Medical Examinations'!$A:$H,3,FALSE)</f>
        <v>4.78</v>
      </c>
      <c r="G2100" s="35" t="str">
        <f>VLOOKUP($A2100,'Medical Examinations'!$A:$N,11,0)</f>
        <v>No</v>
      </c>
      <c r="H2100" s="35" t="str">
        <f>VLOOKUP($A2100,'Medical Examinations'!$A:$N,5,0)</f>
        <v>No</v>
      </c>
      <c r="I2100" s="35" t="str">
        <f>VLOOKUP($A2100,'Medical Examinations'!$A:$N,6,0)</f>
        <v>No</v>
      </c>
      <c r="J2100" s="35">
        <f>VLOOKUP($A2100,'Medical Examinations'!$A:$N,9,0)</f>
        <v>0</v>
      </c>
      <c r="K2100" s="35" t="str">
        <f>VLOOKUP($A2100,'Medical Examinations'!$A:$N,10,0)</f>
        <v>No</v>
      </c>
      <c r="L2100" s="35" t="str">
        <f>VLOOKUP($A2100,'Medical Examinations'!$A:$N,12,0)</f>
        <v>Underweight</v>
      </c>
      <c r="M2100" s="35" t="str">
        <f>VLOOKUP($A2100,'Medical Examinations'!$A:$N,13,0)</f>
        <v>Normal</v>
      </c>
      <c r="N2100" s="45">
        <f>IFERROR(VLOOKUP($A2100,'Hospitalisation Details'!$A:$P,15,0),"")</f>
        <v>33405</v>
      </c>
      <c r="O2100" s="46">
        <f>IFERROR(VLOOKUP($A2100,'Hospitalisation Details'!$A:$P,6,0),"")</f>
        <v>2277.7199999999998</v>
      </c>
      <c r="P2100" s="47" t="str">
        <f>IFERROR(VLOOKUP($A2100,'Hospitalisation Details'!$A:$P,12,0),"")</f>
        <v>tier - 2</v>
      </c>
      <c r="Q2100" s="47" t="str">
        <f>IFERROR(VLOOKUP($A2100,'Hospitalisation Details'!$A:$P,13,0),"")</f>
        <v>tier - 1</v>
      </c>
      <c r="R2100" s="47" t="str">
        <f>IFERROR(VLOOKUP($A2100,'Hospitalisation Details'!$A:$P,14,0),"")</f>
        <v>R1013</v>
      </c>
      <c r="S2100" s="47">
        <f>IFERROR(VLOOKUP($A2100,'Hospitalisation Details'!$A:$P,16,0),"")</f>
        <v>31</v>
      </c>
    </row>
    <row r="2101" spans="1:19" x14ac:dyDescent="0.3">
      <c r="A2101" s="34" t="str">
        <f>'Medical Examinations'!A2101</f>
        <v>Id2100</v>
      </c>
      <c r="B2101" s="36" t="str">
        <f>VLOOKUP($A2101,'Customer Names'!A:E,3,FALSE)</f>
        <v>Ms.</v>
      </c>
      <c r="C2101" s="37" t="str">
        <f>VLOOKUP($A2101,'Customer Names'!$A:$E,4,FALSE)</f>
        <v xml:space="preserve"> Julia M</v>
      </c>
      <c r="D2101" s="37" t="str">
        <f>VLOOKUP($A2101,'Customer Names'!A:E,5,FALSE)</f>
        <v>Montag</v>
      </c>
      <c r="E2101" s="35">
        <f>VLOOKUP($A2101,'Medical Examinations'!$A:$H,2,FALSE)</f>
        <v>31.92</v>
      </c>
      <c r="F2101" s="35">
        <f>VLOOKUP($A2101,'Medical Examinations'!$A:$H,3,FALSE)</f>
        <v>11.05</v>
      </c>
      <c r="G2101" s="35" t="str">
        <f>VLOOKUP($A2101,'Medical Examinations'!$A:$N,11,0)</f>
        <v>No</v>
      </c>
      <c r="H2101" s="35" t="str">
        <f>VLOOKUP($A2101,'Medical Examinations'!$A:$N,5,0)</f>
        <v>No</v>
      </c>
      <c r="I2101" s="35" t="str">
        <f>VLOOKUP($A2101,'Medical Examinations'!$A:$N,6,0)</f>
        <v>No</v>
      </c>
      <c r="J2101" s="35">
        <f>VLOOKUP($A2101,'Medical Examinations'!$A:$N,9,0)</f>
        <v>0</v>
      </c>
      <c r="K2101" s="35" t="str">
        <f>VLOOKUP($A2101,'Medical Examinations'!$A:$N,10,0)</f>
        <v>No</v>
      </c>
      <c r="L2101" s="35" t="str">
        <f>VLOOKUP($A2101,'Medical Examinations'!$A:$N,12,0)</f>
        <v>Obesity</v>
      </c>
      <c r="M2101" s="35" t="str">
        <f>VLOOKUP($A2101,'Medical Examinations'!$A:$N,13,0)</f>
        <v>Diabetes</v>
      </c>
      <c r="N2101" s="45">
        <f>IFERROR(VLOOKUP($A2101,'Hospitalisation Details'!$A:$P,15,0),"")</f>
        <v>37572</v>
      </c>
      <c r="O2101" s="46">
        <f>IFERROR(VLOOKUP($A2101,'Hospitalisation Details'!$A:$P,6,0),"")</f>
        <v>2261.5700000000002</v>
      </c>
      <c r="P2101" s="47" t="str">
        <f>IFERROR(VLOOKUP($A2101,'Hospitalisation Details'!$A:$P,12,0),"")</f>
        <v>tier - 2</v>
      </c>
      <c r="Q2101" s="47" t="str">
        <f>IFERROR(VLOOKUP($A2101,'Hospitalisation Details'!$A:$P,13,0),"")</f>
        <v>tier - 1</v>
      </c>
      <c r="R2101" s="47" t="str">
        <f>IFERROR(VLOOKUP($A2101,'Hospitalisation Details'!$A:$P,14,0),"")</f>
        <v>R1012</v>
      </c>
      <c r="S2101" s="47">
        <f>IFERROR(VLOOKUP($A2101,'Hospitalisation Details'!$A:$P,16,0),"")</f>
        <v>20</v>
      </c>
    </row>
    <row r="2102" spans="1:19" x14ac:dyDescent="0.3">
      <c r="A2102" s="34" t="str">
        <f>'Medical Examinations'!A2102</f>
        <v>Id2101</v>
      </c>
      <c r="B2102" s="36" t="str">
        <f>VLOOKUP($A2102,'Customer Names'!A:E,3,FALSE)</f>
        <v>Ms.</v>
      </c>
      <c r="C2102" s="37" t="str">
        <f>VLOOKUP($A2102,'Customer Names'!$A:$E,4,FALSE)</f>
        <v xml:space="preserve"> Rhea</v>
      </c>
      <c r="D2102" s="37" t="str">
        <f>VLOOKUP($A2102,'Customer Names'!A:E,5,FALSE)</f>
        <v>Deroian</v>
      </c>
      <c r="E2102" s="35">
        <f>VLOOKUP($A2102,'Medical Examinations'!$A:$H,2,FALSE)</f>
        <v>28.975000000000001</v>
      </c>
      <c r="F2102" s="35">
        <f>VLOOKUP($A2102,'Medical Examinations'!$A:$H,3,FALSE)</f>
        <v>7.62</v>
      </c>
      <c r="G2102" s="35" t="str">
        <f>VLOOKUP($A2102,'Medical Examinations'!$A:$N,11,0)</f>
        <v>No</v>
      </c>
      <c r="H2102" s="35" t="str">
        <f>VLOOKUP($A2102,'Medical Examinations'!$A:$N,5,0)</f>
        <v>No</v>
      </c>
      <c r="I2102" s="35" t="str">
        <f>VLOOKUP($A2102,'Medical Examinations'!$A:$N,6,0)</f>
        <v>No</v>
      </c>
      <c r="J2102" s="35">
        <f>VLOOKUP($A2102,'Medical Examinations'!$A:$N,9,0)</f>
        <v>0</v>
      </c>
      <c r="K2102" s="35" t="str">
        <f>VLOOKUP($A2102,'Medical Examinations'!$A:$N,10,0)</f>
        <v>No</v>
      </c>
      <c r="L2102" s="35" t="str">
        <f>VLOOKUP($A2102,'Medical Examinations'!$A:$N,12,0)</f>
        <v>Overweight</v>
      </c>
      <c r="M2102" s="35" t="str">
        <f>VLOOKUP($A2102,'Medical Examinations'!$A:$N,13,0)</f>
        <v>Diabetes</v>
      </c>
      <c r="N2102" s="45">
        <f>IFERROR(VLOOKUP($A2102,'Hospitalisation Details'!$A:$P,15,0),"")</f>
        <v>37452</v>
      </c>
      <c r="O2102" s="46">
        <f>IFERROR(VLOOKUP($A2102,'Hospitalisation Details'!$A:$P,6,0),"")</f>
        <v>2257.48</v>
      </c>
      <c r="P2102" s="47" t="str">
        <f>IFERROR(VLOOKUP($A2102,'Hospitalisation Details'!$A:$P,12,0),"")</f>
        <v>tier - 2</v>
      </c>
      <c r="Q2102" s="47" t="str">
        <f>IFERROR(VLOOKUP($A2102,'Hospitalisation Details'!$A:$P,13,0),"")</f>
        <v>tier - 1</v>
      </c>
      <c r="R2102" s="47" t="str">
        <f>IFERROR(VLOOKUP($A2102,'Hospitalisation Details'!$A:$P,14,0),"")</f>
        <v>R1012</v>
      </c>
      <c r="S2102" s="47">
        <f>IFERROR(VLOOKUP($A2102,'Hospitalisation Details'!$A:$P,16,0),"")</f>
        <v>20</v>
      </c>
    </row>
    <row r="2103" spans="1:19" x14ac:dyDescent="0.3">
      <c r="A2103" s="34" t="str">
        <f>'Medical Examinations'!A2103</f>
        <v>Id2102</v>
      </c>
      <c r="B2103" s="36" t="str">
        <f>VLOOKUP($A2103,'Customer Names'!A:E,3,FALSE)</f>
        <v>Mr.</v>
      </c>
      <c r="C2103" s="37" t="str">
        <f>VLOOKUP($A2103,'Customer Names'!$A:$E,4,FALSE)</f>
        <v xml:space="preserve"> Justin</v>
      </c>
      <c r="D2103" s="37" t="str">
        <f>VLOOKUP($A2103,'Customer Names'!A:E,5,FALSE)</f>
        <v>Goetz</v>
      </c>
      <c r="E2103" s="35">
        <f>VLOOKUP($A2103,'Medical Examinations'!$A:$H,2,FALSE)</f>
        <v>31.73</v>
      </c>
      <c r="F2103" s="35">
        <f>VLOOKUP($A2103,'Medical Examinations'!$A:$H,3,FALSE)</f>
        <v>4.78</v>
      </c>
      <c r="G2103" s="35" t="str">
        <f>VLOOKUP($A2103,'Medical Examinations'!$A:$N,11,0)</f>
        <v>Yes</v>
      </c>
      <c r="H2103" s="35" t="str">
        <f>VLOOKUP($A2103,'Medical Examinations'!$A:$N,5,0)</f>
        <v>yes</v>
      </c>
      <c r="I2103" s="35" t="str">
        <f>VLOOKUP($A2103,'Medical Examinations'!$A:$N,6,0)</f>
        <v>No</v>
      </c>
      <c r="J2103" s="35">
        <f>VLOOKUP($A2103,'Medical Examinations'!$A:$N,9,0)</f>
        <v>2</v>
      </c>
      <c r="K2103" s="35" t="str">
        <f>VLOOKUP($A2103,'Medical Examinations'!$A:$N,10,0)</f>
        <v>No</v>
      </c>
      <c r="L2103" s="35" t="str">
        <f>VLOOKUP($A2103,'Medical Examinations'!$A:$N,12,0)</f>
        <v>Obesity</v>
      </c>
      <c r="M2103" s="35" t="str">
        <f>VLOOKUP($A2103,'Medical Examinations'!$A:$N,13,0)</f>
        <v>Normal</v>
      </c>
      <c r="N2103" s="45">
        <f>IFERROR(VLOOKUP($A2103,'Hospitalisation Details'!$A:$P,15,0),"")</f>
        <v>36871</v>
      </c>
      <c r="O2103" s="46">
        <f>IFERROR(VLOOKUP($A2103,'Hospitalisation Details'!$A:$P,6,0),"")</f>
        <v>2254.8000000000002</v>
      </c>
      <c r="P2103" s="47" t="str">
        <f>IFERROR(VLOOKUP($A2103,'Hospitalisation Details'!$A:$P,12,0),"")</f>
        <v>tier - 2</v>
      </c>
      <c r="Q2103" s="47" t="str">
        <f>IFERROR(VLOOKUP($A2103,'Hospitalisation Details'!$A:$P,13,0),"")</f>
        <v>tier - 3</v>
      </c>
      <c r="R2103" s="47" t="str">
        <f>IFERROR(VLOOKUP($A2103,'Hospitalisation Details'!$A:$P,14,0),"")</f>
        <v>R1016</v>
      </c>
      <c r="S2103" s="47">
        <f>IFERROR(VLOOKUP($A2103,'Hospitalisation Details'!$A:$P,16,0),"")</f>
        <v>22</v>
      </c>
    </row>
    <row r="2104" spans="1:19" x14ac:dyDescent="0.3">
      <c r="A2104" s="34" t="str">
        <f>'Medical Examinations'!A2104</f>
        <v>Id2103</v>
      </c>
      <c r="B2104" s="36" t="str">
        <f>VLOOKUP($A2104,'Customer Names'!A:E,3,FALSE)</f>
        <v>Mr.</v>
      </c>
      <c r="C2104" s="37" t="str">
        <f>VLOOKUP($A2104,'Customer Names'!$A:$E,4,FALSE)</f>
        <v xml:space="preserve"> Shamus M.</v>
      </c>
      <c r="D2104" s="37" t="str">
        <f>VLOOKUP($A2104,'Customer Names'!A:E,5,FALSE)</f>
        <v>Brady</v>
      </c>
      <c r="E2104" s="35">
        <f>VLOOKUP($A2104,'Medical Examinations'!$A:$H,2,FALSE)</f>
        <v>28.88</v>
      </c>
      <c r="F2104" s="35">
        <f>VLOOKUP($A2104,'Medical Examinations'!$A:$H,3,FALSE)</f>
        <v>6.09</v>
      </c>
      <c r="G2104" s="35" t="str">
        <f>VLOOKUP($A2104,'Medical Examinations'!$A:$N,11,0)</f>
        <v>Yes</v>
      </c>
      <c r="H2104" s="35" t="str">
        <f>VLOOKUP($A2104,'Medical Examinations'!$A:$N,5,0)</f>
        <v>yes</v>
      </c>
      <c r="I2104" s="35" t="str">
        <f>VLOOKUP($A2104,'Medical Examinations'!$A:$N,6,0)</f>
        <v>No</v>
      </c>
      <c r="J2104" s="35">
        <f>VLOOKUP($A2104,'Medical Examinations'!$A:$N,9,0)</f>
        <v>2</v>
      </c>
      <c r="K2104" s="35" t="str">
        <f>VLOOKUP($A2104,'Medical Examinations'!$A:$N,10,0)</f>
        <v>No</v>
      </c>
      <c r="L2104" s="35" t="str">
        <f>VLOOKUP($A2104,'Medical Examinations'!$A:$N,12,0)</f>
        <v>Overweight</v>
      </c>
      <c r="M2104" s="35" t="str">
        <f>VLOOKUP($A2104,'Medical Examinations'!$A:$N,13,0)</f>
        <v>Prediabetes</v>
      </c>
      <c r="N2104" s="45">
        <f>IFERROR(VLOOKUP($A2104,'Hospitalisation Details'!$A:$P,15,0),"")</f>
        <v>36707</v>
      </c>
      <c r="O2104" s="46">
        <f>IFERROR(VLOOKUP($A2104,'Hospitalisation Details'!$A:$P,6,0),"")</f>
        <v>2250.84</v>
      </c>
      <c r="P2104" s="47" t="str">
        <f>IFERROR(VLOOKUP($A2104,'Hospitalisation Details'!$A:$P,12,0),"")</f>
        <v>tier - 2</v>
      </c>
      <c r="Q2104" s="47" t="str">
        <f>IFERROR(VLOOKUP($A2104,'Hospitalisation Details'!$A:$P,13,0),"")</f>
        <v>tier - 2</v>
      </c>
      <c r="R2104" s="47" t="str">
        <f>IFERROR(VLOOKUP($A2104,'Hospitalisation Details'!$A:$P,14,0),"")</f>
        <v>R1018</v>
      </c>
      <c r="S2104" s="47">
        <f>IFERROR(VLOOKUP($A2104,'Hospitalisation Details'!$A:$P,16,0),"")</f>
        <v>22</v>
      </c>
    </row>
    <row r="2105" spans="1:19" x14ac:dyDescent="0.3">
      <c r="A2105" s="34" t="str">
        <f>'Medical Examinations'!A2105</f>
        <v>Id2104</v>
      </c>
      <c r="B2105" s="36" t="str">
        <f>VLOOKUP($A2105,'Customer Names'!A:E,3,FALSE)</f>
        <v>Mr.</v>
      </c>
      <c r="C2105" s="37" t="str">
        <f>VLOOKUP($A2105,'Customer Names'!$A:$E,4,FALSE)</f>
        <v xml:space="preserve"> Mike</v>
      </c>
      <c r="D2105" s="37" t="str">
        <f>VLOOKUP($A2105,'Customer Names'!A:E,5,FALSE)</f>
        <v>Moran</v>
      </c>
      <c r="E2105" s="35">
        <f>VLOOKUP($A2105,'Medical Examinations'!$A:$H,2,FALSE)</f>
        <v>25.555</v>
      </c>
      <c r="F2105" s="35">
        <f>VLOOKUP($A2105,'Medical Examinations'!$A:$H,3,FALSE)</f>
        <v>5.1100000000000003</v>
      </c>
      <c r="G2105" s="35" t="str">
        <f>VLOOKUP($A2105,'Medical Examinations'!$A:$N,11,0)</f>
        <v>No</v>
      </c>
      <c r="H2105" s="35" t="str">
        <f>VLOOKUP($A2105,'Medical Examinations'!$A:$N,5,0)</f>
        <v>No</v>
      </c>
      <c r="I2105" s="35" t="str">
        <f>VLOOKUP($A2105,'Medical Examinations'!$A:$N,6,0)</f>
        <v>Yes</v>
      </c>
      <c r="J2105" s="35">
        <f>VLOOKUP($A2105,'Medical Examinations'!$A:$N,9,0)</f>
        <v>1</v>
      </c>
      <c r="K2105" s="35" t="str">
        <f>VLOOKUP($A2105,'Medical Examinations'!$A:$N,10,0)</f>
        <v>No</v>
      </c>
      <c r="L2105" s="35" t="str">
        <f>VLOOKUP($A2105,'Medical Examinations'!$A:$N,12,0)</f>
        <v>Overweight</v>
      </c>
      <c r="M2105" s="35" t="str">
        <f>VLOOKUP($A2105,'Medical Examinations'!$A:$N,13,0)</f>
        <v>Normal</v>
      </c>
      <c r="N2105" s="45">
        <f>IFERROR(VLOOKUP($A2105,'Hospitalisation Details'!$A:$P,15,0),"")</f>
        <v>37965</v>
      </c>
      <c r="O2105" s="46">
        <f>IFERROR(VLOOKUP($A2105,'Hospitalisation Details'!$A:$P,6,0),"")</f>
        <v>2221.56</v>
      </c>
      <c r="P2105" s="47" t="str">
        <f>IFERROR(VLOOKUP($A2105,'Hospitalisation Details'!$A:$P,12,0),"")</f>
        <v>tier - 2</v>
      </c>
      <c r="Q2105" s="47" t="str">
        <f>IFERROR(VLOOKUP($A2105,'Hospitalisation Details'!$A:$P,13,0),"")</f>
        <v>tier - 3</v>
      </c>
      <c r="R2105" s="47" t="str">
        <f>IFERROR(VLOOKUP($A2105,'Hospitalisation Details'!$A:$P,14,0),"")</f>
        <v>R1012</v>
      </c>
      <c r="S2105" s="47">
        <f>IFERROR(VLOOKUP($A2105,'Hospitalisation Details'!$A:$P,16,0),"")</f>
        <v>19</v>
      </c>
    </row>
    <row r="2106" spans="1:19" x14ac:dyDescent="0.3">
      <c r="A2106" s="34" t="str">
        <f>'Medical Examinations'!A2106</f>
        <v>Id2105</v>
      </c>
      <c r="B2106" s="36" t="str">
        <f>VLOOKUP($A2106,'Customer Names'!A:E,3,FALSE)</f>
        <v>Ms.</v>
      </c>
      <c r="C2106" s="37" t="str">
        <f>VLOOKUP($A2106,'Customer Names'!$A:$E,4,FALSE)</f>
        <v xml:space="preserve"> Mary Beth</v>
      </c>
      <c r="D2106" s="37" t="str">
        <f>VLOOKUP($A2106,'Customer Names'!A:E,5,FALSE)</f>
        <v>Strickler</v>
      </c>
      <c r="E2106" s="35">
        <f>VLOOKUP($A2106,'Medical Examinations'!$A:$H,2,FALSE)</f>
        <v>37.29</v>
      </c>
      <c r="F2106" s="35">
        <f>VLOOKUP($A2106,'Medical Examinations'!$A:$H,3,FALSE)</f>
        <v>4.46</v>
      </c>
      <c r="G2106" s="35" t="str">
        <f>VLOOKUP($A2106,'Medical Examinations'!$A:$N,11,0)</f>
        <v>No</v>
      </c>
      <c r="H2106" s="35" t="str">
        <f>VLOOKUP($A2106,'Medical Examinations'!$A:$N,5,0)</f>
        <v>yes</v>
      </c>
      <c r="I2106" s="35" t="str">
        <f>VLOOKUP($A2106,'Medical Examinations'!$A:$N,6,0)</f>
        <v>No</v>
      </c>
      <c r="J2106" s="35">
        <f>VLOOKUP($A2106,'Medical Examinations'!$A:$N,9,0)</f>
        <v>1</v>
      </c>
      <c r="K2106" s="35" t="str">
        <f>VLOOKUP($A2106,'Medical Examinations'!$A:$N,10,0)</f>
        <v>No</v>
      </c>
      <c r="L2106" s="35" t="str">
        <f>VLOOKUP($A2106,'Medical Examinations'!$A:$N,12,0)</f>
        <v>Obesity</v>
      </c>
      <c r="M2106" s="35" t="str">
        <f>VLOOKUP($A2106,'Medical Examinations'!$A:$N,13,0)</f>
        <v>Normal</v>
      </c>
      <c r="N2106" s="45">
        <f>IFERROR(VLOOKUP($A2106,'Hospitalisation Details'!$A:$P,15,0),"")</f>
        <v>38333</v>
      </c>
      <c r="O2106" s="46">
        <f>IFERROR(VLOOKUP($A2106,'Hospitalisation Details'!$A:$P,6,0),"")</f>
        <v>2219.4499999999998</v>
      </c>
      <c r="P2106" s="47" t="str">
        <f>IFERROR(VLOOKUP($A2106,'Hospitalisation Details'!$A:$P,12,0),"")</f>
        <v>tier - 2</v>
      </c>
      <c r="Q2106" s="47" t="str">
        <f>IFERROR(VLOOKUP($A2106,'Hospitalisation Details'!$A:$P,13,0),"")</f>
        <v>tier - 1</v>
      </c>
      <c r="R2106" s="47" t="str">
        <f>IFERROR(VLOOKUP($A2106,'Hospitalisation Details'!$A:$P,14,0),"")</f>
        <v>R1013</v>
      </c>
      <c r="S2106" s="47">
        <f>IFERROR(VLOOKUP($A2106,'Hospitalisation Details'!$A:$P,16,0),"")</f>
        <v>18</v>
      </c>
    </row>
    <row r="2107" spans="1:19" x14ac:dyDescent="0.3">
      <c r="A2107" s="34" t="str">
        <f>'Medical Examinations'!A2107</f>
        <v>Id2106</v>
      </c>
      <c r="B2107" s="36" t="str">
        <f>VLOOKUP($A2107,'Customer Names'!A:E,3,FALSE)</f>
        <v>Ms.</v>
      </c>
      <c r="C2107" s="37" t="str">
        <f>VLOOKUP($A2107,'Customer Names'!$A:$E,4,FALSE)</f>
        <v xml:space="preserve"> Erin</v>
      </c>
      <c r="D2107" s="37" t="str">
        <f>VLOOKUP($A2107,'Customer Names'!A:E,5,FALSE)</f>
        <v>Simone</v>
      </c>
      <c r="E2107" s="35">
        <f>VLOOKUP($A2107,'Medical Examinations'!$A:$H,2,FALSE)</f>
        <v>40.28</v>
      </c>
      <c r="F2107" s="35">
        <f>VLOOKUP($A2107,'Medical Examinations'!$A:$H,3,FALSE)</f>
        <v>6.11</v>
      </c>
      <c r="G2107" s="35" t="str">
        <f>VLOOKUP($A2107,'Medical Examinations'!$A:$N,11,0)</f>
        <v>No</v>
      </c>
      <c r="H2107" s="35" t="str">
        <f>VLOOKUP($A2107,'Medical Examinations'!$A:$N,5,0)</f>
        <v>yes</v>
      </c>
      <c r="I2107" s="35" t="str">
        <f>VLOOKUP($A2107,'Medical Examinations'!$A:$N,6,0)</f>
        <v>No</v>
      </c>
      <c r="J2107" s="35">
        <f>VLOOKUP($A2107,'Medical Examinations'!$A:$N,9,0)</f>
        <v>1</v>
      </c>
      <c r="K2107" s="35" t="str">
        <f>VLOOKUP($A2107,'Medical Examinations'!$A:$N,10,0)</f>
        <v>No</v>
      </c>
      <c r="L2107" s="35" t="str">
        <f>VLOOKUP($A2107,'Medical Examinations'!$A:$N,12,0)</f>
        <v>Obesity</v>
      </c>
      <c r="M2107" s="35" t="str">
        <f>VLOOKUP($A2107,'Medical Examinations'!$A:$N,13,0)</f>
        <v>Prediabetes</v>
      </c>
      <c r="N2107" s="45">
        <f>IFERROR(VLOOKUP($A2107,'Hospitalisation Details'!$A:$P,15,0),"")</f>
        <v>38255</v>
      </c>
      <c r="O2107" s="46">
        <f>IFERROR(VLOOKUP($A2107,'Hospitalisation Details'!$A:$P,6,0),"")</f>
        <v>2217.6</v>
      </c>
      <c r="P2107" s="47" t="str">
        <f>IFERROR(VLOOKUP($A2107,'Hospitalisation Details'!$A:$P,12,0),"")</f>
        <v>tier - 2</v>
      </c>
      <c r="Q2107" s="47" t="str">
        <f>IFERROR(VLOOKUP($A2107,'Hospitalisation Details'!$A:$P,13,0),"")</f>
        <v>tier - 1</v>
      </c>
      <c r="R2107" s="47" t="str">
        <f>IFERROR(VLOOKUP($A2107,'Hospitalisation Details'!$A:$P,14,0),"")</f>
        <v>R1024</v>
      </c>
      <c r="S2107" s="47">
        <f>IFERROR(VLOOKUP($A2107,'Hospitalisation Details'!$A:$P,16,0),"")</f>
        <v>18</v>
      </c>
    </row>
    <row r="2108" spans="1:19" x14ac:dyDescent="0.3">
      <c r="A2108" s="34" t="str">
        <f>'Medical Examinations'!A2108</f>
        <v>Id2107</v>
      </c>
      <c r="B2108" s="36" t="str">
        <f>VLOOKUP($A2108,'Customer Names'!A:E,3,FALSE)</f>
        <v>Ms.</v>
      </c>
      <c r="C2108" s="37" t="str">
        <f>VLOOKUP($A2108,'Customer Names'!$A:$E,4,FALSE)</f>
        <v xml:space="preserve"> Hallie</v>
      </c>
      <c r="D2108" s="37" t="str">
        <f>VLOOKUP($A2108,'Customer Names'!A:E,5,FALSE)</f>
        <v>Von Rock</v>
      </c>
      <c r="E2108" s="35">
        <f>VLOOKUP($A2108,'Medical Examinations'!$A:$H,2,FALSE)</f>
        <v>40.185000000000002</v>
      </c>
      <c r="F2108" s="35">
        <f>VLOOKUP($A2108,'Medical Examinations'!$A:$H,3,FALSE)</f>
        <v>4.66</v>
      </c>
      <c r="G2108" s="35" t="str">
        <f>VLOOKUP($A2108,'Medical Examinations'!$A:$N,11,0)</f>
        <v>No</v>
      </c>
      <c r="H2108" s="35" t="str">
        <f>VLOOKUP($A2108,'Medical Examinations'!$A:$N,5,0)</f>
        <v>yes</v>
      </c>
      <c r="I2108" s="35" t="str">
        <f>VLOOKUP($A2108,'Medical Examinations'!$A:$N,6,0)</f>
        <v>No</v>
      </c>
      <c r="J2108" s="35">
        <f>VLOOKUP($A2108,'Medical Examinations'!$A:$N,9,0)</f>
        <v>1</v>
      </c>
      <c r="K2108" s="35" t="str">
        <f>VLOOKUP($A2108,'Medical Examinations'!$A:$N,10,0)</f>
        <v>No</v>
      </c>
      <c r="L2108" s="35" t="str">
        <f>VLOOKUP($A2108,'Medical Examinations'!$A:$N,12,0)</f>
        <v>Obesity</v>
      </c>
      <c r="M2108" s="35" t="str">
        <f>VLOOKUP($A2108,'Medical Examinations'!$A:$N,13,0)</f>
        <v>Normal</v>
      </c>
      <c r="N2108" s="45">
        <f>IFERROR(VLOOKUP($A2108,'Hospitalisation Details'!$A:$P,15,0),"")</f>
        <v>38151</v>
      </c>
      <c r="O2108" s="46">
        <f>IFERROR(VLOOKUP($A2108,'Hospitalisation Details'!$A:$P,6,0),"")</f>
        <v>2217.4699999999998</v>
      </c>
      <c r="P2108" s="47" t="str">
        <f>IFERROR(VLOOKUP($A2108,'Hospitalisation Details'!$A:$P,12,0),"")</f>
        <v>tier - 2</v>
      </c>
      <c r="Q2108" s="47" t="str">
        <f>IFERROR(VLOOKUP($A2108,'Hospitalisation Details'!$A:$P,13,0),"")</f>
        <v>tier - 1</v>
      </c>
      <c r="R2108" s="47" t="str">
        <f>IFERROR(VLOOKUP($A2108,'Hospitalisation Details'!$A:$P,14,0),"")</f>
        <v>R1024</v>
      </c>
      <c r="S2108" s="47">
        <f>IFERROR(VLOOKUP($A2108,'Hospitalisation Details'!$A:$P,16,0),"")</f>
        <v>18</v>
      </c>
    </row>
    <row r="2109" spans="1:19" x14ac:dyDescent="0.3">
      <c r="A2109" s="34" t="str">
        <f>'Medical Examinations'!A2109</f>
        <v>Id2108</v>
      </c>
      <c r="B2109" s="36" t="str">
        <f>VLOOKUP($A2109,'Customer Names'!A:E,3,FALSE)</f>
        <v>Ms.</v>
      </c>
      <c r="C2109" s="37" t="str">
        <f>VLOOKUP($A2109,'Customer Names'!$A:$E,4,FALSE)</f>
        <v xml:space="preserve"> Paige P</v>
      </c>
      <c r="D2109" s="37" t="str">
        <f>VLOOKUP($A2109,'Customer Names'!A:E,5,FALSE)</f>
        <v>Woodard</v>
      </c>
      <c r="E2109" s="35">
        <f>VLOOKUP($A2109,'Medical Examinations'!$A:$H,2,FALSE)</f>
        <v>23.57</v>
      </c>
      <c r="F2109" s="35">
        <f>VLOOKUP($A2109,'Medical Examinations'!$A:$H,3,FALSE)</f>
        <v>6.14</v>
      </c>
      <c r="G2109" s="35" t="str">
        <f>VLOOKUP($A2109,'Medical Examinations'!$A:$N,11,0)</f>
        <v>No</v>
      </c>
      <c r="H2109" s="35" t="str">
        <f>VLOOKUP($A2109,'Medical Examinations'!$A:$N,5,0)</f>
        <v>No</v>
      </c>
      <c r="I2109" s="35" t="str">
        <f>VLOOKUP($A2109,'Medical Examinations'!$A:$N,6,0)</f>
        <v>No</v>
      </c>
      <c r="J2109" s="35">
        <f>VLOOKUP($A2109,'Medical Examinations'!$A:$N,9,0)</f>
        <v>0</v>
      </c>
      <c r="K2109" s="35" t="str">
        <f>VLOOKUP($A2109,'Medical Examinations'!$A:$N,10,0)</f>
        <v>No</v>
      </c>
      <c r="L2109" s="35" t="str">
        <f>VLOOKUP($A2109,'Medical Examinations'!$A:$N,12,0)</f>
        <v>Normal Weight</v>
      </c>
      <c r="M2109" s="35" t="str">
        <f>VLOOKUP($A2109,'Medical Examinations'!$A:$N,13,0)</f>
        <v>Prediabetes</v>
      </c>
      <c r="N2109" s="45">
        <f>IFERROR(VLOOKUP($A2109,'Hospitalisation Details'!$A:$P,15,0),"")</f>
        <v>34655</v>
      </c>
      <c r="O2109" s="46">
        <f>IFERROR(VLOOKUP($A2109,'Hospitalisation Details'!$A:$P,6,0),"")</f>
        <v>2213.21</v>
      </c>
      <c r="P2109" s="47" t="str">
        <f>IFERROR(VLOOKUP($A2109,'Hospitalisation Details'!$A:$P,12,0),"")</f>
        <v>tier - 2</v>
      </c>
      <c r="Q2109" s="47" t="str">
        <f>IFERROR(VLOOKUP($A2109,'Hospitalisation Details'!$A:$P,13,0),"")</f>
        <v>tier - 2</v>
      </c>
      <c r="R2109" s="47" t="str">
        <f>IFERROR(VLOOKUP($A2109,'Hospitalisation Details'!$A:$P,14,0),"")</f>
        <v>R1013</v>
      </c>
      <c r="S2109" s="47">
        <f>IFERROR(VLOOKUP($A2109,'Hospitalisation Details'!$A:$P,16,0),"")</f>
        <v>28</v>
      </c>
    </row>
    <row r="2110" spans="1:19" x14ac:dyDescent="0.3">
      <c r="A2110" s="34" t="str">
        <f>'Medical Examinations'!A2110</f>
        <v>Id2109</v>
      </c>
      <c r="B2110" s="36" t="str">
        <f>VLOOKUP($A2110,'Customer Names'!A:E,3,FALSE)</f>
        <v>Ms.</v>
      </c>
      <c r="C2110" s="37" t="str">
        <f>VLOOKUP($A2110,'Customer Names'!$A:$E,4,FALSE)</f>
        <v xml:space="preserve"> Ji</v>
      </c>
      <c r="D2110" s="37" t="str">
        <f>VLOOKUP($A2110,'Customer Names'!A:E,5,FALSE)</f>
        <v>Li</v>
      </c>
      <c r="E2110" s="35">
        <f>VLOOKUP($A2110,'Medical Examinations'!$A:$H,2,FALSE)</f>
        <v>35.625</v>
      </c>
      <c r="F2110" s="35">
        <f>VLOOKUP($A2110,'Medical Examinations'!$A:$H,3,FALSE)</f>
        <v>6.21</v>
      </c>
      <c r="G2110" s="35" t="str">
        <f>VLOOKUP($A2110,'Medical Examinations'!$A:$N,11,0)</f>
        <v>No</v>
      </c>
      <c r="H2110" s="35" t="str">
        <f>VLOOKUP($A2110,'Medical Examinations'!$A:$N,5,0)</f>
        <v>yes</v>
      </c>
      <c r="I2110" s="35" t="str">
        <f>VLOOKUP($A2110,'Medical Examinations'!$A:$N,6,0)</f>
        <v>No</v>
      </c>
      <c r="J2110" s="35">
        <f>VLOOKUP($A2110,'Medical Examinations'!$A:$N,9,0)</f>
        <v>1</v>
      </c>
      <c r="K2110" s="35" t="str">
        <f>VLOOKUP($A2110,'Medical Examinations'!$A:$N,10,0)</f>
        <v>No</v>
      </c>
      <c r="L2110" s="35" t="str">
        <f>VLOOKUP($A2110,'Medical Examinations'!$A:$N,12,0)</f>
        <v>Obesity</v>
      </c>
      <c r="M2110" s="35" t="str">
        <f>VLOOKUP($A2110,'Medical Examinations'!$A:$N,13,0)</f>
        <v>Prediabetes</v>
      </c>
      <c r="N2110" s="45">
        <f>IFERROR(VLOOKUP($A2110,'Hospitalisation Details'!$A:$P,15,0),"")</f>
        <v>38195</v>
      </c>
      <c r="O2110" s="46">
        <f>IFERROR(VLOOKUP($A2110,'Hospitalisation Details'!$A:$P,6,0),"")</f>
        <v>2211.13</v>
      </c>
      <c r="P2110" s="47" t="str">
        <f>IFERROR(VLOOKUP($A2110,'Hospitalisation Details'!$A:$P,12,0),"")</f>
        <v>tier - 2</v>
      </c>
      <c r="Q2110" s="47" t="str">
        <f>IFERROR(VLOOKUP($A2110,'Hospitalisation Details'!$A:$P,13,0),"")</f>
        <v>tier - 2</v>
      </c>
      <c r="R2110" s="47" t="str">
        <f>IFERROR(VLOOKUP($A2110,'Hospitalisation Details'!$A:$P,14,0),"")</f>
        <v>R1024</v>
      </c>
      <c r="S2110" s="47">
        <f>IFERROR(VLOOKUP($A2110,'Hospitalisation Details'!$A:$P,16,0),"")</f>
        <v>18</v>
      </c>
    </row>
    <row r="2111" spans="1:19" x14ac:dyDescent="0.3">
      <c r="A2111" s="34" t="str">
        <f>'Medical Examinations'!A2111</f>
        <v>Id2110</v>
      </c>
      <c r="B2111" s="36" t="str">
        <f>VLOOKUP($A2111,'Customer Names'!A:E,3,FALSE)</f>
        <v>Ms.</v>
      </c>
      <c r="C2111" s="37" t="str">
        <f>VLOOKUP($A2111,'Customer Names'!$A:$E,4,FALSE)</f>
        <v xml:space="preserve"> Carissa A</v>
      </c>
      <c r="D2111" s="37" t="str">
        <f>VLOOKUP($A2111,'Customer Names'!A:E,5,FALSE)</f>
        <v>Sinda</v>
      </c>
      <c r="E2111" s="35">
        <f>VLOOKUP($A2111,'Medical Examinations'!$A:$H,2,FALSE)</f>
        <v>33.155000000000001</v>
      </c>
      <c r="F2111" s="35">
        <f>VLOOKUP($A2111,'Medical Examinations'!$A:$H,3,FALSE)</f>
        <v>4.5999999999999996</v>
      </c>
      <c r="G2111" s="35" t="str">
        <f>VLOOKUP($A2111,'Medical Examinations'!$A:$N,11,0)</f>
        <v>No</v>
      </c>
      <c r="H2111" s="35" t="str">
        <f>VLOOKUP($A2111,'Medical Examinations'!$A:$N,5,0)</f>
        <v>yes</v>
      </c>
      <c r="I2111" s="35" t="str">
        <f>VLOOKUP($A2111,'Medical Examinations'!$A:$N,6,0)</f>
        <v>No</v>
      </c>
      <c r="J2111" s="35">
        <f>VLOOKUP($A2111,'Medical Examinations'!$A:$N,9,0)</f>
        <v>1</v>
      </c>
      <c r="K2111" s="35" t="str">
        <f>VLOOKUP($A2111,'Medical Examinations'!$A:$N,10,0)</f>
        <v>No</v>
      </c>
      <c r="L2111" s="35" t="str">
        <f>VLOOKUP($A2111,'Medical Examinations'!$A:$N,12,0)</f>
        <v>Obesity</v>
      </c>
      <c r="M2111" s="35" t="str">
        <f>VLOOKUP($A2111,'Medical Examinations'!$A:$N,13,0)</f>
        <v>Normal</v>
      </c>
      <c r="N2111" s="45">
        <f>IFERROR(VLOOKUP($A2111,'Hospitalisation Details'!$A:$P,15,0),"")</f>
        <v>38205</v>
      </c>
      <c r="O2111" s="46">
        <f>IFERROR(VLOOKUP($A2111,'Hospitalisation Details'!$A:$P,6,0),"")</f>
        <v>2207.6999999999998</v>
      </c>
      <c r="P2111" s="47" t="str">
        <f>IFERROR(VLOOKUP($A2111,'Hospitalisation Details'!$A:$P,12,0),"")</f>
        <v>tier - 2</v>
      </c>
      <c r="Q2111" s="47" t="str">
        <f>IFERROR(VLOOKUP($A2111,'Hospitalisation Details'!$A:$P,13,0),"")</f>
        <v>tier - 2</v>
      </c>
      <c r="R2111" s="47" t="str">
        <f>IFERROR(VLOOKUP($A2111,'Hospitalisation Details'!$A:$P,14,0),"")</f>
        <v>R1024</v>
      </c>
      <c r="S2111" s="47">
        <f>IFERROR(VLOOKUP($A2111,'Hospitalisation Details'!$A:$P,16,0),"")</f>
        <v>18</v>
      </c>
    </row>
    <row r="2112" spans="1:19" x14ac:dyDescent="0.3">
      <c r="A2112" s="34" t="str">
        <f>'Medical Examinations'!A2112</f>
        <v>Id2111</v>
      </c>
      <c r="B2112" s="36" t="str">
        <f>VLOOKUP($A2112,'Customer Names'!A:E,3,FALSE)</f>
        <v>Ms.</v>
      </c>
      <c r="C2112" s="37" t="str">
        <f>VLOOKUP($A2112,'Customer Names'!$A:$E,4,FALSE)</f>
        <v xml:space="preserve"> Mona</v>
      </c>
      <c r="D2112" s="37" t="str">
        <f>VLOOKUP($A2112,'Customer Names'!A:E,5,FALSE)</f>
        <v>Rydland</v>
      </c>
      <c r="E2112" s="35">
        <f>VLOOKUP($A2112,'Medical Examinations'!$A:$H,2,FALSE)</f>
        <v>31.92</v>
      </c>
      <c r="F2112" s="35">
        <f>VLOOKUP($A2112,'Medical Examinations'!$A:$H,3,FALSE)</f>
        <v>5.04</v>
      </c>
      <c r="G2112" s="35" t="str">
        <f>VLOOKUP($A2112,'Medical Examinations'!$A:$N,11,0)</f>
        <v>No</v>
      </c>
      <c r="H2112" s="35" t="str">
        <f>VLOOKUP($A2112,'Medical Examinations'!$A:$N,5,0)</f>
        <v>yes</v>
      </c>
      <c r="I2112" s="35" t="str">
        <f>VLOOKUP($A2112,'Medical Examinations'!$A:$N,6,0)</f>
        <v>No</v>
      </c>
      <c r="J2112" s="35">
        <f>VLOOKUP($A2112,'Medical Examinations'!$A:$N,9,0)</f>
        <v>1</v>
      </c>
      <c r="K2112" s="35" t="str">
        <f>VLOOKUP($A2112,'Medical Examinations'!$A:$N,10,0)</f>
        <v>No</v>
      </c>
      <c r="L2112" s="35" t="str">
        <f>VLOOKUP($A2112,'Medical Examinations'!$A:$N,12,0)</f>
        <v>Obesity</v>
      </c>
      <c r="M2112" s="35" t="str">
        <f>VLOOKUP($A2112,'Medical Examinations'!$A:$N,13,0)</f>
        <v>Normal</v>
      </c>
      <c r="N2112" s="45">
        <f>IFERROR(VLOOKUP($A2112,'Hospitalisation Details'!$A:$P,15,0),"")</f>
        <v>38304</v>
      </c>
      <c r="O2112" s="46">
        <f>IFERROR(VLOOKUP($A2112,'Hospitalisation Details'!$A:$P,6,0),"")</f>
        <v>2205.98</v>
      </c>
      <c r="P2112" s="47" t="str">
        <f>IFERROR(VLOOKUP($A2112,'Hospitalisation Details'!$A:$P,12,0),"")</f>
        <v>tier - 2</v>
      </c>
      <c r="Q2112" s="47" t="str">
        <f>IFERROR(VLOOKUP($A2112,'Hospitalisation Details'!$A:$P,13,0),"")</f>
        <v>tier - 3</v>
      </c>
      <c r="R2112" s="47" t="str">
        <f>IFERROR(VLOOKUP($A2112,'Hospitalisation Details'!$A:$P,14,0),"")</f>
        <v>R1024</v>
      </c>
      <c r="S2112" s="47">
        <f>IFERROR(VLOOKUP($A2112,'Hospitalisation Details'!$A:$P,16,0),"")</f>
        <v>18</v>
      </c>
    </row>
    <row r="2113" spans="1:19" x14ac:dyDescent="0.3">
      <c r="A2113" s="34" t="str">
        <f>'Medical Examinations'!A2113</f>
        <v>Id2112</v>
      </c>
      <c r="B2113" s="36" t="str">
        <f>VLOOKUP($A2113,'Customer Names'!A:E,3,FALSE)</f>
        <v>Ms.</v>
      </c>
      <c r="C2113" s="37" t="str">
        <f>VLOOKUP($A2113,'Customer Names'!$A:$E,4,FALSE)</f>
        <v xml:space="preserve"> Kristin R.</v>
      </c>
      <c r="D2113" s="37" t="str">
        <f>VLOOKUP($A2113,'Customer Names'!A:E,5,FALSE)</f>
        <v>Vespa</v>
      </c>
      <c r="E2113" s="35">
        <f>VLOOKUP($A2113,'Medical Examinations'!$A:$H,2,FALSE)</f>
        <v>30.305</v>
      </c>
      <c r="F2113" s="35">
        <f>VLOOKUP($A2113,'Medical Examinations'!$A:$H,3,FALSE)</f>
        <v>5.08</v>
      </c>
      <c r="G2113" s="35" t="str">
        <f>VLOOKUP($A2113,'Medical Examinations'!$A:$N,11,0)</f>
        <v>No</v>
      </c>
      <c r="H2113" s="35" t="str">
        <f>VLOOKUP($A2113,'Medical Examinations'!$A:$N,5,0)</f>
        <v>yes</v>
      </c>
      <c r="I2113" s="35" t="str">
        <f>VLOOKUP($A2113,'Medical Examinations'!$A:$N,6,0)</f>
        <v>No</v>
      </c>
      <c r="J2113" s="35">
        <f>VLOOKUP($A2113,'Medical Examinations'!$A:$N,9,0)</f>
        <v>1</v>
      </c>
      <c r="K2113" s="35" t="str">
        <f>VLOOKUP($A2113,'Medical Examinations'!$A:$N,10,0)</f>
        <v>No</v>
      </c>
      <c r="L2113" s="35" t="str">
        <f>VLOOKUP($A2113,'Medical Examinations'!$A:$N,12,0)</f>
        <v>Obesity</v>
      </c>
      <c r="M2113" s="35" t="str">
        <f>VLOOKUP($A2113,'Medical Examinations'!$A:$N,13,0)</f>
        <v>Normal</v>
      </c>
      <c r="N2113" s="45">
        <f>IFERROR(VLOOKUP($A2113,'Hospitalisation Details'!$A:$P,15,0),"")</f>
        <v>38288</v>
      </c>
      <c r="O2113" s="46">
        <f>IFERROR(VLOOKUP($A2113,'Hospitalisation Details'!$A:$P,6,0),"")</f>
        <v>2203.7399999999998</v>
      </c>
      <c r="P2113" s="47" t="str">
        <f>IFERROR(VLOOKUP($A2113,'Hospitalisation Details'!$A:$P,12,0),"")</f>
        <v>tier - 2</v>
      </c>
      <c r="Q2113" s="47" t="str">
        <f>IFERROR(VLOOKUP($A2113,'Hospitalisation Details'!$A:$P,13,0),"")</f>
        <v>tier - 2</v>
      </c>
      <c r="R2113" s="47" t="str">
        <f>IFERROR(VLOOKUP($A2113,'Hospitalisation Details'!$A:$P,14,0),"")</f>
        <v>R1024</v>
      </c>
      <c r="S2113" s="47">
        <f>IFERROR(VLOOKUP($A2113,'Hospitalisation Details'!$A:$P,16,0),"")</f>
        <v>18</v>
      </c>
    </row>
    <row r="2114" spans="1:19" x14ac:dyDescent="0.3">
      <c r="A2114" s="34" t="str">
        <f>'Medical Examinations'!A2114</f>
        <v>Id2113</v>
      </c>
      <c r="B2114" s="36" t="str">
        <f>VLOOKUP($A2114,'Customer Names'!A:E,3,FALSE)</f>
        <v>Ms.</v>
      </c>
      <c r="C2114" s="37" t="str">
        <f>VLOOKUP($A2114,'Customer Names'!$A:$E,4,FALSE)</f>
        <v xml:space="preserve"> Beth</v>
      </c>
      <c r="D2114" s="37" t="str">
        <f>VLOOKUP($A2114,'Customer Names'!A:E,5,FALSE)</f>
        <v>Meadows</v>
      </c>
      <c r="E2114" s="35">
        <f>VLOOKUP($A2114,'Medical Examinations'!$A:$H,2,FALSE)</f>
        <v>30.114999999999998</v>
      </c>
      <c r="F2114" s="35">
        <f>VLOOKUP($A2114,'Medical Examinations'!$A:$H,3,FALSE)</f>
        <v>4.38</v>
      </c>
      <c r="G2114" s="35" t="str">
        <f>VLOOKUP($A2114,'Medical Examinations'!$A:$N,11,0)</f>
        <v>No</v>
      </c>
      <c r="H2114" s="35" t="str">
        <f>VLOOKUP($A2114,'Medical Examinations'!$A:$N,5,0)</f>
        <v>yes</v>
      </c>
      <c r="I2114" s="35" t="str">
        <f>VLOOKUP($A2114,'Medical Examinations'!$A:$N,6,0)</f>
        <v>No</v>
      </c>
      <c r="J2114" s="35">
        <f>VLOOKUP($A2114,'Medical Examinations'!$A:$N,9,0)</f>
        <v>1</v>
      </c>
      <c r="K2114" s="35" t="str">
        <f>VLOOKUP($A2114,'Medical Examinations'!$A:$N,10,0)</f>
        <v>No</v>
      </c>
      <c r="L2114" s="35" t="str">
        <f>VLOOKUP($A2114,'Medical Examinations'!$A:$N,12,0)</f>
        <v>Obesity</v>
      </c>
      <c r="M2114" s="35" t="str">
        <f>VLOOKUP($A2114,'Medical Examinations'!$A:$N,13,0)</f>
        <v>Normal</v>
      </c>
      <c r="N2114" s="45">
        <f>IFERROR(VLOOKUP($A2114,'Hospitalisation Details'!$A:$P,15,0),"")</f>
        <v>38205</v>
      </c>
      <c r="O2114" s="46">
        <f>IFERROR(VLOOKUP($A2114,'Hospitalisation Details'!$A:$P,6,0),"")</f>
        <v>2203.4699999999998</v>
      </c>
      <c r="P2114" s="47" t="str">
        <f>IFERROR(VLOOKUP($A2114,'Hospitalisation Details'!$A:$P,12,0),"")</f>
        <v>tier - 2</v>
      </c>
      <c r="Q2114" s="47" t="str">
        <f>IFERROR(VLOOKUP($A2114,'Hospitalisation Details'!$A:$P,13,0),"")</f>
        <v>tier - 2</v>
      </c>
      <c r="R2114" s="47" t="str">
        <f>IFERROR(VLOOKUP($A2114,'Hospitalisation Details'!$A:$P,14,0),"")</f>
        <v>R1024</v>
      </c>
      <c r="S2114" s="47">
        <f>IFERROR(VLOOKUP($A2114,'Hospitalisation Details'!$A:$P,16,0),"")</f>
        <v>18</v>
      </c>
    </row>
    <row r="2115" spans="1:19" x14ac:dyDescent="0.3">
      <c r="A2115" s="34" t="str">
        <f>'Medical Examinations'!A2115</f>
        <v>Id2114</v>
      </c>
      <c r="B2115" s="36" t="str">
        <f>VLOOKUP($A2115,'Customer Names'!A:E,3,FALSE)</f>
        <v>Ms.</v>
      </c>
      <c r="C2115" s="37" t="str">
        <f>VLOOKUP($A2115,'Customer Names'!$A:$E,4,FALSE)</f>
        <v xml:space="preserve"> Allison</v>
      </c>
      <c r="D2115" s="37" t="str">
        <f>VLOOKUP($A2115,'Customer Names'!A:E,5,FALSE)</f>
        <v>Toppen</v>
      </c>
      <c r="E2115" s="35">
        <f>VLOOKUP($A2115,'Medical Examinations'!$A:$H,2,FALSE)</f>
        <v>24.09</v>
      </c>
      <c r="F2115" s="35">
        <f>VLOOKUP($A2115,'Medical Examinations'!$A:$H,3,FALSE)</f>
        <v>4.79</v>
      </c>
      <c r="G2115" s="35" t="str">
        <f>VLOOKUP($A2115,'Medical Examinations'!$A:$N,11,0)</f>
        <v>No</v>
      </c>
      <c r="H2115" s="35" t="str">
        <f>VLOOKUP($A2115,'Medical Examinations'!$A:$N,5,0)</f>
        <v>yes</v>
      </c>
      <c r="I2115" s="35" t="str">
        <f>VLOOKUP($A2115,'Medical Examinations'!$A:$N,6,0)</f>
        <v>No</v>
      </c>
      <c r="J2115" s="35">
        <f>VLOOKUP($A2115,'Medical Examinations'!$A:$N,9,0)</f>
        <v>1</v>
      </c>
      <c r="K2115" s="35" t="str">
        <f>VLOOKUP($A2115,'Medical Examinations'!$A:$N,10,0)</f>
        <v>No</v>
      </c>
      <c r="L2115" s="35" t="str">
        <f>VLOOKUP($A2115,'Medical Examinations'!$A:$N,12,0)</f>
        <v>Normal Weight</v>
      </c>
      <c r="M2115" s="35" t="str">
        <f>VLOOKUP($A2115,'Medical Examinations'!$A:$N,13,0)</f>
        <v>Normal</v>
      </c>
      <c r="N2115" s="45">
        <f>IFERROR(VLOOKUP($A2115,'Hospitalisation Details'!$A:$P,15,0),"")</f>
        <v>38195</v>
      </c>
      <c r="O2115" s="46">
        <f>IFERROR(VLOOKUP($A2115,'Hospitalisation Details'!$A:$P,6,0),"")</f>
        <v>2201.1</v>
      </c>
      <c r="P2115" s="47" t="str">
        <f>IFERROR(VLOOKUP($A2115,'Hospitalisation Details'!$A:$P,12,0),"")</f>
        <v>tier - 2</v>
      </c>
      <c r="Q2115" s="47" t="str">
        <f>IFERROR(VLOOKUP($A2115,'Hospitalisation Details'!$A:$P,13,0),"")</f>
        <v>tier - 3</v>
      </c>
      <c r="R2115" s="47" t="str">
        <f>IFERROR(VLOOKUP($A2115,'Hospitalisation Details'!$A:$P,14,0),"")</f>
        <v>R1013</v>
      </c>
      <c r="S2115" s="47">
        <f>IFERROR(VLOOKUP($A2115,'Hospitalisation Details'!$A:$P,16,0),"")</f>
        <v>18</v>
      </c>
    </row>
    <row r="2116" spans="1:19" x14ac:dyDescent="0.3">
      <c r="A2116" s="34" t="str">
        <f>'Medical Examinations'!A2116</f>
        <v>Id2115</v>
      </c>
      <c r="B2116" s="36" t="str">
        <f>VLOOKUP($A2116,'Customer Names'!A:E,3,FALSE)</f>
        <v>Ms.</v>
      </c>
      <c r="C2116" s="37" t="str">
        <f>VLOOKUP($A2116,'Customer Names'!$A:$E,4,FALSE)</f>
        <v xml:space="preserve"> Ashley E</v>
      </c>
      <c r="D2116" s="37" t="str">
        <f>VLOOKUP($A2116,'Customer Names'!A:E,5,FALSE)</f>
        <v>Ermer</v>
      </c>
      <c r="E2116" s="35">
        <f>VLOOKUP($A2116,'Medical Examinations'!$A:$H,2,FALSE)</f>
        <v>28.215</v>
      </c>
      <c r="F2116" s="35">
        <f>VLOOKUP($A2116,'Medical Examinations'!$A:$H,3,FALSE)</f>
        <v>4.21</v>
      </c>
      <c r="G2116" s="35" t="str">
        <f>VLOOKUP($A2116,'Medical Examinations'!$A:$N,11,0)</f>
        <v>No</v>
      </c>
      <c r="H2116" s="35" t="str">
        <f>VLOOKUP($A2116,'Medical Examinations'!$A:$N,5,0)</f>
        <v>yes</v>
      </c>
      <c r="I2116" s="35" t="str">
        <f>VLOOKUP($A2116,'Medical Examinations'!$A:$N,6,0)</f>
        <v>No</v>
      </c>
      <c r="J2116" s="35">
        <f>VLOOKUP($A2116,'Medical Examinations'!$A:$N,9,0)</f>
        <v>1</v>
      </c>
      <c r="K2116" s="35" t="str">
        <f>VLOOKUP($A2116,'Medical Examinations'!$A:$N,10,0)</f>
        <v>No</v>
      </c>
      <c r="L2116" s="35" t="str">
        <f>VLOOKUP($A2116,'Medical Examinations'!$A:$N,12,0)</f>
        <v>Overweight</v>
      </c>
      <c r="M2116" s="35" t="str">
        <f>VLOOKUP($A2116,'Medical Examinations'!$A:$N,13,0)</f>
        <v>Normal</v>
      </c>
      <c r="N2116" s="45">
        <f>IFERROR(VLOOKUP($A2116,'Hospitalisation Details'!$A:$P,15,0),"")</f>
        <v>38242</v>
      </c>
      <c r="O2116" s="46">
        <f>IFERROR(VLOOKUP($A2116,'Hospitalisation Details'!$A:$P,6,0),"")</f>
        <v>2200.83</v>
      </c>
      <c r="P2116" s="47" t="str">
        <f>IFERROR(VLOOKUP($A2116,'Hospitalisation Details'!$A:$P,12,0),"")</f>
        <v>tier - 2</v>
      </c>
      <c r="Q2116" s="47" t="str">
        <f>IFERROR(VLOOKUP($A2116,'Hospitalisation Details'!$A:$P,13,0),"")</f>
        <v>tier - 2</v>
      </c>
      <c r="R2116" s="47" t="str">
        <f>IFERROR(VLOOKUP($A2116,'Hospitalisation Details'!$A:$P,14,0),"")</f>
        <v>R1024</v>
      </c>
      <c r="S2116" s="47">
        <f>IFERROR(VLOOKUP($A2116,'Hospitalisation Details'!$A:$P,16,0),"")</f>
        <v>18</v>
      </c>
    </row>
    <row r="2117" spans="1:19" x14ac:dyDescent="0.3">
      <c r="A2117" s="34" t="str">
        <f>'Medical Examinations'!A2117</f>
        <v>Id2116</v>
      </c>
      <c r="B2117" s="36" t="str">
        <f>VLOOKUP($A2117,'Customer Names'!A:E,3,FALSE)</f>
        <v>Ms.</v>
      </c>
      <c r="C2117" s="37" t="str">
        <f>VLOOKUP($A2117,'Customer Names'!$A:$E,4,FALSE)</f>
        <v xml:space="preserve"> Hilary K.</v>
      </c>
      <c r="D2117" s="37" t="str">
        <f>VLOOKUP($A2117,'Customer Names'!A:E,5,FALSE)</f>
        <v>Dionne</v>
      </c>
      <c r="E2117" s="35">
        <f>VLOOKUP($A2117,'Medical Examinations'!$A:$H,2,FALSE)</f>
        <v>26.315000000000001</v>
      </c>
      <c r="F2117" s="35">
        <f>VLOOKUP($A2117,'Medical Examinations'!$A:$H,3,FALSE)</f>
        <v>5.47</v>
      </c>
      <c r="G2117" s="35" t="str">
        <f>VLOOKUP($A2117,'Medical Examinations'!$A:$N,11,0)</f>
        <v>No</v>
      </c>
      <c r="H2117" s="35" t="str">
        <f>VLOOKUP($A2117,'Medical Examinations'!$A:$N,5,0)</f>
        <v>yes</v>
      </c>
      <c r="I2117" s="35" t="str">
        <f>VLOOKUP($A2117,'Medical Examinations'!$A:$N,6,0)</f>
        <v>No</v>
      </c>
      <c r="J2117" s="35">
        <f>VLOOKUP($A2117,'Medical Examinations'!$A:$N,9,0)</f>
        <v>1</v>
      </c>
      <c r="K2117" s="35" t="str">
        <f>VLOOKUP($A2117,'Medical Examinations'!$A:$N,10,0)</f>
        <v>No</v>
      </c>
      <c r="L2117" s="35" t="str">
        <f>VLOOKUP($A2117,'Medical Examinations'!$A:$N,12,0)</f>
        <v>Overweight</v>
      </c>
      <c r="M2117" s="35" t="str">
        <f>VLOOKUP($A2117,'Medical Examinations'!$A:$N,13,0)</f>
        <v>Normal</v>
      </c>
      <c r="N2117" s="45">
        <f>IFERROR(VLOOKUP($A2117,'Hospitalisation Details'!$A:$P,15,0),"")</f>
        <v>38233</v>
      </c>
      <c r="O2117" s="46">
        <f>IFERROR(VLOOKUP($A2117,'Hospitalisation Details'!$A:$P,6,0),"")</f>
        <v>2198.19</v>
      </c>
      <c r="P2117" s="47" t="str">
        <f>IFERROR(VLOOKUP($A2117,'Hospitalisation Details'!$A:$P,12,0),"")</f>
        <v>tier - 2</v>
      </c>
      <c r="Q2117" s="47" t="str">
        <f>IFERROR(VLOOKUP($A2117,'Hospitalisation Details'!$A:$P,13,0),"")</f>
        <v>tier - 1</v>
      </c>
      <c r="R2117" s="47" t="str">
        <f>IFERROR(VLOOKUP($A2117,'Hospitalisation Details'!$A:$P,14,0),"")</f>
        <v>R1023</v>
      </c>
      <c r="S2117" s="47">
        <f>IFERROR(VLOOKUP($A2117,'Hospitalisation Details'!$A:$P,16,0),"")</f>
        <v>18</v>
      </c>
    </row>
    <row r="2118" spans="1:19" x14ac:dyDescent="0.3">
      <c r="A2118" s="34" t="str">
        <f>'Medical Examinations'!A2118</f>
        <v>Id2117</v>
      </c>
      <c r="B2118" s="36" t="str">
        <f>VLOOKUP($A2118,'Customer Names'!A:E,3,FALSE)</f>
        <v>Ms.</v>
      </c>
      <c r="C2118" s="37" t="str">
        <f>VLOOKUP($A2118,'Customer Names'!$A:$E,4,FALSE)</f>
        <v xml:space="preserve"> Dominique</v>
      </c>
      <c r="D2118" s="37" t="str">
        <f>VLOOKUP($A2118,'Customer Names'!A:E,5,FALSE)</f>
        <v>Stasulli</v>
      </c>
      <c r="E2118" s="35">
        <f>VLOOKUP($A2118,'Medical Examinations'!$A:$H,2,FALSE)</f>
        <v>25.08</v>
      </c>
      <c r="F2118" s="35">
        <f>VLOOKUP($A2118,'Medical Examinations'!$A:$H,3,FALSE)</f>
        <v>5.09</v>
      </c>
      <c r="G2118" s="35" t="str">
        <f>VLOOKUP($A2118,'Medical Examinations'!$A:$N,11,0)</f>
        <v>No</v>
      </c>
      <c r="H2118" s="35" t="str">
        <f>VLOOKUP($A2118,'Medical Examinations'!$A:$N,5,0)</f>
        <v>yes</v>
      </c>
      <c r="I2118" s="35" t="str">
        <f>VLOOKUP($A2118,'Medical Examinations'!$A:$N,6,0)</f>
        <v>No</v>
      </c>
      <c r="J2118" s="35">
        <f>VLOOKUP($A2118,'Medical Examinations'!$A:$N,9,0)</f>
        <v>1</v>
      </c>
      <c r="K2118" s="35" t="str">
        <f>VLOOKUP($A2118,'Medical Examinations'!$A:$N,10,0)</f>
        <v>No</v>
      </c>
      <c r="L2118" s="35" t="str">
        <f>VLOOKUP($A2118,'Medical Examinations'!$A:$N,12,0)</f>
        <v>Overweight</v>
      </c>
      <c r="M2118" s="35" t="str">
        <f>VLOOKUP($A2118,'Medical Examinations'!$A:$N,13,0)</f>
        <v>Normal</v>
      </c>
      <c r="N2118" s="45">
        <f>IFERROR(VLOOKUP($A2118,'Hospitalisation Details'!$A:$P,15,0),"")</f>
        <v>38328</v>
      </c>
      <c r="O2118" s="46">
        <f>IFERROR(VLOOKUP($A2118,'Hospitalisation Details'!$A:$P,6,0),"")</f>
        <v>2196.4699999999998</v>
      </c>
      <c r="P2118" s="47" t="str">
        <f>IFERROR(VLOOKUP($A2118,'Hospitalisation Details'!$A:$P,12,0),"")</f>
        <v>tier - 2</v>
      </c>
      <c r="Q2118" s="47" t="str">
        <f>IFERROR(VLOOKUP($A2118,'Hospitalisation Details'!$A:$P,13,0),"")</f>
        <v>tier - 3</v>
      </c>
      <c r="R2118" s="47" t="str">
        <f>IFERROR(VLOOKUP($A2118,'Hospitalisation Details'!$A:$P,14,0),"")</f>
        <v>R1024</v>
      </c>
      <c r="S2118" s="47">
        <f>IFERROR(VLOOKUP($A2118,'Hospitalisation Details'!$A:$P,16,0),"")</f>
        <v>18</v>
      </c>
    </row>
    <row r="2119" spans="1:19" x14ac:dyDescent="0.3">
      <c r="A2119" s="34" t="str">
        <f>'Medical Examinations'!A2119</f>
        <v>Id2118</v>
      </c>
      <c r="B2119" s="36" t="str">
        <f>VLOOKUP($A2119,'Customer Names'!A:E,3,FALSE)</f>
        <v>Mr.</v>
      </c>
      <c r="C2119" s="37" t="str">
        <f>VLOOKUP($A2119,'Customer Names'!$A:$E,4,FALSE)</f>
        <v xml:space="preserve"> Carlos I</v>
      </c>
      <c r="D2119" s="37" t="str">
        <f>VLOOKUP($A2119,'Customer Names'!A:E,5,FALSE)</f>
        <v>Duran</v>
      </c>
      <c r="E2119" s="35">
        <f>VLOOKUP($A2119,'Medical Examinations'!$A:$H,2,FALSE)</f>
        <v>15.41</v>
      </c>
      <c r="F2119" s="35">
        <f>VLOOKUP($A2119,'Medical Examinations'!$A:$H,3,FALSE)</f>
        <v>5.08</v>
      </c>
      <c r="G2119" s="35" t="str">
        <f>VLOOKUP($A2119,'Medical Examinations'!$A:$N,11,0)</f>
        <v>No</v>
      </c>
      <c r="H2119" s="35" t="str">
        <f>VLOOKUP($A2119,'Medical Examinations'!$A:$N,5,0)</f>
        <v>No</v>
      </c>
      <c r="I2119" s="35" t="str">
        <f>VLOOKUP($A2119,'Medical Examinations'!$A:$N,6,0)</f>
        <v>No</v>
      </c>
      <c r="J2119" s="35">
        <f>VLOOKUP($A2119,'Medical Examinations'!$A:$N,9,0)</f>
        <v>0</v>
      </c>
      <c r="K2119" s="35" t="str">
        <f>VLOOKUP($A2119,'Medical Examinations'!$A:$N,10,0)</f>
        <v>No</v>
      </c>
      <c r="L2119" s="35" t="str">
        <f>VLOOKUP($A2119,'Medical Examinations'!$A:$N,12,0)</f>
        <v>Underweight</v>
      </c>
      <c r="M2119" s="35" t="str">
        <f>VLOOKUP($A2119,'Medical Examinations'!$A:$N,13,0)</f>
        <v>Normal</v>
      </c>
      <c r="N2119" s="45">
        <f>IFERROR(VLOOKUP($A2119,'Hospitalisation Details'!$A:$P,15,0),"")</f>
        <v>33588</v>
      </c>
      <c r="O2119" s="46">
        <f>IFERROR(VLOOKUP($A2119,'Hospitalisation Details'!$A:$P,6,0),"")</f>
        <v>2193.1999999999998</v>
      </c>
      <c r="P2119" s="47" t="str">
        <f>IFERROR(VLOOKUP($A2119,'Hospitalisation Details'!$A:$P,12,0),"")</f>
        <v>tier - 2</v>
      </c>
      <c r="Q2119" s="47" t="str">
        <f>IFERROR(VLOOKUP($A2119,'Hospitalisation Details'!$A:$P,13,0),"")</f>
        <v>tier - 2</v>
      </c>
      <c r="R2119" s="47" t="str">
        <f>IFERROR(VLOOKUP($A2119,'Hospitalisation Details'!$A:$P,14,0),"")</f>
        <v>R1012</v>
      </c>
      <c r="S2119" s="47">
        <f>IFERROR(VLOOKUP($A2119,'Hospitalisation Details'!$A:$P,16,0),"")</f>
        <v>31</v>
      </c>
    </row>
    <row r="2120" spans="1:19" x14ac:dyDescent="0.3">
      <c r="A2120" s="34" t="str">
        <f>'Medical Examinations'!A2120</f>
        <v>Id2119</v>
      </c>
      <c r="B2120" s="36" t="str">
        <f>VLOOKUP($A2120,'Customer Names'!A:E,3,FALSE)</f>
        <v>Mr.</v>
      </c>
      <c r="C2120" s="37" t="str">
        <f>VLOOKUP($A2120,'Customer Names'!$A:$E,4,FALSE)</f>
        <v xml:space="preserve"> Matthew</v>
      </c>
      <c r="D2120" s="37" t="str">
        <f>VLOOKUP($A2120,'Customer Names'!A:E,5,FALSE)</f>
        <v>Klundt</v>
      </c>
      <c r="E2120" s="35">
        <f>VLOOKUP($A2120,'Medical Examinations'!$A:$H,2,FALSE)</f>
        <v>23.83</v>
      </c>
      <c r="F2120" s="35">
        <f>VLOOKUP($A2120,'Medical Examinations'!$A:$H,3,FALSE)</f>
        <v>5.68</v>
      </c>
      <c r="G2120" s="35" t="str">
        <f>VLOOKUP($A2120,'Medical Examinations'!$A:$N,11,0)</f>
        <v>No</v>
      </c>
      <c r="H2120" s="35" t="str">
        <f>VLOOKUP($A2120,'Medical Examinations'!$A:$N,5,0)</f>
        <v>No</v>
      </c>
      <c r="I2120" s="35" t="str">
        <f>VLOOKUP($A2120,'Medical Examinations'!$A:$N,6,0)</f>
        <v>No</v>
      </c>
      <c r="J2120" s="35">
        <f>VLOOKUP($A2120,'Medical Examinations'!$A:$N,9,0)</f>
        <v>0</v>
      </c>
      <c r="K2120" s="35" t="str">
        <f>VLOOKUP($A2120,'Medical Examinations'!$A:$N,10,0)</f>
        <v>No</v>
      </c>
      <c r="L2120" s="35" t="str">
        <f>VLOOKUP($A2120,'Medical Examinations'!$A:$N,12,0)</f>
        <v>Normal Weight</v>
      </c>
      <c r="M2120" s="35" t="str">
        <f>VLOOKUP($A2120,'Medical Examinations'!$A:$N,13,0)</f>
        <v>Normal</v>
      </c>
      <c r="N2120" s="45">
        <f>IFERROR(VLOOKUP($A2120,'Hospitalisation Details'!$A:$P,15,0),"")</f>
        <v>34604</v>
      </c>
      <c r="O2120" s="46">
        <f>IFERROR(VLOOKUP($A2120,'Hospitalisation Details'!$A:$P,6,0),"")</f>
        <v>2170.08</v>
      </c>
      <c r="P2120" s="47" t="str">
        <f>IFERROR(VLOOKUP($A2120,'Hospitalisation Details'!$A:$P,12,0),"")</f>
        <v>tier - 2</v>
      </c>
      <c r="Q2120" s="47" t="str">
        <f>IFERROR(VLOOKUP($A2120,'Hospitalisation Details'!$A:$P,13,0),"")</f>
        <v>tier - 2</v>
      </c>
      <c r="R2120" s="47" t="str">
        <f>IFERROR(VLOOKUP($A2120,'Hospitalisation Details'!$A:$P,14,0),"")</f>
        <v>R1013</v>
      </c>
      <c r="S2120" s="47">
        <f>IFERROR(VLOOKUP($A2120,'Hospitalisation Details'!$A:$P,16,0),"")</f>
        <v>28</v>
      </c>
    </row>
    <row r="2121" spans="1:19" x14ac:dyDescent="0.3">
      <c r="A2121" s="34" t="str">
        <f>'Medical Examinations'!A2121</f>
        <v>Id2120</v>
      </c>
      <c r="B2121" s="36" t="str">
        <f>VLOOKUP($A2121,'Customer Names'!A:E,3,FALSE)</f>
        <v>Ms.</v>
      </c>
      <c r="C2121" s="37" t="str">
        <f>VLOOKUP($A2121,'Customer Names'!$A:$E,4,FALSE)</f>
        <v xml:space="preserve"> Kara</v>
      </c>
      <c r="D2121" s="37" t="str">
        <f>VLOOKUP($A2121,'Customer Names'!A:E,5,FALSE)</f>
        <v>Waters</v>
      </c>
      <c r="E2121" s="35">
        <f>VLOOKUP($A2121,'Medical Examinations'!$A:$H,2,FALSE)</f>
        <v>36</v>
      </c>
      <c r="F2121" s="35">
        <f>VLOOKUP($A2121,'Medical Examinations'!$A:$H,3,FALSE)</f>
        <v>4.66</v>
      </c>
      <c r="G2121" s="35" t="str">
        <f>VLOOKUP($A2121,'Medical Examinations'!$A:$N,11,0)</f>
        <v>No</v>
      </c>
      <c r="H2121" s="35" t="str">
        <f>VLOOKUP($A2121,'Medical Examinations'!$A:$N,5,0)</f>
        <v>yes</v>
      </c>
      <c r="I2121" s="35" t="str">
        <f>VLOOKUP($A2121,'Medical Examinations'!$A:$N,6,0)</f>
        <v>No</v>
      </c>
      <c r="J2121" s="35">
        <f>VLOOKUP($A2121,'Medical Examinations'!$A:$N,9,0)</f>
        <v>1</v>
      </c>
      <c r="K2121" s="35" t="str">
        <f>VLOOKUP($A2121,'Medical Examinations'!$A:$N,10,0)</f>
        <v>No</v>
      </c>
      <c r="L2121" s="35" t="str">
        <f>VLOOKUP($A2121,'Medical Examinations'!$A:$N,12,0)</f>
        <v>Obesity</v>
      </c>
      <c r="M2121" s="35" t="str">
        <f>VLOOKUP($A2121,'Medical Examinations'!$A:$N,13,0)</f>
        <v>Normal</v>
      </c>
      <c r="N2121" s="45">
        <f>IFERROR(VLOOKUP($A2121,'Hospitalisation Details'!$A:$P,15,0),"")</f>
        <v>36761</v>
      </c>
      <c r="O2121" s="46">
        <f>IFERROR(VLOOKUP($A2121,'Hospitalisation Details'!$A:$P,6,0),"")</f>
        <v>2166.73</v>
      </c>
      <c r="P2121" s="47" t="str">
        <f>IFERROR(VLOOKUP($A2121,'Hospitalisation Details'!$A:$P,12,0),"")</f>
        <v>tier - 2</v>
      </c>
      <c r="Q2121" s="47" t="str">
        <f>IFERROR(VLOOKUP($A2121,'Hospitalisation Details'!$A:$P,13,0),"")</f>
        <v>tier - 2</v>
      </c>
      <c r="R2121" s="47" t="str">
        <f>IFERROR(VLOOKUP($A2121,'Hospitalisation Details'!$A:$P,14,0),"")</f>
        <v>R1011</v>
      </c>
      <c r="S2121" s="47">
        <f>IFERROR(VLOOKUP($A2121,'Hospitalisation Details'!$A:$P,16,0),"")</f>
        <v>22</v>
      </c>
    </row>
    <row r="2122" spans="1:19" x14ac:dyDescent="0.3">
      <c r="A2122" s="34" t="str">
        <f>'Medical Examinations'!A2122</f>
        <v>Id2121</v>
      </c>
      <c r="B2122" s="36" t="str">
        <f>VLOOKUP($A2122,'Customer Names'!A:E,3,FALSE)</f>
        <v>Ms.</v>
      </c>
      <c r="C2122" s="37" t="str">
        <f>VLOOKUP($A2122,'Customer Names'!$A:$E,4,FALSE)</f>
        <v xml:space="preserve"> Sarah S</v>
      </c>
      <c r="D2122" s="37" t="str">
        <f>VLOOKUP($A2122,'Customer Names'!A:E,5,FALSE)</f>
        <v>Rusk</v>
      </c>
      <c r="E2122" s="35">
        <f>VLOOKUP($A2122,'Medical Examinations'!$A:$H,2,FALSE)</f>
        <v>28.82</v>
      </c>
      <c r="F2122" s="35">
        <f>VLOOKUP($A2122,'Medical Examinations'!$A:$H,3,FALSE)</f>
        <v>5.59</v>
      </c>
      <c r="G2122" s="35" t="str">
        <f>VLOOKUP($A2122,'Medical Examinations'!$A:$N,11,0)</f>
        <v>No</v>
      </c>
      <c r="H2122" s="35" t="str">
        <f>VLOOKUP($A2122,'Medical Examinations'!$A:$N,5,0)</f>
        <v>yes</v>
      </c>
      <c r="I2122" s="35" t="str">
        <f>VLOOKUP($A2122,'Medical Examinations'!$A:$N,6,0)</f>
        <v>No</v>
      </c>
      <c r="J2122" s="35">
        <f>VLOOKUP($A2122,'Medical Examinations'!$A:$N,9,0)</f>
        <v>1</v>
      </c>
      <c r="K2122" s="35" t="str">
        <f>VLOOKUP($A2122,'Medical Examinations'!$A:$N,10,0)</f>
        <v>No</v>
      </c>
      <c r="L2122" s="35" t="str">
        <f>VLOOKUP($A2122,'Medical Examinations'!$A:$N,12,0)</f>
        <v>Overweight</v>
      </c>
      <c r="M2122" s="35" t="str">
        <f>VLOOKUP($A2122,'Medical Examinations'!$A:$N,13,0)</f>
        <v>Normal</v>
      </c>
      <c r="N2122" s="45">
        <f>IFERROR(VLOOKUP($A2122,'Hospitalisation Details'!$A:$P,15,0),"")</f>
        <v>36870</v>
      </c>
      <c r="O2122" s="46">
        <f>IFERROR(VLOOKUP($A2122,'Hospitalisation Details'!$A:$P,6,0),"")</f>
        <v>2156.75</v>
      </c>
      <c r="P2122" s="47" t="str">
        <f>IFERROR(VLOOKUP($A2122,'Hospitalisation Details'!$A:$P,12,0),"")</f>
        <v>tier - 2</v>
      </c>
      <c r="Q2122" s="47" t="str">
        <f>IFERROR(VLOOKUP($A2122,'Hospitalisation Details'!$A:$P,13,0),"")</f>
        <v>tier - 2</v>
      </c>
      <c r="R2122" s="47" t="str">
        <f>IFERROR(VLOOKUP($A2122,'Hospitalisation Details'!$A:$P,14,0),"")</f>
        <v>R1013</v>
      </c>
      <c r="S2122" s="47">
        <f>IFERROR(VLOOKUP($A2122,'Hospitalisation Details'!$A:$P,16,0),"")</f>
        <v>22</v>
      </c>
    </row>
    <row r="2123" spans="1:19" x14ac:dyDescent="0.3">
      <c r="A2123" s="34" t="str">
        <f>'Medical Examinations'!A2123</f>
        <v>Id2122</v>
      </c>
      <c r="B2123" s="36" t="str">
        <f>VLOOKUP($A2123,'Customer Names'!A:E,3,FALSE)</f>
        <v>Ms.</v>
      </c>
      <c r="C2123" s="37" t="str">
        <f>VLOOKUP($A2123,'Customer Names'!$A:$E,4,FALSE)</f>
        <v xml:space="preserve"> Shauna R.</v>
      </c>
      <c r="D2123" s="37" t="str">
        <f>VLOOKUP($A2123,'Customer Names'!A:E,5,FALSE)</f>
        <v>Gersbach</v>
      </c>
      <c r="E2123" s="35">
        <f>VLOOKUP($A2123,'Medical Examinations'!$A:$H,2,FALSE)</f>
        <v>28.05</v>
      </c>
      <c r="F2123" s="35">
        <f>VLOOKUP($A2123,'Medical Examinations'!$A:$H,3,FALSE)</f>
        <v>6.2</v>
      </c>
      <c r="G2123" s="35" t="str">
        <f>VLOOKUP($A2123,'Medical Examinations'!$A:$N,11,0)</f>
        <v>No</v>
      </c>
      <c r="H2123" s="35" t="str">
        <f>VLOOKUP($A2123,'Medical Examinations'!$A:$N,5,0)</f>
        <v>yes</v>
      </c>
      <c r="I2123" s="35" t="str">
        <f>VLOOKUP($A2123,'Medical Examinations'!$A:$N,6,0)</f>
        <v>No</v>
      </c>
      <c r="J2123" s="35">
        <f>VLOOKUP($A2123,'Medical Examinations'!$A:$N,9,0)</f>
        <v>1</v>
      </c>
      <c r="K2123" s="35" t="str">
        <f>VLOOKUP($A2123,'Medical Examinations'!$A:$N,10,0)</f>
        <v>No</v>
      </c>
      <c r="L2123" s="35" t="str">
        <f>VLOOKUP($A2123,'Medical Examinations'!$A:$N,12,0)</f>
        <v>Overweight</v>
      </c>
      <c r="M2123" s="35" t="str">
        <f>VLOOKUP($A2123,'Medical Examinations'!$A:$N,13,0)</f>
        <v>Prediabetes</v>
      </c>
      <c r="N2123" s="45">
        <f>IFERROR(VLOOKUP($A2123,'Hospitalisation Details'!$A:$P,15,0),"")</f>
        <v>36859</v>
      </c>
      <c r="O2123" s="46">
        <f>IFERROR(VLOOKUP($A2123,'Hospitalisation Details'!$A:$P,6,0),"")</f>
        <v>2155.6799999999998</v>
      </c>
      <c r="P2123" s="47" t="str">
        <f>IFERROR(VLOOKUP($A2123,'Hospitalisation Details'!$A:$P,12,0),"")</f>
        <v>tier - 2</v>
      </c>
      <c r="Q2123" s="47" t="str">
        <f>IFERROR(VLOOKUP($A2123,'Hospitalisation Details'!$A:$P,13,0),"")</f>
        <v>tier - 3</v>
      </c>
      <c r="R2123" s="47" t="str">
        <f>IFERROR(VLOOKUP($A2123,'Hospitalisation Details'!$A:$P,14,0),"")</f>
        <v>R1013</v>
      </c>
      <c r="S2123" s="47">
        <f>IFERROR(VLOOKUP($A2123,'Hospitalisation Details'!$A:$P,16,0),"")</f>
        <v>22</v>
      </c>
    </row>
    <row r="2124" spans="1:19" x14ac:dyDescent="0.3">
      <c r="A2124" s="34" t="str">
        <f>'Medical Examinations'!A2124</f>
        <v>Id2123</v>
      </c>
      <c r="B2124" s="36" t="str">
        <f>VLOOKUP($A2124,'Customer Names'!A:E,3,FALSE)</f>
        <v>Ms.</v>
      </c>
      <c r="C2124" s="37" t="str">
        <f>VLOOKUP($A2124,'Customer Names'!$A:$E,4,FALSE)</f>
        <v xml:space="preserve"> Lindsay J.</v>
      </c>
      <c r="D2124" s="37" t="str">
        <f>VLOOKUP($A2124,'Customer Names'!A:E,5,FALSE)</f>
        <v>Taylor-Watson</v>
      </c>
      <c r="E2124" s="35">
        <f>VLOOKUP($A2124,'Medical Examinations'!$A:$H,2,FALSE)</f>
        <v>27.1</v>
      </c>
      <c r="F2124" s="35">
        <f>VLOOKUP($A2124,'Medical Examinations'!$A:$H,3,FALSE)</f>
        <v>4.45</v>
      </c>
      <c r="G2124" s="35" t="str">
        <f>VLOOKUP($A2124,'Medical Examinations'!$A:$N,11,0)</f>
        <v>No</v>
      </c>
      <c r="H2124" s="35" t="str">
        <f>VLOOKUP($A2124,'Medical Examinations'!$A:$N,5,0)</f>
        <v>yes</v>
      </c>
      <c r="I2124" s="35" t="str">
        <f>VLOOKUP($A2124,'Medical Examinations'!$A:$N,6,0)</f>
        <v>No</v>
      </c>
      <c r="J2124" s="35">
        <f>VLOOKUP($A2124,'Medical Examinations'!$A:$N,9,0)</f>
        <v>1</v>
      </c>
      <c r="K2124" s="35" t="str">
        <f>VLOOKUP($A2124,'Medical Examinations'!$A:$N,10,0)</f>
        <v>No</v>
      </c>
      <c r="L2124" s="35" t="str">
        <f>VLOOKUP($A2124,'Medical Examinations'!$A:$N,12,0)</f>
        <v>Overweight</v>
      </c>
      <c r="M2124" s="35" t="str">
        <f>VLOOKUP($A2124,'Medical Examinations'!$A:$N,13,0)</f>
        <v>Normal</v>
      </c>
      <c r="N2124" s="45">
        <f>IFERROR(VLOOKUP($A2124,'Hospitalisation Details'!$A:$P,15,0),"")</f>
        <v>36821</v>
      </c>
      <c r="O2124" s="46">
        <f>IFERROR(VLOOKUP($A2124,'Hospitalisation Details'!$A:$P,6,0),"")</f>
        <v>2154.36</v>
      </c>
      <c r="P2124" s="47" t="str">
        <f>IFERROR(VLOOKUP($A2124,'Hospitalisation Details'!$A:$P,12,0),"")</f>
        <v>tier - 2</v>
      </c>
      <c r="Q2124" s="47" t="str">
        <f>IFERROR(VLOOKUP($A2124,'Hospitalisation Details'!$A:$P,13,0),"")</f>
        <v>tier - 2</v>
      </c>
      <c r="R2124" s="47" t="str">
        <f>IFERROR(VLOOKUP($A2124,'Hospitalisation Details'!$A:$P,14,0),"")</f>
        <v>R1011</v>
      </c>
      <c r="S2124" s="47">
        <f>IFERROR(VLOOKUP($A2124,'Hospitalisation Details'!$A:$P,16,0),"")</f>
        <v>22</v>
      </c>
    </row>
    <row r="2125" spans="1:19" x14ac:dyDescent="0.3">
      <c r="A2125" s="34" t="str">
        <f>'Medical Examinations'!A2125</f>
        <v>Id2124</v>
      </c>
      <c r="B2125" s="36" t="str">
        <f>VLOOKUP($A2125,'Customer Names'!A:E,3,FALSE)</f>
        <v>Ms.</v>
      </c>
      <c r="C2125" s="37" t="str">
        <f>VLOOKUP($A2125,'Customer Names'!$A:$E,4,FALSE)</f>
        <v xml:space="preserve"> Danya A.</v>
      </c>
      <c r="D2125" s="37" t="str">
        <f>VLOOKUP($A2125,'Customer Names'!A:E,5,FALSE)</f>
        <v>Crawford</v>
      </c>
      <c r="E2125" s="35">
        <f>VLOOKUP($A2125,'Medical Examinations'!$A:$H,2,FALSE)</f>
        <v>24.3</v>
      </c>
      <c r="F2125" s="35">
        <f>VLOOKUP($A2125,'Medical Examinations'!$A:$H,3,FALSE)</f>
        <v>6.1</v>
      </c>
      <c r="G2125" s="35" t="str">
        <f>VLOOKUP($A2125,'Medical Examinations'!$A:$N,11,0)</f>
        <v>Yes</v>
      </c>
      <c r="H2125" s="35" t="str">
        <f>VLOOKUP($A2125,'Medical Examinations'!$A:$N,5,0)</f>
        <v>yes</v>
      </c>
      <c r="I2125" s="35" t="str">
        <f>VLOOKUP($A2125,'Medical Examinations'!$A:$N,6,0)</f>
        <v>No</v>
      </c>
      <c r="J2125" s="35">
        <f>VLOOKUP($A2125,'Medical Examinations'!$A:$N,9,0)</f>
        <v>1</v>
      </c>
      <c r="K2125" s="35" t="str">
        <f>VLOOKUP($A2125,'Medical Examinations'!$A:$N,10,0)</f>
        <v>No</v>
      </c>
      <c r="L2125" s="35" t="str">
        <f>VLOOKUP($A2125,'Medical Examinations'!$A:$N,12,0)</f>
        <v>Normal Weight</v>
      </c>
      <c r="M2125" s="35" t="str">
        <f>VLOOKUP($A2125,'Medical Examinations'!$A:$N,13,0)</f>
        <v>Prediabetes</v>
      </c>
      <c r="N2125" s="45">
        <f>IFERROR(VLOOKUP($A2125,'Hospitalisation Details'!$A:$P,15,0),"")</f>
        <v>36887</v>
      </c>
      <c r="O2125" s="46">
        <f>IFERROR(VLOOKUP($A2125,'Hospitalisation Details'!$A:$P,6,0),"")</f>
        <v>2150.4699999999998</v>
      </c>
      <c r="P2125" s="47" t="str">
        <f>IFERROR(VLOOKUP($A2125,'Hospitalisation Details'!$A:$P,12,0),"")</f>
        <v>tier - 2</v>
      </c>
      <c r="Q2125" s="47" t="str">
        <f>IFERROR(VLOOKUP($A2125,'Hospitalisation Details'!$A:$P,13,0),"")</f>
        <v>tier - 3</v>
      </c>
      <c r="R2125" s="47" t="str">
        <f>IFERROR(VLOOKUP($A2125,'Hospitalisation Details'!$A:$P,14,0),"")</f>
        <v>R1011</v>
      </c>
      <c r="S2125" s="47">
        <f>IFERROR(VLOOKUP($A2125,'Hospitalisation Details'!$A:$P,16,0),"")</f>
        <v>22</v>
      </c>
    </row>
    <row r="2126" spans="1:19" x14ac:dyDescent="0.3">
      <c r="A2126" s="34" t="str">
        <f>'Medical Examinations'!A2126</f>
        <v>Id2125</v>
      </c>
      <c r="B2126" s="36" t="str">
        <f>VLOOKUP($A2126,'Customer Names'!A:E,3,FALSE)</f>
        <v>Ms.</v>
      </c>
      <c r="C2126" s="37" t="str">
        <f>VLOOKUP($A2126,'Customer Names'!$A:$E,4,FALSE)</f>
        <v xml:space="preserve"> Lorraine</v>
      </c>
      <c r="D2126" s="37" t="str">
        <f>VLOOKUP($A2126,'Customer Names'!A:E,5,FALSE)</f>
        <v>Levitsky</v>
      </c>
      <c r="E2126" s="35">
        <f>VLOOKUP($A2126,'Medical Examinations'!$A:$H,2,FALSE)</f>
        <v>30.72</v>
      </c>
      <c r="F2126" s="35">
        <f>VLOOKUP($A2126,'Medical Examinations'!$A:$H,3,FALSE)</f>
        <v>6.06</v>
      </c>
      <c r="G2126" s="35" t="str">
        <f>VLOOKUP($A2126,'Medical Examinations'!$A:$N,11,0)</f>
        <v>No</v>
      </c>
      <c r="H2126" s="35" t="str">
        <f>VLOOKUP($A2126,'Medical Examinations'!$A:$N,5,0)</f>
        <v>yes</v>
      </c>
      <c r="I2126" s="35" t="str">
        <f>VLOOKUP($A2126,'Medical Examinations'!$A:$N,6,0)</f>
        <v>No</v>
      </c>
      <c r="J2126" s="35">
        <f>VLOOKUP($A2126,'Medical Examinations'!$A:$N,9,0)</f>
        <v>1</v>
      </c>
      <c r="K2126" s="35" t="str">
        <f>VLOOKUP($A2126,'Medical Examinations'!$A:$N,10,0)</f>
        <v>No</v>
      </c>
      <c r="L2126" s="35" t="str">
        <f>VLOOKUP($A2126,'Medical Examinations'!$A:$N,12,0)</f>
        <v>Obesity</v>
      </c>
      <c r="M2126" s="35" t="str">
        <f>VLOOKUP($A2126,'Medical Examinations'!$A:$N,13,0)</f>
        <v>Prediabetes</v>
      </c>
      <c r="N2126" s="45">
        <f>IFERROR(VLOOKUP($A2126,'Hospitalisation Details'!$A:$P,15,0),"")</f>
        <v>38264</v>
      </c>
      <c r="O2126" s="46">
        <f>IFERROR(VLOOKUP($A2126,'Hospitalisation Details'!$A:$P,6,0),"")</f>
        <v>2144.85</v>
      </c>
      <c r="P2126" s="47" t="str">
        <f>IFERROR(VLOOKUP($A2126,'Hospitalisation Details'!$A:$P,12,0),"")</f>
        <v>tier - 2</v>
      </c>
      <c r="Q2126" s="47" t="str">
        <f>IFERROR(VLOOKUP($A2126,'Hospitalisation Details'!$A:$P,13,0),"")</f>
        <v>tier - 1</v>
      </c>
      <c r="R2126" s="47" t="str">
        <f>IFERROR(VLOOKUP($A2126,'Hospitalisation Details'!$A:$P,14,0),"")</f>
        <v>R1011</v>
      </c>
      <c r="S2126" s="47">
        <f>IFERROR(VLOOKUP($A2126,'Hospitalisation Details'!$A:$P,16,0),"")</f>
        <v>18</v>
      </c>
    </row>
    <row r="2127" spans="1:19" x14ac:dyDescent="0.3">
      <c r="A2127" s="34" t="str">
        <f>'Medical Examinations'!A2127</f>
        <v>Id2126</v>
      </c>
      <c r="B2127" s="36" t="str">
        <f>VLOOKUP($A2127,'Customer Names'!A:E,3,FALSE)</f>
        <v>Ms.</v>
      </c>
      <c r="C2127" s="37" t="str">
        <f>VLOOKUP($A2127,'Customer Names'!$A:$E,4,FALSE)</f>
        <v xml:space="preserve"> Jennifer L.</v>
      </c>
      <c r="D2127" s="37" t="str">
        <f>VLOOKUP($A2127,'Customer Names'!A:E,5,FALSE)</f>
        <v>Carroll</v>
      </c>
      <c r="E2127" s="35">
        <f>VLOOKUP($A2127,'Medical Examinations'!$A:$H,2,FALSE)</f>
        <v>37.43</v>
      </c>
      <c r="F2127" s="35">
        <f>VLOOKUP($A2127,'Medical Examinations'!$A:$H,3,FALSE)</f>
        <v>4.5599999999999996</v>
      </c>
      <c r="G2127" s="35" t="str">
        <f>VLOOKUP($A2127,'Medical Examinations'!$A:$N,11,0)</f>
        <v>No</v>
      </c>
      <c r="H2127" s="35" t="str">
        <f>VLOOKUP($A2127,'Medical Examinations'!$A:$N,5,0)</f>
        <v>No</v>
      </c>
      <c r="I2127" s="35" t="str">
        <f>VLOOKUP($A2127,'Medical Examinations'!$A:$N,6,0)</f>
        <v>Yes</v>
      </c>
      <c r="J2127" s="35">
        <f>VLOOKUP($A2127,'Medical Examinations'!$A:$N,9,0)</f>
        <v>1</v>
      </c>
      <c r="K2127" s="35" t="str">
        <f>VLOOKUP($A2127,'Medical Examinations'!$A:$N,10,0)</f>
        <v>No</v>
      </c>
      <c r="L2127" s="35" t="str">
        <f>VLOOKUP($A2127,'Medical Examinations'!$A:$N,12,0)</f>
        <v>Obesity</v>
      </c>
      <c r="M2127" s="35" t="str">
        <f>VLOOKUP($A2127,'Medical Examinations'!$A:$N,13,0)</f>
        <v>Normal</v>
      </c>
      <c r="N2127" s="45">
        <f>IFERROR(VLOOKUP($A2127,'Hospitalisation Details'!$A:$P,15,0),"")</f>
        <v>37852</v>
      </c>
      <c r="O2127" s="46">
        <f>IFERROR(VLOOKUP($A2127,'Hospitalisation Details'!$A:$P,6,0),"")</f>
        <v>2138.0700000000002</v>
      </c>
      <c r="P2127" s="47" t="str">
        <f>IFERROR(VLOOKUP($A2127,'Hospitalisation Details'!$A:$P,12,0),"")</f>
        <v>tier - 2</v>
      </c>
      <c r="Q2127" s="47" t="str">
        <f>IFERROR(VLOOKUP($A2127,'Hospitalisation Details'!$A:$P,13,0),"")</f>
        <v>tier - 1</v>
      </c>
      <c r="R2127" s="47" t="str">
        <f>IFERROR(VLOOKUP($A2127,'Hospitalisation Details'!$A:$P,14,0),"")</f>
        <v>R1012</v>
      </c>
      <c r="S2127" s="47">
        <f>IFERROR(VLOOKUP($A2127,'Hospitalisation Details'!$A:$P,16,0),"")</f>
        <v>19</v>
      </c>
    </row>
    <row r="2128" spans="1:19" x14ac:dyDescent="0.3">
      <c r="A2128" s="34" t="str">
        <f>'Medical Examinations'!A2128</f>
        <v>Id2127</v>
      </c>
      <c r="B2128" s="36" t="str">
        <f>VLOOKUP($A2128,'Customer Names'!A:E,3,FALSE)</f>
        <v>Mr.</v>
      </c>
      <c r="C2128" s="37" t="str">
        <f>VLOOKUP($A2128,'Customer Names'!$A:$E,4,FALSE)</f>
        <v xml:space="preserve"> Jesus Sr.</v>
      </c>
      <c r="D2128" s="37" t="str">
        <f>VLOOKUP($A2128,'Customer Names'!A:E,5,FALSE)</f>
        <v>Campos</v>
      </c>
      <c r="E2128" s="35">
        <f>VLOOKUP($A2128,'Medical Examinations'!$A:$H,2,FALSE)</f>
        <v>25.74</v>
      </c>
      <c r="F2128" s="35">
        <f>VLOOKUP($A2128,'Medical Examinations'!$A:$H,3,FALSE)</f>
        <v>6.41</v>
      </c>
      <c r="G2128" s="35" t="str">
        <f>VLOOKUP($A2128,'Medical Examinations'!$A:$N,11,0)</f>
        <v>Yes</v>
      </c>
      <c r="H2128" s="35" t="str">
        <f>VLOOKUP($A2128,'Medical Examinations'!$A:$N,5,0)</f>
        <v>No</v>
      </c>
      <c r="I2128" s="35" t="str">
        <f>VLOOKUP($A2128,'Medical Examinations'!$A:$N,6,0)</f>
        <v>Yes</v>
      </c>
      <c r="J2128" s="35">
        <f>VLOOKUP($A2128,'Medical Examinations'!$A:$N,9,0)</f>
        <v>1</v>
      </c>
      <c r="K2128" s="35" t="str">
        <f>VLOOKUP($A2128,'Medical Examinations'!$A:$N,10,0)</f>
        <v>No</v>
      </c>
      <c r="L2128" s="35" t="str">
        <f>VLOOKUP($A2128,'Medical Examinations'!$A:$N,12,0)</f>
        <v>Overweight</v>
      </c>
      <c r="M2128" s="35" t="str">
        <f>VLOOKUP($A2128,'Medical Examinations'!$A:$N,13,0)</f>
        <v>Prediabetes</v>
      </c>
      <c r="N2128" s="45">
        <f>IFERROR(VLOOKUP($A2128,'Hospitalisation Details'!$A:$P,15,0),"")</f>
        <v>35676</v>
      </c>
      <c r="O2128" s="46">
        <f>IFERROR(VLOOKUP($A2128,'Hospitalisation Details'!$A:$P,6,0),"")</f>
        <v>2137.65</v>
      </c>
      <c r="P2128" s="47" t="str">
        <f>IFERROR(VLOOKUP($A2128,'Hospitalisation Details'!$A:$P,12,0),"")</f>
        <v>tier - 3</v>
      </c>
      <c r="Q2128" s="47" t="str">
        <f>IFERROR(VLOOKUP($A2128,'Hospitalisation Details'!$A:$P,13,0),"")</f>
        <v>tier - 1</v>
      </c>
      <c r="R2128" s="47" t="str">
        <f>IFERROR(VLOOKUP($A2128,'Hospitalisation Details'!$A:$P,14,0),"")</f>
        <v>R1013</v>
      </c>
      <c r="S2128" s="47">
        <f>IFERROR(VLOOKUP($A2128,'Hospitalisation Details'!$A:$P,16,0),"")</f>
        <v>25</v>
      </c>
    </row>
    <row r="2129" spans="1:19" x14ac:dyDescent="0.3">
      <c r="A2129" s="34" t="str">
        <f>'Medical Examinations'!A2129</f>
        <v>Id2128</v>
      </c>
      <c r="B2129" s="36" t="str">
        <f>VLOOKUP($A2129,'Customer Names'!A:E,3,FALSE)</f>
        <v>Ms.</v>
      </c>
      <c r="C2129" s="37" t="str">
        <f>VLOOKUP($A2129,'Customer Names'!$A:$E,4,FALSE)</f>
        <v xml:space="preserve"> Kristen</v>
      </c>
      <c r="D2129" s="37" t="str">
        <f>VLOOKUP($A2129,'Customer Names'!A:E,5,FALSE)</f>
        <v>Flajslik</v>
      </c>
      <c r="E2129" s="35">
        <f>VLOOKUP($A2129,'Medical Examinations'!$A:$H,2,FALSE)</f>
        <v>36.575000000000003</v>
      </c>
      <c r="F2129" s="35">
        <f>VLOOKUP($A2129,'Medical Examinations'!$A:$H,3,FALSE)</f>
        <v>5.57</v>
      </c>
      <c r="G2129" s="35" t="str">
        <f>VLOOKUP($A2129,'Medical Examinations'!$A:$N,11,0)</f>
        <v>No</v>
      </c>
      <c r="H2129" s="35" t="str">
        <f>VLOOKUP($A2129,'Medical Examinations'!$A:$N,5,0)</f>
        <v>No</v>
      </c>
      <c r="I2129" s="35" t="str">
        <f>VLOOKUP($A2129,'Medical Examinations'!$A:$N,6,0)</f>
        <v>Yes</v>
      </c>
      <c r="J2129" s="35">
        <f>VLOOKUP($A2129,'Medical Examinations'!$A:$N,9,0)</f>
        <v>1</v>
      </c>
      <c r="K2129" s="35" t="str">
        <f>VLOOKUP($A2129,'Medical Examinations'!$A:$N,10,0)</f>
        <v>No</v>
      </c>
      <c r="L2129" s="35" t="str">
        <f>VLOOKUP($A2129,'Medical Examinations'!$A:$N,12,0)</f>
        <v>Obesity</v>
      </c>
      <c r="M2129" s="35" t="str">
        <f>VLOOKUP($A2129,'Medical Examinations'!$A:$N,13,0)</f>
        <v>Normal</v>
      </c>
      <c r="N2129" s="45">
        <f>IFERROR(VLOOKUP($A2129,'Hospitalisation Details'!$A:$P,15,0),"")</f>
        <v>37890</v>
      </c>
      <c r="O2129" s="46">
        <f>IFERROR(VLOOKUP($A2129,'Hospitalisation Details'!$A:$P,6,0),"")</f>
        <v>2136.88</v>
      </c>
      <c r="P2129" s="47" t="str">
        <f>IFERROR(VLOOKUP($A2129,'Hospitalisation Details'!$A:$P,12,0),"")</f>
        <v>tier - 2</v>
      </c>
      <c r="Q2129" s="47" t="str">
        <f>IFERROR(VLOOKUP($A2129,'Hospitalisation Details'!$A:$P,13,0),"")</f>
        <v>tier - 2</v>
      </c>
      <c r="R2129" s="47" t="str">
        <f>IFERROR(VLOOKUP($A2129,'Hospitalisation Details'!$A:$P,14,0),"")</f>
        <v>R1012</v>
      </c>
      <c r="S2129" s="47">
        <f>IFERROR(VLOOKUP($A2129,'Hospitalisation Details'!$A:$P,16,0),"")</f>
        <v>19</v>
      </c>
    </row>
    <row r="2130" spans="1:19" x14ac:dyDescent="0.3">
      <c r="A2130" s="34" t="str">
        <f>'Medical Examinations'!A2130</f>
        <v>Id2129</v>
      </c>
      <c r="B2130" s="36" t="str">
        <f>VLOOKUP($A2130,'Customer Names'!A:E,3,FALSE)</f>
        <v>Ms.</v>
      </c>
      <c r="C2130" s="37" t="str">
        <f>VLOOKUP($A2130,'Customer Names'!$A:$E,4,FALSE)</f>
        <v xml:space="preserve"> Catherine C.</v>
      </c>
      <c r="D2130" s="37" t="str">
        <f>VLOOKUP($A2130,'Customer Names'!A:E,5,FALSE)</f>
        <v>Chua</v>
      </c>
      <c r="E2130" s="35">
        <f>VLOOKUP($A2130,'Medical Examinations'!$A:$H,2,FALSE)</f>
        <v>35.15</v>
      </c>
      <c r="F2130" s="35">
        <f>VLOOKUP($A2130,'Medical Examinations'!$A:$H,3,FALSE)</f>
        <v>5.47</v>
      </c>
      <c r="G2130" s="35" t="str">
        <f>VLOOKUP($A2130,'Medical Examinations'!$A:$N,11,0)</f>
        <v>No</v>
      </c>
      <c r="H2130" s="35" t="str">
        <f>VLOOKUP($A2130,'Medical Examinations'!$A:$N,5,0)</f>
        <v>No</v>
      </c>
      <c r="I2130" s="35" t="str">
        <f>VLOOKUP($A2130,'Medical Examinations'!$A:$N,6,0)</f>
        <v>Yes</v>
      </c>
      <c r="J2130" s="35">
        <f>VLOOKUP($A2130,'Medical Examinations'!$A:$N,9,0)</f>
        <v>1</v>
      </c>
      <c r="K2130" s="35" t="str">
        <f>VLOOKUP($A2130,'Medical Examinations'!$A:$N,10,0)</f>
        <v>No</v>
      </c>
      <c r="L2130" s="35" t="str">
        <f>VLOOKUP($A2130,'Medical Examinations'!$A:$N,12,0)</f>
        <v>Obesity</v>
      </c>
      <c r="M2130" s="35" t="str">
        <f>VLOOKUP($A2130,'Medical Examinations'!$A:$N,13,0)</f>
        <v>Normal</v>
      </c>
      <c r="N2130" s="45">
        <f>IFERROR(VLOOKUP($A2130,'Hospitalisation Details'!$A:$P,15,0),"")</f>
        <v>37865</v>
      </c>
      <c r="O2130" s="46">
        <f>IFERROR(VLOOKUP($A2130,'Hospitalisation Details'!$A:$P,6,0),"")</f>
        <v>2134.9</v>
      </c>
      <c r="P2130" s="47" t="str">
        <f>IFERROR(VLOOKUP($A2130,'Hospitalisation Details'!$A:$P,12,0),"")</f>
        <v>tier - 2</v>
      </c>
      <c r="Q2130" s="47" t="str">
        <f>IFERROR(VLOOKUP($A2130,'Hospitalisation Details'!$A:$P,13,0),"")</f>
        <v>tier - 3</v>
      </c>
      <c r="R2130" s="47" t="str">
        <f>IFERROR(VLOOKUP($A2130,'Hospitalisation Details'!$A:$P,14,0),"")</f>
        <v>R1012</v>
      </c>
      <c r="S2130" s="47">
        <f>IFERROR(VLOOKUP($A2130,'Hospitalisation Details'!$A:$P,16,0),"")</f>
        <v>19</v>
      </c>
    </row>
    <row r="2131" spans="1:19" x14ac:dyDescent="0.3">
      <c r="A2131" s="34" t="str">
        <f>'Medical Examinations'!A2131</f>
        <v>Id2130</v>
      </c>
      <c r="B2131" s="36" t="str">
        <f>VLOOKUP($A2131,'Customer Names'!A:E,3,FALSE)</f>
        <v>Ms.</v>
      </c>
      <c r="C2131" s="37" t="str">
        <f>VLOOKUP($A2131,'Customer Names'!$A:$E,4,FALSE)</f>
        <v xml:space="preserve"> Paula</v>
      </c>
      <c r="D2131" s="37" t="str">
        <f>VLOOKUP($A2131,'Customer Names'!A:E,5,FALSE)</f>
        <v>Wiltse</v>
      </c>
      <c r="E2131" s="35">
        <f>VLOOKUP($A2131,'Medical Examinations'!$A:$H,2,FALSE)</f>
        <v>32.11</v>
      </c>
      <c r="F2131" s="35">
        <f>VLOOKUP($A2131,'Medical Examinations'!$A:$H,3,FALSE)</f>
        <v>4.43</v>
      </c>
      <c r="G2131" s="35" t="str">
        <f>VLOOKUP($A2131,'Medical Examinations'!$A:$N,11,0)</f>
        <v>No</v>
      </c>
      <c r="H2131" s="35" t="str">
        <f>VLOOKUP($A2131,'Medical Examinations'!$A:$N,5,0)</f>
        <v>No</v>
      </c>
      <c r="I2131" s="35" t="str">
        <f>VLOOKUP($A2131,'Medical Examinations'!$A:$N,6,0)</f>
        <v>Yes</v>
      </c>
      <c r="J2131" s="35">
        <f>VLOOKUP($A2131,'Medical Examinations'!$A:$N,9,0)</f>
        <v>1</v>
      </c>
      <c r="K2131" s="35" t="str">
        <f>VLOOKUP($A2131,'Medical Examinations'!$A:$N,10,0)</f>
        <v>No</v>
      </c>
      <c r="L2131" s="35" t="str">
        <f>VLOOKUP($A2131,'Medical Examinations'!$A:$N,12,0)</f>
        <v>Obesity</v>
      </c>
      <c r="M2131" s="35" t="str">
        <f>VLOOKUP($A2131,'Medical Examinations'!$A:$N,13,0)</f>
        <v>Normal</v>
      </c>
      <c r="N2131" s="45">
        <f>IFERROR(VLOOKUP($A2131,'Hospitalisation Details'!$A:$P,15,0),"")</f>
        <v>37977</v>
      </c>
      <c r="O2131" s="46">
        <f>IFERROR(VLOOKUP($A2131,'Hospitalisation Details'!$A:$P,6,0),"")</f>
        <v>2130.6799999999998</v>
      </c>
      <c r="P2131" s="47" t="str">
        <f>IFERROR(VLOOKUP($A2131,'Hospitalisation Details'!$A:$P,12,0),"")</f>
        <v>tier - 2</v>
      </c>
      <c r="Q2131" s="47" t="str">
        <f>IFERROR(VLOOKUP($A2131,'Hospitalisation Details'!$A:$P,13,0),"")</f>
        <v>tier - 3</v>
      </c>
      <c r="R2131" s="47" t="str">
        <f>IFERROR(VLOOKUP($A2131,'Hospitalisation Details'!$A:$P,14,0),"")</f>
        <v>R1012</v>
      </c>
      <c r="S2131" s="47">
        <f>IFERROR(VLOOKUP($A2131,'Hospitalisation Details'!$A:$P,16,0),"")</f>
        <v>19</v>
      </c>
    </row>
    <row r="2132" spans="1:19" x14ac:dyDescent="0.3">
      <c r="A2132" s="34" t="str">
        <f>'Medical Examinations'!A2132</f>
        <v>Id2131</v>
      </c>
      <c r="B2132" s="36" t="str">
        <f>VLOOKUP($A2132,'Customer Names'!A:E,3,FALSE)</f>
        <v>Ms.</v>
      </c>
      <c r="C2132" s="37" t="str">
        <f>VLOOKUP($A2132,'Customer Names'!$A:$E,4,FALSE)</f>
        <v xml:space="preserve"> Evan</v>
      </c>
      <c r="D2132" s="37" t="str">
        <f>VLOOKUP($A2132,'Customer Names'!A:E,5,FALSE)</f>
        <v>Fisher</v>
      </c>
      <c r="E2132" s="35">
        <f>VLOOKUP($A2132,'Medical Examinations'!$A:$H,2,FALSE)</f>
        <v>30.495000000000001</v>
      </c>
      <c r="F2132" s="35">
        <f>VLOOKUP($A2132,'Medical Examinations'!$A:$H,3,FALSE)</f>
        <v>4.95</v>
      </c>
      <c r="G2132" s="35" t="str">
        <f>VLOOKUP($A2132,'Medical Examinations'!$A:$N,11,0)</f>
        <v>No</v>
      </c>
      <c r="H2132" s="35" t="str">
        <f>VLOOKUP($A2132,'Medical Examinations'!$A:$N,5,0)</f>
        <v>No</v>
      </c>
      <c r="I2132" s="35" t="str">
        <f>VLOOKUP($A2132,'Medical Examinations'!$A:$N,6,0)</f>
        <v>Yes</v>
      </c>
      <c r="J2132" s="35">
        <f>VLOOKUP($A2132,'Medical Examinations'!$A:$N,9,0)</f>
        <v>1</v>
      </c>
      <c r="K2132" s="35" t="str">
        <f>VLOOKUP($A2132,'Medical Examinations'!$A:$N,10,0)</f>
        <v>No</v>
      </c>
      <c r="L2132" s="35" t="str">
        <f>VLOOKUP($A2132,'Medical Examinations'!$A:$N,12,0)</f>
        <v>Obesity</v>
      </c>
      <c r="M2132" s="35" t="str">
        <f>VLOOKUP($A2132,'Medical Examinations'!$A:$N,13,0)</f>
        <v>Normal</v>
      </c>
      <c r="N2132" s="45">
        <f>IFERROR(VLOOKUP($A2132,'Hospitalisation Details'!$A:$P,15,0),"")</f>
        <v>37863</v>
      </c>
      <c r="O2132" s="46">
        <f>IFERROR(VLOOKUP($A2132,'Hospitalisation Details'!$A:$P,6,0),"")</f>
        <v>2128.4299999999998</v>
      </c>
      <c r="P2132" s="47" t="str">
        <f>IFERROR(VLOOKUP($A2132,'Hospitalisation Details'!$A:$P,12,0),"")</f>
        <v>tier - 2</v>
      </c>
      <c r="Q2132" s="47" t="str">
        <f>IFERROR(VLOOKUP($A2132,'Hospitalisation Details'!$A:$P,13,0),"")</f>
        <v>tier - 1</v>
      </c>
      <c r="R2132" s="47" t="str">
        <f>IFERROR(VLOOKUP($A2132,'Hospitalisation Details'!$A:$P,14,0),"")</f>
        <v>R1012</v>
      </c>
      <c r="S2132" s="47">
        <f>IFERROR(VLOOKUP($A2132,'Hospitalisation Details'!$A:$P,16,0),"")</f>
        <v>19</v>
      </c>
    </row>
    <row r="2133" spans="1:19" x14ac:dyDescent="0.3">
      <c r="A2133" s="34" t="str">
        <f>'Medical Examinations'!A2133</f>
        <v>Id2132</v>
      </c>
      <c r="B2133" s="36" t="str">
        <f>VLOOKUP($A2133,'Customer Names'!A:E,3,FALSE)</f>
        <v>Mr.</v>
      </c>
      <c r="C2133" s="37" t="str">
        <f>VLOOKUP($A2133,'Customer Names'!$A:$E,4,FALSE)</f>
        <v xml:space="preserve"> Nathan J</v>
      </c>
      <c r="D2133" s="37" t="str">
        <f>VLOOKUP($A2133,'Customer Names'!A:E,5,FALSE)</f>
        <v>Wilzbacher</v>
      </c>
      <c r="E2133" s="35">
        <f>VLOOKUP($A2133,'Medical Examinations'!$A:$H,2,FALSE)</f>
        <v>29.24</v>
      </c>
      <c r="F2133" s="35">
        <f>VLOOKUP($A2133,'Medical Examinations'!$A:$H,3,FALSE)</f>
        <v>4.04</v>
      </c>
      <c r="G2133" s="35" t="str">
        <f>VLOOKUP($A2133,'Medical Examinations'!$A:$N,11,0)</f>
        <v>No</v>
      </c>
      <c r="H2133" s="35" t="str">
        <f>VLOOKUP($A2133,'Medical Examinations'!$A:$N,5,0)</f>
        <v>yes</v>
      </c>
      <c r="I2133" s="35" t="str">
        <f>VLOOKUP($A2133,'Medical Examinations'!$A:$N,6,0)</f>
        <v>No</v>
      </c>
      <c r="J2133" s="35">
        <f>VLOOKUP($A2133,'Medical Examinations'!$A:$N,9,0)</f>
        <v>1</v>
      </c>
      <c r="K2133" s="35" t="str">
        <f>VLOOKUP($A2133,'Medical Examinations'!$A:$N,10,0)</f>
        <v>No</v>
      </c>
      <c r="L2133" s="35" t="str">
        <f>VLOOKUP($A2133,'Medical Examinations'!$A:$N,12,0)</f>
        <v>Overweight</v>
      </c>
      <c r="M2133" s="35" t="str">
        <f>VLOOKUP($A2133,'Medical Examinations'!$A:$N,13,0)</f>
        <v>Normal</v>
      </c>
      <c r="N2133" s="45">
        <f>IFERROR(VLOOKUP($A2133,'Hospitalisation Details'!$A:$P,15,0),"")</f>
        <v>38295</v>
      </c>
      <c r="O2133" s="46">
        <f>IFERROR(VLOOKUP($A2133,'Hospitalisation Details'!$A:$P,6,0),"")</f>
        <v>2118.61</v>
      </c>
      <c r="P2133" s="47" t="str">
        <f>IFERROR(VLOOKUP($A2133,'Hospitalisation Details'!$A:$P,12,0),"")</f>
        <v>tier - 2</v>
      </c>
      <c r="Q2133" s="47" t="str">
        <f>IFERROR(VLOOKUP($A2133,'Hospitalisation Details'!$A:$P,13,0),"")</f>
        <v>tier - 1</v>
      </c>
      <c r="R2133" s="47" t="str">
        <f>IFERROR(VLOOKUP($A2133,'Hospitalisation Details'!$A:$P,14,0),"")</f>
        <v>R1012</v>
      </c>
      <c r="S2133" s="47">
        <f>IFERROR(VLOOKUP($A2133,'Hospitalisation Details'!$A:$P,16,0),"")</f>
        <v>18</v>
      </c>
    </row>
    <row r="2134" spans="1:19" x14ac:dyDescent="0.3">
      <c r="A2134" s="34" t="str">
        <f>'Medical Examinations'!A2134</f>
        <v>Id2133</v>
      </c>
      <c r="B2134" s="36" t="str">
        <f>VLOOKUP($A2134,'Customer Names'!A:E,3,FALSE)</f>
        <v>Ms.</v>
      </c>
      <c r="C2134" s="37" t="str">
        <f>VLOOKUP($A2134,'Customer Names'!$A:$E,4,FALSE)</f>
        <v xml:space="preserve"> Ashley M</v>
      </c>
      <c r="D2134" s="37" t="str">
        <f>VLOOKUP($A2134,'Customer Names'!A:E,5,FALSE)</f>
        <v>Thayer</v>
      </c>
      <c r="E2134" s="35">
        <f>VLOOKUP($A2134,'Medical Examinations'!$A:$H,2,FALSE)</f>
        <v>22.515000000000001</v>
      </c>
      <c r="F2134" s="35">
        <f>VLOOKUP($A2134,'Medical Examinations'!$A:$H,3,FALSE)</f>
        <v>5.93</v>
      </c>
      <c r="G2134" s="35" t="str">
        <f>VLOOKUP($A2134,'Medical Examinations'!$A:$N,11,0)</f>
        <v>No</v>
      </c>
      <c r="H2134" s="35" t="str">
        <f>VLOOKUP($A2134,'Medical Examinations'!$A:$N,5,0)</f>
        <v>No</v>
      </c>
      <c r="I2134" s="35" t="str">
        <f>VLOOKUP($A2134,'Medical Examinations'!$A:$N,6,0)</f>
        <v>Yes</v>
      </c>
      <c r="J2134" s="35">
        <f>VLOOKUP($A2134,'Medical Examinations'!$A:$N,9,0)</f>
        <v>1</v>
      </c>
      <c r="K2134" s="35" t="str">
        <f>VLOOKUP($A2134,'Medical Examinations'!$A:$N,10,0)</f>
        <v>No</v>
      </c>
      <c r="L2134" s="35" t="str">
        <f>VLOOKUP($A2134,'Medical Examinations'!$A:$N,12,0)</f>
        <v>Normal Weight</v>
      </c>
      <c r="M2134" s="35" t="str">
        <f>VLOOKUP($A2134,'Medical Examinations'!$A:$N,13,0)</f>
        <v>Prediabetes</v>
      </c>
      <c r="N2134" s="45">
        <f>IFERROR(VLOOKUP($A2134,'Hospitalisation Details'!$A:$P,15,0),"")</f>
        <v>37894</v>
      </c>
      <c r="O2134" s="46">
        <f>IFERROR(VLOOKUP($A2134,'Hospitalisation Details'!$A:$P,6,0),"")</f>
        <v>2117.34</v>
      </c>
      <c r="P2134" s="47" t="str">
        <f>IFERROR(VLOOKUP($A2134,'Hospitalisation Details'!$A:$P,12,0),"")</f>
        <v>tier - 2</v>
      </c>
      <c r="Q2134" s="47" t="str">
        <f>IFERROR(VLOOKUP($A2134,'Hospitalisation Details'!$A:$P,13,0),"")</f>
        <v>tier - 3</v>
      </c>
      <c r="R2134" s="47" t="str">
        <f>IFERROR(VLOOKUP($A2134,'Hospitalisation Details'!$A:$P,14,0),"")</f>
        <v>R1012</v>
      </c>
      <c r="S2134" s="47">
        <f>IFERROR(VLOOKUP($A2134,'Hospitalisation Details'!$A:$P,16,0),"")</f>
        <v>19</v>
      </c>
    </row>
    <row r="2135" spans="1:19" x14ac:dyDescent="0.3">
      <c r="A2135" s="34" t="str">
        <f>'Medical Examinations'!A2135</f>
        <v>Id2134</v>
      </c>
      <c r="B2135" s="36" t="str">
        <f>VLOOKUP($A2135,'Customer Names'!A:E,3,FALSE)</f>
        <v>Mr.</v>
      </c>
      <c r="C2135" s="37" t="str">
        <f>VLOOKUP($A2135,'Customer Names'!$A:$E,4,FALSE)</f>
        <v xml:space="preserve"> Jason</v>
      </c>
      <c r="D2135" s="37" t="str">
        <f>VLOOKUP($A2135,'Customer Names'!A:E,5,FALSE)</f>
        <v>Brosseau</v>
      </c>
      <c r="E2135" s="35">
        <f>VLOOKUP($A2135,'Medical Examinations'!$A:$H,2,FALSE)</f>
        <v>15.65</v>
      </c>
      <c r="F2135" s="35">
        <f>VLOOKUP($A2135,'Medical Examinations'!$A:$H,3,FALSE)</f>
        <v>4.2300000000000004</v>
      </c>
      <c r="G2135" s="35" t="str">
        <f>VLOOKUP($A2135,'Medical Examinations'!$A:$N,11,0)</f>
        <v>No</v>
      </c>
      <c r="H2135" s="35" t="str">
        <f>VLOOKUP($A2135,'Medical Examinations'!$A:$N,5,0)</f>
        <v>No</v>
      </c>
      <c r="I2135" s="35" t="str">
        <f>VLOOKUP($A2135,'Medical Examinations'!$A:$N,6,0)</f>
        <v>No</v>
      </c>
      <c r="J2135" s="35">
        <f>VLOOKUP($A2135,'Medical Examinations'!$A:$N,9,0)</f>
        <v>0</v>
      </c>
      <c r="K2135" s="35" t="str">
        <f>VLOOKUP($A2135,'Medical Examinations'!$A:$N,10,0)</f>
        <v>No</v>
      </c>
      <c r="L2135" s="35" t="str">
        <f>VLOOKUP($A2135,'Medical Examinations'!$A:$N,12,0)</f>
        <v>Underweight</v>
      </c>
      <c r="M2135" s="35" t="str">
        <f>VLOOKUP($A2135,'Medical Examinations'!$A:$N,13,0)</f>
        <v>Normal</v>
      </c>
      <c r="N2135" s="45">
        <f>IFERROR(VLOOKUP($A2135,'Hospitalisation Details'!$A:$P,15,0),"")</f>
        <v>32710</v>
      </c>
      <c r="O2135" s="46">
        <f>IFERROR(VLOOKUP($A2135,'Hospitalisation Details'!$A:$P,6,0),"")</f>
        <v>2106.2600000000002</v>
      </c>
      <c r="P2135" s="47" t="str">
        <f>IFERROR(VLOOKUP($A2135,'Hospitalisation Details'!$A:$P,12,0),"")</f>
        <v>tier - 2</v>
      </c>
      <c r="Q2135" s="47" t="str">
        <f>IFERROR(VLOOKUP($A2135,'Hospitalisation Details'!$A:$P,13,0),"")</f>
        <v>tier - 2</v>
      </c>
      <c r="R2135" s="47" t="str">
        <f>IFERROR(VLOOKUP($A2135,'Hospitalisation Details'!$A:$P,14,0),"")</f>
        <v>R1013</v>
      </c>
      <c r="S2135" s="47">
        <f>IFERROR(VLOOKUP($A2135,'Hospitalisation Details'!$A:$P,16,0),"")</f>
        <v>33</v>
      </c>
    </row>
    <row r="2136" spans="1:19" x14ac:dyDescent="0.3">
      <c r="A2136" s="34" t="str">
        <f>'Medical Examinations'!A2136</f>
        <v>Id2135</v>
      </c>
      <c r="B2136" s="36" t="str">
        <f>VLOOKUP($A2136,'Customer Names'!A:E,3,FALSE)</f>
        <v>Mr.</v>
      </c>
      <c r="C2136" s="37" t="str">
        <f>VLOOKUP($A2136,'Customer Names'!$A:$E,4,FALSE)</f>
        <v xml:space="preserve"> Marshall</v>
      </c>
      <c r="D2136" s="37" t="str">
        <f>VLOOKUP($A2136,'Customer Names'!A:E,5,FALSE)</f>
        <v>Phares</v>
      </c>
      <c r="E2136" s="35">
        <f>VLOOKUP($A2136,'Medical Examinations'!$A:$H,2,FALSE)</f>
        <v>27.36</v>
      </c>
      <c r="F2136" s="35">
        <f>VLOOKUP($A2136,'Medical Examinations'!$A:$H,3,FALSE)</f>
        <v>5.59</v>
      </c>
      <c r="G2136" s="35" t="str">
        <f>VLOOKUP($A2136,'Medical Examinations'!$A:$N,11,0)</f>
        <v>Yes</v>
      </c>
      <c r="H2136" s="35" t="str">
        <f>VLOOKUP($A2136,'Medical Examinations'!$A:$N,5,0)</f>
        <v>No</v>
      </c>
      <c r="I2136" s="35" t="str">
        <f>VLOOKUP($A2136,'Medical Examinations'!$A:$N,6,0)</f>
        <v>No</v>
      </c>
      <c r="J2136" s="35">
        <f>VLOOKUP($A2136,'Medical Examinations'!$A:$N,9,0)</f>
        <v>0</v>
      </c>
      <c r="K2136" s="35" t="str">
        <f>VLOOKUP($A2136,'Medical Examinations'!$A:$N,10,0)</f>
        <v>No</v>
      </c>
      <c r="L2136" s="35" t="str">
        <f>VLOOKUP($A2136,'Medical Examinations'!$A:$N,12,0)</f>
        <v>Overweight</v>
      </c>
      <c r="M2136" s="35" t="str">
        <f>VLOOKUP($A2136,'Medical Examinations'!$A:$N,13,0)</f>
        <v>Normal</v>
      </c>
      <c r="N2136" s="45">
        <f>IFERROR(VLOOKUP($A2136,'Hospitalisation Details'!$A:$P,15,0),"")</f>
        <v>37223</v>
      </c>
      <c r="O2136" s="46">
        <f>IFERROR(VLOOKUP($A2136,'Hospitalisation Details'!$A:$P,6,0),"")</f>
        <v>2104.11</v>
      </c>
      <c r="P2136" s="47" t="str">
        <f>IFERROR(VLOOKUP($A2136,'Hospitalisation Details'!$A:$P,12,0),"")</f>
        <v>tier - 2</v>
      </c>
      <c r="Q2136" s="47" t="str">
        <f>IFERROR(VLOOKUP($A2136,'Hospitalisation Details'!$A:$P,13,0),"")</f>
        <v>tier - 1</v>
      </c>
      <c r="R2136" s="47" t="str">
        <f>IFERROR(VLOOKUP($A2136,'Hospitalisation Details'!$A:$P,14,0),"")</f>
        <v>R1016</v>
      </c>
      <c r="S2136" s="47">
        <f>IFERROR(VLOOKUP($A2136,'Hospitalisation Details'!$A:$P,16,0),"")</f>
        <v>21</v>
      </c>
    </row>
    <row r="2137" spans="1:19" x14ac:dyDescent="0.3">
      <c r="A2137" s="34" t="str">
        <f>'Medical Examinations'!A2137</f>
        <v>Id2136</v>
      </c>
      <c r="B2137" s="36" t="str">
        <f>VLOOKUP($A2137,'Customer Names'!A:E,3,FALSE)</f>
        <v>Mr.</v>
      </c>
      <c r="C2137" s="37" t="str">
        <f>VLOOKUP($A2137,'Customer Names'!$A:$E,4,FALSE)</f>
        <v xml:space="preserve"> Lavar</v>
      </c>
      <c r="D2137" s="37" t="str">
        <f>VLOOKUP($A2137,'Customer Names'!A:E,5,FALSE)</f>
        <v>Curley</v>
      </c>
      <c r="E2137" s="35">
        <f>VLOOKUP($A2137,'Medical Examinations'!$A:$H,2,FALSE)</f>
        <v>22.3</v>
      </c>
      <c r="F2137" s="35">
        <f>VLOOKUP($A2137,'Medical Examinations'!$A:$H,3,FALSE)</f>
        <v>4.8899999999999997</v>
      </c>
      <c r="G2137" s="35" t="str">
        <f>VLOOKUP($A2137,'Medical Examinations'!$A:$N,11,0)</f>
        <v>Yes</v>
      </c>
      <c r="H2137" s="35" t="str">
        <f>VLOOKUP($A2137,'Medical Examinations'!$A:$N,5,0)</f>
        <v>No</v>
      </c>
      <c r="I2137" s="35" t="str">
        <f>VLOOKUP($A2137,'Medical Examinations'!$A:$N,6,0)</f>
        <v>No</v>
      </c>
      <c r="J2137" s="35">
        <f>VLOOKUP($A2137,'Medical Examinations'!$A:$N,9,0)</f>
        <v>0</v>
      </c>
      <c r="K2137" s="35" t="str">
        <f>VLOOKUP($A2137,'Medical Examinations'!$A:$N,10,0)</f>
        <v>No</v>
      </c>
      <c r="L2137" s="35" t="str">
        <f>VLOOKUP($A2137,'Medical Examinations'!$A:$N,12,0)</f>
        <v>Normal Weight</v>
      </c>
      <c r="M2137" s="35" t="str">
        <f>VLOOKUP($A2137,'Medical Examinations'!$A:$N,13,0)</f>
        <v>Normal</v>
      </c>
      <c r="N2137" s="45">
        <f>IFERROR(VLOOKUP($A2137,'Hospitalisation Details'!$A:$P,15,0),"")</f>
        <v>37064</v>
      </c>
      <c r="O2137" s="46">
        <f>IFERROR(VLOOKUP($A2137,'Hospitalisation Details'!$A:$P,6,0),"")</f>
        <v>2103.08</v>
      </c>
      <c r="P2137" s="47" t="str">
        <f>IFERROR(VLOOKUP($A2137,'Hospitalisation Details'!$A:$P,12,0),"")</f>
        <v>tier - 3</v>
      </c>
      <c r="Q2137" s="47" t="str">
        <f>IFERROR(VLOOKUP($A2137,'Hospitalisation Details'!$A:$P,13,0),"")</f>
        <v>tier - 2</v>
      </c>
      <c r="R2137" s="47" t="str">
        <f>IFERROR(VLOOKUP($A2137,'Hospitalisation Details'!$A:$P,14,0),"")</f>
        <v>R1011</v>
      </c>
      <c r="S2137" s="47">
        <f>IFERROR(VLOOKUP($A2137,'Hospitalisation Details'!$A:$P,16,0),"")</f>
        <v>21</v>
      </c>
    </row>
    <row r="2138" spans="1:19" x14ac:dyDescent="0.3">
      <c r="A2138" s="34" t="str">
        <f>'Medical Examinations'!A2138</f>
        <v>Id2137</v>
      </c>
      <c r="B2138" s="36" t="str">
        <f>VLOOKUP($A2138,'Customer Names'!A:E,3,FALSE)</f>
        <v>Mr.</v>
      </c>
      <c r="C2138" s="37" t="str">
        <f>VLOOKUP($A2138,'Customer Names'!$A:$E,4,FALSE)</f>
        <v xml:space="preserve"> Charlie T.</v>
      </c>
      <c r="D2138" s="37" t="str">
        <f>VLOOKUP($A2138,'Customer Names'!A:E,5,FALSE)</f>
        <v>Johnston</v>
      </c>
      <c r="E2138" s="35">
        <f>VLOOKUP($A2138,'Medical Examinations'!$A:$H,2,FALSE)</f>
        <v>26.03</v>
      </c>
      <c r="F2138" s="35">
        <f>VLOOKUP($A2138,'Medical Examinations'!$A:$H,3,FALSE)</f>
        <v>5.81</v>
      </c>
      <c r="G2138" s="35" t="str">
        <f>VLOOKUP($A2138,'Medical Examinations'!$A:$N,11,0)</f>
        <v>Yes</v>
      </c>
      <c r="H2138" s="35" t="str">
        <f>VLOOKUP($A2138,'Medical Examinations'!$A:$N,5,0)</f>
        <v>No</v>
      </c>
      <c r="I2138" s="35" t="str">
        <f>VLOOKUP($A2138,'Medical Examinations'!$A:$N,6,0)</f>
        <v>No</v>
      </c>
      <c r="J2138" s="35">
        <f>VLOOKUP($A2138,'Medical Examinations'!$A:$N,9,0)</f>
        <v>0</v>
      </c>
      <c r="K2138" s="35" t="str">
        <f>VLOOKUP($A2138,'Medical Examinations'!$A:$N,10,0)</f>
        <v>No</v>
      </c>
      <c r="L2138" s="35" t="str">
        <f>VLOOKUP($A2138,'Medical Examinations'!$A:$N,12,0)</f>
        <v>Overweight</v>
      </c>
      <c r="M2138" s="35" t="str">
        <f>VLOOKUP($A2138,'Medical Examinations'!$A:$N,13,0)</f>
        <v>Prediabetes</v>
      </c>
      <c r="N2138" s="45">
        <f>IFERROR(VLOOKUP($A2138,'Hospitalisation Details'!$A:$P,15,0),"")</f>
        <v>37117</v>
      </c>
      <c r="O2138" s="46">
        <f>IFERROR(VLOOKUP($A2138,'Hospitalisation Details'!$A:$P,6,0),"")</f>
        <v>2102.2600000000002</v>
      </c>
      <c r="P2138" s="47" t="str">
        <f>IFERROR(VLOOKUP($A2138,'Hospitalisation Details'!$A:$P,12,0),"")</f>
        <v>tier - 3</v>
      </c>
      <c r="Q2138" s="47" t="str">
        <f>IFERROR(VLOOKUP($A2138,'Hospitalisation Details'!$A:$P,13,0),"")</f>
        <v>tier - 2</v>
      </c>
      <c r="R2138" s="47" t="str">
        <f>IFERROR(VLOOKUP($A2138,'Hospitalisation Details'!$A:$P,14,0),"")</f>
        <v>R1019</v>
      </c>
      <c r="S2138" s="47">
        <f>IFERROR(VLOOKUP($A2138,'Hospitalisation Details'!$A:$P,16,0),"")</f>
        <v>21</v>
      </c>
    </row>
    <row r="2139" spans="1:19" x14ac:dyDescent="0.3">
      <c r="A2139" s="34" t="str">
        <f>'Medical Examinations'!A2139</f>
        <v>Id2138</v>
      </c>
      <c r="B2139" s="36" t="str">
        <f>VLOOKUP($A2139,'Customer Names'!A:E,3,FALSE)</f>
        <v>Mrs.</v>
      </c>
      <c r="C2139" s="37" t="str">
        <f>VLOOKUP($A2139,'Customer Names'!$A:$E,4,FALSE)</f>
        <v xml:space="preserve"> Lauren</v>
      </c>
      <c r="D2139" s="37" t="str">
        <f>VLOOKUP($A2139,'Customer Names'!A:E,5,FALSE)</f>
        <v>Padula</v>
      </c>
      <c r="E2139" s="35">
        <f>VLOOKUP($A2139,'Medical Examinations'!$A:$H,2,FALSE)</f>
        <v>27.74</v>
      </c>
      <c r="F2139" s="35">
        <f>VLOOKUP($A2139,'Medical Examinations'!$A:$H,3,FALSE)</f>
        <v>4.29</v>
      </c>
      <c r="G2139" s="35" t="str">
        <f>VLOOKUP($A2139,'Medical Examinations'!$A:$N,11,0)</f>
        <v>No</v>
      </c>
      <c r="H2139" s="35" t="str">
        <f>VLOOKUP($A2139,'Medical Examinations'!$A:$N,5,0)</f>
        <v>yes</v>
      </c>
      <c r="I2139" s="35" t="str">
        <f>VLOOKUP($A2139,'Medical Examinations'!$A:$N,6,0)</f>
        <v>No</v>
      </c>
      <c r="J2139" s="35">
        <f>VLOOKUP($A2139,'Medical Examinations'!$A:$N,9,0)</f>
        <v>1</v>
      </c>
      <c r="K2139" s="35" t="str">
        <f>VLOOKUP($A2139,'Medical Examinations'!$A:$N,10,0)</f>
        <v>No</v>
      </c>
      <c r="L2139" s="35" t="str">
        <f>VLOOKUP($A2139,'Medical Examinations'!$A:$N,12,0)</f>
        <v>Overweight</v>
      </c>
      <c r="M2139" s="35" t="str">
        <f>VLOOKUP($A2139,'Medical Examinations'!$A:$N,13,0)</f>
        <v>Normal</v>
      </c>
      <c r="N2139" s="45">
        <f>IFERROR(VLOOKUP($A2139,'Hospitalisation Details'!$A:$P,15,0),"")</f>
        <v>38150</v>
      </c>
      <c r="O2139" s="46">
        <f>IFERROR(VLOOKUP($A2139,'Hospitalisation Details'!$A:$P,6,0),"")</f>
        <v>2094.1</v>
      </c>
      <c r="P2139" s="47" t="str">
        <f>IFERROR(VLOOKUP($A2139,'Hospitalisation Details'!$A:$P,12,0),"")</f>
        <v>tier - 3</v>
      </c>
      <c r="Q2139" s="47" t="str">
        <f>IFERROR(VLOOKUP($A2139,'Hospitalisation Details'!$A:$P,13,0),"")</f>
        <v>tier - 2</v>
      </c>
      <c r="R2139" s="47" t="str">
        <f>IFERROR(VLOOKUP($A2139,'Hospitalisation Details'!$A:$P,14,0),"")</f>
        <v>R1025</v>
      </c>
      <c r="S2139" s="47">
        <f>IFERROR(VLOOKUP($A2139,'Hospitalisation Details'!$A:$P,16,0),"")</f>
        <v>18</v>
      </c>
    </row>
    <row r="2140" spans="1:19" x14ac:dyDescent="0.3">
      <c r="A2140" s="34" t="str">
        <f>'Medical Examinations'!A2140</f>
        <v>Id2139</v>
      </c>
      <c r="B2140" s="36" t="str">
        <f>VLOOKUP($A2140,'Customer Names'!A:E,3,FALSE)</f>
        <v>Mr.</v>
      </c>
      <c r="C2140" s="37" t="str">
        <f>VLOOKUP($A2140,'Customer Names'!$A:$E,4,FALSE)</f>
        <v xml:space="preserve"> Arthur</v>
      </c>
      <c r="D2140" s="37" t="str">
        <f>VLOOKUP($A2140,'Customer Names'!A:E,5,FALSE)</f>
        <v>Gamirov</v>
      </c>
      <c r="E2140" s="35">
        <f>VLOOKUP($A2140,'Medical Examinations'!$A:$H,2,FALSE)</f>
        <v>32.11</v>
      </c>
      <c r="F2140" s="35">
        <f>VLOOKUP($A2140,'Medical Examinations'!$A:$H,3,FALSE)</f>
        <v>4.03</v>
      </c>
      <c r="G2140" s="35" t="str">
        <f>VLOOKUP($A2140,'Medical Examinations'!$A:$N,11,0)</f>
        <v>Yes</v>
      </c>
      <c r="H2140" s="35" t="str">
        <f>VLOOKUP($A2140,'Medical Examinations'!$A:$N,5,0)</f>
        <v>yes</v>
      </c>
      <c r="I2140" s="35" t="str">
        <f>VLOOKUP($A2140,'Medical Examinations'!$A:$N,6,0)</f>
        <v>No</v>
      </c>
      <c r="J2140" s="35">
        <f>VLOOKUP($A2140,'Medical Examinations'!$A:$N,9,0)</f>
        <v>2</v>
      </c>
      <c r="K2140" s="35" t="str">
        <f>VLOOKUP($A2140,'Medical Examinations'!$A:$N,10,0)</f>
        <v>No</v>
      </c>
      <c r="L2140" s="35" t="str">
        <f>VLOOKUP($A2140,'Medical Examinations'!$A:$N,12,0)</f>
        <v>Obesity</v>
      </c>
      <c r="M2140" s="35" t="str">
        <f>VLOOKUP($A2140,'Medical Examinations'!$A:$N,13,0)</f>
        <v>Normal</v>
      </c>
      <c r="N2140" s="45">
        <f>IFERROR(VLOOKUP($A2140,'Hospitalisation Details'!$A:$P,15,0),"")</f>
        <v>36733</v>
      </c>
      <c r="O2140" s="46">
        <f>IFERROR(VLOOKUP($A2140,'Hospitalisation Details'!$A:$P,6,0),"")</f>
        <v>2055.3200000000002</v>
      </c>
      <c r="P2140" s="47" t="str">
        <f>IFERROR(VLOOKUP($A2140,'Hospitalisation Details'!$A:$P,12,0),"")</f>
        <v>tier - 3</v>
      </c>
      <c r="Q2140" s="47" t="str">
        <f>IFERROR(VLOOKUP($A2140,'Hospitalisation Details'!$A:$P,13,0),"")</f>
        <v>tier - 3</v>
      </c>
      <c r="R2140" s="47" t="str">
        <f>IFERROR(VLOOKUP($A2140,'Hospitalisation Details'!$A:$P,14,0),"")</f>
        <v>R1012</v>
      </c>
      <c r="S2140" s="47">
        <f>IFERROR(VLOOKUP($A2140,'Hospitalisation Details'!$A:$P,16,0),"")</f>
        <v>22</v>
      </c>
    </row>
    <row r="2141" spans="1:19" x14ac:dyDescent="0.3">
      <c r="A2141" s="34" t="str">
        <f>'Medical Examinations'!A2141</f>
        <v>Id2140</v>
      </c>
      <c r="B2141" s="36" t="str">
        <f>VLOOKUP($A2141,'Customer Names'!A:E,3,FALSE)</f>
        <v>Mr.</v>
      </c>
      <c r="C2141" s="37" t="str">
        <f>VLOOKUP($A2141,'Customer Names'!$A:$E,4,FALSE)</f>
        <v xml:space="preserve"> Thomas</v>
      </c>
      <c r="D2141" s="37" t="str">
        <f>VLOOKUP($A2141,'Customer Names'!A:E,5,FALSE)</f>
        <v>Briot</v>
      </c>
      <c r="E2141" s="35">
        <f>VLOOKUP($A2141,'Medical Examinations'!$A:$H,2,FALSE)</f>
        <v>25.175000000000001</v>
      </c>
      <c r="F2141" s="35">
        <f>VLOOKUP($A2141,'Medical Examinations'!$A:$H,3,FALSE)</f>
        <v>6.29</v>
      </c>
      <c r="G2141" s="35" t="str">
        <f>VLOOKUP($A2141,'Medical Examinations'!$A:$N,11,0)</f>
        <v>Yes</v>
      </c>
      <c r="H2141" s="35" t="str">
        <f>VLOOKUP($A2141,'Medical Examinations'!$A:$N,5,0)</f>
        <v>yes</v>
      </c>
      <c r="I2141" s="35" t="str">
        <f>VLOOKUP($A2141,'Medical Examinations'!$A:$N,6,0)</f>
        <v>No</v>
      </c>
      <c r="J2141" s="35">
        <f>VLOOKUP($A2141,'Medical Examinations'!$A:$N,9,0)</f>
        <v>2</v>
      </c>
      <c r="K2141" s="35" t="str">
        <f>VLOOKUP($A2141,'Medical Examinations'!$A:$N,10,0)</f>
        <v>No</v>
      </c>
      <c r="L2141" s="35" t="str">
        <f>VLOOKUP($A2141,'Medical Examinations'!$A:$N,12,0)</f>
        <v>Overweight</v>
      </c>
      <c r="M2141" s="35" t="str">
        <f>VLOOKUP($A2141,'Medical Examinations'!$A:$N,13,0)</f>
        <v>Prediabetes</v>
      </c>
      <c r="N2141" s="45">
        <f>IFERROR(VLOOKUP($A2141,'Hospitalisation Details'!$A:$P,15,0),"")</f>
        <v>36771</v>
      </c>
      <c r="O2141" s="46">
        <f>IFERROR(VLOOKUP($A2141,'Hospitalisation Details'!$A:$P,6,0),"")</f>
        <v>2045.69</v>
      </c>
      <c r="P2141" s="47" t="str">
        <f>IFERROR(VLOOKUP($A2141,'Hospitalisation Details'!$A:$P,12,0),"")</f>
        <v>tier - 3</v>
      </c>
      <c r="Q2141" s="47" t="str">
        <f>IFERROR(VLOOKUP($A2141,'Hospitalisation Details'!$A:$P,13,0),"")</f>
        <v>tier - 3</v>
      </c>
      <c r="R2141" s="47" t="str">
        <f>IFERROR(VLOOKUP($A2141,'Hospitalisation Details'!$A:$P,14,0),"")</f>
        <v>R1012</v>
      </c>
      <c r="S2141" s="47">
        <f>IFERROR(VLOOKUP($A2141,'Hospitalisation Details'!$A:$P,16,0),"")</f>
        <v>22</v>
      </c>
    </row>
    <row r="2142" spans="1:19" x14ac:dyDescent="0.3">
      <c r="A2142" s="34" t="str">
        <f>'Medical Examinations'!A2142</f>
        <v>Id2141</v>
      </c>
      <c r="B2142" s="36" t="str">
        <f>VLOOKUP($A2142,'Customer Names'!A:E,3,FALSE)</f>
        <v>Ms.</v>
      </c>
      <c r="C2142" s="37" t="str">
        <f>VLOOKUP($A2142,'Customer Names'!$A:$E,4,FALSE)</f>
        <v xml:space="preserve"> Jennifer</v>
      </c>
      <c r="D2142" s="37" t="str">
        <f>VLOOKUP($A2142,'Customer Names'!A:E,5,FALSE)</f>
        <v>De Hueck</v>
      </c>
      <c r="E2142" s="35">
        <f>VLOOKUP($A2142,'Medical Examinations'!$A:$H,2,FALSE)</f>
        <v>39.49</v>
      </c>
      <c r="F2142" s="35">
        <f>VLOOKUP($A2142,'Medical Examinations'!$A:$H,3,FALSE)</f>
        <v>4.4800000000000004</v>
      </c>
      <c r="G2142" s="35" t="str">
        <f>VLOOKUP($A2142,'Medical Examinations'!$A:$N,11,0)</f>
        <v>Yes</v>
      </c>
      <c r="H2142" s="35" t="str">
        <f>VLOOKUP($A2142,'Medical Examinations'!$A:$N,5,0)</f>
        <v>No</v>
      </c>
      <c r="I2142" s="35" t="str">
        <f>VLOOKUP($A2142,'Medical Examinations'!$A:$N,6,0)</f>
        <v>No</v>
      </c>
      <c r="J2142" s="35">
        <f>VLOOKUP($A2142,'Medical Examinations'!$A:$N,9,0)</f>
        <v>0</v>
      </c>
      <c r="K2142" s="35" t="str">
        <f>VLOOKUP($A2142,'Medical Examinations'!$A:$N,10,0)</f>
        <v>No</v>
      </c>
      <c r="L2142" s="35" t="str">
        <f>VLOOKUP($A2142,'Medical Examinations'!$A:$N,12,0)</f>
        <v>Obesity</v>
      </c>
      <c r="M2142" s="35" t="str">
        <f>VLOOKUP($A2142,'Medical Examinations'!$A:$N,13,0)</f>
        <v>Normal</v>
      </c>
      <c r="N2142" s="45">
        <f>IFERROR(VLOOKUP($A2142,'Hospitalisation Details'!$A:$P,15,0),"")</f>
        <v>37107</v>
      </c>
      <c r="O2142" s="46">
        <f>IFERROR(VLOOKUP($A2142,'Hospitalisation Details'!$A:$P,6,0),"")</f>
        <v>2026.97</v>
      </c>
      <c r="P2142" s="47" t="str">
        <f>IFERROR(VLOOKUP($A2142,'Hospitalisation Details'!$A:$P,12,0),"")</f>
        <v>tier - 3</v>
      </c>
      <c r="Q2142" s="47" t="str">
        <f>IFERROR(VLOOKUP($A2142,'Hospitalisation Details'!$A:$P,13,0),"")</f>
        <v>tier - 2</v>
      </c>
      <c r="R2142" s="47" t="str">
        <f>IFERROR(VLOOKUP($A2142,'Hospitalisation Details'!$A:$P,14,0),"")</f>
        <v>R1013</v>
      </c>
      <c r="S2142" s="47">
        <f>IFERROR(VLOOKUP($A2142,'Hospitalisation Details'!$A:$P,16,0),"")</f>
        <v>21</v>
      </c>
    </row>
    <row r="2143" spans="1:19" x14ac:dyDescent="0.3">
      <c r="A2143" s="34" t="str">
        <f>'Medical Examinations'!A2143</f>
        <v>Id2142</v>
      </c>
      <c r="B2143" s="36" t="str">
        <f>VLOOKUP($A2143,'Customer Names'!A:E,3,FALSE)</f>
        <v>Ms.</v>
      </c>
      <c r="C2143" s="37" t="str">
        <f>VLOOKUP($A2143,'Customer Names'!$A:$E,4,FALSE)</f>
        <v xml:space="preserve"> Tammy</v>
      </c>
      <c r="D2143" s="37" t="str">
        <f>VLOOKUP($A2143,'Customer Names'!A:E,5,FALSE)</f>
        <v>Putt</v>
      </c>
      <c r="E2143" s="35">
        <f>VLOOKUP($A2143,'Medical Examinations'!$A:$H,2,FALSE)</f>
        <v>34.869999999999997</v>
      </c>
      <c r="F2143" s="35">
        <f>VLOOKUP($A2143,'Medical Examinations'!$A:$H,3,FALSE)</f>
        <v>5.51</v>
      </c>
      <c r="G2143" s="35" t="str">
        <f>VLOOKUP($A2143,'Medical Examinations'!$A:$N,11,0)</f>
        <v>Yes</v>
      </c>
      <c r="H2143" s="35" t="str">
        <f>VLOOKUP($A2143,'Medical Examinations'!$A:$N,5,0)</f>
        <v>No</v>
      </c>
      <c r="I2143" s="35" t="str">
        <f>VLOOKUP($A2143,'Medical Examinations'!$A:$N,6,0)</f>
        <v>No</v>
      </c>
      <c r="J2143" s="35">
        <f>VLOOKUP($A2143,'Medical Examinations'!$A:$N,9,0)</f>
        <v>0</v>
      </c>
      <c r="K2143" s="35" t="str">
        <f>VLOOKUP($A2143,'Medical Examinations'!$A:$N,10,0)</f>
        <v>No</v>
      </c>
      <c r="L2143" s="35" t="str">
        <f>VLOOKUP($A2143,'Medical Examinations'!$A:$N,12,0)</f>
        <v>Obesity</v>
      </c>
      <c r="M2143" s="35" t="str">
        <f>VLOOKUP($A2143,'Medical Examinations'!$A:$N,13,0)</f>
        <v>Normal</v>
      </c>
      <c r="N2143" s="45">
        <f>IFERROR(VLOOKUP($A2143,'Hospitalisation Details'!$A:$P,15,0),"")</f>
        <v>37140</v>
      </c>
      <c r="O2143" s="46">
        <f>IFERROR(VLOOKUP($A2143,'Hospitalisation Details'!$A:$P,6,0),"")</f>
        <v>2020.55</v>
      </c>
      <c r="P2143" s="47" t="str">
        <f>IFERROR(VLOOKUP($A2143,'Hospitalisation Details'!$A:$P,12,0),"")</f>
        <v>tier - 3</v>
      </c>
      <c r="Q2143" s="47" t="str">
        <f>IFERROR(VLOOKUP($A2143,'Hospitalisation Details'!$A:$P,13,0),"")</f>
        <v>tier - 2</v>
      </c>
      <c r="R2143" s="47" t="str">
        <f>IFERROR(VLOOKUP($A2143,'Hospitalisation Details'!$A:$P,14,0),"")</f>
        <v>R1013</v>
      </c>
      <c r="S2143" s="47">
        <f>IFERROR(VLOOKUP($A2143,'Hospitalisation Details'!$A:$P,16,0),"")</f>
        <v>21</v>
      </c>
    </row>
    <row r="2144" spans="1:19" x14ac:dyDescent="0.3">
      <c r="A2144" s="34" t="str">
        <f>'Medical Examinations'!A2144</f>
        <v>Id2143</v>
      </c>
      <c r="B2144" s="36" t="str">
        <f>VLOOKUP($A2144,'Customer Names'!A:E,3,FALSE)</f>
        <v>Ms.</v>
      </c>
      <c r="C2144" s="37" t="str">
        <f>VLOOKUP($A2144,'Customer Names'!$A:$E,4,FALSE)</f>
        <v xml:space="preserve"> Lena</v>
      </c>
      <c r="D2144" s="37" t="str">
        <f>VLOOKUP($A2144,'Customer Names'!A:E,5,FALSE)</f>
        <v>Deiman</v>
      </c>
      <c r="E2144" s="35">
        <f>VLOOKUP($A2144,'Medical Examinations'!$A:$H,2,FALSE)</f>
        <v>34.6</v>
      </c>
      <c r="F2144" s="35">
        <f>VLOOKUP($A2144,'Medical Examinations'!$A:$H,3,FALSE)</f>
        <v>4.5</v>
      </c>
      <c r="G2144" s="35" t="str">
        <f>VLOOKUP($A2144,'Medical Examinations'!$A:$N,11,0)</f>
        <v>Yes</v>
      </c>
      <c r="H2144" s="35" t="str">
        <f>VLOOKUP($A2144,'Medical Examinations'!$A:$N,5,0)</f>
        <v>No</v>
      </c>
      <c r="I2144" s="35" t="str">
        <f>VLOOKUP($A2144,'Medical Examinations'!$A:$N,6,0)</f>
        <v>No</v>
      </c>
      <c r="J2144" s="35">
        <f>VLOOKUP($A2144,'Medical Examinations'!$A:$N,9,0)</f>
        <v>0</v>
      </c>
      <c r="K2144" s="35" t="str">
        <f>VLOOKUP($A2144,'Medical Examinations'!$A:$N,10,0)</f>
        <v>No</v>
      </c>
      <c r="L2144" s="35" t="str">
        <f>VLOOKUP($A2144,'Medical Examinations'!$A:$N,12,0)</f>
        <v>Obesity</v>
      </c>
      <c r="M2144" s="35" t="str">
        <f>VLOOKUP($A2144,'Medical Examinations'!$A:$N,13,0)</f>
        <v>Normal</v>
      </c>
      <c r="N2144" s="45">
        <f>IFERROR(VLOOKUP($A2144,'Hospitalisation Details'!$A:$P,15,0),"")</f>
        <v>37073</v>
      </c>
      <c r="O2144" s="46">
        <f>IFERROR(VLOOKUP($A2144,'Hospitalisation Details'!$A:$P,6,0),"")</f>
        <v>2020.18</v>
      </c>
      <c r="P2144" s="47" t="str">
        <f>IFERROR(VLOOKUP($A2144,'Hospitalisation Details'!$A:$P,12,0),"")</f>
        <v>tier - 3</v>
      </c>
      <c r="Q2144" s="47" t="str">
        <f>IFERROR(VLOOKUP($A2144,'Hospitalisation Details'!$A:$P,13,0),"")</f>
        <v>tier - 1</v>
      </c>
      <c r="R2144" s="47" t="str">
        <f>IFERROR(VLOOKUP($A2144,'Hospitalisation Details'!$A:$P,14,0),"")</f>
        <v>R1011</v>
      </c>
      <c r="S2144" s="47">
        <f>IFERROR(VLOOKUP($A2144,'Hospitalisation Details'!$A:$P,16,0),"")</f>
        <v>21</v>
      </c>
    </row>
    <row r="2145" spans="1:19" x14ac:dyDescent="0.3">
      <c r="A2145" s="34" t="str">
        <f>'Medical Examinations'!A2145</f>
        <v>Id2144</v>
      </c>
      <c r="B2145" s="36" t="str">
        <f>VLOOKUP($A2145,'Customer Names'!A:E,3,FALSE)</f>
        <v>Ms.</v>
      </c>
      <c r="C2145" s="37" t="str">
        <f>VLOOKUP($A2145,'Customer Names'!$A:$E,4,FALSE)</f>
        <v xml:space="preserve"> Valentina</v>
      </c>
      <c r="D2145" s="37" t="str">
        <f>VLOOKUP($A2145,'Customer Names'!A:E,5,FALSE)</f>
        <v>Bonanni</v>
      </c>
      <c r="E2145" s="35">
        <f>VLOOKUP($A2145,'Medical Examinations'!$A:$H,2,FALSE)</f>
        <v>25.8</v>
      </c>
      <c r="F2145" s="35">
        <f>VLOOKUP($A2145,'Medical Examinations'!$A:$H,3,FALSE)</f>
        <v>6.29</v>
      </c>
      <c r="G2145" s="35" t="str">
        <f>VLOOKUP($A2145,'Medical Examinations'!$A:$N,11,0)</f>
        <v>Yes</v>
      </c>
      <c r="H2145" s="35" t="str">
        <f>VLOOKUP($A2145,'Medical Examinations'!$A:$N,5,0)</f>
        <v>No</v>
      </c>
      <c r="I2145" s="35" t="str">
        <f>VLOOKUP($A2145,'Medical Examinations'!$A:$N,6,0)</f>
        <v>No</v>
      </c>
      <c r="J2145" s="35">
        <f>VLOOKUP($A2145,'Medical Examinations'!$A:$N,9,0)</f>
        <v>0</v>
      </c>
      <c r="K2145" s="35" t="str">
        <f>VLOOKUP($A2145,'Medical Examinations'!$A:$N,10,0)</f>
        <v>No</v>
      </c>
      <c r="L2145" s="35" t="str">
        <f>VLOOKUP($A2145,'Medical Examinations'!$A:$N,12,0)</f>
        <v>Overweight</v>
      </c>
      <c r="M2145" s="35" t="str">
        <f>VLOOKUP($A2145,'Medical Examinations'!$A:$N,13,0)</f>
        <v>Prediabetes</v>
      </c>
      <c r="N2145" s="45">
        <f>IFERROR(VLOOKUP($A2145,'Hospitalisation Details'!$A:$P,15,0),"")</f>
        <v>37117</v>
      </c>
      <c r="O2145" s="46">
        <f>IFERROR(VLOOKUP($A2145,'Hospitalisation Details'!$A:$P,6,0),"")</f>
        <v>2007.95</v>
      </c>
      <c r="P2145" s="47" t="str">
        <f>IFERROR(VLOOKUP($A2145,'Hospitalisation Details'!$A:$P,12,0),"")</f>
        <v>tier - 3</v>
      </c>
      <c r="Q2145" s="47" t="str">
        <f>IFERROR(VLOOKUP($A2145,'Hospitalisation Details'!$A:$P,13,0),"")</f>
        <v>tier - 2</v>
      </c>
      <c r="R2145" s="47" t="str">
        <f>IFERROR(VLOOKUP($A2145,'Hospitalisation Details'!$A:$P,14,0),"")</f>
        <v>R1011</v>
      </c>
      <c r="S2145" s="47">
        <f>IFERROR(VLOOKUP($A2145,'Hospitalisation Details'!$A:$P,16,0),"")</f>
        <v>21</v>
      </c>
    </row>
    <row r="2146" spans="1:19" x14ac:dyDescent="0.3">
      <c r="A2146" s="34" t="str">
        <f>'Medical Examinations'!A2146</f>
        <v>Id2145</v>
      </c>
      <c r="B2146" s="36" t="str">
        <f>VLOOKUP($A2146,'Customer Names'!A:E,3,FALSE)</f>
        <v>Mr.</v>
      </c>
      <c r="C2146" s="37" t="str">
        <f>VLOOKUP($A2146,'Customer Names'!$A:$E,4,FALSE)</f>
        <v xml:space="preserve"> Russell N.</v>
      </c>
      <c r="D2146" s="37" t="str">
        <f>VLOOKUP($A2146,'Customer Names'!A:E,5,FALSE)</f>
        <v>Stein</v>
      </c>
      <c r="E2146" s="35">
        <f>VLOOKUP($A2146,'Medical Examinations'!$A:$H,2,FALSE)</f>
        <v>35.86</v>
      </c>
      <c r="F2146" s="35">
        <f>VLOOKUP($A2146,'Medical Examinations'!$A:$H,3,FALSE)</f>
        <v>4.33</v>
      </c>
      <c r="G2146" s="35" t="str">
        <f>VLOOKUP($A2146,'Medical Examinations'!$A:$N,11,0)</f>
        <v>No</v>
      </c>
      <c r="H2146" s="35" t="str">
        <f>VLOOKUP($A2146,'Medical Examinations'!$A:$N,5,0)</f>
        <v>No</v>
      </c>
      <c r="I2146" s="35" t="str">
        <f>VLOOKUP($A2146,'Medical Examinations'!$A:$N,6,0)</f>
        <v>No</v>
      </c>
      <c r="J2146" s="35">
        <f>VLOOKUP($A2146,'Medical Examinations'!$A:$N,9,0)</f>
        <v>1</v>
      </c>
      <c r="K2146" s="35" t="str">
        <f>VLOOKUP($A2146,'Medical Examinations'!$A:$N,10,0)</f>
        <v>No</v>
      </c>
      <c r="L2146" s="35" t="str">
        <f>VLOOKUP($A2146,'Medical Examinations'!$A:$N,12,0)</f>
        <v>Obesity</v>
      </c>
      <c r="M2146" s="35" t="str">
        <f>VLOOKUP($A2146,'Medical Examinations'!$A:$N,13,0)</f>
        <v>Normal</v>
      </c>
      <c r="N2146" s="45">
        <f>IFERROR(VLOOKUP($A2146,'Hospitalisation Details'!$A:$P,15,0),"")</f>
        <v>36052</v>
      </c>
      <c r="O2146" s="46">
        <f>IFERROR(VLOOKUP($A2146,'Hospitalisation Details'!$A:$P,6,0),"")</f>
        <v>1986.93</v>
      </c>
      <c r="P2146" s="47" t="str">
        <f>IFERROR(VLOOKUP($A2146,'Hospitalisation Details'!$A:$P,12,0),"")</f>
        <v>tier - 3</v>
      </c>
      <c r="Q2146" s="47" t="str">
        <f>IFERROR(VLOOKUP($A2146,'Hospitalisation Details'!$A:$P,13,0),"")</f>
        <v>tier - 2</v>
      </c>
      <c r="R2146" s="47" t="str">
        <f>IFERROR(VLOOKUP($A2146,'Hospitalisation Details'!$A:$P,14,0),"")</f>
        <v>R1013</v>
      </c>
      <c r="S2146" s="47">
        <f>IFERROR(VLOOKUP($A2146,'Hospitalisation Details'!$A:$P,16,0),"")</f>
        <v>24</v>
      </c>
    </row>
    <row r="2147" spans="1:19" x14ac:dyDescent="0.3">
      <c r="A2147" s="34" t="str">
        <f>'Medical Examinations'!A2147</f>
        <v>Id2146</v>
      </c>
      <c r="B2147" s="36" t="str">
        <f>VLOOKUP($A2147,'Customer Names'!A:E,3,FALSE)</f>
        <v>Mr.</v>
      </c>
      <c r="C2147" s="37" t="str">
        <f>VLOOKUP($A2147,'Customer Names'!$A:$E,4,FALSE)</f>
        <v xml:space="preserve"> Scott R.</v>
      </c>
      <c r="D2147" s="37" t="str">
        <f>VLOOKUP($A2147,'Customer Names'!A:E,5,FALSE)</f>
        <v>Laumann</v>
      </c>
      <c r="E2147" s="35">
        <f>VLOOKUP($A2147,'Medical Examinations'!$A:$H,2,FALSE)</f>
        <v>40.47</v>
      </c>
      <c r="F2147" s="35">
        <f>VLOOKUP($A2147,'Medical Examinations'!$A:$H,3,FALSE)</f>
        <v>11.15</v>
      </c>
      <c r="G2147" s="35" t="str">
        <f>VLOOKUP($A2147,'Medical Examinations'!$A:$N,11,0)</f>
        <v>No</v>
      </c>
      <c r="H2147" s="35" t="str">
        <f>VLOOKUP($A2147,'Medical Examinations'!$A:$N,5,0)</f>
        <v>No</v>
      </c>
      <c r="I2147" s="35" t="str">
        <f>VLOOKUP($A2147,'Medical Examinations'!$A:$N,6,0)</f>
        <v>No</v>
      </c>
      <c r="J2147" s="35">
        <f>VLOOKUP($A2147,'Medical Examinations'!$A:$N,9,0)</f>
        <v>0</v>
      </c>
      <c r="K2147" s="35" t="str">
        <f>VLOOKUP($A2147,'Medical Examinations'!$A:$N,10,0)</f>
        <v>No</v>
      </c>
      <c r="L2147" s="35" t="str">
        <f>VLOOKUP($A2147,'Medical Examinations'!$A:$N,12,0)</f>
        <v>Obesity</v>
      </c>
      <c r="M2147" s="35" t="str">
        <f>VLOOKUP($A2147,'Medical Examinations'!$A:$N,13,0)</f>
        <v>Diabetes</v>
      </c>
      <c r="N2147" s="45">
        <f>IFERROR(VLOOKUP($A2147,'Hospitalisation Details'!$A:$P,15,0),"")</f>
        <v>37528</v>
      </c>
      <c r="O2147" s="46">
        <f>IFERROR(VLOOKUP($A2147,'Hospitalisation Details'!$A:$P,6,0),"")</f>
        <v>1984.45</v>
      </c>
      <c r="P2147" s="47" t="str">
        <f>IFERROR(VLOOKUP($A2147,'Hospitalisation Details'!$A:$P,12,0),"")</f>
        <v>tier - 3</v>
      </c>
      <c r="Q2147" s="47" t="str">
        <f>IFERROR(VLOOKUP($A2147,'Hospitalisation Details'!$A:$P,13,0),"")</f>
        <v>tier - 3</v>
      </c>
      <c r="R2147" s="47" t="str">
        <f>IFERROR(VLOOKUP($A2147,'Hospitalisation Details'!$A:$P,14,0),"")</f>
        <v>R1016</v>
      </c>
      <c r="S2147" s="47">
        <f>IFERROR(VLOOKUP($A2147,'Hospitalisation Details'!$A:$P,16,0),"")</f>
        <v>20</v>
      </c>
    </row>
    <row r="2148" spans="1:19" x14ac:dyDescent="0.3">
      <c r="A2148" s="34" t="str">
        <f>'Medical Examinations'!A2148</f>
        <v>Id2147</v>
      </c>
      <c r="B2148" s="36" t="str">
        <f>VLOOKUP($A2148,'Customer Names'!A:E,3,FALSE)</f>
        <v>Mr.</v>
      </c>
      <c r="C2148" s="37" t="str">
        <f>VLOOKUP($A2148,'Customer Names'!$A:$E,4,FALSE)</f>
        <v xml:space="preserve"> Jose Francisco Sr.</v>
      </c>
      <c r="D2148" s="37" t="str">
        <f>VLOOKUP($A2148,'Customer Names'!A:E,5,FALSE)</f>
        <v>Galaviz</v>
      </c>
      <c r="E2148" s="35">
        <f>VLOOKUP($A2148,'Medical Examinations'!$A:$H,2,FALSE)</f>
        <v>32.01</v>
      </c>
      <c r="F2148" s="35">
        <f>VLOOKUP($A2148,'Medical Examinations'!$A:$H,3,FALSE)</f>
        <v>6.45</v>
      </c>
      <c r="G2148" s="35" t="str">
        <f>VLOOKUP($A2148,'Medical Examinations'!$A:$N,11,0)</f>
        <v>No</v>
      </c>
      <c r="H2148" s="35" t="str">
        <f>VLOOKUP($A2148,'Medical Examinations'!$A:$N,5,0)</f>
        <v>No</v>
      </c>
      <c r="I2148" s="35" t="str">
        <f>VLOOKUP($A2148,'Medical Examinations'!$A:$N,6,0)</f>
        <v>No</v>
      </c>
      <c r="J2148" s="35">
        <f>VLOOKUP($A2148,'Medical Examinations'!$A:$N,9,0)</f>
        <v>1</v>
      </c>
      <c r="K2148" s="35" t="str">
        <f>VLOOKUP($A2148,'Medical Examinations'!$A:$N,10,0)</f>
        <v>No</v>
      </c>
      <c r="L2148" s="35" t="str">
        <f>VLOOKUP($A2148,'Medical Examinations'!$A:$N,12,0)</f>
        <v>Obesity</v>
      </c>
      <c r="M2148" s="35" t="str">
        <f>VLOOKUP($A2148,'Medical Examinations'!$A:$N,13,0)</f>
        <v>Prediabetes</v>
      </c>
      <c r="N2148" s="45">
        <f>IFERROR(VLOOKUP($A2148,'Hospitalisation Details'!$A:$P,15,0),"")</f>
        <v>36158</v>
      </c>
      <c r="O2148" s="46">
        <f>IFERROR(VLOOKUP($A2148,'Hospitalisation Details'!$A:$P,6,0),"")</f>
        <v>1981.58</v>
      </c>
      <c r="P2148" s="47" t="str">
        <f>IFERROR(VLOOKUP($A2148,'Hospitalisation Details'!$A:$P,12,0),"")</f>
        <v>tier - 3</v>
      </c>
      <c r="Q2148" s="47" t="str">
        <f>IFERROR(VLOOKUP($A2148,'Hospitalisation Details'!$A:$P,13,0),"")</f>
        <v>tier - 1</v>
      </c>
      <c r="R2148" s="47" t="str">
        <f>IFERROR(VLOOKUP($A2148,'Hospitalisation Details'!$A:$P,14,0),"")</f>
        <v>R1013</v>
      </c>
      <c r="S2148" s="47">
        <f>IFERROR(VLOOKUP($A2148,'Hospitalisation Details'!$A:$P,16,0),"")</f>
        <v>24</v>
      </c>
    </row>
    <row r="2149" spans="1:19" x14ac:dyDescent="0.3">
      <c r="A2149" s="34" t="str">
        <f>'Medical Examinations'!A2149</f>
        <v>Id2148</v>
      </c>
      <c r="B2149" s="36" t="str">
        <f>VLOOKUP($A2149,'Customer Names'!A:E,3,FALSE)</f>
        <v>Mr.</v>
      </c>
      <c r="C2149" s="37" t="str">
        <f>VLOOKUP($A2149,'Customer Names'!$A:$E,4,FALSE)</f>
        <v xml:space="preserve"> Paul J</v>
      </c>
      <c r="D2149" s="37" t="str">
        <f>VLOOKUP($A2149,'Customer Names'!A:E,5,FALSE)</f>
        <v>Piper</v>
      </c>
      <c r="E2149" s="35">
        <f>VLOOKUP($A2149,'Medical Examinations'!$A:$H,2,FALSE)</f>
        <v>33</v>
      </c>
      <c r="F2149" s="35">
        <f>VLOOKUP($A2149,'Medical Examinations'!$A:$H,3,FALSE)</f>
        <v>9.27</v>
      </c>
      <c r="G2149" s="35" t="str">
        <f>VLOOKUP($A2149,'Medical Examinations'!$A:$N,11,0)</f>
        <v>No</v>
      </c>
      <c r="H2149" s="35" t="str">
        <f>VLOOKUP($A2149,'Medical Examinations'!$A:$N,5,0)</f>
        <v>No</v>
      </c>
      <c r="I2149" s="35" t="str">
        <f>VLOOKUP($A2149,'Medical Examinations'!$A:$N,6,0)</f>
        <v>No</v>
      </c>
      <c r="J2149" s="35">
        <f>VLOOKUP($A2149,'Medical Examinations'!$A:$N,9,0)</f>
        <v>0</v>
      </c>
      <c r="K2149" s="35" t="str">
        <f>VLOOKUP($A2149,'Medical Examinations'!$A:$N,10,0)</f>
        <v>No</v>
      </c>
      <c r="L2149" s="35" t="str">
        <f>VLOOKUP($A2149,'Medical Examinations'!$A:$N,12,0)</f>
        <v>Obesity</v>
      </c>
      <c r="M2149" s="35" t="str">
        <f>VLOOKUP($A2149,'Medical Examinations'!$A:$N,13,0)</f>
        <v>Diabetes</v>
      </c>
      <c r="N2149" s="45">
        <f>IFERROR(VLOOKUP($A2149,'Hospitalisation Details'!$A:$P,15,0),"")</f>
        <v>37453</v>
      </c>
      <c r="O2149" s="46">
        <f>IFERROR(VLOOKUP($A2149,'Hospitalisation Details'!$A:$P,6,0),"")</f>
        <v>1980.07</v>
      </c>
      <c r="P2149" s="47" t="str">
        <f>IFERROR(VLOOKUP($A2149,'Hospitalisation Details'!$A:$P,12,0),"")</f>
        <v>tier - 3</v>
      </c>
      <c r="Q2149" s="47" t="str">
        <f>IFERROR(VLOOKUP($A2149,'Hospitalisation Details'!$A:$P,13,0),"")</f>
        <v>tier - 3</v>
      </c>
      <c r="R2149" s="47" t="str">
        <f>IFERROR(VLOOKUP($A2149,'Hospitalisation Details'!$A:$P,14,0),"")</f>
        <v>R1011</v>
      </c>
      <c r="S2149" s="47">
        <f>IFERROR(VLOOKUP($A2149,'Hospitalisation Details'!$A:$P,16,0),"")</f>
        <v>20</v>
      </c>
    </row>
    <row r="2150" spans="1:19" x14ac:dyDescent="0.3">
      <c r="A2150" s="34" t="str">
        <f>'Medical Examinations'!A2150</f>
        <v>Id2149</v>
      </c>
      <c r="B2150" s="36" t="str">
        <f>VLOOKUP($A2150,'Customer Names'!A:E,3,FALSE)</f>
        <v>Mr.</v>
      </c>
      <c r="C2150" s="37" t="str">
        <f>VLOOKUP($A2150,'Customer Names'!$A:$E,4,FALSE)</f>
        <v xml:space="preserve"> Adam</v>
      </c>
      <c r="D2150" s="37" t="str">
        <f>VLOOKUP($A2150,'Customer Names'!A:E,5,FALSE)</f>
        <v>Cantini</v>
      </c>
      <c r="E2150" s="35">
        <f>VLOOKUP($A2150,'Medical Examinations'!$A:$H,2,FALSE)</f>
        <v>29.3</v>
      </c>
      <c r="F2150" s="35">
        <f>VLOOKUP($A2150,'Medical Examinations'!$A:$H,3,FALSE)</f>
        <v>6.15</v>
      </c>
      <c r="G2150" s="35" t="str">
        <f>VLOOKUP($A2150,'Medical Examinations'!$A:$N,11,0)</f>
        <v>No</v>
      </c>
      <c r="H2150" s="35" t="str">
        <f>VLOOKUP($A2150,'Medical Examinations'!$A:$N,5,0)</f>
        <v>No</v>
      </c>
      <c r="I2150" s="35" t="str">
        <f>VLOOKUP($A2150,'Medical Examinations'!$A:$N,6,0)</f>
        <v>No</v>
      </c>
      <c r="J2150" s="35">
        <f>VLOOKUP($A2150,'Medical Examinations'!$A:$N,9,0)</f>
        <v>1</v>
      </c>
      <c r="K2150" s="35" t="str">
        <f>VLOOKUP($A2150,'Medical Examinations'!$A:$N,10,0)</f>
        <v>No</v>
      </c>
      <c r="L2150" s="35" t="str">
        <f>VLOOKUP($A2150,'Medical Examinations'!$A:$N,12,0)</f>
        <v>Overweight</v>
      </c>
      <c r="M2150" s="35" t="str">
        <f>VLOOKUP($A2150,'Medical Examinations'!$A:$N,13,0)</f>
        <v>Prediabetes</v>
      </c>
      <c r="N2150" s="45">
        <f>IFERROR(VLOOKUP($A2150,'Hospitalisation Details'!$A:$P,15,0),"")</f>
        <v>36067</v>
      </c>
      <c r="O2150" s="46">
        <f>IFERROR(VLOOKUP($A2150,'Hospitalisation Details'!$A:$P,6,0),"")</f>
        <v>1977.82</v>
      </c>
      <c r="P2150" s="47" t="str">
        <f>IFERROR(VLOOKUP($A2150,'Hospitalisation Details'!$A:$P,12,0),"")</f>
        <v>tier - 3</v>
      </c>
      <c r="Q2150" s="47" t="str">
        <f>IFERROR(VLOOKUP($A2150,'Hospitalisation Details'!$A:$P,13,0),"")</f>
        <v>tier - 1</v>
      </c>
      <c r="R2150" s="47" t="str">
        <f>IFERROR(VLOOKUP($A2150,'Hospitalisation Details'!$A:$P,14,0),"")</f>
        <v>R1011</v>
      </c>
      <c r="S2150" s="47">
        <f>IFERROR(VLOOKUP($A2150,'Hospitalisation Details'!$A:$P,16,0),"")</f>
        <v>24</v>
      </c>
    </row>
    <row r="2151" spans="1:19" x14ac:dyDescent="0.3">
      <c r="A2151" s="34" t="str">
        <f>'Medical Examinations'!A2151</f>
        <v>Id2150</v>
      </c>
      <c r="B2151" s="36" t="str">
        <f>VLOOKUP($A2151,'Customer Names'!A:E,3,FALSE)</f>
        <v>Mr.</v>
      </c>
      <c r="C2151" s="37" t="str">
        <f>VLOOKUP($A2151,'Customer Names'!$A:$E,4,FALSE)</f>
        <v xml:space="preserve"> Edward J.</v>
      </c>
      <c r="D2151" s="37" t="str">
        <f>VLOOKUP($A2151,'Customer Names'!A:E,5,FALSE)</f>
        <v>Hartman</v>
      </c>
      <c r="E2151" s="35">
        <f>VLOOKUP($A2151,'Medical Examinations'!$A:$H,2,FALSE)</f>
        <v>25.8</v>
      </c>
      <c r="F2151" s="35">
        <f>VLOOKUP($A2151,'Medical Examinations'!$A:$H,3,FALSE)</f>
        <v>4.13</v>
      </c>
      <c r="G2151" s="35" t="str">
        <f>VLOOKUP($A2151,'Medical Examinations'!$A:$N,11,0)</f>
        <v>No</v>
      </c>
      <c r="H2151" s="35" t="str">
        <f>VLOOKUP($A2151,'Medical Examinations'!$A:$N,5,0)</f>
        <v>No</v>
      </c>
      <c r="I2151" s="35" t="str">
        <f>VLOOKUP($A2151,'Medical Examinations'!$A:$N,6,0)</f>
        <v>No</v>
      </c>
      <c r="J2151" s="35">
        <f>VLOOKUP($A2151,'Medical Examinations'!$A:$N,9,0)</f>
        <v>1</v>
      </c>
      <c r="K2151" s="35" t="str">
        <f>VLOOKUP($A2151,'Medical Examinations'!$A:$N,10,0)</f>
        <v>No</v>
      </c>
      <c r="L2151" s="35" t="str">
        <f>VLOOKUP($A2151,'Medical Examinations'!$A:$N,12,0)</f>
        <v>Overweight</v>
      </c>
      <c r="M2151" s="35" t="str">
        <f>VLOOKUP($A2151,'Medical Examinations'!$A:$N,13,0)</f>
        <v>Normal</v>
      </c>
      <c r="N2151" s="45">
        <f>IFERROR(VLOOKUP($A2151,'Hospitalisation Details'!$A:$P,15,0),"")</f>
        <v>36073</v>
      </c>
      <c r="O2151" s="46">
        <f>IFERROR(VLOOKUP($A2151,'Hospitalisation Details'!$A:$P,6,0),"")</f>
        <v>1972.95</v>
      </c>
      <c r="P2151" s="47" t="str">
        <f>IFERROR(VLOOKUP($A2151,'Hospitalisation Details'!$A:$P,12,0),"")</f>
        <v>tier - 3</v>
      </c>
      <c r="Q2151" s="47" t="str">
        <f>IFERROR(VLOOKUP($A2151,'Hospitalisation Details'!$A:$P,13,0),"")</f>
        <v>tier - 1</v>
      </c>
      <c r="R2151" s="47" t="str">
        <f>IFERROR(VLOOKUP($A2151,'Hospitalisation Details'!$A:$P,14,0),"")</f>
        <v>R1011</v>
      </c>
      <c r="S2151" s="47">
        <f>IFERROR(VLOOKUP($A2151,'Hospitalisation Details'!$A:$P,16,0),"")</f>
        <v>24</v>
      </c>
    </row>
    <row r="2152" spans="1:19" x14ac:dyDescent="0.3">
      <c r="A2152" s="34" t="str">
        <f>'Medical Examinations'!A2152</f>
        <v>Id2151</v>
      </c>
      <c r="B2152" s="36" t="str">
        <f>VLOOKUP($A2152,'Customer Names'!A:E,3,FALSE)</f>
        <v>Mr.</v>
      </c>
      <c r="C2152" s="37" t="str">
        <f>VLOOKUP($A2152,'Customer Names'!$A:$E,4,FALSE)</f>
        <v xml:space="preserve"> Patrick A.</v>
      </c>
      <c r="D2152" s="37" t="str">
        <f>VLOOKUP($A2152,'Customer Names'!A:E,5,FALSE)</f>
        <v>Werhane</v>
      </c>
      <c r="E2152" s="35">
        <f>VLOOKUP($A2152,'Medical Examinations'!$A:$H,2,FALSE)</f>
        <v>23.4</v>
      </c>
      <c r="F2152" s="35">
        <f>VLOOKUP($A2152,'Medical Examinations'!$A:$H,3,FALSE)</f>
        <v>4.24</v>
      </c>
      <c r="G2152" s="35" t="str">
        <f>VLOOKUP($A2152,'Medical Examinations'!$A:$N,11,0)</f>
        <v>No</v>
      </c>
      <c r="H2152" s="35" t="str">
        <f>VLOOKUP($A2152,'Medical Examinations'!$A:$N,5,0)</f>
        <v>No</v>
      </c>
      <c r="I2152" s="35" t="str">
        <f>VLOOKUP($A2152,'Medical Examinations'!$A:$N,6,0)</f>
        <v>No</v>
      </c>
      <c r="J2152" s="35">
        <f>VLOOKUP($A2152,'Medical Examinations'!$A:$N,9,0)</f>
        <v>1</v>
      </c>
      <c r="K2152" s="35" t="str">
        <f>VLOOKUP($A2152,'Medical Examinations'!$A:$N,10,0)</f>
        <v>No</v>
      </c>
      <c r="L2152" s="35" t="str">
        <f>VLOOKUP($A2152,'Medical Examinations'!$A:$N,12,0)</f>
        <v>Normal Weight</v>
      </c>
      <c r="M2152" s="35" t="str">
        <f>VLOOKUP($A2152,'Medical Examinations'!$A:$N,13,0)</f>
        <v>Normal</v>
      </c>
      <c r="N2152" s="45">
        <f>IFERROR(VLOOKUP($A2152,'Hospitalisation Details'!$A:$P,15,0),"")</f>
        <v>36066</v>
      </c>
      <c r="O2152" s="46">
        <f>IFERROR(VLOOKUP($A2152,'Hospitalisation Details'!$A:$P,6,0),"")</f>
        <v>1969.61</v>
      </c>
      <c r="P2152" s="47" t="str">
        <f>IFERROR(VLOOKUP($A2152,'Hospitalisation Details'!$A:$P,12,0),"")</f>
        <v>tier - 3</v>
      </c>
      <c r="Q2152" s="47" t="str">
        <f>IFERROR(VLOOKUP($A2152,'Hospitalisation Details'!$A:$P,13,0),"")</f>
        <v>tier - 3</v>
      </c>
      <c r="R2152" s="47" t="str">
        <f>IFERROR(VLOOKUP($A2152,'Hospitalisation Details'!$A:$P,14,0),"")</f>
        <v>R1011</v>
      </c>
      <c r="S2152" s="47">
        <f>IFERROR(VLOOKUP($A2152,'Hospitalisation Details'!$A:$P,16,0),"")</f>
        <v>24</v>
      </c>
    </row>
    <row r="2153" spans="1:19" x14ac:dyDescent="0.3">
      <c r="A2153" s="34" t="str">
        <f>'Medical Examinations'!A2153</f>
        <v>Id2152</v>
      </c>
      <c r="B2153" s="36" t="str">
        <f>VLOOKUP($A2153,'Customer Names'!A:E,3,FALSE)</f>
        <v>Mr.</v>
      </c>
      <c r="C2153" s="37" t="str">
        <f>VLOOKUP($A2153,'Customer Names'!$A:$E,4,FALSE)</f>
        <v xml:space="preserve"> Geraint H</v>
      </c>
      <c r="D2153" s="37" t="str">
        <f>VLOOKUP($A2153,'Customer Names'!A:E,5,FALSE)</f>
        <v>Davies</v>
      </c>
      <c r="E2153" s="35">
        <f>VLOOKUP($A2153,'Medical Examinations'!$A:$H,2,FALSE)</f>
        <v>27.93</v>
      </c>
      <c r="F2153" s="35">
        <f>VLOOKUP($A2153,'Medical Examinations'!$A:$H,3,FALSE)</f>
        <v>9.8800000000000008</v>
      </c>
      <c r="G2153" s="35" t="str">
        <f>VLOOKUP($A2153,'Medical Examinations'!$A:$N,11,0)</f>
        <v>No</v>
      </c>
      <c r="H2153" s="35" t="str">
        <f>VLOOKUP($A2153,'Medical Examinations'!$A:$N,5,0)</f>
        <v>No</v>
      </c>
      <c r="I2153" s="35" t="str">
        <f>VLOOKUP($A2153,'Medical Examinations'!$A:$N,6,0)</f>
        <v>No</v>
      </c>
      <c r="J2153" s="35">
        <f>VLOOKUP($A2153,'Medical Examinations'!$A:$N,9,0)</f>
        <v>0</v>
      </c>
      <c r="K2153" s="35" t="str">
        <f>VLOOKUP($A2153,'Medical Examinations'!$A:$N,10,0)</f>
        <v>No</v>
      </c>
      <c r="L2153" s="35" t="str">
        <f>VLOOKUP($A2153,'Medical Examinations'!$A:$N,12,0)</f>
        <v>Overweight</v>
      </c>
      <c r="M2153" s="35" t="str">
        <f>VLOOKUP($A2153,'Medical Examinations'!$A:$N,13,0)</f>
        <v>Diabetes</v>
      </c>
      <c r="N2153" s="45">
        <f>IFERROR(VLOOKUP($A2153,'Hospitalisation Details'!$A:$P,15,0),"")</f>
        <v>37466</v>
      </c>
      <c r="O2153" s="46">
        <f>IFERROR(VLOOKUP($A2153,'Hospitalisation Details'!$A:$P,6,0),"")</f>
        <v>1967.02</v>
      </c>
      <c r="P2153" s="47" t="str">
        <f>IFERROR(VLOOKUP($A2153,'Hospitalisation Details'!$A:$P,12,0),"")</f>
        <v>tier - 3</v>
      </c>
      <c r="Q2153" s="47" t="str">
        <f>IFERROR(VLOOKUP($A2153,'Hospitalisation Details'!$A:$P,13,0),"")</f>
        <v>tier - 2</v>
      </c>
      <c r="R2153" s="47" t="str">
        <f>IFERROR(VLOOKUP($A2153,'Hospitalisation Details'!$A:$P,14,0),"")</f>
        <v>R1016</v>
      </c>
      <c r="S2153" s="47">
        <f>IFERROR(VLOOKUP($A2153,'Hospitalisation Details'!$A:$P,16,0),"")</f>
        <v>20</v>
      </c>
    </row>
    <row r="2154" spans="1:19" x14ac:dyDescent="0.3">
      <c r="A2154" s="34" t="str">
        <f>'Medical Examinations'!A2154</f>
        <v>Id2153</v>
      </c>
      <c r="B2154" s="36" t="str">
        <f>VLOOKUP($A2154,'Customer Names'!A:E,3,FALSE)</f>
        <v>Mr.</v>
      </c>
      <c r="C2154" s="37" t="str">
        <f>VLOOKUP($A2154,'Customer Names'!$A:$E,4,FALSE)</f>
        <v xml:space="preserve"> Dj</v>
      </c>
      <c r="D2154" s="37" t="str">
        <f>VLOOKUP($A2154,'Customer Names'!A:E,5,FALSE)</f>
        <v>Hummel</v>
      </c>
      <c r="E2154" s="35">
        <f>VLOOKUP($A2154,'Medical Examinations'!$A:$H,2,FALSE)</f>
        <v>22</v>
      </c>
      <c r="F2154" s="35">
        <f>VLOOKUP($A2154,'Medical Examinations'!$A:$H,3,FALSE)</f>
        <v>9.5</v>
      </c>
      <c r="G2154" s="35" t="str">
        <f>VLOOKUP($A2154,'Medical Examinations'!$A:$N,11,0)</f>
        <v>No</v>
      </c>
      <c r="H2154" s="35" t="str">
        <f>VLOOKUP($A2154,'Medical Examinations'!$A:$N,5,0)</f>
        <v>No</v>
      </c>
      <c r="I2154" s="35" t="str">
        <f>VLOOKUP($A2154,'Medical Examinations'!$A:$N,6,0)</f>
        <v>No</v>
      </c>
      <c r="J2154" s="35">
        <f>VLOOKUP($A2154,'Medical Examinations'!$A:$N,9,0)</f>
        <v>0</v>
      </c>
      <c r="K2154" s="35" t="str">
        <f>VLOOKUP($A2154,'Medical Examinations'!$A:$N,10,0)</f>
        <v>No</v>
      </c>
      <c r="L2154" s="35" t="str">
        <f>VLOOKUP($A2154,'Medical Examinations'!$A:$N,12,0)</f>
        <v>Normal Weight</v>
      </c>
      <c r="M2154" s="35" t="str">
        <f>VLOOKUP($A2154,'Medical Examinations'!$A:$N,13,0)</f>
        <v>Diabetes</v>
      </c>
      <c r="N2154" s="45">
        <f>IFERROR(VLOOKUP($A2154,'Hospitalisation Details'!$A:$P,15,0),"")</f>
        <v>37506</v>
      </c>
      <c r="O2154" s="46">
        <f>IFERROR(VLOOKUP($A2154,'Hospitalisation Details'!$A:$P,6,0),"")</f>
        <v>1964.78</v>
      </c>
      <c r="P2154" s="47" t="str">
        <f>IFERROR(VLOOKUP($A2154,'Hospitalisation Details'!$A:$P,12,0),"")</f>
        <v>tier - 3</v>
      </c>
      <c r="Q2154" s="47" t="str">
        <f>IFERROR(VLOOKUP($A2154,'Hospitalisation Details'!$A:$P,13,0),"")</f>
        <v>tier - 1</v>
      </c>
      <c r="R2154" s="47" t="str">
        <f>IFERROR(VLOOKUP($A2154,'Hospitalisation Details'!$A:$P,14,0),"")</f>
        <v>R1011</v>
      </c>
      <c r="S2154" s="47">
        <f>IFERROR(VLOOKUP($A2154,'Hospitalisation Details'!$A:$P,16,0),"")</f>
        <v>20</v>
      </c>
    </row>
    <row r="2155" spans="1:19" x14ac:dyDescent="0.3">
      <c r="A2155" s="34" t="str">
        <f>'Medical Examinations'!A2155</f>
        <v>Id2154</v>
      </c>
      <c r="B2155" s="36" t="str">
        <f>VLOOKUP($A2155,'Customer Names'!A:E,3,FALSE)</f>
        <v>Mr.</v>
      </c>
      <c r="C2155" s="37" t="str">
        <f>VLOOKUP($A2155,'Customer Names'!$A:$E,4,FALSE)</f>
        <v xml:space="preserve"> Zachary A</v>
      </c>
      <c r="D2155" s="37" t="str">
        <f>VLOOKUP($A2155,'Customer Names'!A:E,5,FALSE)</f>
        <v>Lutz</v>
      </c>
      <c r="E2155" s="35">
        <f>VLOOKUP($A2155,'Medical Examinations'!$A:$H,2,FALSE)</f>
        <v>36.86</v>
      </c>
      <c r="F2155" s="35">
        <f>VLOOKUP($A2155,'Medical Examinations'!$A:$H,3,FALSE)</f>
        <v>4.97</v>
      </c>
      <c r="G2155" s="35" t="str">
        <f>VLOOKUP($A2155,'Medical Examinations'!$A:$N,11,0)</f>
        <v>Yes</v>
      </c>
      <c r="H2155" s="35" t="str">
        <f>VLOOKUP($A2155,'Medical Examinations'!$A:$N,5,0)</f>
        <v>No</v>
      </c>
      <c r="I2155" s="35" t="str">
        <f>VLOOKUP($A2155,'Medical Examinations'!$A:$N,6,0)</f>
        <v>No</v>
      </c>
      <c r="J2155" s="35">
        <f>VLOOKUP($A2155,'Medical Examinations'!$A:$N,9,0)</f>
        <v>0</v>
      </c>
      <c r="K2155" s="35" t="str">
        <f>VLOOKUP($A2155,'Medical Examinations'!$A:$N,10,0)</f>
        <v>No</v>
      </c>
      <c r="L2155" s="35" t="str">
        <f>VLOOKUP($A2155,'Medical Examinations'!$A:$N,12,0)</f>
        <v>Obesity</v>
      </c>
      <c r="M2155" s="35" t="str">
        <f>VLOOKUP($A2155,'Medical Examinations'!$A:$N,13,0)</f>
        <v>Normal</v>
      </c>
      <c r="N2155" s="45">
        <f>IFERROR(VLOOKUP($A2155,'Hospitalisation Details'!$A:$P,15,0),"")</f>
        <v>37234</v>
      </c>
      <c r="O2155" s="46">
        <f>IFERROR(VLOOKUP($A2155,'Hospitalisation Details'!$A:$P,6,0),"")</f>
        <v>1917.32</v>
      </c>
      <c r="P2155" s="47" t="str">
        <f>IFERROR(VLOOKUP($A2155,'Hospitalisation Details'!$A:$P,12,0),"")</f>
        <v>tier - 3</v>
      </c>
      <c r="Q2155" s="47" t="str">
        <f>IFERROR(VLOOKUP($A2155,'Hospitalisation Details'!$A:$P,13,0),"")</f>
        <v>tier - 2</v>
      </c>
      <c r="R2155" s="47" t="str">
        <f>IFERROR(VLOOKUP($A2155,'Hospitalisation Details'!$A:$P,14,0),"")</f>
        <v>R1012</v>
      </c>
      <c r="S2155" s="47">
        <f>IFERROR(VLOOKUP($A2155,'Hospitalisation Details'!$A:$P,16,0),"")</f>
        <v>21</v>
      </c>
    </row>
    <row r="2156" spans="1:19" x14ac:dyDescent="0.3">
      <c r="A2156" s="34" t="str">
        <f>'Medical Examinations'!A2156</f>
        <v>Id2155</v>
      </c>
      <c r="B2156" s="36" t="str">
        <f>VLOOKUP($A2156,'Customer Names'!A:E,3,FALSE)</f>
        <v>Mr.</v>
      </c>
      <c r="C2156" s="37" t="str">
        <f>VLOOKUP($A2156,'Customer Names'!$A:$E,4,FALSE)</f>
        <v xml:space="preserve"> Brian W.</v>
      </c>
      <c r="D2156" s="37" t="str">
        <f>VLOOKUP($A2156,'Customer Names'!A:E,5,FALSE)</f>
        <v>Waters</v>
      </c>
      <c r="E2156" s="35">
        <f>VLOOKUP($A2156,'Medical Examinations'!$A:$H,2,FALSE)</f>
        <v>31.254999999999999</v>
      </c>
      <c r="F2156" s="35">
        <f>VLOOKUP($A2156,'Medical Examinations'!$A:$H,3,FALSE)</f>
        <v>5.49</v>
      </c>
      <c r="G2156" s="35" t="str">
        <f>VLOOKUP($A2156,'Medical Examinations'!$A:$N,11,0)</f>
        <v>Yes</v>
      </c>
      <c r="H2156" s="35" t="str">
        <f>VLOOKUP($A2156,'Medical Examinations'!$A:$N,5,0)</f>
        <v>No</v>
      </c>
      <c r="I2156" s="35" t="str">
        <f>VLOOKUP($A2156,'Medical Examinations'!$A:$N,6,0)</f>
        <v>No</v>
      </c>
      <c r="J2156" s="35">
        <f>VLOOKUP($A2156,'Medical Examinations'!$A:$N,9,0)</f>
        <v>0</v>
      </c>
      <c r="K2156" s="35" t="str">
        <f>VLOOKUP($A2156,'Medical Examinations'!$A:$N,10,0)</f>
        <v>No</v>
      </c>
      <c r="L2156" s="35" t="str">
        <f>VLOOKUP($A2156,'Medical Examinations'!$A:$N,12,0)</f>
        <v>Obesity</v>
      </c>
      <c r="M2156" s="35" t="str">
        <f>VLOOKUP($A2156,'Medical Examinations'!$A:$N,13,0)</f>
        <v>Normal</v>
      </c>
      <c r="N2156" s="45">
        <f>IFERROR(VLOOKUP($A2156,'Hospitalisation Details'!$A:$P,15,0),"")</f>
        <v>37106</v>
      </c>
      <c r="O2156" s="46">
        <f>IFERROR(VLOOKUP($A2156,'Hospitalisation Details'!$A:$P,6,0),"")</f>
        <v>1909.53</v>
      </c>
      <c r="P2156" s="47" t="str">
        <f>IFERROR(VLOOKUP($A2156,'Hospitalisation Details'!$A:$P,12,0),"")</f>
        <v>tier - 3</v>
      </c>
      <c r="Q2156" s="47" t="str">
        <f>IFERROR(VLOOKUP($A2156,'Hospitalisation Details'!$A:$P,13,0),"")</f>
        <v>tier - 3</v>
      </c>
      <c r="R2156" s="47" t="str">
        <f>IFERROR(VLOOKUP($A2156,'Hospitalisation Details'!$A:$P,14,0),"")</f>
        <v>R1012</v>
      </c>
      <c r="S2156" s="47">
        <f>IFERROR(VLOOKUP($A2156,'Hospitalisation Details'!$A:$P,16,0),"")</f>
        <v>21</v>
      </c>
    </row>
    <row r="2157" spans="1:19" x14ac:dyDescent="0.3">
      <c r="A2157" s="34" t="str">
        <f>'Medical Examinations'!A2157</f>
        <v>Id2156</v>
      </c>
      <c r="B2157" s="36" t="str">
        <f>VLOOKUP($A2157,'Customer Names'!A:E,3,FALSE)</f>
        <v>Mr.</v>
      </c>
      <c r="C2157" s="37" t="str">
        <f>VLOOKUP($A2157,'Customer Names'!$A:$E,4,FALSE)</f>
        <v xml:space="preserve"> Joe</v>
      </c>
      <c r="D2157" s="37" t="str">
        <f>VLOOKUP($A2157,'Customer Names'!A:E,5,FALSE)</f>
        <v>Viglienzoni</v>
      </c>
      <c r="E2157" s="35">
        <f>VLOOKUP($A2157,'Medical Examinations'!$A:$H,2,FALSE)</f>
        <v>23.06</v>
      </c>
      <c r="F2157" s="35">
        <f>VLOOKUP($A2157,'Medical Examinations'!$A:$H,3,FALSE)</f>
        <v>4.47</v>
      </c>
      <c r="G2157" s="35" t="str">
        <f>VLOOKUP($A2157,'Medical Examinations'!$A:$N,11,0)</f>
        <v>No</v>
      </c>
      <c r="H2157" s="35" t="str">
        <f>VLOOKUP($A2157,'Medical Examinations'!$A:$N,5,0)</f>
        <v>No</v>
      </c>
      <c r="I2157" s="35" t="str">
        <f>VLOOKUP($A2157,'Medical Examinations'!$A:$N,6,0)</f>
        <v>No</v>
      </c>
      <c r="J2157" s="35">
        <f>VLOOKUP($A2157,'Medical Examinations'!$A:$N,9,0)</f>
        <v>0</v>
      </c>
      <c r="K2157" s="35" t="str">
        <f>VLOOKUP($A2157,'Medical Examinations'!$A:$N,10,0)</f>
        <v>No</v>
      </c>
      <c r="L2157" s="35" t="str">
        <f>VLOOKUP($A2157,'Medical Examinations'!$A:$N,12,0)</f>
        <v>Normal Weight</v>
      </c>
      <c r="M2157" s="35" t="str">
        <f>VLOOKUP($A2157,'Medical Examinations'!$A:$N,13,0)</f>
        <v>Normal</v>
      </c>
      <c r="N2157" s="45">
        <f>IFERROR(VLOOKUP($A2157,'Hospitalisation Details'!$A:$P,15,0),"")</f>
        <v>34613</v>
      </c>
      <c r="O2157" s="46">
        <f>IFERROR(VLOOKUP($A2157,'Hospitalisation Details'!$A:$P,6,0),"")</f>
        <v>1908.9</v>
      </c>
      <c r="P2157" s="47" t="str">
        <f>IFERROR(VLOOKUP($A2157,'Hospitalisation Details'!$A:$P,12,0),"")</f>
        <v>tier - 3</v>
      </c>
      <c r="Q2157" s="47" t="str">
        <f>IFERROR(VLOOKUP($A2157,'Hospitalisation Details'!$A:$P,13,0),"")</f>
        <v>tier - 3</v>
      </c>
      <c r="R2157" s="47" t="str">
        <f>IFERROR(VLOOKUP($A2157,'Hospitalisation Details'!$A:$P,14,0),"")</f>
        <v>R1013</v>
      </c>
      <c r="S2157" s="47">
        <f>IFERROR(VLOOKUP($A2157,'Hospitalisation Details'!$A:$P,16,0),"")</f>
        <v>28</v>
      </c>
    </row>
    <row r="2158" spans="1:19" x14ac:dyDescent="0.3">
      <c r="A2158" s="34" t="str">
        <f>'Medical Examinations'!A2158</f>
        <v>Id2157</v>
      </c>
      <c r="B2158" s="36" t="str">
        <f>VLOOKUP($A2158,'Customer Names'!A:E,3,FALSE)</f>
        <v>Mr.</v>
      </c>
      <c r="C2158" s="37" t="str">
        <f>VLOOKUP($A2158,'Customer Names'!$A:$E,4,FALSE)</f>
        <v xml:space="preserve"> Stephen</v>
      </c>
      <c r="D2158" s="37" t="str">
        <f>VLOOKUP($A2158,'Customer Names'!A:E,5,FALSE)</f>
        <v>Rathbun</v>
      </c>
      <c r="E2158" s="35">
        <f>VLOOKUP($A2158,'Medical Examinations'!$A:$H,2,FALSE)</f>
        <v>28.975000000000001</v>
      </c>
      <c r="F2158" s="35">
        <f>VLOOKUP($A2158,'Medical Examinations'!$A:$H,3,FALSE)</f>
        <v>4.34</v>
      </c>
      <c r="G2158" s="35" t="str">
        <f>VLOOKUP($A2158,'Medical Examinations'!$A:$N,11,0)</f>
        <v>Yes</v>
      </c>
      <c r="H2158" s="35" t="str">
        <f>VLOOKUP($A2158,'Medical Examinations'!$A:$N,5,0)</f>
        <v>No</v>
      </c>
      <c r="I2158" s="35" t="str">
        <f>VLOOKUP($A2158,'Medical Examinations'!$A:$N,6,0)</f>
        <v>No</v>
      </c>
      <c r="J2158" s="35">
        <f>VLOOKUP($A2158,'Medical Examinations'!$A:$N,9,0)</f>
        <v>0</v>
      </c>
      <c r="K2158" s="35" t="str">
        <f>VLOOKUP($A2158,'Medical Examinations'!$A:$N,10,0)</f>
        <v>No</v>
      </c>
      <c r="L2158" s="35" t="str">
        <f>VLOOKUP($A2158,'Medical Examinations'!$A:$N,12,0)</f>
        <v>Overweight</v>
      </c>
      <c r="M2158" s="35" t="str">
        <f>VLOOKUP($A2158,'Medical Examinations'!$A:$N,13,0)</f>
        <v>Normal</v>
      </c>
      <c r="N2158" s="45">
        <f>IFERROR(VLOOKUP($A2158,'Hospitalisation Details'!$A:$P,15,0),"")</f>
        <v>37113</v>
      </c>
      <c r="O2158" s="46">
        <f>IFERROR(VLOOKUP($A2158,'Hospitalisation Details'!$A:$P,6,0),"")</f>
        <v>1906.36</v>
      </c>
      <c r="P2158" s="47" t="str">
        <f>IFERROR(VLOOKUP($A2158,'Hospitalisation Details'!$A:$P,12,0),"")</f>
        <v>tier - 3</v>
      </c>
      <c r="Q2158" s="47" t="str">
        <f>IFERROR(VLOOKUP($A2158,'Hospitalisation Details'!$A:$P,13,0),"")</f>
        <v>tier - 1</v>
      </c>
      <c r="R2158" s="47" t="str">
        <f>IFERROR(VLOOKUP($A2158,'Hospitalisation Details'!$A:$P,14,0),"")</f>
        <v>R1012</v>
      </c>
      <c r="S2158" s="47">
        <f>IFERROR(VLOOKUP($A2158,'Hospitalisation Details'!$A:$P,16,0),"")</f>
        <v>21</v>
      </c>
    </row>
    <row r="2159" spans="1:19" x14ac:dyDescent="0.3">
      <c r="A2159" s="34" t="str">
        <f>'Medical Examinations'!A2159</f>
        <v>Id2158</v>
      </c>
      <c r="B2159" s="36" t="str">
        <f>VLOOKUP($A2159,'Customer Names'!A:E,3,FALSE)</f>
        <v>Ms.</v>
      </c>
      <c r="C2159" s="37" t="str">
        <f>VLOOKUP($A2159,'Customer Names'!$A:$E,4,FALSE)</f>
        <v xml:space="preserve"> Ellen L.</v>
      </c>
      <c r="D2159" s="37" t="str">
        <f>VLOOKUP($A2159,'Customer Names'!A:E,5,FALSE)</f>
        <v>crane</v>
      </c>
      <c r="E2159" s="35">
        <f>VLOOKUP($A2159,'Medical Examinations'!$A:$H,2,FALSE)</f>
        <v>33.299999999999997</v>
      </c>
      <c r="F2159" s="35">
        <f>VLOOKUP($A2159,'Medical Examinations'!$A:$H,3,FALSE)</f>
        <v>9.49</v>
      </c>
      <c r="G2159" s="35" t="str">
        <f>VLOOKUP($A2159,'Medical Examinations'!$A:$N,11,0)</f>
        <v>No</v>
      </c>
      <c r="H2159" s="35" t="str">
        <f>VLOOKUP($A2159,'Medical Examinations'!$A:$N,5,0)</f>
        <v>No</v>
      </c>
      <c r="I2159" s="35" t="str">
        <f>VLOOKUP($A2159,'Medical Examinations'!$A:$N,6,0)</f>
        <v>No</v>
      </c>
      <c r="J2159" s="35">
        <f>VLOOKUP($A2159,'Medical Examinations'!$A:$N,9,0)</f>
        <v>0</v>
      </c>
      <c r="K2159" s="35" t="str">
        <f>VLOOKUP($A2159,'Medical Examinations'!$A:$N,10,0)</f>
        <v>No</v>
      </c>
      <c r="L2159" s="35" t="str">
        <f>VLOOKUP($A2159,'Medical Examinations'!$A:$N,12,0)</f>
        <v>Obesity</v>
      </c>
      <c r="M2159" s="35" t="str">
        <f>VLOOKUP($A2159,'Medical Examinations'!$A:$N,13,0)</f>
        <v>Diabetes</v>
      </c>
      <c r="N2159" s="45">
        <f>IFERROR(VLOOKUP($A2159,'Hospitalisation Details'!$A:$P,15,0),"")</f>
        <v>37489</v>
      </c>
      <c r="O2159" s="46">
        <f>IFERROR(VLOOKUP($A2159,'Hospitalisation Details'!$A:$P,6,0),"")</f>
        <v>1880.49</v>
      </c>
      <c r="P2159" s="47" t="str">
        <f>IFERROR(VLOOKUP($A2159,'Hospitalisation Details'!$A:$P,12,0),"")</f>
        <v>tier - 3</v>
      </c>
      <c r="Q2159" s="47" t="str">
        <f>IFERROR(VLOOKUP($A2159,'Hospitalisation Details'!$A:$P,13,0),"")</f>
        <v>tier - 1</v>
      </c>
      <c r="R2159" s="47" t="str">
        <f>IFERROR(VLOOKUP($A2159,'Hospitalisation Details'!$A:$P,14,0),"")</f>
        <v>R1011</v>
      </c>
      <c r="S2159" s="47">
        <f>IFERROR(VLOOKUP($A2159,'Hospitalisation Details'!$A:$P,16,0),"")</f>
        <v>20</v>
      </c>
    </row>
    <row r="2160" spans="1:19" x14ac:dyDescent="0.3">
      <c r="A2160" s="34" t="str">
        <f>'Medical Examinations'!A2160</f>
        <v>Id2159</v>
      </c>
      <c r="B2160" s="36" t="str">
        <f>VLOOKUP($A2160,'Customer Names'!A:E,3,FALSE)</f>
        <v>Ms.</v>
      </c>
      <c r="C2160" s="37" t="str">
        <f>VLOOKUP($A2160,'Customer Names'!$A:$E,4,FALSE)</f>
        <v xml:space="preserve"> Cindy</v>
      </c>
      <c r="D2160" s="37" t="str">
        <f>VLOOKUP($A2160,'Customer Names'!A:E,5,FALSE)</f>
        <v>Conant</v>
      </c>
      <c r="E2160" s="35">
        <f>VLOOKUP($A2160,'Medical Examinations'!$A:$H,2,FALSE)</f>
        <v>33</v>
      </c>
      <c r="F2160" s="35">
        <f>VLOOKUP($A2160,'Medical Examinations'!$A:$H,3,FALSE)</f>
        <v>10.16</v>
      </c>
      <c r="G2160" s="35" t="str">
        <f>VLOOKUP($A2160,'Medical Examinations'!$A:$N,11,0)</f>
        <v>No</v>
      </c>
      <c r="H2160" s="35" t="str">
        <f>VLOOKUP($A2160,'Medical Examinations'!$A:$N,5,0)</f>
        <v>No</v>
      </c>
      <c r="I2160" s="35" t="str">
        <f>VLOOKUP($A2160,'Medical Examinations'!$A:$N,6,0)</f>
        <v>No</v>
      </c>
      <c r="J2160" s="35">
        <f>VLOOKUP($A2160,'Medical Examinations'!$A:$N,9,0)</f>
        <v>0</v>
      </c>
      <c r="K2160" s="35" t="str">
        <f>VLOOKUP($A2160,'Medical Examinations'!$A:$N,10,0)</f>
        <v>No</v>
      </c>
      <c r="L2160" s="35" t="str">
        <f>VLOOKUP($A2160,'Medical Examinations'!$A:$N,12,0)</f>
        <v>Obesity</v>
      </c>
      <c r="M2160" s="35" t="str">
        <f>VLOOKUP($A2160,'Medical Examinations'!$A:$N,13,0)</f>
        <v>Diabetes</v>
      </c>
      <c r="N2160" s="45">
        <f>IFERROR(VLOOKUP($A2160,'Hospitalisation Details'!$A:$P,15,0),"")</f>
        <v>37497</v>
      </c>
      <c r="O2160" s="46">
        <f>IFERROR(VLOOKUP($A2160,'Hospitalisation Details'!$A:$P,6,0),"")</f>
        <v>1880.07</v>
      </c>
      <c r="P2160" s="47" t="str">
        <f>IFERROR(VLOOKUP($A2160,'Hospitalisation Details'!$A:$P,12,0),"")</f>
        <v>tier - 3</v>
      </c>
      <c r="Q2160" s="47" t="str">
        <f>IFERROR(VLOOKUP($A2160,'Hospitalisation Details'!$A:$P,13,0),"")</f>
        <v>tier - 2</v>
      </c>
      <c r="R2160" s="47" t="str">
        <f>IFERROR(VLOOKUP($A2160,'Hospitalisation Details'!$A:$P,14,0),"")</f>
        <v>R1013</v>
      </c>
      <c r="S2160" s="47">
        <f>IFERROR(VLOOKUP($A2160,'Hospitalisation Details'!$A:$P,16,0),"")</f>
        <v>20</v>
      </c>
    </row>
    <row r="2161" spans="1:19" x14ac:dyDescent="0.3">
      <c r="A2161" s="34" t="str">
        <f>'Medical Examinations'!A2161</f>
        <v>Id2160</v>
      </c>
      <c r="B2161" s="36" t="str">
        <f>VLOOKUP($A2161,'Customer Names'!A:E,3,FALSE)</f>
        <v>Ms.</v>
      </c>
      <c r="C2161" s="37" t="str">
        <f>VLOOKUP($A2161,'Customer Names'!$A:$E,4,FALSE)</f>
        <v xml:space="preserve"> Abigail R.</v>
      </c>
      <c r="D2161" s="37" t="str">
        <f>VLOOKUP($A2161,'Customer Names'!A:E,5,FALSE)</f>
        <v>Huyser-Wierenga</v>
      </c>
      <c r="E2161" s="35">
        <f>VLOOKUP($A2161,'Medical Examinations'!$A:$H,2,FALSE)</f>
        <v>31.46</v>
      </c>
      <c r="F2161" s="35">
        <f>VLOOKUP($A2161,'Medical Examinations'!$A:$H,3,FALSE)</f>
        <v>11.19</v>
      </c>
      <c r="G2161" s="35" t="str">
        <f>VLOOKUP($A2161,'Medical Examinations'!$A:$N,11,0)</f>
        <v>No</v>
      </c>
      <c r="H2161" s="35" t="str">
        <f>VLOOKUP($A2161,'Medical Examinations'!$A:$N,5,0)</f>
        <v>No</v>
      </c>
      <c r="I2161" s="35" t="str">
        <f>VLOOKUP($A2161,'Medical Examinations'!$A:$N,6,0)</f>
        <v>No</v>
      </c>
      <c r="J2161" s="35">
        <f>VLOOKUP($A2161,'Medical Examinations'!$A:$N,9,0)</f>
        <v>0</v>
      </c>
      <c r="K2161" s="35" t="str">
        <f>VLOOKUP($A2161,'Medical Examinations'!$A:$N,10,0)</f>
        <v>No</v>
      </c>
      <c r="L2161" s="35" t="str">
        <f>VLOOKUP($A2161,'Medical Examinations'!$A:$N,12,0)</f>
        <v>Obesity</v>
      </c>
      <c r="M2161" s="35" t="str">
        <f>VLOOKUP($A2161,'Medical Examinations'!$A:$N,13,0)</f>
        <v>Diabetes</v>
      </c>
      <c r="N2161" s="45">
        <f>IFERROR(VLOOKUP($A2161,'Hospitalisation Details'!$A:$P,15,0),"")</f>
        <v>37558</v>
      </c>
      <c r="O2161" s="46">
        <f>IFERROR(VLOOKUP($A2161,'Hospitalisation Details'!$A:$P,6,0),"")</f>
        <v>1877.93</v>
      </c>
      <c r="P2161" s="47" t="str">
        <f>IFERROR(VLOOKUP($A2161,'Hospitalisation Details'!$A:$P,12,0),"")</f>
        <v>tier - 3</v>
      </c>
      <c r="Q2161" s="47" t="str">
        <f>IFERROR(VLOOKUP($A2161,'Hospitalisation Details'!$A:$P,13,0),"")</f>
        <v>tier - 1</v>
      </c>
      <c r="R2161" s="47" t="str">
        <f>IFERROR(VLOOKUP($A2161,'Hospitalisation Details'!$A:$P,14,0),"")</f>
        <v>R1013</v>
      </c>
      <c r="S2161" s="47">
        <f>IFERROR(VLOOKUP($A2161,'Hospitalisation Details'!$A:$P,16,0),"")</f>
        <v>20</v>
      </c>
    </row>
    <row r="2162" spans="1:19" x14ac:dyDescent="0.3">
      <c r="A2162" s="34" t="str">
        <f>'Medical Examinations'!A2162</f>
        <v>Id2161</v>
      </c>
      <c r="B2162" s="36" t="str">
        <f>VLOOKUP($A2162,'Customer Names'!A:E,3,FALSE)</f>
        <v>Ms.</v>
      </c>
      <c r="C2162" s="37" t="str">
        <f>VLOOKUP($A2162,'Customer Names'!$A:$E,4,FALSE)</f>
        <v xml:space="preserve"> Amy L.</v>
      </c>
      <c r="D2162" s="37" t="str">
        <f>VLOOKUP($A2162,'Customer Names'!A:E,5,FALSE)</f>
        <v>Natalini</v>
      </c>
      <c r="E2162" s="35">
        <f>VLOOKUP($A2162,'Medical Examinations'!$A:$H,2,FALSE)</f>
        <v>29.6</v>
      </c>
      <c r="F2162" s="35">
        <f>VLOOKUP($A2162,'Medical Examinations'!$A:$H,3,FALSE)</f>
        <v>11.03</v>
      </c>
      <c r="G2162" s="35" t="str">
        <f>VLOOKUP($A2162,'Medical Examinations'!$A:$N,11,0)</f>
        <v>No</v>
      </c>
      <c r="H2162" s="35" t="str">
        <f>VLOOKUP($A2162,'Medical Examinations'!$A:$N,5,0)</f>
        <v>No</v>
      </c>
      <c r="I2162" s="35" t="str">
        <f>VLOOKUP($A2162,'Medical Examinations'!$A:$N,6,0)</f>
        <v>No</v>
      </c>
      <c r="J2162" s="35">
        <f>VLOOKUP($A2162,'Medical Examinations'!$A:$N,9,0)</f>
        <v>0</v>
      </c>
      <c r="K2162" s="35" t="str">
        <f>VLOOKUP($A2162,'Medical Examinations'!$A:$N,10,0)</f>
        <v>No</v>
      </c>
      <c r="L2162" s="35" t="str">
        <f>VLOOKUP($A2162,'Medical Examinations'!$A:$N,12,0)</f>
        <v>Overweight</v>
      </c>
      <c r="M2162" s="35" t="str">
        <f>VLOOKUP($A2162,'Medical Examinations'!$A:$N,13,0)</f>
        <v>Diabetes</v>
      </c>
      <c r="N2162" s="45">
        <f>IFERROR(VLOOKUP($A2162,'Hospitalisation Details'!$A:$P,15,0),"")</f>
        <v>37521</v>
      </c>
      <c r="O2162" s="46">
        <f>IFERROR(VLOOKUP($A2162,'Hospitalisation Details'!$A:$P,6,0),"")</f>
        <v>1875.34</v>
      </c>
      <c r="P2162" s="47" t="str">
        <f>IFERROR(VLOOKUP($A2162,'Hospitalisation Details'!$A:$P,12,0),"")</f>
        <v>tier - 3</v>
      </c>
      <c r="Q2162" s="47" t="str">
        <f>IFERROR(VLOOKUP($A2162,'Hospitalisation Details'!$A:$P,13,0),"")</f>
        <v>tier - 2</v>
      </c>
      <c r="R2162" s="47" t="str">
        <f>IFERROR(VLOOKUP($A2162,'Hospitalisation Details'!$A:$P,14,0),"")</f>
        <v>R1011</v>
      </c>
      <c r="S2162" s="47">
        <f>IFERROR(VLOOKUP($A2162,'Hospitalisation Details'!$A:$P,16,0),"")</f>
        <v>20</v>
      </c>
    </row>
    <row r="2163" spans="1:19" x14ac:dyDescent="0.3">
      <c r="A2163" s="34" t="str">
        <f>'Medical Examinations'!A2163</f>
        <v>Id2162</v>
      </c>
      <c r="B2163" s="36" t="str">
        <f>VLOOKUP($A2163,'Customer Names'!A:E,3,FALSE)</f>
        <v>Ms.</v>
      </c>
      <c r="C2163" s="37" t="str">
        <f>VLOOKUP($A2163,'Customer Names'!$A:$E,4,FALSE)</f>
        <v xml:space="preserve"> Amy</v>
      </c>
      <c r="D2163" s="37" t="str">
        <f>VLOOKUP($A2163,'Customer Names'!A:E,5,FALSE)</f>
        <v>Robbins</v>
      </c>
      <c r="E2163" s="35">
        <f>VLOOKUP($A2163,'Medical Examinations'!$A:$H,2,FALSE)</f>
        <v>22.05</v>
      </c>
      <c r="F2163" s="35">
        <f>VLOOKUP($A2163,'Medical Examinations'!$A:$H,3,FALSE)</f>
        <v>4.43</v>
      </c>
      <c r="G2163" s="35" t="str">
        <f>VLOOKUP($A2163,'Medical Examinations'!$A:$N,11,0)</f>
        <v>Yes</v>
      </c>
      <c r="H2163" s="35" t="str">
        <f>VLOOKUP($A2163,'Medical Examinations'!$A:$N,5,0)</f>
        <v>No</v>
      </c>
      <c r="I2163" s="35" t="str">
        <f>VLOOKUP($A2163,'Medical Examinations'!$A:$N,6,0)</f>
        <v>No</v>
      </c>
      <c r="J2163" s="35">
        <f>VLOOKUP($A2163,'Medical Examinations'!$A:$N,9,0)</f>
        <v>0</v>
      </c>
      <c r="K2163" s="35" t="str">
        <f>VLOOKUP($A2163,'Medical Examinations'!$A:$N,10,0)</f>
        <v>No</v>
      </c>
      <c r="L2163" s="35" t="str">
        <f>VLOOKUP($A2163,'Medical Examinations'!$A:$N,12,0)</f>
        <v>Normal Weight</v>
      </c>
      <c r="M2163" s="35" t="str">
        <f>VLOOKUP($A2163,'Medical Examinations'!$A:$N,13,0)</f>
        <v>Normal</v>
      </c>
      <c r="N2163" s="45">
        <f>IFERROR(VLOOKUP($A2163,'Hospitalisation Details'!$A:$P,15,0),"")</f>
        <v>35248</v>
      </c>
      <c r="O2163" s="46">
        <f>IFERROR(VLOOKUP($A2163,'Hospitalisation Details'!$A:$P,6,0),"")</f>
        <v>1865.98</v>
      </c>
      <c r="P2163" s="47" t="str">
        <f>IFERROR(VLOOKUP($A2163,'Hospitalisation Details'!$A:$P,12,0),"")</f>
        <v>tier - 3</v>
      </c>
      <c r="Q2163" s="47" t="str">
        <f>IFERROR(VLOOKUP($A2163,'Hospitalisation Details'!$A:$P,13,0),"")</f>
        <v>tier - 3</v>
      </c>
      <c r="R2163" s="47" t="str">
        <f>IFERROR(VLOOKUP($A2163,'Hospitalisation Details'!$A:$P,14,0),"")</f>
        <v>R1012</v>
      </c>
      <c r="S2163" s="47">
        <f>IFERROR(VLOOKUP($A2163,'Hospitalisation Details'!$A:$P,16,0),"")</f>
        <v>26</v>
      </c>
    </row>
    <row r="2164" spans="1:19" x14ac:dyDescent="0.3">
      <c r="A2164" s="34" t="str">
        <f>'Medical Examinations'!A2164</f>
        <v>Id2163</v>
      </c>
      <c r="B2164" s="36" t="str">
        <f>VLOOKUP($A2164,'Customer Names'!A:E,3,FALSE)</f>
        <v>Mrs.</v>
      </c>
      <c r="C2164" s="37" t="str">
        <f>VLOOKUP($A2164,'Customer Names'!$A:$E,4,FALSE)</f>
        <v xml:space="preserve"> Grace H</v>
      </c>
      <c r="D2164" s="37" t="str">
        <f>VLOOKUP($A2164,'Customer Names'!A:E,5,FALSE)</f>
        <v>Stanislav</v>
      </c>
      <c r="E2164" s="35">
        <f>VLOOKUP($A2164,'Medical Examinations'!$A:$H,2,FALSE)</f>
        <v>27.06</v>
      </c>
      <c r="F2164" s="35">
        <f>VLOOKUP($A2164,'Medical Examinations'!$A:$H,3,FALSE)</f>
        <v>6.14</v>
      </c>
      <c r="G2164" s="35" t="str">
        <f>VLOOKUP($A2164,'Medical Examinations'!$A:$N,11,0)</f>
        <v>No</v>
      </c>
      <c r="H2164" s="35" t="str">
        <f>VLOOKUP($A2164,'Medical Examinations'!$A:$N,5,0)</f>
        <v>yes</v>
      </c>
      <c r="I2164" s="35" t="str">
        <f>VLOOKUP($A2164,'Medical Examinations'!$A:$N,6,0)</f>
        <v>No</v>
      </c>
      <c r="J2164" s="35">
        <f>VLOOKUP($A2164,'Medical Examinations'!$A:$N,9,0)</f>
        <v>1</v>
      </c>
      <c r="K2164" s="35" t="str">
        <f>VLOOKUP($A2164,'Medical Examinations'!$A:$N,10,0)</f>
        <v>No</v>
      </c>
      <c r="L2164" s="35" t="str">
        <f>VLOOKUP($A2164,'Medical Examinations'!$A:$N,12,0)</f>
        <v>Overweight</v>
      </c>
      <c r="M2164" s="35" t="str">
        <f>VLOOKUP($A2164,'Medical Examinations'!$A:$N,13,0)</f>
        <v>Prediabetes</v>
      </c>
      <c r="N2164" s="45">
        <f>IFERROR(VLOOKUP($A2164,'Hospitalisation Details'!$A:$P,15,0),"")</f>
        <v>38348</v>
      </c>
      <c r="O2164" s="46">
        <f>IFERROR(VLOOKUP($A2164,'Hospitalisation Details'!$A:$P,6,0),"")</f>
        <v>1863.45</v>
      </c>
      <c r="P2164" s="47" t="str">
        <f>IFERROR(VLOOKUP($A2164,'Hospitalisation Details'!$A:$P,12,0),"")</f>
        <v>tier - 3</v>
      </c>
      <c r="Q2164" s="47" t="str">
        <f>IFERROR(VLOOKUP($A2164,'Hospitalisation Details'!$A:$P,13,0),"")</f>
        <v>tier - 1</v>
      </c>
      <c r="R2164" s="47" t="str">
        <f>IFERROR(VLOOKUP($A2164,'Hospitalisation Details'!$A:$P,14,0),"")</f>
        <v>R1025</v>
      </c>
      <c r="S2164" s="47">
        <f>IFERROR(VLOOKUP($A2164,'Hospitalisation Details'!$A:$P,16,0),"")</f>
        <v>18</v>
      </c>
    </row>
    <row r="2165" spans="1:19" x14ac:dyDescent="0.3">
      <c r="A2165" s="34" t="str">
        <f>'Medical Examinations'!A2165</f>
        <v>Id2164</v>
      </c>
      <c r="B2165" s="36" t="str">
        <f>VLOOKUP($A2165,'Customer Names'!A:E,3,FALSE)</f>
        <v>Ms.</v>
      </c>
      <c r="C2165" s="37" t="str">
        <f>VLOOKUP($A2165,'Customer Names'!$A:$E,4,FALSE)</f>
        <v xml:space="preserve"> Caitie J.</v>
      </c>
      <c r="D2165" s="37" t="str">
        <f>VLOOKUP($A2165,'Customer Names'!A:E,5,FALSE)</f>
        <v>Meyer</v>
      </c>
      <c r="E2165" s="35">
        <f>VLOOKUP($A2165,'Medical Examinations'!$A:$H,2,FALSE)</f>
        <v>20.49</v>
      </c>
      <c r="F2165" s="35">
        <f>VLOOKUP($A2165,'Medical Examinations'!$A:$H,3,FALSE)</f>
        <v>4.87</v>
      </c>
      <c r="G2165" s="35" t="str">
        <f>VLOOKUP($A2165,'Medical Examinations'!$A:$N,11,0)</f>
        <v>No</v>
      </c>
      <c r="H2165" s="35" t="str">
        <f>VLOOKUP($A2165,'Medical Examinations'!$A:$N,5,0)</f>
        <v>No</v>
      </c>
      <c r="I2165" s="35" t="str">
        <f>VLOOKUP($A2165,'Medical Examinations'!$A:$N,6,0)</f>
        <v>No</v>
      </c>
      <c r="J2165" s="35">
        <f>VLOOKUP($A2165,'Medical Examinations'!$A:$N,9,0)</f>
        <v>0</v>
      </c>
      <c r="K2165" s="35" t="str">
        <f>VLOOKUP($A2165,'Medical Examinations'!$A:$N,10,0)</f>
        <v>No</v>
      </c>
      <c r="L2165" s="35" t="str">
        <f>VLOOKUP($A2165,'Medical Examinations'!$A:$N,12,0)</f>
        <v>Normal Weight</v>
      </c>
      <c r="M2165" s="35" t="str">
        <f>VLOOKUP($A2165,'Medical Examinations'!$A:$N,13,0)</f>
        <v>Normal</v>
      </c>
      <c r="N2165" s="45">
        <f>IFERROR(VLOOKUP($A2165,'Hospitalisation Details'!$A:$P,15,0),"")</f>
        <v>34674</v>
      </c>
      <c r="O2165" s="46">
        <f>IFERROR(VLOOKUP($A2165,'Hospitalisation Details'!$A:$P,6,0),"")</f>
        <v>1850.55</v>
      </c>
      <c r="P2165" s="47" t="str">
        <f>IFERROR(VLOOKUP($A2165,'Hospitalisation Details'!$A:$P,12,0),"")</f>
        <v>tier - 3</v>
      </c>
      <c r="Q2165" s="47" t="str">
        <f>IFERROR(VLOOKUP($A2165,'Hospitalisation Details'!$A:$P,13,0),"")</f>
        <v>tier - 2</v>
      </c>
      <c r="R2165" s="47" t="str">
        <f>IFERROR(VLOOKUP($A2165,'Hospitalisation Details'!$A:$P,14,0),"")</f>
        <v>R1012</v>
      </c>
      <c r="S2165" s="47">
        <f>IFERROR(VLOOKUP($A2165,'Hospitalisation Details'!$A:$P,16,0),"")</f>
        <v>28</v>
      </c>
    </row>
    <row r="2166" spans="1:19" x14ac:dyDescent="0.3">
      <c r="A2166" s="34" t="str">
        <f>'Medical Examinations'!A2166</f>
        <v>Id2165</v>
      </c>
      <c r="B2166" s="36" t="str">
        <f>VLOOKUP($A2166,'Customer Names'!A:E,3,FALSE)</f>
        <v>Mr.</v>
      </c>
      <c r="C2166" s="37" t="str">
        <f>VLOOKUP($A2166,'Customer Names'!$A:$E,4,FALSE)</f>
        <v xml:space="preserve"> Benjamin</v>
      </c>
      <c r="D2166" s="37" t="str">
        <f>VLOOKUP($A2166,'Customer Names'!A:E,5,FALSE)</f>
        <v>Mears</v>
      </c>
      <c r="E2166" s="35">
        <f>VLOOKUP($A2166,'Medical Examinations'!$A:$H,2,FALSE)</f>
        <v>28.4</v>
      </c>
      <c r="F2166" s="35">
        <f>VLOOKUP($A2166,'Medical Examinations'!$A:$H,3,FALSE)</f>
        <v>4.3</v>
      </c>
      <c r="G2166" s="35" t="str">
        <f>VLOOKUP($A2166,'Medical Examinations'!$A:$N,11,0)</f>
        <v>No</v>
      </c>
      <c r="H2166" s="35" t="str">
        <f>VLOOKUP($A2166,'Medical Examinations'!$A:$N,5,0)</f>
        <v>No</v>
      </c>
      <c r="I2166" s="35" t="str">
        <f>VLOOKUP($A2166,'Medical Examinations'!$A:$N,6,0)</f>
        <v>Yes</v>
      </c>
      <c r="J2166" s="35">
        <f>VLOOKUP($A2166,'Medical Examinations'!$A:$N,9,0)</f>
        <v>1</v>
      </c>
      <c r="K2166" s="35" t="str">
        <f>VLOOKUP($A2166,'Medical Examinations'!$A:$N,10,0)</f>
        <v>No</v>
      </c>
      <c r="L2166" s="35" t="str">
        <f>VLOOKUP($A2166,'Medical Examinations'!$A:$N,12,0)</f>
        <v>Overweight</v>
      </c>
      <c r="M2166" s="35" t="str">
        <f>VLOOKUP($A2166,'Medical Examinations'!$A:$N,13,0)</f>
        <v>Normal</v>
      </c>
      <c r="N2166" s="45">
        <f>IFERROR(VLOOKUP($A2166,'Hospitalisation Details'!$A:$P,15,0),"")</f>
        <v>37822</v>
      </c>
      <c r="O2166" s="46">
        <f>IFERROR(VLOOKUP($A2166,'Hospitalisation Details'!$A:$P,6,0),"")</f>
        <v>1842.52</v>
      </c>
      <c r="P2166" s="47" t="str">
        <f>IFERROR(VLOOKUP($A2166,'Hospitalisation Details'!$A:$P,12,0),"")</f>
        <v>tier - 3</v>
      </c>
      <c r="Q2166" s="47" t="str">
        <f>IFERROR(VLOOKUP($A2166,'Hospitalisation Details'!$A:$P,13,0),"")</f>
        <v>tier - 2</v>
      </c>
      <c r="R2166" s="47" t="str">
        <f>IFERROR(VLOOKUP($A2166,'Hospitalisation Details'!$A:$P,14,0),"")</f>
        <v>R1011</v>
      </c>
      <c r="S2166" s="47">
        <f>IFERROR(VLOOKUP($A2166,'Hospitalisation Details'!$A:$P,16,0),"")</f>
        <v>19</v>
      </c>
    </row>
    <row r="2167" spans="1:19" x14ac:dyDescent="0.3">
      <c r="A2167" s="34" t="str">
        <f>'Medical Examinations'!A2167</f>
        <v>Id2166</v>
      </c>
      <c r="B2167" s="36" t="str">
        <f>VLOOKUP($A2167,'Customer Names'!A:E,3,FALSE)</f>
        <v>Mr.</v>
      </c>
      <c r="C2167" s="37" t="str">
        <f>VLOOKUP($A2167,'Customer Names'!$A:$E,4,FALSE)</f>
        <v xml:space="preserve"> Ian T</v>
      </c>
      <c r="D2167" s="37" t="str">
        <f>VLOOKUP($A2167,'Customer Names'!A:E,5,FALSE)</f>
        <v>Neill</v>
      </c>
      <c r="E2167" s="35">
        <f>VLOOKUP($A2167,'Medical Examinations'!$A:$H,2,FALSE)</f>
        <v>41.91</v>
      </c>
      <c r="F2167" s="35">
        <f>VLOOKUP($A2167,'Medical Examinations'!$A:$H,3,FALSE)</f>
        <v>6.19</v>
      </c>
      <c r="G2167" s="35" t="str">
        <f>VLOOKUP($A2167,'Medical Examinations'!$A:$N,11,0)</f>
        <v>No</v>
      </c>
      <c r="H2167" s="35" t="str">
        <f>VLOOKUP($A2167,'Medical Examinations'!$A:$N,5,0)</f>
        <v>No</v>
      </c>
      <c r="I2167" s="35" t="str">
        <f>VLOOKUP($A2167,'Medical Examinations'!$A:$N,6,0)</f>
        <v>No</v>
      </c>
      <c r="J2167" s="35">
        <f>VLOOKUP($A2167,'Medical Examinations'!$A:$N,9,0)</f>
        <v>0</v>
      </c>
      <c r="K2167" s="35" t="str">
        <f>VLOOKUP($A2167,'Medical Examinations'!$A:$N,10,0)</f>
        <v>No</v>
      </c>
      <c r="L2167" s="35" t="str">
        <f>VLOOKUP($A2167,'Medical Examinations'!$A:$N,12,0)</f>
        <v>Obesity</v>
      </c>
      <c r="M2167" s="35" t="str">
        <f>VLOOKUP($A2167,'Medical Examinations'!$A:$N,13,0)</f>
        <v>Prediabetes</v>
      </c>
      <c r="N2167" s="45">
        <f>IFERROR(VLOOKUP($A2167,'Hospitalisation Details'!$A:$P,15,0),"")</f>
        <v>36506</v>
      </c>
      <c r="O2167" s="46">
        <f>IFERROR(VLOOKUP($A2167,'Hospitalisation Details'!$A:$P,6,0),"")</f>
        <v>1837.28</v>
      </c>
      <c r="P2167" s="47" t="str">
        <f>IFERROR(VLOOKUP($A2167,'Hospitalisation Details'!$A:$P,12,0),"")</f>
        <v>tier - 3</v>
      </c>
      <c r="Q2167" s="47" t="str">
        <f>IFERROR(VLOOKUP($A2167,'Hospitalisation Details'!$A:$P,13,0),"")</f>
        <v>tier - 2</v>
      </c>
      <c r="R2167" s="47" t="str">
        <f>IFERROR(VLOOKUP($A2167,'Hospitalisation Details'!$A:$P,14,0),"")</f>
        <v>R1013</v>
      </c>
      <c r="S2167" s="47">
        <f>IFERROR(VLOOKUP($A2167,'Hospitalisation Details'!$A:$P,16,0),"")</f>
        <v>23</v>
      </c>
    </row>
    <row r="2168" spans="1:19" x14ac:dyDescent="0.3">
      <c r="A2168" s="34" t="str">
        <f>'Medical Examinations'!A2168</f>
        <v>Id2167</v>
      </c>
      <c r="B2168" s="36" t="str">
        <f>VLOOKUP($A2168,'Customer Names'!A:E,3,FALSE)</f>
        <v>Mr.</v>
      </c>
      <c r="C2168" s="37" t="str">
        <f>VLOOKUP($A2168,'Customer Names'!$A:$E,4,FALSE)</f>
        <v xml:space="preserve"> Tadese</v>
      </c>
      <c r="D2168" s="37" t="str">
        <f>VLOOKUP($A2168,'Customer Names'!A:E,5,FALSE)</f>
        <v>Tola</v>
      </c>
      <c r="E2168" s="35">
        <f>VLOOKUP($A2168,'Medical Examinations'!$A:$H,2,FALSE)</f>
        <v>24.6</v>
      </c>
      <c r="F2168" s="35">
        <f>VLOOKUP($A2168,'Medical Examinations'!$A:$H,3,FALSE)</f>
        <v>6.19</v>
      </c>
      <c r="G2168" s="35" t="str">
        <f>VLOOKUP($A2168,'Medical Examinations'!$A:$N,11,0)</f>
        <v>No</v>
      </c>
      <c r="H2168" s="35" t="str">
        <f>VLOOKUP($A2168,'Medical Examinations'!$A:$N,5,0)</f>
        <v>No</v>
      </c>
      <c r="I2168" s="35" t="str">
        <f>VLOOKUP($A2168,'Medical Examinations'!$A:$N,6,0)</f>
        <v>Yes</v>
      </c>
      <c r="J2168" s="35">
        <f>VLOOKUP($A2168,'Medical Examinations'!$A:$N,9,0)</f>
        <v>1</v>
      </c>
      <c r="K2168" s="35" t="str">
        <f>VLOOKUP($A2168,'Medical Examinations'!$A:$N,10,0)</f>
        <v>No</v>
      </c>
      <c r="L2168" s="35" t="str">
        <f>VLOOKUP($A2168,'Medical Examinations'!$A:$N,12,0)</f>
        <v>Normal Weight</v>
      </c>
      <c r="M2168" s="35" t="str">
        <f>VLOOKUP($A2168,'Medical Examinations'!$A:$N,13,0)</f>
        <v>Prediabetes</v>
      </c>
      <c r="N2168" s="45">
        <f>IFERROR(VLOOKUP($A2168,'Hospitalisation Details'!$A:$P,15,0),"")</f>
        <v>37837</v>
      </c>
      <c r="O2168" s="46">
        <f>IFERROR(VLOOKUP($A2168,'Hospitalisation Details'!$A:$P,6,0),"")</f>
        <v>1837.24</v>
      </c>
      <c r="P2168" s="47" t="str">
        <f>IFERROR(VLOOKUP($A2168,'Hospitalisation Details'!$A:$P,12,0),"")</f>
        <v>tier - 3</v>
      </c>
      <c r="Q2168" s="47" t="str">
        <f>IFERROR(VLOOKUP($A2168,'Hospitalisation Details'!$A:$P,13,0),"")</f>
        <v>tier - 2</v>
      </c>
      <c r="R2168" s="47" t="str">
        <f>IFERROR(VLOOKUP($A2168,'Hospitalisation Details'!$A:$P,14,0),"")</f>
        <v>R1011</v>
      </c>
      <c r="S2168" s="47">
        <f>IFERROR(VLOOKUP($A2168,'Hospitalisation Details'!$A:$P,16,0),"")</f>
        <v>19</v>
      </c>
    </row>
    <row r="2169" spans="1:19" x14ac:dyDescent="0.3">
      <c r="A2169" s="34" t="str">
        <f>'Medical Examinations'!A2169</f>
        <v>Id2168</v>
      </c>
      <c r="B2169" s="36" t="str">
        <f>VLOOKUP($A2169,'Customer Names'!A:E,3,FALSE)</f>
        <v>Mr.</v>
      </c>
      <c r="C2169" s="37" t="str">
        <f>VLOOKUP($A2169,'Customer Names'!$A:$E,4,FALSE)</f>
        <v xml:space="preserve"> Jonathan</v>
      </c>
      <c r="D2169" s="37" t="str">
        <f>VLOOKUP($A2169,'Customer Names'!A:E,5,FALSE)</f>
        <v>Briskman</v>
      </c>
      <c r="E2169" s="35">
        <f>VLOOKUP($A2169,'Medical Examinations'!$A:$H,2,FALSE)</f>
        <v>20.9</v>
      </c>
      <c r="F2169" s="35">
        <f>VLOOKUP($A2169,'Medical Examinations'!$A:$H,3,FALSE)</f>
        <v>5.12</v>
      </c>
      <c r="G2169" s="35" t="str">
        <f>VLOOKUP($A2169,'Medical Examinations'!$A:$N,11,0)</f>
        <v>No</v>
      </c>
      <c r="H2169" s="35" t="str">
        <f>VLOOKUP($A2169,'Medical Examinations'!$A:$N,5,0)</f>
        <v>No</v>
      </c>
      <c r="I2169" s="35" t="str">
        <f>VLOOKUP($A2169,'Medical Examinations'!$A:$N,6,0)</f>
        <v>Yes</v>
      </c>
      <c r="J2169" s="35">
        <f>VLOOKUP($A2169,'Medical Examinations'!$A:$N,9,0)</f>
        <v>1</v>
      </c>
      <c r="K2169" s="35" t="str">
        <f>VLOOKUP($A2169,'Medical Examinations'!$A:$N,10,0)</f>
        <v>No</v>
      </c>
      <c r="L2169" s="35" t="str">
        <f>VLOOKUP($A2169,'Medical Examinations'!$A:$N,12,0)</f>
        <v>Normal Weight</v>
      </c>
      <c r="M2169" s="35" t="str">
        <f>VLOOKUP($A2169,'Medical Examinations'!$A:$N,13,0)</f>
        <v>Normal</v>
      </c>
      <c r="N2169" s="45">
        <f>IFERROR(VLOOKUP($A2169,'Hospitalisation Details'!$A:$P,15,0),"")</f>
        <v>37844</v>
      </c>
      <c r="O2169" s="46">
        <f>IFERROR(VLOOKUP($A2169,'Hospitalisation Details'!$A:$P,6,0),"")</f>
        <v>1832.09</v>
      </c>
      <c r="P2169" s="47" t="str">
        <f>IFERROR(VLOOKUP($A2169,'Hospitalisation Details'!$A:$P,12,0),"")</f>
        <v>tier - 3</v>
      </c>
      <c r="Q2169" s="47" t="str">
        <f>IFERROR(VLOOKUP($A2169,'Hospitalisation Details'!$A:$P,13,0),"")</f>
        <v>tier - 3</v>
      </c>
      <c r="R2169" s="47" t="str">
        <f>IFERROR(VLOOKUP($A2169,'Hospitalisation Details'!$A:$P,14,0),"")</f>
        <v>R1011</v>
      </c>
      <c r="S2169" s="47">
        <f>IFERROR(VLOOKUP($A2169,'Hospitalisation Details'!$A:$P,16,0),"")</f>
        <v>19</v>
      </c>
    </row>
    <row r="2170" spans="1:19" x14ac:dyDescent="0.3">
      <c r="A2170" s="34" t="str">
        <f>'Medical Examinations'!A2170</f>
        <v>Id2169</v>
      </c>
      <c r="B2170" s="36" t="str">
        <f>VLOOKUP($A2170,'Customer Names'!A:E,3,FALSE)</f>
        <v>Mr.</v>
      </c>
      <c r="C2170" s="37" t="str">
        <f>VLOOKUP($A2170,'Customer Names'!$A:$E,4,FALSE)</f>
        <v xml:space="preserve"> Dathan</v>
      </c>
      <c r="D2170" s="37" t="str">
        <f>VLOOKUP($A2170,'Customer Names'!A:E,5,FALSE)</f>
        <v>Ritzenhein</v>
      </c>
      <c r="E2170" s="35">
        <f>VLOOKUP($A2170,'Medical Examinations'!$A:$H,2,FALSE)</f>
        <v>34.4</v>
      </c>
      <c r="F2170" s="35">
        <f>VLOOKUP($A2170,'Medical Examinations'!$A:$H,3,FALSE)</f>
        <v>4.04</v>
      </c>
      <c r="G2170" s="35" t="str">
        <f>VLOOKUP($A2170,'Medical Examinations'!$A:$N,11,0)</f>
        <v>No</v>
      </c>
      <c r="H2170" s="35" t="str">
        <f>VLOOKUP($A2170,'Medical Examinations'!$A:$N,5,0)</f>
        <v>No</v>
      </c>
      <c r="I2170" s="35" t="str">
        <f>VLOOKUP($A2170,'Medical Examinations'!$A:$N,6,0)</f>
        <v>No</v>
      </c>
      <c r="J2170" s="35">
        <f>VLOOKUP($A2170,'Medical Examinations'!$A:$N,9,0)</f>
        <v>0</v>
      </c>
      <c r="K2170" s="35" t="str">
        <f>VLOOKUP($A2170,'Medical Examinations'!$A:$N,10,0)</f>
        <v>No</v>
      </c>
      <c r="L2170" s="35" t="str">
        <f>VLOOKUP($A2170,'Medical Examinations'!$A:$N,12,0)</f>
        <v>Obesity</v>
      </c>
      <c r="M2170" s="35" t="str">
        <f>VLOOKUP($A2170,'Medical Examinations'!$A:$N,13,0)</f>
        <v>Normal</v>
      </c>
      <c r="N2170" s="45">
        <f>IFERROR(VLOOKUP($A2170,'Hospitalisation Details'!$A:$P,15,0),"")</f>
        <v>36434</v>
      </c>
      <c r="O2170" s="46">
        <f>IFERROR(VLOOKUP($A2170,'Hospitalisation Details'!$A:$P,6,0),"")</f>
        <v>1826.84</v>
      </c>
      <c r="P2170" s="47" t="str">
        <f>IFERROR(VLOOKUP($A2170,'Hospitalisation Details'!$A:$P,12,0),"")</f>
        <v>tier - 3</v>
      </c>
      <c r="Q2170" s="47" t="str">
        <f>IFERROR(VLOOKUP($A2170,'Hospitalisation Details'!$A:$P,13,0),"")</f>
        <v>tier - 2</v>
      </c>
      <c r="R2170" s="47" t="str">
        <f>IFERROR(VLOOKUP($A2170,'Hospitalisation Details'!$A:$P,14,0),"")</f>
        <v>R1011</v>
      </c>
      <c r="S2170" s="47">
        <f>IFERROR(VLOOKUP($A2170,'Hospitalisation Details'!$A:$P,16,0),"")</f>
        <v>23</v>
      </c>
    </row>
    <row r="2171" spans="1:19" x14ac:dyDescent="0.3">
      <c r="A2171" s="34" t="str">
        <f>'Medical Examinations'!A2171</f>
        <v>Id2170</v>
      </c>
      <c r="B2171" s="36" t="str">
        <f>VLOOKUP($A2171,'Customer Names'!A:E,3,FALSE)</f>
        <v>Mr.</v>
      </c>
      <c r="C2171" s="37" t="str">
        <f>VLOOKUP($A2171,'Customer Names'!$A:$E,4,FALSE)</f>
        <v xml:space="preserve"> Eric</v>
      </c>
      <c r="D2171" s="37" t="str">
        <f>VLOOKUP($A2171,'Customer Names'!A:E,5,FALSE)</f>
        <v>Malkowski</v>
      </c>
      <c r="E2171" s="35">
        <f>VLOOKUP($A2171,'Medical Examinations'!$A:$H,2,FALSE)</f>
        <v>32.56</v>
      </c>
      <c r="F2171" s="35">
        <f>VLOOKUP($A2171,'Medical Examinations'!$A:$H,3,FALSE)</f>
        <v>5.36</v>
      </c>
      <c r="G2171" s="35" t="str">
        <f>VLOOKUP($A2171,'Medical Examinations'!$A:$N,11,0)</f>
        <v>No</v>
      </c>
      <c r="H2171" s="35" t="str">
        <f>VLOOKUP($A2171,'Medical Examinations'!$A:$N,5,0)</f>
        <v>No</v>
      </c>
      <c r="I2171" s="35" t="str">
        <f>VLOOKUP($A2171,'Medical Examinations'!$A:$N,6,0)</f>
        <v>No</v>
      </c>
      <c r="J2171" s="35">
        <f>VLOOKUP($A2171,'Medical Examinations'!$A:$N,9,0)</f>
        <v>0</v>
      </c>
      <c r="K2171" s="35" t="str">
        <f>VLOOKUP($A2171,'Medical Examinations'!$A:$N,10,0)</f>
        <v>No</v>
      </c>
      <c r="L2171" s="35" t="str">
        <f>VLOOKUP($A2171,'Medical Examinations'!$A:$N,12,0)</f>
        <v>Obesity</v>
      </c>
      <c r="M2171" s="35" t="str">
        <f>VLOOKUP($A2171,'Medical Examinations'!$A:$N,13,0)</f>
        <v>Normal</v>
      </c>
      <c r="N2171" s="45">
        <f>IFERROR(VLOOKUP($A2171,'Hospitalisation Details'!$A:$P,15,0),"")</f>
        <v>36481</v>
      </c>
      <c r="O2171" s="46">
        <f>IFERROR(VLOOKUP($A2171,'Hospitalisation Details'!$A:$P,6,0),"")</f>
        <v>1824.29</v>
      </c>
      <c r="P2171" s="47" t="str">
        <f>IFERROR(VLOOKUP($A2171,'Hospitalisation Details'!$A:$P,12,0),"")</f>
        <v>tier - 3</v>
      </c>
      <c r="Q2171" s="47" t="str">
        <f>IFERROR(VLOOKUP($A2171,'Hospitalisation Details'!$A:$P,13,0),"")</f>
        <v>tier - 3</v>
      </c>
      <c r="R2171" s="47" t="str">
        <f>IFERROR(VLOOKUP($A2171,'Hospitalisation Details'!$A:$P,14,0),"")</f>
        <v>R1013</v>
      </c>
      <c r="S2171" s="47">
        <f>IFERROR(VLOOKUP($A2171,'Hospitalisation Details'!$A:$P,16,0),"")</f>
        <v>23</v>
      </c>
    </row>
    <row r="2172" spans="1:19" x14ac:dyDescent="0.3">
      <c r="A2172" s="34" t="str">
        <f>'Medical Examinations'!A2172</f>
        <v>Id2171</v>
      </c>
      <c r="B2172" s="36" t="str">
        <f>VLOOKUP($A2172,'Customer Names'!A:E,3,FALSE)</f>
        <v>Ms.</v>
      </c>
      <c r="C2172" s="37" t="str">
        <f>VLOOKUP($A2172,'Customer Names'!$A:$E,4,FALSE)</f>
        <v xml:space="preserve"> Allison M</v>
      </c>
      <c r="D2172" s="37" t="str">
        <f>VLOOKUP($A2172,'Customer Names'!A:E,5,FALSE)</f>
        <v>Andreyko</v>
      </c>
      <c r="E2172" s="35">
        <f>VLOOKUP($A2172,'Medical Examinations'!$A:$H,2,FALSE)</f>
        <v>27.98</v>
      </c>
      <c r="F2172" s="35">
        <f>VLOOKUP($A2172,'Medical Examinations'!$A:$H,3,FALSE)</f>
        <v>4.38</v>
      </c>
      <c r="G2172" s="35" t="str">
        <f>VLOOKUP($A2172,'Medical Examinations'!$A:$N,11,0)</f>
        <v>No</v>
      </c>
      <c r="H2172" s="35" t="str">
        <f>VLOOKUP($A2172,'Medical Examinations'!$A:$N,5,0)</f>
        <v>yes</v>
      </c>
      <c r="I2172" s="35" t="str">
        <f>VLOOKUP($A2172,'Medical Examinations'!$A:$N,6,0)</f>
        <v>No</v>
      </c>
      <c r="J2172" s="35">
        <f>VLOOKUP($A2172,'Medical Examinations'!$A:$N,9,0)</f>
        <v>1</v>
      </c>
      <c r="K2172" s="35" t="str">
        <f>VLOOKUP($A2172,'Medical Examinations'!$A:$N,10,0)</f>
        <v>No</v>
      </c>
      <c r="L2172" s="35" t="str">
        <f>VLOOKUP($A2172,'Medical Examinations'!$A:$N,12,0)</f>
        <v>Overweight</v>
      </c>
      <c r="M2172" s="35" t="str">
        <f>VLOOKUP($A2172,'Medical Examinations'!$A:$N,13,0)</f>
        <v>Normal</v>
      </c>
      <c r="N2172" s="45">
        <f>IFERROR(VLOOKUP($A2172,'Hospitalisation Details'!$A:$P,15,0),"")</f>
        <v>38218</v>
      </c>
      <c r="O2172" s="46">
        <f>IFERROR(VLOOKUP($A2172,'Hospitalisation Details'!$A:$P,6,0),"")</f>
        <v>1822.54</v>
      </c>
      <c r="P2172" s="47" t="str">
        <f>IFERROR(VLOOKUP($A2172,'Hospitalisation Details'!$A:$P,12,0),"")</f>
        <v>tier - 3</v>
      </c>
      <c r="Q2172" s="47" t="str">
        <f>IFERROR(VLOOKUP($A2172,'Hospitalisation Details'!$A:$P,13,0),"")</f>
        <v>tier - 1</v>
      </c>
      <c r="R2172" s="47" t="str">
        <f>IFERROR(VLOOKUP($A2172,'Hospitalisation Details'!$A:$P,14,0),"")</f>
        <v>R1012</v>
      </c>
      <c r="S2172" s="47">
        <f>IFERROR(VLOOKUP($A2172,'Hospitalisation Details'!$A:$P,16,0),"")</f>
        <v>18</v>
      </c>
    </row>
    <row r="2173" spans="1:19" x14ac:dyDescent="0.3">
      <c r="A2173" s="34" t="str">
        <f>'Medical Examinations'!A2173</f>
        <v>Id2172</v>
      </c>
      <c r="B2173" s="36" t="str">
        <f>VLOOKUP($A2173,'Customer Names'!A:E,3,FALSE)</f>
        <v>Mr.</v>
      </c>
      <c r="C2173" s="37" t="str">
        <f>VLOOKUP($A2173,'Customer Names'!$A:$E,4,FALSE)</f>
        <v xml:space="preserve"> Paul</v>
      </c>
      <c r="D2173" s="37" t="str">
        <f>VLOOKUP($A2173,'Customer Names'!A:E,5,FALSE)</f>
        <v>Landry</v>
      </c>
      <c r="E2173" s="35">
        <f>VLOOKUP($A2173,'Medical Examinations'!$A:$H,2,FALSE)</f>
        <v>26.51</v>
      </c>
      <c r="F2173" s="35">
        <f>VLOOKUP($A2173,'Medical Examinations'!$A:$H,3,FALSE)</f>
        <v>4.58</v>
      </c>
      <c r="G2173" s="35" t="str">
        <f>VLOOKUP($A2173,'Medical Examinations'!$A:$N,11,0)</f>
        <v>No</v>
      </c>
      <c r="H2173" s="35" t="str">
        <f>VLOOKUP($A2173,'Medical Examinations'!$A:$N,5,0)</f>
        <v>No</v>
      </c>
      <c r="I2173" s="35" t="str">
        <f>VLOOKUP($A2173,'Medical Examinations'!$A:$N,6,0)</f>
        <v>No</v>
      </c>
      <c r="J2173" s="35">
        <f>VLOOKUP($A2173,'Medical Examinations'!$A:$N,9,0)</f>
        <v>0</v>
      </c>
      <c r="K2173" s="35" t="str">
        <f>VLOOKUP($A2173,'Medical Examinations'!$A:$N,10,0)</f>
        <v>No</v>
      </c>
      <c r="L2173" s="35" t="str">
        <f>VLOOKUP($A2173,'Medical Examinations'!$A:$N,12,0)</f>
        <v>Overweight</v>
      </c>
      <c r="M2173" s="35" t="str">
        <f>VLOOKUP($A2173,'Medical Examinations'!$A:$N,13,0)</f>
        <v>Normal</v>
      </c>
      <c r="N2173" s="45">
        <f>IFERROR(VLOOKUP($A2173,'Hospitalisation Details'!$A:$P,15,0),"")</f>
        <v>36428</v>
      </c>
      <c r="O2173" s="46">
        <f>IFERROR(VLOOKUP($A2173,'Hospitalisation Details'!$A:$P,6,0),"")</f>
        <v>1815.88</v>
      </c>
      <c r="P2173" s="47" t="str">
        <f>IFERROR(VLOOKUP($A2173,'Hospitalisation Details'!$A:$P,12,0),"")</f>
        <v>tier - 3</v>
      </c>
      <c r="Q2173" s="47" t="str">
        <f>IFERROR(VLOOKUP($A2173,'Hospitalisation Details'!$A:$P,13,0),"")</f>
        <v>tier - 3</v>
      </c>
      <c r="R2173" s="47" t="str">
        <f>IFERROR(VLOOKUP($A2173,'Hospitalisation Details'!$A:$P,14,0),"")</f>
        <v>R1013</v>
      </c>
      <c r="S2173" s="47">
        <f>IFERROR(VLOOKUP($A2173,'Hospitalisation Details'!$A:$P,16,0),"")</f>
        <v>23</v>
      </c>
    </row>
    <row r="2174" spans="1:19" x14ac:dyDescent="0.3">
      <c r="A2174" s="34" t="str">
        <f>'Medical Examinations'!A2174</f>
        <v>Id2173</v>
      </c>
      <c r="B2174" s="36" t="str">
        <f>VLOOKUP($A2174,'Customer Names'!A:E,3,FALSE)</f>
        <v>Mr.</v>
      </c>
      <c r="C2174" s="37" t="str">
        <f>VLOOKUP($A2174,'Customer Names'!$A:$E,4,FALSE)</f>
        <v xml:space="preserve"> Aaron R</v>
      </c>
      <c r="D2174" s="37" t="str">
        <f>VLOOKUP($A2174,'Customer Names'!A:E,5,FALSE)</f>
        <v>Lozier</v>
      </c>
      <c r="E2174" s="35">
        <f>VLOOKUP($A2174,'Medical Examinations'!$A:$H,2,FALSE)</f>
        <v>29.734999999999999</v>
      </c>
      <c r="F2174" s="35">
        <f>VLOOKUP($A2174,'Medical Examinations'!$A:$H,3,FALSE)</f>
        <v>11.92</v>
      </c>
      <c r="G2174" s="35" t="str">
        <f>VLOOKUP($A2174,'Medical Examinations'!$A:$N,11,0)</f>
        <v>No</v>
      </c>
      <c r="H2174" s="35" t="str">
        <f>VLOOKUP($A2174,'Medical Examinations'!$A:$N,5,0)</f>
        <v>No</v>
      </c>
      <c r="I2174" s="35" t="str">
        <f>VLOOKUP($A2174,'Medical Examinations'!$A:$N,6,0)</f>
        <v>No</v>
      </c>
      <c r="J2174" s="35">
        <f>VLOOKUP($A2174,'Medical Examinations'!$A:$N,9,0)</f>
        <v>0</v>
      </c>
      <c r="K2174" s="35" t="str">
        <f>VLOOKUP($A2174,'Medical Examinations'!$A:$N,10,0)</f>
        <v>No</v>
      </c>
      <c r="L2174" s="35" t="str">
        <f>VLOOKUP($A2174,'Medical Examinations'!$A:$N,12,0)</f>
        <v>Overweight</v>
      </c>
      <c r="M2174" s="35" t="str">
        <f>VLOOKUP($A2174,'Medical Examinations'!$A:$N,13,0)</f>
        <v>Diabetes</v>
      </c>
      <c r="N2174" s="45">
        <f>IFERROR(VLOOKUP($A2174,'Hospitalisation Details'!$A:$P,15,0),"")</f>
        <v>37603</v>
      </c>
      <c r="O2174" s="46">
        <f>IFERROR(VLOOKUP($A2174,'Hospitalisation Details'!$A:$P,6,0),"")</f>
        <v>1769.53</v>
      </c>
      <c r="P2174" s="47" t="str">
        <f>IFERROR(VLOOKUP($A2174,'Hospitalisation Details'!$A:$P,12,0),"")</f>
        <v>tier - 3</v>
      </c>
      <c r="Q2174" s="47" t="str">
        <f>IFERROR(VLOOKUP($A2174,'Hospitalisation Details'!$A:$P,13,0),"")</f>
        <v>tier - 3</v>
      </c>
      <c r="R2174" s="47" t="str">
        <f>IFERROR(VLOOKUP($A2174,'Hospitalisation Details'!$A:$P,14,0),"")</f>
        <v>R1012</v>
      </c>
      <c r="S2174" s="47">
        <f>IFERROR(VLOOKUP($A2174,'Hospitalisation Details'!$A:$P,16,0),"")</f>
        <v>20</v>
      </c>
    </row>
    <row r="2175" spans="1:19" x14ac:dyDescent="0.3">
      <c r="A2175" s="34" t="str">
        <f>'Medical Examinations'!A2175</f>
        <v>Id2174</v>
      </c>
      <c r="B2175" s="36" t="str">
        <f>VLOOKUP($A2175,'Customer Names'!A:E,3,FALSE)</f>
        <v>Ms.</v>
      </c>
      <c r="C2175" s="37" t="str">
        <f>VLOOKUP($A2175,'Customer Names'!$A:$E,4,FALSE)</f>
        <v xml:space="preserve"> Caitlin H.</v>
      </c>
      <c r="D2175" s="37" t="str">
        <f>VLOOKUP($A2175,'Customer Names'!A:E,5,FALSE)</f>
        <v>O'Brien</v>
      </c>
      <c r="E2175" s="35">
        <f>VLOOKUP($A2175,'Medical Examinations'!$A:$H,2,FALSE)</f>
        <v>40.5</v>
      </c>
      <c r="F2175" s="35">
        <f>VLOOKUP($A2175,'Medical Examinations'!$A:$H,3,FALSE)</f>
        <v>5.4</v>
      </c>
      <c r="G2175" s="35" t="str">
        <f>VLOOKUP($A2175,'Medical Examinations'!$A:$N,11,0)</f>
        <v>No</v>
      </c>
      <c r="H2175" s="35" t="str">
        <f>VLOOKUP($A2175,'Medical Examinations'!$A:$N,5,0)</f>
        <v>No</v>
      </c>
      <c r="I2175" s="35" t="str">
        <f>VLOOKUP($A2175,'Medical Examinations'!$A:$N,6,0)</f>
        <v>Yes</v>
      </c>
      <c r="J2175" s="35">
        <f>VLOOKUP($A2175,'Medical Examinations'!$A:$N,9,0)</f>
        <v>1</v>
      </c>
      <c r="K2175" s="35" t="str">
        <f>VLOOKUP($A2175,'Medical Examinations'!$A:$N,10,0)</f>
        <v>No</v>
      </c>
      <c r="L2175" s="35" t="str">
        <f>VLOOKUP($A2175,'Medical Examinations'!$A:$N,12,0)</f>
        <v>Obesity</v>
      </c>
      <c r="M2175" s="35" t="str">
        <f>VLOOKUP($A2175,'Medical Examinations'!$A:$N,13,0)</f>
        <v>Normal</v>
      </c>
      <c r="N2175" s="45">
        <f>IFERROR(VLOOKUP($A2175,'Hospitalisation Details'!$A:$P,15,0),"")</f>
        <v>37944</v>
      </c>
      <c r="O2175" s="46">
        <f>IFERROR(VLOOKUP($A2175,'Hospitalisation Details'!$A:$P,6,0),"")</f>
        <v>1759.34</v>
      </c>
      <c r="P2175" s="47" t="str">
        <f>IFERROR(VLOOKUP($A2175,'Hospitalisation Details'!$A:$P,12,0),"")</f>
        <v>tier - 3</v>
      </c>
      <c r="Q2175" s="47" t="str">
        <f>IFERROR(VLOOKUP($A2175,'Hospitalisation Details'!$A:$P,13,0),"")</f>
        <v>tier - 1</v>
      </c>
      <c r="R2175" s="47" t="str">
        <f>IFERROR(VLOOKUP($A2175,'Hospitalisation Details'!$A:$P,14,0),"")</f>
        <v>R1011</v>
      </c>
      <c r="S2175" s="47">
        <f>IFERROR(VLOOKUP($A2175,'Hospitalisation Details'!$A:$P,16,0),"")</f>
        <v>19</v>
      </c>
    </row>
    <row r="2176" spans="1:19" x14ac:dyDescent="0.3">
      <c r="A2176" s="34" t="str">
        <f>'Medical Examinations'!A2176</f>
        <v>Id2175</v>
      </c>
      <c r="B2176" s="36" t="str">
        <f>VLOOKUP($A2176,'Customer Names'!A:E,3,FALSE)</f>
        <v>Mr.</v>
      </c>
      <c r="C2176" s="37" t="str">
        <f>VLOOKUP($A2176,'Customer Names'!$A:$E,4,FALSE)</f>
        <v xml:space="preserve"> Harald E.</v>
      </c>
      <c r="D2176" s="37" t="str">
        <f>VLOOKUP($A2176,'Customer Names'!A:E,5,FALSE)</f>
        <v>Rodas</v>
      </c>
      <c r="E2176" s="35">
        <f>VLOOKUP($A2176,'Medical Examinations'!$A:$H,2,FALSE)</f>
        <v>25.64</v>
      </c>
      <c r="F2176" s="35">
        <f>VLOOKUP($A2176,'Medical Examinations'!$A:$H,3,FALSE)</f>
        <v>4.76</v>
      </c>
      <c r="G2176" s="35" t="str">
        <f>VLOOKUP($A2176,'Medical Examinations'!$A:$N,11,0)</f>
        <v>No</v>
      </c>
      <c r="H2176" s="35" t="str">
        <f>VLOOKUP($A2176,'Medical Examinations'!$A:$N,5,0)</f>
        <v>No</v>
      </c>
      <c r="I2176" s="35" t="str">
        <f>VLOOKUP($A2176,'Medical Examinations'!$A:$N,6,0)</f>
        <v>No</v>
      </c>
      <c r="J2176" s="35">
        <f>VLOOKUP($A2176,'Medical Examinations'!$A:$N,9,0)</f>
        <v>1</v>
      </c>
      <c r="K2176" s="35" t="str">
        <f>VLOOKUP($A2176,'Medical Examinations'!$A:$N,10,0)</f>
        <v>No</v>
      </c>
      <c r="L2176" s="35" t="str">
        <f>VLOOKUP($A2176,'Medical Examinations'!$A:$N,12,0)</f>
        <v>Overweight</v>
      </c>
      <c r="M2176" s="35" t="str">
        <f>VLOOKUP($A2176,'Medical Examinations'!$A:$N,13,0)</f>
        <v>Normal</v>
      </c>
      <c r="N2176" s="45">
        <f>IFERROR(VLOOKUP($A2176,'Hospitalisation Details'!$A:$P,15,0),"")</f>
        <v>36075</v>
      </c>
      <c r="O2176" s="46">
        <f>IFERROR(VLOOKUP($A2176,'Hospitalisation Details'!$A:$P,6,0),"")</f>
        <v>1756.6</v>
      </c>
      <c r="P2176" s="47" t="str">
        <f>IFERROR(VLOOKUP($A2176,'Hospitalisation Details'!$A:$P,12,0),"")</f>
        <v>tier - 3</v>
      </c>
      <c r="Q2176" s="47" t="str">
        <f>IFERROR(VLOOKUP($A2176,'Hospitalisation Details'!$A:$P,13,0),"")</f>
        <v>tier - 3</v>
      </c>
      <c r="R2176" s="47" t="str">
        <f>IFERROR(VLOOKUP($A2176,'Hospitalisation Details'!$A:$P,14,0),"")</f>
        <v>R1013</v>
      </c>
      <c r="S2176" s="47">
        <f>IFERROR(VLOOKUP($A2176,'Hospitalisation Details'!$A:$P,16,0),"")</f>
        <v>24</v>
      </c>
    </row>
    <row r="2177" spans="1:19" x14ac:dyDescent="0.3">
      <c r="A2177" s="34" t="str">
        <f>'Medical Examinations'!A2177</f>
        <v>Id2176</v>
      </c>
      <c r="B2177" s="36" t="str">
        <f>VLOOKUP($A2177,'Customer Names'!A:E,3,FALSE)</f>
        <v>Ms.</v>
      </c>
      <c r="C2177" s="37" t="str">
        <f>VLOOKUP($A2177,'Customer Names'!$A:$E,4,FALSE)</f>
        <v xml:space="preserve"> Siobhan A.</v>
      </c>
      <c r="D2177" s="37" t="str">
        <f>VLOOKUP($A2177,'Customer Names'!A:E,5,FALSE)</f>
        <v>O'Connor</v>
      </c>
      <c r="E2177" s="35">
        <f>VLOOKUP($A2177,'Medical Examinations'!$A:$H,2,FALSE)</f>
        <v>32.9</v>
      </c>
      <c r="F2177" s="35">
        <f>VLOOKUP($A2177,'Medical Examinations'!$A:$H,3,FALSE)</f>
        <v>4.78</v>
      </c>
      <c r="G2177" s="35" t="str">
        <f>VLOOKUP($A2177,'Medical Examinations'!$A:$N,11,0)</f>
        <v>No</v>
      </c>
      <c r="H2177" s="35" t="str">
        <f>VLOOKUP($A2177,'Medical Examinations'!$A:$N,5,0)</f>
        <v>No</v>
      </c>
      <c r="I2177" s="35" t="str">
        <f>VLOOKUP($A2177,'Medical Examinations'!$A:$N,6,0)</f>
        <v>Yes</v>
      </c>
      <c r="J2177" s="35">
        <f>VLOOKUP($A2177,'Medical Examinations'!$A:$N,9,0)</f>
        <v>1</v>
      </c>
      <c r="K2177" s="35" t="str">
        <f>VLOOKUP($A2177,'Medical Examinations'!$A:$N,10,0)</f>
        <v>No</v>
      </c>
      <c r="L2177" s="35" t="str">
        <f>VLOOKUP($A2177,'Medical Examinations'!$A:$N,12,0)</f>
        <v>Obesity</v>
      </c>
      <c r="M2177" s="35" t="str">
        <f>VLOOKUP($A2177,'Medical Examinations'!$A:$N,13,0)</f>
        <v>Normal</v>
      </c>
      <c r="N2177" s="45">
        <f>IFERROR(VLOOKUP($A2177,'Hospitalisation Details'!$A:$P,15,0),"")</f>
        <v>37890</v>
      </c>
      <c r="O2177" s="46">
        <f>IFERROR(VLOOKUP($A2177,'Hospitalisation Details'!$A:$P,6,0),"")</f>
        <v>1748.77</v>
      </c>
      <c r="P2177" s="47" t="str">
        <f>IFERROR(VLOOKUP($A2177,'Hospitalisation Details'!$A:$P,12,0),"")</f>
        <v>tier - 3</v>
      </c>
      <c r="Q2177" s="47" t="str">
        <f>IFERROR(VLOOKUP($A2177,'Hospitalisation Details'!$A:$P,13,0),"")</f>
        <v>tier - 1</v>
      </c>
      <c r="R2177" s="47" t="str">
        <f>IFERROR(VLOOKUP($A2177,'Hospitalisation Details'!$A:$P,14,0),"")</f>
        <v>R1011</v>
      </c>
      <c r="S2177" s="47">
        <f>IFERROR(VLOOKUP($A2177,'Hospitalisation Details'!$A:$P,16,0),"")</f>
        <v>19</v>
      </c>
    </row>
    <row r="2178" spans="1:19" x14ac:dyDescent="0.3">
      <c r="A2178" s="34" t="str">
        <f>'Medical Examinations'!A2178</f>
        <v>Id2177</v>
      </c>
      <c r="B2178" s="36" t="str">
        <f>VLOOKUP($A2178,'Customer Names'!A:E,3,FALSE)</f>
        <v>Ms.</v>
      </c>
      <c r="C2178" s="37" t="str">
        <f>VLOOKUP($A2178,'Customer Names'!$A:$E,4,FALSE)</f>
        <v xml:space="preserve"> Andrea J.</v>
      </c>
      <c r="D2178" s="37" t="str">
        <f>VLOOKUP($A2178,'Customer Names'!A:E,5,FALSE)</f>
        <v>White</v>
      </c>
      <c r="E2178" s="35">
        <f>VLOOKUP($A2178,'Medical Examinations'!$A:$H,2,FALSE)</f>
        <v>29.8</v>
      </c>
      <c r="F2178" s="35">
        <f>VLOOKUP($A2178,'Medical Examinations'!$A:$H,3,FALSE)</f>
        <v>4.26</v>
      </c>
      <c r="G2178" s="35" t="str">
        <f>VLOOKUP($A2178,'Medical Examinations'!$A:$N,11,0)</f>
        <v>No</v>
      </c>
      <c r="H2178" s="35" t="str">
        <f>VLOOKUP($A2178,'Medical Examinations'!$A:$N,5,0)</f>
        <v>No</v>
      </c>
      <c r="I2178" s="35" t="str">
        <f>VLOOKUP($A2178,'Medical Examinations'!$A:$N,6,0)</f>
        <v>Yes</v>
      </c>
      <c r="J2178" s="35">
        <f>VLOOKUP($A2178,'Medical Examinations'!$A:$N,9,0)</f>
        <v>1</v>
      </c>
      <c r="K2178" s="35" t="str">
        <f>VLOOKUP($A2178,'Medical Examinations'!$A:$N,10,0)</f>
        <v>No</v>
      </c>
      <c r="L2178" s="35" t="str">
        <f>VLOOKUP($A2178,'Medical Examinations'!$A:$N,12,0)</f>
        <v>Overweight</v>
      </c>
      <c r="M2178" s="35" t="str">
        <f>VLOOKUP($A2178,'Medical Examinations'!$A:$N,13,0)</f>
        <v>Normal</v>
      </c>
      <c r="N2178" s="45">
        <f>IFERROR(VLOOKUP($A2178,'Hospitalisation Details'!$A:$P,15,0),"")</f>
        <v>37830</v>
      </c>
      <c r="O2178" s="46">
        <f>IFERROR(VLOOKUP($A2178,'Hospitalisation Details'!$A:$P,6,0),"")</f>
        <v>1744.47</v>
      </c>
      <c r="P2178" s="47" t="str">
        <f>IFERROR(VLOOKUP($A2178,'Hospitalisation Details'!$A:$P,12,0),"")</f>
        <v>tier - 3</v>
      </c>
      <c r="Q2178" s="47" t="str">
        <f>IFERROR(VLOOKUP($A2178,'Hospitalisation Details'!$A:$P,13,0),"")</f>
        <v>tier - 1</v>
      </c>
      <c r="R2178" s="47" t="str">
        <f>IFERROR(VLOOKUP($A2178,'Hospitalisation Details'!$A:$P,14,0),"")</f>
        <v>R1011</v>
      </c>
      <c r="S2178" s="47">
        <f>IFERROR(VLOOKUP($A2178,'Hospitalisation Details'!$A:$P,16,0),"")</f>
        <v>19</v>
      </c>
    </row>
    <row r="2179" spans="1:19" x14ac:dyDescent="0.3">
      <c r="A2179" s="34" t="str">
        <f>'Medical Examinations'!A2179</f>
        <v>Id2178</v>
      </c>
      <c r="B2179" s="36" t="str">
        <f>VLOOKUP($A2179,'Customer Names'!A:E,3,FALSE)</f>
        <v>Ms.</v>
      </c>
      <c r="C2179" s="37" t="str">
        <f>VLOOKUP($A2179,'Customer Names'!$A:$E,4,FALSE)</f>
        <v xml:space="preserve"> Marie</v>
      </c>
      <c r="D2179" s="37" t="str">
        <f>VLOOKUP($A2179,'Customer Names'!A:E,5,FALSE)</f>
        <v>Davenport</v>
      </c>
      <c r="E2179" s="35">
        <f>VLOOKUP($A2179,'Medical Examinations'!$A:$H,2,FALSE)</f>
        <v>28.9</v>
      </c>
      <c r="F2179" s="35">
        <f>VLOOKUP($A2179,'Medical Examinations'!$A:$H,3,FALSE)</f>
        <v>5.85</v>
      </c>
      <c r="G2179" s="35" t="str">
        <f>VLOOKUP($A2179,'Medical Examinations'!$A:$N,11,0)</f>
        <v>No</v>
      </c>
      <c r="H2179" s="35" t="str">
        <f>VLOOKUP($A2179,'Medical Examinations'!$A:$N,5,0)</f>
        <v>No</v>
      </c>
      <c r="I2179" s="35" t="str">
        <f>VLOOKUP($A2179,'Medical Examinations'!$A:$N,6,0)</f>
        <v>Yes</v>
      </c>
      <c r="J2179" s="35">
        <f>VLOOKUP($A2179,'Medical Examinations'!$A:$N,9,0)</f>
        <v>1</v>
      </c>
      <c r="K2179" s="35" t="str">
        <f>VLOOKUP($A2179,'Medical Examinations'!$A:$N,10,0)</f>
        <v>No</v>
      </c>
      <c r="L2179" s="35" t="str">
        <f>VLOOKUP($A2179,'Medical Examinations'!$A:$N,12,0)</f>
        <v>Overweight</v>
      </c>
      <c r="M2179" s="35" t="str">
        <f>VLOOKUP($A2179,'Medical Examinations'!$A:$N,13,0)</f>
        <v>Prediabetes</v>
      </c>
      <c r="N2179" s="45">
        <f>IFERROR(VLOOKUP($A2179,'Hospitalisation Details'!$A:$P,15,0),"")</f>
        <v>37827</v>
      </c>
      <c r="O2179" s="46">
        <f>IFERROR(VLOOKUP($A2179,'Hospitalisation Details'!$A:$P,6,0),"")</f>
        <v>1743.21</v>
      </c>
      <c r="P2179" s="47" t="str">
        <f>IFERROR(VLOOKUP($A2179,'Hospitalisation Details'!$A:$P,12,0),"")</f>
        <v>tier - 3</v>
      </c>
      <c r="Q2179" s="47" t="str">
        <f>IFERROR(VLOOKUP($A2179,'Hospitalisation Details'!$A:$P,13,0),"")</f>
        <v>tier - 1</v>
      </c>
      <c r="R2179" s="47" t="str">
        <f>IFERROR(VLOOKUP($A2179,'Hospitalisation Details'!$A:$P,14,0),"")</f>
        <v>R1011</v>
      </c>
      <c r="S2179" s="47">
        <f>IFERROR(VLOOKUP($A2179,'Hospitalisation Details'!$A:$P,16,0),"")</f>
        <v>19</v>
      </c>
    </row>
    <row r="2180" spans="1:19" x14ac:dyDescent="0.3">
      <c r="A2180" s="34" t="str">
        <f>'Medical Examinations'!A2180</f>
        <v>Id2179</v>
      </c>
      <c r="B2180" s="36" t="str">
        <f>VLOOKUP($A2180,'Customer Names'!A:E,3,FALSE)</f>
        <v>Ms.</v>
      </c>
      <c r="C2180" s="37" t="str">
        <f>VLOOKUP($A2180,'Customer Names'!$A:$E,4,FALSE)</f>
        <v xml:space="preserve"> Rachel A.</v>
      </c>
      <c r="D2180" s="37" t="str">
        <f>VLOOKUP($A2180,'Customer Names'!A:E,5,FALSE)</f>
        <v>Karmen</v>
      </c>
      <c r="E2180" s="35">
        <f>VLOOKUP($A2180,'Medical Examinations'!$A:$H,2,FALSE)</f>
        <v>24.7</v>
      </c>
      <c r="F2180" s="35">
        <f>VLOOKUP($A2180,'Medical Examinations'!$A:$H,3,FALSE)</f>
        <v>5.32</v>
      </c>
      <c r="G2180" s="35" t="str">
        <f>VLOOKUP($A2180,'Medical Examinations'!$A:$N,11,0)</f>
        <v>No</v>
      </c>
      <c r="H2180" s="35" t="str">
        <f>VLOOKUP($A2180,'Medical Examinations'!$A:$N,5,0)</f>
        <v>No</v>
      </c>
      <c r="I2180" s="35" t="str">
        <f>VLOOKUP($A2180,'Medical Examinations'!$A:$N,6,0)</f>
        <v>Yes</v>
      </c>
      <c r="J2180" s="35">
        <f>VLOOKUP($A2180,'Medical Examinations'!$A:$N,9,0)</f>
        <v>1</v>
      </c>
      <c r="K2180" s="35" t="str">
        <f>VLOOKUP($A2180,'Medical Examinations'!$A:$N,10,0)</f>
        <v>No</v>
      </c>
      <c r="L2180" s="35" t="str">
        <f>VLOOKUP($A2180,'Medical Examinations'!$A:$N,12,0)</f>
        <v>Normal Weight</v>
      </c>
      <c r="M2180" s="35" t="str">
        <f>VLOOKUP($A2180,'Medical Examinations'!$A:$N,13,0)</f>
        <v>Normal</v>
      </c>
      <c r="N2180" s="45">
        <f>IFERROR(VLOOKUP($A2180,'Hospitalisation Details'!$A:$P,15,0),"")</f>
        <v>37939</v>
      </c>
      <c r="O2180" s="46">
        <f>IFERROR(VLOOKUP($A2180,'Hospitalisation Details'!$A:$P,6,0),"")</f>
        <v>1737.38</v>
      </c>
      <c r="P2180" s="47" t="str">
        <f>IFERROR(VLOOKUP($A2180,'Hospitalisation Details'!$A:$P,12,0),"")</f>
        <v>tier - 3</v>
      </c>
      <c r="Q2180" s="47" t="str">
        <f>IFERROR(VLOOKUP($A2180,'Hospitalisation Details'!$A:$P,13,0),"")</f>
        <v>tier - 2</v>
      </c>
      <c r="R2180" s="47" t="str">
        <f>IFERROR(VLOOKUP($A2180,'Hospitalisation Details'!$A:$P,14,0),"")</f>
        <v>R1011</v>
      </c>
      <c r="S2180" s="47">
        <f>IFERROR(VLOOKUP($A2180,'Hospitalisation Details'!$A:$P,16,0),"")</f>
        <v>19</v>
      </c>
    </row>
    <row r="2181" spans="1:19" x14ac:dyDescent="0.3">
      <c r="A2181" s="34" t="str">
        <f>'Medical Examinations'!A2181</f>
        <v>Id2180</v>
      </c>
      <c r="B2181" s="36" t="str">
        <f>VLOOKUP($A2181,'Customer Names'!A:E,3,FALSE)</f>
        <v>Ms.</v>
      </c>
      <c r="C2181" s="37" t="str">
        <f>VLOOKUP($A2181,'Customer Names'!$A:$E,4,FALSE)</f>
        <v xml:space="preserve"> Emma</v>
      </c>
      <c r="D2181" s="37" t="str">
        <f>VLOOKUP($A2181,'Customer Names'!A:E,5,FALSE)</f>
        <v>Miller</v>
      </c>
      <c r="E2181" s="35">
        <f>VLOOKUP($A2181,'Medical Examinations'!$A:$H,2,FALSE)</f>
        <v>20.6</v>
      </c>
      <c r="F2181" s="35">
        <f>VLOOKUP($A2181,'Medical Examinations'!$A:$H,3,FALSE)</f>
        <v>5.14</v>
      </c>
      <c r="G2181" s="35" t="str">
        <f>VLOOKUP($A2181,'Medical Examinations'!$A:$N,11,0)</f>
        <v>No</v>
      </c>
      <c r="H2181" s="35" t="str">
        <f>VLOOKUP($A2181,'Medical Examinations'!$A:$N,5,0)</f>
        <v>No</v>
      </c>
      <c r="I2181" s="35" t="str">
        <f>VLOOKUP($A2181,'Medical Examinations'!$A:$N,6,0)</f>
        <v>Yes</v>
      </c>
      <c r="J2181" s="35">
        <f>VLOOKUP($A2181,'Medical Examinations'!$A:$N,9,0)</f>
        <v>1</v>
      </c>
      <c r="K2181" s="35" t="str">
        <f>VLOOKUP($A2181,'Medical Examinations'!$A:$N,10,0)</f>
        <v>No</v>
      </c>
      <c r="L2181" s="35" t="str">
        <f>VLOOKUP($A2181,'Medical Examinations'!$A:$N,12,0)</f>
        <v>Normal Weight</v>
      </c>
      <c r="M2181" s="35" t="str">
        <f>VLOOKUP($A2181,'Medical Examinations'!$A:$N,13,0)</f>
        <v>Normal</v>
      </c>
      <c r="N2181" s="45">
        <f>IFERROR(VLOOKUP($A2181,'Hospitalisation Details'!$A:$P,15,0),"")</f>
        <v>37934</v>
      </c>
      <c r="O2181" s="46">
        <f>IFERROR(VLOOKUP($A2181,'Hospitalisation Details'!$A:$P,6,0),"")</f>
        <v>1731.68</v>
      </c>
      <c r="P2181" s="47" t="str">
        <f>IFERROR(VLOOKUP($A2181,'Hospitalisation Details'!$A:$P,12,0),"")</f>
        <v>tier - 3</v>
      </c>
      <c r="Q2181" s="47" t="str">
        <f>IFERROR(VLOOKUP($A2181,'Hospitalisation Details'!$A:$P,13,0),"")</f>
        <v>tier - 2</v>
      </c>
      <c r="R2181" s="47" t="str">
        <f>IFERROR(VLOOKUP($A2181,'Hospitalisation Details'!$A:$P,14,0),"")</f>
        <v>R1011</v>
      </c>
      <c r="S2181" s="47">
        <f>IFERROR(VLOOKUP($A2181,'Hospitalisation Details'!$A:$P,16,0),"")</f>
        <v>19</v>
      </c>
    </row>
    <row r="2182" spans="1:19" x14ac:dyDescent="0.3">
      <c r="A2182" s="34" t="str">
        <f>'Medical Examinations'!A2182</f>
        <v>Id2181</v>
      </c>
      <c r="B2182" s="36" t="str">
        <f>VLOOKUP($A2182,'Customer Names'!A:E,3,FALSE)</f>
        <v>Ms.</v>
      </c>
      <c r="C2182" s="37" t="str">
        <f>VLOOKUP($A2182,'Customer Names'!$A:$E,4,FALSE)</f>
        <v xml:space="preserve"> Kiersten</v>
      </c>
      <c r="D2182" s="37" t="str">
        <f>VLOOKUP($A2182,'Customer Names'!A:E,5,FALSE)</f>
        <v>Lippmann</v>
      </c>
      <c r="E2182" s="35">
        <f>VLOOKUP($A2182,'Medical Examinations'!$A:$H,2,FALSE)</f>
        <v>18.600000000000001</v>
      </c>
      <c r="F2182" s="35">
        <f>VLOOKUP($A2182,'Medical Examinations'!$A:$H,3,FALSE)</f>
        <v>5</v>
      </c>
      <c r="G2182" s="35" t="str">
        <f>VLOOKUP($A2182,'Medical Examinations'!$A:$N,11,0)</f>
        <v>No</v>
      </c>
      <c r="H2182" s="35" t="str">
        <f>VLOOKUP($A2182,'Medical Examinations'!$A:$N,5,0)</f>
        <v>No</v>
      </c>
      <c r="I2182" s="35" t="str">
        <f>VLOOKUP($A2182,'Medical Examinations'!$A:$N,6,0)</f>
        <v>Yes</v>
      </c>
      <c r="J2182" s="35">
        <f>VLOOKUP($A2182,'Medical Examinations'!$A:$N,9,0)</f>
        <v>1</v>
      </c>
      <c r="K2182" s="35" t="str">
        <f>VLOOKUP($A2182,'Medical Examinations'!$A:$N,10,0)</f>
        <v>No</v>
      </c>
      <c r="L2182" s="35" t="str">
        <f>VLOOKUP($A2182,'Medical Examinations'!$A:$N,12,0)</f>
        <v>Normal Weight</v>
      </c>
      <c r="M2182" s="35" t="str">
        <f>VLOOKUP($A2182,'Medical Examinations'!$A:$N,13,0)</f>
        <v>Normal</v>
      </c>
      <c r="N2182" s="45">
        <f>IFERROR(VLOOKUP($A2182,'Hospitalisation Details'!$A:$P,15,0),"")</f>
        <v>37865</v>
      </c>
      <c r="O2182" s="46">
        <f>IFERROR(VLOOKUP($A2182,'Hospitalisation Details'!$A:$P,6,0),"")</f>
        <v>1728.9</v>
      </c>
      <c r="P2182" s="47" t="str">
        <f>IFERROR(VLOOKUP($A2182,'Hospitalisation Details'!$A:$P,12,0),"")</f>
        <v>tier - 3</v>
      </c>
      <c r="Q2182" s="47" t="str">
        <f>IFERROR(VLOOKUP($A2182,'Hospitalisation Details'!$A:$P,13,0),"")</f>
        <v>tier - 2</v>
      </c>
      <c r="R2182" s="47" t="str">
        <f>IFERROR(VLOOKUP($A2182,'Hospitalisation Details'!$A:$P,14,0),"")</f>
        <v>R1011</v>
      </c>
      <c r="S2182" s="47">
        <f>IFERROR(VLOOKUP($A2182,'Hospitalisation Details'!$A:$P,16,0),"")</f>
        <v>19</v>
      </c>
    </row>
    <row r="2183" spans="1:19" x14ac:dyDescent="0.3">
      <c r="A2183" s="34" t="str">
        <f>'Medical Examinations'!A2183</f>
        <v>Id2182</v>
      </c>
      <c r="B2183" s="36" t="str">
        <f>VLOOKUP($A2183,'Customer Names'!A:E,3,FALSE)</f>
        <v>Ms.</v>
      </c>
      <c r="C2183" s="37" t="str">
        <f>VLOOKUP($A2183,'Customer Names'!$A:$E,4,FALSE)</f>
        <v xml:space="preserve"> Rachael</v>
      </c>
      <c r="D2183" s="37" t="str">
        <f>VLOOKUP($A2183,'Customer Names'!A:E,5,FALSE)</f>
        <v>Klehm</v>
      </c>
      <c r="E2183" s="35">
        <f>VLOOKUP($A2183,'Medical Examinations'!$A:$H,2,FALSE)</f>
        <v>17.8</v>
      </c>
      <c r="F2183" s="35">
        <f>VLOOKUP($A2183,'Medical Examinations'!$A:$H,3,FALSE)</f>
        <v>4.55</v>
      </c>
      <c r="G2183" s="35" t="str">
        <f>VLOOKUP($A2183,'Medical Examinations'!$A:$N,11,0)</f>
        <v>No</v>
      </c>
      <c r="H2183" s="35" t="str">
        <f>VLOOKUP($A2183,'Medical Examinations'!$A:$N,5,0)</f>
        <v>No</v>
      </c>
      <c r="I2183" s="35" t="str">
        <f>VLOOKUP($A2183,'Medical Examinations'!$A:$N,6,0)</f>
        <v>Yes</v>
      </c>
      <c r="J2183" s="35">
        <f>VLOOKUP($A2183,'Medical Examinations'!$A:$N,9,0)</f>
        <v>1</v>
      </c>
      <c r="K2183" s="35" t="str">
        <f>VLOOKUP($A2183,'Medical Examinations'!$A:$N,10,0)</f>
        <v>No</v>
      </c>
      <c r="L2183" s="35" t="str">
        <f>VLOOKUP($A2183,'Medical Examinations'!$A:$N,12,0)</f>
        <v>Underweight</v>
      </c>
      <c r="M2183" s="35" t="str">
        <f>VLOOKUP($A2183,'Medical Examinations'!$A:$N,13,0)</f>
        <v>Normal</v>
      </c>
      <c r="N2183" s="45">
        <f>IFERROR(VLOOKUP($A2183,'Hospitalisation Details'!$A:$P,15,0),"")</f>
        <v>37946</v>
      </c>
      <c r="O2183" s="46">
        <f>IFERROR(VLOOKUP($A2183,'Hospitalisation Details'!$A:$P,6,0),"")</f>
        <v>1727.79</v>
      </c>
      <c r="P2183" s="47" t="str">
        <f>IFERROR(VLOOKUP($A2183,'Hospitalisation Details'!$A:$P,12,0),"")</f>
        <v>tier - 3</v>
      </c>
      <c r="Q2183" s="47" t="str">
        <f>IFERROR(VLOOKUP($A2183,'Hospitalisation Details'!$A:$P,13,0),"")</f>
        <v>tier - 3</v>
      </c>
      <c r="R2183" s="47" t="str">
        <f>IFERROR(VLOOKUP($A2183,'Hospitalisation Details'!$A:$P,14,0),"")</f>
        <v>R1011</v>
      </c>
      <c r="S2183" s="47">
        <f>IFERROR(VLOOKUP($A2183,'Hospitalisation Details'!$A:$P,16,0),"")</f>
        <v>19</v>
      </c>
    </row>
    <row r="2184" spans="1:19" x14ac:dyDescent="0.3">
      <c r="A2184" s="34" t="str">
        <f>'Medical Examinations'!A2184</f>
        <v>Id2183</v>
      </c>
      <c r="B2184" s="36" t="str">
        <f>VLOOKUP($A2184,'Customer Names'!A:E,3,FALSE)</f>
        <v>Mr.</v>
      </c>
      <c r="C2184" s="37" t="str">
        <f>VLOOKUP($A2184,'Customer Names'!$A:$E,4,FALSE)</f>
        <v xml:space="preserve"> Timothy P.</v>
      </c>
      <c r="D2184" s="37" t="str">
        <f>VLOOKUP($A2184,'Customer Names'!A:E,5,FALSE)</f>
        <v>Murphy</v>
      </c>
      <c r="E2184" s="35">
        <f>VLOOKUP($A2184,'Medical Examinations'!$A:$H,2,FALSE)</f>
        <v>35.200000000000003</v>
      </c>
      <c r="F2184" s="35">
        <f>VLOOKUP($A2184,'Medical Examinations'!$A:$H,3,FALSE)</f>
        <v>5.97</v>
      </c>
      <c r="G2184" s="35" t="str">
        <f>VLOOKUP($A2184,'Medical Examinations'!$A:$N,11,0)</f>
        <v>No</v>
      </c>
      <c r="H2184" s="35" t="str">
        <f>VLOOKUP($A2184,'Medical Examinations'!$A:$N,5,0)</f>
        <v>yes</v>
      </c>
      <c r="I2184" s="35" t="str">
        <f>VLOOKUP($A2184,'Medical Examinations'!$A:$N,6,0)</f>
        <v>No</v>
      </c>
      <c r="J2184" s="35">
        <f>VLOOKUP($A2184,'Medical Examinations'!$A:$N,9,0)</f>
        <v>1</v>
      </c>
      <c r="K2184" s="35" t="str">
        <f>VLOOKUP($A2184,'Medical Examinations'!$A:$N,10,0)</f>
        <v>No</v>
      </c>
      <c r="L2184" s="35" t="str">
        <f>VLOOKUP($A2184,'Medical Examinations'!$A:$N,12,0)</f>
        <v>Obesity</v>
      </c>
      <c r="M2184" s="35" t="str">
        <f>VLOOKUP($A2184,'Medical Examinations'!$A:$N,13,0)</f>
        <v>Prediabetes</v>
      </c>
      <c r="N2184" s="45">
        <f>IFERROR(VLOOKUP($A2184,'Hospitalisation Details'!$A:$P,15,0),"")</f>
        <v>38239</v>
      </c>
      <c r="O2184" s="46">
        <f>IFERROR(VLOOKUP($A2184,'Hospitalisation Details'!$A:$P,6,0),"")</f>
        <v>1727.54</v>
      </c>
      <c r="P2184" s="47" t="str">
        <f>IFERROR(VLOOKUP($A2184,'Hospitalisation Details'!$A:$P,12,0),"")</f>
        <v>tier - 3</v>
      </c>
      <c r="Q2184" s="47" t="str">
        <f>IFERROR(VLOOKUP($A2184,'Hospitalisation Details'!$A:$P,13,0),"")</f>
        <v>tier - 1</v>
      </c>
      <c r="R2184" s="47" t="str">
        <f>IFERROR(VLOOKUP($A2184,'Hospitalisation Details'!$A:$P,14,0),"")</f>
        <v>R1013</v>
      </c>
      <c r="S2184" s="47">
        <f>IFERROR(VLOOKUP($A2184,'Hospitalisation Details'!$A:$P,16,0),"")</f>
        <v>18</v>
      </c>
    </row>
    <row r="2185" spans="1:19" x14ac:dyDescent="0.3">
      <c r="A2185" s="34" t="str">
        <f>'Medical Examinations'!A2185</f>
        <v>Id2184</v>
      </c>
      <c r="B2185" s="36" t="str">
        <f>VLOOKUP($A2185,'Customer Names'!A:E,3,FALSE)</f>
        <v>Mr.</v>
      </c>
      <c r="C2185" s="37" t="str">
        <f>VLOOKUP($A2185,'Customer Names'!$A:$E,4,FALSE)</f>
        <v xml:space="preserve"> Lelisa</v>
      </c>
      <c r="D2185" s="37" t="str">
        <f>VLOOKUP($A2185,'Customer Names'!A:E,5,FALSE)</f>
        <v>Desisa</v>
      </c>
      <c r="E2185" s="35">
        <f>VLOOKUP($A2185,'Medical Examinations'!$A:$H,2,FALSE)</f>
        <v>33.770000000000003</v>
      </c>
      <c r="F2185" s="35">
        <f>VLOOKUP($A2185,'Medical Examinations'!$A:$H,3,FALSE)</f>
        <v>4.0199999999999996</v>
      </c>
      <c r="G2185" s="35" t="str">
        <f>VLOOKUP($A2185,'Medical Examinations'!$A:$N,11,0)</f>
        <v>No</v>
      </c>
      <c r="H2185" s="35" t="str">
        <f>VLOOKUP($A2185,'Medical Examinations'!$A:$N,5,0)</f>
        <v>yes</v>
      </c>
      <c r="I2185" s="35" t="str">
        <f>VLOOKUP($A2185,'Medical Examinations'!$A:$N,6,0)</f>
        <v>No</v>
      </c>
      <c r="J2185" s="35">
        <f>VLOOKUP($A2185,'Medical Examinations'!$A:$N,9,0)</f>
        <v>1</v>
      </c>
      <c r="K2185" s="35" t="str">
        <f>VLOOKUP($A2185,'Medical Examinations'!$A:$N,10,0)</f>
        <v>No</v>
      </c>
      <c r="L2185" s="35" t="str">
        <f>VLOOKUP($A2185,'Medical Examinations'!$A:$N,12,0)</f>
        <v>Obesity</v>
      </c>
      <c r="M2185" s="35" t="str">
        <f>VLOOKUP($A2185,'Medical Examinations'!$A:$N,13,0)</f>
        <v>Normal</v>
      </c>
      <c r="N2185" s="45">
        <f>IFERROR(VLOOKUP($A2185,'Hospitalisation Details'!$A:$P,15,0),"")</f>
        <v>38281</v>
      </c>
      <c r="O2185" s="46">
        <f>IFERROR(VLOOKUP($A2185,'Hospitalisation Details'!$A:$P,6,0),"")</f>
        <v>1725.55</v>
      </c>
      <c r="P2185" s="47" t="str">
        <f>IFERROR(VLOOKUP($A2185,'Hospitalisation Details'!$A:$P,12,0),"")</f>
        <v>tier - 3</v>
      </c>
      <c r="Q2185" s="47" t="str">
        <f>IFERROR(VLOOKUP($A2185,'Hospitalisation Details'!$A:$P,13,0),"")</f>
        <v>tier - 2</v>
      </c>
      <c r="R2185" s="47" t="str">
        <f>IFERROR(VLOOKUP($A2185,'Hospitalisation Details'!$A:$P,14,0),"")</f>
        <v>R1013</v>
      </c>
      <c r="S2185" s="47">
        <f>IFERROR(VLOOKUP($A2185,'Hospitalisation Details'!$A:$P,16,0),"")</f>
        <v>18</v>
      </c>
    </row>
    <row r="2186" spans="1:19" x14ac:dyDescent="0.3">
      <c r="A2186" s="34" t="str">
        <f>'Medical Examinations'!A2186</f>
        <v>Id2185</v>
      </c>
      <c r="B2186" s="36" t="str">
        <f>VLOOKUP($A2186,'Customer Names'!A:E,3,FALSE)</f>
        <v>Mr.</v>
      </c>
      <c r="C2186" s="37" t="str">
        <f>VLOOKUP($A2186,'Customer Names'!$A:$E,4,FALSE)</f>
        <v xml:space="preserve"> Nate</v>
      </c>
      <c r="D2186" s="37" t="str">
        <f>VLOOKUP($A2186,'Customer Names'!A:E,5,FALSE)</f>
        <v>Brooks</v>
      </c>
      <c r="E2186" s="35">
        <f>VLOOKUP($A2186,'Medical Examinations'!$A:$H,2,FALSE)</f>
        <v>30.03</v>
      </c>
      <c r="F2186" s="35">
        <f>VLOOKUP($A2186,'Medical Examinations'!$A:$H,3,FALSE)</f>
        <v>4.04</v>
      </c>
      <c r="G2186" s="35" t="str">
        <f>VLOOKUP($A2186,'Medical Examinations'!$A:$N,11,0)</f>
        <v>No</v>
      </c>
      <c r="H2186" s="35" t="str">
        <f>VLOOKUP($A2186,'Medical Examinations'!$A:$N,5,0)</f>
        <v>yes</v>
      </c>
      <c r="I2186" s="35" t="str">
        <f>VLOOKUP($A2186,'Medical Examinations'!$A:$N,6,0)</f>
        <v>No</v>
      </c>
      <c r="J2186" s="35">
        <f>VLOOKUP($A2186,'Medical Examinations'!$A:$N,9,0)</f>
        <v>1</v>
      </c>
      <c r="K2186" s="35" t="str">
        <f>VLOOKUP($A2186,'Medical Examinations'!$A:$N,10,0)</f>
        <v>No</v>
      </c>
      <c r="L2186" s="35" t="str">
        <f>VLOOKUP($A2186,'Medical Examinations'!$A:$N,12,0)</f>
        <v>Obesity</v>
      </c>
      <c r="M2186" s="35" t="str">
        <f>VLOOKUP($A2186,'Medical Examinations'!$A:$N,13,0)</f>
        <v>Normal</v>
      </c>
      <c r="N2186" s="45">
        <f>IFERROR(VLOOKUP($A2186,'Hospitalisation Details'!$A:$P,15,0),"")</f>
        <v>38241</v>
      </c>
      <c r="O2186" s="46">
        <f>IFERROR(VLOOKUP($A2186,'Hospitalisation Details'!$A:$P,6,0),"")</f>
        <v>1720.35</v>
      </c>
      <c r="P2186" s="47" t="str">
        <f>IFERROR(VLOOKUP($A2186,'Hospitalisation Details'!$A:$P,12,0),"")</f>
        <v>tier - 3</v>
      </c>
      <c r="Q2186" s="47" t="str">
        <f>IFERROR(VLOOKUP($A2186,'Hospitalisation Details'!$A:$P,13,0),"")</f>
        <v>tier - 3</v>
      </c>
      <c r="R2186" s="47" t="str">
        <f>IFERROR(VLOOKUP($A2186,'Hospitalisation Details'!$A:$P,14,0),"")</f>
        <v>R1013</v>
      </c>
      <c r="S2186" s="47">
        <f>IFERROR(VLOOKUP($A2186,'Hospitalisation Details'!$A:$P,16,0),"")</f>
        <v>18</v>
      </c>
    </row>
    <row r="2187" spans="1:19" x14ac:dyDescent="0.3">
      <c r="A2187" s="34" t="str">
        <f>'Medical Examinations'!A2187</f>
        <v>Id2186</v>
      </c>
      <c r="B2187" s="36" t="str">
        <f>VLOOKUP($A2187,'Customer Names'!A:E,3,FALSE)</f>
        <v>Mr.</v>
      </c>
      <c r="C2187" s="37" t="str">
        <f>VLOOKUP($A2187,'Customer Names'!$A:$E,4,FALSE)</f>
        <v xml:space="preserve"> Chris C.</v>
      </c>
      <c r="D2187" s="37" t="str">
        <f>VLOOKUP($A2187,'Customer Names'!A:E,5,FALSE)</f>
        <v>Stone</v>
      </c>
      <c r="E2187" s="35">
        <f>VLOOKUP($A2187,'Medical Examinations'!$A:$H,2,FALSE)</f>
        <v>29.37</v>
      </c>
      <c r="F2187" s="35">
        <f>VLOOKUP($A2187,'Medical Examinations'!$A:$H,3,FALSE)</f>
        <v>5.54</v>
      </c>
      <c r="G2187" s="35" t="str">
        <f>VLOOKUP($A2187,'Medical Examinations'!$A:$N,11,0)</f>
        <v>No</v>
      </c>
      <c r="H2187" s="35" t="str">
        <f>VLOOKUP($A2187,'Medical Examinations'!$A:$N,5,0)</f>
        <v>yes</v>
      </c>
      <c r="I2187" s="35" t="str">
        <f>VLOOKUP($A2187,'Medical Examinations'!$A:$N,6,0)</f>
        <v>No</v>
      </c>
      <c r="J2187" s="35">
        <f>VLOOKUP($A2187,'Medical Examinations'!$A:$N,9,0)</f>
        <v>1</v>
      </c>
      <c r="K2187" s="35" t="str">
        <f>VLOOKUP($A2187,'Medical Examinations'!$A:$N,10,0)</f>
        <v>No</v>
      </c>
      <c r="L2187" s="35" t="str">
        <f>VLOOKUP($A2187,'Medical Examinations'!$A:$N,12,0)</f>
        <v>Overweight</v>
      </c>
      <c r="M2187" s="35" t="str">
        <f>VLOOKUP($A2187,'Medical Examinations'!$A:$N,13,0)</f>
        <v>Normal</v>
      </c>
      <c r="N2187" s="45">
        <f>IFERROR(VLOOKUP($A2187,'Hospitalisation Details'!$A:$P,15,0),"")</f>
        <v>38148</v>
      </c>
      <c r="O2187" s="46">
        <f>IFERROR(VLOOKUP($A2187,'Hospitalisation Details'!$A:$P,6,0),"")</f>
        <v>1719.44</v>
      </c>
      <c r="P2187" s="47" t="str">
        <f>IFERROR(VLOOKUP($A2187,'Hospitalisation Details'!$A:$P,12,0),"")</f>
        <v>tier - 3</v>
      </c>
      <c r="Q2187" s="47" t="str">
        <f>IFERROR(VLOOKUP($A2187,'Hospitalisation Details'!$A:$P,13,0),"")</f>
        <v>tier - 3</v>
      </c>
      <c r="R2187" s="47" t="str">
        <f>IFERROR(VLOOKUP($A2187,'Hospitalisation Details'!$A:$P,14,0),"")</f>
        <v>R1013</v>
      </c>
      <c r="S2187" s="47">
        <f>IFERROR(VLOOKUP($A2187,'Hospitalisation Details'!$A:$P,16,0),"")</f>
        <v>18</v>
      </c>
    </row>
    <row r="2188" spans="1:19" x14ac:dyDescent="0.3">
      <c r="A2188" s="34" t="str">
        <f>'Medical Examinations'!A2188</f>
        <v>Id2187</v>
      </c>
      <c r="B2188" s="36" t="str">
        <f>VLOOKUP($A2188,'Customer Names'!A:E,3,FALSE)</f>
        <v>Mr.</v>
      </c>
      <c r="C2188" s="37" t="str">
        <f>VLOOKUP($A2188,'Customer Names'!$A:$E,4,FALSE)</f>
        <v xml:space="preserve"> Scott</v>
      </c>
      <c r="D2188" s="37" t="str">
        <f>VLOOKUP($A2188,'Customer Names'!A:E,5,FALSE)</f>
        <v>Weispfennig</v>
      </c>
      <c r="E2188" s="35">
        <f>VLOOKUP($A2188,'Medical Examinations'!$A:$H,2,FALSE)</f>
        <v>28.5</v>
      </c>
      <c r="F2188" s="35">
        <f>VLOOKUP($A2188,'Medical Examinations'!$A:$H,3,FALSE)</f>
        <v>4.03</v>
      </c>
      <c r="G2188" s="35" t="str">
        <f>VLOOKUP($A2188,'Medical Examinations'!$A:$N,11,0)</f>
        <v>No</v>
      </c>
      <c r="H2188" s="35" t="str">
        <f>VLOOKUP($A2188,'Medical Examinations'!$A:$N,5,0)</f>
        <v>yes</v>
      </c>
      <c r="I2188" s="35" t="str">
        <f>VLOOKUP($A2188,'Medical Examinations'!$A:$N,6,0)</f>
        <v>No</v>
      </c>
      <c r="J2188" s="35">
        <f>VLOOKUP($A2188,'Medical Examinations'!$A:$N,9,0)</f>
        <v>1</v>
      </c>
      <c r="K2188" s="35" t="str">
        <f>VLOOKUP($A2188,'Medical Examinations'!$A:$N,10,0)</f>
        <v>No</v>
      </c>
      <c r="L2188" s="35" t="str">
        <f>VLOOKUP($A2188,'Medical Examinations'!$A:$N,12,0)</f>
        <v>Overweight</v>
      </c>
      <c r="M2188" s="35" t="str">
        <f>VLOOKUP($A2188,'Medical Examinations'!$A:$N,13,0)</f>
        <v>Normal</v>
      </c>
      <c r="N2188" s="45">
        <f>IFERROR(VLOOKUP($A2188,'Hospitalisation Details'!$A:$P,15,0),"")</f>
        <v>38251</v>
      </c>
      <c r="O2188" s="46">
        <f>IFERROR(VLOOKUP($A2188,'Hospitalisation Details'!$A:$P,6,0),"")</f>
        <v>1712.23</v>
      </c>
      <c r="P2188" s="47" t="str">
        <f>IFERROR(VLOOKUP($A2188,'Hospitalisation Details'!$A:$P,12,0),"")</f>
        <v>tier - 3</v>
      </c>
      <c r="Q2188" s="47" t="str">
        <f>IFERROR(VLOOKUP($A2188,'Hospitalisation Details'!$A:$P,13,0),"")</f>
        <v>tier - 1</v>
      </c>
      <c r="R2188" s="47" t="str">
        <f>IFERROR(VLOOKUP($A2188,'Hospitalisation Details'!$A:$P,14,0),"")</f>
        <v>R1016</v>
      </c>
      <c r="S2188" s="47">
        <f>IFERROR(VLOOKUP($A2188,'Hospitalisation Details'!$A:$P,16,0),"")</f>
        <v>18</v>
      </c>
    </row>
    <row r="2189" spans="1:19" x14ac:dyDescent="0.3">
      <c r="A2189" s="34" t="str">
        <f>'Medical Examinations'!A2189</f>
        <v>Id2188</v>
      </c>
      <c r="B2189" s="36" t="str">
        <f>VLOOKUP($A2189,'Customer Names'!A:E,3,FALSE)</f>
        <v>Mr.</v>
      </c>
      <c r="C2189" s="37" t="str">
        <f>VLOOKUP($A2189,'Customer Names'!$A:$E,4,FALSE)</f>
        <v xml:space="preserve"> Kevin</v>
      </c>
      <c r="D2189" s="37" t="str">
        <f>VLOOKUP($A2189,'Customer Names'!A:E,5,FALSE)</f>
        <v>Sorrell</v>
      </c>
      <c r="E2189" s="35">
        <f>VLOOKUP($A2189,'Medical Examinations'!$A:$H,2,FALSE)</f>
        <v>23.32</v>
      </c>
      <c r="F2189" s="35">
        <f>VLOOKUP($A2189,'Medical Examinations'!$A:$H,3,FALSE)</f>
        <v>5.62</v>
      </c>
      <c r="G2189" s="35" t="str">
        <f>VLOOKUP($A2189,'Medical Examinations'!$A:$N,11,0)</f>
        <v>No</v>
      </c>
      <c r="H2189" s="35" t="str">
        <f>VLOOKUP($A2189,'Medical Examinations'!$A:$N,5,0)</f>
        <v>yes</v>
      </c>
      <c r="I2189" s="35" t="str">
        <f>VLOOKUP($A2189,'Medical Examinations'!$A:$N,6,0)</f>
        <v>No</v>
      </c>
      <c r="J2189" s="35">
        <f>VLOOKUP($A2189,'Medical Examinations'!$A:$N,9,0)</f>
        <v>1</v>
      </c>
      <c r="K2189" s="35" t="str">
        <f>VLOOKUP($A2189,'Medical Examinations'!$A:$N,10,0)</f>
        <v>No</v>
      </c>
      <c r="L2189" s="35" t="str">
        <f>VLOOKUP($A2189,'Medical Examinations'!$A:$N,12,0)</f>
        <v>Normal Weight</v>
      </c>
      <c r="M2189" s="35" t="str">
        <f>VLOOKUP($A2189,'Medical Examinations'!$A:$N,13,0)</f>
        <v>Normal</v>
      </c>
      <c r="N2189" s="45">
        <f>IFERROR(VLOOKUP($A2189,'Hospitalisation Details'!$A:$P,15,0),"")</f>
        <v>38249</v>
      </c>
      <c r="O2189" s="46">
        <f>IFERROR(VLOOKUP($A2189,'Hospitalisation Details'!$A:$P,6,0),"")</f>
        <v>1711.03</v>
      </c>
      <c r="P2189" s="47" t="str">
        <f>IFERROR(VLOOKUP($A2189,'Hospitalisation Details'!$A:$P,12,0),"")</f>
        <v>tier - 3</v>
      </c>
      <c r="Q2189" s="47" t="str">
        <f>IFERROR(VLOOKUP($A2189,'Hospitalisation Details'!$A:$P,13,0),"")</f>
        <v>tier - 3</v>
      </c>
      <c r="R2189" s="47" t="str">
        <f>IFERROR(VLOOKUP($A2189,'Hospitalisation Details'!$A:$P,14,0),"")</f>
        <v>R1013</v>
      </c>
      <c r="S2189" s="47">
        <f>IFERROR(VLOOKUP($A2189,'Hospitalisation Details'!$A:$P,16,0),"")</f>
        <v>18</v>
      </c>
    </row>
    <row r="2190" spans="1:19" x14ac:dyDescent="0.3">
      <c r="A2190" s="34" t="str">
        <f>'Medical Examinations'!A2190</f>
        <v>Id2189</v>
      </c>
      <c r="B2190" s="36" t="str">
        <f>VLOOKUP($A2190,'Customer Names'!A:E,3,FALSE)</f>
        <v>Mr.</v>
      </c>
      <c r="C2190" s="37" t="str">
        <f>VLOOKUP($A2190,'Customer Names'!$A:$E,4,FALSE)</f>
        <v xml:space="preserve"> Erik C.</v>
      </c>
      <c r="D2190" s="37" t="str">
        <f>VLOOKUP($A2190,'Customer Names'!A:E,5,FALSE)</f>
        <v>Morris</v>
      </c>
      <c r="E2190" s="35">
        <f>VLOOKUP($A2190,'Medical Examinations'!$A:$H,2,FALSE)</f>
        <v>26.125</v>
      </c>
      <c r="F2190" s="35">
        <f>VLOOKUP($A2190,'Medical Examinations'!$A:$H,3,FALSE)</f>
        <v>5.27</v>
      </c>
      <c r="G2190" s="35" t="str">
        <f>VLOOKUP($A2190,'Medical Examinations'!$A:$N,11,0)</f>
        <v>No</v>
      </c>
      <c r="H2190" s="35" t="str">
        <f>VLOOKUP($A2190,'Medical Examinations'!$A:$N,5,0)</f>
        <v>yes</v>
      </c>
      <c r="I2190" s="35" t="str">
        <f>VLOOKUP($A2190,'Medical Examinations'!$A:$N,6,0)</f>
        <v>No</v>
      </c>
      <c r="J2190" s="35">
        <f>VLOOKUP($A2190,'Medical Examinations'!$A:$N,9,0)</f>
        <v>1</v>
      </c>
      <c r="K2190" s="35" t="str">
        <f>VLOOKUP($A2190,'Medical Examinations'!$A:$N,10,0)</f>
        <v>No</v>
      </c>
      <c r="L2190" s="35" t="str">
        <f>VLOOKUP($A2190,'Medical Examinations'!$A:$N,12,0)</f>
        <v>Overweight</v>
      </c>
      <c r="M2190" s="35" t="str">
        <f>VLOOKUP($A2190,'Medical Examinations'!$A:$N,13,0)</f>
        <v>Normal</v>
      </c>
      <c r="N2190" s="45">
        <f>IFERROR(VLOOKUP($A2190,'Hospitalisation Details'!$A:$P,15,0),"")</f>
        <v>38333</v>
      </c>
      <c r="O2190" s="46">
        <f>IFERROR(VLOOKUP($A2190,'Hospitalisation Details'!$A:$P,6,0),"")</f>
        <v>1708.93</v>
      </c>
      <c r="P2190" s="47" t="str">
        <f>IFERROR(VLOOKUP($A2190,'Hospitalisation Details'!$A:$P,12,0),"")</f>
        <v>tier - 3</v>
      </c>
      <c r="Q2190" s="47" t="str">
        <f>IFERROR(VLOOKUP($A2190,'Hospitalisation Details'!$A:$P,13,0),"")</f>
        <v>tier - 1</v>
      </c>
      <c r="R2190" s="47" t="str">
        <f>IFERROR(VLOOKUP($A2190,'Hospitalisation Details'!$A:$P,14,0),"")</f>
        <v>R1019</v>
      </c>
      <c r="S2190" s="47">
        <f>IFERROR(VLOOKUP($A2190,'Hospitalisation Details'!$A:$P,16,0),"")</f>
        <v>18</v>
      </c>
    </row>
    <row r="2191" spans="1:19" x14ac:dyDescent="0.3">
      <c r="A2191" s="34" t="str">
        <f>'Medical Examinations'!A2191</f>
        <v>Id2190</v>
      </c>
      <c r="B2191" s="36" t="str">
        <f>VLOOKUP($A2191,'Customer Names'!A:E,3,FALSE)</f>
        <v>Mr.</v>
      </c>
      <c r="C2191" s="37" t="str">
        <f>VLOOKUP($A2191,'Customer Names'!$A:$E,4,FALSE)</f>
        <v xml:space="preserve"> Shawn C</v>
      </c>
      <c r="D2191" s="37" t="str">
        <f>VLOOKUP($A2191,'Customer Names'!A:E,5,FALSE)</f>
        <v>Marek</v>
      </c>
      <c r="E2191" s="35">
        <f>VLOOKUP($A2191,'Medical Examinations'!$A:$H,2,FALSE)</f>
        <v>25.46</v>
      </c>
      <c r="F2191" s="35">
        <f>VLOOKUP($A2191,'Medical Examinations'!$A:$H,3,FALSE)</f>
        <v>5.18</v>
      </c>
      <c r="G2191" s="35" t="str">
        <f>VLOOKUP($A2191,'Medical Examinations'!$A:$N,11,0)</f>
        <v>No</v>
      </c>
      <c r="H2191" s="35" t="str">
        <f>VLOOKUP($A2191,'Medical Examinations'!$A:$N,5,0)</f>
        <v>yes</v>
      </c>
      <c r="I2191" s="35" t="str">
        <f>VLOOKUP($A2191,'Medical Examinations'!$A:$N,6,0)</f>
        <v>No</v>
      </c>
      <c r="J2191" s="35">
        <f>VLOOKUP($A2191,'Medical Examinations'!$A:$N,9,0)</f>
        <v>1</v>
      </c>
      <c r="K2191" s="35" t="str">
        <f>VLOOKUP($A2191,'Medical Examinations'!$A:$N,10,0)</f>
        <v>No</v>
      </c>
      <c r="L2191" s="35" t="str">
        <f>VLOOKUP($A2191,'Medical Examinations'!$A:$N,12,0)</f>
        <v>Overweight</v>
      </c>
      <c r="M2191" s="35" t="str">
        <f>VLOOKUP($A2191,'Medical Examinations'!$A:$N,13,0)</f>
        <v>Normal</v>
      </c>
      <c r="N2191" s="45">
        <f>IFERROR(VLOOKUP($A2191,'Hospitalisation Details'!$A:$P,15,0),"")</f>
        <v>38277</v>
      </c>
      <c r="O2191" s="46">
        <f>IFERROR(VLOOKUP($A2191,'Hospitalisation Details'!$A:$P,6,0),"")</f>
        <v>1708</v>
      </c>
      <c r="P2191" s="47" t="str">
        <f>IFERROR(VLOOKUP($A2191,'Hospitalisation Details'!$A:$P,12,0),"")</f>
        <v>tier - 3</v>
      </c>
      <c r="Q2191" s="47" t="str">
        <f>IFERROR(VLOOKUP($A2191,'Hospitalisation Details'!$A:$P,13,0),"")</f>
        <v>tier - 2</v>
      </c>
      <c r="R2191" s="47" t="str">
        <f>IFERROR(VLOOKUP($A2191,'Hospitalisation Details'!$A:$P,14,0),"")</f>
        <v>R1016</v>
      </c>
      <c r="S2191" s="47">
        <f>IFERROR(VLOOKUP($A2191,'Hospitalisation Details'!$A:$P,16,0),"")</f>
        <v>18</v>
      </c>
    </row>
    <row r="2192" spans="1:19" x14ac:dyDescent="0.3">
      <c r="A2192" s="34" t="str">
        <f>'Medical Examinations'!A2192</f>
        <v>Id2191</v>
      </c>
      <c r="B2192" s="36" t="str">
        <f>VLOOKUP($A2192,'Customer Names'!A:E,3,FALSE)</f>
        <v>Mr.</v>
      </c>
      <c r="C2192" s="37" t="str">
        <f>VLOOKUP($A2192,'Customer Names'!$A:$E,4,FALSE)</f>
        <v xml:space="preserve"> Vajin L.</v>
      </c>
      <c r="D2192" s="37" t="str">
        <f>VLOOKUP($A2192,'Customer Names'!A:E,5,FALSE)</f>
        <v>Armstrong</v>
      </c>
      <c r="E2192" s="35">
        <f>VLOOKUP($A2192,'Medical Examinations'!$A:$H,2,FALSE)</f>
        <v>23.75</v>
      </c>
      <c r="F2192" s="35">
        <f>VLOOKUP($A2192,'Medical Examinations'!$A:$H,3,FALSE)</f>
        <v>5.27</v>
      </c>
      <c r="G2192" s="35" t="str">
        <f>VLOOKUP($A2192,'Medical Examinations'!$A:$N,11,0)</f>
        <v>No</v>
      </c>
      <c r="H2192" s="35" t="str">
        <f>VLOOKUP($A2192,'Medical Examinations'!$A:$N,5,0)</f>
        <v>yes</v>
      </c>
      <c r="I2192" s="35" t="str">
        <f>VLOOKUP($A2192,'Medical Examinations'!$A:$N,6,0)</f>
        <v>No</v>
      </c>
      <c r="J2192" s="35">
        <f>VLOOKUP($A2192,'Medical Examinations'!$A:$N,9,0)</f>
        <v>1</v>
      </c>
      <c r="K2192" s="35" t="str">
        <f>VLOOKUP($A2192,'Medical Examinations'!$A:$N,10,0)</f>
        <v>No</v>
      </c>
      <c r="L2192" s="35" t="str">
        <f>VLOOKUP($A2192,'Medical Examinations'!$A:$N,12,0)</f>
        <v>Normal Weight</v>
      </c>
      <c r="M2192" s="35" t="str">
        <f>VLOOKUP($A2192,'Medical Examinations'!$A:$N,13,0)</f>
        <v>Normal</v>
      </c>
      <c r="N2192" s="45">
        <f>IFERROR(VLOOKUP($A2192,'Hospitalisation Details'!$A:$P,15,0),"")</f>
        <v>38327</v>
      </c>
      <c r="O2192" s="46">
        <f>IFERROR(VLOOKUP($A2192,'Hospitalisation Details'!$A:$P,6,0),"")</f>
        <v>1705.62</v>
      </c>
      <c r="P2192" s="47" t="str">
        <f>IFERROR(VLOOKUP($A2192,'Hospitalisation Details'!$A:$P,12,0),"")</f>
        <v>tier - 2</v>
      </c>
      <c r="Q2192" s="47" t="str">
        <f>IFERROR(VLOOKUP($A2192,'Hospitalisation Details'!$A:$P,13,0),"")</f>
        <v>tier - 2</v>
      </c>
      <c r="R2192" s="47" t="str">
        <f>IFERROR(VLOOKUP($A2192,'Hospitalisation Details'!$A:$P,14,0),"")</f>
        <v>R1015</v>
      </c>
      <c r="S2192" s="47">
        <f>IFERROR(VLOOKUP($A2192,'Hospitalisation Details'!$A:$P,16,0),"")</f>
        <v>18</v>
      </c>
    </row>
    <row r="2193" spans="1:19" x14ac:dyDescent="0.3">
      <c r="A2193" s="34" t="str">
        <f>'Medical Examinations'!A2193</f>
        <v>Id2192</v>
      </c>
      <c r="B2193" s="36" t="str">
        <f>VLOOKUP($A2193,'Customer Names'!A:E,3,FALSE)</f>
        <v>Mr.</v>
      </c>
      <c r="C2193" s="37" t="str">
        <f>VLOOKUP($A2193,'Customer Names'!$A:$E,4,FALSE)</f>
        <v xml:space="preserve"> John K. Jr.</v>
      </c>
      <c r="D2193" s="37" t="str">
        <f>VLOOKUP($A2193,'Customer Names'!A:E,5,FALSE)</f>
        <v>Werner</v>
      </c>
      <c r="E2193" s="35">
        <f>VLOOKUP($A2193,'Medical Examinations'!$A:$H,2,FALSE)</f>
        <v>23.085000000000001</v>
      </c>
      <c r="F2193" s="35">
        <f>VLOOKUP($A2193,'Medical Examinations'!$A:$H,3,FALSE)</f>
        <v>5.62</v>
      </c>
      <c r="G2193" s="35" t="str">
        <f>VLOOKUP($A2193,'Medical Examinations'!$A:$N,11,0)</f>
        <v>No</v>
      </c>
      <c r="H2193" s="35" t="str">
        <f>VLOOKUP($A2193,'Medical Examinations'!$A:$N,5,0)</f>
        <v>yes</v>
      </c>
      <c r="I2193" s="35" t="str">
        <f>VLOOKUP($A2193,'Medical Examinations'!$A:$N,6,0)</f>
        <v>No</v>
      </c>
      <c r="J2193" s="35">
        <f>VLOOKUP($A2193,'Medical Examinations'!$A:$N,9,0)</f>
        <v>1</v>
      </c>
      <c r="K2193" s="35" t="str">
        <f>VLOOKUP($A2193,'Medical Examinations'!$A:$N,10,0)</f>
        <v>No</v>
      </c>
      <c r="L2193" s="35" t="str">
        <f>VLOOKUP($A2193,'Medical Examinations'!$A:$N,12,0)</f>
        <v>Normal Weight</v>
      </c>
      <c r="M2193" s="35" t="str">
        <f>VLOOKUP($A2193,'Medical Examinations'!$A:$N,13,0)</f>
        <v>Normal</v>
      </c>
      <c r="N2193" s="45">
        <f>IFERROR(VLOOKUP($A2193,'Hospitalisation Details'!$A:$P,15,0),"")</f>
        <v>38335</v>
      </c>
      <c r="O2193" s="46">
        <f>IFERROR(VLOOKUP($A2193,'Hospitalisation Details'!$A:$P,6,0),"")</f>
        <v>1704.7</v>
      </c>
      <c r="P2193" s="47" t="str">
        <f>IFERROR(VLOOKUP($A2193,'Hospitalisation Details'!$A:$P,12,0),"")</f>
        <v>tier - 2</v>
      </c>
      <c r="Q2193" s="47" t="str">
        <f>IFERROR(VLOOKUP($A2193,'Hospitalisation Details'!$A:$P,13,0),"")</f>
        <v>tier - 3</v>
      </c>
      <c r="R2193" s="47" t="str">
        <f>IFERROR(VLOOKUP($A2193,'Hospitalisation Details'!$A:$P,14,0),"")</f>
        <v>R1018</v>
      </c>
      <c r="S2193" s="47">
        <f>IFERROR(VLOOKUP($A2193,'Hospitalisation Details'!$A:$P,16,0),"")</f>
        <v>18</v>
      </c>
    </row>
    <row r="2194" spans="1:19" x14ac:dyDescent="0.3">
      <c r="A2194" s="34" t="str">
        <f>'Medical Examinations'!A2194</f>
        <v>Id2193</v>
      </c>
      <c r="B2194" s="36" t="str">
        <f>VLOOKUP($A2194,'Customer Names'!A:E,3,FALSE)</f>
        <v>Mr.</v>
      </c>
      <c r="C2194" s="37" t="str">
        <f>VLOOKUP($A2194,'Customer Names'!$A:$E,4,FALSE)</f>
        <v xml:space="preserve"> Kevin J.</v>
      </c>
      <c r="D2194" s="37" t="str">
        <f>VLOOKUP($A2194,'Customer Names'!A:E,5,FALSE)</f>
        <v>Gries</v>
      </c>
      <c r="E2194" s="35">
        <f>VLOOKUP($A2194,'Medical Examinations'!$A:$H,2,FALSE)</f>
        <v>22.99</v>
      </c>
      <c r="F2194" s="35">
        <f>VLOOKUP($A2194,'Medical Examinations'!$A:$H,3,FALSE)</f>
        <v>5.0599999999999996</v>
      </c>
      <c r="G2194" s="35" t="str">
        <f>VLOOKUP($A2194,'Medical Examinations'!$A:$N,11,0)</f>
        <v>No</v>
      </c>
      <c r="H2194" s="35" t="str">
        <f>VLOOKUP($A2194,'Medical Examinations'!$A:$N,5,0)</f>
        <v>yes</v>
      </c>
      <c r="I2194" s="35" t="str">
        <f>VLOOKUP($A2194,'Medical Examinations'!$A:$N,6,0)</f>
        <v>No</v>
      </c>
      <c r="J2194" s="35">
        <f>VLOOKUP($A2194,'Medical Examinations'!$A:$N,9,0)</f>
        <v>1</v>
      </c>
      <c r="K2194" s="35" t="str">
        <f>VLOOKUP($A2194,'Medical Examinations'!$A:$N,10,0)</f>
        <v>No</v>
      </c>
      <c r="L2194" s="35" t="str">
        <f>VLOOKUP($A2194,'Medical Examinations'!$A:$N,12,0)</f>
        <v>Normal Weight</v>
      </c>
      <c r="M2194" s="35" t="str">
        <f>VLOOKUP($A2194,'Medical Examinations'!$A:$N,13,0)</f>
        <v>Normal</v>
      </c>
      <c r="N2194" s="45">
        <f>IFERROR(VLOOKUP($A2194,'Hospitalisation Details'!$A:$P,15,0),"")</f>
        <v>38298</v>
      </c>
      <c r="O2194" s="46">
        <f>IFERROR(VLOOKUP($A2194,'Hospitalisation Details'!$A:$P,6,0),"")</f>
        <v>1704.57</v>
      </c>
      <c r="P2194" s="47" t="str">
        <f>IFERROR(VLOOKUP($A2194,'Hospitalisation Details'!$A:$P,12,0),"")</f>
        <v>tier - 2</v>
      </c>
      <c r="Q2194" s="47" t="str">
        <f>IFERROR(VLOOKUP($A2194,'Hospitalisation Details'!$A:$P,13,0),"")</f>
        <v>tier - 1</v>
      </c>
      <c r="R2194" s="47" t="str">
        <f>IFERROR(VLOOKUP($A2194,'Hospitalisation Details'!$A:$P,14,0),"")</f>
        <v>R1016</v>
      </c>
      <c r="S2194" s="47">
        <f>IFERROR(VLOOKUP($A2194,'Hospitalisation Details'!$A:$P,16,0),"")</f>
        <v>18</v>
      </c>
    </row>
    <row r="2195" spans="1:19" x14ac:dyDescent="0.3">
      <c r="A2195" s="34" t="str">
        <f>'Medical Examinations'!A2195</f>
        <v>Id2194</v>
      </c>
      <c r="B2195" s="36" t="str">
        <f>VLOOKUP($A2195,'Customer Names'!A:E,3,FALSE)</f>
        <v>Mr.</v>
      </c>
      <c r="C2195" s="37" t="str">
        <f>VLOOKUP($A2195,'Customer Names'!$A:$E,4,FALSE)</f>
        <v xml:space="preserve"> Kirby W.</v>
      </c>
      <c r="D2195" s="37" t="str">
        <f>VLOOKUP($A2195,'Customer Names'!A:E,5,FALSE)</f>
        <v>Mills</v>
      </c>
      <c r="E2195" s="35">
        <f>VLOOKUP($A2195,'Medical Examinations'!$A:$H,2,FALSE)</f>
        <v>21.47</v>
      </c>
      <c r="F2195" s="35">
        <f>VLOOKUP($A2195,'Medical Examinations'!$A:$H,3,FALSE)</f>
        <v>4.6900000000000004</v>
      </c>
      <c r="G2195" s="35" t="str">
        <f>VLOOKUP($A2195,'Medical Examinations'!$A:$N,11,0)</f>
        <v>No</v>
      </c>
      <c r="H2195" s="35" t="str">
        <f>VLOOKUP($A2195,'Medical Examinations'!$A:$N,5,0)</f>
        <v>yes</v>
      </c>
      <c r="I2195" s="35" t="str">
        <f>VLOOKUP($A2195,'Medical Examinations'!$A:$N,6,0)</f>
        <v>No</v>
      </c>
      <c r="J2195" s="35">
        <f>VLOOKUP($A2195,'Medical Examinations'!$A:$N,9,0)</f>
        <v>1</v>
      </c>
      <c r="K2195" s="35" t="str">
        <f>VLOOKUP($A2195,'Medical Examinations'!$A:$N,10,0)</f>
        <v>No</v>
      </c>
      <c r="L2195" s="35" t="str">
        <f>VLOOKUP($A2195,'Medical Examinations'!$A:$N,12,0)</f>
        <v>Normal Weight</v>
      </c>
      <c r="M2195" s="35" t="str">
        <f>VLOOKUP($A2195,'Medical Examinations'!$A:$N,13,0)</f>
        <v>Normal</v>
      </c>
      <c r="N2195" s="45">
        <f>IFERROR(VLOOKUP($A2195,'Hospitalisation Details'!$A:$P,15,0),"")</f>
        <v>38331</v>
      </c>
      <c r="O2195" s="46">
        <f>IFERROR(VLOOKUP($A2195,'Hospitalisation Details'!$A:$P,6,0),"")</f>
        <v>1702.46</v>
      </c>
      <c r="P2195" s="47" t="str">
        <f>IFERROR(VLOOKUP($A2195,'Hospitalisation Details'!$A:$P,12,0),"")</f>
        <v>tier - 2</v>
      </c>
      <c r="Q2195" s="47" t="str">
        <f>IFERROR(VLOOKUP($A2195,'Hospitalisation Details'!$A:$P,13,0),"")</f>
        <v>tier - 3</v>
      </c>
      <c r="R2195" s="47" t="str">
        <f>IFERROR(VLOOKUP($A2195,'Hospitalisation Details'!$A:$P,14,0),"")</f>
        <v>R1019</v>
      </c>
      <c r="S2195" s="47">
        <f>IFERROR(VLOOKUP($A2195,'Hospitalisation Details'!$A:$P,16,0),"")</f>
        <v>18</v>
      </c>
    </row>
    <row r="2196" spans="1:19" x14ac:dyDescent="0.3">
      <c r="A2196" s="34" t="str">
        <f>'Medical Examinations'!A2196</f>
        <v>Id2195</v>
      </c>
      <c r="B2196" s="36" t="str">
        <f>VLOOKUP($A2196,'Customer Names'!A:E,3,FALSE)</f>
        <v>Mr.</v>
      </c>
      <c r="C2196" s="37" t="str">
        <f>VLOOKUP($A2196,'Customer Names'!$A:$E,4,FALSE)</f>
        <v xml:space="preserve"> J A</v>
      </c>
      <c r="D2196" s="37" t="str">
        <f>VLOOKUP($A2196,'Customer Names'!A:E,5,FALSE)</f>
        <v>Penny</v>
      </c>
      <c r="E2196" s="35">
        <f>VLOOKUP($A2196,'Medical Examinations'!$A:$H,2,FALSE)</f>
        <v>15.96</v>
      </c>
      <c r="F2196" s="35">
        <f>VLOOKUP($A2196,'Medical Examinations'!$A:$H,3,FALSE)</f>
        <v>5.44</v>
      </c>
      <c r="G2196" s="35" t="str">
        <f>VLOOKUP($A2196,'Medical Examinations'!$A:$N,11,0)</f>
        <v>No</v>
      </c>
      <c r="H2196" s="35" t="str">
        <f>VLOOKUP($A2196,'Medical Examinations'!$A:$N,5,0)</f>
        <v>yes</v>
      </c>
      <c r="I2196" s="35" t="str">
        <f>VLOOKUP($A2196,'Medical Examinations'!$A:$N,6,0)</f>
        <v>No</v>
      </c>
      <c r="J2196" s="35">
        <f>VLOOKUP($A2196,'Medical Examinations'!$A:$N,9,0)</f>
        <v>1</v>
      </c>
      <c r="K2196" s="35" t="str">
        <f>VLOOKUP($A2196,'Medical Examinations'!$A:$N,10,0)</f>
        <v>No</v>
      </c>
      <c r="L2196" s="35" t="str">
        <f>VLOOKUP($A2196,'Medical Examinations'!$A:$N,12,0)</f>
        <v>Underweight</v>
      </c>
      <c r="M2196" s="35" t="str">
        <f>VLOOKUP($A2196,'Medical Examinations'!$A:$N,13,0)</f>
        <v>Normal</v>
      </c>
      <c r="N2196" s="45">
        <f>IFERROR(VLOOKUP($A2196,'Hospitalisation Details'!$A:$P,15,0),"")</f>
        <v>38308</v>
      </c>
      <c r="O2196" s="46">
        <f>IFERROR(VLOOKUP($A2196,'Hospitalisation Details'!$A:$P,6,0),"")</f>
        <v>1694.8</v>
      </c>
      <c r="P2196" s="47" t="str">
        <f>IFERROR(VLOOKUP($A2196,'Hospitalisation Details'!$A:$P,12,0),"")</f>
        <v>tier - 2</v>
      </c>
      <c r="Q2196" s="47" t="str">
        <f>IFERROR(VLOOKUP($A2196,'Hospitalisation Details'!$A:$P,13,0),"")</f>
        <v>tier - 2</v>
      </c>
      <c r="R2196" s="47" t="str">
        <f>IFERROR(VLOOKUP($A2196,'Hospitalisation Details'!$A:$P,14,0),"")</f>
        <v>R1015</v>
      </c>
      <c r="S2196" s="47">
        <f>IFERROR(VLOOKUP($A2196,'Hospitalisation Details'!$A:$P,16,0),"")</f>
        <v>18</v>
      </c>
    </row>
    <row r="2197" spans="1:19" x14ac:dyDescent="0.3">
      <c r="A2197" s="34" t="str">
        <f>'Medical Examinations'!A2197</f>
        <v>Id2196</v>
      </c>
      <c r="B2197" s="36" t="str">
        <f>VLOOKUP($A2197,'Customer Names'!A:E,3,FALSE)</f>
        <v>Mr.</v>
      </c>
      <c r="C2197" s="37" t="str">
        <f>VLOOKUP($A2197,'Customer Names'!$A:$E,4,FALSE)</f>
        <v xml:space="preserve"> Dustin G.</v>
      </c>
      <c r="D2197" s="37" t="str">
        <f>VLOOKUP($A2197,'Customer Names'!A:E,5,FALSE)</f>
        <v>Hicks</v>
      </c>
      <c r="E2197" s="35">
        <f>VLOOKUP($A2197,'Medical Examinations'!$A:$H,2,FALSE)</f>
        <v>39.5</v>
      </c>
      <c r="F2197" s="35">
        <f>VLOOKUP($A2197,'Medical Examinations'!$A:$H,3,FALSE)</f>
        <v>5.05</v>
      </c>
      <c r="G2197" s="35" t="str">
        <f>VLOOKUP($A2197,'Medical Examinations'!$A:$N,11,0)</f>
        <v>No</v>
      </c>
      <c r="H2197" s="35" t="str">
        <f>VLOOKUP($A2197,'Medical Examinations'!$A:$N,5,0)</f>
        <v>yes</v>
      </c>
      <c r="I2197" s="35" t="str">
        <f>VLOOKUP($A2197,'Medical Examinations'!$A:$N,6,0)</f>
        <v>No</v>
      </c>
      <c r="J2197" s="35">
        <f>VLOOKUP($A2197,'Medical Examinations'!$A:$N,9,0)</f>
        <v>1</v>
      </c>
      <c r="K2197" s="35" t="str">
        <f>VLOOKUP($A2197,'Medical Examinations'!$A:$N,10,0)</f>
        <v>No</v>
      </c>
      <c r="L2197" s="35" t="str">
        <f>VLOOKUP($A2197,'Medical Examinations'!$A:$N,12,0)</f>
        <v>Obesity</v>
      </c>
      <c r="M2197" s="35" t="str">
        <f>VLOOKUP($A2197,'Medical Examinations'!$A:$N,13,0)</f>
        <v>Normal</v>
      </c>
      <c r="N2197" s="45">
        <f>IFERROR(VLOOKUP($A2197,'Hospitalisation Details'!$A:$P,15,0),"")</f>
        <v>36820</v>
      </c>
      <c r="O2197" s="46">
        <f>IFERROR(VLOOKUP($A2197,'Hospitalisation Details'!$A:$P,6,0),"")</f>
        <v>1682.6</v>
      </c>
      <c r="P2197" s="47" t="str">
        <f>IFERROR(VLOOKUP($A2197,'Hospitalisation Details'!$A:$P,12,0),"")</f>
        <v>tier - 2</v>
      </c>
      <c r="Q2197" s="47" t="str">
        <f>IFERROR(VLOOKUP($A2197,'Hospitalisation Details'!$A:$P,13,0),"")</f>
        <v>tier - 2</v>
      </c>
      <c r="R2197" s="47" t="str">
        <f>IFERROR(VLOOKUP($A2197,'Hospitalisation Details'!$A:$P,14,0),"")</f>
        <v>R1011</v>
      </c>
      <c r="S2197" s="47">
        <f>IFERROR(VLOOKUP($A2197,'Hospitalisation Details'!$A:$P,16,0),"")</f>
        <v>22</v>
      </c>
    </row>
    <row r="2198" spans="1:19" x14ac:dyDescent="0.3">
      <c r="A2198" s="34" t="str">
        <f>'Medical Examinations'!A2198</f>
        <v>Id2197</v>
      </c>
      <c r="B2198" s="36" t="str">
        <f>VLOOKUP($A2198,'Customer Names'!A:E,3,FALSE)</f>
        <v>Mr.</v>
      </c>
      <c r="C2198" s="37" t="str">
        <f>VLOOKUP($A2198,'Customer Names'!$A:$E,4,FALSE)</f>
        <v xml:space="preserve"> Anthony G</v>
      </c>
      <c r="D2198" s="37" t="str">
        <f>VLOOKUP($A2198,'Customer Names'!A:E,5,FALSE)</f>
        <v>Masayesva</v>
      </c>
      <c r="E2198" s="35">
        <f>VLOOKUP($A2198,'Medical Examinations'!$A:$H,2,FALSE)</f>
        <v>33.770000000000003</v>
      </c>
      <c r="F2198" s="35">
        <f>VLOOKUP($A2198,'Medical Examinations'!$A:$H,3,FALSE)</f>
        <v>6</v>
      </c>
      <c r="G2198" s="35" t="str">
        <f>VLOOKUP($A2198,'Medical Examinations'!$A:$N,11,0)</f>
        <v>No</v>
      </c>
      <c r="H2198" s="35" t="str">
        <f>VLOOKUP($A2198,'Medical Examinations'!$A:$N,5,0)</f>
        <v>yes</v>
      </c>
      <c r="I2198" s="35" t="str">
        <f>VLOOKUP($A2198,'Medical Examinations'!$A:$N,6,0)</f>
        <v>No</v>
      </c>
      <c r="J2198" s="35">
        <f>VLOOKUP($A2198,'Medical Examinations'!$A:$N,9,0)</f>
        <v>1</v>
      </c>
      <c r="K2198" s="35" t="str">
        <f>VLOOKUP($A2198,'Medical Examinations'!$A:$N,10,0)</f>
        <v>No</v>
      </c>
      <c r="L2198" s="35" t="str">
        <f>VLOOKUP($A2198,'Medical Examinations'!$A:$N,12,0)</f>
        <v>Obesity</v>
      </c>
      <c r="M2198" s="35" t="str">
        <f>VLOOKUP($A2198,'Medical Examinations'!$A:$N,13,0)</f>
        <v>Prediabetes</v>
      </c>
      <c r="N2198" s="45">
        <f>IFERROR(VLOOKUP($A2198,'Hospitalisation Details'!$A:$P,15,0),"")</f>
        <v>36687</v>
      </c>
      <c r="O2198" s="46">
        <f>IFERROR(VLOOKUP($A2198,'Hospitalisation Details'!$A:$P,6,0),"")</f>
        <v>1674.63</v>
      </c>
      <c r="P2198" s="47" t="str">
        <f>IFERROR(VLOOKUP($A2198,'Hospitalisation Details'!$A:$P,12,0),"")</f>
        <v>tier - 2</v>
      </c>
      <c r="Q2198" s="47" t="str">
        <f>IFERROR(VLOOKUP($A2198,'Hospitalisation Details'!$A:$P,13,0),"")</f>
        <v>tier - 2</v>
      </c>
      <c r="R2198" s="47" t="str">
        <f>IFERROR(VLOOKUP($A2198,'Hospitalisation Details'!$A:$P,14,0),"")</f>
        <v>R1013</v>
      </c>
      <c r="S2198" s="47">
        <f>IFERROR(VLOOKUP($A2198,'Hospitalisation Details'!$A:$P,16,0),"")</f>
        <v>22</v>
      </c>
    </row>
    <row r="2199" spans="1:19" x14ac:dyDescent="0.3">
      <c r="A2199" s="34" t="str">
        <f>'Medical Examinations'!A2199</f>
        <v>Id2198</v>
      </c>
      <c r="B2199" s="36" t="str">
        <f>VLOOKUP($A2199,'Customer Names'!A:E,3,FALSE)</f>
        <v>Mr.</v>
      </c>
      <c r="C2199" s="37" t="str">
        <f>VLOOKUP($A2199,'Customer Names'!$A:$E,4,FALSE)</f>
        <v xml:space="preserve"> Ryan</v>
      </c>
      <c r="D2199" s="37" t="str">
        <f>VLOOKUP($A2199,'Customer Names'!A:E,5,FALSE)</f>
        <v>Paavola</v>
      </c>
      <c r="E2199" s="35">
        <f>VLOOKUP($A2199,'Medical Examinations'!$A:$H,2,FALSE)</f>
        <v>26.84</v>
      </c>
      <c r="F2199" s="35">
        <f>VLOOKUP($A2199,'Medical Examinations'!$A:$H,3,FALSE)</f>
        <v>5.99</v>
      </c>
      <c r="G2199" s="35" t="str">
        <f>VLOOKUP($A2199,'Medical Examinations'!$A:$N,11,0)</f>
        <v>Yes</v>
      </c>
      <c r="H2199" s="35" t="str">
        <f>VLOOKUP($A2199,'Medical Examinations'!$A:$N,5,0)</f>
        <v>yes</v>
      </c>
      <c r="I2199" s="35" t="str">
        <f>VLOOKUP($A2199,'Medical Examinations'!$A:$N,6,0)</f>
        <v>No</v>
      </c>
      <c r="J2199" s="35">
        <f>VLOOKUP($A2199,'Medical Examinations'!$A:$N,9,0)</f>
        <v>1</v>
      </c>
      <c r="K2199" s="35" t="str">
        <f>VLOOKUP($A2199,'Medical Examinations'!$A:$N,10,0)</f>
        <v>No</v>
      </c>
      <c r="L2199" s="35" t="str">
        <f>VLOOKUP($A2199,'Medical Examinations'!$A:$N,12,0)</f>
        <v>Overweight</v>
      </c>
      <c r="M2199" s="35" t="str">
        <f>VLOOKUP($A2199,'Medical Examinations'!$A:$N,13,0)</f>
        <v>Prediabetes</v>
      </c>
      <c r="N2199" s="45">
        <f>IFERROR(VLOOKUP($A2199,'Hospitalisation Details'!$A:$P,15,0),"")</f>
        <v>36822</v>
      </c>
      <c r="O2199" s="46">
        <f>IFERROR(VLOOKUP($A2199,'Hospitalisation Details'!$A:$P,6,0),"")</f>
        <v>1665</v>
      </c>
      <c r="P2199" s="47" t="str">
        <f>IFERROR(VLOOKUP($A2199,'Hospitalisation Details'!$A:$P,12,0),"")</f>
        <v>tier - 2</v>
      </c>
      <c r="Q2199" s="47" t="str">
        <f>IFERROR(VLOOKUP($A2199,'Hospitalisation Details'!$A:$P,13,0),"")</f>
        <v>tier - 2</v>
      </c>
      <c r="R2199" s="47" t="str">
        <f>IFERROR(VLOOKUP($A2199,'Hospitalisation Details'!$A:$P,14,0),"")</f>
        <v>R1013</v>
      </c>
      <c r="S2199" s="47">
        <f>IFERROR(VLOOKUP($A2199,'Hospitalisation Details'!$A:$P,16,0),"")</f>
        <v>22</v>
      </c>
    </row>
    <row r="2200" spans="1:19" x14ac:dyDescent="0.3">
      <c r="A2200" s="34" t="str">
        <f>'Medical Examinations'!A2200</f>
        <v>Id2199</v>
      </c>
      <c r="B2200" s="36" t="str">
        <f>VLOOKUP($A2200,'Customer Names'!A:E,3,FALSE)</f>
        <v>Mr.</v>
      </c>
      <c r="C2200" s="37" t="str">
        <f>VLOOKUP($A2200,'Customer Names'!$A:$E,4,FALSE)</f>
        <v xml:space="preserve"> Eric N</v>
      </c>
      <c r="D2200" s="37" t="str">
        <f>VLOOKUP($A2200,'Customer Names'!A:E,5,FALSE)</f>
        <v>Gehlsen</v>
      </c>
      <c r="E2200" s="35">
        <f>VLOOKUP($A2200,'Medical Examinations'!$A:$H,2,FALSE)</f>
        <v>35.53</v>
      </c>
      <c r="F2200" s="35">
        <f>VLOOKUP($A2200,'Medical Examinations'!$A:$H,3,FALSE)</f>
        <v>4.3600000000000003</v>
      </c>
      <c r="G2200" s="35" t="str">
        <f>VLOOKUP($A2200,'Medical Examinations'!$A:$N,11,0)</f>
        <v>No</v>
      </c>
      <c r="H2200" s="35" t="str">
        <f>VLOOKUP($A2200,'Medical Examinations'!$A:$N,5,0)</f>
        <v>No</v>
      </c>
      <c r="I2200" s="35" t="str">
        <f>VLOOKUP($A2200,'Medical Examinations'!$A:$N,6,0)</f>
        <v>Yes</v>
      </c>
      <c r="J2200" s="35">
        <f>VLOOKUP($A2200,'Medical Examinations'!$A:$N,9,0)</f>
        <v>1</v>
      </c>
      <c r="K2200" s="35" t="str">
        <f>VLOOKUP($A2200,'Medical Examinations'!$A:$N,10,0)</f>
        <v>No</v>
      </c>
      <c r="L2200" s="35" t="str">
        <f>VLOOKUP($A2200,'Medical Examinations'!$A:$N,12,0)</f>
        <v>Obesity</v>
      </c>
      <c r="M2200" s="35" t="str">
        <f>VLOOKUP($A2200,'Medical Examinations'!$A:$N,13,0)</f>
        <v>Normal</v>
      </c>
      <c r="N2200" s="45">
        <f>IFERROR(VLOOKUP($A2200,'Hospitalisation Details'!$A:$P,15,0),"")</f>
        <v>37985</v>
      </c>
      <c r="O2200" s="46">
        <f>IFERROR(VLOOKUP($A2200,'Hospitalisation Details'!$A:$P,6,0),"")</f>
        <v>1646.43</v>
      </c>
      <c r="P2200" s="47" t="str">
        <f>IFERROR(VLOOKUP($A2200,'Hospitalisation Details'!$A:$P,12,0),"")</f>
        <v>tier - 2</v>
      </c>
      <c r="Q2200" s="47" t="str">
        <f>IFERROR(VLOOKUP($A2200,'Hospitalisation Details'!$A:$P,13,0),"")</f>
        <v>tier - 1</v>
      </c>
      <c r="R2200" s="47" t="str">
        <f>IFERROR(VLOOKUP($A2200,'Hospitalisation Details'!$A:$P,14,0),"")</f>
        <v>R1012</v>
      </c>
      <c r="S2200" s="47">
        <f>IFERROR(VLOOKUP($A2200,'Hospitalisation Details'!$A:$P,16,0),"")</f>
        <v>19</v>
      </c>
    </row>
    <row r="2201" spans="1:19" x14ac:dyDescent="0.3">
      <c r="A2201" s="34" t="str">
        <f>'Medical Examinations'!A2201</f>
        <v>Id2200</v>
      </c>
      <c r="B2201" s="36" t="str">
        <f>VLOOKUP($A2201,'Customer Names'!A:E,3,FALSE)</f>
        <v>Mr.</v>
      </c>
      <c r="C2201" s="37" t="str">
        <f>VLOOKUP($A2201,'Customer Names'!$A:$E,4,FALSE)</f>
        <v xml:space="preserve"> Connor</v>
      </c>
      <c r="D2201" s="37" t="str">
        <f>VLOOKUP($A2201,'Customer Names'!A:E,5,FALSE)</f>
        <v>Roche</v>
      </c>
      <c r="E2201" s="35">
        <f>VLOOKUP($A2201,'Medical Examinations'!$A:$H,2,FALSE)</f>
        <v>30.59</v>
      </c>
      <c r="F2201" s="35">
        <f>VLOOKUP($A2201,'Medical Examinations'!$A:$H,3,FALSE)</f>
        <v>4.41</v>
      </c>
      <c r="G2201" s="35" t="str">
        <f>VLOOKUP($A2201,'Medical Examinations'!$A:$N,11,0)</f>
        <v>No</v>
      </c>
      <c r="H2201" s="35" t="str">
        <f>VLOOKUP($A2201,'Medical Examinations'!$A:$N,5,0)</f>
        <v>No</v>
      </c>
      <c r="I2201" s="35" t="str">
        <f>VLOOKUP($A2201,'Medical Examinations'!$A:$N,6,0)</f>
        <v>Yes</v>
      </c>
      <c r="J2201" s="35">
        <f>VLOOKUP($A2201,'Medical Examinations'!$A:$N,9,0)</f>
        <v>1</v>
      </c>
      <c r="K2201" s="35" t="str">
        <f>VLOOKUP($A2201,'Medical Examinations'!$A:$N,10,0)</f>
        <v>No</v>
      </c>
      <c r="L2201" s="35" t="str">
        <f>VLOOKUP($A2201,'Medical Examinations'!$A:$N,12,0)</f>
        <v>Obesity</v>
      </c>
      <c r="M2201" s="35" t="str">
        <f>VLOOKUP($A2201,'Medical Examinations'!$A:$N,13,0)</f>
        <v>Normal</v>
      </c>
      <c r="N2201" s="45">
        <f>IFERROR(VLOOKUP($A2201,'Hospitalisation Details'!$A:$P,15,0),"")</f>
        <v>37854</v>
      </c>
      <c r="O2201" s="46">
        <f>IFERROR(VLOOKUP($A2201,'Hospitalisation Details'!$A:$P,6,0),"")</f>
        <v>1639.56</v>
      </c>
      <c r="P2201" s="47" t="str">
        <f>IFERROR(VLOOKUP($A2201,'Hospitalisation Details'!$A:$P,12,0),"")</f>
        <v>tier - 2</v>
      </c>
      <c r="Q2201" s="47" t="str">
        <f>IFERROR(VLOOKUP($A2201,'Hospitalisation Details'!$A:$P,13,0),"")</f>
        <v>tier - 2</v>
      </c>
      <c r="R2201" s="47" t="str">
        <f>IFERROR(VLOOKUP($A2201,'Hospitalisation Details'!$A:$P,14,0),"")</f>
        <v>R1012</v>
      </c>
      <c r="S2201" s="47">
        <f>IFERROR(VLOOKUP($A2201,'Hospitalisation Details'!$A:$P,16,0),"")</f>
        <v>19</v>
      </c>
    </row>
    <row r="2202" spans="1:19" x14ac:dyDescent="0.3">
      <c r="A2202" s="34" t="str">
        <f>'Medical Examinations'!A2202</f>
        <v>Id2201</v>
      </c>
      <c r="B2202" s="36" t="str">
        <f>VLOOKUP($A2202,'Customer Names'!A:E,3,FALSE)</f>
        <v>Mr.</v>
      </c>
      <c r="C2202" s="37" t="str">
        <f>VLOOKUP($A2202,'Customer Names'!$A:$E,4,FALSE)</f>
        <v xml:space="preserve"> Patrick H.</v>
      </c>
      <c r="D2202" s="37" t="str">
        <f>VLOOKUP($A2202,'Customer Names'!A:E,5,FALSE)</f>
        <v>Hearn</v>
      </c>
      <c r="E2202" s="35">
        <f>VLOOKUP($A2202,'Medical Examinations'!$A:$H,2,FALSE)</f>
        <v>30.59</v>
      </c>
      <c r="F2202" s="35">
        <f>VLOOKUP($A2202,'Medical Examinations'!$A:$H,3,FALSE)</f>
        <v>4.17</v>
      </c>
      <c r="G2202" s="35" t="str">
        <f>VLOOKUP($A2202,'Medical Examinations'!$A:$N,11,0)</f>
        <v>No</v>
      </c>
      <c r="H2202" s="35" t="str">
        <f>VLOOKUP($A2202,'Medical Examinations'!$A:$N,5,0)</f>
        <v>No</v>
      </c>
      <c r="I2202" s="35" t="str">
        <f>VLOOKUP($A2202,'Medical Examinations'!$A:$N,6,0)</f>
        <v>Yes</v>
      </c>
      <c r="J2202" s="35">
        <f>VLOOKUP($A2202,'Medical Examinations'!$A:$N,9,0)</f>
        <v>1</v>
      </c>
      <c r="K2202" s="35" t="str">
        <f>VLOOKUP($A2202,'Medical Examinations'!$A:$N,10,0)</f>
        <v>No</v>
      </c>
      <c r="L2202" s="35" t="str">
        <f>VLOOKUP($A2202,'Medical Examinations'!$A:$N,12,0)</f>
        <v>Obesity</v>
      </c>
      <c r="M2202" s="35" t="str">
        <f>VLOOKUP($A2202,'Medical Examinations'!$A:$N,13,0)</f>
        <v>Normal</v>
      </c>
      <c r="N2202" s="45">
        <f>IFERROR(VLOOKUP($A2202,'Hospitalisation Details'!$A:$P,15,0),"")</f>
        <v>37880</v>
      </c>
      <c r="O2202" s="46">
        <f>IFERROR(VLOOKUP($A2202,'Hospitalisation Details'!$A:$P,6,0),"")</f>
        <v>1639.56</v>
      </c>
      <c r="P2202" s="47" t="str">
        <f>IFERROR(VLOOKUP($A2202,'Hospitalisation Details'!$A:$P,12,0),"")</f>
        <v>tier - 2</v>
      </c>
      <c r="Q2202" s="47" t="str">
        <f>IFERROR(VLOOKUP($A2202,'Hospitalisation Details'!$A:$P,13,0),"")</f>
        <v>tier - 2</v>
      </c>
      <c r="R2202" s="47" t="str">
        <f>IFERROR(VLOOKUP($A2202,'Hospitalisation Details'!$A:$P,14,0),"")</f>
        <v>R1012</v>
      </c>
      <c r="S2202" s="47">
        <f>IFERROR(VLOOKUP($A2202,'Hospitalisation Details'!$A:$P,16,0),"")</f>
        <v>19</v>
      </c>
    </row>
    <row r="2203" spans="1:19" x14ac:dyDescent="0.3">
      <c r="A2203" s="34" t="str">
        <f>'Medical Examinations'!A2203</f>
        <v>Id2202</v>
      </c>
      <c r="B2203" s="36" t="str">
        <f>VLOOKUP($A2203,'Customer Names'!A:E,3,FALSE)</f>
        <v>Mr.</v>
      </c>
      <c r="C2203" s="37" t="str">
        <f>VLOOKUP($A2203,'Customer Names'!$A:$E,4,FALSE)</f>
        <v xml:space="preserve"> Tyler</v>
      </c>
      <c r="D2203" s="37" t="str">
        <f>VLOOKUP($A2203,'Customer Names'!A:E,5,FALSE)</f>
        <v>Dimson</v>
      </c>
      <c r="E2203" s="35">
        <f>VLOOKUP($A2203,'Medical Examinations'!$A:$H,2,FALSE)</f>
        <v>27.835000000000001</v>
      </c>
      <c r="F2203" s="35">
        <f>VLOOKUP($A2203,'Medical Examinations'!$A:$H,3,FALSE)</f>
        <v>4.4400000000000004</v>
      </c>
      <c r="G2203" s="35" t="str">
        <f>VLOOKUP($A2203,'Medical Examinations'!$A:$N,11,0)</f>
        <v>No</v>
      </c>
      <c r="H2203" s="35" t="str">
        <f>VLOOKUP($A2203,'Medical Examinations'!$A:$N,5,0)</f>
        <v>No</v>
      </c>
      <c r="I2203" s="35" t="str">
        <f>VLOOKUP($A2203,'Medical Examinations'!$A:$N,6,0)</f>
        <v>Yes</v>
      </c>
      <c r="J2203" s="35">
        <f>VLOOKUP($A2203,'Medical Examinations'!$A:$N,9,0)</f>
        <v>1</v>
      </c>
      <c r="K2203" s="35" t="str">
        <f>VLOOKUP($A2203,'Medical Examinations'!$A:$N,10,0)</f>
        <v>No</v>
      </c>
      <c r="L2203" s="35" t="str">
        <f>VLOOKUP($A2203,'Medical Examinations'!$A:$N,12,0)</f>
        <v>Overweight</v>
      </c>
      <c r="M2203" s="35" t="str">
        <f>VLOOKUP($A2203,'Medical Examinations'!$A:$N,13,0)</f>
        <v>Normal</v>
      </c>
      <c r="N2203" s="45">
        <f>IFERROR(VLOOKUP($A2203,'Hospitalisation Details'!$A:$P,15,0),"")</f>
        <v>37985</v>
      </c>
      <c r="O2203" s="46">
        <f>IFERROR(VLOOKUP($A2203,'Hospitalisation Details'!$A:$P,6,0),"")</f>
        <v>1635.73</v>
      </c>
      <c r="P2203" s="47" t="str">
        <f>IFERROR(VLOOKUP($A2203,'Hospitalisation Details'!$A:$P,12,0),"")</f>
        <v>tier - 2</v>
      </c>
      <c r="Q2203" s="47" t="str">
        <f>IFERROR(VLOOKUP($A2203,'Hospitalisation Details'!$A:$P,13,0),"")</f>
        <v>tier - 3</v>
      </c>
      <c r="R2203" s="47" t="str">
        <f>IFERROR(VLOOKUP($A2203,'Hospitalisation Details'!$A:$P,14,0),"")</f>
        <v>R1012</v>
      </c>
      <c r="S2203" s="47">
        <f>IFERROR(VLOOKUP($A2203,'Hospitalisation Details'!$A:$P,16,0),"")</f>
        <v>19</v>
      </c>
    </row>
    <row r="2204" spans="1:19" x14ac:dyDescent="0.3">
      <c r="A2204" s="34" t="str">
        <f>'Medical Examinations'!A2204</f>
        <v>Id2203</v>
      </c>
      <c r="B2204" s="36" t="str">
        <f>VLOOKUP($A2204,'Customer Names'!A:E,3,FALSE)</f>
        <v>Ms.</v>
      </c>
      <c r="C2204" s="37" t="str">
        <f>VLOOKUP($A2204,'Customer Names'!$A:$E,4,FALSE)</f>
        <v xml:space="preserve"> Deborah L.</v>
      </c>
      <c r="D2204" s="37" t="str">
        <f>VLOOKUP($A2204,'Customer Names'!A:E,5,FALSE)</f>
        <v>Slason</v>
      </c>
      <c r="E2204" s="35">
        <f>VLOOKUP($A2204,'Medical Examinations'!$A:$H,2,FALSE)</f>
        <v>40.26</v>
      </c>
      <c r="F2204" s="35">
        <f>VLOOKUP($A2204,'Medical Examinations'!$A:$H,3,FALSE)</f>
        <v>5.52</v>
      </c>
      <c r="G2204" s="35" t="str">
        <f>VLOOKUP($A2204,'Medical Examinations'!$A:$N,11,0)</f>
        <v>No</v>
      </c>
      <c r="H2204" s="35" t="str">
        <f>VLOOKUP($A2204,'Medical Examinations'!$A:$N,5,0)</f>
        <v>yes</v>
      </c>
      <c r="I2204" s="35" t="str">
        <f>VLOOKUP($A2204,'Medical Examinations'!$A:$N,6,0)</f>
        <v>No</v>
      </c>
      <c r="J2204" s="35">
        <f>VLOOKUP($A2204,'Medical Examinations'!$A:$N,9,0)</f>
        <v>1</v>
      </c>
      <c r="K2204" s="35" t="str">
        <f>VLOOKUP($A2204,'Medical Examinations'!$A:$N,10,0)</f>
        <v>No</v>
      </c>
      <c r="L2204" s="35" t="str">
        <f>VLOOKUP($A2204,'Medical Examinations'!$A:$N,12,0)</f>
        <v>Obesity</v>
      </c>
      <c r="M2204" s="35" t="str">
        <f>VLOOKUP($A2204,'Medical Examinations'!$A:$N,13,0)</f>
        <v>Normal</v>
      </c>
      <c r="N2204" s="45">
        <f>IFERROR(VLOOKUP($A2204,'Hospitalisation Details'!$A:$P,15,0),"")</f>
        <v>38151</v>
      </c>
      <c r="O2204" s="46">
        <f>IFERROR(VLOOKUP($A2204,'Hospitalisation Details'!$A:$P,6,0),"")</f>
        <v>1634.57</v>
      </c>
      <c r="P2204" s="47" t="str">
        <f>IFERROR(VLOOKUP($A2204,'Hospitalisation Details'!$A:$P,12,0),"")</f>
        <v>tier - 2</v>
      </c>
      <c r="Q2204" s="47" t="str">
        <f>IFERROR(VLOOKUP($A2204,'Hospitalisation Details'!$A:$P,13,0),"")</f>
        <v>tier - 2</v>
      </c>
      <c r="R2204" s="47" t="str">
        <f>IFERROR(VLOOKUP($A2204,'Hospitalisation Details'!$A:$P,14,0),"")</f>
        <v>R1013</v>
      </c>
      <c r="S2204" s="47">
        <f>IFERROR(VLOOKUP($A2204,'Hospitalisation Details'!$A:$P,16,0),"")</f>
        <v>18</v>
      </c>
    </row>
    <row r="2205" spans="1:19" x14ac:dyDescent="0.3">
      <c r="A2205" s="34" t="str">
        <f>'Medical Examinations'!A2205</f>
        <v>Id2204</v>
      </c>
      <c r="B2205" s="36" t="str">
        <f>VLOOKUP($A2205,'Customer Names'!A:E,3,FALSE)</f>
        <v>Ms.</v>
      </c>
      <c r="C2205" s="37" t="str">
        <f>VLOOKUP($A2205,'Customer Names'!$A:$E,4,FALSE)</f>
        <v xml:space="preserve"> Andrea K</v>
      </c>
      <c r="D2205" s="37" t="str">
        <f>VLOOKUP($A2205,'Customer Names'!A:E,5,FALSE)</f>
        <v>Gibson</v>
      </c>
      <c r="E2205" s="35">
        <f>VLOOKUP($A2205,'Medical Examinations'!$A:$H,2,FALSE)</f>
        <v>39.82</v>
      </c>
      <c r="F2205" s="35">
        <f>VLOOKUP($A2205,'Medical Examinations'!$A:$H,3,FALSE)</f>
        <v>6.01</v>
      </c>
      <c r="G2205" s="35" t="str">
        <f>VLOOKUP($A2205,'Medical Examinations'!$A:$N,11,0)</f>
        <v>No</v>
      </c>
      <c r="H2205" s="35" t="str">
        <f>VLOOKUP($A2205,'Medical Examinations'!$A:$N,5,0)</f>
        <v>yes</v>
      </c>
      <c r="I2205" s="35" t="str">
        <f>VLOOKUP($A2205,'Medical Examinations'!$A:$N,6,0)</f>
        <v>No</v>
      </c>
      <c r="J2205" s="35">
        <f>VLOOKUP($A2205,'Medical Examinations'!$A:$N,9,0)</f>
        <v>1</v>
      </c>
      <c r="K2205" s="35" t="str">
        <f>VLOOKUP($A2205,'Medical Examinations'!$A:$N,10,0)</f>
        <v>No</v>
      </c>
      <c r="L2205" s="35" t="str">
        <f>VLOOKUP($A2205,'Medical Examinations'!$A:$N,12,0)</f>
        <v>Obesity</v>
      </c>
      <c r="M2205" s="35" t="str">
        <f>VLOOKUP($A2205,'Medical Examinations'!$A:$N,13,0)</f>
        <v>Prediabetes</v>
      </c>
      <c r="N2205" s="45">
        <f>IFERROR(VLOOKUP($A2205,'Hospitalisation Details'!$A:$P,15,0),"")</f>
        <v>38207</v>
      </c>
      <c r="O2205" s="46">
        <f>IFERROR(VLOOKUP($A2205,'Hospitalisation Details'!$A:$P,6,0),"")</f>
        <v>1633.96</v>
      </c>
      <c r="P2205" s="47" t="str">
        <f>IFERROR(VLOOKUP($A2205,'Hospitalisation Details'!$A:$P,12,0),"")</f>
        <v>tier - 2</v>
      </c>
      <c r="Q2205" s="47" t="str">
        <f>IFERROR(VLOOKUP($A2205,'Hospitalisation Details'!$A:$P,13,0),"")</f>
        <v>tier - 1</v>
      </c>
      <c r="R2205" s="47" t="str">
        <f>IFERROR(VLOOKUP($A2205,'Hospitalisation Details'!$A:$P,14,0),"")</f>
        <v>R1013</v>
      </c>
      <c r="S2205" s="47">
        <f>IFERROR(VLOOKUP($A2205,'Hospitalisation Details'!$A:$P,16,0),"")</f>
        <v>18</v>
      </c>
    </row>
    <row r="2206" spans="1:19" x14ac:dyDescent="0.3">
      <c r="A2206" s="34" t="str">
        <f>'Medical Examinations'!A2206</f>
        <v>Id2205</v>
      </c>
      <c r="B2206" s="36" t="str">
        <f>VLOOKUP($A2206,'Customer Names'!A:E,3,FALSE)</f>
        <v>Ms.</v>
      </c>
      <c r="C2206" s="37" t="str">
        <f>VLOOKUP($A2206,'Customer Names'!$A:$E,4,FALSE)</f>
        <v xml:space="preserve"> Elleree</v>
      </c>
      <c r="D2206" s="37" t="str">
        <f>VLOOKUP($A2206,'Customer Names'!A:E,5,FALSE)</f>
        <v>Erdos</v>
      </c>
      <c r="E2206" s="35">
        <f>VLOOKUP($A2206,'Medical Examinations'!$A:$H,2,FALSE)</f>
        <v>39.159999999999997</v>
      </c>
      <c r="F2206" s="35">
        <f>VLOOKUP($A2206,'Medical Examinations'!$A:$H,3,FALSE)</f>
        <v>5.81</v>
      </c>
      <c r="G2206" s="35" t="str">
        <f>VLOOKUP($A2206,'Medical Examinations'!$A:$N,11,0)</f>
        <v>No</v>
      </c>
      <c r="H2206" s="35" t="str">
        <f>VLOOKUP($A2206,'Medical Examinations'!$A:$N,5,0)</f>
        <v>yes</v>
      </c>
      <c r="I2206" s="35" t="str">
        <f>VLOOKUP($A2206,'Medical Examinations'!$A:$N,6,0)</f>
        <v>No</v>
      </c>
      <c r="J2206" s="35">
        <f>VLOOKUP($A2206,'Medical Examinations'!$A:$N,9,0)</f>
        <v>1</v>
      </c>
      <c r="K2206" s="35" t="str">
        <f>VLOOKUP($A2206,'Medical Examinations'!$A:$N,10,0)</f>
        <v>No</v>
      </c>
      <c r="L2206" s="35" t="str">
        <f>VLOOKUP($A2206,'Medical Examinations'!$A:$N,12,0)</f>
        <v>Obesity</v>
      </c>
      <c r="M2206" s="35" t="str">
        <f>VLOOKUP($A2206,'Medical Examinations'!$A:$N,13,0)</f>
        <v>Prediabetes</v>
      </c>
      <c r="N2206" s="45">
        <f>IFERROR(VLOOKUP($A2206,'Hospitalisation Details'!$A:$P,15,0),"")</f>
        <v>38334</v>
      </c>
      <c r="O2206" s="46">
        <f>IFERROR(VLOOKUP($A2206,'Hospitalisation Details'!$A:$P,6,0),"")</f>
        <v>1633.04</v>
      </c>
      <c r="P2206" s="47" t="str">
        <f>IFERROR(VLOOKUP($A2206,'Hospitalisation Details'!$A:$P,12,0),"")</f>
        <v>tier - 2</v>
      </c>
      <c r="Q2206" s="47" t="str">
        <f>IFERROR(VLOOKUP($A2206,'Hospitalisation Details'!$A:$P,13,0),"")</f>
        <v>tier - 2</v>
      </c>
      <c r="R2206" s="47" t="str">
        <f>IFERROR(VLOOKUP($A2206,'Hospitalisation Details'!$A:$P,14,0),"")</f>
        <v>R1013</v>
      </c>
      <c r="S2206" s="47">
        <f>IFERROR(VLOOKUP($A2206,'Hospitalisation Details'!$A:$P,16,0),"")</f>
        <v>18</v>
      </c>
    </row>
    <row r="2207" spans="1:19" x14ac:dyDescent="0.3">
      <c r="A2207" s="34" t="str">
        <f>'Medical Examinations'!A2207</f>
        <v>Id2206</v>
      </c>
      <c r="B2207" s="36" t="str">
        <f>VLOOKUP($A2207,'Customer Names'!A:E,3,FALSE)</f>
        <v>Mr.</v>
      </c>
      <c r="C2207" s="37" t="str">
        <f>VLOOKUP($A2207,'Customer Names'!$A:$E,4,FALSE)</f>
        <v xml:space="preserve"> Brandon J</v>
      </c>
      <c r="D2207" s="37" t="str">
        <f>VLOOKUP($A2207,'Customer Names'!A:E,5,FALSE)</f>
        <v>Cushman</v>
      </c>
      <c r="E2207" s="35">
        <f>VLOOKUP($A2207,'Medical Examinations'!$A:$H,2,FALSE)</f>
        <v>25.555</v>
      </c>
      <c r="F2207" s="35">
        <f>VLOOKUP($A2207,'Medical Examinations'!$A:$H,3,FALSE)</f>
        <v>4.37</v>
      </c>
      <c r="G2207" s="35" t="str">
        <f>VLOOKUP($A2207,'Medical Examinations'!$A:$N,11,0)</f>
        <v>No</v>
      </c>
      <c r="H2207" s="35" t="str">
        <f>VLOOKUP($A2207,'Medical Examinations'!$A:$N,5,0)</f>
        <v>No</v>
      </c>
      <c r="I2207" s="35" t="str">
        <f>VLOOKUP($A2207,'Medical Examinations'!$A:$N,6,0)</f>
        <v>Yes</v>
      </c>
      <c r="J2207" s="35">
        <f>VLOOKUP($A2207,'Medical Examinations'!$A:$N,9,0)</f>
        <v>1</v>
      </c>
      <c r="K2207" s="35" t="str">
        <f>VLOOKUP($A2207,'Medical Examinations'!$A:$N,10,0)</f>
        <v>No</v>
      </c>
      <c r="L2207" s="35" t="str">
        <f>VLOOKUP($A2207,'Medical Examinations'!$A:$N,12,0)</f>
        <v>Overweight</v>
      </c>
      <c r="M2207" s="35" t="str">
        <f>VLOOKUP($A2207,'Medical Examinations'!$A:$N,13,0)</f>
        <v>Normal</v>
      </c>
      <c r="N2207" s="45">
        <f>IFERROR(VLOOKUP($A2207,'Hospitalisation Details'!$A:$P,15,0),"")</f>
        <v>37880</v>
      </c>
      <c r="O2207" s="46">
        <f>IFERROR(VLOOKUP($A2207,'Hospitalisation Details'!$A:$P,6,0),"")</f>
        <v>1632.56</v>
      </c>
      <c r="P2207" s="47" t="str">
        <f>IFERROR(VLOOKUP($A2207,'Hospitalisation Details'!$A:$P,12,0),"")</f>
        <v>tier - 2</v>
      </c>
      <c r="Q2207" s="47" t="str">
        <f>IFERROR(VLOOKUP($A2207,'Hospitalisation Details'!$A:$P,13,0),"")</f>
        <v>tier - 2</v>
      </c>
      <c r="R2207" s="47" t="str">
        <f>IFERROR(VLOOKUP($A2207,'Hospitalisation Details'!$A:$P,14,0),"")</f>
        <v>R1012</v>
      </c>
      <c r="S2207" s="47">
        <f>IFERROR(VLOOKUP($A2207,'Hospitalisation Details'!$A:$P,16,0),"")</f>
        <v>19</v>
      </c>
    </row>
    <row r="2208" spans="1:19" x14ac:dyDescent="0.3">
      <c r="A2208" s="34" t="str">
        <f>'Medical Examinations'!A2208</f>
        <v>Id2207</v>
      </c>
      <c r="B2208" s="36" t="str">
        <f>VLOOKUP($A2208,'Customer Names'!A:E,3,FALSE)</f>
        <v>Mr.</v>
      </c>
      <c r="C2208" s="37" t="str">
        <f>VLOOKUP($A2208,'Customer Names'!$A:$E,4,FALSE)</f>
        <v xml:space="preserve"> Steve</v>
      </c>
      <c r="D2208" s="37" t="str">
        <f>VLOOKUP($A2208,'Customer Names'!A:E,5,FALSE)</f>
        <v>Hammel</v>
      </c>
      <c r="E2208" s="35">
        <f>VLOOKUP($A2208,'Medical Examinations'!$A:$H,2,FALSE)</f>
        <v>25.175000000000001</v>
      </c>
      <c r="F2208" s="35">
        <f>VLOOKUP($A2208,'Medical Examinations'!$A:$H,3,FALSE)</f>
        <v>5.74</v>
      </c>
      <c r="G2208" s="35" t="str">
        <f>VLOOKUP($A2208,'Medical Examinations'!$A:$N,11,0)</f>
        <v>No</v>
      </c>
      <c r="H2208" s="35" t="str">
        <f>VLOOKUP($A2208,'Medical Examinations'!$A:$N,5,0)</f>
        <v>No</v>
      </c>
      <c r="I2208" s="35" t="str">
        <f>VLOOKUP($A2208,'Medical Examinations'!$A:$N,6,0)</f>
        <v>Yes</v>
      </c>
      <c r="J2208" s="35">
        <f>VLOOKUP($A2208,'Medical Examinations'!$A:$N,9,0)</f>
        <v>1</v>
      </c>
      <c r="K2208" s="35" t="str">
        <f>VLOOKUP($A2208,'Medical Examinations'!$A:$N,10,0)</f>
        <v>No</v>
      </c>
      <c r="L2208" s="35" t="str">
        <f>VLOOKUP($A2208,'Medical Examinations'!$A:$N,12,0)</f>
        <v>Overweight</v>
      </c>
      <c r="M2208" s="35" t="str">
        <f>VLOOKUP($A2208,'Medical Examinations'!$A:$N,13,0)</f>
        <v>Prediabetes</v>
      </c>
      <c r="N2208" s="45">
        <f>IFERROR(VLOOKUP($A2208,'Hospitalisation Details'!$A:$P,15,0),"")</f>
        <v>37897</v>
      </c>
      <c r="O2208" s="46">
        <f>IFERROR(VLOOKUP($A2208,'Hospitalisation Details'!$A:$P,6,0),"")</f>
        <v>1632.04</v>
      </c>
      <c r="P2208" s="47" t="str">
        <f>IFERROR(VLOOKUP($A2208,'Hospitalisation Details'!$A:$P,12,0),"")</f>
        <v>tier - 2</v>
      </c>
      <c r="Q2208" s="47" t="str">
        <f>IFERROR(VLOOKUP($A2208,'Hospitalisation Details'!$A:$P,13,0),"")</f>
        <v>tier - 2</v>
      </c>
      <c r="R2208" s="47" t="str">
        <f>IFERROR(VLOOKUP($A2208,'Hospitalisation Details'!$A:$P,14,0),"")</f>
        <v>R1012</v>
      </c>
      <c r="S2208" s="47">
        <f>IFERROR(VLOOKUP($A2208,'Hospitalisation Details'!$A:$P,16,0),"")</f>
        <v>19</v>
      </c>
    </row>
    <row r="2209" spans="1:19" x14ac:dyDescent="0.3">
      <c r="A2209" s="34" t="str">
        <f>'Medical Examinations'!A2209</f>
        <v>Id2208</v>
      </c>
      <c r="B2209" s="36" t="str">
        <f>VLOOKUP($A2209,'Customer Names'!A:E,3,FALSE)</f>
        <v>Ms.</v>
      </c>
      <c r="C2209" s="37" t="str">
        <f>VLOOKUP($A2209,'Customer Names'!$A:$E,4,FALSE)</f>
        <v xml:space="preserve"> Nina Wavik Sr.</v>
      </c>
      <c r="D2209" s="37" t="str">
        <f>VLOOKUP($A2209,'Customer Names'!A:E,5,FALSE)</f>
        <v>Ytterstad</v>
      </c>
      <c r="E2209" s="35">
        <f>VLOOKUP($A2209,'Medical Examinations'!$A:$H,2,FALSE)</f>
        <v>38.28</v>
      </c>
      <c r="F2209" s="35">
        <f>VLOOKUP($A2209,'Medical Examinations'!$A:$H,3,FALSE)</f>
        <v>5.39</v>
      </c>
      <c r="G2209" s="35" t="str">
        <f>VLOOKUP($A2209,'Medical Examinations'!$A:$N,11,0)</f>
        <v>No</v>
      </c>
      <c r="H2209" s="35" t="str">
        <f>VLOOKUP($A2209,'Medical Examinations'!$A:$N,5,0)</f>
        <v>yes</v>
      </c>
      <c r="I2209" s="35" t="str">
        <f>VLOOKUP($A2209,'Medical Examinations'!$A:$N,6,0)</f>
        <v>No</v>
      </c>
      <c r="J2209" s="35">
        <f>VLOOKUP($A2209,'Medical Examinations'!$A:$N,9,0)</f>
        <v>1</v>
      </c>
      <c r="K2209" s="35" t="str">
        <f>VLOOKUP($A2209,'Medical Examinations'!$A:$N,10,0)</f>
        <v>No</v>
      </c>
      <c r="L2209" s="35" t="str">
        <f>VLOOKUP($A2209,'Medical Examinations'!$A:$N,12,0)</f>
        <v>Obesity</v>
      </c>
      <c r="M2209" s="35" t="str">
        <f>VLOOKUP($A2209,'Medical Examinations'!$A:$N,13,0)</f>
        <v>Normal</v>
      </c>
      <c r="N2209" s="45">
        <f>IFERROR(VLOOKUP($A2209,'Hospitalisation Details'!$A:$P,15,0),"")</f>
        <v>38177</v>
      </c>
      <c r="O2209" s="46">
        <f>IFERROR(VLOOKUP($A2209,'Hospitalisation Details'!$A:$P,6,0),"")</f>
        <v>1631.82</v>
      </c>
      <c r="P2209" s="47" t="str">
        <f>IFERROR(VLOOKUP($A2209,'Hospitalisation Details'!$A:$P,12,0),"")</f>
        <v>tier - 2</v>
      </c>
      <c r="Q2209" s="47" t="str">
        <f>IFERROR(VLOOKUP($A2209,'Hospitalisation Details'!$A:$P,13,0),"")</f>
        <v>tier - 1</v>
      </c>
      <c r="R2209" s="47" t="str">
        <f>IFERROR(VLOOKUP($A2209,'Hospitalisation Details'!$A:$P,14,0),"")</f>
        <v>R1013</v>
      </c>
      <c r="S2209" s="47">
        <f>IFERROR(VLOOKUP($A2209,'Hospitalisation Details'!$A:$P,16,0),"")</f>
        <v>18</v>
      </c>
    </row>
    <row r="2210" spans="1:19" x14ac:dyDescent="0.3">
      <c r="A2210" s="34" t="str">
        <f>'Medical Examinations'!A2210</f>
        <v>Id2209</v>
      </c>
      <c r="B2210" s="36" t="str">
        <f>VLOOKUP($A2210,'Customer Names'!A:E,3,FALSE)</f>
        <v>Ms.</v>
      </c>
      <c r="C2210" s="37" t="str">
        <f>VLOOKUP($A2210,'Customer Names'!$A:$E,4,FALSE)</f>
        <v xml:space="preserve"> Dani</v>
      </c>
      <c r="D2210" s="37" t="str">
        <f>VLOOKUP($A2210,'Customer Names'!A:E,5,FALSE)</f>
        <v>Prince</v>
      </c>
      <c r="E2210" s="35">
        <f>VLOOKUP($A2210,'Medical Examinations'!$A:$H,2,FALSE)</f>
        <v>38.17</v>
      </c>
      <c r="F2210" s="35">
        <f>VLOOKUP($A2210,'Medical Examinations'!$A:$H,3,FALSE)</f>
        <v>4.07</v>
      </c>
      <c r="G2210" s="35" t="str">
        <f>VLOOKUP($A2210,'Medical Examinations'!$A:$N,11,0)</f>
        <v>No</v>
      </c>
      <c r="H2210" s="35" t="str">
        <f>VLOOKUP($A2210,'Medical Examinations'!$A:$N,5,0)</f>
        <v>yes</v>
      </c>
      <c r="I2210" s="35" t="str">
        <f>VLOOKUP($A2210,'Medical Examinations'!$A:$N,6,0)</f>
        <v>No</v>
      </c>
      <c r="J2210" s="35">
        <f>VLOOKUP($A2210,'Medical Examinations'!$A:$N,9,0)</f>
        <v>1</v>
      </c>
      <c r="K2210" s="35" t="str">
        <f>VLOOKUP($A2210,'Medical Examinations'!$A:$N,10,0)</f>
        <v>No</v>
      </c>
      <c r="L2210" s="35" t="str">
        <f>VLOOKUP($A2210,'Medical Examinations'!$A:$N,12,0)</f>
        <v>Obesity</v>
      </c>
      <c r="M2210" s="35" t="str">
        <f>VLOOKUP($A2210,'Medical Examinations'!$A:$N,13,0)</f>
        <v>Normal</v>
      </c>
      <c r="N2210" s="45">
        <f>IFERROR(VLOOKUP($A2210,'Hospitalisation Details'!$A:$P,15,0),"")</f>
        <v>38326</v>
      </c>
      <c r="O2210" s="46">
        <f>IFERROR(VLOOKUP($A2210,'Hospitalisation Details'!$A:$P,6,0),"")</f>
        <v>1631.67</v>
      </c>
      <c r="P2210" s="47" t="str">
        <f>IFERROR(VLOOKUP($A2210,'Hospitalisation Details'!$A:$P,12,0),"")</f>
        <v>tier - 2</v>
      </c>
      <c r="Q2210" s="47" t="str">
        <f>IFERROR(VLOOKUP($A2210,'Hospitalisation Details'!$A:$P,13,0),"")</f>
        <v>tier - 3</v>
      </c>
      <c r="R2210" s="47" t="str">
        <f>IFERROR(VLOOKUP($A2210,'Hospitalisation Details'!$A:$P,14,0),"")</f>
        <v>R1013</v>
      </c>
      <c r="S2210" s="47">
        <f>IFERROR(VLOOKUP($A2210,'Hospitalisation Details'!$A:$P,16,0),"")</f>
        <v>18</v>
      </c>
    </row>
    <row r="2211" spans="1:19" x14ac:dyDescent="0.3">
      <c r="A2211" s="34" t="str">
        <f>'Medical Examinations'!A2211</f>
        <v>Id2210</v>
      </c>
      <c r="B2211" s="36" t="str">
        <f>VLOOKUP($A2211,'Customer Names'!A:E,3,FALSE)</f>
        <v>Ms.</v>
      </c>
      <c r="C2211" s="37" t="str">
        <f>VLOOKUP($A2211,'Customer Names'!$A:$E,4,FALSE)</f>
        <v xml:space="preserve"> Jennifer A.</v>
      </c>
      <c r="D2211" s="37" t="str">
        <f>VLOOKUP($A2211,'Customer Names'!A:E,5,FALSE)</f>
        <v>Freeman</v>
      </c>
      <c r="E2211" s="35">
        <f>VLOOKUP($A2211,'Medical Examinations'!$A:$H,2,FALSE)</f>
        <v>36.85</v>
      </c>
      <c r="F2211" s="35">
        <f>VLOOKUP($A2211,'Medical Examinations'!$A:$H,3,FALSE)</f>
        <v>5.49</v>
      </c>
      <c r="G2211" s="35" t="str">
        <f>VLOOKUP($A2211,'Medical Examinations'!$A:$N,11,0)</f>
        <v>No</v>
      </c>
      <c r="H2211" s="35" t="str">
        <f>VLOOKUP($A2211,'Medical Examinations'!$A:$N,5,0)</f>
        <v>yes</v>
      </c>
      <c r="I2211" s="35" t="str">
        <f>VLOOKUP($A2211,'Medical Examinations'!$A:$N,6,0)</f>
        <v>No</v>
      </c>
      <c r="J2211" s="35">
        <f>VLOOKUP($A2211,'Medical Examinations'!$A:$N,9,0)</f>
        <v>1</v>
      </c>
      <c r="K2211" s="35" t="str">
        <f>VLOOKUP($A2211,'Medical Examinations'!$A:$N,10,0)</f>
        <v>No</v>
      </c>
      <c r="L2211" s="35" t="str">
        <f>VLOOKUP($A2211,'Medical Examinations'!$A:$N,12,0)</f>
        <v>Obesity</v>
      </c>
      <c r="M2211" s="35" t="str">
        <f>VLOOKUP($A2211,'Medical Examinations'!$A:$N,13,0)</f>
        <v>Normal</v>
      </c>
      <c r="N2211" s="45">
        <f>IFERROR(VLOOKUP($A2211,'Hospitalisation Details'!$A:$P,15,0),"")</f>
        <v>38264</v>
      </c>
      <c r="O2211" s="46">
        <f>IFERROR(VLOOKUP($A2211,'Hospitalisation Details'!$A:$P,6,0),"")</f>
        <v>1629.83</v>
      </c>
      <c r="P2211" s="47" t="str">
        <f>IFERROR(VLOOKUP($A2211,'Hospitalisation Details'!$A:$P,12,0),"")</f>
        <v>tier - 2</v>
      </c>
      <c r="Q2211" s="47" t="str">
        <f>IFERROR(VLOOKUP($A2211,'Hospitalisation Details'!$A:$P,13,0),"")</f>
        <v>tier - 2</v>
      </c>
      <c r="R2211" s="47" t="str">
        <f>IFERROR(VLOOKUP($A2211,'Hospitalisation Details'!$A:$P,14,0),"")</f>
        <v>R1013</v>
      </c>
      <c r="S2211" s="47">
        <f>IFERROR(VLOOKUP($A2211,'Hospitalisation Details'!$A:$P,16,0),"")</f>
        <v>18</v>
      </c>
    </row>
    <row r="2212" spans="1:19" x14ac:dyDescent="0.3">
      <c r="A2212" s="34" t="str">
        <f>'Medical Examinations'!A2212</f>
        <v>Id2211</v>
      </c>
      <c r="B2212" s="36" t="str">
        <f>VLOOKUP($A2212,'Customer Names'!A:E,3,FALSE)</f>
        <v>Mr.</v>
      </c>
      <c r="C2212" s="37" t="str">
        <f>VLOOKUP($A2212,'Customer Names'!$A:$E,4,FALSE)</f>
        <v xml:space="preserve"> Martin</v>
      </c>
      <c r="D2212" s="37" t="str">
        <f>VLOOKUP($A2212,'Customer Names'!A:E,5,FALSE)</f>
        <v>Petrulak</v>
      </c>
      <c r="E2212" s="35">
        <f>VLOOKUP($A2212,'Medical Examinations'!$A:$H,2,FALSE)</f>
        <v>22.61</v>
      </c>
      <c r="F2212" s="35">
        <f>VLOOKUP($A2212,'Medical Examinations'!$A:$H,3,FALSE)</f>
        <v>5.68</v>
      </c>
      <c r="G2212" s="35" t="str">
        <f>VLOOKUP($A2212,'Medical Examinations'!$A:$N,11,0)</f>
        <v>No</v>
      </c>
      <c r="H2212" s="35" t="str">
        <f>VLOOKUP($A2212,'Medical Examinations'!$A:$N,5,0)</f>
        <v>No</v>
      </c>
      <c r="I2212" s="35" t="str">
        <f>VLOOKUP($A2212,'Medical Examinations'!$A:$N,6,0)</f>
        <v>Yes</v>
      </c>
      <c r="J2212" s="35">
        <f>VLOOKUP($A2212,'Medical Examinations'!$A:$N,9,0)</f>
        <v>1</v>
      </c>
      <c r="K2212" s="35" t="str">
        <f>VLOOKUP($A2212,'Medical Examinations'!$A:$N,10,0)</f>
        <v>No</v>
      </c>
      <c r="L2212" s="35" t="str">
        <f>VLOOKUP($A2212,'Medical Examinations'!$A:$N,12,0)</f>
        <v>Normal Weight</v>
      </c>
      <c r="M2212" s="35" t="str">
        <f>VLOOKUP($A2212,'Medical Examinations'!$A:$N,13,0)</f>
        <v>Normal</v>
      </c>
      <c r="N2212" s="45">
        <f>IFERROR(VLOOKUP($A2212,'Hospitalisation Details'!$A:$P,15,0),"")</f>
        <v>37819</v>
      </c>
      <c r="O2212" s="46">
        <f>IFERROR(VLOOKUP($A2212,'Hospitalisation Details'!$A:$P,6,0),"")</f>
        <v>1628.47</v>
      </c>
      <c r="P2212" s="47" t="str">
        <f>IFERROR(VLOOKUP($A2212,'Hospitalisation Details'!$A:$P,12,0),"")</f>
        <v>tier - 2</v>
      </c>
      <c r="Q2212" s="47" t="str">
        <f>IFERROR(VLOOKUP($A2212,'Hospitalisation Details'!$A:$P,13,0),"")</f>
        <v>tier - 1</v>
      </c>
      <c r="R2212" s="47" t="str">
        <f>IFERROR(VLOOKUP($A2212,'Hospitalisation Details'!$A:$P,14,0),"")</f>
        <v>R1012</v>
      </c>
      <c r="S2212" s="47">
        <f>IFERROR(VLOOKUP($A2212,'Hospitalisation Details'!$A:$P,16,0),"")</f>
        <v>19</v>
      </c>
    </row>
    <row r="2213" spans="1:19" x14ac:dyDescent="0.3">
      <c r="A2213" s="34" t="str">
        <f>'Medical Examinations'!A2213</f>
        <v>Id2212</v>
      </c>
      <c r="B2213" s="36" t="str">
        <f>VLOOKUP($A2213,'Customer Names'!A:E,3,FALSE)</f>
        <v>Mr.</v>
      </c>
      <c r="C2213" s="37" t="str">
        <f>VLOOKUP($A2213,'Customer Names'!$A:$E,4,FALSE)</f>
        <v xml:space="preserve"> Steve</v>
      </c>
      <c r="D2213" s="37" t="str">
        <f>VLOOKUP($A2213,'Customer Names'!A:E,5,FALSE)</f>
        <v>Lloyd</v>
      </c>
      <c r="E2213" s="35">
        <f>VLOOKUP($A2213,'Medical Examinations'!$A:$H,2,FALSE)</f>
        <v>21.754999999999999</v>
      </c>
      <c r="F2213" s="35">
        <f>VLOOKUP($A2213,'Medical Examinations'!$A:$H,3,FALSE)</f>
        <v>6.09</v>
      </c>
      <c r="G2213" s="35" t="str">
        <f>VLOOKUP($A2213,'Medical Examinations'!$A:$N,11,0)</f>
        <v>No</v>
      </c>
      <c r="H2213" s="35" t="str">
        <f>VLOOKUP($A2213,'Medical Examinations'!$A:$N,5,0)</f>
        <v>No</v>
      </c>
      <c r="I2213" s="35" t="str">
        <f>VLOOKUP($A2213,'Medical Examinations'!$A:$N,6,0)</f>
        <v>Yes</v>
      </c>
      <c r="J2213" s="35">
        <f>VLOOKUP($A2213,'Medical Examinations'!$A:$N,9,0)</f>
        <v>1</v>
      </c>
      <c r="K2213" s="35" t="str">
        <f>VLOOKUP($A2213,'Medical Examinations'!$A:$N,10,0)</f>
        <v>No</v>
      </c>
      <c r="L2213" s="35" t="str">
        <f>VLOOKUP($A2213,'Medical Examinations'!$A:$N,12,0)</f>
        <v>Normal Weight</v>
      </c>
      <c r="M2213" s="35" t="str">
        <f>VLOOKUP($A2213,'Medical Examinations'!$A:$N,13,0)</f>
        <v>Prediabetes</v>
      </c>
      <c r="N2213" s="45">
        <f>IFERROR(VLOOKUP($A2213,'Hospitalisation Details'!$A:$P,15,0),"")</f>
        <v>37959</v>
      </c>
      <c r="O2213" s="46">
        <f>IFERROR(VLOOKUP($A2213,'Hospitalisation Details'!$A:$P,6,0),"")</f>
        <v>1627.28</v>
      </c>
      <c r="P2213" s="47" t="str">
        <f>IFERROR(VLOOKUP($A2213,'Hospitalisation Details'!$A:$P,12,0),"")</f>
        <v>tier - 2</v>
      </c>
      <c r="Q2213" s="47" t="str">
        <f>IFERROR(VLOOKUP($A2213,'Hospitalisation Details'!$A:$P,13,0),"")</f>
        <v>tier - 2</v>
      </c>
      <c r="R2213" s="47" t="str">
        <f>IFERROR(VLOOKUP($A2213,'Hospitalisation Details'!$A:$P,14,0),"")</f>
        <v>R1012</v>
      </c>
      <c r="S2213" s="47">
        <f>IFERROR(VLOOKUP($A2213,'Hospitalisation Details'!$A:$P,16,0),"")</f>
        <v>19</v>
      </c>
    </row>
    <row r="2214" spans="1:19" x14ac:dyDescent="0.3">
      <c r="A2214" s="34" t="str">
        <f>'Medical Examinations'!A2214</f>
        <v>Id2213</v>
      </c>
      <c r="B2214" s="36" t="str">
        <f>VLOOKUP($A2214,'Customer Names'!A:E,3,FALSE)</f>
        <v>Mr.</v>
      </c>
      <c r="C2214" s="37" t="str">
        <f>VLOOKUP($A2214,'Customer Names'!$A:$E,4,FALSE)</f>
        <v xml:space="preserve"> Christopher</v>
      </c>
      <c r="D2214" s="37" t="str">
        <f>VLOOKUP($A2214,'Customer Names'!A:E,5,FALSE)</f>
        <v>Zablocki</v>
      </c>
      <c r="E2214" s="35">
        <f>VLOOKUP($A2214,'Medical Examinations'!$A:$H,2,FALSE)</f>
        <v>20.425000000000001</v>
      </c>
      <c r="F2214" s="35">
        <f>VLOOKUP($A2214,'Medical Examinations'!$A:$H,3,FALSE)</f>
        <v>5.53</v>
      </c>
      <c r="G2214" s="35" t="str">
        <f>VLOOKUP($A2214,'Medical Examinations'!$A:$N,11,0)</f>
        <v>No</v>
      </c>
      <c r="H2214" s="35" t="str">
        <f>VLOOKUP($A2214,'Medical Examinations'!$A:$N,5,0)</f>
        <v>No</v>
      </c>
      <c r="I2214" s="35" t="str">
        <f>VLOOKUP($A2214,'Medical Examinations'!$A:$N,6,0)</f>
        <v>Yes</v>
      </c>
      <c r="J2214" s="35">
        <f>VLOOKUP($A2214,'Medical Examinations'!$A:$N,9,0)</f>
        <v>1</v>
      </c>
      <c r="K2214" s="35" t="str">
        <f>VLOOKUP($A2214,'Medical Examinations'!$A:$N,10,0)</f>
        <v>No</v>
      </c>
      <c r="L2214" s="35" t="str">
        <f>VLOOKUP($A2214,'Medical Examinations'!$A:$N,12,0)</f>
        <v>Normal Weight</v>
      </c>
      <c r="M2214" s="35" t="str">
        <f>VLOOKUP($A2214,'Medical Examinations'!$A:$N,13,0)</f>
        <v>Normal</v>
      </c>
      <c r="N2214" s="45">
        <f>IFERROR(VLOOKUP($A2214,'Hospitalisation Details'!$A:$P,15,0),"")</f>
        <v>37873</v>
      </c>
      <c r="O2214" s="46">
        <f>IFERROR(VLOOKUP($A2214,'Hospitalisation Details'!$A:$P,6,0),"")</f>
        <v>1625.43</v>
      </c>
      <c r="P2214" s="47" t="str">
        <f>IFERROR(VLOOKUP($A2214,'Hospitalisation Details'!$A:$P,12,0),"")</f>
        <v>tier - 2</v>
      </c>
      <c r="Q2214" s="47" t="str">
        <f>IFERROR(VLOOKUP($A2214,'Hospitalisation Details'!$A:$P,13,0),"")</f>
        <v>tier - 3</v>
      </c>
      <c r="R2214" s="47" t="str">
        <f>IFERROR(VLOOKUP($A2214,'Hospitalisation Details'!$A:$P,14,0),"")</f>
        <v>R1012</v>
      </c>
      <c r="S2214" s="47">
        <f>IFERROR(VLOOKUP($A2214,'Hospitalisation Details'!$A:$P,16,0),"")</f>
        <v>19</v>
      </c>
    </row>
    <row r="2215" spans="1:19" x14ac:dyDescent="0.3">
      <c r="A2215" s="34" t="str">
        <f>'Medical Examinations'!A2215</f>
        <v>Id2214</v>
      </c>
      <c r="B2215" s="36" t="str">
        <f>VLOOKUP($A2215,'Customer Names'!A:E,3,FALSE)</f>
        <v>Ms.</v>
      </c>
      <c r="C2215" s="37" t="str">
        <f>VLOOKUP($A2215,'Customer Names'!$A:$E,4,FALSE)</f>
        <v xml:space="preserve"> Kathryn M.</v>
      </c>
      <c r="D2215" s="37" t="str">
        <f>VLOOKUP($A2215,'Customer Names'!A:E,5,FALSE)</f>
        <v>Van Meter</v>
      </c>
      <c r="E2215" s="35">
        <f>VLOOKUP($A2215,'Medical Examinations'!$A:$H,2,FALSE)</f>
        <v>31.35</v>
      </c>
      <c r="F2215" s="35">
        <f>VLOOKUP($A2215,'Medical Examinations'!$A:$H,3,FALSE)</f>
        <v>4.28</v>
      </c>
      <c r="G2215" s="35" t="str">
        <f>VLOOKUP($A2215,'Medical Examinations'!$A:$N,11,0)</f>
        <v>No</v>
      </c>
      <c r="H2215" s="35" t="str">
        <f>VLOOKUP($A2215,'Medical Examinations'!$A:$N,5,0)</f>
        <v>yes</v>
      </c>
      <c r="I2215" s="35" t="str">
        <f>VLOOKUP($A2215,'Medical Examinations'!$A:$N,6,0)</f>
        <v>No</v>
      </c>
      <c r="J2215" s="35">
        <f>VLOOKUP($A2215,'Medical Examinations'!$A:$N,9,0)</f>
        <v>1</v>
      </c>
      <c r="K2215" s="35" t="str">
        <f>VLOOKUP($A2215,'Medical Examinations'!$A:$N,10,0)</f>
        <v>No</v>
      </c>
      <c r="L2215" s="35" t="str">
        <f>VLOOKUP($A2215,'Medical Examinations'!$A:$N,12,0)</f>
        <v>Obesity</v>
      </c>
      <c r="M2215" s="35" t="str">
        <f>VLOOKUP($A2215,'Medical Examinations'!$A:$N,13,0)</f>
        <v>Normal</v>
      </c>
      <c r="N2215" s="45">
        <f>IFERROR(VLOOKUP($A2215,'Hospitalisation Details'!$A:$P,15,0),"")</f>
        <v>38193</v>
      </c>
      <c r="O2215" s="46">
        <f>IFERROR(VLOOKUP($A2215,'Hospitalisation Details'!$A:$P,6,0),"")</f>
        <v>1622.19</v>
      </c>
      <c r="P2215" s="47" t="str">
        <f>IFERROR(VLOOKUP($A2215,'Hospitalisation Details'!$A:$P,12,0),"")</f>
        <v>tier - 2</v>
      </c>
      <c r="Q2215" s="47" t="str">
        <f>IFERROR(VLOOKUP($A2215,'Hospitalisation Details'!$A:$P,13,0),"")</f>
        <v>tier - 1</v>
      </c>
      <c r="R2215" s="47" t="str">
        <f>IFERROR(VLOOKUP($A2215,'Hospitalisation Details'!$A:$P,14,0),"")</f>
        <v>R1013</v>
      </c>
      <c r="S2215" s="47">
        <f>IFERROR(VLOOKUP($A2215,'Hospitalisation Details'!$A:$P,16,0),"")</f>
        <v>18</v>
      </c>
    </row>
    <row r="2216" spans="1:19" x14ac:dyDescent="0.3">
      <c r="A2216" s="34" t="str">
        <f>'Medical Examinations'!A2216</f>
        <v>Id2215</v>
      </c>
      <c r="B2216" s="36" t="str">
        <f>VLOOKUP($A2216,'Customer Names'!A:E,3,FALSE)</f>
        <v>Ms.</v>
      </c>
      <c r="C2216" s="37" t="str">
        <f>VLOOKUP($A2216,'Customer Names'!$A:$E,4,FALSE)</f>
        <v xml:space="preserve"> Emily</v>
      </c>
      <c r="D2216" s="37" t="str">
        <f>VLOOKUP($A2216,'Customer Names'!A:E,5,FALSE)</f>
        <v>Babay</v>
      </c>
      <c r="E2216" s="35">
        <f>VLOOKUP($A2216,'Medical Examinations'!$A:$H,2,FALSE)</f>
        <v>31.13</v>
      </c>
      <c r="F2216" s="35">
        <f>VLOOKUP($A2216,'Medical Examinations'!$A:$H,3,FALSE)</f>
        <v>6.01</v>
      </c>
      <c r="G2216" s="35" t="str">
        <f>VLOOKUP($A2216,'Medical Examinations'!$A:$N,11,0)</f>
        <v>No</v>
      </c>
      <c r="H2216" s="35" t="str">
        <f>VLOOKUP($A2216,'Medical Examinations'!$A:$N,5,0)</f>
        <v>yes</v>
      </c>
      <c r="I2216" s="35" t="str">
        <f>VLOOKUP($A2216,'Medical Examinations'!$A:$N,6,0)</f>
        <v>No</v>
      </c>
      <c r="J2216" s="35">
        <f>VLOOKUP($A2216,'Medical Examinations'!$A:$N,9,0)</f>
        <v>1</v>
      </c>
      <c r="K2216" s="35" t="str">
        <f>VLOOKUP($A2216,'Medical Examinations'!$A:$N,10,0)</f>
        <v>No</v>
      </c>
      <c r="L2216" s="35" t="str">
        <f>VLOOKUP($A2216,'Medical Examinations'!$A:$N,12,0)</f>
        <v>Obesity</v>
      </c>
      <c r="M2216" s="35" t="str">
        <f>VLOOKUP($A2216,'Medical Examinations'!$A:$N,13,0)</f>
        <v>Prediabetes</v>
      </c>
      <c r="N2216" s="45">
        <f>IFERROR(VLOOKUP($A2216,'Hospitalisation Details'!$A:$P,15,0),"")</f>
        <v>38220</v>
      </c>
      <c r="O2216" s="46">
        <f>IFERROR(VLOOKUP($A2216,'Hospitalisation Details'!$A:$P,6,0),"")</f>
        <v>1621.88</v>
      </c>
      <c r="P2216" s="47" t="str">
        <f>IFERROR(VLOOKUP($A2216,'Hospitalisation Details'!$A:$P,12,0),"")</f>
        <v>tier - 2</v>
      </c>
      <c r="Q2216" s="47" t="str">
        <f>IFERROR(VLOOKUP($A2216,'Hospitalisation Details'!$A:$P,13,0),"")</f>
        <v>tier - 2</v>
      </c>
      <c r="R2216" s="47" t="str">
        <f>IFERROR(VLOOKUP($A2216,'Hospitalisation Details'!$A:$P,14,0),"")</f>
        <v>R1013</v>
      </c>
      <c r="S2216" s="47">
        <f>IFERROR(VLOOKUP($A2216,'Hospitalisation Details'!$A:$P,16,0),"")</f>
        <v>18</v>
      </c>
    </row>
    <row r="2217" spans="1:19" x14ac:dyDescent="0.3">
      <c r="A2217" s="34" t="str">
        <f>'Medical Examinations'!A2217</f>
        <v>Id2216</v>
      </c>
      <c r="B2217" s="36" t="str">
        <f>VLOOKUP($A2217,'Customer Names'!A:E,3,FALSE)</f>
        <v>Mr.</v>
      </c>
      <c r="C2217" s="37" t="str">
        <f>VLOOKUP($A2217,'Customer Names'!$A:$E,4,FALSE)</f>
        <v xml:space="preserve"> Trent A</v>
      </c>
      <c r="D2217" s="37" t="str">
        <f>VLOOKUP($A2217,'Customer Names'!A:E,5,FALSE)</f>
        <v>Taylor</v>
      </c>
      <c r="E2217" s="35">
        <f>VLOOKUP($A2217,'Medical Examinations'!$A:$H,2,FALSE)</f>
        <v>17.48</v>
      </c>
      <c r="F2217" s="35">
        <f>VLOOKUP($A2217,'Medical Examinations'!$A:$H,3,FALSE)</f>
        <v>4.59</v>
      </c>
      <c r="G2217" s="35" t="str">
        <f>VLOOKUP($A2217,'Medical Examinations'!$A:$N,11,0)</f>
        <v>No</v>
      </c>
      <c r="H2217" s="35" t="str">
        <f>VLOOKUP($A2217,'Medical Examinations'!$A:$N,5,0)</f>
        <v>No</v>
      </c>
      <c r="I2217" s="35" t="str">
        <f>VLOOKUP($A2217,'Medical Examinations'!$A:$N,6,0)</f>
        <v>Yes</v>
      </c>
      <c r="J2217" s="35">
        <f>VLOOKUP($A2217,'Medical Examinations'!$A:$N,9,0)</f>
        <v>1</v>
      </c>
      <c r="K2217" s="35" t="str">
        <f>VLOOKUP($A2217,'Medical Examinations'!$A:$N,10,0)</f>
        <v>No</v>
      </c>
      <c r="L2217" s="35" t="str">
        <f>VLOOKUP($A2217,'Medical Examinations'!$A:$N,12,0)</f>
        <v>Underweight</v>
      </c>
      <c r="M2217" s="35" t="str">
        <f>VLOOKUP($A2217,'Medical Examinations'!$A:$N,13,0)</f>
        <v>Normal</v>
      </c>
      <c r="N2217" s="45">
        <f>IFERROR(VLOOKUP($A2217,'Hospitalisation Details'!$A:$P,15,0),"")</f>
        <v>37878</v>
      </c>
      <c r="O2217" s="46">
        <f>IFERROR(VLOOKUP($A2217,'Hospitalisation Details'!$A:$P,6,0),"")</f>
        <v>1621.34</v>
      </c>
      <c r="P2217" s="47" t="str">
        <f>IFERROR(VLOOKUP($A2217,'Hospitalisation Details'!$A:$P,12,0),"")</f>
        <v>tier - 2</v>
      </c>
      <c r="Q2217" s="47" t="str">
        <f>IFERROR(VLOOKUP($A2217,'Hospitalisation Details'!$A:$P,13,0),"")</f>
        <v>tier - 2</v>
      </c>
      <c r="R2217" s="47" t="str">
        <f>IFERROR(VLOOKUP($A2217,'Hospitalisation Details'!$A:$P,14,0),"")</f>
        <v>R1012</v>
      </c>
      <c r="S2217" s="47">
        <f>IFERROR(VLOOKUP($A2217,'Hospitalisation Details'!$A:$P,16,0),"")</f>
        <v>19</v>
      </c>
    </row>
    <row r="2218" spans="1:19" x14ac:dyDescent="0.3">
      <c r="A2218" s="34" t="str">
        <f>'Medical Examinations'!A2218</f>
        <v>Id2217</v>
      </c>
      <c r="B2218" s="36" t="str">
        <f>VLOOKUP($A2218,'Customer Names'!A:E,3,FALSE)</f>
        <v>Ms.</v>
      </c>
      <c r="C2218" s="37" t="str">
        <f>VLOOKUP($A2218,'Customer Names'!$A:$E,4,FALSE)</f>
        <v xml:space="preserve"> Jennifer E</v>
      </c>
      <c r="D2218" s="37" t="str">
        <f>VLOOKUP($A2218,'Customer Names'!A:E,5,FALSE)</f>
        <v>Smith</v>
      </c>
      <c r="E2218" s="35">
        <f>VLOOKUP($A2218,'Medical Examinations'!$A:$H,2,FALSE)</f>
        <v>22.57</v>
      </c>
      <c r="F2218" s="35">
        <f>VLOOKUP($A2218,'Medical Examinations'!$A:$H,3,FALSE)</f>
        <v>5.8</v>
      </c>
      <c r="G2218" s="35" t="str">
        <f>VLOOKUP($A2218,'Medical Examinations'!$A:$N,11,0)</f>
        <v>Yes</v>
      </c>
      <c r="H2218" s="35" t="str">
        <f>VLOOKUP($A2218,'Medical Examinations'!$A:$N,5,0)</f>
        <v>No</v>
      </c>
      <c r="I2218" s="35" t="str">
        <f>VLOOKUP($A2218,'Medical Examinations'!$A:$N,6,0)</f>
        <v>No</v>
      </c>
      <c r="J2218" s="35">
        <f>VLOOKUP($A2218,'Medical Examinations'!$A:$N,9,0)</f>
        <v>1</v>
      </c>
      <c r="K2218" s="35" t="str">
        <f>VLOOKUP($A2218,'Medical Examinations'!$A:$N,10,0)</f>
        <v>No</v>
      </c>
      <c r="L2218" s="35" t="str">
        <f>VLOOKUP($A2218,'Medical Examinations'!$A:$N,12,0)</f>
        <v>Normal Weight</v>
      </c>
      <c r="M2218" s="35" t="str">
        <f>VLOOKUP($A2218,'Medical Examinations'!$A:$N,13,0)</f>
        <v>Prediabetes</v>
      </c>
      <c r="N2218" s="45">
        <f>IFERROR(VLOOKUP($A2218,'Hospitalisation Details'!$A:$P,15,0),"")</f>
        <v>34916</v>
      </c>
      <c r="O2218" s="46">
        <f>IFERROR(VLOOKUP($A2218,'Hospitalisation Details'!$A:$P,6,0),"")</f>
        <v>1617.16</v>
      </c>
      <c r="P2218" s="47" t="str">
        <f>IFERROR(VLOOKUP($A2218,'Hospitalisation Details'!$A:$P,12,0),"")</f>
        <v>tier - 2</v>
      </c>
      <c r="Q2218" s="47" t="str">
        <f>IFERROR(VLOOKUP($A2218,'Hospitalisation Details'!$A:$P,13,0),"")</f>
        <v>tier - 1</v>
      </c>
      <c r="R2218" s="47" t="str">
        <f>IFERROR(VLOOKUP($A2218,'Hospitalisation Details'!$A:$P,14,0),"")</f>
        <v>R1013</v>
      </c>
      <c r="S2218" s="47">
        <f>IFERROR(VLOOKUP($A2218,'Hospitalisation Details'!$A:$P,16,0),"")</f>
        <v>27</v>
      </c>
    </row>
    <row r="2219" spans="1:19" x14ac:dyDescent="0.3">
      <c r="A2219" s="34" t="str">
        <f>'Medical Examinations'!A2219</f>
        <v>Id2218</v>
      </c>
      <c r="B2219" s="36" t="str">
        <f>VLOOKUP($A2219,'Customer Names'!A:E,3,FALSE)</f>
        <v>Ms.</v>
      </c>
      <c r="C2219" s="37" t="str">
        <f>VLOOKUP($A2219,'Customer Names'!$A:$E,4,FALSE)</f>
        <v xml:space="preserve"> Polly</v>
      </c>
      <c r="D2219" s="37" t="str">
        <f>VLOOKUP($A2219,'Customer Names'!A:E,5,FALSE)</f>
        <v>Moody</v>
      </c>
      <c r="E2219" s="35">
        <f>VLOOKUP($A2219,'Medical Examinations'!$A:$H,2,FALSE)</f>
        <v>26.73</v>
      </c>
      <c r="F2219" s="35">
        <f>VLOOKUP($A2219,'Medical Examinations'!$A:$H,3,FALSE)</f>
        <v>5.08</v>
      </c>
      <c r="G2219" s="35" t="str">
        <f>VLOOKUP($A2219,'Medical Examinations'!$A:$N,11,0)</f>
        <v>No</v>
      </c>
      <c r="H2219" s="35" t="str">
        <f>VLOOKUP($A2219,'Medical Examinations'!$A:$N,5,0)</f>
        <v>yes</v>
      </c>
      <c r="I2219" s="35" t="str">
        <f>VLOOKUP($A2219,'Medical Examinations'!$A:$N,6,0)</f>
        <v>No</v>
      </c>
      <c r="J2219" s="35">
        <f>VLOOKUP($A2219,'Medical Examinations'!$A:$N,9,0)</f>
        <v>1</v>
      </c>
      <c r="K2219" s="35" t="str">
        <f>VLOOKUP($A2219,'Medical Examinations'!$A:$N,10,0)</f>
        <v>No</v>
      </c>
      <c r="L2219" s="35" t="str">
        <f>VLOOKUP($A2219,'Medical Examinations'!$A:$N,12,0)</f>
        <v>Overweight</v>
      </c>
      <c r="M2219" s="35" t="str">
        <f>VLOOKUP($A2219,'Medical Examinations'!$A:$N,13,0)</f>
        <v>Normal</v>
      </c>
      <c r="N2219" s="45">
        <f>IFERROR(VLOOKUP($A2219,'Hospitalisation Details'!$A:$P,15,0),"")</f>
        <v>38190</v>
      </c>
      <c r="O2219" s="46">
        <f>IFERROR(VLOOKUP($A2219,'Hospitalisation Details'!$A:$P,6,0),"")</f>
        <v>1615.77</v>
      </c>
      <c r="P2219" s="47" t="str">
        <f>IFERROR(VLOOKUP($A2219,'Hospitalisation Details'!$A:$P,12,0),"")</f>
        <v>tier - 2</v>
      </c>
      <c r="Q2219" s="47" t="str">
        <f>IFERROR(VLOOKUP($A2219,'Hospitalisation Details'!$A:$P,13,0),"")</f>
        <v>tier - 1</v>
      </c>
      <c r="R2219" s="47" t="str">
        <f>IFERROR(VLOOKUP($A2219,'Hospitalisation Details'!$A:$P,14,0),"")</f>
        <v>R1013</v>
      </c>
      <c r="S2219" s="47">
        <f>IFERROR(VLOOKUP($A2219,'Hospitalisation Details'!$A:$P,16,0),"")</f>
        <v>18</v>
      </c>
    </row>
    <row r="2220" spans="1:19" x14ac:dyDescent="0.3">
      <c r="A2220" s="34" t="str">
        <f>'Medical Examinations'!A2220</f>
        <v>Id2219</v>
      </c>
      <c r="B2220" s="36" t="str">
        <f>VLOOKUP($A2220,'Customer Names'!A:E,3,FALSE)</f>
        <v>Ms.</v>
      </c>
      <c r="C2220" s="37" t="str">
        <f>VLOOKUP($A2220,'Customer Names'!$A:$E,4,FALSE)</f>
        <v xml:space="preserve"> Elizabeth</v>
      </c>
      <c r="D2220" s="37" t="str">
        <f>VLOOKUP($A2220,'Customer Names'!A:E,5,FALSE)</f>
        <v>Swierzbinski</v>
      </c>
      <c r="E2220" s="35">
        <f>VLOOKUP($A2220,'Medical Examinations'!$A:$H,2,FALSE)</f>
        <v>20.79</v>
      </c>
      <c r="F2220" s="35">
        <f>VLOOKUP($A2220,'Medical Examinations'!$A:$H,3,FALSE)</f>
        <v>5.84</v>
      </c>
      <c r="G2220" s="35" t="str">
        <f>VLOOKUP($A2220,'Medical Examinations'!$A:$N,11,0)</f>
        <v>No</v>
      </c>
      <c r="H2220" s="35" t="str">
        <f>VLOOKUP($A2220,'Medical Examinations'!$A:$N,5,0)</f>
        <v>yes</v>
      </c>
      <c r="I2220" s="35" t="str">
        <f>VLOOKUP($A2220,'Medical Examinations'!$A:$N,6,0)</f>
        <v>No</v>
      </c>
      <c r="J2220" s="35">
        <f>VLOOKUP($A2220,'Medical Examinations'!$A:$N,9,0)</f>
        <v>1</v>
      </c>
      <c r="K2220" s="35" t="str">
        <f>VLOOKUP($A2220,'Medical Examinations'!$A:$N,10,0)</f>
        <v>No</v>
      </c>
      <c r="L2220" s="35" t="str">
        <f>VLOOKUP($A2220,'Medical Examinations'!$A:$N,12,0)</f>
        <v>Normal Weight</v>
      </c>
      <c r="M2220" s="35" t="str">
        <f>VLOOKUP($A2220,'Medical Examinations'!$A:$N,13,0)</f>
        <v>Prediabetes</v>
      </c>
      <c r="N2220" s="45">
        <f>IFERROR(VLOOKUP($A2220,'Hospitalisation Details'!$A:$P,15,0),"")</f>
        <v>38310</v>
      </c>
      <c r="O2220" s="46">
        <f>IFERROR(VLOOKUP($A2220,'Hospitalisation Details'!$A:$P,6,0),"")</f>
        <v>1607.51</v>
      </c>
      <c r="P2220" s="47" t="str">
        <f>IFERROR(VLOOKUP($A2220,'Hospitalisation Details'!$A:$P,12,0),"")</f>
        <v>tier - 2</v>
      </c>
      <c r="Q2220" s="47" t="str">
        <f>IFERROR(VLOOKUP($A2220,'Hospitalisation Details'!$A:$P,13,0),"")</f>
        <v>tier - 3</v>
      </c>
      <c r="R2220" s="47" t="str">
        <f>IFERROR(VLOOKUP($A2220,'Hospitalisation Details'!$A:$P,14,0),"")</f>
        <v>R1013</v>
      </c>
      <c r="S2220" s="47">
        <f>IFERROR(VLOOKUP($A2220,'Hospitalisation Details'!$A:$P,16,0),"")</f>
        <v>18</v>
      </c>
    </row>
    <row r="2221" spans="1:19" x14ac:dyDescent="0.3">
      <c r="A2221" s="34" t="str">
        <f>'Medical Examinations'!A2221</f>
        <v>Id2220</v>
      </c>
      <c r="B2221" s="36" t="str">
        <f>VLOOKUP($A2221,'Customer Names'!A:E,3,FALSE)</f>
        <v>Ms.</v>
      </c>
      <c r="C2221" s="37" t="str">
        <f>VLOOKUP($A2221,'Customer Names'!$A:$E,4,FALSE)</f>
        <v xml:space="preserve"> Tiffany A.</v>
      </c>
      <c r="D2221" s="37" t="str">
        <f>VLOOKUP($A2221,'Customer Names'!A:E,5,FALSE)</f>
        <v>Schwartz</v>
      </c>
      <c r="E2221" s="35">
        <f>VLOOKUP($A2221,'Medical Examinations'!$A:$H,2,FALSE)</f>
        <v>20.149999999999999</v>
      </c>
      <c r="F2221" s="35">
        <f>VLOOKUP($A2221,'Medical Examinations'!$A:$H,3,FALSE)</f>
        <v>4.1500000000000004</v>
      </c>
      <c r="G2221" s="35" t="str">
        <f>VLOOKUP($A2221,'Medical Examinations'!$A:$N,11,0)</f>
        <v>No</v>
      </c>
      <c r="H2221" s="35" t="str">
        <f>VLOOKUP($A2221,'Medical Examinations'!$A:$N,5,0)</f>
        <v>No</v>
      </c>
      <c r="I2221" s="35" t="str">
        <f>VLOOKUP($A2221,'Medical Examinations'!$A:$N,6,0)</f>
        <v>No</v>
      </c>
      <c r="J2221" s="35">
        <f>VLOOKUP($A2221,'Medical Examinations'!$A:$N,9,0)</f>
        <v>1</v>
      </c>
      <c r="K2221" s="35" t="str">
        <f>VLOOKUP($A2221,'Medical Examinations'!$A:$N,10,0)</f>
        <v>No</v>
      </c>
      <c r="L2221" s="35" t="str">
        <f>VLOOKUP($A2221,'Medical Examinations'!$A:$N,12,0)</f>
        <v>Normal Weight</v>
      </c>
      <c r="M2221" s="35" t="str">
        <f>VLOOKUP($A2221,'Medical Examinations'!$A:$N,13,0)</f>
        <v>Normal</v>
      </c>
      <c r="N2221" s="45">
        <f>IFERROR(VLOOKUP($A2221,'Hospitalisation Details'!$A:$P,15,0),"")</f>
        <v>33869</v>
      </c>
      <c r="O2221" s="46">
        <f>IFERROR(VLOOKUP($A2221,'Hospitalisation Details'!$A:$P,6,0),"")</f>
        <v>1566.88</v>
      </c>
      <c r="P2221" s="47" t="str">
        <f>IFERROR(VLOOKUP($A2221,'Hospitalisation Details'!$A:$P,12,0),"")</f>
        <v>tier - 2</v>
      </c>
      <c r="Q2221" s="47" t="str">
        <f>IFERROR(VLOOKUP($A2221,'Hospitalisation Details'!$A:$P,13,0),"")</f>
        <v>tier - 1</v>
      </c>
      <c r="R2221" s="47" t="str">
        <f>IFERROR(VLOOKUP($A2221,'Hospitalisation Details'!$A:$P,14,0),"")</f>
        <v>R1013</v>
      </c>
      <c r="S2221" s="47">
        <f>IFERROR(VLOOKUP($A2221,'Hospitalisation Details'!$A:$P,16,0),"")</f>
        <v>30</v>
      </c>
    </row>
    <row r="2222" spans="1:19" x14ac:dyDescent="0.3">
      <c r="A2222" s="34" t="str">
        <f>'Medical Examinations'!A2222</f>
        <v>Id2221</v>
      </c>
      <c r="B2222" s="36" t="str">
        <f>VLOOKUP($A2222,'Customer Names'!A:E,3,FALSE)</f>
        <v>Mr.</v>
      </c>
      <c r="C2222" s="37" t="str">
        <f>VLOOKUP($A2222,'Customer Names'!$A:$E,4,FALSE)</f>
        <v xml:space="preserve"> Cole</v>
      </c>
      <c r="D2222" s="37" t="str">
        <f>VLOOKUP($A2222,'Customer Names'!A:E,5,FALSE)</f>
        <v>Sanseverino</v>
      </c>
      <c r="E2222" s="35">
        <f>VLOOKUP($A2222,'Medical Examinations'!$A:$H,2,FALSE)</f>
        <v>36.85</v>
      </c>
      <c r="F2222" s="35">
        <f>VLOOKUP($A2222,'Medical Examinations'!$A:$H,3,FALSE)</f>
        <v>4.3600000000000003</v>
      </c>
      <c r="G2222" s="35" t="str">
        <f>VLOOKUP($A2222,'Medical Examinations'!$A:$N,11,0)</f>
        <v>Yes</v>
      </c>
      <c r="H2222" s="35" t="str">
        <f>VLOOKUP($A2222,'Medical Examinations'!$A:$N,5,0)</f>
        <v>No</v>
      </c>
      <c r="I2222" s="35" t="str">
        <f>VLOOKUP($A2222,'Medical Examinations'!$A:$N,6,0)</f>
        <v>No</v>
      </c>
      <c r="J2222" s="35">
        <f>VLOOKUP($A2222,'Medical Examinations'!$A:$N,9,0)</f>
        <v>0</v>
      </c>
      <c r="K2222" s="35" t="str">
        <f>VLOOKUP($A2222,'Medical Examinations'!$A:$N,10,0)</f>
        <v>No</v>
      </c>
      <c r="L2222" s="35" t="str">
        <f>VLOOKUP($A2222,'Medical Examinations'!$A:$N,12,0)</f>
        <v>Obesity</v>
      </c>
      <c r="M2222" s="35" t="str">
        <f>VLOOKUP($A2222,'Medical Examinations'!$A:$N,13,0)</f>
        <v>Normal</v>
      </c>
      <c r="N2222" s="45">
        <f>IFERROR(VLOOKUP($A2222,'Hospitalisation Details'!$A:$P,15,0),"")</f>
        <v>37230</v>
      </c>
      <c r="O2222" s="46">
        <f>IFERROR(VLOOKUP($A2222,'Hospitalisation Details'!$A:$P,6,0),"")</f>
        <v>1534.3</v>
      </c>
      <c r="P2222" s="47" t="str">
        <f>IFERROR(VLOOKUP($A2222,'Hospitalisation Details'!$A:$P,12,0),"")</f>
        <v>tier - 2</v>
      </c>
      <c r="Q2222" s="47" t="str">
        <f>IFERROR(VLOOKUP($A2222,'Hospitalisation Details'!$A:$P,13,0),"")</f>
        <v>tier - 2</v>
      </c>
      <c r="R2222" s="47" t="str">
        <f>IFERROR(VLOOKUP($A2222,'Hospitalisation Details'!$A:$P,14,0),"")</f>
        <v>R1013</v>
      </c>
      <c r="S2222" s="47">
        <f>IFERROR(VLOOKUP($A2222,'Hospitalisation Details'!$A:$P,16,0),"")</f>
        <v>21</v>
      </c>
    </row>
    <row r="2223" spans="1:19" x14ac:dyDescent="0.3">
      <c r="A2223" s="34" t="str">
        <f>'Medical Examinations'!A2223</f>
        <v>Id2222</v>
      </c>
      <c r="B2223" s="36" t="str">
        <f>VLOOKUP($A2223,'Customer Names'!A:E,3,FALSE)</f>
        <v>Mr.</v>
      </c>
      <c r="C2223" s="37" t="str">
        <f>VLOOKUP($A2223,'Customer Names'!$A:$E,4,FALSE)</f>
        <v xml:space="preserve"> Matthew T.</v>
      </c>
      <c r="D2223" s="37" t="str">
        <f>VLOOKUP($A2223,'Customer Names'!A:E,5,FALSE)</f>
        <v>Lawder</v>
      </c>
      <c r="E2223" s="35">
        <f>VLOOKUP($A2223,'Medical Examinations'!$A:$H,2,FALSE)</f>
        <v>35.53</v>
      </c>
      <c r="F2223" s="35">
        <f>VLOOKUP($A2223,'Medical Examinations'!$A:$H,3,FALSE)</f>
        <v>4.55</v>
      </c>
      <c r="G2223" s="35" t="str">
        <f>VLOOKUP($A2223,'Medical Examinations'!$A:$N,11,0)</f>
        <v>Yes</v>
      </c>
      <c r="H2223" s="35" t="str">
        <f>VLOOKUP($A2223,'Medical Examinations'!$A:$N,5,0)</f>
        <v>No</v>
      </c>
      <c r="I2223" s="35" t="str">
        <f>VLOOKUP($A2223,'Medical Examinations'!$A:$N,6,0)</f>
        <v>No</v>
      </c>
      <c r="J2223" s="35">
        <f>VLOOKUP($A2223,'Medical Examinations'!$A:$N,9,0)</f>
        <v>0</v>
      </c>
      <c r="K2223" s="35" t="str">
        <f>VLOOKUP($A2223,'Medical Examinations'!$A:$N,10,0)</f>
        <v>No</v>
      </c>
      <c r="L2223" s="35" t="str">
        <f>VLOOKUP($A2223,'Medical Examinations'!$A:$N,12,0)</f>
        <v>Obesity</v>
      </c>
      <c r="M2223" s="35" t="str">
        <f>VLOOKUP($A2223,'Medical Examinations'!$A:$N,13,0)</f>
        <v>Normal</v>
      </c>
      <c r="N2223" s="45">
        <f>IFERROR(VLOOKUP($A2223,'Hospitalisation Details'!$A:$P,15,0),"")</f>
        <v>37044</v>
      </c>
      <c r="O2223" s="46">
        <f>IFERROR(VLOOKUP($A2223,'Hospitalisation Details'!$A:$P,6,0),"")</f>
        <v>1532.47</v>
      </c>
      <c r="P2223" s="47" t="str">
        <f>IFERROR(VLOOKUP($A2223,'Hospitalisation Details'!$A:$P,12,0),"")</f>
        <v>tier - 2</v>
      </c>
      <c r="Q2223" s="47" t="str">
        <f>IFERROR(VLOOKUP($A2223,'Hospitalisation Details'!$A:$P,13,0),"")</f>
        <v>tier - 2</v>
      </c>
      <c r="R2223" s="47" t="str">
        <f>IFERROR(VLOOKUP($A2223,'Hospitalisation Details'!$A:$P,14,0),"")</f>
        <v>R1013</v>
      </c>
      <c r="S2223" s="47">
        <f>IFERROR(VLOOKUP($A2223,'Hospitalisation Details'!$A:$P,16,0),"")</f>
        <v>22</v>
      </c>
    </row>
    <row r="2224" spans="1:19" x14ac:dyDescent="0.3">
      <c r="A2224" s="34" t="str">
        <f>'Medical Examinations'!A2224</f>
        <v>Id2223</v>
      </c>
      <c r="B2224" s="36" t="str">
        <f>VLOOKUP($A2224,'Customer Names'!A:E,3,FALSE)</f>
        <v>Mr.</v>
      </c>
      <c r="C2224" s="37" t="str">
        <f>VLOOKUP($A2224,'Customer Names'!$A:$E,4,FALSE)</f>
        <v xml:space="preserve"> Zachary</v>
      </c>
      <c r="D2224" s="37" t="str">
        <f>VLOOKUP($A2224,'Customer Names'!A:E,5,FALSE)</f>
        <v>Young</v>
      </c>
      <c r="E2224" s="35">
        <f>VLOOKUP($A2224,'Medical Examinations'!$A:$H,2,FALSE)</f>
        <v>31.1</v>
      </c>
      <c r="F2224" s="35">
        <f>VLOOKUP($A2224,'Medical Examinations'!$A:$H,3,FALSE)</f>
        <v>4.37</v>
      </c>
      <c r="G2224" s="35" t="str">
        <f>VLOOKUP($A2224,'Medical Examinations'!$A:$N,11,0)</f>
        <v>Yes</v>
      </c>
      <c r="H2224" s="35" t="str">
        <f>VLOOKUP($A2224,'Medical Examinations'!$A:$N,5,0)</f>
        <v>No</v>
      </c>
      <c r="I2224" s="35" t="str">
        <f>VLOOKUP($A2224,'Medical Examinations'!$A:$N,6,0)</f>
        <v>No</v>
      </c>
      <c r="J2224" s="35">
        <f>VLOOKUP($A2224,'Medical Examinations'!$A:$N,9,0)</f>
        <v>0</v>
      </c>
      <c r="K2224" s="35" t="str">
        <f>VLOOKUP($A2224,'Medical Examinations'!$A:$N,10,0)</f>
        <v>No</v>
      </c>
      <c r="L2224" s="35" t="str">
        <f>VLOOKUP($A2224,'Medical Examinations'!$A:$N,12,0)</f>
        <v>Obesity</v>
      </c>
      <c r="M2224" s="35" t="str">
        <f>VLOOKUP($A2224,'Medical Examinations'!$A:$N,13,0)</f>
        <v>Normal</v>
      </c>
      <c r="N2224" s="45">
        <f>IFERROR(VLOOKUP($A2224,'Hospitalisation Details'!$A:$P,15,0),"")</f>
        <v>37079</v>
      </c>
      <c r="O2224" s="46">
        <f>IFERROR(VLOOKUP($A2224,'Hospitalisation Details'!$A:$P,6,0),"")</f>
        <v>1526.31</v>
      </c>
      <c r="P2224" s="47" t="str">
        <f>IFERROR(VLOOKUP($A2224,'Hospitalisation Details'!$A:$P,12,0),"")</f>
        <v>tier - 2</v>
      </c>
      <c r="Q2224" s="47" t="str">
        <f>IFERROR(VLOOKUP($A2224,'Hospitalisation Details'!$A:$P,13,0),"")</f>
        <v>tier - 3</v>
      </c>
      <c r="R2224" s="47" t="str">
        <f>IFERROR(VLOOKUP($A2224,'Hospitalisation Details'!$A:$P,14,0),"")</f>
        <v>R1011</v>
      </c>
      <c r="S2224" s="47">
        <f>IFERROR(VLOOKUP($A2224,'Hospitalisation Details'!$A:$P,16,0),"")</f>
        <v>21</v>
      </c>
    </row>
    <row r="2225" spans="1:19" x14ac:dyDescent="0.3">
      <c r="A2225" s="34" t="str">
        <f>'Medical Examinations'!A2225</f>
        <v>Id2224</v>
      </c>
      <c r="B2225" s="36" t="str">
        <f>VLOOKUP($A2225,'Customer Names'!A:E,3,FALSE)</f>
        <v>Mr.</v>
      </c>
      <c r="C2225" s="37" t="str">
        <f>VLOOKUP($A2225,'Customer Names'!$A:$E,4,FALSE)</f>
        <v xml:space="preserve"> Matthew T.</v>
      </c>
      <c r="D2225" s="37" t="str">
        <f>VLOOKUP($A2225,'Customer Names'!A:E,5,FALSE)</f>
        <v>Hoerner</v>
      </c>
      <c r="E2225" s="35">
        <f>VLOOKUP($A2225,'Medical Examinations'!$A:$H,2,FALSE)</f>
        <v>23.21</v>
      </c>
      <c r="F2225" s="35">
        <f>VLOOKUP($A2225,'Medical Examinations'!$A:$H,3,FALSE)</f>
        <v>5.24</v>
      </c>
      <c r="G2225" s="35" t="str">
        <f>VLOOKUP($A2225,'Medical Examinations'!$A:$N,11,0)</f>
        <v>Yes</v>
      </c>
      <c r="H2225" s="35" t="str">
        <f>VLOOKUP($A2225,'Medical Examinations'!$A:$N,5,0)</f>
        <v>No</v>
      </c>
      <c r="I2225" s="35" t="str">
        <f>VLOOKUP($A2225,'Medical Examinations'!$A:$N,6,0)</f>
        <v>No</v>
      </c>
      <c r="J2225" s="35">
        <f>VLOOKUP($A2225,'Medical Examinations'!$A:$N,9,0)</f>
        <v>0</v>
      </c>
      <c r="K2225" s="35" t="str">
        <f>VLOOKUP($A2225,'Medical Examinations'!$A:$N,10,0)</f>
        <v>No</v>
      </c>
      <c r="L2225" s="35" t="str">
        <f>VLOOKUP($A2225,'Medical Examinations'!$A:$N,12,0)</f>
        <v>Normal Weight</v>
      </c>
      <c r="M2225" s="35" t="str">
        <f>VLOOKUP($A2225,'Medical Examinations'!$A:$N,13,0)</f>
        <v>Normal</v>
      </c>
      <c r="N2225" s="45">
        <f>IFERROR(VLOOKUP($A2225,'Hospitalisation Details'!$A:$P,15,0),"")</f>
        <v>37128</v>
      </c>
      <c r="O2225" s="46">
        <f>IFERROR(VLOOKUP($A2225,'Hospitalisation Details'!$A:$P,6,0),"")</f>
        <v>1515.34</v>
      </c>
      <c r="P2225" s="47" t="str">
        <f>IFERROR(VLOOKUP($A2225,'Hospitalisation Details'!$A:$P,12,0),"")</f>
        <v>tier - 2</v>
      </c>
      <c r="Q2225" s="47" t="str">
        <f>IFERROR(VLOOKUP($A2225,'Hospitalisation Details'!$A:$P,13,0),"")</f>
        <v>tier - 3</v>
      </c>
      <c r="R2225" s="47" t="str">
        <f>IFERROR(VLOOKUP($A2225,'Hospitalisation Details'!$A:$P,14,0),"")</f>
        <v>R1013</v>
      </c>
      <c r="S2225" s="47">
        <f>IFERROR(VLOOKUP($A2225,'Hospitalisation Details'!$A:$P,16,0),"")</f>
        <v>21</v>
      </c>
    </row>
    <row r="2226" spans="1:19" x14ac:dyDescent="0.3">
      <c r="A2226" s="34" t="str">
        <f>'Medical Examinations'!A2226</f>
        <v>Id2225</v>
      </c>
      <c r="B2226" s="36" t="str">
        <f>VLOOKUP($A2226,'Customer Names'!A:E,3,FALSE)</f>
        <v>Mr.</v>
      </c>
      <c r="C2226" s="37" t="str">
        <f>VLOOKUP($A2226,'Customer Names'!$A:$E,4,FALSE)</f>
        <v xml:space="preserve"> Pat</v>
      </c>
      <c r="D2226" s="37" t="str">
        <f>VLOOKUP($A2226,'Customer Names'!A:E,5,FALSE)</f>
        <v>Benson</v>
      </c>
      <c r="E2226" s="35">
        <f>VLOOKUP($A2226,'Medical Examinations'!$A:$H,2,FALSE)</f>
        <v>18.36</v>
      </c>
      <c r="F2226" s="35">
        <f>VLOOKUP($A2226,'Medical Examinations'!$A:$H,3,FALSE)</f>
        <v>5.96</v>
      </c>
      <c r="G2226" s="35" t="str">
        <f>VLOOKUP($A2226,'Medical Examinations'!$A:$N,11,0)</f>
        <v>No</v>
      </c>
      <c r="H2226" s="35" t="str">
        <f>VLOOKUP($A2226,'Medical Examinations'!$A:$N,5,0)</f>
        <v>No</v>
      </c>
      <c r="I2226" s="35" t="str">
        <f>VLOOKUP($A2226,'Medical Examinations'!$A:$N,6,0)</f>
        <v>No</v>
      </c>
      <c r="J2226" s="35">
        <f>VLOOKUP($A2226,'Medical Examinations'!$A:$N,9,0)</f>
        <v>1</v>
      </c>
      <c r="K2226" s="35" t="str">
        <f>VLOOKUP($A2226,'Medical Examinations'!$A:$N,10,0)</f>
        <v>No</v>
      </c>
      <c r="L2226" s="35" t="str">
        <f>VLOOKUP($A2226,'Medical Examinations'!$A:$N,12,0)</f>
        <v>Underweight</v>
      </c>
      <c r="M2226" s="35" t="str">
        <f>VLOOKUP($A2226,'Medical Examinations'!$A:$N,13,0)</f>
        <v>Prediabetes</v>
      </c>
      <c r="N2226" s="45">
        <f>IFERROR(VLOOKUP($A2226,'Hospitalisation Details'!$A:$P,15,0),"")</f>
        <v>35965</v>
      </c>
      <c r="O2226" s="46">
        <f>IFERROR(VLOOKUP($A2226,'Hospitalisation Details'!$A:$P,6,0),"")</f>
        <v>1497</v>
      </c>
      <c r="P2226" s="47" t="str">
        <f>IFERROR(VLOOKUP($A2226,'Hospitalisation Details'!$A:$P,12,0),"")</f>
        <v>tier - 2</v>
      </c>
      <c r="Q2226" s="47" t="str">
        <f>IFERROR(VLOOKUP($A2226,'Hospitalisation Details'!$A:$P,13,0),"")</f>
        <v>tier - 2</v>
      </c>
      <c r="R2226" s="47" t="str">
        <f>IFERROR(VLOOKUP($A2226,'Hospitalisation Details'!$A:$P,14,0),"")</f>
        <v>R1013</v>
      </c>
      <c r="S2226" s="47">
        <f>IFERROR(VLOOKUP($A2226,'Hospitalisation Details'!$A:$P,16,0),"")</f>
        <v>24</v>
      </c>
    </row>
    <row r="2227" spans="1:19" x14ac:dyDescent="0.3">
      <c r="A2227" s="34" t="str">
        <f>'Medical Examinations'!A2227</f>
        <v>Id2226</v>
      </c>
      <c r="B2227" s="36" t="str">
        <f>VLOOKUP($A2227,'Customer Names'!A:E,3,FALSE)</f>
        <v>Ms.</v>
      </c>
      <c r="C2227" s="37" t="str">
        <f>VLOOKUP($A2227,'Customer Names'!$A:$E,4,FALSE)</f>
        <v xml:space="preserve"> Ashley</v>
      </c>
      <c r="D2227" s="37" t="str">
        <f>VLOOKUP($A2227,'Customer Names'!A:E,5,FALSE)</f>
        <v>Horton</v>
      </c>
      <c r="E2227" s="35">
        <f>VLOOKUP($A2227,'Medical Examinations'!$A:$H,2,FALSE)</f>
        <v>15.92</v>
      </c>
      <c r="F2227" s="35">
        <f>VLOOKUP($A2227,'Medical Examinations'!$A:$H,3,FALSE)</f>
        <v>4.76</v>
      </c>
      <c r="G2227" s="35" t="str">
        <f>VLOOKUP($A2227,'Medical Examinations'!$A:$N,11,0)</f>
        <v>Yes</v>
      </c>
      <c r="H2227" s="35" t="str">
        <f>VLOOKUP($A2227,'Medical Examinations'!$A:$N,5,0)</f>
        <v>No</v>
      </c>
      <c r="I2227" s="35" t="str">
        <f>VLOOKUP($A2227,'Medical Examinations'!$A:$N,6,0)</f>
        <v>No</v>
      </c>
      <c r="J2227" s="35">
        <f>VLOOKUP($A2227,'Medical Examinations'!$A:$N,9,0)</f>
        <v>1</v>
      </c>
      <c r="K2227" s="35" t="str">
        <f>VLOOKUP($A2227,'Medical Examinations'!$A:$N,10,0)</f>
        <v>No</v>
      </c>
      <c r="L2227" s="35" t="str">
        <f>VLOOKUP($A2227,'Medical Examinations'!$A:$N,12,0)</f>
        <v>Underweight</v>
      </c>
      <c r="M2227" s="35" t="str">
        <f>VLOOKUP($A2227,'Medical Examinations'!$A:$N,13,0)</f>
        <v>Normal</v>
      </c>
      <c r="N2227" s="45">
        <f>IFERROR(VLOOKUP($A2227,'Hospitalisation Details'!$A:$P,15,0),"")</f>
        <v>34979</v>
      </c>
      <c r="O2227" s="46">
        <f>IFERROR(VLOOKUP($A2227,'Hospitalisation Details'!$A:$P,6,0),"")</f>
        <v>1493</v>
      </c>
      <c r="P2227" s="47" t="str">
        <f>IFERROR(VLOOKUP($A2227,'Hospitalisation Details'!$A:$P,12,0),"")</f>
        <v>tier - 2</v>
      </c>
      <c r="Q2227" s="47" t="str">
        <f>IFERROR(VLOOKUP($A2227,'Hospitalisation Details'!$A:$P,13,0),"")</f>
        <v>tier - 3</v>
      </c>
      <c r="R2227" s="47" t="str">
        <f>IFERROR(VLOOKUP($A2227,'Hospitalisation Details'!$A:$P,14,0),"")</f>
        <v>R1013</v>
      </c>
      <c r="S2227" s="47">
        <f>IFERROR(VLOOKUP($A2227,'Hospitalisation Details'!$A:$P,16,0),"")</f>
        <v>27</v>
      </c>
    </row>
    <row r="2228" spans="1:19" x14ac:dyDescent="0.3">
      <c r="A2228" s="34" t="str">
        <f>'Medical Examinations'!A2228</f>
        <v>Id2227</v>
      </c>
      <c r="B2228" s="36" t="str">
        <f>VLOOKUP($A2228,'Customer Names'!A:E,3,FALSE)</f>
        <v>Ms.</v>
      </c>
      <c r="C2228" s="37" t="str">
        <f>VLOOKUP($A2228,'Customer Names'!$A:$E,4,FALSE)</f>
        <v xml:space="preserve"> Elizabeth A.</v>
      </c>
      <c r="D2228" s="37" t="str">
        <f>VLOOKUP($A2228,'Customer Names'!A:E,5,FALSE)</f>
        <v>McGraw</v>
      </c>
      <c r="E2228" s="35">
        <f>VLOOKUP($A2228,'Medical Examinations'!$A:$H,2,FALSE)</f>
        <v>15.17</v>
      </c>
      <c r="F2228" s="35">
        <f>VLOOKUP($A2228,'Medical Examinations'!$A:$H,3,FALSE)</f>
        <v>4.3</v>
      </c>
      <c r="G2228" s="35" t="str">
        <f>VLOOKUP($A2228,'Medical Examinations'!$A:$N,11,0)</f>
        <v>Yes</v>
      </c>
      <c r="H2228" s="35" t="str">
        <f>VLOOKUP($A2228,'Medical Examinations'!$A:$N,5,0)</f>
        <v>No</v>
      </c>
      <c r="I2228" s="35" t="str">
        <f>VLOOKUP($A2228,'Medical Examinations'!$A:$N,6,0)</f>
        <v>Yes</v>
      </c>
      <c r="J2228" s="35">
        <f>VLOOKUP($A2228,'Medical Examinations'!$A:$N,9,0)</f>
        <v>1</v>
      </c>
      <c r="K2228" s="35" t="str">
        <f>VLOOKUP($A2228,'Medical Examinations'!$A:$N,10,0)</f>
        <v>No</v>
      </c>
      <c r="L2228" s="35" t="str">
        <f>VLOOKUP($A2228,'Medical Examinations'!$A:$N,12,0)</f>
        <v>Underweight</v>
      </c>
      <c r="M2228" s="35" t="str">
        <f>VLOOKUP($A2228,'Medical Examinations'!$A:$N,13,0)</f>
        <v>Normal</v>
      </c>
      <c r="N2228" s="45">
        <f>IFERROR(VLOOKUP($A2228,'Hospitalisation Details'!$A:$P,15,0),"")</f>
        <v>35590</v>
      </c>
      <c r="O2228" s="46">
        <f>IFERROR(VLOOKUP($A2228,'Hospitalisation Details'!$A:$P,6,0),"")</f>
        <v>1481</v>
      </c>
      <c r="P2228" s="47" t="str">
        <f>IFERROR(VLOOKUP($A2228,'Hospitalisation Details'!$A:$P,12,0),"")</f>
        <v>tier - 2</v>
      </c>
      <c r="Q2228" s="47" t="str">
        <f>IFERROR(VLOOKUP($A2228,'Hospitalisation Details'!$A:$P,13,0),"")</f>
        <v>tier - 1</v>
      </c>
      <c r="R2228" s="47" t="str">
        <f>IFERROR(VLOOKUP($A2228,'Hospitalisation Details'!$A:$P,14,0),"")</f>
        <v>R1012</v>
      </c>
      <c r="S2228" s="47">
        <f>IFERROR(VLOOKUP($A2228,'Hospitalisation Details'!$A:$P,16,0),"")</f>
        <v>25</v>
      </c>
    </row>
    <row r="2229" spans="1:19" x14ac:dyDescent="0.3">
      <c r="A2229" s="34" t="str">
        <f>'Medical Examinations'!A2229</f>
        <v>Id2228</v>
      </c>
      <c r="B2229" s="36" t="str">
        <f>VLOOKUP($A2229,'Customer Names'!A:E,3,FALSE)</f>
        <v>Ms.</v>
      </c>
      <c r="C2229" s="37" t="str">
        <f>VLOOKUP($A2229,'Customer Names'!$A:$E,4,FALSE)</f>
        <v xml:space="preserve"> Rebecca M.</v>
      </c>
      <c r="D2229" s="37" t="str">
        <f>VLOOKUP($A2229,'Customer Names'!A:E,5,FALSE)</f>
        <v>Beaulne</v>
      </c>
      <c r="E2229" s="35">
        <f>VLOOKUP($A2229,'Medical Examinations'!$A:$H,2,FALSE)</f>
        <v>16.63</v>
      </c>
      <c r="F2229" s="35">
        <f>VLOOKUP($A2229,'Medical Examinations'!$A:$H,3,FALSE)</f>
        <v>4.5</v>
      </c>
      <c r="G2229" s="35" t="str">
        <f>VLOOKUP($A2229,'Medical Examinations'!$A:$N,11,0)</f>
        <v>No</v>
      </c>
      <c r="H2229" s="35" t="str">
        <f>VLOOKUP($A2229,'Medical Examinations'!$A:$N,5,0)</f>
        <v>No</v>
      </c>
      <c r="I2229" s="35" t="str">
        <f>VLOOKUP($A2229,'Medical Examinations'!$A:$N,6,0)</f>
        <v>No</v>
      </c>
      <c r="J2229" s="35">
        <f>VLOOKUP($A2229,'Medical Examinations'!$A:$N,9,0)</f>
        <v>1</v>
      </c>
      <c r="K2229" s="35" t="str">
        <f>VLOOKUP($A2229,'Medical Examinations'!$A:$N,10,0)</f>
        <v>No</v>
      </c>
      <c r="L2229" s="35" t="str">
        <f>VLOOKUP($A2229,'Medical Examinations'!$A:$N,12,0)</f>
        <v>Underweight</v>
      </c>
      <c r="M2229" s="35" t="str">
        <f>VLOOKUP($A2229,'Medical Examinations'!$A:$N,13,0)</f>
        <v>Normal</v>
      </c>
      <c r="N2229" s="45">
        <f>IFERROR(VLOOKUP($A2229,'Hospitalisation Details'!$A:$P,15,0),"")</f>
        <v>36136</v>
      </c>
      <c r="O2229" s="46">
        <f>IFERROR(VLOOKUP($A2229,'Hospitalisation Details'!$A:$P,6,0),"")</f>
        <v>1477</v>
      </c>
      <c r="P2229" s="47" t="str">
        <f>IFERROR(VLOOKUP($A2229,'Hospitalisation Details'!$A:$P,12,0),"")</f>
        <v>tier - 2</v>
      </c>
      <c r="Q2229" s="47" t="str">
        <f>IFERROR(VLOOKUP($A2229,'Hospitalisation Details'!$A:$P,13,0),"")</f>
        <v>tier - 1</v>
      </c>
      <c r="R2229" s="47" t="str">
        <f>IFERROR(VLOOKUP($A2229,'Hospitalisation Details'!$A:$P,14,0),"")</f>
        <v>R1013</v>
      </c>
      <c r="S2229" s="47">
        <f>IFERROR(VLOOKUP($A2229,'Hospitalisation Details'!$A:$P,16,0),"")</f>
        <v>24</v>
      </c>
    </row>
    <row r="2230" spans="1:19" x14ac:dyDescent="0.3">
      <c r="A2230" s="34" t="str">
        <f>'Medical Examinations'!A2230</f>
        <v>Id2229</v>
      </c>
      <c r="B2230" s="36" t="str">
        <f>VLOOKUP($A2230,'Customer Names'!A:E,3,FALSE)</f>
        <v>Ms.</v>
      </c>
      <c r="C2230" s="37" t="str">
        <f>VLOOKUP($A2230,'Customer Names'!$A:$E,4,FALSE)</f>
        <v xml:space="preserve"> Ruth</v>
      </c>
      <c r="D2230" s="37" t="str">
        <f>VLOOKUP($A2230,'Customer Names'!A:E,5,FALSE)</f>
        <v>Lunz</v>
      </c>
      <c r="E2230" s="35">
        <f>VLOOKUP($A2230,'Medical Examinations'!$A:$H,2,FALSE)</f>
        <v>19.39</v>
      </c>
      <c r="F2230" s="35">
        <f>VLOOKUP($A2230,'Medical Examinations'!$A:$H,3,FALSE)</f>
        <v>5.59</v>
      </c>
      <c r="G2230" s="35" t="str">
        <f>VLOOKUP($A2230,'Medical Examinations'!$A:$N,11,0)</f>
        <v>No</v>
      </c>
      <c r="H2230" s="35" t="str">
        <f>VLOOKUP($A2230,'Medical Examinations'!$A:$N,5,0)</f>
        <v>No</v>
      </c>
      <c r="I2230" s="35" t="str">
        <f>VLOOKUP($A2230,'Medical Examinations'!$A:$N,6,0)</f>
        <v>Yes</v>
      </c>
      <c r="J2230" s="35">
        <f>VLOOKUP($A2230,'Medical Examinations'!$A:$N,9,0)</f>
        <v>1</v>
      </c>
      <c r="K2230" s="35" t="str">
        <f>VLOOKUP($A2230,'Medical Examinations'!$A:$N,10,0)</f>
        <v>No</v>
      </c>
      <c r="L2230" s="35" t="str">
        <f>VLOOKUP($A2230,'Medical Examinations'!$A:$N,12,0)</f>
        <v>Normal Weight</v>
      </c>
      <c r="M2230" s="35" t="str">
        <f>VLOOKUP($A2230,'Medical Examinations'!$A:$N,13,0)</f>
        <v>Normal</v>
      </c>
      <c r="N2230" s="45">
        <f>IFERROR(VLOOKUP($A2230,'Hospitalisation Details'!$A:$P,15,0),"")</f>
        <v>37792</v>
      </c>
      <c r="O2230" s="46">
        <f>IFERROR(VLOOKUP($A2230,'Hospitalisation Details'!$A:$P,6,0),"")</f>
        <v>1467</v>
      </c>
      <c r="P2230" s="47" t="str">
        <f>IFERROR(VLOOKUP($A2230,'Hospitalisation Details'!$A:$P,12,0),"")</f>
        <v>tier - 2</v>
      </c>
      <c r="Q2230" s="47" t="str">
        <f>IFERROR(VLOOKUP($A2230,'Hospitalisation Details'!$A:$P,13,0),"")</f>
        <v>tier - 2</v>
      </c>
      <c r="R2230" s="47" t="str">
        <f>IFERROR(VLOOKUP($A2230,'Hospitalisation Details'!$A:$P,14,0),"")</f>
        <v>R1013</v>
      </c>
      <c r="S2230" s="47">
        <f>IFERROR(VLOOKUP($A2230,'Hospitalisation Details'!$A:$P,16,0),"")</f>
        <v>19</v>
      </c>
    </row>
    <row r="2231" spans="1:19" x14ac:dyDescent="0.3">
      <c r="A2231" s="34" t="str">
        <f>'Medical Examinations'!A2231</f>
        <v>Id2230</v>
      </c>
      <c r="B2231" s="36" t="str">
        <f>VLOOKUP($A2231,'Customer Names'!A:E,3,FALSE)</f>
        <v>Mr.</v>
      </c>
      <c r="C2231" s="37" t="str">
        <f>VLOOKUP($A2231,'Customer Names'!$A:$E,4,FALSE)</f>
        <v xml:space="preserve"> Gregory S</v>
      </c>
      <c r="D2231" s="37" t="str">
        <f>VLOOKUP($A2231,'Customer Names'!A:E,5,FALSE)</f>
        <v>Kyle</v>
      </c>
      <c r="E2231" s="35">
        <f>VLOOKUP($A2231,'Medical Examinations'!$A:$H,2,FALSE)</f>
        <v>17.34</v>
      </c>
      <c r="F2231" s="35">
        <f>VLOOKUP($A2231,'Medical Examinations'!$A:$H,3,FALSE)</f>
        <v>6.29</v>
      </c>
      <c r="G2231" s="35" t="str">
        <f>VLOOKUP($A2231,'Medical Examinations'!$A:$N,11,0)</f>
        <v>Yes</v>
      </c>
      <c r="H2231" s="35" t="str">
        <f>VLOOKUP($A2231,'Medical Examinations'!$A:$N,5,0)</f>
        <v>No</v>
      </c>
      <c r="I2231" s="35" t="str">
        <f>VLOOKUP($A2231,'Medical Examinations'!$A:$N,6,0)</f>
        <v>Yes</v>
      </c>
      <c r="J2231" s="35">
        <f>VLOOKUP($A2231,'Medical Examinations'!$A:$N,9,0)</f>
        <v>1</v>
      </c>
      <c r="K2231" s="35" t="str">
        <f>VLOOKUP($A2231,'Medical Examinations'!$A:$N,10,0)</f>
        <v>No</v>
      </c>
      <c r="L2231" s="35" t="str">
        <f>VLOOKUP($A2231,'Medical Examinations'!$A:$N,12,0)</f>
        <v>Underweight</v>
      </c>
      <c r="M2231" s="35" t="str">
        <f>VLOOKUP($A2231,'Medical Examinations'!$A:$N,13,0)</f>
        <v>Prediabetes</v>
      </c>
      <c r="N2231" s="45">
        <f>IFERROR(VLOOKUP($A2231,'Hospitalisation Details'!$A:$P,15,0),"")</f>
        <v>35600</v>
      </c>
      <c r="O2231" s="46">
        <f>IFERROR(VLOOKUP($A2231,'Hospitalisation Details'!$A:$P,6,0),"")</f>
        <v>1445</v>
      </c>
      <c r="P2231" s="47" t="str">
        <f>IFERROR(VLOOKUP($A2231,'Hospitalisation Details'!$A:$P,12,0),"")</f>
        <v>tier - 2</v>
      </c>
      <c r="Q2231" s="47" t="str">
        <f>IFERROR(VLOOKUP($A2231,'Hospitalisation Details'!$A:$P,13,0),"")</f>
        <v>tier - 1</v>
      </c>
      <c r="R2231" s="47" t="str">
        <f>IFERROR(VLOOKUP($A2231,'Hospitalisation Details'!$A:$P,14,0),"")</f>
        <v>R1013</v>
      </c>
      <c r="S2231" s="47">
        <f>IFERROR(VLOOKUP($A2231,'Hospitalisation Details'!$A:$P,16,0),"")</f>
        <v>25</v>
      </c>
    </row>
    <row r="2232" spans="1:19" x14ac:dyDescent="0.3">
      <c r="A2232" s="34" t="str">
        <f>'Medical Examinations'!A2232</f>
        <v>Id2231</v>
      </c>
      <c r="B2232" s="36" t="str">
        <f>VLOOKUP($A2232,'Customer Names'!A:E,3,FALSE)</f>
        <v>Ms.</v>
      </c>
      <c r="C2232" s="37" t="str">
        <f>VLOOKUP($A2232,'Customer Names'!$A:$E,4,FALSE)</f>
        <v xml:space="preserve"> Alexandra S</v>
      </c>
      <c r="D2232" s="37" t="str">
        <f>VLOOKUP($A2232,'Customer Names'!A:E,5,FALSE)</f>
        <v>Brackenwagen</v>
      </c>
      <c r="E2232" s="35">
        <f>VLOOKUP($A2232,'Medical Examinations'!$A:$H,2,FALSE)</f>
        <v>17.940000000000001</v>
      </c>
      <c r="F2232" s="35">
        <f>VLOOKUP($A2232,'Medical Examinations'!$A:$H,3,FALSE)</f>
        <v>4.1900000000000004</v>
      </c>
      <c r="G2232" s="35" t="str">
        <f>VLOOKUP($A2232,'Medical Examinations'!$A:$N,11,0)</f>
        <v>No</v>
      </c>
      <c r="H2232" s="35" t="str">
        <f>VLOOKUP($A2232,'Medical Examinations'!$A:$N,5,0)</f>
        <v>yes</v>
      </c>
      <c r="I2232" s="35" t="str">
        <f>VLOOKUP($A2232,'Medical Examinations'!$A:$N,6,0)</f>
        <v>No</v>
      </c>
      <c r="J2232" s="35">
        <f>VLOOKUP($A2232,'Medical Examinations'!$A:$N,9,0)</f>
        <v>1</v>
      </c>
      <c r="K2232" s="35" t="str">
        <f>VLOOKUP($A2232,'Medical Examinations'!$A:$N,10,0)</f>
        <v>No</v>
      </c>
      <c r="L2232" s="35" t="str">
        <f>VLOOKUP($A2232,'Medical Examinations'!$A:$N,12,0)</f>
        <v>Underweight</v>
      </c>
      <c r="M2232" s="35" t="str">
        <f>VLOOKUP($A2232,'Medical Examinations'!$A:$N,13,0)</f>
        <v>Normal</v>
      </c>
      <c r="N2232" s="45">
        <f>IFERROR(VLOOKUP($A2232,'Hospitalisation Details'!$A:$P,15,0),"")</f>
        <v>36770</v>
      </c>
      <c r="O2232" s="46">
        <f>IFERROR(VLOOKUP($A2232,'Hospitalisation Details'!$A:$P,6,0),"")</f>
        <v>1438</v>
      </c>
      <c r="P2232" s="47" t="str">
        <f>IFERROR(VLOOKUP($A2232,'Hospitalisation Details'!$A:$P,12,0),"")</f>
        <v>tier - 2</v>
      </c>
      <c r="Q2232" s="47" t="str">
        <f>IFERROR(VLOOKUP($A2232,'Hospitalisation Details'!$A:$P,13,0),"")</f>
        <v>tier - 2</v>
      </c>
      <c r="R2232" s="47" t="str">
        <f>IFERROR(VLOOKUP($A2232,'Hospitalisation Details'!$A:$P,14,0),"")</f>
        <v>R1013</v>
      </c>
      <c r="S2232" s="47">
        <f>IFERROR(VLOOKUP($A2232,'Hospitalisation Details'!$A:$P,16,0),"")</f>
        <v>22</v>
      </c>
    </row>
    <row r="2233" spans="1:19" x14ac:dyDescent="0.3">
      <c r="A2233" s="34" t="str">
        <f>'Medical Examinations'!A2233</f>
        <v>Id2232</v>
      </c>
      <c r="B2233" s="36" t="str">
        <f>VLOOKUP($A2233,'Customer Names'!A:E,3,FALSE)</f>
        <v>Ms.</v>
      </c>
      <c r="C2233" s="37" t="str">
        <f>VLOOKUP($A2233,'Customer Names'!$A:$E,4,FALSE)</f>
        <v xml:space="preserve"> Hillary</v>
      </c>
      <c r="D2233" s="37" t="str">
        <f>VLOOKUP($A2233,'Customer Names'!A:E,5,FALSE)</f>
        <v>Schmitt</v>
      </c>
      <c r="E2233" s="35">
        <f>VLOOKUP($A2233,'Medical Examinations'!$A:$H,2,FALSE)</f>
        <v>16.670000000000002</v>
      </c>
      <c r="F2233" s="35">
        <f>VLOOKUP($A2233,'Medical Examinations'!$A:$H,3,FALSE)</f>
        <v>4.7</v>
      </c>
      <c r="G2233" s="35" t="str">
        <f>VLOOKUP($A2233,'Medical Examinations'!$A:$N,11,0)</f>
        <v>Yes</v>
      </c>
      <c r="H2233" s="35" t="str">
        <f>VLOOKUP($A2233,'Medical Examinations'!$A:$N,5,0)</f>
        <v>No</v>
      </c>
      <c r="I2233" s="35" t="str">
        <f>VLOOKUP($A2233,'Medical Examinations'!$A:$N,6,0)</f>
        <v>Yes</v>
      </c>
      <c r="J2233" s="35">
        <f>VLOOKUP($A2233,'Medical Examinations'!$A:$N,9,0)</f>
        <v>1</v>
      </c>
      <c r="K2233" s="35" t="str">
        <f>VLOOKUP($A2233,'Medical Examinations'!$A:$N,10,0)</f>
        <v>No</v>
      </c>
      <c r="L2233" s="35" t="str">
        <f>VLOOKUP($A2233,'Medical Examinations'!$A:$N,12,0)</f>
        <v>Underweight</v>
      </c>
      <c r="M2233" s="35" t="str">
        <f>VLOOKUP($A2233,'Medical Examinations'!$A:$N,13,0)</f>
        <v>Normal</v>
      </c>
      <c r="N2233" s="45">
        <f>IFERROR(VLOOKUP($A2233,'Hospitalisation Details'!$A:$P,15,0),"")</f>
        <v>35769</v>
      </c>
      <c r="O2233" s="46">
        <f>IFERROR(VLOOKUP($A2233,'Hospitalisation Details'!$A:$P,6,0),"")</f>
        <v>1422</v>
      </c>
      <c r="P2233" s="47" t="str">
        <f>IFERROR(VLOOKUP($A2233,'Hospitalisation Details'!$A:$P,12,0),"")</f>
        <v>tier - 2</v>
      </c>
      <c r="Q2233" s="47" t="str">
        <f>IFERROR(VLOOKUP($A2233,'Hospitalisation Details'!$A:$P,13,0),"")</f>
        <v>tier - 2</v>
      </c>
      <c r="R2233" s="47" t="str">
        <f>IFERROR(VLOOKUP($A2233,'Hospitalisation Details'!$A:$P,14,0),"")</f>
        <v>R1013</v>
      </c>
      <c r="S2233" s="47">
        <f>IFERROR(VLOOKUP($A2233,'Hospitalisation Details'!$A:$P,16,0),"")</f>
        <v>25</v>
      </c>
    </row>
    <row r="2234" spans="1:19" x14ac:dyDescent="0.3">
      <c r="A2234" s="34" t="str">
        <f>'Medical Examinations'!A2234</f>
        <v>Id2233</v>
      </c>
      <c r="B2234" s="36" t="str">
        <f>VLOOKUP($A2234,'Customer Names'!A:E,3,FALSE)</f>
        <v>Ms.</v>
      </c>
      <c r="C2234" s="37" t="str">
        <f>VLOOKUP($A2234,'Customer Names'!$A:$E,4,FALSE)</f>
        <v xml:space="preserve"> Amy K.</v>
      </c>
      <c r="D2234" s="37" t="str">
        <f>VLOOKUP($A2234,'Customer Names'!A:E,5,FALSE)</f>
        <v>Borden</v>
      </c>
      <c r="E2234" s="35">
        <f>VLOOKUP($A2234,'Medical Examinations'!$A:$H,2,FALSE)</f>
        <v>20.58</v>
      </c>
      <c r="F2234" s="35">
        <f>VLOOKUP($A2234,'Medical Examinations'!$A:$H,3,FALSE)</f>
        <v>5.64</v>
      </c>
      <c r="G2234" s="35" t="str">
        <f>VLOOKUP($A2234,'Medical Examinations'!$A:$N,11,0)</f>
        <v>Yes</v>
      </c>
      <c r="H2234" s="35" t="str">
        <f>VLOOKUP($A2234,'Medical Examinations'!$A:$N,5,0)</f>
        <v>No</v>
      </c>
      <c r="I2234" s="35" t="str">
        <f>VLOOKUP($A2234,'Medical Examinations'!$A:$N,6,0)</f>
        <v>No</v>
      </c>
      <c r="J2234" s="35">
        <f>VLOOKUP($A2234,'Medical Examinations'!$A:$N,9,0)</f>
        <v>0</v>
      </c>
      <c r="K2234" s="35" t="str">
        <f>VLOOKUP($A2234,'Medical Examinations'!$A:$N,10,0)</f>
        <v>No</v>
      </c>
      <c r="L2234" s="35" t="str">
        <f>VLOOKUP($A2234,'Medical Examinations'!$A:$N,12,0)</f>
        <v>Normal Weight</v>
      </c>
      <c r="M2234" s="35" t="str">
        <f>VLOOKUP($A2234,'Medical Examinations'!$A:$N,13,0)</f>
        <v>Normal</v>
      </c>
      <c r="N2234" s="45">
        <f>IFERROR(VLOOKUP($A2234,'Hospitalisation Details'!$A:$P,15,0),"")</f>
        <v>37126</v>
      </c>
      <c r="O2234" s="46">
        <f>IFERROR(VLOOKUP($A2234,'Hospitalisation Details'!$A:$P,6,0),"")</f>
        <v>1421</v>
      </c>
      <c r="P2234" s="47" t="str">
        <f>IFERROR(VLOOKUP($A2234,'Hospitalisation Details'!$A:$P,12,0),"")</f>
        <v>tier - 2</v>
      </c>
      <c r="Q2234" s="47" t="str">
        <f>IFERROR(VLOOKUP($A2234,'Hospitalisation Details'!$A:$P,13,0),"")</f>
        <v>tier - 2</v>
      </c>
      <c r="R2234" s="47" t="str">
        <f>IFERROR(VLOOKUP($A2234,'Hospitalisation Details'!$A:$P,14,0),"")</f>
        <v>R1013</v>
      </c>
      <c r="S2234" s="47">
        <f>IFERROR(VLOOKUP($A2234,'Hospitalisation Details'!$A:$P,16,0),"")</f>
        <v>21</v>
      </c>
    </row>
    <row r="2235" spans="1:19" x14ac:dyDescent="0.3">
      <c r="A2235" s="34" t="str">
        <f>'Medical Examinations'!A2235</f>
        <v>Id2234</v>
      </c>
      <c r="B2235" s="36" t="str">
        <f>VLOOKUP($A2235,'Customer Names'!A:E,3,FALSE)</f>
        <v>Mr.</v>
      </c>
      <c r="C2235" s="37" t="str">
        <f>VLOOKUP($A2235,'Customer Names'!$A:$E,4,FALSE)</f>
        <v xml:space="preserve"> Scott</v>
      </c>
      <c r="D2235" s="37" t="str">
        <f>VLOOKUP($A2235,'Customer Names'!A:E,5,FALSE)</f>
        <v>McLean</v>
      </c>
      <c r="E2235" s="35">
        <f>VLOOKUP($A2235,'Medical Examinations'!$A:$H,2,FALSE)</f>
        <v>16.5</v>
      </c>
      <c r="F2235" s="35">
        <f>VLOOKUP($A2235,'Medical Examinations'!$A:$H,3,FALSE)</f>
        <v>4.1100000000000003</v>
      </c>
      <c r="G2235" s="35" t="str">
        <f>VLOOKUP($A2235,'Medical Examinations'!$A:$N,11,0)</f>
        <v>Yes</v>
      </c>
      <c r="H2235" s="35" t="str">
        <f>VLOOKUP($A2235,'Medical Examinations'!$A:$N,5,0)</f>
        <v>No</v>
      </c>
      <c r="I2235" s="35" t="str">
        <f>VLOOKUP($A2235,'Medical Examinations'!$A:$N,6,0)</f>
        <v>No</v>
      </c>
      <c r="J2235" s="35">
        <f>VLOOKUP($A2235,'Medical Examinations'!$A:$N,9,0)</f>
        <v>0</v>
      </c>
      <c r="K2235" s="35" t="str">
        <f>VLOOKUP($A2235,'Medical Examinations'!$A:$N,10,0)</f>
        <v>No</v>
      </c>
      <c r="L2235" s="35" t="str">
        <f>VLOOKUP($A2235,'Medical Examinations'!$A:$N,12,0)</f>
        <v>Underweight</v>
      </c>
      <c r="M2235" s="35" t="str">
        <f>VLOOKUP($A2235,'Medical Examinations'!$A:$N,13,0)</f>
        <v>Normal</v>
      </c>
      <c r="N2235" s="45">
        <f>IFERROR(VLOOKUP($A2235,'Hospitalisation Details'!$A:$P,15,0),"")</f>
        <v>35239</v>
      </c>
      <c r="O2235" s="46">
        <f>IFERROR(VLOOKUP($A2235,'Hospitalisation Details'!$A:$P,6,0),"")</f>
        <v>1417</v>
      </c>
      <c r="P2235" s="47" t="str">
        <f>IFERROR(VLOOKUP($A2235,'Hospitalisation Details'!$A:$P,12,0),"")</f>
        <v>tier - 2</v>
      </c>
      <c r="Q2235" s="47" t="str">
        <f>IFERROR(VLOOKUP($A2235,'Hospitalisation Details'!$A:$P,13,0),"")</f>
        <v>tier - 3</v>
      </c>
      <c r="R2235" s="47" t="str">
        <f>IFERROR(VLOOKUP($A2235,'Hospitalisation Details'!$A:$P,14,0),"")</f>
        <v>R1013</v>
      </c>
      <c r="S2235" s="47">
        <f>IFERROR(VLOOKUP($A2235,'Hospitalisation Details'!$A:$P,16,0),"")</f>
        <v>26</v>
      </c>
    </row>
    <row r="2236" spans="1:19" x14ac:dyDescent="0.3">
      <c r="A2236" s="34" t="str">
        <f>'Medical Examinations'!A2236</f>
        <v>Id2235</v>
      </c>
      <c r="B2236" s="36" t="str">
        <f>VLOOKUP($A2236,'Customer Names'!A:E,3,FALSE)</f>
        <v>Mr.</v>
      </c>
      <c r="C2236" s="37" t="str">
        <f>VLOOKUP($A2236,'Customer Names'!$A:$E,4,FALSE)</f>
        <v xml:space="preserve"> John</v>
      </c>
      <c r="D2236" s="37" t="str">
        <f>VLOOKUP($A2236,'Customer Names'!A:E,5,FALSE)</f>
        <v>Regan</v>
      </c>
      <c r="E2236" s="35">
        <f>VLOOKUP($A2236,'Medical Examinations'!$A:$H,2,FALSE)</f>
        <v>15.41</v>
      </c>
      <c r="F2236" s="35">
        <f>VLOOKUP($A2236,'Medical Examinations'!$A:$H,3,FALSE)</f>
        <v>5.43</v>
      </c>
      <c r="G2236" s="35" t="str">
        <f>VLOOKUP($A2236,'Medical Examinations'!$A:$N,11,0)</f>
        <v>Yes</v>
      </c>
      <c r="H2236" s="35" t="str">
        <f>VLOOKUP($A2236,'Medical Examinations'!$A:$N,5,0)</f>
        <v>No</v>
      </c>
      <c r="I2236" s="35" t="str">
        <f>VLOOKUP($A2236,'Medical Examinations'!$A:$N,6,0)</f>
        <v>Yes</v>
      </c>
      <c r="J2236" s="35">
        <f>VLOOKUP($A2236,'Medical Examinations'!$A:$N,9,0)</f>
        <v>1</v>
      </c>
      <c r="K2236" s="35" t="str">
        <f>VLOOKUP($A2236,'Medical Examinations'!$A:$N,10,0)</f>
        <v>No</v>
      </c>
      <c r="L2236" s="35" t="str">
        <f>VLOOKUP($A2236,'Medical Examinations'!$A:$N,12,0)</f>
        <v>Underweight</v>
      </c>
      <c r="M2236" s="35" t="str">
        <f>VLOOKUP($A2236,'Medical Examinations'!$A:$N,13,0)</f>
        <v>Normal</v>
      </c>
      <c r="N2236" s="45">
        <f>IFERROR(VLOOKUP($A2236,'Hospitalisation Details'!$A:$P,15,0),"")</f>
        <v>35730</v>
      </c>
      <c r="O2236" s="46">
        <f>IFERROR(VLOOKUP($A2236,'Hospitalisation Details'!$A:$P,6,0),"")</f>
        <v>1402</v>
      </c>
      <c r="P2236" s="47" t="str">
        <f>IFERROR(VLOOKUP($A2236,'Hospitalisation Details'!$A:$P,12,0),"")</f>
        <v>tier - 2</v>
      </c>
      <c r="Q2236" s="47" t="str">
        <f>IFERROR(VLOOKUP($A2236,'Hospitalisation Details'!$A:$P,13,0),"")</f>
        <v>tier - 3</v>
      </c>
      <c r="R2236" s="47" t="str">
        <f>IFERROR(VLOOKUP($A2236,'Hospitalisation Details'!$A:$P,14,0),"")</f>
        <v>R1011</v>
      </c>
      <c r="S2236" s="47">
        <f>IFERROR(VLOOKUP($A2236,'Hospitalisation Details'!$A:$P,16,0),"")</f>
        <v>25</v>
      </c>
    </row>
    <row r="2237" spans="1:19" x14ac:dyDescent="0.3">
      <c r="A2237" s="34" t="str">
        <f>'Medical Examinations'!A2237</f>
        <v>Id2236</v>
      </c>
      <c r="B2237" s="36" t="str">
        <f>VLOOKUP($A2237,'Customer Names'!A:E,3,FALSE)</f>
        <v>Mr.</v>
      </c>
      <c r="C2237" s="37" t="str">
        <f>VLOOKUP($A2237,'Customer Names'!$A:$E,4,FALSE)</f>
        <v xml:space="preserve"> Maaikel</v>
      </c>
      <c r="D2237" s="37" t="str">
        <f>VLOOKUP($A2237,'Customer Names'!A:E,5,FALSE)</f>
        <v>Koenis</v>
      </c>
      <c r="E2237" s="35">
        <f>VLOOKUP($A2237,'Medical Examinations'!$A:$H,2,FALSE)</f>
        <v>24.59</v>
      </c>
      <c r="F2237" s="35">
        <f>VLOOKUP($A2237,'Medical Examinations'!$A:$H,3,FALSE)</f>
        <v>4.38</v>
      </c>
      <c r="G2237" s="35" t="str">
        <f>VLOOKUP($A2237,'Medical Examinations'!$A:$N,11,0)</f>
        <v>No</v>
      </c>
      <c r="H2237" s="35" t="str">
        <f>VLOOKUP($A2237,'Medical Examinations'!$A:$N,5,0)</f>
        <v>No</v>
      </c>
      <c r="I2237" s="35" t="str">
        <f>VLOOKUP($A2237,'Medical Examinations'!$A:$N,6,0)</f>
        <v>No</v>
      </c>
      <c r="J2237" s="35">
        <f>VLOOKUP($A2237,'Medical Examinations'!$A:$N,9,0)</f>
        <v>1</v>
      </c>
      <c r="K2237" s="35" t="str">
        <f>VLOOKUP($A2237,'Medical Examinations'!$A:$N,10,0)</f>
        <v>No</v>
      </c>
      <c r="L2237" s="35" t="str">
        <f>VLOOKUP($A2237,'Medical Examinations'!$A:$N,12,0)</f>
        <v>Normal Weight</v>
      </c>
      <c r="M2237" s="35" t="str">
        <f>VLOOKUP($A2237,'Medical Examinations'!$A:$N,13,0)</f>
        <v>Normal</v>
      </c>
      <c r="N2237" s="45">
        <f>IFERROR(VLOOKUP($A2237,'Hospitalisation Details'!$A:$P,15,0),"")</f>
        <v>36043</v>
      </c>
      <c r="O2237" s="46">
        <f>IFERROR(VLOOKUP($A2237,'Hospitalisation Details'!$A:$P,6,0),"")</f>
        <v>1400.44</v>
      </c>
      <c r="P2237" s="47" t="str">
        <f>IFERROR(VLOOKUP($A2237,'Hospitalisation Details'!$A:$P,12,0),"")</f>
        <v>tier - 2</v>
      </c>
      <c r="Q2237" s="47" t="str">
        <f>IFERROR(VLOOKUP($A2237,'Hospitalisation Details'!$A:$P,13,0),"")</f>
        <v>tier - 2</v>
      </c>
      <c r="R2237" s="47" t="str">
        <f>IFERROR(VLOOKUP($A2237,'Hospitalisation Details'!$A:$P,14,0),"")</f>
        <v>R1013</v>
      </c>
      <c r="S2237" s="47">
        <f>IFERROR(VLOOKUP($A2237,'Hospitalisation Details'!$A:$P,16,0),"")</f>
        <v>24</v>
      </c>
    </row>
    <row r="2238" spans="1:19" x14ac:dyDescent="0.3">
      <c r="A2238" s="34" t="str">
        <f>'Medical Examinations'!A2238</f>
        <v>Id2237</v>
      </c>
      <c r="B2238" s="36" t="str">
        <f>VLOOKUP($A2238,'Customer Names'!A:E,3,FALSE)</f>
        <v>Mr.</v>
      </c>
      <c r="C2238" s="37" t="str">
        <f>VLOOKUP($A2238,'Customer Names'!$A:$E,4,FALSE)</f>
        <v xml:space="preserve"> Daniel C</v>
      </c>
      <c r="D2238" s="37" t="str">
        <f>VLOOKUP($A2238,'Customer Names'!A:E,5,FALSE)</f>
        <v>Kittaka</v>
      </c>
      <c r="E2238" s="35">
        <f>VLOOKUP($A2238,'Medical Examinations'!$A:$H,2,FALSE)</f>
        <v>33.33</v>
      </c>
      <c r="F2238" s="35">
        <f>VLOOKUP($A2238,'Medical Examinations'!$A:$H,3,FALSE)</f>
        <v>9.7899999999999991</v>
      </c>
      <c r="G2238" s="35" t="str">
        <f>VLOOKUP($A2238,'Medical Examinations'!$A:$N,11,0)</f>
        <v>No</v>
      </c>
      <c r="H2238" s="35" t="str">
        <f>VLOOKUP($A2238,'Medical Examinations'!$A:$N,5,0)</f>
        <v>No</v>
      </c>
      <c r="I2238" s="35" t="str">
        <f>VLOOKUP($A2238,'Medical Examinations'!$A:$N,6,0)</f>
        <v>No</v>
      </c>
      <c r="J2238" s="35">
        <f>VLOOKUP($A2238,'Medical Examinations'!$A:$N,9,0)</f>
        <v>0</v>
      </c>
      <c r="K2238" s="35" t="str">
        <f>VLOOKUP($A2238,'Medical Examinations'!$A:$N,10,0)</f>
        <v>No</v>
      </c>
      <c r="L2238" s="35" t="str">
        <f>VLOOKUP($A2238,'Medical Examinations'!$A:$N,12,0)</f>
        <v>Obesity</v>
      </c>
      <c r="M2238" s="35" t="str">
        <f>VLOOKUP($A2238,'Medical Examinations'!$A:$N,13,0)</f>
        <v>Diabetes</v>
      </c>
      <c r="N2238" s="45">
        <f>IFERROR(VLOOKUP($A2238,'Hospitalisation Details'!$A:$P,15,0),"")</f>
        <v>37612</v>
      </c>
      <c r="O2238" s="46">
        <f>IFERROR(VLOOKUP($A2238,'Hospitalisation Details'!$A:$P,6,0),"")</f>
        <v>1391.53</v>
      </c>
      <c r="P2238" s="47" t="str">
        <f>IFERROR(VLOOKUP($A2238,'Hospitalisation Details'!$A:$P,12,0),"")</f>
        <v>tier - 2</v>
      </c>
      <c r="Q2238" s="47" t="str">
        <f>IFERROR(VLOOKUP($A2238,'Hospitalisation Details'!$A:$P,13,0),"")</f>
        <v>tier - 1</v>
      </c>
      <c r="R2238" s="47" t="str">
        <f>IFERROR(VLOOKUP($A2238,'Hospitalisation Details'!$A:$P,14,0),"")</f>
        <v>R1013</v>
      </c>
      <c r="S2238" s="47">
        <f>IFERROR(VLOOKUP($A2238,'Hospitalisation Details'!$A:$P,16,0),"")</f>
        <v>20</v>
      </c>
    </row>
    <row r="2239" spans="1:19" x14ac:dyDescent="0.3">
      <c r="A2239" s="34" t="str">
        <f>'Medical Examinations'!A2239</f>
        <v>Id2238</v>
      </c>
      <c r="B2239" s="36" t="str">
        <f>VLOOKUP($A2239,'Customer Names'!A:E,3,FALSE)</f>
        <v>Mr.</v>
      </c>
      <c r="C2239" s="37" t="str">
        <f>VLOOKUP($A2239,'Customer Names'!$A:$E,4,FALSE)</f>
        <v xml:space="preserve"> Christopher S.</v>
      </c>
      <c r="D2239" s="37" t="str">
        <f>VLOOKUP($A2239,'Customer Names'!A:E,5,FALSE)</f>
        <v>Concannon</v>
      </c>
      <c r="E2239" s="35">
        <f>VLOOKUP($A2239,'Medical Examinations'!$A:$H,2,FALSE)</f>
        <v>18.5</v>
      </c>
      <c r="F2239" s="35">
        <f>VLOOKUP($A2239,'Medical Examinations'!$A:$H,3,FALSE)</f>
        <v>11.84</v>
      </c>
      <c r="G2239" s="35" t="str">
        <f>VLOOKUP($A2239,'Medical Examinations'!$A:$N,11,0)</f>
        <v>No</v>
      </c>
      <c r="H2239" s="35" t="str">
        <f>VLOOKUP($A2239,'Medical Examinations'!$A:$N,5,0)</f>
        <v>No</v>
      </c>
      <c r="I2239" s="35" t="str">
        <f>VLOOKUP($A2239,'Medical Examinations'!$A:$N,6,0)</f>
        <v>No</v>
      </c>
      <c r="J2239" s="35">
        <f>VLOOKUP($A2239,'Medical Examinations'!$A:$N,9,0)</f>
        <v>0</v>
      </c>
      <c r="K2239" s="35" t="str">
        <f>VLOOKUP($A2239,'Medical Examinations'!$A:$N,10,0)</f>
        <v>No</v>
      </c>
      <c r="L2239" s="35" t="str">
        <f>VLOOKUP($A2239,'Medical Examinations'!$A:$N,12,0)</f>
        <v>Normal Weight</v>
      </c>
      <c r="M2239" s="35" t="str">
        <f>VLOOKUP($A2239,'Medical Examinations'!$A:$N,13,0)</f>
        <v>Diabetes</v>
      </c>
      <c r="N2239" s="45">
        <f>IFERROR(VLOOKUP($A2239,'Hospitalisation Details'!$A:$P,15,0),"")</f>
        <v>37574</v>
      </c>
      <c r="O2239" s="46">
        <f>IFERROR(VLOOKUP($A2239,'Hospitalisation Details'!$A:$P,6,0),"")</f>
        <v>1390</v>
      </c>
      <c r="P2239" s="47" t="str">
        <f>IFERROR(VLOOKUP($A2239,'Hospitalisation Details'!$A:$P,12,0),"")</f>
        <v>tier - 2</v>
      </c>
      <c r="Q2239" s="47" t="str">
        <f>IFERROR(VLOOKUP($A2239,'Hospitalisation Details'!$A:$P,13,0),"")</f>
        <v>tier - 2</v>
      </c>
      <c r="R2239" s="47" t="str">
        <f>IFERROR(VLOOKUP($A2239,'Hospitalisation Details'!$A:$P,14,0),"")</f>
        <v>R1013</v>
      </c>
      <c r="S2239" s="47">
        <f>IFERROR(VLOOKUP($A2239,'Hospitalisation Details'!$A:$P,16,0),"")</f>
        <v>20</v>
      </c>
    </row>
    <row r="2240" spans="1:19" x14ac:dyDescent="0.3">
      <c r="A2240" s="34" t="str">
        <f>'Medical Examinations'!A2240</f>
        <v>Id2239</v>
      </c>
      <c r="B2240" s="36" t="str">
        <f>VLOOKUP($A2240,'Customer Names'!A:E,3,FALSE)</f>
        <v>Mr.</v>
      </c>
      <c r="C2240" s="37" t="str">
        <f>VLOOKUP($A2240,'Customer Names'!$A:$E,4,FALSE)</f>
        <v xml:space="preserve"> William R</v>
      </c>
      <c r="D2240" s="37" t="str">
        <f>VLOOKUP($A2240,'Customer Names'!A:E,5,FALSE)</f>
        <v>Johnson</v>
      </c>
      <c r="E2240" s="35">
        <f>VLOOKUP($A2240,'Medical Examinations'!$A:$H,2,FALSE)</f>
        <v>18.579999999999998</v>
      </c>
      <c r="F2240" s="35">
        <f>VLOOKUP($A2240,'Medical Examinations'!$A:$H,3,FALSE)</f>
        <v>6.22</v>
      </c>
      <c r="G2240" s="35" t="str">
        <f>VLOOKUP($A2240,'Medical Examinations'!$A:$N,11,0)</f>
        <v>No</v>
      </c>
      <c r="H2240" s="35" t="str">
        <f>VLOOKUP($A2240,'Medical Examinations'!$A:$N,5,0)</f>
        <v>No</v>
      </c>
      <c r="I2240" s="35" t="str">
        <f>VLOOKUP($A2240,'Medical Examinations'!$A:$N,6,0)</f>
        <v>No</v>
      </c>
      <c r="J2240" s="35">
        <f>VLOOKUP($A2240,'Medical Examinations'!$A:$N,9,0)</f>
        <v>0</v>
      </c>
      <c r="K2240" s="35" t="str">
        <f>VLOOKUP($A2240,'Medical Examinations'!$A:$N,10,0)</f>
        <v>No</v>
      </c>
      <c r="L2240" s="35" t="str">
        <f>VLOOKUP($A2240,'Medical Examinations'!$A:$N,12,0)</f>
        <v>Normal Weight</v>
      </c>
      <c r="M2240" s="35" t="str">
        <f>VLOOKUP($A2240,'Medical Examinations'!$A:$N,13,0)</f>
        <v>Prediabetes</v>
      </c>
      <c r="N2240" s="45">
        <f>IFERROR(VLOOKUP($A2240,'Hospitalisation Details'!$A:$P,15,0),"")</f>
        <v>36347</v>
      </c>
      <c r="O2240" s="46">
        <f>IFERROR(VLOOKUP($A2240,'Hospitalisation Details'!$A:$P,6,0),"")</f>
        <v>1389</v>
      </c>
      <c r="P2240" s="47" t="str">
        <f>IFERROR(VLOOKUP($A2240,'Hospitalisation Details'!$A:$P,12,0),"")</f>
        <v>tier - 2</v>
      </c>
      <c r="Q2240" s="47" t="str">
        <f>IFERROR(VLOOKUP($A2240,'Hospitalisation Details'!$A:$P,13,0),"")</f>
        <v>tier - 2</v>
      </c>
      <c r="R2240" s="47" t="str">
        <f>IFERROR(VLOOKUP($A2240,'Hospitalisation Details'!$A:$P,14,0),"")</f>
        <v>R1013</v>
      </c>
      <c r="S2240" s="47">
        <f>IFERROR(VLOOKUP($A2240,'Hospitalisation Details'!$A:$P,16,0),"")</f>
        <v>23</v>
      </c>
    </row>
    <row r="2241" spans="1:19" x14ac:dyDescent="0.3">
      <c r="A2241" s="34" t="str">
        <f>'Medical Examinations'!A2241</f>
        <v>Id2240</v>
      </c>
      <c r="B2241" s="36" t="str">
        <f>VLOOKUP($A2241,'Customer Names'!A:E,3,FALSE)</f>
        <v>Ms.</v>
      </c>
      <c r="C2241" s="37" t="str">
        <f>VLOOKUP($A2241,'Customer Names'!$A:$E,4,FALSE)</f>
        <v xml:space="preserve"> Lyndsy</v>
      </c>
      <c r="D2241" s="37" t="str">
        <f>VLOOKUP($A2241,'Customer Names'!A:E,5,FALSE)</f>
        <v>Schultz</v>
      </c>
      <c r="E2241" s="35">
        <f>VLOOKUP($A2241,'Medical Examinations'!$A:$H,2,FALSE)</f>
        <v>16.64</v>
      </c>
      <c r="F2241" s="35">
        <f>VLOOKUP($A2241,'Medical Examinations'!$A:$H,3,FALSE)</f>
        <v>10.01</v>
      </c>
      <c r="G2241" s="35" t="str">
        <f>VLOOKUP($A2241,'Medical Examinations'!$A:$N,11,0)</f>
        <v>No</v>
      </c>
      <c r="H2241" s="35" t="str">
        <f>VLOOKUP($A2241,'Medical Examinations'!$A:$N,5,0)</f>
        <v>No</v>
      </c>
      <c r="I2241" s="35" t="str">
        <f>VLOOKUP($A2241,'Medical Examinations'!$A:$N,6,0)</f>
        <v>No</v>
      </c>
      <c r="J2241" s="35">
        <f>VLOOKUP($A2241,'Medical Examinations'!$A:$N,9,0)</f>
        <v>0</v>
      </c>
      <c r="K2241" s="35" t="str">
        <f>VLOOKUP($A2241,'Medical Examinations'!$A:$N,10,0)</f>
        <v>No</v>
      </c>
      <c r="L2241" s="35" t="str">
        <f>VLOOKUP($A2241,'Medical Examinations'!$A:$N,12,0)</f>
        <v>Underweight</v>
      </c>
      <c r="M2241" s="35" t="str">
        <f>VLOOKUP($A2241,'Medical Examinations'!$A:$N,13,0)</f>
        <v>Diabetes</v>
      </c>
      <c r="N2241" s="45">
        <f>IFERROR(VLOOKUP($A2241,'Hospitalisation Details'!$A:$P,15,0),"")</f>
        <v>37483</v>
      </c>
      <c r="O2241" s="46">
        <f>IFERROR(VLOOKUP($A2241,'Hospitalisation Details'!$A:$P,6,0),"")</f>
        <v>1382</v>
      </c>
      <c r="P2241" s="47" t="str">
        <f>IFERROR(VLOOKUP($A2241,'Hospitalisation Details'!$A:$P,12,0),"")</f>
        <v>tier - 2</v>
      </c>
      <c r="Q2241" s="47" t="str">
        <f>IFERROR(VLOOKUP($A2241,'Hospitalisation Details'!$A:$P,13,0),"")</f>
        <v>tier - 1</v>
      </c>
      <c r="R2241" s="47" t="str">
        <f>IFERROR(VLOOKUP($A2241,'Hospitalisation Details'!$A:$P,14,0),"")</f>
        <v>R1013</v>
      </c>
      <c r="S2241" s="47">
        <f>IFERROR(VLOOKUP($A2241,'Hospitalisation Details'!$A:$P,16,0),"")</f>
        <v>20</v>
      </c>
    </row>
    <row r="2242" spans="1:19" x14ac:dyDescent="0.3">
      <c r="A2242" s="34" t="str">
        <f>'Medical Examinations'!A2242</f>
        <v>Id2241</v>
      </c>
      <c r="B2242" s="36" t="str">
        <f>VLOOKUP($A2242,'Customer Names'!A:E,3,FALSE)</f>
        <v>Ms.</v>
      </c>
      <c r="C2242" s="37" t="str">
        <f>VLOOKUP($A2242,'Customer Names'!$A:$E,4,FALSE)</f>
        <v xml:space="preserve"> Jessica</v>
      </c>
      <c r="D2242" s="37" t="str">
        <f>VLOOKUP($A2242,'Customer Names'!A:E,5,FALSE)</f>
        <v>Brannigan</v>
      </c>
      <c r="E2242" s="35">
        <f>VLOOKUP($A2242,'Medical Examinations'!$A:$H,2,FALSE)</f>
        <v>19.329999999999998</v>
      </c>
      <c r="F2242" s="35">
        <f>VLOOKUP($A2242,'Medical Examinations'!$A:$H,3,FALSE)</f>
        <v>4.32</v>
      </c>
      <c r="G2242" s="35" t="str">
        <f>VLOOKUP($A2242,'Medical Examinations'!$A:$N,11,0)</f>
        <v>No</v>
      </c>
      <c r="H2242" s="35" t="str">
        <f>VLOOKUP($A2242,'Medical Examinations'!$A:$N,5,0)</f>
        <v>No</v>
      </c>
      <c r="I2242" s="35" t="str">
        <f>VLOOKUP($A2242,'Medical Examinations'!$A:$N,6,0)</f>
        <v>No</v>
      </c>
      <c r="J2242" s="35">
        <f>VLOOKUP($A2242,'Medical Examinations'!$A:$N,9,0)</f>
        <v>1</v>
      </c>
      <c r="K2242" s="35" t="str">
        <f>VLOOKUP($A2242,'Medical Examinations'!$A:$N,10,0)</f>
        <v>No</v>
      </c>
      <c r="L2242" s="35" t="str">
        <f>VLOOKUP($A2242,'Medical Examinations'!$A:$N,12,0)</f>
        <v>Normal Weight</v>
      </c>
      <c r="M2242" s="35" t="str">
        <f>VLOOKUP($A2242,'Medical Examinations'!$A:$N,13,0)</f>
        <v>Normal</v>
      </c>
      <c r="N2242" s="45">
        <f>IFERROR(VLOOKUP($A2242,'Hospitalisation Details'!$A:$P,15,0),"")</f>
        <v>36132</v>
      </c>
      <c r="O2242" s="46">
        <f>IFERROR(VLOOKUP($A2242,'Hospitalisation Details'!$A:$P,6,0),"")</f>
        <v>1359</v>
      </c>
      <c r="P2242" s="47" t="str">
        <f>IFERROR(VLOOKUP($A2242,'Hospitalisation Details'!$A:$P,12,0),"")</f>
        <v>tier - 2</v>
      </c>
      <c r="Q2242" s="47" t="str">
        <f>IFERROR(VLOOKUP($A2242,'Hospitalisation Details'!$A:$P,13,0),"")</f>
        <v>tier - 1</v>
      </c>
      <c r="R2242" s="47" t="str">
        <f>IFERROR(VLOOKUP($A2242,'Hospitalisation Details'!$A:$P,14,0),"")</f>
        <v>R1013</v>
      </c>
      <c r="S2242" s="47">
        <f>IFERROR(VLOOKUP($A2242,'Hospitalisation Details'!$A:$P,16,0),"")</f>
        <v>24</v>
      </c>
    </row>
    <row r="2243" spans="1:19" x14ac:dyDescent="0.3">
      <c r="A2243" s="34" t="str">
        <f>'Medical Examinations'!A2243</f>
        <v>Id2242</v>
      </c>
      <c r="B2243" s="36" t="str">
        <f>VLOOKUP($A2243,'Customer Names'!A:E,3,FALSE)</f>
        <v>Ms.</v>
      </c>
      <c r="C2243" s="37" t="str">
        <f>VLOOKUP($A2243,'Customer Names'!$A:$E,4,FALSE)</f>
        <v xml:space="preserve"> Anna</v>
      </c>
      <c r="D2243" s="37" t="str">
        <f>VLOOKUP($A2243,'Customer Names'!A:E,5,FALSE)</f>
        <v>Cavallo</v>
      </c>
      <c r="E2243" s="35">
        <f>VLOOKUP($A2243,'Medical Examinations'!$A:$H,2,FALSE)</f>
        <v>21.26</v>
      </c>
      <c r="F2243" s="35">
        <f>VLOOKUP($A2243,'Medical Examinations'!$A:$H,3,FALSE)</f>
        <v>5.65</v>
      </c>
      <c r="G2243" s="35" t="str">
        <f>VLOOKUP($A2243,'Medical Examinations'!$A:$N,11,0)</f>
        <v>Yes</v>
      </c>
      <c r="H2243" s="35" t="str">
        <f>VLOOKUP($A2243,'Medical Examinations'!$A:$N,5,0)</f>
        <v>No</v>
      </c>
      <c r="I2243" s="35" t="str">
        <f>VLOOKUP($A2243,'Medical Examinations'!$A:$N,6,0)</f>
        <v>Yes</v>
      </c>
      <c r="J2243" s="35">
        <f>VLOOKUP($A2243,'Medical Examinations'!$A:$N,9,0)</f>
        <v>1</v>
      </c>
      <c r="K2243" s="35" t="str">
        <f>VLOOKUP($A2243,'Medical Examinations'!$A:$N,10,0)</f>
        <v>No</v>
      </c>
      <c r="L2243" s="35" t="str">
        <f>VLOOKUP($A2243,'Medical Examinations'!$A:$N,12,0)</f>
        <v>Normal Weight</v>
      </c>
      <c r="M2243" s="35" t="str">
        <f>VLOOKUP($A2243,'Medical Examinations'!$A:$N,13,0)</f>
        <v>Normal</v>
      </c>
      <c r="N2243" s="45">
        <f>IFERROR(VLOOKUP($A2243,'Hospitalisation Details'!$A:$P,15,0),"")</f>
        <v>35741</v>
      </c>
      <c r="O2243" s="46">
        <f>IFERROR(VLOOKUP($A2243,'Hospitalisation Details'!$A:$P,6,0),"")</f>
        <v>1341.16</v>
      </c>
      <c r="P2243" s="47" t="str">
        <f>IFERROR(VLOOKUP($A2243,'Hospitalisation Details'!$A:$P,12,0),"")</f>
        <v>tier - 2</v>
      </c>
      <c r="Q2243" s="47" t="str">
        <f>IFERROR(VLOOKUP($A2243,'Hospitalisation Details'!$A:$P,13,0),"")</f>
        <v>tier - 2</v>
      </c>
      <c r="R2243" s="47" t="str">
        <f>IFERROR(VLOOKUP($A2243,'Hospitalisation Details'!$A:$P,14,0),"")</f>
        <v>R1012</v>
      </c>
      <c r="S2243" s="47">
        <f>IFERROR(VLOOKUP($A2243,'Hospitalisation Details'!$A:$P,16,0),"")</f>
        <v>25</v>
      </c>
    </row>
    <row r="2244" spans="1:19" x14ac:dyDescent="0.3">
      <c r="A2244" s="34" t="str">
        <f>'Medical Examinations'!A2244</f>
        <v>Id2243</v>
      </c>
      <c r="B2244" s="36" t="str">
        <f>VLOOKUP($A2244,'Customer Names'!A:E,3,FALSE)</f>
        <v>Mr.</v>
      </c>
      <c r="C2244" s="37" t="str">
        <f>VLOOKUP($A2244,'Customer Names'!$A:$E,4,FALSE)</f>
        <v xml:space="preserve"> Jordan</v>
      </c>
      <c r="D2244" s="37" t="str">
        <f>VLOOKUP($A2244,'Customer Names'!A:E,5,FALSE)</f>
        <v>Chang</v>
      </c>
      <c r="E2244" s="35">
        <f>VLOOKUP($A2244,'Medical Examinations'!$A:$H,2,FALSE)</f>
        <v>15.6</v>
      </c>
      <c r="F2244" s="35">
        <f>VLOOKUP($A2244,'Medical Examinations'!$A:$H,3,FALSE)</f>
        <v>4.12</v>
      </c>
      <c r="G2244" s="35" t="str">
        <f>VLOOKUP($A2244,'Medical Examinations'!$A:$N,11,0)</f>
        <v>Yes</v>
      </c>
      <c r="H2244" s="35" t="str">
        <f>VLOOKUP($A2244,'Medical Examinations'!$A:$N,5,0)</f>
        <v>No</v>
      </c>
      <c r="I2244" s="35" t="str">
        <f>VLOOKUP($A2244,'Medical Examinations'!$A:$N,6,0)</f>
        <v>No</v>
      </c>
      <c r="J2244" s="35">
        <f>VLOOKUP($A2244,'Medical Examinations'!$A:$N,9,0)</f>
        <v>1</v>
      </c>
      <c r="K2244" s="35" t="str">
        <f>VLOOKUP($A2244,'Medical Examinations'!$A:$N,10,0)</f>
        <v>No</v>
      </c>
      <c r="L2244" s="35" t="str">
        <f>VLOOKUP($A2244,'Medical Examinations'!$A:$N,12,0)</f>
        <v>Underweight</v>
      </c>
      <c r="M2244" s="35" t="str">
        <f>VLOOKUP($A2244,'Medical Examinations'!$A:$N,13,0)</f>
        <v>Normal</v>
      </c>
      <c r="N2244" s="45">
        <f>IFERROR(VLOOKUP($A2244,'Hospitalisation Details'!$A:$P,15,0),"")</f>
        <v>34910</v>
      </c>
      <c r="O2244" s="46">
        <f>IFERROR(VLOOKUP($A2244,'Hospitalisation Details'!$A:$P,6,0),"")</f>
        <v>1338</v>
      </c>
      <c r="P2244" s="47" t="str">
        <f>IFERROR(VLOOKUP($A2244,'Hospitalisation Details'!$A:$P,12,0),"")</f>
        <v>tier - 2</v>
      </c>
      <c r="Q2244" s="47" t="str">
        <f>IFERROR(VLOOKUP($A2244,'Hospitalisation Details'!$A:$P,13,0),"")</f>
        <v>tier - 3</v>
      </c>
      <c r="R2244" s="47" t="str">
        <f>IFERROR(VLOOKUP($A2244,'Hospitalisation Details'!$A:$P,14,0),"")</f>
        <v>R1012</v>
      </c>
      <c r="S2244" s="47">
        <f>IFERROR(VLOOKUP($A2244,'Hospitalisation Details'!$A:$P,16,0),"")</f>
        <v>27</v>
      </c>
    </row>
    <row r="2245" spans="1:19" x14ac:dyDescent="0.3">
      <c r="A2245" s="34" t="str">
        <f>'Medical Examinations'!A2245</f>
        <v>Id2244</v>
      </c>
      <c r="B2245" s="36" t="str">
        <f>VLOOKUP($A2245,'Customer Names'!A:E,3,FALSE)</f>
        <v>Mr.</v>
      </c>
      <c r="C2245" s="37" t="str">
        <f>VLOOKUP($A2245,'Customer Names'!$A:$E,4,FALSE)</f>
        <v xml:space="preserve"> Brian</v>
      </c>
      <c r="D2245" s="37" t="str">
        <f>VLOOKUP($A2245,'Customer Names'!A:E,5,FALSE)</f>
        <v>Axelrod</v>
      </c>
      <c r="E2245" s="35">
        <f>VLOOKUP($A2245,'Medical Examinations'!$A:$H,2,FALSE)</f>
        <v>24.39</v>
      </c>
      <c r="F2245" s="35">
        <f>VLOOKUP($A2245,'Medical Examinations'!$A:$H,3,FALSE)</f>
        <v>6.24</v>
      </c>
      <c r="G2245" s="35" t="str">
        <f>VLOOKUP($A2245,'Medical Examinations'!$A:$N,11,0)</f>
        <v>No</v>
      </c>
      <c r="H2245" s="35" t="str">
        <f>VLOOKUP($A2245,'Medical Examinations'!$A:$N,5,0)</f>
        <v>No</v>
      </c>
      <c r="I2245" s="35" t="str">
        <f>VLOOKUP($A2245,'Medical Examinations'!$A:$N,6,0)</f>
        <v>No</v>
      </c>
      <c r="J2245" s="35">
        <f>VLOOKUP($A2245,'Medical Examinations'!$A:$N,9,0)</f>
        <v>1</v>
      </c>
      <c r="K2245" s="35" t="str">
        <f>VLOOKUP($A2245,'Medical Examinations'!$A:$N,10,0)</f>
        <v>No</v>
      </c>
      <c r="L2245" s="35" t="str">
        <f>VLOOKUP($A2245,'Medical Examinations'!$A:$N,12,0)</f>
        <v>Normal Weight</v>
      </c>
      <c r="M2245" s="35" t="str">
        <f>VLOOKUP($A2245,'Medical Examinations'!$A:$N,13,0)</f>
        <v>Prediabetes</v>
      </c>
      <c r="N2245" s="45">
        <f>IFERROR(VLOOKUP($A2245,'Hospitalisation Details'!$A:$P,15,0),"")</f>
        <v>35988</v>
      </c>
      <c r="O2245" s="46">
        <f>IFERROR(VLOOKUP($A2245,'Hospitalisation Details'!$A:$P,6,0),"")</f>
        <v>1332.61</v>
      </c>
      <c r="P2245" s="47" t="str">
        <f>IFERROR(VLOOKUP($A2245,'Hospitalisation Details'!$A:$P,12,0),"")</f>
        <v>tier - 2</v>
      </c>
      <c r="Q2245" s="47" t="str">
        <f>IFERROR(VLOOKUP($A2245,'Hospitalisation Details'!$A:$P,13,0),"")</f>
        <v>tier - 3</v>
      </c>
      <c r="R2245" s="47" t="str">
        <f>IFERROR(VLOOKUP($A2245,'Hospitalisation Details'!$A:$P,14,0),"")</f>
        <v>R1013</v>
      </c>
      <c r="S2245" s="47">
        <f>IFERROR(VLOOKUP($A2245,'Hospitalisation Details'!$A:$P,16,0),"")</f>
        <v>24</v>
      </c>
    </row>
    <row r="2246" spans="1:19" x14ac:dyDescent="0.3">
      <c r="A2246" s="34" t="str">
        <f>'Medical Examinations'!A2246</f>
        <v>Id2245</v>
      </c>
      <c r="B2246" s="36" t="str">
        <f>VLOOKUP($A2246,'Customer Names'!A:E,3,FALSE)</f>
        <v>Ms.</v>
      </c>
      <c r="C2246" s="37" t="str">
        <f>VLOOKUP($A2246,'Customer Names'!$A:$E,4,FALSE)</f>
        <v xml:space="preserve"> Katherine A</v>
      </c>
      <c r="D2246" s="37" t="str">
        <f>VLOOKUP($A2246,'Customer Names'!A:E,5,FALSE)</f>
        <v>Davenport</v>
      </c>
      <c r="E2246" s="35">
        <f>VLOOKUP($A2246,'Medical Examinations'!$A:$H,2,FALSE)</f>
        <v>24.75</v>
      </c>
      <c r="F2246" s="35">
        <f>VLOOKUP($A2246,'Medical Examinations'!$A:$H,3,FALSE)</f>
        <v>4.83</v>
      </c>
      <c r="G2246" s="35" t="str">
        <f>VLOOKUP($A2246,'Medical Examinations'!$A:$N,11,0)</f>
        <v>No</v>
      </c>
      <c r="H2246" s="35" t="str">
        <f>VLOOKUP($A2246,'Medical Examinations'!$A:$N,5,0)</f>
        <v>No</v>
      </c>
      <c r="I2246" s="35" t="str">
        <f>VLOOKUP($A2246,'Medical Examinations'!$A:$N,6,0)</f>
        <v>No</v>
      </c>
      <c r="J2246" s="35">
        <f>VLOOKUP($A2246,'Medical Examinations'!$A:$N,9,0)</f>
        <v>0</v>
      </c>
      <c r="K2246" s="35" t="str">
        <f>VLOOKUP($A2246,'Medical Examinations'!$A:$N,10,0)</f>
        <v>No</v>
      </c>
      <c r="L2246" s="35" t="str">
        <f>VLOOKUP($A2246,'Medical Examinations'!$A:$N,12,0)</f>
        <v>Normal Weight</v>
      </c>
      <c r="M2246" s="35" t="str">
        <f>VLOOKUP($A2246,'Medical Examinations'!$A:$N,13,0)</f>
        <v>Normal</v>
      </c>
      <c r="N2246" s="45">
        <f>IFERROR(VLOOKUP($A2246,'Hospitalisation Details'!$A:$P,15,0),"")</f>
        <v>36447</v>
      </c>
      <c r="O2246" s="46">
        <f>IFERROR(VLOOKUP($A2246,'Hospitalisation Details'!$A:$P,6,0),"")</f>
        <v>1329.17</v>
      </c>
      <c r="P2246" s="47" t="str">
        <f>IFERROR(VLOOKUP($A2246,'Hospitalisation Details'!$A:$P,12,0),"")</f>
        <v>tier - 2</v>
      </c>
      <c r="Q2246" s="47" t="str">
        <f>IFERROR(VLOOKUP($A2246,'Hospitalisation Details'!$A:$P,13,0),"")</f>
        <v>tier - 3</v>
      </c>
      <c r="R2246" s="47" t="str">
        <f>IFERROR(VLOOKUP($A2246,'Hospitalisation Details'!$A:$P,14,0),"")</f>
        <v>R1013</v>
      </c>
      <c r="S2246" s="47">
        <f>IFERROR(VLOOKUP($A2246,'Hospitalisation Details'!$A:$P,16,0),"")</f>
        <v>23</v>
      </c>
    </row>
    <row r="2247" spans="1:19" x14ac:dyDescent="0.3">
      <c r="A2247" s="34" t="str">
        <f>'Medical Examinations'!A2247</f>
        <v>Id2246</v>
      </c>
      <c r="B2247" s="36" t="str">
        <f>VLOOKUP($A2247,'Customer Names'!A:E,3,FALSE)</f>
        <v>Ms.</v>
      </c>
      <c r="C2247" s="37" t="str">
        <f>VLOOKUP($A2247,'Customer Names'!$A:$E,4,FALSE)</f>
        <v xml:space="preserve"> Melanie</v>
      </c>
      <c r="D2247" s="37" t="str">
        <f>VLOOKUP($A2247,'Customer Names'!A:E,5,FALSE)</f>
        <v>Roberge</v>
      </c>
      <c r="E2247" s="35">
        <f>VLOOKUP($A2247,'Medical Examinations'!$A:$H,2,FALSE)</f>
        <v>20.88</v>
      </c>
      <c r="F2247" s="35">
        <f>VLOOKUP($A2247,'Medical Examinations'!$A:$H,3,FALSE)</f>
        <v>7.4</v>
      </c>
      <c r="G2247" s="35" t="str">
        <f>VLOOKUP($A2247,'Medical Examinations'!$A:$N,11,0)</f>
        <v>No</v>
      </c>
      <c r="H2247" s="35" t="str">
        <f>VLOOKUP($A2247,'Medical Examinations'!$A:$N,5,0)</f>
        <v>No</v>
      </c>
      <c r="I2247" s="35" t="str">
        <f>VLOOKUP($A2247,'Medical Examinations'!$A:$N,6,0)</f>
        <v>No</v>
      </c>
      <c r="J2247" s="35">
        <f>VLOOKUP($A2247,'Medical Examinations'!$A:$N,9,0)</f>
        <v>0</v>
      </c>
      <c r="K2247" s="35" t="str">
        <f>VLOOKUP($A2247,'Medical Examinations'!$A:$N,10,0)</f>
        <v>No</v>
      </c>
      <c r="L2247" s="35" t="str">
        <f>VLOOKUP($A2247,'Medical Examinations'!$A:$N,12,0)</f>
        <v>Normal Weight</v>
      </c>
      <c r="M2247" s="35" t="str">
        <f>VLOOKUP($A2247,'Medical Examinations'!$A:$N,13,0)</f>
        <v>Diabetes</v>
      </c>
      <c r="N2247" s="45">
        <f>IFERROR(VLOOKUP($A2247,'Hospitalisation Details'!$A:$P,15,0),"")</f>
        <v>37542</v>
      </c>
      <c r="O2247" s="46">
        <f>IFERROR(VLOOKUP($A2247,'Hospitalisation Details'!$A:$P,6,0),"")</f>
        <v>1315</v>
      </c>
      <c r="P2247" s="47" t="str">
        <f>IFERROR(VLOOKUP($A2247,'Hospitalisation Details'!$A:$P,12,0),"")</f>
        <v>tier - 2</v>
      </c>
      <c r="Q2247" s="47" t="str">
        <f>IFERROR(VLOOKUP($A2247,'Hospitalisation Details'!$A:$P,13,0),"")</f>
        <v>tier - 2</v>
      </c>
      <c r="R2247" s="47" t="str">
        <f>IFERROR(VLOOKUP($A2247,'Hospitalisation Details'!$A:$P,14,0),"")</f>
        <v>R1013</v>
      </c>
      <c r="S2247" s="47">
        <f>IFERROR(VLOOKUP($A2247,'Hospitalisation Details'!$A:$P,16,0),"")</f>
        <v>20</v>
      </c>
    </row>
    <row r="2248" spans="1:19" x14ac:dyDescent="0.3">
      <c r="A2248" s="34" t="str">
        <f>'Medical Examinations'!A2248</f>
        <v>Id2247</v>
      </c>
      <c r="B2248" s="36" t="str">
        <f>VLOOKUP($A2248,'Customer Names'!A:E,3,FALSE)</f>
        <v>Ms.</v>
      </c>
      <c r="C2248" s="37" t="str">
        <f>VLOOKUP($A2248,'Customer Names'!$A:$E,4,FALSE)</f>
        <v xml:space="preserve"> Jessica</v>
      </c>
      <c r="D2248" s="37" t="str">
        <f>VLOOKUP($A2248,'Customer Names'!A:E,5,FALSE)</f>
        <v>Schmidt</v>
      </c>
      <c r="E2248" s="35">
        <f>VLOOKUP($A2248,'Medical Examinations'!$A:$H,2,FALSE)</f>
        <v>20.43</v>
      </c>
      <c r="F2248" s="35">
        <f>VLOOKUP($A2248,'Medical Examinations'!$A:$H,3,FALSE)</f>
        <v>4.54</v>
      </c>
      <c r="G2248" s="35" t="str">
        <f>VLOOKUP($A2248,'Medical Examinations'!$A:$N,11,0)</f>
        <v>No</v>
      </c>
      <c r="H2248" s="35" t="str">
        <f>VLOOKUP($A2248,'Medical Examinations'!$A:$N,5,0)</f>
        <v>No</v>
      </c>
      <c r="I2248" s="35" t="str">
        <f>VLOOKUP($A2248,'Medical Examinations'!$A:$N,6,0)</f>
        <v>No</v>
      </c>
      <c r="J2248" s="35">
        <f>VLOOKUP($A2248,'Medical Examinations'!$A:$N,9,0)</f>
        <v>0</v>
      </c>
      <c r="K2248" s="35" t="str">
        <f>VLOOKUP($A2248,'Medical Examinations'!$A:$N,10,0)</f>
        <v>No</v>
      </c>
      <c r="L2248" s="35" t="str">
        <f>VLOOKUP($A2248,'Medical Examinations'!$A:$N,12,0)</f>
        <v>Normal Weight</v>
      </c>
      <c r="M2248" s="35" t="str">
        <f>VLOOKUP($A2248,'Medical Examinations'!$A:$N,13,0)</f>
        <v>Normal</v>
      </c>
      <c r="N2248" s="45">
        <f>IFERROR(VLOOKUP($A2248,'Hospitalisation Details'!$A:$P,15,0),"")</f>
        <v>36496</v>
      </c>
      <c r="O2248" s="46">
        <f>IFERROR(VLOOKUP($A2248,'Hospitalisation Details'!$A:$P,6,0),"")</f>
        <v>1304</v>
      </c>
      <c r="P2248" s="47" t="str">
        <f>IFERROR(VLOOKUP($A2248,'Hospitalisation Details'!$A:$P,12,0),"")</f>
        <v>tier - 2</v>
      </c>
      <c r="Q2248" s="47" t="str">
        <f>IFERROR(VLOOKUP($A2248,'Hospitalisation Details'!$A:$P,13,0),"")</f>
        <v>tier - 2</v>
      </c>
      <c r="R2248" s="47" t="str">
        <f>IFERROR(VLOOKUP($A2248,'Hospitalisation Details'!$A:$P,14,0),"")</f>
        <v>R1013</v>
      </c>
      <c r="S2248" s="47">
        <f>IFERROR(VLOOKUP($A2248,'Hospitalisation Details'!$A:$P,16,0),"")</f>
        <v>23</v>
      </c>
    </row>
    <row r="2249" spans="1:19" x14ac:dyDescent="0.3">
      <c r="A2249" s="34" t="str">
        <f>'Medical Examinations'!A2249</f>
        <v>Id2248</v>
      </c>
      <c r="B2249" s="36" t="str">
        <f>VLOOKUP($A2249,'Customer Names'!A:E,3,FALSE)</f>
        <v>Mr.</v>
      </c>
      <c r="C2249" s="37" t="str">
        <f>VLOOKUP($A2249,'Customer Names'!$A:$E,4,FALSE)</f>
        <v xml:space="preserve"> Eric S</v>
      </c>
      <c r="D2249" s="37" t="str">
        <f>VLOOKUP($A2249,'Customer Names'!A:E,5,FALSE)</f>
        <v>Kosters</v>
      </c>
      <c r="E2249" s="35">
        <f>VLOOKUP($A2249,'Medical Examinations'!$A:$H,2,FALSE)</f>
        <v>15.18</v>
      </c>
      <c r="F2249" s="35">
        <f>VLOOKUP($A2249,'Medical Examinations'!$A:$H,3,FALSE)</f>
        <v>11.11</v>
      </c>
      <c r="G2249" s="35" t="str">
        <f>VLOOKUP($A2249,'Medical Examinations'!$A:$N,11,0)</f>
        <v>No</v>
      </c>
      <c r="H2249" s="35" t="str">
        <f>VLOOKUP($A2249,'Medical Examinations'!$A:$N,5,0)</f>
        <v>No</v>
      </c>
      <c r="I2249" s="35" t="str">
        <f>VLOOKUP($A2249,'Medical Examinations'!$A:$N,6,0)</f>
        <v>No</v>
      </c>
      <c r="J2249" s="35">
        <f>VLOOKUP($A2249,'Medical Examinations'!$A:$N,9,0)</f>
        <v>0</v>
      </c>
      <c r="K2249" s="35" t="str">
        <f>VLOOKUP($A2249,'Medical Examinations'!$A:$N,10,0)</f>
        <v>No</v>
      </c>
      <c r="L2249" s="35" t="str">
        <f>VLOOKUP($A2249,'Medical Examinations'!$A:$N,12,0)</f>
        <v>Underweight</v>
      </c>
      <c r="M2249" s="35" t="str">
        <f>VLOOKUP($A2249,'Medical Examinations'!$A:$N,13,0)</f>
        <v>Diabetes</v>
      </c>
      <c r="N2249" s="45">
        <f>IFERROR(VLOOKUP($A2249,'Hospitalisation Details'!$A:$P,15,0),"")</f>
        <v>37600</v>
      </c>
      <c r="O2249" s="46">
        <f>IFERROR(VLOOKUP($A2249,'Hospitalisation Details'!$A:$P,6,0),"")</f>
        <v>1304</v>
      </c>
      <c r="P2249" s="47" t="str">
        <f>IFERROR(VLOOKUP($A2249,'Hospitalisation Details'!$A:$P,12,0),"")</f>
        <v>tier - 2</v>
      </c>
      <c r="Q2249" s="47" t="str">
        <f>IFERROR(VLOOKUP($A2249,'Hospitalisation Details'!$A:$P,13,0),"")</f>
        <v>tier - 2</v>
      </c>
      <c r="R2249" s="47" t="str">
        <f>IFERROR(VLOOKUP($A2249,'Hospitalisation Details'!$A:$P,14,0),"")</f>
        <v>R1012</v>
      </c>
      <c r="S2249" s="47">
        <f>IFERROR(VLOOKUP($A2249,'Hospitalisation Details'!$A:$P,16,0),"")</f>
        <v>20</v>
      </c>
    </row>
    <row r="2250" spans="1:19" x14ac:dyDescent="0.3">
      <c r="A2250" s="34" t="str">
        <f>'Medical Examinations'!A2250</f>
        <v>Id2249</v>
      </c>
      <c r="B2250" s="36" t="str">
        <f>VLOOKUP($A2250,'Customer Names'!A:E,3,FALSE)</f>
        <v>Mr.</v>
      </c>
      <c r="C2250" s="37" t="str">
        <f>VLOOKUP($A2250,'Customer Names'!$A:$E,4,FALSE)</f>
        <v xml:space="preserve"> Joseph</v>
      </c>
      <c r="D2250" s="37" t="str">
        <f>VLOOKUP($A2250,'Customer Names'!A:E,5,FALSE)</f>
        <v>Dykes</v>
      </c>
      <c r="E2250" s="35">
        <f>VLOOKUP($A2250,'Medical Examinations'!$A:$H,2,FALSE)</f>
        <v>15.12</v>
      </c>
      <c r="F2250" s="35">
        <f>VLOOKUP($A2250,'Medical Examinations'!$A:$H,3,FALSE)</f>
        <v>4.03</v>
      </c>
      <c r="G2250" s="35" t="str">
        <f>VLOOKUP($A2250,'Medical Examinations'!$A:$N,11,0)</f>
        <v>Yes</v>
      </c>
      <c r="H2250" s="35" t="str">
        <f>VLOOKUP($A2250,'Medical Examinations'!$A:$N,5,0)</f>
        <v>No</v>
      </c>
      <c r="I2250" s="35" t="str">
        <f>VLOOKUP($A2250,'Medical Examinations'!$A:$N,6,0)</f>
        <v>No</v>
      </c>
      <c r="J2250" s="35">
        <f>VLOOKUP($A2250,'Medical Examinations'!$A:$N,9,0)</f>
        <v>0</v>
      </c>
      <c r="K2250" s="35" t="str">
        <f>VLOOKUP($A2250,'Medical Examinations'!$A:$N,10,0)</f>
        <v>No</v>
      </c>
      <c r="L2250" s="35" t="str">
        <f>VLOOKUP($A2250,'Medical Examinations'!$A:$N,12,0)</f>
        <v>Underweight</v>
      </c>
      <c r="M2250" s="35" t="str">
        <f>VLOOKUP($A2250,'Medical Examinations'!$A:$N,13,0)</f>
        <v>Normal</v>
      </c>
      <c r="N2250" s="45">
        <f>IFERROR(VLOOKUP($A2250,'Hospitalisation Details'!$A:$P,15,0),"")</f>
        <v>37224</v>
      </c>
      <c r="O2250" s="46">
        <f>IFERROR(VLOOKUP($A2250,'Hospitalisation Details'!$A:$P,6,0),"")</f>
        <v>1293</v>
      </c>
      <c r="P2250" s="47" t="str">
        <f>IFERROR(VLOOKUP($A2250,'Hospitalisation Details'!$A:$P,12,0),"")</f>
        <v>tier - 2</v>
      </c>
      <c r="Q2250" s="47" t="str">
        <f>IFERROR(VLOOKUP($A2250,'Hospitalisation Details'!$A:$P,13,0),"")</f>
        <v>tier - 3</v>
      </c>
      <c r="R2250" s="47" t="str">
        <f>IFERROR(VLOOKUP($A2250,'Hospitalisation Details'!$A:$P,14,0),"")</f>
        <v>R1012</v>
      </c>
      <c r="S2250" s="47">
        <f>IFERROR(VLOOKUP($A2250,'Hospitalisation Details'!$A:$P,16,0),"")</f>
        <v>21</v>
      </c>
    </row>
    <row r="2251" spans="1:19" x14ac:dyDescent="0.3">
      <c r="A2251" s="34" t="str">
        <f>'Medical Examinations'!A2251</f>
        <v>Id2250</v>
      </c>
      <c r="B2251" s="36" t="str">
        <f>VLOOKUP($A2251,'Customer Names'!A:E,3,FALSE)</f>
        <v>Ms.</v>
      </c>
      <c r="C2251" s="37" t="str">
        <f>VLOOKUP($A2251,'Customer Names'!$A:$E,4,FALSE)</f>
        <v xml:space="preserve"> Mary</v>
      </c>
      <c r="D2251" s="37" t="str">
        <f>VLOOKUP($A2251,'Customer Names'!A:E,5,FALSE)</f>
        <v>Velan</v>
      </c>
      <c r="E2251" s="35">
        <f>VLOOKUP($A2251,'Medical Examinations'!$A:$H,2,FALSE)</f>
        <v>23.88</v>
      </c>
      <c r="F2251" s="35">
        <f>VLOOKUP($A2251,'Medical Examinations'!$A:$H,3,FALSE)</f>
        <v>4.51</v>
      </c>
      <c r="G2251" s="35" t="str">
        <f>VLOOKUP($A2251,'Medical Examinations'!$A:$N,11,0)</f>
        <v>No</v>
      </c>
      <c r="H2251" s="35" t="str">
        <f>VLOOKUP($A2251,'Medical Examinations'!$A:$N,5,0)</f>
        <v>No</v>
      </c>
      <c r="I2251" s="35" t="str">
        <f>VLOOKUP($A2251,'Medical Examinations'!$A:$N,6,0)</f>
        <v>No</v>
      </c>
      <c r="J2251" s="35">
        <f>VLOOKUP($A2251,'Medical Examinations'!$A:$N,9,0)</f>
        <v>1</v>
      </c>
      <c r="K2251" s="35" t="str">
        <f>VLOOKUP($A2251,'Medical Examinations'!$A:$N,10,0)</f>
        <v>No</v>
      </c>
      <c r="L2251" s="35" t="str">
        <f>VLOOKUP($A2251,'Medical Examinations'!$A:$N,12,0)</f>
        <v>Normal Weight</v>
      </c>
      <c r="M2251" s="35" t="str">
        <f>VLOOKUP($A2251,'Medical Examinations'!$A:$N,13,0)</f>
        <v>Normal</v>
      </c>
      <c r="N2251" s="45">
        <f>IFERROR(VLOOKUP($A2251,'Hospitalisation Details'!$A:$P,15,0),"")</f>
        <v>35950</v>
      </c>
      <c r="O2251" s="46">
        <f>IFERROR(VLOOKUP($A2251,'Hospitalisation Details'!$A:$P,6,0),"")</f>
        <v>1290.93</v>
      </c>
      <c r="P2251" s="47" t="str">
        <f>IFERROR(VLOOKUP($A2251,'Hospitalisation Details'!$A:$P,12,0),"")</f>
        <v>tier - 2</v>
      </c>
      <c r="Q2251" s="47" t="str">
        <f>IFERROR(VLOOKUP($A2251,'Hospitalisation Details'!$A:$P,13,0),"")</f>
        <v>tier - 2</v>
      </c>
      <c r="R2251" s="47" t="str">
        <f>IFERROR(VLOOKUP($A2251,'Hospitalisation Details'!$A:$P,14,0),"")</f>
        <v>R1013</v>
      </c>
      <c r="S2251" s="47">
        <f>IFERROR(VLOOKUP($A2251,'Hospitalisation Details'!$A:$P,16,0),"")</f>
        <v>25</v>
      </c>
    </row>
    <row r="2252" spans="1:19" x14ac:dyDescent="0.3">
      <c r="A2252" s="34" t="str">
        <f>'Medical Examinations'!A2252</f>
        <v>Id2251</v>
      </c>
      <c r="B2252" s="36" t="str">
        <f>VLOOKUP($A2252,'Customer Names'!A:E,3,FALSE)</f>
        <v>Ms.</v>
      </c>
      <c r="C2252" s="37" t="str">
        <f>VLOOKUP($A2252,'Customer Names'!$A:$E,4,FALSE)</f>
        <v xml:space="preserve"> Natalie</v>
      </c>
      <c r="D2252" s="37" t="str">
        <f>VLOOKUP($A2252,'Customer Names'!A:E,5,FALSE)</f>
        <v>Goolik</v>
      </c>
      <c r="E2252" s="35">
        <f>VLOOKUP($A2252,'Medical Examinations'!$A:$H,2,FALSE)</f>
        <v>16.13</v>
      </c>
      <c r="F2252" s="35">
        <f>VLOOKUP($A2252,'Medical Examinations'!$A:$H,3,FALSE)</f>
        <v>5.56</v>
      </c>
      <c r="G2252" s="35" t="str">
        <f>VLOOKUP($A2252,'Medical Examinations'!$A:$N,11,0)</f>
        <v>No</v>
      </c>
      <c r="H2252" s="35" t="str">
        <f>VLOOKUP($A2252,'Medical Examinations'!$A:$N,5,0)</f>
        <v>yes</v>
      </c>
      <c r="I2252" s="35" t="str">
        <f>VLOOKUP($A2252,'Medical Examinations'!$A:$N,6,0)</f>
        <v>No</v>
      </c>
      <c r="J2252" s="35">
        <f>VLOOKUP($A2252,'Medical Examinations'!$A:$N,9,0)</f>
        <v>1</v>
      </c>
      <c r="K2252" s="35" t="str">
        <f>VLOOKUP($A2252,'Medical Examinations'!$A:$N,10,0)</f>
        <v>No</v>
      </c>
      <c r="L2252" s="35" t="str">
        <f>VLOOKUP($A2252,'Medical Examinations'!$A:$N,12,0)</f>
        <v>Underweight</v>
      </c>
      <c r="M2252" s="35" t="str">
        <f>VLOOKUP($A2252,'Medical Examinations'!$A:$N,13,0)</f>
        <v>Normal</v>
      </c>
      <c r="N2252" s="45">
        <f>IFERROR(VLOOKUP($A2252,'Hospitalisation Details'!$A:$P,15,0),"")</f>
        <v>36703</v>
      </c>
      <c r="O2252" s="46">
        <f>IFERROR(VLOOKUP($A2252,'Hospitalisation Details'!$A:$P,6,0),"")</f>
        <v>1286</v>
      </c>
      <c r="P2252" s="47" t="str">
        <f>IFERROR(VLOOKUP($A2252,'Hospitalisation Details'!$A:$P,12,0),"")</f>
        <v>tier - 2</v>
      </c>
      <c r="Q2252" s="47" t="str">
        <f>IFERROR(VLOOKUP($A2252,'Hospitalisation Details'!$A:$P,13,0),"")</f>
        <v>tier - 2</v>
      </c>
      <c r="R2252" s="47" t="str">
        <f>IFERROR(VLOOKUP($A2252,'Hospitalisation Details'!$A:$P,14,0),"")</f>
        <v>R1013</v>
      </c>
      <c r="S2252" s="47">
        <f>IFERROR(VLOOKUP($A2252,'Hospitalisation Details'!$A:$P,16,0),"")</f>
        <v>22</v>
      </c>
    </row>
    <row r="2253" spans="1:19" x14ac:dyDescent="0.3">
      <c r="A2253" s="34" t="str">
        <f>'Medical Examinations'!A2253</f>
        <v>Id2252</v>
      </c>
      <c r="B2253" s="36" t="str">
        <f>VLOOKUP($A2253,'Customer Names'!A:E,3,FALSE)</f>
        <v>Mr.</v>
      </c>
      <c r="C2253" s="37" t="str">
        <f>VLOOKUP($A2253,'Customer Names'!$A:$E,4,FALSE)</f>
        <v xml:space="preserve"> Christopher</v>
      </c>
      <c r="D2253" s="37" t="str">
        <f>VLOOKUP($A2253,'Customer Names'!A:E,5,FALSE)</f>
        <v>Bain</v>
      </c>
      <c r="E2253" s="35">
        <f>VLOOKUP($A2253,'Medical Examinations'!$A:$H,2,FALSE)</f>
        <v>24.09</v>
      </c>
      <c r="F2253" s="35">
        <f>VLOOKUP($A2253,'Medical Examinations'!$A:$H,3,FALSE)</f>
        <v>4.0999999999999996</v>
      </c>
      <c r="G2253" s="35" t="str">
        <f>VLOOKUP($A2253,'Medical Examinations'!$A:$N,11,0)</f>
        <v>No</v>
      </c>
      <c r="H2253" s="35" t="str">
        <f>VLOOKUP($A2253,'Medical Examinations'!$A:$N,5,0)</f>
        <v>yes</v>
      </c>
      <c r="I2253" s="35" t="str">
        <f>VLOOKUP($A2253,'Medical Examinations'!$A:$N,6,0)</f>
        <v>No</v>
      </c>
      <c r="J2253" s="35">
        <f>VLOOKUP($A2253,'Medical Examinations'!$A:$N,9,0)</f>
        <v>1</v>
      </c>
      <c r="K2253" s="35" t="str">
        <f>VLOOKUP($A2253,'Medical Examinations'!$A:$N,10,0)</f>
        <v>No</v>
      </c>
      <c r="L2253" s="35" t="str">
        <f>VLOOKUP($A2253,'Medical Examinations'!$A:$N,12,0)</f>
        <v>Normal Weight</v>
      </c>
      <c r="M2253" s="35" t="str">
        <f>VLOOKUP($A2253,'Medical Examinations'!$A:$N,13,0)</f>
        <v>Normal</v>
      </c>
      <c r="N2253" s="45">
        <f>IFERROR(VLOOKUP($A2253,'Hospitalisation Details'!$A:$P,15,0),"")</f>
        <v>38196</v>
      </c>
      <c r="O2253" s="46">
        <f>IFERROR(VLOOKUP($A2253,'Hospitalisation Details'!$A:$P,6,0),"")</f>
        <v>1285</v>
      </c>
      <c r="P2253" s="47" t="str">
        <f>IFERROR(VLOOKUP($A2253,'Hospitalisation Details'!$A:$P,12,0),"")</f>
        <v>tier - 2</v>
      </c>
      <c r="Q2253" s="47" t="str">
        <f>IFERROR(VLOOKUP($A2253,'Hospitalisation Details'!$A:$P,13,0),"")</f>
        <v>tier - 3</v>
      </c>
      <c r="R2253" s="47" t="str">
        <f>IFERROR(VLOOKUP($A2253,'Hospitalisation Details'!$A:$P,14,0),"")</f>
        <v>R1013</v>
      </c>
      <c r="S2253" s="47">
        <f>IFERROR(VLOOKUP($A2253,'Hospitalisation Details'!$A:$P,16,0),"")</f>
        <v>18</v>
      </c>
    </row>
    <row r="2254" spans="1:19" x14ac:dyDescent="0.3">
      <c r="A2254" s="34" t="str">
        <f>'Medical Examinations'!A2254</f>
        <v>Id2253</v>
      </c>
      <c r="B2254" s="36" t="str">
        <f>VLOOKUP($A2254,'Customer Names'!A:E,3,FALSE)</f>
        <v>Ms.</v>
      </c>
      <c r="C2254" s="37" t="str">
        <f>VLOOKUP($A2254,'Customer Names'!$A:$E,4,FALSE)</f>
        <v xml:space="preserve"> Sonja</v>
      </c>
      <c r="D2254" s="37" t="str">
        <f>VLOOKUP($A2254,'Customer Names'!A:E,5,FALSE)</f>
        <v>Wieck</v>
      </c>
      <c r="E2254" s="35">
        <f>VLOOKUP($A2254,'Medical Examinations'!$A:$H,2,FALSE)</f>
        <v>19.43</v>
      </c>
      <c r="F2254" s="35">
        <f>VLOOKUP($A2254,'Medical Examinations'!$A:$H,3,FALSE)</f>
        <v>5.85</v>
      </c>
      <c r="G2254" s="35" t="str">
        <f>VLOOKUP($A2254,'Medical Examinations'!$A:$N,11,0)</f>
        <v>No</v>
      </c>
      <c r="H2254" s="35" t="str">
        <f>VLOOKUP($A2254,'Medical Examinations'!$A:$N,5,0)</f>
        <v>yes</v>
      </c>
      <c r="I2254" s="35" t="str">
        <f>VLOOKUP($A2254,'Medical Examinations'!$A:$N,6,0)</f>
        <v>No</v>
      </c>
      <c r="J2254" s="35">
        <f>VLOOKUP($A2254,'Medical Examinations'!$A:$N,9,0)</f>
        <v>1</v>
      </c>
      <c r="K2254" s="35" t="str">
        <f>VLOOKUP($A2254,'Medical Examinations'!$A:$N,10,0)</f>
        <v>No</v>
      </c>
      <c r="L2254" s="35" t="str">
        <f>VLOOKUP($A2254,'Medical Examinations'!$A:$N,12,0)</f>
        <v>Normal Weight</v>
      </c>
      <c r="M2254" s="35" t="str">
        <f>VLOOKUP($A2254,'Medical Examinations'!$A:$N,13,0)</f>
        <v>Prediabetes</v>
      </c>
      <c r="N2254" s="45">
        <f>IFERROR(VLOOKUP($A2254,'Hospitalisation Details'!$A:$P,15,0),"")</f>
        <v>38260</v>
      </c>
      <c r="O2254" s="46">
        <f>IFERROR(VLOOKUP($A2254,'Hospitalisation Details'!$A:$P,6,0),"")</f>
        <v>1283</v>
      </c>
      <c r="P2254" s="47" t="str">
        <f>IFERROR(VLOOKUP($A2254,'Hospitalisation Details'!$A:$P,12,0),"")</f>
        <v>tier - 2</v>
      </c>
      <c r="Q2254" s="47" t="str">
        <f>IFERROR(VLOOKUP($A2254,'Hospitalisation Details'!$A:$P,13,0),"")</f>
        <v>tier - 1</v>
      </c>
      <c r="R2254" s="47" t="str">
        <f>IFERROR(VLOOKUP($A2254,'Hospitalisation Details'!$A:$P,14,0),"")</f>
        <v>R1013</v>
      </c>
      <c r="S2254" s="47">
        <f>IFERROR(VLOOKUP($A2254,'Hospitalisation Details'!$A:$P,16,0),"")</f>
        <v>18</v>
      </c>
    </row>
    <row r="2255" spans="1:19" x14ac:dyDescent="0.3">
      <c r="A2255" s="34" t="str">
        <f>'Medical Examinations'!A2255</f>
        <v>Id2254</v>
      </c>
      <c r="B2255" s="36" t="str">
        <f>VLOOKUP($A2255,'Customer Names'!A:E,3,FALSE)</f>
        <v>Ms.</v>
      </c>
      <c r="C2255" s="37" t="str">
        <f>VLOOKUP($A2255,'Customer Names'!$A:$E,4,FALSE)</f>
        <v xml:space="preserve"> Alexandra</v>
      </c>
      <c r="D2255" s="37" t="str">
        <f>VLOOKUP($A2255,'Customer Names'!A:E,5,FALSE)</f>
        <v>Friel</v>
      </c>
      <c r="E2255" s="35">
        <f>VLOOKUP($A2255,'Medical Examinations'!$A:$H,2,FALSE)</f>
        <v>15.22</v>
      </c>
      <c r="F2255" s="35">
        <f>VLOOKUP($A2255,'Medical Examinations'!$A:$H,3,FALSE)</f>
        <v>4.92</v>
      </c>
      <c r="G2255" s="35" t="str">
        <f>VLOOKUP($A2255,'Medical Examinations'!$A:$N,11,0)</f>
        <v>Yes</v>
      </c>
      <c r="H2255" s="35" t="str">
        <f>VLOOKUP($A2255,'Medical Examinations'!$A:$N,5,0)</f>
        <v>No</v>
      </c>
      <c r="I2255" s="35" t="str">
        <f>VLOOKUP($A2255,'Medical Examinations'!$A:$N,6,0)</f>
        <v>Yes</v>
      </c>
      <c r="J2255" s="35">
        <f>VLOOKUP($A2255,'Medical Examinations'!$A:$N,9,0)</f>
        <v>1</v>
      </c>
      <c r="K2255" s="35" t="str">
        <f>VLOOKUP($A2255,'Medical Examinations'!$A:$N,10,0)</f>
        <v>No</v>
      </c>
      <c r="L2255" s="35" t="str">
        <f>VLOOKUP($A2255,'Medical Examinations'!$A:$N,12,0)</f>
        <v>Underweight</v>
      </c>
      <c r="M2255" s="35" t="str">
        <f>VLOOKUP($A2255,'Medical Examinations'!$A:$N,13,0)</f>
        <v>Normal</v>
      </c>
      <c r="N2255" s="45">
        <f>IFERROR(VLOOKUP($A2255,'Hospitalisation Details'!$A:$P,15,0),"")</f>
        <v>35729</v>
      </c>
      <c r="O2255" s="46">
        <f>IFERROR(VLOOKUP($A2255,'Hospitalisation Details'!$A:$P,6,0),"")</f>
        <v>1276</v>
      </c>
      <c r="P2255" s="47" t="str">
        <f>IFERROR(VLOOKUP($A2255,'Hospitalisation Details'!$A:$P,12,0),"")</f>
        <v>tier - 2</v>
      </c>
      <c r="Q2255" s="47" t="str">
        <f>IFERROR(VLOOKUP($A2255,'Hospitalisation Details'!$A:$P,13,0),"")</f>
        <v>tier - 2</v>
      </c>
      <c r="R2255" s="47" t="str">
        <f>IFERROR(VLOOKUP($A2255,'Hospitalisation Details'!$A:$P,14,0),"")</f>
        <v>R1012</v>
      </c>
      <c r="S2255" s="47">
        <f>IFERROR(VLOOKUP($A2255,'Hospitalisation Details'!$A:$P,16,0),"")</f>
        <v>25</v>
      </c>
    </row>
    <row r="2256" spans="1:19" x14ac:dyDescent="0.3">
      <c r="A2256" s="34" t="str">
        <f>'Medical Examinations'!A2256</f>
        <v>Id2255</v>
      </c>
      <c r="B2256" s="36" t="str">
        <f>VLOOKUP($A2256,'Customer Names'!A:E,3,FALSE)</f>
        <v>Ms.</v>
      </c>
      <c r="C2256" s="37" t="str">
        <f>VLOOKUP($A2256,'Customer Names'!$A:$E,4,FALSE)</f>
        <v xml:space="preserve"> Martha L.</v>
      </c>
      <c r="D2256" s="37" t="str">
        <f>VLOOKUP($A2256,'Customer Names'!A:E,5,FALSE)</f>
        <v>Santandreu</v>
      </c>
      <c r="E2256" s="35">
        <f>VLOOKUP($A2256,'Medical Examinations'!$A:$H,2,FALSE)</f>
        <v>20.72</v>
      </c>
      <c r="F2256" s="35">
        <f>VLOOKUP($A2256,'Medical Examinations'!$A:$H,3,FALSE)</f>
        <v>9.4600000000000009</v>
      </c>
      <c r="G2256" s="35" t="str">
        <f>VLOOKUP($A2256,'Medical Examinations'!$A:$N,11,0)</f>
        <v>No</v>
      </c>
      <c r="H2256" s="35" t="str">
        <f>VLOOKUP($A2256,'Medical Examinations'!$A:$N,5,0)</f>
        <v>No</v>
      </c>
      <c r="I2256" s="35" t="str">
        <f>VLOOKUP($A2256,'Medical Examinations'!$A:$N,6,0)</f>
        <v>No</v>
      </c>
      <c r="J2256" s="35">
        <f>VLOOKUP($A2256,'Medical Examinations'!$A:$N,9,0)</f>
        <v>0</v>
      </c>
      <c r="K2256" s="35" t="str">
        <f>VLOOKUP($A2256,'Medical Examinations'!$A:$N,10,0)</f>
        <v>No</v>
      </c>
      <c r="L2256" s="35" t="str">
        <f>VLOOKUP($A2256,'Medical Examinations'!$A:$N,12,0)</f>
        <v>Normal Weight</v>
      </c>
      <c r="M2256" s="35" t="str">
        <f>VLOOKUP($A2256,'Medical Examinations'!$A:$N,13,0)</f>
        <v>Diabetes</v>
      </c>
      <c r="N2256" s="45">
        <f>IFERROR(VLOOKUP($A2256,'Hospitalisation Details'!$A:$P,15,0),"")</f>
        <v>37594</v>
      </c>
      <c r="O2256" s="46">
        <f>IFERROR(VLOOKUP($A2256,'Hospitalisation Details'!$A:$P,6,0),"")</f>
        <v>1267</v>
      </c>
      <c r="P2256" s="47" t="str">
        <f>IFERROR(VLOOKUP($A2256,'Hospitalisation Details'!$A:$P,12,0),"")</f>
        <v>tier - 2</v>
      </c>
      <c r="Q2256" s="47" t="str">
        <f>IFERROR(VLOOKUP($A2256,'Hospitalisation Details'!$A:$P,13,0),"")</f>
        <v>tier - 1</v>
      </c>
      <c r="R2256" s="47" t="str">
        <f>IFERROR(VLOOKUP($A2256,'Hospitalisation Details'!$A:$P,14,0),"")</f>
        <v>R1013</v>
      </c>
      <c r="S2256" s="47">
        <f>IFERROR(VLOOKUP($A2256,'Hospitalisation Details'!$A:$P,16,0),"")</f>
        <v>20</v>
      </c>
    </row>
    <row r="2257" spans="1:19" x14ac:dyDescent="0.3">
      <c r="A2257" s="34" t="str">
        <f>'Medical Examinations'!A2257</f>
        <v>Id2256</v>
      </c>
      <c r="B2257" s="36" t="str">
        <f>VLOOKUP($A2257,'Customer Names'!A:E,3,FALSE)</f>
        <v>Mr.</v>
      </c>
      <c r="C2257" s="37" t="str">
        <f>VLOOKUP($A2257,'Customer Names'!$A:$E,4,FALSE)</f>
        <v xml:space="preserve"> Ryan C.</v>
      </c>
      <c r="D2257" s="37" t="str">
        <f>VLOOKUP($A2257,'Customer Names'!A:E,5,FALSE)</f>
        <v>Johnson</v>
      </c>
      <c r="E2257" s="35">
        <f>VLOOKUP($A2257,'Medical Examinations'!$A:$H,2,FALSE)</f>
        <v>35.4</v>
      </c>
      <c r="F2257" s="35">
        <f>VLOOKUP($A2257,'Medical Examinations'!$A:$H,3,FALSE)</f>
        <v>5.94</v>
      </c>
      <c r="G2257" s="35" t="str">
        <f>VLOOKUP($A2257,'Medical Examinations'!$A:$N,11,0)</f>
        <v>No</v>
      </c>
      <c r="H2257" s="35" t="str">
        <f>VLOOKUP($A2257,'Medical Examinations'!$A:$N,5,0)</f>
        <v>No</v>
      </c>
      <c r="I2257" s="35" t="str">
        <f>VLOOKUP($A2257,'Medical Examinations'!$A:$N,6,0)</f>
        <v>Yes</v>
      </c>
      <c r="J2257" s="35">
        <f>VLOOKUP($A2257,'Medical Examinations'!$A:$N,9,0)</f>
        <v>1</v>
      </c>
      <c r="K2257" s="35" t="str">
        <f>VLOOKUP($A2257,'Medical Examinations'!$A:$N,10,0)</f>
        <v>No</v>
      </c>
      <c r="L2257" s="35" t="str">
        <f>VLOOKUP($A2257,'Medical Examinations'!$A:$N,12,0)</f>
        <v>Obesity</v>
      </c>
      <c r="M2257" s="35" t="str">
        <f>VLOOKUP($A2257,'Medical Examinations'!$A:$N,13,0)</f>
        <v>Prediabetes</v>
      </c>
      <c r="N2257" s="45">
        <f>IFERROR(VLOOKUP($A2257,'Hospitalisation Details'!$A:$P,15,0),"")</f>
        <v>37946</v>
      </c>
      <c r="O2257" s="46">
        <f>IFERROR(VLOOKUP($A2257,'Hospitalisation Details'!$A:$P,6,0),"")</f>
        <v>1263.25</v>
      </c>
      <c r="P2257" s="47" t="str">
        <f>IFERROR(VLOOKUP($A2257,'Hospitalisation Details'!$A:$P,12,0),"")</f>
        <v>tier - 2</v>
      </c>
      <c r="Q2257" s="47" t="str">
        <f>IFERROR(VLOOKUP($A2257,'Hospitalisation Details'!$A:$P,13,0),"")</f>
        <v>tier - 3</v>
      </c>
      <c r="R2257" s="47" t="str">
        <f>IFERROR(VLOOKUP($A2257,'Hospitalisation Details'!$A:$P,14,0),"")</f>
        <v>R1011</v>
      </c>
      <c r="S2257" s="47">
        <f>IFERROR(VLOOKUP($A2257,'Hospitalisation Details'!$A:$P,16,0),"")</f>
        <v>19</v>
      </c>
    </row>
    <row r="2258" spans="1:19" x14ac:dyDescent="0.3">
      <c r="A2258" s="34" t="str">
        <f>'Medical Examinations'!A2258</f>
        <v>Id2257</v>
      </c>
      <c r="B2258" s="36" t="str">
        <f>VLOOKUP($A2258,'Customer Names'!A:E,3,FALSE)</f>
        <v>Mr.</v>
      </c>
      <c r="C2258" s="37" t="str">
        <f>VLOOKUP($A2258,'Customer Names'!$A:$E,4,FALSE)</f>
        <v xml:space="preserve"> Cliff</v>
      </c>
      <c r="D2258" s="37" t="str">
        <f>VLOOKUP($A2258,'Customer Names'!A:E,5,FALSE)</f>
        <v>Gerber</v>
      </c>
      <c r="E2258" s="35">
        <f>VLOOKUP($A2258,'Medical Examinations'!$A:$H,2,FALSE)</f>
        <v>34.4</v>
      </c>
      <c r="F2258" s="35">
        <f>VLOOKUP($A2258,'Medical Examinations'!$A:$H,3,FALSE)</f>
        <v>5.7</v>
      </c>
      <c r="G2258" s="35" t="str">
        <f>VLOOKUP($A2258,'Medical Examinations'!$A:$N,11,0)</f>
        <v>No</v>
      </c>
      <c r="H2258" s="35" t="str">
        <f>VLOOKUP($A2258,'Medical Examinations'!$A:$N,5,0)</f>
        <v>No</v>
      </c>
      <c r="I2258" s="35" t="str">
        <f>VLOOKUP($A2258,'Medical Examinations'!$A:$N,6,0)</f>
        <v>Yes</v>
      </c>
      <c r="J2258" s="35">
        <f>VLOOKUP($A2258,'Medical Examinations'!$A:$N,9,0)</f>
        <v>1</v>
      </c>
      <c r="K2258" s="35" t="str">
        <f>VLOOKUP($A2258,'Medical Examinations'!$A:$N,10,0)</f>
        <v>No</v>
      </c>
      <c r="L2258" s="35" t="str">
        <f>VLOOKUP($A2258,'Medical Examinations'!$A:$N,12,0)</f>
        <v>Obesity</v>
      </c>
      <c r="M2258" s="35" t="str">
        <f>VLOOKUP($A2258,'Medical Examinations'!$A:$N,13,0)</f>
        <v>Prediabetes</v>
      </c>
      <c r="N2258" s="45">
        <f>IFERROR(VLOOKUP($A2258,'Hospitalisation Details'!$A:$P,15,0),"")</f>
        <v>37848</v>
      </c>
      <c r="O2258" s="46">
        <f>IFERROR(VLOOKUP($A2258,'Hospitalisation Details'!$A:$P,6,0),"")</f>
        <v>1261.8599999999999</v>
      </c>
      <c r="P2258" s="47" t="str">
        <f>IFERROR(VLOOKUP($A2258,'Hospitalisation Details'!$A:$P,12,0),"")</f>
        <v>tier - 2</v>
      </c>
      <c r="Q2258" s="47" t="str">
        <f>IFERROR(VLOOKUP($A2258,'Hospitalisation Details'!$A:$P,13,0),"")</f>
        <v>tier - 3</v>
      </c>
      <c r="R2258" s="47" t="str">
        <f>IFERROR(VLOOKUP($A2258,'Hospitalisation Details'!$A:$P,14,0),"")</f>
        <v>R1011</v>
      </c>
      <c r="S2258" s="47">
        <f>IFERROR(VLOOKUP($A2258,'Hospitalisation Details'!$A:$P,16,0),"")</f>
        <v>19</v>
      </c>
    </row>
    <row r="2259" spans="1:19" x14ac:dyDescent="0.3">
      <c r="A2259" s="34" t="str">
        <f>'Medical Examinations'!A2259</f>
        <v>Id2258</v>
      </c>
      <c r="B2259" s="36" t="str">
        <f>VLOOKUP($A2259,'Customer Names'!A:E,3,FALSE)</f>
        <v>Mr.</v>
      </c>
      <c r="C2259" s="37" t="str">
        <f>VLOOKUP($A2259,'Customer Names'!$A:$E,4,FALSE)</f>
        <v xml:space="preserve"> Blue</v>
      </c>
      <c r="D2259" s="37" t="str">
        <f>VLOOKUP($A2259,'Customer Names'!A:E,5,FALSE)</f>
        <v>Benadum</v>
      </c>
      <c r="E2259" s="35">
        <f>VLOOKUP($A2259,'Medical Examinations'!$A:$H,2,FALSE)</f>
        <v>34.1</v>
      </c>
      <c r="F2259" s="35">
        <f>VLOOKUP($A2259,'Medical Examinations'!$A:$H,3,FALSE)</f>
        <v>4.13</v>
      </c>
      <c r="G2259" s="35" t="str">
        <f>VLOOKUP($A2259,'Medical Examinations'!$A:$N,11,0)</f>
        <v>No</v>
      </c>
      <c r="H2259" s="35" t="str">
        <f>VLOOKUP($A2259,'Medical Examinations'!$A:$N,5,0)</f>
        <v>No</v>
      </c>
      <c r="I2259" s="35" t="str">
        <f>VLOOKUP($A2259,'Medical Examinations'!$A:$N,6,0)</f>
        <v>Yes</v>
      </c>
      <c r="J2259" s="35">
        <f>VLOOKUP($A2259,'Medical Examinations'!$A:$N,9,0)</f>
        <v>1</v>
      </c>
      <c r="K2259" s="35" t="str">
        <f>VLOOKUP($A2259,'Medical Examinations'!$A:$N,10,0)</f>
        <v>No</v>
      </c>
      <c r="L2259" s="35" t="str">
        <f>VLOOKUP($A2259,'Medical Examinations'!$A:$N,12,0)</f>
        <v>Obesity</v>
      </c>
      <c r="M2259" s="35" t="str">
        <f>VLOOKUP($A2259,'Medical Examinations'!$A:$N,13,0)</f>
        <v>Normal</v>
      </c>
      <c r="N2259" s="45">
        <f>IFERROR(VLOOKUP($A2259,'Hospitalisation Details'!$A:$P,15,0),"")</f>
        <v>37924</v>
      </c>
      <c r="O2259" s="46">
        <f>IFERROR(VLOOKUP($A2259,'Hospitalisation Details'!$A:$P,6,0),"")</f>
        <v>1261.44</v>
      </c>
      <c r="P2259" s="47" t="str">
        <f>IFERROR(VLOOKUP($A2259,'Hospitalisation Details'!$A:$P,12,0),"")</f>
        <v>tier - 2</v>
      </c>
      <c r="Q2259" s="47" t="str">
        <f>IFERROR(VLOOKUP($A2259,'Hospitalisation Details'!$A:$P,13,0),"")</f>
        <v>tier - 3</v>
      </c>
      <c r="R2259" s="47" t="str">
        <f>IFERROR(VLOOKUP($A2259,'Hospitalisation Details'!$A:$P,14,0),"")</f>
        <v>R1011</v>
      </c>
      <c r="S2259" s="47">
        <f>IFERROR(VLOOKUP($A2259,'Hospitalisation Details'!$A:$P,16,0),"")</f>
        <v>19</v>
      </c>
    </row>
    <row r="2260" spans="1:19" x14ac:dyDescent="0.3">
      <c r="A2260" s="34" t="str">
        <f>'Medical Examinations'!A2260</f>
        <v>Id2259</v>
      </c>
      <c r="B2260" s="36" t="str">
        <f>VLOOKUP($A2260,'Customer Names'!A:E,3,FALSE)</f>
        <v>Mr.</v>
      </c>
      <c r="C2260" s="37" t="str">
        <f>VLOOKUP($A2260,'Customer Names'!$A:$E,4,FALSE)</f>
        <v xml:space="preserve"> Jeffrey M</v>
      </c>
      <c r="D2260" s="37" t="str">
        <f>VLOOKUP($A2260,'Customer Names'!A:E,5,FALSE)</f>
        <v>Ragazzini</v>
      </c>
      <c r="E2260" s="35">
        <f>VLOOKUP($A2260,'Medical Examinations'!$A:$H,2,FALSE)</f>
        <v>30.4</v>
      </c>
      <c r="F2260" s="35">
        <f>VLOOKUP($A2260,'Medical Examinations'!$A:$H,3,FALSE)</f>
        <v>4.7699999999999996</v>
      </c>
      <c r="G2260" s="35" t="str">
        <f>VLOOKUP($A2260,'Medical Examinations'!$A:$N,11,0)</f>
        <v>No</v>
      </c>
      <c r="H2260" s="35" t="str">
        <f>VLOOKUP($A2260,'Medical Examinations'!$A:$N,5,0)</f>
        <v>No</v>
      </c>
      <c r="I2260" s="35" t="str">
        <f>VLOOKUP($A2260,'Medical Examinations'!$A:$N,6,0)</f>
        <v>Yes</v>
      </c>
      <c r="J2260" s="35">
        <f>VLOOKUP($A2260,'Medical Examinations'!$A:$N,9,0)</f>
        <v>1</v>
      </c>
      <c r="K2260" s="35" t="str">
        <f>VLOOKUP($A2260,'Medical Examinations'!$A:$N,10,0)</f>
        <v>No</v>
      </c>
      <c r="L2260" s="35" t="str">
        <f>VLOOKUP($A2260,'Medical Examinations'!$A:$N,12,0)</f>
        <v>Obesity</v>
      </c>
      <c r="M2260" s="35" t="str">
        <f>VLOOKUP($A2260,'Medical Examinations'!$A:$N,13,0)</f>
        <v>Normal</v>
      </c>
      <c r="N2260" s="45">
        <f>IFERROR(VLOOKUP($A2260,'Hospitalisation Details'!$A:$P,15,0),"")</f>
        <v>37907</v>
      </c>
      <c r="O2260" s="46">
        <f>IFERROR(VLOOKUP($A2260,'Hospitalisation Details'!$A:$P,6,0),"")</f>
        <v>1256.3</v>
      </c>
      <c r="P2260" s="47" t="str">
        <f>IFERROR(VLOOKUP($A2260,'Hospitalisation Details'!$A:$P,12,0),"")</f>
        <v>tier - 2</v>
      </c>
      <c r="Q2260" s="47" t="str">
        <f>IFERROR(VLOOKUP($A2260,'Hospitalisation Details'!$A:$P,13,0),"")</f>
        <v>tier - 3</v>
      </c>
      <c r="R2260" s="47" t="str">
        <f>IFERROR(VLOOKUP($A2260,'Hospitalisation Details'!$A:$P,14,0),"")</f>
        <v>R1011</v>
      </c>
      <c r="S2260" s="47">
        <f>IFERROR(VLOOKUP($A2260,'Hospitalisation Details'!$A:$P,16,0),"")</f>
        <v>19</v>
      </c>
    </row>
    <row r="2261" spans="1:19" x14ac:dyDescent="0.3">
      <c r="A2261" s="34" t="str">
        <f>'Medical Examinations'!A2261</f>
        <v>Id2260</v>
      </c>
      <c r="B2261" s="36" t="str">
        <f>VLOOKUP($A2261,'Customer Names'!A:E,3,FALSE)</f>
        <v>Mr.</v>
      </c>
      <c r="C2261" s="37" t="str">
        <f>VLOOKUP($A2261,'Customer Names'!$A:$E,4,FALSE)</f>
        <v xml:space="preserve"> Andrew</v>
      </c>
      <c r="D2261" s="37" t="str">
        <f>VLOOKUP($A2261,'Customer Names'!A:E,5,FALSE)</f>
        <v>Kessinger</v>
      </c>
      <c r="E2261" s="35">
        <f>VLOOKUP($A2261,'Medical Examinations'!$A:$H,2,FALSE)</f>
        <v>28.7</v>
      </c>
      <c r="F2261" s="35">
        <f>VLOOKUP($A2261,'Medical Examinations'!$A:$H,3,FALSE)</f>
        <v>4.99</v>
      </c>
      <c r="G2261" s="35" t="str">
        <f>VLOOKUP($A2261,'Medical Examinations'!$A:$N,11,0)</f>
        <v>No</v>
      </c>
      <c r="H2261" s="35" t="str">
        <f>VLOOKUP($A2261,'Medical Examinations'!$A:$N,5,0)</f>
        <v>No</v>
      </c>
      <c r="I2261" s="35" t="str">
        <f>VLOOKUP($A2261,'Medical Examinations'!$A:$N,6,0)</f>
        <v>Yes</v>
      </c>
      <c r="J2261" s="35">
        <f>VLOOKUP($A2261,'Medical Examinations'!$A:$N,9,0)</f>
        <v>1</v>
      </c>
      <c r="K2261" s="35" t="str">
        <f>VLOOKUP($A2261,'Medical Examinations'!$A:$N,10,0)</f>
        <v>No</v>
      </c>
      <c r="L2261" s="35" t="str">
        <f>VLOOKUP($A2261,'Medical Examinations'!$A:$N,12,0)</f>
        <v>Overweight</v>
      </c>
      <c r="M2261" s="35" t="str">
        <f>VLOOKUP($A2261,'Medical Examinations'!$A:$N,13,0)</f>
        <v>Normal</v>
      </c>
      <c r="N2261" s="45">
        <f>IFERROR(VLOOKUP($A2261,'Hospitalisation Details'!$A:$P,15,0),"")</f>
        <v>37965</v>
      </c>
      <c r="O2261" s="46">
        <f>IFERROR(VLOOKUP($A2261,'Hospitalisation Details'!$A:$P,6,0),"")</f>
        <v>1253.94</v>
      </c>
      <c r="P2261" s="47" t="str">
        <f>IFERROR(VLOOKUP($A2261,'Hospitalisation Details'!$A:$P,12,0),"")</f>
        <v>tier - 2</v>
      </c>
      <c r="Q2261" s="47" t="str">
        <f>IFERROR(VLOOKUP($A2261,'Hospitalisation Details'!$A:$P,13,0),"")</f>
        <v>tier - 2</v>
      </c>
      <c r="R2261" s="47" t="str">
        <f>IFERROR(VLOOKUP($A2261,'Hospitalisation Details'!$A:$P,14,0),"")</f>
        <v>R1011</v>
      </c>
      <c r="S2261" s="47">
        <f>IFERROR(VLOOKUP($A2261,'Hospitalisation Details'!$A:$P,16,0),"")</f>
        <v>19</v>
      </c>
    </row>
    <row r="2262" spans="1:19" x14ac:dyDescent="0.3">
      <c r="A2262" s="34" t="str">
        <f>'Medical Examinations'!A2262</f>
        <v>Id2261</v>
      </c>
      <c r="B2262" s="36" t="str">
        <f>VLOOKUP($A2262,'Customer Names'!A:E,3,FALSE)</f>
        <v>Ms.</v>
      </c>
      <c r="C2262" s="37" t="str">
        <f>VLOOKUP($A2262,'Customer Names'!$A:$E,4,FALSE)</f>
        <v xml:space="preserve"> Julia</v>
      </c>
      <c r="D2262" s="37" t="str">
        <f>VLOOKUP($A2262,'Customer Names'!A:E,5,FALSE)</f>
        <v>Bezgin</v>
      </c>
      <c r="E2262" s="35">
        <f>VLOOKUP($A2262,'Medical Examinations'!$A:$H,2,FALSE)</f>
        <v>17.440000000000001</v>
      </c>
      <c r="F2262" s="35">
        <f>VLOOKUP($A2262,'Medical Examinations'!$A:$H,3,FALSE)</f>
        <v>4.42</v>
      </c>
      <c r="G2262" s="35" t="str">
        <f>VLOOKUP($A2262,'Medical Examinations'!$A:$N,11,0)</f>
        <v>Yes</v>
      </c>
      <c r="H2262" s="35" t="str">
        <f>VLOOKUP($A2262,'Medical Examinations'!$A:$N,5,0)</f>
        <v>No</v>
      </c>
      <c r="I2262" s="35" t="str">
        <f>VLOOKUP($A2262,'Medical Examinations'!$A:$N,6,0)</f>
        <v>Yes</v>
      </c>
      <c r="J2262" s="35">
        <f>VLOOKUP($A2262,'Medical Examinations'!$A:$N,9,0)</f>
        <v>1</v>
      </c>
      <c r="K2262" s="35" t="str">
        <f>VLOOKUP($A2262,'Medical Examinations'!$A:$N,10,0)</f>
        <v>No</v>
      </c>
      <c r="L2262" s="35" t="str">
        <f>VLOOKUP($A2262,'Medical Examinations'!$A:$N,12,0)</f>
        <v>Underweight</v>
      </c>
      <c r="M2262" s="35" t="str">
        <f>VLOOKUP($A2262,'Medical Examinations'!$A:$N,13,0)</f>
        <v>Normal</v>
      </c>
      <c r="N2262" s="45">
        <f>IFERROR(VLOOKUP($A2262,'Hospitalisation Details'!$A:$P,15,0),"")</f>
        <v>35738</v>
      </c>
      <c r="O2262" s="46">
        <f>IFERROR(VLOOKUP($A2262,'Hospitalisation Details'!$A:$P,6,0),"")</f>
        <v>1253</v>
      </c>
      <c r="P2262" s="47" t="str">
        <f>IFERROR(VLOOKUP($A2262,'Hospitalisation Details'!$A:$P,12,0),"")</f>
        <v>tier - 2</v>
      </c>
      <c r="Q2262" s="47" t="str">
        <f>IFERROR(VLOOKUP($A2262,'Hospitalisation Details'!$A:$P,13,0),"")</f>
        <v>tier - 2</v>
      </c>
      <c r="R2262" s="47" t="str">
        <f>IFERROR(VLOOKUP($A2262,'Hospitalisation Details'!$A:$P,14,0),"")</f>
        <v>R1013</v>
      </c>
      <c r="S2262" s="47">
        <f>IFERROR(VLOOKUP($A2262,'Hospitalisation Details'!$A:$P,16,0),"")</f>
        <v>25</v>
      </c>
    </row>
    <row r="2263" spans="1:19" x14ac:dyDescent="0.3">
      <c r="A2263" s="34" t="str">
        <f>'Medical Examinations'!A2263</f>
        <v>Id2262</v>
      </c>
      <c r="B2263" s="36" t="str">
        <f>VLOOKUP($A2263,'Customer Names'!A:E,3,FALSE)</f>
        <v>Mr.</v>
      </c>
      <c r="C2263" s="37" t="str">
        <f>VLOOKUP($A2263,'Customer Names'!$A:$E,4,FALSE)</f>
        <v xml:space="preserve"> Daniel</v>
      </c>
      <c r="D2263" s="37" t="str">
        <f>VLOOKUP($A2263,'Customer Names'!A:E,5,FALSE)</f>
        <v>Woldesilassie</v>
      </c>
      <c r="E2263" s="35">
        <f>VLOOKUP($A2263,'Medical Examinations'!$A:$H,2,FALSE)</f>
        <v>27.6</v>
      </c>
      <c r="F2263" s="35">
        <f>VLOOKUP($A2263,'Medical Examinations'!$A:$H,3,FALSE)</f>
        <v>4.01</v>
      </c>
      <c r="G2263" s="35" t="str">
        <f>VLOOKUP($A2263,'Medical Examinations'!$A:$N,11,0)</f>
        <v>No</v>
      </c>
      <c r="H2263" s="35" t="str">
        <f>VLOOKUP($A2263,'Medical Examinations'!$A:$N,5,0)</f>
        <v>No</v>
      </c>
      <c r="I2263" s="35" t="str">
        <f>VLOOKUP($A2263,'Medical Examinations'!$A:$N,6,0)</f>
        <v>Yes</v>
      </c>
      <c r="J2263" s="35">
        <f>VLOOKUP($A2263,'Medical Examinations'!$A:$N,9,0)</f>
        <v>1</v>
      </c>
      <c r="K2263" s="35" t="str">
        <f>VLOOKUP($A2263,'Medical Examinations'!$A:$N,10,0)</f>
        <v>No</v>
      </c>
      <c r="L2263" s="35" t="str">
        <f>VLOOKUP($A2263,'Medical Examinations'!$A:$N,12,0)</f>
        <v>Overweight</v>
      </c>
      <c r="M2263" s="35" t="str">
        <f>VLOOKUP($A2263,'Medical Examinations'!$A:$N,13,0)</f>
        <v>Normal</v>
      </c>
      <c r="N2263" s="45">
        <f>IFERROR(VLOOKUP($A2263,'Hospitalisation Details'!$A:$P,15,0),"")</f>
        <v>37879</v>
      </c>
      <c r="O2263" s="46">
        <f>IFERROR(VLOOKUP($A2263,'Hospitalisation Details'!$A:$P,6,0),"")</f>
        <v>1252.4100000000001</v>
      </c>
      <c r="P2263" s="47" t="str">
        <f>IFERROR(VLOOKUP($A2263,'Hospitalisation Details'!$A:$P,12,0),"")</f>
        <v>tier - 2</v>
      </c>
      <c r="Q2263" s="47" t="str">
        <f>IFERROR(VLOOKUP($A2263,'Hospitalisation Details'!$A:$P,13,0),"")</f>
        <v>tier - 3</v>
      </c>
      <c r="R2263" s="47" t="str">
        <f>IFERROR(VLOOKUP($A2263,'Hospitalisation Details'!$A:$P,14,0),"")</f>
        <v>R1011</v>
      </c>
      <c r="S2263" s="47">
        <f>IFERROR(VLOOKUP($A2263,'Hospitalisation Details'!$A:$P,16,0),"")</f>
        <v>19</v>
      </c>
    </row>
    <row r="2264" spans="1:19" x14ac:dyDescent="0.3">
      <c r="A2264" s="34" t="str">
        <f>'Medical Examinations'!A2264</f>
        <v>Id2263</v>
      </c>
      <c r="B2264" s="36" t="str">
        <f>VLOOKUP($A2264,'Customer Names'!A:E,3,FALSE)</f>
        <v>Mr.</v>
      </c>
      <c r="C2264" s="37" t="str">
        <f>VLOOKUP($A2264,'Customer Names'!$A:$E,4,FALSE)</f>
        <v xml:space="preserve"> Jaime</v>
      </c>
      <c r="D2264" s="37" t="str">
        <f>VLOOKUP($A2264,'Customer Names'!A:E,5,FALSE)</f>
        <v>Ruiz Herrero</v>
      </c>
      <c r="E2264" s="35">
        <f>VLOOKUP($A2264,'Medical Examinations'!$A:$H,2,FALSE)</f>
        <v>20.7</v>
      </c>
      <c r="F2264" s="35">
        <f>VLOOKUP($A2264,'Medical Examinations'!$A:$H,3,FALSE)</f>
        <v>4.49</v>
      </c>
      <c r="G2264" s="35" t="str">
        <f>VLOOKUP($A2264,'Medical Examinations'!$A:$N,11,0)</f>
        <v>No</v>
      </c>
      <c r="H2264" s="35" t="str">
        <f>VLOOKUP($A2264,'Medical Examinations'!$A:$N,5,0)</f>
        <v>No</v>
      </c>
      <c r="I2264" s="35" t="str">
        <f>VLOOKUP($A2264,'Medical Examinations'!$A:$N,6,0)</f>
        <v>Yes</v>
      </c>
      <c r="J2264" s="35">
        <f>VLOOKUP($A2264,'Medical Examinations'!$A:$N,9,0)</f>
        <v>1</v>
      </c>
      <c r="K2264" s="35" t="str">
        <f>VLOOKUP($A2264,'Medical Examinations'!$A:$N,10,0)</f>
        <v>No</v>
      </c>
      <c r="L2264" s="35" t="str">
        <f>VLOOKUP($A2264,'Medical Examinations'!$A:$N,12,0)</f>
        <v>Normal Weight</v>
      </c>
      <c r="M2264" s="35" t="str">
        <f>VLOOKUP($A2264,'Medical Examinations'!$A:$N,13,0)</f>
        <v>Normal</v>
      </c>
      <c r="N2264" s="45">
        <f>IFERROR(VLOOKUP($A2264,'Hospitalisation Details'!$A:$P,15,0),"")</f>
        <v>37872</v>
      </c>
      <c r="O2264" s="46">
        <f>IFERROR(VLOOKUP($A2264,'Hospitalisation Details'!$A:$P,6,0),"")</f>
        <v>1242.82</v>
      </c>
      <c r="P2264" s="47" t="str">
        <f>IFERROR(VLOOKUP($A2264,'Hospitalisation Details'!$A:$P,12,0),"")</f>
        <v>tier - 2</v>
      </c>
      <c r="Q2264" s="47" t="str">
        <f>IFERROR(VLOOKUP($A2264,'Hospitalisation Details'!$A:$P,13,0),"")</f>
        <v>tier - 1</v>
      </c>
      <c r="R2264" s="47" t="str">
        <f>IFERROR(VLOOKUP($A2264,'Hospitalisation Details'!$A:$P,14,0),"")</f>
        <v>R1011</v>
      </c>
      <c r="S2264" s="47">
        <f>IFERROR(VLOOKUP($A2264,'Hospitalisation Details'!$A:$P,16,0),"")</f>
        <v>19</v>
      </c>
    </row>
    <row r="2265" spans="1:19" x14ac:dyDescent="0.3">
      <c r="A2265" s="34" t="str">
        <f>'Medical Examinations'!A2265</f>
        <v>Id2264</v>
      </c>
      <c r="B2265" s="36" t="str">
        <f>VLOOKUP($A2265,'Customer Names'!A:E,3,FALSE)</f>
        <v>Mr.</v>
      </c>
      <c r="C2265" s="37" t="str">
        <f>VLOOKUP($A2265,'Customer Names'!$A:$E,4,FALSE)</f>
        <v xml:space="preserve"> Mohd Syahidan</v>
      </c>
      <c r="D2265" s="37" t="str">
        <f>VLOOKUP($A2265,'Customer Names'!A:E,5,FALSE)</f>
        <v>Bin Alias</v>
      </c>
      <c r="E2265" s="35">
        <f>VLOOKUP($A2265,'Medical Examinations'!$A:$H,2,FALSE)</f>
        <v>20.3</v>
      </c>
      <c r="F2265" s="35">
        <f>VLOOKUP($A2265,'Medical Examinations'!$A:$H,3,FALSE)</f>
        <v>6.37</v>
      </c>
      <c r="G2265" s="35" t="str">
        <f>VLOOKUP($A2265,'Medical Examinations'!$A:$N,11,0)</f>
        <v>No</v>
      </c>
      <c r="H2265" s="35" t="str">
        <f>VLOOKUP($A2265,'Medical Examinations'!$A:$N,5,0)</f>
        <v>No</v>
      </c>
      <c r="I2265" s="35" t="str">
        <f>VLOOKUP($A2265,'Medical Examinations'!$A:$N,6,0)</f>
        <v>Yes</v>
      </c>
      <c r="J2265" s="35">
        <f>VLOOKUP($A2265,'Medical Examinations'!$A:$N,9,0)</f>
        <v>1</v>
      </c>
      <c r="K2265" s="35" t="str">
        <f>VLOOKUP($A2265,'Medical Examinations'!$A:$N,10,0)</f>
        <v>No</v>
      </c>
      <c r="L2265" s="35" t="str">
        <f>VLOOKUP($A2265,'Medical Examinations'!$A:$N,12,0)</f>
        <v>Normal Weight</v>
      </c>
      <c r="M2265" s="35" t="str">
        <f>VLOOKUP($A2265,'Medical Examinations'!$A:$N,13,0)</f>
        <v>Prediabetes</v>
      </c>
      <c r="N2265" s="45">
        <f>IFERROR(VLOOKUP($A2265,'Hospitalisation Details'!$A:$P,15,0),"")</f>
        <v>37879</v>
      </c>
      <c r="O2265" s="46">
        <f>IFERROR(VLOOKUP($A2265,'Hospitalisation Details'!$A:$P,6,0),"")</f>
        <v>1242.26</v>
      </c>
      <c r="P2265" s="47" t="str">
        <f>IFERROR(VLOOKUP($A2265,'Hospitalisation Details'!$A:$P,12,0),"")</f>
        <v>tier - 2</v>
      </c>
      <c r="Q2265" s="47" t="str">
        <f>IFERROR(VLOOKUP($A2265,'Hospitalisation Details'!$A:$P,13,0),"")</f>
        <v>tier - 1</v>
      </c>
      <c r="R2265" s="47" t="str">
        <f>IFERROR(VLOOKUP($A2265,'Hospitalisation Details'!$A:$P,14,0),"")</f>
        <v>R1011</v>
      </c>
      <c r="S2265" s="47">
        <f>IFERROR(VLOOKUP($A2265,'Hospitalisation Details'!$A:$P,16,0),"")</f>
        <v>19</v>
      </c>
    </row>
    <row r="2266" spans="1:19" x14ac:dyDescent="0.3">
      <c r="A2266" s="34" t="str">
        <f>'Medical Examinations'!A2266</f>
        <v>Id2265</v>
      </c>
      <c r="B2266" s="36" t="str">
        <f>VLOOKUP($A2266,'Customer Names'!A:E,3,FALSE)</f>
        <v>Mr.</v>
      </c>
      <c r="C2266" s="37" t="str">
        <f>VLOOKUP($A2266,'Customer Names'!$A:$E,4,FALSE)</f>
        <v xml:space="preserve"> Matthew</v>
      </c>
      <c r="D2266" s="37" t="str">
        <f>VLOOKUP($A2266,'Customer Names'!A:E,5,FALSE)</f>
        <v>Fischer-Daly</v>
      </c>
      <c r="E2266" s="35">
        <f>VLOOKUP($A2266,'Medical Examinations'!$A:$H,2,FALSE)</f>
        <v>19.8</v>
      </c>
      <c r="F2266" s="35">
        <f>VLOOKUP($A2266,'Medical Examinations'!$A:$H,3,FALSE)</f>
        <v>5.12</v>
      </c>
      <c r="G2266" s="35" t="str">
        <f>VLOOKUP($A2266,'Medical Examinations'!$A:$N,11,0)</f>
        <v>No</v>
      </c>
      <c r="H2266" s="35" t="str">
        <f>VLOOKUP($A2266,'Medical Examinations'!$A:$N,5,0)</f>
        <v>No</v>
      </c>
      <c r="I2266" s="35" t="str">
        <f>VLOOKUP($A2266,'Medical Examinations'!$A:$N,6,0)</f>
        <v>Yes</v>
      </c>
      <c r="J2266" s="35">
        <f>VLOOKUP($A2266,'Medical Examinations'!$A:$N,9,0)</f>
        <v>1</v>
      </c>
      <c r="K2266" s="35" t="str">
        <f>VLOOKUP($A2266,'Medical Examinations'!$A:$N,10,0)</f>
        <v>No</v>
      </c>
      <c r="L2266" s="35" t="str">
        <f>VLOOKUP($A2266,'Medical Examinations'!$A:$N,12,0)</f>
        <v>Normal Weight</v>
      </c>
      <c r="M2266" s="35" t="str">
        <f>VLOOKUP($A2266,'Medical Examinations'!$A:$N,13,0)</f>
        <v>Normal</v>
      </c>
      <c r="N2266" s="45">
        <f>IFERROR(VLOOKUP($A2266,'Hospitalisation Details'!$A:$P,15,0),"")</f>
        <v>37835</v>
      </c>
      <c r="O2266" s="46">
        <f>IFERROR(VLOOKUP($A2266,'Hospitalisation Details'!$A:$P,6,0),"")</f>
        <v>1241.57</v>
      </c>
      <c r="P2266" s="47" t="str">
        <f>IFERROR(VLOOKUP($A2266,'Hospitalisation Details'!$A:$P,12,0),"")</f>
        <v>tier - 2</v>
      </c>
      <c r="Q2266" s="47" t="str">
        <f>IFERROR(VLOOKUP($A2266,'Hospitalisation Details'!$A:$P,13,0),"")</f>
        <v>tier - 2</v>
      </c>
      <c r="R2266" s="47" t="str">
        <f>IFERROR(VLOOKUP($A2266,'Hospitalisation Details'!$A:$P,14,0),"")</f>
        <v>R1011</v>
      </c>
      <c r="S2266" s="47">
        <f>IFERROR(VLOOKUP($A2266,'Hospitalisation Details'!$A:$P,16,0),"")</f>
        <v>19</v>
      </c>
    </row>
    <row r="2267" spans="1:19" x14ac:dyDescent="0.3">
      <c r="A2267" s="34" t="str">
        <f>'Medical Examinations'!A2267</f>
        <v>Id2266</v>
      </c>
      <c r="B2267" s="36" t="str">
        <f>VLOOKUP($A2267,'Customer Names'!A:E,3,FALSE)</f>
        <v>Ms.</v>
      </c>
      <c r="C2267" s="37" t="str">
        <f>VLOOKUP($A2267,'Customer Names'!$A:$E,4,FALSE)</f>
        <v xml:space="preserve"> Elizabeth S.</v>
      </c>
      <c r="D2267" s="37" t="str">
        <f>VLOOKUP($A2267,'Customer Names'!A:E,5,FALSE)</f>
        <v>Pulliam</v>
      </c>
      <c r="E2267" s="35">
        <f>VLOOKUP($A2267,'Medical Examinations'!$A:$H,2,FALSE)</f>
        <v>21.87</v>
      </c>
      <c r="F2267" s="35">
        <f>VLOOKUP($A2267,'Medical Examinations'!$A:$H,3,FALSE)</f>
        <v>8.59</v>
      </c>
      <c r="G2267" s="35" t="str">
        <f>VLOOKUP($A2267,'Medical Examinations'!$A:$N,11,0)</f>
        <v>No</v>
      </c>
      <c r="H2267" s="35" t="str">
        <f>VLOOKUP($A2267,'Medical Examinations'!$A:$N,5,0)</f>
        <v>No</v>
      </c>
      <c r="I2267" s="35" t="str">
        <f>VLOOKUP($A2267,'Medical Examinations'!$A:$N,6,0)</f>
        <v>No</v>
      </c>
      <c r="J2267" s="35">
        <f>VLOOKUP($A2267,'Medical Examinations'!$A:$N,9,0)</f>
        <v>0</v>
      </c>
      <c r="K2267" s="35" t="str">
        <f>VLOOKUP($A2267,'Medical Examinations'!$A:$N,10,0)</f>
        <v>No</v>
      </c>
      <c r="L2267" s="35" t="str">
        <f>VLOOKUP($A2267,'Medical Examinations'!$A:$N,12,0)</f>
        <v>Normal Weight</v>
      </c>
      <c r="M2267" s="35" t="str">
        <f>VLOOKUP($A2267,'Medical Examinations'!$A:$N,13,0)</f>
        <v>Diabetes</v>
      </c>
      <c r="N2267" s="45">
        <f>IFERROR(VLOOKUP($A2267,'Hospitalisation Details'!$A:$P,15,0),"")</f>
        <v>37438</v>
      </c>
      <c r="O2267" s="46">
        <f>IFERROR(VLOOKUP($A2267,'Hospitalisation Details'!$A:$P,6,0),"")</f>
        <v>1241</v>
      </c>
      <c r="P2267" s="47" t="str">
        <f>IFERROR(VLOOKUP($A2267,'Hospitalisation Details'!$A:$P,12,0),"")</f>
        <v>tier - 2</v>
      </c>
      <c r="Q2267" s="47" t="str">
        <f>IFERROR(VLOOKUP($A2267,'Hospitalisation Details'!$A:$P,13,0),"")</f>
        <v>tier - 2</v>
      </c>
      <c r="R2267" s="47" t="str">
        <f>IFERROR(VLOOKUP($A2267,'Hospitalisation Details'!$A:$P,14,0),"")</f>
        <v>R1013</v>
      </c>
      <c r="S2267" s="47">
        <f>IFERROR(VLOOKUP($A2267,'Hospitalisation Details'!$A:$P,16,0),"")</f>
        <v>20</v>
      </c>
    </row>
    <row r="2268" spans="1:19" x14ac:dyDescent="0.3">
      <c r="A2268" s="34" t="str">
        <f>'Medical Examinations'!A2268</f>
        <v>Id2267</v>
      </c>
      <c r="B2268" s="36" t="str">
        <f>VLOOKUP($A2268,'Customer Names'!A:E,3,FALSE)</f>
        <v>Ms.</v>
      </c>
      <c r="C2268" s="37" t="str">
        <f>VLOOKUP($A2268,'Customer Names'!$A:$E,4,FALSE)</f>
        <v xml:space="preserve"> Katie</v>
      </c>
      <c r="D2268" s="37" t="str">
        <f>VLOOKUP($A2268,'Customer Names'!A:E,5,FALSE)</f>
        <v>Guisinger</v>
      </c>
      <c r="E2268" s="35">
        <f>VLOOKUP($A2268,'Medical Examinations'!$A:$H,2,FALSE)</f>
        <v>16.600000000000001</v>
      </c>
      <c r="F2268" s="35">
        <f>VLOOKUP($A2268,'Medical Examinations'!$A:$H,3,FALSE)</f>
        <v>5.87</v>
      </c>
      <c r="G2268" s="35" t="str">
        <f>VLOOKUP($A2268,'Medical Examinations'!$A:$N,11,0)</f>
        <v>No</v>
      </c>
      <c r="H2268" s="35" t="str">
        <f>VLOOKUP($A2268,'Medical Examinations'!$A:$N,5,0)</f>
        <v>No</v>
      </c>
      <c r="I2268" s="35" t="str">
        <f>VLOOKUP($A2268,'Medical Examinations'!$A:$N,6,0)</f>
        <v>No</v>
      </c>
      <c r="J2268" s="35">
        <f>VLOOKUP($A2268,'Medical Examinations'!$A:$N,9,0)</f>
        <v>1</v>
      </c>
      <c r="K2268" s="35" t="str">
        <f>VLOOKUP($A2268,'Medical Examinations'!$A:$N,10,0)</f>
        <v>No</v>
      </c>
      <c r="L2268" s="35" t="str">
        <f>VLOOKUP($A2268,'Medical Examinations'!$A:$N,12,0)</f>
        <v>Underweight</v>
      </c>
      <c r="M2268" s="35" t="str">
        <f>VLOOKUP($A2268,'Medical Examinations'!$A:$N,13,0)</f>
        <v>Prediabetes</v>
      </c>
      <c r="N2268" s="45">
        <f>IFERROR(VLOOKUP($A2268,'Hospitalisation Details'!$A:$P,15,0),"")</f>
        <v>36079</v>
      </c>
      <c r="O2268" s="46">
        <f>IFERROR(VLOOKUP($A2268,'Hospitalisation Details'!$A:$P,6,0),"")</f>
        <v>1240</v>
      </c>
      <c r="P2268" s="47" t="str">
        <f>IFERROR(VLOOKUP($A2268,'Hospitalisation Details'!$A:$P,12,0),"")</f>
        <v>tier - 2</v>
      </c>
      <c r="Q2268" s="47" t="str">
        <f>IFERROR(VLOOKUP($A2268,'Hospitalisation Details'!$A:$P,13,0),"")</f>
        <v>tier - 1</v>
      </c>
      <c r="R2268" s="47" t="str">
        <f>IFERROR(VLOOKUP($A2268,'Hospitalisation Details'!$A:$P,14,0),"")</f>
        <v>R1012</v>
      </c>
      <c r="S2268" s="47">
        <f>IFERROR(VLOOKUP($A2268,'Hospitalisation Details'!$A:$P,16,0),"")</f>
        <v>24</v>
      </c>
    </row>
    <row r="2269" spans="1:19" x14ac:dyDescent="0.3">
      <c r="A2269" s="34" t="str">
        <f>'Medical Examinations'!A2269</f>
        <v>Id2268</v>
      </c>
      <c r="B2269" s="36" t="str">
        <f>VLOOKUP($A2269,'Customer Names'!A:E,3,FALSE)</f>
        <v>Ms.</v>
      </c>
      <c r="C2269" s="37" t="str">
        <f>VLOOKUP($A2269,'Customer Names'!$A:$E,4,FALSE)</f>
        <v xml:space="preserve"> Christi A.</v>
      </c>
      <c r="D2269" s="37" t="str">
        <f>VLOOKUP($A2269,'Customer Names'!A:E,5,FALSE)</f>
        <v>Arnerich</v>
      </c>
      <c r="E2269" s="35">
        <f>VLOOKUP($A2269,'Medical Examinations'!$A:$H,2,FALSE)</f>
        <v>21.98</v>
      </c>
      <c r="F2269" s="35">
        <f>VLOOKUP($A2269,'Medical Examinations'!$A:$H,3,FALSE)</f>
        <v>7.03</v>
      </c>
      <c r="G2269" s="35" t="str">
        <f>VLOOKUP($A2269,'Medical Examinations'!$A:$N,11,0)</f>
        <v>No</v>
      </c>
      <c r="H2269" s="35" t="str">
        <f>VLOOKUP($A2269,'Medical Examinations'!$A:$N,5,0)</f>
        <v>No</v>
      </c>
      <c r="I2269" s="35" t="str">
        <f>VLOOKUP($A2269,'Medical Examinations'!$A:$N,6,0)</f>
        <v>No</v>
      </c>
      <c r="J2269" s="35">
        <f>VLOOKUP($A2269,'Medical Examinations'!$A:$N,9,0)</f>
        <v>0</v>
      </c>
      <c r="K2269" s="35" t="str">
        <f>VLOOKUP($A2269,'Medical Examinations'!$A:$N,10,0)</f>
        <v>No</v>
      </c>
      <c r="L2269" s="35" t="str">
        <f>VLOOKUP($A2269,'Medical Examinations'!$A:$N,12,0)</f>
        <v>Normal Weight</v>
      </c>
      <c r="M2269" s="35" t="str">
        <f>VLOOKUP($A2269,'Medical Examinations'!$A:$N,13,0)</f>
        <v>Diabetes</v>
      </c>
      <c r="N2269" s="45">
        <f>IFERROR(VLOOKUP($A2269,'Hospitalisation Details'!$A:$P,15,0),"")</f>
        <v>37602</v>
      </c>
      <c r="O2269" s="46">
        <f>IFERROR(VLOOKUP($A2269,'Hospitalisation Details'!$A:$P,6,0),"")</f>
        <v>1237</v>
      </c>
      <c r="P2269" s="47" t="str">
        <f>IFERROR(VLOOKUP($A2269,'Hospitalisation Details'!$A:$P,12,0),"")</f>
        <v>tier - 2</v>
      </c>
      <c r="Q2269" s="47" t="str">
        <f>IFERROR(VLOOKUP($A2269,'Hospitalisation Details'!$A:$P,13,0),"")</f>
        <v>tier - 2</v>
      </c>
      <c r="R2269" s="47" t="str">
        <f>IFERROR(VLOOKUP($A2269,'Hospitalisation Details'!$A:$P,14,0),"")</f>
        <v>R1013</v>
      </c>
      <c r="S2269" s="47">
        <f>IFERROR(VLOOKUP($A2269,'Hospitalisation Details'!$A:$P,16,0),"")</f>
        <v>20</v>
      </c>
    </row>
    <row r="2270" spans="1:19" x14ac:dyDescent="0.3">
      <c r="A2270" s="34" t="str">
        <f>'Medical Examinations'!A2270</f>
        <v>Id2269</v>
      </c>
      <c r="B2270" s="36" t="str">
        <f>VLOOKUP($A2270,'Customer Names'!A:E,3,FALSE)</f>
        <v>Ms.</v>
      </c>
      <c r="C2270" s="37" t="str">
        <f>VLOOKUP($A2270,'Customer Names'!$A:$E,4,FALSE)</f>
        <v xml:space="preserve"> Sandra K.</v>
      </c>
      <c r="D2270" s="37" t="str">
        <f>VLOOKUP($A2270,'Customer Names'!A:E,5,FALSE)</f>
        <v>Lynch</v>
      </c>
      <c r="E2270" s="35">
        <f>VLOOKUP($A2270,'Medical Examinations'!$A:$H,2,FALSE)</f>
        <v>19.7</v>
      </c>
      <c r="F2270" s="35">
        <f>VLOOKUP($A2270,'Medical Examinations'!$A:$H,3,FALSE)</f>
        <v>5.51</v>
      </c>
      <c r="G2270" s="35" t="str">
        <f>VLOOKUP($A2270,'Medical Examinations'!$A:$N,11,0)</f>
        <v>No</v>
      </c>
      <c r="H2270" s="35" t="str">
        <f>VLOOKUP($A2270,'Medical Examinations'!$A:$N,5,0)</f>
        <v>No</v>
      </c>
      <c r="I2270" s="35" t="str">
        <f>VLOOKUP($A2270,'Medical Examinations'!$A:$N,6,0)</f>
        <v>No</v>
      </c>
      <c r="J2270" s="35">
        <f>VLOOKUP($A2270,'Medical Examinations'!$A:$N,9,0)</f>
        <v>1</v>
      </c>
      <c r="K2270" s="35" t="str">
        <f>VLOOKUP($A2270,'Medical Examinations'!$A:$N,10,0)</f>
        <v>No</v>
      </c>
      <c r="L2270" s="35" t="str">
        <f>VLOOKUP($A2270,'Medical Examinations'!$A:$N,12,0)</f>
        <v>Normal Weight</v>
      </c>
      <c r="M2270" s="35" t="str">
        <f>VLOOKUP($A2270,'Medical Examinations'!$A:$N,13,0)</f>
        <v>Normal</v>
      </c>
      <c r="N2270" s="45">
        <f>IFERROR(VLOOKUP($A2270,'Hospitalisation Details'!$A:$P,15,0),"")</f>
        <v>35989</v>
      </c>
      <c r="O2270" s="46">
        <f>IFERROR(VLOOKUP($A2270,'Hospitalisation Details'!$A:$P,6,0),"")</f>
        <v>1234</v>
      </c>
      <c r="P2270" s="47" t="str">
        <f>IFERROR(VLOOKUP($A2270,'Hospitalisation Details'!$A:$P,12,0),"")</f>
        <v>tier - 2</v>
      </c>
      <c r="Q2270" s="47" t="str">
        <f>IFERROR(VLOOKUP($A2270,'Hospitalisation Details'!$A:$P,13,0),"")</f>
        <v>tier - 1</v>
      </c>
      <c r="R2270" s="47" t="str">
        <f>IFERROR(VLOOKUP($A2270,'Hospitalisation Details'!$A:$P,14,0),"")</f>
        <v>R1013</v>
      </c>
      <c r="S2270" s="47">
        <f>IFERROR(VLOOKUP($A2270,'Hospitalisation Details'!$A:$P,16,0),"")</f>
        <v>24</v>
      </c>
    </row>
    <row r="2271" spans="1:19" x14ac:dyDescent="0.3">
      <c r="A2271" s="34" t="str">
        <f>'Medical Examinations'!A2271</f>
        <v>Id2270</v>
      </c>
      <c r="B2271" s="36" t="str">
        <f>VLOOKUP($A2271,'Customer Names'!A:E,3,FALSE)</f>
        <v>Ms.</v>
      </c>
      <c r="C2271" s="37" t="str">
        <f>VLOOKUP($A2271,'Customer Names'!$A:$E,4,FALSE)</f>
        <v xml:space="preserve"> Katharine</v>
      </c>
      <c r="D2271" s="37" t="str">
        <f>VLOOKUP($A2271,'Customer Names'!A:E,5,FALSE)</f>
        <v>Reilly</v>
      </c>
      <c r="E2271" s="35">
        <f>VLOOKUP($A2271,'Medical Examinations'!$A:$H,2,FALSE)</f>
        <v>19.21</v>
      </c>
      <c r="F2271" s="35">
        <f>VLOOKUP($A2271,'Medical Examinations'!$A:$H,3,FALSE)</f>
        <v>4.76</v>
      </c>
      <c r="G2271" s="35" t="str">
        <f>VLOOKUP($A2271,'Medical Examinations'!$A:$N,11,0)</f>
        <v>No</v>
      </c>
      <c r="H2271" s="35" t="str">
        <f>VLOOKUP($A2271,'Medical Examinations'!$A:$N,5,0)</f>
        <v>yes</v>
      </c>
      <c r="I2271" s="35" t="str">
        <f>VLOOKUP($A2271,'Medical Examinations'!$A:$N,6,0)</f>
        <v>No</v>
      </c>
      <c r="J2271" s="35">
        <f>VLOOKUP($A2271,'Medical Examinations'!$A:$N,9,0)</f>
        <v>1</v>
      </c>
      <c r="K2271" s="35" t="str">
        <f>VLOOKUP($A2271,'Medical Examinations'!$A:$N,10,0)</f>
        <v>No</v>
      </c>
      <c r="L2271" s="35" t="str">
        <f>VLOOKUP($A2271,'Medical Examinations'!$A:$N,12,0)</f>
        <v>Normal Weight</v>
      </c>
      <c r="M2271" s="35" t="str">
        <f>VLOOKUP($A2271,'Medical Examinations'!$A:$N,13,0)</f>
        <v>Normal</v>
      </c>
      <c r="N2271" s="45">
        <f>IFERROR(VLOOKUP($A2271,'Hospitalisation Details'!$A:$P,15,0),"")</f>
        <v>38276</v>
      </c>
      <c r="O2271" s="46">
        <f>IFERROR(VLOOKUP($A2271,'Hospitalisation Details'!$A:$P,6,0),"")</f>
        <v>1228</v>
      </c>
      <c r="P2271" s="47" t="str">
        <f>IFERROR(VLOOKUP($A2271,'Hospitalisation Details'!$A:$P,12,0),"")</f>
        <v>tier - 2</v>
      </c>
      <c r="Q2271" s="47" t="str">
        <f>IFERROR(VLOOKUP($A2271,'Hospitalisation Details'!$A:$P,13,0),"")</f>
        <v>tier - 1</v>
      </c>
      <c r="R2271" s="47" t="str">
        <f>IFERROR(VLOOKUP($A2271,'Hospitalisation Details'!$A:$P,14,0),"")</f>
        <v>R1012</v>
      </c>
      <c r="S2271" s="47">
        <f>IFERROR(VLOOKUP($A2271,'Hospitalisation Details'!$A:$P,16,0),"")</f>
        <v>18</v>
      </c>
    </row>
    <row r="2272" spans="1:19" x14ac:dyDescent="0.3">
      <c r="A2272" s="34" t="str">
        <f>'Medical Examinations'!A2272</f>
        <v>Id2271</v>
      </c>
      <c r="B2272" s="36" t="str">
        <f>VLOOKUP($A2272,'Customer Names'!A:E,3,FALSE)</f>
        <v>Mr.</v>
      </c>
      <c r="C2272" s="37" t="str">
        <f>VLOOKUP($A2272,'Customer Names'!$A:$E,4,FALSE)</f>
        <v xml:space="preserve"> Jerome</v>
      </c>
      <c r="D2272" s="37" t="str">
        <f>VLOOKUP($A2272,'Customer Names'!A:E,5,FALSE)</f>
        <v>Nolette</v>
      </c>
      <c r="E2272" s="35">
        <f>VLOOKUP($A2272,'Medical Examinations'!$A:$H,2,FALSE)</f>
        <v>19.3</v>
      </c>
      <c r="F2272" s="35">
        <f>VLOOKUP($A2272,'Medical Examinations'!$A:$H,3,FALSE)</f>
        <v>4.7</v>
      </c>
      <c r="G2272" s="35" t="str">
        <f>VLOOKUP($A2272,'Medical Examinations'!$A:$N,11,0)</f>
        <v>No</v>
      </c>
      <c r="H2272" s="35" t="str">
        <f>VLOOKUP($A2272,'Medical Examinations'!$A:$N,5,0)</f>
        <v>yes</v>
      </c>
      <c r="I2272" s="35" t="str">
        <f>VLOOKUP($A2272,'Medical Examinations'!$A:$N,6,0)</f>
        <v>No</v>
      </c>
      <c r="J2272" s="35">
        <f>VLOOKUP($A2272,'Medical Examinations'!$A:$N,9,0)</f>
        <v>1</v>
      </c>
      <c r="K2272" s="35" t="str">
        <f>VLOOKUP($A2272,'Medical Examinations'!$A:$N,10,0)</f>
        <v>No</v>
      </c>
      <c r="L2272" s="35" t="str">
        <f>VLOOKUP($A2272,'Medical Examinations'!$A:$N,12,0)</f>
        <v>Normal Weight</v>
      </c>
      <c r="M2272" s="35" t="str">
        <f>VLOOKUP($A2272,'Medical Examinations'!$A:$N,13,0)</f>
        <v>Normal</v>
      </c>
      <c r="N2272" s="45">
        <f>IFERROR(VLOOKUP($A2272,'Hospitalisation Details'!$A:$P,15,0),"")</f>
        <v>38177</v>
      </c>
      <c r="O2272" s="46">
        <f>IFERROR(VLOOKUP($A2272,'Hospitalisation Details'!$A:$P,6,0),"")</f>
        <v>1224</v>
      </c>
      <c r="P2272" s="47" t="str">
        <f>IFERROR(VLOOKUP($A2272,'Hospitalisation Details'!$A:$P,12,0),"")</f>
        <v>tier - 2</v>
      </c>
      <c r="Q2272" s="47" t="str">
        <f>IFERROR(VLOOKUP($A2272,'Hospitalisation Details'!$A:$P,13,0),"")</f>
        <v>tier - 1</v>
      </c>
      <c r="R2272" s="47" t="str">
        <f>IFERROR(VLOOKUP($A2272,'Hospitalisation Details'!$A:$P,14,0),"")</f>
        <v>R1013</v>
      </c>
      <c r="S2272" s="47">
        <f>IFERROR(VLOOKUP($A2272,'Hospitalisation Details'!$A:$P,16,0),"")</f>
        <v>18</v>
      </c>
    </row>
    <row r="2273" spans="1:19" x14ac:dyDescent="0.3">
      <c r="A2273" s="34" t="str">
        <f>'Medical Examinations'!A2273</f>
        <v>Id2272</v>
      </c>
      <c r="B2273" s="36" t="str">
        <f>VLOOKUP($A2273,'Customer Names'!A:E,3,FALSE)</f>
        <v>Ms.</v>
      </c>
      <c r="C2273" s="37" t="str">
        <f>VLOOKUP($A2273,'Customer Names'!$A:$E,4,FALSE)</f>
        <v xml:space="preserve"> Julia R</v>
      </c>
      <c r="D2273" s="37" t="str">
        <f>VLOOKUP($A2273,'Customer Names'!A:E,5,FALSE)</f>
        <v>Chabrier</v>
      </c>
      <c r="E2273" s="35">
        <f>VLOOKUP($A2273,'Medical Examinations'!$A:$H,2,FALSE)</f>
        <v>16.22</v>
      </c>
      <c r="F2273" s="35">
        <f>VLOOKUP($A2273,'Medical Examinations'!$A:$H,3,FALSE)</f>
        <v>6.21</v>
      </c>
      <c r="G2273" s="35" t="str">
        <f>VLOOKUP($A2273,'Medical Examinations'!$A:$N,11,0)</f>
        <v>Yes</v>
      </c>
      <c r="H2273" s="35" t="str">
        <f>VLOOKUP($A2273,'Medical Examinations'!$A:$N,5,0)</f>
        <v>No</v>
      </c>
      <c r="I2273" s="35" t="str">
        <f>VLOOKUP($A2273,'Medical Examinations'!$A:$N,6,0)</f>
        <v>No</v>
      </c>
      <c r="J2273" s="35">
        <f>VLOOKUP($A2273,'Medical Examinations'!$A:$N,9,0)</f>
        <v>0</v>
      </c>
      <c r="K2273" s="35" t="str">
        <f>VLOOKUP($A2273,'Medical Examinations'!$A:$N,10,0)</f>
        <v>No</v>
      </c>
      <c r="L2273" s="35" t="str">
        <f>VLOOKUP($A2273,'Medical Examinations'!$A:$N,12,0)</f>
        <v>Underweight</v>
      </c>
      <c r="M2273" s="35" t="str">
        <f>VLOOKUP($A2273,'Medical Examinations'!$A:$N,13,0)</f>
        <v>Prediabetes</v>
      </c>
      <c r="N2273" s="45">
        <f>IFERROR(VLOOKUP($A2273,'Hospitalisation Details'!$A:$P,15,0),"")</f>
        <v>35373</v>
      </c>
      <c r="O2273" s="46">
        <f>IFERROR(VLOOKUP($A2273,'Hospitalisation Details'!$A:$P,6,0),"")</f>
        <v>1220</v>
      </c>
      <c r="P2273" s="47" t="str">
        <f>IFERROR(VLOOKUP($A2273,'Hospitalisation Details'!$A:$P,12,0),"")</f>
        <v>tier - 2</v>
      </c>
      <c r="Q2273" s="47" t="str">
        <f>IFERROR(VLOOKUP($A2273,'Hospitalisation Details'!$A:$P,13,0),"")</f>
        <v>tier - 3</v>
      </c>
      <c r="R2273" s="47" t="str">
        <f>IFERROR(VLOOKUP($A2273,'Hospitalisation Details'!$A:$P,14,0),"")</f>
        <v>R1012</v>
      </c>
      <c r="S2273" s="47">
        <f>IFERROR(VLOOKUP($A2273,'Hospitalisation Details'!$A:$P,16,0),"")</f>
        <v>26</v>
      </c>
    </row>
    <row r="2274" spans="1:19" x14ac:dyDescent="0.3">
      <c r="A2274" s="34" t="str">
        <f>'Medical Examinations'!A2274</f>
        <v>Id2273</v>
      </c>
      <c r="B2274" s="36" t="str">
        <f>VLOOKUP($A2274,'Customer Names'!A:E,3,FALSE)</f>
        <v>Mr.</v>
      </c>
      <c r="C2274" s="37" t="str">
        <f>VLOOKUP($A2274,'Customer Names'!$A:$E,4,FALSE)</f>
        <v xml:space="preserve"> Sean Henry</v>
      </c>
      <c r="D2274" s="37" t="str">
        <f>VLOOKUP($A2274,'Customer Names'!A:E,5,FALSE)</f>
        <v>Lee</v>
      </c>
      <c r="E2274" s="35">
        <f>VLOOKUP($A2274,'Medical Examinations'!$A:$H,2,FALSE)</f>
        <v>17.12</v>
      </c>
      <c r="F2274" s="35">
        <f>VLOOKUP($A2274,'Medical Examinations'!$A:$H,3,FALSE)</f>
        <v>4.5199999999999996</v>
      </c>
      <c r="G2274" s="35" t="str">
        <f>VLOOKUP($A2274,'Medical Examinations'!$A:$N,11,0)</f>
        <v>No</v>
      </c>
      <c r="H2274" s="35" t="str">
        <f>VLOOKUP($A2274,'Medical Examinations'!$A:$N,5,0)</f>
        <v>yes</v>
      </c>
      <c r="I2274" s="35" t="str">
        <f>VLOOKUP($A2274,'Medical Examinations'!$A:$N,6,0)</f>
        <v>No</v>
      </c>
      <c r="J2274" s="35">
        <f>VLOOKUP($A2274,'Medical Examinations'!$A:$N,9,0)</f>
        <v>1</v>
      </c>
      <c r="K2274" s="35" t="str">
        <f>VLOOKUP($A2274,'Medical Examinations'!$A:$N,10,0)</f>
        <v>No</v>
      </c>
      <c r="L2274" s="35" t="str">
        <f>VLOOKUP($A2274,'Medical Examinations'!$A:$N,12,0)</f>
        <v>Underweight</v>
      </c>
      <c r="M2274" s="35" t="str">
        <f>VLOOKUP($A2274,'Medical Examinations'!$A:$N,13,0)</f>
        <v>Normal</v>
      </c>
      <c r="N2274" s="45">
        <f>IFERROR(VLOOKUP($A2274,'Hospitalisation Details'!$A:$P,15,0),"")</f>
        <v>38140</v>
      </c>
      <c r="O2274" s="46">
        <f>IFERROR(VLOOKUP($A2274,'Hospitalisation Details'!$A:$P,6,0),"")</f>
        <v>1210</v>
      </c>
      <c r="P2274" s="47" t="str">
        <f>IFERROR(VLOOKUP($A2274,'Hospitalisation Details'!$A:$P,12,0),"")</f>
        <v>tier - 2</v>
      </c>
      <c r="Q2274" s="47" t="str">
        <f>IFERROR(VLOOKUP($A2274,'Hospitalisation Details'!$A:$P,13,0),"")</f>
        <v>tier - 1</v>
      </c>
      <c r="R2274" s="47" t="str">
        <f>IFERROR(VLOOKUP($A2274,'Hospitalisation Details'!$A:$P,14,0),"")</f>
        <v>R1013</v>
      </c>
      <c r="S2274" s="47">
        <f>IFERROR(VLOOKUP($A2274,'Hospitalisation Details'!$A:$P,16,0),"")</f>
        <v>19</v>
      </c>
    </row>
    <row r="2275" spans="1:19" x14ac:dyDescent="0.3">
      <c r="A2275" s="34" t="str">
        <f>'Medical Examinations'!A2275</f>
        <v>Id2274</v>
      </c>
      <c r="B2275" s="36" t="str">
        <f>VLOOKUP($A2275,'Customer Names'!A:E,3,FALSE)</f>
        <v>Ms.</v>
      </c>
      <c r="C2275" s="37" t="str">
        <f>VLOOKUP($A2275,'Customer Names'!$A:$E,4,FALSE)</f>
        <v xml:space="preserve"> Rachel A.</v>
      </c>
      <c r="D2275" s="37" t="str">
        <f>VLOOKUP($A2275,'Customer Names'!A:E,5,FALSE)</f>
        <v>Knotts</v>
      </c>
      <c r="E2275" s="35">
        <f>VLOOKUP($A2275,'Medical Examinations'!$A:$H,2,FALSE)</f>
        <v>19.07</v>
      </c>
      <c r="F2275" s="35">
        <f>VLOOKUP($A2275,'Medical Examinations'!$A:$H,3,FALSE)</f>
        <v>5.45</v>
      </c>
      <c r="G2275" s="35" t="str">
        <f>VLOOKUP($A2275,'Medical Examinations'!$A:$N,11,0)</f>
        <v>No</v>
      </c>
      <c r="H2275" s="35" t="str">
        <f>VLOOKUP($A2275,'Medical Examinations'!$A:$N,5,0)</f>
        <v>No</v>
      </c>
      <c r="I2275" s="35" t="str">
        <f>VLOOKUP($A2275,'Medical Examinations'!$A:$N,6,0)</f>
        <v>No</v>
      </c>
      <c r="J2275" s="35">
        <f>VLOOKUP($A2275,'Medical Examinations'!$A:$N,9,0)</f>
        <v>1</v>
      </c>
      <c r="K2275" s="35" t="str">
        <f>VLOOKUP($A2275,'Medical Examinations'!$A:$N,10,0)</f>
        <v>No</v>
      </c>
      <c r="L2275" s="35" t="str">
        <f>VLOOKUP($A2275,'Medical Examinations'!$A:$N,12,0)</f>
        <v>Normal Weight</v>
      </c>
      <c r="M2275" s="35" t="str">
        <f>VLOOKUP($A2275,'Medical Examinations'!$A:$N,13,0)</f>
        <v>Normal</v>
      </c>
      <c r="N2275" s="45">
        <f>IFERROR(VLOOKUP($A2275,'Hospitalisation Details'!$A:$P,15,0),"")</f>
        <v>33883</v>
      </c>
      <c r="O2275" s="46">
        <f>IFERROR(VLOOKUP($A2275,'Hospitalisation Details'!$A:$P,6,0),"")</f>
        <v>1200.55</v>
      </c>
      <c r="P2275" s="47" t="str">
        <f>IFERROR(VLOOKUP($A2275,'Hospitalisation Details'!$A:$P,12,0),"")</f>
        <v>tier - 2</v>
      </c>
      <c r="Q2275" s="47" t="str">
        <f>IFERROR(VLOOKUP($A2275,'Hospitalisation Details'!$A:$P,13,0),"")</f>
        <v>tier - 3</v>
      </c>
      <c r="R2275" s="47" t="str">
        <f>IFERROR(VLOOKUP($A2275,'Hospitalisation Details'!$A:$P,14,0),"")</f>
        <v>R1013</v>
      </c>
      <c r="S2275" s="47">
        <f>IFERROR(VLOOKUP($A2275,'Hospitalisation Details'!$A:$P,16,0),"")</f>
        <v>30</v>
      </c>
    </row>
    <row r="2276" spans="1:19" x14ac:dyDescent="0.3">
      <c r="A2276" s="34" t="str">
        <f>'Medical Examinations'!A2276</f>
        <v>Id2275</v>
      </c>
      <c r="B2276" s="36" t="str">
        <f>VLOOKUP($A2276,'Customer Names'!A:E,3,FALSE)</f>
        <v>Mr.</v>
      </c>
      <c r="C2276" s="37" t="str">
        <f>VLOOKUP($A2276,'Customer Names'!$A:$E,4,FALSE)</f>
        <v xml:space="preserve"> Jim</v>
      </c>
      <c r="D2276" s="37" t="str">
        <f>VLOOKUP($A2276,'Customer Names'!A:E,5,FALSE)</f>
        <v>Pultorak</v>
      </c>
      <c r="E2276" s="35">
        <f>VLOOKUP($A2276,'Medical Examinations'!$A:$H,2,FALSE)</f>
        <v>15.56</v>
      </c>
      <c r="F2276" s="35">
        <f>VLOOKUP($A2276,'Medical Examinations'!$A:$H,3,FALSE)</f>
        <v>4.42</v>
      </c>
      <c r="G2276" s="35" t="str">
        <f>VLOOKUP($A2276,'Medical Examinations'!$A:$N,11,0)</f>
        <v>No</v>
      </c>
      <c r="H2276" s="35" t="str">
        <f>VLOOKUP($A2276,'Medical Examinations'!$A:$N,5,0)</f>
        <v>No</v>
      </c>
      <c r="I2276" s="35" t="str">
        <f>VLOOKUP($A2276,'Medical Examinations'!$A:$N,6,0)</f>
        <v>No</v>
      </c>
      <c r="J2276" s="35">
        <f>VLOOKUP($A2276,'Medical Examinations'!$A:$N,9,0)</f>
        <v>0</v>
      </c>
      <c r="K2276" s="35" t="str">
        <f>VLOOKUP($A2276,'Medical Examinations'!$A:$N,10,0)</f>
        <v>No</v>
      </c>
      <c r="L2276" s="35" t="str">
        <f>VLOOKUP($A2276,'Medical Examinations'!$A:$N,12,0)</f>
        <v>Underweight</v>
      </c>
      <c r="M2276" s="35" t="str">
        <f>VLOOKUP($A2276,'Medical Examinations'!$A:$N,13,0)</f>
        <v>Normal</v>
      </c>
      <c r="N2276" s="45">
        <f>IFERROR(VLOOKUP($A2276,'Hospitalisation Details'!$A:$P,15,0),"")</f>
        <v>36339</v>
      </c>
      <c r="O2276" s="46">
        <f>IFERROR(VLOOKUP($A2276,'Hospitalisation Details'!$A:$P,6,0),"")</f>
        <v>1200</v>
      </c>
      <c r="P2276" s="47" t="str">
        <f>IFERROR(VLOOKUP($A2276,'Hospitalisation Details'!$A:$P,12,0),"")</f>
        <v>tier - 2</v>
      </c>
      <c r="Q2276" s="47" t="str">
        <f>IFERROR(VLOOKUP($A2276,'Hospitalisation Details'!$A:$P,13,0),"")</f>
        <v>tier - 3</v>
      </c>
      <c r="R2276" s="47" t="str">
        <f>IFERROR(VLOOKUP($A2276,'Hospitalisation Details'!$A:$P,14,0),"")</f>
        <v>R1012</v>
      </c>
      <c r="S2276" s="47">
        <f>IFERROR(VLOOKUP($A2276,'Hospitalisation Details'!$A:$P,16,0),"")</f>
        <v>23</v>
      </c>
    </row>
    <row r="2277" spans="1:19" x14ac:dyDescent="0.3">
      <c r="A2277" s="34" t="str">
        <f>'Medical Examinations'!A2277</f>
        <v>Id2276</v>
      </c>
      <c r="B2277" s="36" t="str">
        <f>VLOOKUP($A2277,'Customer Names'!A:E,3,FALSE)</f>
        <v>Mr.</v>
      </c>
      <c r="C2277" s="37" t="str">
        <f>VLOOKUP($A2277,'Customer Names'!$A:$E,4,FALSE)</f>
        <v xml:space="preserve"> Tim</v>
      </c>
      <c r="D2277" s="37" t="str">
        <f>VLOOKUP($A2277,'Customer Names'!A:E,5,FALSE)</f>
        <v>Maxon</v>
      </c>
      <c r="E2277" s="35">
        <f>VLOOKUP($A2277,'Medical Examinations'!$A:$H,2,FALSE)</f>
        <v>22.76</v>
      </c>
      <c r="F2277" s="35">
        <f>VLOOKUP($A2277,'Medical Examinations'!$A:$H,3,FALSE)</f>
        <v>9.44</v>
      </c>
      <c r="G2277" s="35" t="str">
        <f>VLOOKUP($A2277,'Medical Examinations'!$A:$N,11,0)</f>
        <v>No</v>
      </c>
      <c r="H2277" s="35" t="str">
        <f>VLOOKUP($A2277,'Medical Examinations'!$A:$N,5,0)</f>
        <v>No</v>
      </c>
      <c r="I2277" s="35" t="str">
        <f>VLOOKUP($A2277,'Medical Examinations'!$A:$N,6,0)</f>
        <v>No</v>
      </c>
      <c r="J2277" s="35">
        <f>VLOOKUP($A2277,'Medical Examinations'!$A:$N,9,0)</f>
        <v>0</v>
      </c>
      <c r="K2277" s="35" t="str">
        <f>VLOOKUP($A2277,'Medical Examinations'!$A:$N,10,0)</f>
        <v>No</v>
      </c>
      <c r="L2277" s="35" t="str">
        <f>VLOOKUP($A2277,'Medical Examinations'!$A:$N,12,0)</f>
        <v>Normal Weight</v>
      </c>
      <c r="M2277" s="35" t="str">
        <f>VLOOKUP($A2277,'Medical Examinations'!$A:$N,13,0)</f>
        <v>Diabetes</v>
      </c>
      <c r="N2277" s="45">
        <f>IFERROR(VLOOKUP($A2277,'Hospitalisation Details'!$A:$P,15,0),"")</f>
        <v>37494</v>
      </c>
      <c r="O2277" s="46">
        <f>IFERROR(VLOOKUP($A2277,'Hospitalisation Details'!$A:$P,6,0),"")</f>
        <v>1191</v>
      </c>
      <c r="P2277" s="47" t="str">
        <f>IFERROR(VLOOKUP($A2277,'Hospitalisation Details'!$A:$P,12,0),"")</f>
        <v>tier - 2</v>
      </c>
      <c r="Q2277" s="47" t="str">
        <f>IFERROR(VLOOKUP($A2277,'Hospitalisation Details'!$A:$P,13,0),"")</f>
        <v>tier - 1</v>
      </c>
      <c r="R2277" s="47" t="str">
        <f>IFERROR(VLOOKUP($A2277,'Hospitalisation Details'!$A:$P,14,0),"")</f>
        <v>R1013</v>
      </c>
      <c r="S2277" s="47">
        <f>IFERROR(VLOOKUP($A2277,'Hospitalisation Details'!$A:$P,16,0),"")</f>
        <v>20</v>
      </c>
    </row>
    <row r="2278" spans="1:19" x14ac:dyDescent="0.3">
      <c r="A2278" s="34" t="str">
        <f>'Medical Examinations'!A2278</f>
        <v>Id2277</v>
      </c>
      <c r="B2278" s="36" t="str">
        <f>VLOOKUP($A2278,'Customer Names'!A:E,3,FALSE)</f>
        <v>Ms.</v>
      </c>
      <c r="C2278" s="37" t="str">
        <f>VLOOKUP($A2278,'Customer Names'!$A:$E,4,FALSE)</f>
        <v xml:space="preserve"> Abby L.</v>
      </c>
      <c r="D2278" s="37" t="str">
        <f>VLOOKUP($A2278,'Customer Names'!A:E,5,FALSE)</f>
        <v>Kraai</v>
      </c>
      <c r="E2278" s="35">
        <f>VLOOKUP($A2278,'Medical Examinations'!$A:$H,2,FALSE)</f>
        <v>22.79</v>
      </c>
      <c r="F2278" s="35">
        <f>VLOOKUP($A2278,'Medical Examinations'!$A:$H,3,FALSE)</f>
        <v>6.15</v>
      </c>
      <c r="G2278" s="35" t="str">
        <f>VLOOKUP($A2278,'Medical Examinations'!$A:$N,11,0)</f>
        <v>Yes</v>
      </c>
      <c r="H2278" s="35" t="str">
        <f>VLOOKUP($A2278,'Medical Examinations'!$A:$N,5,0)</f>
        <v>No</v>
      </c>
      <c r="I2278" s="35" t="str">
        <f>VLOOKUP($A2278,'Medical Examinations'!$A:$N,6,0)</f>
        <v>Yes</v>
      </c>
      <c r="J2278" s="35">
        <f>VLOOKUP($A2278,'Medical Examinations'!$A:$N,9,0)</f>
        <v>1</v>
      </c>
      <c r="K2278" s="35" t="str">
        <f>VLOOKUP($A2278,'Medical Examinations'!$A:$N,10,0)</f>
        <v>No</v>
      </c>
      <c r="L2278" s="35" t="str">
        <f>VLOOKUP($A2278,'Medical Examinations'!$A:$N,12,0)</f>
        <v>Normal Weight</v>
      </c>
      <c r="M2278" s="35" t="str">
        <f>VLOOKUP($A2278,'Medical Examinations'!$A:$N,13,0)</f>
        <v>Prediabetes</v>
      </c>
      <c r="N2278" s="45">
        <f>IFERROR(VLOOKUP($A2278,'Hospitalisation Details'!$A:$P,15,0),"")</f>
        <v>35609</v>
      </c>
      <c r="O2278" s="46">
        <f>IFERROR(VLOOKUP($A2278,'Hospitalisation Details'!$A:$P,6,0),"")</f>
        <v>1178.07</v>
      </c>
      <c r="P2278" s="47" t="str">
        <f>IFERROR(VLOOKUP($A2278,'Hospitalisation Details'!$A:$P,12,0),"")</f>
        <v>tier - 2</v>
      </c>
      <c r="Q2278" s="47" t="str">
        <f>IFERROR(VLOOKUP($A2278,'Hospitalisation Details'!$A:$P,13,0),"")</f>
        <v>tier - 2</v>
      </c>
      <c r="R2278" s="47" t="str">
        <f>IFERROR(VLOOKUP($A2278,'Hospitalisation Details'!$A:$P,14,0),"")</f>
        <v>R1013</v>
      </c>
      <c r="S2278" s="47">
        <f>IFERROR(VLOOKUP($A2278,'Hospitalisation Details'!$A:$P,16,0),"")</f>
        <v>25</v>
      </c>
    </row>
    <row r="2279" spans="1:19" x14ac:dyDescent="0.3">
      <c r="A2279" s="34" t="str">
        <f>'Medical Examinations'!A2279</f>
        <v>Id2278</v>
      </c>
      <c r="B2279" s="36" t="str">
        <f>VLOOKUP($A2279,'Customer Names'!A:E,3,FALSE)</f>
        <v>Mr.</v>
      </c>
      <c r="C2279" s="37" t="str">
        <f>VLOOKUP($A2279,'Customer Names'!$A:$E,4,FALSE)</f>
        <v xml:space="preserve"> Mark</v>
      </c>
      <c r="D2279" s="37" t="str">
        <f>VLOOKUP($A2279,'Customer Names'!A:E,5,FALSE)</f>
        <v>Larosa</v>
      </c>
      <c r="E2279" s="35">
        <f>VLOOKUP($A2279,'Medical Examinations'!$A:$H,2,FALSE)</f>
        <v>17.41</v>
      </c>
      <c r="F2279" s="35">
        <f>VLOOKUP($A2279,'Medical Examinations'!$A:$H,3,FALSE)</f>
        <v>5.13</v>
      </c>
      <c r="G2279" s="35" t="str">
        <f>VLOOKUP($A2279,'Medical Examinations'!$A:$N,11,0)</f>
        <v>Yes</v>
      </c>
      <c r="H2279" s="35" t="str">
        <f>VLOOKUP($A2279,'Medical Examinations'!$A:$N,5,0)</f>
        <v>No</v>
      </c>
      <c r="I2279" s="35" t="str">
        <f>VLOOKUP($A2279,'Medical Examinations'!$A:$N,6,0)</f>
        <v>No</v>
      </c>
      <c r="J2279" s="35">
        <f>VLOOKUP($A2279,'Medical Examinations'!$A:$N,9,0)</f>
        <v>0</v>
      </c>
      <c r="K2279" s="35" t="str">
        <f>VLOOKUP($A2279,'Medical Examinations'!$A:$N,10,0)</f>
        <v>No</v>
      </c>
      <c r="L2279" s="35" t="str">
        <f>VLOOKUP($A2279,'Medical Examinations'!$A:$N,12,0)</f>
        <v>Underweight</v>
      </c>
      <c r="M2279" s="35" t="str">
        <f>VLOOKUP($A2279,'Medical Examinations'!$A:$N,13,0)</f>
        <v>Normal</v>
      </c>
      <c r="N2279" s="45">
        <f>IFERROR(VLOOKUP($A2279,'Hospitalisation Details'!$A:$P,15,0),"")</f>
        <v>35288</v>
      </c>
      <c r="O2279" s="46">
        <f>IFERROR(VLOOKUP($A2279,'Hospitalisation Details'!$A:$P,6,0),"")</f>
        <v>1178</v>
      </c>
      <c r="P2279" s="47" t="str">
        <f>IFERROR(VLOOKUP($A2279,'Hospitalisation Details'!$A:$P,12,0),"")</f>
        <v>tier - 2</v>
      </c>
      <c r="Q2279" s="47" t="str">
        <f>IFERROR(VLOOKUP($A2279,'Hospitalisation Details'!$A:$P,13,0),"")</f>
        <v>tier - 3</v>
      </c>
      <c r="R2279" s="47" t="str">
        <f>IFERROR(VLOOKUP($A2279,'Hospitalisation Details'!$A:$P,14,0),"")</f>
        <v>R1013</v>
      </c>
      <c r="S2279" s="47">
        <f>IFERROR(VLOOKUP($A2279,'Hospitalisation Details'!$A:$P,16,0),"")</f>
        <v>26</v>
      </c>
    </row>
    <row r="2280" spans="1:19" x14ac:dyDescent="0.3">
      <c r="A2280" s="34" t="str">
        <f>'Medical Examinations'!A2280</f>
        <v>Id2279</v>
      </c>
      <c r="B2280" s="36" t="str">
        <f>VLOOKUP($A2280,'Customer Names'!A:E,3,FALSE)</f>
        <v>Mr.</v>
      </c>
      <c r="C2280" s="37" t="str">
        <f>VLOOKUP($A2280,'Customer Names'!$A:$E,4,FALSE)</f>
        <v xml:space="preserve"> Ali</v>
      </c>
      <c r="D2280" s="37" t="str">
        <f>VLOOKUP($A2280,'Customer Names'!A:E,5,FALSE)</f>
        <v>King</v>
      </c>
      <c r="E2280" s="35">
        <f>VLOOKUP($A2280,'Medical Examinations'!$A:$H,2,FALSE)</f>
        <v>19.32</v>
      </c>
      <c r="F2280" s="35">
        <f>VLOOKUP($A2280,'Medical Examinations'!$A:$H,3,FALSE)</f>
        <v>4.96</v>
      </c>
      <c r="G2280" s="35" t="str">
        <f>VLOOKUP($A2280,'Medical Examinations'!$A:$N,11,0)</f>
        <v>Yes</v>
      </c>
      <c r="H2280" s="35" t="str">
        <f>VLOOKUP($A2280,'Medical Examinations'!$A:$N,5,0)</f>
        <v>No</v>
      </c>
      <c r="I2280" s="35" t="str">
        <f>VLOOKUP($A2280,'Medical Examinations'!$A:$N,6,0)</f>
        <v>No</v>
      </c>
      <c r="J2280" s="35">
        <f>VLOOKUP($A2280,'Medical Examinations'!$A:$N,9,0)</f>
        <v>0</v>
      </c>
      <c r="K2280" s="35" t="str">
        <f>VLOOKUP($A2280,'Medical Examinations'!$A:$N,10,0)</f>
        <v>No</v>
      </c>
      <c r="L2280" s="35" t="str">
        <f>VLOOKUP($A2280,'Medical Examinations'!$A:$N,12,0)</f>
        <v>Normal Weight</v>
      </c>
      <c r="M2280" s="35" t="str">
        <f>VLOOKUP($A2280,'Medical Examinations'!$A:$N,13,0)</f>
        <v>Normal</v>
      </c>
      <c r="N2280" s="45">
        <f>IFERROR(VLOOKUP($A2280,'Hospitalisation Details'!$A:$P,15,0),"")</f>
        <v>37207</v>
      </c>
      <c r="O2280" s="46">
        <f>IFERROR(VLOOKUP($A2280,'Hospitalisation Details'!$A:$P,6,0),"")</f>
        <v>1167</v>
      </c>
      <c r="P2280" s="47" t="str">
        <f>IFERROR(VLOOKUP($A2280,'Hospitalisation Details'!$A:$P,12,0),"")</f>
        <v>tier - 2</v>
      </c>
      <c r="Q2280" s="47" t="str">
        <f>IFERROR(VLOOKUP($A2280,'Hospitalisation Details'!$A:$P,13,0),"")</f>
        <v>tier - 1</v>
      </c>
      <c r="R2280" s="47" t="str">
        <f>IFERROR(VLOOKUP($A2280,'Hospitalisation Details'!$A:$P,14,0),"")</f>
        <v>R1013</v>
      </c>
      <c r="S2280" s="47">
        <f>IFERROR(VLOOKUP($A2280,'Hospitalisation Details'!$A:$P,16,0),"")</f>
        <v>21</v>
      </c>
    </row>
    <row r="2281" spans="1:19" x14ac:dyDescent="0.3">
      <c r="A2281" s="34" t="str">
        <f>'Medical Examinations'!A2281</f>
        <v>Id2280</v>
      </c>
      <c r="B2281" s="36" t="str">
        <f>VLOOKUP($A2281,'Customer Names'!A:E,3,FALSE)</f>
        <v>Mr.</v>
      </c>
      <c r="C2281" s="37" t="str">
        <f>VLOOKUP($A2281,'Customer Names'!$A:$E,4,FALSE)</f>
        <v xml:space="preserve"> Joshua</v>
      </c>
      <c r="D2281" s="37" t="str">
        <f>VLOOKUP($A2281,'Customer Names'!A:E,5,FALSE)</f>
        <v>Haney</v>
      </c>
      <c r="E2281" s="35">
        <f>VLOOKUP($A2281,'Medical Examinations'!$A:$H,2,FALSE)</f>
        <v>18.25</v>
      </c>
      <c r="F2281" s="35">
        <f>VLOOKUP($A2281,'Medical Examinations'!$A:$H,3,FALSE)</f>
        <v>10.95</v>
      </c>
      <c r="G2281" s="35" t="str">
        <f>VLOOKUP($A2281,'Medical Examinations'!$A:$N,11,0)</f>
        <v>No</v>
      </c>
      <c r="H2281" s="35" t="str">
        <f>VLOOKUP($A2281,'Medical Examinations'!$A:$N,5,0)</f>
        <v>No</v>
      </c>
      <c r="I2281" s="35" t="str">
        <f>VLOOKUP($A2281,'Medical Examinations'!$A:$N,6,0)</f>
        <v>No</v>
      </c>
      <c r="J2281" s="35">
        <f>VLOOKUP($A2281,'Medical Examinations'!$A:$N,9,0)</f>
        <v>0</v>
      </c>
      <c r="K2281" s="35" t="str">
        <f>VLOOKUP($A2281,'Medical Examinations'!$A:$N,10,0)</f>
        <v>No</v>
      </c>
      <c r="L2281" s="35" t="str">
        <f>VLOOKUP($A2281,'Medical Examinations'!$A:$N,12,0)</f>
        <v>Underweight</v>
      </c>
      <c r="M2281" s="35" t="str">
        <f>VLOOKUP($A2281,'Medical Examinations'!$A:$N,13,0)</f>
        <v>Diabetes</v>
      </c>
      <c r="N2281" s="45">
        <f>IFERROR(VLOOKUP($A2281,'Hospitalisation Details'!$A:$P,15,0),"")</f>
        <v>37418</v>
      </c>
      <c r="O2281" s="46">
        <f>IFERROR(VLOOKUP($A2281,'Hospitalisation Details'!$A:$P,6,0),"")</f>
        <v>1165</v>
      </c>
      <c r="P2281" s="47" t="str">
        <f>IFERROR(VLOOKUP($A2281,'Hospitalisation Details'!$A:$P,12,0),"")</f>
        <v>tier - 2</v>
      </c>
      <c r="Q2281" s="47" t="str">
        <f>IFERROR(VLOOKUP($A2281,'Hospitalisation Details'!$A:$P,13,0),"")</f>
        <v>tier - 3</v>
      </c>
      <c r="R2281" s="47" t="str">
        <f>IFERROR(VLOOKUP($A2281,'Hospitalisation Details'!$A:$P,14,0),"")</f>
        <v>R1012</v>
      </c>
      <c r="S2281" s="47">
        <f>IFERROR(VLOOKUP($A2281,'Hospitalisation Details'!$A:$P,16,0),"")</f>
        <v>20</v>
      </c>
    </row>
    <row r="2282" spans="1:19" x14ac:dyDescent="0.3">
      <c r="A2282" s="34" t="str">
        <f>'Medical Examinations'!A2282</f>
        <v>Id2281</v>
      </c>
      <c r="B2282" s="36" t="str">
        <f>VLOOKUP($A2282,'Customer Names'!A:E,3,FALSE)</f>
        <v>Mr.</v>
      </c>
      <c r="C2282" s="37" t="str">
        <f>VLOOKUP($A2282,'Customer Names'!$A:$E,4,FALSE)</f>
        <v xml:space="preserve"> Pierre</v>
      </c>
      <c r="D2282" s="37" t="str">
        <f>VLOOKUP($A2282,'Customer Names'!A:E,5,FALSE)</f>
        <v>Boulay</v>
      </c>
      <c r="E2282" s="35">
        <f>VLOOKUP($A2282,'Medical Examinations'!$A:$H,2,FALSE)</f>
        <v>53.13</v>
      </c>
      <c r="F2282" s="35">
        <f>VLOOKUP($A2282,'Medical Examinations'!$A:$H,3,FALSE)</f>
        <v>4.4400000000000004</v>
      </c>
      <c r="G2282" s="35" t="str">
        <f>VLOOKUP($A2282,'Medical Examinations'!$A:$N,11,0)</f>
        <v>No</v>
      </c>
      <c r="H2282" s="35" t="str">
        <f>VLOOKUP($A2282,'Medical Examinations'!$A:$N,5,0)</f>
        <v>yes</v>
      </c>
      <c r="I2282" s="35" t="str">
        <f>VLOOKUP($A2282,'Medical Examinations'!$A:$N,6,0)</f>
        <v>No</v>
      </c>
      <c r="J2282" s="35">
        <f>VLOOKUP($A2282,'Medical Examinations'!$A:$N,9,0)</f>
        <v>1</v>
      </c>
      <c r="K2282" s="35" t="str">
        <f>VLOOKUP($A2282,'Medical Examinations'!$A:$N,10,0)</f>
        <v>No</v>
      </c>
      <c r="L2282" s="35" t="str">
        <f>VLOOKUP($A2282,'Medical Examinations'!$A:$N,12,0)</f>
        <v>Obesity</v>
      </c>
      <c r="M2282" s="35" t="str">
        <f>VLOOKUP($A2282,'Medical Examinations'!$A:$N,13,0)</f>
        <v>Normal</v>
      </c>
      <c r="N2282" s="45">
        <f>IFERROR(VLOOKUP($A2282,'Hospitalisation Details'!$A:$P,15,0),"")</f>
        <v>38302</v>
      </c>
      <c r="O2282" s="46">
        <f>IFERROR(VLOOKUP($A2282,'Hospitalisation Details'!$A:$P,6,0),"")</f>
        <v>1163.46</v>
      </c>
      <c r="P2282" s="47" t="str">
        <f>IFERROR(VLOOKUP($A2282,'Hospitalisation Details'!$A:$P,12,0),"")</f>
        <v>tier - 2</v>
      </c>
      <c r="Q2282" s="47" t="str">
        <f>IFERROR(VLOOKUP($A2282,'Hospitalisation Details'!$A:$P,13,0),"")</f>
        <v>tier - 3</v>
      </c>
      <c r="R2282" s="47" t="str">
        <f>IFERROR(VLOOKUP($A2282,'Hospitalisation Details'!$A:$P,14,0),"")</f>
        <v>R1013</v>
      </c>
      <c r="S2282" s="47">
        <f>IFERROR(VLOOKUP($A2282,'Hospitalisation Details'!$A:$P,16,0),"")</f>
        <v>18</v>
      </c>
    </row>
    <row r="2283" spans="1:19" x14ac:dyDescent="0.3">
      <c r="A2283" s="34" t="str">
        <f>'Medical Examinations'!A2283</f>
        <v>Id2282</v>
      </c>
      <c r="B2283" s="36" t="str">
        <f>VLOOKUP($A2283,'Customer Names'!A:E,3,FALSE)</f>
        <v>Ms.</v>
      </c>
      <c r="C2283" s="37" t="str">
        <f>VLOOKUP($A2283,'Customer Names'!$A:$E,4,FALSE)</f>
        <v xml:space="preserve"> Kate</v>
      </c>
      <c r="D2283" s="37" t="str">
        <f>VLOOKUP($A2283,'Customer Names'!A:E,5,FALSE)</f>
        <v>Peters</v>
      </c>
      <c r="E2283" s="35">
        <f>VLOOKUP($A2283,'Medical Examinations'!$A:$H,2,FALSE)</f>
        <v>20.46</v>
      </c>
      <c r="F2283" s="35">
        <f>VLOOKUP($A2283,'Medical Examinations'!$A:$H,3,FALSE)</f>
        <v>4.0199999999999996</v>
      </c>
      <c r="G2283" s="35" t="str">
        <f>VLOOKUP($A2283,'Medical Examinations'!$A:$N,11,0)</f>
        <v>No</v>
      </c>
      <c r="H2283" s="35" t="str">
        <f>VLOOKUP($A2283,'Medical Examinations'!$A:$N,5,0)</f>
        <v>No</v>
      </c>
      <c r="I2283" s="35" t="str">
        <f>VLOOKUP($A2283,'Medical Examinations'!$A:$N,6,0)</f>
        <v>No</v>
      </c>
      <c r="J2283" s="35">
        <f>VLOOKUP($A2283,'Medical Examinations'!$A:$N,9,0)</f>
        <v>0</v>
      </c>
      <c r="K2283" s="35" t="str">
        <f>VLOOKUP($A2283,'Medical Examinations'!$A:$N,10,0)</f>
        <v>No</v>
      </c>
      <c r="L2283" s="35" t="str">
        <f>VLOOKUP($A2283,'Medical Examinations'!$A:$N,12,0)</f>
        <v>Normal Weight</v>
      </c>
      <c r="M2283" s="35" t="str">
        <f>VLOOKUP($A2283,'Medical Examinations'!$A:$N,13,0)</f>
        <v>Normal</v>
      </c>
      <c r="N2283" s="45">
        <f>IFERROR(VLOOKUP($A2283,'Hospitalisation Details'!$A:$P,15,0),"")</f>
        <v>34541</v>
      </c>
      <c r="O2283" s="46">
        <f>IFERROR(VLOOKUP($A2283,'Hospitalisation Details'!$A:$P,6,0),"")</f>
        <v>1158.32</v>
      </c>
      <c r="P2283" s="47" t="str">
        <f>IFERROR(VLOOKUP($A2283,'Hospitalisation Details'!$A:$P,12,0),"")</f>
        <v>tier - 2</v>
      </c>
      <c r="Q2283" s="47" t="str">
        <f>IFERROR(VLOOKUP($A2283,'Hospitalisation Details'!$A:$P,13,0),"")</f>
        <v>tier - 1</v>
      </c>
      <c r="R2283" s="47" t="str">
        <f>IFERROR(VLOOKUP($A2283,'Hospitalisation Details'!$A:$P,14,0),"")</f>
        <v>R1013</v>
      </c>
      <c r="S2283" s="47">
        <f>IFERROR(VLOOKUP($A2283,'Hospitalisation Details'!$A:$P,16,0),"")</f>
        <v>28</v>
      </c>
    </row>
    <row r="2284" spans="1:19" x14ac:dyDescent="0.3">
      <c r="A2284" s="34" t="str">
        <f>'Medical Examinations'!A2284</f>
        <v>Id2283</v>
      </c>
      <c r="B2284" s="36" t="str">
        <f>VLOOKUP($A2284,'Customer Names'!A:E,3,FALSE)</f>
        <v>Mr.</v>
      </c>
      <c r="C2284" s="37" t="str">
        <f>VLOOKUP($A2284,'Customer Names'!$A:$E,4,FALSE)</f>
        <v xml:space="preserve"> David</v>
      </c>
      <c r="D2284" s="37" t="str">
        <f>VLOOKUP($A2284,'Customer Names'!A:E,5,FALSE)</f>
        <v>Luy</v>
      </c>
      <c r="E2284" s="35">
        <f>VLOOKUP($A2284,'Medical Examinations'!$A:$H,2,FALSE)</f>
        <v>43.01</v>
      </c>
      <c r="F2284" s="35">
        <f>VLOOKUP($A2284,'Medical Examinations'!$A:$H,3,FALSE)</f>
        <v>5.44</v>
      </c>
      <c r="G2284" s="35" t="str">
        <f>VLOOKUP($A2284,'Medical Examinations'!$A:$N,11,0)</f>
        <v>No</v>
      </c>
      <c r="H2284" s="35" t="str">
        <f>VLOOKUP($A2284,'Medical Examinations'!$A:$N,5,0)</f>
        <v>yes</v>
      </c>
      <c r="I2284" s="35" t="str">
        <f>VLOOKUP($A2284,'Medical Examinations'!$A:$N,6,0)</f>
        <v>No</v>
      </c>
      <c r="J2284" s="35">
        <f>VLOOKUP($A2284,'Medical Examinations'!$A:$N,9,0)</f>
        <v>1</v>
      </c>
      <c r="K2284" s="35" t="str">
        <f>VLOOKUP($A2284,'Medical Examinations'!$A:$N,10,0)</f>
        <v>No</v>
      </c>
      <c r="L2284" s="35" t="str">
        <f>VLOOKUP($A2284,'Medical Examinations'!$A:$N,12,0)</f>
        <v>Obesity</v>
      </c>
      <c r="M2284" s="35" t="str">
        <f>VLOOKUP($A2284,'Medical Examinations'!$A:$N,13,0)</f>
        <v>Normal</v>
      </c>
      <c r="N2284" s="45">
        <f>IFERROR(VLOOKUP($A2284,'Hospitalisation Details'!$A:$P,15,0),"")</f>
        <v>38186</v>
      </c>
      <c r="O2284" s="46">
        <f>IFERROR(VLOOKUP($A2284,'Hospitalisation Details'!$A:$P,6,0),"")</f>
        <v>1149.4000000000001</v>
      </c>
      <c r="P2284" s="47" t="str">
        <f>IFERROR(VLOOKUP($A2284,'Hospitalisation Details'!$A:$P,12,0),"")</f>
        <v>tier - 2</v>
      </c>
      <c r="Q2284" s="47" t="str">
        <f>IFERROR(VLOOKUP($A2284,'Hospitalisation Details'!$A:$P,13,0),"")</f>
        <v>tier - 2</v>
      </c>
      <c r="R2284" s="47" t="str">
        <f>IFERROR(VLOOKUP($A2284,'Hospitalisation Details'!$A:$P,14,0),"")</f>
        <v>R1013</v>
      </c>
      <c r="S2284" s="47">
        <f>IFERROR(VLOOKUP($A2284,'Hospitalisation Details'!$A:$P,16,0),"")</f>
        <v>18</v>
      </c>
    </row>
    <row r="2285" spans="1:19" x14ac:dyDescent="0.3">
      <c r="A2285" s="34" t="str">
        <f>'Medical Examinations'!A2285</f>
        <v>Id2284</v>
      </c>
      <c r="B2285" s="36" t="str">
        <f>VLOOKUP($A2285,'Customer Names'!A:E,3,FALSE)</f>
        <v>Ms.</v>
      </c>
      <c r="C2285" s="37" t="str">
        <f>VLOOKUP($A2285,'Customer Names'!$A:$E,4,FALSE)</f>
        <v xml:space="preserve"> Carla</v>
      </c>
      <c r="D2285" s="37" t="str">
        <f>VLOOKUP($A2285,'Customer Names'!A:E,5,FALSE)</f>
        <v>Fava</v>
      </c>
      <c r="E2285" s="35">
        <f>VLOOKUP($A2285,'Medical Examinations'!$A:$H,2,FALSE)</f>
        <v>15.01</v>
      </c>
      <c r="F2285" s="35">
        <f>VLOOKUP($A2285,'Medical Examinations'!$A:$H,3,FALSE)</f>
        <v>4.1500000000000004</v>
      </c>
      <c r="G2285" s="35" t="str">
        <f>VLOOKUP($A2285,'Medical Examinations'!$A:$N,11,0)</f>
        <v>No</v>
      </c>
      <c r="H2285" s="35" t="str">
        <f>VLOOKUP($A2285,'Medical Examinations'!$A:$N,5,0)</f>
        <v>No</v>
      </c>
      <c r="I2285" s="35" t="str">
        <f>VLOOKUP($A2285,'Medical Examinations'!$A:$N,6,0)</f>
        <v>Yes</v>
      </c>
      <c r="J2285" s="35">
        <f>VLOOKUP($A2285,'Medical Examinations'!$A:$N,9,0)</f>
        <v>1</v>
      </c>
      <c r="K2285" s="35" t="str">
        <f>VLOOKUP($A2285,'Medical Examinations'!$A:$N,10,0)</f>
        <v>No</v>
      </c>
      <c r="L2285" s="35" t="str">
        <f>VLOOKUP($A2285,'Medical Examinations'!$A:$N,12,0)</f>
        <v>Underweight</v>
      </c>
      <c r="M2285" s="35" t="str">
        <f>VLOOKUP($A2285,'Medical Examinations'!$A:$N,13,0)</f>
        <v>Normal</v>
      </c>
      <c r="N2285" s="45">
        <f>IFERROR(VLOOKUP($A2285,'Hospitalisation Details'!$A:$P,15,0),"")</f>
        <v>37784</v>
      </c>
      <c r="O2285" s="46">
        <f>IFERROR(VLOOKUP($A2285,'Hospitalisation Details'!$A:$P,6,0),"")</f>
        <v>1149</v>
      </c>
      <c r="P2285" s="47" t="str">
        <f>IFERROR(VLOOKUP($A2285,'Hospitalisation Details'!$A:$P,12,0),"")</f>
        <v>tier - 2</v>
      </c>
      <c r="Q2285" s="47" t="str">
        <f>IFERROR(VLOOKUP($A2285,'Hospitalisation Details'!$A:$P,13,0),"")</f>
        <v>tier - 1</v>
      </c>
      <c r="R2285" s="47" t="str">
        <f>IFERROR(VLOOKUP($A2285,'Hospitalisation Details'!$A:$P,14,0),"")</f>
        <v>R1012</v>
      </c>
      <c r="S2285" s="47">
        <f>IFERROR(VLOOKUP($A2285,'Hospitalisation Details'!$A:$P,16,0),"")</f>
        <v>19</v>
      </c>
    </row>
    <row r="2286" spans="1:19" x14ac:dyDescent="0.3">
      <c r="A2286" s="34" t="str">
        <f>'Medical Examinations'!A2286</f>
        <v>Id2285</v>
      </c>
      <c r="B2286" s="36" t="str">
        <f>VLOOKUP($A2286,'Customer Names'!A:E,3,FALSE)</f>
        <v>Mr.</v>
      </c>
      <c r="C2286" s="37" t="str">
        <f>VLOOKUP($A2286,'Customer Names'!$A:$E,4,FALSE)</f>
        <v xml:space="preserve"> Alvaro Sr.</v>
      </c>
      <c r="D2286" s="37" t="str">
        <f>VLOOKUP($A2286,'Customer Names'!A:E,5,FALSE)</f>
        <v>Montoya</v>
      </c>
      <c r="E2286" s="35">
        <f>VLOOKUP($A2286,'Medical Examinations'!$A:$H,2,FALSE)</f>
        <v>41.14</v>
      </c>
      <c r="F2286" s="35">
        <f>VLOOKUP($A2286,'Medical Examinations'!$A:$H,3,FALSE)</f>
        <v>6.02</v>
      </c>
      <c r="G2286" s="35" t="str">
        <f>VLOOKUP($A2286,'Medical Examinations'!$A:$N,11,0)</f>
        <v>No</v>
      </c>
      <c r="H2286" s="35" t="str">
        <f>VLOOKUP($A2286,'Medical Examinations'!$A:$N,5,0)</f>
        <v>yes</v>
      </c>
      <c r="I2286" s="35" t="str">
        <f>VLOOKUP($A2286,'Medical Examinations'!$A:$N,6,0)</f>
        <v>No</v>
      </c>
      <c r="J2286" s="35">
        <f>VLOOKUP($A2286,'Medical Examinations'!$A:$N,9,0)</f>
        <v>1</v>
      </c>
      <c r="K2286" s="35" t="str">
        <f>VLOOKUP($A2286,'Medical Examinations'!$A:$N,10,0)</f>
        <v>No</v>
      </c>
      <c r="L2286" s="35" t="str">
        <f>VLOOKUP($A2286,'Medical Examinations'!$A:$N,12,0)</f>
        <v>Obesity</v>
      </c>
      <c r="M2286" s="35" t="str">
        <f>VLOOKUP($A2286,'Medical Examinations'!$A:$N,13,0)</f>
        <v>Prediabetes</v>
      </c>
      <c r="N2286" s="45">
        <f>IFERROR(VLOOKUP($A2286,'Hospitalisation Details'!$A:$P,15,0),"")</f>
        <v>38148</v>
      </c>
      <c r="O2286" s="46">
        <f>IFERROR(VLOOKUP($A2286,'Hospitalisation Details'!$A:$P,6,0),"")</f>
        <v>1146.8</v>
      </c>
      <c r="P2286" s="47" t="str">
        <f>IFERROR(VLOOKUP($A2286,'Hospitalisation Details'!$A:$P,12,0),"")</f>
        <v>tier - 2</v>
      </c>
      <c r="Q2286" s="47" t="str">
        <f>IFERROR(VLOOKUP($A2286,'Hospitalisation Details'!$A:$P,13,0),"")</f>
        <v>tier - 2</v>
      </c>
      <c r="R2286" s="47" t="str">
        <f>IFERROR(VLOOKUP($A2286,'Hospitalisation Details'!$A:$P,14,0),"")</f>
        <v>R1013</v>
      </c>
      <c r="S2286" s="47">
        <f>IFERROR(VLOOKUP($A2286,'Hospitalisation Details'!$A:$P,16,0),"")</f>
        <v>18</v>
      </c>
    </row>
    <row r="2287" spans="1:19" x14ac:dyDescent="0.3">
      <c r="A2287" s="34" t="str">
        <f>'Medical Examinations'!A2287</f>
        <v>Id2286</v>
      </c>
      <c r="B2287" s="36" t="str">
        <f>VLOOKUP($A2287,'Customer Names'!A:E,3,FALSE)</f>
        <v>Ms.</v>
      </c>
      <c r="C2287" s="37" t="str">
        <f>VLOOKUP($A2287,'Customer Names'!$A:$E,4,FALSE)</f>
        <v xml:space="preserve"> Hope</v>
      </c>
      <c r="D2287" s="37" t="str">
        <f>VLOOKUP($A2287,'Customer Names'!A:E,5,FALSE)</f>
        <v>Bain</v>
      </c>
      <c r="E2287" s="35">
        <f>VLOOKUP($A2287,'Medical Examinations'!$A:$H,2,FALSE)</f>
        <v>16.55</v>
      </c>
      <c r="F2287" s="35">
        <f>VLOOKUP($A2287,'Medical Examinations'!$A:$H,3,FALSE)</f>
        <v>7.73</v>
      </c>
      <c r="G2287" s="35" t="str">
        <f>VLOOKUP($A2287,'Medical Examinations'!$A:$N,11,0)</f>
        <v>No</v>
      </c>
      <c r="H2287" s="35" t="str">
        <f>VLOOKUP($A2287,'Medical Examinations'!$A:$N,5,0)</f>
        <v>No</v>
      </c>
      <c r="I2287" s="35" t="str">
        <f>VLOOKUP($A2287,'Medical Examinations'!$A:$N,6,0)</f>
        <v>No</v>
      </c>
      <c r="J2287" s="35">
        <f>VLOOKUP($A2287,'Medical Examinations'!$A:$N,9,0)</f>
        <v>0</v>
      </c>
      <c r="K2287" s="35" t="str">
        <f>VLOOKUP($A2287,'Medical Examinations'!$A:$N,10,0)</f>
        <v>No</v>
      </c>
      <c r="L2287" s="35" t="str">
        <f>VLOOKUP($A2287,'Medical Examinations'!$A:$N,12,0)</f>
        <v>Underweight</v>
      </c>
      <c r="M2287" s="35" t="str">
        <f>VLOOKUP($A2287,'Medical Examinations'!$A:$N,13,0)</f>
        <v>Diabetes</v>
      </c>
      <c r="N2287" s="45">
        <f>IFERROR(VLOOKUP($A2287,'Hospitalisation Details'!$A:$P,15,0),"")</f>
        <v>37530</v>
      </c>
      <c r="O2287" s="46">
        <f>IFERROR(VLOOKUP($A2287,'Hospitalisation Details'!$A:$P,6,0),"")</f>
        <v>1142</v>
      </c>
      <c r="P2287" s="47" t="str">
        <f>IFERROR(VLOOKUP($A2287,'Hospitalisation Details'!$A:$P,12,0),"")</f>
        <v>tier - 3</v>
      </c>
      <c r="Q2287" s="47" t="str">
        <f>IFERROR(VLOOKUP($A2287,'Hospitalisation Details'!$A:$P,13,0),"")</f>
        <v>tier - 2</v>
      </c>
      <c r="R2287" s="47" t="str">
        <f>IFERROR(VLOOKUP($A2287,'Hospitalisation Details'!$A:$P,14,0),"")</f>
        <v>R1011</v>
      </c>
      <c r="S2287" s="47">
        <f>IFERROR(VLOOKUP($A2287,'Hospitalisation Details'!$A:$P,16,0),"")</f>
        <v>20</v>
      </c>
    </row>
    <row r="2288" spans="1:19" x14ac:dyDescent="0.3">
      <c r="A2288" s="34" t="str">
        <f>'Medical Examinations'!A2288</f>
        <v>Id2287</v>
      </c>
      <c r="B2288" s="36" t="str">
        <f>VLOOKUP($A2288,'Customer Names'!A:E,3,FALSE)</f>
        <v>Mr.</v>
      </c>
      <c r="C2288" s="37" t="str">
        <f>VLOOKUP($A2288,'Customer Names'!$A:$E,4,FALSE)</f>
        <v xml:space="preserve"> Mark P.</v>
      </c>
      <c r="D2288" s="37" t="str">
        <f>VLOOKUP($A2288,'Customer Names'!A:E,5,FALSE)</f>
        <v>Albertson</v>
      </c>
      <c r="E2288" s="35">
        <f>VLOOKUP($A2288,'Medical Examinations'!$A:$H,2,FALSE)</f>
        <v>37.29</v>
      </c>
      <c r="F2288" s="35">
        <f>VLOOKUP($A2288,'Medical Examinations'!$A:$H,3,FALSE)</f>
        <v>5.03</v>
      </c>
      <c r="G2288" s="35" t="str">
        <f>VLOOKUP($A2288,'Medical Examinations'!$A:$N,11,0)</f>
        <v>No</v>
      </c>
      <c r="H2288" s="35" t="str">
        <f>VLOOKUP($A2288,'Medical Examinations'!$A:$N,5,0)</f>
        <v>yes</v>
      </c>
      <c r="I2288" s="35" t="str">
        <f>VLOOKUP($A2288,'Medical Examinations'!$A:$N,6,0)</f>
        <v>No</v>
      </c>
      <c r="J2288" s="35">
        <f>VLOOKUP($A2288,'Medical Examinations'!$A:$N,9,0)</f>
        <v>1</v>
      </c>
      <c r="K2288" s="35" t="str">
        <f>VLOOKUP($A2288,'Medical Examinations'!$A:$N,10,0)</f>
        <v>No</v>
      </c>
      <c r="L2288" s="35" t="str">
        <f>VLOOKUP($A2288,'Medical Examinations'!$A:$N,12,0)</f>
        <v>Obesity</v>
      </c>
      <c r="M2288" s="35" t="str">
        <f>VLOOKUP($A2288,'Medical Examinations'!$A:$N,13,0)</f>
        <v>Normal</v>
      </c>
      <c r="N2288" s="45">
        <f>IFERROR(VLOOKUP($A2288,'Hospitalisation Details'!$A:$P,15,0),"")</f>
        <v>38242</v>
      </c>
      <c r="O2288" s="46">
        <f>IFERROR(VLOOKUP($A2288,'Hospitalisation Details'!$A:$P,6,0),"")</f>
        <v>1141.45</v>
      </c>
      <c r="P2288" s="47" t="str">
        <f>IFERROR(VLOOKUP($A2288,'Hospitalisation Details'!$A:$P,12,0),"")</f>
        <v>tier - 3</v>
      </c>
      <c r="Q2288" s="47" t="str">
        <f>IFERROR(VLOOKUP($A2288,'Hospitalisation Details'!$A:$P,13,0),"")</f>
        <v>tier - 3</v>
      </c>
      <c r="R2288" s="47" t="str">
        <f>IFERROR(VLOOKUP($A2288,'Hospitalisation Details'!$A:$P,14,0),"")</f>
        <v>R1013</v>
      </c>
      <c r="S2288" s="47">
        <f>IFERROR(VLOOKUP($A2288,'Hospitalisation Details'!$A:$P,16,0),"")</f>
        <v>18</v>
      </c>
    </row>
    <row r="2289" spans="1:19" x14ac:dyDescent="0.3">
      <c r="A2289" s="34" t="str">
        <f>'Medical Examinations'!A2289</f>
        <v>Id2288</v>
      </c>
      <c r="B2289" s="36" t="str">
        <f>VLOOKUP($A2289,'Customer Names'!A:E,3,FALSE)</f>
        <v>Ms.</v>
      </c>
      <c r="C2289" s="37" t="str">
        <f>VLOOKUP($A2289,'Customer Names'!$A:$E,4,FALSE)</f>
        <v xml:space="preserve"> Desiree</v>
      </c>
      <c r="D2289" s="37" t="str">
        <f>VLOOKUP($A2289,'Customer Names'!A:E,5,FALSE)</f>
        <v>Barger</v>
      </c>
      <c r="E2289" s="35">
        <f>VLOOKUP($A2289,'Medical Examinations'!$A:$H,2,FALSE)</f>
        <v>16.739999999999998</v>
      </c>
      <c r="F2289" s="35">
        <f>VLOOKUP($A2289,'Medical Examinations'!$A:$H,3,FALSE)</f>
        <v>4.08</v>
      </c>
      <c r="G2289" s="35" t="str">
        <f>VLOOKUP($A2289,'Medical Examinations'!$A:$N,11,0)</f>
        <v>Yes</v>
      </c>
      <c r="H2289" s="35" t="str">
        <f>VLOOKUP($A2289,'Medical Examinations'!$A:$N,5,0)</f>
        <v>No</v>
      </c>
      <c r="I2289" s="35" t="str">
        <f>VLOOKUP($A2289,'Medical Examinations'!$A:$N,6,0)</f>
        <v>No</v>
      </c>
      <c r="J2289" s="35">
        <f>VLOOKUP($A2289,'Medical Examinations'!$A:$N,9,0)</f>
        <v>0</v>
      </c>
      <c r="K2289" s="35" t="str">
        <f>VLOOKUP($A2289,'Medical Examinations'!$A:$N,10,0)</f>
        <v>No</v>
      </c>
      <c r="L2289" s="35" t="str">
        <f>VLOOKUP($A2289,'Medical Examinations'!$A:$N,12,0)</f>
        <v>Underweight</v>
      </c>
      <c r="M2289" s="35" t="str">
        <f>VLOOKUP($A2289,'Medical Examinations'!$A:$N,13,0)</f>
        <v>Normal</v>
      </c>
      <c r="N2289" s="45">
        <f>IFERROR(VLOOKUP($A2289,'Hospitalisation Details'!$A:$P,15,0),"")</f>
        <v>37189</v>
      </c>
      <c r="O2289" s="46">
        <f>IFERROR(VLOOKUP($A2289,'Hospitalisation Details'!$A:$P,6,0),"")</f>
        <v>1141</v>
      </c>
      <c r="P2289" s="47" t="str">
        <f>IFERROR(VLOOKUP($A2289,'Hospitalisation Details'!$A:$P,12,0),"")</f>
        <v>tier - 3</v>
      </c>
      <c r="Q2289" s="47" t="str">
        <f>IFERROR(VLOOKUP($A2289,'Hospitalisation Details'!$A:$P,13,0),"")</f>
        <v>tier - 1</v>
      </c>
      <c r="R2289" s="47" t="str">
        <f>IFERROR(VLOOKUP($A2289,'Hospitalisation Details'!$A:$P,14,0),"")</f>
        <v>R1013</v>
      </c>
      <c r="S2289" s="47">
        <f>IFERROR(VLOOKUP($A2289,'Hospitalisation Details'!$A:$P,16,0),"")</f>
        <v>21</v>
      </c>
    </row>
    <row r="2290" spans="1:19" x14ac:dyDescent="0.3">
      <c r="A2290" s="34" t="str">
        <f>'Medical Examinations'!A2290</f>
        <v>Id2289</v>
      </c>
      <c r="B2290" s="36" t="str">
        <f>VLOOKUP($A2290,'Customer Names'!A:E,3,FALSE)</f>
        <v>Mr.</v>
      </c>
      <c r="C2290" s="37" t="str">
        <f>VLOOKUP($A2290,'Customer Names'!$A:$E,4,FALSE)</f>
        <v xml:space="preserve"> Mario Jr.</v>
      </c>
      <c r="D2290" s="37" t="str">
        <f>VLOOKUP($A2290,'Customer Names'!A:E,5,FALSE)</f>
        <v>Fraioli</v>
      </c>
      <c r="E2290" s="35">
        <f>VLOOKUP($A2290,'Medical Examinations'!$A:$H,2,FALSE)</f>
        <v>34.43</v>
      </c>
      <c r="F2290" s="35">
        <f>VLOOKUP($A2290,'Medical Examinations'!$A:$H,3,FALSE)</f>
        <v>4.2699999999999996</v>
      </c>
      <c r="G2290" s="35" t="str">
        <f>VLOOKUP($A2290,'Medical Examinations'!$A:$N,11,0)</f>
        <v>No</v>
      </c>
      <c r="H2290" s="35" t="str">
        <f>VLOOKUP($A2290,'Medical Examinations'!$A:$N,5,0)</f>
        <v>yes</v>
      </c>
      <c r="I2290" s="35" t="str">
        <f>VLOOKUP($A2290,'Medical Examinations'!$A:$N,6,0)</f>
        <v>No</v>
      </c>
      <c r="J2290" s="35">
        <f>VLOOKUP($A2290,'Medical Examinations'!$A:$N,9,0)</f>
        <v>1</v>
      </c>
      <c r="K2290" s="35" t="str">
        <f>VLOOKUP($A2290,'Medical Examinations'!$A:$N,10,0)</f>
        <v>No</v>
      </c>
      <c r="L2290" s="35" t="str">
        <f>VLOOKUP($A2290,'Medical Examinations'!$A:$N,12,0)</f>
        <v>Obesity</v>
      </c>
      <c r="M2290" s="35" t="str">
        <f>VLOOKUP($A2290,'Medical Examinations'!$A:$N,13,0)</f>
        <v>Normal</v>
      </c>
      <c r="N2290" s="45">
        <f>IFERROR(VLOOKUP($A2290,'Hospitalisation Details'!$A:$P,15,0),"")</f>
        <v>38318</v>
      </c>
      <c r="O2290" s="46">
        <f>IFERROR(VLOOKUP($A2290,'Hospitalisation Details'!$A:$P,6,0),"")</f>
        <v>1137.47</v>
      </c>
      <c r="P2290" s="47" t="str">
        <f>IFERROR(VLOOKUP($A2290,'Hospitalisation Details'!$A:$P,12,0),"")</f>
        <v>tier - 3</v>
      </c>
      <c r="Q2290" s="47" t="str">
        <f>IFERROR(VLOOKUP($A2290,'Hospitalisation Details'!$A:$P,13,0),"")</f>
        <v>tier - 2</v>
      </c>
      <c r="R2290" s="47" t="str">
        <f>IFERROR(VLOOKUP($A2290,'Hospitalisation Details'!$A:$P,14,0),"")</f>
        <v>R1013</v>
      </c>
      <c r="S2290" s="47">
        <f>IFERROR(VLOOKUP($A2290,'Hospitalisation Details'!$A:$P,16,0),"")</f>
        <v>18</v>
      </c>
    </row>
    <row r="2291" spans="1:19" x14ac:dyDescent="0.3">
      <c r="A2291" s="34" t="str">
        <f>'Medical Examinations'!A2291</f>
        <v>Id2290</v>
      </c>
      <c r="B2291" s="36" t="str">
        <f>VLOOKUP($A2291,'Customer Names'!A:E,3,FALSE)</f>
        <v>Mr.</v>
      </c>
      <c r="C2291" s="37" t="str">
        <f>VLOOKUP($A2291,'Customer Names'!$A:$E,4,FALSE)</f>
        <v xml:space="preserve"> Lusapho</v>
      </c>
      <c r="D2291" s="37" t="str">
        <f>VLOOKUP($A2291,'Customer Names'!A:E,5,FALSE)</f>
        <v>April</v>
      </c>
      <c r="E2291" s="35">
        <f>VLOOKUP($A2291,'Medical Examinations'!$A:$H,2,FALSE)</f>
        <v>34.1</v>
      </c>
      <c r="F2291" s="35">
        <f>VLOOKUP($A2291,'Medical Examinations'!$A:$H,3,FALSE)</f>
        <v>4.07</v>
      </c>
      <c r="G2291" s="35" t="str">
        <f>VLOOKUP($A2291,'Medical Examinations'!$A:$N,11,0)</f>
        <v>No</v>
      </c>
      <c r="H2291" s="35" t="str">
        <f>VLOOKUP($A2291,'Medical Examinations'!$A:$N,5,0)</f>
        <v>yes</v>
      </c>
      <c r="I2291" s="35" t="str">
        <f>VLOOKUP($A2291,'Medical Examinations'!$A:$N,6,0)</f>
        <v>No</v>
      </c>
      <c r="J2291" s="35">
        <f>VLOOKUP($A2291,'Medical Examinations'!$A:$N,9,0)</f>
        <v>1</v>
      </c>
      <c r="K2291" s="35" t="str">
        <f>VLOOKUP($A2291,'Medical Examinations'!$A:$N,10,0)</f>
        <v>No</v>
      </c>
      <c r="L2291" s="35" t="str">
        <f>VLOOKUP($A2291,'Medical Examinations'!$A:$N,12,0)</f>
        <v>Obesity</v>
      </c>
      <c r="M2291" s="35" t="str">
        <f>VLOOKUP($A2291,'Medical Examinations'!$A:$N,13,0)</f>
        <v>Normal</v>
      </c>
      <c r="N2291" s="45">
        <f>IFERROR(VLOOKUP($A2291,'Hospitalisation Details'!$A:$P,15,0),"")</f>
        <v>38275</v>
      </c>
      <c r="O2291" s="46">
        <f>IFERROR(VLOOKUP($A2291,'Hospitalisation Details'!$A:$P,6,0),"")</f>
        <v>1137.01</v>
      </c>
      <c r="P2291" s="47" t="str">
        <f>IFERROR(VLOOKUP($A2291,'Hospitalisation Details'!$A:$P,12,0),"")</f>
        <v>tier - 3</v>
      </c>
      <c r="Q2291" s="47" t="str">
        <f>IFERROR(VLOOKUP($A2291,'Hospitalisation Details'!$A:$P,13,0),"")</f>
        <v>tier - 1</v>
      </c>
      <c r="R2291" s="47" t="str">
        <f>IFERROR(VLOOKUP($A2291,'Hospitalisation Details'!$A:$P,14,0),"")</f>
        <v>R1013</v>
      </c>
      <c r="S2291" s="47">
        <f>IFERROR(VLOOKUP($A2291,'Hospitalisation Details'!$A:$P,16,0),"")</f>
        <v>18</v>
      </c>
    </row>
    <row r="2292" spans="1:19" x14ac:dyDescent="0.3">
      <c r="A2292" s="34" t="str">
        <f>'Medical Examinations'!A2292</f>
        <v>Id2291</v>
      </c>
      <c r="B2292" s="36" t="str">
        <f>VLOOKUP($A2292,'Customer Names'!A:E,3,FALSE)</f>
        <v>Ms.</v>
      </c>
      <c r="C2292" s="37" t="str">
        <f>VLOOKUP($A2292,'Customer Names'!$A:$E,4,FALSE)</f>
        <v xml:space="preserve"> Erin C.</v>
      </c>
      <c r="D2292" s="37" t="str">
        <f>VLOOKUP($A2292,'Customer Names'!A:E,5,FALSE)</f>
        <v>King</v>
      </c>
      <c r="E2292" s="35">
        <f>VLOOKUP($A2292,'Medical Examinations'!$A:$H,2,FALSE)</f>
        <v>19.3</v>
      </c>
      <c r="F2292" s="35">
        <f>VLOOKUP($A2292,'Medical Examinations'!$A:$H,3,FALSE)</f>
        <v>10.36</v>
      </c>
      <c r="G2292" s="35" t="str">
        <f>VLOOKUP($A2292,'Medical Examinations'!$A:$N,11,0)</f>
        <v>No</v>
      </c>
      <c r="H2292" s="35" t="str">
        <f>VLOOKUP($A2292,'Medical Examinations'!$A:$N,5,0)</f>
        <v>No</v>
      </c>
      <c r="I2292" s="35" t="str">
        <f>VLOOKUP($A2292,'Medical Examinations'!$A:$N,6,0)</f>
        <v>No</v>
      </c>
      <c r="J2292" s="35">
        <f>VLOOKUP($A2292,'Medical Examinations'!$A:$N,9,0)</f>
        <v>0</v>
      </c>
      <c r="K2292" s="35" t="str">
        <f>VLOOKUP($A2292,'Medical Examinations'!$A:$N,10,0)</f>
        <v>No</v>
      </c>
      <c r="L2292" s="35" t="str">
        <f>VLOOKUP($A2292,'Medical Examinations'!$A:$N,12,0)</f>
        <v>Normal Weight</v>
      </c>
      <c r="M2292" s="35" t="str">
        <f>VLOOKUP($A2292,'Medical Examinations'!$A:$N,13,0)</f>
        <v>Diabetes</v>
      </c>
      <c r="N2292" s="45">
        <f>IFERROR(VLOOKUP($A2292,'Hospitalisation Details'!$A:$P,15,0),"")</f>
        <v>37479</v>
      </c>
      <c r="O2292" s="46">
        <f>IFERROR(VLOOKUP($A2292,'Hospitalisation Details'!$A:$P,6,0),"")</f>
        <v>1137</v>
      </c>
      <c r="P2292" s="47" t="str">
        <f>IFERROR(VLOOKUP($A2292,'Hospitalisation Details'!$A:$P,12,0),"")</f>
        <v>tier - 3</v>
      </c>
      <c r="Q2292" s="47" t="str">
        <f>IFERROR(VLOOKUP($A2292,'Hospitalisation Details'!$A:$P,13,0),"")</f>
        <v>tier - 1</v>
      </c>
      <c r="R2292" s="47" t="str">
        <f>IFERROR(VLOOKUP($A2292,'Hospitalisation Details'!$A:$P,14,0),"")</f>
        <v>R1013</v>
      </c>
      <c r="S2292" s="47">
        <f>IFERROR(VLOOKUP($A2292,'Hospitalisation Details'!$A:$P,16,0),"")</f>
        <v>20</v>
      </c>
    </row>
    <row r="2293" spans="1:19" x14ac:dyDescent="0.3">
      <c r="A2293" s="34" t="str">
        <f>'Medical Examinations'!A2293</f>
        <v>Id2292</v>
      </c>
      <c r="B2293" s="36" t="str">
        <f>VLOOKUP($A2293,'Customer Names'!A:E,3,FALSE)</f>
        <v>Mr.</v>
      </c>
      <c r="C2293" s="37" t="str">
        <f>VLOOKUP($A2293,'Customer Names'!$A:$E,4,FALSE)</f>
        <v xml:space="preserve"> Alan F</v>
      </c>
      <c r="D2293" s="37" t="str">
        <f>VLOOKUP($A2293,'Customer Names'!A:E,5,FALSE)</f>
        <v>Talhelm</v>
      </c>
      <c r="E2293" s="35">
        <f>VLOOKUP($A2293,'Medical Examinations'!$A:$H,2,FALSE)</f>
        <v>33.659999999999997</v>
      </c>
      <c r="F2293" s="35">
        <f>VLOOKUP($A2293,'Medical Examinations'!$A:$H,3,FALSE)</f>
        <v>5.71</v>
      </c>
      <c r="G2293" s="35" t="str">
        <f>VLOOKUP($A2293,'Medical Examinations'!$A:$N,11,0)</f>
        <v>No</v>
      </c>
      <c r="H2293" s="35" t="str">
        <f>VLOOKUP($A2293,'Medical Examinations'!$A:$N,5,0)</f>
        <v>yes</v>
      </c>
      <c r="I2293" s="35" t="str">
        <f>VLOOKUP($A2293,'Medical Examinations'!$A:$N,6,0)</f>
        <v>No</v>
      </c>
      <c r="J2293" s="35">
        <f>VLOOKUP($A2293,'Medical Examinations'!$A:$N,9,0)</f>
        <v>1</v>
      </c>
      <c r="K2293" s="35" t="str">
        <f>VLOOKUP($A2293,'Medical Examinations'!$A:$N,10,0)</f>
        <v>No</v>
      </c>
      <c r="L2293" s="35" t="str">
        <f>VLOOKUP($A2293,'Medical Examinations'!$A:$N,12,0)</f>
        <v>Obesity</v>
      </c>
      <c r="M2293" s="35" t="str">
        <f>VLOOKUP($A2293,'Medical Examinations'!$A:$N,13,0)</f>
        <v>Prediabetes</v>
      </c>
      <c r="N2293" s="45">
        <f>IFERROR(VLOOKUP($A2293,'Hospitalisation Details'!$A:$P,15,0),"")</f>
        <v>38319</v>
      </c>
      <c r="O2293" s="46">
        <f>IFERROR(VLOOKUP($A2293,'Hospitalisation Details'!$A:$P,6,0),"")</f>
        <v>1136.4000000000001</v>
      </c>
      <c r="P2293" s="47" t="str">
        <f>IFERROR(VLOOKUP($A2293,'Hospitalisation Details'!$A:$P,12,0),"")</f>
        <v>tier - 3</v>
      </c>
      <c r="Q2293" s="47" t="str">
        <f>IFERROR(VLOOKUP($A2293,'Hospitalisation Details'!$A:$P,13,0),"")</f>
        <v>tier - 3</v>
      </c>
      <c r="R2293" s="47" t="str">
        <f>IFERROR(VLOOKUP($A2293,'Hospitalisation Details'!$A:$P,14,0),"")</f>
        <v>R1013</v>
      </c>
      <c r="S2293" s="47">
        <f>IFERROR(VLOOKUP($A2293,'Hospitalisation Details'!$A:$P,16,0),"")</f>
        <v>18</v>
      </c>
    </row>
    <row r="2294" spans="1:19" x14ac:dyDescent="0.3">
      <c r="A2294" s="34" t="str">
        <f>'Medical Examinations'!A2294</f>
        <v>Id2293</v>
      </c>
      <c r="B2294" s="36" t="str">
        <f>VLOOKUP($A2294,'Customer Names'!A:E,3,FALSE)</f>
        <v>Mr.</v>
      </c>
      <c r="C2294" s="37" t="str">
        <f>VLOOKUP($A2294,'Customer Names'!$A:$E,4,FALSE)</f>
        <v xml:space="preserve"> Ryan</v>
      </c>
      <c r="D2294" s="37" t="str">
        <f>VLOOKUP($A2294,'Customer Names'!A:E,5,FALSE)</f>
        <v>Regnier</v>
      </c>
      <c r="E2294" s="35">
        <f>VLOOKUP($A2294,'Medical Examinations'!$A:$H,2,FALSE)</f>
        <v>33.33</v>
      </c>
      <c r="F2294" s="35">
        <f>VLOOKUP($A2294,'Medical Examinations'!$A:$H,3,FALSE)</f>
        <v>6.08</v>
      </c>
      <c r="G2294" s="35" t="str">
        <f>VLOOKUP($A2294,'Medical Examinations'!$A:$N,11,0)</f>
        <v>No</v>
      </c>
      <c r="H2294" s="35" t="str">
        <f>VLOOKUP($A2294,'Medical Examinations'!$A:$N,5,0)</f>
        <v>yes</v>
      </c>
      <c r="I2294" s="35" t="str">
        <f>VLOOKUP($A2294,'Medical Examinations'!$A:$N,6,0)</f>
        <v>No</v>
      </c>
      <c r="J2294" s="35">
        <f>VLOOKUP($A2294,'Medical Examinations'!$A:$N,9,0)</f>
        <v>1</v>
      </c>
      <c r="K2294" s="35" t="str">
        <f>VLOOKUP($A2294,'Medical Examinations'!$A:$N,10,0)</f>
        <v>No</v>
      </c>
      <c r="L2294" s="35" t="str">
        <f>VLOOKUP($A2294,'Medical Examinations'!$A:$N,12,0)</f>
        <v>Obesity</v>
      </c>
      <c r="M2294" s="35" t="str">
        <f>VLOOKUP($A2294,'Medical Examinations'!$A:$N,13,0)</f>
        <v>Prediabetes</v>
      </c>
      <c r="N2294" s="45">
        <f>IFERROR(VLOOKUP($A2294,'Hospitalisation Details'!$A:$P,15,0),"")</f>
        <v>38149</v>
      </c>
      <c r="O2294" s="46">
        <f>IFERROR(VLOOKUP($A2294,'Hospitalisation Details'!$A:$P,6,0),"")</f>
        <v>1135.94</v>
      </c>
      <c r="P2294" s="47" t="str">
        <f>IFERROR(VLOOKUP($A2294,'Hospitalisation Details'!$A:$P,12,0),"")</f>
        <v>tier - 3</v>
      </c>
      <c r="Q2294" s="47" t="str">
        <f>IFERROR(VLOOKUP($A2294,'Hospitalisation Details'!$A:$P,13,0),"")</f>
        <v>tier - 3</v>
      </c>
      <c r="R2294" s="47" t="str">
        <f>IFERROR(VLOOKUP($A2294,'Hospitalisation Details'!$A:$P,14,0),"")</f>
        <v>R1013</v>
      </c>
      <c r="S2294" s="47">
        <f>IFERROR(VLOOKUP($A2294,'Hospitalisation Details'!$A:$P,16,0),"")</f>
        <v>18</v>
      </c>
    </row>
    <row r="2295" spans="1:19" x14ac:dyDescent="0.3">
      <c r="A2295" s="34" t="str">
        <f>'Medical Examinations'!A2295</f>
        <v>Id2294</v>
      </c>
      <c r="B2295" s="36" t="str">
        <f>VLOOKUP($A2295,'Customer Names'!A:E,3,FALSE)</f>
        <v>Ms.</v>
      </c>
      <c r="C2295" s="37" t="str">
        <f>VLOOKUP($A2295,'Customer Names'!$A:$E,4,FALSE)</f>
        <v xml:space="preserve"> Hope</v>
      </c>
      <c r="D2295" s="37" t="str">
        <f>VLOOKUP($A2295,'Customer Names'!A:E,5,FALSE)</f>
        <v>Treece</v>
      </c>
      <c r="E2295" s="35">
        <f>VLOOKUP($A2295,'Medical Examinations'!$A:$H,2,FALSE)</f>
        <v>21.84</v>
      </c>
      <c r="F2295" s="35">
        <f>VLOOKUP($A2295,'Medical Examinations'!$A:$H,3,FALSE)</f>
        <v>5.71</v>
      </c>
      <c r="G2295" s="35" t="str">
        <f>VLOOKUP($A2295,'Medical Examinations'!$A:$N,11,0)</f>
        <v>No</v>
      </c>
      <c r="H2295" s="35" t="str">
        <f>VLOOKUP($A2295,'Medical Examinations'!$A:$N,5,0)</f>
        <v>yes</v>
      </c>
      <c r="I2295" s="35" t="str">
        <f>VLOOKUP($A2295,'Medical Examinations'!$A:$N,6,0)</f>
        <v>No</v>
      </c>
      <c r="J2295" s="35">
        <f>VLOOKUP($A2295,'Medical Examinations'!$A:$N,9,0)</f>
        <v>1</v>
      </c>
      <c r="K2295" s="35" t="str">
        <f>VLOOKUP($A2295,'Medical Examinations'!$A:$N,10,0)</f>
        <v>No</v>
      </c>
      <c r="L2295" s="35" t="str">
        <f>VLOOKUP($A2295,'Medical Examinations'!$A:$N,12,0)</f>
        <v>Normal Weight</v>
      </c>
      <c r="M2295" s="35" t="str">
        <f>VLOOKUP($A2295,'Medical Examinations'!$A:$N,13,0)</f>
        <v>Prediabetes</v>
      </c>
      <c r="N2295" s="45">
        <f>IFERROR(VLOOKUP($A2295,'Hospitalisation Details'!$A:$P,15,0),"")</f>
        <v>38266</v>
      </c>
      <c r="O2295" s="46">
        <f>IFERROR(VLOOKUP($A2295,'Hospitalisation Details'!$A:$P,6,0),"")</f>
        <v>1135</v>
      </c>
      <c r="P2295" s="47" t="str">
        <f>IFERROR(VLOOKUP($A2295,'Hospitalisation Details'!$A:$P,12,0),"")</f>
        <v>tier - 3</v>
      </c>
      <c r="Q2295" s="47" t="str">
        <f>IFERROR(VLOOKUP($A2295,'Hospitalisation Details'!$A:$P,13,0),"")</f>
        <v>tier - 3</v>
      </c>
      <c r="R2295" s="47" t="str">
        <f>IFERROR(VLOOKUP($A2295,'Hospitalisation Details'!$A:$P,14,0),"")</f>
        <v>R1013</v>
      </c>
      <c r="S2295" s="47">
        <f>IFERROR(VLOOKUP($A2295,'Hospitalisation Details'!$A:$P,16,0),"")</f>
        <v>18</v>
      </c>
    </row>
    <row r="2296" spans="1:19" x14ac:dyDescent="0.3">
      <c r="A2296" s="34" t="str">
        <f>'Medical Examinations'!A2296</f>
        <v>Id2295</v>
      </c>
      <c r="B2296" s="36" t="str">
        <f>VLOOKUP($A2296,'Customer Names'!A:E,3,FALSE)</f>
        <v>Mr.</v>
      </c>
      <c r="C2296" s="37" t="str">
        <f>VLOOKUP($A2296,'Customer Names'!$A:$E,4,FALSE)</f>
        <v xml:space="preserve"> Josh</v>
      </c>
      <c r="D2296" s="37" t="str">
        <f>VLOOKUP($A2296,'Customer Names'!A:E,5,FALSE)</f>
        <v>Beisel</v>
      </c>
      <c r="E2296" s="35">
        <f>VLOOKUP($A2296,'Medical Examinations'!$A:$H,2,FALSE)</f>
        <v>16.87</v>
      </c>
      <c r="F2296" s="35">
        <f>VLOOKUP($A2296,'Medical Examinations'!$A:$H,3,FALSE)</f>
        <v>9.1300000000000008</v>
      </c>
      <c r="G2296" s="35" t="str">
        <f>VLOOKUP($A2296,'Medical Examinations'!$A:$N,11,0)</f>
        <v>No</v>
      </c>
      <c r="H2296" s="35" t="str">
        <f>VLOOKUP($A2296,'Medical Examinations'!$A:$N,5,0)</f>
        <v>No</v>
      </c>
      <c r="I2296" s="35" t="str">
        <f>VLOOKUP($A2296,'Medical Examinations'!$A:$N,6,0)</f>
        <v>No</v>
      </c>
      <c r="J2296" s="35">
        <f>VLOOKUP($A2296,'Medical Examinations'!$A:$N,9,0)</f>
        <v>0</v>
      </c>
      <c r="K2296" s="35" t="str">
        <f>VLOOKUP($A2296,'Medical Examinations'!$A:$N,10,0)</f>
        <v>No</v>
      </c>
      <c r="L2296" s="35" t="str">
        <f>VLOOKUP($A2296,'Medical Examinations'!$A:$N,12,0)</f>
        <v>Underweight</v>
      </c>
      <c r="M2296" s="35" t="str">
        <f>VLOOKUP($A2296,'Medical Examinations'!$A:$N,13,0)</f>
        <v>Diabetes</v>
      </c>
      <c r="N2296" s="45">
        <f>IFERROR(VLOOKUP($A2296,'Hospitalisation Details'!$A:$P,15,0),"")</f>
        <v>37456</v>
      </c>
      <c r="O2296" s="46">
        <f>IFERROR(VLOOKUP($A2296,'Hospitalisation Details'!$A:$P,6,0),"")</f>
        <v>1132</v>
      </c>
      <c r="P2296" s="47" t="str">
        <f>IFERROR(VLOOKUP($A2296,'Hospitalisation Details'!$A:$P,12,0),"")</f>
        <v>tier - 3</v>
      </c>
      <c r="Q2296" s="47" t="str">
        <f>IFERROR(VLOOKUP($A2296,'Hospitalisation Details'!$A:$P,13,0),"")</f>
        <v>tier - 1</v>
      </c>
      <c r="R2296" s="47" t="str">
        <f>IFERROR(VLOOKUP($A2296,'Hospitalisation Details'!$A:$P,14,0),"")</f>
        <v>R1013</v>
      </c>
      <c r="S2296" s="47">
        <f>IFERROR(VLOOKUP($A2296,'Hospitalisation Details'!$A:$P,16,0),"")</f>
        <v>20</v>
      </c>
    </row>
    <row r="2297" spans="1:19" x14ac:dyDescent="0.3">
      <c r="A2297" s="34" t="str">
        <f>'Medical Examinations'!A2297</f>
        <v>Id2296</v>
      </c>
      <c r="B2297" s="36" t="str">
        <f>VLOOKUP($A2297,'Customer Names'!A:E,3,FALSE)</f>
        <v>Mr.</v>
      </c>
      <c r="C2297" s="37" t="str">
        <f>VLOOKUP($A2297,'Customer Names'!$A:$E,4,FALSE)</f>
        <v xml:space="preserve"> Jacob J</v>
      </c>
      <c r="D2297" s="37" t="str">
        <f>VLOOKUP($A2297,'Customer Names'!A:E,5,FALSE)</f>
        <v>Enke</v>
      </c>
      <c r="E2297" s="35">
        <f>VLOOKUP($A2297,'Medical Examinations'!$A:$H,2,FALSE)</f>
        <v>30.14</v>
      </c>
      <c r="F2297" s="35">
        <f>VLOOKUP($A2297,'Medical Examinations'!$A:$H,3,FALSE)</f>
        <v>5.49</v>
      </c>
      <c r="G2297" s="35" t="str">
        <f>VLOOKUP($A2297,'Medical Examinations'!$A:$N,11,0)</f>
        <v>No</v>
      </c>
      <c r="H2297" s="35" t="str">
        <f>VLOOKUP($A2297,'Medical Examinations'!$A:$N,5,0)</f>
        <v>yes</v>
      </c>
      <c r="I2297" s="35" t="str">
        <f>VLOOKUP($A2297,'Medical Examinations'!$A:$N,6,0)</f>
        <v>No</v>
      </c>
      <c r="J2297" s="35">
        <f>VLOOKUP($A2297,'Medical Examinations'!$A:$N,9,0)</f>
        <v>1</v>
      </c>
      <c r="K2297" s="35" t="str">
        <f>VLOOKUP($A2297,'Medical Examinations'!$A:$N,10,0)</f>
        <v>No</v>
      </c>
      <c r="L2297" s="35" t="str">
        <f>VLOOKUP($A2297,'Medical Examinations'!$A:$N,12,0)</f>
        <v>Obesity</v>
      </c>
      <c r="M2297" s="35" t="str">
        <f>VLOOKUP($A2297,'Medical Examinations'!$A:$N,13,0)</f>
        <v>Normal</v>
      </c>
      <c r="N2297" s="45">
        <f>IFERROR(VLOOKUP($A2297,'Hospitalisation Details'!$A:$P,15,0),"")</f>
        <v>38152</v>
      </c>
      <c r="O2297" s="46">
        <f>IFERROR(VLOOKUP($A2297,'Hospitalisation Details'!$A:$P,6,0),"")</f>
        <v>1131.51</v>
      </c>
      <c r="P2297" s="47" t="str">
        <f>IFERROR(VLOOKUP($A2297,'Hospitalisation Details'!$A:$P,12,0),"")</f>
        <v>tier - 3</v>
      </c>
      <c r="Q2297" s="47" t="str">
        <f>IFERROR(VLOOKUP($A2297,'Hospitalisation Details'!$A:$P,13,0),"")</f>
        <v>tier - 1</v>
      </c>
      <c r="R2297" s="47" t="str">
        <f>IFERROR(VLOOKUP($A2297,'Hospitalisation Details'!$A:$P,14,0),"")</f>
        <v>R1013</v>
      </c>
      <c r="S2297" s="47">
        <f>IFERROR(VLOOKUP($A2297,'Hospitalisation Details'!$A:$P,16,0),"")</f>
        <v>18</v>
      </c>
    </row>
    <row r="2298" spans="1:19" x14ac:dyDescent="0.3">
      <c r="A2298" s="34" t="str">
        <f>'Medical Examinations'!A2298</f>
        <v>Id2297</v>
      </c>
      <c r="B2298" s="36" t="str">
        <f>VLOOKUP($A2298,'Customer Names'!A:E,3,FALSE)</f>
        <v>Mr.</v>
      </c>
      <c r="C2298" s="37" t="str">
        <f>VLOOKUP($A2298,'Customer Names'!$A:$E,4,FALSE)</f>
        <v xml:space="preserve"> Jose Tomas</v>
      </c>
      <c r="D2298" s="37" t="str">
        <f>VLOOKUP($A2298,'Customer Names'!A:E,5,FALSE)</f>
        <v>Ruiz-Tagle Barros</v>
      </c>
      <c r="E2298" s="35">
        <f>VLOOKUP($A2298,'Medical Examinations'!$A:$H,2,FALSE)</f>
        <v>23.21</v>
      </c>
      <c r="F2298" s="35">
        <f>VLOOKUP($A2298,'Medical Examinations'!$A:$H,3,FALSE)</f>
        <v>4.37</v>
      </c>
      <c r="G2298" s="35" t="str">
        <f>VLOOKUP($A2298,'Medical Examinations'!$A:$N,11,0)</f>
        <v>No</v>
      </c>
      <c r="H2298" s="35" t="str">
        <f>VLOOKUP($A2298,'Medical Examinations'!$A:$N,5,0)</f>
        <v>yes</v>
      </c>
      <c r="I2298" s="35" t="str">
        <f>VLOOKUP($A2298,'Medical Examinations'!$A:$N,6,0)</f>
        <v>No</v>
      </c>
      <c r="J2298" s="35">
        <f>VLOOKUP($A2298,'Medical Examinations'!$A:$N,9,0)</f>
        <v>1</v>
      </c>
      <c r="K2298" s="35" t="str">
        <f>VLOOKUP($A2298,'Medical Examinations'!$A:$N,10,0)</f>
        <v>No</v>
      </c>
      <c r="L2298" s="35" t="str">
        <f>VLOOKUP($A2298,'Medical Examinations'!$A:$N,12,0)</f>
        <v>Normal Weight</v>
      </c>
      <c r="M2298" s="35" t="str">
        <f>VLOOKUP($A2298,'Medical Examinations'!$A:$N,13,0)</f>
        <v>Normal</v>
      </c>
      <c r="N2298" s="45">
        <f>IFERROR(VLOOKUP($A2298,'Hospitalisation Details'!$A:$P,15,0),"")</f>
        <v>38303</v>
      </c>
      <c r="O2298" s="46">
        <f>IFERROR(VLOOKUP($A2298,'Hospitalisation Details'!$A:$P,6,0),"")</f>
        <v>1121.8699999999999</v>
      </c>
      <c r="P2298" s="47" t="str">
        <f>IFERROR(VLOOKUP($A2298,'Hospitalisation Details'!$A:$P,12,0),"")</f>
        <v>tier - 3</v>
      </c>
      <c r="Q2298" s="47" t="str">
        <f>IFERROR(VLOOKUP($A2298,'Hospitalisation Details'!$A:$P,13,0),"")</f>
        <v>tier - 1</v>
      </c>
      <c r="R2298" s="47" t="str">
        <f>IFERROR(VLOOKUP($A2298,'Hospitalisation Details'!$A:$P,14,0),"")</f>
        <v>R1013</v>
      </c>
      <c r="S2298" s="47">
        <f>IFERROR(VLOOKUP($A2298,'Hospitalisation Details'!$A:$P,16,0),"")</f>
        <v>18</v>
      </c>
    </row>
    <row r="2299" spans="1:19" x14ac:dyDescent="0.3">
      <c r="A2299" s="34" t="str">
        <f>'Medical Examinations'!A2299</f>
        <v>Id2298</v>
      </c>
      <c r="B2299" s="36" t="str">
        <f>VLOOKUP($A2299,'Customer Names'!A:E,3,FALSE)</f>
        <v>Ms.</v>
      </c>
      <c r="C2299" s="37" t="str">
        <f>VLOOKUP($A2299,'Customer Names'!$A:$E,4,FALSE)</f>
        <v xml:space="preserve"> Mary Evan</v>
      </c>
      <c r="D2299" s="37" t="str">
        <f>VLOOKUP($A2299,'Customer Names'!A:E,5,FALSE)</f>
        <v>Ferrell</v>
      </c>
      <c r="E2299" s="35">
        <f>VLOOKUP($A2299,'Medical Examinations'!$A:$H,2,FALSE)</f>
        <v>17.170000000000002</v>
      </c>
      <c r="F2299" s="35">
        <f>VLOOKUP($A2299,'Medical Examinations'!$A:$H,3,FALSE)</f>
        <v>8.4600000000000009</v>
      </c>
      <c r="G2299" s="35" t="str">
        <f>VLOOKUP($A2299,'Medical Examinations'!$A:$N,11,0)</f>
        <v>No</v>
      </c>
      <c r="H2299" s="35" t="str">
        <f>VLOOKUP($A2299,'Medical Examinations'!$A:$N,5,0)</f>
        <v>No</v>
      </c>
      <c r="I2299" s="35" t="str">
        <f>VLOOKUP($A2299,'Medical Examinations'!$A:$N,6,0)</f>
        <v>No</v>
      </c>
      <c r="J2299" s="35">
        <f>VLOOKUP($A2299,'Medical Examinations'!$A:$N,9,0)</f>
        <v>0</v>
      </c>
      <c r="K2299" s="35" t="str">
        <f>VLOOKUP($A2299,'Medical Examinations'!$A:$N,10,0)</f>
        <v>No</v>
      </c>
      <c r="L2299" s="35" t="str">
        <f>VLOOKUP($A2299,'Medical Examinations'!$A:$N,12,0)</f>
        <v>Underweight</v>
      </c>
      <c r="M2299" s="35" t="str">
        <f>VLOOKUP($A2299,'Medical Examinations'!$A:$N,13,0)</f>
        <v>Diabetes</v>
      </c>
      <c r="N2299" s="45">
        <f>IFERROR(VLOOKUP($A2299,'Hospitalisation Details'!$A:$P,15,0),"")</f>
        <v>37481</v>
      </c>
      <c r="O2299" s="46">
        <f>IFERROR(VLOOKUP($A2299,'Hospitalisation Details'!$A:$P,6,0),"")</f>
        <v>1086</v>
      </c>
      <c r="P2299" s="47" t="str">
        <f>IFERROR(VLOOKUP($A2299,'Hospitalisation Details'!$A:$P,12,0),"")</f>
        <v>tier - 3</v>
      </c>
      <c r="Q2299" s="47" t="str">
        <f>IFERROR(VLOOKUP($A2299,'Hospitalisation Details'!$A:$P,13,0),"")</f>
        <v>tier - 3</v>
      </c>
      <c r="R2299" s="47" t="str">
        <f>IFERROR(VLOOKUP($A2299,'Hospitalisation Details'!$A:$P,14,0),"")</f>
        <v>R1013</v>
      </c>
      <c r="S2299" s="47">
        <f>IFERROR(VLOOKUP($A2299,'Hospitalisation Details'!$A:$P,16,0),"")</f>
        <v>20</v>
      </c>
    </row>
    <row r="2300" spans="1:19" x14ac:dyDescent="0.3">
      <c r="A2300" s="34" t="str">
        <f>'Medical Examinations'!A2300</f>
        <v>Id2299</v>
      </c>
      <c r="B2300" s="36" t="str">
        <f>VLOOKUP($A2300,'Customer Names'!A:E,3,FALSE)</f>
        <v>Mr.</v>
      </c>
      <c r="C2300" s="37" t="str">
        <f>VLOOKUP($A2300,'Customer Names'!$A:$E,4,FALSE)</f>
        <v xml:space="preserve"> Justin K.</v>
      </c>
      <c r="D2300" s="37" t="str">
        <f>VLOOKUP($A2300,'Customer Names'!A:E,5,FALSE)</f>
        <v>Gates</v>
      </c>
      <c r="E2300" s="35">
        <f>VLOOKUP($A2300,'Medical Examinations'!$A:$H,2,FALSE)</f>
        <v>15.61</v>
      </c>
      <c r="F2300" s="35">
        <f>VLOOKUP($A2300,'Medical Examinations'!$A:$H,3,FALSE)</f>
        <v>5.28</v>
      </c>
      <c r="G2300" s="35" t="str">
        <f>VLOOKUP($A2300,'Medical Examinations'!$A:$N,11,0)</f>
        <v>No</v>
      </c>
      <c r="H2300" s="35" t="str">
        <f>VLOOKUP($A2300,'Medical Examinations'!$A:$N,5,0)</f>
        <v>No</v>
      </c>
      <c r="I2300" s="35" t="str">
        <f>VLOOKUP($A2300,'Medical Examinations'!$A:$N,6,0)</f>
        <v>No</v>
      </c>
      <c r="J2300" s="35">
        <f>VLOOKUP($A2300,'Medical Examinations'!$A:$N,9,0)</f>
        <v>1</v>
      </c>
      <c r="K2300" s="35" t="str">
        <f>VLOOKUP($A2300,'Medical Examinations'!$A:$N,10,0)</f>
        <v>No</v>
      </c>
      <c r="L2300" s="35" t="str">
        <f>VLOOKUP($A2300,'Medical Examinations'!$A:$N,12,0)</f>
        <v>Underweight</v>
      </c>
      <c r="M2300" s="35" t="str">
        <f>VLOOKUP($A2300,'Medical Examinations'!$A:$N,13,0)</f>
        <v>Normal</v>
      </c>
      <c r="N2300" s="45">
        <f>IFERROR(VLOOKUP($A2300,'Hospitalisation Details'!$A:$P,15,0),"")</f>
        <v>36155</v>
      </c>
      <c r="O2300" s="46">
        <f>IFERROR(VLOOKUP($A2300,'Hospitalisation Details'!$A:$P,6,0),"")</f>
        <v>1082</v>
      </c>
      <c r="P2300" s="47" t="str">
        <f>IFERROR(VLOOKUP($A2300,'Hospitalisation Details'!$A:$P,12,0),"")</f>
        <v>tier - 3</v>
      </c>
      <c r="Q2300" s="47" t="str">
        <f>IFERROR(VLOOKUP($A2300,'Hospitalisation Details'!$A:$P,13,0),"")</f>
        <v>tier - 2</v>
      </c>
      <c r="R2300" s="47" t="str">
        <f>IFERROR(VLOOKUP($A2300,'Hospitalisation Details'!$A:$P,14,0),"")</f>
        <v>R1013</v>
      </c>
      <c r="S2300" s="47">
        <f>IFERROR(VLOOKUP($A2300,'Hospitalisation Details'!$A:$P,16,0),"")</f>
        <v>24</v>
      </c>
    </row>
    <row r="2301" spans="1:19" x14ac:dyDescent="0.3">
      <c r="A2301" s="34" t="str">
        <f>'Medical Examinations'!A2301</f>
        <v>Id2300</v>
      </c>
      <c r="B2301" s="36" t="str">
        <f>VLOOKUP($A2301,'Customer Names'!A:E,3,FALSE)</f>
        <v>Mr.</v>
      </c>
      <c r="C2301" s="37" t="str">
        <f>VLOOKUP($A2301,'Customer Names'!$A:$E,4,FALSE)</f>
        <v xml:space="preserve"> Patrick</v>
      </c>
      <c r="D2301" s="37" t="str">
        <f>VLOOKUP($A2301,'Customer Names'!A:E,5,FALSE)</f>
        <v>Jeffers</v>
      </c>
      <c r="E2301" s="35">
        <f>VLOOKUP($A2301,'Medical Examinations'!$A:$H,2,FALSE)</f>
        <v>17.98</v>
      </c>
      <c r="F2301" s="35">
        <f>VLOOKUP($A2301,'Medical Examinations'!$A:$H,3,FALSE)</f>
        <v>5.33</v>
      </c>
      <c r="G2301" s="35" t="str">
        <f>VLOOKUP($A2301,'Medical Examinations'!$A:$N,11,0)</f>
        <v>Yes</v>
      </c>
      <c r="H2301" s="35" t="str">
        <f>VLOOKUP($A2301,'Medical Examinations'!$A:$N,5,0)</f>
        <v>No</v>
      </c>
      <c r="I2301" s="35" t="str">
        <f>VLOOKUP($A2301,'Medical Examinations'!$A:$N,6,0)</f>
        <v>Yes</v>
      </c>
      <c r="J2301" s="35">
        <f>VLOOKUP($A2301,'Medical Examinations'!$A:$N,9,0)</f>
        <v>1</v>
      </c>
      <c r="K2301" s="35" t="str">
        <f>VLOOKUP($A2301,'Medical Examinations'!$A:$N,10,0)</f>
        <v>No</v>
      </c>
      <c r="L2301" s="35" t="str">
        <f>VLOOKUP($A2301,'Medical Examinations'!$A:$N,12,0)</f>
        <v>Underweight</v>
      </c>
      <c r="M2301" s="35" t="str">
        <f>VLOOKUP($A2301,'Medical Examinations'!$A:$N,13,0)</f>
        <v>Normal</v>
      </c>
      <c r="N2301" s="45">
        <f>IFERROR(VLOOKUP($A2301,'Hospitalisation Details'!$A:$P,15,0),"")</f>
        <v>35655</v>
      </c>
      <c r="O2301" s="46">
        <f>IFERROR(VLOOKUP($A2301,'Hospitalisation Details'!$A:$P,6,0),"")</f>
        <v>1071</v>
      </c>
      <c r="P2301" s="47" t="str">
        <f>IFERROR(VLOOKUP($A2301,'Hospitalisation Details'!$A:$P,12,0),"")</f>
        <v>tier - 3</v>
      </c>
      <c r="Q2301" s="47" t="str">
        <f>IFERROR(VLOOKUP($A2301,'Hospitalisation Details'!$A:$P,13,0),"")</f>
        <v>tier - 3</v>
      </c>
      <c r="R2301" s="47" t="str">
        <f>IFERROR(VLOOKUP($A2301,'Hospitalisation Details'!$A:$P,14,0),"")</f>
        <v>R1013</v>
      </c>
      <c r="S2301" s="47">
        <f>IFERROR(VLOOKUP($A2301,'Hospitalisation Details'!$A:$P,16,0),"")</f>
        <v>25</v>
      </c>
    </row>
    <row r="2302" spans="1:19" x14ac:dyDescent="0.3">
      <c r="A2302" s="34" t="str">
        <f>'Medical Examinations'!A2302</f>
        <v>Id2301</v>
      </c>
      <c r="B2302" s="36" t="str">
        <f>VLOOKUP($A2302,'Customer Names'!A:E,3,FALSE)</f>
        <v>Mr.</v>
      </c>
      <c r="C2302" s="37" t="str">
        <f>VLOOKUP($A2302,'Customer Names'!$A:$E,4,FALSE)</f>
        <v xml:space="preserve"> Roman</v>
      </c>
      <c r="D2302" s="37" t="str">
        <f>VLOOKUP($A2302,'Customer Names'!A:E,5,FALSE)</f>
        <v>Sulhanek</v>
      </c>
      <c r="E2302" s="35">
        <f>VLOOKUP($A2302,'Medical Examinations'!$A:$H,2,FALSE)</f>
        <v>21.64</v>
      </c>
      <c r="F2302" s="35">
        <f>VLOOKUP($A2302,'Medical Examinations'!$A:$H,3,FALSE)</f>
        <v>5.5</v>
      </c>
      <c r="G2302" s="35" t="str">
        <f>VLOOKUP($A2302,'Medical Examinations'!$A:$N,11,0)</f>
        <v>No</v>
      </c>
      <c r="H2302" s="35" t="str">
        <f>VLOOKUP($A2302,'Medical Examinations'!$A:$N,5,0)</f>
        <v>yes</v>
      </c>
      <c r="I2302" s="35" t="str">
        <f>VLOOKUP($A2302,'Medical Examinations'!$A:$N,6,0)</f>
        <v>No</v>
      </c>
      <c r="J2302" s="35">
        <f>VLOOKUP($A2302,'Medical Examinations'!$A:$N,9,0)</f>
        <v>1</v>
      </c>
      <c r="K2302" s="35" t="str">
        <f>VLOOKUP($A2302,'Medical Examinations'!$A:$N,10,0)</f>
        <v>No</v>
      </c>
      <c r="L2302" s="35" t="str">
        <f>VLOOKUP($A2302,'Medical Examinations'!$A:$N,12,0)</f>
        <v>Normal Weight</v>
      </c>
      <c r="M2302" s="35" t="str">
        <f>VLOOKUP($A2302,'Medical Examinations'!$A:$N,13,0)</f>
        <v>Normal</v>
      </c>
      <c r="N2302" s="45">
        <f>IFERROR(VLOOKUP($A2302,'Hospitalisation Details'!$A:$P,15,0),"")</f>
        <v>38223</v>
      </c>
      <c r="O2302" s="46">
        <f>IFERROR(VLOOKUP($A2302,'Hospitalisation Details'!$A:$P,6,0),"")</f>
        <v>1070</v>
      </c>
      <c r="P2302" s="47" t="str">
        <f>IFERROR(VLOOKUP($A2302,'Hospitalisation Details'!$A:$P,12,0),"")</f>
        <v>tier - 3</v>
      </c>
      <c r="Q2302" s="47" t="str">
        <f>IFERROR(VLOOKUP($A2302,'Hospitalisation Details'!$A:$P,13,0),"")</f>
        <v>tier - 3</v>
      </c>
      <c r="R2302" s="47" t="str">
        <f>IFERROR(VLOOKUP($A2302,'Hospitalisation Details'!$A:$P,14,0),"")</f>
        <v>R1013</v>
      </c>
      <c r="S2302" s="47">
        <f>IFERROR(VLOOKUP($A2302,'Hospitalisation Details'!$A:$P,16,0),"")</f>
        <v>18</v>
      </c>
    </row>
    <row r="2303" spans="1:19" x14ac:dyDescent="0.3">
      <c r="A2303" s="34" t="str">
        <f>'Medical Examinations'!A2303</f>
        <v>Id2302</v>
      </c>
      <c r="B2303" s="36" t="str">
        <f>VLOOKUP($A2303,'Customer Names'!A:E,3,FALSE)</f>
        <v>Mr.</v>
      </c>
      <c r="C2303" s="37" t="str">
        <f>VLOOKUP($A2303,'Customer Names'!$A:$E,4,FALSE)</f>
        <v xml:space="preserve"> David</v>
      </c>
      <c r="D2303" s="37" t="str">
        <f>VLOOKUP($A2303,'Customer Names'!A:E,5,FALSE)</f>
        <v>Ozahowski</v>
      </c>
      <c r="E2303" s="35">
        <f>VLOOKUP($A2303,'Medical Examinations'!$A:$H,2,FALSE)</f>
        <v>16.399999999999999</v>
      </c>
      <c r="F2303" s="35">
        <f>VLOOKUP($A2303,'Medical Examinations'!$A:$H,3,FALSE)</f>
        <v>5.4</v>
      </c>
      <c r="G2303" s="35" t="str">
        <f>VLOOKUP($A2303,'Medical Examinations'!$A:$N,11,0)</f>
        <v>No</v>
      </c>
      <c r="H2303" s="35" t="str">
        <f>VLOOKUP($A2303,'Medical Examinations'!$A:$N,5,0)</f>
        <v>No</v>
      </c>
      <c r="I2303" s="35" t="str">
        <f>VLOOKUP($A2303,'Medical Examinations'!$A:$N,6,0)</f>
        <v>Yes</v>
      </c>
      <c r="J2303" s="35">
        <f>VLOOKUP($A2303,'Medical Examinations'!$A:$N,9,0)</f>
        <v>1</v>
      </c>
      <c r="K2303" s="35" t="str">
        <f>VLOOKUP($A2303,'Medical Examinations'!$A:$N,10,0)</f>
        <v>No</v>
      </c>
      <c r="L2303" s="35" t="str">
        <f>VLOOKUP($A2303,'Medical Examinations'!$A:$N,12,0)</f>
        <v>Underweight</v>
      </c>
      <c r="M2303" s="35" t="str">
        <f>VLOOKUP($A2303,'Medical Examinations'!$A:$N,13,0)</f>
        <v>Normal</v>
      </c>
      <c r="N2303" s="45">
        <f>IFERROR(VLOOKUP($A2303,'Hospitalisation Details'!$A:$P,15,0),"")</f>
        <v>34240</v>
      </c>
      <c r="O2303" s="46">
        <f>IFERROR(VLOOKUP($A2303,'Hospitalisation Details'!$A:$P,6,0),"")</f>
        <v>1068</v>
      </c>
      <c r="P2303" s="47" t="str">
        <f>IFERROR(VLOOKUP($A2303,'Hospitalisation Details'!$A:$P,12,0),"")</f>
        <v>tier - 3</v>
      </c>
      <c r="Q2303" s="47" t="str">
        <f>IFERROR(VLOOKUP($A2303,'Hospitalisation Details'!$A:$P,13,0),"")</f>
        <v>tier - 1</v>
      </c>
      <c r="R2303" s="47" t="str">
        <f>IFERROR(VLOOKUP($A2303,'Hospitalisation Details'!$A:$P,14,0),"")</f>
        <v>R1013</v>
      </c>
      <c r="S2303" s="47">
        <f>IFERROR(VLOOKUP($A2303,'Hospitalisation Details'!$A:$P,16,0),"")</f>
        <v>29</v>
      </c>
    </row>
    <row r="2304" spans="1:19" x14ac:dyDescent="0.3">
      <c r="A2304" s="34" t="str">
        <f>'Medical Examinations'!A2304</f>
        <v>Id2303</v>
      </c>
      <c r="B2304" s="36" t="str">
        <f>VLOOKUP($A2304,'Customer Names'!A:E,3,FALSE)</f>
        <v>Ms.</v>
      </c>
      <c r="C2304" s="37" t="str">
        <f>VLOOKUP($A2304,'Customer Names'!$A:$E,4,FALSE)</f>
        <v xml:space="preserve"> Evelyn L</v>
      </c>
      <c r="D2304" s="37" t="str">
        <f>VLOOKUP($A2304,'Customer Names'!A:E,5,FALSE)</f>
        <v>Caron</v>
      </c>
      <c r="E2304" s="35">
        <f>VLOOKUP($A2304,'Medical Examinations'!$A:$H,2,FALSE)</f>
        <v>15.77</v>
      </c>
      <c r="F2304" s="35">
        <f>VLOOKUP($A2304,'Medical Examinations'!$A:$H,3,FALSE)</f>
        <v>6.05</v>
      </c>
      <c r="G2304" s="35" t="str">
        <f>VLOOKUP($A2304,'Medical Examinations'!$A:$N,11,0)</f>
        <v>Yes</v>
      </c>
      <c r="H2304" s="35" t="str">
        <f>VLOOKUP($A2304,'Medical Examinations'!$A:$N,5,0)</f>
        <v>No</v>
      </c>
      <c r="I2304" s="35" t="str">
        <f>VLOOKUP($A2304,'Medical Examinations'!$A:$N,6,0)</f>
        <v>No</v>
      </c>
      <c r="J2304" s="35">
        <f>VLOOKUP($A2304,'Medical Examinations'!$A:$N,9,0)</f>
        <v>1</v>
      </c>
      <c r="K2304" s="35" t="str">
        <f>VLOOKUP($A2304,'Medical Examinations'!$A:$N,10,0)</f>
        <v>No</v>
      </c>
      <c r="L2304" s="35" t="str">
        <f>VLOOKUP($A2304,'Medical Examinations'!$A:$N,12,0)</f>
        <v>Underweight</v>
      </c>
      <c r="M2304" s="35" t="str">
        <f>VLOOKUP($A2304,'Medical Examinations'!$A:$N,13,0)</f>
        <v>Prediabetes</v>
      </c>
      <c r="N2304" s="45">
        <f>IFERROR(VLOOKUP($A2304,'Hospitalisation Details'!$A:$P,15,0),"")</f>
        <v>34851</v>
      </c>
      <c r="O2304" s="46">
        <f>IFERROR(VLOOKUP($A2304,'Hospitalisation Details'!$A:$P,6,0),"")</f>
        <v>1056</v>
      </c>
      <c r="P2304" s="47" t="str">
        <f>IFERROR(VLOOKUP($A2304,'Hospitalisation Details'!$A:$P,12,0),"")</f>
        <v>tier - 3</v>
      </c>
      <c r="Q2304" s="47" t="str">
        <f>IFERROR(VLOOKUP($A2304,'Hospitalisation Details'!$A:$P,13,0),"")</f>
        <v>tier - 2</v>
      </c>
      <c r="R2304" s="47" t="str">
        <f>IFERROR(VLOOKUP($A2304,'Hospitalisation Details'!$A:$P,14,0),"")</f>
        <v>R1013</v>
      </c>
      <c r="S2304" s="47">
        <f>IFERROR(VLOOKUP($A2304,'Hospitalisation Details'!$A:$P,16,0),"")</f>
        <v>28</v>
      </c>
    </row>
    <row r="2305" spans="1:19" x14ac:dyDescent="0.3">
      <c r="A2305" s="34" t="str">
        <f>'Medical Examinations'!A2305</f>
        <v>Id2304</v>
      </c>
      <c r="B2305" s="36" t="str">
        <f>VLOOKUP($A2305,'Customer Names'!A:E,3,FALSE)</f>
        <v>Mr.</v>
      </c>
      <c r="C2305" s="37" t="str">
        <f>VLOOKUP($A2305,'Customer Names'!$A:$E,4,FALSE)</f>
        <v xml:space="preserve"> Jim</v>
      </c>
      <c r="D2305" s="37" t="str">
        <f>VLOOKUP($A2305,'Customer Names'!A:E,5,FALSE)</f>
        <v>Fullarton</v>
      </c>
      <c r="E2305" s="35">
        <f>VLOOKUP($A2305,'Medical Examinations'!$A:$H,2,FALSE)</f>
        <v>18.27</v>
      </c>
      <c r="F2305" s="35">
        <f>VLOOKUP($A2305,'Medical Examinations'!$A:$H,3,FALSE)</f>
        <v>11.46</v>
      </c>
      <c r="G2305" s="35" t="str">
        <f>VLOOKUP($A2305,'Medical Examinations'!$A:$N,11,0)</f>
        <v>No</v>
      </c>
      <c r="H2305" s="35" t="str">
        <f>VLOOKUP($A2305,'Medical Examinations'!$A:$N,5,0)</f>
        <v>No</v>
      </c>
      <c r="I2305" s="35" t="str">
        <f>VLOOKUP($A2305,'Medical Examinations'!$A:$N,6,0)</f>
        <v>No</v>
      </c>
      <c r="J2305" s="35">
        <f>VLOOKUP($A2305,'Medical Examinations'!$A:$N,9,0)</f>
        <v>0</v>
      </c>
      <c r="K2305" s="35" t="str">
        <f>VLOOKUP($A2305,'Medical Examinations'!$A:$N,10,0)</f>
        <v>No</v>
      </c>
      <c r="L2305" s="35" t="str">
        <f>VLOOKUP($A2305,'Medical Examinations'!$A:$N,12,0)</f>
        <v>Underweight</v>
      </c>
      <c r="M2305" s="35" t="str">
        <f>VLOOKUP($A2305,'Medical Examinations'!$A:$N,13,0)</f>
        <v>Diabetes</v>
      </c>
      <c r="N2305" s="45">
        <f>IFERROR(VLOOKUP($A2305,'Hospitalisation Details'!$A:$P,15,0),"")</f>
        <v>37438</v>
      </c>
      <c r="O2305" s="46">
        <f>IFERROR(VLOOKUP($A2305,'Hospitalisation Details'!$A:$P,6,0),"")</f>
        <v>1049</v>
      </c>
      <c r="P2305" s="47" t="str">
        <f>IFERROR(VLOOKUP($A2305,'Hospitalisation Details'!$A:$P,12,0),"")</f>
        <v>tier - 3</v>
      </c>
      <c r="Q2305" s="47" t="str">
        <f>IFERROR(VLOOKUP($A2305,'Hospitalisation Details'!$A:$P,13,0),"")</f>
        <v>tier - 2</v>
      </c>
      <c r="R2305" s="47" t="str">
        <f>IFERROR(VLOOKUP($A2305,'Hospitalisation Details'!$A:$P,14,0),"")</f>
        <v>R1012</v>
      </c>
      <c r="S2305" s="47">
        <f>IFERROR(VLOOKUP($A2305,'Hospitalisation Details'!$A:$P,16,0),"")</f>
        <v>20</v>
      </c>
    </row>
    <row r="2306" spans="1:19" x14ac:dyDescent="0.3">
      <c r="A2306" s="34" t="str">
        <f>'Medical Examinations'!A2306</f>
        <v>Id2305</v>
      </c>
      <c r="B2306" s="36" t="str">
        <f>VLOOKUP($A2306,'Customer Names'!A:E,3,FALSE)</f>
        <v>Mr.</v>
      </c>
      <c r="C2306" s="37" t="str">
        <f>VLOOKUP($A2306,'Customer Names'!$A:$E,4,FALSE)</f>
        <v xml:space="preserve"> Matthew S</v>
      </c>
      <c r="D2306" s="37" t="str">
        <f>VLOOKUP($A2306,'Customer Names'!A:E,5,FALSE)</f>
        <v>Lindgren</v>
      </c>
      <c r="E2306" s="35">
        <f>VLOOKUP($A2306,'Medical Examinations'!$A:$H,2,FALSE)</f>
        <v>16.489999999999998</v>
      </c>
      <c r="F2306" s="35">
        <f>VLOOKUP($A2306,'Medical Examinations'!$A:$H,3,FALSE)</f>
        <v>8.48</v>
      </c>
      <c r="G2306" s="35" t="str">
        <f>VLOOKUP($A2306,'Medical Examinations'!$A:$N,11,0)</f>
        <v>No</v>
      </c>
      <c r="H2306" s="35" t="str">
        <f>VLOOKUP($A2306,'Medical Examinations'!$A:$N,5,0)</f>
        <v>No</v>
      </c>
      <c r="I2306" s="35" t="str">
        <f>VLOOKUP($A2306,'Medical Examinations'!$A:$N,6,0)</f>
        <v>No</v>
      </c>
      <c r="J2306" s="35">
        <f>VLOOKUP($A2306,'Medical Examinations'!$A:$N,9,0)</f>
        <v>0</v>
      </c>
      <c r="K2306" s="35" t="str">
        <f>VLOOKUP($A2306,'Medical Examinations'!$A:$N,10,0)</f>
        <v>No</v>
      </c>
      <c r="L2306" s="35" t="str">
        <f>VLOOKUP($A2306,'Medical Examinations'!$A:$N,12,0)</f>
        <v>Underweight</v>
      </c>
      <c r="M2306" s="35" t="str">
        <f>VLOOKUP($A2306,'Medical Examinations'!$A:$N,13,0)</f>
        <v>Diabetes</v>
      </c>
      <c r="N2306" s="45">
        <f>IFERROR(VLOOKUP($A2306,'Hospitalisation Details'!$A:$P,15,0),"")</f>
        <v>37457</v>
      </c>
      <c r="O2306" s="46">
        <f>IFERROR(VLOOKUP($A2306,'Hospitalisation Details'!$A:$P,6,0),"")</f>
        <v>1047</v>
      </c>
      <c r="P2306" s="47" t="str">
        <f>IFERROR(VLOOKUP($A2306,'Hospitalisation Details'!$A:$P,12,0),"")</f>
        <v>tier - 3</v>
      </c>
      <c r="Q2306" s="47" t="str">
        <f>IFERROR(VLOOKUP($A2306,'Hospitalisation Details'!$A:$P,13,0),"")</f>
        <v>tier - 1</v>
      </c>
      <c r="R2306" s="47" t="str">
        <f>IFERROR(VLOOKUP($A2306,'Hospitalisation Details'!$A:$P,14,0),"")</f>
        <v>R1013</v>
      </c>
      <c r="S2306" s="47">
        <f>IFERROR(VLOOKUP($A2306,'Hospitalisation Details'!$A:$P,16,0),"")</f>
        <v>20</v>
      </c>
    </row>
    <row r="2307" spans="1:19" x14ac:dyDescent="0.3">
      <c r="A2307" s="34" t="str">
        <f>'Medical Examinations'!A2307</f>
        <v>Id2306</v>
      </c>
      <c r="B2307" s="36" t="str">
        <f>VLOOKUP($A2307,'Customer Names'!A:E,3,FALSE)</f>
        <v>Mr.</v>
      </c>
      <c r="C2307" s="37" t="str">
        <f>VLOOKUP($A2307,'Customer Names'!$A:$E,4,FALSE)</f>
        <v xml:space="preserve"> Kenneth</v>
      </c>
      <c r="D2307" s="37" t="str">
        <f>VLOOKUP($A2307,'Customer Names'!A:E,5,FALSE)</f>
        <v>Akiha</v>
      </c>
      <c r="E2307" s="35">
        <f>VLOOKUP($A2307,'Medical Examinations'!$A:$H,2,FALSE)</f>
        <v>16.14</v>
      </c>
      <c r="F2307" s="35">
        <f>VLOOKUP($A2307,'Medical Examinations'!$A:$H,3,FALSE)</f>
        <v>4.8600000000000003</v>
      </c>
      <c r="G2307" s="35" t="str">
        <f>VLOOKUP($A2307,'Medical Examinations'!$A:$N,11,0)</f>
        <v>No</v>
      </c>
      <c r="H2307" s="35" t="str">
        <f>VLOOKUP($A2307,'Medical Examinations'!$A:$N,5,0)</f>
        <v>No</v>
      </c>
      <c r="I2307" s="35" t="str">
        <f>VLOOKUP($A2307,'Medical Examinations'!$A:$N,6,0)</f>
        <v>No</v>
      </c>
      <c r="J2307" s="35">
        <f>VLOOKUP($A2307,'Medical Examinations'!$A:$N,9,0)</f>
        <v>0</v>
      </c>
      <c r="K2307" s="35" t="str">
        <f>VLOOKUP($A2307,'Medical Examinations'!$A:$N,10,0)</f>
        <v>No</v>
      </c>
      <c r="L2307" s="35" t="str">
        <f>VLOOKUP($A2307,'Medical Examinations'!$A:$N,12,0)</f>
        <v>Underweight</v>
      </c>
      <c r="M2307" s="35" t="str">
        <f>VLOOKUP($A2307,'Medical Examinations'!$A:$N,13,0)</f>
        <v>Normal</v>
      </c>
      <c r="N2307" s="45">
        <f>IFERROR(VLOOKUP($A2307,'Hospitalisation Details'!$A:$P,15,0),"")</f>
        <v>34655</v>
      </c>
      <c r="O2307" s="46">
        <f>IFERROR(VLOOKUP($A2307,'Hospitalisation Details'!$A:$P,6,0),"")</f>
        <v>1044</v>
      </c>
      <c r="P2307" s="47" t="str">
        <f>IFERROR(VLOOKUP($A2307,'Hospitalisation Details'!$A:$P,12,0),"")</f>
        <v>tier - 3</v>
      </c>
      <c r="Q2307" s="47" t="str">
        <f>IFERROR(VLOOKUP($A2307,'Hospitalisation Details'!$A:$P,13,0),"")</f>
        <v>tier - 2</v>
      </c>
      <c r="R2307" s="47" t="str">
        <f>IFERROR(VLOOKUP($A2307,'Hospitalisation Details'!$A:$P,14,0),"")</f>
        <v>R1013</v>
      </c>
      <c r="S2307" s="47">
        <f>IFERROR(VLOOKUP($A2307,'Hospitalisation Details'!$A:$P,16,0),"")</f>
        <v>28</v>
      </c>
    </row>
    <row r="2308" spans="1:19" x14ac:dyDescent="0.3">
      <c r="A2308" s="34" t="str">
        <f>'Medical Examinations'!A2308</f>
        <v>Id2307</v>
      </c>
      <c r="B2308" s="36" t="str">
        <f>VLOOKUP($A2308,'Customer Names'!A:E,3,FALSE)</f>
        <v>Ms.</v>
      </c>
      <c r="C2308" s="37" t="str">
        <f>VLOOKUP($A2308,'Customer Names'!$A:$E,4,FALSE)</f>
        <v xml:space="preserve"> Andrea</v>
      </c>
      <c r="D2308" s="37" t="str">
        <f>VLOOKUP($A2308,'Customer Names'!A:E,5,FALSE)</f>
        <v>Sweny</v>
      </c>
      <c r="E2308" s="35">
        <f>VLOOKUP($A2308,'Medical Examinations'!$A:$H,2,FALSE)</f>
        <v>20.85</v>
      </c>
      <c r="F2308" s="35">
        <f>VLOOKUP($A2308,'Medical Examinations'!$A:$H,3,FALSE)</f>
        <v>4.45</v>
      </c>
      <c r="G2308" s="35" t="str">
        <f>VLOOKUP($A2308,'Medical Examinations'!$A:$N,11,0)</f>
        <v>Yes</v>
      </c>
      <c r="H2308" s="35" t="str">
        <f>VLOOKUP($A2308,'Medical Examinations'!$A:$N,5,0)</f>
        <v>No</v>
      </c>
      <c r="I2308" s="35" t="str">
        <f>VLOOKUP($A2308,'Medical Examinations'!$A:$N,6,0)</f>
        <v>No</v>
      </c>
      <c r="J2308" s="35">
        <f>VLOOKUP($A2308,'Medical Examinations'!$A:$N,9,0)</f>
        <v>1</v>
      </c>
      <c r="K2308" s="35" t="str">
        <f>VLOOKUP($A2308,'Medical Examinations'!$A:$N,10,0)</f>
        <v>No</v>
      </c>
      <c r="L2308" s="35" t="str">
        <f>VLOOKUP($A2308,'Medical Examinations'!$A:$N,12,0)</f>
        <v>Normal Weight</v>
      </c>
      <c r="M2308" s="35" t="str">
        <f>VLOOKUP($A2308,'Medical Examinations'!$A:$N,13,0)</f>
        <v>Normal</v>
      </c>
      <c r="N2308" s="45">
        <f>IFERROR(VLOOKUP($A2308,'Hospitalisation Details'!$A:$P,15,0),"")</f>
        <v>34977</v>
      </c>
      <c r="O2308" s="46">
        <f>IFERROR(VLOOKUP($A2308,'Hospitalisation Details'!$A:$P,6,0),"")</f>
        <v>1033.74</v>
      </c>
      <c r="P2308" s="47" t="str">
        <f>IFERROR(VLOOKUP($A2308,'Hospitalisation Details'!$A:$P,12,0),"")</f>
        <v>tier - 3</v>
      </c>
      <c r="Q2308" s="47" t="str">
        <f>IFERROR(VLOOKUP($A2308,'Hospitalisation Details'!$A:$P,13,0),"")</f>
        <v>tier - 1</v>
      </c>
      <c r="R2308" s="47" t="str">
        <f>IFERROR(VLOOKUP($A2308,'Hospitalisation Details'!$A:$P,14,0),"")</f>
        <v>R1013</v>
      </c>
      <c r="S2308" s="47">
        <f>IFERROR(VLOOKUP($A2308,'Hospitalisation Details'!$A:$P,16,0),"")</f>
        <v>27</v>
      </c>
    </row>
    <row r="2309" spans="1:19" x14ac:dyDescent="0.3">
      <c r="A2309" s="34" t="str">
        <f>'Medical Examinations'!A2309</f>
        <v>Id2308</v>
      </c>
      <c r="B2309" s="36" t="str">
        <f>VLOOKUP($A2309,'Customer Names'!A:E,3,FALSE)</f>
        <v>Ms.</v>
      </c>
      <c r="C2309" s="37" t="str">
        <f>VLOOKUP($A2309,'Customer Names'!$A:$E,4,FALSE)</f>
        <v xml:space="preserve"> Kristina</v>
      </c>
      <c r="D2309" s="37" t="str">
        <f>VLOOKUP($A2309,'Customer Names'!A:E,5,FALSE)</f>
        <v>Tobin</v>
      </c>
      <c r="E2309" s="35">
        <f>VLOOKUP($A2309,'Medical Examinations'!$A:$H,2,FALSE)</f>
        <v>15.88</v>
      </c>
      <c r="F2309" s="35">
        <f>VLOOKUP($A2309,'Medical Examinations'!$A:$H,3,FALSE)</f>
        <v>4.3600000000000003</v>
      </c>
      <c r="G2309" s="35" t="str">
        <f>VLOOKUP($A2309,'Medical Examinations'!$A:$N,11,0)</f>
        <v>No</v>
      </c>
      <c r="H2309" s="35" t="str">
        <f>VLOOKUP($A2309,'Medical Examinations'!$A:$N,5,0)</f>
        <v>No</v>
      </c>
      <c r="I2309" s="35" t="str">
        <f>VLOOKUP($A2309,'Medical Examinations'!$A:$N,6,0)</f>
        <v>No</v>
      </c>
      <c r="J2309" s="35">
        <f>VLOOKUP($A2309,'Medical Examinations'!$A:$N,9,0)</f>
        <v>0</v>
      </c>
      <c r="K2309" s="35" t="str">
        <f>VLOOKUP($A2309,'Medical Examinations'!$A:$N,10,0)</f>
        <v>No</v>
      </c>
      <c r="L2309" s="35" t="str">
        <f>VLOOKUP($A2309,'Medical Examinations'!$A:$N,12,0)</f>
        <v>Underweight</v>
      </c>
      <c r="M2309" s="35" t="str">
        <f>VLOOKUP($A2309,'Medical Examinations'!$A:$N,13,0)</f>
        <v>Normal</v>
      </c>
      <c r="N2309" s="45">
        <f>IFERROR(VLOOKUP($A2309,'Hospitalisation Details'!$A:$P,15,0),"")</f>
        <v>36377</v>
      </c>
      <c r="O2309" s="46">
        <f>IFERROR(VLOOKUP($A2309,'Hospitalisation Details'!$A:$P,6,0),"")</f>
        <v>1019</v>
      </c>
      <c r="P2309" s="47" t="str">
        <f>IFERROR(VLOOKUP($A2309,'Hospitalisation Details'!$A:$P,12,0),"")</f>
        <v>tier - 3</v>
      </c>
      <c r="Q2309" s="47" t="str">
        <f>IFERROR(VLOOKUP($A2309,'Hospitalisation Details'!$A:$P,13,0),"")</f>
        <v>tier - 2</v>
      </c>
      <c r="R2309" s="47" t="str">
        <f>IFERROR(VLOOKUP($A2309,'Hospitalisation Details'!$A:$P,14,0),"")</f>
        <v>R1013</v>
      </c>
      <c r="S2309" s="47">
        <f>IFERROR(VLOOKUP($A2309,'Hospitalisation Details'!$A:$P,16,0),"")</f>
        <v>23</v>
      </c>
    </row>
    <row r="2310" spans="1:19" x14ac:dyDescent="0.3">
      <c r="A2310" s="34" t="str">
        <f>'Medical Examinations'!A2310</f>
        <v>Id2309</v>
      </c>
      <c r="B2310" s="36" t="str">
        <f>VLOOKUP($A2310,'Customer Names'!A:E,3,FALSE)</f>
        <v>Ms.</v>
      </c>
      <c r="C2310" s="37" t="str">
        <f>VLOOKUP($A2310,'Customer Names'!$A:$E,4,FALSE)</f>
        <v xml:space="preserve"> Kristen</v>
      </c>
      <c r="D2310" s="37" t="str">
        <f>VLOOKUP($A2310,'Customer Names'!A:E,5,FALSE)</f>
        <v>Pedersen</v>
      </c>
      <c r="E2310" s="35">
        <f>VLOOKUP($A2310,'Medical Examinations'!$A:$H,2,FALSE)</f>
        <v>20.66</v>
      </c>
      <c r="F2310" s="35">
        <f>VLOOKUP($A2310,'Medical Examinations'!$A:$H,3,FALSE)</f>
        <v>5.8</v>
      </c>
      <c r="G2310" s="35" t="str">
        <f>VLOOKUP($A2310,'Medical Examinations'!$A:$N,11,0)</f>
        <v>No</v>
      </c>
      <c r="H2310" s="35" t="str">
        <f>VLOOKUP($A2310,'Medical Examinations'!$A:$N,5,0)</f>
        <v>yes</v>
      </c>
      <c r="I2310" s="35" t="str">
        <f>VLOOKUP($A2310,'Medical Examinations'!$A:$N,6,0)</f>
        <v>No</v>
      </c>
      <c r="J2310" s="35">
        <f>VLOOKUP($A2310,'Medical Examinations'!$A:$N,9,0)</f>
        <v>1</v>
      </c>
      <c r="K2310" s="35" t="str">
        <f>VLOOKUP($A2310,'Medical Examinations'!$A:$N,10,0)</f>
        <v>No</v>
      </c>
      <c r="L2310" s="35" t="str">
        <f>VLOOKUP($A2310,'Medical Examinations'!$A:$N,12,0)</f>
        <v>Normal Weight</v>
      </c>
      <c r="M2310" s="35" t="str">
        <f>VLOOKUP($A2310,'Medical Examinations'!$A:$N,13,0)</f>
        <v>Prediabetes</v>
      </c>
      <c r="N2310" s="45">
        <f>IFERROR(VLOOKUP($A2310,'Hospitalisation Details'!$A:$P,15,0),"")</f>
        <v>36808</v>
      </c>
      <c r="O2310" s="46">
        <f>IFERROR(VLOOKUP($A2310,'Hospitalisation Details'!$A:$P,6,0),"")</f>
        <v>1012</v>
      </c>
      <c r="P2310" s="47" t="str">
        <f>IFERROR(VLOOKUP($A2310,'Hospitalisation Details'!$A:$P,12,0),"")</f>
        <v>tier - 3</v>
      </c>
      <c r="Q2310" s="47" t="str">
        <f>IFERROR(VLOOKUP($A2310,'Hospitalisation Details'!$A:$P,13,0),"")</f>
        <v>tier - 2</v>
      </c>
      <c r="R2310" s="47" t="str">
        <f>IFERROR(VLOOKUP($A2310,'Hospitalisation Details'!$A:$P,14,0),"")</f>
        <v>R1013</v>
      </c>
      <c r="S2310" s="47">
        <f>IFERROR(VLOOKUP($A2310,'Hospitalisation Details'!$A:$P,16,0),"")</f>
        <v>22</v>
      </c>
    </row>
    <row r="2311" spans="1:19" x14ac:dyDescent="0.3">
      <c r="A2311" s="34" t="str">
        <f>'Medical Examinations'!A2311</f>
        <v>Id2310</v>
      </c>
      <c r="B2311" s="36" t="str">
        <f>VLOOKUP($A2311,'Customer Names'!A:E,3,FALSE)</f>
        <v>Mr.</v>
      </c>
      <c r="C2311" s="37" t="str">
        <f>VLOOKUP($A2311,'Customer Names'!$A:$E,4,FALSE)</f>
        <v xml:space="preserve"> Matthew</v>
      </c>
      <c r="D2311" s="37" t="str">
        <f>VLOOKUP($A2311,'Customer Names'!A:E,5,FALSE)</f>
        <v>Lynch</v>
      </c>
      <c r="E2311" s="35">
        <f>VLOOKUP($A2311,'Medical Examinations'!$A:$H,2,FALSE)</f>
        <v>20.399999999999999</v>
      </c>
      <c r="F2311" s="35">
        <f>VLOOKUP($A2311,'Medical Examinations'!$A:$H,3,FALSE)</f>
        <v>5.27</v>
      </c>
      <c r="G2311" s="35" t="str">
        <f>VLOOKUP($A2311,'Medical Examinations'!$A:$N,11,0)</f>
        <v>No</v>
      </c>
      <c r="H2311" s="35" t="str">
        <f>VLOOKUP($A2311,'Medical Examinations'!$A:$N,5,0)</f>
        <v>No</v>
      </c>
      <c r="I2311" s="35" t="str">
        <f>VLOOKUP($A2311,'Medical Examinations'!$A:$N,6,0)</f>
        <v>No</v>
      </c>
      <c r="J2311" s="35">
        <f>VLOOKUP($A2311,'Medical Examinations'!$A:$N,9,0)</f>
        <v>0</v>
      </c>
      <c r="K2311" s="35" t="str">
        <f>VLOOKUP($A2311,'Medical Examinations'!$A:$N,10,0)</f>
        <v>No</v>
      </c>
      <c r="L2311" s="35" t="str">
        <f>VLOOKUP($A2311,'Medical Examinations'!$A:$N,12,0)</f>
        <v>Normal Weight</v>
      </c>
      <c r="M2311" s="35" t="str">
        <f>VLOOKUP($A2311,'Medical Examinations'!$A:$N,13,0)</f>
        <v>Normal</v>
      </c>
      <c r="N2311" s="45">
        <f>IFERROR(VLOOKUP($A2311,'Hospitalisation Details'!$A:$P,15,0),"")</f>
        <v>34660</v>
      </c>
      <c r="O2311" s="46">
        <f>IFERROR(VLOOKUP($A2311,'Hospitalisation Details'!$A:$P,6,0),"")</f>
        <v>1006.65</v>
      </c>
      <c r="P2311" s="47" t="str">
        <f>IFERROR(VLOOKUP($A2311,'Hospitalisation Details'!$A:$P,12,0),"")</f>
        <v>tier - 3</v>
      </c>
      <c r="Q2311" s="47" t="str">
        <f>IFERROR(VLOOKUP($A2311,'Hospitalisation Details'!$A:$P,13,0),"")</f>
        <v>tier - 2</v>
      </c>
      <c r="R2311" s="47" t="str">
        <f>IFERROR(VLOOKUP($A2311,'Hospitalisation Details'!$A:$P,14,0),"")</f>
        <v>R1013</v>
      </c>
      <c r="S2311" s="47">
        <f>IFERROR(VLOOKUP($A2311,'Hospitalisation Details'!$A:$P,16,0),"")</f>
        <v>28</v>
      </c>
    </row>
    <row r="2312" spans="1:19" x14ac:dyDescent="0.3">
      <c r="A2312" s="34" t="str">
        <f>'Medical Examinations'!A2312</f>
        <v>Id2311</v>
      </c>
      <c r="B2312" s="36" t="str">
        <f>VLOOKUP($A2312,'Customer Names'!A:E,3,FALSE)</f>
        <v>Mrs.</v>
      </c>
      <c r="C2312" s="37" t="str">
        <f>VLOOKUP($A2312,'Customer Names'!$A:$E,4,FALSE)</f>
        <v xml:space="preserve"> Kathleen</v>
      </c>
      <c r="D2312" s="37" t="str">
        <f>VLOOKUP($A2312,'Customer Names'!A:E,5,FALSE)</f>
        <v>Keys</v>
      </c>
      <c r="E2312" s="35">
        <f>VLOOKUP($A2312,'Medical Examinations'!$A:$H,2,FALSE)</f>
        <v>25.19</v>
      </c>
      <c r="F2312" s="35">
        <f>VLOOKUP($A2312,'Medical Examinations'!$A:$H,3,FALSE)</f>
        <v>5.64</v>
      </c>
      <c r="G2312" s="35" t="str">
        <f>VLOOKUP($A2312,'Medical Examinations'!$A:$N,11,0)</f>
        <v>Yes</v>
      </c>
      <c r="H2312" s="35" t="str">
        <f>VLOOKUP($A2312,'Medical Examinations'!$A:$N,5,0)</f>
        <v>No</v>
      </c>
      <c r="I2312" s="35" t="str">
        <f>VLOOKUP($A2312,'Medical Examinations'!$A:$N,6,0)</f>
        <v>No</v>
      </c>
      <c r="J2312" s="35">
        <f>VLOOKUP($A2312,'Medical Examinations'!$A:$N,9,0)</f>
        <v>0</v>
      </c>
      <c r="K2312" s="35" t="str">
        <f>VLOOKUP($A2312,'Medical Examinations'!$A:$N,10,0)</f>
        <v>No</v>
      </c>
      <c r="L2312" s="35" t="str">
        <f>VLOOKUP($A2312,'Medical Examinations'!$A:$N,12,0)</f>
        <v>Overweight</v>
      </c>
      <c r="M2312" s="35" t="str">
        <f>VLOOKUP($A2312,'Medical Examinations'!$A:$N,13,0)</f>
        <v>Normal</v>
      </c>
      <c r="N2312" s="45">
        <f>IFERROR(VLOOKUP($A2312,'Hospitalisation Details'!$A:$P,15,0),"")</f>
        <v>37122</v>
      </c>
      <c r="O2312" s="46">
        <f>IFERROR(VLOOKUP($A2312,'Hospitalisation Details'!$A:$P,6,0),"")</f>
        <v>964.71</v>
      </c>
      <c r="P2312" s="47" t="str">
        <f>IFERROR(VLOOKUP($A2312,'Hospitalisation Details'!$A:$P,12,0),"")</f>
        <v>tier - 3</v>
      </c>
      <c r="Q2312" s="47" t="str">
        <f>IFERROR(VLOOKUP($A2312,'Hospitalisation Details'!$A:$P,13,0),"")</f>
        <v>tier - 2</v>
      </c>
      <c r="R2312" s="47" t="str">
        <f>IFERROR(VLOOKUP($A2312,'Hospitalisation Details'!$A:$P,14,0),"")</f>
        <v>R1013</v>
      </c>
      <c r="S2312" s="47">
        <f>IFERROR(VLOOKUP($A2312,'Hospitalisation Details'!$A:$P,16,0),"")</f>
        <v>21</v>
      </c>
    </row>
    <row r="2313" spans="1:19" x14ac:dyDescent="0.3">
      <c r="A2313" s="34" t="str">
        <f>'Medical Examinations'!A2313</f>
        <v>Id2312</v>
      </c>
      <c r="B2313" s="36" t="str">
        <f>VLOOKUP($A2313,'Customer Names'!A:E,3,FALSE)</f>
        <v>Ms.</v>
      </c>
      <c r="C2313" s="37" t="str">
        <f>VLOOKUP($A2313,'Customer Names'!$A:$E,4,FALSE)</f>
        <v xml:space="preserve"> Lindsey</v>
      </c>
      <c r="D2313" s="37" t="str">
        <f>VLOOKUP($A2313,'Customer Names'!A:E,5,FALSE)</f>
        <v>Wilbur</v>
      </c>
      <c r="E2313" s="35">
        <f>VLOOKUP($A2313,'Medical Examinations'!$A:$H,2,FALSE)</f>
        <v>20.54</v>
      </c>
      <c r="F2313" s="35">
        <f>VLOOKUP($A2313,'Medical Examinations'!$A:$H,3,FALSE)</f>
        <v>4.2</v>
      </c>
      <c r="G2313" s="35" t="str">
        <f>VLOOKUP($A2313,'Medical Examinations'!$A:$N,11,0)</f>
        <v>Yes</v>
      </c>
      <c r="H2313" s="35" t="str">
        <f>VLOOKUP($A2313,'Medical Examinations'!$A:$N,5,0)</f>
        <v>No</v>
      </c>
      <c r="I2313" s="35" t="str">
        <f>VLOOKUP($A2313,'Medical Examinations'!$A:$N,6,0)</f>
        <v>No</v>
      </c>
      <c r="J2313" s="35">
        <f>VLOOKUP($A2313,'Medical Examinations'!$A:$N,9,0)</f>
        <v>1</v>
      </c>
      <c r="K2313" s="35" t="str">
        <f>VLOOKUP($A2313,'Medical Examinations'!$A:$N,10,0)</f>
        <v>No</v>
      </c>
      <c r="L2313" s="35" t="str">
        <f>VLOOKUP($A2313,'Medical Examinations'!$A:$N,12,0)</f>
        <v>Normal Weight</v>
      </c>
      <c r="M2313" s="35" t="str">
        <f>VLOOKUP($A2313,'Medical Examinations'!$A:$N,13,0)</f>
        <v>Normal</v>
      </c>
      <c r="N2313" s="45">
        <f>IFERROR(VLOOKUP($A2313,'Hospitalisation Details'!$A:$P,15,0),"")</f>
        <v>35000</v>
      </c>
      <c r="O2313" s="46">
        <f>IFERROR(VLOOKUP($A2313,'Hospitalisation Details'!$A:$P,6,0),"")</f>
        <v>928.59</v>
      </c>
      <c r="P2313" s="47" t="str">
        <f>IFERROR(VLOOKUP($A2313,'Hospitalisation Details'!$A:$P,12,0),"")</f>
        <v>tier - 3</v>
      </c>
      <c r="Q2313" s="47" t="str">
        <f>IFERROR(VLOOKUP($A2313,'Hospitalisation Details'!$A:$P,13,0),"")</f>
        <v>tier - 1</v>
      </c>
      <c r="R2313" s="47" t="str">
        <f>IFERROR(VLOOKUP($A2313,'Hospitalisation Details'!$A:$P,14,0),"")</f>
        <v>R1013</v>
      </c>
      <c r="S2313" s="47">
        <f>IFERROR(VLOOKUP($A2313,'Hospitalisation Details'!$A:$P,16,0),"")</f>
        <v>27</v>
      </c>
    </row>
    <row r="2314" spans="1:19" x14ac:dyDescent="0.3">
      <c r="A2314" s="34" t="str">
        <f>'Medical Examinations'!A2314</f>
        <v>Id2313</v>
      </c>
      <c r="B2314" s="36" t="str">
        <f>VLOOKUP($A2314,'Customer Names'!A:E,3,FALSE)</f>
        <v>Mr.</v>
      </c>
      <c r="C2314" s="37" t="str">
        <f>VLOOKUP($A2314,'Customer Names'!$A:$E,4,FALSE)</f>
        <v xml:space="preserve"> Robert</v>
      </c>
      <c r="D2314" s="37" t="str">
        <f>VLOOKUP($A2314,'Customer Names'!A:E,5,FALSE)</f>
        <v>Ditota</v>
      </c>
      <c r="E2314" s="35">
        <f>VLOOKUP($A2314,'Medical Examinations'!$A:$H,2,FALSE)</f>
        <v>20.13</v>
      </c>
      <c r="F2314" s="35">
        <f>VLOOKUP($A2314,'Medical Examinations'!$A:$H,3,FALSE)</f>
        <v>5.42</v>
      </c>
      <c r="G2314" s="35" t="str">
        <f>VLOOKUP($A2314,'Medical Examinations'!$A:$N,11,0)</f>
        <v>No</v>
      </c>
      <c r="H2314" s="35" t="str">
        <f>VLOOKUP($A2314,'Medical Examinations'!$A:$N,5,0)</f>
        <v>No</v>
      </c>
      <c r="I2314" s="35" t="str">
        <f>VLOOKUP($A2314,'Medical Examinations'!$A:$N,6,0)</f>
        <v>No</v>
      </c>
      <c r="J2314" s="35">
        <f>VLOOKUP($A2314,'Medical Examinations'!$A:$N,9,0)</f>
        <v>0</v>
      </c>
      <c r="K2314" s="35" t="str">
        <f>VLOOKUP($A2314,'Medical Examinations'!$A:$N,10,0)</f>
        <v>No</v>
      </c>
      <c r="L2314" s="35" t="str">
        <f>VLOOKUP($A2314,'Medical Examinations'!$A:$N,12,0)</f>
        <v>Normal Weight</v>
      </c>
      <c r="M2314" s="35" t="str">
        <f>VLOOKUP($A2314,'Medical Examinations'!$A:$N,13,0)</f>
        <v>Normal</v>
      </c>
      <c r="N2314" s="45">
        <f>IFERROR(VLOOKUP($A2314,'Hospitalisation Details'!$A:$P,15,0),"")</f>
        <v>34637</v>
      </c>
      <c r="O2314" s="46">
        <f>IFERROR(VLOOKUP($A2314,'Hospitalisation Details'!$A:$P,6,0),"")</f>
        <v>915.07</v>
      </c>
      <c r="P2314" s="47" t="str">
        <f>IFERROR(VLOOKUP($A2314,'Hospitalisation Details'!$A:$P,12,0),"")</f>
        <v>tier - 3</v>
      </c>
      <c r="Q2314" s="47" t="str">
        <f>IFERROR(VLOOKUP($A2314,'Hospitalisation Details'!$A:$P,13,0),"")</f>
        <v>tier - 1</v>
      </c>
      <c r="R2314" s="47" t="str">
        <f>IFERROR(VLOOKUP($A2314,'Hospitalisation Details'!$A:$P,14,0),"")</f>
        <v>R1013</v>
      </c>
      <c r="S2314" s="47">
        <f>IFERROR(VLOOKUP($A2314,'Hospitalisation Details'!$A:$P,16,0),"")</f>
        <v>28</v>
      </c>
    </row>
    <row r="2315" spans="1:19" x14ac:dyDescent="0.3">
      <c r="A2315" s="34" t="str">
        <f>'Medical Examinations'!A2315</f>
        <v>Id2314</v>
      </c>
      <c r="B2315" s="36" t="str">
        <f>VLOOKUP($A2315,'Customer Names'!A:E,3,FALSE)</f>
        <v>Ms.</v>
      </c>
      <c r="C2315" s="37" t="str">
        <f>VLOOKUP($A2315,'Customer Names'!$A:$E,4,FALSE)</f>
        <v xml:space="preserve"> Sarah E.</v>
      </c>
      <c r="D2315" s="37" t="str">
        <f>VLOOKUP($A2315,'Customer Names'!A:E,5,FALSE)</f>
        <v>Horbol</v>
      </c>
      <c r="E2315" s="35">
        <f>VLOOKUP($A2315,'Medical Examinations'!$A:$H,2,FALSE)</f>
        <v>18.93</v>
      </c>
      <c r="F2315" s="35">
        <f>VLOOKUP($A2315,'Medical Examinations'!$A:$H,3,FALSE)</f>
        <v>6.11</v>
      </c>
      <c r="G2315" s="35" t="str">
        <f>VLOOKUP($A2315,'Medical Examinations'!$A:$N,11,0)</f>
        <v>No</v>
      </c>
      <c r="H2315" s="35" t="str">
        <f>VLOOKUP($A2315,'Medical Examinations'!$A:$N,5,0)</f>
        <v>No</v>
      </c>
      <c r="I2315" s="35" t="str">
        <f>VLOOKUP($A2315,'Medical Examinations'!$A:$N,6,0)</f>
        <v>Yes</v>
      </c>
      <c r="J2315" s="35">
        <f>VLOOKUP($A2315,'Medical Examinations'!$A:$N,9,0)</f>
        <v>1</v>
      </c>
      <c r="K2315" s="35" t="str">
        <f>VLOOKUP($A2315,'Medical Examinations'!$A:$N,10,0)</f>
        <v>No</v>
      </c>
      <c r="L2315" s="35" t="str">
        <f>VLOOKUP($A2315,'Medical Examinations'!$A:$N,12,0)</f>
        <v>Normal Weight</v>
      </c>
      <c r="M2315" s="35" t="str">
        <f>VLOOKUP($A2315,'Medical Examinations'!$A:$N,13,0)</f>
        <v>Prediabetes</v>
      </c>
      <c r="N2315" s="45">
        <f>IFERROR(VLOOKUP($A2315,'Hospitalisation Details'!$A:$P,15,0),"")</f>
        <v>34300</v>
      </c>
      <c r="O2315" s="46">
        <f>IFERROR(VLOOKUP($A2315,'Hospitalisation Details'!$A:$P,6,0),"")</f>
        <v>896.21</v>
      </c>
      <c r="P2315" s="47" t="str">
        <f>IFERROR(VLOOKUP($A2315,'Hospitalisation Details'!$A:$P,12,0),"")</f>
        <v>tier - 3</v>
      </c>
      <c r="Q2315" s="47" t="str">
        <f>IFERROR(VLOOKUP($A2315,'Hospitalisation Details'!$A:$P,13,0),"")</f>
        <v>tier - 1</v>
      </c>
      <c r="R2315" s="47" t="str">
        <f>IFERROR(VLOOKUP($A2315,'Hospitalisation Details'!$A:$P,14,0),"")</f>
        <v>R1013</v>
      </c>
      <c r="S2315" s="47">
        <f>IFERROR(VLOOKUP($A2315,'Hospitalisation Details'!$A:$P,16,0),"")</f>
        <v>29</v>
      </c>
    </row>
    <row r="2316" spans="1:19" x14ac:dyDescent="0.3">
      <c r="A2316" s="34" t="str">
        <f>'Medical Examinations'!A2316</f>
        <v>Id2315</v>
      </c>
      <c r="B2316" s="36" t="str">
        <f>VLOOKUP($A2316,'Customer Names'!A:E,3,FALSE)</f>
        <v>Ms.</v>
      </c>
      <c r="C2316" s="37" t="str">
        <f>VLOOKUP($A2316,'Customer Names'!$A:$E,4,FALSE)</f>
        <v xml:space="preserve"> Flannery</v>
      </c>
      <c r="D2316" s="37" t="str">
        <f>VLOOKUP($A2316,'Customer Names'!A:E,5,FALSE)</f>
        <v>O'Rourke</v>
      </c>
      <c r="E2316" s="35">
        <f>VLOOKUP($A2316,'Medical Examinations'!$A:$H,2,FALSE)</f>
        <v>24.14</v>
      </c>
      <c r="F2316" s="35">
        <f>VLOOKUP($A2316,'Medical Examinations'!$A:$H,3,FALSE)</f>
        <v>5.29</v>
      </c>
      <c r="G2316" s="35" t="str">
        <f>VLOOKUP($A2316,'Medical Examinations'!$A:$N,11,0)</f>
        <v>No</v>
      </c>
      <c r="H2316" s="35" t="str">
        <f>VLOOKUP($A2316,'Medical Examinations'!$A:$N,5,0)</f>
        <v>yes</v>
      </c>
      <c r="I2316" s="35" t="str">
        <f>VLOOKUP($A2316,'Medical Examinations'!$A:$N,6,0)</f>
        <v>No</v>
      </c>
      <c r="J2316" s="35">
        <f>VLOOKUP($A2316,'Medical Examinations'!$A:$N,9,0)</f>
        <v>1</v>
      </c>
      <c r="K2316" s="35" t="str">
        <f>VLOOKUP($A2316,'Medical Examinations'!$A:$N,10,0)</f>
        <v>No</v>
      </c>
      <c r="L2316" s="35" t="str">
        <f>VLOOKUP($A2316,'Medical Examinations'!$A:$N,12,0)</f>
        <v>Normal Weight</v>
      </c>
      <c r="M2316" s="35" t="str">
        <f>VLOOKUP($A2316,'Medical Examinations'!$A:$N,13,0)</f>
        <v>Normal</v>
      </c>
      <c r="N2316" s="45">
        <f>IFERROR(VLOOKUP($A2316,'Hospitalisation Details'!$A:$P,15,0),"")</f>
        <v>36848</v>
      </c>
      <c r="O2316" s="46">
        <f>IFERROR(VLOOKUP($A2316,'Hospitalisation Details'!$A:$P,6,0),"")</f>
        <v>865.41</v>
      </c>
      <c r="P2316" s="47" t="str">
        <f>IFERROR(VLOOKUP($A2316,'Hospitalisation Details'!$A:$P,12,0),"")</f>
        <v>tier - 3</v>
      </c>
      <c r="Q2316" s="47" t="str">
        <f>IFERROR(VLOOKUP($A2316,'Hospitalisation Details'!$A:$P,13,0),"")</f>
        <v>tier - 1</v>
      </c>
      <c r="R2316" s="47" t="str">
        <f>IFERROR(VLOOKUP($A2316,'Hospitalisation Details'!$A:$P,14,0),"")</f>
        <v>R1013</v>
      </c>
      <c r="S2316" s="47">
        <f>IFERROR(VLOOKUP($A2316,'Hospitalisation Details'!$A:$P,16,0),"")</f>
        <v>22</v>
      </c>
    </row>
    <row r="2317" spans="1:19" x14ac:dyDescent="0.3">
      <c r="A2317" s="34" t="str">
        <f>'Medical Examinations'!A2317</f>
        <v>Id2316</v>
      </c>
      <c r="B2317" s="36" t="str">
        <f>VLOOKUP($A2317,'Customer Names'!A:E,3,FALSE)</f>
        <v>Mr.</v>
      </c>
      <c r="C2317" s="37" t="str">
        <f>VLOOKUP($A2317,'Customer Names'!$A:$E,4,FALSE)</f>
        <v xml:space="preserve"> John T</v>
      </c>
      <c r="D2317" s="37" t="str">
        <f>VLOOKUP($A2317,'Customer Names'!A:E,5,FALSE)</f>
        <v>Williams</v>
      </c>
      <c r="E2317" s="35">
        <f>VLOOKUP($A2317,'Medical Examinations'!$A:$H,2,FALSE)</f>
        <v>25.03</v>
      </c>
      <c r="F2317" s="35">
        <f>VLOOKUP($A2317,'Medical Examinations'!$A:$H,3,FALSE)</f>
        <v>5.91</v>
      </c>
      <c r="G2317" s="35" t="str">
        <f>VLOOKUP($A2317,'Medical Examinations'!$A:$N,11,0)</f>
        <v>No</v>
      </c>
      <c r="H2317" s="35" t="str">
        <f>VLOOKUP($A2317,'Medical Examinations'!$A:$N,5,0)</f>
        <v>yes</v>
      </c>
      <c r="I2317" s="35" t="str">
        <f>VLOOKUP($A2317,'Medical Examinations'!$A:$N,6,0)</f>
        <v>No</v>
      </c>
      <c r="J2317" s="35">
        <f>VLOOKUP($A2317,'Medical Examinations'!$A:$N,9,0)</f>
        <v>1</v>
      </c>
      <c r="K2317" s="35" t="str">
        <f>VLOOKUP($A2317,'Medical Examinations'!$A:$N,10,0)</f>
        <v>No</v>
      </c>
      <c r="L2317" s="35" t="str">
        <f>VLOOKUP($A2317,'Medical Examinations'!$A:$N,12,0)</f>
        <v>Overweight</v>
      </c>
      <c r="M2317" s="35" t="str">
        <f>VLOOKUP($A2317,'Medical Examinations'!$A:$N,13,0)</f>
        <v>Prediabetes</v>
      </c>
      <c r="N2317" s="45">
        <f>IFERROR(VLOOKUP($A2317,'Hospitalisation Details'!$A:$P,15,0),"")</f>
        <v>38267</v>
      </c>
      <c r="O2317" s="46">
        <f>IFERROR(VLOOKUP($A2317,'Hospitalisation Details'!$A:$P,6,0),"")</f>
        <v>830.52</v>
      </c>
      <c r="P2317" s="47" t="str">
        <f>IFERROR(VLOOKUP($A2317,'Hospitalisation Details'!$A:$P,12,0),"")</f>
        <v>tier - 3</v>
      </c>
      <c r="Q2317" s="47" t="str">
        <f>IFERROR(VLOOKUP($A2317,'Hospitalisation Details'!$A:$P,13,0),"")</f>
        <v>tier - 2</v>
      </c>
      <c r="R2317" s="47" t="str">
        <f>IFERROR(VLOOKUP($A2317,'Hospitalisation Details'!$A:$P,14,0),"")</f>
        <v>R1011</v>
      </c>
      <c r="S2317" s="47">
        <f>IFERROR(VLOOKUP($A2317,'Hospitalisation Details'!$A:$P,16,0),"")</f>
        <v>18</v>
      </c>
    </row>
    <row r="2318" spans="1:19" x14ac:dyDescent="0.3">
      <c r="A2318" s="34" t="str">
        <f>'Medical Examinations'!A2318</f>
        <v>Id2317</v>
      </c>
      <c r="B2318" s="36" t="str">
        <f>VLOOKUP($A2318,'Customer Names'!A:E,3,FALSE)</f>
        <v>Mr.</v>
      </c>
      <c r="C2318" s="37" t="str">
        <f>VLOOKUP($A2318,'Customer Names'!$A:$E,4,FALSE)</f>
        <v xml:space="preserve"> Koji</v>
      </c>
      <c r="D2318" s="37" t="str">
        <f>VLOOKUP($A2318,'Customer Names'!A:E,5,FALSE)</f>
        <v>Murakami</v>
      </c>
      <c r="E2318" s="35">
        <f>VLOOKUP($A2318,'Medical Examinations'!$A:$H,2,FALSE)</f>
        <v>20.47</v>
      </c>
      <c r="F2318" s="35">
        <f>VLOOKUP($A2318,'Medical Examinations'!$A:$H,3,FALSE)</f>
        <v>5.81</v>
      </c>
      <c r="G2318" s="35" t="str">
        <f>VLOOKUP($A2318,'Medical Examinations'!$A:$N,11,0)</f>
        <v>Yes</v>
      </c>
      <c r="H2318" s="35" t="str">
        <f>VLOOKUP($A2318,'Medical Examinations'!$A:$N,5,0)</f>
        <v>No</v>
      </c>
      <c r="I2318" s="35" t="str">
        <f>VLOOKUP($A2318,'Medical Examinations'!$A:$N,6,0)</f>
        <v>No</v>
      </c>
      <c r="J2318" s="35">
        <f>VLOOKUP($A2318,'Medical Examinations'!$A:$N,9,0)</f>
        <v>1</v>
      </c>
      <c r="K2318" s="35" t="str">
        <f>VLOOKUP($A2318,'Medical Examinations'!$A:$N,10,0)</f>
        <v>No</v>
      </c>
      <c r="L2318" s="35" t="str">
        <f>VLOOKUP($A2318,'Medical Examinations'!$A:$N,12,0)</f>
        <v>Normal Weight</v>
      </c>
      <c r="M2318" s="35" t="str">
        <f>VLOOKUP($A2318,'Medical Examinations'!$A:$N,13,0)</f>
        <v>Prediabetes</v>
      </c>
      <c r="N2318" s="45">
        <f>IFERROR(VLOOKUP($A2318,'Hospitalisation Details'!$A:$P,15,0),"")</f>
        <v>35040</v>
      </c>
      <c r="O2318" s="46">
        <f>IFERROR(VLOOKUP($A2318,'Hospitalisation Details'!$A:$P,6,0),"")</f>
        <v>773.54</v>
      </c>
      <c r="P2318" s="47" t="str">
        <f>IFERROR(VLOOKUP($A2318,'Hospitalisation Details'!$A:$P,12,0),"")</f>
        <v>tier - 3</v>
      </c>
      <c r="Q2318" s="47" t="str">
        <f>IFERROR(VLOOKUP($A2318,'Hospitalisation Details'!$A:$P,13,0),"")</f>
        <v>tier - 2</v>
      </c>
      <c r="R2318" s="47" t="str">
        <f>IFERROR(VLOOKUP($A2318,'Hospitalisation Details'!$A:$P,14,0),"")</f>
        <v>R1013</v>
      </c>
      <c r="S2318" s="47">
        <f>IFERROR(VLOOKUP($A2318,'Hospitalisation Details'!$A:$P,16,0),"")</f>
        <v>27</v>
      </c>
    </row>
    <row r="2319" spans="1:19" x14ac:dyDescent="0.3">
      <c r="A2319" s="34" t="str">
        <f>'Medical Examinations'!A2319</f>
        <v>Id2318</v>
      </c>
      <c r="B2319" s="36" t="str">
        <f>VLOOKUP($A2319,'Customer Names'!A:E,3,FALSE)</f>
        <v>Ms.</v>
      </c>
      <c r="C2319" s="37" t="str">
        <f>VLOOKUP($A2319,'Customer Names'!$A:$E,4,FALSE)</f>
        <v xml:space="preserve"> Candice M</v>
      </c>
      <c r="D2319" s="37" t="str">
        <f>VLOOKUP($A2319,'Customer Names'!A:E,5,FALSE)</f>
        <v>Gagnon</v>
      </c>
      <c r="E2319" s="35">
        <f>VLOOKUP($A2319,'Medical Examinations'!$A:$H,2,FALSE)</f>
        <v>18.82</v>
      </c>
      <c r="F2319" s="35">
        <f>VLOOKUP($A2319,'Medical Examinations'!$A:$H,3,FALSE)</f>
        <v>5.51</v>
      </c>
      <c r="G2319" s="35" t="str">
        <f>VLOOKUP($A2319,'Medical Examinations'!$A:$N,11,0)</f>
        <v>Yes</v>
      </c>
      <c r="H2319" s="35" t="str">
        <f>VLOOKUP($A2319,'Medical Examinations'!$A:$N,5,0)</f>
        <v>No</v>
      </c>
      <c r="I2319" s="35" t="str">
        <f>VLOOKUP($A2319,'Medical Examinations'!$A:$N,6,0)</f>
        <v>No</v>
      </c>
      <c r="J2319" s="35">
        <f>VLOOKUP($A2319,'Medical Examinations'!$A:$N,9,0)</f>
        <v>0</v>
      </c>
      <c r="K2319" s="35" t="str">
        <f>VLOOKUP($A2319,'Medical Examinations'!$A:$N,10,0)</f>
        <v>No</v>
      </c>
      <c r="L2319" s="35" t="str">
        <f>VLOOKUP($A2319,'Medical Examinations'!$A:$N,12,0)</f>
        <v>Normal Weight</v>
      </c>
      <c r="M2319" s="35" t="str">
        <f>VLOOKUP($A2319,'Medical Examinations'!$A:$N,13,0)</f>
        <v>Normal</v>
      </c>
      <c r="N2319" s="45">
        <f>IFERROR(VLOOKUP($A2319,'Hospitalisation Details'!$A:$P,15,0),"")</f>
        <v>35326</v>
      </c>
      <c r="O2319" s="46">
        <f>IFERROR(VLOOKUP($A2319,'Hospitalisation Details'!$A:$P,6,0),"")</f>
        <v>770.38</v>
      </c>
      <c r="P2319" s="47" t="str">
        <f>IFERROR(VLOOKUP($A2319,'Hospitalisation Details'!$A:$P,12,0),"")</f>
        <v>tier - 3</v>
      </c>
      <c r="Q2319" s="47" t="str">
        <f>IFERROR(VLOOKUP($A2319,'Hospitalisation Details'!$A:$P,13,0),"")</f>
        <v>tier - 2</v>
      </c>
      <c r="R2319" s="47" t="str">
        <f>IFERROR(VLOOKUP($A2319,'Hospitalisation Details'!$A:$P,14,0),"")</f>
        <v>R1012</v>
      </c>
      <c r="S2319" s="47">
        <f>IFERROR(VLOOKUP($A2319,'Hospitalisation Details'!$A:$P,16,0),"")</f>
        <v>26</v>
      </c>
    </row>
    <row r="2320" spans="1:19" x14ac:dyDescent="0.3">
      <c r="A2320" s="34" t="str">
        <f>'Medical Examinations'!A2320</f>
        <v>Id2319</v>
      </c>
      <c r="B2320" s="36" t="str">
        <f>VLOOKUP($A2320,'Customer Names'!A:E,3,FALSE)</f>
        <v>Mr.</v>
      </c>
      <c r="C2320" s="37" t="str">
        <f>VLOOKUP($A2320,'Customer Names'!$A:$E,4,FALSE)</f>
        <v xml:space="preserve"> Theodore A.</v>
      </c>
      <c r="D2320" s="37" t="str">
        <f>VLOOKUP($A2320,'Customer Names'!A:E,5,FALSE)</f>
        <v>Petermann</v>
      </c>
      <c r="E2320" s="35">
        <f>VLOOKUP($A2320,'Medical Examinations'!$A:$H,2,FALSE)</f>
        <v>17.079999999999998</v>
      </c>
      <c r="F2320" s="35">
        <f>VLOOKUP($A2320,'Medical Examinations'!$A:$H,3,FALSE)</f>
        <v>5.73</v>
      </c>
      <c r="G2320" s="35" t="str">
        <f>VLOOKUP($A2320,'Medical Examinations'!$A:$N,11,0)</f>
        <v>No</v>
      </c>
      <c r="H2320" s="35" t="str">
        <f>VLOOKUP($A2320,'Medical Examinations'!$A:$N,5,0)</f>
        <v>No</v>
      </c>
      <c r="I2320" s="35" t="str">
        <f>VLOOKUP($A2320,'Medical Examinations'!$A:$N,6,0)</f>
        <v>Yes</v>
      </c>
      <c r="J2320" s="35">
        <f>VLOOKUP($A2320,'Medical Examinations'!$A:$N,9,0)</f>
        <v>1</v>
      </c>
      <c r="K2320" s="35" t="str">
        <f>VLOOKUP($A2320,'Medical Examinations'!$A:$N,10,0)</f>
        <v>No</v>
      </c>
      <c r="L2320" s="35" t="str">
        <f>VLOOKUP($A2320,'Medical Examinations'!$A:$N,12,0)</f>
        <v>Underweight</v>
      </c>
      <c r="M2320" s="35" t="str">
        <f>VLOOKUP($A2320,'Medical Examinations'!$A:$N,13,0)</f>
        <v>Prediabetes</v>
      </c>
      <c r="N2320" s="45">
        <f>IFERROR(VLOOKUP($A2320,'Hospitalisation Details'!$A:$P,15,0),"")</f>
        <v>34148</v>
      </c>
      <c r="O2320" s="46">
        <f>IFERROR(VLOOKUP($A2320,'Hospitalisation Details'!$A:$P,6,0),"")</f>
        <v>770</v>
      </c>
      <c r="P2320" s="47" t="str">
        <f>IFERROR(VLOOKUP($A2320,'Hospitalisation Details'!$A:$P,12,0),"")</f>
        <v>tier - 3</v>
      </c>
      <c r="Q2320" s="47" t="str">
        <f>IFERROR(VLOOKUP($A2320,'Hospitalisation Details'!$A:$P,13,0),"")</f>
        <v>tier - 3</v>
      </c>
      <c r="R2320" s="47" t="str">
        <f>IFERROR(VLOOKUP($A2320,'Hospitalisation Details'!$A:$P,14,0),"")</f>
        <v>R1013</v>
      </c>
      <c r="S2320" s="47">
        <f>IFERROR(VLOOKUP($A2320,'Hospitalisation Details'!$A:$P,16,0),"")</f>
        <v>29</v>
      </c>
    </row>
    <row r="2321" spans="1:19" x14ac:dyDescent="0.3">
      <c r="A2321" s="34" t="str">
        <f>'Medical Examinations'!A2321</f>
        <v>Id2320</v>
      </c>
      <c r="B2321" s="36" t="str">
        <f>VLOOKUP($A2321,'Customer Names'!A:E,3,FALSE)</f>
        <v>Ms.</v>
      </c>
      <c r="C2321" s="37" t="str">
        <f>VLOOKUP($A2321,'Customer Names'!$A:$E,4,FALSE)</f>
        <v xml:space="preserve"> Lindy</v>
      </c>
      <c r="D2321" s="37" t="str">
        <f>VLOOKUP($A2321,'Customer Names'!A:E,5,FALSE)</f>
        <v>Graves - Rostro</v>
      </c>
      <c r="E2321" s="35">
        <f>VLOOKUP($A2321,'Medical Examinations'!$A:$H,2,FALSE)</f>
        <v>19.21</v>
      </c>
      <c r="F2321" s="35">
        <f>VLOOKUP($A2321,'Medical Examinations'!$A:$H,3,FALSE)</f>
        <v>5.53</v>
      </c>
      <c r="G2321" s="35" t="str">
        <f>VLOOKUP($A2321,'Medical Examinations'!$A:$N,11,0)</f>
        <v>Yes</v>
      </c>
      <c r="H2321" s="35" t="str">
        <f>VLOOKUP($A2321,'Medical Examinations'!$A:$N,5,0)</f>
        <v>No</v>
      </c>
      <c r="I2321" s="35" t="str">
        <f>VLOOKUP($A2321,'Medical Examinations'!$A:$N,6,0)</f>
        <v>No</v>
      </c>
      <c r="J2321" s="35">
        <f>VLOOKUP($A2321,'Medical Examinations'!$A:$N,9,0)</f>
        <v>0</v>
      </c>
      <c r="K2321" s="35" t="str">
        <f>VLOOKUP($A2321,'Medical Examinations'!$A:$N,10,0)</f>
        <v>No</v>
      </c>
      <c r="L2321" s="35" t="str">
        <f>VLOOKUP($A2321,'Medical Examinations'!$A:$N,12,0)</f>
        <v>Normal Weight</v>
      </c>
      <c r="M2321" s="35" t="str">
        <f>VLOOKUP($A2321,'Medical Examinations'!$A:$N,13,0)</f>
        <v>Normal</v>
      </c>
      <c r="N2321" s="45">
        <f>IFERROR(VLOOKUP($A2321,'Hospitalisation Details'!$A:$P,15,0),"")</f>
        <v>35360</v>
      </c>
      <c r="O2321" s="46">
        <f>IFERROR(VLOOKUP($A2321,'Hospitalisation Details'!$A:$P,6,0),"")</f>
        <v>760</v>
      </c>
      <c r="P2321" s="47" t="str">
        <f>IFERROR(VLOOKUP($A2321,'Hospitalisation Details'!$A:$P,12,0),"")</f>
        <v>tier - 3</v>
      </c>
      <c r="Q2321" s="47" t="str">
        <f>IFERROR(VLOOKUP($A2321,'Hospitalisation Details'!$A:$P,13,0),"")</f>
        <v>tier - 3</v>
      </c>
      <c r="R2321" s="47" t="str">
        <f>IFERROR(VLOOKUP($A2321,'Hospitalisation Details'!$A:$P,14,0),"")</f>
        <v>R1013</v>
      </c>
      <c r="S2321" s="47">
        <f>IFERROR(VLOOKUP($A2321,'Hospitalisation Details'!$A:$P,16,0),"")</f>
        <v>26</v>
      </c>
    </row>
    <row r="2322" spans="1:19" x14ac:dyDescent="0.3">
      <c r="A2322" s="34" t="str">
        <f>'Medical Examinations'!A2322</f>
        <v>Id2321</v>
      </c>
      <c r="B2322" s="36" t="str">
        <f>VLOOKUP($A2322,'Customer Names'!A:E,3,FALSE)</f>
        <v>Mr.</v>
      </c>
      <c r="C2322" s="37" t="str">
        <f>VLOOKUP($A2322,'Customer Names'!$A:$E,4,FALSE)</f>
        <v xml:space="preserve"> Thomas</v>
      </c>
      <c r="D2322" s="37" t="str">
        <f>VLOOKUP($A2322,'Customer Names'!A:E,5,FALSE)</f>
        <v>Danielson</v>
      </c>
      <c r="E2322" s="35">
        <f>VLOOKUP($A2322,'Medical Examinations'!$A:$H,2,FALSE)</f>
        <v>17.86</v>
      </c>
      <c r="F2322" s="35">
        <f>VLOOKUP($A2322,'Medical Examinations'!$A:$H,3,FALSE)</f>
        <v>5.43</v>
      </c>
      <c r="G2322" s="35" t="str">
        <f>VLOOKUP($A2322,'Medical Examinations'!$A:$N,11,0)</f>
        <v>No</v>
      </c>
      <c r="H2322" s="35" t="str">
        <f>VLOOKUP($A2322,'Medical Examinations'!$A:$N,5,0)</f>
        <v>No</v>
      </c>
      <c r="I2322" s="35" t="str">
        <f>VLOOKUP($A2322,'Medical Examinations'!$A:$N,6,0)</f>
        <v>Yes</v>
      </c>
      <c r="J2322" s="35">
        <f>VLOOKUP($A2322,'Medical Examinations'!$A:$N,9,0)</f>
        <v>1</v>
      </c>
      <c r="K2322" s="35" t="str">
        <f>VLOOKUP($A2322,'Medical Examinations'!$A:$N,10,0)</f>
        <v>No</v>
      </c>
      <c r="L2322" s="35" t="str">
        <f>VLOOKUP($A2322,'Medical Examinations'!$A:$N,12,0)</f>
        <v>Underweight</v>
      </c>
      <c r="M2322" s="35" t="str">
        <f>VLOOKUP($A2322,'Medical Examinations'!$A:$N,13,0)</f>
        <v>Normal</v>
      </c>
      <c r="N2322" s="45">
        <f>IFERROR(VLOOKUP($A2322,'Hospitalisation Details'!$A:$P,15,0),"")</f>
        <v>34190</v>
      </c>
      <c r="O2322" s="46">
        <f>IFERROR(VLOOKUP($A2322,'Hospitalisation Details'!$A:$P,6,0),"")</f>
        <v>760</v>
      </c>
      <c r="P2322" s="47" t="str">
        <f>IFERROR(VLOOKUP($A2322,'Hospitalisation Details'!$A:$P,12,0),"")</f>
        <v>tier - 3</v>
      </c>
      <c r="Q2322" s="47" t="str">
        <f>IFERROR(VLOOKUP($A2322,'Hospitalisation Details'!$A:$P,13,0),"")</f>
        <v>tier - 1</v>
      </c>
      <c r="R2322" s="47" t="str">
        <f>IFERROR(VLOOKUP($A2322,'Hospitalisation Details'!$A:$P,14,0),"")</f>
        <v>R1013</v>
      </c>
      <c r="S2322" s="47">
        <f>IFERROR(VLOOKUP($A2322,'Hospitalisation Details'!$A:$P,16,0),"")</f>
        <v>29</v>
      </c>
    </row>
    <row r="2323" spans="1:19" x14ac:dyDescent="0.3">
      <c r="A2323" s="34" t="str">
        <f>'Medical Examinations'!A2323</f>
        <v>Id2322</v>
      </c>
      <c r="B2323" s="36" t="str">
        <f>VLOOKUP($A2323,'Customer Names'!A:E,3,FALSE)</f>
        <v>Ms.</v>
      </c>
      <c r="C2323" s="37" t="str">
        <f>VLOOKUP($A2323,'Customer Names'!$A:$E,4,FALSE)</f>
        <v xml:space="preserve"> Holly</v>
      </c>
      <c r="D2323" s="37" t="str">
        <f>VLOOKUP($A2323,'Customer Names'!A:E,5,FALSE)</f>
        <v>Street</v>
      </c>
      <c r="E2323" s="35">
        <f>VLOOKUP($A2323,'Medical Examinations'!$A:$H,2,FALSE)</f>
        <v>21.38</v>
      </c>
      <c r="F2323" s="35">
        <f>VLOOKUP($A2323,'Medical Examinations'!$A:$H,3,FALSE)</f>
        <v>8.01</v>
      </c>
      <c r="G2323" s="35" t="str">
        <f>VLOOKUP($A2323,'Medical Examinations'!$A:$N,11,0)</f>
        <v>No</v>
      </c>
      <c r="H2323" s="35" t="str">
        <f>VLOOKUP($A2323,'Medical Examinations'!$A:$N,5,0)</f>
        <v>No</v>
      </c>
      <c r="I2323" s="35" t="str">
        <f>VLOOKUP($A2323,'Medical Examinations'!$A:$N,6,0)</f>
        <v>No</v>
      </c>
      <c r="J2323" s="35">
        <f>VLOOKUP($A2323,'Medical Examinations'!$A:$N,9,0)</f>
        <v>0</v>
      </c>
      <c r="K2323" s="35" t="str">
        <f>VLOOKUP($A2323,'Medical Examinations'!$A:$N,10,0)</f>
        <v>No</v>
      </c>
      <c r="L2323" s="35" t="str">
        <f>VLOOKUP($A2323,'Medical Examinations'!$A:$N,12,0)</f>
        <v>Normal Weight</v>
      </c>
      <c r="M2323" s="35" t="str">
        <f>VLOOKUP($A2323,'Medical Examinations'!$A:$N,13,0)</f>
        <v>Diabetes</v>
      </c>
      <c r="N2323" s="45">
        <f>IFERROR(VLOOKUP($A2323,'Hospitalisation Details'!$A:$P,15,0),"")</f>
        <v>37518</v>
      </c>
      <c r="O2323" s="46">
        <f>IFERROR(VLOOKUP($A2323,'Hospitalisation Details'!$A:$P,6,0),"")</f>
        <v>750</v>
      </c>
      <c r="P2323" s="47" t="str">
        <f>IFERROR(VLOOKUP($A2323,'Hospitalisation Details'!$A:$P,12,0),"")</f>
        <v>tier - 3</v>
      </c>
      <c r="Q2323" s="47" t="str">
        <f>IFERROR(VLOOKUP($A2323,'Hospitalisation Details'!$A:$P,13,0),"")</f>
        <v>tier - 1</v>
      </c>
      <c r="R2323" s="47" t="str">
        <f>IFERROR(VLOOKUP($A2323,'Hospitalisation Details'!$A:$P,14,0),"")</f>
        <v>R1012</v>
      </c>
      <c r="S2323" s="47">
        <f>IFERROR(VLOOKUP($A2323,'Hospitalisation Details'!$A:$P,16,0),"")</f>
        <v>20</v>
      </c>
    </row>
    <row r="2324" spans="1:19" x14ac:dyDescent="0.3">
      <c r="A2324" s="34" t="str">
        <f>'Medical Examinations'!A2324</f>
        <v>Id2323</v>
      </c>
      <c r="B2324" s="36" t="str">
        <f>VLOOKUP($A2324,'Customer Names'!A:E,3,FALSE)</f>
        <v>Mr.</v>
      </c>
      <c r="C2324" s="37" t="str">
        <f>VLOOKUP($A2324,'Customer Names'!$A:$E,4,FALSE)</f>
        <v xml:space="preserve"> Matthew</v>
      </c>
      <c r="D2324" s="37" t="str">
        <f>VLOOKUP($A2324,'Customer Names'!A:E,5,FALSE)</f>
        <v>Buss</v>
      </c>
      <c r="E2324" s="35">
        <f>VLOOKUP($A2324,'Medical Examinations'!$A:$H,2,FALSE)</f>
        <v>23.35</v>
      </c>
      <c r="F2324" s="35">
        <f>VLOOKUP($A2324,'Medical Examinations'!$A:$H,3,FALSE)</f>
        <v>5.94</v>
      </c>
      <c r="G2324" s="35" t="str">
        <f>VLOOKUP($A2324,'Medical Examinations'!$A:$N,11,0)</f>
        <v>No</v>
      </c>
      <c r="H2324" s="35" t="str">
        <f>VLOOKUP($A2324,'Medical Examinations'!$A:$N,5,0)</f>
        <v>No</v>
      </c>
      <c r="I2324" s="35" t="str">
        <f>VLOOKUP($A2324,'Medical Examinations'!$A:$N,6,0)</f>
        <v>No</v>
      </c>
      <c r="J2324" s="35">
        <f>VLOOKUP($A2324,'Medical Examinations'!$A:$N,9,0)</f>
        <v>0</v>
      </c>
      <c r="K2324" s="35" t="str">
        <f>VLOOKUP($A2324,'Medical Examinations'!$A:$N,10,0)</f>
        <v>No</v>
      </c>
      <c r="L2324" s="35" t="str">
        <f>VLOOKUP($A2324,'Medical Examinations'!$A:$N,12,0)</f>
        <v>Normal Weight</v>
      </c>
      <c r="M2324" s="35" t="str">
        <f>VLOOKUP($A2324,'Medical Examinations'!$A:$N,13,0)</f>
        <v>Prediabetes</v>
      </c>
      <c r="N2324" s="45">
        <f>IFERROR(VLOOKUP($A2324,'Hospitalisation Details'!$A:$P,15,0),"")</f>
        <v>36508</v>
      </c>
      <c r="O2324" s="46">
        <f>IFERROR(VLOOKUP($A2324,'Hospitalisation Details'!$A:$P,6,0),"")</f>
        <v>722.99</v>
      </c>
      <c r="P2324" s="47" t="str">
        <f>IFERROR(VLOOKUP($A2324,'Hospitalisation Details'!$A:$P,12,0),"")</f>
        <v>tier - 3</v>
      </c>
      <c r="Q2324" s="47" t="str">
        <f>IFERROR(VLOOKUP($A2324,'Hospitalisation Details'!$A:$P,13,0),"")</f>
        <v>tier - 1</v>
      </c>
      <c r="R2324" s="47" t="str">
        <f>IFERROR(VLOOKUP($A2324,'Hospitalisation Details'!$A:$P,14,0),"")</f>
        <v>R1013</v>
      </c>
      <c r="S2324" s="47">
        <f>IFERROR(VLOOKUP($A2324,'Hospitalisation Details'!$A:$P,16,0),"")</f>
        <v>23</v>
      </c>
    </row>
    <row r="2325" spans="1:19" x14ac:dyDescent="0.3">
      <c r="A2325" s="34" t="str">
        <f>'Medical Examinations'!A2325</f>
        <v>Id2324</v>
      </c>
      <c r="B2325" s="36" t="str">
        <f>VLOOKUP($A2325,'Customer Names'!A:E,3,FALSE)</f>
        <v>Ms.</v>
      </c>
      <c r="C2325" s="37" t="str">
        <f>VLOOKUP($A2325,'Customer Names'!$A:$E,4,FALSE)</f>
        <v xml:space="preserve"> Meghan K</v>
      </c>
      <c r="D2325" s="37" t="str">
        <f>VLOOKUP($A2325,'Customer Names'!A:E,5,FALSE)</f>
        <v>Duffy</v>
      </c>
      <c r="E2325" s="35">
        <f>VLOOKUP($A2325,'Medical Examinations'!$A:$H,2,FALSE)</f>
        <v>22.24</v>
      </c>
      <c r="F2325" s="35">
        <f>VLOOKUP($A2325,'Medical Examinations'!$A:$H,3,FALSE)</f>
        <v>5.04</v>
      </c>
      <c r="G2325" s="35" t="str">
        <f>VLOOKUP($A2325,'Medical Examinations'!$A:$N,11,0)</f>
        <v>No</v>
      </c>
      <c r="H2325" s="35" t="str">
        <f>VLOOKUP($A2325,'Medical Examinations'!$A:$N,5,0)</f>
        <v>No</v>
      </c>
      <c r="I2325" s="35" t="str">
        <f>VLOOKUP($A2325,'Medical Examinations'!$A:$N,6,0)</f>
        <v>No</v>
      </c>
      <c r="J2325" s="35">
        <f>VLOOKUP($A2325,'Medical Examinations'!$A:$N,9,0)</f>
        <v>0</v>
      </c>
      <c r="K2325" s="35" t="str">
        <f>VLOOKUP($A2325,'Medical Examinations'!$A:$N,10,0)</f>
        <v>No</v>
      </c>
      <c r="L2325" s="35" t="str">
        <f>VLOOKUP($A2325,'Medical Examinations'!$A:$N,12,0)</f>
        <v>Normal Weight</v>
      </c>
      <c r="M2325" s="35" t="str">
        <f>VLOOKUP($A2325,'Medical Examinations'!$A:$N,13,0)</f>
        <v>Normal</v>
      </c>
      <c r="N2325" s="45">
        <f>IFERROR(VLOOKUP($A2325,'Hospitalisation Details'!$A:$P,15,0),"")</f>
        <v>36520</v>
      </c>
      <c r="O2325" s="46">
        <f>IFERROR(VLOOKUP($A2325,'Hospitalisation Details'!$A:$P,6,0),"")</f>
        <v>700</v>
      </c>
      <c r="P2325" s="47" t="str">
        <f>IFERROR(VLOOKUP($A2325,'Hospitalisation Details'!$A:$P,12,0),"")</f>
        <v>tier - 2</v>
      </c>
      <c r="Q2325" s="47" t="str">
        <f>IFERROR(VLOOKUP($A2325,'Hospitalisation Details'!$A:$P,13,0),"")</f>
        <v>tier - 3</v>
      </c>
      <c r="R2325" s="47" t="str">
        <f>IFERROR(VLOOKUP($A2325,'Hospitalisation Details'!$A:$P,14,0),"")</f>
        <v>R1013</v>
      </c>
      <c r="S2325" s="47">
        <f>IFERROR(VLOOKUP($A2325,'Hospitalisation Details'!$A:$P,16,0),"")</f>
        <v>23</v>
      </c>
    </row>
    <row r="2326" spans="1:19" x14ac:dyDescent="0.3">
      <c r="A2326" s="34" t="str">
        <f>'Medical Examinations'!A2326</f>
        <v>Id2325</v>
      </c>
      <c r="B2326" s="36" t="str">
        <f>VLOOKUP($A2326,'Customer Names'!A:E,3,FALSE)</f>
        <v>Mr.</v>
      </c>
      <c r="C2326" s="37" t="str">
        <f>VLOOKUP($A2326,'Customer Names'!$A:$E,4,FALSE)</f>
        <v xml:space="preserve"> Fred</v>
      </c>
      <c r="D2326" s="37" t="str">
        <f>VLOOKUP($A2326,'Customer Names'!A:E,5,FALSE)</f>
        <v>Hines</v>
      </c>
      <c r="E2326" s="35">
        <f>VLOOKUP($A2326,'Medical Examinations'!$A:$H,2,FALSE)</f>
        <v>24.76</v>
      </c>
      <c r="F2326" s="35">
        <f>VLOOKUP($A2326,'Medical Examinations'!$A:$H,3,FALSE)</f>
        <v>4.54</v>
      </c>
      <c r="G2326" s="35" t="str">
        <f>VLOOKUP($A2326,'Medical Examinations'!$A:$N,11,0)</f>
        <v>Yes</v>
      </c>
      <c r="H2326" s="35" t="str">
        <f>VLOOKUP($A2326,'Medical Examinations'!$A:$N,5,0)</f>
        <v>No</v>
      </c>
      <c r="I2326" s="35" t="str">
        <f>VLOOKUP($A2326,'Medical Examinations'!$A:$N,6,0)</f>
        <v>No</v>
      </c>
      <c r="J2326" s="35">
        <f>VLOOKUP($A2326,'Medical Examinations'!$A:$N,9,0)</f>
        <v>0</v>
      </c>
      <c r="K2326" s="35" t="str">
        <f>VLOOKUP($A2326,'Medical Examinations'!$A:$N,10,0)</f>
        <v>No</v>
      </c>
      <c r="L2326" s="35" t="str">
        <f>VLOOKUP($A2326,'Medical Examinations'!$A:$N,12,0)</f>
        <v>Normal Weight</v>
      </c>
      <c r="M2326" s="35" t="str">
        <f>VLOOKUP($A2326,'Medical Examinations'!$A:$N,13,0)</f>
        <v>Normal</v>
      </c>
      <c r="N2326" s="45">
        <f>IFERROR(VLOOKUP($A2326,'Hospitalisation Details'!$A:$P,15,0),"")</f>
        <v>37146</v>
      </c>
      <c r="O2326" s="46">
        <f>IFERROR(VLOOKUP($A2326,'Hospitalisation Details'!$A:$P,6,0),"")</f>
        <v>687.54</v>
      </c>
      <c r="P2326" s="47" t="str">
        <f>IFERROR(VLOOKUP($A2326,'Hospitalisation Details'!$A:$P,12,0),"")</f>
        <v>tier - 3</v>
      </c>
      <c r="Q2326" s="47" t="str">
        <f>IFERROR(VLOOKUP($A2326,'Hospitalisation Details'!$A:$P,13,0),"")</f>
        <v>tier - 2</v>
      </c>
      <c r="R2326" s="47" t="str">
        <f>IFERROR(VLOOKUP($A2326,'Hospitalisation Details'!$A:$P,14,0),"")</f>
        <v>R1013</v>
      </c>
      <c r="S2326" s="47">
        <f>IFERROR(VLOOKUP($A2326,'Hospitalisation Details'!$A:$P,16,0),"")</f>
        <v>21</v>
      </c>
    </row>
    <row r="2327" spans="1:19" x14ac:dyDescent="0.3">
      <c r="A2327" s="34" t="str">
        <f>'Medical Examinations'!A2327</f>
        <v>Id2326</v>
      </c>
      <c r="B2327" s="36" t="str">
        <f>VLOOKUP($A2327,'Customer Names'!A:E,3,FALSE)</f>
        <v>Mr.</v>
      </c>
      <c r="C2327" s="37" t="str">
        <f>VLOOKUP($A2327,'Customer Names'!$A:$E,4,FALSE)</f>
        <v xml:space="preserve"> Sebastian</v>
      </c>
      <c r="D2327" s="37" t="str">
        <f>VLOOKUP($A2327,'Customer Names'!A:E,5,FALSE)</f>
        <v>Castro</v>
      </c>
      <c r="E2327" s="35">
        <f>VLOOKUP($A2327,'Medical Examinations'!$A:$H,2,FALSE)</f>
        <v>20.100000000000001</v>
      </c>
      <c r="F2327" s="35">
        <f>VLOOKUP($A2327,'Medical Examinations'!$A:$H,3,FALSE)</f>
        <v>5.6</v>
      </c>
      <c r="G2327" s="35" t="str">
        <f>VLOOKUP($A2327,'Medical Examinations'!$A:$N,11,0)</f>
        <v>Yes</v>
      </c>
      <c r="H2327" s="35" t="str">
        <f>VLOOKUP($A2327,'Medical Examinations'!$A:$N,5,0)</f>
        <v>No</v>
      </c>
      <c r="I2327" s="35" t="str">
        <f>VLOOKUP($A2327,'Medical Examinations'!$A:$N,6,0)</f>
        <v>Yes</v>
      </c>
      <c r="J2327" s="35">
        <f>VLOOKUP($A2327,'Medical Examinations'!$A:$N,9,0)</f>
        <v>1</v>
      </c>
      <c r="K2327" s="35" t="str">
        <f>VLOOKUP($A2327,'Medical Examinations'!$A:$N,10,0)</f>
        <v>No</v>
      </c>
      <c r="L2327" s="35" t="str">
        <f>VLOOKUP($A2327,'Medical Examinations'!$A:$N,12,0)</f>
        <v>Normal Weight</v>
      </c>
      <c r="M2327" s="35" t="str">
        <f>VLOOKUP($A2327,'Medical Examinations'!$A:$N,13,0)</f>
        <v>Normal</v>
      </c>
      <c r="N2327" s="45">
        <f>IFERROR(VLOOKUP($A2327,'Hospitalisation Details'!$A:$P,15,0),"")</f>
        <v>35743</v>
      </c>
      <c r="O2327" s="46">
        <f>IFERROR(VLOOKUP($A2327,'Hospitalisation Details'!$A:$P,6,0),"")</f>
        <v>670</v>
      </c>
      <c r="P2327" s="47" t="str">
        <f>IFERROR(VLOOKUP($A2327,'Hospitalisation Details'!$A:$P,12,0),"")</f>
        <v>tier - 3</v>
      </c>
      <c r="Q2327" s="47" t="str">
        <f>IFERROR(VLOOKUP($A2327,'Hospitalisation Details'!$A:$P,13,0),"")</f>
        <v>tier - 3</v>
      </c>
      <c r="R2327" s="47" t="str">
        <f>IFERROR(VLOOKUP($A2327,'Hospitalisation Details'!$A:$P,14,0),"")</f>
        <v>R1013</v>
      </c>
      <c r="S2327" s="47">
        <f>IFERROR(VLOOKUP($A2327,'Hospitalisation Details'!$A:$P,16,0),"")</f>
        <v>25</v>
      </c>
    </row>
    <row r="2328" spans="1:19" x14ac:dyDescent="0.3">
      <c r="A2328" s="34" t="str">
        <f>'Medical Examinations'!A2328</f>
        <v>Id2327</v>
      </c>
      <c r="B2328" s="36" t="str">
        <f>VLOOKUP($A2328,'Customer Names'!A:E,3,FALSE)</f>
        <v>Ms.</v>
      </c>
      <c r="C2328" s="37" t="str">
        <f>VLOOKUP($A2328,'Customer Names'!$A:$E,4,FALSE)</f>
        <v xml:space="preserve"> Laura</v>
      </c>
      <c r="D2328" s="37" t="str">
        <f>VLOOKUP($A2328,'Customer Names'!A:E,5,FALSE)</f>
        <v>Howell</v>
      </c>
      <c r="E2328" s="35">
        <f>VLOOKUP($A2328,'Medical Examinations'!$A:$H,2,FALSE)</f>
        <v>21.77</v>
      </c>
      <c r="F2328" s="35">
        <f>VLOOKUP($A2328,'Medical Examinations'!$A:$H,3,FALSE)</f>
        <v>10.67</v>
      </c>
      <c r="G2328" s="35" t="str">
        <f>VLOOKUP($A2328,'Medical Examinations'!$A:$N,11,0)</f>
        <v>No</v>
      </c>
      <c r="H2328" s="35" t="str">
        <f>VLOOKUP($A2328,'Medical Examinations'!$A:$N,5,0)</f>
        <v>No</v>
      </c>
      <c r="I2328" s="35" t="str">
        <f>VLOOKUP($A2328,'Medical Examinations'!$A:$N,6,0)</f>
        <v>No</v>
      </c>
      <c r="J2328" s="35">
        <f>VLOOKUP($A2328,'Medical Examinations'!$A:$N,9,0)</f>
        <v>0</v>
      </c>
      <c r="K2328" s="35" t="str">
        <f>VLOOKUP($A2328,'Medical Examinations'!$A:$N,10,0)</f>
        <v>No</v>
      </c>
      <c r="L2328" s="35" t="str">
        <f>VLOOKUP($A2328,'Medical Examinations'!$A:$N,12,0)</f>
        <v>Normal Weight</v>
      </c>
      <c r="M2328" s="35" t="str">
        <f>VLOOKUP($A2328,'Medical Examinations'!$A:$N,13,0)</f>
        <v>Diabetes</v>
      </c>
      <c r="N2328" s="45">
        <f>IFERROR(VLOOKUP($A2328,'Hospitalisation Details'!$A:$P,15,0),"")</f>
        <v>37589</v>
      </c>
      <c r="O2328" s="46">
        <f>IFERROR(VLOOKUP($A2328,'Hospitalisation Details'!$A:$P,6,0),"")</f>
        <v>668</v>
      </c>
      <c r="P2328" s="47" t="str">
        <f>IFERROR(VLOOKUP($A2328,'Hospitalisation Details'!$A:$P,12,0),"")</f>
        <v>tier - 3</v>
      </c>
      <c r="Q2328" s="47" t="str">
        <f>IFERROR(VLOOKUP($A2328,'Hospitalisation Details'!$A:$P,13,0),"")</f>
        <v>tier - 2</v>
      </c>
      <c r="R2328" s="47" t="str">
        <f>IFERROR(VLOOKUP($A2328,'Hospitalisation Details'!$A:$P,14,0),"")</f>
        <v>R1012</v>
      </c>
      <c r="S2328" s="47">
        <f>IFERROR(VLOOKUP($A2328,'Hospitalisation Details'!$A:$P,16,0),"")</f>
        <v>20</v>
      </c>
    </row>
    <row r="2329" spans="1:19" x14ac:dyDescent="0.3">
      <c r="A2329" s="34" t="str">
        <f>'Medical Examinations'!A2329</f>
        <v>Id2328</v>
      </c>
      <c r="B2329" s="36" t="str">
        <f>VLOOKUP($A2329,'Customer Names'!A:E,3,FALSE)</f>
        <v>Ms.</v>
      </c>
      <c r="C2329" s="37" t="str">
        <f>VLOOKUP($A2329,'Customer Names'!$A:$E,4,FALSE)</f>
        <v xml:space="preserve"> Nicole</v>
      </c>
      <c r="D2329" s="37" t="str">
        <f>VLOOKUP($A2329,'Customer Names'!A:E,5,FALSE)</f>
        <v>Avery</v>
      </c>
      <c r="E2329" s="35">
        <f>VLOOKUP($A2329,'Medical Examinations'!$A:$H,2,FALSE)</f>
        <v>17.82</v>
      </c>
      <c r="F2329" s="35">
        <f>VLOOKUP($A2329,'Medical Examinations'!$A:$H,3,FALSE)</f>
        <v>5.26</v>
      </c>
      <c r="G2329" s="35" t="str">
        <f>VLOOKUP($A2329,'Medical Examinations'!$A:$N,11,0)</f>
        <v>Yes</v>
      </c>
      <c r="H2329" s="35" t="str">
        <f>VLOOKUP($A2329,'Medical Examinations'!$A:$N,5,0)</f>
        <v>No</v>
      </c>
      <c r="I2329" s="35" t="str">
        <f>VLOOKUP($A2329,'Medical Examinations'!$A:$N,6,0)</f>
        <v>No</v>
      </c>
      <c r="J2329" s="35">
        <f>VLOOKUP($A2329,'Medical Examinations'!$A:$N,9,0)</f>
        <v>1</v>
      </c>
      <c r="K2329" s="35" t="str">
        <f>VLOOKUP($A2329,'Medical Examinations'!$A:$N,10,0)</f>
        <v>No</v>
      </c>
      <c r="L2329" s="35" t="str">
        <f>VLOOKUP($A2329,'Medical Examinations'!$A:$N,12,0)</f>
        <v>Underweight</v>
      </c>
      <c r="M2329" s="35" t="str">
        <f>VLOOKUP($A2329,'Medical Examinations'!$A:$N,13,0)</f>
        <v>Normal</v>
      </c>
      <c r="N2329" s="45">
        <f>IFERROR(VLOOKUP($A2329,'Hospitalisation Details'!$A:$P,15,0),"")</f>
        <v>34884</v>
      </c>
      <c r="O2329" s="46">
        <f>IFERROR(VLOOKUP($A2329,'Hospitalisation Details'!$A:$P,6,0),"")</f>
        <v>650</v>
      </c>
      <c r="P2329" s="47" t="str">
        <f>IFERROR(VLOOKUP($A2329,'Hospitalisation Details'!$A:$P,12,0),"")</f>
        <v>tier - 3</v>
      </c>
      <c r="Q2329" s="47" t="str">
        <f>IFERROR(VLOOKUP($A2329,'Hospitalisation Details'!$A:$P,13,0),"")</f>
        <v>tier - 3</v>
      </c>
      <c r="R2329" s="47" t="str">
        <f>IFERROR(VLOOKUP($A2329,'Hospitalisation Details'!$A:$P,14,0),"")</f>
        <v>R1013</v>
      </c>
      <c r="S2329" s="47">
        <f>IFERROR(VLOOKUP($A2329,'Hospitalisation Details'!$A:$P,16,0),"")</f>
        <v>27</v>
      </c>
    </row>
    <row r="2330" spans="1:19" x14ac:dyDescent="0.3">
      <c r="A2330" s="34" t="str">
        <f>'Medical Examinations'!A2330</f>
        <v>Id2329</v>
      </c>
      <c r="B2330" s="36" t="str">
        <f>VLOOKUP($A2330,'Customer Names'!A:E,3,FALSE)</f>
        <v>Ms.</v>
      </c>
      <c r="C2330" s="37" t="str">
        <f>VLOOKUP($A2330,'Customer Names'!$A:$E,4,FALSE)</f>
        <v xml:space="preserve"> Susan E</v>
      </c>
      <c r="D2330" s="37" t="str">
        <f>VLOOKUP($A2330,'Customer Names'!A:E,5,FALSE)</f>
        <v>Bohinski</v>
      </c>
      <c r="E2330" s="35">
        <f>VLOOKUP($A2330,'Medical Examinations'!$A:$H,2,FALSE)</f>
        <v>17.07</v>
      </c>
      <c r="F2330" s="35">
        <f>VLOOKUP($A2330,'Medical Examinations'!$A:$H,3,FALSE)</f>
        <v>5.22</v>
      </c>
      <c r="G2330" s="35" t="str">
        <f>VLOOKUP($A2330,'Medical Examinations'!$A:$N,11,0)</f>
        <v>No</v>
      </c>
      <c r="H2330" s="35" t="str">
        <f>VLOOKUP($A2330,'Medical Examinations'!$A:$N,5,0)</f>
        <v>No</v>
      </c>
      <c r="I2330" s="35" t="str">
        <f>VLOOKUP($A2330,'Medical Examinations'!$A:$N,6,0)</f>
        <v>Yes</v>
      </c>
      <c r="J2330" s="35">
        <f>VLOOKUP($A2330,'Medical Examinations'!$A:$N,9,0)</f>
        <v>1</v>
      </c>
      <c r="K2330" s="35" t="str">
        <f>VLOOKUP($A2330,'Medical Examinations'!$A:$N,10,0)</f>
        <v>No</v>
      </c>
      <c r="L2330" s="35" t="str">
        <f>VLOOKUP($A2330,'Medical Examinations'!$A:$N,12,0)</f>
        <v>Underweight</v>
      </c>
      <c r="M2330" s="35" t="str">
        <f>VLOOKUP($A2330,'Medical Examinations'!$A:$N,13,0)</f>
        <v>Normal</v>
      </c>
      <c r="N2330" s="45">
        <f>IFERROR(VLOOKUP($A2330,'Hospitalisation Details'!$A:$P,15,0),"")</f>
        <v>34121</v>
      </c>
      <c r="O2330" s="46">
        <f>IFERROR(VLOOKUP($A2330,'Hospitalisation Details'!$A:$P,6,0),"")</f>
        <v>650</v>
      </c>
      <c r="P2330" s="47" t="str">
        <f>IFERROR(VLOOKUP($A2330,'Hospitalisation Details'!$A:$P,12,0),"")</f>
        <v>tier - 3</v>
      </c>
      <c r="Q2330" s="47" t="str">
        <f>IFERROR(VLOOKUP($A2330,'Hospitalisation Details'!$A:$P,13,0),"")</f>
        <v>tier - 3</v>
      </c>
      <c r="R2330" s="47" t="str">
        <f>IFERROR(VLOOKUP($A2330,'Hospitalisation Details'!$A:$P,14,0),"")</f>
        <v>R1013</v>
      </c>
      <c r="S2330" s="47">
        <f>IFERROR(VLOOKUP($A2330,'Hospitalisation Details'!$A:$P,16,0),"")</f>
        <v>30</v>
      </c>
    </row>
    <row r="2331" spans="1:19" x14ac:dyDescent="0.3">
      <c r="A2331" s="34" t="str">
        <f>'Medical Examinations'!A2331</f>
        <v>Id2330</v>
      </c>
      <c r="B2331" s="36" t="str">
        <f>VLOOKUP($A2331,'Customer Names'!A:E,3,FALSE)</f>
        <v>Ms.</v>
      </c>
      <c r="C2331" s="37" t="str">
        <f>VLOOKUP($A2331,'Customer Names'!$A:$E,4,FALSE)</f>
        <v xml:space="preserve"> Katy</v>
      </c>
      <c r="D2331" s="37" t="str">
        <f>VLOOKUP($A2331,'Customer Names'!A:E,5,FALSE)</f>
        <v>Kohls</v>
      </c>
      <c r="E2331" s="35">
        <f>VLOOKUP($A2331,'Medical Examinations'!$A:$H,2,FALSE)</f>
        <v>22.24</v>
      </c>
      <c r="F2331" s="35">
        <f>VLOOKUP($A2331,'Medical Examinations'!$A:$H,3,FALSE)</f>
        <v>4.29</v>
      </c>
      <c r="G2331" s="35" t="str">
        <f>VLOOKUP($A2331,'Medical Examinations'!$A:$N,11,0)</f>
        <v>Yes</v>
      </c>
      <c r="H2331" s="35" t="str">
        <f>VLOOKUP($A2331,'Medical Examinations'!$A:$N,5,0)</f>
        <v>No</v>
      </c>
      <c r="I2331" s="35" t="str">
        <f>VLOOKUP($A2331,'Medical Examinations'!$A:$N,6,0)</f>
        <v>No</v>
      </c>
      <c r="J2331" s="35">
        <f>VLOOKUP($A2331,'Medical Examinations'!$A:$N,9,0)</f>
        <v>0</v>
      </c>
      <c r="K2331" s="35" t="str">
        <f>VLOOKUP($A2331,'Medical Examinations'!$A:$N,10,0)</f>
        <v>No</v>
      </c>
      <c r="L2331" s="35" t="str">
        <f>VLOOKUP($A2331,'Medical Examinations'!$A:$N,12,0)</f>
        <v>Normal Weight</v>
      </c>
      <c r="M2331" s="35" t="str">
        <f>VLOOKUP($A2331,'Medical Examinations'!$A:$N,13,0)</f>
        <v>Normal</v>
      </c>
      <c r="N2331" s="45">
        <f>IFERROR(VLOOKUP($A2331,'Hospitalisation Details'!$A:$P,15,0),"")</f>
        <v>37215</v>
      </c>
      <c r="O2331" s="46">
        <f>IFERROR(VLOOKUP($A2331,'Hospitalisation Details'!$A:$P,6,0),"")</f>
        <v>646.14</v>
      </c>
      <c r="P2331" s="47" t="str">
        <f>IFERROR(VLOOKUP($A2331,'Hospitalisation Details'!$A:$P,12,0),"")</f>
        <v>tier - 3</v>
      </c>
      <c r="Q2331" s="47" t="str">
        <f>IFERROR(VLOOKUP($A2331,'Hospitalisation Details'!$A:$P,13,0),"")</f>
        <v>tier - 3</v>
      </c>
      <c r="R2331" s="47" t="str">
        <f>IFERROR(VLOOKUP($A2331,'Hospitalisation Details'!$A:$P,14,0),"")</f>
        <v>R1012</v>
      </c>
      <c r="S2331" s="47">
        <f>IFERROR(VLOOKUP($A2331,'Hospitalisation Details'!$A:$P,16,0),"")</f>
        <v>21</v>
      </c>
    </row>
    <row r="2332" spans="1:19" x14ac:dyDescent="0.3">
      <c r="A2332" s="34" t="str">
        <f>'Medical Examinations'!A2332</f>
        <v>Id2331</v>
      </c>
      <c r="B2332" s="36" t="str">
        <f>VLOOKUP($A2332,'Customer Names'!A:E,3,FALSE)</f>
        <v>Mr.</v>
      </c>
      <c r="C2332" s="37" t="str">
        <f>VLOOKUP($A2332,'Customer Names'!$A:$E,4,FALSE)</f>
        <v xml:space="preserve"> Jordan</v>
      </c>
      <c r="D2332" s="37" t="str">
        <f>VLOOKUP($A2332,'Customer Names'!A:E,5,FALSE)</f>
        <v>Brietzke</v>
      </c>
      <c r="E2332" s="35">
        <f>VLOOKUP($A2332,'Medical Examinations'!$A:$H,2,FALSE)</f>
        <v>22.34</v>
      </c>
      <c r="F2332" s="35">
        <f>VLOOKUP($A2332,'Medical Examinations'!$A:$H,3,FALSE)</f>
        <v>5.57</v>
      </c>
      <c r="G2332" s="35" t="str">
        <f>VLOOKUP($A2332,'Medical Examinations'!$A:$N,11,0)</f>
        <v>No</v>
      </c>
      <c r="H2332" s="35" t="str">
        <f>VLOOKUP($A2332,'Medical Examinations'!$A:$N,5,0)</f>
        <v>No</v>
      </c>
      <c r="I2332" s="35" t="str">
        <f>VLOOKUP($A2332,'Medical Examinations'!$A:$N,6,0)</f>
        <v>No</v>
      </c>
      <c r="J2332" s="35">
        <f>VLOOKUP($A2332,'Medical Examinations'!$A:$N,9,0)</f>
        <v>1</v>
      </c>
      <c r="K2332" s="35" t="str">
        <f>VLOOKUP($A2332,'Medical Examinations'!$A:$N,10,0)</f>
        <v>No</v>
      </c>
      <c r="L2332" s="35" t="str">
        <f>VLOOKUP($A2332,'Medical Examinations'!$A:$N,12,0)</f>
        <v>Normal Weight</v>
      </c>
      <c r="M2332" s="35" t="str">
        <f>VLOOKUP($A2332,'Medical Examinations'!$A:$N,13,0)</f>
        <v>Normal</v>
      </c>
      <c r="N2332" s="45">
        <f>IFERROR(VLOOKUP($A2332,'Hospitalisation Details'!$A:$P,15,0),"")</f>
        <v>36003</v>
      </c>
      <c r="O2332" s="46">
        <f>IFERROR(VLOOKUP($A2332,'Hospitalisation Details'!$A:$P,6,0),"")</f>
        <v>637.26</v>
      </c>
      <c r="P2332" s="47" t="str">
        <f>IFERROR(VLOOKUP($A2332,'Hospitalisation Details'!$A:$P,12,0),"")</f>
        <v>tier - 3</v>
      </c>
      <c r="Q2332" s="47" t="str">
        <f>IFERROR(VLOOKUP($A2332,'Hospitalisation Details'!$A:$P,13,0),"")</f>
        <v>tier - 3</v>
      </c>
      <c r="R2332" s="47" t="str">
        <f>IFERROR(VLOOKUP($A2332,'Hospitalisation Details'!$A:$P,14,0),"")</f>
        <v>R1013</v>
      </c>
      <c r="S2332" s="47">
        <f>IFERROR(VLOOKUP($A2332,'Hospitalisation Details'!$A:$P,16,0),"")</f>
        <v>24</v>
      </c>
    </row>
    <row r="2333" spans="1:19" x14ac:dyDescent="0.3">
      <c r="A2333" s="34" t="str">
        <f>'Medical Examinations'!A2333</f>
        <v>Id2332</v>
      </c>
      <c r="B2333" s="36" t="str">
        <f>VLOOKUP($A2333,'Customer Names'!A:E,3,FALSE)</f>
        <v>Mr.</v>
      </c>
      <c r="C2333" s="37" t="str">
        <f>VLOOKUP($A2333,'Customer Names'!$A:$E,4,FALSE)</f>
        <v xml:space="preserve"> Juan D. Sr.</v>
      </c>
      <c r="D2333" s="37" t="str">
        <f>VLOOKUP($A2333,'Customer Names'!A:E,5,FALSE)</f>
        <v>Riveros Gonzalez</v>
      </c>
      <c r="E2333" s="35">
        <f>VLOOKUP($A2333,'Medical Examinations'!$A:$H,2,FALSE)</f>
        <v>17.7</v>
      </c>
      <c r="F2333" s="35">
        <f>VLOOKUP($A2333,'Medical Examinations'!$A:$H,3,FALSE)</f>
        <v>6.28</v>
      </c>
      <c r="G2333" s="35" t="str">
        <f>VLOOKUP($A2333,'Medical Examinations'!$A:$N,11,0)</f>
        <v>No</v>
      </c>
      <c r="H2333" s="35" t="str">
        <f>VLOOKUP($A2333,'Medical Examinations'!$A:$N,5,0)</f>
        <v>No</v>
      </c>
      <c r="I2333" s="35" t="str">
        <f>VLOOKUP($A2333,'Medical Examinations'!$A:$N,6,0)</f>
        <v>No</v>
      </c>
      <c r="J2333" s="35">
        <f>VLOOKUP($A2333,'Medical Examinations'!$A:$N,9,0)</f>
        <v>1</v>
      </c>
      <c r="K2333" s="35" t="str">
        <f>VLOOKUP($A2333,'Medical Examinations'!$A:$N,10,0)</f>
        <v>No</v>
      </c>
      <c r="L2333" s="35" t="str">
        <f>VLOOKUP($A2333,'Medical Examinations'!$A:$N,12,0)</f>
        <v>Underweight</v>
      </c>
      <c r="M2333" s="35" t="str">
        <f>VLOOKUP($A2333,'Medical Examinations'!$A:$N,13,0)</f>
        <v>Prediabetes</v>
      </c>
      <c r="N2333" s="45">
        <f>IFERROR(VLOOKUP($A2333,'Hospitalisation Details'!$A:$P,15,0),"")</f>
        <v>33860</v>
      </c>
      <c r="O2333" s="46">
        <f>IFERROR(VLOOKUP($A2333,'Hospitalisation Details'!$A:$P,6,0),"")</f>
        <v>604.54</v>
      </c>
      <c r="P2333" s="47" t="str">
        <f>IFERROR(VLOOKUP($A2333,'Hospitalisation Details'!$A:$P,12,0),"")</f>
        <v>tier - 3</v>
      </c>
      <c r="Q2333" s="47" t="str">
        <f>IFERROR(VLOOKUP($A2333,'Hospitalisation Details'!$A:$P,13,0),"")</f>
        <v>tier - 3</v>
      </c>
      <c r="R2333" s="47" t="str">
        <f>IFERROR(VLOOKUP($A2333,'Hospitalisation Details'!$A:$P,14,0),"")</f>
        <v>R1013</v>
      </c>
      <c r="S2333" s="47">
        <f>IFERROR(VLOOKUP($A2333,'Hospitalisation Details'!$A:$P,16,0),"")</f>
        <v>30</v>
      </c>
    </row>
    <row r="2334" spans="1:19" x14ac:dyDescent="0.3">
      <c r="A2334" s="34" t="str">
        <f>'Medical Examinations'!A2334</f>
        <v>Id2333</v>
      </c>
      <c r="B2334" s="36" t="str">
        <f>VLOOKUP($A2334,'Customer Names'!A:E,3,FALSE)</f>
        <v>Ms.</v>
      </c>
      <c r="C2334" s="37" t="str">
        <f>VLOOKUP($A2334,'Customer Names'!$A:$E,4,FALSE)</f>
        <v xml:space="preserve"> Julie</v>
      </c>
      <c r="D2334" s="37" t="str">
        <f>VLOOKUP($A2334,'Customer Names'!A:E,5,FALSE)</f>
        <v>Albano</v>
      </c>
      <c r="E2334" s="35">
        <f>VLOOKUP($A2334,'Medical Examinations'!$A:$H,2,FALSE)</f>
        <v>16.47</v>
      </c>
      <c r="F2334" s="35">
        <f>VLOOKUP($A2334,'Medical Examinations'!$A:$H,3,FALSE)</f>
        <v>6.35</v>
      </c>
      <c r="G2334" s="35" t="str">
        <f>VLOOKUP($A2334,'Medical Examinations'!$A:$N,11,0)</f>
        <v>No</v>
      </c>
      <c r="H2334" s="35" t="str">
        <f>VLOOKUP($A2334,'Medical Examinations'!$A:$N,5,0)</f>
        <v>No</v>
      </c>
      <c r="I2334" s="35" t="str">
        <f>VLOOKUP($A2334,'Medical Examinations'!$A:$N,6,0)</f>
        <v>Yes</v>
      </c>
      <c r="J2334" s="35">
        <f>VLOOKUP($A2334,'Medical Examinations'!$A:$N,9,0)</f>
        <v>1</v>
      </c>
      <c r="K2334" s="35" t="str">
        <f>VLOOKUP($A2334,'Medical Examinations'!$A:$N,10,0)</f>
        <v>No</v>
      </c>
      <c r="L2334" s="35" t="str">
        <f>VLOOKUP($A2334,'Medical Examinations'!$A:$N,12,0)</f>
        <v>Underweight</v>
      </c>
      <c r="M2334" s="35" t="str">
        <f>VLOOKUP($A2334,'Medical Examinations'!$A:$N,13,0)</f>
        <v>Prediabetes</v>
      </c>
      <c r="N2334" s="45">
        <f>IFERROR(VLOOKUP($A2334,'Hospitalisation Details'!$A:$P,15,0),"")</f>
        <v>34150</v>
      </c>
      <c r="O2334" s="46">
        <f>IFERROR(VLOOKUP($A2334,'Hospitalisation Details'!$A:$P,6,0),"")</f>
        <v>600</v>
      </c>
      <c r="P2334" s="47" t="str">
        <f>IFERROR(VLOOKUP($A2334,'Hospitalisation Details'!$A:$P,12,0),"")</f>
        <v>tier - 2</v>
      </c>
      <c r="Q2334" s="47" t="str">
        <f>IFERROR(VLOOKUP($A2334,'Hospitalisation Details'!$A:$P,13,0),"")</f>
        <v>tier - 1</v>
      </c>
      <c r="R2334" s="47" t="str">
        <f>IFERROR(VLOOKUP($A2334,'Hospitalisation Details'!$A:$P,14,0),"")</f>
        <v>R1013</v>
      </c>
      <c r="S2334" s="47">
        <f>IFERROR(VLOOKUP($A2334,'Hospitalisation Details'!$A:$P,16,0),"")</f>
        <v>29</v>
      </c>
    </row>
    <row r="2335" spans="1:19" x14ac:dyDescent="0.3">
      <c r="A2335" s="34" t="str">
        <f>'Medical Examinations'!A2335</f>
        <v>Id2334</v>
      </c>
      <c r="B2335" s="36" t="str">
        <f>VLOOKUP($A2335,'Customer Names'!A:E,3,FALSE)</f>
        <v>Mr.</v>
      </c>
      <c r="C2335" s="37" t="str">
        <f>VLOOKUP($A2335,'Customer Names'!$A:$E,4,FALSE)</f>
        <v xml:space="preserve"> Evan P</v>
      </c>
      <c r="D2335" s="37" t="str">
        <f>VLOOKUP($A2335,'Customer Names'!A:E,5,FALSE)</f>
        <v>Rosendahl</v>
      </c>
      <c r="E2335" s="35">
        <f>VLOOKUP($A2335,'Medical Examinations'!$A:$H,2,FALSE)</f>
        <v>17.600000000000001</v>
      </c>
      <c r="F2335" s="35">
        <f>VLOOKUP($A2335,'Medical Examinations'!$A:$H,3,FALSE)</f>
        <v>4.3899999999999997</v>
      </c>
      <c r="G2335" s="35" t="str">
        <f>VLOOKUP($A2335,'Medical Examinations'!$A:$N,11,0)</f>
        <v>No</v>
      </c>
      <c r="H2335" s="35" t="str">
        <f>VLOOKUP($A2335,'Medical Examinations'!$A:$N,5,0)</f>
        <v>No</v>
      </c>
      <c r="I2335" s="35" t="str">
        <f>VLOOKUP($A2335,'Medical Examinations'!$A:$N,6,0)</f>
        <v>No</v>
      </c>
      <c r="J2335" s="35">
        <f>VLOOKUP($A2335,'Medical Examinations'!$A:$N,9,0)</f>
        <v>1</v>
      </c>
      <c r="K2335" s="35" t="str">
        <f>VLOOKUP($A2335,'Medical Examinations'!$A:$N,10,0)</f>
        <v>No</v>
      </c>
      <c r="L2335" s="35" t="str">
        <f>VLOOKUP($A2335,'Medical Examinations'!$A:$N,12,0)</f>
        <v>Underweight</v>
      </c>
      <c r="M2335" s="35" t="str">
        <f>VLOOKUP($A2335,'Medical Examinations'!$A:$N,13,0)</f>
        <v>Normal</v>
      </c>
      <c r="N2335" s="45">
        <f>IFERROR(VLOOKUP($A2335,'Hospitalisation Details'!$A:$P,15,0),"")</f>
        <v>33938</v>
      </c>
      <c r="O2335" s="46">
        <f>IFERROR(VLOOKUP($A2335,'Hospitalisation Details'!$A:$P,6,0),"")</f>
        <v>570.62</v>
      </c>
      <c r="P2335" s="47" t="str">
        <f>IFERROR(VLOOKUP($A2335,'Hospitalisation Details'!$A:$P,12,0),"")</f>
        <v>tier - 2</v>
      </c>
      <c r="Q2335" s="47" t="str">
        <f>IFERROR(VLOOKUP($A2335,'Hospitalisation Details'!$A:$P,13,0),"")</f>
        <v>tier - 1</v>
      </c>
      <c r="R2335" s="47" t="str">
        <f>IFERROR(VLOOKUP($A2335,'Hospitalisation Details'!$A:$P,14,0),"")</f>
        <v>R1013</v>
      </c>
      <c r="S2335" s="47">
        <f>IFERROR(VLOOKUP($A2335,'Hospitalisation Details'!$A:$P,16,0),"")</f>
        <v>30</v>
      </c>
    </row>
    <row r="2336" spans="1:19" x14ac:dyDescent="0.3">
      <c r="A2336" s="34" t="str">
        <f>'Medical Examinations'!A2336</f>
        <v>Id2335</v>
      </c>
      <c r="B2336" s="36" t="str">
        <f>VLOOKUP($A2336,'Customer Names'!A:E,3,FALSE)</f>
        <v>Mr.</v>
      </c>
      <c r="C2336" s="37" t="str">
        <f>VLOOKUP($A2336,'Customer Names'!$A:$E,4,FALSE)</f>
        <v xml:space="preserve"> Aaron K</v>
      </c>
      <c r="D2336" s="37" t="str">
        <f>VLOOKUP($A2336,'Customer Names'!A:E,5,FALSE)</f>
        <v>German</v>
      </c>
      <c r="E2336" s="35">
        <f>VLOOKUP($A2336,'Medical Examinations'!$A:$H,2,FALSE)</f>
        <v>17.579999999999998</v>
      </c>
      <c r="F2336" s="35">
        <f>VLOOKUP($A2336,'Medical Examinations'!$A:$H,3,FALSE)</f>
        <v>4.51</v>
      </c>
      <c r="G2336" s="35" t="str">
        <f>VLOOKUP($A2336,'Medical Examinations'!$A:$N,11,0)</f>
        <v>No</v>
      </c>
      <c r="H2336" s="35" t="str">
        <f>VLOOKUP($A2336,'Medical Examinations'!$A:$N,5,0)</f>
        <v>No</v>
      </c>
      <c r="I2336" s="35" t="str">
        <f>VLOOKUP($A2336,'Medical Examinations'!$A:$N,6,0)</f>
        <v>No</v>
      </c>
      <c r="J2336" s="35">
        <f>VLOOKUP($A2336,'Medical Examinations'!$A:$N,9,0)</f>
        <v>1</v>
      </c>
      <c r="K2336" s="35" t="str">
        <f>VLOOKUP($A2336,'Medical Examinations'!$A:$N,10,0)</f>
        <v>No</v>
      </c>
      <c r="L2336" s="35" t="str">
        <f>VLOOKUP($A2336,'Medical Examinations'!$A:$N,12,0)</f>
        <v>Underweight</v>
      </c>
      <c r="M2336" s="35" t="str">
        <f>VLOOKUP($A2336,'Medical Examinations'!$A:$N,13,0)</f>
        <v>Normal</v>
      </c>
      <c r="N2336" s="45">
        <f>IFERROR(VLOOKUP($A2336,'Hospitalisation Details'!$A:$P,15,0),"")</f>
        <v>33794</v>
      </c>
      <c r="O2336" s="46">
        <f>IFERROR(VLOOKUP($A2336,'Hospitalisation Details'!$A:$P,6,0),"")</f>
        <v>563.84</v>
      </c>
      <c r="P2336" s="47" t="str">
        <f>IFERROR(VLOOKUP($A2336,'Hospitalisation Details'!$A:$P,12,0),"")</f>
        <v>tier - 2</v>
      </c>
      <c r="Q2336" s="47" t="str">
        <f>IFERROR(VLOOKUP($A2336,'Hospitalisation Details'!$A:$P,13,0),"")</f>
        <v>tier - 3</v>
      </c>
      <c r="R2336" s="47" t="str">
        <f>IFERROR(VLOOKUP($A2336,'Hospitalisation Details'!$A:$P,14,0),"")</f>
        <v>R1013</v>
      </c>
      <c r="S2336" s="47">
        <f>IFERROR(VLOOKUP($A2336,'Hospitalisation Details'!$A:$P,16,0),"")</f>
        <v>30</v>
      </c>
    </row>
    <row r="2337" spans="1:2" x14ac:dyDescent="0.3">
      <c r="A2337" s="34"/>
      <c r="B2337" s="34"/>
    </row>
    <row r="2338" spans="1:2" x14ac:dyDescent="0.3">
      <c r="A2338" s="34"/>
      <c r="B2338" s="34"/>
    </row>
    <row r="2339" spans="1:2" x14ac:dyDescent="0.3">
      <c r="A2339" s="34"/>
      <c r="B2339" s="34"/>
    </row>
    <row r="2340" spans="1:2" x14ac:dyDescent="0.3">
      <c r="A2340" s="34"/>
      <c r="B2340" s="34"/>
    </row>
    <row r="2341" spans="1:2" x14ac:dyDescent="0.3">
      <c r="A2341" s="34"/>
      <c r="B2341" s="34"/>
    </row>
    <row r="2342" spans="1:2" x14ac:dyDescent="0.3">
      <c r="A2342" s="34"/>
      <c r="B2342" s="34"/>
    </row>
    <row r="2343" spans="1:2" x14ac:dyDescent="0.3">
      <c r="A2343" s="34"/>
      <c r="B2343" s="34"/>
    </row>
    <row r="2344" spans="1:2" x14ac:dyDescent="0.3">
      <c r="A2344" s="34"/>
      <c r="B2344" s="34"/>
    </row>
    <row r="2345" spans="1:2" x14ac:dyDescent="0.3">
      <c r="A2345" s="34"/>
      <c r="B2345" s="34"/>
    </row>
    <row r="2346" spans="1:2" x14ac:dyDescent="0.3">
      <c r="A2346" s="34"/>
      <c r="B2346" s="34"/>
    </row>
    <row r="2347" spans="1:2" x14ac:dyDescent="0.3">
      <c r="A2347" s="34"/>
      <c r="B2347" s="34"/>
    </row>
    <row r="2348" spans="1:2" x14ac:dyDescent="0.3">
      <c r="A2348" s="34"/>
      <c r="B2348" s="34"/>
    </row>
    <row r="2349" spans="1:2" x14ac:dyDescent="0.3">
      <c r="A2349" s="34"/>
      <c r="B2349" s="34"/>
    </row>
    <row r="2350" spans="1:2" x14ac:dyDescent="0.3">
      <c r="A2350" s="34"/>
      <c r="B2350" s="34"/>
    </row>
    <row r="2351" spans="1:2" x14ac:dyDescent="0.3">
      <c r="A2351" s="34"/>
      <c r="B2351" s="34"/>
    </row>
    <row r="2352" spans="1:2" x14ac:dyDescent="0.3">
      <c r="A2352" s="34"/>
      <c r="B2352" s="34"/>
    </row>
    <row r="2353" spans="1:2" x14ac:dyDescent="0.3">
      <c r="A2353" s="34"/>
      <c r="B2353" s="34"/>
    </row>
    <row r="2354" spans="1:2" x14ac:dyDescent="0.3">
      <c r="A2354" s="34"/>
      <c r="B2354" s="34"/>
    </row>
    <row r="2355" spans="1:2" x14ac:dyDescent="0.3">
      <c r="A2355" s="34"/>
      <c r="B2355" s="34"/>
    </row>
    <row r="2356" spans="1:2" x14ac:dyDescent="0.3">
      <c r="A2356" s="34"/>
      <c r="B2356" s="34"/>
    </row>
    <row r="2357" spans="1:2" x14ac:dyDescent="0.3">
      <c r="A2357" s="34"/>
      <c r="B2357" s="34"/>
    </row>
    <row r="2358" spans="1:2" x14ac:dyDescent="0.3">
      <c r="A2358" s="34"/>
      <c r="B2358" s="34"/>
    </row>
    <row r="2359" spans="1:2" x14ac:dyDescent="0.3">
      <c r="A2359" s="34"/>
      <c r="B2359" s="34"/>
    </row>
    <row r="2360" spans="1:2" x14ac:dyDescent="0.3">
      <c r="A2360" s="34"/>
      <c r="B2360" s="34"/>
    </row>
    <row r="2361" spans="1:2" x14ac:dyDescent="0.3">
      <c r="A2361" s="34"/>
      <c r="B2361" s="34"/>
    </row>
    <row r="2362" spans="1:2" x14ac:dyDescent="0.3">
      <c r="A2362" s="34"/>
      <c r="B2362" s="34"/>
    </row>
    <row r="2363" spans="1:2" x14ac:dyDescent="0.3">
      <c r="A2363" s="34"/>
      <c r="B2363" s="34"/>
    </row>
    <row r="2364" spans="1:2" x14ac:dyDescent="0.3">
      <c r="A2364" s="34"/>
      <c r="B2364" s="34"/>
    </row>
    <row r="2365" spans="1:2" x14ac:dyDescent="0.3">
      <c r="A2365" s="34"/>
      <c r="B2365" s="34"/>
    </row>
    <row r="2366" spans="1:2" x14ac:dyDescent="0.3">
      <c r="A2366" s="34"/>
      <c r="B2366" s="34"/>
    </row>
    <row r="2367" spans="1:2" x14ac:dyDescent="0.3">
      <c r="A2367" s="34"/>
      <c r="B2367" s="34"/>
    </row>
    <row r="2368" spans="1:2" x14ac:dyDescent="0.3">
      <c r="A2368" s="34"/>
      <c r="B2368" s="34"/>
    </row>
    <row r="2369" spans="1:2" x14ac:dyDescent="0.3">
      <c r="A2369" s="34"/>
      <c r="B2369" s="34"/>
    </row>
    <row r="2370" spans="1:2" x14ac:dyDescent="0.3">
      <c r="A2370" s="34"/>
      <c r="B2370" s="34"/>
    </row>
    <row r="2371" spans="1:2" x14ac:dyDescent="0.3">
      <c r="A2371" s="34"/>
      <c r="B2371" s="34"/>
    </row>
    <row r="2372" spans="1:2" x14ac:dyDescent="0.3">
      <c r="A2372" s="34"/>
      <c r="B2372" s="34"/>
    </row>
    <row r="2373" spans="1:2" x14ac:dyDescent="0.3">
      <c r="A2373" s="34"/>
      <c r="B2373" s="34"/>
    </row>
    <row r="2374" spans="1:2" x14ac:dyDescent="0.3">
      <c r="A2374" s="34"/>
      <c r="B2374" s="34"/>
    </row>
    <row r="2375" spans="1:2" x14ac:dyDescent="0.3">
      <c r="A2375" s="34"/>
      <c r="B2375" s="34"/>
    </row>
    <row r="2376" spans="1:2" x14ac:dyDescent="0.3">
      <c r="A2376" s="34"/>
      <c r="B2376" s="34"/>
    </row>
    <row r="2377" spans="1:2" x14ac:dyDescent="0.3">
      <c r="A2377" s="34"/>
      <c r="B2377" s="34"/>
    </row>
    <row r="2378" spans="1:2" x14ac:dyDescent="0.3">
      <c r="A2378" s="34"/>
      <c r="B2378" s="34"/>
    </row>
    <row r="2379" spans="1:2" x14ac:dyDescent="0.3">
      <c r="A2379" s="34"/>
      <c r="B2379" s="34"/>
    </row>
    <row r="2380" spans="1:2" x14ac:dyDescent="0.3">
      <c r="A2380" s="34"/>
      <c r="B2380" s="34"/>
    </row>
    <row r="2381" spans="1:2" x14ac:dyDescent="0.3">
      <c r="A2381" s="34"/>
      <c r="B2381" s="34"/>
    </row>
    <row r="2382" spans="1:2" x14ac:dyDescent="0.3">
      <c r="A2382" s="34"/>
      <c r="B2382" s="34"/>
    </row>
    <row r="2383" spans="1:2" x14ac:dyDescent="0.3">
      <c r="A2383" s="34"/>
      <c r="B2383" s="34"/>
    </row>
    <row r="2384" spans="1:2" x14ac:dyDescent="0.3">
      <c r="A2384" s="34"/>
      <c r="B2384" s="34"/>
    </row>
    <row r="2385" spans="1:2" x14ac:dyDescent="0.3">
      <c r="A2385" s="34"/>
      <c r="B2385" s="34"/>
    </row>
    <row r="2386" spans="1:2" x14ac:dyDescent="0.3">
      <c r="A2386" s="34"/>
      <c r="B2386" s="34"/>
    </row>
    <row r="2387" spans="1:2" x14ac:dyDescent="0.3">
      <c r="A2387" s="34"/>
      <c r="B2387" s="34"/>
    </row>
    <row r="2388" spans="1:2" x14ac:dyDescent="0.3">
      <c r="A2388" s="34"/>
      <c r="B2388" s="34"/>
    </row>
    <row r="2389" spans="1:2" x14ac:dyDescent="0.3">
      <c r="A2389" s="34"/>
      <c r="B2389" s="34"/>
    </row>
    <row r="2390" spans="1:2" x14ac:dyDescent="0.3">
      <c r="A2390" s="34"/>
      <c r="B2390" s="34"/>
    </row>
    <row r="2391" spans="1:2" x14ac:dyDescent="0.3">
      <c r="A2391" s="34"/>
      <c r="B2391" s="34"/>
    </row>
    <row r="2392" spans="1:2" x14ac:dyDescent="0.3">
      <c r="A2392" s="34"/>
      <c r="B2392" s="34"/>
    </row>
    <row r="2393" spans="1:2" x14ac:dyDescent="0.3">
      <c r="A2393" s="34"/>
      <c r="B2393" s="34"/>
    </row>
    <row r="2394" spans="1:2" x14ac:dyDescent="0.3">
      <c r="A2394" s="34"/>
      <c r="B2394" s="34"/>
    </row>
    <row r="2395" spans="1:2" x14ac:dyDescent="0.3">
      <c r="A2395" s="34"/>
      <c r="B2395" s="34"/>
    </row>
    <row r="2396" spans="1:2" x14ac:dyDescent="0.3">
      <c r="A2396" s="34"/>
      <c r="B2396" s="34"/>
    </row>
    <row r="2397" spans="1:2" x14ac:dyDescent="0.3">
      <c r="A2397" s="34"/>
      <c r="B2397" s="34"/>
    </row>
    <row r="2398" spans="1:2" x14ac:dyDescent="0.3">
      <c r="A2398" s="34"/>
      <c r="B2398" s="34"/>
    </row>
    <row r="2399" spans="1:2" x14ac:dyDescent="0.3">
      <c r="A2399" s="34"/>
      <c r="B2399" s="34"/>
    </row>
    <row r="2400" spans="1:2" x14ac:dyDescent="0.3">
      <c r="A2400" s="34"/>
      <c r="B2400" s="34"/>
    </row>
    <row r="2401" spans="1:2" x14ac:dyDescent="0.3">
      <c r="A2401" s="34"/>
      <c r="B2401" s="34"/>
    </row>
    <row r="2402" spans="1:2" x14ac:dyDescent="0.3">
      <c r="A2402" s="34"/>
      <c r="B2402" s="34"/>
    </row>
    <row r="2403" spans="1:2" x14ac:dyDescent="0.3">
      <c r="A2403" s="34"/>
      <c r="B2403" s="34"/>
    </row>
    <row r="2404" spans="1:2" x14ac:dyDescent="0.3">
      <c r="A2404" s="34"/>
      <c r="B2404" s="34"/>
    </row>
    <row r="2405" spans="1:2" x14ac:dyDescent="0.3">
      <c r="A2405" s="34"/>
      <c r="B2405" s="34"/>
    </row>
    <row r="2406" spans="1:2" x14ac:dyDescent="0.3">
      <c r="A2406" s="34"/>
      <c r="B2406" s="34"/>
    </row>
    <row r="2407" spans="1:2" x14ac:dyDescent="0.3">
      <c r="A2407" s="34"/>
      <c r="B2407" s="34"/>
    </row>
    <row r="2408" spans="1:2" x14ac:dyDescent="0.3">
      <c r="A2408" s="34"/>
      <c r="B2408" s="34"/>
    </row>
    <row r="2409" spans="1:2" x14ac:dyDescent="0.3">
      <c r="A2409" s="34"/>
      <c r="B2409" s="34"/>
    </row>
    <row r="2410" spans="1:2" x14ac:dyDescent="0.3">
      <c r="A2410" s="34"/>
      <c r="B2410" s="34"/>
    </row>
    <row r="2411" spans="1:2" x14ac:dyDescent="0.3">
      <c r="A2411" s="34"/>
      <c r="B2411" s="34"/>
    </row>
    <row r="2412" spans="1:2" x14ac:dyDescent="0.3">
      <c r="A2412" s="34"/>
      <c r="B2412" s="34"/>
    </row>
    <row r="2413" spans="1:2" x14ac:dyDescent="0.3">
      <c r="A2413" s="34"/>
      <c r="B2413" s="34"/>
    </row>
    <row r="2414" spans="1:2" x14ac:dyDescent="0.3">
      <c r="A2414" s="34"/>
      <c r="B2414" s="34"/>
    </row>
    <row r="2415" spans="1:2" x14ac:dyDescent="0.3">
      <c r="A2415" s="34"/>
      <c r="B2415" s="34"/>
    </row>
    <row r="2416" spans="1:2" x14ac:dyDescent="0.3">
      <c r="A2416" s="34"/>
      <c r="B2416" s="34"/>
    </row>
    <row r="2417" spans="1:2" x14ac:dyDescent="0.3">
      <c r="A2417" s="34"/>
      <c r="B2417" s="34"/>
    </row>
    <row r="2418" spans="1:2" x14ac:dyDescent="0.3">
      <c r="A2418" s="34"/>
      <c r="B2418" s="34"/>
    </row>
    <row r="2419" spans="1:2" x14ac:dyDescent="0.3">
      <c r="A2419" s="34"/>
      <c r="B2419" s="34"/>
    </row>
    <row r="2420" spans="1:2" x14ac:dyDescent="0.3">
      <c r="A2420" s="34"/>
      <c r="B2420" s="34"/>
    </row>
    <row r="2421" spans="1:2" x14ac:dyDescent="0.3">
      <c r="A2421" s="34"/>
      <c r="B2421" s="34"/>
    </row>
    <row r="2422" spans="1:2" x14ac:dyDescent="0.3">
      <c r="A2422" s="34"/>
      <c r="B2422" s="34"/>
    </row>
    <row r="2423" spans="1:2" x14ac:dyDescent="0.3">
      <c r="A2423" s="34"/>
      <c r="B2423" s="34"/>
    </row>
    <row r="2424" spans="1:2" x14ac:dyDescent="0.3">
      <c r="A2424" s="34"/>
      <c r="B2424" s="34"/>
    </row>
    <row r="2425" spans="1:2" x14ac:dyDescent="0.3">
      <c r="A2425" s="34"/>
      <c r="B2425" s="34"/>
    </row>
    <row r="2426" spans="1:2" x14ac:dyDescent="0.3">
      <c r="A2426" s="34"/>
      <c r="B2426" s="34"/>
    </row>
    <row r="2427" spans="1:2" x14ac:dyDescent="0.3">
      <c r="A2427" s="34"/>
      <c r="B2427" s="34"/>
    </row>
    <row r="2428" spans="1:2" x14ac:dyDescent="0.3">
      <c r="A2428" s="34"/>
      <c r="B2428" s="34"/>
    </row>
    <row r="2429" spans="1:2" x14ac:dyDescent="0.3">
      <c r="A2429" s="34"/>
      <c r="B2429" s="34"/>
    </row>
    <row r="2430" spans="1:2" x14ac:dyDescent="0.3">
      <c r="A2430" s="34"/>
      <c r="B2430" s="34"/>
    </row>
    <row r="2431" spans="1:2" x14ac:dyDescent="0.3">
      <c r="A2431" s="34"/>
      <c r="B2431" s="34"/>
    </row>
    <row r="2432" spans="1:2" x14ac:dyDescent="0.3">
      <c r="A2432" s="34"/>
      <c r="B2432" s="34"/>
    </row>
    <row r="2433" spans="1:2" x14ac:dyDescent="0.3">
      <c r="A2433" s="34"/>
      <c r="B2433" s="34"/>
    </row>
    <row r="2434" spans="1:2" x14ac:dyDescent="0.3">
      <c r="A2434" s="34"/>
      <c r="B2434" s="34"/>
    </row>
    <row r="2435" spans="1:2" x14ac:dyDescent="0.3">
      <c r="A2435" s="34"/>
      <c r="B2435" s="34"/>
    </row>
    <row r="2436" spans="1:2" x14ac:dyDescent="0.3">
      <c r="A2436" s="34"/>
      <c r="B2436" s="34"/>
    </row>
    <row r="2437" spans="1:2" x14ac:dyDescent="0.3">
      <c r="A2437" s="34"/>
      <c r="B2437" s="34"/>
    </row>
    <row r="2438" spans="1:2" x14ac:dyDescent="0.3">
      <c r="A2438" s="34"/>
      <c r="B2438" s="34"/>
    </row>
    <row r="2439" spans="1:2" x14ac:dyDescent="0.3">
      <c r="A2439" s="34"/>
      <c r="B2439" s="34"/>
    </row>
    <row r="2440" spans="1:2" x14ac:dyDescent="0.3">
      <c r="A2440" s="34"/>
      <c r="B2440" s="34"/>
    </row>
    <row r="2441" spans="1:2" x14ac:dyDescent="0.3">
      <c r="A2441" s="34"/>
      <c r="B2441" s="34"/>
    </row>
    <row r="2442" spans="1:2" x14ac:dyDescent="0.3">
      <c r="A2442" s="34"/>
      <c r="B2442" s="34"/>
    </row>
    <row r="2443" spans="1:2" x14ac:dyDescent="0.3">
      <c r="A2443" s="34"/>
      <c r="B2443" s="34"/>
    </row>
    <row r="2444" spans="1:2" x14ac:dyDescent="0.3">
      <c r="A2444" s="34"/>
      <c r="B2444" s="34"/>
    </row>
    <row r="2445" spans="1:2" x14ac:dyDescent="0.3">
      <c r="A2445" s="34"/>
      <c r="B2445" s="34"/>
    </row>
    <row r="2446" spans="1:2" x14ac:dyDescent="0.3">
      <c r="A2446" s="34"/>
      <c r="B2446" s="34"/>
    </row>
    <row r="2447" spans="1:2" x14ac:dyDescent="0.3">
      <c r="A2447" s="34"/>
      <c r="B2447" s="34"/>
    </row>
    <row r="2448" spans="1:2" x14ac:dyDescent="0.3">
      <c r="A2448" s="34"/>
      <c r="B2448" s="34"/>
    </row>
    <row r="2449" spans="1:2" x14ac:dyDescent="0.3">
      <c r="A2449" s="34"/>
      <c r="B2449" s="34"/>
    </row>
    <row r="2450" spans="1:2" x14ac:dyDescent="0.3">
      <c r="A2450" s="34"/>
      <c r="B2450" s="34"/>
    </row>
    <row r="2451" spans="1:2" x14ac:dyDescent="0.3">
      <c r="A2451" s="34"/>
      <c r="B2451" s="34"/>
    </row>
    <row r="2452" spans="1:2" x14ac:dyDescent="0.3">
      <c r="A2452" s="34"/>
      <c r="B2452" s="34"/>
    </row>
    <row r="2453" spans="1:2" x14ac:dyDescent="0.3">
      <c r="A2453" s="34"/>
      <c r="B2453" s="34"/>
    </row>
  </sheetData>
  <mergeCells count="7">
    <mergeCell ref="U3:X3"/>
    <mergeCell ref="U5:X5"/>
    <mergeCell ref="U7:X7"/>
    <mergeCell ref="U9:X9"/>
    <mergeCell ref="U4:X4"/>
    <mergeCell ref="U6:X6"/>
    <mergeCell ref="U8:X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ECF40-D6A8-4BB0-86F5-4AE564F29DBE}">
  <dimension ref="A1:AT21"/>
  <sheetViews>
    <sheetView topLeftCell="AT1" workbookViewId="0">
      <selection activeCell="AK6" sqref="AK6"/>
    </sheetView>
  </sheetViews>
  <sheetFormatPr defaultRowHeight="13.8" x14ac:dyDescent="0.25"/>
  <cols>
    <col min="1" max="1" width="20.77734375" style="8" bestFit="1" customWidth="1"/>
    <col min="2" max="2" width="16.5546875" style="8" bestFit="1" customWidth="1"/>
    <col min="3" max="3" width="11.6640625" style="8" bestFit="1" customWidth="1"/>
    <col min="4" max="5" width="10.77734375" style="8" bestFit="1" customWidth="1"/>
    <col min="6" max="6" width="6.6640625" style="8" bestFit="1" customWidth="1"/>
    <col min="7" max="7" width="20.77734375" style="8" bestFit="1" customWidth="1"/>
    <col min="8" max="8" width="16.5546875" style="8" bestFit="1" customWidth="1"/>
    <col min="9" max="9" width="11.6640625" style="8" bestFit="1" customWidth="1"/>
    <col min="10" max="13" width="6.6640625" style="8" bestFit="1" customWidth="1"/>
    <col min="14" max="14" width="13.33203125" style="8" bestFit="1" customWidth="1"/>
    <col min="15" max="15" width="32.5546875" style="8" bestFit="1" customWidth="1"/>
    <col min="16" max="16" width="31" style="8" bestFit="1" customWidth="1"/>
    <col min="17" max="17" width="4.21875" style="8" customWidth="1"/>
    <col min="18" max="18" width="13.33203125" style="8" bestFit="1" customWidth="1"/>
    <col min="19" max="19" width="14.6640625" style="8" bestFit="1" customWidth="1"/>
    <col min="20" max="20" width="13.21875" style="8" bestFit="1" customWidth="1"/>
    <col min="21" max="25" width="6.6640625" style="8" bestFit="1" customWidth="1"/>
    <col min="26" max="26" width="13.33203125" style="8" bestFit="1" customWidth="1"/>
    <col min="27" max="27" width="14.33203125" style="8" bestFit="1" customWidth="1"/>
    <col min="28" max="28" width="7.33203125" style="8" bestFit="1" customWidth="1"/>
    <col min="29" max="29" width="10.6640625" style="8" bestFit="1" customWidth="1"/>
    <col min="30" max="30" width="11.88671875" style="8" bestFit="1" customWidth="1"/>
    <col min="31" max="31" width="10.77734375" style="8" bestFit="1" customWidth="1"/>
    <col min="32" max="33" width="7.5546875" style="8" bestFit="1" customWidth="1"/>
    <col min="34" max="34" width="13.33203125" style="8" bestFit="1" customWidth="1"/>
    <col min="35" max="35" width="17.5546875" style="8" bestFit="1" customWidth="1"/>
    <col min="36" max="41" width="7.5546875" style="8" bestFit="1" customWidth="1"/>
    <col min="42" max="42" width="17.5546875" style="8" bestFit="1" customWidth="1"/>
    <col min="43" max="43" width="16.5546875" style="8" bestFit="1" customWidth="1"/>
    <col min="44" max="45" width="10.109375" style="8" bestFit="1" customWidth="1"/>
    <col min="46" max="46" width="11.6640625" style="8" bestFit="1" customWidth="1"/>
    <col min="47" max="49" width="7.5546875" style="8" bestFit="1" customWidth="1"/>
    <col min="50" max="56" width="9.109375" style="8" bestFit="1" customWidth="1"/>
    <col min="57" max="57" width="12.5546875" style="8" bestFit="1" customWidth="1"/>
    <col min="58" max="58" width="10.88671875" style="8" bestFit="1" customWidth="1"/>
    <col min="59" max="59" width="13.21875" style="8" bestFit="1" customWidth="1"/>
    <col min="60" max="1232" width="9.109375" style="8" bestFit="1" customWidth="1"/>
    <col min="1233" max="2357" width="10.109375" style="8" bestFit="1" customWidth="1"/>
    <col min="2358" max="2358" width="10.77734375" style="8" bestFit="1" customWidth="1"/>
    <col min="2359" max="2359" width="13.88671875" style="8" bestFit="1" customWidth="1"/>
    <col min="2360" max="2360" width="9.109375" style="8" bestFit="1" customWidth="1"/>
    <col min="2361" max="2361" width="13.88671875" style="8" bestFit="1" customWidth="1"/>
    <col min="2362" max="2362" width="9.109375" style="8" bestFit="1" customWidth="1"/>
    <col min="2363" max="2363" width="13.88671875" style="8" bestFit="1" customWidth="1"/>
    <col min="2364" max="2364" width="9.109375" style="8" bestFit="1" customWidth="1"/>
    <col min="2365" max="2365" width="13.88671875" style="8" bestFit="1" customWidth="1"/>
    <col min="2366" max="2366" width="10.88671875" style="8" bestFit="1" customWidth="1"/>
    <col min="2367" max="2367" width="13.88671875" style="8" bestFit="1" customWidth="1"/>
    <col min="2368" max="2368" width="9.109375" style="8" bestFit="1" customWidth="1"/>
    <col min="2369" max="2369" width="13.88671875" style="8" bestFit="1" customWidth="1"/>
    <col min="2370" max="2370" width="10.88671875" style="8" bestFit="1" customWidth="1"/>
    <col min="2371" max="2371" width="13.88671875" style="8" bestFit="1" customWidth="1"/>
    <col min="2372" max="2372" width="9.109375" style="8" bestFit="1" customWidth="1"/>
    <col min="2373" max="2373" width="13.88671875" style="8" bestFit="1" customWidth="1"/>
    <col min="2374" max="2374" width="9.109375" style="8" bestFit="1" customWidth="1"/>
    <col min="2375" max="2375" width="13.88671875" style="8" bestFit="1" customWidth="1"/>
    <col min="2376" max="2376" width="9.109375" style="8" bestFit="1" customWidth="1"/>
    <col min="2377" max="2377" width="13.88671875" style="8" bestFit="1" customWidth="1"/>
    <col min="2378" max="2378" width="9.109375" style="8" bestFit="1" customWidth="1"/>
    <col min="2379" max="2379" width="13.88671875" style="8" bestFit="1" customWidth="1"/>
    <col min="2380" max="2380" width="10.88671875" style="8" bestFit="1" customWidth="1"/>
    <col min="2381" max="2381" width="13.88671875" style="8" bestFit="1" customWidth="1"/>
    <col min="2382" max="2382" width="9.109375" style="8" bestFit="1" customWidth="1"/>
    <col min="2383" max="2383" width="13.88671875" style="8" bestFit="1" customWidth="1"/>
    <col min="2384" max="2384" width="9.109375" style="8" bestFit="1" customWidth="1"/>
    <col min="2385" max="2385" width="13.88671875" style="8" bestFit="1" customWidth="1"/>
    <col min="2386" max="2386" width="9.109375" style="8" bestFit="1" customWidth="1"/>
    <col min="2387" max="2387" width="13.88671875" style="8" bestFit="1" customWidth="1"/>
    <col min="2388" max="2388" width="10.88671875" style="8" bestFit="1" customWidth="1"/>
    <col min="2389" max="2389" width="13.88671875" style="8" bestFit="1" customWidth="1"/>
    <col min="2390" max="2390" width="9.109375" style="8" bestFit="1" customWidth="1"/>
    <col min="2391" max="2391" width="13.88671875" style="8" bestFit="1" customWidth="1"/>
    <col min="2392" max="2392" width="10.88671875" style="8" bestFit="1" customWidth="1"/>
    <col min="2393" max="2393" width="13.88671875" style="8" bestFit="1" customWidth="1"/>
    <col min="2394" max="2394" width="10.88671875" style="8" bestFit="1" customWidth="1"/>
    <col min="2395" max="2395" width="13.88671875" style="8" bestFit="1" customWidth="1"/>
    <col min="2396" max="2396" width="9.109375" style="8" bestFit="1" customWidth="1"/>
    <col min="2397" max="2397" width="13.88671875" style="8" bestFit="1" customWidth="1"/>
    <col min="2398" max="2398" width="9.109375" style="8" bestFit="1" customWidth="1"/>
    <col min="2399" max="2399" width="13.88671875" style="8" bestFit="1" customWidth="1"/>
    <col min="2400" max="2400" width="9.109375" style="8" bestFit="1" customWidth="1"/>
    <col min="2401" max="2401" width="13.88671875" style="8" bestFit="1" customWidth="1"/>
    <col min="2402" max="2402" width="9.109375" style="8" bestFit="1" customWidth="1"/>
    <col min="2403" max="2403" width="13.88671875" style="8" bestFit="1" customWidth="1"/>
    <col min="2404" max="2404" width="10.88671875" style="8" bestFit="1" customWidth="1"/>
    <col min="2405" max="2405" width="13.88671875" style="8" bestFit="1" customWidth="1"/>
    <col min="2406" max="2406" width="9.109375" style="8" bestFit="1" customWidth="1"/>
    <col min="2407" max="2407" width="13.88671875" style="8" bestFit="1" customWidth="1"/>
    <col min="2408" max="2408" width="9.109375" style="8" bestFit="1" customWidth="1"/>
    <col min="2409" max="2409" width="13.88671875" style="8" bestFit="1" customWidth="1"/>
    <col min="2410" max="2410" width="10.88671875" style="8" bestFit="1" customWidth="1"/>
    <col min="2411" max="2411" width="13.88671875" style="8" bestFit="1" customWidth="1"/>
    <col min="2412" max="2412" width="9.109375" style="8" bestFit="1" customWidth="1"/>
    <col min="2413" max="2413" width="13.88671875" style="8" bestFit="1" customWidth="1"/>
    <col min="2414" max="2414" width="9.109375" style="8" bestFit="1" customWidth="1"/>
    <col min="2415" max="2415" width="13.88671875" style="8" bestFit="1" customWidth="1"/>
    <col min="2416" max="2416" width="9.109375" style="8" bestFit="1" customWidth="1"/>
    <col min="2417" max="2417" width="13.88671875" style="8" bestFit="1" customWidth="1"/>
    <col min="2418" max="2418" width="9.109375" style="8" bestFit="1" customWidth="1"/>
    <col min="2419" max="2419" width="13.88671875" style="8" bestFit="1" customWidth="1"/>
    <col min="2420" max="2420" width="9.109375" style="8" bestFit="1" customWidth="1"/>
    <col min="2421" max="2421" width="13.88671875" style="8" bestFit="1" customWidth="1"/>
    <col min="2422" max="2422" width="9.109375" style="8" bestFit="1" customWidth="1"/>
    <col min="2423" max="2423" width="13.88671875" style="8" bestFit="1" customWidth="1"/>
    <col min="2424" max="2424" width="9.109375" style="8" bestFit="1" customWidth="1"/>
    <col min="2425" max="2425" width="13.88671875" style="8" bestFit="1" customWidth="1"/>
    <col min="2426" max="2426" width="9.109375" style="8" bestFit="1" customWidth="1"/>
    <col min="2427" max="2427" width="13.88671875" style="8" bestFit="1" customWidth="1"/>
    <col min="2428" max="2428" width="9.109375" style="8" bestFit="1" customWidth="1"/>
    <col min="2429" max="2429" width="13.88671875" style="8" bestFit="1" customWidth="1"/>
    <col min="2430" max="2430" width="9.109375" style="8" bestFit="1" customWidth="1"/>
    <col min="2431" max="2431" width="13.88671875" style="8" bestFit="1" customWidth="1"/>
    <col min="2432" max="2432" width="9.109375" style="8" bestFit="1" customWidth="1"/>
    <col min="2433" max="2433" width="13.88671875" style="8" bestFit="1" customWidth="1"/>
    <col min="2434" max="2434" width="9.109375" style="8" bestFit="1" customWidth="1"/>
    <col min="2435" max="2435" width="13.88671875" style="8" bestFit="1" customWidth="1"/>
    <col min="2436" max="2436" width="9.109375" style="8" bestFit="1" customWidth="1"/>
    <col min="2437" max="2437" width="13.88671875" style="8" bestFit="1" customWidth="1"/>
    <col min="2438" max="2438" width="9.109375" style="8" bestFit="1" customWidth="1"/>
    <col min="2439" max="2439" width="13.88671875" style="8" bestFit="1" customWidth="1"/>
    <col min="2440" max="2440" width="10.88671875" style="8" bestFit="1" customWidth="1"/>
    <col min="2441" max="2441" width="14.88671875" style="8" bestFit="1" customWidth="1"/>
    <col min="2442" max="2442" width="10.88671875" style="8" bestFit="1" customWidth="1"/>
    <col min="2443" max="2443" width="14.88671875" style="8" bestFit="1" customWidth="1"/>
    <col min="2444" max="2444" width="10.109375" style="8" bestFit="1" customWidth="1"/>
    <col min="2445" max="2445" width="14.88671875" style="8" bestFit="1" customWidth="1"/>
    <col min="2446" max="2446" width="10.88671875" style="8" bestFit="1" customWidth="1"/>
    <col min="2447" max="2447" width="14.88671875" style="8" bestFit="1" customWidth="1"/>
    <col min="2448" max="2448" width="10.88671875" style="8" bestFit="1" customWidth="1"/>
    <col min="2449" max="2449" width="14.88671875" style="8" bestFit="1" customWidth="1"/>
    <col min="2450" max="2450" width="10.109375" style="8" bestFit="1" customWidth="1"/>
    <col min="2451" max="2451" width="14.88671875" style="8" bestFit="1" customWidth="1"/>
    <col min="2452" max="2452" width="10.109375" style="8" bestFit="1" customWidth="1"/>
    <col min="2453" max="2453" width="14.88671875" style="8" bestFit="1" customWidth="1"/>
    <col min="2454" max="2454" width="10.109375" style="8" bestFit="1" customWidth="1"/>
    <col min="2455" max="2455" width="14.88671875" style="8" bestFit="1" customWidth="1"/>
    <col min="2456" max="2456" width="10.109375" style="8" bestFit="1" customWidth="1"/>
    <col min="2457" max="2457" width="14.88671875" style="8" bestFit="1" customWidth="1"/>
    <col min="2458" max="2458" width="10.109375" style="8" bestFit="1" customWidth="1"/>
    <col min="2459" max="2459" width="14.88671875" style="8" bestFit="1" customWidth="1"/>
    <col min="2460" max="2460" width="10.88671875" style="8" bestFit="1" customWidth="1"/>
    <col min="2461" max="2461" width="14.88671875" style="8" bestFit="1" customWidth="1"/>
    <col min="2462" max="2462" width="10.88671875" style="8" bestFit="1" customWidth="1"/>
    <col min="2463" max="2463" width="14.88671875" style="8" bestFit="1" customWidth="1"/>
    <col min="2464" max="2464" width="10.109375" style="8" bestFit="1" customWidth="1"/>
    <col min="2465" max="2465" width="14.88671875" style="8" bestFit="1" customWidth="1"/>
    <col min="2466" max="2466" width="10.109375" style="8" bestFit="1" customWidth="1"/>
    <col min="2467" max="2467" width="14.88671875" style="8" bestFit="1" customWidth="1"/>
    <col min="2468" max="2468" width="10.109375" style="8" bestFit="1" customWidth="1"/>
    <col min="2469" max="2469" width="14.88671875" style="8" bestFit="1" customWidth="1"/>
    <col min="2470" max="2470" width="10.88671875" style="8" bestFit="1" customWidth="1"/>
    <col min="2471" max="2471" width="14.88671875" style="8" bestFit="1" customWidth="1"/>
    <col min="2472" max="2472" width="10.109375" style="8" bestFit="1" customWidth="1"/>
    <col min="2473" max="2473" width="14.88671875" style="8" bestFit="1" customWidth="1"/>
    <col min="2474" max="2474" width="10.109375" style="8" bestFit="1" customWidth="1"/>
    <col min="2475" max="2475" width="14.88671875" style="8" bestFit="1" customWidth="1"/>
    <col min="2476" max="2476" width="10.109375" style="8" bestFit="1" customWidth="1"/>
    <col min="2477" max="2477" width="14.88671875" style="8" bestFit="1" customWidth="1"/>
    <col min="2478" max="2478" width="10.109375" style="8" bestFit="1" customWidth="1"/>
    <col min="2479" max="2479" width="14.88671875" style="8" bestFit="1" customWidth="1"/>
    <col min="2480" max="2480" width="10.109375" style="8" bestFit="1" customWidth="1"/>
    <col min="2481" max="2481" width="14.88671875" style="8" bestFit="1" customWidth="1"/>
    <col min="2482" max="2482" width="10.109375" style="8" bestFit="1" customWidth="1"/>
    <col min="2483" max="2483" width="14.88671875" style="8" bestFit="1" customWidth="1"/>
    <col min="2484" max="2484" width="10.109375" style="8" bestFit="1" customWidth="1"/>
    <col min="2485" max="2485" width="14.88671875" style="8" bestFit="1" customWidth="1"/>
    <col min="2486" max="2486" width="10.109375" style="8" bestFit="1" customWidth="1"/>
    <col min="2487" max="2487" width="14.88671875" style="8" bestFit="1" customWidth="1"/>
    <col min="2488" max="2488" width="10.109375" style="8" bestFit="1" customWidth="1"/>
    <col min="2489" max="2489" width="14.88671875" style="8" bestFit="1" customWidth="1"/>
    <col min="2490" max="2490" width="10.88671875" style="8" bestFit="1" customWidth="1"/>
    <col min="2491" max="2491" width="14.88671875" style="8" bestFit="1" customWidth="1"/>
    <col min="2492" max="2492" width="10.109375" style="8" bestFit="1" customWidth="1"/>
    <col min="2493" max="2493" width="14.88671875" style="8" bestFit="1" customWidth="1"/>
    <col min="2494" max="2494" width="10.109375" style="8" bestFit="1" customWidth="1"/>
    <col min="2495" max="2495" width="14.88671875" style="8" bestFit="1" customWidth="1"/>
    <col min="2496" max="2496" width="10.109375" style="8" bestFit="1" customWidth="1"/>
    <col min="2497" max="2497" width="14.88671875" style="8" bestFit="1" customWidth="1"/>
    <col min="2498" max="2498" width="10.88671875" style="8" bestFit="1" customWidth="1"/>
    <col min="2499" max="2499" width="14.88671875" style="8" bestFit="1" customWidth="1"/>
    <col min="2500" max="2500" width="10.109375" style="8" bestFit="1" customWidth="1"/>
    <col min="2501" max="2501" width="14.88671875" style="8" bestFit="1" customWidth="1"/>
    <col min="2502" max="2502" width="10.109375" style="8" bestFit="1" customWidth="1"/>
    <col min="2503" max="2503" width="14.88671875" style="8" bestFit="1" customWidth="1"/>
    <col min="2504" max="2504" width="10.109375" style="8" bestFit="1" customWidth="1"/>
    <col min="2505" max="2505" width="14.88671875" style="8" bestFit="1" customWidth="1"/>
    <col min="2506" max="2506" width="10.109375" style="8" bestFit="1" customWidth="1"/>
    <col min="2507" max="2507" width="14.88671875" style="8" bestFit="1" customWidth="1"/>
    <col min="2508" max="2508" width="10.109375" style="8" bestFit="1" customWidth="1"/>
    <col min="2509" max="2509" width="14.88671875" style="8" bestFit="1" customWidth="1"/>
    <col min="2510" max="2510" width="10.109375" style="8" bestFit="1" customWidth="1"/>
    <col min="2511" max="2511" width="14.88671875" style="8" bestFit="1" customWidth="1"/>
    <col min="2512" max="2512" width="10.109375" style="8" bestFit="1" customWidth="1"/>
    <col min="2513" max="2513" width="14.88671875" style="8" bestFit="1" customWidth="1"/>
    <col min="2514" max="2514" width="10.109375" style="8" bestFit="1" customWidth="1"/>
    <col min="2515" max="2515" width="14.88671875" style="8" bestFit="1" customWidth="1"/>
    <col min="2516" max="2516" width="10.109375" style="8" bestFit="1" customWidth="1"/>
    <col min="2517" max="2517" width="14.88671875" style="8" bestFit="1" customWidth="1"/>
    <col min="2518" max="2518" width="10.109375" style="8" bestFit="1" customWidth="1"/>
    <col min="2519" max="2519" width="14.88671875" style="8" bestFit="1" customWidth="1"/>
    <col min="2520" max="2520" width="10.109375" style="8" bestFit="1" customWidth="1"/>
    <col min="2521" max="2521" width="14.88671875" style="8" bestFit="1" customWidth="1"/>
    <col min="2522" max="2522" width="10.109375" style="8" bestFit="1" customWidth="1"/>
    <col min="2523" max="2523" width="14.88671875" style="8" bestFit="1" customWidth="1"/>
    <col min="2524" max="2524" width="10.109375" style="8" bestFit="1" customWidth="1"/>
    <col min="2525" max="2525" width="14.88671875" style="8" bestFit="1" customWidth="1"/>
    <col min="2526" max="2526" width="10.88671875" style="8" bestFit="1" customWidth="1"/>
    <col min="2527" max="2527" width="14.88671875" style="8" bestFit="1" customWidth="1"/>
    <col min="2528" max="2528" width="10.109375" style="8" bestFit="1" customWidth="1"/>
    <col min="2529" max="2529" width="14.88671875" style="8" bestFit="1" customWidth="1"/>
    <col min="2530" max="2530" width="10.109375" style="8" bestFit="1" customWidth="1"/>
    <col min="2531" max="2531" width="14.88671875" style="8" bestFit="1" customWidth="1"/>
    <col min="2532" max="2532" width="10.109375" style="8" bestFit="1" customWidth="1"/>
    <col min="2533" max="2533" width="14.88671875" style="8" bestFit="1" customWidth="1"/>
    <col min="2534" max="2534" width="10.109375" style="8" bestFit="1" customWidth="1"/>
    <col min="2535" max="2535" width="14.88671875" style="8" bestFit="1" customWidth="1"/>
    <col min="2536" max="2536" width="10.109375" style="8" bestFit="1" customWidth="1"/>
    <col min="2537" max="2537" width="14.88671875" style="8" bestFit="1" customWidth="1"/>
    <col min="2538" max="2538" width="10.109375" style="8" bestFit="1" customWidth="1"/>
    <col min="2539" max="2539" width="14.88671875" style="8" bestFit="1" customWidth="1"/>
    <col min="2540" max="2540" width="10.109375" style="8" bestFit="1" customWidth="1"/>
    <col min="2541" max="2541" width="14.88671875" style="8" bestFit="1" customWidth="1"/>
    <col min="2542" max="2542" width="10.109375" style="8" bestFit="1" customWidth="1"/>
    <col min="2543" max="2543" width="14.88671875" style="8" bestFit="1" customWidth="1"/>
    <col min="2544" max="2544" width="10.88671875" style="8" bestFit="1" customWidth="1"/>
    <col min="2545" max="2545" width="14.88671875" style="8" bestFit="1" customWidth="1"/>
    <col min="2546" max="2546" width="10.109375" style="8" bestFit="1" customWidth="1"/>
    <col min="2547" max="2547" width="14.88671875" style="8" bestFit="1" customWidth="1"/>
    <col min="2548" max="2548" width="10.88671875" style="8" bestFit="1" customWidth="1"/>
    <col min="2549" max="2549" width="14.88671875" style="8" bestFit="1" customWidth="1"/>
    <col min="2550" max="2550" width="10.109375" style="8" bestFit="1" customWidth="1"/>
    <col min="2551" max="2551" width="14.88671875" style="8" bestFit="1" customWidth="1"/>
    <col min="2552" max="2552" width="10.109375" style="8" bestFit="1" customWidth="1"/>
    <col min="2553" max="2553" width="14.88671875" style="8" bestFit="1" customWidth="1"/>
    <col min="2554" max="2554" width="10.109375" style="8" bestFit="1" customWidth="1"/>
    <col min="2555" max="2555" width="14.88671875" style="8" bestFit="1" customWidth="1"/>
    <col min="2556" max="2556" width="10.109375" style="8" bestFit="1" customWidth="1"/>
    <col min="2557" max="2557" width="14.88671875" style="8" bestFit="1" customWidth="1"/>
    <col min="2558" max="2558" width="10.109375" style="8" bestFit="1" customWidth="1"/>
    <col min="2559" max="2559" width="14.88671875" style="8" bestFit="1" customWidth="1"/>
    <col min="2560" max="2560" width="10.109375" style="8" bestFit="1" customWidth="1"/>
    <col min="2561" max="2561" width="14.88671875" style="8" bestFit="1" customWidth="1"/>
    <col min="2562" max="2562" width="10.88671875" style="8" bestFit="1" customWidth="1"/>
    <col min="2563" max="2563" width="14.88671875" style="8" bestFit="1" customWidth="1"/>
    <col min="2564" max="2564" width="10.109375" style="8" bestFit="1" customWidth="1"/>
    <col min="2565" max="2565" width="14.88671875" style="8" bestFit="1" customWidth="1"/>
    <col min="2566" max="2566" width="10.109375" style="8" bestFit="1" customWidth="1"/>
    <col min="2567" max="2567" width="14.88671875" style="8" bestFit="1" customWidth="1"/>
    <col min="2568" max="2568" width="10.109375" style="8" bestFit="1" customWidth="1"/>
    <col min="2569" max="2569" width="14.88671875" style="8" bestFit="1" customWidth="1"/>
    <col min="2570" max="2570" width="10.109375" style="8" bestFit="1" customWidth="1"/>
    <col min="2571" max="2571" width="14.88671875" style="8" bestFit="1" customWidth="1"/>
    <col min="2572" max="2572" width="10.109375" style="8" bestFit="1" customWidth="1"/>
    <col min="2573" max="2573" width="14.88671875" style="8" bestFit="1" customWidth="1"/>
    <col min="2574" max="2574" width="10.109375" style="8" bestFit="1" customWidth="1"/>
    <col min="2575" max="2575" width="14.88671875" style="8" bestFit="1" customWidth="1"/>
    <col min="2576" max="2576" width="10.88671875" style="8" bestFit="1" customWidth="1"/>
    <col min="2577" max="2577" width="14.88671875" style="8" bestFit="1" customWidth="1"/>
    <col min="2578" max="2578" width="10.88671875" style="8" bestFit="1" customWidth="1"/>
    <col min="2579" max="2579" width="14.88671875" style="8" bestFit="1" customWidth="1"/>
    <col min="2580" max="2580" width="10.109375" style="8" bestFit="1" customWidth="1"/>
    <col min="2581" max="2581" width="14.88671875" style="8" bestFit="1" customWidth="1"/>
    <col min="2582" max="2582" width="10.109375" style="8" bestFit="1" customWidth="1"/>
    <col min="2583" max="2583" width="14.88671875" style="8" bestFit="1" customWidth="1"/>
    <col min="2584" max="2584" width="10.109375" style="8" bestFit="1" customWidth="1"/>
    <col min="2585" max="2585" width="14.88671875" style="8" bestFit="1" customWidth="1"/>
    <col min="2586" max="2586" width="10.109375" style="8" bestFit="1" customWidth="1"/>
    <col min="2587" max="2587" width="14.88671875" style="8" bestFit="1" customWidth="1"/>
    <col min="2588" max="2588" width="10.109375" style="8" bestFit="1" customWidth="1"/>
    <col min="2589" max="2589" width="14.88671875" style="8" bestFit="1" customWidth="1"/>
    <col min="2590" max="2590" width="10.109375" style="8" bestFit="1" customWidth="1"/>
    <col min="2591" max="2591" width="14.88671875" style="8" bestFit="1" customWidth="1"/>
    <col min="2592" max="2592" width="10.109375" style="8" bestFit="1" customWidth="1"/>
    <col min="2593" max="2593" width="14.88671875" style="8" bestFit="1" customWidth="1"/>
    <col min="2594" max="2594" width="10.109375" style="8" bestFit="1" customWidth="1"/>
    <col min="2595" max="2595" width="14.88671875" style="8" bestFit="1" customWidth="1"/>
    <col min="2596" max="2596" width="10.109375" style="8" bestFit="1" customWidth="1"/>
    <col min="2597" max="2597" width="14.88671875" style="8" bestFit="1" customWidth="1"/>
    <col min="2598" max="2598" width="10.109375" style="8" bestFit="1" customWidth="1"/>
    <col min="2599" max="2599" width="14.88671875" style="8" bestFit="1" customWidth="1"/>
    <col min="2600" max="2600" width="10.109375" style="8" bestFit="1" customWidth="1"/>
    <col min="2601" max="2601" width="14.88671875" style="8" bestFit="1" customWidth="1"/>
    <col min="2602" max="2602" width="10.88671875" style="8" bestFit="1" customWidth="1"/>
    <col min="2603" max="2603" width="14.88671875" style="8" bestFit="1" customWidth="1"/>
    <col min="2604" max="2604" width="10.109375" style="8" bestFit="1" customWidth="1"/>
    <col min="2605" max="2605" width="14.88671875" style="8" bestFit="1" customWidth="1"/>
    <col min="2606" max="2606" width="10.109375" style="8" bestFit="1" customWidth="1"/>
    <col min="2607" max="2607" width="14.88671875" style="8" bestFit="1" customWidth="1"/>
    <col min="2608" max="2608" width="10.109375" style="8" bestFit="1" customWidth="1"/>
    <col min="2609" max="2609" width="14.88671875" style="8" bestFit="1" customWidth="1"/>
    <col min="2610" max="2610" width="10.109375" style="8" bestFit="1" customWidth="1"/>
    <col min="2611" max="2611" width="14.88671875" style="8" bestFit="1" customWidth="1"/>
    <col min="2612" max="2612" width="10.109375" style="8" bestFit="1" customWidth="1"/>
    <col min="2613" max="2613" width="14.88671875" style="8" bestFit="1" customWidth="1"/>
    <col min="2614" max="2614" width="10.109375" style="8" bestFit="1" customWidth="1"/>
    <col min="2615" max="2615" width="14.88671875" style="8" bestFit="1" customWidth="1"/>
    <col min="2616" max="2616" width="10.109375" style="8" bestFit="1" customWidth="1"/>
    <col min="2617" max="2617" width="14.88671875" style="8" bestFit="1" customWidth="1"/>
    <col min="2618" max="2618" width="10.109375" style="8" bestFit="1" customWidth="1"/>
    <col min="2619" max="2619" width="14.88671875" style="8" bestFit="1" customWidth="1"/>
    <col min="2620" max="2620" width="10.109375" style="8" bestFit="1" customWidth="1"/>
    <col min="2621" max="2621" width="14.88671875" style="8" bestFit="1" customWidth="1"/>
    <col min="2622" max="2622" width="10.109375" style="8" bestFit="1" customWidth="1"/>
    <col min="2623" max="2623" width="14.88671875" style="8" bestFit="1" customWidth="1"/>
    <col min="2624" max="2624" width="10.109375" style="8" bestFit="1" customWidth="1"/>
    <col min="2625" max="2625" width="14.88671875" style="8" bestFit="1" customWidth="1"/>
    <col min="2626" max="2626" width="10.109375" style="8" bestFit="1" customWidth="1"/>
    <col min="2627" max="2627" width="14.88671875" style="8" bestFit="1" customWidth="1"/>
    <col min="2628" max="2628" width="10.109375" style="8" bestFit="1" customWidth="1"/>
    <col min="2629" max="2629" width="14.88671875" style="8" bestFit="1" customWidth="1"/>
    <col min="2630" max="2630" width="10.109375" style="8" bestFit="1" customWidth="1"/>
    <col min="2631" max="2631" width="14.88671875" style="8" bestFit="1" customWidth="1"/>
    <col min="2632" max="2632" width="10.109375" style="8" bestFit="1" customWidth="1"/>
    <col min="2633" max="2633" width="14.88671875" style="8" bestFit="1" customWidth="1"/>
    <col min="2634" max="2634" width="10.109375" style="8" bestFit="1" customWidth="1"/>
    <col min="2635" max="2635" width="14.88671875" style="8" bestFit="1" customWidth="1"/>
    <col min="2636" max="2636" width="10.109375" style="8" bestFit="1" customWidth="1"/>
    <col min="2637" max="2637" width="14.88671875" style="8" bestFit="1" customWidth="1"/>
    <col min="2638" max="2638" width="10.109375" style="8" bestFit="1" customWidth="1"/>
    <col min="2639" max="2639" width="14.88671875" style="8" bestFit="1" customWidth="1"/>
    <col min="2640" max="2640" width="10.109375" style="8" bestFit="1" customWidth="1"/>
    <col min="2641" max="2641" width="14.88671875" style="8" bestFit="1" customWidth="1"/>
    <col min="2642" max="2642" width="10.109375" style="8" bestFit="1" customWidth="1"/>
    <col min="2643" max="2643" width="14.88671875" style="8" bestFit="1" customWidth="1"/>
    <col min="2644" max="2644" width="10.109375" style="8" bestFit="1" customWidth="1"/>
    <col min="2645" max="2645" width="14.88671875" style="8" bestFit="1" customWidth="1"/>
    <col min="2646" max="2646" width="10.109375" style="8" bestFit="1" customWidth="1"/>
    <col min="2647" max="2647" width="14.88671875" style="8" bestFit="1" customWidth="1"/>
    <col min="2648" max="2648" width="10.109375" style="8" bestFit="1" customWidth="1"/>
    <col min="2649" max="2649" width="14.88671875" style="8" bestFit="1" customWidth="1"/>
    <col min="2650" max="2650" width="10.109375" style="8" bestFit="1" customWidth="1"/>
    <col min="2651" max="2651" width="14.88671875" style="8" bestFit="1" customWidth="1"/>
    <col min="2652" max="2652" width="10.109375" style="8" bestFit="1" customWidth="1"/>
    <col min="2653" max="2653" width="14.88671875" style="8" bestFit="1" customWidth="1"/>
    <col min="2654" max="2654" width="10.109375" style="8" bestFit="1" customWidth="1"/>
    <col min="2655" max="2655" width="14.88671875" style="8" bestFit="1" customWidth="1"/>
    <col min="2656" max="2656" width="10.109375" style="8" bestFit="1" customWidth="1"/>
    <col min="2657" max="2657" width="14.88671875" style="8" bestFit="1" customWidth="1"/>
    <col min="2658" max="2658" width="10.109375" style="8" bestFit="1" customWidth="1"/>
    <col min="2659" max="2659" width="14.88671875" style="8" bestFit="1" customWidth="1"/>
    <col min="2660" max="2660" width="10.109375" style="8" bestFit="1" customWidth="1"/>
    <col min="2661" max="2661" width="14.88671875" style="8" bestFit="1" customWidth="1"/>
    <col min="2662" max="2662" width="10.109375" style="8" bestFit="1" customWidth="1"/>
    <col min="2663" max="2663" width="14.88671875" style="8" bestFit="1" customWidth="1"/>
    <col min="2664" max="2664" width="10.88671875" style="8" bestFit="1" customWidth="1"/>
    <col min="2665" max="2665" width="14.88671875" style="8" bestFit="1" customWidth="1"/>
    <col min="2666" max="2666" width="10.109375" style="8" bestFit="1" customWidth="1"/>
    <col min="2667" max="2667" width="14.88671875" style="8" bestFit="1" customWidth="1"/>
    <col min="2668" max="2668" width="10.109375" style="8" bestFit="1" customWidth="1"/>
    <col min="2669" max="2669" width="14.88671875" style="8" bestFit="1" customWidth="1"/>
    <col min="2670" max="2670" width="10.88671875" style="8" bestFit="1" customWidth="1"/>
    <col min="2671" max="2671" width="14.88671875" style="8" bestFit="1" customWidth="1"/>
    <col min="2672" max="2672" width="10.109375" style="8" bestFit="1" customWidth="1"/>
    <col min="2673" max="2673" width="14.88671875" style="8" bestFit="1" customWidth="1"/>
    <col min="2674" max="2674" width="10.109375" style="8" bestFit="1" customWidth="1"/>
    <col min="2675" max="2675" width="14.88671875" style="8" bestFit="1" customWidth="1"/>
    <col min="2676" max="2676" width="10.109375" style="8" bestFit="1" customWidth="1"/>
    <col min="2677" max="2677" width="14.88671875" style="8" bestFit="1" customWidth="1"/>
    <col min="2678" max="2678" width="10.109375" style="8" bestFit="1" customWidth="1"/>
    <col min="2679" max="2679" width="14.88671875" style="8" bestFit="1" customWidth="1"/>
    <col min="2680" max="2680" width="10.88671875" style="8" bestFit="1" customWidth="1"/>
    <col min="2681" max="2681" width="14.88671875" style="8" bestFit="1" customWidth="1"/>
    <col min="2682" max="2682" width="10.109375" style="8" bestFit="1" customWidth="1"/>
    <col min="2683" max="2683" width="14.88671875" style="8" bestFit="1" customWidth="1"/>
    <col min="2684" max="2684" width="10.109375" style="8" bestFit="1" customWidth="1"/>
    <col min="2685" max="2685" width="14.88671875" style="8" bestFit="1" customWidth="1"/>
    <col min="2686" max="2686" width="10.88671875" style="8" bestFit="1" customWidth="1"/>
    <col min="2687" max="2687" width="14.88671875" style="8" bestFit="1" customWidth="1"/>
    <col min="2688" max="2688" width="10.88671875" style="8" bestFit="1" customWidth="1"/>
    <col min="2689" max="2689" width="14.88671875" style="8" bestFit="1" customWidth="1"/>
    <col min="2690" max="2690" width="10.109375" style="8" bestFit="1" customWidth="1"/>
    <col min="2691" max="2691" width="14.88671875" style="8" bestFit="1" customWidth="1"/>
    <col min="2692" max="2692" width="10.109375" style="8" bestFit="1" customWidth="1"/>
    <col min="2693" max="2693" width="14.88671875" style="8" bestFit="1" customWidth="1"/>
    <col min="2694" max="2694" width="10.109375" style="8" bestFit="1" customWidth="1"/>
    <col min="2695" max="2695" width="14.88671875" style="8" bestFit="1" customWidth="1"/>
    <col min="2696" max="2696" width="10.109375" style="8" bestFit="1" customWidth="1"/>
    <col min="2697" max="2697" width="14.88671875" style="8" bestFit="1" customWidth="1"/>
    <col min="2698" max="2698" width="10.109375" style="8" bestFit="1" customWidth="1"/>
    <col min="2699" max="2699" width="14.88671875" style="8" bestFit="1" customWidth="1"/>
    <col min="2700" max="2700" width="10.109375" style="8" bestFit="1" customWidth="1"/>
    <col min="2701" max="2701" width="14.88671875" style="8" bestFit="1" customWidth="1"/>
    <col min="2702" max="2702" width="10.109375" style="8" bestFit="1" customWidth="1"/>
    <col min="2703" max="2703" width="14.88671875" style="8" bestFit="1" customWidth="1"/>
    <col min="2704" max="2704" width="10.109375" style="8" bestFit="1" customWidth="1"/>
    <col min="2705" max="2705" width="14.88671875" style="8" bestFit="1" customWidth="1"/>
    <col min="2706" max="2706" width="10.109375" style="8" bestFit="1" customWidth="1"/>
    <col min="2707" max="2707" width="14.88671875" style="8" bestFit="1" customWidth="1"/>
    <col min="2708" max="2708" width="10.109375" style="8" bestFit="1" customWidth="1"/>
    <col min="2709" max="2709" width="14.88671875" style="8" bestFit="1" customWidth="1"/>
    <col min="2710" max="2710" width="10.109375" style="8" bestFit="1" customWidth="1"/>
    <col min="2711" max="2711" width="14.88671875" style="8" bestFit="1" customWidth="1"/>
    <col min="2712" max="2712" width="10.109375" style="8" bestFit="1" customWidth="1"/>
    <col min="2713" max="2713" width="14.88671875" style="8" bestFit="1" customWidth="1"/>
    <col min="2714" max="2714" width="10.109375" style="8" bestFit="1" customWidth="1"/>
    <col min="2715" max="2715" width="14.88671875" style="8" bestFit="1" customWidth="1"/>
    <col min="2716" max="2716" width="10.109375" style="8" bestFit="1" customWidth="1"/>
    <col min="2717" max="2717" width="14.88671875" style="8" bestFit="1" customWidth="1"/>
    <col min="2718" max="2718" width="10.109375" style="8" bestFit="1" customWidth="1"/>
    <col min="2719" max="2719" width="14.88671875" style="8" bestFit="1" customWidth="1"/>
    <col min="2720" max="2720" width="10.109375" style="8" bestFit="1" customWidth="1"/>
    <col min="2721" max="2721" width="14.88671875" style="8" bestFit="1" customWidth="1"/>
    <col min="2722" max="2722" width="10.109375" style="8" bestFit="1" customWidth="1"/>
    <col min="2723" max="2723" width="14.88671875" style="8" bestFit="1" customWidth="1"/>
    <col min="2724" max="2724" width="10.109375" style="8" bestFit="1" customWidth="1"/>
    <col min="2725" max="2725" width="14.88671875" style="8" bestFit="1" customWidth="1"/>
    <col min="2726" max="2726" width="10.109375" style="8" bestFit="1" customWidth="1"/>
    <col min="2727" max="2727" width="14.88671875" style="8" bestFit="1" customWidth="1"/>
    <col min="2728" max="2728" width="10.109375" style="8" bestFit="1" customWidth="1"/>
    <col min="2729" max="2729" width="14.88671875" style="8" bestFit="1" customWidth="1"/>
    <col min="2730" max="2730" width="10.109375" style="8" bestFit="1" customWidth="1"/>
    <col min="2731" max="2731" width="14.88671875" style="8" bestFit="1" customWidth="1"/>
    <col min="2732" max="2732" width="10.88671875" style="8" bestFit="1" customWidth="1"/>
    <col min="2733" max="2733" width="14.88671875" style="8" bestFit="1" customWidth="1"/>
    <col min="2734" max="2734" width="10.88671875" style="8" bestFit="1" customWidth="1"/>
    <col min="2735" max="2735" width="14.88671875" style="8" bestFit="1" customWidth="1"/>
    <col min="2736" max="2736" width="10.88671875" style="8" bestFit="1" customWidth="1"/>
    <col min="2737" max="2737" width="14.88671875" style="8" bestFit="1" customWidth="1"/>
    <col min="2738" max="2738" width="10.88671875" style="8" bestFit="1" customWidth="1"/>
    <col min="2739" max="2739" width="14.88671875" style="8" bestFit="1" customWidth="1"/>
    <col min="2740" max="2740" width="10.109375" style="8" bestFit="1" customWidth="1"/>
    <col min="2741" max="2741" width="14.88671875" style="8" bestFit="1" customWidth="1"/>
    <col min="2742" max="2742" width="10.109375" style="8" bestFit="1" customWidth="1"/>
    <col min="2743" max="2743" width="14.88671875" style="8" bestFit="1" customWidth="1"/>
    <col min="2744" max="2744" width="10.109375" style="8" bestFit="1" customWidth="1"/>
    <col min="2745" max="2745" width="14.88671875" style="8" bestFit="1" customWidth="1"/>
    <col min="2746" max="2746" width="10.109375" style="8" bestFit="1" customWidth="1"/>
    <col min="2747" max="2747" width="14.88671875" style="8" bestFit="1" customWidth="1"/>
    <col min="2748" max="2748" width="10.109375" style="8" bestFit="1" customWidth="1"/>
    <col min="2749" max="2749" width="14.88671875" style="8" bestFit="1" customWidth="1"/>
    <col min="2750" max="2750" width="10.109375" style="8" bestFit="1" customWidth="1"/>
    <col min="2751" max="2751" width="14.88671875" style="8" bestFit="1" customWidth="1"/>
    <col min="2752" max="2752" width="10.109375" style="8" bestFit="1" customWidth="1"/>
    <col min="2753" max="2753" width="14.88671875" style="8" bestFit="1" customWidth="1"/>
    <col min="2754" max="2754" width="10.109375" style="8" bestFit="1" customWidth="1"/>
    <col min="2755" max="2755" width="14.88671875" style="8" bestFit="1" customWidth="1"/>
    <col min="2756" max="2756" width="10.109375" style="8" bestFit="1" customWidth="1"/>
    <col min="2757" max="2757" width="14.88671875" style="8" bestFit="1" customWidth="1"/>
    <col min="2758" max="2758" width="10.109375" style="8" bestFit="1" customWidth="1"/>
    <col min="2759" max="2759" width="14.88671875" style="8" bestFit="1" customWidth="1"/>
    <col min="2760" max="2760" width="10.109375" style="8" bestFit="1" customWidth="1"/>
    <col min="2761" max="2761" width="14.88671875" style="8" bestFit="1" customWidth="1"/>
    <col min="2762" max="2762" width="10.109375" style="8" bestFit="1" customWidth="1"/>
    <col min="2763" max="2763" width="14.88671875" style="8" bestFit="1" customWidth="1"/>
    <col min="2764" max="2764" width="10.109375" style="8" bestFit="1" customWidth="1"/>
    <col min="2765" max="2765" width="14.88671875" style="8" bestFit="1" customWidth="1"/>
    <col min="2766" max="2766" width="10.109375" style="8" bestFit="1" customWidth="1"/>
    <col min="2767" max="2767" width="14.88671875" style="8" bestFit="1" customWidth="1"/>
    <col min="2768" max="2768" width="10.109375" style="8" bestFit="1" customWidth="1"/>
    <col min="2769" max="2769" width="14.88671875" style="8" bestFit="1" customWidth="1"/>
    <col min="2770" max="2770" width="10.109375" style="8" bestFit="1" customWidth="1"/>
    <col min="2771" max="2771" width="14.88671875" style="8" bestFit="1" customWidth="1"/>
    <col min="2772" max="2772" width="10.109375" style="8" bestFit="1" customWidth="1"/>
    <col min="2773" max="2773" width="14.88671875" style="8" bestFit="1" customWidth="1"/>
    <col min="2774" max="2774" width="10.109375" style="8" bestFit="1" customWidth="1"/>
    <col min="2775" max="2775" width="14.88671875" style="8" bestFit="1" customWidth="1"/>
    <col min="2776" max="2776" width="10.109375" style="8" bestFit="1" customWidth="1"/>
    <col min="2777" max="2777" width="14.88671875" style="8" bestFit="1" customWidth="1"/>
    <col min="2778" max="2778" width="10.109375" style="8" bestFit="1" customWidth="1"/>
    <col min="2779" max="2779" width="14.88671875" style="8" bestFit="1" customWidth="1"/>
    <col min="2780" max="2780" width="10.109375" style="8" bestFit="1" customWidth="1"/>
    <col min="2781" max="2781" width="14.88671875" style="8" bestFit="1" customWidth="1"/>
    <col min="2782" max="2782" width="10.109375" style="8" bestFit="1" customWidth="1"/>
    <col min="2783" max="2783" width="14.88671875" style="8" bestFit="1" customWidth="1"/>
    <col min="2784" max="2784" width="10.109375" style="8" bestFit="1" customWidth="1"/>
    <col min="2785" max="2785" width="14.88671875" style="8" bestFit="1" customWidth="1"/>
    <col min="2786" max="2786" width="10.109375" style="8" bestFit="1" customWidth="1"/>
    <col min="2787" max="2787" width="14.88671875" style="8" bestFit="1" customWidth="1"/>
    <col min="2788" max="2788" width="10.109375" style="8" bestFit="1" customWidth="1"/>
    <col min="2789" max="2789" width="14.88671875" style="8" bestFit="1" customWidth="1"/>
    <col min="2790" max="2790" width="10.109375" style="8" bestFit="1" customWidth="1"/>
    <col min="2791" max="2791" width="14.88671875" style="8" bestFit="1" customWidth="1"/>
    <col min="2792" max="2792" width="10.109375" style="8" bestFit="1" customWidth="1"/>
    <col min="2793" max="2793" width="14.88671875" style="8" bestFit="1" customWidth="1"/>
    <col min="2794" max="2794" width="10.109375" style="8" bestFit="1" customWidth="1"/>
    <col min="2795" max="2795" width="14.88671875" style="8" bestFit="1" customWidth="1"/>
    <col min="2796" max="2796" width="10.109375" style="8" bestFit="1" customWidth="1"/>
    <col min="2797" max="2797" width="14.88671875" style="8" bestFit="1" customWidth="1"/>
    <col min="2798" max="2798" width="10.109375" style="8" bestFit="1" customWidth="1"/>
    <col min="2799" max="2799" width="14.88671875" style="8" bestFit="1" customWidth="1"/>
    <col min="2800" max="2800" width="10.109375" style="8" bestFit="1" customWidth="1"/>
    <col min="2801" max="2801" width="14.88671875" style="8" bestFit="1" customWidth="1"/>
    <col min="2802" max="2802" width="10.109375" style="8" bestFit="1" customWidth="1"/>
    <col min="2803" max="2803" width="14.88671875" style="8" bestFit="1" customWidth="1"/>
    <col min="2804" max="2804" width="10.109375" style="8" bestFit="1" customWidth="1"/>
    <col min="2805" max="2805" width="14.88671875" style="8" bestFit="1" customWidth="1"/>
    <col min="2806" max="2806" width="10.109375" style="8" bestFit="1" customWidth="1"/>
    <col min="2807" max="2807" width="14.88671875" style="8" bestFit="1" customWidth="1"/>
    <col min="2808" max="2808" width="10.109375" style="8" bestFit="1" customWidth="1"/>
    <col min="2809" max="2809" width="14.88671875" style="8" bestFit="1" customWidth="1"/>
    <col min="2810" max="2810" width="10.109375" style="8" bestFit="1" customWidth="1"/>
    <col min="2811" max="2811" width="14.88671875" style="8" bestFit="1" customWidth="1"/>
    <col min="2812" max="2812" width="10.109375" style="8" bestFit="1" customWidth="1"/>
    <col min="2813" max="2813" width="14.88671875" style="8" bestFit="1" customWidth="1"/>
    <col min="2814" max="2814" width="10.109375" style="8" bestFit="1" customWidth="1"/>
    <col min="2815" max="2815" width="14.88671875" style="8" bestFit="1" customWidth="1"/>
    <col min="2816" max="2816" width="10.88671875" style="8" bestFit="1" customWidth="1"/>
    <col min="2817" max="2817" width="14.88671875" style="8" bestFit="1" customWidth="1"/>
    <col min="2818" max="2818" width="10.109375" style="8" bestFit="1" customWidth="1"/>
    <col min="2819" max="2819" width="14.88671875" style="8" bestFit="1" customWidth="1"/>
    <col min="2820" max="2820" width="10.109375" style="8" bestFit="1" customWidth="1"/>
    <col min="2821" max="2821" width="14.88671875" style="8" bestFit="1" customWidth="1"/>
    <col min="2822" max="2822" width="10.88671875" style="8" bestFit="1" customWidth="1"/>
    <col min="2823" max="2823" width="14.88671875" style="8" bestFit="1" customWidth="1"/>
    <col min="2824" max="2824" width="10.109375" style="8" bestFit="1" customWidth="1"/>
    <col min="2825" max="2825" width="14.88671875" style="8" bestFit="1" customWidth="1"/>
    <col min="2826" max="2826" width="10.88671875" style="8" bestFit="1" customWidth="1"/>
    <col min="2827" max="2827" width="14.88671875" style="8" bestFit="1" customWidth="1"/>
    <col min="2828" max="2828" width="10.88671875" style="8" bestFit="1" customWidth="1"/>
    <col min="2829" max="2829" width="14.88671875" style="8" bestFit="1" customWidth="1"/>
    <col min="2830" max="2830" width="10.109375" style="8" bestFit="1" customWidth="1"/>
    <col min="2831" max="2831" width="14.88671875" style="8" bestFit="1" customWidth="1"/>
    <col min="2832" max="2832" width="10.109375" style="8" bestFit="1" customWidth="1"/>
    <col min="2833" max="2833" width="14.88671875" style="8" bestFit="1" customWidth="1"/>
    <col min="2834" max="2834" width="10.109375" style="8" bestFit="1" customWidth="1"/>
    <col min="2835" max="2835" width="14.88671875" style="8" bestFit="1" customWidth="1"/>
    <col min="2836" max="2836" width="10.109375" style="8" bestFit="1" customWidth="1"/>
    <col min="2837" max="2837" width="14.88671875" style="8" bestFit="1" customWidth="1"/>
    <col min="2838" max="2838" width="10.88671875" style="8" bestFit="1" customWidth="1"/>
    <col min="2839" max="2839" width="14.88671875" style="8" bestFit="1" customWidth="1"/>
    <col min="2840" max="2840" width="10.109375" style="8" bestFit="1" customWidth="1"/>
    <col min="2841" max="2841" width="14.88671875" style="8" bestFit="1" customWidth="1"/>
    <col min="2842" max="2842" width="10.109375" style="8" bestFit="1" customWidth="1"/>
    <col min="2843" max="2843" width="14.88671875" style="8" bestFit="1" customWidth="1"/>
    <col min="2844" max="2844" width="10.109375" style="8" bestFit="1" customWidth="1"/>
    <col min="2845" max="2845" width="14.88671875" style="8" bestFit="1" customWidth="1"/>
    <col min="2846" max="2846" width="10.109375" style="8" bestFit="1" customWidth="1"/>
    <col min="2847" max="2847" width="14.88671875" style="8" bestFit="1" customWidth="1"/>
    <col min="2848" max="2848" width="10.109375" style="8" bestFit="1" customWidth="1"/>
    <col min="2849" max="2849" width="14.88671875" style="8" bestFit="1" customWidth="1"/>
    <col min="2850" max="2850" width="10.109375" style="8" bestFit="1" customWidth="1"/>
    <col min="2851" max="2851" width="14.88671875" style="8" bestFit="1" customWidth="1"/>
    <col min="2852" max="2852" width="10.109375" style="8" bestFit="1" customWidth="1"/>
    <col min="2853" max="2853" width="14.88671875" style="8" bestFit="1" customWidth="1"/>
    <col min="2854" max="2854" width="10.109375" style="8" bestFit="1" customWidth="1"/>
    <col min="2855" max="2855" width="14.88671875" style="8" bestFit="1" customWidth="1"/>
    <col min="2856" max="2856" width="10.109375" style="8" bestFit="1" customWidth="1"/>
    <col min="2857" max="2857" width="14.88671875" style="8" bestFit="1" customWidth="1"/>
    <col min="2858" max="2858" width="10.109375" style="8" bestFit="1" customWidth="1"/>
    <col min="2859" max="2859" width="14.88671875" style="8" bestFit="1" customWidth="1"/>
    <col min="2860" max="2860" width="10.109375" style="8" bestFit="1" customWidth="1"/>
    <col min="2861" max="2861" width="14.88671875" style="8" bestFit="1" customWidth="1"/>
    <col min="2862" max="2862" width="10.109375" style="8" bestFit="1" customWidth="1"/>
    <col min="2863" max="2863" width="14.88671875" style="8" bestFit="1" customWidth="1"/>
    <col min="2864" max="2864" width="10.109375" style="8" bestFit="1" customWidth="1"/>
    <col min="2865" max="2865" width="14.88671875" style="8" bestFit="1" customWidth="1"/>
    <col min="2866" max="2866" width="10.109375" style="8" bestFit="1" customWidth="1"/>
    <col min="2867" max="2867" width="14.88671875" style="8" bestFit="1" customWidth="1"/>
    <col min="2868" max="2868" width="10.109375" style="8" bestFit="1" customWidth="1"/>
    <col min="2869" max="2869" width="14.88671875" style="8" bestFit="1" customWidth="1"/>
    <col min="2870" max="2870" width="10.109375" style="8" bestFit="1" customWidth="1"/>
    <col min="2871" max="2871" width="14.88671875" style="8" bestFit="1" customWidth="1"/>
    <col min="2872" max="2872" width="10.109375" style="8" bestFit="1" customWidth="1"/>
    <col min="2873" max="2873" width="14.88671875" style="8" bestFit="1" customWidth="1"/>
    <col min="2874" max="2874" width="10.109375" style="8" bestFit="1" customWidth="1"/>
    <col min="2875" max="2875" width="14.88671875" style="8" bestFit="1" customWidth="1"/>
    <col min="2876" max="2876" width="10.88671875" style="8" bestFit="1" customWidth="1"/>
    <col min="2877" max="2877" width="14.88671875" style="8" bestFit="1" customWidth="1"/>
    <col min="2878" max="2878" width="10.109375" style="8" bestFit="1" customWidth="1"/>
    <col min="2879" max="2879" width="14.88671875" style="8" bestFit="1" customWidth="1"/>
    <col min="2880" max="2880" width="10.88671875" style="8" bestFit="1" customWidth="1"/>
    <col min="2881" max="2881" width="14.88671875" style="8" bestFit="1" customWidth="1"/>
    <col min="2882" max="2882" width="10.109375" style="8" bestFit="1" customWidth="1"/>
    <col min="2883" max="2883" width="14.88671875" style="8" bestFit="1" customWidth="1"/>
    <col min="2884" max="2884" width="10.109375" style="8" bestFit="1" customWidth="1"/>
    <col min="2885" max="2885" width="14.88671875" style="8" bestFit="1" customWidth="1"/>
    <col min="2886" max="2886" width="10.109375" style="8" bestFit="1" customWidth="1"/>
    <col min="2887" max="2887" width="14.88671875" style="8" bestFit="1" customWidth="1"/>
    <col min="2888" max="2888" width="10.109375" style="8" bestFit="1" customWidth="1"/>
    <col min="2889" max="2889" width="14.88671875" style="8" bestFit="1" customWidth="1"/>
    <col min="2890" max="2890" width="10.109375" style="8" bestFit="1" customWidth="1"/>
    <col min="2891" max="2891" width="14.88671875" style="8" bestFit="1" customWidth="1"/>
    <col min="2892" max="2892" width="10.88671875" style="8" bestFit="1" customWidth="1"/>
    <col min="2893" max="2893" width="14.88671875" style="8" bestFit="1" customWidth="1"/>
    <col min="2894" max="2894" width="10.109375" style="8" bestFit="1" customWidth="1"/>
    <col min="2895" max="2895" width="14.88671875" style="8" bestFit="1" customWidth="1"/>
    <col min="2896" max="2896" width="10.109375" style="8" bestFit="1" customWidth="1"/>
    <col min="2897" max="2897" width="14.88671875" style="8" bestFit="1" customWidth="1"/>
    <col min="2898" max="2898" width="10.109375" style="8" bestFit="1" customWidth="1"/>
    <col min="2899" max="2899" width="14.88671875" style="8" bestFit="1" customWidth="1"/>
    <col min="2900" max="2900" width="10.109375" style="8" bestFit="1" customWidth="1"/>
    <col min="2901" max="2901" width="14.88671875" style="8" bestFit="1" customWidth="1"/>
    <col min="2902" max="2902" width="10.109375" style="8" bestFit="1" customWidth="1"/>
    <col min="2903" max="2903" width="14.88671875" style="8" bestFit="1" customWidth="1"/>
    <col min="2904" max="2904" width="10.109375" style="8" bestFit="1" customWidth="1"/>
    <col min="2905" max="2905" width="14.88671875" style="8" bestFit="1" customWidth="1"/>
    <col min="2906" max="2906" width="10.109375" style="8" bestFit="1" customWidth="1"/>
    <col min="2907" max="2907" width="14.88671875" style="8" bestFit="1" customWidth="1"/>
    <col min="2908" max="2908" width="10.109375" style="8" bestFit="1" customWidth="1"/>
    <col min="2909" max="2909" width="14.88671875" style="8" bestFit="1" customWidth="1"/>
    <col min="2910" max="2910" width="10.109375" style="8" bestFit="1" customWidth="1"/>
    <col min="2911" max="2911" width="14.88671875" style="8" bestFit="1" customWidth="1"/>
    <col min="2912" max="2912" width="10.88671875" style="8" bestFit="1" customWidth="1"/>
    <col min="2913" max="2913" width="14.88671875" style="8" bestFit="1" customWidth="1"/>
    <col min="2914" max="2914" width="10.88671875" style="8" bestFit="1" customWidth="1"/>
    <col min="2915" max="2915" width="14.88671875" style="8" bestFit="1" customWidth="1"/>
    <col min="2916" max="2916" width="10.88671875" style="8" bestFit="1" customWidth="1"/>
    <col min="2917" max="2917" width="14.88671875" style="8" bestFit="1" customWidth="1"/>
    <col min="2918" max="2918" width="10.88671875" style="8" bestFit="1" customWidth="1"/>
    <col min="2919" max="2919" width="14.88671875" style="8" bestFit="1" customWidth="1"/>
    <col min="2920" max="2920" width="10.88671875" style="8" bestFit="1" customWidth="1"/>
    <col min="2921" max="2921" width="14.88671875" style="8" bestFit="1" customWidth="1"/>
    <col min="2922" max="2922" width="10.88671875" style="8" bestFit="1" customWidth="1"/>
    <col min="2923" max="2923" width="14.88671875" style="8" bestFit="1" customWidth="1"/>
    <col min="2924" max="2924" width="10.109375" style="8" bestFit="1" customWidth="1"/>
    <col min="2925" max="2925" width="14.88671875" style="8" bestFit="1" customWidth="1"/>
    <col min="2926" max="2926" width="10.109375" style="8" bestFit="1" customWidth="1"/>
    <col min="2927" max="2927" width="14.88671875" style="8" bestFit="1" customWidth="1"/>
    <col min="2928" max="2928" width="10.109375" style="8" bestFit="1" customWidth="1"/>
    <col min="2929" max="2929" width="14.88671875" style="8" bestFit="1" customWidth="1"/>
    <col min="2930" max="2930" width="10.109375" style="8" bestFit="1" customWidth="1"/>
    <col min="2931" max="2931" width="14.88671875" style="8" bestFit="1" customWidth="1"/>
    <col min="2932" max="2932" width="10.109375" style="8" bestFit="1" customWidth="1"/>
    <col min="2933" max="2933" width="14.88671875" style="8" bestFit="1" customWidth="1"/>
    <col min="2934" max="2934" width="10.109375" style="8" bestFit="1" customWidth="1"/>
    <col min="2935" max="2935" width="14.88671875" style="8" bestFit="1" customWidth="1"/>
    <col min="2936" max="2936" width="10.109375" style="8" bestFit="1" customWidth="1"/>
    <col min="2937" max="2937" width="14.88671875" style="8" bestFit="1" customWidth="1"/>
    <col min="2938" max="2938" width="10.109375" style="8" bestFit="1" customWidth="1"/>
    <col min="2939" max="2939" width="14.88671875" style="8" bestFit="1" customWidth="1"/>
    <col min="2940" max="2940" width="10.109375" style="8" bestFit="1" customWidth="1"/>
    <col min="2941" max="2941" width="14.88671875" style="8" bestFit="1" customWidth="1"/>
    <col min="2942" max="2942" width="10.109375" style="8" bestFit="1" customWidth="1"/>
    <col min="2943" max="2943" width="14.88671875" style="8" bestFit="1" customWidth="1"/>
    <col min="2944" max="2944" width="10.109375" style="8" bestFit="1" customWidth="1"/>
    <col min="2945" max="2945" width="14.88671875" style="8" bestFit="1" customWidth="1"/>
    <col min="2946" max="2946" width="10.109375" style="8" bestFit="1" customWidth="1"/>
    <col min="2947" max="2947" width="14.88671875" style="8" bestFit="1" customWidth="1"/>
    <col min="2948" max="2948" width="10.109375" style="8" bestFit="1" customWidth="1"/>
    <col min="2949" max="2949" width="14.88671875" style="8" bestFit="1" customWidth="1"/>
    <col min="2950" max="2950" width="10.109375" style="8" bestFit="1" customWidth="1"/>
    <col min="2951" max="2951" width="14.88671875" style="8" bestFit="1" customWidth="1"/>
    <col min="2952" max="2952" width="10.109375" style="8" bestFit="1" customWidth="1"/>
    <col min="2953" max="2953" width="14.88671875" style="8" bestFit="1" customWidth="1"/>
    <col min="2954" max="2954" width="10.109375" style="8" bestFit="1" customWidth="1"/>
    <col min="2955" max="2955" width="14.88671875" style="8" bestFit="1" customWidth="1"/>
    <col min="2956" max="2956" width="10.109375" style="8" bestFit="1" customWidth="1"/>
    <col min="2957" max="2957" width="14.88671875" style="8" bestFit="1" customWidth="1"/>
    <col min="2958" max="2958" width="10.109375" style="8" bestFit="1" customWidth="1"/>
    <col min="2959" max="2959" width="14.88671875" style="8" bestFit="1" customWidth="1"/>
    <col min="2960" max="2960" width="10.109375" style="8" bestFit="1" customWidth="1"/>
    <col min="2961" max="2961" width="14.88671875" style="8" bestFit="1" customWidth="1"/>
    <col min="2962" max="2962" width="10.109375" style="8" bestFit="1" customWidth="1"/>
    <col min="2963" max="2963" width="14.88671875" style="8" bestFit="1" customWidth="1"/>
    <col min="2964" max="2964" width="10.109375" style="8" bestFit="1" customWidth="1"/>
    <col min="2965" max="2965" width="14.88671875" style="8" bestFit="1" customWidth="1"/>
    <col min="2966" max="2966" width="10.88671875" style="8" bestFit="1" customWidth="1"/>
    <col min="2967" max="2967" width="14.88671875" style="8" bestFit="1" customWidth="1"/>
    <col min="2968" max="2968" width="10.109375" style="8" bestFit="1" customWidth="1"/>
    <col min="2969" max="2969" width="14.88671875" style="8" bestFit="1" customWidth="1"/>
    <col min="2970" max="2970" width="10.109375" style="8" bestFit="1" customWidth="1"/>
    <col min="2971" max="2971" width="14.88671875" style="8" bestFit="1" customWidth="1"/>
    <col min="2972" max="2972" width="10.109375" style="8" bestFit="1" customWidth="1"/>
    <col min="2973" max="2973" width="14.88671875" style="8" bestFit="1" customWidth="1"/>
    <col min="2974" max="2974" width="10.109375" style="8" bestFit="1" customWidth="1"/>
    <col min="2975" max="2975" width="14.88671875" style="8" bestFit="1" customWidth="1"/>
    <col min="2976" max="2976" width="10.109375" style="8" bestFit="1" customWidth="1"/>
    <col min="2977" max="2977" width="14.88671875" style="8" bestFit="1" customWidth="1"/>
    <col min="2978" max="2978" width="10.109375" style="8" bestFit="1" customWidth="1"/>
    <col min="2979" max="2979" width="14.88671875" style="8" bestFit="1" customWidth="1"/>
    <col min="2980" max="2980" width="10.109375" style="8" bestFit="1" customWidth="1"/>
    <col min="2981" max="2981" width="14.88671875" style="8" bestFit="1" customWidth="1"/>
    <col min="2982" max="2982" width="10.109375" style="8" bestFit="1" customWidth="1"/>
    <col min="2983" max="2983" width="14.88671875" style="8" bestFit="1" customWidth="1"/>
    <col min="2984" max="2984" width="10.109375" style="8" bestFit="1" customWidth="1"/>
    <col min="2985" max="2985" width="14.88671875" style="8" bestFit="1" customWidth="1"/>
    <col min="2986" max="2986" width="10.109375" style="8" bestFit="1" customWidth="1"/>
    <col min="2987" max="2987" width="14.88671875" style="8" bestFit="1" customWidth="1"/>
    <col min="2988" max="2988" width="10.109375" style="8" bestFit="1" customWidth="1"/>
    <col min="2989" max="2989" width="14.88671875" style="8" bestFit="1" customWidth="1"/>
    <col min="2990" max="2990" width="10.88671875" style="8" bestFit="1" customWidth="1"/>
    <col min="2991" max="2991" width="14.88671875" style="8" bestFit="1" customWidth="1"/>
    <col min="2992" max="2992" width="10.109375" style="8" bestFit="1" customWidth="1"/>
    <col min="2993" max="2993" width="14.88671875" style="8" bestFit="1" customWidth="1"/>
    <col min="2994" max="2994" width="10.109375" style="8" bestFit="1" customWidth="1"/>
    <col min="2995" max="2995" width="14.88671875" style="8" bestFit="1" customWidth="1"/>
    <col min="2996" max="2996" width="10.109375" style="8" bestFit="1" customWidth="1"/>
    <col min="2997" max="2997" width="14.88671875" style="8" bestFit="1" customWidth="1"/>
    <col min="2998" max="2998" width="10.109375" style="8" bestFit="1" customWidth="1"/>
    <col min="2999" max="2999" width="14.88671875" style="8" bestFit="1" customWidth="1"/>
    <col min="3000" max="3000" width="10.109375" style="8" bestFit="1" customWidth="1"/>
    <col min="3001" max="3001" width="14.88671875" style="8" bestFit="1" customWidth="1"/>
    <col min="3002" max="3002" width="10.109375" style="8" bestFit="1" customWidth="1"/>
    <col min="3003" max="3003" width="14.88671875" style="8" bestFit="1" customWidth="1"/>
    <col min="3004" max="3004" width="10.109375" style="8" bestFit="1" customWidth="1"/>
    <col min="3005" max="3005" width="14.88671875" style="8" bestFit="1" customWidth="1"/>
    <col min="3006" max="3006" width="10.88671875" style="8" bestFit="1" customWidth="1"/>
    <col min="3007" max="3007" width="14.88671875" style="8" bestFit="1" customWidth="1"/>
    <col min="3008" max="3008" width="10.109375" style="8" bestFit="1" customWidth="1"/>
    <col min="3009" max="3009" width="14.88671875" style="8" bestFit="1" customWidth="1"/>
    <col min="3010" max="3010" width="10.109375" style="8" bestFit="1" customWidth="1"/>
    <col min="3011" max="3011" width="14.88671875" style="8" bestFit="1" customWidth="1"/>
    <col min="3012" max="3012" width="10.109375" style="8" bestFit="1" customWidth="1"/>
    <col min="3013" max="3013" width="14.88671875" style="8" bestFit="1" customWidth="1"/>
    <col min="3014" max="3014" width="10.109375" style="8" bestFit="1" customWidth="1"/>
    <col min="3015" max="3015" width="14.88671875" style="8" bestFit="1" customWidth="1"/>
    <col min="3016" max="3016" width="10.88671875" style="8" bestFit="1" customWidth="1"/>
    <col min="3017" max="3017" width="14.88671875" style="8" bestFit="1" customWidth="1"/>
    <col min="3018" max="3018" width="10.88671875" style="8" bestFit="1" customWidth="1"/>
    <col min="3019" max="3019" width="14.88671875" style="8" bestFit="1" customWidth="1"/>
    <col min="3020" max="3020" width="10.109375" style="8" bestFit="1" customWidth="1"/>
    <col min="3021" max="3021" width="14.88671875" style="8" bestFit="1" customWidth="1"/>
    <col min="3022" max="3022" width="10.88671875" style="8" bestFit="1" customWidth="1"/>
    <col min="3023" max="3023" width="14.88671875" style="8" bestFit="1" customWidth="1"/>
    <col min="3024" max="3024" width="10.109375" style="8" bestFit="1" customWidth="1"/>
    <col min="3025" max="3025" width="14.88671875" style="8" bestFit="1" customWidth="1"/>
    <col min="3026" max="3026" width="10.109375" style="8" bestFit="1" customWidth="1"/>
    <col min="3027" max="3027" width="14.88671875" style="8" bestFit="1" customWidth="1"/>
    <col min="3028" max="3028" width="10.109375" style="8" bestFit="1" customWidth="1"/>
    <col min="3029" max="3029" width="14.88671875" style="8" bestFit="1" customWidth="1"/>
    <col min="3030" max="3030" width="10.109375" style="8" bestFit="1" customWidth="1"/>
    <col min="3031" max="3031" width="14.88671875" style="8" bestFit="1" customWidth="1"/>
    <col min="3032" max="3032" width="10.109375" style="8" bestFit="1" customWidth="1"/>
    <col min="3033" max="3033" width="14.88671875" style="8" bestFit="1" customWidth="1"/>
    <col min="3034" max="3034" width="10.109375" style="8" bestFit="1" customWidth="1"/>
    <col min="3035" max="3035" width="14.88671875" style="8" bestFit="1" customWidth="1"/>
    <col min="3036" max="3036" width="10.109375" style="8" bestFit="1" customWidth="1"/>
    <col min="3037" max="3037" width="14.88671875" style="8" bestFit="1" customWidth="1"/>
    <col min="3038" max="3038" width="10.109375" style="8" bestFit="1" customWidth="1"/>
    <col min="3039" max="3039" width="14.88671875" style="8" bestFit="1" customWidth="1"/>
    <col min="3040" max="3040" width="10.109375" style="8" bestFit="1" customWidth="1"/>
    <col min="3041" max="3041" width="14.88671875" style="8" bestFit="1" customWidth="1"/>
    <col min="3042" max="3042" width="10.109375" style="8" bestFit="1" customWidth="1"/>
    <col min="3043" max="3043" width="14.88671875" style="8" bestFit="1" customWidth="1"/>
    <col min="3044" max="3044" width="10.109375" style="8" bestFit="1" customWidth="1"/>
    <col min="3045" max="3045" width="14.88671875" style="8" bestFit="1" customWidth="1"/>
    <col min="3046" max="3046" width="10.109375" style="8" bestFit="1" customWidth="1"/>
    <col min="3047" max="3047" width="14.88671875" style="8" bestFit="1" customWidth="1"/>
    <col min="3048" max="3048" width="10.109375" style="8" bestFit="1" customWidth="1"/>
    <col min="3049" max="3049" width="14.88671875" style="8" bestFit="1" customWidth="1"/>
    <col min="3050" max="3050" width="10.109375" style="8" bestFit="1" customWidth="1"/>
    <col min="3051" max="3051" width="14.88671875" style="8" bestFit="1" customWidth="1"/>
    <col min="3052" max="3052" width="10.109375" style="8" bestFit="1" customWidth="1"/>
    <col min="3053" max="3053" width="14.88671875" style="8" bestFit="1" customWidth="1"/>
    <col min="3054" max="3054" width="10.109375" style="8" bestFit="1" customWidth="1"/>
    <col min="3055" max="3055" width="14.88671875" style="8" bestFit="1" customWidth="1"/>
    <col min="3056" max="3056" width="10.109375" style="8" bestFit="1" customWidth="1"/>
    <col min="3057" max="3057" width="14.88671875" style="8" bestFit="1" customWidth="1"/>
    <col min="3058" max="3058" width="10.109375" style="8" bestFit="1" customWidth="1"/>
    <col min="3059" max="3059" width="14.88671875" style="8" bestFit="1" customWidth="1"/>
    <col min="3060" max="3060" width="10.109375" style="8" bestFit="1" customWidth="1"/>
    <col min="3061" max="3061" width="14.88671875" style="8" bestFit="1" customWidth="1"/>
    <col min="3062" max="3062" width="10.109375" style="8" bestFit="1" customWidth="1"/>
    <col min="3063" max="3063" width="14.88671875" style="8" bestFit="1" customWidth="1"/>
    <col min="3064" max="3064" width="10.109375" style="8" bestFit="1" customWidth="1"/>
    <col min="3065" max="3065" width="14.88671875" style="8" bestFit="1" customWidth="1"/>
    <col min="3066" max="3066" width="10.109375" style="8" bestFit="1" customWidth="1"/>
    <col min="3067" max="3067" width="14.88671875" style="8" bestFit="1" customWidth="1"/>
    <col min="3068" max="3068" width="10.109375" style="8" bestFit="1" customWidth="1"/>
    <col min="3069" max="3069" width="14.88671875" style="8" bestFit="1" customWidth="1"/>
    <col min="3070" max="3070" width="10.109375" style="8" bestFit="1" customWidth="1"/>
    <col min="3071" max="3071" width="14.88671875" style="8" bestFit="1" customWidth="1"/>
    <col min="3072" max="3072" width="10.109375" style="8" bestFit="1" customWidth="1"/>
    <col min="3073" max="3073" width="14.88671875" style="8" bestFit="1" customWidth="1"/>
    <col min="3074" max="3074" width="10.109375" style="8" bestFit="1" customWidth="1"/>
    <col min="3075" max="3075" width="14.88671875" style="8" bestFit="1" customWidth="1"/>
    <col min="3076" max="3076" width="10.109375" style="8" bestFit="1" customWidth="1"/>
    <col min="3077" max="3077" width="14.88671875" style="8" bestFit="1" customWidth="1"/>
    <col min="3078" max="3078" width="10.88671875" style="8" bestFit="1" customWidth="1"/>
    <col min="3079" max="3079" width="14.88671875" style="8" bestFit="1" customWidth="1"/>
    <col min="3080" max="3080" width="10.109375" style="8" bestFit="1" customWidth="1"/>
    <col min="3081" max="3081" width="14.88671875" style="8" bestFit="1" customWidth="1"/>
    <col min="3082" max="3082" width="10.109375" style="8" bestFit="1" customWidth="1"/>
    <col min="3083" max="3083" width="14.88671875" style="8" bestFit="1" customWidth="1"/>
    <col min="3084" max="3084" width="10.109375" style="8" bestFit="1" customWidth="1"/>
    <col min="3085" max="3085" width="14.88671875" style="8" bestFit="1" customWidth="1"/>
    <col min="3086" max="3086" width="10.109375" style="8" bestFit="1" customWidth="1"/>
    <col min="3087" max="3087" width="14.88671875" style="8" bestFit="1" customWidth="1"/>
    <col min="3088" max="3088" width="10.109375" style="8" bestFit="1" customWidth="1"/>
    <col min="3089" max="3089" width="14.88671875" style="8" bestFit="1" customWidth="1"/>
    <col min="3090" max="3090" width="10.88671875" style="8" bestFit="1" customWidth="1"/>
    <col min="3091" max="3091" width="14.88671875" style="8" bestFit="1" customWidth="1"/>
    <col min="3092" max="3092" width="10.109375" style="8" bestFit="1" customWidth="1"/>
    <col min="3093" max="3093" width="14.88671875" style="8" bestFit="1" customWidth="1"/>
    <col min="3094" max="3094" width="10.88671875" style="8" bestFit="1" customWidth="1"/>
    <col min="3095" max="3095" width="14.88671875" style="8" bestFit="1" customWidth="1"/>
    <col min="3096" max="3096" width="10.109375" style="8" bestFit="1" customWidth="1"/>
    <col min="3097" max="3097" width="14.88671875" style="8" bestFit="1" customWidth="1"/>
    <col min="3098" max="3098" width="10.109375" style="8" bestFit="1" customWidth="1"/>
    <col min="3099" max="3099" width="14.88671875" style="8" bestFit="1" customWidth="1"/>
    <col min="3100" max="3100" width="10.109375" style="8" bestFit="1" customWidth="1"/>
    <col min="3101" max="3101" width="14.88671875" style="8" bestFit="1" customWidth="1"/>
    <col min="3102" max="3102" width="10.109375" style="8" bestFit="1" customWidth="1"/>
    <col min="3103" max="3103" width="14.88671875" style="8" bestFit="1" customWidth="1"/>
    <col min="3104" max="3104" width="10.109375" style="8" bestFit="1" customWidth="1"/>
    <col min="3105" max="3105" width="14.88671875" style="8" bestFit="1" customWidth="1"/>
    <col min="3106" max="3106" width="10.109375" style="8" bestFit="1" customWidth="1"/>
    <col min="3107" max="3107" width="14.88671875" style="8" bestFit="1" customWidth="1"/>
    <col min="3108" max="3108" width="10.109375" style="8" bestFit="1" customWidth="1"/>
    <col min="3109" max="3109" width="14.88671875" style="8" bestFit="1" customWidth="1"/>
    <col min="3110" max="3110" width="10.109375" style="8" bestFit="1" customWidth="1"/>
    <col min="3111" max="3111" width="14.88671875" style="8" bestFit="1" customWidth="1"/>
    <col min="3112" max="3112" width="10.109375" style="8" bestFit="1" customWidth="1"/>
    <col min="3113" max="3113" width="14.88671875" style="8" bestFit="1" customWidth="1"/>
    <col min="3114" max="3114" width="10.109375" style="8" bestFit="1" customWidth="1"/>
    <col min="3115" max="3115" width="14.88671875" style="8" bestFit="1" customWidth="1"/>
    <col min="3116" max="3116" width="10.109375" style="8" bestFit="1" customWidth="1"/>
    <col min="3117" max="3117" width="14.88671875" style="8" bestFit="1" customWidth="1"/>
    <col min="3118" max="3118" width="10.109375" style="8" bestFit="1" customWidth="1"/>
    <col min="3119" max="3119" width="14.88671875" style="8" bestFit="1" customWidth="1"/>
    <col min="3120" max="3120" width="10.109375" style="8" bestFit="1" customWidth="1"/>
    <col min="3121" max="3121" width="14.88671875" style="8" bestFit="1" customWidth="1"/>
    <col min="3122" max="3122" width="10.109375" style="8" bestFit="1" customWidth="1"/>
    <col min="3123" max="3123" width="14.88671875" style="8" bestFit="1" customWidth="1"/>
    <col min="3124" max="3124" width="10.109375" style="8" bestFit="1" customWidth="1"/>
    <col min="3125" max="3125" width="14.88671875" style="8" bestFit="1" customWidth="1"/>
    <col min="3126" max="3126" width="10.109375" style="8" bestFit="1" customWidth="1"/>
    <col min="3127" max="3127" width="14.88671875" style="8" bestFit="1" customWidth="1"/>
    <col min="3128" max="3128" width="10.109375" style="8" bestFit="1" customWidth="1"/>
    <col min="3129" max="3129" width="14.88671875" style="8" bestFit="1" customWidth="1"/>
    <col min="3130" max="3130" width="10.109375" style="8" bestFit="1" customWidth="1"/>
    <col min="3131" max="3131" width="14.88671875" style="8" bestFit="1" customWidth="1"/>
    <col min="3132" max="3132" width="10.109375" style="8" bestFit="1" customWidth="1"/>
    <col min="3133" max="3133" width="14.88671875" style="8" bestFit="1" customWidth="1"/>
    <col min="3134" max="3134" width="10.109375" style="8" bestFit="1" customWidth="1"/>
    <col min="3135" max="3135" width="14.88671875" style="8" bestFit="1" customWidth="1"/>
    <col min="3136" max="3136" width="10.109375" style="8" bestFit="1" customWidth="1"/>
    <col min="3137" max="3137" width="14.88671875" style="8" bestFit="1" customWidth="1"/>
    <col min="3138" max="3138" width="10.109375" style="8" bestFit="1" customWidth="1"/>
    <col min="3139" max="3139" width="14.88671875" style="8" bestFit="1" customWidth="1"/>
    <col min="3140" max="3140" width="10.109375" style="8" bestFit="1" customWidth="1"/>
    <col min="3141" max="3141" width="14.88671875" style="8" bestFit="1" customWidth="1"/>
    <col min="3142" max="3142" width="10.109375" style="8" bestFit="1" customWidth="1"/>
    <col min="3143" max="3143" width="14.88671875" style="8" bestFit="1" customWidth="1"/>
    <col min="3144" max="3144" width="10.109375" style="8" bestFit="1" customWidth="1"/>
    <col min="3145" max="3145" width="14.88671875" style="8" bestFit="1" customWidth="1"/>
    <col min="3146" max="3146" width="10.88671875" style="8" bestFit="1" customWidth="1"/>
    <col min="3147" max="3147" width="14.88671875" style="8" bestFit="1" customWidth="1"/>
    <col min="3148" max="3148" width="10.88671875" style="8" bestFit="1" customWidth="1"/>
    <col min="3149" max="3149" width="14.88671875" style="8" bestFit="1" customWidth="1"/>
    <col min="3150" max="3150" width="10.109375" style="8" bestFit="1" customWidth="1"/>
    <col min="3151" max="3151" width="14.88671875" style="8" bestFit="1" customWidth="1"/>
    <col min="3152" max="3152" width="10.109375" style="8" bestFit="1" customWidth="1"/>
    <col min="3153" max="3153" width="14.88671875" style="8" bestFit="1" customWidth="1"/>
    <col min="3154" max="3154" width="10.109375" style="8" bestFit="1" customWidth="1"/>
    <col min="3155" max="3155" width="14.88671875" style="8" bestFit="1" customWidth="1"/>
    <col min="3156" max="3156" width="10.109375" style="8" bestFit="1" customWidth="1"/>
    <col min="3157" max="3157" width="14.88671875" style="8" bestFit="1" customWidth="1"/>
    <col min="3158" max="3158" width="10.109375" style="8" bestFit="1" customWidth="1"/>
    <col min="3159" max="3159" width="14.88671875" style="8" bestFit="1" customWidth="1"/>
    <col min="3160" max="3160" width="10.109375" style="8" bestFit="1" customWidth="1"/>
    <col min="3161" max="3161" width="14.88671875" style="8" bestFit="1" customWidth="1"/>
    <col min="3162" max="3162" width="10.109375" style="8" bestFit="1" customWidth="1"/>
    <col min="3163" max="3163" width="14.88671875" style="8" bestFit="1" customWidth="1"/>
    <col min="3164" max="3164" width="10.109375" style="8" bestFit="1" customWidth="1"/>
    <col min="3165" max="3165" width="14.88671875" style="8" bestFit="1" customWidth="1"/>
    <col min="3166" max="3166" width="10.109375" style="8" bestFit="1" customWidth="1"/>
    <col min="3167" max="3167" width="14.88671875" style="8" bestFit="1" customWidth="1"/>
    <col min="3168" max="3168" width="10.109375" style="8" bestFit="1" customWidth="1"/>
    <col min="3169" max="3169" width="14.88671875" style="8" bestFit="1" customWidth="1"/>
    <col min="3170" max="3170" width="10.109375" style="8" bestFit="1" customWidth="1"/>
    <col min="3171" max="3171" width="14.88671875" style="8" bestFit="1" customWidth="1"/>
    <col min="3172" max="3172" width="10.109375" style="8" bestFit="1" customWidth="1"/>
    <col min="3173" max="3173" width="14.88671875" style="8" bestFit="1" customWidth="1"/>
    <col min="3174" max="3174" width="10.109375" style="8" bestFit="1" customWidth="1"/>
    <col min="3175" max="3175" width="14.88671875" style="8" bestFit="1" customWidth="1"/>
    <col min="3176" max="3176" width="10.109375" style="8" bestFit="1" customWidth="1"/>
    <col min="3177" max="3177" width="14.88671875" style="8" bestFit="1" customWidth="1"/>
    <col min="3178" max="3178" width="10.109375" style="8" bestFit="1" customWidth="1"/>
    <col min="3179" max="3179" width="14.88671875" style="8" bestFit="1" customWidth="1"/>
    <col min="3180" max="3180" width="10.109375" style="8" bestFit="1" customWidth="1"/>
    <col min="3181" max="3181" width="14.88671875" style="8" bestFit="1" customWidth="1"/>
    <col min="3182" max="3182" width="10.109375" style="8" bestFit="1" customWidth="1"/>
    <col min="3183" max="3183" width="14.88671875" style="8" bestFit="1" customWidth="1"/>
    <col min="3184" max="3184" width="10.109375" style="8" bestFit="1" customWidth="1"/>
    <col min="3185" max="3185" width="14.88671875" style="8" bestFit="1" customWidth="1"/>
    <col min="3186" max="3186" width="10.109375" style="8" bestFit="1" customWidth="1"/>
    <col min="3187" max="3187" width="14.88671875" style="8" bestFit="1" customWidth="1"/>
    <col min="3188" max="3188" width="10.109375" style="8" bestFit="1" customWidth="1"/>
    <col min="3189" max="3189" width="14.88671875" style="8" bestFit="1" customWidth="1"/>
    <col min="3190" max="3190" width="10.109375" style="8" bestFit="1" customWidth="1"/>
    <col min="3191" max="3191" width="14.88671875" style="8" bestFit="1" customWidth="1"/>
    <col min="3192" max="3192" width="10.109375" style="8" bestFit="1" customWidth="1"/>
    <col min="3193" max="3193" width="14.88671875" style="8" bestFit="1" customWidth="1"/>
    <col min="3194" max="3194" width="10.109375" style="8" bestFit="1" customWidth="1"/>
    <col min="3195" max="3195" width="14.88671875" style="8" bestFit="1" customWidth="1"/>
    <col min="3196" max="3196" width="10.109375" style="8" bestFit="1" customWidth="1"/>
    <col min="3197" max="3197" width="14.88671875" style="8" bestFit="1" customWidth="1"/>
    <col min="3198" max="3198" width="10.109375" style="8" bestFit="1" customWidth="1"/>
    <col min="3199" max="3199" width="14.88671875" style="8" bestFit="1" customWidth="1"/>
    <col min="3200" max="3200" width="10.109375" style="8" bestFit="1" customWidth="1"/>
    <col min="3201" max="3201" width="14.88671875" style="8" bestFit="1" customWidth="1"/>
    <col min="3202" max="3202" width="10.109375" style="8" bestFit="1" customWidth="1"/>
    <col min="3203" max="3203" width="14.88671875" style="8" bestFit="1" customWidth="1"/>
    <col min="3204" max="3204" width="10.109375" style="8" bestFit="1" customWidth="1"/>
    <col min="3205" max="3205" width="14.88671875" style="8" bestFit="1" customWidth="1"/>
    <col min="3206" max="3206" width="10.109375" style="8" bestFit="1" customWidth="1"/>
    <col min="3207" max="3207" width="14.88671875" style="8" bestFit="1" customWidth="1"/>
    <col min="3208" max="3208" width="10.88671875" style="8" bestFit="1" customWidth="1"/>
    <col min="3209" max="3209" width="14.88671875" style="8" bestFit="1" customWidth="1"/>
    <col min="3210" max="3210" width="10.109375" style="8" bestFit="1" customWidth="1"/>
    <col min="3211" max="3211" width="14.88671875" style="8" bestFit="1" customWidth="1"/>
    <col min="3212" max="3212" width="10.109375" style="8" bestFit="1" customWidth="1"/>
    <col min="3213" max="3213" width="14.88671875" style="8" bestFit="1" customWidth="1"/>
    <col min="3214" max="3214" width="10.109375" style="8" bestFit="1" customWidth="1"/>
    <col min="3215" max="3215" width="14.88671875" style="8" bestFit="1" customWidth="1"/>
    <col min="3216" max="3216" width="10.109375" style="8" bestFit="1" customWidth="1"/>
    <col min="3217" max="3217" width="14.88671875" style="8" bestFit="1" customWidth="1"/>
    <col min="3218" max="3218" width="10.109375" style="8" bestFit="1" customWidth="1"/>
    <col min="3219" max="3219" width="14.88671875" style="8" bestFit="1" customWidth="1"/>
    <col min="3220" max="3220" width="10.109375" style="8" bestFit="1" customWidth="1"/>
    <col min="3221" max="3221" width="14.88671875" style="8" bestFit="1" customWidth="1"/>
    <col min="3222" max="3222" width="10.109375" style="8" bestFit="1" customWidth="1"/>
    <col min="3223" max="3223" width="14.88671875" style="8" bestFit="1" customWidth="1"/>
    <col min="3224" max="3224" width="10.109375" style="8" bestFit="1" customWidth="1"/>
    <col min="3225" max="3225" width="14.88671875" style="8" bestFit="1" customWidth="1"/>
    <col min="3226" max="3226" width="10.109375" style="8" bestFit="1" customWidth="1"/>
    <col min="3227" max="3227" width="14.88671875" style="8" bestFit="1" customWidth="1"/>
    <col min="3228" max="3228" width="10.88671875" style="8" bestFit="1" customWidth="1"/>
    <col min="3229" max="3229" width="14.88671875" style="8" bestFit="1" customWidth="1"/>
    <col min="3230" max="3230" width="10.88671875" style="8" bestFit="1" customWidth="1"/>
    <col min="3231" max="3231" width="14.88671875" style="8" bestFit="1" customWidth="1"/>
    <col min="3232" max="3232" width="10.109375" style="8" bestFit="1" customWidth="1"/>
    <col min="3233" max="3233" width="14.88671875" style="8" bestFit="1" customWidth="1"/>
    <col min="3234" max="3234" width="10.109375" style="8" bestFit="1" customWidth="1"/>
    <col min="3235" max="3235" width="14.88671875" style="8" bestFit="1" customWidth="1"/>
    <col min="3236" max="3236" width="10.109375" style="8" bestFit="1" customWidth="1"/>
    <col min="3237" max="3237" width="14.88671875" style="8" bestFit="1" customWidth="1"/>
    <col min="3238" max="3238" width="10.109375" style="8" bestFit="1" customWidth="1"/>
    <col min="3239" max="3239" width="14.88671875" style="8" bestFit="1" customWidth="1"/>
    <col min="3240" max="3240" width="10.109375" style="8" bestFit="1" customWidth="1"/>
    <col min="3241" max="3241" width="14.88671875" style="8" bestFit="1" customWidth="1"/>
    <col min="3242" max="3242" width="10.109375" style="8" bestFit="1" customWidth="1"/>
    <col min="3243" max="3243" width="14.88671875" style="8" bestFit="1" customWidth="1"/>
    <col min="3244" max="3244" width="10.109375" style="8" bestFit="1" customWidth="1"/>
    <col min="3245" max="3245" width="14.88671875" style="8" bestFit="1" customWidth="1"/>
    <col min="3246" max="3246" width="10.109375" style="8" bestFit="1" customWidth="1"/>
    <col min="3247" max="3247" width="14.88671875" style="8" bestFit="1" customWidth="1"/>
    <col min="3248" max="3248" width="10.109375" style="8" bestFit="1" customWidth="1"/>
    <col min="3249" max="3249" width="14.88671875" style="8" bestFit="1" customWidth="1"/>
    <col min="3250" max="3250" width="10.109375" style="8" bestFit="1" customWidth="1"/>
    <col min="3251" max="3251" width="14.88671875" style="8" bestFit="1" customWidth="1"/>
    <col min="3252" max="3252" width="10.88671875" style="8" bestFit="1" customWidth="1"/>
    <col min="3253" max="3253" width="14.88671875" style="8" bestFit="1" customWidth="1"/>
    <col min="3254" max="3254" width="10.109375" style="8" bestFit="1" customWidth="1"/>
    <col min="3255" max="3255" width="14.88671875" style="8" bestFit="1" customWidth="1"/>
    <col min="3256" max="3256" width="10.109375" style="8" bestFit="1" customWidth="1"/>
    <col min="3257" max="3257" width="14.88671875" style="8" bestFit="1" customWidth="1"/>
    <col min="3258" max="3258" width="10.88671875" style="8" bestFit="1" customWidth="1"/>
    <col min="3259" max="3259" width="14.88671875" style="8" bestFit="1" customWidth="1"/>
    <col min="3260" max="3260" width="10.109375" style="8" bestFit="1" customWidth="1"/>
    <col min="3261" max="3261" width="14.88671875" style="8" bestFit="1" customWidth="1"/>
    <col min="3262" max="3262" width="10.109375" style="8" bestFit="1" customWidth="1"/>
    <col min="3263" max="3263" width="14.88671875" style="8" bestFit="1" customWidth="1"/>
    <col min="3264" max="3264" width="10.109375" style="8" bestFit="1" customWidth="1"/>
    <col min="3265" max="3265" width="14.88671875" style="8" bestFit="1" customWidth="1"/>
    <col min="3266" max="3266" width="10.109375" style="8" bestFit="1" customWidth="1"/>
    <col min="3267" max="3267" width="14.88671875" style="8" bestFit="1" customWidth="1"/>
    <col min="3268" max="3268" width="10.88671875" style="8" bestFit="1" customWidth="1"/>
    <col min="3269" max="3269" width="14.88671875" style="8" bestFit="1" customWidth="1"/>
    <col min="3270" max="3270" width="10.109375" style="8" bestFit="1" customWidth="1"/>
    <col min="3271" max="3271" width="14.88671875" style="8" bestFit="1" customWidth="1"/>
    <col min="3272" max="3272" width="10.109375" style="8" bestFit="1" customWidth="1"/>
    <col min="3273" max="3273" width="14.88671875" style="8" bestFit="1" customWidth="1"/>
    <col min="3274" max="3274" width="10.88671875" style="8" bestFit="1" customWidth="1"/>
    <col min="3275" max="3275" width="14.88671875" style="8" bestFit="1" customWidth="1"/>
    <col min="3276" max="3276" width="10.109375" style="8" bestFit="1" customWidth="1"/>
    <col min="3277" max="3277" width="14.88671875" style="8" bestFit="1" customWidth="1"/>
    <col min="3278" max="3278" width="10.109375" style="8" bestFit="1" customWidth="1"/>
    <col min="3279" max="3279" width="14.88671875" style="8" bestFit="1" customWidth="1"/>
    <col min="3280" max="3280" width="10.109375" style="8" bestFit="1" customWidth="1"/>
    <col min="3281" max="3281" width="14.88671875" style="8" bestFit="1" customWidth="1"/>
    <col min="3282" max="3282" width="10.109375" style="8" bestFit="1" customWidth="1"/>
    <col min="3283" max="3283" width="14.88671875" style="8" bestFit="1" customWidth="1"/>
    <col min="3284" max="3284" width="10.109375" style="8" bestFit="1" customWidth="1"/>
    <col min="3285" max="3285" width="14.88671875" style="8" bestFit="1" customWidth="1"/>
    <col min="3286" max="3286" width="10.109375" style="8" bestFit="1" customWidth="1"/>
    <col min="3287" max="3287" width="14.88671875" style="8" bestFit="1" customWidth="1"/>
    <col min="3288" max="3288" width="10.109375" style="8" bestFit="1" customWidth="1"/>
    <col min="3289" max="3289" width="14.88671875" style="8" bestFit="1" customWidth="1"/>
    <col min="3290" max="3290" width="10.88671875" style="8" bestFit="1" customWidth="1"/>
    <col min="3291" max="3291" width="14.88671875" style="8" bestFit="1" customWidth="1"/>
    <col min="3292" max="3292" width="10.109375" style="8" bestFit="1" customWidth="1"/>
    <col min="3293" max="3293" width="14.88671875" style="8" bestFit="1" customWidth="1"/>
    <col min="3294" max="3294" width="10.109375" style="8" bestFit="1" customWidth="1"/>
    <col min="3295" max="3295" width="14.88671875" style="8" bestFit="1" customWidth="1"/>
    <col min="3296" max="3296" width="10.109375" style="8" bestFit="1" customWidth="1"/>
    <col min="3297" max="3297" width="14.88671875" style="8" bestFit="1" customWidth="1"/>
    <col min="3298" max="3298" width="10.109375" style="8" bestFit="1" customWidth="1"/>
    <col min="3299" max="3299" width="14.88671875" style="8" bestFit="1" customWidth="1"/>
    <col min="3300" max="3300" width="10.109375" style="8" bestFit="1" customWidth="1"/>
    <col min="3301" max="3301" width="14.88671875" style="8" bestFit="1" customWidth="1"/>
    <col min="3302" max="3302" width="10.88671875" style="8" bestFit="1" customWidth="1"/>
    <col min="3303" max="3303" width="14.88671875" style="8" bestFit="1" customWidth="1"/>
    <col min="3304" max="3304" width="10.109375" style="8" bestFit="1" customWidth="1"/>
    <col min="3305" max="3305" width="14.88671875" style="8" bestFit="1" customWidth="1"/>
    <col min="3306" max="3306" width="10.109375" style="8" bestFit="1" customWidth="1"/>
    <col min="3307" max="3307" width="14.88671875" style="8" bestFit="1" customWidth="1"/>
    <col min="3308" max="3308" width="10.109375" style="8" bestFit="1" customWidth="1"/>
    <col min="3309" max="3309" width="14.88671875" style="8" bestFit="1" customWidth="1"/>
    <col min="3310" max="3310" width="10.109375" style="8" bestFit="1" customWidth="1"/>
    <col min="3311" max="3311" width="14.88671875" style="8" bestFit="1" customWidth="1"/>
    <col min="3312" max="3312" width="10.109375" style="8" bestFit="1" customWidth="1"/>
    <col min="3313" max="3313" width="14.88671875" style="8" bestFit="1" customWidth="1"/>
    <col min="3314" max="3314" width="10.88671875" style="8" bestFit="1" customWidth="1"/>
    <col min="3315" max="3315" width="14.88671875" style="8" bestFit="1" customWidth="1"/>
    <col min="3316" max="3316" width="10.88671875" style="8" bestFit="1" customWidth="1"/>
    <col min="3317" max="3317" width="14.88671875" style="8" bestFit="1" customWidth="1"/>
    <col min="3318" max="3318" width="10.88671875" style="8" bestFit="1" customWidth="1"/>
    <col min="3319" max="3319" width="14.88671875" style="8" bestFit="1" customWidth="1"/>
    <col min="3320" max="3320" width="10.109375" style="8" bestFit="1" customWidth="1"/>
    <col min="3321" max="3321" width="14.88671875" style="8" bestFit="1" customWidth="1"/>
    <col min="3322" max="3322" width="10.88671875" style="8" bestFit="1" customWidth="1"/>
    <col min="3323" max="3323" width="14.88671875" style="8" bestFit="1" customWidth="1"/>
    <col min="3324" max="3324" width="10.109375" style="8" bestFit="1" customWidth="1"/>
    <col min="3325" max="3325" width="14.88671875" style="8" bestFit="1" customWidth="1"/>
    <col min="3326" max="3326" width="10.109375" style="8" bestFit="1" customWidth="1"/>
    <col min="3327" max="3327" width="14.88671875" style="8" bestFit="1" customWidth="1"/>
    <col min="3328" max="3328" width="10.109375" style="8" bestFit="1" customWidth="1"/>
    <col min="3329" max="3329" width="14.88671875" style="8" bestFit="1" customWidth="1"/>
    <col min="3330" max="3330" width="10.109375" style="8" bestFit="1" customWidth="1"/>
    <col min="3331" max="3331" width="14.88671875" style="8" bestFit="1" customWidth="1"/>
    <col min="3332" max="3332" width="10.109375" style="8" bestFit="1" customWidth="1"/>
    <col min="3333" max="3333" width="14.88671875" style="8" bestFit="1" customWidth="1"/>
    <col min="3334" max="3334" width="10.109375" style="8" bestFit="1" customWidth="1"/>
    <col min="3335" max="3335" width="14.88671875" style="8" bestFit="1" customWidth="1"/>
    <col min="3336" max="3336" width="10.109375" style="8" bestFit="1" customWidth="1"/>
    <col min="3337" max="3337" width="14.88671875" style="8" bestFit="1" customWidth="1"/>
    <col min="3338" max="3338" width="10.109375" style="8" bestFit="1" customWidth="1"/>
    <col min="3339" max="3339" width="14.88671875" style="8" bestFit="1" customWidth="1"/>
    <col min="3340" max="3340" width="10.109375" style="8" bestFit="1" customWidth="1"/>
    <col min="3341" max="3341" width="14.88671875" style="8" bestFit="1" customWidth="1"/>
    <col min="3342" max="3342" width="10.109375" style="8" bestFit="1" customWidth="1"/>
    <col min="3343" max="3343" width="14.88671875" style="8" bestFit="1" customWidth="1"/>
    <col min="3344" max="3344" width="10.109375" style="8" bestFit="1" customWidth="1"/>
    <col min="3345" max="3345" width="14.88671875" style="8" bestFit="1" customWidth="1"/>
    <col min="3346" max="3346" width="10.109375" style="8" bestFit="1" customWidth="1"/>
    <col min="3347" max="3347" width="14.88671875" style="8" bestFit="1" customWidth="1"/>
    <col min="3348" max="3348" width="10.109375" style="8" bestFit="1" customWidth="1"/>
    <col min="3349" max="3349" width="14.88671875" style="8" bestFit="1" customWidth="1"/>
    <col min="3350" max="3350" width="10.109375" style="8" bestFit="1" customWidth="1"/>
    <col min="3351" max="3351" width="14.88671875" style="8" bestFit="1" customWidth="1"/>
    <col min="3352" max="3352" width="10.109375" style="8" bestFit="1" customWidth="1"/>
    <col min="3353" max="3353" width="14.88671875" style="8" bestFit="1" customWidth="1"/>
    <col min="3354" max="3354" width="10.109375" style="8" bestFit="1" customWidth="1"/>
    <col min="3355" max="3355" width="14.88671875" style="8" bestFit="1" customWidth="1"/>
    <col min="3356" max="3356" width="10.109375" style="8" bestFit="1" customWidth="1"/>
    <col min="3357" max="3357" width="14.88671875" style="8" bestFit="1" customWidth="1"/>
    <col min="3358" max="3358" width="10.109375" style="8" bestFit="1" customWidth="1"/>
    <col min="3359" max="3359" width="14.88671875" style="8" bestFit="1" customWidth="1"/>
    <col min="3360" max="3360" width="10.109375" style="8" bestFit="1" customWidth="1"/>
    <col min="3361" max="3361" width="14.88671875" style="8" bestFit="1" customWidth="1"/>
    <col min="3362" max="3362" width="10.109375" style="8" bestFit="1" customWidth="1"/>
    <col min="3363" max="3363" width="14.88671875" style="8" bestFit="1" customWidth="1"/>
    <col min="3364" max="3364" width="10.109375" style="8" bestFit="1" customWidth="1"/>
    <col min="3365" max="3365" width="14.88671875" style="8" bestFit="1" customWidth="1"/>
    <col min="3366" max="3366" width="10.109375" style="8" bestFit="1" customWidth="1"/>
    <col min="3367" max="3367" width="14.88671875" style="8" bestFit="1" customWidth="1"/>
    <col min="3368" max="3368" width="10.109375" style="8" bestFit="1" customWidth="1"/>
    <col min="3369" max="3369" width="14.88671875" style="8" bestFit="1" customWidth="1"/>
    <col min="3370" max="3370" width="10.109375" style="8" bestFit="1" customWidth="1"/>
    <col min="3371" max="3371" width="14.88671875" style="8" bestFit="1" customWidth="1"/>
    <col min="3372" max="3372" width="10.109375" style="8" bestFit="1" customWidth="1"/>
    <col min="3373" max="3373" width="14.88671875" style="8" bestFit="1" customWidth="1"/>
    <col min="3374" max="3374" width="10.109375" style="8" bestFit="1" customWidth="1"/>
    <col min="3375" max="3375" width="14.88671875" style="8" bestFit="1" customWidth="1"/>
    <col min="3376" max="3376" width="10.109375" style="8" bestFit="1" customWidth="1"/>
    <col min="3377" max="3377" width="14.88671875" style="8" bestFit="1" customWidth="1"/>
    <col min="3378" max="3378" width="10.109375" style="8" bestFit="1" customWidth="1"/>
    <col min="3379" max="3379" width="14.88671875" style="8" bestFit="1" customWidth="1"/>
    <col min="3380" max="3380" width="10.109375" style="8" bestFit="1" customWidth="1"/>
    <col min="3381" max="3381" width="14.88671875" style="8" bestFit="1" customWidth="1"/>
    <col min="3382" max="3382" width="10.109375" style="8" bestFit="1" customWidth="1"/>
    <col min="3383" max="3383" width="14.88671875" style="8" bestFit="1" customWidth="1"/>
    <col min="3384" max="3384" width="10.109375" style="8" bestFit="1" customWidth="1"/>
    <col min="3385" max="3385" width="14.88671875" style="8" bestFit="1" customWidth="1"/>
    <col min="3386" max="3386" width="10.109375" style="8" bestFit="1" customWidth="1"/>
    <col min="3387" max="3387" width="14.88671875" style="8" bestFit="1" customWidth="1"/>
    <col min="3388" max="3388" width="10.109375" style="8" bestFit="1" customWidth="1"/>
    <col min="3389" max="3389" width="14.88671875" style="8" bestFit="1" customWidth="1"/>
    <col min="3390" max="3390" width="10.109375" style="8" bestFit="1" customWidth="1"/>
    <col min="3391" max="3391" width="14.88671875" style="8" bestFit="1" customWidth="1"/>
    <col min="3392" max="3392" width="10.109375" style="8" bestFit="1" customWidth="1"/>
    <col min="3393" max="3393" width="14.88671875" style="8" bestFit="1" customWidth="1"/>
    <col min="3394" max="3394" width="10.109375" style="8" bestFit="1" customWidth="1"/>
    <col min="3395" max="3395" width="14.88671875" style="8" bestFit="1" customWidth="1"/>
    <col min="3396" max="3396" width="10.109375" style="8" bestFit="1" customWidth="1"/>
    <col min="3397" max="3397" width="14.88671875" style="8" bestFit="1" customWidth="1"/>
    <col min="3398" max="3398" width="10.109375" style="8" bestFit="1" customWidth="1"/>
    <col min="3399" max="3399" width="14.88671875" style="8" bestFit="1" customWidth="1"/>
    <col min="3400" max="3400" width="10.109375" style="8" bestFit="1" customWidth="1"/>
    <col min="3401" max="3401" width="14.88671875" style="8" bestFit="1" customWidth="1"/>
    <col min="3402" max="3402" width="10.109375" style="8" bestFit="1" customWidth="1"/>
    <col min="3403" max="3403" width="14.88671875" style="8" bestFit="1" customWidth="1"/>
    <col min="3404" max="3404" width="10.109375" style="8" bestFit="1" customWidth="1"/>
    <col min="3405" max="3405" width="14.88671875" style="8" bestFit="1" customWidth="1"/>
    <col min="3406" max="3406" width="10.109375" style="8" bestFit="1" customWidth="1"/>
    <col min="3407" max="3407" width="14.88671875" style="8" bestFit="1" customWidth="1"/>
    <col min="3408" max="3408" width="10.109375" style="8" bestFit="1" customWidth="1"/>
    <col min="3409" max="3409" width="14.88671875" style="8" bestFit="1" customWidth="1"/>
    <col min="3410" max="3410" width="10.109375" style="8" bestFit="1" customWidth="1"/>
    <col min="3411" max="3411" width="14.88671875" style="8" bestFit="1" customWidth="1"/>
    <col min="3412" max="3412" width="10.109375" style="8" bestFit="1" customWidth="1"/>
    <col min="3413" max="3413" width="14.88671875" style="8" bestFit="1" customWidth="1"/>
    <col min="3414" max="3414" width="10.109375" style="8" bestFit="1" customWidth="1"/>
    <col min="3415" max="3415" width="14.88671875" style="8" bestFit="1" customWidth="1"/>
    <col min="3416" max="3416" width="10.109375" style="8" bestFit="1" customWidth="1"/>
    <col min="3417" max="3417" width="14.88671875" style="8" bestFit="1" customWidth="1"/>
    <col min="3418" max="3418" width="10.109375" style="8" bestFit="1" customWidth="1"/>
    <col min="3419" max="3419" width="14.88671875" style="8" bestFit="1" customWidth="1"/>
    <col min="3420" max="3420" width="10.109375" style="8" bestFit="1" customWidth="1"/>
    <col min="3421" max="3421" width="14.88671875" style="8" bestFit="1" customWidth="1"/>
    <col min="3422" max="3422" width="10.109375" style="8" bestFit="1" customWidth="1"/>
    <col min="3423" max="3423" width="14.88671875" style="8" bestFit="1" customWidth="1"/>
    <col min="3424" max="3424" width="10.109375" style="8" bestFit="1" customWidth="1"/>
    <col min="3425" max="3425" width="14.88671875" style="8" bestFit="1" customWidth="1"/>
    <col min="3426" max="3426" width="10.109375" style="8" bestFit="1" customWidth="1"/>
    <col min="3427" max="3427" width="14.88671875" style="8" bestFit="1" customWidth="1"/>
    <col min="3428" max="3428" width="10.109375" style="8" bestFit="1" customWidth="1"/>
    <col min="3429" max="3429" width="14.88671875" style="8" bestFit="1" customWidth="1"/>
    <col min="3430" max="3430" width="10.109375" style="8" bestFit="1" customWidth="1"/>
    <col min="3431" max="3431" width="14.88671875" style="8" bestFit="1" customWidth="1"/>
    <col min="3432" max="3432" width="10.109375" style="8" bestFit="1" customWidth="1"/>
    <col min="3433" max="3433" width="14.88671875" style="8" bestFit="1" customWidth="1"/>
    <col min="3434" max="3434" width="10.109375" style="8" bestFit="1" customWidth="1"/>
    <col min="3435" max="3435" width="14.88671875" style="8" bestFit="1" customWidth="1"/>
    <col min="3436" max="3436" width="10.109375" style="8" bestFit="1" customWidth="1"/>
    <col min="3437" max="3437" width="14.88671875" style="8" bestFit="1" customWidth="1"/>
    <col min="3438" max="3438" width="10.109375" style="8" bestFit="1" customWidth="1"/>
    <col min="3439" max="3439" width="14.88671875" style="8" bestFit="1" customWidth="1"/>
    <col min="3440" max="3440" width="10.109375" style="8" bestFit="1" customWidth="1"/>
    <col min="3441" max="3441" width="14.88671875" style="8" bestFit="1" customWidth="1"/>
    <col min="3442" max="3442" width="10.109375" style="8" bestFit="1" customWidth="1"/>
    <col min="3443" max="3443" width="14.88671875" style="8" bestFit="1" customWidth="1"/>
    <col min="3444" max="3444" width="10.109375" style="8" bestFit="1" customWidth="1"/>
    <col min="3445" max="3445" width="14.88671875" style="8" bestFit="1" customWidth="1"/>
    <col min="3446" max="3446" width="10.109375" style="8" bestFit="1" customWidth="1"/>
    <col min="3447" max="3447" width="14.88671875" style="8" bestFit="1" customWidth="1"/>
    <col min="3448" max="3448" width="10.109375" style="8" bestFit="1" customWidth="1"/>
    <col min="3449" max="3449" width="14.88671875" style="8" bestFit="1" customWidth="1"/>
    <col min="3450" max="3450" width="10.109375" style="8" bestFit="1" customWidth="1"/>
    <col min="3451" max="3451" width="14.88671875" style="8" bestFit="1" customWidth="1"/>
    <col min="3452" max="3452" width="10.109375" style="8" bestFit="1" customWidth="1"/>
    <col min="3453" max="3453" width="14.88671875" style="8" bestFit="1" customWidth="1"/>
    <col min="3454" max="3454" width="10.109375" style="8" bestFit="1" customWidth="1"/>
    <col min="3455" max="3455" width="14.88671875" style="8" bestFit="1" customWidth="1"/>
    <col min="3456" max="3456" width="10.109375" style="8" bestFit="1" customWidth="1"/>
    <col min="3457" max="3457" width="14.88671875" style="8" bestFit="1" customWidth="1"/>
    <col min="3458" max="3458" width="10.109375" style="8" bestFit="1" customWidth="1"/>
    <col min="3459" max="3459" width="14.88671875" style="8" bestFit="1" customWidth="1"/>
    <col min="3460" max="3460" width="10.109375" style="8" bestFit="1" customWidth="1"/>
    <col min="3461" max="3461" width="14.88671875" style="8" bestFit="1" customWidth="1"/>
    <col min="3462" max="3462" width="10.109375" style="8" bestFit="1" customWidth="1"/>
    <col min="3463" max="3463" width="14.88671875" style="8" bestFit="1" customWidth="1"/>
    <col min="3464" max="3464" width="10.109375" style="8" bestFit="1" customWidth="1"/>
    <col min="3465" max="3465" width="14.88671875" style="8" bestFit="1" customWidth="1"/>
    <col min="3466" max="3466" width="10.109375" style="8" bestFit="1" customWidth="1"/>
    <col min="3467" max="3467" width="14.88671875" style="8" bestFit="1" customWidth="1"/>
    <col min="3468" max="3468" width="10.109375" style="8" bestFit="1" customWidth="1"/>
    <col min="3469" max="3469" width="14.88671875" style="8" bestFit="1" customWidth="1"/>
    <col min="3470" max="3470" width="10.88671875" style="8" bestFit="1" customWidth="1"/>
    <col min="3471" max="3471" width="14.88671875" style="8" bestFit="1" customWidth="1"/>
    <col min="3472" max="3472" width="10.109375" style="8" bestFit="1" customWidth="1"/>
    <col min="3473" max="3473" width="14.88671875" style="8" bestFit="1" customWidth="1"/>
    <col min="3474" max="3474" width="10.109375" style="8" bestFit="1" customWidth="1"/>
    <col min="3475" max="3475" width="14.88671875" style="8" bestFit="1" customWidth="1"/>
    <col min="3476" max="3476" width="10.109375" style="8" bestFit="1" customWidth="1"/>
    <col min="3477" max="3477" width="14.88671875" style="8" bestFit="1" customWidth="1"/>
    <col min="3478" max="3478" width="10.109375" style="8" bestFit="1" customWidth="1"/>
    <col min="3479" max="3479" width="14.88671875" style="8" bestFit="1" customWidth="1"/>
    <col min="3480" max="3480" width="10.109375" style="8" bestFit="1" customWidth="1"/>
    <col min="3481" max="3481" width="14.88671875" style="8" bestFit="1" customWidth="1"/>
    <col min="3482" max="3482" width="10.109375" style="8" bestFit="1" customWidth="1"/>
    <col min="3483" max="3483" width="14.88671875" style="8" bestFit="1" customWidth="1"/>
    <col min="3484" max="3484" width="10.88671875" style="8" bestFit="1" customWidth="1"/>
    <col min="3485" max="3485" width="14.88671875" style="8" bestFit="1" customWidth="1"/>
    <col min="3486" max="3486" width="10.109375" style="8" bestFit="1" customWidth="1"/>
    <col min="3487" max="3487" width="14.88671875" style="8" bestFit="1" customWidth="1"/>
    <col min="3488" max="3488" width="10.109375" style="8" bestFit="1" customWidth="1"/>
    <col min="3489" max="3489" width="14.88671875" style="8" bestFit="1" customWidth="1"/>
    <col min="3490" max="3490" width="10.109375" style="8" bestFit="1" customWidth="1"/>
    <col min="3491" max="3491" width="14.88671875" style="8" bestFit="1" customWidth="1"/>
    <col min="3492" max="3492" width="10.109375" style="8" bestFit="1" customWidth="1"/>
    <col min="3493" max="3493" width="14.88671875" style="8" bestFit="1" customWidth="1"/>
    <col min="3494" max="3494" width="10.109375" style="8" bestFit="1" customWidth="1"/>
    <col min="3495" max="3495" width="14.88671875" style="8" bestFit="1" customWidth="1"/>
    <col min="3496" max="3496" width="10.88671875" style="8" bestFit="1" customWidth="1"/>
    <col min="3497" max="3497" width="14.88671875" style="8" bestFit="1" customWidth="1"/>
    <col min="3498" max="3498" width="10.109375" style="8" bestFit="1" customWidth="1"/>
    <col min="3499" max="3499" width="14.88671875" style="8" bestFit="1" customWidth="1"/>
    <col min="3500" max="3500" width="10.109375" style="8" bestFit="1" customWidth="1"/>
    <col min="3501" max="3501" width="14.88671875" style="8" bestFit="1" customWidth="1"/>
    <col min="3502" max="3502" width="10.109375" style="8" bestFit="1" customWidth="1"/>
    <col min="3503" max="3503" width="14.88671875" style="8" bestFit="1" customWidth="1"/>
    <col min="3504" max="3504" width="10.109375" style="8" bestFit="1" customWidth="1"/>
    <col min="3505" max="3505" width="14.88671875" style="8" bestFit="1" customWidth="1"/>
    <col min="3506" max="3506" width="10.109375" style="8" bestFit="1" customWidth="1"/>
    <col min="3507" max="3507" width="14.88671875" style="8" bestFit="1" customWidth="1"/>
    <col min="3508" max="3508" width="10.109375" style="8" bestFit="1" customWidth="1"/>
    <col min="3509" max="3509" width="14.88671875" style="8" bestFit="1" customWidth="1"/>
    <col min="3510" max="3510" width="10.88671875" style="8" bestFit="1" customWidth="1"/>
    <col min="3511" max="3511" width="14.88671875" style="8" bestFit="1" customWidth="1"/>
    <col min="3512" max="3512" width="10.109375" style="8" bestFit="1" customWidth="1"/>
    <col min="3513" max="3513" width="14.88671875" style="8" bestFit="1" customWidth="1"/>
    <col min="3514" max="3514" width="10.109375" style="8" bestFit="1" customWidth="1"/>
    <col min="3515" max="3515" width="14.88671875" style="8" bestFit="1" customWidth="1"/>
    <col min="3516" max="3516" width="10.109375" style="8" bestFit="1" customWidth="1"/>
    <col min="3517" max="3517" width="14.88671875" style="8" bestFit="1" customWidth="1"/>
    <col min="3518" max="3518" width="10.88671875" style="8" bestFit="1" customWidth="1"/>
    <col min="3519" max="3519" width="14.88671875" style="8" bestFit="1" customWidth="1"/>
    <col min="3520" max="3520" width="10.109375" style="8" bestFit="1" customWidth="1"/>
    <col min="3521" max="3521" width="14.88671875" style="8" bestFit="1" customWidth="1"/>
    <col min="3522" max="3522" width="10.109375" style="8" bestFit="1" customWidth="1"/>
    <col min="3523" max="3523" width="14.88671875" style="8" bestFit="1" customWidth="1"/>
    <col min="3524" max="3524" width="10.109375" style="8" bestFit="1" customWidth="1"/>
    <col min="3525" max="3525" width="14.88671875" style="8" bestFit="1" customWidth="1"/>
    <col min="3526" max="3526" width="10.109375" style="8" bestFit="1" customWidth="1"/>
    <col min="3527" max="3527" width="14.88671875" style="8" bestFit="1" customWidth="1"/>
    <col min="3528" max="3528" width="10.88671875" style="8" bestFit="1" customWidth="1"/>
    <col min="3529" max="3529" width="14.88671875" style="8" bestFit="1" customWidth="1"/>
    <col min="3530" max="3530" width="10.88671875" style="8" bestFit="1" customWidth="1"/>
    <col min="3531" max="3531" width="14.88671875" style="8" bestFit="1" customWidth="1"/>
    <col min="3532" max="3532" width="10.109375" style="8" bestFit="1" customWidth="1"/>
    <col min="3533" max="3533" width="14.88671875" style="8" bestFit="1" customWidth="1"/>
    <col min="3534" max="3534" width="10.109375" style="8" bestFit="1" customWidth="1"/>
    <col min="3535" max="3535" width="14.88671875" style="8" bestFit="1" customWidth="1"/>
    <col min="3536" max="3536" width="10.109375" style="8" bestFit="1" customWidth="1"/>
    <col min="3537" max="3537" width="14.88671875" style="8" bestFit="1" customWidth="1"/>
    <col min="3538" max="3538" width="10.109375" style="8" bestFit="1" customWidth="1"/>
    <col min="3539" max="3539" width="14.88671875" style="8" bestFit="1" customWidth="1"/>
    <col min="3540" max="3540" width="10.109375" style="8" bestFit="1" customWidth="1"/>
    <col min="3541" max="3541" width="14.88671875" style="8" bestFit="1" customWidth="1"/>
    <col min="3542" max="3542" width="10.109375" style="8" bestFit="1" customWidth="1"/>
    <col min="3543" max="3543" width="14.88671875" style="8" bestFit="1" customWidth="1"/>
    <col min="3544" max="3544" width="10.109375" style="8" bestFit="1" customWidth="1"/>
    <col min="3545" max="3545" width="14.88671875" style="8" bestFit="1" customWidth="1"/>
    <col min="3546" max="3546" width="10.109375" style="8" bestFit="1" customWidth="1"/>
    <col min="3547" max="3547" width="14.88671875" style="8" bestFit="1" customWidth="1"/>
    <col min="3548" max="3548" width="10.109375" style="8" bestFit="1" customWidth="1"/>
    <col min="3549" max="3549" width="14.88671875" style="8" bestFit="1" customWidth="1"/>
    <col min="3550" max="3550" width="10.88671875" style="8" bestFit="1" customWidth="1"/>
    <col min="3551" max="3551" width="14.88671875" style="8" bestFit="1" customWidth="1"/>
    <col min="3552" max="3552" width="10.88671875" style="8" bestFit="1" customWidth="1"/>
    <col min="3553" max="3553" width="14.88671875" style="8" bestFit="1" customWidth="1"/>
    <col min="3554" max="3554" width="10.109375" style="8" bestFit="1" customWidth="1"/>
    <col min="3555" max="3555" width="14.88671875" style="8" bestFit="1" customWidth="1"/>
    <col min="3556" max="3556" width="10.109375" style="8" bestFit="1" customWidth="1"/>
    <col min="3557" max="3557" width="14.88671875" style="8" bestFit="1" customWidth="1"/>
    <col min="3558" max="3558" width="10.109375" style="8" bestFit="1" customWidth="1"/>
    <col min="3559" max="3559" width="14.88671875" style="8" bestFit="1" customWidth="1"/>
    <col min="3560" max="3560" width="10.109375" style="8" bestFit="1" customWidth="1"/>
    <col min="3561" max="3561" width="14.88671875" style="8" bestFit="1" customWidth="1"/>
    <col min="3562" max="3562" width="10.109375" style="8" bestFit="1" customWidth="1"/>
    <col min="3563" max="3563" width="14.88671875" style="8" bestFit="1" customWidth="1"/>
    <col min="3564" max="3564" width="10.109375" style="8" bestFit="1" customWidth="1"/>
    <col min="3565" max="3565" width="14.88671875" style="8" bestFit="1" customWidth="1"/>
    <col min="3566" max="3566" width="10.109375" style="8" bestFit="1" customWidth="1"/>
    <col min="3567" max="3567" width="14.88671875" style="8" bestFit="1" customWidth="1"/>
    <col min="3568" max="3568" width="10.109375" style="8" bestFit="1" customWidth="1"/>
    <col min="3569" max="3569" width="14.88671875" style="8" bestFit="1" customWidth="1"/>
    <col min="3570" max="3570" width="10.109375" style="8" bestFit="1" customWidth="1"/>
    <col min="3571" max="3571" width="14.88671875" style="8" bestFit="1" customWidth="1"/>
    <col min="3572" max="3572" width="10.109375" style="8" bestFit="1" customWidth="1"/>
    <col min="3573" max="3573" width="14.88671875" style="8" bestFit="1" customWidth="1"/>
    <col min="3574" max="3574" width="10.109375" style="8" bestFit="1" customWidth="1"/>
    <col min="3575" max="3575" width="14.88671875" style="8" bestFit="1" customWidth="1"/>
    <col min="3576" max="3576" width="10.109375" style="8" bestFit="1" customWidth="1"/>
    <col min="3577" max="3577" width="14.88671875" style="8" bestFit="1" customWidth="1"/>
    <col min="3578" max="3578" width="10.109375" style="8" bestFit="1" customWidth="1"/>
    <col min="3579" max="3579" width="14.88671875" style="8" bestFit="1" customWidth="1"/>
    <col min="3580" max="3580" width="10.109375" style="8" bestFit="1" customWidth="1"/>
    <col min="3581" max="3581" width="14.88671875" style="8" bestFit="1" customWidth="1"/>
    <col min="3582" max="3582" width="10.109375" style="8" bestFit="1" customWidth="1"/>
    <col min="3583" max="3583" width="14.88671875" style="8" bestFit="1" customWidth="1"/>
    <col min="3584" max="3584" width="10.109375" style="8" bestFit="1" customWidth="1"/>
    <col min="3585" max="3585" width="14.88671875" style="8" bestFit="1" customWidth="1"/>
    <col min="3586" max="3586" width="10.109375" style="8" bestFit="1" customWidth="1"/>
    <col min="3587" max="3587" width="14.88671875" style="8" bestFit="1" customWidth="1"/>
    <col min="3588" max="3588" width="10.109375" style="8" bestFit="1" customWidth="1"/>
    <col min="3589" max="3589" width="14.88671875" style="8" bestFit="1" customWidth="1"/>
    <col min="3590" max="3590" width="10.109375" style="8" bestFit="1" customWidth="1"/>
    <col min="3591" max="3591" width="14.88671875" style="8" bestFit="1" customWidth="1"/>
    <col min="3592" max="3592" width="10.109375" style="8" bestFit="1" customWidth="1"/>
    <col min="3593" max="3593" width="14.88671875" style="8" bestFit="1" customWidth="1"/>
    <col min="3594" max="3594" width="10.109375" style="8" bestFit="1" customWidth="1"/>
    <col min="3595" max="3595" width="14.88671875" style="8" bestFit="1" customWidth="1"/>
    <col min="3596" max="3596" width="10.88671875" style="8" bestFit="1" customWidth="1"/>
    <col min="3597" max="3597" width="14.88671875" style="8" bestFit="1" customWidth="1"/>
    <col min="3598" max="3598" width="10.109375" style="8" bestFit="1" customWidth="1"/>
    <col min="3599" max="3599" width="14.88671875" style="8" bestFit="1" customWidth="1"/>
    <col min="3600" max="3600" width="10.109375" style="8" bestFit="1" customWidth="1"/>
    <col min="3601" max="3601" width="14.88671875" style="8" bestFit="1" customWidth="1"/>
    <col min="3602" max="3602" width="10.109375" style="8" bestFit="1" customWidth="1"/>
    <col min="3603" max="3603" width="14.88671875" style="8" bestFit="1" customWidth="1"/>
    <col min="3604" max="3604" width="10.109375" style="8" bestFit="1" customWidth="1"/>
    <col min="3605" max="3605" width="14.88671875" style="8" bestFit="1" customWidth="1"/>
    <col min="3606" max="3606" width="10.109375" style="8" bestFit="1" customWidth="1"/>
    <col min="3607" max="3607" width="14.88671875" style="8" bestFit="1" customWidth="1"/>
    <col min="3608" max="3608" width="10.109375" style="8" bestFit="1" customWidth="1"/>
    <col min="3609" max="3609" width="14.88671875" style="8" bestFit="1" customWidth="1"/>
    <col min="3610" max="3610" width="10.109375" style="8" bestFit="1" customWidth="1"/>
    <col min="3611" max="3611" width="14.88671875" style="8" bestFit="1" customWidth="1"/>
    <col min="3612" max="3612" width="10.109375" style="8" bestFit="1" customWidth="1"/>
    <col min="3613" max="3613" width="14.88671875" style="8" bestFit="1" customWidth="1"/>
    <col min="3614" max="3614" width="10.109375" style="8" bestFit="1" customWidth="1"/>
    <col min="3615" max="3615" width="14.88671875" style="8" bestFit="1" customWidth="1"/>
    <col min="3616" max="3616" width="10.109375" style="8" bestFit="1" customWidth="1"/>
    <col min="3617" max="3617" width="14.88671875" style="8" bestFit="1" customWidth="1"/>
    <col min="3618" max="3618" width="10.88671875" style="8" bestFit="1" customWidth="1"/>
    <col min="3619" max="3619" width="14.88671875" style="8" bestFit="1" customWidth="1"/>
    <col min="3620" max="3620" width="10.109375" style="8" bestFit="1" customWidth="1"/>
    <col min="3621" max="3621" width="14.88671875" style="8" bestFit="1" customWidth="1"/>
    <col min="3622" max="3622" width="10.109375" style="8" bestFit="1" customWidth="1"/>
    <col min="3623" max="3623" width="14.88671875" style="8" bestFit="1" customWidth="1"/>
    <col min="3624" max="3624" width="10.109375" style="8" bestFit="1" customWidth="1"/>
    <col min="3625" max="3625" width="14.88671875" style="8" bestFit="1" customWidth="1"/>
    <col min="3626" max="3626" width="10.88671875" style="8" bestFit="1" customWidth="1"/>
    <col min="3627" max="3627" width="14.88671875" style="8" bestFit="1" customWidth="1"/>
    <col min="3628" max="3628" width="10.109375" style="8" bestFit="1" customWidth="1"/>
    <col min="3629" max="3629" width="14.88671875" style="8" bestFit="1" customWidth="1"/>
    <col min="3630" max="3630" width="10.88671875" style="8" bestFit="1" customWidth="1"/>
    <col min="3631" max="3631" width="14.88671875" style="8" bestFit="1" customWidth="1"/>
    <col min="3632" max="3632" width="10.109375" style="8" bestFit="1" customWidth="1"/>
    <col min="3633" max="3633" width="14.88671875" style="8" bestFit="1" customWidth="1"/>
    <col min="3634" max="3634" width="10.109375" style="8" bestFit="1" customWidth="1"/>
    <col min="3635" max="3635" width="14.88671875" style="8" bestFit="1" customWidth="1"/>
    <col min="3636" max="3636" width="10.109375" style="8" bestFit="1" customWidth="1"/>
    <col min="3637" max="3637" width="14.88671875" style="8" bestFit="1" customWidth="1"/>
    <col min="3638" max="3638" width="10.109375" style="8" bestFit="1" customWidth="1"/>
    <col min="3639" max="3639" width="14.88671875" style="8" bestFit="1" customWidth="1"/>
    <col min="3640" max="3640" width="10.109375" style="8" bestFit="1" customWidth="1"/>
    <col min="3641" max="3641" width="14.88671875" style="8" bestFit="1" customWidth="1"/>
    <col min="3642" max="3642" width="10.109375" style="8" bestFit="1" customWidth="1"/>
    <col min="3643" max="3643" width="14.88671875" style="8" bestFit="1" customWidth="1"/>
    <col min="3644" max="3644" width="10.109375" style="8" bestFit="1" customWidth="1"/>
    <col min="3645" max="3645" width="14.88671875" style="8" bestFit="1" customWidth="1"/>
    <col min="3646" max="3646" width="10.88671875" style="8" bestFit="1" customWidth="1"/>
    <col min="3647" max="3647" width="14.88671875" style="8" bestFit="1" customWidth="1"/>
    <col min="3648" max="3648" width="10.109375" style="8" bestFit="1" customWidth="1"/>
    <col min="3649" max="3649" width="14.88671875" style="8" bestFit="1" customWidth="1"/>
    <col min="3650" max="3650" width="10.109375" style="8" bestFit="1" customWidth="1"/>
    <col min="3651" max="3651" width="14.88671875" style="8" bestFit="1" customWidth="1"/>
    <col min="3652" max="3652" width="10.88671875" style="8" bestFit="1" customWidth="1"/>
    <col min="3653" max="3653" width="14.88671875" style="8" bestFit="1" customWidth="1"/>
    <col min="3654" max="3654" width="10.109375" style="8" bestFit="1" customWidth="1"/>
    <col min="3655" max="3655" width="14.88671875" style="8" bestFit="1" customWidth="1"/>
    <col min="3656" max="3656" width="10.109375" style="8" bestFit="1" customWidth="1"/>
    <col min="3657" max="3657" width="14.88671875" style="8" bestFit="1" customWidth="1"/>
    <col min="3658" max="3658" width="10.109375" style="8" bestFit="1" customWidth="1"/>
    <col min="3659" max="3659" width="14.88671875" style="8" bestFit="1" customWidth="1"/>
    <col min="3660" max="3660" width="10.109375" style="8" bestFit="1" customWidth="1"/>
    <col min="3661" max="3661" width="14.88671875" style="8" bestFit="1" customWidth="1"/>
    <col min="3662" max="3662" width="10.109375" style="8" bestFit="1" customWidth="1"/>
    <col min="3663" max="3663" width="14.88671875" style="8" bestFit="1" customWidth="1"/>
    <col min="3664" max="3664" width="10.109375" style="8" bestFit="1" customWidth="1"/>
    <col min="3665" max="3665" width="14.88671875" style="8" bestFit="1" customWidth="1"/>
    <col min="3666" max="3666" width="10.109375" style="8" bestFit="1" customWidth="1"/>
    <col min="3667" max="3667" width="14.88671875" style="8" bestFit="1" customWidth="1"/>
    <col min="3668" max="3668" width="10.88671875" style="8" bestFit="1" customWidth="1"/>
    <col min="3669" max="3669" width="14.88671875" style="8" bestFit="1" customWidth="1"/>
    <col min="3670" max="3670" width="10.109375" style="8" bestFit="1" customWidth="1"/>
    <col min="3671" max="3671" width="14.88671875" style="8" bestFit="1" customWidth="1"/>
    <col min="3672" max="3672" width="10.109375" style="8" bestFit="1" customWidth="1"/>
    <col min="3673" max="3673" width="14.88671875" style="8" bestFit="1" customWidth="1"/>
    <col min="3674" max="3674" width="10.88671875" style="8" bestFit="1" customWidth="1"/>
    <col min="3675" max="3675" width="14.88671875" style="8" bestFit="1" customWidth="1"/>
    <col min="3676" max="3676" width="10.109375" style="8" bestFit="1" customWidth="1"/>
    <col min="3677" max="3677" width="14.88671875" style="8" bestFit="1" customWidth="1"/>
    <col min="3678" max="3678" width="10.88671875" style="8" bestFit="1" customWidth="1"/>
    <col min="3679" max="3679" width="14.88671875" style="8" bestFit="1" customWidth="1"/>
    <col min="3680" max="3680" width="10.109375" style="8" bestFit="1" customWidth="1"/>
    <col min="3681" max="3681" width="14.88671875" style="8" bestFit="1" customWidth="1"/>
    <col min="3682" max="3682" width="10.109375" style="8" bestFit="1" customWidth="1"/>
    <col min="3683" max="3683" width="14.88671875" style="8" bestFit="1" customWidth="1"/>
    <col min="3684" max="3684" width="10.109375" style="8" bestFit="1" customWidth="1"/>
    <col min="3685" max="3685" width="14.88671875" style="8" bestFit="1" customWidth="1"/>
    <col min="3686" max="3686" width="10.109375" style="8" bestFit="1" customWidth="1"/>
    <col min="3687" max="3687" width="14.88671875" style="8" bestFit="1" customWidth="1"/>
    <col min="3688" max="3688" width="10.109375" style="8" bestFit="1" customWidth="1"/>
    <col min="3689" max="3689" width="14.88671875" style="8" bestFit="1" customWidth="1"/>
    <col min="3690" max="3690" width="10.109375" style="8" bestFit="1" customWidth="1"/>
    <col min="3691" max="3691" width="14.88671875" style="8" bestFit="1" customWidth="1"/>
    <col min="3692" max="3692" width="10.88671875" style="8" bestFit="1" customWidth="1"/>
    <col min="3693" max="3693" width="14.88671875" style="8" bestFit="1" customWidth="1"/>
    <col min="3694" max="3694" width="10.88671875" style="8" bestFit="1" customWidth="1"/>
    <col min="3695" max="3695" width="14.88671875" style="8" bestFit="1" customWidth="1"/>
    <col min="3696" max="3696" width="10.88671875" style="8" bestFit="1" customWidth="1"/>
    <col min="3697" max="3697" width="14.88671875" style="8" bestFit="1" customWidth="1"/>
    <col min="3698" max="3698" width="10.109375" style="8" bestFit="1" customWidth="1"/>
    <col min="3699" max="3699" width="14.88671875" style="8" bestFit="1" customWidth="1"/>
    <col min="3700" max="3700" width="10.88671875" style="8" bestFit="1" customWidth="1"/>
    <col min="3701" max="3701" width="14.88671875" style="8" bestFit="1" customWidth="1"/>
    <col min="3702" max="3702" width="10.109375" style="8" bestFit="1" customWidth="1"/>
    <col min="3703" max="3703" width="14.88671875" style="8" bestFit="1" customWidth="1"/>
    <col min="3704" max="3704" width="10.109375" style="8" bestFit="1" customWidth="1"/>
    <col min="3705" max="3705" width="14.88671875" style="8" bestFit="1" customWidth="1"/>
    <col min="3706" max="3706" width="10.109375" style="8" bestFit="1" customWidth="1"/>
    <col min="3707" max="3707" width="14.88671875" style="8" bestFit="1" customWidth="1"/>
    <col min="3708" max="3708" width="10.109375" style="8" bestFit="1" customWidth="1"/>
    <col min="3709" max="3709" width="14.88671875" style="8" bestFit="1" customWidth="1"/>
    <col min="3710" max="3710" width="10.109375" style="8" bestFit="1" customWidth="1"/>
    <col min="3711" max="3711" width="14.88671875" style="8" bestFit="1" customWidth="1"/>
    <col min="3712" max="3712" width="10.109375" style="8" bestFit="1" customWidth="1"/>
    <col min="3713" max="3713" width="14.88671875" style="8" bestFit="1" customWidth="1"/>
    <col min="3714" max="3714" width="10.109375" style="8" bestFit="1" customWidth="1"/>
    <col min="3715" max="3715" width="14.88671875" style="8" bestFit="1" customWidth="1"/>
    <col min="3716" max="3716" width="10.109375" style="8" bestFit="1" customWidth="1"/>
    <col min="3717" max="3717" width="14.88671875" style="8" bestFit="1" customWidth="1"/>
    <col min="3718" max="3718" width="10.88671875" style="8" bestFit="1" customWidth="1"/>
    <col min="3719" max="3719" width="14.88671875" style="8" bestFit="1" customWidth="1"/>
    <col min="3720" max="3720" width="10.109375" style="8" bestFit="1" customWidth="1"/>
    <col min="3721" max="3721" width="14.88671875" style="8" bestFit="1" customWidth="1"/>
    <col min="3722" max="3722" width="10.109375" style="8" bestFit="1" customWidth="1"/>
    <col min="3723" max="3723" width="14.88671875" style="8" bestFit="1" customWidth="1"/>
    <col min="3724" max="3724" width="10.109375" style="8" bestFit="1" customWidth="1"/>
    <col min="3725" max="3725" width="14.88671875" style="8" bestFit="1" customWidth="1"/>
    <col min="3726" max="3726" width="10.109375" style="8" bestFit="1" customWidth="1"/>
    <col min="3727" max="3727" width="14.88671875" style="8" bestFit="1" customWidth="1"/>
    <col min="3728" max="3728" width="10.109375" style="8" bestFit="1" customWidth="1"/>
    <col min="3729" max="3729" width="14.88671875" style="8" bestFit="1" customWidth="1"/>
    <col min="3730" max="3730" width="10.88671875" style="8" bestFit="1" customWidth="1"/>
    <col min="3731" max="3731" width="14.88671875" style="8" bestFit="1" customWidth="1"/>
    <col min="3732" max="3732" width="10.109375" style="8" bestFit="1" customWidth="1"/>
    <col min="3733" max="3733" width="14.88671875" style="8" bestFit="1" customWidth="1"/>
    <col min="3734" max="3734" width="10.109375" style="8" bestFit="1" customWidth="1"/>
    <col min="3735" max="3735" width="14.88671875" style="8" bestFit="1" customWidth="1"/>
    <col min="3736" max="3736" width="10.109375" style="8" bestFit="1" customWidth="1"/>
    <col min="3737" max="3737" width="14.88671875" style="8" bestFit="1" customWidth="1"/>
    <col min="3738" max="3738" width="10.109375" style="8" bestFit="1" customWidth="1"/>
    <col min="3739" max="3739" width="14.88671875" style="8" bestFit="1" customWidth="1"/>
    <col min="3740" max="3740" width="10.109375" style="8" bestFit="1" customWidth="1"/>
    <col min="3741" max="3741" width="14.88671875" style="8" bestFit="1" customWidth="1"/>
    <col min="3742" max="3742" width="10.88671875" style="8" bestFit="1" customWidth="1"/>
    <col min="3743" max="3743" width="14.88671875" style="8" bestFit="1" customWidth="1"/>
    <col min="3744" max="3744" width="10.109375" style="8" bestFit="1" customWidth="1"/>
    <col min="3745" max="3745" width="14.88671875" style="8" bestFit="1" customWidth="1"/>
    <col min="3746" max="3746" width="10.109375" style="8" bestFit="1" customWidth="1"/>
    <col min="3747" max="3747" width="14.88671875" style="8" bestFit="1" customWidth="1"/>
    <col min="3748" max="3748" width="10.109375" style="8" bestFit="1" customWidth="1"/>
    <col min="3749" max="3749" width="14.88671875" style="8" bestFit="1" customWidth="1"/>
    <col min="3750" max="3750" width="10.109375" style="8" bestFit="1" customWidth="1"/>
    <col min="3751" max="3751" width="14.88671875" style="8" bestFit="1" customWidth="1"/>
    <col min="3752" max="3752" width="10.109375" style="8" bestFit="1" customWidth="1"/>
    <col min="3753" max="3753" width="14.88671875" style="8" bestFit="1" customWidth="1"/>
    <col min="3754" max="3754" width="10.109375" style="8" bestFit="1" customWidth="1"/>
    <col min="3755" max="3755" width="14.88671875" style="8" bestFit="1" customWidth="1"/>
    <col min="3756" max="3756" width="10.88671875" style="8" bestFit="1" customWidth="1"/>
    <col min="3757" max="3757" width="14.88671875" style="8" bestFit="1" customWidth="1"/>
    <col min="3758" max="3758" width="10.109375" style="8" bestFit="1" customWidth="1"/>
    <col min="3759" max="3759" width="14.88671875" style="8" bestFit="1" customWidth="1"/>
    <col min="3760" max="3760" width="10.88671875" style="8" bestFit="1" customWidth="1"/>
    <col min="3761" max="3761" width="14.88671875" style="8" bestFit="1" customWidth="1"/>
    <col min="3762" max="3762" width="10.109375" style="8" bestFit="1" customWidth="1"/>
    <col min="3763" max="3763" width="14.88671875" style="8" bestFit="1" customWidth="1"/>
    <col min="3764" max="3764" width="10.109375" style="8" bestFit="1" customWidth="1"/>
    <col min="3765" max="3765" width="14.88671875" style="8" bestFit="1" customWidth="1"/>
    <col min="3766" max="3766" width="10.109375" style="8" bestFit="1" customWidth="1"/>
    <col min="3767" max="3767" width="14.88671875" style="8" bestFit="1" customWidth="1"/>
    <col min="3768" max="3768" width="10.109375" style="8" bestFit="1" customWidth="1"/>
    <col min="3769" max="3769" width="14.88671875" style="8" bestFit="1" customWidth="1"/>
    <col min="3770" max="3770" width="10.109375" style="8" bestFit="1" customWidth="1"/>
    <col min="3771" max="3771" width="14.88671875" style="8" bestFit="1" customWidth="1"/>
    <col min="3772" max="3772" width="10.109375" style="8" bestFit="1" customWidth="1"/>
    <col min="3773" max="3773" width="14.88671875" style="8" bestFit="1" customWidth="1"/>
    <col min="3774" max="3774" width="10.88671875" style="8" bestFit="1" customWidth="1"/>
    <col min="3775" max="3775" width="14.88671875" style="8" bestFit="1" customWidth="1"/>
    <col min="3776" max="3776" width="10.109375" style="8" bestFit="1" customWidth="1"/>
    <col min="3777" max="3777" width="14.88671875" style="8" bestFit="1" customWidth="1"/>
    <col min="3778" max="3778" width="10.109375" style="8" bestFit="1" customWidth="1"/>
    <col min="3779" max="3779" width="14.88671875" style="8" bestFit="1" customWidth="1"/>
    <col min="3780" max="3780" width="10.109375" style="8" bestFit="1" customWidth="1"/>
    <col min="3781" max="3781" width="14.88671875" style="8" bestFit="1" customWidth="1"/>
    <col min="3782" max="3782" width="10.88671875" style="8" bestFit="1" customWidth="1"/>
    <col min="3783" max="3783" width="14.88671875" style="8" bestFit="1" customWidth="1"/>
    <col min="3784" max="3784" width="10.109375" style="8" bestFit="1" customWidth="1"/>
    <col min="3785" max="3785" width="14.88671875" style="8" bestFit="1" customWidth="1"/>
    <col min="3786" max="3786" width="10.109375" style="8" bestFit="1" customWidth="1"/>
    <col min="3787" max="3787" width="14.88671875" style="8" bestFit="1" customWidth="1"/>
    <col min="3788" max="3788" width="10.109375" style="8" bestFit="1" customWidth="1"/>
    <col min="3789" max="3789" width="14.88671875" style="8" bestFit="1" customWidth="1"/>
    <col min="3790" max="3790" width="10.109375" style="8" bestFit="1" customWidth="1"/>
    <col min="3791" max="3791" width="14.88671875" style="8" bestFit="1" customWidth="1"/>
    <col min="3792" max="3792" width="10.109375" style="8" bestFit="1" customWidth="1"/>
    <col min="3793" max="3793" width="14.88671875" style="8" bestFit="1" customWidth="1"/>
    <col min="3794" max="3794" width="10.88671875" style="8" bestFit="1" customWidth="1"/>
    <col min="3795" max="3795" width="14.88671875" style="8" bestFit="1" customWidth="1"/>
    <col min="3796" max="3796" width="10.109375" style="8" bestFit="1" customWidth="1"/>
    <col min="3797" max="3797" width="14.88671875" style="8" bestFit="1" customWidth="1"/>
    <col min="3798" max="3798" width="10.109375" style="8" bestFit="1" customWidth="1"/>
    <col min="3799" max="3799" width="14.88671875" style="8" bestFit="1" customWidth="1"/>
    <col min="3800" max="3800" width="10.109375" style="8" bestFit="1" customWidth="1"/>
    <col min="3801" max="3801" width="14.88671875" style="8" bestFit="1" customWidth="1"/>
    <col min="3802" max="3802" width="10.109375" style="8" bestFit="1" customWidth="1"/>
    <col min="3803" max="3803" width="14.88671875" style="8" bestFit="1" customWidth="1"/>
    <col min="3804" max="3804" width="10.109375" style="8" bestFit="1" customWidth="1"/>
    <col min="3805" max="3805" width="14.88671875" style="8" bestFit="1" customWidth="1"/>
    <col min="3806" max="3806" width="10.109375" style="8" bestFit="1" customWidth="1"/>
    <col min="3807" max="3807" width="14.88671875" style="8" bestFit="1" customWidth="1"/>
    <col min="3808" max="3808" width="10.88671875" style="8" bestFit="1" customWidth="1"/>
    <col min="3809" max="3809" width="14.88671875" style="8" bestFit="1" customWidth="1"/>
    <col min="3810" max="3810" width="10.88671875" style="8" bestFit="1" customWidth="1"/>
    <col min="3811" max="3811" width="14.88671875" style="8" bestFit="1" customWidth="1"/>
    <col min="3812" max="3812" width="10.109375" style="8" bestFit="1" customWidth="1"/>
    <col min="3813" max="3813" width="14.88671875" style="8" bestFit="1" customWidth="1"/>
    <col min="3814" max="3814" width="10.109375" style="8" bestFit="1" customWidth="1"/>
    <col min="3815" max="3815" width="14.88671875" style="8" bestFit="1" customWidth="1"/>
    <col min="3816" max="3816" width="10.109375" style="8" bestFit="1" customWidth="1"/>
    <col min="3817" max="3817" width="14.88671875" style="8" bestFit="1" customWidth="1"/>
    <col min="3818" max="3818" width="10.109375" style="8" bestFit="1" customWidth="1"/>
    <col min="3819" max="3819" width="14.88671875" style="8" bestFit="1" customWidth="1"/>
    <col min="3820" max="3820" width="10.109375" style="8" bestFit="1" customWidth="1"/>
    <col min="3821" max="3821" width="14.88671875" style="8" bestFit="1" customWidth="1"/>
    <col min="3822" max="3822" width="10.109375" style="8" bestFit="1" customWidth="1"/>
    <col min="3823" max="3823" width="14.88671875" style="8" bestFit="1" customWidth="1"/>
    <col min="3824" max="3824" width="10.109375" style="8" bestFit="1" customWidth="1"/>
    <col min="3825" max="3825" width="14.88671875" style="8" bestFit="1" customWidth="1"/>
    <col min="3826" max="3826" width="10.109375" style="8" bestFit="1" customWidth="1"/>
    <col min="3827" max="3827" width="14.88671875" style="8" bestFit="1" customWidth="1"/>
    <col min="3828" max="3828" width="10.109375" style="8" bestFit="1" customWidth="1"/>
    <col min="3829" max="3829" width="14.88671875" style="8" bestFit="1" customWidth="1"/>
    <col min="3830" max="3830" width="10.109375" style="8" bestFit="1" customWidth="1"/>
    <col min="3831" max="3831" width="14.88671875" style="8" bestFit="1" customWidth="1"/>
    <col min="3832" max="3832" width="10.88671875" style="8" bestFit="1" customWidth="1"/>
    <col min="3833" max="3833" width="14.88671875" style="8" bestFit="1" customWidth="1"/>
    <col min="3834" max="3834" width="10.109375" style="8" bestFit="1" customWidth="1"/>
    <col min="3835" max="3835" width="14.88671875" style="8" bestFit="1" customWidth="1"/>
    <col min="3836" max="3836" width="10.109375" style="8" bestFit="1" customWidth="1"/>
    <col min="3837" max="3837" width="14.88671875" style="8" bestFit="1" customWidth="1"/>
    <col min="3838" max="3838" width="10.109375" style="8" bestFit="1" customWidth="1"/>
    <col min="3839" max="3839" width="14.88671875" style="8" bestFit="1" customWidth="1"/>
    <col min="3840" max="3840" width="10.109375" style="8" bestFit="1" customWidth="1"/>
    <col min="3841" max="3841" width="14.88671875" style="8" bestFit="1" customWidth="1"/>
    <col min="3842" max="3842" width="10.109375" style="8" bestFit="1" customWidth="1"/>
    <col min="3843" max="3843" width="14.88671875" style="8" bestFit="1" customWidth="1"/>
    <col min="3844" max="3844" width="10.109375" style="8" bestFit="1" customWidth="1"/>
    <col min="3845" max="3845" width="14.88671875" style="8" bestFit="1" customWidth="1"/>
    <col min="3846" max="3846" width="10.109375" style="8" bestFit="1" customWidth="1"/>
    <col min="3847" max="3847" width="14.88671875" style="8" bestFit="1" customWidth="1"/>
    <col min="3848" max="3848" width="10.109375" style="8" bestFit="1" customWidth="1"/>
    <col min="3849" max="3849" width="14.88671875" style="8" bestFit="1" customWidth="1"/>
    <col min="3850" max="3850" width="10.109375" style="8" bestFit="1" customWidth="1"/>
    <col min="3851" max="3851" width="14.88671875" style="8" bestFit="1" customWidth="1"/>
    <col min="3852" max="3852" width="10.109375" style="8" bestFit="1" customWidth="1"/>
    <col min="3853" max="3853" width="14.88671875" style="8" bestFit="1" customWidth="1"/>
    <col min="3854" max="3854" width="10.88671875" style="8" bestFit="1" customWidth="1"/>
    <col min="3855" max="3855" width="14.88671875" style="8" bestFit="1" customWidth="1"/>
    <col min="3856" max="3856" width="10.88671875" style="8" bestFit="1" customWidth="1"/>
    <col min="3857" max="3857" width="14.88671875" style="8" bestFit="1" customWidth="1"/>
    <col min="3858" max="3858" width="10.109375" style="8" bestFit="1" customWidth="1"/>
    <col min="3859" max="3859" width="14.88671875" style="8" bestFit="1" customWidth="1"/>
    <col min="3860" max="3860" width="10.109375" style="8" bestFit="1" customWidth="1"/>
    <col min="3861" max="3861" width="14.88671875" style="8" bestFit="1" customWidth="1"/>
    <col min="3862" max="3862" width="10.88671875" style="8" bestFit="1" customWidth="1"/>
    <col min="3863" max="3863" width="14.88671875" style="8" bestFit="1" customWidth="1"/>
    <col min="3864" max="3864" width="10.109375" style="8" bestFit="1" customWidth="1"/>
    <col min="3865" max="3865" width="14.88671875" style="8" bestFit="1" customWidth="1"/>
    <col min="3866" max="3866" width="10.109375" style="8" bestFit="1" customWidth="1"/>
    <col min="3867" max="3867" width="14.88671875" style="8" bestFit="1" customWidth="1"/>
    <col min="3868" max="3868" width="10.109375" style="8" bestFit="1" customWidth="1"/>
    <col min="3869" max="3869" width="14.88671875" style="8" bestFit="1" customWidth="1"/>
    <col min="3870" max="3870" width="10.88671875" style="8" bestFit="1" customWidth="1"/>
    <col min="3871" max="3871" width="14.88671875" style="8" bestFit="1" customWidth="1"/>
    <col min="3872" max="3872" width="10.109375" style="8" bestFit="1" customWidth="1"/>
    <col min="3873" max="3873" width="14.88671875" style="8" bestFit="1" customWidth="1"/>
    <col min="3874" max="3874" width="10.109375" style="8" bestFit="1" customWidth="1"/>
    <col min="3875" max="3875" width="14.88671875" style="8" bestFit="1" customWidth="1"/>
    <col min="3876" max="3876" width="10.109375" style="8" bestFit="1" customWidth="1"/>
    <col min="3877" max="3877" width="14.88671875" style="8" bestFit="1" customWidth="1"/>
    <col min="3878" max="3878" width="10.109375" style="8" bestFit="1" customWidth="1"/>
    <col min="3879" max="3879" width="14.88671875" style="8" bestFit="1" customWidth="1"/>
    <col min="3880" max="3880" width="10.109375" style="8" bestFit="1" customWidth="1"/>
    <col min="3881" max="3881" width="14.88671875" style="8" bestFit="1" customWidth="1"/>
    <col min="3882" max="3882" width="10.109375" style="8" bestFit="1" customWidth="1"/>
    <col min="3883" max="3883" width="14.88671875" style="8" bestFit="1" customWidth="1"/>
    <col min="3884" max="3884" width="10.88671875" style="8" bestFit="1" customWidth="1"/>
    <col min="3885" max="3885" width="14.88671875" style="8" bestFit="1" customWidth="1"/>
    <col min="3886" max="3886" width="10.109375" style="8" bestFit="1" customWidth="1"/>
    <col min="3887" max="3887" width="14.88671875" style="8" bestFit="1" customWidth="1"/>
    <col min="3888" max="3888" width="10.109375" style="8" bestFit="1" customWidth="1"/>
    <col min="3889" max="3889" width="14.88671875" style="8" bestFit="1" customWidth="1"/>
    <col min="3890" max="3890" width="10.109375" style="8" bestFit="1" customWidth="1"/>
    <col min="3891" max="3891" width="14.88671875" style="8" bestFit="1" customWidth="1"/>
    <col min="3892" max="3892" width="10.88671875" style="8" bestFit="1" customWidth="1"/>
    <col min="3893" max="3893" width="14.88671875" style="8" bestFit="1" customWidth="1"/>
    <col min="3894" max="3894" width="10.109375" style="8" bestFit="1" customWidth="1"/>
    <col min="3895" max="3895" width="14.88671875" style="8" bestFit="1" customWidth="1"/>
    <col min="3896" max="3896" width="10.109375" style="8" bestFit="1" customWidth="1"/>
    <col min="3897" max="3897" width="14.88671875" style="8" bestFit="1" customWidth="1"/>
    <col min="3898" max="3898" width="10.109375" style="8" bestFit="1" customWidth="1"/>
    <col min="3899" max="3899" width="14.88671875" style="8" bestFit="1" customWidth="1"/>
    <col min="3900" max="3900" width="10.109375" style="8" bestFit="1" customWidth="1"/>
    <col min="3901" max="3901" width="14.88671875" style="8" bestFit="1" customWidth="1"/>
    <col min="3902" max="3902" width="10.109375" style="8" bestFit="1" customWidth="1"/>
    <col min="3903" max="3903" width="14.88671875" style="8" bestFit="1" customWidth="1"/>
    <col min="3904" max="3904" width="10.109375" style="8" bestFit="1" customWidth="1"/>
    <col min="3905" max="3905" width="14.88671875" style="8" bestFit="1" customWidth="1"/>
    <col min="3906" max="3906" width="10.109375" style="8" bestFit="1" customWidth="1"/>
    <col min="3907" max="3907" width="14.88671875" style="8" bestFit="1" customWidth="1"/>
    <col min="3908" max="3908" width="10.109375" style="8" bestFit="1" customWidth="1"/>
    <col min="3909" max="3909" width="14.88671875" style="8" bestFit="1" customWidth="1"/>
    <col min="3910" max="3910" width="10.88671875" style="8" bestFit="1" customWidth="1"/>
    <col min="3911" max="3911" width="14.88671875" style="8" bestFit="1" customWidth="1"/>
    <col min="3912" max="3912" width="10.88671875" style="8" bestFit="1" customWidth="1"/>
    <col min="3913" max="3913" width="14.88671875" style="8" bestFit="1" customWidth="1"/>
    <col min="3914" max="3914" width="10.109375" style="8" bestFit="1" customWidth="1"/>
    <col min="3915" max="3915" width="14.88671875" style="8" bestFit="1" customWidth="1"/>
    <col min="3916" max="3916" width="10.109375" style="8" bestFit="1" customWidth="1"/>
    <col min="3917" max="3917" width="14.88671875" style="8" bestFit="1" customWidth="1"/>
    <col min="3918" max="3918" width="10.88671875" style="8" bestFit="1" customWidth="1"/>
    <col min="3919" max="3919" width="14.88671875" style="8" bestFit="1" customWidth="1"/>
    <col min="3920" max="3920" width="10.109375" style="8" bestFit="1" customWidth="1"/>
    <col min="3921" max="3921" width="14.88671875" style="8" bestFit="1" customWidth="1"/>
    <col min="3922" max="3922" width="10.109375" style="8" bestFit="1" customWidth="1"/>
    <col min="3923" max="3923" width="14.88671875" style="8" bestFit="1" customWidth="1"/>
    <col min="3924" max="3924" width="10.109375" style="8" bestFit="1" customWidth="1"/>
    <col min="3925" max="3925" width="14.88671875" style="8" bestFit="1" customWidth="1"/>
    <col min="3926" max="3926" width="10.109375" style="8" bestFit="1" customWidth="1"/>
    <col min="3927" max="3927" width="14.88671875" style="8" bestFit="1" customWidth="1"/>
    <col min="3928" max="3928" width="10.109375" style="8" bestFit="1" customWidth="1"/>
    <col min="3929" max="3929" width="14.88671875" style="8" bestFit="1" customWidth="1"/>
    <col min="3930" max="3930" width="10.109375" style="8" bestFit="1" customWidth="1"/>
    <col min="3931" max="3931" width="14.88671875" style="8" bestFit="1" customWidth="1"/>
    <col min="3932" max="3932" width="10.109375" style="8" bestFit="1" customWidth="1"/>
    <col min="3933" max="3933" width="14.88671875" style="8" bestFit="1" customWidth="1"/>
    <col min="3934" max="3934" width="10.109375" style="8" bestFit="1" customWidth="1"/>
    <col min="3935" max="3935" width="14.88671875" style="8" bestFit="1" customWidth="1"/>
    <col min="3936" max="3936" width="10.109375" style="8" bestFit="1" customWidth="1"/>
    <col min="3937" max="3937" width="14.88671875" style="8" bestFit="1" customWidth="1"/>
    <col min="3938" max="3938" width="10.109375" style="8" bestFit="1" customWidth="1"/>
    <col min="3939" max="3939" width="14.88671875" style="8" bestFit="1" customWidth="1"/>
    <col min="3940" max="3940" width="10.109375" style="8" bestFit="1" customWidth="1"/>
    <col min="3941" max="3941" width="14.88671875" style="8" bestFit="1" customWidth="1"/>
    <col min="3942" max="3942" width="10.109375" style="8" bestFit="1" customWidth="1"/>
    <col min="3943" max="3943" width="14.88671875" style="8" bestFit="1" customWidth="1"/>
    <col min="3944" max="3944" width="10.109375" style="8" bestFit="1" customWidth="1"/>
    <col min="3945" max="3945" width="14.88671875" style="8" bestFit="1" customWidth="1"/>
    <col min="3946" max="3946" width="10.109375" style="8" bestFit="1" customWidth="1"/>
    <col min="3947" max="3947" width="14.88671875" style="8" bestFit="1" customWidth="1"/>
    <col min="3948" max="3948" width="10.109375" style="8" bestFit="1" customWidth="1"/>
    <col min="3949" max="3949" width="14.88671875" style="8" bestFit="1" customWidth="1"/>
    <col min="3950" max="3950" width="10.109375" style="8" bestFit="1" customWidth="1"/>
    <col min="3951" max="3951" width="14.88671875" style="8" bestFit="1" customWidth="1"/>
    <col min="3952" max="3952" width="10.88671875" style="8" bestFit="1" customWidth="1"/>
    <col min="3953" max="3953" width="14.88671875" style="8" bestFit="1" customWidth="1"/>
    <col min="3954" max="3954" width="10.109375" style="8" bestFit="1" customWidth="1"/>
    <col min="3955" max="3955" width="14.88671875" style="8" bestFit="1" customWidth="1"/>
    <col min="3956" max="3956" width="10.109375" style="8" bestFit="1" customWidth="1"/>
    <col min="3957" max="3957" width="14.88671875" style="8" bestFit="1" customWidth="1"/>
    <col min="3958" max="3958" width="10.109375" style="8" bestFit="1" customWidth="1"/>
    <col min="3959" max="3959" width="14.88671875" style="8" bestFit="1" customWidth="1"/>
    <col min="3960" max="3960" width="10.109375" style="8" bestFit="1" customWidth="1"/>
    <col min="3961" max="3961" width="14.88671875" style="8" bestFit="1" customWidth="1"/>
    <col min="3962" max="3962" width="10.109375" style="8" bestFit="1" customWidth="1"/>
    <col min="3963" max="3963" width="14.88671875" style="8" bestFit="1" customWidth="1"/>
    <col min="3964" max="3964" width="10.109375" style="8" bestFit="1" customWidth="1"/>
    <col min="3965" max="3965" width="14.88671875" style="8" bestFit="1" customWidth="1"/>
    <col min="3966" max="3966" width="10.88671875" style="8" bestFit="1" customWidth="1"/>
    <col min="3967" max="3967" width="14.88671875" style="8" bestFit="1" customWidth="1"/>
    <col min="3968" max="3968" width="10.109375" style="8" bestFit="1" customWidth="1"/>
    <col min="3969" max="3969" width="14.88671875" style="8" bestFit="1" customWidth="1"/>
    <col min="3970" max="3970" width="10.109375" style="8" bestFit="1" customWidth="1"/>
    <col min="3971" max="3971" width="14.88671875" style="8" bestFit="1" customWidth="1"/>
    <col min="3972" max="3972" width="10.109375" style="8" bestFit="1" customWidth="1"/>
    <col min="3973" max="3973" width="14.88671875" style="8" bestFit="1" customWidth="1"/>
    <col min="3974" max="3974" width="10.109375" style="8" bestFit="1" customWidth="1"/>
    <col min="3975" max="3975" width="14.88671875" style="8" bestFit="1" customWidth="1"/>
    <col min="3976" max="3976" width="10.109375" style="8" bestFit="1" customWidth="1"/>
    <col min="3977" max="3977" width="14.88671875" style="8" bestFit="1" customWidth="1"/>
    <col min="3978" max="3978" width="10.109375" style="8" bestFit="1" customWidth="1"/>
    <col min="3979" max="3979" width="14.88671875" style="8" bestFit="1" customWidth="1"/>
    <col min="3980" max="3980" width="10.88671875" style="8" bestFit="1" customWidth="1"/>
    <col min="3981" max="3981" width="14.88671875" style="8" bestFit="1" customWidth="1"/>
    <col min="3982" max="3982" width="10.109375" style="8" bestFit="1" customWidth="1"/>
    <col min="3983" max="3983" width="14.88671875" style="8" bestFit="1" customWidth="1"/>
    <col min="3984" max="3984" width="10.109375" style="8" bestFit="1" customWidth="1"/>
    <col min="3985" max="3985" width="14.88671875" style="8" bestFit="1" customWidth="1"/>
    <col min="3986" max="3986" width="10.88671875" style="8" bestFit="1" customWidth="1"/>
    <col min="3987" max="3987" width="14.88671875" style="8" bestFit="1" customWidth="1"/>
    <col min="3988" max="3988" width="10.88671875" style="8" bestFit="1" customWidth="1"/>
    <col min="3989" max="3989" width="14.88671875" style="8" bestFit="1" customWidth="1"/>
    <col min="3990" max="3990" width="10.109375" style="8" bestFit="1" customWidth="1"/>
    <col min="3991" max="3991" width="14.88671875" style="8" bestFit="1" customWidth="1"/>
    <col min="3992" max="3992" width="10.109375" style="8" bestFit="1" customWidth="1"/>
    <col min="3993" max="3993" width="14.88671875" style="8" bestFit="1" customWidth="1"/>
    <col min="3994" max="3994" width="10.109375" style="8" bestFit="1" customWidth="1"/>
    <col min="3995" max="3995" width="14.88671875" style="8" bestFit="1" customWidth="1"/>
    <col min="3996" max="3996" width="10.109375" style="8" bestFit="1" customWidth="1"/>
    <col min="3997" max="3997" width="14.88671875" style="8" bestFit="1" customWidth="1"/>
    <col min="3998" max="3998" width="10.109375" style="8" bestFit="1" customWidth="1"/>
    <col min="3999" max="3999" width="14.88671875" style="8" bestFit="1" customWidth="1"/>
    <col min="4000" max="4000" width="10.109375" style="8" bestFit="1" customWidth="1"/>
    <col min="4001" max="4001" width="14.88671875" style="8" bestFit="1" customWidth="1"/>
    <col min="4002" max="4002" width="10.109375" style="8" bestFit="1" customWidth="1"/>
    <col min="4003" max="4003" width="14.88671875" style="8" bestFit="1" customWidth="1"/>
    <col min="4004" max="4004" width="10.109375" style="8" bestFit="1" customWidth="1"/>
    <col min="4005" max="4005" width="14.88671875" style="8" bestFit="1" customWidth="1"/>
    <col min="4006" max="4006" width="10.109375" style="8" bestFit="1" customWidth="1"/>
    <col min="4007" max="4007" width="14.88671875" style="8" bestFit="1" customWidth="1"/>
    <col min="4008" max="4008" width="10.109375" style="8" bestFit="1" customWidth="1"/>
    <col min="4009" max="4009" width="14.88671875" style="8" bestFit="1" customWidth="1"/>
    <col min="4010" max="4010" width="10.109375" style="8" bestFit="1" customWidth="1"/>
    <col min="4011" max="4011" width="14.88671875" style="8" bestFit="1" customWidth="1"/>
    <col min="4012" max="4012" width="10.109375" style="8" bestFit="1" customWidth="1"/>
    <col min="4013" max="4013" width="14.88671875" style="8" bestFit="1" customWidth="1"/>
    <col min="4014" max="4014" width="10.109375" style="8" bestFit="1" customWidth="1"/>
    <col min="4015" max="4015" width="14.88671875" style="8" bestFit="1" customWidth="1"/>
    <col min="4016" max="4016" width="10.109375" style="8" bestFit="1" customWidth="1"/>
    <col min="4017" max="4017" width="14.88671875" style="8" bestFit="1" customWidth="1"/>
    <col min="4018" max="4018" width="10.88671875" style="8" bestFit="1" customWidth="1"/>
    <col min="4019" max="4019" width="14.88671875" style="8" bestFit="1" customWidth="1"/>
    <col min="4020" max="4020" width="10.109375" style="8" bestFit="1" customWidth="1"/>
    <col min="4021" max="4021" width="14.88671875" style="8" bestFit="1" customWidth="1"/>
    <col min="4022" max="4022" width="10.109375" style="8" bestFit="1" customWidth="1"/>
    <col min="4023" max="4023" width="14.88671875" style="8" bestFit="1" customWidth="1"/>
    <col min="4024" max="4024" width="10.88671875" style="8" bestFit="1" customWidth="1"/>
    <col min="4025" max="4025" width="14.88671875" style="8" bestFit="1" customWidth="1"/>
    <col min="4026" max="4026" width="10.109375" style="8" bestFit="1" customWidth="1"/>
    <col min="4027" max="4027" width="14.88671875" style="8" bestFit="1" customWidth="1"/>
    <col min="4028" max="4028" width="10.88671875" style="8" bestFit="1" customWidth="1"/>
    <col min="4029" max="4029" width="14.88671875" style="8" bestFit="1" customWidth="1"/>
    <col min="4030" max="4030" width="10.109375" style="8" bestFit="1" customWidth="1"/>
    <col min="4031" max="4031" width="14.88671875" style="8" bestFit="1" customWidth="1"/>
    <col min="4032" max="4032" width="10.109375" style="8" bestFit="1" customWidth="1"/>
    <col min="4033" max="4033" width="14.88671875" style="8" bestFit="1" customWidth="1"/>
    <col min="4034" max="4034" width="10.88671875" style="8" bestFit="1" customWidth="1"/>
    <col min="4035" max="4035" width="14.88671875" style="8" bestFit="1" customWidth="1"/>
    <col min="4036" max="4036" width="10.109375" style="8" bestFit="1" customWidth="1"/>
    <col min="4037" max="4037" width="14.88671875" style="8" bestFit="1" customWidth="1"/>
    <col min="4038" max="4038" width="10.109375" style="8" bestFit="1" customWidth="1"/>
    <col min="4039" max="4039" width="14.88671875" style="8" bestFit="1" customWidth="1"/>
    <col min="4040" max="4040" width="10.109375" style="8" bestFit="1" customWidth="1"/>
    <col min="4041" max="4041" width="14.88671875" style="8" bestFit="1" customWidth="1"/>
    <col min="4042" max="4042" width="10.109375" style="8" bestFit="1" customWidth="1"/>
    <col min="4043" max="4043" width="14.88671875" style="8" bestFit="1" customWidth="1"/>
    <col min="4044" max="4044" width="10.109375" style="8" bestFit="1" customWidth="1"/>
    <col min="4045" max="4045" width="14.88671875" style="8" bestFit="1" customWidth="1"/>
    <col min="4046" max="4046" width="10.109375" style="8" bestFit="1" customWidth="1"/>
    <col min="4047" max="4047" width="14.88671875" style="8" bestFit="1" customWidth="1"/>
    <col min="4048" max="4048" width="10.109375" style="8" bestFit="1" customWidth="1"/>
    <col min="4049" max="4049" width="14.88671875" style="8" bestFit="1" customWidth="1"/>
    <col min="4050" max="4050" width="10.109375" style="8" bestFit="1" customWidth="1"/>
    <col min="4051" max="4051" width="14.88671875" style="8" bestFit="1" customWidth="1"/>
    <col min="4052" max="4052" width="10.109375" style="8" bestFit="1" customWidth="1"/>
    <col min="4053" max="4053" width="14.88671875" style="8" bestFit="1" customWidth="1"/>
    <col min="4054" max="4054" width="10.109375" style="8" bestFit="1" customWidth="1"/>
    <col min="4055" max="4055" width="14.88671875" style="8" bestFit="1" customWidth="1"/>
    <col min="4056" max="4056" width="10.109375" style="8" bestFit="1" customWidth="1"/>
    <col min="4057" max="4057" width="14.88671875" style="8" bestFit="1" customWidth="1"/>
    <col min="4058" max="4058" width="10.109375" style="8" bestFit="1" customWidth="1"/>
    <col min="4059" max="4059" width="14.88671875" style="8" bestFit="1" customWidth="1"/>
    <col min="4060" max="4060" width="10.88671875" style="8" bestFit="1" customWidth="1"/>
    <col min="4061" max="4061" width="14.88671875" style="8" bestFit="1" customWidth="1"/>
    <col min="4062" max="4062" width="10.109375" style="8" bestFit="1" customWidth="1"/>
    <col min="4063" max="4063" width="14.88671875" style="8" bestFit="1" customWidth="1"/>
    <col min="4064" max="4064" width="10.109375" style="8" bestFit="1" customWidth="1"/>
    <col min="4065" max="4065" width="14.88671875" style="8" bestFit="1" customWidth="1"/>
    <col min="4066" max="4066" width="10.109375" style="8" bestFit="1" customWidth="1"/>
    <col min="4067" max="4067" width="14.88671875" style="8" bestFit="1" customWidth="1"/>
    <col min="4068" max="4068" width="10.88671875" style="8" bestFit="1" customWidth="1"/>
    <col min="4069" max="4069" width="14.88671875" style="8" bestFit="1" customWidth="1"/>
    <col min="4070" max="4070" width="10.109375" style="8" bestFit="1" customWidth="1"/>
    <col min="4071" max="4071" width="14.88671875" style="8" bestFit="1" customWidth="1"/>
    <col min="4072" max="4072" width="10.109375" style="8" bestFit="1" customWidth="1"/>
    <col min="4073" max="4073" width="14.88671875" style="8" bestFit="1" customWidth="1"/>
    <col min="4074" max="4074" width="10.88671875" style="8" bestFit="1" customWidth="1"/>
    <col min="4075" max="4075" width="14.88671875" style="8" bestFit="1" customWidth="1"/>
    <col min="4076" max="4076" width="10.88671875" style="8" bestFit="1" customWidth="1"/>
    <col min="4077" max="4077" width="14.88671875" style="8" bestFit="1" customWidth="1"/>
    <col min="4078" max="4078" width="10.109375" style="8" bestFit="1" customWidth="1"/>
    <col min="4079" max="4079" width="14.88671875" style="8" bestFit="1" customWidth="1"/>
    <col min="4080" max="4080" width="10.109375" style="8" bestFit="1" customWidth="1"/>
    <col min="4081" max="4081" width="14.88671875" style="8" bestFit="1" customWidth="1"/>
    <col min="4082" max="4082" width="10.109375" style="8" bestFit="1" customWidth="1"/>
    <col min="4083" max="4083" width="14.88671875" style="8" bestFit="1" customWidth="1"/>
    <col min="4084" max="4084" width="10.88671875" style="8" bestFit="1" customWidth="1"/>
    <col min="4085" max="4085" width="14.88671875" style="8" bestFit="1" customWidth="1"/>
    <col min="4086" max="4086" width="10.109375" style="8" bestFit="1" customWidth="1"/>
    <col min="4087" max="4087" width="14.88671875" style="8" bestFit="1" customWidth="1"/>
    <col min="4088" max="4088" width="10.109375" style="8" bestFit="1" customWidth="1"/>
    <col min="4089" max="4089" width="14.88671875" style="8" bestFit="1" customWidth="1"/>
    <col min="4090" max="4090" width="10.109375" style="8" bestFit="1" customWidth="1"/>
    <col min="4091" max="4091" width="14.88671875" style="8" bestFit="1" customWidth="1"/>
    <col min="4092" max="4092" width="10.109375" style="8" bestFit="1" customWidth="1"/>
    <col min="4093" max="4093" width="14.88671875" style="8" bestFit="1" customWidth="1"/>
    <col min="4094" max="4094" width="10.109375" style="8" bestFit="1" customWidth="1"/>
    <col min="4095" max="4095" width="14.88671875" style="8" bestFit="1" customWidth="1"/>
    <col min="4096" max="4096" width="10.109375" style="8" bestFit="1" customWidth="1"/>
    <col min="4097" max="4097" width="14.88671875" style="8" bestFit="1" customWidth="1"/>
    <col min="4098" max="4098" width="10.109375" style="8" bestFit="1" customWidth="1"/>
    <col min="4099" max="4099" width="14.88671875" style="8" bestFit="1" customWidth="1"/>
    <col min="4100" max="4100" width="10.109375" style="8" bestFit="1" customWidth="1"/>
    <col min="4101" max="4101" width="14.88671875" style="8" bestFit="1" customWidth="1"/>
    <col min="4102" max="4102" width="10.88671875" style="8" bestFit="1" customWidth="1"/>
    <col min="4103" max="4103" width="14.88671875" style="8" bestFit="1" customWidth="1"/>
    <col min="4104" max="4104" width="10.109375" style="8" bestFit="1" customWidth="1"/>
    <col min="4105" max="4105" width="14.88671875" style="8" bestFit="1" customWidth="1"/>
    <col min="4106" max="4106" width="10.109375" style="8" bestFit="1" customWidth="1"/>
    <col min="4107" max="4107" width="14.88671875" style="8" bestFit="1" customWidth="1"/>
    <col min="4108" max="4108" width="10.88671875" style="8" bestFit="1" customWidth="1"/>
    <col min="4109" max="4109" width="14.88671875" style="8" bestFit="1" customWidth="1"/>
    <col min="4110" max="4110" width="10.109375" style="8" bestFit="1" customWidth="1"/>
    <col min="4111" max="4111" width="14.88671875" style="8" bestFit="1" customWidth="1"/>
    <col min="4112" max="4112" width="10.109375" style="8" bestFit="1" customWidth="1"/>
    <col min="4113" max="4113" width="14.88671875" style="8" bestFit="1" customWidth="1"/>
    <col min="4114" max="4114" width="10.109375" style="8" bestFit="1" customWidth="1"/>
    <col min="4115" max="4115" width="14.88671875" style="8" bestFit="1" customWidth="1"/>
    <col min="4116" max="4116" width="10.88671875" style="8" bestFit="1" customWidth="1"/>
    <col min="4117" max="4117" width="14.88671875" style="8" bestFit="1" customWidth="1"/>
    <col min="4118" max="4118" width="10.109375" style="8" bestFit="1" customWidth="1"/>
    <col min="4119" max="4119" width="14.88671875" style="8" bestFit="1" customWidth="1"/>
    <col min="4120" max="4120" width="10.109375" style="8" bestFit="1" customWidth="1"/>
    <col min="4121" max="4121" width="14.88671875" style="8" bestFit="1" customWidth="1"/>
    <col min="4122" max="4122" width="10.88671875" style="8" bestFit="1" customWidth="1"/>
    <col min="4123" max="4123" width="14.88671875" style="8" bestFit="1" customWidth="1"/>
    <col min="4124" max="4124" width="10.109375" style="8" bestFit="1" customWidth="1"/>
    <col min="4125" max="4125" width="14.88671875" style="8" bestFit="1" customWidth="1"/>
    <col min="4126" max="4126" width="10.109375" style="8" bestFit="1" customWidth="1"/>
    <col min="4127" max="4127" width="14.88671875" style="8" bestFit="1" customWidth="1"/>
    <col min="4128" max="4128" width="10.109375" style="8" bestFit="1" customWidth="1"/>
    <col min="4129" max="4129" width="14.88671875" style="8" bestFit="1" customWidth="1"/>
    <col min="4130" max="4130" width="10.88671875" style="8" bestFit="1" customWidth="1"/>
    <col min="4131" max="4131" width="14.88671875" style="8" bestFit="1" customWidth="1"/>
    <col min="4132" max="4132" width="10.109375" style="8" bestFit="1" customWidth="1"/>
    <col min="4133" max="4133" width="14.88671875" style="8" bestFit="1" customWidth="1"/>
    <col min="4134" max="4134" width="10.109375" style="8" bestFit="1" customWidth="1"/>
    <col min="4135" max="4135" width="14.88671875" style="8" bestFit="1" customWidth="1"/>
    <col min="4136" max="4136" width="10.109375" style="8" bestFit="1" customWidth="1"/>
    <col min="4137" max="4137" width="14.88671875" style="8" bestFit="1" customWidth="1"/>
    <col min="4138" max="4138" width="10.109375" style="8" bestFit="1" customWidth="1"/>
    <col min="4139" max="4139" width="14.88671875" style="8" bestFit="1" customWidth="1"/>
    <col min="4140" max="4140" width="10.109375" style="8" bestFit="1" customWidth="1"/>
    <col min="4141" max="4141" width="14.88671875" style="8" bestFit="1" customWidth="1"/>
    <col min="4142" max="4142" width="10.109375" style="8" bestFit="1" customWidth="1"/>
    <col min="4143" max="4143" width="14.88671875" style="8" bestFit="1" customWidth="1"/>
    <col min="4144" max="4144" width="10.109375" style="8" bestFit="1" customWidth="1"/>
    <col min="4145" max="4145" width="14.88671875" style="8" bestFit="1" customWidth="1"/>
    <col min="4146" max="4146" width="10.109375" style="8" bestFit="1" customWidth="1"/>
    <col min="4147" max="4147" width="14.88671875" style="8" bestFit="1" customWidth="1"/>
    <col min="4148" max="4148" width="10.109375" style="8" bestFit="1" customWidth="1"/>
    <col min="4149" max="4149" width="14.88671875" style="8" bestFit="1" customWidth="1"/>
    <col min="4150" max="4150" width="10.109375" style="8" bestFit="1" customWidth="1"/>
    <col min="4151" max="4151" width="14.88671875" style="8" bestFit="1" customWidth="1"/>
    <col min="4152" max="4152" width="10.109375" style="8" bestFit="1" customWidth="1"/>
    <col min="4153" max="4153" width="14.88671875" style="8" bestFit="1" customWidth="1"/>
    <col min="4154" max="4154" width="10.88671875" style="8" bestFit="1" customWidth="1"/>
    <col min="4155" max="4155" width="14.88671875" style="8" bestFit="1" customWidth="1"/>
    <col min="4156" max="4156" width="10.109375" style="8" bestFit="1" customWidth="1"/>
    <col min="4157" max="4157" width="14.88671875" style="8" bestFit="1" customWidth="1"/>
    <col min="4158" max="4158" width="10.88671875" style="8" bestFit="1" customWidth="1"/>
    <col min="4159" max="4159" width="14.88671875" style="8" bestFit="1" customWidth="1"/>
    <col min="4160" max="4160" width="10.88671875" style="8" bestFit="1" customWidth="1"/>
    <col min="4161" max="4161" width="14.88671875" style="8" bestFit="1" customWidth="1"/>
    <col min="4162" max="4162" width="10.88671875" style="8" bestFit="1" customWidth="1"/>
    <col min="4163" max="4163" width="14.88671875" style="8" bestFit="1" customWidth="1"/>
    <col min="4164" max="4164" width="10.109375" style="8" bestFit="1" customWidth="1"/>
    <col min="4165" max="4165" width="14.88671875" style="8" bestFit="1" customWidth="1"/>
    <col min="4166" max="4166" width="10.109375" style="8" bestFit="1" customWidth="1"/>
    <col min="4167" max="4167" width="14.88671875" style="8" bestFit="1" customWidth="1"/>
    <col min="4168" max="4168" width="10.109375" style="8" bestFit="1" customWidth="1"/>
    <col min="4169" max="4169" width="14.88671875" style="8" bestFit="1" customWidth="1"/>
    <col min="4170" max="4170" width="10.109375" style="8" bestFit="1" customWidth="1"/>
    <col min="4171" max="4171" width="14.88671875" style="8" bestFit="1" customWidth="1"/>
    <col min="4172" max="4172" width="10.109375" style="8" bestFit="1" customWidth="1"/>
    <col min="4173" max="4173" width="14.88671875" style="8" bestFit="1" customWidth="1"/>
    <col min="4174" max="4174" width="10.88671875" style="8" bestFit="1" customWidth="1"/>
    <col min="4175" max="4175" width="14.88671875" style="8" bestFit="1" customWidth="1"/>
    <col min="4176" max="4176" width="10.88671875" style="8" bestFit="1" customWidth="1"/>
    <col min="4177" max="4177" width="14.88671875" style="8" bestFit="1" customWidth="1"/>
    <col min="4178" max="4178" width="10.109375" style="8" bestFit="1" customWidth="1"/>
    <col min="4179" max="4179" width="14.88671875" style="8" bestFit="1" customWidth="1"/>
    <col min="4180" max="4180" width="10.109375" style="8" bestFit="1" customWidth="1"/>
    <col min="4181" max="4181" width="14.88671875" style="8" bestFit="1" customWidth="1"/>
    <col min="4182" max="4182" width="10.109375" style="8" bestFit="1" customWidth="1"/>
    <col min="4183" max="4183" width="14.88671875" style="8" bestFit="1" customWidth="1"/>
    <col min="4184" max="4184" width="10.109375" style="8" bestFit="1" customWidth="1"/>
    <col min="4185" max="4185" width="14.88671875" style="8" bestFit="1" customWidth="1"/>
    <col min="4186" max="4186" width="10.88671875" style="8" bestFit="1" customWidth="1"/>
    <col min="4187" max="4187" width="14.88671875" style="8" bestFit="1" customWidth="1"/>
    <col min="4188" max="4188" width="10.109375" style="8" bestFit="1" customWidth="1"/>
    <col min="4189" max="4189" width="14.88671875" style="8" bestFit="1" customWidth="1"/>
    <col min="4190" max="4190" width="10.109375" style="8" bestFit="1" customWidth="1"/>
    <col min="4191" max="4191" width="14.88671875" style="8" bestFit="1" customWidth="1"/>
    <col min="4192" max="4192" width="10.109375" style="8" bestFit="1" customWidth="1"/>
    <col min="4193" max="4193" width="14.88671875" style="8" bestFit="1" customWidth="1"/>
    <col min="4194" max="4194" width="10.109375" style="8" bestFit="1" customWidth="1"/>
    <col min="4195" max="4195" width="14.88671875" style="8" bestFit="1" customWidth="1"/>
    <col min="4196" max="4196" width="10.109375" style="8" bestFit="1" customWidth="1"/>
    <col min="4197" max="4197" width="14.88671875" style="8" bestFit="1" customWidth="1"/>
    <col min="4198" max="4198" width="10.109375" style="8" bestFit="1" customWidth="1"/>
    <col min="4199" max="4199" width="14.88671875" style="8" bestFit="1" customWidth="1"/>
    <col min="4200" max="4200" width="10.109375" style="8" bestFit="1" customWidth="1"/>
    <col min="4201" max="4201" width="14.88671875" style="8" bestFit="1" customWidth="1"/>
    <col min="4202" max="4202" width="10.109375" style="8" bestFit="1" customWidth="1"/>
    <col min="4203" max="4203" width="14.88671875" style="8" bestFit="1" customWidth="1"/>
    <col min="4204" max="4204" width="10.109375" style="8" bestFit="1" customWidth="1"/>
    <col min="4205" max="4205" width="14.88671875" style="8" bestFit="1" customWidth="1"/>
    <col min="4206" max="4206" width="10.109375" style="8" bestFit="1" customWidth="1"/>
    <col min="4207" max="4207" width="14.88671875" style="8" bestFit="1" customWidth="1"/>
    <col min="4208" max="4208" width="10.88671875" style="8" bestFit="1" customWidth="1"/>
    <col min="4209" max="4209" width="14.88671875" style="8" bestFit="1" customWidth="1"/>
    <col min="4210" max="4210" width="10.109375" style="8" bestFit="1" customWidth="1"/>
    <col min="4211" max="4211" width="14.88671875" style="8" bestFit="1" customWidth="1"/>
    <col min="4212" max="4212" width="10.109375" style="8" bestFit="1" customWidth="1"/>
    <col min="4213" max="4213" width="14.88671875" style="8" bestFit="1" customWidth="1"/>
    <col min="4214" max="4214" width="10.109375" style="8" bestFit="1" customWidth="1"/>
    <col min="4215" max="4215" width="14.88671875" style="8" bestFit="1" customWidth="1"/>
    <col min="4216" max="4216" width="10.109375" style="8" bestFit="1" customWidth="1"/>
    <col min="4217" max="4217" width="14.88671875" style="8" bestFit="1" customWidth="1"/>
    <col min="4218" max="4218" width="10.109375" style="8" bestFit="1" customWidth="1"/>
    <col min="4219" max="4219" width="14.88671875" style="8" bestFit="1" customWidth="1"/>
    <col min="4220" max="4220" width="10.88671875" style="8" bestFit="1" customWidth="1"/>
    <col min="4221" max="4221" width="14.88671875" style="8" bestFit="1" customWidth="1"/>
    <col min="4222" max="4222" width="10.109375" style="8" bestFit="1" customWidth="1"/>
    <col min="4223" max="4223" width="14.88671875" style="8" bestFit="1" customWidth="1"/>
    <col min="4224" max="4224" width="10.88671875" style="8" bestFit="1" customWidth="1"/>
    <col min="4225" max="4225" width="14.88671875" style="8" bestFit="1" customWidth="1"/>
    <col min="4226" max="4226" width="10.109375" style="8" bestFit="1" customWidth="1"/>
    <col min="4227" max="4227" width="14.88671875" style="8" bestFit="1" customWidth="1"/>
    <col min="4228" max="4228" width="10.88671875" style="8" bestFit="1" customWidth="1"/>
    <col min="4229" max="4229" width="14.88671875" style="8" bestFit="1" customWidth="1"/>
    <col min="4230" max="4230" width="10.109375" style="8" bestFit="1" customWidth="1"/>
    <col min="4231" max="4231" width="14.88671875" style="8" bestFit="1" customWidth="1"/>
    <col min="4232" max="4232" width="10.109375" style="8" bestFit="1" customWidth="1"/>
    <col min="4233" max="4233" width="14.88671875" style="8" bestFit="1" customWidth="1"/>
    <col min="4234" max="4234" width="10.109375" style="8" bestFit="1" customWidth="1"/>
    <col min="4235" max="4235" width="14.88671875" style="8" bestFit="1" customWidth="1"/>
    <col min="4236" max="4236" width="10.109375" style="8" bestFit="1" customWidth="1"/>
    <col min="4237" max="4237" width="14.88671875" style="8" bestFit="1" customWidth="1"/>
    <col min="4238" max="4238" width="10.109375" style="8" bestFit="1" customWidth="1"/>
    <col min="4239" max="4239" width="14.88671875" style="8" bestFit="1" customWidth="1"/>
    <col min="4240" max="4240" width="10.109375" style="8" bestFit="1" customWidth="1"/>
    <col min="4241" max="4241" width="14.88671875" style="8" bestFit="1" customWidth="1"/>
    <col min="4242" max="4242" width="10.109375" style="8" bestFit="1" customWidth="1"/>
    <col min="4243" max="4243" width="14.88671875" style="8" bestFit="1" customWidth="1"/>
    <col min="4244" max="4244" width="10.88671875" style="8" bestFit="1" customWidth="1"/>
    <col min="4245" max="4245" width="14.88671875" style="8" bestFit="1" customWidth="1"/>
    <col min="4246" max="4246" width="10.109375" style="8" bestFit="1" customWidth="1"/>
    <col min="4247" max="4247" width="14.88671875" style="8" bestFit="1" customWidth="1"/>
    <col min="4248" max="4248" width="10.109375" style="8" bestFit="1" customWidth="1"/>
    <col min="4249" max="4249" width="14.88671875" style="8" bestFit="1" customWidth="1"/>
    <col min="4250" max="4250" width="10.88671875" style="8" bestFit="1" customWidth="1"/>
    <col min="4251" max="4251" width="14.88671875" style="8" bestFit="1" customWidth="1"/>
    <col min="4252" max="4252" width="10.88671875" style="8" bestFit="1" customWidth="1"/>
    <col min="4253" max="4253" width="14.88671875" style="8" bestFit="1" customWidth="1"/>
    <col min="4254" max="4254" width="10.109375" style="8" bestFit="1" customWidth="1"/>
    <col min="4255" max="4255" width="14.88671875" style="8" bestFit="1" customWidth="1"/>
    <col min="4256" max="4256" width="10.109375" style="8" bestFit="1" customWidth="1"/>
    <col min="4257" max="4257" width="14.88671875" style="8" bestFit="1" customWidth="1"/>
    <col min="4258" max="4258" width="10.109375" style="8" bestFit="1" customWidth="1"/>
    <col min="4259" max="4259" width="14.88671875" style="8" bestFit="1" customWidth="1"/>
    <col min="4260" max="4260" width="10.109375" style="8" bestFit="1" customWidth="1"/>
    <col min="4261" max="4261" width="14.88671875" style="8" bestFit="1" customWidth="1"/>
    <col min="4262" max="4262" width="10.109375" style="8" bestFit="1" customWidth="1"/>
    <col min="4263" max="4263" width="14.88671875" style="8" bestFit="1" customWidth="1"/>
    <col min="4264" max="4264" width="10.88671875" style="8" bestFit="1" customWidth="1"/>
    <col min="4265" max="4265" width="14.88671875" style="8" bestFit="1" customWidth="1"/>
    <col min="4266" max="4266" width="10.109375" style="8" bestFit="1" customWidth="1"/>
    <col min="4267" max="4267" width="14.88671875" style="8" bestFit="1" customWidth="1"/>
    <col min="4268" max="4268" width="10.109375" style="8" bestFit="1" customWidth="1"/>
    <col min="4269" max="4269" width="14.88671875" style="8" bestFit="1" customWidth="1"/>
    <col min="4270" max="4270" width="10.109375" style="8" bestFit="1" customWidth="1"/>
    <col min="4271" max="4271" width="14.88671875" style="8" bestFit="1" customWidth="1"/>
    <col min="4272" max="4272" width="10.109375" style="8" bestFit="1" customWidth="1"/>
    <col min="4273" max="4273" width="14.88671875" style="8" bestFit="1" customWidth="1"/>
    <col min="4274" max="4274" width="10.109375" style="8" bestFit="1" customWidth="1"/>
    <col min="4275" max="4275" width="14.88671875" style="8" bestFit="1" customWidth="1"/>
    <col min="4276" max="4276" width="10.109375" style="8" bestFit="1" customWidth="1"/>
    <col min="4277" max="4277" width="14.88671875" style="8" bestFit="1" customWidth="1"/>
    <col min="4278" max="4278" width="10.109375" style="8" bestFit="1" customWidth="1"/>
    <col min="4279" max="4279" width="14.88671875" style="8" bestFit="1" customWidth="1"/>
    <col min="4280" max="4280" width="10.109375" style="8" bestFit="1" customWidth="1"/>
    <col min="4281" max="4281" width="14.88671875" style="8" bestFit="1" customWidth="1"/>
    <col min="4282" max="4282" width="10.109375" style="8" bestFit="1" customWidth="1"/>
    <col min="4283" max="4283" width="14.88671875" style="8" bestFit="1" customWidth="1"/>
    <col min="4284" max="4284" width="10.109375" style="8" bestFit="1" customWidth="1"/>
    <col min="4285" max="4285" width="14.88671875" style="8" bestFit="1" customWidth="1"/>
    <col min="4286" max="4286" width="10.88671875" style="8" bestFit="1" customWidth="1"/>
    <col min="4287" max="4287" width="14.88671875" style="8" bestFit="1" customWidth="1"/>
    <col min="4288" max="4288" width="10.109375" style="8" bestFit="1" customWidth="1"/>
    <col min="4289" max="4289" width="14.88671875" style="8" bestFit="1" customWidth="1"/>
    <col min="4290" max="4290" width="10.109375" style="8" bestFit="1" customWidth="1"/>
    <col min="4291" max="4291" width="14.88671875" style="8" bestFit="1" customWidth="1"/>
    <col min="4292" max="4292" width="10.88671875" style="8" bestFit="1" customWidth="1"/>
    <col min="4293" max="4293" width="14.88671875" style="8" bestFit="1" customWidth="1"/>
    <col min="4294" max="4294" width="10.109375" style="8" bestFit="1" customWidth="1"/>
    <col min="4295" max="4295" width="14.88671875" style="8" bestFit="1" customWidth="1"/>
    <col min="4296" max="4296" width="10.109375" style="8" bestFit="1" customWidth="1"/>
    <col min="4297" max="4297" width="14.88671875" style="8" bestFit="1" customWidth="1"/>
    <col min="4298" max="4298" width="10.109375" style="8" bestFit="1" customWidth="1"/>
    <col min="4299" max="4299" width="14.88671875" style="8" bestFit="1" customWidth="1"/>
    <col min="4300" max="4300" width="10.88671875" style="8" bestFit="1" customWidth="1"/>
    <col min="4301" max="4301" width="14.88671875" style="8" bestFit="1" customWidth="1"/>
    <col min="4302" max="4302" width="10.109375" style="8" bestFit="1" customWidth="1"/>
    <col min="4303" max="4303" width="14.88671875" style="8" bestFit="1" customWidth="1"/>
    <col min="4304" max="4304" width="10.109375" style="8" bestFit="1" customWidth="1"/>
    <col min="4305" max="4305" width="14.88671875" style="8" bestFit="1" customWidth="1"/>
    <col min="4306" max="4306" width="10.109375" style="8" bestFit="1" customWidth="1"/>
    <col min="4307" max="4307" width="14.88671875" style="8" bestFit="1" customWidth="1"/>
    <col min="4308" max="4308" width="10.109375" style="8" bestFit="1" customWidth="1"/>
    <col min="4309" max="4309" width="14.88671875" style="8" bestFit="1" customWidth="1"/>
    <col min="4310" max="4310" width="10.109375" style="8" bestFit="1" customWidth="1"/>
    <col min="4311" max="4311" width="14.88671875" style="8" bestFit="1" customWidth="1"/>
    <col min="4312" max="4312" width="10.109375" style="8" bestFit="1" customWidth="1"/>
    <col min="4313" max="4313" width="14.88671875" style="8" bestFit="1" customWidth="1"/>
    <col min="4314" max="4314" width="10.109375" style="8" bestFit="1" customWidth="1"/>
    <col min="4315" max="4315" width="14.88671875" style="8" bestFit="1" customWidth="1"/>
    <col min="4316" max="4316" width="10.109375" style="8" bestFit="1" customWidth="1"/>
    <col min="4317" max="4317" width="14.88671875" style="8" bestFit="1" customWidth="1"/>
    <col min="4318" max="4318" width="10.109375" style="8" bestFit="1" customWidth="1"/>
    <col min="4319" max="4319" width="14.88671875" style="8" bestFit="1" customWidth="1"/>
    <col min="4320" max="4320" width="10.109375" style="8" bestFit="1" customWidth="1"/>
    <col min="4321" max="4321" width="14.88671875" style="8" bestFit="1" customWidth="1"/>
    <col min="4322" max="4322" width="10.109375" style="8" bestFit="1" customWidth="1"/>
    <col min="4323" max="4323" width="14.88671875" style="8" bestFit="1" customWidth="1"/>
    <col min="4324" max="4324" width="10.88671875" style="8" bestFit="1" customWidth="1"/>
    <col min="4325" max="4325" width="14.88671875" style="8" bestFit="1" customWidth="1"/>
    <col min="4326" max="4326" width="10.88671875" style="8" bestFit="1" customWidth="1"/>
    <col min="4327" max="4327" width="14.88671875" style="8" bestFit="1" customWidth="1"/>
    <col min="4328" max="4328" width="10.109375" style="8" bestFit="1" customWidth="1"/>
    <col min="4329" max="4329" width="14.88671875" style="8" bestFit="1" customWidth="1"/>
    <col min="4330" max="4330" width="10.109375" style="8" bestFit="1" customWidth="1"/>
    <col min="4331" max="4331" width="14.88671875" style="8" bestFit="1" customWidth="1"/>
    <col min="4332" max="4332" width="10.88671875" style="8" bestFit="1" customWidth="1"/>
    <col min="4333" max="4333" width="14.88671875" style="8" bestFit="1" customWidth="1"/>
    <col min="4334" max="4334" width="10.109375" style="8" bestFit="1" customWidth="1"/>
    <col min="4335" max="4335" width="14.88671875" style="8" bestFit="1" customWidth="1"/>
    <col min="4336" max="4336" width="10.88671875" style="8" bestFit="1" customWidth="1"/>
    <col min="4337" max="4337" width="14.88671875" style="8" bestFit="1" customWidth="1"/>
    <col min="4338" max="4338" width="10.109375" style="8" bestFit="1" customWidth="1"/>
    <col min="4339" max="4339" width="14.88671875" style="8" bestFit="1" customWidth="1"/>
    <col min="4340" max="4340" width="10.109375" style="8" bestFit="1" customWidth="1"/>
    <col min="4341" max="4341" width="14.88671875" style="8" bestFit="1" customWidth="1"/>
    <col min="4342" max="4342" width="10.109375" style="8" bestFit="1" customWidth="1"/>
    <col min="4343" max="4343" width="14.88671875" style="8" bestFit="1" customWidth="1"/>
    <col min="4344" max="4344" width="10.88671875" style="8" bestFit="1" customWidth="1"/>
    <col min="4345" max="4345" width="14.88671875" style="8" bestFit="1" customWidth="1"/>
    <col min="4346" max="4346" width="10.109375" style="8" bestFit="1" customWidth="1"/>
    <col min="4347" max="4347" width="14.88671875" style="8" bestFit="1" customWidth="1"/>
    <col min="4348" max="4348" width="10.88671875" style="8" bestFit="1" customWidth="1"/>
    <col min="4349" max="4349" width="14.88671875" style="8" bestFit="1" customWidth="1"/>
    <col min="4350" max="4350" width="10.88671875" style="8" bestFit="1" customWidth="1"/>
    <col min="4351" max="4351" width="14.88671875" style="8" bestFit="1" customWidth="1"/>
    <col min="4352" max="4352" width="10.109375" style="8" bestFit="1" customWidth="1"/>
    <col min="4353" max="4353" width="14.88671875" style="8" bestFit="1" customWidth="1"/>
    <col min="4354" max="4354" width="10.109375" style="8" bestFit="1" customWidth="1"/>
    <col min="4355" max="4355" width="14.88671875" style="8" bestFit="1" customWidth="1"/>
    <col min="4356" max="4356" width="10.109375" style="8" bestFit="1" customWidth="1"/>
    <col min="4357" max="4357" width="14.88671875" style="8" bestFit="1" customWidth="1"/>
    <col min="4358" max="4358" width="10.109375" style="8" bestFit="1" customWidth="1"/>
    <col min="4359" max="4359" width="14.88671875" style="8" bestFit="1" customWidth="1"/>
    <col min="4360" max="4360" width="10.109375" style="8" bestFit="1" customWidth="1"/>
    <col min="4361" max="4361" width="14.88671875" style="8" bestFit="1" customWidth="1"/>
    <col min="4362" max="4362" width="10.109375" style="8" bestFit="1" customWidth="1"/>
    <col min="4363" max="4363" width="14.88671875" style="8" bestFit="1" customWidth="1"/>
    <col min="4364" max="4364" width="10.109375" style="8" bestFit="1" customWidth="1"/>
    <col min="4365" max="4365" width="14.88671875" style="8" bestFit="1" customWidth="1"/>
    <col min="4366" max="4366" width="10.109375" style="8" bestFit="1" customWidth="1"/>
    <col min="4367" max="4367" width="14.88671875" style="8" bestFit="1" customWidth="1"/>
    <col min="4368" max="4368" width="10.109375" style="8" bestFit="1" customWidth="1"/>
    <col min="4369" max="4369" width="14.88671875" style="8" bestFit="1" customWidth="1"/>
    <col min="4370" max="4370" width="10.109375" style="8" bestFit="1" customWidth="1"/>
    <col min="4371" max="4371" width="14.88671875" style="8" bestFit="1" customWidth="1"/>
    <col min="4372" max="4372" width="10.109375" style="8" bestFit="1" customWidth="1"/>
    <col min="4373" max="4373" width="14.88671875" style="8" bestFit="1" customWidth="1"/>
    <col min="4374" max="4374" width="10.109375" style="8" bestFit="1" customWidth="1"/>
    <col min="4375" max="4375" width="14.88671875" style="8" bestFit="1" customWidth="1"/>
    <col min="4376" max="4376" width="10.109375" style="8" bestFit="1" customWidth="1"/>
    <col min="4377" max="4377" width="14.88671875" style="8" bestFit="1" customWidth="1"/>
    <col min="4378" max="4378" width="10.109375" style="8" bestFit="1" customWidth="1"/>
    <col min="4379" max="4379" width="14.88671875" style="8" bestFit="1" customWidth="1"/>
    <col min="4380" max="4380" width="10.109375" style="8" bestFit="1" customWidth="1"/>
    <col min="4381" max="4381" width="14.88671875" style="8" bestFit="1" customWidth="1"/>
    <col min="4382" max="4382" width="10.88671875" style="8" bestFit="1" customWidth="1"/>
    <col min="4383" max="4383" width="14.88671875" style="8" bestFit="1" customWidth="1"/>
    <col min="4384" max="4384" width="10.88671875" style="8" bestFit="1" customWidth="1"/>
    <col min="4385" max="4385" width="14.88671875" style="8" bestFit="1" customWidth="1"/>
    <col min="4386" max="4386" width="10.109375" style="8" bestFit="1" customWidth="1"/>
    <col min="4387" max="4387" width="14.88671875" style="8" bestFit="1" customWidth="1"/>
    <col min="4388" max="4388" width="10.109375" style="8" bestFit="1" customWidth="1"/>
    <col min="4389" max="4389" width="14.88671875" style="8" bestFit="1" customWidth="1"/>
    <col min="4390" max="4390" width="10.109375" style="8" bestFit="1" customWidth="1"/>
    <col min="4391" max="4391" width="14.88671875" style="8" bestFit="1" customWidth="1"/>
    <col min="4392" max="4392" width="10.109375" style="8" bestFit="1" customWidth="1"/>
    <col min="4393" max="4393" width="14.88671875" style="8" bestFit="1" customWidth="1"/>
    <col min="4394" max="4394" width="10.109375" style="8" bestFit="1" customWidth="1"/>
    <col min="4395" max="4395" width="14.88671875" style="8" bestFit="1" customWidth="1"/>
    <col min="4396" max="4396" width="10.109375" style="8" bestFit="1" customWidth="1"/>
    <col min="4397" max="4397" width="14.88671875" style="8" bestFit="1" customWidth="1"/>
    <col min="4398" max="4398" width="10.109375" style="8" bestFit="1" customWidth="1"/>
    <col min="4399" max="4399" width="14.88671875" style="8" bestFit="1" customWidth="1"/>
    <col min="4400" max="4400" width="10.109375" style="8" bestFit="1" customWidth="1"/>
    <col min="4401" max="4401" width="14.88671875" style="8" bestFit="1" customWidth="1"/>
    <col min="4402" max="4402" width="10.109375" style="8" bestFit="1" customWidth="1"/>
    <col min="4403" max="4403" width="14.88671875" style="8" bestFit="1" customWidth="1"/>
    <col min="4404" max="4404" width="10.88671875" style="8" bestFit="1" customWidth="1"/>
    <col min="4405" max="4405" width="14.88671875" style="8" bestFit="1" customWidth="1"/>
    <col min="4406" max="4406" width="10.109375" style="8" bestFit="1" customWidth="1"/>
    <col min="4407" max="4407" width="14.88671875" style="8" bestFit="1" customWidth="1"/>
    <col min="4408" max="4408" width="10.109375" style="8" bestFit="1" customWidth="1"/>
    <col min="4409" max="4409" width="14.88671875" style="8" bestFit="1" customWidth="1"/>
    <col min="4410" max="4410" width="10.109375" style="8" bestFit="1" customWidth="1"/>
    <col min="4411" max="4411" width="14.88671875" style="8" bestFit="1" customWidth="1"/>
    <col min="4412" max="4412" width="10.109375" style="8" bestFit="1" customWidth="1"/>
    <col min="4413" max="4413" width="14.88671875" style="8" bestFit="1" customWidth="1"/>
    <col min="4414" max="4414" width="10.88671875" style="8" bestFit="1" customWidth="1"/>
    <col min="4415" max="4415" width="14.88671875" style="8" bestFit="1" customWidth="1"/>
    <col min="4416" max="4416" width="10.109375" style="8" bestFit="1" customWidth="1"/>
    <col min="4417" max="4417" width="14.88671875" style="8" bestFit="1" customWidth="1"/>
    <col min="4418" max="4418" width="10.109375" style="8" bestFit="1" customWidth="1"/>
    <col min="4419" max="4419" width="14.88671875" style="8" bestFit="1" customWidth="1"/>
    <col min="4420" max="4420" width="10.109375" style="8" bestFit="1" customWidth="1"/>
    <col min="4421" max="4421" width="14.88671875" style="8" bestFit="1" customWidth="1"/>
    <col min="4422" max="4422" width="10.109375" style="8" bestFit="1" customWidth="1"/>
    <col min="4423" max="4423" width="14.88671875" style="8" bestFit="1" customWidth="1"/>
    <col min="4424" max="4424" width="10.109375" style="8" bestFit="1" customWidth="1"/>
    <col min="4425" max="4425" width="14.88671875" style="8" bestFit="1" customWidth="1"/>
    <col min="4426" max="4426" width="10.109375" style="8" bestFit="1" customWidth="1"/>
    <col min="4427" max="4427" width="14.88671875" style="8" bestFit="1" customWidth="1"/>
    <col min="4428" max="4428" width="10.88671875" style="8" bestFit="1" customWidth="1"/>
    <col min="4429" max="4429" width="14.88671875" style="8" bestFit="1" customWidth="1"/>
    <col min="4430" max="4430" width="10.109375" style="8" bestFit="1" customWidth="1"/>
    <col min="4431" max="4431" width="14.88671875" style="8" bestFit="1" customWidth="1"/>
    <col min="4432" max="4432" width="10.88671875" style="8" bestFit="1" customWidth="1"/>
    <col min="4433" max="4433" width="14.88671875" style="8" bestFit="1" customWidth="1"/>
    <col min="4434" max="4434" width="10.109375" style="8" bestFit="1" customWidth="1"/>
    <col min="4435" max="4435" width="14.88671875" style="8" bestFit="1" customWidth="1"/>
    <col min="4436" max="4436" width="10.109375" style="8" bestFit="1" customWidth="1"/>
    <col min="4437" max="4437" width="14.88671875" style="8" bestFit="1" customWidth="1"/>
    <col min="4438" max="4438" width="10.88671875" style="8" bestFit="1" customWidth="1"/>
    <col min="4439" max="4439" width="14.88671875" style="8" bestFit="1" customWidth="1"/>
    <col min="4440" max="4440" width="10.109375" style="8" bestFit="1" customWidth="1"/>
    <col min="4441" max="4441" width="14.88671875" style="8" bestFit="1" customWidth="1"/>
    <col min="4442" max="4442" width="10.109375" style="8" bestFit="1" customWidth="1"/>
    <col min="4443" max="4443" width="14.88671875" style="8" bestFit="1" customWidth="1"/>
    <col min="4444" max="4444" width="10.109375" style="8" bestFit="1" customWidth="1"/>
    <col min="4445" max="4445" width="14.88671875" style="8" bestFit="1" customWidth="1"/>
    <col min="4446" max="4446" width="10.109375" style="8" bestFit="1" customWidth="1"/>
    <col min="4447" max="4447" width="14.88671875" style="8" bestFit="1" customWidth="1"/>
    <col min="4448" max="4448" width="10.109375" style="8" bestFit="1" customWidth="1"/>
    <col min="4449" max="4449" width="14.88671875" style="8" bestFit="1" customWidth="1"/>
    <col min="4450" max="4450" width="10.109375" style="8" bestFit="1" customWidth="1"/>
    <col min="4451" max="4451" width="14.88671875" style="8" bestFit="1" customWidth="1"/>
    <col min="4452" max="4452" width="10.109375" style="8" bestFit="1" customWidth="1"/>
    <col min="4453" max="4453" width="14.88671875" style="8" bestFit="1" customWidth="1"/>
    <col min="4454" max="4454" width="10.109375" style="8" bestFit="1" customWidth="1"/>
    <col min="4455" max="4455" width="14.88671875" style="8" bestFit="1" customWidth="1"/>
    <col min="4456" max="4456" width="10.88671875" style="8" bestFit="1" customWidth="1"/>
    <col min="4457" max="4457" width="14.88671875" style="8" bestFit="1" customWidth="1"/>
    <col min="4458" max="4458" width="10.88671875" style="8" bestFit="1" customWidth="1"/>
    <col min="4459" max="4459" width="14.88671875" style="8" bestFit="1" customWidth="1"/>
    <col min="4460" max="4460" width="10.109375" style="8" bestFit="1" customWidth="1"/>
    <col min="4461" max="4461" width="14.88671875" style="8" bestFit="1" customWidth="1"/>
    <col min="4462" max="4462" width="10.109375" style="8" bestFit="1" customWidth="1"/>
    <col min="4463" max="4463" width="14.88671875" style="8" bestFit="1" customWidth="1"/>
    <col min="4464" max="4464" width="10.109375" style="8" bestFit="1" customWidth="1"/>
    <col min="4465" max="4465" width="14.88671875" style="8" bestFit="1" customWidth="1"/>
    <col min="4466" max="4466" width="10.88671875" style="8" bestFit="1" customWidth="1"/>
    <col min="4467" max="4467" width="14.88671875" style="8" bestFit="1" customWidth="1"/>
    <col min="4468" max="4468" width="10.88671875" style="8" bestFit="1" customWidth="1"/>
    <col min="4469" max="4469" width="14.88671875" style="8" bestFit="1" customWidth="1"/>
    <col min="4470" max="4470" width="10.109375" style="8" bestFit="1" customWidth="1"/>
    <col min="4471" max="4471" width="14.88671875" style="8" bestFit="1" customWidth="1"/>
    <col min="4472" max="4472" width="10.109375" style="8" bestFit="1" customWidth="1"/>
    <col min="4473" max="4473" width="14.88671875" style="8" bestFit="1" customWidth="1"/>
    <col min="4474" max="4474" width="10.109375" style="8" bestFit="1" customWidth="1"/>
    <col min="4475" max="4475" width="14.88671875" style="8" bestFit="1" customWidth="1"/>
    <col min="4476" max="4476" width="10.109375" style="8" bestFit="1" customWidth="1"/>
    <col min="4477" max="4477" width="14.88671875" style="8" bestFit="1" customWidth="1"/>
    <col min="4478" max="4478" width="10.88671875" style="8" bestFit="1" customWidth="1"/>
    <col min="4479" max="4479" width="14.88671875" style="8" bestFit="1" customWidth="1"/>
    <col min="4480" max="4480" width="10.88671875" style="8" bestFit="1" customWidth="1"/>
    <col min="4481" max="4481" width="14.88671875" style="8" bestFit="1" customWidth="1"/>
    <col min="4482" max="4482" width="10.109375" style="8" bestFit="1" customWidth="1"/>
    <col min="4483" max="4483" width="14.88671875" style="8" bestFit="1" customWidth="1"/>
    <col min="4484" max="4484" width="10.109375" style="8" bestFit="1" customWidth="1"/>
    <col min="4485" max="4485" width="14.88671875" style="8" bestFit="1" customWidth="1"/>
    <col min="4486" max="4486" width="10.109375" style="8" bestFit="1" customWidth="1"/>
    <col min="4487" max="4487" width="14.88671875" style="8" bestFit="1" customWidth="1"/>
    <col min="4488" max="4488" width="10.109375" style="8" bestFit="1" customWidth="1"/>
    <col min="4489" max="4489" width="14.88671875" style="8" bestFit="1" customWidth="1"/>
    <col min="4490" max="4490" width="10.109375" style="8" bestFit="1" customWidth="1"/>
    <col min="4491" max="4491" width="14.88671875" style="8" bestFit="1" customWidth="1"/>
    <col min="4492" max="4492" width="10.109375" style="8" bestFit="1" customWidth="1"/>
    <col min="4493" max="4493" width="14.88671875" style="8" bestFit="1" customWidth="1"/>
    <col min="4494" max="4494" width="10.109375" style="8" bestFit="1" customWidth="1"/>
    <col min="4495" max="4495" width="14.88671875" style="8" bestFit="1" customWidth="1"/>
    <col min="4496" max="4496" width="10.109375" style="8" bestFit="1" customWidth="1"/>
    <col min="4497" max="4497" width="14.88671875" style="8" bestFit="1" customWidth="1"/>
    <col min="4498" max="4498" width="10.109375" style="8" bestFit="1" customWidth="1"/>
    <col min="4499" max="4499" width="14.88671875" style="8" bestFit="1" customWidth="1"/>
    <col min="4500" max="4500" width="10.109375" style="8" bestFit="1" customWidth="1"/>
    <col min="4501" max="4501" width="14.88671875" style="8" bestFit="1" customWidth="1"/>
    <col min="4502" max="4502" width="10.109375" style="8" bestFit="1" customWidth="1"/>
    <col min="4503" max="4503" width="14.88671875" style="8" bestFit="1" customWidth="1"/>
    <col min="4504" max="4504" width="10.109375" style="8" bestFit="1" customWidth="1"/>
    <col min="4505" max="4505" width="14.88671875" style="8" bestFit="1" customWidth="1"/>
    <col min="4506" max="4506" width="10.109375" style="8" bestFit="1" customWidth="1"/>
    <col min="4507" max="4507" width="14.88671875" style="8" bestFit="1" customWidth="1"/>
    <col min="4508" max="4508" width="10.88671875" style="8" bestFit="1" customWidth="1"/>
    <col min="4509" max="4509" width="14.88671875" style="8" bestFit="1" customWidth="1"/>
    <col min="4510" max="4510" width="10.109375" style="8" bestFit="1" customWidth="1"/>
    <col min="4511" max="4511" width="14.88671875" style="8" bestFit="1" customWidth="1"/>
    <col min="4512" max="4512" width="10.88671875" style="8" bestFit="1" customWidth="1"/>
    <col min="4513" max="4513" width="14.88671875" style="8" bestFit="1" customWidth="1"/>
    <col min="4514" max="4514" width="10.109375" style="8" bestFit="1" customWidth="1"/>
    <col min="4515" max="4515" width="14.88671875" style="8" bestFit="1" customWidth="1"/>
    <col min="4516" max="4516" width="10.109375" style="8" bestFit="1" customWidth="1"/>
    <col min="4517" max="4517" width="14.88671875" style="8" bestFit="1" customWidth="1"/>
    <col min="4518" max="4518" width="10.109375" style="8" bestFit="1" customWidth="1"/>
    <col min="4519" max="4519" width="14.88671875" style="8" bestFit="1" customWidth="1"/>
    <col min="4520" max="4520" width="10.109375" style="8" bestFit="1" customWidth="1"/>
    <col min="4521" max="4521" width="14.88671875" style="8" bestFit="1" customWidth="1"/>
    <col min="4522" max="4522" width="10.109375" style="8" bestFit="1" customWidth="1"/>
    <col min="4523" max="4523" width="14.88671875" style="8" bestFit="1" customWidth="1"/>
    <col min="4524" max="4524" width="10.109375" style="8" bestFit="1" customWidth="1"/>
    <col min="4525" max="4525" width="14.88671875" style="8" bestFit="1" customWidth="1"/>
    <col min="4526" max="4526" width="10.109375" style="8" bestFit="1" customWidth="1"/>
    <col min="4527" max="4527" width="14.88671875" style="8" bestFit="1" customWidth="1"/>
    <col min="4528" max="4528" width="10.109375" style="8" bestFit="1" customWidth="1"/>
    <col min="4529" max="4529" width="14.88671875" style="8" bestFit="1" customWidth="1"/>
    <col min="4530" max="4530" width="10.109375" style="8" bestFit="1" customWidth="1"/>
    <col min="4531" max="4531" width="14.88671875" style="8" bestFit="1" customWidth="1"/>
    <col min="4532" max="4532" width="10.109375" style="8" bestFit="1" customWidth="1"/>
    <col min="4533" max="4533" width="14.88671875" style="8" bestFit="1" customWidth="1"/>
    <col min="4534" max="4534" width="10.109375" style="8" bestFit="1" customWidth="1"/>
    <col min="4535" max="4535" width="14.88671875" style="8" bestFit="1" customWidth="1"/>
    <col min="4536" max="4536" width="10.88671875" style="8" bestFit="1" customWidth="1"/>
    <col min="4537" max="4537" width="14.88671875" style="8" bestFit="1" customWidth="1"/>
    <col min="4538" max="4538" width="10.109375" style="8" bestFit="1" customWidth="1"/>
    <col min="4539" max="4539" width="14.88671875" style="8" bestFit="1" customWidth="1"/>
    <col min="4540" max="4540" width="10.109375" style="8" bestFit="1" customWidth="1"/>
    <col min="4541" max="4541" width="14.88671875" style="8" bestFit="1" customWidth="1"/>
    <col min="4542" max="4542" width="10.109375" style="8" bestFit="1" customWidth="1"/>
    <col min="4543" max="4543" width="14.88671875" style="8" bestFit="1" customWidth="1"/>
    <col min="4544" max="4544" width="10.88671875" style="8" bestFit="1" customWidth="1"/>
    <col min="4545" max="4545" width="14.88671875" style="8" bestFit="1" customWidth="1"/>
    <col min="4546" max="4546" width="10.109375" style="8" bestFit="1" customWidth="1"/>
    <col min="4547" max="4547" width="14.88671875" style="8" bestFit="1" customWidth="1"/>
    <col min="4548" max="4548" width="10.109375" style="8" bestFit="1" customWidth="1"/>
    <col min="4549" max="4549" width="14.88671875" style="8" bestFit="1" customWidth="1"/>
    <col min="4550" max="4550" width="10.109375" style="8" bestFit="1" customWidth="1"/>
    <col min="4551" max="4551" width="14.88671875" style="8" bestFit="1" customWidth="1"/>
    <col min="4552" max="4552" width="10.109375" style="8" bestFit="1" customWidth="1"/>
    <col min="4553" max="4553" width="14.88671875" style="8" bestFit="1" customWidth="1"/>
    <col min="4554" max="4554" width="10.109375" style="8" bestFit="1" customWidth="1"/>
    <col min="4555" max="4555" width="14.88671875" style="8" bestFit="1" customWidth="1"/>
    <col min="4556" max="4556" width="10.88671875" style="8" bestFit="1" customWidth="1"/>
    <col min="4557" max="4557" width="14.88671875" style="8" bestFit="1" customWidth="1"/>
    <col min="4558" max="4558" width="10.109375" style="8" bestFit="1" customWidth="1"/>
    <col min="4559" max="4559" width="14.88671875" style="8" bestFit="1" customWidth="1"/>
    <col min="4560" max="4560" width="10.109375" style="8" bestFit="1" customWidth="1"/>
    <col min="4561" max="4561" width="14.88671875" style="8" bestFit="1" customWidth="1"/>
    <col min="4562" max="4562" width="10.109375" style="8" bestFit="1" customWidth="1"/>
    <col min="4563" max="4563" width="14.88671875" style="8" bestFit="1" customWidth="1"/>
    <col min="4564" max="4564" width="10.109375" style="8" bestFit="1" customWidth="1"/>
    <col min="4565" max="4565" width="14.88671875" style="8" bestFit="1" customWidth="1"/>
    <col min="4566" max="4566" width="10.109375" style="8" bestFit="1" customWidth="1"/>
    <col min="4567" max="4567" width="14.88671875" style="8" bestFit="1" customWidth="1"/>
    <col min="4568" max="4568" width="10.88671875" style="8" bestFit="1" customWidth="1"/>
    <col min="4569" max="4569" width="14.88671875" style="8" bestFit="1" customWidth="1"/>
    <col min="4570" max="4570" width="10.109375" style="8" bestFit="1" customWidth="1"/>
    <col min="4571" max="4571" width="14.88671875" style="8" bestFit="1" customWidth="1"/>
    <col min="4572" max="4572" width="10.88671875" style="8" bestFit="1" customWidth="1"/>
    <col min="4573" max="4573" width="14.88671875" style="8" bestFit="1" customWidth="1"/>
    <col min="4574" max="4574" width="10.109375" style="8" bestFit="1" customWidth="1"/>
    <col min="4575" max="4575" width="14.88671875" style="8" bestFit="1" customWidth="1"/>
    <col min="4576" max="4576" width="10.88671875" style="8" bestFit="1" customWidth="1"/>
    <col min="4577" max="4577" width="14.88671875" style="8" bestFit="1" customWidth="1"/>
    <col min="4578" max="4578" width="10.109375" style="8" bestFit="1" customWidth="1"/>
    <col min="4579" max="4579" width="14.88671875" style="8" bestFit="1" customWidth="1"/>
    <col min="4580" max="4580" width="10.109375" style="8" bestFit="1" customWidth="1"/>
    <col min="4581" max="4581" width="14.88671875" style="8" bestFit="1" customWidth="1"/>
    <col min="4582" max="4582" width="10.109375" style="8" bestFit="1" customWidth="1"/>
    <col min="4583" max="4583" width="14.88671875" style="8" bestFit="1" customWidth="1"/>
    <col min="4584" max="4584" width="10.109375" style="8" bestFit="1" customWidth="1"/>
    <col min="4585" max="4585" width="14.88671875" style="8" bestFit="1" customWidth="1"/>
    <col min="4586" max="4586" width="10.109375" style="8" bestFit="1" customWidth="1"/>
    <col min="4587" max="4587" width="14.88671875" style="8" bestFit="1" customWidth="1"/>
    <col min="4588" max="4588" width="10.109375" style="8" bestFit="1" customWidth="1"/>
    <col min="4589" max="4589" width="14.88671875" style="8" bestFit="1" customWidth="1"/>
    <col min="4590" max="4590" width="10.109375" style="8" bestFit="1" customWidth="1"/>
    <col min="4591" max="4591" width="14.88671875" style="8" bestFit="1" customWidth="1"/>
    <col min="4592" max="4592" width="10.109375" style="8" bestFit="1" customWidth="1"/>
    <col min="4593" max="4593" width="14.88671875" style="8" bestFit="1" customWidth="1"/>
    <col min="4594" max="4594" width="10.109375" style="8" bestFit="1" customWidth="1"/>
    <col min="4595" max="4595" width="14.88671875" style="8" bestFit="1" customWidth="1"/>
    <col min="4596" max="4596" width="10.109375" style="8" bestFit="1" customWidth="1"/>
    <col min="4597" max="4597" width="14.88671875" style="8" bestFit="1" customWidth="1"/>
    <col min="4598" max="4598" width="10.109375" style="8" bestFit="1" customWidth="1"/>
    <col min="4599" max="4599" width="14.88671875" style="8" bestFit="1" customWidth="1"/>
    <col min="4600" max="4600" width="10.109375" style="8" bestFit="1" customWidth="1"/>
    <col min="4601" max="4601" width="14.88671875" style="8" bestFit="1" customWidth="1"/>
    <col min="4602" max="4602" width="10.109375" style="8" bestFit="1" customWidth="1"/>
    <col min="4603" max="4603" width="14.88671875" style="8" bestFit="1" customWidth="1"/>
    <col min="4604" max="4604" width="10.109375" style="8" bestFit="1" customWidth="1"/>
    <col min="4605" max="4605" width="14.88671875" style="8" bestFit="1" customWidth="1"/>
    <col min="4606" max="4606" width="10.109375" style="8" bestFit="1" customWidth="1"/>
    <col min="4607" max="4607" width="14.88671875" style="8" bestFit="1" customWidth="1"/>
    <col min="4608" max="4608" width="10.109375" style="8" bestFit="1" customWidth="1"/>
    <col min="4609" max="4609" width="14.88671875" style="8" bestFit="1" customWidth="1"/>
    <col min="4610" max="4610" width="10.109375" style="8" bestFit="1" customWidth="1"/>
    <col min="4611" max="4611" width="14.88671875" style="8" bestFit="1" customWidth="1"/>
    <col min="4612" max="4612" width="10.109375" style="8" bestFit="1" customWidth="1"/>
    <col min="4613" max="4613" width="14.88671875" style="8" bestFit="1" customWidth="1"/>
    <col min="4614" max="4614" width="10.109375" style="8" bestFit="1" customWidth="1"/>
    <col min="4615" max="4615" width="14.88671875" style="8" bestFit="1" customWidth="1"/>
    <col min="4616" max="4616" width="10.109375" style="8" bestFit="1" customWidth="1"/>
    <col min="4617" max="4617" width="14.88671875" style="8" bestFit="1" customWidth="1"/>
    <col min="4618" max="4618" width="10.109375" style="8" bestFit="1" customWidth="1"/>
    <col min="4619" max="4619" width="14.88671875" style="8" bestFit="1" customWidth="1"/>
    <col min="4620" max="4620" width="10.88671875" style="8" bestFit="1" customWidth="1"/>
    <col min="4621" max="4621" width="14.88671875" style="8" bestFit="1" customWidth="1"/>
    <col min="4622" max="4622" width="10.88671875" style="8" bestFit="1" customWidth="1"/>
    <col min="4623" max="4623" width="14.88671875" style="8" bestFit="1" customWidth="1"/>
    <col min="4624" max="4624" width="10.109375" style="8" bestFit="1" customWidth="1"/>
    <col min="4625" max="4625" width="14.88671875" style="8" bestFit="1" customWidth="1"/>
    <col min="4626" max="4626" width="10.109375" style="8" bestFit="1" customWidth="1"/>
    <col min="4627" max="4627" width="14.88671875" style="8" bestFit="1" customWidth="1"/>
    <col min="4628" max="4628" width="10.109375" style="8" bestFit="1" customWidth="1"/>
    <col min="4629" max="4629" width="14.88671875" style="8" bestFit="1" customWidth="1"/>
    <col min="4630" max="4630" width="10.109375" style="8" bestFit="1" customWidth="1"/>
    <col min="4631" max="4631" width="14.88671875" style="8" bestFit="1" customWidth="1"/>
    <col min="4632" max="4632" width="10.109375" style="8" bestFit="1" customWidth="1"/>
    <col min="4633" max="4633" width="14.88671875" style="8" bestFit="1" customWidth="1"/>
    <col min="4634" max="4634" width="10.109375" style="8" bestFit="1" customWidth="1"/>
    <col min="4635" max="4635" width="14.88671875" style="8" bestFit="1" customWidth="1"/>
    <col min="4636" max="4636" width="10.109375" style="8" bestFit="1" customWidth="1"/>
    <col min="4637" max="4637" width="14.88671875" style="8" bestFit="1" customWidth="1"/>
    <col min="4638" max="4638" width="10.109375" style="8" bestFit="1" customWidth="1"/>
    <col min="4639" max="4639" width="14.88671875" style="8" bestFit="1" customWidth="1"/>
    <col min="4640" max="4640" width="10.109375" style="8" bestFit="1" customWidth="1"/>
    <col min="4641" max="4641" width="14.88671875" style="8" bestFit="1" customWidth="1"/>
    <col min="4642" max="4642" width="10.109375" style="8" bestFit="1" customWidth="1"/>
    <col min="4643" max="4643" width="14.88671875" style="8" bestFit="1" customWidth="1"/>
    <col min="4644" max="4644" width="10.109375" style="8" bestFit="1" customWidth="1"/>
    <col min="4645" max="4645" width="14.88671875" style="8" bestFit="1" customWidth="1"/>
    <col min="4646" max="4646" width="10.88671875" style="8" bestFit="1" customWidth="1"/>
    <col min="4647" max="4647" width="14.88671875" style="8" bestFit="1" customWidth="1"/>
    <col min="4648" max="4648" width="10.109375" style="8" bestFit="1" customWidth="1"/>
    <col min="4649" max="4649" width="14.88671875" style="8" bestFit="1" customWidth="1"/>
    <col min="4650" max="4650" width="10.109375" style="8" bestFit="1" customWidth="1"/>
    <col min="4651" max="4651" width="14.88671875" style="8" bestFit="1" customWidth="1"/>
    <col min="4652" max="4652" width="10.109375" style="8" bestFit="1" customWidth="1"/>
    <col min="4653" max="4653" width="14.88671875" style="8" bestFit="1" customWidth="1"/>
    <col min="4654" max="4654" width="10.109375" style="8" bestFit="1" customWidth="1"/>
    <col min="4655" max="4655" width="14.88671875" style="8" bestFit="1" customWidth="1"/>
    <col min="4656" max="4656" width="10.109375" style="8" bestFit="1" customWidth="1"/>
    <col min="4657" max="4657" width="14.88671875" style="8" bestFit="1" customWidth="1"/>
    <col min="4658" max="4658" width="10.109375" style="8" bestFit="1" customWidth="1"/>
    <col min="4659" max="4659" width="14.88671875" style="8" bestFit="1" customWidth="1"/>
    <col min="4660" max="4660" width="10.109375" style="8" bestFit="1" customWidth="1"/>
    <col min="4661" max="4661" width="14.88671875" style="8" bestFit="1" customWidth="1"/>
    <col min="4662" max="4662" width="10.109375" style="8" bestFit="1" customWidth="1"/>
    <col min="4663" max="4663" width="14.88671875" style="8" bestFit="1" customWidth="1"/>
    <col min="4664" max="4664" width="10.109375" style="8" bestFit="1" customWidth="1"/>
    <col min="4665" max="4665" width="14.88671875" style="8" bestFit="1" customWidth="1"/>
    <col min="4666" max="4666" width="10.109375" style="8" bestFit="1" customWidth="1"/>
    <col min="4667" max="4667" width="14.88671875" style="8" bestFit="1" customWidth="1"/>
    <col min="4668" max="4668" width="10.88671875" style="8" bestFit="1" customWidth="1"/>
    <col min="4669" max="4669" width="14.88671875" style="8" bestFit="1" customWidth="1"/>
    <col min="4670" max="4670" width="10.109375" style="8" bestFit="1" customWidth="1"/>
    <col min="4671" max="4671" width="14.88671875" style="8" bestFit="1" customWidth="1"/>
    <col min="4672" max="4672" width="10.109375" style="8" bestFit="1" customWidth="1"/>
    <col min="4673" max="4673" width="14.88671875" style="8" bestFit="1" customWidth="1"/>
    <col min="4674" max="4674" width="10.109375" style="8" bestFit="1" customWidth="1"/>
    <col min="4675" max="4675" width="14.88671875" style="8" bestFit="1" customWidth="1"/>
    <col min="4676" max="4676" width="10.88671875" style="8" bestFit="1" customWidth="1"/>
    <col min="4677" max="4677" width="14.88671875" style="8" bestFit="1" customWidth="1"/>
    <col min="4678" max="4678" width="10.109375" style="8" bestFit="1" customWidth="1"/>
    <col min="4679" max="4679" width="14.88671875" style="8" bestFit="1" customWidth="1"/>
    <col min="4680" max="4680" width="10.109375" style="8" bestFit="1" customWidth="1"/>
    <col min="4681" max="4681" width="14.88671875" style="8" bestFit="1" customWidth="1"/>
    <col min="4682" max="4682" width="10.88671875" style="8" bestFit="1" customWidth="1"/>
    <col min="4683" max="4683" width="14.88671875" style="8" bestFit="1" customWidth="1"/>
    <col min="4684" max="4684" width="10.109375" style="8" bestFit="1" customWidth="1"/>
    <col min="4685" max="4685" width="14.88671875" style="8" bestFit="1" customWidth="1"/>
    <col min="4686" max="4686" width="10.88671875" style="8" bestFit="1" customWidth="1"/>
    <col min="4687" max="4687" width="14.88671875" style="8" bestFit="1" customWidth="1"/>
    <col min="4688" max="4688" width="10.109375" style="8" bestFit="1" customWidth="1"/>
    <col min="4689" max="4689" width="14.88671875" style="8" bestFit="1" customWidth="1"/>
    <col min="4690" max="4690" width="10.77734375" style="8" bestFit="1" customWidth="1"/>
    <col min="4691" max="16384" width="8.88671875" style="8"/>
  </cols>
  <sheetData>
    <row r="1" spans="1:46" ht="33" customHeight="1" x14ac:dyDescent="0.25"/>
    <row r="2" spans="1:46" x14ac:dyDescent="0.25">
      <c r="G2" s="72" t="s">
        <v>4757</v>
      </c>
      <c r="H2" s="72" t="s">
        <v>4756</v>
      </c>
      <c r="N2" s="72" t="s">
        <v>4754</v>
      </c>
      <c r="O2" s="8" t="s">
        <v>4758</v>
      </c>
      <c r="R2" s="72" t="s">
        <v>4754</v>
      </c>
      <c r="S2" s="8" t="s">
        <v>4759</v>
      </c>
      <c r="Z2" s="72" t="s">
        <v>4754</v>
      </c>
      <c r="AA2" s="8" t="s">
        <v>4764</v>
      </c>
      <c r="AH2" s="72" t="s">
        <v>4754</v>
      </c>
      <c r="AI2" s="8" t="s">
        <v>4768</v>
      </c>
      <c r="AP2" s="72" t="s">
        <v>4768</v>
      </c>
      <c r="AQ2" s="72" t="s">
        <v>4756</v>
      </c>
    </row>
    <row r="3" spans="1:46" x14ac:dyDescent="0.25">
      <c r="A3" s="72" t="s">
        <v>4757</v>
      </c>
      <c r="B3" s="72" t="s">
        <v>4756</v>
      </c>
      <c r="G3" s="72" t="s">
        <v>4754</v>
      </c>
      <c r="H3" s="8" t="s">
        <v>2380</v>
      </c>
      <c r="I3" s="8" t="s">
        <v>4755</v>
      </c>
      <c r="N3" s="73" t="s">
        <v>2380</v>
      </c>
      <c r="O3" s="74">
        <v>1417</v>
      </c>
      <c r="R3" s="73" t="s">
        <v>2380</v>
      </c>
      <c r="S3" s="74">
        <v>14614.940000000015</v>
      </c>
      <c r="Z3" s="73" t="s">
        <v>4763</v>
      </c>
      <c r="AA3" s="75">
        <v>1214279.8800000001</v>
      </c>
      <c r="AH3" s="73" t="s">
        <v>4765</v>
      </c>
      <c r="AI3" s="75">
        <v>12090.722977168954</v>
      </c>
      <c r="AP3" s="72" t="s">
        <v>4754</v>
      </c>
      <c r="AQ3" s="8" t="s">
        <v>16</v>
      </c>
      <c r="AR3" s="8" t="s">
        <v>11</v>
      </c>
      <c r="AS3" s="8" t="s">
        <v>12</v>
      </c>
      <c r="AT3" s="8" t="s">
        <v>4755</v>
      </c>
    </row>
    <row r="4" spans="1:46" x14ac:dyDescent="0.25">
      <c r="A4" s="72" t="s">
        <v>4754</v>
      </c>
      <c r="B4" s="8" t="s">
        <v>2383</v>
      </c>
      <c r="C4" s="8" t="s">
        <v>4755</v>
      </c>
      <c r="G4" s="73" t="s">
        <v>2380</v>
      </c>
      <c r="H4" s="74">
        <v>1538</v>
      </c>
      <c r="I4" s="74">
        <v>1538</v>
      </c>
      <c r="N4" s="73" t="s">
        <v>2382</v>
      </c>
      <c r="O4" s="74">
        <v>162</v>
      </c>
      <c r="R4" s="73" t="s">
        <v>2382</v>
      </c>
      <c r="S4" s="74">
        <v>747.0200000000001</v>
      </c>
      <c r="Z4" s="73" t="s">
        <v>4760</v>
      </c>
      <c r="AA4" s="75">
        <v>4305290.1400000043</v>
      </c>
      <c r="AH4" s="73" t="s">
        <v>4766</v>
      </c>
      <c r="AI4" s="75">
        <v>12532.262675438604</v>
      </c>
      <c r="AP4" s="73" t="s">
        <v>42</v>
      </c>
      <c r="AQ4" s="75">
        <v>33081.373793103427</v>
      </c>
      <c r="AR4" s="75">
        <v>18997.280691823889</v>
      </c>
      <c r="AS4" s="75">
        <v>9250.3617857142908</v>
      </c>
      <c r="AT4" s="75">
        <v>19466.24611498255</v>
      </c>
    </row>
    <row r="5" spans="1:46" x14ac:dyDescent="0.25">
      <c r="A5" s="73" t="s">
        <v>2380</v>
      </c>
      <c r="B5" s="74">
        <v>404</v>
      </c>
      <c r="C5" s="74">
        <v>404</v>
      </c>
      <c r="G5" s="73" t="s">
        <v>2383</v>
      </c>
      <c r="H5" s="74">
        <v>307</v>
      </c>
      <c r="I5" s="74">
        <v>307</v>
      </c>
      <c r="N5" s="73" t="s">
        <v>4755</v>
      </c>
      <c r="O5" s="74">
        <v>1579</v>
      </c>
      <c r="R5" s="73" t="s">
        <v>4755</v>
      </c>
      <c r="S5" s="74">
        <v>15361.960000000015</v>
      </c>
      <c r="Z5" s="73" t="s">
        <v>4762</v>
      </c>
      <c r="AA5" s="75">
        <v>5729141.7700000023</v>
      </c>
      <c r="AH5" s="73" t="s">
        <v>4767</v>
      </c>
      <c r="AI5" s="75">
        <v>16120.287206632653</v>
      </c>
      <c r="AP5" s="73" t="s">
        <v>23</v>
      </c>
      <c r="AQ5" s="75">
        <v>26111.457936507926</v>
      </c>
      <c r="AR5" s="75">
        <v>10334.27932153393</v>
      </c>
      <c r="AS5" s="75">
        <v>10179.941965317917</v>
      </c>
      <c r="AT5" s="75">
        <v>12016.473913043488</v>
      </c>
    </row>
    <row r="6" spans="1:46" x14ac:dyDescent="0.25">
      <c r="A6" s="73" t="s">
        <v>2383</v>
      </c>
      <c r="B6" s="74">
        <v>84</v>
      </c>
      <c r="C6" s="74">
        <v>84</v>
      </c>
      <c r="G6" s="73" t="s">
        <v>4755</v>
      </c>
      <c r="H6" s="74">
        <v>1845</v>
      </c>
      <c r="I6" s="74">
        <v>1845</v>
      </c>
      <c r="Z6" s="73" t="s">
        <v>4761</v>
      </c>
      <c r="AA6" s="75">
        <v>20343646.820000049</v>
      </c>
      <c r="AH6" s="73" t="s">
        <v>4755</v>
      </c>
      <c r="AI6" s="75">
        <v>13529.918034261253</v>
      </c>
      <c r="AP6" s="73" t="s">
        <v>13</v>
      </c>
      <c r="AQ6" s="75">
        <v>31328.102238805965</v>
      </c>
      <c r="AR6" s="75">
        <v>8439.2844000000059</v>
      </c>
      <c r="AS6" s="75">
        <v>6890.7568235294129</v>
      </c>
      <c r="AT6" s="75">
        <v>10514.939803921558</v>
      </c>
    </row>
    <row r="7" spans="1:46" x14ac:dyDescent="0.25">
      <c r="A7" s="73" t="s">
        <v>4755</v>
      </c>
      <c r="B7" s="74">
        <v>488</v>
      </c>
      <c r="C7" s="74">
        <v>488</v>
      </c>
      <c r="Z7" s="73" t="s">
        <v>4755</v>
      </c>
      <c r="AA7" s="75">
        <v>31592358.610000055</v>
      </c>
      <c r="AP7" s="73" t="s">
        <v>276</v>
      </c>
      <c r="AQ7" s="75">
        <v>13891.86</v>
      </c>
      <c r="AR7" s="75">
        <v>2395.17</v>
      </c>
      <c r="AS7" s="75">
        <v>16950.485000000001</v>
      </c>
      <c r="AT7" s="75">
        <v>13478.056923076925</v>
      </c>
    </row>
    <row r="8" spans="1:46" x14ac:dyDescent="0.25">
      <c r="AP8" s="73" t="s">
        <v>164</v>
      </c>
      <c r="AQ8" s="75">
        <v>21523.52</v>
      </c>
      <c r="AR8" s="75">
        <v>15675.543333333329</v>
      </c>
      <c r="AS8" s="75">
        <v>7570.7550000000001</v>
      </c>
      <c r="AT8" s="75">
        <v>13948.609999999999</v>
      </c>
    </row>
    <row r="9" spans="1:46" x14ac:dyDescent="0.25">
      <c r="AP9" s="73" t="s">
        <v>168</v>
      </c>
      <c r="AQ9" s="75">
        <v>39868.616250000006</v>
      </c>
      <c r="AR9" s="75">
        <v>16075.963333333331</v>
      </c>
      <c r="AS9" s="75">
        <v>8133.0084090909113</v>
      </c>
      <c r="AT9" s="75">
        <v>13589.263437499998</v>
      </c>
    </row>
    <row r="10" spans="1:46" x14ac:dyDescent="0.25">
      <c r="AP10" s="73" t="s">
        <v>356</v>
      </c>
      <c r="AQ10" s="75">
        <v>34070.595714285715</v>
      </c>
      <c r="AR10" s="75">
        <v>11365.621874999999</v>
      </c>
      <c r="AS10" s="75">
        <v>8667.3661538461529</v>
      </c>
      <c r="AT10" s="75">
        <v>14806.107777777777</v>
      </c>
    </row>
    <row r="11" spans="1:46" x14ac:dyDescent="0.25">
      <c r="AP11" s="73" t="s">
        <v>170</v>
      </c>
      <c r="AQ11" s="75">
        <v>33475.82</v>
      </c>
      <c r="AR11" s="75">
        <v>10139.553333333331</v>
      </c>
      <c r="AS11" s="75">
        <v>12570.970000000001</v>
      </c>
      <c r="AT11" s="75">
        <v>13272.786666666665</v>
      </c>
    </row>
    <row r="12" spans="1:46" x14ac:dyDescent="0.25">
      <c r="AP12" s="73" t="s">
        <v>166</v>
      </c>
      <c r="AQ12" s="75">
        <v>27621.609999999997</v>
      </c>
      <c r="AR12" s="75">
        <v>8116.72</v>
      </c>
      <c r="AS12" s="75">
        <v>12706.975999999999</v>
      </c>
      <c r="AT12" s="75">
        <v>13633.143461538462</v>
      </c>
    </row>
    <row r="13" spans="1:46" x14ac:dyDescent="0.25">
      <c r="AP13" s="73" t="s">
        <v>516</v>
      </c>
      <c r="AQ13" s="75"/>
      <c r="AR13" s="75">
        <v>6760.543333333334</v>
      </c>
      <c r="AS13" s="75">
        <v>11716.453333333333</v>
      </c>
      <c r="AT13" s="75">
        <v>9238.4983333333348</v>
      </c>
    </row>
    <row r="14" spans="1:46" x14ac:dyDescent="0.25">
      <c r="AP14" s="73" t="s">
        <v>300</v>
      </c>
      <c r="AQ14" s="75"/>
      <c r="AR14" s="75">
        <v>7668.1787234042558</v>
      </c>
      <c r="AS14" s="75">
        <v>11518.785652173914</v>
      </c>
      <c r="AT14" s="75">
        <v>8933.3781428571419</v>
      </c>
    </row>
    <row r="15" spans="1:46" x14ac:dyDescent="0.25">
      <c r="AP15" s="73" t="s">
        <v>632</v>
      </c>
      <c r="AQ15" s="75"/>
      <c r="AR15" s="75">
        <v>10102.026666666667</v>
      </c>
      <c r="AS15" s="75">
        <v>11637.812000000002</v>
      </c>
      <c r="AT15" s="75">
        <v>10650.521428571428</v>
      </c>
    </row>
    <row r="16" spans="1:46" x14ac:dyDescent="0.25">
      <c r="AP16" s="73" t="s">
        <v>249</v>
      </c>
      <c r="AQ16" s="75">
        <v>18261.7575</v>
      </c>
      <c r="AR16" s="75">
        <v>13457.094583333337</v>
      </c>
      <c r="AS16" s="75">
        <v>12785.637000000001</v>
      </c>
      <c r="AT16" s="75">
        <v>13786.149210526319</v>
      </c>
    </row>
    <row r="17" spans="42:46" x14ac:dyDescent="0.25">
      <c r="AP17" s="73" t="s">
        <v>247</v>
      </c>
      <c r="AQ17" s="75">
        <v>32732.187142857143</v>
      </c>
      <c r="AR17" s="75">
        <v>10174.345999999996</v>
      </c>
      <c r="AS17" s="75">
        <v>13360.978888888887</v>
      </c>
      <c r="AT17" s="75">
        <v>12865.149499999996</v>
      </c>
    </row>
    <row r="18" spans="42:46" x14ac:dyDescent="0.25">
      <c r="AP18" s="73" t="s">
        <v>200</v>
      </c>
      <c r="AQ18" s="75"/>
      <c r="AR18" s="75">
        <v>6886.0368421052626</v>
      </c>
      <c r="AS18" s="75">
        <v>10510.31380952381</v>
      </c>
      <c r="AT18" s="75">
        <v>8788.7822500000002</v>
      </c>
    </row>
    <row r="19" spans="42:46" x14ac:dyDescent="0.25">
      <c r="AP19" s="73" t="s">
        <v>535</v>
      </c>
      <c r="AQ19" s="75">
        <v>18709.798000000003</v>
      </c>
      <c r="AR19" s="75">
        <v>11919.607857142853</v>
      </c>
      <c r="AS19" s="75">
        <v>12296.779729729731</v>
      </c>
      <c r="AT19" s="75">
        <v>12489.921071428576</v>
      </c>
    </row>
    <row r="20" spans="42:46" x14ac:dyDescent="0.25">
      <c r="AP20" s="73" t="s">
        <v>4730</v>
      </c>
      <c r="AQ20" s="75">
        <v>20996.530000000002</v>
      </c>
      <c r="AR20" s="75"/>
      <c r="AS20" s="75"/>
      <c r="AT20" s="75">
        <v>20996.530000000002</v>
      </c>
    </row>
    <row r="21" spans="42:46" x14ac:dyDescent="0.25">
      <c r="AP21" s="73" t="s">
        <v>4755</v>
      </c>
      <c r="AQ21" s="75">
        <v>30129.198585526312</v>
      </c>
      <c r="AR21" s="75">
        <v>11865.268766816152</v>
      </c>
      <c r="AS21" s="75">
        <v>9462.2693073593018</v>
      </c>
      <c r="AT21" s="75">
        <v>13529.918034261231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8A7C2-9F13-4D6F-9E25-3BFC01664E3A}">
  <dimension ref="A1:D2336"/>
  <sheetViews>
    <sheetView tabSelected="1" zoomScale="55" zoomScaleNormal="55" workbookViewId="0">
      <selection activeCell="R23" sqref="R23"/>
    </sheetView>
  </sheetViews>
  <sheetFormatPr defaultRowHeight="13.8" x14ac:dyDescent="0.25"/>
  <cols>
    <col min="1" max="2" width="12.33203125" style="8"/>
    <col min="3" max="3" width="8.88671875" style="8"/>
    <col min="4" max="4" width="12.33203125" style="8"/>
    <col min="5" max="16384" width="8.88671875" style="8"/>
  </cols>
  <sheetData>
    <row r="1" spans="1:4" x14ac:dyDescent="0.25">
      <c r="A1" s="63" t="s">
        <v>2373</v>
      </c>
      <c r="B1" s="64" t="s">
        <v>2374</v>
      </c>
      <c r="C1" s="65" t="s">
        <v>4732</v>
      </c>
      <c r="D1" s="70" t="s">
        <v>5</v>
      </c>
    </row>
    <row r="2" spans="1:4" x14ac:dyDescent="0.25">
      <c r="A2" s="62">
        <f ca="1">VLOOKUP($A2,'Medical Examinations'!$A:$H,2,FALSE)</f>
        <v>47.41</v>
      </c>
      <c r="B2" s="35">
        <f ca="1">VLOOKUP($A2,'Medical Examinations'!$A:$H,3,FALSE)</f>
        <v>7.47</v>
      </c>
      <c r="C2" s="61">
        <f ca="1">IFERROR(VLOOKUP($A2,'Hospitalisation Details'!$A:$P,16,0),"")</f>
        <v>54</v>
      </c>
      <c r="D2" s="69">
        <f ca="1">IFERROR(VLOOKUP($A2,'Hospitalisation Details'!$A:$P,6,0),"")</f>
        <v>63770.43</v>
      </c>
    </row>
    <row r="3" spans="1:4" x14ac:dyDescent="0.25">
      <c r="A3" s="62">
        <f ca="1">VLOOKUP($A3,'Medical Examinations'!$A:$H,2,FALSE)</f>
        <v>30.36</v>
      </c>
      <c r="B3" s="35">
        <f ca="1">VLOOKUP($A3,'Medical Examinations'!$A:$H,3,FALSE)</f>
        <v>5.77</v>
      </c>
      <c r="C3" s="61">
        <f ca="1">IFERROR(VLOOKUP($A3,'Hospitalisation Details'!$A:$P,16,0),"")</f>
        <v>46</v>
      </c>
      <c r="D3" s="69">
        <f ca="1">IFERROR(VLOOKUP($A3,'Hospitalisation Details'!$A:$P,6,0),"")</f>
        <v>62592.87</v>
      </c>
    </row>
    <row r="4" spans="1:4" x14ac:dyDescent="0.25">
      <c r="A4" s="62">
        <f ca="1">VLOOKUP($A4,'Medical Examinations'!$A:$H,2,FALSE)</f>
        <v>34.484999999999999</v>
      </c>
      <c r="B4" s="35">
        <f ca="1">VLOOKUP($A4,'Medical Examinations'!$A:$H,3,FALSE)</f>
        <v>11.87</v>
      </c>
      <c r="C4" s="61">
        <f ca="1">IFERROR(VLOOKUP($A4,'Hospitalisation Details'!$A:$P,16,0),"")</f>
        <v>52</v>
      </c>
      <c r="D4" s="69">
        <f ca="1">IFERROR(VLOOKUP($A4,'Hospitalisation Details'!$A:$P,6,0),"")</f>
        <v>60021.4</v>
      </c>
    </row>
    <row r="5" spans="1:4" x14ac:dyDescent="0.25">
      <c r="A5" s="62">
        <f ca="1">VLOOKUP($A5,'Medical Examinations'!$A:$H,2,FALSE)</f>
        <v>38.094999999999999</v>
      </c>
      <c r="B5" s="35">
        <f ca="1">VLOOKUP($A5,'Medical Examinations'!$A:$H,3,FALSE)</f>
        <v>6.05</v>
      </c>
      <c r="C5" s="61">
        <f ca="1">IFERROR(VLOOKUP($A5,'Hospitalisation Details'!$A:$P,16,0),"")</f>
        <v>32</v>
      </c>
      <c r="D5" s="69">
        <f ca="1">IFERROR(VLOOKUP($A5,'Hospitalisation Details'!$A:$P,6,0),"")</f>
        <v>58571.07</v>
      </c>
    </row>
    <row r="6" spans="1:4" x14ac:dyDescent="0.25">
      <c r="A6" s="62">
        <f ca="1">VLOOKUP($A6,'Medical Examinations'!$A:$H,2,FALSE)</f>
        <v>35.53</v>
      </c>
      <c r="B6" s="35">
        <f ca="1">VLOOKUP($A6,'Medical Examinations'!$A:$H,3,FALSE)</f>
        <v>5.45</v>
      </c>
      <c r="C6" s="61">
        <f ca="1">IFERROR(VLOOKUP($A6,'Hospitalisation Details'!$A:$P,16,0),"")</f>
        <v>33</v>
      </c>
      <c r="D6" s="69">
        <f ca="1">IFERROR(VLOOKUP($A6,'Hospitalisation Details'!$A:$P,6,0),"")</f>
        <v>55135.4</v>
      </c>
    </row>
    <row r="7" spans="1:4" x14ac:dyDescent="0.25">
      <c r="A7" s="62">
        <f ca="1">VLOOKUP($A7,'Medical Examinations'!$A:$H,2,FALSE)</f>
        <v>32.799999999999997</v>
      </c>
      <c r="B7" s="35">
        <f ca="1">VLOOKUP($A7,'Medical Examinations'!$A:$H,3,FALSE)</f>
        <v>6.59</v>
      </c>
      <c r="C7" s="61">
        <f ca="1">IFERROR(VLOOKUP($A7,'Hospitalisation Details'!$A:$P,16,0),"")</f>
        <v>60</v>
      </c>
      <c r="D7" s="69">
        <f ca="1">IFERROR(VLOOKUP($A7,'Hospitalisation Details'!$A:$P,6,0),"")</f>
        <v>52590.83</v>
      </c>
    </row>
    <row r="8" spans="1:4" x14ac:dyDescent="0.25">
      <c r="A8" s="62">
        <f ca="1">VLOOKUP($A8,'Medical Examinations'!$A:$H,2,FALSE)</f>
        <v>36.4</v>
      </c>
      <c r="B8" s="35">
        <f ca="1">VLOOKUP($A8,'Medical Examinations'!$A:$H,3,FALSE)</f>
        <v>6.07</v>
      </c>
      <c r="C8" s="61">
        <f ca="1">IFERROR(VLOOKUP($A8,'Hospitalisation Details'!$A:$P,16,0),"")</f>
        <v>28</v>
      </c>
      <c r="D8" s="69">
        <f ca="1">IFERROR(VLOOKUP($A8,'Hospitalisation Details'!$A:$P,6,0),"")</f>
        <v>51194.559999999998</v>
      </c>
    </row>
    <row r="9" spans="1:4" x14ac:dyDescent="0.25">
      <c r="A9" s="62">
        <f ca="1">VLOOKUP($A9,'Medical Examinations'!$A:$H,2,FALSE)</f>
        <v>36.96</v>
      </c>
      <c r="B9" s="35">
        <f ca="1">VLOOKUP($A9,'Medical Examinations'!$A:$H,3,FALSE)</f>
        <v>7.93</v>
      </c>
      <c r="C9" s="61">
        <f ca="1">IFERROR(VLOOKUP($A9,'Hospitalisation Details'!$A:$P,16,0),"")</f>
        <v>64</v>
      </c>
      <c r="D9" s="69">
        <f ca="1">IFERROR(VLOOKUP($A9,'Hospitalisation Details'!$A:$P,6,0),"")</f>
        <v>49577.66</v>
      </c>
    </row>
    <row r="10" spans="1:4" x14ac:dyDescent="0.25">
      <c r="A10" s="62">
        <f ca="1">VLOOKUP($A10,'Medical Examinations'!$A:$H,2,FALSE)</f>
        <v>41.14</v>
      </c>
      <c r="B10" s="35">
        <f ca="1">VLOOKUP($A10,'Medical Examinations'!$A:$H,3,FALSE)</f>
        <v>9.58</v>
      </c>
      <c r="C10" s="61">
        <f ca="1">IFERROR(VLOOKUP($A10,'Hospitalisation Details'!$A:$P,16,0),"")</f>
        <v>59</v>
      </c>
      <c r="D10" s="69">
        <f ca="1">IFERROR(VLOOKUP($A10,'Hospitalisation Details'!$A:$P,6,0),"")</f>
        <v>48970.25</v>
      </c>
    </row>
    <row r="11" spans="1:4" x14ac:dyDescent="0.25">
      <c r="A11" s="62">
        <f ca="1">VLOOKUP($A11,'Medical Examinations'!$A:$H,2,FALSE)</f>
        <v>38.06</v>
      </c>
      <c r="B11" s="35">
        <f ca="1">VLOOKUP($A11,'Medical Examinations'!$A:$H,3,FALSE)</f>
        <v>10.79</v>
      </c>
      <c r="C11" s="61">
        <f ca="1">IFERROR(VLOOKUP($A11,'Hospitalisation Details'!$A:$P,16,0),"")</f>
        <v>44</v>
      </c>
      <c r="D11" s="69">
        <f ca="1">IFERROR(VLOOKUP($A11,'Hospitalisation Details'!$A:$P,6,0),"")</f>
        <v>48885.14</v>
      </c>
    </row>
    <row r="12" spans="1:4" x14ac:dyDescent="0.25">
      <c r="A12" s="62">
        <f ca="1">VLOOKUP($A12,'Medical Examinations'!$A:$H,2,FALSE)</f>
        <v>37.700000000000003</v>
      </c>
      <c r="B12" s="35">
        <f ca="1">VLOOKUP($A12,'Medical Examinations'!$A:$H,3,FALSE)</f>
        <v>5.96</v>
      </c>
      <c r="C12" s="61">
        <f ca="1">IFERROR(VLOOKUP($A12,'Hospitalisation Details'!$A:$P,16,0),"")</f>
        <v>63</v>
      </c>
      <c r="D12" s="69">
        <f ca="1">IFERROR(VLOOKUP($A12,'Hospitalisation Details'!$A:$P,6,0),"")</f>
        <v>48824.45</v>
      </c>
    </row>
    <row r="13" spans="1:4" x14ac:dyDescent="0.25">
      <c r="A13" s="62">
        <f ca="1">VLOOKUP($A13,'Medical Examinations'!$A:$H,2,FALSE)</f>
        <v>42.13</v>
      </c>
      <c r="B13" s="35">
        <f ca="1">VLOOKUP($A13,'Medical Examinations'!$A:$H,3,FALSE)</f>
        <v>11.9</v>
      </c>
      <c r="C13" s="61">
        <f ca="1">IFERROR(VLOOKUP($A13,'Hospitalisation Details'!$A:$P,16,0),"")</f>
        <v>57</v>
      </c>
      <c r="D13" s="69">
        <f ca="1">IFERROR(VLOOKUP($A13,'Hospitalisation Details'!$A:$P,6,0),"")</f>
        <v>48675.519999999997</v>
      </c>
    </row>
    <row r="14" spans="1:4" x14ac:dyDescent="0.25">
      <c r="A14" s="62">
        <f ca="1">VLOOKUP($A14,'Medical Examinations'!$A:$H,2,FALSE)</f>
        <v>40.92</v>
      </c>
      <c r="B14" s="35">
        <f ca="1">VLOOKUP($A14,'Medical Examinations'!$A:$H,3,FALSE)</f>
        <v>8.41</v>
      </c>
      <c r="C14" s="61">
        <f ca="1">IFERROR(VLOOKUP($A14,'Hospitalisation Details'!$A:$P,16,0),"")</f>
        <v>60</v>
      </c>
      <c r="D14" s="69">
        <f ca="1">IFERROR(VLOOKUP($A14,'Hospitalisation Details'!$A:$P,6,0),"")</f>
        <v>48673.56</v>
      </c>
    </row>
    <row r="15" spans="1:4" x14ac:dyDescent="0.25">
      <c r="A15" s="62">
        <f ca="1">VLOOKUP($A15,'Medical Examinations'!$A:$H,2,FALSE)</f>
        <v>40.564999999999998</v>
      </c>
      <c r="B15" s="35">
        <f ca="1">VLOOKUP($A15,'Medical Examinations'!$A:$H,3,FALSE)</f>
        <v>7.02</v>
      </c>
      <c r="C15" s="61">
        <f ca="1">IFERROR(VLOOKUP($A15,'Hospitalisation Details'!$A:$P,16,0),"")</f>
        <v>54</v>
      </c>
      <c r="D15" s="69">
        <f ca="1">IFERROR(VLOOKUP($A15,'Hospitalisation Details'!$A:$P,6,0),"")</f>
        <v>48549.18</v>
      </c>
    </row>
    <row r="16" spans="1:4" x14ac:dyDescent="0.25">
      <c r="A16" s="62">
        <f ca="1">VLOOKUP($A16,'Medical Examinations'!$A:$H,2,FALSE)</f>
        <v>36.384999999999998</v>
      </c>
      <c r="B16" s="35">
        <f ca="1">VLOOKUP($A16,'Medical Examinations'!$A:$H,3,FALSE)</f>
        <v>7.59</v>
      </c>
      <c r="C16" s="61">
        <f ca="1">IFERROR(VLOOKUP($A16,'Hospitalisation Details'!$A:$P,16,0),"")</f>
        <v>61</v>
      </c>
      <c r="D16" s="69">
        <f ca="1">IFERROR(VLOOKUP($A16,'Hospitalisation Details'!$A:$P,6,0),"")</f>
        <v>48517.56</v>
      </c>
    </row>
    <row r="17" spans="1:4" x14ac:dyDescent="0.25">
      <c r="A17" s="62">
        <f ca="1">VLOOKUP($A17,'Medical Examinations'!$A:$H,2,FALSE)</f>
        <v>39.9</v>
      </c>
      <c r="B17" s="35">
        <f ca="1">VLOOKUP($A17,'Medical Examinations'!$A:$H,3,FALSE)</f>
        <v>11.32</v>
      </c>
      <c r="C17" s="61">
        <f ca="1">IFERROR(VLOOKUP($A17,'Hospitalisation Details'!$A:$P,16,0),"")</f>
        <v>60</v>
      </c>
      <c r="D17" s="69">
        <f ca="1">IFERROR(VLOOKUP($A17,'Hospitalisation Details'!$A:$P,6,0),"")</f>
        <v>48173.36</v>
      </c>
    </row>
    <row r="18" spans="1:4" x14ac:dyDescent="0.25">
      <c r="A18" s="62">
        <f ca="1">VLOOKUP($A18,'Medical Examinations'!$A:$H,2,FALSE)</f>
        <v>33.799999999999997</v>
      </c>
      <c r="B18" s="35">
        <f ca="1">VLOOKUP($A18,'Medical Examinations'!$A:$H,3,FALSE)</f>
        <v>7.67</v>
      </c>
      <c r="C18" s="61">
        <f ca="1">IFERROR(VLOOKUP($A18,'Hospitalisation Details'!$A:$P,16,0),"")</f>
        <v>64</v>
      </c>
      <c r="D18" s="69">
        <f ca="1">IFERROR(VLOOKUP($A18,'Hospitalisation Details'!$A:$P,6,0),"")</f>
        <v>47928.03</v>
      </c>
    </row>
    <row r="19" spans="1:4" x14ac:dyDescent="0.25">
      <c r="A19" s="62">
        <f ca="1">VLOOKUP($A19,'Medical Examinations'!$A:$H,2,FALSE)</f>
        <v>36.765000000000001</v>
      </c>
      <c r="B19" s="35">
        <f ca="1">VLOOKUP($A19,'Medical Examinations'!$A:$H,3,FALSE)</f>
        <v>7.29</v>
      </c>
      <c r="C19" s="61">
        <f ca="1">IFERROR(VLOOKUP($A19,'Hospitalisation Details'!$A:$P,16,0),"")</f>
        <v>59</v>
      </c>
      <c r="D19" s="69">
        <f ca="1">IFERROR(VLOOKUP($A19,'Hospitalisation Details'!$A:$P,6,0),"")</f>
        <v>47896.79</v>
      </c>
    </row>
    <row r="20" spans="1:4" x14ac:dyDescent="0.25">
      <c r="A20" s="62">
        <f ca="1">VLOOKUP($A20,'Medical Examinations'!$A:$H,2,FALSE)</f>
        <v>36.954999999999998</v>
      </c>
      <c r="B20" s="35">
        <f ca="1">VLOOKUP($A20,'Medical Examinations'!$A:$H,3,FALSE)</f>
        <v>4.72</v>
      </c>
      <c r="C20" s="61">
        <f ca="1">IFERROR(VLOOKUP($A20,'Hospitalisation Details'!$A:$P,16,0),"")</f>
        <v>58</v>
      </c>
      <c r="D20" s="69">
        <f ca="1">IFERROR(VLOOKUP($A20,'Hospitalisation Details'!$A:$P,6,0),"")</f>
        <v>47496.49</v>
      </c>
    </row>
    <row r="21" spans="1:4" x14ac:dyDescent="0.25">
      <c r="A21" s="62">
        <f ca="1">VLOOKUP($A21,'Medical Examinations'!$A:$H,2,FALSE)</f>
        <v>42.9</v>
      </c>
      <c r="B21" s="35">
        <f ca="1">VLOOKUP($A21,'Medical Examinations'!$A:$H,3,FALSE)</f>
        <v>11.41</v>
      </c>
      <c r="C21" s="61">
        <f ca="1">IFERROR(VLOOKUP($A21,'Hospitalisation Details'!$A:$P,16,0),"")</f>
        <v>51</v>
      </c>
      <c r="D21" s="69">
        <f ca="1">IFERROR(VLOOKUP($A21,'Hospitalisation Details'!$A:$P,6,0),"")</f>
        <v>47462.89</v>
      </c>
    </row>
    <row r="22" spans="1:4" x14ac:dyDescent="0.25">
      <c r="A22" s="62">
        <f ca="1">VLOOKUP($A22,'Medical Examinations'!$A:$H,2,FALSE)</f>
        <v>36.299999999999997</v>
      </c>
      <c r="B22" s="35">
        <f ca="1">VLOOKUP($A22,'Medical Examinations'!$A:$H,3,FALSE)</f>
        <v>11.5</v>
      </c>
      <c r="C22" s="61">
        <f ca="1">IFERROR(VLOOKUP($A22,'Hospitalisation Details'!$A:$P,16,0),"")</f>
        <v>61</v>
      </c>
      <c r="D22" s="69">
        <f ca="1">IFERROR(VLOOKUP($A22,'Hospitalisation Details'!$A:$P,6,0),"")</f>
        <v>47403.88</v>
      </c>
    </row>
    <row r="23" spans="1:4" x14ac:dyDescent="0.25">
      <c r="A23" s="62">
        <f ca="1">VLOOKUP($A23,'Medical Examinations'!$A:$H,2,FALSE)</f>
        <v>32.200000000000003</v>
      </c>
      <c r="B23" s="35">
        <f ca="1">VLOOKUP($A23,'Medical Examinations'!$A:$H,3,FALSE)</f>
        <v>6.22</v>
      </c>
      <c r="C23" s="61">
        <f ca="1">IFERROR(VLOOKUP($A23,'Hospitalisation Details'!$A:$P,16,0),"")</f>
        <v>63</v>
      </c>
      <c r="D23" s="69">
        <f ca="1">IFERROR(VLOOKUP($A23,'Hospitalisation Details'!$A:$P,6,0),"")</f>
        <v>47305.31</v>
      </c>
    </row>
    <row r="24" spans="1:4" x14ac:dyDescent="0.25">
      <c r="A24" s="62">
        <f ca="1">VLOOKUP($A24,'Medical Examinations'!$A:$H,2,FALSE)</f>
        <v>31.3</v>
      </c>
      <c r="B24" s="35">
        <f ca="1">VLOOKUP($A24,'Medical Examinations'!$A:$H,3,FALSE)</f>
        <v>11.38</v>
      </c>
      <c r="C24" s="61">
        <f ca="1">IFERROR(VLOOKUP($A24,'Hospitalisation Details'!$A:$P,16,0),"")</f>
        <v>64</v>
      </c>
      <c r="D24" s="69">
        <f ca="1">IFERROR(VLOOKUP($A24,'Hospitalisation Details'!$A:$P,6,0),"")</f>
        <v>47291.06</v>
      </c>
    </row>
    <row r="25" spans="1:4" x14ac:dyDescent="0.25">
      <c r="A25" s="62">
        <f ca="1">VLOOKUP($A25,'Medical Examinations'!$A:$H,2,FALSE)</f>
        <v>41.8</v>
      </c>
      <c r="B25" s="35">
        <f ca="1">VLOOKUP($A25,'Medical Examinations'!$A:$H,3,FALSE)</f>
        <v>7.89</v>
      </c>
      <c r="C25" s="61">
        <f ca="1">IFERROR(VLOOKUP($A25,'Hospitalisation Details'!$A:$P,16,0),"")</f>
        <v>52</v>
      </c>
      <c r="D25" s="69">
        <f ca="1">IFERROR(VLOOKUP($A25,'Hospitalisation Details'!$A:$P,6,0),"")</f>
        <v>47269.85</v>
      </c>
    </row>
    <row r="26" spans="1:4" x14ac:dyDescent="0.25">
      <c r="A26" s="62">
        <f ca="1">VLOOKUP($A26,'Medical Examinations'!$A:$H,2,FALSE)</f>
        <v>35.090000000000003</v>
      </c>
      <c r="B26" s="35">
        <f ca="1">VLOOKUP($A26,'Medical Examinations'!$A:$H,3,FALSE)</f>
        <v>4.38</v>
      </c>
      <c r="C26" s="61">
        <f ca="1">IFERROR(VLOOKUP($A26,'Hospitalisation Details'!$A:$P,16,0),"")</f>
        <v>63</v>
      </c>
      <c r="D26" s="69">
        <f ca="1">IFERROR(VLOOKUP($A26,'Hospitalisation Details'!$A:$P,6,0),"")</f>
        <v>47055.53</v>
      </c>
    </row>
    <row r="27" spans="1:4" x14ac:dyDescent="0.25">
      <c r="A27" s="62">
        <f ca="1">VLOOKUP($A27,'Medical Examinations'!$A:$H,2,FALSE)</f>
        <v>33.880000000000003</v>
      </c>
      <c r="B27" s="35">
        <f ca="1">VLOOKUP($A27,'Medical Examinations'!$A:$H,3,FALSE)</f>
        <v>7.01</v>
      </c>
      <c r="C27" s="61">
        <f ca="1">IFERROR(VLOOKUP($A27,'Hospitalisation Details'!$A:$P,16,0),"")</f>
        <v>64</v>
      </c>
      <c r="D27" s="69">
        <f ca="1">IFERROR(VLOOKUP($A27,'Hospitalisation Details'!$A:$P,6,0),"")</f>
        <v>46889.26</v>
      </c>
    </row>
    <row r="28" spans="1:4" x14ac:dyDescent="0.25">
      <c r="A28" s="62">
        <f ca="1">VLOOKUP($A28,'Medical Examinations'!$A:$H,2,FALSE)</f>
        <v>30.875</v>
      </c>
      <c r="B28" s="35">
        <f ca="1">VLOOKUP($A28,'Medical Examinations'!$A:$H,3,FALSE)</f>
        <v>11.88</v>
      </c>
      <c r="C28" s="61">
        <f ca="1">IFERROR(VLOOKUP($A28,'Hospitalisation Details'!$A:$P,16,0),"")</f>
        <v>62</v>
      </c>
      <c r="D28" s="69">
        <f ca="1">IFERROR(VLOOKUP($A28,'Hospitalisation Details'!$A:$P,6,0),"")</f>
        <v>46718.16</v>
      </c>
    </row>
    <row r="29" spans="1:4" x14ac:dyDescent="0.25">
      <c r="A29" s="62">
        <f ca="1">VLOOKUP($A29,'Medical Examinations'!$A:$H,2,FALSE)</f>
        <v>36.86</v>
      </c>
      <c r="B29" s="35">
        <f ca="1">VLOOKUP($A29,'Medical Examinations'!$A:$H,3,FALSE)</f>
        <v>5.19</v>
      </c>
      <c r="C29" s="61">
        <f ca="1">IFERROR(VLOOKUP($A29,'Hospitalisation Details'!$A:$P,16,0),"")</f>
        <v>53</v>
      </c>
      <c r="D29" s="69">
        <f ca="1">IFERROR(VLOOKUP($A29,'Hospitalisation Details'!$A:$P,6,0),"")</f>
        <v>46661.440000000002</v>
      </c>
    </row>
    <row r="30" spans="1:4" x14ac:dyDescent="0.25">
      <c r="A30" s="62">
        <f ca="1">VLOOKUP($A30,'Medical Examinations'!$A:$H,2,FALSE)</f>
        <v>35.86</v>
      </c>
      <c r="B30" s="35">
        <f ca="1">VLOOKUP($A30,'Medical Examinations'!$A:$H,3,FALSE)</f>
        <v>6.74</v>
      </c>
      <c r="C30" s="61">
        <f ca="1">IFERROR(VLOOKUP($A30,'Hospitalisation Details'!$A:$P,16,0),"")</f>
        <v>61</v>
      </c>
      <c r="D30" s="69">
        <f ca="1">IFERROR(VLOOKUP($A30,'Hospitalisation Details'!$A:$P,6,0),"")</f>
        <v>46599.11</v>
      </c>
    </row>
    <row r="31" spans="1:4" x14ac:dyDescent="0.25">
      <c r="A31" s="62">
        <f ca="1">VLOOKUP($A31,'Medical Examinations'!$A:$H,2,FALSE)</f>
        <v>37.049999999999997</v>
      </c>
      <c r="B31" s="35">
        <f ca="1">VLOOKUP($A31,'Medical Examinations'!$A:$H,3,FALSE)</f>
        <v>8.44</v>
      </c>
      <c r="C31" s="61">
        <f ca="1">IFERROR(VLOOKUP($A31,'Hospitalisation Details'!$A:$P,16,0),"")</f>
        <v>51</v>
      </c>
      <c r="D31" s="69">
        <f ca="1">IFERROR(VLOOKUP($A31,'Hospitalisation Details'!$A:$P,6,0),"")</f>
        <v>46255.11</v>
      </c>
    </row>
    <row r="32" spans="1:4" x14ac:dyDescent="0.25">
      <c r="A32" s="62">
        <f ca="1">VLOOKUP($A32,'Medical Examinations'!$A:$H,2,FALSE)</f>
        <v>43.89</v>
      </c>
      <c r="B32" s="35">
        <f ca="1">VLOOKUP($A32,'Medical Examinations'!$A:$H,3,FALSE)</f>
        <v>8.7100000000000009</v>
      </c>
      <c r="C32" s="61">
        <f ca="1">IFERROR(VLOOKUP($A32,'Hospitalisation Details'!$A:$P,16,0),"")</f>
        <v>44</v>
      </c>
      <c r="D32" s="69">
        <f ca="1">IFERROR(VLOOKUP($A32,'Hospitalisation Details'!$A:$P,6,0),"")</f>
        <v>46200.99</v>
      </c>
    </row>
    <row r="33" spans="1:4" x14ac:dyDescent="0.25">
      <c r="A33" s="62">
        <f ca="1">VLOOKUP($A33,'Medical Examinations'!$A:$H,2,FALSE)</f>
        <v>42.35</v>
      </c>
      <c r="B33" s="35">
        <f ca="1">VLOOKUP($A33,'Medical Examinations'!$A:$H,3,FALSE)</f>
        <v>5.08</v>
      </c>
      <c r="C33" s="61">
        <f ca="1">IFERROR(VLOOKUP($A33,'Hospitalisation Details'!$A:$P,16,0),"")</f>
        <v>46</v>
      </c>
      <c r="D33" s="69">
        <f ca="1">IFERROR(VLOOKUP($A33,'Hospitalisation Details'!$A:$P,6,0),"")</f>
        <v>46151.12</v>
      </c>
    </row>
    <row r="34" spans="1:4" x14ac:dyDescent="0.25">
      <c r="A34" s="62">
        <f ca="1">VLOOKUP($A34,'Medical Examinations'!$A:$H,2,FALSE)</f>
        <v>31.35</v>
      </c>
      <c r="B34" s="35">
        <f ca="1">VLOOKUP($A34,'Medical Examinations'!$A:$H,3,FALSE)</f>
        <v>6.86</v>
      </c>
      <c r="C34" s="61">
        <f ca="1">IFERROR(VLOOKUP($A34,'Hospitalisation Details'!$A:$P,16,0),"")</f>
        <v>60</v>
      </c>
      <c r="D34" s="69">
        <f ca="1">IFERROR(VLOOKUP($A34,'Hospitalisation Details'!$A:$P,6,0),"")</f>
        <v>46130.53</v>
      </c>
    </row>
    <row r="35" spans="1:4" x14ac:dyDescent="0.25">
      <c r="A35" s="62">
        <f ca="1">VLOOKUP($A35,'Medical Examinations'!$A:$H,2,FALSE)</f>
        <v>47.6</v>
      </c>
      <c r="B35" s="35">
        <f ca="1">VLOOKUP($A35,'Medical Examinations'!$A:$H,3,FALSE)</f>
        <v>5.95</v>
      </c>
      <c r="C35" s="61">
        <f ca="1">IFERROR(VLOOKUP($A35,'Hospitalisation Details'!$A:$P,16,0),"")</f>
        <v>37</v>
      </c>
      <c r="D35" s="69">
        <f ca="1">IFERROR(VLOOKUP($A35,'Hospitalisation Details'!$A:$P,6,0),"")</f>
        <v>46113.51</v>
      </c>
    </row>
    <row r="36" spans="1:4" x14ac:dyDescent="0.25">
      <c r="A36" s="62">
        <f ca="1">VLOOKUP($A36,'Medical Examinations'!$A:$H,2,FALSE)</f>
        <v>46.2</v>
      </c>
      <c r="B36" s="35">
        <f ca="1">VLOOKUP($A36,'Medical Examinations'!$A:$H,3,FALSE)</f>
        <v>6.09</v>
      </c>
      <c r="C36" s="61">
        <f ca="1">IFERROR(VLOOKUP($A36,'Hospitalisation Details'!$A:$P,16,0),"")</f>
        <v>43</v>
      </c>
      <c r="D36" s="69">
        <f ca="1">IFERROR(VLOOKUP($A36,'Hospitalisation Details'!$A:$P,6,0),"")</f>
        <v>45863.21</v>
      </c>
    </row>
    <row r="37" spans="1:4" x14ac:dyDescent="0.25">
      <c r="A37" s="62">
        <f ca="1">VLOOKUP($A37,'Medical Examinations'!$A:$H,2,FALSE)</f>
        <v>32.015000000000001</v>
      </c>
      <c r="B37" s="35">
        <f ca="1">VLOOKUP($A37,'Medical Examinations'!$A:$H,3,FALSE)</f>
        <v>11.75</v>
      </c>
      <c r="C37" s="61">
        <f ca="1">IFERROR(VLOOKUP($A37,'Hospitalisation Details'!$A:$P,16,0),"")</f>
        <v>62</v>
      </c>
      <c r="D37" s="69">
        <f ca="1">IFERROR(VLOOKUP($A37,'Hospitalisation Details'!$A:$P,6,0),"")</f>
        <v>45710.21</v>
      </c>
    </row>
    <row r="38" spans="1:4" x14ac:dyDescent="0.25">
      <c r="A38" s="62">
        <f ca="1">VLOOKUP($A38,'Medical Examinations'!$A:$H,2,FALSE)</f>
        <v>40.564999999999998</v>
      </c>
      <c r="B38" s="35">
        <f ca="1">VLOOKUP($A38,'Medical Examinations'!$A:$H,3,FALSE)</f>
        <v>7.37</v>
      </c>
      <c r="C38" s="61">
        <f ca="1">IFERROR(VLOOKUP($A38,'Hospitalisation Details'!$A:$P,16,0),"")</f>
        <v>48</v>
      </c>
      <c r="D38" s="69">
        <f ca="1">IFERROR(VLOOKUP($A38,'Hospitalisation Details'!$A:$P,6,0),"")</f>
        <v>45702.02</v>
      </c>
    </row>
    <row r="39" spans="1:4" x14ac:dyDescent="0.25">
      <c r="A39" s="62">
        <f ca="1">VLOOKUP($A39,'Medical Examinations'!$A:$H,2,FALSE)</f>
        <v>32.450000000000003</v>
      </c>
      <c r="B39" s="35">
        <f ca="1">VLOOKUP($A39,'Medical Examinations'!$A:$H,3,FALSE)</f>
        <v>11.91</v>
      </c>
      <c r="C39" s="61">
        <f ca="1">IFERROR(VLOOKUP($A39,'Hospitalisation Details'!$A:$P,16,0),"")</f>
        <v>60</v>
      </c>
      <c r="D39" s="69">
        <f ca="1">IFERROR(VLOOKUP($A39,'Hospitalisation Details'!$A:$P,6,0),"")</f>
        <v>45008.959999999999</v>
      </c>
    </row>
    <row r="40" spans="1:4" x14ac:dyDescent="0.25">
      <c r="A40" s="62">
        <f ca="1">VLOOKUP($A40,'Medical Examinations'!$A:$H,2,FALSE)</f>
        <v>34.96</v>
      </c>
      <c r="B40" s="35">
        <f ca="1">VLOOKUP($A40,'Medical Examinations'!$A:$H,3,FALSE)</f>
        <v>6.52</v>
      </c>
      <c r="C40" s="61">
        <f ca="1">IFERROR(VLOOKUP($A40,'Hospitalisation Details'!$A:$P,16,0),"")</f>
        <v>51</v>
      </c>
      <c r="D40" s="69">
        <f ca="1">IFERROR(VLOOKUP($A40,'Hospitalisation Details'!$A:$P,6,0),"")</f>
        <v>44641.2</v>
      </c>
    </row>
    <row r="41" spans="1:4" x14ac:dyDescent="0.25">
      <c r="A41" s="62">
        <f ca="1">VLOOKUP($A41,'Medical Examinations'!$A:$H,2,FALSE)</f>
        <v>35.5</v>
      </c>
      <c r="B41" s="35">
        <f ca="1">VLOOKUP($A41,'Medical Examinations'!$A:$H,3,FALSE)</f>
        <v>5.14</v>
      </c>
      <c r="C41" s="61">
        <f ca="1">IFERROR(VLOOKUP($A41,'Hospitalisation Details'!$A:$P,16,0),"")</f>
        <v>29</v>
      </c>
      <c r="D41" s="69">
        <f ca="1">IFERROR(VLOOKUP($A41,'Hospitalisation Details'!$A:$P,6,0),"")</f>
        <v>44585.46</v>
      </c>
    </row>
    <row r="42" spans="1:4" x14ac:dyDescent="0.25">
      <c r="A42" s="62">
        <f ca="1">VLOOKUP($A42,'Medical Examinations'!$A:$H,2,FALSE)</f>
        <v>52.58</v>
      </c>
      <c r="B42" s="35">
        <f ca="1">VLOOKUP($A42,'Medical Examinations'!$A:$H,3,FALSE)</f>
        <v>4.1900000000000004</v>
      </c>
      <c r="C42" s="61">
        <f ca="1">IFERROR(VLOOKUP($A42,'Hospitalisation Details'!$A:$P,16,0),"")</f>
        <v>22</v>
      </c>
      <c r="D42" s="69">
        <f ca="1">IFERROR(VLOOKUP($A42,'Hospitalisation Details'!$A:$P,6,0),"")</f>
        <v>44501.4</v>
      </c>
    </row>
    <row r="43" spans="1:4" x14ac:dyDescent="0.25">
      <c r="A43" s="62">
        <f ca="1">VLOOKUP($A43,'Medical Examinations'!$A:$H,2,FALSE)</f>
        <v>35.200000000000003</v>
      </c>
      <c r="B43" s="35">
        <f ca="1">VLOOKUP($A43,'Medical Examinations'!$A:$H,3,FALSE)</f>
        <v>11.68</v>
      </c>
      <c r="C43" s="61">
        <f ca="1">IFERROR(VLOOKUP($A43,'Hospitalisation Details'!$A:$P,16,0),"")</f>
        <v>55</v>
      </c>
      <c r="D43" s="69">
        <f ca="1">IFERROR(VLOOKUP($A43,'Hospitalisation Details'!$A:$P,6,0),"")</f>
        <v>44423.8</v>
      </c>
    </row>
    <row r="44" spans="1:4" x14ac:dyDescent="0.25">
      <c r="A44" s="62">
        <f ca="1">VLOOKUP($A44,'Medical Examinations'!$A:$H,2,FALSE)</f>
        <v>38.06</v>
      </c>
      <c r="B44" s="35">
        <f ca="1">VLOOKUP($A44,'Medical Examinations'!$A:$H,3,FALSE)</f>
        <v>6.98</v>
      </c>
      <c r="C44" s="61">
        <f ca="1">IFERROR(VLOOKUP($A44,'Hospitalisation Details'!$A:$P,16,0),"")</f>
        <v>51</v>
      </c>
      <c r="D44" s="69">
        <f ca="1">IFERROR(VLOOKUP($A44,'Hospitalisation Details'!$A:$P,6,0),"")</f>
        <v>44400.41</v>
      </c>
    </row>
    <row r="45" spans="1:4" x14ac:dyDescent="0.25">
      <c r="A45" s="62">
        <f ca="1">VLOOKUP($A45,'Medical Examinations'!$A:$H,2,FALSE)</f>
        <v>34.21</v>
      </c>
      <c r="B45" s="35">
        <f ca="1">VLOOKUP($A45,'Medical Examinations'!$A:$H,3,FALSE)</f>
        <v>8.34</v>
      </c>
      <c r="C45" s="61">
        <f ca="1">IFERROR(VLOOKUP($A45,'Hospitalisation Details'!$A:$P,16,0),"")</f>
        <v>54</v>
      </c>
      <c r="D45" s="69">
        <f ca="1">IFERROR(VLOOKUP($A45,'Hospitalisation Details'!$A:$P,6,0),"")</f>
        <v>44260.75</v>
      </c>
    </row>
    <row r="46" spans="1:4" x14ac:dyDescent="0.25">
      <c r="A46" s="62">
        <f ca="1">VLOOKUP($A46,'Medical Examinations'!$A:$H,2,FALSE)</f>
        <v>38.94</v>
      </c>
      <c r="B46" s="35">
        <f ca="1">VLOOKUP($A46,'Medical Examinations'!$A:$H,3,FALSE)</f>
        <v>8.49</v>
      </c>
      <c r="C46" s="61">
        <f ca="1">IFERROR(VLOOKUP($A46,'Hospitalisation Details'!$A:$P,16,0),"")</f>
        <v>48</v>
      </c>
      <c r="D46" s="69">
        <f ca="1">IFERROR(VLOOKUP($A46,'Hospitalisation Details'!$A:$P,6,0),"")</f>
        <v>44202.65</v>
      </c>
    </row>
    <row r="47" spans="1:4" x14ac:dyDescent="0.25">
      <c r="A47" s="62">
        <f ca="1">VLOOKUP($A47,'Medical Examinations'!$A:$H,2,FALSE)</f>
        <v>30.21</v>
      </c>
      <c r="B47" s="35">
        <f ca="1">VLOOKUP($A47,'Medical Examinations'!$A:$H,3,FALSE)</f>
        <v>5.34</v>
      </c>
      <c r="C47" s="61">
        <f ca="1">IFERROR(VLOOKUP($A47,'Hospitalisation Details'!$A:$P,16,0),"")</f>
        <v>34</v>
      </c>
      <c r="D47" s="69">
        <f ca="1">IFERROR(VLOOKUP($A47,'Hospitalisation Details'!$A:$P,6,0),"")</f>
        <v>43943.88</v>
      </c>
    </row>
    <row r="48" spans="1:4" x14ac:dyDescent="0.25">
      <c r="A48" s="62">
        <f ca="1">VLOOKUP($A48,'Medical Examinations'!$A:$H,2,FALSE)</f>
        <v>33.630000000000003</v>
      </c>
      <c r="B48" s="35">
        <f ca="1">VLOOKUP($A48,'Medical Examinations'!$A:$H,3,FALSE)</f>
        <v>4.43</v>
      </c>
      <c r="C48" s="61">
        <f ca="1">IFERROR(VLOOKUP($A48,'Hospitalisation Details'!$A:$P,16,0),"")</f>
        <v>56</v>
      </c>
      <c r="D48" s="69">
        <f ca="1">IFERROR(VLOOKUP($A48,'Hospitalisation Details'!$A:$P,6,0),"")</f>
        <v>43921.18</v>
      </c>
    </row>
    <row r="49" spans="1:4" x14ac:dyDescent="0.25">
      <c r="A49" s="62">
        <f ca="1">VLOOKUP($A49,'Medical Examinations'!$A:$H,2,FALSE)</f>
        <v>40.369999999999997</v>
      </c>
      <c r="B49" s="35">
        <f ca="1">VLOOKUP($A49,'Medical Examinations'!$A:$H,3,FALSE)</f>
        <v>4.47</v>
      </c>
      <c r="C49" s="61">
        <f ca="1">IFERROR(VLOOKUP($A49,'Hospitalisation Details'!$A:$P,16,0),"")</f>
        <v>42</v>
      </c>
      <c r="D49" s="69">
        <f ca="1">IFERROR(VLOOKUP($A49,'Hospitalisation Details'!$A:$P,6,0),"")</f>
        <v>43896.38</v>
      </c>
    </row>
    <row r="50" spans="1:4" x14ac:dyDescent="0.25">
      <c r="A50" s="62">
        <f ca="1">VLOOKUP($A50,'Medical Examinations'!$A:$H,2,FALSE)</f>
        <v>53.09</v>
      </c>
      <c r="B50" s="35">
        <f ca="1">VLOOKUP($A50,'Medical Examinations'!$A:$H,3,FALSE)</f>
        <v>4.82</v>
      </c>
      <c r="C50" s="61">
        <f ca="1">IFERROR(VLOOKUP($A50,'Hospitalisation Details'!$A:$P,16,0),"")</f>
        <v>56</v>
      </c>
      <c r="D50" s="69">
        <f ca="1">IFERROR(VLOOKUP($A50,'Hospitalisation Details'!$A:$P,6,0),"")</f>
        <v>43817.45</v>
      </c>
    </row>
    <row r="51" spans="1:4" x14ac:dyDescent="0.25">
      <c r="A51" s="62">
        <f ca="1">VLOOKUP($A51,'Medical Examinations'!$A:$H,2,FALSE)</f>
        <v>31.79</v>
      </c>
      <c r="B51" s="35">
        <f ca="1">VLOOKUP($A51,'Medical Examinations'!$A:$H,3,FALSE)</f>
        <v>5.51</v>
      </c>
      <c r="C51" s="61">
        <f ca="1">IFERROR(VLOOKUP($A51,'Hospitalisation Details'!$A:$P,16,0),"")</f>
        <v>56</v>
      </c>
      <c r="D51" s="69">
        <f ca="1">IFERROR(VLOOKUP($A51,'Hospitalisation Details'!$A:$P,6,0),"")</f>
        <v>43813.87</v>
      </c>
    </row>
    <row r="52" spans="1:4" x14ac:dyDescent="0.25">
      <c r="A52" s="62">
        <f ca="1">VLOOKUP($A52,'Medical Examinations'!$A:$H,2,FALSE)</f>
        <v>41.895000000000003</v>
      </c>
      <c r="B52" s="35">
        <f ca="1">VLOOKUP($A52,'Medical Examinations'!$A:$H,3,FALSE)</f>
        <v>10.87</v>
      </c>
      <c r="C52" s="61">
        <f ca="1">IFERROR(VLOOKUP($A52,'Hospitalisation Details'!$A:$P,16,0),"")</f>
        <v>36</v>
      </c>
      <c r="D52" s="69">
        <f ca="1">IFERROR(VLOOKUP($A52,'Hospitalisation Details'!$A:$P,6,0),"")</f>
        <v>43753.34</v>
      </c>
    </row>
    <row r="53" spans="1:4" x14ac:dyDescent="0.25">
      <c r="A53" s="62">
        <f ca="1">VLOOKUP($A53,'Medical Examinations'!$A:$H,2,FALSE)</f>
        <v>31.16</v>
      </c>
      <c r="B53" s="35">
        <f ca="1">VLOOKUP($A53,'Medical Examinations'!$A:$H,3,FALSE)</f>
        <v>9.34</v>
      </c>
      <c r="C53" s="61">
        <f ca="1">IFERROR(VLOOKUP($A53,'Hospitalisation Details'!$A:$P,16,0),"")</f>
        <v>57</v>
      </c>
      <c r="D53" s="69">
        <f ca="1">IFERROR(VLOOKUP($A53,'Hospitalisation Details'!$A:$P,6,0),"")</f>
        <v>43578.94</v>
      </c>
    </row>
    <row r="54" spans="1:4" x14ac:dyDescent="0.25">
      <c r="A54" s="62">
        <f ca="1">VLOOKUP($A54,'Medical Examinations'!$A:$H,2,FALSE)</f>
        <v>34.104999999999997</v>
      </c>
      <c r="B54" s="35">
        <f ca="1">VLOOKUP($A54,'Medical Examinations'!$A:$H,3,FALSE)</f>
        <v>5.03</v>
      </c>
      <c r="C54" s="61">
        <f ca="1">IFERROR(VLOOKUP($A54,'Hospitalisation Details'!$A:$P,16,0),"")</f>
        <v>53</v>
      </c>
      <c r="D54" s="69">
        <f ca="1">IFERROR(VLOOKUP($A54,'Hospitalisation Details'!$A:$P,6,0),"")</f>
        <v>43254.42</v>
      </c>
    </row>
    <row r="55" spans="1:4" x14ac:dyDescent="0.25">
      <c r="A55" s="62">
        <f ca="1">VLOOKUP($A55,'Medical Examinations'!$A:$H,2,FALSE)</f>
        <v>51.93</v>
      </c>
      <c r="B55" s="35">
        <f ca="1">VLOOKUP($A55,'Medical Examinations'!$A:$H,3,FALSE)</f>
        <v>11.05</v>
      </c>
      <c r="C55" s="61">
        <f ca="1">IFERROR(VLOOKUP($A55,'Hospitalisation Details'!$A:$P,16,0),"")</f>
        <v>57</v>
      </c>
      <c r="D55" s="69">
        <f ca="1">IFERROR(VLOOKUP($A55,'Hospitalisation Details'!$A:$P,6,0),"")</f>
        <v>43073.760000000002</v>
      </c>
    </row>
    <row r="56" spans="1:4" x14ac:dyDescent="0.25">
      <c r="A56" s="62">
        <f ca="1">VLOOKUP($A56,'Medical Examinations'!$A:$H,2,FALSE)</f>
        <v>38.950000000000003</v>
      </c>
      <c r="B56" s="35">
        <f ca="1">VLOOKUP($A56,'Medical Examinations'!$A:$H,3,FALSE)</f>
        <v>11.95</v>
      </c>
      <c r="C56" s="61">
        <f ca="1">IFERROR(VLOOKUP($A56,'Hospitalisation Details'!$A:$P,16,0),"")</f>
        <v>44</v>
      </c>
      <c r="D56" s="69">
        <f ca="1">IFERROR(VLOOKUP($A56,'Hospitalisation Details'!$A:$P,6,0),"")</f>
        <v>42983.46</v>
      </c>
    </row>
    <row r="57" spans="1:4" x14ac:dyDescent="0.25">
      <c r="A57" s="62">
        <f ca="1">VLOOKUP($A57,'Medical Examinations'!$A:$H,2,FALSE)</f>
        <v>36.630000000000003</v>
      </c>
      <c r="B57" s="35">
        <f ca="1">VLOOKUP($A57,'Medical Examinations'!$A:$H,3,FALSE)</f>
        <v>7.72</v>
      </c>
      <c r="C57" s="61">
        <f ca="1">IFERROR(VLOOKUP($A57,'Hospitalisation Details'!$A:$P,16,0),"")</f>
        <v>47</v>
      </c>
      <c r="D57" s="69">
        <f ca="1">IFERROR(VLOOKUP($A57,'Hospitalisation Details'!$A:$P,6,0),"")</f>
        <v>42969.85</v>
      </c>
    </row>
    <row r="58" spans="1:4" x14ac:dyDescent="0.25">
      <c r="A58" s="62">
        <f ca="1">VLOOKUP($A58,'Medical Examinations'!$A:$H,2,FALSE)</f>
        <v>34.200000000000003</v>
      </c>
      <c r="B58" s="35">
        <f ca="1">VLOOKUP($A58,'Medical Examinations'!$A:$H,3,FALSE)</f>
        <v>5.75</v>
      </c>
      <c r="C58" s="61">
        <f ca="1">IFERROR(VLOOKUP($A58,'Hospitalisation Details'!$A:$P,16,0),"")</f>
        <v>50</v>
      </c>
      <c r="D58" s="69">
        <f ca="1">IFERROR(VLOOKUP($A58,'Hospitalisation Details'!$A:$P,6,0),"")</f>
        <v>42856.84</v>
      </c>
    </row>
    <row r="59" spans="1:4" x14ac:dyDescent="0.25">
      <c r="A59" s="62">
        <f ca="1">VLOOKUP($A59,'Medical Examinations'!$A:$H,2,FALSE)</f>
        <v>50.63</v>
      </c>
      <c r="B59" s="35">
        <f ca="1">VLOOKUP($A59,'Medical Examinations'!$A:$H,3,FALSE)</f>
        <v>11.89</v>
      </c>
      <c r="C59" s="61">
        <f ca="1">IFERROR(VLOOKUP($A59,'Hospitalisation Details'!$A:$P,16,0),"")</f>
        <v>57</v>
      </c>
      <c r="D59" s="69">
        <f ca="1">IFERROR(VLOOKUP($A59,'Hospitalisation Details'!$A:$P,6,0),"")</f>
        <v>42764.12</v>
      </c>
    </row>
    <row r="60" spans="1:4" x14ac:dyDescent="0.25">
      <c r="A60" s="62">
        <f ca="1">VLOOKUP($A60,'Medical Examinations'!$A:$H,2,FALSE)</f>
        <v>36.479999999999997</v>
      </c>
      <c r="B60" s="35">
        <f ca="1">VLOOKUP($A60,'Medical Examinations'!$A:$H,3,FALSE)</f>
        <v>6.2</v>
      </c>
      <c r="C60" s="61">
        <f ca="1">IFERROR(VLOOKUP($A60,'Hospitalisation Details'!$A:$P,16,0),"")</f>
        <v>45</v>
      </c>
      <c r="D60" s="69">
        <f ca="1">IFERROR(VLOOKUP($A60,'Hospitalisation Details'!$A:$P,6,0),"")</f>
        <v>42760.5</v>
      </c>
    </row>
    <row r="61" spans="1:4" x14ac:dyDescent="0.25">
      <c r="A61" s="62">
        <f ca="1">VLOOKUP($A61,'Medical Examinations'!$A:$H,2,FALSE)</f>
        <v>54.82</v>
      </c>
      <c r="B61" s="35">
        <f ca="1">VLOOKUP($A61,'Medical Examinations'!$A:$H,3,FALSE)</f>
        <v>10.61</v>
      </c>
      <c r="C61" s="61">
        <f ca="1">IFERROR(VLOOKUP($A61,'Hospitalisation Details'!$A:$P,16,0),"")</f>
        <v>51</v>
      </c>
      <c r="D61" s="69">
        <f ca="1">IFERROR(VLOOKUP($A61,'Hospitalisation Details'!$A:$P,6,0),"")</f>
        <v>42644.2</v>
      </c>
    </row>
    <row r="62" spans="1:4" x14ac:dyDescent="0.25">
      <c r="A62" s="62">
        <f ca="1">VLOOKUP($A62,'Medical Examinations'!$A:$H,2,FALSE)</f>
        <v>38.06</v>
      </c>
      <c r="B62" s="35">
        <f ca="1">VLOOKUP($A62,'Medical Examinations'!$A:$H,3,FALSE)</f>
        <v>6.04</v>
      </c>
      <c r="C62" s="61">
        <f ca="1">IFERROR(VLOOKUP($A62,'Hospitalisation Details'!$A:$P,16,0),"")</f>
        <v>43</v>
      </c>
      <c r="D62" s="69">
        <f ca="1">IFERROR(VLOOKUP($A62,'Hospitalisation Details'!$A:$P,6,0),"")</f>
        <v>42560.43</v>
      </c>
    </row>
    <row r="63" spans="1:4" x14ac:dyDescent="0.25">
      <c r="A63" s="62">
        <f ca="1">VLOOKUP($A63,'Medical Examinations'!$A:$H,2,FALSE)</f>
        <v>51.48</v>
      </c>
      <c r="B63" s="35">
        <f ca="1">VLOOKUP($A63,'Medical Examinations'!$A:$H,3,FALSE)</f>
        <v>9.33</v>
      </c>
      <c r="C63" s="61">
        <f ca="1">IFERROR(VLOOKUP($A63,'Hospitalisation Details'!$A:$P,16,0),"")</f>
        <v>55</v>
      </c>
      <c r="D63" s="69">
        <f ca="1">IFERROR(VLOOKUP($A63,'Hospitalisation Details'!$A:$P,6,0),"")</f>
        <v>42538.720000000001</v>
      </c>
    </row>
    <row r="64" spans="1:4" x14ac:dyDescent="0.25">
      <c r="A64" s="62">
        <f ca="1">VLOOKUP($A64,'Medical Examinations'!$A:$H,2,FALSE)</f>
        <v>52.06</v>
      </c>
      <c r="B64" s="35">
        <f ca="1">VLOOKUP($A64,'Medical Examinations'!$A:$H,3,FALSE)</f>
        <v>11.47</v>
      </c>
      <c r="C64" s="61">
        <f ca="1">IFERROR(VLOOKUP($A64,'Hospitalisation Details'!$A:$P,16,0),"")</f>
        <v>54</v>
      </c>
      <c r="D64" s="69">
        <f ca="1">IFERROR(VLOOKUP($A64,'Hospitalisation Details'!$A:$P,6,0),"")</f>
        <v>42478.6</v>
      </c>
    </row>
    <row r="65" spans="1:4" x14ac:dyDescent="0.25">
      <c r="A65" s="62">
        <f ca="1">VLOOKUP($A65,'Medical Examinations'!$A:$H,2,FALSE)</f>
        <v>30.684999999999999</v>
      </c>
      <c r="B65" s="35">
        <f ca="1">VLOOKUP($A65,'Medical Examinations'!$A:$H,3,FALSE)</f>
        <v>7.02</v>
      </c>
      <c r="C65" s="61">
        <f ca="1">IFERROR(VLOOKUP($A65,'Hospitalisation Details'!$A:$P,16,0),"")</f>
        <v>55</v>
      </c>
      <c r="D65" s="69">
        <f ca="1">IFERROR(VLOOKUP($A65,'Hospitalisation Details'!$A:$P,6,0),"")</f>
        <v>42303.69</v>
      </c>
    </row>
    <row r="66" spans="1:4" x14ac:dyDescent="0.25">
      <c r="A66" s="62">
        <f ca="1">VLOOKUP($A66,'Medical Examinations'!$A:$H,2,FALSE)</f>
        <v>36.08</v>
      </c>
      <c r="B66" s="35">
        <f ca="1">VLOOKUP($A66,'Medical Examinations'!$A:$H,3,FALSE)</f>
        <v>8.8000000000000007</v>
      </c>
      <c r="C66" s="61">
        <f ca="1">IFERROR(VLOOKUP($A66,'Hospitalisation Details'!$A:$P,16,0),"")</f>
        <v>47</v>
      </c>
      <c r="D66" s="69">
        <f ca="1">IFERROR(VLOOKUP($A66,'Hospitalisation Details'!$A:$P,6,0),"")</f>
        <v>42211.14</v>
      </c>
    </row>
    <row r="67" spans="1:4" x14ac:dyDescent="0.25">
      <c r="A67" s="62">
        <f ca="1">VLOOKUP($A67,'Medical Examinations'!$A:$H,2,FALSE)</f>
        <v>54.99</v>
      </c>
      <c r="B67" s="35">
        <f ca="1">VLOOKUP($A67,'Medical Examinations'!$A:$H,3,FALSE)</f>
        <v>8.68</v>
      </c>
      <c r="C67" s="61">
        <f ca="1">IFERROR(VLOOKUP($A67,'Hospitalisation Details'!$A:$P,16,0),"")</f>
        <v>49</v>
      </c>
      <c r="D67" s="69">
        <f ca="1">IFERROR(VLOOKUP($A67,'Hospitalisation Details'!$A:$P,6,0),"")</f>
        <v>42188.15</v>
      </c>
    </row>
    <row r="68" spans="1:4" x14ac:dyDescent="0.25">
      <c r="A68" s="62">
        <f ca="1">VLOOKUP($A68,'Medical Examinations'!$A:$H,2,FALSE)</f>
        <v>35.97</v>
      </c>
      <c r="B68" s="35">
        <f ca="1">VLOOKUP($A68,'Medical Examinations'!$A:$H,3,FALSE)</f>
        <v>6.12</v>
      </c>
      <c r="C68" s="61">
        <f ca="1">IFERROR(VLOOKUP($A68,'Hospitalisation Details'!$A:$P,16,0),"")</f>
        <v>43</v>
      </c>
      <c r="D68" s="69">
        <f ca="1">IFERROR(VLOOKUP($A68,'Hospitalisation Details'!$A:$P,6,0),"")</f>
        <v>42124.52</v>
      </c>
    </row>
    <row r="69" spans="1:4" x14ac:dyDescent="0.25">
      <c r="A69" s="62">
        <f ca="1">VLOOKUP($A69,'Medical Examinations'!$A:$H,2,FALSE)</f>
        <v>45.54</v>
      </c>
      <c r="B69" s="35">
        <f ca="1">VLOOKUP($A69,'Medical Examinations'!$A:$H,3,FALSE)</f>
        <v>5.4</v>
      </c>
      <c r="C69" s="61">
        <f ca="1">IFERROR(VLOOKUP($A69,'Hospitalisation Details'!$A:$P,16,0),"")</f>
        <v>25</v>
      </c>
      <c r="D69" s="69">
        <f ca="1">IFERROR(VLOOKUP($A69,'Hospitalisation Details'!$A:$P,6,0),"")</f>
        <v>42112.24</v>
      </c>
    </row>
    <row r="70" spans="1:4" x14ac:dyDescent="0.25">
      <c r="A70" s="62">
        <f ca="1">VLOOKUP($A70,'Medical Examinations'!$A:$H,2,FALSE)</f>
        <v>35.53</v>
      </c>
      <c r="B70" s="35">
        <f ca="1">VLOOKUP($A70,'Medical Examinations'!$A:$H,3,FALSE)</f>
        <v>4.3600000000000003</v>
      </c>
      <c r="C70" s="61">
        <f ca="1">IFERROR(VLOOKUP($A70,'Hospitalisation Details'!$A:$P,16,0),"")</f>
        <v>46</v>
      </c>
      <c r="D70" s="69">
        <f ca="1">IFERROR(VLOOKUP($A70,'Hospitalisation Details'!$A:$P,6,0),"")</f>
        <v>42111.66</v>
      </c>
    </row>
    <row r="71" spans="1:4" x14ac:dyDescent="0.25">
      <c r="A71" s="62">
        <f ca="1">VLOOKUP($A71,'Medical Examinations'!$A:$H,2,FALSE)</f>
        <v>30.8</v>
      </c>
      <c r="B71" s="35">
        <f ca="1">VLOOKUP($A71,'Medical Examinations'!$A:$H,3,FALSE)</f>
        <v>9.77</v>
      </c>
      <c r="C71" s="61">
        <f ca="1">IFERROR(VLOOKUP($A71,'Hospitalisation Details'!$A:$P,16,0),"")</f>
        <v>54</v>
      </c>
      <c r="D71" s="69">
        <f ca="1">IFERROR(VLOOKUP($A71,'Hospitalisation Details'!$A:$P,6,0),"")</f>
        <v>41999.519999999997</v>
      </c>
    </row>
    <row r="72" spans="1:4" x14ac:dyDescent="0.25">
      <c r="A72" s="62">
        <f ca="1">VLOOKUP($A72,'Medical Examinations'!$A:$H,2,FALSE)</f>
        <v>38.39</v>
      </c>
      <c r="B72" s="35">
        <f ca="1">VLOOKUP($A72,'Medical Examinations'!$A:$H,3,FALSE)</f>
        <v>4.25</v>
      </c>
      <c r="C72" s="61">
        <f ca="1">IFERROR(VLOOKUP($A72,'Hospitalisation Details'!$A:$P,16,0),"")</f>
        <v>38</v>
      </c>
      <c r="D72" s="69">
        <f ca="1">IFERROR(VLOOKUP($A72,'Hospitalisation Details'!$A:$P,6,0),"")</f>
        <v>41949.24</v>
      </c>
    </row>
    <row r="73" spans="1:4" x14ac:dyDescent="0.25">
      <c r="A73" s="62">
        <f ca="1">VLOOKUP($A73,'Medical Examinations'!$A:$H,2,FALSE)</f>
        <v>32.299999999999997</v>
      </c>
      <c r="B73" s="35">
        <f ca="1">VLOOKUP($A73,'Medical Examinations'!$A:$H,3,FALSE)</f>
        <v>4.76</v>
      </c>
      <c r="C73" s="61">
        <f ca="1">IFERROR(VLOOKUP($A73,'Hospitalisation Details'!$A:$P,16,0),"")</f>
        <v>51</v>
      </c>
      <c r="D73" s="69">
        <f ca="1">IFERROR(VLOOKUP($A73,'Hospitalisation Details'!$A:$P,6,0),"")</f>
        <v>41919.1</v>
      </c>
    </row>
    <row r="74" spans="1:4" x14ac:dyDescent="0.25">
      <c r="A74" s="62">
        <f ca="1">VLOOKUP($A74,'Medical Examinations'!$A:$H,2,FALSE)</f>
        <v>48.8</v>
      </c>
      <c r="B74" s="35">
        <f ca="1">VLOOKUP($A74,'Medical Examinations'!$A:$H,3,FALSE)</f>
        <v>6.22</v>
      </c>
      <c r="C74" s="61">
        <f ca="1">IFERROR(VLOOKUP($A74,'Hospitalisation Details'!$A:$P,16,0),"")</f>
        <v>56</v>
      </c>
      <c r="D74" s="69">
        <f ca="1">IFERROR(VLOOKUP($A74,'Hospitalisation Details'!$A:$P,6,0),"")</f>
        <v>41886.54</v>
      </c>
    </row>
    <row r="75" spans="1:4" x14ac:dyDescent="0.25">
      <c r="A75" s="62">
        <f ca="1">VLOOKUP($A75,'Medical Examinations'!$A:$H,2,FALSE)</f>
        <v>45.5</v>
      </c>
      <c r="B75" s="35">
        <f ca="1">VLOOKUP($A75,'Medical Examinations'!$A:$H,3,FALSE)</f>
        <v>7.96</v>
      </c>
      <c r="C75" s="61">
        <f ca="1">IFERROR(VLOOKUP($A75,'Hospitalisation Details'!$A:$P,16,0),"")</f>
        <v>60</v>
      </c>
      <c r="D75" s="69">
        <f ca="1">IFERROR(VLOOKUP($A75,'Hospitalisation Details'!$A:$P,6,0),"")</f>
        <v>41794.629999999997</v>
      </c>
    </row>
    <row r="76" spans="1:4" x14ac:dyDescent="0.25">
      <c r="A76" s="62">
        <f ca="1">VLOOKUP($A76,'Medical Examinations'!$A:$H,2,FALSE)</f>
        <v>53.61</v>
      </c>
      <c r="B76" s="35">
        <f ca="1">VLOOKUP($A76,'Medical Examinations'!$A:$H,3,FALSE)</f>
        <v>10.92</v>
      </c>
      <c r="C76" s="61">
        <f ca="1">IFERROR(VLOOKUP($A76,'Hospitalisation Details'!$A:$P,16,0),"")</f>
        <v>47</v>
      </c>
      <c r="D76" s="69">
        <f ca="1">IFERROR(VLOOKUP($A76,'Hospitalisation Details'!$A:$P,6,0),"")</f>
        <v>41681.86</v>
      </c>
    </row>
    <row r="77" spans="1:4" x14ac:dyDescent="0.25">
      <c r="A77" s="62">
        <f ca="1">VLOOKUP($A77,'Medical Examinations'!$A:$H,2,FALSE)</f>
        <v>36.19</v>
      </c>
      <c r="B77" s="35">
        <f ca="1">VLOOKUP($A77,'Medical Examinations'!$A:$H,3,FALSE)</f>
        <v>11.51</v>
      </c>
      <c r="C77" s="61">
        <f ca="1">IFERROR(VLOOKUP($A77,'Hospitalisation Details'!$A:$P,16,0),"")</f>
        <v>47</v>
      </c>
      <c r="D77" s="69">
        <f ca="1">IFERROR(VLOOKUP($A77,'Hospitalisation Details'!$A:$P,6,0),"")</f>
        <v>41676.080000000002</v>
      </c>
    </row>
    <row r="78" spans="1:4" x14ac:dyDescent="0.25">
      <c r="A78" s="62">
        <f ca="1">VLOOKUP($A78,'Medical Examinations'!$A:$H,2,FALSE)</f>
        <v>34.6</v>
      </c>
      <c r="B78" s="35">
        <f ca="1">VLOOKUP($A78,'Medical Examinations'!$A:$H,3,FALSE)</f>
        <v>5.99</v>
      </c>
      <c r="C78" s="61">
        <f ca="1">IFERROR(VLOOKUP($A78,'Hospitalisation Details'!$A:$P,16,0),"")</f>
        <v>46</v>
      </c>
      <c r="D78" s="69">
        <f ca="1">IFERROR(VLOOKUP($A78,'Hospitalisation Details'!$A:$P,6,0),"")</f>
        <v>41661.599999999999</v>
      </c>
    </row>
    <row r="79" spans="1:4" x14ac:dyDescent="0.25">
      <c r="A79" s="62">
        <f ca="1">VLOOKUP($A79,'Medical Examinations'!$A:$H,2,FALSE)</f>
        <v>54.12</v>
      </c>
      <c r="B79" s="35">
        <f ca="1">VLOOKUP($A79,'Medical Examinations'!$A:$H,3,FALSE)</f>
        <v>11.57</v>
      </c>
      <c r="C79" s="61">
        <f ca="1">IFERROR(VLOOKUP($A79,'Hospitalisation Details'!$A:$P,16,0),"")</f>
        <v>48</v>
      </c>
      <c r="D79" s="69">
        <f ca="1">IFERROR(VLOOKUP($A79,'Hospitalisation Details'!$A:$P,6,0),"")</f>
        <v>41636.199999999997</v>
      </c>
    </row>
    <row r="80" spans="1:4" x14ac:dyDescent="0.25">
      <c r="A80" s="62">
        <f ca="1">VLOOKUP($A80,'Medical Examinations'!$A:$H,2,FALSE)</f>
        <v>48.82</v>
      </c>
      <c r="B80" s="35">
        <f ca="1">VLOOKUP($A80,'Medical Examinations'!$A:$H,3,FALSE)</f>
        <v>6.67</v>
      </c>
      <c r="C80" s="61">
        <f ca="1">IFERROR(VLOOKUP($A80,'Hospitalisation Details'!$A:$P,16,0),"")</f>
        <v>55</v>
      </c>
      <c r="D80" s="69">
        <f ca="1">IFERROR(VLOOKUP($A80,'Hospitalisation Details'!$A:$P,6,0),"")</f>
        <v>41505.15</v>
      </c>
    </row>
    <row r="81" spans="1:4" x14ac:dyDescent="0.25">
      <c r="A81" s="62">
        <f ca="1">VLOOKUP($A81,'Medical Examinations'!$A:$H,2,FALSE)</f>
        <v>51.01</v>
      </c>
      <c r="B81" s="35">
        <f ca="1">VLOOKUP($A81,'Medical Examinations'!$A:$H,3,FALSE)</f>
        <v>9.1999999999999993</v>
      </c>
      <c r="C81" s="61">
        <f ca="1">IFERROR(VLOOKUP($A81,'Hospitalisation Details'!$A:$P,16,0),"")</f>
        <v>51</v>
      </c>
      <c r="D81" s="69">
        <f ca="1">IFERROR(VLOOKUP($A81,'Hospitalisation Details'!$A:$P,6,0),"")</f>
        <v>41351.879999999997</v>
      </c>
    </row>
    <row r="82" spans="1:4" x14ac:dyDescent="0.25">
      <c r="A82" s="62">
        <f ca="1">VLOOKUP($A82,'Medical Examinations'!$A:$H,2,FALSE)</f>
        <v>45.65</v>
      </c>
      <c r="B82" s="35">
        <f ca="1">VLOOKUP($A82,'Medical Examinations'!$A:$H,3,FALSE)</f>
        <v>5.1100000000000003</v>
      </c>
      <c r="C82" s="61">
        <f ca="1">IFERROR(VLOOKUP($A82,'Hospitalisation Details'!$A:$P,16,0),"")</f>
        <v>58</v>
      </c>
      <c r="D82" s="69">
        <f ca="1">IFERROR(VLOOKUP($A82,'Hospitalisation Details'!$A:$P,6,0),"")</f>
        <v>41331.79</v>
      </c>
    </row>
    <row r="83" spans="1:4" x14ac:dyDescent="0.25">
      <c r="A83" s="62">
        <f ca="1">VLOOKUP($A83,'Medical Examinations'!$A:$H,2,FALSE)</f>
        <v>52.9</v>
      </c>
      <c r="B83" s="35">
        <f ca="1">VLOOKUP($A83,'Medical Examinations'!$A:$H,3,FALSE)</f>
        <v>5.34</v>
      </c>
      <c r="C83" s="61">
        <f ca="1">IFERROR(VLOOKUP($A83,'Hospitalisation Details'!$A:$P,16,0),"")</f>
        <v>45</v>
      </c>
      <c r="D83" s="69">
        <f ca="1">IFERROR(VLOOKUP($A83,'Hospitalisation Details'!$A:$P,6,0),"")</f>
        <v>41271.5</v>
      </c>
    </row>
    <row r="84" spans="1:4" x14ac:dyDescent="0.25">
      <c r="A84" s="62">
        <f ca="1">VLOOKUP($A84,'Medical Examinations'!$A:$H,2,FALSE)</f>
        <v>45.41</v>
      </c>
      <c r="B84" s="35">
        <f ca="1">VLOOKUP($A84,'Medical Examinations'!$A:$H,3,FALSE)</f>
        <v>4.03</v>
      </c>
      <c r="C84" s="61">
        <f ca="1">IFERROR(VLOOKUP($A84,'Hospitalisation Details'!$A:$P,16,0),"")</f>
        <v>59</v>
      </c>
      <c r="D84" s="69">
        <f ca="1">IFERROR(VLOOKUP($A84,'Hospitalisation Details'!$A:$P,6,0),"")</f>
        <v>41250.39</v>
      </c>
    </row>
    <row r="85" spans="1:4" x14ac:dyDescent="0.25">
      <c r="A85" s="62">
        <f ca="1">VLOOKUP($A85,'Medical Examinations'!$A:$H,2,FALSE)</f>
        <v>49.41</v>
      </c>
      <c r="B85" s="35">
        <f ca="1">VLOOKUP($A85,'Medical Examinations'!$A:$H,3,FALSE)</f>
        <v>4.2300000000000004</v>
      </c>
      <c r="C85" s="61">
        <f ca="1">IFERROR(VLOOKUP($A85,'Hospitalisation Details'!$A:$P,16,0),"")</f>
        <v>53</v>
      </c>
      <c r="D85" s="69">
        <f ca="1">IFERROR(VLOOKUP($A85,'Hospitalisation Details'!$A:$P,6,0),"")</f>
        <v>41191.57</v>
      </c>
    </row>
    <row r="86" spans="1:4" x14ac:dyDescent="0.25">
      <c r="A86" s="62">
        <f ca="1">VLOOKUP($A86,'Medical Examinations'!$A:$H,2,FALSE)</f>
        <v>31.824999999999999</v>
      </c>
      <c r="B86" s="35">
        <f ca="1">VLOOKUP($A86,'Medical Examinations'!$A:$H,3,FALSE)</f>
        <v>4.0599999999999996</v>
      </c>
      <c r="C86" s="61">
        <f ca="1">IFERROR(VLOOKUP($A86,'Hospitalisation Details'!$A:$P,16,0),"")</f>
        <v>50</v>
      </c>
      <c r="D86" s="69">
        <f ca="1">IFERROR(VLOOKUP($A86,'Hospitalisation Details'!$A:$P,6,0),"")</f>
        <v>41097.160000000003</v>
      </c>
    </row>
    <row r="87" spans="1:4" x14ac:dyDescent="0.25">
      <c r="A87" s="62">
        <f ca="1">VLOOKUP($A87,'Medical Examinations'!$A:$H,2,FALSE)</f>
        <v>51.28</v>
      </c>
      <c r="B87" s="35">
        <f ca="1">VLOOKUP($A87,'Medical Examinations'!$A:$H,3,FALSE)</f>
        <v>4.68</v>
      </c>
      <c r="C87" s="61">
        <f ca="1">IFERROR(VLOOKUP($A87,'Hospitalisation Details'!$A:$P,16,0),"")</f>
        <v>50</v>
      </c>
      <c r="D87" s="69">
        <f ca="1">IFERROR(VLOOKUP($A87,'Hospitalisation Details'!$A:$P,6,0),"")</f>
        <v>41055.29</v>
      </c>
    </row>
    <row r="88" spans="1:4" x14ac:dyDescent="0.25">
      <c r="A88" s="62">
        <f ca="1">VLOOKUP($A88,'Medical Examinations'!$A:$H,2,FALSE)</f>
        <v>34.96</v>
      </c>
      <c r="B88" s="35">
        <f ca="1">VLOOKUP($A88,'Medical Examinations'!$A:$H,3,FALSE)</f>
        <v>4.34</v>
      </c>
      <c r="C88" s="61">
        <f ca="1">IFERROR(VLOOKUP($A88,'Hospitalisation Details'!$A:$P,16,0),"")</f>
        <v>43</v>
      </c>
      <c r="D88" s="69">
        <f ca="1">IFERROR(VLOOKUP($A88,'Hospitalisation Details'!$A:$P,6,0),"")</f>
        <v>41034.22</v>
      </c>
    </row>
    <row r="89" spans="1:4" x14ac:dyDescent="0.25">
      <c r="A89" s="62">
        <f ca="1">VLOOKUP($A89,'Medical Examinations'!$A:$H,2,FALSE)</f>
        <v>33.11</v>
      </c>
      <c r="B89" s="35">
        <f ca="1">VLOOKUP($A89,'Medical Examinations'!$A:$H,3,FALSE)</f>
        <v>10.51</v>
      </c>
      <c r="C89" s="61">
        <f ca="1">IFERROR(VLOOKUP($A89,'Hospitalisation Details'!$A:$P,16,0),"")</f>
        <v>49</v>
      </c>
      <c r="D89" s="69">
        <f ca="1">IFERROR(VLOOKUP($A89,'Hospitalisation Details'!$A:$P,6,0),"")</f>
        <v>40974.160000000003</v>
      </c>
    </row>
    <row r="90" spans="1:4" x14ac:dyDescent="0.25">
      <c r="A90" s="62">
        <f ca="1">VLOOKUP($A90,'Medical Examinations'!$A:$H,2,FALSE)</f>
        <v>54.74</v>
      </c>
      <c r="B90" s="35">
        <f ca="1">VLOOKUP($A90,'Medical Examinations'!$A:$H,3,FALSE)</f>
        <v>5.84</v>
      </c>
      <c r="C90" s="61">
        <f ca="1">IFERROR(VLOOKUP($A90,'Hospitalisation Details'!$A:$P,16,0),"")</f>
        <v>39</v>
      </c>
      <c r="D90" s="69">
        <f ca="1">IFERROR(VLOOKUP($A90,'Hospitalisation Details'!$A:$P,6,0),"")</f>
        <v>40961.29</v>
      </c>
    </row>
    <row r="91" spans="1:4" x14ac:dyDescent="0.25">
      <c r="A91" s="62">
        <f ca="1">VLOOKUP($A91,'Medical Examinations'!$A:$H,2,FALSE)</f>
        <v>32.56</v>
      </c>
      <c r="B91" s="35">
        <f ca="1">VLOOKUP($A91,'Medical Examinations'!$A:$H,3,FALSE)</f>
        <v>5.41</v>
      </c>
      <c r="C91" s="61">
        <f ca="1">IFERROR(VLOOKUP($A91,'Hospitalisation Details'!$A:$P,16,0),"")</f>
        <v>43</v>
      </c>
      <c r="D91" s="69">
        <f ca="1">IFERROR(VLOOKUP($A91,'Hospitalisation Details'!$A:$P,6,0),"")</f>
        <v>40941.29</v>
      </c>
    </row>
    <row r="92" spans="1:4" x14ac:dyDescent="0.25">
      <c r="A92" s="62">
        <f ca="1">VLOOKUP($A92,'Medical Examinations'!$A:$H,2,FALSE)</f>
        <v>39.049999999999997</v>
      </c>
      <c r="B92" s="35">
        <f ca="1">VLOOKUP($A92,'Medical Examinations'!$A:$H,3,FALSE)</f>
        <v>6.06</v>
      </c>
      <c r="C92" s="61">
        <f ca="1">IFERROR(VLOOKUP($A92,'Hospitalisation Details'!$A:$P,16,0),"")</f>
        <v>30</v>
      </c>
      <c r="D92" s="69">
        <f ca="1">IFERROR(VLOOKUP($A92,'Hospitalisation Details'!$A:$P,6,0),"")</f>
        <v>40932.43</v>
      </c>
    </row>
    <row r="93" spans="1:4" x14ac:dyDescent="0.25">
      <c r="A93" s="62">
        <f ca="1">VLOOKUP($A93,'Medical Examinations'!$A:$H,2,FALSE)</f>
        <v>42.75</v>
      </c>
      <c r="B93" s="35">
        <f ca="1">VLOOKUP($A93,'Medical Examinations'!$A:$H,3,FALSE)</f>
        <v>4.22</v>
      </c>
      <c r="C93" s="61">
        <f ca="1">IFERROR(VLOOKUP($A93,'Hospitalisation Details'!$A:$P,16,0),"")</f>
        <v>23</v>
      </c>
      <c r="D93" s="69">
        <f ca="1">IFERROR(VLOOKUP($A93,'Hospitalisation Details'!$A:$P,6,0),"")</f>
        <v>40904.199999999997</v>
      </c>
    </row>
    <row r="94" spans="1:4" x14ac:dyDescent="0.25">
      <c r="A94" s="62">
        <f ca="1">VLOOKUP($A94,'Medical Examinations'!$A:$H,2,FALSE)</f>
        <v>50.58</v>
      </c>
      <c r="B94" s="35">
        <f ca="1">VLOOKUP($A94,'Medical Examinations'!$A:$H,3,FALSE)</f>
        <v>5.12</v>
      </c>
      <c r="C94" s="61">
        <f ca="1">IFERROR(VLOOKUP($A94,'Hospitalisation Details'!$A:$P,16,0),"")</f>
        <v>50</v>
      </c>
      <c r="D94" s="69">
        <f ca="1">IFERROR(VLOOKUP($A94,'Hospitalisation Details'!$A:$P,6,0),"")</f>
        <v>40817.85</v>
      </c>
    </row>
    <row r="95" spans="1:4" x14ac:dyDescent="0.25">
      <c r="A95" s="62">
        <f ca="1">VLOOKUP($A95,'Medical Examinations'!$A:$H,2,FALSE)</f>
        <v>30.495000000000001</v>
      </c>
      <c r="B95" s="35">
        <f ca="1">VLOOKUP($A95,'Medical Examinations'!$A:$H,3,FALSE)</f>
        <v>4.57</v>
      </c>
      <c r="C95" s="61">
        <f ca="1">IFERROR(VLOOKUP($A95,'Hospitalisation Details'!$A:$P,16,0),"")</f>
        <v>46</v>
      </c>
      <c r="D95" s="69">
        <f ca="1">IFERROR(VLOOKUP($A95,'Hospitalisation Details'!$A:$P,6,0),"")</f>
        <v>40720.550000000003</v>
      </c>
    </row>
    <row r="96" spans="1:4" x14ac:dyDescent="0.25">
      <c r="A96" s="62">
        <f ca="1">VLOOKUP($A96,'Medical Examinations'!$A:$H,2,FALSE)</f>
        <v>48.31</v>
      </c>
      <c r="B96" s="35">
        <f ca="1">VLOOKUP($A96,'Medical Examinations'!$A:$H,3,FALSE)</f>
        <v>9.58</v>
      </c>
      <c r="C96" s="61">
        <f ca="1">IFERROR(VLOOKUP($A96,'Hospitalisation Details'!$A:$P,16,0),"")</f>
        <v>52</v>
      </c>
      <c r="D96" s="69">
        <f ca="1">IFERROR(VLOOKUP($A96,'Hospitalisation Details'!$A:$P,6,0),"")</f>
        <v>40692.910000000003</v>
      </c>
    </row>
    <row r="97" spans="1:4" x14ac:dyDescent="0.25">
      <c r="A97" s="62">
        <f ca="1">VLOOKUP($A97,'Medical Examinations'!$A:$H,2,FALSE)</f>
        <v>48.99</v>
      </c>
      <c r="B97" s="35">
        <f ca="1">VLOOKUP($A97,'Medical Examinations'!$A:$H,3,FALSE)</f>
        <v>9.7799999999999994</v>
      </c>
      <c r="C97" s="61">
        <f ca="1">IFERROR(VLOOKUP($A97,'Hospitalisation Details'!$A:$P,16,0),"")</f>
        <v>47</v>
      </c>
      <c r="D97" s="69">
        <f ca="1">IFERROR(VLOOKUP($A97,'Hospitalisation Details'!$A:$P,6,0),"")</f>
        <v>40590.550000000003</v>
      </c>
    </row>
    <row r="98" spans="1:4" x14ac:dyDescent="0.25">
      <c r="A98" s="62">
        <f ca="1">VLOOKUP($A98,'Medical Examinations'!$A:$H,2,FALSE)</f>
        <v>38.39</v>
      </c>
      <c r="B98" s="35">
        <f ca="1">VLOOKUP($A98,'Medical Examinations'!$A:$H,3,FALSE)</f>
        <v>4.1100000000000003</v>
      </c>
      <c r="C98" s="61">
        <f ca="1">IFERROR(VLOOKUP($A98,'Hospitalisation Details'!$A:$P,16,0),"")</f>
        <v>37</v>
      </c>
      <c r="D98" s="69">
        <f ca="1">IFERROR(VLOOKUP($A98,'Hospitalisation Details'!$A:$P,6,0),"")</f>
        <v>40419.019999999997</v>
      </c>
    </row>
    <row r="99" spans="1:4" x14ac:dyDescent="0.25">
      <c r="A99" s="62">
        <f ca="1">VLOOKUP($A99,'Medical Examinations'!$A:$H,2,FALSE)</f>
        <v>44.34</v>
      </c>
      <c r="B99" s="35">
        <f ca="1">VLOOKUP($A99,'Medical Examinations'!$A:$H,3,FALSE)</f>
        <v>4.0199999999999996</v>
      </c>
      <c r="C99" s="61">
        <f ca="1">IFERROR(VLOOKUP($A99,'Hospitalisation Details'!$A:$P,16,0),"")</f>
        <v>56</v>
      </c>
      <c r="D99" s="69">
        <f ca="1">IFERROR(VLOOKUP($A99,'Hospitalisation Details'!$A:$P,6,0),"")</f>
        <v>40373.74</v>
      </c>
    </row>
    <row r="100" spans="1:4" x14ac:dyDescent="0.25">
      <c r="A100" s="62">
        <f ca="1">VLOOKUP($A100,'Medical Examinations'!$A:$H,2,FALSE)</f>
        <v>41.51</v>
      </c>
      <c r="B100" s="35">
        <f ca="1">VLOOKUP($A100,'Medical Examinations'!$A:$H,3,FALSE)</f>
        <v>6.92</v>
      </c>
      <c r="C100" s="61">
        <f ca="1">IFERROR(VLOOKUP($A100,'Hospitalisation Details'!$A:$P,16,0),"")</f>
        <v>60</v>
      </c>
      <c r="D100" s="69">
        <f ca="1">IFERROR(VLOOKUP($A100,'Hospitalisation Details'!$A:$P,6,0),"")</f>
        <v>40309.93</v>
      </c>
    </row>
    <row r="101" spans="1:4" x14ac:dyDescent="0.25">
      <c r="A101" s="62">
        <f ca="1">VLOOKUP($A101,'Medical Examinations'!$A:$H,2,FALSE)</f>
        <v>48.2</v>
      </c>
      <c r="B101" s="35">
        <f ca="1">VLOOKUP($A101,'Medical Examinations'!$A:$H,3,FALSE)</f>
        <v>4.84</v>
      </c>
      <c r="C101" s="61">
        <f ca="1">IFERROR(VLOOKUP($A101,'Hospitalisation Details'!$A:$P,16,0),"")</f>
        <v>45</v>
      </c>
      <c r="D101" s="69">
        <f ca="1">IFERROR(VLOOKUP($A101,'Hospitalisation Details'!$A:$P,6,0),"")</f>
        <v>40284.379999999997</v>
      </c>
    </row>
    <row r="102" spans="1:4" x14ac:dyDescent="0.25">
      <c r="A102" s="62">
        <f ca="1">VLOOKUP($A102,'Medical Examinations'!$A:$H,2,FALSE)</f>
        <v>35.75</v>
      </c>
      <c r="B102" s="35">
        <f ca="1">VLOOKUP($A102,'Medical Examinations'!$A:$H,3,FALSE)</f>
        <v>8</v>
      </c>
      <c r="C102" s="61">
        <f ca="1">IFERROR(VLOOKUP($A102,'Hospitalisation Details'!$A:$P,16,0),"")</f>
        <v>41</v>
      </c>
      <c r="D102" s="69">
        <f ca="1">IFERROR(VLOOKUP($A102,'Hospitalisation Details'!$A:$P,6,0),"")</f>
        <v>40273.65</v>
      </c>
    </row>
    <row r="103" spans="1:4" x14ac:dyDescent="0.25">
      <c r="A103" s="62">
        <f ca="1">VLOOKUP($A103,'Medical Examinations'!$A:$H,2,FALSE)</f>
        <v>53.81</v>
      </c>
      <c r="B103" s="35">
        <f ca="1">VLOOKUP($A103,'Medical Examinations'!$A:$H,3,FALSE)</f>
        <v>8.77</v>
      </c>
      <c r="C103" s="61">
        <f ca="1">IFERROR(VLOOKUP($A103,'Hospitalisation Details'!$A:$P,16,0),"")</f>
        <v>41</v>
      </c>
      <c r="D103" s="69">
        <f ca="1">IFERROR(VLOOKUP($A103,'Hospitalisation Details'!$A:$P,6,0),"")</f>
        <v>40208.559999999998</v>
      </c>
    </row>
    <row r="104" spans="1:4" x14ac:dyDescent="0.25">
      <c r="A104" s="62">
        <f ca="1">VLOOKUP($A104,'Medical Examinations'!$A:$H,2,FALSE)</f>
        <v>49.48</v>
      </c>
      <c r="B104" s="35">
        <f ca="1">VLOOKUP($A104,'Medical Examinations'!$A:$H,3,FALSE)</f>
        <v>4.96</v>
      </c>
      <c r="C104" s="61">
        <f ca="1">IFERROR(VLOOKUP($A104,'Hospitalisation Details'!$A:$P,16,0),"")</f>
        <v>43</v>
      </c>
      <c r="D104" s="69">
        <f ca="1">IFERROR(VLOOKUP($A104,'Hospitalisation Details'!$A:$P,6,0),"")</f>
        <v>40204.83</v>
      </c>
    </row>
    <row r="105" spans="1:4" x14ac:dyDescent="0.25">
      <c r="A105" s="62">
        <f ca="1">VLOOKUP($A105,'Medical Examinations'!$A:$H,2,FALSE)</f>
        <v>34.1</v>
      </c>
      <c r="B105" s="35">
        <f ca="1">VLOOKUP($A105,'Medical Examinations'!$A:$H,3,FALSE)</f>
        <v>4.43</v>
      </c>
      <c r="C105" s="61">
        <f ca="1">IFERROR(VLOOKUP($A105,'Hospitalisation Details'!$A:$P,16,0),"")</f>
        <v>37</v>
      </c>
      <c r="D105" s="69">
        <f ca="1">IFERROR(VLOOKUP($A105,'Hospitalisation Details'!$A:$P,6,0),"")</f>
        <v>40182.25</v>
      </c>
    </row>
    <row r="106" spans="1:4" x14ac:dyDescent="0.25">
      <c r="A106" s="62">
        <f ca="1">VLOOKUP($A106,'Medical Examinations'!$A:$H,2,FALSE)</f>
        <v>35.299999999999997</v>
      </c>
      <c r="B106" s="35">
        <f ca="1">VLOOKUP($A106,'Medical Examinations'!$A:$H,3,FALSE)</f>
        <v>5.82</v>
      </c>
      <c r="C106" s="61">
        <f ca="1">IFERROR(VLOOKUP($A106,'Hospitalisation Details'!$A:$P,16,0),"")</f>
        <v>39</v>
      </c>
      <c r="D106" s="69">
        <f ca="1">IFERROR(VLOOKUP($A106,'Hospitalisation Details'!$A:$P,6,0),"")</f>
        <v>40103.89</v>
      </c>
    </row>
    <row r="107" spans="1:4" x14ac:dyDescent="0.25">
      <c r="A107" s="62">
        <f ca="1">VLOOKUP($A107,'Medical Examinations'!$A:$H,2,FALSE)</f>
        <v>43.83</v>
      </c>
      <c r="B107" s="35">
        <f ca="1">VLOOKUP($A107,'Medical Examinations'!$A:$H,3,FALSE)</f>
        <v>6.03</v>
      </c>
      <c r="C107" s="61">
        <f ca="1">IFERROR(VLOOKUP($A107,'Hospitalisation Details'!$A:$P,16,0),"")</f>
        <v>56</v>
      </c>
      <c r="D107" s="69">
        <f ca="1">IFERROR(VLOOKUP($A107,'Hospitalisation Details'!$A:$P,6,0),"")</f>
        <v>40069.440000000002</v>
      </c>
    </row>
    <row r="108" spans="1:4" x14ac:dyDescent="0.25">
      <c r="A108" s="62">
        <f ca="1">VLOOKUP($A108,'Medical Examinations'!$A:$H,2,FALSE)</f>
        <v>50.07</v>
      </c>
      <c r="B108" s="35">
        <f ca="1">VLOOKUP($A108,'Medical Examinations'!$A:$H,3,FALSE)</f>
        <v>9.27</v>
      </c>
      <c r="C108" s="61">
        <f ca="1">IFERROR(VLOOKUP($A108,'Hospitalisation Details'!$A:$P,16,0),"")</f>
        <v>44</v>
      </c>
      <c r="D108" s="69">
        <f ca="1">IFERROR(VLOOKUP($A108,'Hospitalisation Details'!$A:$P,6,0),"")</f>
        <v>40054.730000000003</v>
      </c>
    </row>
    <row r="109" spans="1:4" x14ac:dyDescent="0.25">
      <c r="A109" s="62">
        <f ca="1">VLOOKUP($A109,'Medical Examinations'!$A:$H,2,FALSE)</f>
        <v>32.774999999999999</v>
      </c>
      <c r="B109" s="35">
        <f ca="1">VLOOKUP($A109,'Medical Examinations'!$A:$H,3,FALSE)</f>
        <v>5.53</v>
      </c>
      <c r="C109" s="61">
        <f ca="1">IFERROR(VLOOKUP($A109,'Hospitalisation Details'!$A:$P,16,0),"")</f>
        <v>40</v>
      </c>
      <c r="D109" s="69">
        <f ca="1">IFERROR(VLOOKUP($A109,'Hospitalisation Details'!$A:$P,6,0),"")</f>
        <v>40003.33</v>
      </c>
    </row>
    <row r="110" spans="1:4" x14ac:dyDescent="0.25">
      <c r="A110" s="62">
        <f ca="1">VLOOKUP($A110,'Medical Examinations'!$A:$H,2,FALSE)</f>
        <v>34.104999999999997</v>
      </c>
      <c r="B110" s="35">
        <f ca="1">VLOOKUP($A110,'Medical Examinations'!$A:$H,3,FALSE)</f>
        <v>5.07</v>
      </c>
      <c r="C110" s="61">
        <f ca="1">IFERROR(VLOOKUP($A110,'Hospitalisation Details'!$A:$P,16,0),"")</f>
        <v>35</v>
      </c>
      <c r="D110" s="69">
        <f ca="1">IFERROR(VLOOKUP($A110,'Hospitalisation Details'!$A:$P,6,0),"")</f>
        <v>39983.43</v>
      </c>
    </row>
    <row r="111" spans="1:4" x14ac:dyDescent="0.25">
      <c r="A111" s="62">
        <f ca="1">VLOOKUP($A111,'Medical Examinations'!$A:$H,2,FALSE)</f>
        <v>48.93</v>
      </c>
      <c r="B111" s="35">
        <f ca="1">VLOOKUP($A111,'Medical Examinations'!$A:$H,3,FALSE)</f>
        <v>11.17</v>
      </c>
      <c r="C111" s="61">
        <f ca="1">IFERROR(VLOOKUP($A111,'Hospitalisation Details'!$A:$P,16,0),"")</f>
        <v>47</v>
      </c>
      <c r="D111" s="69">
        <f ca="1">IFERROR(VLOOKUP($A111,'Hospitalisation Details'!$A:$P,6,0),"")</f>
        <v>39963.120000000003</v>
      </c>
    </row>
    <row r="112" spans="1:4" x14ac:dyDescent="0.25">
      <c r="A112" s="62">
        <f ca="1">VLOOKUP($A112,'Medical Examinations'!$A:$H,2,FALSE)</f>
        <v>37.07</v>
      </c>
      <c r="B112" s="35">
        <f ca="1">VLOOKUP($A112,'Medical Examinations'!$A:$H,3,FALSE)</f>
        <v>6.14</v>
      </c>
      <c r="C112" s="61">
        <f ca="1">IFERROR(VLOOKUP($A112,'Hospitalisation Details'!$A:$P,16,0),"")</f>
        <v>37</v>
      </c>
      <c r="D112" s="69">
        <f ca="1">IFERROR(VLOOKUP($A112,'Hospitalisation Details'!$A:$P,6,0),"")</f>
        <v>39871.699999999997</v>
      </c>
    </row>
    <row r="113" spans="1:4" x14ac:dyDescent="0.25">
      <c r="A113" s="62">
        <f ca="1">VLOOKUP($A113,'Medical Examinations'!$A:$H,2,FALSE)</f>
        <v>51.51</v>
      </c>
      <c r="B113" s="35">
        <f ca="1">VLOOKUP($A113,'Medical Examinations'!$A:$H,3,FALSE)</f>
        <v>6.26</v>
      </c>
      <c r="C113" s="61">
        <f ca="1">IFERROR(VLOOKUP($A113,'Hospitalisation Details'!$A:$P,16,0),"")</f>
        <v>40</v>
      </c>
      <c r="D113" s="69">
        <f ca="1">IFERROR(VLOOKUP($A113,'Hospitalisation Details'!$A:$P,6,0),"")</f>
        <v>39865.699999999997</v>
      </c>
    </row>
    <row r="114" spans="1:4" x14ac:dyDescent="0.25">
      <c r="A114" s="62">
        <f ca="1">VLOOKUP($A114,'Medical Examinations'!$A:$H,2,FALSE)</f>
        <v>34.799999999999997</v>
      </c>
      <c r="B114" s="35">
        <f ca="1">VLOOKUP($A114,'Medical Examinations'!$A:$H,3,FALSE)</f>
        <v>4.72</v>
      </c>
      <c r="C114" s="61">
        <f ca="1">IFERROR(VLOOKUP($A114,'Hospitalisation Details'!$A:$P,16,0),"")</f>
        <v>37</v>
      </c>
      <c r="D114" s="69">
        <f ca="1">IFERROR(VLOOKUP($A114,'Hospitalisation Details'!$A:$P,6,0),"")</f>
        <v>39836.519999999997</v>
      </c>
    </row>
    <row r="115" spans="1:4" x14ac:dyDescent="0.25">
      <c r="A115" s="62">
        <f ca="1">VLOOKUP($A115,'Medical Examinations'!$A:$H,2,FALSE)</f>
        <v>36.67</v>
      </c>
      <c r="B115" s="35">
        <f ca="1">VLOOKUP($A115,'Medical Examinations'!$A:$H,3,FALSE)</f>
        <v>5.18</v>
      </c>
      <c r="C115" s="61">
        <f ca="1">IFERROR(VLOOKUP($A115,'Hospitalisation Details'!$A:$P,16,0),"")</f>
        <v>35</v>
      </c>
      <c r="D115" s="69">
        <f ca="1">IFERROR(VLOOKUP($A115,'Hospitalisation Details'!$A:$P,6,0),"")</f>
        <v>39774.28</v>
      </c>
    </row>
    <row r="116" spans="1:4" x14ac:dyDescent="0.25">
      <c r="A116" s="62">
        <f ca="1">VLOOKUP($A116,'Medical Examinations'!$A:$H,2,FALSE)</f>
        <v>30.9</v>
      </c>
      <c r="B116" s="35">
        <f ca="1">VLOOKUP($A116,'Medical Examinations'!$A:$H,3,FALSE)</f>
        <v>9.4</v>
      </c>
      <c r="C116" s="61">
        <f ca="1">IFERROR(VLOOKUP($A116,'Hospitalisation Details'!$A:$P,16,0),"")</f>
        <v>49</v>
      </c>
      <c r="D116" s="69">
        <f ca="1">IFERROR(VLOOKUP($A116,'Hospitalisation Details'!$A:$P,6,0),"")</f>
        <v>39727.61</v>
      </c>
    </row>
    <row r="117" spans="1:4" x14ac:dyDescent="0.25">
      <c r="A117" s="62">
        <f ca="1">VLOOKUP($A117,'Medical Examinations'!$A:$H,2,FALSE)</f>
        <v>30.495000000000001</v>
      </c>
      <c r="B117" s="35">
        <f ca="1">VLOOKUP($A117,'Medical Examinations'!$A:$H,3,FALSE)</f>
        <v>6.29</v>
      </c>
      <c r="C117" s="61">
        <f ca="1">IFERROR(VLOOKUP($A117,'Hospitalisation Details'!$A:$P,16,0),"")</f>
        <v>45</v>
      </c>
      <c r="D117" s="69">
        <f ca="1">IFERROR(VLOOKUP($A117,'Hospitalisation Details'!$A:$P,6,0),"")</f>
        <v>39725.519999999997</v>
      </c>
    </row>
    <row r="118" spans="1:4" x14ac:dyDescent="0.25">
      <c r="A118" s="62">
        <f ca="1">VLOOKUP($A118,'Medical Examinations'!$A:$H,2,FALSE)</f>
        <v>44.88</v>
      </c>
      <c r="B118" s="35">
        <f ca="1">VLOOKUP($A118,'Medical Examinations'!$A:$H,3,FALSE)</f>
        <v>6.04</v>
      </c>
      <c r="C118" s="61">
        <f ca="1">IFERROR(VLOOKUP($A118,'Hospitalisation Details'!$A:$P,16,0),"")</f>
        <v>19</v>
      </c>
      <c r="D118" s="69">
        <f ca="1">IFERROR(VLOOKUP($A118,'Hospitalisation Details'!$A:$P,6,0),"")</f>
        <v>39722.75</v>
      </c>
    </row>
    <row r="119" spans="1:4" x14ac:dyDescent="0.25">
      <c r="A119" s="62">
        <f ca="1">VLOOKUP($A119,'Medical Examinations'!$A:$H,2,FALSE)</f>
        <v>44.32</v>
      </c>
      <c r="B119" s="35">
        <f ca="1">VLOOKUP($A119,'Medical Examinations'!$A:$H,3,FALSE)</f>
        <v>10.55</v>
      </c>
      <c r="C119" s="61">
        <f ca="1">IFERROR(VLOOKUP($A119,'Hospitalisation Details'!$A:$P,16,0),"")</f>
        <v>54</v>
      </c>
      <c r="D119" s="69">
        <f ca="1">IFERROR(VLOOKUP($A119,'Hospitalisation Details'!$A:$P,6,0),"")</f>
        <v>39721.93</v>
      </c>
    </row>
    <row r="120" spans="1:4" x14ac:dyDescent="0.25">
      <c r="A120" s="62">
        <f ca="1">VLOOKUP($A120,'Medical Examinations'!$A:$H,2,FALSE)</f>
        <v>46.39</v>
      </c>
      <c r="B120" s="35">
        <f ca="1">VLOOKUP($A120,'Medical Examinations'!$A:$H,3,FALSE)</f>
        <v>5.09</v>
      </c>
      <c r="C120" s="61">
        <f ca="1">IFERROR(VLOOKUP($A120,'Hospitalisation Details'!$A:$P,16,0),"")</f>
        <v>45</v>
      </c>
      <c r="D120" s="69">
        <f ca="1">IFERROR(VLOOKUP($A120,'Hospitalisation Details'!$A:$P,6,0),"")</f>
        <v>39670.44</v>
      </c>
    </row>
    <row r="121" spans="1:4" x14ac:dyDescent="0.25">
      <c r="A121" s="62">
        <f ca="1">VLOOKUP($A121,'Medical Examinations'!$A:$H,2,FALSE)</f>
        <v>42.13</v>
      </c>
      <c r="B121" s="35">
        <f ca="1">VLOOKUP($A121,'Medical Examinations'!$A:$H,3,FALSE)</f>
        <v>5.2</v>
      </c>
      <c r="C121" s="61">
        <f ca="1">IFERROR(VLOOKUP($A121,'Hospitalisation Details'!$A:$P,16,0),"")</f>
        <v>27</v>
      </c>
      <c r="D121" s="69">
        <f ca="1">IFERROR(VLOOKUP($A121,'Hospitalisation Details'!$A:$P,6,0),"")</f>
        <v>39611.760000000002</v>
      </c>
    </row>
    <row r="122" spans="1:4" x14ac:dyDescent="0.25">
      <c r="A122" s="62">
        <f ca="1">VLOOKUP($A122,'Medical Examinations'!$A:$H,2,FALSE)</f>
        <v>30.78</v>
      </c>
      <c r="B122" s="35">
        <f ca="1">VLOOKUP($A122,'Medical Examinations'!$A:$H,3,FALSE)</f>
        <v>8.4499999999999993</v>
      </c>
      <c r="C122" s="61">
        <f ca="1">IFERROR(VLOOKUP($A122,'Hospitalisation Details'!$A:$P,16,0),"")</f>
        <v>41</v>
      </c>
      <c r="D122" s="69">
        <f ca="1">IFERROR(VLOOKUP($A122,'Hospitalisation Details'!$A:$P,6,0),"")</f>
        <v>39597.410000000003</v>
      </c>
    </row>
    <row r="123" spans="1:4" x14ac:dyDescent="0.25">
      <c r="A123" s="62">
        <f ca="1">VLOOKUP($A123,'Medical Examinations'!$A:$H,2,FALSE)</f>
        <v>31.35</v>
      </c>
      <c r="B123" s="35">
        <f ca="1">VLOOKUP($A123,'Medical Examinations'!$A:$H,3,FALSE)</f>
        <v>9.5399999999999991</v>
      </c>
      <c r="C123" s="61">
        <f ca="1">IFERROR(VLOOKUP($A123,'Hospitalisation Details'!$A:$P,16,0),"")</f>
        <v>44</v>
      </c>
      <c r="D123" s="69">
        <f ca="1">IFERROR(VLOOKUP($A123,'Hospitalisation Details'!$A:$P,6,0),"")</f>
        <v>39556.49</v>
      </c>
    </row>
    <row r="124" spans="1:4" x14ac:dyDescent="0.25">
      <c r="A124" s="62">
        <f ca="1">VLOOKUP($A124,'Medical Examinations'!$A:$H,2,FALSE)</f>
        <v>41.46</v>
      </c>
      <c r="B124" s="35">
        <f ca="1">VLOOKUP($A124,'Medical Examinations'!$A:$H,3,FALSE)</f>
        <v>4.99</v>
      </c>
      <c r="C124" s="61">
        <f ca="1">IFERROR(VLOOKUP($A124,'Hospitalisation Details'!$A:$P,16,0),"")</f>
        <v>56</v>
      </c>
      <c r="D124" s="69">
        <f ca="1">IFERROR(VLOOKUP($A124,'Hospitalisation Details'!$A:$P,6,0),"")</f>
        <v>39396.86</v>
      </c>
    </row>
    <row r="125" spans="1:4" x14ac:dyDescent="0.25">
      <c r="A125" s="62">
        <f ca="1">VLOOKUP($A125,'Medical Examinations'!$A:$H,2,FALSE)</f>
        <v>48</v>
      </c>
      <c r="B125" s="35">
        <f ca="1">VLOOKUP($A125,'Medical Examinations'!$A:$H,3,FALSE)</f>
        <v>10.54</v>
      </c>
      <c r="C125" s="61">
        <f ca="1">IFERROR(VLOOKUP($A125,'Hospitalisation Details'!$A:$P,16,0),"")</f>
        <v>44</v>
      </c>
      <c r="D125" s="69">
        <f ca="1">IFERROR(VLOOKUP($A125,'Hospitalisation Details'!$A:$P,6,0),"")</f>
        <v>39352.6</v>
      </c>
    </row>
    <row r="126" spans="1:4" x14ac:dyDescent="0.25">
      <c r="A126" s="62">
        <f ca="1">VLOOKUP($A126,'Medical Examinations'!$A:$H,2,FALSE)</f>
        <v>49.13</v>
      </c>
      <c r="B126" s="35">
        <f ca="1">VLOOKUP($A126,'Medical Examinations'!$A:$H,3,FALSE)</f>
        <v>4.54</v>
      </c>
      <c r="C126" s="61">
        <f ca="1">IFERROR(VLOOKUP($A126,'Hospitalisation Details'!$A:$P,16,0),"")</f>
        <v>40</v>
      </c>
      <c r="D126" s="69">
        <f ca="1">IFERROR(VLOOKUP($A126,'Hospitalisation Details'!$A:$P,6,0),"")</f>
        <v>39315.279999999999</v>
      </c>
    </row>
    <row r="127" spans="1:4" x14ac:dyDescent="0.25">
      <c r="A127" s="62">
        <f ca="1">VLOOKUP($A127,'Medical Examinations'!$A:$H,2,FALSE)</f>
        <v>37.799999999999997</v>
      </c>
      <c r="B127" s="35">
        <f ca="1">VLOOKUP($A127,'Medical Examinations'!$A:$H,3,FALSE)</f>
        <v>6.29</v>
      </c>
      <c r="C127" s="61">
        <f ca="1">IFERROR(VLOOKUP($A127,'Hospitalisation Details'!$A:$P,16,0),"")</f>
        <v>30</v>
      </c>
      <c r="D127" s="69">
        <f ca="1">IFERROR(VLOOKUP($A127,'Hospitalisation Details'!$A:$P,6,0),"")</f>
        <v>39241.440000000002</v>
      </c>
    </row>
    <row r="128" spans="1:4" x14ac:dyDescent="0.25">
      <c r="A128" s="62">
        <f ca="1">VLOOKUP($A128,'Medical Examinations'!$A:$H,2,FALSE)</f>
        <v>38.299999999999997</v>
      </c>
      <c r="B128" s="35">
        <f ca="1">VLOOKUP($A128,'Medical Examinations'!$A:$H,3,FALSE)</f>
        <v>9.51</v>
      </c>
      <c r="C128" s="61">
        <f ca="1">IFERROR(VLOOKUP($A128,'Hospitalisation Details'!$A:$P,16,0),"")</f>
        <v>60</v>
      </c>
      <c r="D128" s="69">
        <f ca="1">IFERROR(VLOOKUP($A128,'Hospitalisation Details'!$A:$P,6,0),"")</f>
        <v>39221.120000000003</v>
      </c>
    </row>
    <row r="129" spans="1:4" x14ac:dyDescent="0.25">
      <c r="A129" s="62">
        <f ca="1">VLOOKUP($A129,'Medical Examinations'!$A:$H,2,FALSE)</f>
        <v>32.774999999999999</v>
      </c>
      <c r="B129" s="35">
        <f ca="1">VLOOKUP($A129,'Medical Examinations'!$A:$H,3,FALSE)</f>
        <v>4.72</v>
      </c>
      <c r="C129" s="61">
        <f ca="1">IFERROR(VLOOKUP($A129,'Hospitalisation Details'!$A:$P,16,0),"")</f>
        <v>40</v>
      </c>
      <c r="D129" s="69">
        <f ca="1">IFERROR(VLOOKUP($A129,'Hospitalisation Details'!$A:$P,6,0),"")</f>
        <v>39125.33</v>
      </c>
    </row>
    <row r="130" spans="1:4" x14ac:dyDescent="0.25">
      <c r="A130" s="62">
        <f ca="1">VLOOKUP($A130,'Medical Examinations'!$A:$H,2,FALSE)</f>
        <v>34.200000000000003</v>
      </c>
      <c r="B130" s="35">
        <f ca="1">VLOOKUP($A130,'Medical Examinations'!$A:$H,3,FALSE)</f>
        <v>5.91</v>
      </c>
      <c r="C130" s="61">
        <f ca="1">IFERROR(VLOOKUP($A130,'Hospitalisation Details'!$A:$P,16,0),"")</f>
        <v>37</v>
      </c>
      <c r="D130" s="69">
        <f ca="1">IFERROR(VLOOKUP($A130,'Hospitalisation Details'!$A:$P,6,0),"")</f>
        <v>39047.29</v>
      </c>
    </row>
    <row r="131" spans="1:4" x14ac:dyDescent="0.25">
      <c r="A131" s="62">
        <f ca="1">VLOOKUP($A131,'Medical Examinations'!$A:$H,2,FALSE)</f>
        <v>30.2</v>
      </c>
      <c r="B131" s="35">
        <f ca="1">VLOOKUP($A131,'Medical Examinations'!$A:$H,3,FALSE)</f>
        <v>9.58</v>
      </c>
      <c r="C131" s="61">
        <f ca="1">IFERROR(VLOOKUP($A131,'Hospitalisation Details'!$A:$P,16,0),"")</f>
        <v>44</v>
      </c>
      <c r="D131" s="69">
        <f ca="1">IFERROR(VLOOKUP($A131,'Hospitalisation Details'!$A:$P,6,0),"")</f>
        <v>38998.550000000003</v>
      </c>
    </row>
    <row r="132" spans="1:4" x14ac:dyDescent="0.25">
      <c r="A132" s="62">
        <f ca="1">VLOOKUP($A132,'Medical Examinations'!$A:$H,2,FALSE)</f>
        <v>48.32</v>
      </c>
      <c r="B132" s="35">
        <f ca="1">VLOOKUP($A132,'Medical Examinations'!$A:$H,3,FALSE)</f>
        <v>5.77</v>
      </c>
      <c r="C132" s="61">
        <f ca="1">IFERROR(VLOOKUP($A132,'Hospitalisation Details'!$A:$P,16,0),"")</f>
        <v>42</v>
      </c>
      <c r="D132" s="69">
        <f ca="1">IFERROR(VLOOKUP($A132,'Hospitalisation Details'!$A:$P,6,0),"")</f>
        <v>38947.43</v>
      </c>
    </row>
    <row r="133" spans="1:4" x14ac:dyDescent="0.25">
      <c r="A133" s="62">
        <f ca="1">VLOOKUP($A133,'Medical Examinations'!$A:$H,2,FALSE)</f>
        <v>44.86</v>
      </c>
      <c r="B133" s="35">
        <f ca="1">VLOOKUP($A133,'Medical Examinations'!$A:$H,3,FALSE)</f>
        <v>4.38</v>
      </c>
      <c r="C133" s="61">
        <f ca="1">IFERROR(VLOOKUP($A133,'Hospitalisation Details'!$A:$P,16,0),"")</f>
        <v>46</v>
      </c>
      <c r="D133" s="69">
        <f ca="1">IFERROR(VLOOKUP($A133,'Hospitalisation Details'!$A:$P,6,0),"")</f>
        <v>38932.559999999998</v>
      </c>
    </row>
    <row r="134" spans="1:4" x14ac:dyDescent="0.25">
      <c r="A134" s="62">
        <f ca="1">VLOOKUP($A134,'Medical Examinations'!$A:$H,2,FALSE)</f>
        <v>52.15</v>
      </c>
      <c r="B134" s="35">
        <f ca="1">VLOOKUP($A134,'Medical Examinations'!$A:$H,3,FALSE)</f>
        <v>5.65</v>
      </c>
      <c r="C134" s="61">
        <f ca="1">IFERROR(VLOOKUP($A134,'Hospitalisation Details'!$A:$P,16,0),"")</f>
        <v>35</v>
      </c>
      <c r="D134" s="69">
        <f ca="1">IFERROR(VLOOKUP($A134,'Hospitalisation Details'!$A:$P,6,0),"")</f>
        <v>38924.04</v>
      </c>
    </row>
    <row r="135" spans="1:4" x14ac:dyDescent="0.25">
      <c r="A135" s="62">
        <f ca="1">VLOOKUP($A135,'Medical Examinations'!$A:$H,2,FALSE)</f>
        <v>41.12</v>
      </c>
      <c r="B135" s="35">
        <f ca="1">VLOOKUP($A135,'Medical Examinations'!$A:$H,3,FALSE)</f>
        <v>7.54</v>
      </c>
      <c r="C135" s="61">
        <f ca="1">IFERROR(VLOOKUP($A135,'Hospitalisation Details'!$A:$P,16,0),"")</f>
        <v>55</v>
      </c>
      <c r="D135" s="69">
        <f ca="1">IFERROR(VLOOKUP($A135,'Hospitalisation Details'!$A:$P,6,0),"")</f>
        <v>38893.360000000001</v>
      </c>
    </row>
    <row r="136" spans="1:4" x14ac:dyDescent="0.25">
      <c r="A136" s="62">
        <f ca="1">VLOOKUP($A136,'Medical Examinations'!$A:$H,2,FALSE)</f>
        <v>38.39</v>
      </c>
      <c r="B136" s="35">
        <f ca="1">VLOOKUP($A136,'Medical Examinations'!$A:$H,3,FALSE)</f>
        <v>5.1100000000000003</v>
      </c>
      <c r="C136" s="61">
        <f ca="1">IFERROR(VLOOKUP($A136,'Hospitalisation Details'!$A:$P,16,0),"")</f>
        <v>59</v>
      </c>
      <c r="D136" s="69">
        <f ca="1">IFERROR(VLOOKUP($A136,'Hospitalisation Details'!$A:$P,6,0),"")</f>
        <v>38869.25</v>
      </c>
    </row>
    <row r="137" spans="1:4" x14ac:dyDescent="0.25">
      <c r="A137" s="62">
        <f ca="1">VLOOKUP($A137,'Medical Examinations'!$A:$H,2,FALSE)</f>
        <v>46.85</v>
      </c>
      <c r="B137" s="35">
        <f ca="1">VLOOKUP($A137,'Medical Examinations'!$A:$H,3,FALSE)</f>
        <v>4.25</v>
      </c>
      <c r="C137" s="61">
        <f ca="1">IFERROR(VLOOKUP($A137,'Hospitalisation Details'!$A:$P,16,0),"")</f>
        <v>43</v>
      </c>
      <c r="D137" s="69">
        <f ca="1">IFERROR(VLOOKUP($A137,'Hospitalisation Details'!$A:$P,6,0),"")</f>
        <v>38836.980000000003</v>
      </c>
    </row>
    <row r="138" spans="1:4" x14ac:dyDescent="0.25">
      <c r="A138" s="62">
        <f ca="1">VLOOKUP($A138,'Medical Examinations'!$A:$H,2,FALSE)</f>
        <v>42.24</v>
      </c>
      <c r="B138" s="35">
        <f ca="1">VLOOKUP($A138,'Medical Examinations'!$A:$H,3,FALSE)</f>
        <v>5.55</v>
      </c>
      <c r="C138" s="61">
        <f ca="1">IFERROR(VLOOKUP($A138,'Hospitalisation Details'!$A:$P,16,0),"")</f>
        <v>18</v>
      </c>
      <c r="D138" s="69">
        <f ca="1">IFERROR(VLOOKUP($A138,'Hospitalisation Details'!$A:$P,6,0),"")</f>
        <v>38792.69</v>
      </c>
    </row>
    <row r="139" spans="1:4" x14ac:dyDescent="0.25">
      <c r="A139" s="62">
        <f ca="1">VLOOKUP($A139,'Medical Examinations'!$A:$H,2,FALSE)</f>
        <v>34.39</v>
      </c>
      <c r="B139" s="35">
        <f ca="1">VLOOKUP($A139,'Medical Examinations'!$A:$H,3,FALSE)</f>
        <v>5.78</v>
      </c>
      <c r="C139" s="61">
        <f ca="1">IFERROR(VLOOKUP($A139,'Hospitalisation Details'!$A:$P,16,0),"")</f>
        <v>31</v>
      </c>
      <c r="D139" s="69">
        <f ca="1">IFERROR(VLOOKUP($A139,'Hospitalisation Details'!$A:$P,6,0),"")</f>
        <v>38746.36</v>
      </c>
    </row>
    <row r="140" spans="1:4" x14ac:dyDescent="0.25">
      <c r="A140" s="62">
        <f ca="1">VLOOKUP($A140,'Medical Examinations'!$A:$H,2,FALSE)</f>
        <v>42.89</v>
      </c>
      <c r="B140" s="35">
        <f ca="1">VLOOKUP($A140,'Medical Examinations'!$A:$H,3,FALSE)</f>
        <v>5.28</v>
      </c>
      <c r="C140" s="61">
        <f ca="1">IFERROR(VLOOKUP($A140,'Hospitalisation Details'!$A:$P,16,0),"")</f>
        <v>46</v>
      </c>
      <c r="D140" s="69">
        <f ca="1">IFERROR(VLOOKUP($A140,'Hospitalisation Details'!$A:$P,6,0),"")</f>
        <v>38740.120000000003</v>
      </c>
    </row>
    <row r="141" spans="1:4" x14ac:dyDescent="0.25">
      <c r="A141" s="62">
        <f ca="1">VLOOKUP($A141,'Medical Examinations'!$A:$H,2,FALSE)</f>
        <v>36.299999999999997</v>
      </c>
      <c r="B141" s="35">
        <f ca="1">VLOOKUP($A141,'Medical Examinations'!$A:$H,3,FALSE)</f>
        <v>5.39</v>
      </c>
      <c r="C141" s="61">
        <f ca="1">IFERROR(VLOOKUP($A141,'Hospitalisation Details'!$A:$P,16,0),"")</f>
        <v>31</v>
      </c>
      <c r="D141" s="69">
        <f ca="1">IFERROR(VLOOKUP($A141,'Hospitalisation Details'!$A:$P,6,0),"")</f>
        <v>38711</v>
      </c>
    </row>
    <row r="142" spans="1:4" x14ac:dyDescent="0.25">
      <c r="A142" s="62">
        <f ca="1">VLOOKUP($A142,'Medical Examinations'!$A:$H,2,FALSE)</f>
        <v>35.200000000000003</v>
      </c>
      <c r="B142" s="35">
        <f ca="1">VLOOKUP($A142,'Medical Examinations'!$A:$H,3,FALSE)</f>
        <v>8.01</v>
      </c>
      <c r="C142" s="61">
        <f ca="1">IFERROR(VLOOKUP($A142,'Hospitalisation Details'!$A:$P,16,0),"")</f>
        <v>36</v>
      </c>
      <c r="D142" s="69">
        <f ca="1">IFERROR(VLOOKUP($A142,'Hospitalisation Details'!$A:$P,6,0),"")</f>
        <v>38709.18</v>
      </c>
    </row>
    <row r="143" spans="1:4" x14ac:dyDescent="0.25">
      <c r="A143" s="62">
        <f ca="1">VLOOKUP($A143,'Medical Examinations'!$A:$H,2,FALSE)</f>
        <v>53.62</v>
      </c>
      <c r="B143" s="35">
        <f ca="1">VLOOKUP($A143,'Medical Examinations'!$A:$H,3,FALSE)</f>
        <v>5.21</v>
      </c>
      <c r="C143" s="61">
        <f ca="1">IFERROR(VLOOKUP($A143,'Hospitalisation Details'!$A:$P,16,0),"")</f>
        <v>32</v>
      </c>
      <c r="D143" s="69">
        <f ca="1">IFERROR(VLOOKUP($A143,'Hospitalisation Details'!$A:$P,6,0),"")</f>
        <v>38652.089999999997</v>
      </c>
    </row>
    <row r="144" spans="1:4" x14ac:dyDescent="0.25">
      <c r="A144" s="62">
        <f ca="1">VLOOKUP($A144,'Medical Examinations'!$A:$H,2,FALSE)</f>
        <v>36.67</v>
      </c>
      <c r="B144" s="35">
        <f ca="1">VLOOKUP($A144,'Medical Examinations'!$A:$H,3,FALSE)</f>
        <v>6.27</v>
      </c>
      <c r="C144" s="61">
        <f ca="1">IFERROR(VLOOKUP($A144,'Hospitalisation Details'!$A:$P,16,0),"")</f>
        <v>23</v>
      </c>
      <c r="D144" s="69">
        <f ca="1">IFERROR(VLOOKUP($A144,'Hospitalisation Details'!$A:$P,6,0),"")</f>
        <v>38511.629999999997</v>
      </c>
    </row>
    <row r="145" spans="1:4" x14ac:dyDescent="0.25">
      <c r="A145" s="62">
        <f ca="1">VLOOKUP($A145,'Medical Examinations'!$A:$H,2,FALSE)</f>
        <v>33.4</v>
      </c>
      <c r="B145" s="35">
        <f ca="1">VLOOKUP($A145,'Medical Examinations'!$A:$H,3,FALSE)</f>
        <v>10.73</v>
      </c>
      <c r="C145" s="61">
        <f ca="1">IFERROR(VLOOKUP($A145,'Hospitalisation Details'!$A:$P,16,0),"")</f>
        <v>36</v>
      </c>
      <c r="D145" s="69">
        <f ca="1">IFERROR(VLOOKUP($A145,'Hospitalisation Details'!$A:$P,6,0),"")</f>
        <v>38415.47</v>
      </c>
    </row>
    <row r="146" spans="1:4" x14ac:dyDescent="0.25">
      <c r="A146" s="62">
        <f ca="1">VLOOKUP($A146,'Medical Examinations'!$A:$H,2,FALSE)</f>
        <v>42.71</v>
      </c>
      <c r="B146" s="35">
        <f ca="1">VLOOKUP($A146,'Medical Examinations'!$A:$H,3,FALSE)</f>
        <v>10.52</v>
      </c>
      <c r="C146" s="61">
        <f ca="1">IFERROR(VLOOKUP($A146,'Hospitalisation Details'!$A:$P,16,0),"")</f>
        <v>51</v>
      </c>
      <c r="D146" s="69">
        <f ca="1">IFERROR(VLOOKUP($A146,'Hospitalisation Details'!$A:$P,6,0),"")</f>
        <v>38405.26</v>
      </c>
    </row>
    <row r="147" spans="1:4" x14ac:dyDescent="0.25">
      <c r="A147" s="62">
        <f ca="1">VLOOKUP($A147,'Medical Examinations'!$A:$H,2,FALSE)</f>
        <v>41.52</v>
      </c>
      <c r="B147" s="35">
        <f ca="1">VLOOKUP($A147,'Medical Examinations'!$A:$H,3,FALSE)</f>
        <v>11.82</v>
      </c>
      <c r="C147" s="61">
        <f ca="1">IFERROR(VLOOKUP($A147,'Hospitalisation Details'!$A:$P,16,0),"")</f>
        <v>52</v>
      </c>
      <c r="D147" s="69">
        <f ca="1">IFERROR(VLOOKUP($A147,'Hospitalisation Details'!$A:$P,6,0),"")</f>
        <v>38389.79</v>
      </c>
    </row>
    <row r="148" spans="1:4" x14ac:dyDescent="0.25">
      <c r="A148" s="62">
        <f ca="1">VLOOKUP($A148,'Medical Examinations'!$A:$H,2,FALSE)</f>
        <v>39.4</v>
      </c>
      <c r="B148" s="35">
        <f ca="1">VLOOKUP($A148,'Medical Examinations'!$A:$H,3,FALSE)</f>
        <v>6.76</v>
      </c>
      <c r="C148" s="61">
        <f ca="1">IFERROR(VLOOKUP($A148,'Hospitalisation Details'!$A:$P,16,0),"")</f>
        <v>20</v>
      </c>
      <c r="D148" s="69">
        <f ca="1">IFERROR(VLOOKUP($A148,'Hospitalisation Details'!$A:$P,6,0),"")</f>
        <v>38344.57</v>
      </c>
    </row>
    <row r="149" spans="1:4" x14ac:dyDescent="0.25">
      <c r="A149" s="62">
        <f ca="1">VLOOKUP($A149,'Medical Examinations'!$A:$H,2,FALSE)</f>
        <v>46.45</v>
      </c>
      <c r="B149" s="35">
        <f ca="1">VLOOKUP($A149,'Medical Examinations'!$A:$H,3,FALSE)</f>
        <v>5.62</v>
      </c>
      <c r="C149" s="61">
        <f ca="1">IFERROR(VLOOKUP($A149,'Hospitalisation Details'!$A:$P,16,0),"")</f>
        <v>42</v>
      </c>
      <c r="D149" s="69">
        <f ca="1">IFERROR(VLOOKUP($A149,'Hospitalisation Details'!$A:$P,6,0),"")</f>
        <v>38313.129999999997</v>
      </c>
    </row>
    <row r="150" spans="1:4" x14ac:dyDescent="0.25">
      <c r="A150" s="62">
        <f ca="1">VLOOKUP($A150,'Medical Examinations'!$A:$H,2,FALSE)</f>
        <v>35.75</v>
      </c>
      <c r="B150" s="35">
        <f ca="1">VLOOKUP($A150,'Medical Examinations'!$A:$H,3,FALSE)</f>
        <v>4.1900000000000004</v>
      </c>
      <c r="C150" s="61">
        <f ca="1">IFERROR(VLOOKUP($A150,'Hospitalisation Details'!$A:$P,16,0),"")</f>
        <v>33</v>
      </c>
      <c r="D150" s="69">
        <f ca="1">IFERROR(VLOOKUP($A150,'Hospitalisation Details'!$A:$P,6,0),"")</f>
        <v>38282.75</v>
      </c>
    </row>
    <row r="151" spans="1:4" x14ac:dyDescent="0.25">
      <c r="A151" s="62">
        <f ca="1">VLOOKUP($A151,'Medical Examinations'!$A:$H,2,FALSE)</f>
        <v>26.07</v>
      </c>
      <c r="B151" s="35">
        <f ca="1">VLOOKUP($A151,'Medical Examinations'!$A:$H,3,FALSE)</f>
        <v>5.32</v>
      </c>
      <c r="C151" s="61">
        <f ca="1">IFERROR(VLOOKUP($A151,'Hospitalisation Details'!$A:$P,16,0),"")</f>
        <v>42</v>
      </c>
      <c r="D151" s="69">
        <f ca="1">IFERROR(VLOOKUP($A151,'Hospitalisation Details'!$A:$P,6,0),"")</f>
        <v>38245.589999999997</v>
      </c>
    </row>
    <row r="152" spans="1:4" x14ac:dyDescent="0.25">
      <c r="A152" s="62">
        <f ca="1">VLOOKUP($A152,'Medical Examinations'!$A:$H,2,FALSE)</f>
        <v>36.54</v>
      </c>
      <c r="B152" s="35">
        <f ca="1">VLOOKUP($A152,'Medical Examinations'!$A:$H,3,FALSE)</f>
        <v>4.46</v>
      </c>
      <c r="C152" s="61">
        <f ca="1">IFERROR(VLOOKUP($A152,'Hospitalisation Details'!$A:$P,16,0),"")</f>
        <v>58</v>
      </c>
      <c r="D152" s="69">
        <f ca="1">IFERROR(VLOOKUP($A152,'Hospitalisation Details'!$A:$P,6,0),"")</f>
        <v>38241.74</v>
      </c>
    </row>
    <row r="153" spans="1:4" x14ac:dyDescent="0.25">
      <c r="A153" s="62">
        <f ca="1">VLOOKUP($A153,'Medical Examinations'!$A:$H,2,FALSE)</f>
        <v>51.64</v>
      </c>
      <c r="B153" s="35">
        <f ca="1">VLOOKUP($A153,'Medical Examinations'!$A:$H,3,FALSE)</f>
        <v>5.65</v>
      </c>
      <c r="C153" s="61">
        <f ca="1">IFERROR(VLOOKUP($A153,'Hospitalisation Details'!$A:$P,16,0),"")</f>
        <v>33</v>
      </c>
      <c r="D153" s="69">
        <f ca="1">IFERROR(VLOOKUP($A153,'Hospitalisation Details'!$A:$P,6,0),"")</f>
        <v>38237.339999999997</v>
      </c>
    </row>
    <row r="154" spans="1:4" x14ac:dyDescent="0.25">
      <c r="A154" s="62">
        <f ca="1">VLOOKUP($A154,'Medical Examinations'!$A:$H,2,FALSE)</f>
        <v>42.83</v>
      </c>
      <c r="B154" s="35">
        <f ca="1">VLOOKUP($A154,'Medical Examinations'!$A:$H,3,FALSE)</f>
        <v>6.04</v>
      </c>
      <c r="C154" s="61">
        <f ca="1">IFERROR(VLOOKUP($A154,'Hospitalisation Details'!$A:$P,16,0),"")</f>
        <v>50</v>
      </c>
      <c r="D154" s="69">
        <f ca="1">IFERROR(VLOOKUP($A154,'Hospitalisation Details'!$A:$P,6,0),"")</f>
        <v>38189.1</v>
      </c>
    </row>
    <row r="155" spans="1:4" x14ac:dyDescent="0.25">
      <c r="A155" s="62">
        <f ca="1">VLOOKUP($A155,'Medical Examinations'!$A:$H,2,FALSE)</f>
        <v>40.15</v>
      </c>
      <c r="B155" s="35">
        <f ca="1">VLOOKUP($A155,'Medical Examinations'!$A:$H,3,FALSE)</f>
        <v>5.76</v>
      </c>
      <c r="C155" s="61">
        <f ca="1">IFERROR(VLOOKUP($A155,'Hospitalisation Details'!$A:$P,16,0),"")</f>
        <v>24</v>
      </c>
      <c r="D155" s="69">
        <f ca="1">IFERROR(VLOOKUP($A155,'Hospitalisation Details'!$A:$P,6,0),"")</f>
        <v>38126.25</v>
      </c>
    </row>
    <row r="156" spans="1:4" x14ac:dyDescent="0.25">
      <c r="A156" s="62">
        <f ca="1">VLOOKUP($A156,'Medical Examinations'!$A:$H,2,FALSE)</f>
        <v>27.8</v>
      </c>
      <c r="B156" s="35">
        <f ca="1">VLOOKUP($A156,'Medical Examinations'!$A:$H,3,FALSE)</f>
        <v>4.3600000000000003</v>
      </c>
      <c r="C156" s="61">
        <f ca="1">IFERROR(VLOOKUP($A156,'Hospitalisation Details'!$A:$P,16,0),"")</f>
        <v>43</v>
      </c>
      <c r="D156" s="69">
        <f ca="1">IFERROR(VLOOKUP($A156,'Hospitalisation Details'!$A:$P,6,0),"")</f>
        <v>37829.72</v>
      </c>
    </row>
    <row r="157" spans="1:4" x14ac:dyDescent="0.25">
      <c r="A157" s="62">
        <f ca="1">VLOOKUP($A157,'Medical Examinations'!$A:$H,2,FALSE)</f>
        <v>45.81</v>
      </c>
      <c r="B157" s="35">
        <f ca="1">VLOOKUP($A157,'Medical Examinations'!$A:$H,3,FALSE)</f>
        <v>4.76</v>
      </c>
      <c r="C157" s="61">
        <f ca="1">IFERROR(VLOOKUP($A157,'Hospitalisation Details'!$A:$P,16,0),"")</f>
        <v>39</v>
      </c>
      <c r="D157" s="69">
        <f ca="1">IFERROR(VLOOKUP($A157,'Hospitalisation Details'!$A:$P,6,0),"")</f>
        <v>37800.980000000003</v>
      </c>
    </row>
    <row r="158" spans="1:4" x14ac:dyDescent="0.25">
      <c r="A158" s="62">
        <f ca="1">VLOOKUP($A158,'Medical Examinations'!$A:$H,2,FALSE)</f>
        <v>34.43</v>
      </c>
      <c r="B158" s="35">
        <f ca="1">VLOOKUP($A158,'Medical Examinations'!$A:$H,3,FALSE)</f>
        <v>10.82</v>
      </c>
      <c r="C158" s="61">
        <f ca="1">IFERROR(VLOOKUP($A158,'Hospitalisation Details'!$A:$P,16,0),"")</f>
        <v>36</v>
      </c>
      <c r="D158" s="69">
        <f ca="1">IFERROR(VLOOKUP($A158,'Hospitalisation Details'!$A:$P,6,0),"")</f>
        <v>37742.58</v>
      </c>
    </row>
    <row r="159" spans="1:4" x14ac:dyDescent="0.25">
      <c r="A159" s="62">
        <f ca="1">VLOOKUP($A159,'Medical Examinations'!$A:$H,2,FALSE)</f>
        <v>41.33</v>
      </c>
      <c r="B159" s="35">
        <f ca="1">VLOOKUP($A159,'Medical Examinations'!$A:$H,3,FALSE)</f>
        <v>4.01</v>
      </c>
      <c r="C159" s="61">
        <f ca="1">IFERROR(VLOOKUP($A159,'Hospitalisation Details'!$A:$P,16,0),"")</f>
        <v>46</v>
      </c>
      <c r="D159" s="69">
        <f ca="1">IFERROR(VLOOKUP($A159,'Hospitalisation Details'!$A:$P,6,0),"")</f>
        <v>37735.199999999997</v>
      </c>
    </row>
    <row r="160" spans="1:4" x14ac:dyDescent="0.25">
      <c r="A160" s="62">
        <f ca="1">VLOOKUP($A160,'Medical Examinations'!$A:$H,2,FALSE)</f>
        <v>31.92</v>
      </c>
      <c r="B160" s="35">
        <f ca="1">VLOOKUP($A160,'Medical Examinations'!$A:$H,3,FALSE)</f>
        <v>5.12</v>
      </c>
      <c r="C160" s="61">
        <f ca="1">IFERROR(VLOOKUP($A160,'Hospitalisation Details'!$A:$P,16,0),"")</f>
        <v>34</v>
      </c>
      <c r="D160" s="69">
        <f ca="1">IFERROR(VLOOKUP($A160,'Hospitalisation Details'!$A:$P,6,0),"")</f>
        <v>37701.879999999997</v>
      </c>
    </row>
    <row r="161" spans="1:4" x14ac:dyDescent="0.25">
      <c r="A161" s="62">
        <f ca="1">VLOOKUP($A161,'Medical Examinations'!$A:$H,2,FALSE)</f>
        <v>39.799999999999997</v>
      </c>
      <c r="B161" s="35">
        <f ca="1">VLOOKUP($A161,'Medical Examinations'!$A:$H,3,FALSE)</f>
        <v>10.54</v>
      </c>
      <c r="C161" s="61">
        <f ca="1">IFERROR(VLOOKUP($A161,'Hospitalisation Details'!$A:$P,16,0),"")</f>
        <v>52</v>
      </c>
      <c r="D161" s="69">
        <f ca="1">IFERROR(VLOOKUP($A161,'Hospitalisation Details'!$A:$P,6,0),"")</f>
        <v>37675.06</v>
      </c>
    </row>
    <row r="162" spans="1:4" x14ac:dyDescent="0.25">
      <c r="A162" s="62">
        <f ca="1">VLOOKUP($A162,'Medical Examinations'!$A:$H,2,FALSE)</f>
        <v>42.82</v>
      </c>
      <c r="B162" s="35">
        <f ca="1">VLOOKUP($A162,'Medical Examinations'!$A:$H,3,FALSE)</f>
        <v>4.21</v>
      </c>
      <c r="C162" s="61">
        <f ca="1">IFERROR(VLOOKUP($A162,'Hospitalisation Details'!$A:$P,16,0),"")</f>
        <v>40</v>
      </c>
      <c r="D162" s="69">
        <f ca="1">IFERROR(VLOOKUP($A162,'Hospitalisation Details'!$A:$P,6,0),"")</f>
        <v>37650.74</v>
      </c>
    </row>
    <row r="163" spans="1:4" x14ac:dyDescent="0.25">
      <c r="A163" s="62">
        <f ca="1">VLOOKUP($A163,'Medical Examinations'!$A:$H,2,FALSE)</f>
        <v>33.630000000000003</v>
      </c>
      <c r="B163" s="35">
        <f ca="1">VLOOKUP($A163,'Medical Examinations'!$A:$H,3,FALSE)</f>
        <v>5.42</v>
      </c>
      <c r="C163" s="61">
        <f ca="1">IFERROR(VLOOKUP($A163,'Hospitalisation Details'!$A:$P,16,0),"")</f>
        <v>32</v>
      </c>
      <c r="D163" s="69">
        <f ca="1">IFERROR(VLOOKUP($A163,'Hospitalisation Details'!$A:$P,6,0),"")</f>
        <v>37607.53</v>
      </c>
    </row>
    <row r="164" spans="1:4" x14ac:dyDescent="0.25">
      <c r="A164" s="62">
        <f ca="1">VLOOKUP($A164,'Medical Examinations'!$A:$H,2,FALSE)</f>
        <v>37.07</v>
      </c>
      <c r="B164" s="35">
        <f ca="1">VLOOKUP($A164,'Medical Examinations'!$A:$H,3,FALSE)</f>
        <v>4.28</v>
      </c>
      <c r="C164" s="61">
        <f ca="1">IFERROR(VLOOKUP($A164,'Hospitalisation Details'!$A:$P,16,0),"")</f>
        <v>22</v>
      </c>
      <c r="D164" s="69">
        <f ca="1">IFERROR(VLOOKUP($A164,'Hospitalisation Details'!$A:$P,6,0),"")</f>
        <v>37484.449999999997</v>
      </c>
    </row>
    <row r="165" spans="1:4" x14ac:dyDescent="0.25">
      <c r="A165" s="62">
        <f ca="1">VLOOKUP($A165,'Medical Examinations'!$A:$H,2,FALSE)</f>
        <v>35.625</v>
      </c>
      <c r="B165" s="35">
        <f ca="1">VLOOKUP($A165,'Medical Examinations'!$A:$H,3,FALSE)</f>
        <v>8.9</v>
      </c>
      <c r="C165" s="61">
        <f ca="1">IFERROR(VLOOKUP($A165,'Hospitalisation Details'!$A:$P,16,0),"")</f>
        <v>20</v>
      </c>
      <c r="D165" s="69">
        <f ca="1">IFERROR(VLOOKUP($A165,'Hospitalisation Details'!$A:$P,6,0),"")</f>
        <v>37465.339999999997</v>
      </c>
    </row>
    <row r="166" spans="1:4" x14ac:dyDescent="0.25">
      <c r="A166" s="62">
        <f ca="1">VLOOKUP($A166,'Medical Examinations'!$A:$H,2,FALSE)</f>
        <v>42.69</v>
      </c>
      <c r="B166" s="35">
        <f ca="1">VLOOKUP($A166,'Medical Examinations'!$A:$H,3,FALSE)</f>
        <v>4.8899999999999997</v>
      </c>
      <c r="C166" s="61">
        <f ca="1">IFERROR(VLOOKUP($A166,'Hospitalisation Details'!$A:$P,16,0),"")</f>
        <v>43</v>
      </c>
      <c r="D166" s="69">
        <f ca="1">IFERROR(VLOOKUP($A166,'Hospitalisation Details'!$A:$P,6,0),"")</f>
        <v>37425.94</v>
      </c>
    </row>
    <row r="167" spans="1:4" x14ac:dyDescent="0.25">
      <c r="A167" s="62">
        <f ca="1">VLOOKUP($A167,'Medical Examinations'!$A:$H,2,FALSE)</f>
        <v>37.869999999999997</v>
      </c>
      <c r="B167" s="35">
        <f ca="1">VLOOKUP($A167,'Medical Examinations'!$A:$H,3,FALSE)</f>
        <v>4.29</v>
      </c>
      <c r="C167" s="61">
        <f ca="1">IFERROR(VLOOKUP($A167,'Hospitalisation Details'!$A:$P,16,0),"")</f>
        <v>53</v>
      </c>
      <c r="D167" s="69">
        <f ca="1">IFERROR(VLOOKUP($A167,'Hospitalisation Details'!$A:$P,6,0),"")</f>
        <v>37277.269999999997</v>
      </c>
    </row>
    <row r="168" spans="1:4" x14ac:dyDescent="0.25">
      <c r="A168" s="62">
        <f ca="1">VLOOKUP($A168,'Medical Examinations'!$A:$H,2,FALSE)</f>
        <v>40.61</v>
      </c>
      <c r="B168" s="35">
        <f ca="1">VLOOKUP($A168,'Medical Examinations'!$A:$H,3,FALSE)</f>
        <v>8</v>
      </c>
      <c r="C168" s="61">
        <f ca="1">IFERROR(VLOOKUP($A168,'Hospitalisation Details'!$A:$P,16,0),"")</f>
        <v>47</v>
      </c>
      <c r="D168" s="69">
        <f ca="1">IFERROR(VLOOKUP($A168,'Hospitalisation Details'!$A:$P,6,0),"")</f>
        <v>37272.339999999997</v>
      </c>
    </row>
    <row r="169" spans="1:4" x14ac:dyDescent="0.25">
      <c r="A169" s="62">
        <f ca="1">VLOOKUP($A169,'Medical Examinations'!$A:$H,2,FALSE)</f>
        <v>30.78</v>
      </c>
      <c r="B169" s="35">
        <f ca="1">VLOOKUP($A169,'Medical Examinations'!$A:$H,3,FALSE)</f>
        <v>4.67</v>
      </c>
      <c r="C169" s="61">
        <f ca="1">IFERROR(VLOOKUP($A169,'Hospitalisation Details'!$A:$P,16,0),"")</f>
        <v>37</v>
      </c>
      <c r="D169" s="69">
        <f ca="1">IFERROR(VLOOKUP($A169,'Hospitalisation Details'!$A:$P,6,0),"")</f>
        <v>37270.15</v>
      </c>
    </row>
    <row r="170" spans="1:4" x14ac:dyDescent="0.25">
      <c r="A170" s="62">
        <f ca="1">VLOOKUP($A170,'Medical Examinations'!$A:$H,2,FALSE)</f>
        <v>49.49</v>
      </c>
      <c r="B170" s="35">
        <f ca="1">VLOOKUP($A170,'Medical Examinations'!$A:$H,3,FALSE)</f>
        <v>4.5</v>
      </c>
      <c r="C170" s="61">
        <f ca="1">IFERROR(VLOOKUP($A170,'Hospitalisation Details'!$A:$P,16,0),"")</f>
        <v>32</v>
      </c>
      <c r="D170" s="69">
        <f ca="1">IFERROR(VLOOKUP($A170,'Hospitalisation Details'!$A:$P,6,0),"")</f>
        <v>37251.22</v>
      </c>
    </row>
    <row r="171" spans="1:4" x14ac:dyDescent="0.25">
      <c r="A171" s="62">
        <f ca="1">VLOOKUP($A171,'Medical Examinations'!$A:$H,2,FALSE)</f>
        <v>37.619999999999997</v>
      </c>
      <c r="B171" s="35">
        <f ca="1">VLOOKUP($A171,'Medical Examinations'!$A:$H,3,FALSE)</f>
        <v>6.32</v>
      </c>
      <c r="C171" s="61">
        <f ca="1">IFERROR(VLOOKUP($A171,'Hospitalisation Details'!$A:$P,16,0),"")</f>
        <v>22</v>
      </c>
      <c r="D171" s="69">
        <f ca="1">IFERROR(VLOOKUP($A171,'Hospitalisation Details'!$A:$P,6,0),"")</f>
        <v>37165.160000000003</v>
      </c>
    </row>
    <row r="172" spans="1:4" x14ac:dyDescent="0.25">
      <c r="A172" s="62">
        <f ca="1">VLOOKUP($A172,'Medical Examinations'!$A:$H,2,FALSE)</f>
        <v>36.08</v>
      </c>
      <c r="B172" s="35">
        <f ca="1">VLOOKUP($A172,'Medical Examinations'!$A:$H,3,FALSE)</f>
        <v>6.1</v>
      </c>
      <c r="C172" s="61">
        <f ca="1">IFERROR(VLOOKUP($A172,'Hospitalisation Details'!$A:$P,16,0),"")</f>
        <v>27</v>
      </c>
      <c r="D172" s="69">
        <f ca="1">IFERROR(VLOOKUP($A172,'Hospitalisation Details'!$A:$P,6,0),"")</f>
        <v>37133.9</v>
      </c>
    </row>
    <row r="173" spans="1:4" x14ac:dyDescent="0.25">
      <c r="A173" s="62">
        <f ca="1">VLOOKUP($A173,'Medical Examinations'!$A:$H,2,FALSE)</f>
        <v>33.5</v>
      </c>
      <c r="B173" s="35">
        <f ca="1">VLOOKUP($A173,'Medical Examinations'!$A:$H,3,FALSE)</f>
        <v>5.4</v>
      </c>
      <c r="C173" s="61">
        <f ca="1">IFERROR(VLOOKUP($A173,'Hospitalisation Details'!$A:$P,16,0),"")</f>
        <v>33</v>
      </c>
      <c r="D173" s="69">
        <f ca="1">IFERROR(VLOOKUP($A173,'Hospitalisation Details'!$A:$P,6,0),"")</f>
        <v>37079.370000000003</v>
      </c>
    </row>
    <row r="174" spans="1:4" x14ac:dyDescent="0.25">
      <c r="A174" s="62">
        <f ca="1">VLOOKUP($A174,'Medical Examinations'!$A:$H,2,FALSE)</f>
        <v>47.46</v>
      </c>
      <c r="B174" s="35">
        <f ca="1">VLOOKUP($A174,'Medical Examinations'!$A:$H,3,FALSE)</f>
        <v>6.24</v>
      </c>
      <c r="C174" s="61">
        <f ca="1">IFERROR(VLOOKUP($A174,'Hospitalisation Details'!$A:$P,16,0),"")</f>
        <v>34</v>
      </c>
      <c r="D174" s="69">
        <f ca="1">IFERROR(VLOOKUP($A174,'Hospitalisation Details'!$A:$P,6,0),"")</f>
        <v>37076.370000000003</v>
      </c>
    </row>
    <row r="175" spans="1:4" x14ac:dyDescent="0.25">
      <c r="A175" s="62">
        <f ca="1">VLOOKUP($A175,'Medical Examinations'!$A:$H,2,FALSE)</f>
        <v>49.24</v>
      </c>
      <c r="B175" s="35">
        <f ca="1">VLOOKUP($A175,'Medical Examinations'!$A:$H,3,FALSE)</f>
        <v>4.45</v>
      </c>
      <c r="C175" s="61">
        <f ca="1">IFERROR(VLOOKUP($A175,'Hospitalisation Details'!$A:$P,16,0),"")</f>
        <v>31</v>
      </c>
      <c r="D175" s="69">
        <f ca="1">IFERROR(VLOOKUP($A175,'Hospitalisation Details'!$A:$P,6,0),"")</f>
        <v>37040.879999999997</v>
      </c>
    </row>
    <row r="176" spans="1:4" x14ac:dyDescent="0.25">
      <c r="A176" s="62">
        <f ca="1">VLOOKUP($A176,'Medical Examinations'!$A:$H,2,FALSE)</f>
        <v>54.4</v>
      </c>
      <c r="B176" s="35">
        <f ca="1">VLOOKUP($A176,'Medical Examinations'!$A:$H,3,FALSE)</f>
        <v>5.22</v>
      </c>
      <c r="C176" s="61">
        <f ca="1">IFERROR(VLOOKUP($A176,'Hospitalisation Details'!$A:$P,16,0),"")</f>
        <v>30</v>
      </c>
      <c r="D176" s="69">
        <f ca="1">IFERROR(VLOOKUP($A176,'Hospitalisation Details'!$A:$P,6,0),"")</f>
        <v>36976.449999999997</v>
      </c>
    </row>
    <row r="177" spans="1:4" x14ac:dyDescent="0.25">
      <c r="A177" s="62">
        <f ca="1">VLOOKUP($A177,'Medical Examinations'!$A:$H,2,FALSE)</f>
        <v>35.53</v>
      </c>
      <c r="B177" s="35">
        <f ca="1">VLOOKUP($A177,'Medical Examinations'!$A:$H,3,FALSE)</f>
        <v>4.6100000000000003</v>
      </c>
      <c r="C177" s="61">
        <f ca="1">IFERROR(VLOOKUP($A177,'Hospitalisation Details'!$A:$P,16,0),"")</f>
        <v>30</v>
      </c>
      <c r="D177" s="69">
        <f ca="1">IFERROR(VLOOKUP($A177,'Hospitalisation Details'!$A:$P,6,0),"")</f>
        <v>36950.26</v>
      </c>
    </row>
    <row r="178" spans="1:4" x14ac:dyDescent="0.25">
      <c r="A178" s="62">
        <f ca="1">VLOOKUP($A178,'Medical Examinations'!$A:$H,2,FALSE)</f>
        <v>39.729999999999997</v>
      </c>
      <c r="B178" s="35">
        <f ca="1">VLOOKUP($A178,'Medical Examinations'!$A:$H,3,FALSE)</f>
        <v>6.24</v>
      </c>
      <c r="C178" s="61">
        <f ca="1">IFERROR(VLOOKUP($A178,'Hospitalisation Details'!$A:$P,16,0),"")</f>
        <v>45</v>
      </c>
      <c r="D178" s="69">
        <f ca="1">IFERROR(VLOOKUP($A178,'Hospitalisation Details'!$A:$P,6,0),"")</f>
        <v>36935.64</v>
      </c>
    </row>
    <row r="179" spans="1:4" x14ac:dyDescent="0.25">
      <c r="A179" s="62">
        <f ca="1">VLOOKUP($A179,'Medical Examinations'!$A:$H,2,FALSE)</f>
        <v>35.68</v>
      </c>
      <c r="B179" s="35">
        <f ca="1">VLOOKUP($A179,'Medical Examinations'!$A:$H,3,FALSE)</f>
        <v>10.039999999999999</v>
      </c>
      <c r="C179" s="61">
        <f ca="1">IFERROR(VLOOKUP($A179,'Hospitalisation Details'!$A:$P,16,0),"")</f>
        <v>54</v>
      </c>
      <c r="D179" s="69">
        <f ca="1">IFERROR(VLOOKUP($A179,'Hospitalisation Details'!$A:$P,6,0),"")</f>
        <v>36922.61</v>
      </c>
    </row>
    <row r="180" spans="1:4" x14ac:dyDescent="0.25">
      <c r="A180" s="62">
        <f ca="1">VLOOKUP($A180,'Medical Examinations'!$A:$H,2,FALSE)</f>
        <v>48.86</v>
      </c>
      <c r="B180" s="35">
        <f ca="1">VLOOKUP($A180,'Medical Examinations'!$A:$H,3,FALSE)</f>
        <v>6.09</v>
      </c>
      <c r="C180" s="61">
        <f ca="1">IFERROR(VLOOKUP($A180,'Hospitalisation Details'!$A:$P,16,0),"")</f>
        <v>31</v>
      </c>
      <c r="D180" s="69">
        <f ca="1">IFERROR(VLOOKUP($A180,'Hospitalisation Details'!$A:$P,6,0),"")</f>
        <v>36911.99</v>
      </c>
    </row>
    <row r="181" spans="1:4" x14ac:dyDescent="0.25">
      <c r="A181" s="62">
        <f ca="1">VLOOKUP($A181,'Medical Examinations'!$A:$H,2,FALSE)</f>
        <v>34.799999999999997</v>
      </c>
      <c r="B181" s="35">
        <f ca="1">VLOOKUP($A181,'Medical Examinations'!$A:$H,3,FALSE)</f>
        <v>11.4</v>
      </c>
      <c r="C181" s="61">
        <f ca="1">IFERROR(VLOOKUP($A181,'Hospitalisation Details'!$A:$P,16,0),"")</f>
        <v>59</v>
      </c>
      <c r="D181" s="69">
        <f ca="1">IFERROR(VLOOKUP($A181,'Hospitalisation Details'!$A:$P,6,0),"")</f>
        <v>36910.61</v>
      </c>
    </row>
    <row r="182" spans="1:4" x14ac:dyDescent="0.25">
      <c r="A182" s="62">
        <f ca="1">VLOOKUP($A182,'Medical Examinations'!$A:$H,2,FALSE)</f>
        <v>32.49</v>
      </c>
      <c r="B182" s="35">
        <f ca="1">VLOOKUP($A182,'Medical Examinations'!$A:$H,3,FALSE)</f>
        <v>4.29</v>
      </c>
      <c r="C182" s="61">
        <f ca="1">IFERROR(VLOOKUP($A182,'Hospitalisation Details'!$A:$P,16,0),"")</f>
        <v>19</v>
      </c>
      <c r="D182" s="69">
        <f ca="1">IFERROR(VLOOKUP($A182,'Hospitalisation Details'!$A:$P,6,0),"")</f>
        <v>36898.730000000003</v>
      </c>
    </row>
    <row r="183" spans="1:4" x14ac:dyDescent="0.25">
      <c r="A183" s="62">
        <f ca="1">VLOOKUP($A183,'Medical Examinations'!$A:$H,2,FALSE)</f>
        <v>39</v>
      </c>
      <c r="B183" s="35">
        <f ca="1">VLOOKUP($A183,'Medical Examinations'!$A:$H,3,FALSE)</f>
        <v>5.7</v>
      </c>
      <c r="C183" s="61">
        <f ca="1">IFERROR(VLOOKUP($A183,'Hospitalisation Details'!$A:$P,16,0),"")</f>
        <v>50</v>
      </c>
      <c r="D183" s="69">
        <f ca="1">IFERROR(VLOOKUP($A183,'Hospitalisation Details'!$A:$P,6,0),"")</f>
        <v>36889.99</v>
      </c>
    </row>
    <row r="184" spans="1:4" x14ac:dyDescent="0.25">
      <c r="A184" s="62">
        <f ca="1">VLOOKUP($A184,'Medical Examinations'!$A:$H,2,FALSE)</f>
        <v>35.299999999999997</v>
      </c>
      <c r="B184" s="35">
        <f ca="1">VLOOKUP($A184,'Medical Examinations'!$A:$H,3,FALSE)</f>
        <v>6.09</v>
      </c>
      <c r="C184" s="61">
        <f ca="1">IFERROR(VLOOKUP($A184,'Hospitalisation Details'!$A:$P,16,0),"")</f>
        <v>30</v>
      </c>
      <c r="D184" s="69">
        <f ca="1">IFERROR(VLOOKUP($A184,'Hospitalisation Details'!$A:$P,6,0),"")</f>
        <v>36837.47</v>
      </c>
    </row>
    <row r="185" spans="1:4" x14ac:dyDescent="0.25">
      <c r="A185" s="62">
        <f ca="1">VLOOKUP($A185,'Medical Examinations'!$A:$H,2,FALSE)</f>
        <v>33.42</v>
      </c>
      <c r="B185" s="35">
        <f ca="1">VLOOKUP($A185,'Medical Examinations'!$A:$H,3,FALSE)</f>
        <v>10.67</v>
      </c>
      <c r="C185" s="61">
        <f ca="1">IFERROR(VLOOKUP($A185,'Hospitalisation Details'!$A:$P,16,0),"")</f>
        <v>57</v>
      </c>
      <c r="D185" s="69">
        <f ca="1">IFERROR(VLOOKUP($A185,'Hospitalisation Details'!$A:$P,6,0),"")</f>
        <v>36795.29</v>
      </c>
    </row>
    <row r="186" spans="1:4" x14ac:dyDescent="0.25">
      <c r="A186" s="62">
        <f ca="1">VLOOKUP($A186,'Medical Examinations'!$A:$H,2,FALSE)</f>
        <v>37.18</v>
      </c>
      <c r="B186" s="35">
        <f ca="1">VLOOKUP($A186,'Medical Examinations'!$A:$H,3,FALSE)</f>
        <v>6.75</v>
      </c>
      <c r="C186" s="61">
        <f ca="1">IFERROR(VLOOKUP($A186,'Hospitalisation Details'!$A:$P,16,0),"")</f>
        <v>52</v>
      </c>
      <c r="D186" s="69">
        <f ca="1">IFERROR(VLOOKUP($A186,'Hospitalisation Details'!$A:$P,6,0),"")</f>
        <v>36786.370000000003</v>
      </c>
    </row>
    <row r="187" spans="1:4" x14ac:dyDescent="0.25">
      <c r="A187" s="62">
        <f ca="1">VLOOKUP($A187,'Medical Examinations'!$A:$H,2,FALSE)</f>
        <v>33.33</v>
      </c>
      <c r="B187" s="35">
        <f ca="1">VLOOKUP($A187,'Medical Examinations'!$A:$H,3,FALSE)</f>
        <v>9.26</v>
      </c>
      <c r="C187" s="61">
        <f ca="1">IFERROR(VLOOKUP($A187,'Hospitalisation Details'!$A:$P,16,0),"")</f>
        <v>61</v>
      </c>
      <c r="D187" s="69">
        <f ca="1">IFERROR(VLOOKUP($A187,'Hospitalisation Details'!$A:$P,6,0),"")</f>
        <v>36580.28</v>
      </c>
    </row>
    <row r="188" spans="1:4" x14ac:dyDescent="0.25">
      <c r="A188" s="62">
        <f ca="1">VLOOKUP($A188,'Medical Examinations'!$A:$H,2,FALSE)</f>
        <v>53.21</v>
      </c>
      <c r="B188" s="35">
        <f ca="1">VLOOKUP($A188,'Medical Examinations'!$A:$H,3,FALSE)</f>
        <v>4.2699999999999996</v>
      </c>
      <c r="C188" s="61">
        <f ca="1">IFERROR(VLOOKUP($A188,'Hospitalisation Details'!$A:$P,16,0),"")</f>
        <v>30</v>
      </c>
      <c r="D188" s="69">
        <f ca="1">IFERROR(VLOOKUP($A188,'Hospitalisation Details'!$A:$P,6,0),"")</f>
        <v>36572.800000000003</v>
      </c>
    </row>
    <row r="189" spans="1:4" x14ac:dyDescent="0.25">
      <c r="A189" s="62">
        <f ca="1">VLOOKUP($A189,'Medical Examinations'!$A:$H,2,FALSE)</f>
        <v>38.729999999999997</v>
      </c>
      <c r="B189" s="35">
        <f ca="1">VLOOKUP($A189,'Medical Examinations'!$A:$H,3,FALSE)</f>
        <v>11.51</v>
      </c>
      <c r="C189" s="61">
        <f ca="1">IFERROR(VLOOKUP($A189,'Hospitalisation Details'!$A:$P,16,0),"")</f>
        <v>49</v>
      </c>
      <c r="D189" s="69">
        <f ca="1">IFERROR(VLOOKUP($A189,'Hospitalisation Details'!$A:$P,6,0),"")</f>
        <v>36541.550000000003</v>
      </c>
    </row>
    <row r="190" spans="1:4" x14ac:dyDescent="0.25">
      <c r="A190" s="62">
        <f ca="1">VLOOKUP($A190,'Medical Examinations'!$A:$H,2,FALSE)</f>
        <v>29.73</v>
      </c>
      <c r="B190" s="35">
        <f ca="1">VLOOKUP($A190,'Medical Examinations'!$A:$H,3,FALSE)</f>
        <v>7.22</v>
      </c>
      <c r="C190" s="61">
        <f ca="1">IFERROR(VLOOKUP($A190,'Hospitalisation Details'!$A:$P,16,0),"")</f>
        <v>60</v>
      </c>
      <c r="D190" s="69">
        <f ca="1">IFERROR(VLOOKUP($A190,'Hospitalisation Details'!$A:$P,6,0),"")</f>
        <v>36445.550000000003</v>
      </c>
    </row>
    <row r="191" spans="1:4" x14ac:dyDescent="0.25">
      <c r="A191" s="62">
        <f ca="1">VLOOKUP($A191,'Medical Examinations'!$A:$H,2,FALSE)</f>
        <v>34.700000000000003</v>
      </c>
      <c r="B191" s="35">
        <f ca="1">VLOOKUP($A191,'Medical Examinations'!$A:$H,3,FALSE)</f>
        <v>4.37</v>
      </c>
      <c r="C191" s="61">
        <f ca="1">IFERROR(VLOOKUP($A191,'Hospitalisation Details'!$A:$P,16,0),"")</f>
        <v>19</v>
      </c>
      <c r="D191" s="69">
        <f ca="1">IFERROR(VLOOKUP($A191,'Hospitalisation Details'!$A:$P,6,0),"")</f>
        <v>36397.58</v>
      </c>
    </row>
    <row r="192" spans="1:4" x14ac:dyDescent="0.25">
      <c r="A192" s="62">
        <f ca="1">VLOOKUP($A192,'Medical Examinations'!$A:$H,2,FALSE)</f>
        <v>38.28</v>
      </c>
      <c r="B192" s="35">
        <f ca="1">VLOOKUP($A192,'Medical Examinations'!$A:$H,3,FALSE)</f>
        <v>11.56</v>
      </c>
      <c r="C192" s="61">
        <f ca="1">IFERROR(VLOOKUP($A192,'Hospitalisation Details'!$A:$P,16,0),"")</f>
        <v>48</v>
      </c>
      <c r="D192" s="69">
        <f ca="1">IFERROR(VLOOKUP($A192,'Hospitalisation Details'!$A:$P,6,0),"")</f>
        <v>36350.71</v>
      </c>
    </row>
    <row r="193" spans="1:4" x14ac:dyDescent="0.25">
      <c r="A193" s="62">
        <f ca="1">VLOOKUP($A193,'Medical Examinations'!$A:$H,2,FALSE)</f>
        <v>33.57</v>
      </c>
      <c r="B193" s="35">
        <f ca="1">VLOOKUP($A193,'Medical Examinations'!$A:$H,3,FALSE)</f>
        <v>8.82</v>
      </c>
      <c r="C193" s="61">
        <f ca="1">IFERROR(VLOOKUP($A193,'Hospitalisation Details'!$A:$P,16,0),"")</f>
        <v>55</v>
      </c>
      <c r="D193" s="69">
        <f ca="1">IFERROR(VLOOKUP($A193,'Hospitalisation Details'!$A:$P,6,0),"")</f>
        <v>36332.449999999997</v>
      </c>
    </row>
    <row r="194" spans="1:4" x14ac:dyDescent="0.25">
      <c r="A194" s="62">
        <f ca="1">VLOOKUP($A194,'Medical Examinations'!$A:$H,2,FALSE)</f>
        <v>52.06</v>
      </c>
      <c r="B194" s="35">
        <f ca="1">VLOOKUP($A194,'Medical Examinations'!$A:$H,3,FALSE)</f>
        <v>4.6900000000000004</v>
      </c>
      <c r="C194" s="61">
        <f ca="1">IFERROR(VLOOKUP($A194,'Hospitalisation Details'!$A:$P,16,0),"")</f>
        <v>30</v>
      </c>
      <c r="D194" s="69">
        <f ca="1">IFERROR(VLOOKUP($A194,'Hospitalisation Details'!$A:$P,6,0),"")</f>
        <v>36314.050000000003</v>
      </c>
    </row>
    <row r="195" spans="1:4" x14ac:dyDescent="0.25">
      <c r="A195" s="62">
        <f ca="1">VLOOKUP($A195,'Medical Examinations'!$A:$H,2,FALSE)</f>
        <v>38.17</v>
      </c>
      <c r="B195" s="35">
        <f ca="1">VLOOKUP($A195,'Medical Examinations'!$A:$H,3,FALSE)</f>
        <v>4.53</v>
      </c>
      <c r="C195" s="61">
        <f ca="1">IFERROR(VLOOKUP($A195,'Hospitalisation Details'!$A:$P,16,0),"")</f>
        <v>18</v>
      </c>
      <c r="D195" s="69">
        <f ca="1">IFERROR(VLOOKUP($A195,'Hospitalisation Details'!$A:$P,6,0),"")</f>
        <v>36307.800000000003</v>
      </c>
    </row>
    <row r="196" spans="1:4" x14ac:dyDescent="0.25">
      <c r="A196" s="62">
        <f ca="1">VLOOKUP($A196,'Medical Examinations'!$A:$H,2,FALSE)</f>
        <v>36.954999999999998</v>
      </c>
      <c r="B196" s="35">
        <f ca="1">VLOOKUP($A196,'Medical Examinations'!$A:$H,3,FALSE)</f>
        <v>5.84</v>
      </c>
      <c r="C196" s="61">
        <f ca="1">IFERROR(VLOOKUP($A196,'Hospitalisation Details'!$A:$P,16,0),"")</f>
        <v>19</v>
      </c>
      <c r="D196" s="69">
        <f ca="1">IFERROR(VLOOKUP($A196,'Hospitalisation Details'!$A:$P,6,0),"")</f>
        <v>36219.410000000003</v>
      </c>
    </row>
    <row r="197" spans="1:4" x14ac:dyDescent="0.25">
      <c r="A197" s="62">
        <f ca="1">VLOOKUP($A197,'Medical Examinations'!$A:$H,2,FALSE)</f>
        <v>34.4</v>
      </c>
      <c r="B197" s="35">
        <f ca="1">VLOOKUP($A197,'Medical Examinations'!$A:$H,3,FALSE)</f>
        <v>4.9000000000000004</v>
      </c>
      <c r="C197" s="61">
        <f ca="1">IFERROR(VLOOKUP($A197,'Hospitalisation Details'!$A:$P,16,0),"")</f>
        <v>29</v>
      </c>
      <c r="D197" s="69">
        <f ca="1">IFERROR(VLOOKUP($A197,'Hospitalisation Details'!$A:$P,6,0),"")</f>
        <v>36197.699999999997</v>
      </c>
    </row>
    <row r="198" spans="1:4" x14ac:dyDescent="0.25">
      <c r="A198" s="62">
        <f ca="1">VLOOKUP($A198,'Medical Examinations'!$A:$H,2,FALSE)</f>
        <v>31.73</v>
      </c>
      <c r="B198" s="35">
        <f ca="1">VLOOKUP($A198,'Medical Examinations'!$A:$H,3,FALSE)</f>
        <v>4.3</v>
      </c>
      <c r="C198" s="61">
        <f ca="1">IFERROR(VLOOKUP($A198,'Hospitalisation Details'!$A:$P,16,0),"")</f>
        <v>23</v>
      </c>
      <c r="D198" s="69">
        <f ca="1">IFERROR(VLOOKUP($A198,'Hospitalisation Details'!$A:$P,6,0),"")</f>
        <v>36189.1</v>
      </c>
    </row>
    <row r="199" spans="1:4" x14ac:dyDescent="0.25">
      <c r="A199" s="62">
        <f ca="1">VLOOKUP($A199,'Medical Examinations'!$A:$H,2,FALSE)</f>
        <v>36.64</v>
      </c>
      <c r="B199" s="35">
        <f ca="1">VLOOKUP($A199,'Medical Examinations'!$A:$H,3,FALSE)</f>
        <v>11.34</v>
      </c>
      <c r="C199" s="61">
        <f ca="1">IFERROR(VLOOKUP($A199,'Hospitalisation Details'!$A:$P,16,0),"")</f>
        <v>48</v>
      </c>
      <c r="D199" s="69">
        <f ca="1">IFERROR(VLOOKUP($A199,'Hospitalisation Details'!$A:$P,6,0),"")</f>
        <v>36182.870000000003</v>
      </c>
    </row>
    <row r="200" spans="1:4" x14ac:dyDescent="0.25">
      <c r="A200" s="62">
        <f ca="1">VLOOKUP($A200,'Medical Examinations'!$A:$H,2,FALSE)</f>
        <v>36.85</v>
      </c>
      <c r="B200" s="35">
        <f ca="1">VLOOKUP($A200,'Medical Examinations'!$A:$H,3,FALSE)</f>
        <v>5.88</v>
      </c>
      <c r="C200" s="61">
        <f ca="1">IFERROR(VLOOKUP($A200,'Hospitalisation Details'!$A:$P,16,0),"")</f>
        <v>18</v>
      </c>
      <c r="D200" s="69">
        <f ca="1">IFERROR(VLOOKUP($A200,'Hospitalisation Details'!$A:$P,6,0),"")</f>
        <v>36149.480000000003</v>
      </c>
    </row>
    <row r="201" spans="1:4" x14ac:dyDescent="0.25">
      <c r="A201" s="62">
        <f ca="1">VLOOKUP($A201,'Medical Examinations'!$A:$H,2,FALSE)</f>
        <v>33.33</v>
      </c>
      <c r="B201" s="35">
        <f ca="1">VLOOKUP($A201,'Medical Examinations'!$A:$H,3,FALSE)</f>
        <v>5.01</v>
      </c>
      <c r="C201" s="61">
        <f ca="1">IFERROR(VLOOKUP($A201,'Hospitalisation Details'!$A:$P,16,0),"")</f>
        <v>25</v>
      </c>
      <c r="D201" s="69">
        <f ca="1">IFERROR(VLOOKUP($A201,'Hospitalisation Details'!$A:$P,6,0),"")</f>
        <v>36124.57</v>
      </c>
    </row>
    <row r="202" spans="1:4" x14ac:dyDescent="0.25">
      <c r="A202" s="62">
        <f ca="1">VLOOKUP($A202,'Medical Examinations'!$A:$H,2,FALSE)</f>
        <v>39.14</v>
      </c>
      <c r="B202" s="35">
        <f ca="1">VLOOKUP($A202,'Medical Examinations'!$A:$H,3,FALSE)</f>
        <v>4.4000000000000004</v>
      </c>
      <c r="C202" s="61">
        <f ca="1">IFERROR(VLOOKUP($A202,'Hospitalisation Details'!$A:$P,16,0),"")</f>
        <v>43</v>
      </c>
      <c r="D202" s="69">
        <f ca="1">IFERROR(VLOOKUP($A202,'Hospitalisation Details'!$A:$P,6,0),"")</f>
        <v>36090.49</v>
      </c>
    </row>
    <row r="203" spans="1:4" x14ac:dyDescent="0.25">
      <c r="A203" s="62">
        <f ca="1">VLOOKUP($A203,'Medical Examinations'!$A:$H,2,FALSE)</f>
        <v>32.9</v>
      </c>
      <c r="B203" s="35">
        <f ca="1">VLOOKUP($A203,'Medical Examinations'!$A:$H,3,FALSE)</f>
        <v>6.26</v>
      </c>
      <c r="C203" s="61">
        <f ca="1">IFERROR(VLOOKUP($A203,'Hospitalisation Details'!$A:$P,16,0),"")</f>
        <v>26</v>
      </c>
      <c r="D203" s="69">
        <f ca="1">IFERROR(VLOOKUP($A203,'Hospitalisation Details'!$A:$P,6,0),"")</f>
        <v>36085.22</v>
      </c>
    </row>
    <row r="204" spans="1:4" x14ac:dyDescent="0.25">
      <c r="A204" s="62">
        <f ca="1">VLOOKUP($A204,'Medical Examinations'!$A:$H,2,FALSE)</f>
        <v>29.78</v>
      </c>
      <c r="B204" s="35">
        <f ca="1">VLOOKUP($A204,'Medical Examinations'!$A:$H,3,FALSE)</f>
        <v>10.27</v>
      </c>
      <c r="C204" s="61">
        <f ca="1">IFERROR(VLOOKUP($A204,'Hospitalisation Details'!$A:$P,16,0),"")</f>
        <v>59</v>
      </c>
      <c r="D204" s="69">
        <f ca="1">IFERROR(VLOOKUP($A204,'Hospitalisation Details'!$A:$P,6,0),"")</f>
        <v>36074.339999999997</v>
      </c>
    </row>
    <row r="205" spans="1:4" x14ac:dyDescent="0.25">
      <c r="A205" s="62">
        <f ca="1">VLOOKUP($A205,'Medical Examinations'!$A:$H,2,FALSE)</f>
        <v>32.78</v>
      </c>
      <c r="B205" s="35">
        <f ca="1">VLOOKUP($A205,'Medical Examinations'!$A:$H,3,FALSE)</f>
        <v>5.27</v>
      </c>
      <c r="C205" s="61">
        <f ca="1">IFERROR(VLOOKUP($A205,'Hospitalisation Details'!$A:$P,16,0),"")</f>
        <v>23</v>
      </c>
      <c r="D205" s="69">
        <f ca="1">IFERROR(VLOOKUP($A205,'Hospitalisation Details'!$A:$P,6,0),"")</f>
        <v>36021.01</v>
      </c>
    </row>
    <row r="206" spans="1:4" x14ac:dyDescent="0.25">
      <c r="A206" s="62">
        <f ca="1">VLOOKUP($A206,'Medical Examinations'!$A:$H,2,FALSE)</f>
        <v>41.65</v>
      </c>
      <c r="B206" s="35">
        <f ca="1">VLOOKUP($A206,'Medical Examinations'!$A:$H,3,FALSE)</f>
        <v>10.73</v>
      </c>
      <c r="C206" s="61">
        <f ca="1">IFERROR(VLOOKUP($A206,'Hospitalisation Details'!$A:$P,16,0),"")</f>
        <v>41</v>
      </c>
      <c r="D206" s="69">
        <f ca="1">IFERROR(VLOOKUP($A206,'Hospitalisation Details'!$A:$P,6,0),"")</f>
        <v>35952.65</v>
      </c>
    </row>
    <row r="207" spans="1:4" x14ac:dyDescent="0.25">
      <c r="A207" s="62">
        <f ca="1">VLOOKUP($A207,'Medical Examinations'!$A:$H,2,FALSE)</f>
        <v>50.79</v>
      </c>
      <c r="B207" s="35">
        <f ca="1">VLOOKUP($A207,'Medical Examinations'!$A:$H,3,FALSE)</f>
        <v>4.45</v>
      </c>
      <c r="C207" s="61">
        <f ca="1">IFERROR(VLOOKUP($A207,'Hospitalisation Details'!$A:$P,16,0),"")</f>
        <v>30</v>
      </c>
      <c r="D207" s="69">
        <f ca="1">IFERROR(VLOOKUP($A207,'Hospitalisation Details'!$A:$P,6,0),"")</f>
        <v>35883.269999999997</v>
      </c>
    </row>
    <row r="208" spans="1:4" x14ac:dyDescent="0.25">
      <c r="A208" s="62">
        <f ca="1">VLOOKUP($A208,'Medical Examinations'!$A:$H,2,FALSE)</f>
        <v>35.43</v>
      </c>
      <c r="B208" s="35">
        <f ca="1">VLOOKUP($A208,'Medical Examinations'!$A:$H,3,FALSE)</f>
        <v>5.25</v>
      </c>
      <c r="C208" s="61">
        <f ca="1">IFERROR(VLOOKUP($A208,'Hospitalisation Details'!$A:$P,16,0),"")</f>
        <v>46</v>
      </c>
      <c r="D208" s="69">
        <f ca="1">IFERROR(VLOOKUP($A208,'Hospitalisation Details'!$A:$P,6,0),"")</f>
        <v>35733.96</v>
      </c>
    </row>
    <row r="209" spans="1:4" x14ac:dyDescent="0.25">
      <c r="A209" s="62">
        <f ca="1">VLOOKUP($A209,'Medical Examinations'!$A:$H,2,FALSE)</f>
        <v>35.25</v>
      </c>
      <c r="B209" s="35">
        <f ca="1">VLOOKUP($A209,'Medical Examinations'!$A:$H,3,FALSE)</f>
        <v>9.51</v>
      </c>
      <c r="C209" s="61">
        <f ca="1">IFERROR(VLOOKUP($A209,'Hospitalisation Details'!$A:$P,16,0),"")</f>
        <v>48</v>
      </c>
      <c r="D209" s="69">
        <f ca="1">IFERROR(VLOOKUP($A209,'Hospitalisation Details'!$A:$P,6,0),"")</f>
        <v>35711.39</v>
      </c>
    </row>
    <row r="210" spans="1:4" x14ac:dyDescent="0.25">
      <c r="A210" s="62">
        <f ca="1">VLOOKUP($A210,'Medical Examinations'!$A:$H,2,FALSE)</f>
        <v>36.85</v>
      </c>
      <c r="B210" s="35">
        <f ca="1">VLOOKUP($A210,'Medical Examinations'!$A:$H,3,FALSE)</f>
        <v>11.12</v>
      </c>
      <c r="C210" s="61">
        <f ca="1">IFERROR(VLOOKUP($A210,'Hospitalisation Details'!$A:$P,16,0),"")</f>
        <v>44</v>
      </c>
      <c r="D210" s="69">
        <f ca="1">IFERROR(VLOOKUP($A210,'Hospitalisation Details'!$A:$P,6,0),"")</f>
        <v>35701.9</v>
      </c>
    </row>
    <row r="211" spans="1:4" x14ac:dyDescent="0.25">
      <c r="A211" s="62">
        <f ca="1">VLOOKUP($A211,'Medical Examinations'!$A:$H,2,FALSE)</f>
        <v>31.02</v>
      </c>
      <c r="B211" s="35">
        <f ca="1">VLOOKUP($A211,'Medical Examinations'!$A:$H,3,FALSE)</f>
        <v>4.5599999999999996</v>
      </c>
      <c r="C211" s="61">
        <f ca="1">IFERROR(VLOOKUP($A211,'Hospitalisation Details'!$A:$P,16,0),"")</f>
        <v>22</v>
      </c>
      <c r="D211" s="69">
        <f ca="1">IFERROR(VLOOKUP($A211,'Hospitalisation Details'!$A:$P,6,0),"")</f>
        <v>35595.589999999997</v>
      </c>
    </row>
    <row r="212" spans="1:4" x14ac:dyDescent="0.25">
      <c r="A212" s="62">
        <f ca="1">VLOOKUP($A212,'Medical Examinations'!$A:$H,2,FALSE)</f>
        <v>35.6</v>
      </c>
      <c r="B212" s="35">
        <f ca="1">VLOOKUP($A212,'Medical Examinations'!$A:$H,3,FALSE)</f>
        <v>4.0199999999999996</v>
      </c>
      <c r="C212" s="61">
        <f ca="1">IFERROR(VLOOKUP($A212,'Hospitalisation Details'!$A:$P,16,0),"")</f>
        <v>22</v>
      </c>
      <c r="D212" s="69">
        <f ca="1">IFERROR(VLOOKUP($A212,'Hospitalisation Details'!$A:$P,6,0),"")</f>
        <v>35585.58</v>
      </c>
    </row>
    <row r="213" spans="1:4" x14ac:dyDescent="0.25">
      <c r="A213" s="62">
        <f ca="1">VLOOKUP($A213,'Medical Examinations'!$A:$H,2,FALSE)</f>
        <v>34.39</v>
      </c>
      <c r="B213" s="35">
        <f ca="1">VLOOKUP($A213,'Medical Examinations'!$A:$H,3,FALSE)</f>
        <v>8.7200000000000006</v>
      </c>
      <c r="C213" s="61">
        <f ca="1">IFERROR(VLOOKUP($A213,'Hospitalisation Details'!$A:$P,16,0),"")</f>
        <v>51</v>
      </c>
      <c r="D213" s="69">
        <f ca="1">IFERROR(VLOOKUP($A213,'Hospitalisation Details'!$A:$P,6,0),"")</f>
        <v>35583.17</v>
      </c>
    </row>
    <row r="214" spans="1:4" x14ac:dyDescent="0.25">
      <c r="A214" s="62">
        <f ca="1">VLOOKUP($A214,'Medical Examinations'!$A:$H,2,FALSE)</f>
        <v>29.06</v>
      </c>
      <c r="B214" s="35">
        <f ca="1">VLOOKUP($A214,'Medical Examinations'!$A:$H,3,FALSE)</f>
        <v>6.25</v>
      </c>
      <c r="C214" s="61">
        <f ca="1">IFERROR(VLOOKUP($A214,'Hospitalisation Details'!$A:$P,16,0),"")</f>
        <v>58</v>
      </c>
      <c r="D214" s="69">
        <f ca="1">IFERROR(VLOOKUP($A214,'Hospitalisation Details'!$A:$P,6,0),"")</f>
        <v>35573.26</v>
      </c>
    </row>
    <row r="215" spans="1:4" x14ac:dyDescent="0.25">
      <c r="A215" s="62">
        <f ca="1">VLOOKUP($A215,'Medical Examinations'!$A:$H,2,FALSE)</f>
        <v>35.799999999999997</v>
      </c>
      <c r="B215" s="35">
        <f ca="1">VLOOKUP($A215,'Medical Examinations'!$A:$H,3,FALSE)</f>
        <v>7.32</v>
      </c>
      <c r="C215" s="61">
        <f ca="1">IFERROR(VLOOKUP($A215,'Hospitalisation Details'!$A:$P,16,0),"")</f>
        <v>49</v>
      </c>
      <c r="D215" s="69">
        <f ca="1">IFERROR(VLOOKUP($A215,'Hospitalisation Details'!$A:$P,6,0),"")</f>
        <v>35547.72</v>
      </c>
    </row>
    <row r="216" spans="1:4" x14ac:dyDescent="0.25">
      <c r="A216" s="62">
        <f ca="1">VLOOKUP($A216,'Medical Examinations'!$A:$H,2,FALSE)</f>
        <v>49.8</v>
      </c>
      <c r="B216" s="35">
        <f ca="1">VLOOKUP($A216,'Medical Examinations'!$A:$H,3,FALSE)</f>
        <v>4.24</v>
      </c>
      <c r="C216" s="61">
        <f ca="1">IFERROR(VLOOKUP($A216,'Hospitalisation Details'!$A:$P,16,0),"")</f>
        <v>30</v>
      </c>
      <c r="D216" s="69">
        <f ca="1">IFERROR(VLOOKUP($A216,'Hospitalisation Details'!$A:$P,6,0),"")</f>
        <v>35547.47</v>
      </c>
    </row>
    <row r="217" spans="1:4" x14ac:dyDescent="0.25">
      <c r="A217" s="62">
        <f ca="1">VLOOKUP($A217,'Medical Examinations'!$A:$H,2,FALSE)</f>
        <v>35.71</v>
      </c>
      <c r="B217" s="35">
        <f ca="1">VLOOKUP($A217,'Medical Examinations'!$A:$H,3,FALSE)</f>
        <v>6.84</v>
      </c>
      <c r="C217" s="61">
        <f ca="1">IFERROR(VLOOKUP($A217,'Hospitalisation Details'!$A:$P,16,0),"")</f>
        <v>49</v>
      </c>
      <c r="D217" s="69">
        <f ca="1">IFERROR(VLOOKUP($A217,'Hospitalisation Details'!$A:$P,6,0),"")</f>
        <v>35517.19</v>
      </c>
    </row>
    <row r="218" spans="1:4" x14ac:dyDescent="0.25">
      <c r="A218" s="62">
        <f ca="1">VLOOKUP($A218,'Medical Examinations'!$A:$H,2,FALSE)</f>
        <v>30.8</v>
      </c>
      <c r="B218" s="35">
        <f ca="1">VLOOKUP($A218,'Medical Examinations'!$A:$H,3,FALSE)</f>
        <v>5.23</v>
      </c>
      <c r="C218" s="61">
        <f ca="1">IFERROR(VLOOKUP($A218,'Hospitalisation Details'!$A:$P,16,0),"")</f>
        <v>34</v>
      </c>
      <c r="D218" s="69">
        <f ca="1">IFERROR(VLOOKUP($A218,'Hospitalisation Details'!$A:$P,6,0),"")</f>
        <v>35491.64</v>
      </c>
    </row>
    <row r="219" spans="1:4" x14ac:dyDescent="0.25">
      <c r="A219" s="62">
        <f ca="1">VLOOKUP($A219,'Medical Examinations'!$A:$H,2,FALSE)</f>
        <v>33.69</v>
      </c>
      <c r="B219" s="35">
        <f ca="1">VLOOKUP($A219,'Medical Examinations'!$A:$H,3,FALSE)</f>
        <v>9.68</v>
      </c>
      <c r="C219" s="61">
        <f ca="1">IFERROR(VLOOKUP($A219,'Hospitalisation Details'!$A:$P,16,0),"")</f>
        <v>51</v>
      </c>
      <c r="D219" s="69">
        <f ca="1">IFERROR(VLOOKUP($A219,'Hospitalisation Details'!$A:$P,6,0),"")</f>
        <v>35345.730000000003</v>
      </c>
    </row>
    <row r="220" spans="1:4" x14ac:dyDescent="0.25">
      <c r="A220" s="62">
        <f ca="1">VLOOKUP($A220,'Medical Examinations'!$A:$H,2,FALSE)</f>
        <v>42.27</v>
      </c>
      <c r="B220" s="35">
        <f ca="1">VLOOKUP($A220,'Medical Examinations'!$A:$H,3,FALSE)</f>
        <v>6.05</v>
      </c>
      <c r="C220" s="61">
        <f ca="1">IFERROR(VLOOKUP($A220,'Hospitalisation Details'!$A:$P,16,0),"")</f>
        <v>34</v>
      </c>
      <c r="D220" s="69">
        <f ca="1">IFERROR(VLOOKUP($A220,'Hospitalisation Details'!$A:$P,6,0),"")</f>
        <v>35315.96</v>
      </c>
    </row>
    <row r="221" spans="1:4" x14ac:dyDescent="0.25">
      <c r="A221" s="62">
        <f ca="1">VLOOKUP($A221,'Medical Examinations'!$A:$H,2,FALSE)</f>
        <v>53.25</v>
      </c>
      <c r="B221" s="35">
        <f ca="1">VLOOKUP($A221,'Medical Examinations'!$A:$H,3,FALSE)</f>
        <v>6.11</v>
      </c>
      <c r="C221" s="61">
        <f ca="1">IFERROR(VLOOKUP($A221,'Hospitalisation Details'!$A:$P,16,0),"")</f>
        <v>25</v>
      </c>
      <c r="D221" s="69">
        <f ca="1">IFERROR(VLOOKUP($A221,'Hospitalisation Details'!$A:$P,6,0),"")</f>
        <v>35302.089999999997</v>
      </c>
    </row>
    <row r="222" spans="1:4" x14ac:dyDescent="0.25">
      <c r="A222" s="62">
        <f ca="1">VLOOKUP($A222,'Medical Examinations'!$A:$H,2,FALSE)</f>
        <v>26.8</v>
      </c>
      <c r="B222" s="35">
        <f ca="1">VLOOKUP($A222,'Medical Examinations'!$A:$H,3,FALSE)</f>
        <v>10.93</v>
      </c>
      <c r="C222" s="61">
        <f ca="1">IFERROR(VLOOKUP($A222,'Hospitalisation Details'!$A:$P,16,0),"")</f>
        <v>55</v>
      </c>
      <c r="D222" s="69">
        <f ca="1">IFERROR(VLOOKUP($A222,'Hospitalisation Details'!$A:$P,6,0),"")</f>
        <v>35160.129999999997</v>
      </c>
    </row>
    <row r="223" spans="1:4" x14ac:dyDescent="0.25">
      <c r="A223" s="62">
        <f ca="1">VLOOKUP($A223,'Medical Examinations'!$A:$H,2,FALSE)</f>
        <v>28.5</v>
      </c>
      <c r="B223" s="35">
        <f ca="1">VLOOKUP($A223,'Medical Examinations'!$A:$H,3,FALSE)</f>
        <v>5.12</v>
      </c>
      <c r="C223" s="61">
        <f ca="1">IFERROR(VLOOKUP($A223,'Hospitalisation Details'!$A:$P,16,0),"")</f>
        <v>24</v>
      </c>
      <c r="D223" s="69">
        <f ca="1">IFERROR(VLOOKUP($A223,'Hospitalisation Details'!$A:$P,6,0),"")</f>
        <v>35147.53</v>
      </c>
    </row>
    <row r="224" spans="1:4" x14ac:dyDescent="0.25">
      <c r="A224" s="62">
        <f ca="1">VLOOKUP($A224,'Medical Examinations'!$A:$H,2,FALSE)</f>
        <v>22.895</v>
      </c>
      <c r="B224" s="35">
        <f ca="1">VLOOKUP($A224,'Medical Examinations'!$A:$H,3,FALSE)</f>
        <v>5.72</v>
      </c>
      <c r="C224" s="61">
        <f ca="1">IFERROR(VLOOKUP($A224,'Hospitalisation Details'!$A:$P,16,0),"")</f>
        <v>45</v>
      </c>
      <c r="D224" s="69">
        <f ca="1">IFERROR(VLOOKUP($A224,'Hospitalisation Details'!$A:$P,6,0),"")</f>
        <v>35069.370000000003</v>
      </c>
    </row>
    <row r="225" spans="1:4" x14ac:dyDescent="0.25">
      <c r="A225" s="62">
        <f ca="1">VLOOKUP($A225,'Medical Examinations'!$A:$H,2,FALSE)</f>
        <v>34.06</v>
      </c>
      <c r="B225" s="35">
        <f ca="1">VLOOKUP($A225,'Medical Examinations'!$A:$H,3,FALSE)</f>
        <v>11.83</v>
      </c>
      <c r="C225" s="61">
        <f ca="1">IFERROR(VLOOKUP($A225,'Hospitalisation Details'!$A:$P,16,0),"")</f>
        <v>47</v>
      </c>
      <c r="D225" s="69">
        <f ca="1">IFERROR(VLOOKUP($A225,'Hospitalisation Details'!$A:$P,6,0),"")</f>
        <v>35050.620000000003</v>
      </c>
    </row>
    <row r="226" spans="1:4" x14ac:dyDescent="0.25">
      <c r="A226" s="62">
        <f ca="1">VLOOKUP($A226,'Medical Examinations'!$A:$H,2,FALSE)</f>
        <v>36.409999999999997</v>
      </c>
      <c r="B226" s="35">
        <f ca="1">VLOOKUP($A226,'Medical Examinations'!$A:$H,3,FALSE)</f>
        <v>4.55</v>
      </c>
      <c r="C226" s="61">
        <f ca="1">IFERROR(VLOOKUP($A226,'Hospitalisation Details'!$A:$P,16,0),"")</f>
        <v>40</v>
      </c>
      <c r="D226" s="69">
        <f ca="1">IFERROR(VLOOKUP($A226,'Hospitalisation Details'!$A:$P,6,0),"")</f>
        <v>35000.730000000003</v>
      </c>
    </row>
    <row r="227" spans="1:4" x14ac:dyDescent="0.25">
      <c r="A227" s="62">
        <f ca="1">VLOOKUP($A227,'Medical Examinations'!$A:$H,2,FALSE)</f>
        <v>52.3</v>
      </c>
      <c r="B227" s="35">
        <f ca="1">VLOOKUP($A227,'Medical Examinations'!$A:$H,3,FALSE)</f>
        <v>4.87</v>
      </c>
      <c r="C227" s="61">
        <f ca="1">IFERROR(VLOOKUP($A227,'Hospitalisation Details'!$A:$P,16,0),"")</f>
        <v>25</v>
      </c>
      <c r="D227" s="69">
        <f ca="1">IFERROR(VLOOKUP($A227,'Hospitalisation Details'!$A:$P,6,0),"")</f>
        <v>34979.86</v>
      </c>
    </row>
    <row r="228" spans="1:4" x14ac:dyDescent="0.25">
      <c r="A228" s="62">
        <f ca="1">VLOOKUP($A228,'Medical Examinations'!$A:$H,2,FALSE)</f>
        <v>52.66</v>
      </c>
      <c r="B228" s="35">
        <f ca="1">VLOOKUP($A228,'Medical Examinations'!$A:$H,3,FALSE)</f>
        <v>4.45</v>
      </c>
      <c r="C228" s="61">
        <f ca="1">IFERROR(VLOOKUP($A228,'Hospitalisation Details'!$A:$P,16,0),"")</f>
        <v>24</v>
      </c>
      <c r="D228" s="69">
        <f ca="1">IFERROR(VLOOKUP($A228,'Hospitalisation Details'!$A:$P,6,0),"")</f>
        <v>34976.42</v>
      </c>
    </row>
    <row r="229" spans="1:4" x14ac:dyDescent="0.25">
      <c r="A229" s="62">
        <f ca="1">VLOOKUP($A229,'Medical Examinations'!$A:$H,2,FALSE)</f>
        <v>29.57</v>
      </c>
      <c r="B229" s="35">
        <f ca="1">VLOOKUP($A229,'Medical Examinations'!$A:$H,3,FALSE)</f>
        <v>9.42</v>
      </c>
      <c r="C229" s="61">
        <f ca="1">IFERROR(VLOOKUP($A229,'Hospitalisation Details'!$A:$P,16,0),"")</f>
        <v>55</v>
      </c>
      <c r="D229" s="69">
        <f ca="1">IFERROR(VLOOKUP($A229,'Hospitalisation Details'!$A:$P,6,0),"")</f>
        <v>34975.68</v>
      </c>
    </row>
    <row r="230" spans="1:4" x14ac:dyDescent="0.25">
      <c r="A230" s="62">
        <f ca="1">VLOOKUP($A230,'Medical Examinations'!$A:$H,2,FALSE)</f>
        <v>36.99</v>
      </c>
      <c r="B230" s="35">
        <f ca="1">VLOOKUP($A230,'Medical Examinations'!$A:$H,3,FALSE)</f>
        <v>5.37</v>
      </c>
      <c r="C230" s="61">
        <f ca="1">IFERROR(VLOOKUP($A230,'Hospitalisation Details'!$A:$P,16,0),"")</f>
        <v>39</v>
      </c>
      <c r="D230" s="69">
        <f ca="1">IFERROR(VLOOKUP($A230,'Hospitalisation Details'!$A:$P,6,0),"")</f>
        <v>34940.61</v>
      </c>
    </row>
    <row r="231" spans="1:4" x14ac:dyDescent="0.25">
      <c r="A231" s="62">
        <f ca="1">VLOOKUP($A231,'Medical Examinations'!$A:$H,2,FALSE)</f>
        <v>31.4</v>
      </c>
      <c r="B231" s="35">
        <f ca="1">VLOOKUP($A231,'Medical Examinations'!$A:$H,3,FALSE)</f>
        <v>4.5999999999999996</v>
      </c>
      <c r="C231" s="61">
        <f ca="1">IFERROR(VLOOKUP($A231,'Hospitalisation Details'!$A:$P,16,0),"")</f>
        <v>27</v>
      </c>
      <c r="D231" s="69">
        <f ca="1">IFERROR(VLOOKUP($A231,'Hospitalisation Details'!$A:$P,6,0),"")</f>
        <v>34838.870000000003</v>
      </c>
    </row>
    <row r="232" spans="1:4" x14ac:dyDescent="0.25">
      <c r="A232" s="62">
        <f ca="1">VLOOKUP($A232,'Medical Examinations'!$A:$H,2,FALSE)</f>
        <v>34.9</v>
      </c>
      <c r="B232" s="35">
        <f ca="1">VLOOKUP($A232,'Medical Examinations'!$A:$H,3,FALSE)</f>
        <v>6.22</v>
      </c>
      <c r="C232" s="61">
        <f ca="1">IFERROR(VLOOKUP($A232,'Hospitalisation Details'!$A:$P,16,0),"")</f>
        <v>19</v>
      </c>
      <c r="D232" s="69">
        <f ca="1">IFERROR(VLOOKUP($A232,'Hospitalisation Details'!$A:$P,6,0),"")</f>
        <v>34828.65</v>
      </c>
    </row>
    <row r="233" spans="1:4" x14ac:dyDescent="0.25">
      <c r="A233" s="62">
        <f ca="1">VLOOKUP($A233,'Medical Examinations'!$A:$H,2,FALSE)</f>
        <v>31.13</v>
      </c>
      <c r="B233" s="35">
        <f ca="1">VLOOKUP($A233,'Medical Examinations'!$A:$H,3,FALSE)</f>
        <v>4.5199999999999996</v>
      </c>
      <c r="C233" s="61">
        <f ca="1">IFERROR(VLOOKUP($A233,'Hospitalisation Details'!$A:$P,16,0),"")</f>
        <v>27</v>
      </c>
      <c r="D233" s="69">
        <f ca="1">IFERROR(VLOOKUP($A233,'Hospitalisation Details'!$A:$P,6,0),"")</f>
        <v>34806.47</v>
      </c>
    </row>
    <row r="234" spans="1:4" x14ac:dyDescent="0.25">
      <c r="A234" s="62">
        <f ca="1">VLOOKUP($A234,'Medical Examinations'!$A:$H,2,FALSE)</f>
        <v>34.799999999999997</v>
      </c>
      <c r="B234" s="35">
        <f ca="1">VLOOKUP($A234,'Medical Examinations'!$A:$H,3,FALSE)</f>
        <v>6.18</v>
      </c>
      <c r="C234" s="61">
        <f ca="1">IFERROR(VLOOKUP($A234,'Hospitalisation Details'!$A:$P,16,0),"")</f>
        <v>19</v>
      </c>
      <c r="D234" s="69">
        <f ca="1">IFERROR(VLOOKUP($A234,'Hospitalisation Details'!$A:$P,6,0),"")</f>
        <v>34779.620000000003</v>
      </c>
    </row>
    <row r="235" spans="1:4" x14ac:dyDescent="0.25">
      <c r="A235" s="62">
        <f ca="1">VLOOKUP($A235,'Medical Examinations'!$A:$H,2,FALSE)</f>
        <v>31.68</v>
      </c>
      <c r="B235" s="35">
        <f ca="1">VLOOKUP($A235,'Medical Examinations'!$A:$H,3,FALSE)</f>
        <v>4.4000000000000004</v>
      </c>
      <c r="C235" s="61">
        <f ca="1">IFERROR(VLOOKUP($A235,'Hospitalisation Details'!$A:$P,16,0),"")</f>
        <v>28</v>
      </c>
      <c r="D235" s="69">
        <f ca="1">IFERROR(VLOOKUP($A235,'Hospitalisation Details'!$A:$P,6,0),"")</f>
        <v>34672.15</v>
      </c>
    </row>
    <row r="236" spans="1:4" x14ac:dyDescent="0.25">
      <c r="A236" s="62">
        <f ca="1">VLOOKUP($A236,'Medical Examinations'!$A:$H,2,FALSE)</f>
        <v>33.534999999999997</v>
      </c>
      <c r="B236" s="35">
        <f ca="1">VLOOKUP($A236,'Medical Examinations'!$A:$H,3,FALSE)</f>
        <v>6.23</v>
      </c>
      <c r="C236" s="61">
        <f ca="1">IFERROR(VLOOKUP($A236,'Hospitalisation Details'!$A:$P,16,0),"")</f>
        <v>18</v>
      </c>
      <c r="D236" s="69">
        <f ca="1">IFERROR(VLOOKUP($A236,'Hospitalisation Details'!$A:$P,6,0),"")</f>
        <v>34617.839999999997</v>
      </c>
    </row>
    <row r="237" spans="1:4" x14ac:dyDescent="0.25">
      <c r="A237" s="62">
        <f ca="1">VLOOKUP($A237,'Medical Examinations'!$A:$H,2,FALSE)</f>
        <v>31.92</v>
      </c>
      <c r="B237" s="35">
        <f ca="1">VLOOKUP($A237,'Medical Examinations'!$A:$H,3,FALSE)</f>
        <v>5.33</v>
      </c>
      <c r="C237" s="61">
        <f ca="1">IFERROR(VLOOKUP($A237,'Hospitalisation Details'!$A:$P,16,0),"")</f>
        <v>46</v>
      </c>
      <c r="D237" s="69">
        <f ca="1">IFERROR(VLOOKUP($A237,'Hospitalisation Details'!$A:$P,6,0),"")</f>
        <v>34543.39</v>
      </c>
    </row>
    <row r="238" spans="1:4" x14ac:dyDescent="0.25">
      <c r="A238" s="62">
        <f ca="1">VLOOKUP($A238,'Medical Examinations'!$A:$H,2,FALSE)</f>
        <v>32.700000000000003</v>
      </c>
      <c r="B238" s="35">
        <f ca="1">VLOOKUP($A238,'Medical Examinations'!$A:$H,3,FALSE)</f>
        <v>4.09</v>
      </c>
      <c r="C238" s="61">
        <f ca="1">IFERROR(VLOOKUP($A238,'Hospitalisation Details'!$A:$P,16,0),"")</f>
        <v>24</v>
      </c>
      <c r="D238" s="69">
        <f ca="1">IFERROR(VLOOKUP($A238,'Hospitalisation Details'!$A:$P,6,0),"")</f>
        <v>34472.839999999997</v>
      </c>
    </row>
    <row r="239" spans="1:4" x14ac:dyDescent="0.25">
      <c r="A239" s="62">
        <f ca="1">VLOOKUP($A239,'Medical Examinations'!$A:$H,2,FALSE)</f>
        <v>41.25</v>
      </c>
      <c r="B239" s="35">
        <f ca="1">VLOOKUP($A239,'Medical Examinations'!$A:$H,3,FALSE)</f>
        <v>5.19</v>
      </c>
      <c r="C239" s="61">
        <f ca="1">IFERROR(VLOOKUP($A239,'Hospitalisation Details'!$A:$P,16,0),"")</f>
        <v>32</v>
      </c>
      <c r="D239" s="69">
        <f ca="1">IFERROR(VLOOKUP($A239,'Hospitalisation Details'!$A:$P,6,0),"")</f>
        <v>34456.269999999997</v>
      </c>
    </row>
    <row r="240" spans="1:4" x14ac:dyDescent="0.25">
      <c r="A240" s="62">
        <f ca="1">VLOOKUP($A240,'Medical Examinations'!$A:$H,2,FALSE)</f>
        <v>33.11</v>
      </c>
      <c r="B240" s="35">
        <f ca="1">VLOOKUP($A240,'Medical Examinations'!$A:$H,3,FALSE)</f>
        <v>4.12</v>
      </c>
      <c r="C240" s="61">
        <f ca="1">IFERROR(VLOOKUP($A240,'Hospitalisation Details'!$A:$P,16,0),"")</f>
        <v>19</v>
      </c>
      <c r="D240" s="69">
        <f ca="1">IFERROR(VLOOKUP($A240,'Hospitalisation Details'!$A:$P,6,0),"")</f>
        <v>34439.86</v>
      </c>
    </row>
    <row r="241" spans="1:4" x14ac:dyDescent="0.25">
      <c r="A241" s="62">
        <f ca="1">VLOOKUP($A241,'Medical Examinations'!$A:$H,2,FALSE)</f>
        <v>36.159999999999997</v>
      </c>
      <c r="B241" s="35">
        <f ca="1">VLOOKUP($A241,'Medical Examinations'!$A:$H,3,FALSE)</f>
        <v>5.0999999999999996</v>
      </c>
      <c r="C241" s="61">
        <f ca="1">IFERROR(VLOOKUP($A241,'Hospitalisation Details'!$A:$P,16,0),"")</f>
        <v>38</v>
      </c>
      <c r="D241" s="69">
        <f ca="1">IFERROR(VLOOKUP($A241,'Hospitalisation Details'!$A:$P,6,0),"")</f>
        <v>34402.22</v>
      </c>
    </row>
    <row r="242" spans="1:4" x14ac:dyDescent="0.25">
      <c r="A242" s="62">
        <f ca="1">VLOOKUP($A242,'Medical Examinations'!$A:$H,2,FALSE)</f>
        <v>33.72</v>
      </c>
      <c r="B242" s="35">
        <f ca="1">VLOOKUP($A242,'Medical Examinations'!$A:$H,3,FALSE)</f>
        <v>6.21</v>
      </c>
      <c r="C242" s="61">
        <f ca="1">IFERROR(VLOOKUP($A242,'Hospitalisation Details'!$A:$P,16,0),"")</f>
        <v>39</v>
      </c>
      <c r="D242" s="69">
        <f ca="1">IFERROR(VLOOKUP($A242,'Hospitalisation Details'!$A:$P,6,0),"")</f>
        <v>34307.22</v>
      </c>
    </row>
    <row r="243" spans="1:4" x14ac:dyDescent="0.25">
      <c r="A243" s="62">
        <f ca="1">VLOOKUP($A243,'Medical Examinations'!$A:$H,2,FALSE)</f>
        <v>37.74</v>
      </c>
      <c r="B243" s="35">
        <f ca="1">VLOOKUP($A243,'Medical Examinations'!$A:$H,3,FALSE)</f>
        <v>9.5299999999999994</v>
      </c>
      <c r="C243" s="61">
        <f ca="1">IFERROR(VLOOKUP($A243,'Hospitalisation Details'!$A:$P,16,0),"")</f>
        <v>36</v>
      </c>
      <c r="D243" s="69">
        <f ca="1">IFERROR(VLOOKUP($A243,'Hospitalisation Details'!$A:$P,6,0),"")</f>
        <v>34293.120000000003</v>
      </c>
    </row>
    <row r="244" spans="1:4" x14ac:dyDescent="0.25">
      <c r="A244" s="62">
        <f ca="1">VLOOKUP($A244,'Medical Examinations'!$A:$H,2,FALSE)</f>
        <v>48.75</v>
      </c>
      <c r="B244" s="35">
        <f ca="1">VLOOKUP($A244,'Medical Examinations'!$A:$H,3,FALSE)</f>
        <v>4.6399999999999997</v>
      </c>
      <c r="C244" s="61">
        <f ca="1">IFERROR(VLOOKUP($A244,'Hospitalisation Details'!$A:$P,16,0),"")</f>
        <v>27</v>
      </c>
      <c r="D244" s="69">
        <f ca="1">IFERROR(VLOOKUP($A244,'Hospitalisation Details'!$A:$P,6,0),"")</f>
        <v>34289.43</v>
      </c>
    </row>
    <row r="245" spans="1:4" x14ac:dyDescent="0.25">
      <c r="A245" s="62">
        <f ca="1">VLOOKUP($A245,'Medical Examinations'!$A:$H,2,FALSE)</f>
        <v>31.065000000000001</v>
      </c>
      <c r="B245" s="35">
        <f ca="1">VLOOKUP($A245,'Medical Examinations'!$A:$H,3,FALSE)</f>
        <v>5.05</v>
      </c>
      <c r="C245" s="61">
        <f ca="1">IFERROR(VLOOKUP($A245,'Hospitalisation Details'!$A:$P,16,0),"")</f>
        <v>24</v>
      </c>
      <c r="D245" s="69">
        <f ca="1">IFERROR(VLOOKUP($A245,'Hospitalisation Details'!$A:$P,6,0),"")</f>
        <v>34254.050000000003</v>
      </c>
    </row>
    <row r="246" spans="1:4" x14ac:dyDescent="0.25">
      <c r="A246" s="62">
        <f ca="1">VLOOKUP($A246,'Medical Examinations'!$A:$H,2,FALSE)</f>
        <v>23.55</v>
      </c>
      <c r="B246" s="35">
        <f ca="1">VLOOKUP($A246,'Medical Examinations'!$A:$H,3,FALSE)</f>
        <v>10.38</v>
      </c>
      <c r="C246" s="61">
        <f ca="1">IFERROR(VLOOKUP($A246,'Hospitalisation Details'!$A:$P,16,0),"")</f>
        <v>60</v>
      </c>
      <c r="D246" s="69">
        <f ca="1">IFERROR(VLOOKUP($A246,'Hospitalisation Details'!$A:$P,6,0),"")</f>
        <v>34218.019999999997</v>
      </c>
    </row>
    <row r="247" spans="1:4" x14ac:dyDescent="0.25">
      <c r="A247" s="62">
        <f ca="1">VLOOKUP($A247,'Medical Examinations'!$A:$H,2,FALSE)</f>
        <v>30.18</v>
      </c>
      <c r="B247" s="35">
        <f ca="1">VLOOKUP($A247,'Medical Examinations'!$A:$H,3,FALSE)</f>
        <v>8.31</v>
      </c>
      <c r="C247" s="61">
        <f ca="1">IFERROR(VLOOKUP($A247,'Hospitalisation Details'!$A:$P,16,0),"")</f>
        <v>47</v>
      </c>
      <c r="D247" s="69">
        <f ca="1">IFERROR(VLOOKUP($A247,'Hospitalisation Details'!$A:$P,6,0),"")</f>
        <v>34210.33</v>
      </c>
    </row>
    <row r="248" spans="1:4" x14ac:dyDescent="0.25">
      <c r="A248" s="62">
        <f ca="1">VLOOKUP($A248,'Medical Examinations'!$A:$H,2,FALSE)</f>
        <v>29.94</v>
      </c>
      <c r="B248" s="35">
        <f ca="1">VLOOKUP($A248,'Medical Examinations'!$A:$H,3,FALSE)</f>
        <v>7.59</v>
      </c>
      <c r="C248" s="61">
        <f ca="1">IFERROR(VLOOKUP($A248,'Hospitalisation Details'!$A:$P,16,0),"")</f>
        <v>51</v>
      </c>
      <c r="D248" s="69">
        <f ca="1">IFERROR(VLOOKUP($A248,'Hospitalisation Details'!$A:$P,6,0),"")</f>
        <v>34205.07</v>
      </c>
    </row>
    <row r="249" spans="1:4" x14ac:dyDescent="0.25">
      <c r="A249" s="62">
        <f ca="1">VLOOKUP($A249,'Medical Examinations'!$A:$H,2,FALSE)</f>
        <v>31.4</v>
      </c>
      <c r="B249" s="35">
        <f ca="1">VLOOKUP($A249,'Medical Examinations'!$A:$H,3,FALSE)</f>
        <v>5.49</v>
      </c>
      <c r="C249" s="61">
        <f ca="1">IFERROR(VLOOKUP($A249,'Hospitalisation Details'!$A:$P,16,0),"")</f>
        <v>23</v>
      </c>
      <c r="D249" s="69">
        <f ca="1">IFERROR(VLOOKUP($A249,'Hospitalisation Details'!$A:$P,6,0),"")</f>
        <v>34166.269999999997</v>
      </c>
    </row>
    <row r="250" spans="1:4" x14ac:dyDescent="0.25">
      <c r="A250" s="62">
        <f ca="1">VLOOKUP($A250,'Medical Examinations'!$A:$H,2,FALSE)</f>
        <v>53.06</v>
      </c>
      <c r="B250" s="35">
        <f ca="1">VLOOKUP($A250,'Medical Examinations'!$A:$H,3,FALSE)</f>
        <v>11.68</v>
      </c>
      <c r="C250" s="61">
        <f ca="1">IFERROR(VLOOKUP($A250,'Hospitalisation Details'!$A:$P,16,0),"")</f>
        <v>20</v>
      </c>
      <c r="D250" s="69">
        <f ca="1">IFERROR(VLOOKUP($A250,'Hospitalisation Details'!$A:$P,6,0),"")</f>
        <v>34084.68</v>
      </c>
    </row>
    <row r="251" spans="1:4" x14ac:dyDescent="0.25">
      <c r="A251" s="62">
        <f ca="1">VLOOKUP($A251,'Medical Examinations'!$A:$H,2,FALSE)</f>
        <v>30.25</v>
      </c>
      <c r="B251" s="35">
        <f ca="1">VLOOKUP($A251,'Medical Examinations'!$A:$H,3,FALSE)</f>
        <v>4.1900000000000004</v>
      </c>
      <c r="C251" s="61">
        <f ca="1">IFERROR(VLOOKUP($A251,'Hospitalisation Details'!$A:$P,16,0),"")</f>
        <v>50</v>
      </c>
      <c r="D251" s="69">
        <f ca="1">IFERROR(VLOOKUP($A251,'Hospitalisation Details'!$A:$P,6,0),"")</f>
        <v>34053.360000000001</v>
      </c>
    </row>
    <row r="252" spans="1:4" x14ac:dyDescent="0.25">
      <c r="A252" s="62">
        <f ca="1">VLOOKUP($A252,'Medical Examinations'!$A:$H,2,FALSE)</f>
        <v>46.68</v>
      </c>
      <c r="B252" s="35">
        <f ca="1">VLOOKUP($A252,'Medical Examinations'!$A:$H,3,FALSE)</f>
        <v>4.01</v>
      </c>
      <c r="C252" s="61">
        <f ca="1">IFERROR(VLOOKUP($A252,'Hospitalisation Details'!$A:$P,16,0),"")</f>
        <v>28</v>
      </c>
      <c r="D252" s="69">
        <f ca="1">IFERROR(VLOOKUP($A252,'Hospitalisation Details'!$A:$P,6,0),"")</f>
        <v>33975.47</v>
      </c>
    </row>
    <row r="253" spans="1:4" x14ac:dyDescent="0.25">
      <c r="A253" s="62">
        <f ca="1">VLOOKUP($A253,'Medical Examinations'!$A:$H,2,FALSE)</f>
        <v>30.4</v>
      </c>
      <c r="B253" s="35">
        <f ca="1">VLOOKUP($A253,'Medical Examinations'!$A:$H,3,FALSE)</f>
        <v>5.91</v>
      </c>
      <c r="C253" s="61">
        <f ca="1">IFERROR(VLOOKUP($A253,'Hospitalisation Details'!$A:$P,16,0),"")</f>
        <v>22</v>
      </c>
      <c r="D253" s="69">
        <f ca="1">IFERROR(VLOOKUP($A253,'Hospitalisation Details'!$A:$P,6,0),"")</f>
        <v>33907.550000000003</v>
      </c>
    </row>
    <row r="254" spans="1:4" x14ac:dyDescent="0.25">
      <c r="A254" s="62">
        <f ca="1">VLOOKUP($A254,'Medical Examinations'!$A:$H,2,FALSE)</f>
        <v>30.2</v>
      </c>
      <c r="B254" s="35">
        <f ca="1">VLOOKUP($A254,'Medical Examinations'!$A:$H,3,FALSE)</f>
        <v>4.47</v>
      </c>
      <c r="C254" s="61">
        <f ca="1">IFERROR(VLOOKUP($A254,'Hospitalisation Details'!$A:$P,16,0),"")</f>
        <v>25</v>
      </c>
      <c r="D254" s="69">
        <f ca="1">IFERROR(VLOOKUP($A254,'Hospitalisation Details'!$A:$P,6,0),"")</f>
        <v>33900.65</v>
      </c>
    </row>
    <row r="255" spans="1:4" x14ac:dyDescent="0.25">
      <c r="A255" s="62">
        <f ca="1">VLOOKUP($A255,'Medical Examinations'!$A:$H,2,FALSE)</f>
        <v>51.18</v>
      </c>
      <c r="B255" s="35">
        <f ca="1">VLOOKUP($A255,'Medical Examinations'!$A:$H,3,FALSE)</f>
        <v>4.5599999999999996</v>
      </c>
      <c r="C255" s="61">
        <f ca="1">IFERROR(VLOOKUP($A255,'Hospitalisation Details'!$A:$P,16,0),"")</f>
        <v>22</v>
      </c>
      <c r="D255" s="69">
        <f ca="1">IFERROR(VLOOKUP($A255,'Hospitalisation Details'!$A:$P,6,0),"")</f>
        <v>33829.39</v>
      </c>
    </row>
    <row r="256" spans="1:4" x14ac:dyDescent="0.25">
      <c r="A256" s="62">
        <f ca="1">VLOOKUP($A256,'Medical Examinations'!$A:$H,2,FALSE)</f>
        <v>22.18</v>
      </c>
      <c r="B256" s="35">
        <f ca="1">VLOOKUP($A256,'Medical Examinations'!$A:$H,3,FALSE)</f>
        <v>9.9</v>
      </c>
      <c r="C256" s="61">
        <f ca="1">IFERROR(VLOOKUP($A256,'Hospitalisation Details'!$A:$P,16,0),"")</f>
        <v>60</v>
      </c>
      <c r="D256" s="69">
        <f ca="1">IFERROR(VLOOKUP($A256,'Hospitalisation Details'!$A:$P,6,0),"")</f>
        <v>33753.32</v>
      </c>
    </row>
    <row r="257" spans="1:4" x14ac:dyDescent="0.25">
      <c r="A257" s="62">
        <f ca="1">VLOOKUP($A257,'Medical Examinations'!$A:$H,2,FALSE)</f>
        <v>31.92</v>
      </c>
      <c r="B257" s="35">
        <f ca="1">VLOOKUP($A257,'Medical Examinations'!$A:$H,3,FALSE)</f>
        <v>5.1100000000000003</v>
      </c>
      <c r="C257" s="61">
        <f ca="1">IFERROR(VLOOKUP($A257,'Hospitalisation Details'!$A:$P,16,0),"")</f>
        <v>19</v>
      </c>
      <c r="D257" s="69">
        <f ca="1">IFERROR(VLOOKUP($A257,'Hospitalisation Details'!$A:$P,6,0),"")</f>
        <v>33750.29</v>
      </c>
    </row>
    <row r="258" spans="1:4" x14ac:dyDescent="0.25">
      <c r="A258" s="62">
        <f ca="1">VLOOKUP($A258,'Medical Examinations'!$A:$H,2,FALSE)</f>
        <v>31.73</v>
      </c>
      <c r="B258" s="35">
        <f ca="1">VLOOKUP($A258,'Medical Examinations'!$A:$H,3,FALSE)</f>
        <v>5.73</v>
      </c>
      <c r="C258" s="61">
        <f ca="1">IFERROR(VLOOKUP($A258,'Hospitalisation Details'!$A:$P,16,0),"")</f>
        <v>18</v>
      </c>
      <c r="D258" s="69">
        <f ca="1">IFERROR(VLOOKUP($A258,'Hospitalisation Details'!$A:$P,6,0),"")</f>
        <v>33732.69</v>
      </c>
    </row>
    <row r="259" spans="1:4" x14ac:dyDescent="0.25">
      <c r="A259" s="62">
        <f ca="1">VLOOKUP($A259,'Medical Examinations'!$A:$H,2,FALSE)</f>
        <v>45.52</v>
      </c>
      <c r="B259" s="35">
        <f ca="1">VLOOKUP($A259,'Medical Examinations'!$A:$H,3,FALSE)</f>
        <v>6.04</v>
      </c>
      <c r="C259" s="61">
        <f ca="1">IFERROR(VLOOKUP($A259,'Hospitalisation Details'!$A:$P,16,0),"")</f>
        <v>29</v>
      </c>
      <c r="D259" s="69">
        <f ca="1">IFERROR(VLOOKUP($A259,'Hospitalisation Details'!$A:$P,6,0),"")</f>
        <v>33707.550000000003</v>
      </c>
    </row>
    <row r="260" spans="1:4" x14ac:dyDescent="0.25">
      <c r="A260" s="62">
        <f ca="1">VLOOKUP($A260,'Medical Examinations'!$A:$H,2,FALSE)</f>
        <v>52.81</v>
      </c>
      <c r="B260" s="35">
        <f ca="1">VLOOKUP($A260,'Medical Examinations'!$A:$H,3,FALSE)</f>
        <v>5.19</v>
      </c>
      <c r="C260" s="61">
        <f ca="1">IFERROR(VLOOKUP($A260,'Hospitalisation Details'!$A:$P,16,0),"")</f>
        <v>19</v>
      </c>
      <c r="D260" s="69">
        <f ca="1">IFERROR(VLOOKUP($A260,'Hospitalisation Details'!$A:$P,6,0),"")</f>
        <v>33611.71</v>
      </c>
    </row>
    <row r="261" spans="1:4" x14ac:dyDescent="0.25">
      <c r="A261" s="62">
        <f ca="1">VLOOKUP($A261,'Medical Examinations'!$A:$H,2,FALSE)</f>
        <v>33.58</v>
      </c>
      <c r="B261" s="35">
        <f ca="1">VLOOKUP($A261,'Medical Examinations'!$A:$H,3,FALSE)</f>
        <v>5.56</v>
      </c>
      <c r="C261" s="61">
        <f ca="1">IFERROR(VLOOKUP($A261,'Hospitalisation Details'!$A:$P,16,0),"")</f>
        <v>38</v>
      </c>
      <c r="D261" s="69">
        <f ca="1">IFERROR(VLOOKUP($A261,'Hospitalisation Details'!$A:$P,6,0),"")</f>
        <v>33527.1</v>
      </c>
    </row>
    <row r="262" spans="1:4" x14ac:dyDescent="0.25">
      <c r="A262" s="62">
        <f ca="1">VLOOKUP($A262,'Medical Examinations'!$A:$H,2,FALSE)</f>
        <v>30.684999999999999</v>
      </c>
      <c r="B262" s="35">
        <f ca="1">VLOOKUP($A262,'Medical Examinations'!$A:$H,3,FALSE)</f>
        <v>8.23</v>
      </c>
      <c r="C262" s="61">
        <f ca="1">IFERROR(VLOOKUP($A262,'Hospitalisation Details'!$A:$P,16,0),"")</f>
        <v>20</v>
      </c>
      <c r="D262" s="69">
        <f ca="1">IFERROR(VLOOKUP($A262,'Hospitalisation Details'!$A:$P,6,0),"")</f>
        <v>33475.82</v>
      </c>
    </row>
    <row r="263" spans="1:4" x14ac:dyDescent="0.25">
      <c r="A263" s="62">
        <f ca="1">VLOOKUP($A263,'Medical Examinations'!$A:$H,2,FALSE)</f>
        <v>37.524999999999999</v>
      </c>
      <c r="B263" s="35">
        <f ca="1">VLOOKUP($A263,'Medical Examinations'!$A:$H,3,FALSE)</f>
        <v>9.0299999999999994</v>
      </c>
      <c r="C263" s="61">
        <f ca="1">IFERROR(VLOOKUP($A263,'Hospitalisation Details'!$A:$P,16,0),"")</f>
        <v>52</v>
      </c>
      <c r="D263" s="69">
        <f ca="1">IFERROR(VLOOKUP($A263,'Hospitalisation Details'!$A:$P,6,0),"")</f>
        <v>33471.97</v>
      </c>
    </row>
    <row r="264" spans="1:4" x14ac:dyDescent="0.25">
      <c r="A264" s="62">
        <f ca="1">VLOOKUP($A264,'Medical Examinations'!$A:$H,2,FALSE)</f>
        <v>34.5</v>
      </c>
      <c r="B264" s="35">
        <f ca="1">VLOOKUP($A264,'Medical Examinations'!$A:$H,3,FALSE)</f>
        <v>4.07</v>
      </c>
      <c r="C264" s="61">
        <f ca="1">IFERROR(VLOOKUP($A264,'Hospitalisation Details'!$A:$P,16,0),"")</f>
        <v>37</v>
      </c>
      <c r="D264" s="69">
        <f ca="1">IFERROR(VLOOKUP($A264,'Hospitalisation Details'!$A:$P,6,0),"")</f>
        <v>33450.99</v>
      </c>
    </row>
    <row r="265" spans="1:4" x14ac:dyDescent="0.25">
      <c r="A265" s="62">
        <f ca="1">VLOOKUP($A265,'Medical Examinations'!$A:$H,2,FALSE)</f>
        <v>28.16</v>
      </c>
      <c r="B265" s="35">
        <f ca="1">VLOOKUP($A265,'Medical Examinations'!$A:$H,3,FALSE)</f>
        <v>5.77</v>
      </c>
      <c r="C265" s="61">
        <f ca="1">IFERROR(VLOOKUP($A265,'Hospitalisation Details'!$A:$P,16,0),"")</f>
        <v>50</v>
      </c>
      <c r="D265" s="69">
        <f ca="1">IFERROR(VLOOKUP($A265,'Hospitalisation Details'!$A:$P,6,0),"")</f>
        <v>33344.449999999997</v>
      </c>
    </row>
    <row r="266" spans="1:4" x14ac:dyDescent="0.25">
      <c r="A266" s="62">
        <f ca="1">VLOOKUP($A266,'Medical Examinations'!$A:$H,2,FALSE)</f>
        <v>30.02</v>
      </c>
      <c r="B266" s="35">
        <f ca="1">VLOOKUP($A266,'Medical Examinations'!$A:$H,3,FALSE)</f>
        <v>5.98</v>
      </c>
      <c r="C266" s="61">
        <f ca="1">IFERROR(VLOOKUP($A266,'Hospitalisation Details'!$A:$P,16,0),"")</f>
        <v>19</v>
      </c>
      <c r="D266" s="69">
        <f ca="1">IFERROR(VLOOKUP($A266,'Hospitalisation Details'!$A:$P,6,0),"")</f>
        <v>33307.550000000003</v>
      </c>
    </row>
    <row r="267" spans="1:4" x14ac:dyDescent="0.25">
      <c r="A267" s="62">
        <f ca="1">VLOOKUP($A267,'Medical Examinations'!$A:$H,2,FALSE)</f>
        <v>37.82</v>
      </c>
      <c r="B267" s="35">
        <f ca="1">VLOOKUP($A267,'Medical Examinations'!$A:$H,3,FALSE)</f>
        <v>6.01</v>
      </c>
      <c r="C267" s="61">
        <f ca="1">IFERROR(VLOOKUP($A267,'Hospitalisation Details'!$A:$P,16,0),"")</f>
        <v>32</v>
      </c>
      <c r="D267" s="69">
        <f ca="1">IFERROR(VLOOKUP($A267,'Hospitalisation Details'!$A:$P,6,0),"")</f>
        <v>33292.83</v>
      </c>
    </row>
    <row r="268" spans="1:4" x14ac:dyDescent="0.25">
      <c r="A268" s="62">
        <f ca="1">VLOOKUP($A268,'Medical Examinations'!$A:$H,2,FALSE)</f>
        <v>33.14</v>
      </c>
      <c r="B268" s="35">
        <f ca="1">VLOOKUP($A268,'Medical Examinations'!$A:$H,3,FALSE)</f>
        <v>5.67</v>
      </c>
      <c r="C268" s="61">
        <f ca="1">IFERROR(VLOOKUP($A268,'Hospitalisation Details'!$A:$P,16,0),"")</f>
        <v>37</v>
      </c>
      <c r="D268" s="69">
        <f ca="1">IFERROR(VLOOKUP($A268,'Hospitalisation Details'!$A:$P,6,0),"")</f>
        <v>33121</v>
      </c>
    </row>
    <row r="269" spans="1:4" x14ac:dyDescent="0.25">
      <c r="A269" s="62">
        <f ca="1">VLOOKUP($A269,'Medical Examinations'!$A:$H,2,FALSE)</f>
        <v>25.14</v>
      </c>
      <c r="B269" s="35">
        <f ca="1">VLOOKUP($A269,'Medical Examinations'!$A:$H,3,FALSE)</f>
        <v>6.02</v>
      </c>
      <c r="C269" s="61">
        <f ca="1">IFERROR(VLOOKUP($A269,'Hospitalisation Details'!$A:$P,16,0),"")</f>
        <v>53</v>
      </c>
      <c r="D269" s="69">
        <f ca="1">IFERROR(VLOOKUP($A269,'Hospitalisation Details'!$A:$P,6,0),"")</f>
        <v>33090.660000000003</v>
      </c>
    </row>
    <row r="270" spans="1:4" x14ac:dyDescent="0.25">
      <c r="A270" s="62">
        <f ca="1">VLOOKUP($A270,'Medical Examinations'!$A:$H,2,FALSE)</f>
        <v>20.18</v>
      </c>
      <c r="B270" s="35">
        <f ca="1">VLOOKUP($A270,'Medical Examinations'!$A:$H,3,FALSE)</f>
        <v>11.19</v>
      </c>
      <c r="C270" s="61">
        <f ca="1">IFERROR(VLOOKUP($A270,'Hospitalisation Details'!$A:$P,16,0),"")</f>
        <v>60</v>
      </c>
      <c r="D270" s="69">
        <f ca="1">IFERROR(VLOOKUP($A270,'Hospitalisation Details'!$A:$P,6,0),"")</f>
        <v>33074.94</v>
      </c>
    </row>
    <row r="271" spans="1:4" x14ac:dyDescent="0.25">
      <c r="A271" s="62">
        <f ca="1">VLOOKUP($A271,'Medical Examinations'!$A:$H,2,FALSE)</f>
        <v>44.36</v>
      </c>
      <c r="B271" s="35">
        <f ca="1">VLOOKUP($A271,'Medical Examinations'!$A:$H,3,FALSE)</f>
        <v>5.1100000000000003</v>
      </c>
      <c r="C271" s="61">
        <f ca="1">IFERROR(VLOOKUP($A271,'Hospitalisation Details'!$A:$P,16,0),"")</f>
        <v>28</v>
      </c>
      <c r="D271" s="69">
        <f ca="1">IFERROR(VLOOKUP($A271,'Hospitalisation Details'!$A:$P,6,0),"")</f>
        <v>33057.230000000003</v>
      </c>
    </row>
    <row r="272" spans="1:4" x14ac:dyDescent="0.25">
      <c r="A272" s="62">
        <f ca="1">VLOOKUP($A272,'Medical Examinations'!$A:$H,2,FALSE)</f>
        <v>23.82</v>
      </c>
      <c r="B272" s="35">
        <f ca="1">VLOOKUP($A272,'Medical Examinations'!$A:$H,3,FALSE)</f>
        <v>10.85</v>
      </c>
      <c r="C272" s="61">
        <f ca="1">IFERROR(VLOOKUP($A272,'Hospitalisation Details'!$A:$P,16,0),"")</f>
        <v>55</v>
      </c>
      <c r="D272" s="69">
        <f ca="1">IFERROR(VLOOKUP($A272,'Hospitalisation Details'!$A:$P,6,0),"")</f>
        <v>33025.32</v>
      </c>
    </row>
    <row r="273" spans="1:4" x14ac:dyDescent="0.25">
      <c r="A273" s="62">
        <f ca="1">VLOOKUP($A273,'Medical Examinations'!$A:$H,2,FALSE)</f>
        <v>45</v>
      </c>
      <c r="B273" s="35">
        <f ca="1">VLOOKUP($A273,'Medical Examinations'!$A:$H,3,FALSE)</f>
        <v>5.24</v>
      </c>
      <c r="C273" s="61">
        <f ca="1">IFERROR(VLOOKUP($A273,'Hospitalisation Details'!$A:$P,16,0),"")</f>
        <v>27</v>
      </c>
      <c r="D273" s="69">
        <f ca="1">IFERROR(VLOOKUP($A273,'Hospitalisation Details'!$A:$P,6,0),"")</f>
        <v>33017.46</v>
      </c>
    </row>
    <row r="274" spans="1:4" x14ac:dyDescent="0.25">
      <c r="A274" s="62">
        <f ca="1">VLOOKUP($A274,'Medical Examinations'!$A:$H,2,FALSE)</f>
        <v>26.62</v>
      </c>
      <c r="B274" s="35">
        <f ca="1">VLOOKUP($A274,'Medical Examinations'!$A:$H,3,FALSE)</f>
        <v>10.08</v>
      </c>
      <c r="C274" s="61">
        <f ca="1">IFERROR(VLOOKUP($A274,'Hospitalisation Details'!$A:$P,16,0),"")</f>
        <v>51</v>
      </c>
      <c r="D274" s="69">
        <f ca="1">IFERROR(VLOOKUP($A274,'Hospitalisation Details'!$A:$P,6,0),"")</f>
        <v>32947.629999999997</v>
      </c>
    </row>
    <row r="275" spans="1:4" x14ac:dyDescent="0.25">
      <c r="A275" s="62">
        <f ca="1">VLOOKUP($A275,'Medical Examinations'!$A:$H,2,FALSE)</f>
        <v>32.67</v>
      </c>
      <c r="B275" s="35">
        <f ca="1">VLOOKUP($A275,'Medical Examinations'!$A:$H,3,FALSE)</f>
        <v>10.97</v>
      </c>
      <c r="C275" s="61">
        <f ca="1">IFERROR(VLOOKUP($A275,'Hospitalisation Details'!$A:$P,16,0),"")</f>
        <v>41</v>
      </c>
      <c r="D275" s="69">
        <f ca="1">IFERROR(VLOOKUP($A275,'Hospitalisation Details'!$A:$P,6,0),"")</f>
        <v>32906.69</v>
      </c>
    </row>
    <row r="276" spans="1:4" x14ac:dyDescent="0.25">
      <c r="A276" s="62">
        <f ca="1">VLOOKUP($A276,'Medical Examinations'!$A:$H,2,FALSE)</f>
        <v>44.44</v>
      </c>
      <c r="B276" s="35">
        <f ca="1">VLOOKUP($A276,'Medical Examinations'!$A:$H,3,FALSE)</f>
        <v>4.9000000000000004</v>
      </c>
      <c r="C276" s="61">
        <f ca="1">IFERROR(VLOOKUP($A276,'Hospitalisation Details'!$A:$P,16,0),"")</f>
        <v>27</v>
      </c>
      <c r="D276" s="69">
        <f ca="1">IFERROR(VLOOKUP($A276,'Hospitalisation Details'!$A:$P,6,0),"")</f>
        <v>32827.51</v>
      </c>
    </row>
    <row r="277" spans="1:4" x14ac:dyDescent="0.25">
      <c r="A277" s="62">
        <f ca="1">VLOOKUP($A277,'Medical Examinations'!$A:$H,2,FALSE)</f>
        <v>28.31</v>
      </c>
      <c r="B277" s="35">
        <f ca="1">VLOOKUP($A277,'Medical Examinations'!$A:$H,3,FALSE)</f>
        <v>5.33</v>
      </c>
      <c r="C277" s="61">
        <f ca="1">IFERROR(VLOOKUP($A277,'Hospitalisation Details'!$A:$P,16,0),"")</f>
        <v>42</v>
      </c>
      <c r="D277" s="69">
        <f ca="1">IFERROR(VLOOKUP($A277,'Hospitalisation Details'!$A:$P,6,0),"")</f>
        <v>32787.46</v>
      </c>
    </row>
    <row r="278" spans="1:4" x14ac:dyDescent="0.25">
      <c r="A278" s="62">
        <f ca="1">VLOOKUP($A278,'Medical Examinations'!$A:$H,2,FALSE)</f>
        <v>25.05</v>
      </c>
      <c r="B278" s="35">
        <f ca="1">VLOOKUP($A278,'Medical Examinations'!$A:$H,3,FALSE)</f>
        <v>4.6100000000000003</v>
      </c>
      <c r="C278" s="61">
        <f ca="1">IFERROR(VLOOKUP($A278,'Hospitalisation Details'!$A:$P,16,0),"")</f>
        <v>50</v>
      </c>
      <c r="D278" s="69">
        <f ca="1">IFERROR(VLOOKUP($A278,'Hospitalisation Details'!$A:$P,6,0),"")</f>
        <v>32765.33</v>
      </c>
    </row>
    <row r="279" spans="1:4" x14ac:dyDescent="0.25">
      <c r="A279" s="62">
        <f ca="1">VLOOKUP($A279,'Medical Examinations'!$A:$H,2,FALSE)</f>
        <v>28.34</v>
      </c>
      <c r="B279" s="35">
        <f ca="1">VLOOKUP($A279,'Medical Examinations'!$A:$H,3,FALSE)</f>
        <v>8.18</v>
      </c>
      <c r="C279" s="61">
        <f ca="1">IFERROR(VLOOKUP($A279,'Hospitalisation Details'!$A:$P,16,0),"")</f>
        <v>48</v>
      </c>
      <c r="D279" s="69">
        <f ca="1">IFERROR(VLOOKUP($A279,'Hospitalisation Details'!$A:$P,6,0),"")</f>
        <v>32760.48</v>
      </c>
    </row>
    <row r="280" spans="1:4" x14ac:dyDescent="0.25">
      <c r="A280" s="62">
        <f ca="1">VLOOKUP($A280,'Medical Examinations'!$A:$H,2,FALSE)</f>
        <v>17.765000000000001</v>
      </c>
      <c r="B280" s="35">
        <f ca="1">VLOOKUP($A280,'Medical Examinations'!$A:$H,3,FALSE)</f>
        <v>5.62</v>
      </c>
      <c r="C280" s="61">
        <f ca="1">IFERROR(VLOOKUP($A280,'Hospitalisation Details'!$A:$P,16,0),"")</f>
        <v>32</v>
      </c>
      <c r="D280" s="69">
        <f ca="1">IFERROR(VLOOKUP($A280,'Hospitalisation Details'!$A:$P,6,0),"")</f>
        <v>32734.19</v>
      </c>
    </row>
    <row r="281" spans="1:4" x14ac:dyDescent="0.25">
      <c r="A281" s="62">
        <f ca="1">VLOOKUP($A281,'Medical Examinations'!$A:$H,2,FALSE)</f>
        <v>36.119999999999997</v>
      </c>
      <c r="B281" s="35">
        <f ca="1">VLOOKUP($A281,'Medical Examinations'!$A:$H,3,FALSE)</f>
        <v>5.82</v>
      </c>
      <c r="C281" s="61">
        <f ca="1">IFERROR(VLOOKUP($A281,'Hospitalisation Details'!$A:$P,16,0),"")</f>
        <v>32</v>
      </c>
      <c r="D281" s="69">
        <f ca="1">IFERROR(VLOOKUP($A281,'Hospitalisation Details'!$A:$P,6,0),"")</f>
        <v>32716.2</v>
      </c>
    </row>
    <row r="282" spans="1:4" x14ac:dyDescent="0.25">
      <c r="A282" s="62">
        <f ca="1">VLOOKUP($A282,'Medical Examinations'!$A:$H,2,FALSE)</f>
        <v>23.19</v>
      </c>
      <c r="B282" s="35">
        <f ca="1">VLOOKUP($A282,'Medical Examinations'!$A:$H,3,FALSE)</f>
        <v>7.66</v>
      </c>
      <c r="C282" s="61">
        <f ca="1">IFERROR(VLOOKUP($A282,'Hospitalisation Details'!$A:$P,16,0),"")</f>
        <v>54</v>
      </c>
      <c r="D282" s="69">
        <f ca="1">IFERROR(VLOOKUP($A282,'Hospitalisation Details'!$A:$P,6,0),"")</f>
        <v>32686.080000000002</v>
      </c>
    </row>
    <row r="283" spans="1:4" x14ac:dyDescent="0.25">
      <c r="A283" s="62">
        <f ca="1">VLOOKUP($A283,'Medical Examinations'!$A:$H,2,FALSE)</f>
        <v>35.99</v>
      </c>
      <c r="B283" s="35">
        <f ca="1">VLOOKUP($A283,'Medical Examinations'!$A:$H,3,FALSE)</f>
        <v>4.2300000000000004</v>
      </c>
      <c r="C283" s="61">
        <f ca="1">IFERROR(VLOOKUP($A283,'Hospitalisation Details'!$A:$P,16,0),"")</f>
        <v>32</v>
      </c>
      <c r="D283" s="69">
        <f ca="1">IFERROR(VLOOKUP($A283,'Hospitalisation Details'!$A:$P,6,0),"")</f>
        <v>32672.11</v>
      </c>
    </row>
    <row r="284" spans="1:4" x14ac:dyDescent="0.25">
      <c r="A284" s="62">
        <f ca="1">VLOOKUP($A284,'Medical Examinations'!$A:$H,2,FALSE)</f>
        <v>30.25</v>
      </c>
      <c r="B284" s="35">
        <f ca="1">VLOOKUP($A284,'Medical Examinations'!$A:$H,3,FALSE)</f>
        <v>5.58</v>
      </c>
      <c r="C284" s="61">
        <f ca="1">IFERROR(VLOOKUP($A284,'Hospitalisation Details'!$A:$P,16,0),"")</f>
        <v>19</v>
      </c>
      <c r="D284" s="69">
        <f ca="1">IFERROR(VLOOKUP($A284,'Hospitalisation Details'!$A:$P,6,0),"")</f>
        <v>32548.34</v>
      </c>
    </row>
    <row r="285" spans="1:4" x14ac:dyDescent="0.25">
      <c r="A285" s="62">
        <f ca="1">VLOOKUP($A285,'Medical Examinations'!$A:$H,2,FALSE)</f>
        <v>26.24</v>
      </c>
      <c r="B285" s="35">
        <f ca="1">VLOOKUP($A285,'Medical Examinations'!$A:$H,3,FALSE)</f>
        <v>6.26</v>
      </c>
      <c r="C285" s="61">
        <f ca="1">IFERROR(VLOOKUP($A285,'Hospitalisation Details'!$A:$P,16,0),"")</f>
        <v>46</v>
      </c>
      <c r="D285" s="69">
        <f ca="1">IFERROR(VLOOKUP($A285,'Hospitalisation Details'!$A:$P,6,0),"")</f>
        <v>32485.46</v>
      </c>
    </row>
    <row r="286" spans="1:4" x14ac:dyDescent="0.25">
      <c r="A286" s="62">
        <f ca="1">VLOOKUP($A286,'Medical Examinations'!$A:$H,2,FALSE)</f>
        <v>31.36</v>
      </c>
      <c r="B286" s="35">
        <f ca="1">VLOOKUP($A286,'Medical Examinations'!$A:$H,3,FALSE)</f>
        <v>10.6</v>
      </c>
      <c r="C286" s="61">
        <f ca="1">IFERROR(VLOOKUP($A286,'Hospitalisation Details'!$A:$P,16,0),"")</f>
        <v>41</v>
      </c>
      <c r="D286" s="69">
        <f ca="1">IFERROR(VLOOKUP($A286,'Hospitalisation Details'!$A:$P,6,0),"")</f>
        <v>32462.35</v>
      </c>
    </row>
    <row r="287" spans="1:4" x14ac:dyDescent="0.25">
      <c r="A287" s="62">
        <f ca="1">VLOOKUP($A287,'Medical Examinations'!$A:$H,2,FALSE)</f>
        <v>25.69</v>
      </c>
      <c r="B287" s="35">
        <f ca="1">VLOOKUP($A287,'Medical Examinations'!$A:$H,3,FALSE)</f>
        <v>4.78</v>
      </c>
      <c r="C287" s="61">
        <f ca="1">IFERROR(VLOOKUP($A287,'Hospitalisation Details'!$A:$P,16,0),"")</f>
        <v>46</v>
      </c>
      <c r="D287" s="69">
        <f ca="1">IFERROR(VLOOKUP($A287,'Hospitalisation Details'!$A:$P,6,0),"")</f>
        <v>32430.22</v>
      </c>
    </row>
    <row r="288" spans="1:4" x14ac:dyDescent="0.25">
      <c r="A288" s="62">
        <f ca="1">VLOOKUP($A288,'Medical Examinations'!$A:$H,2,FALSE)</f>
        <v>25.46</v>
      </c>
      <c r="B288" s="35">
        <f ca="1">VLOOKUP($A288,'Medical Examinations'!$A:$H,3,FALSE)</f>
        <v>6.03</v>
      </c>
      <c r="C288" s="61">
        <f ca="1">IFERROR(VLOOKUP($A288,'Hospitalisation Details'!$A:$P,16,0),"")</f>
        <v>50</v>
      </c>
      <c r="D288" s="69">
        <f ca="1">IFERROR(VLOOKUP($A288,'Hospitalisation Details'!$A:$P,6,0),"")</f>
        <v>32428.63</v>
      </c>
    </row>
    <row r="289" spans="1:4" x14ac:dyDescent="0.25">
      <c r="A289" s="62">
        <f ca="1">VLOOKUP($A289,'Medical Examinations'!$A:$H,2,FALSE)</f>
        <v>31.83</v>
      </c>
      <c r="B289" s="35">
        <f ca="1">VLOOKUP($A289,'Medical Examinations'!$A:$H,3,FALSE)</f>
        <v>11.55</v>
      </c>
      <c r="C289" s="61">
        <f ca="1">IFERROR(VLOOKUP($A289,'Hospitalisation Details'!$A:$P,16,0),"")</f>
        <v>36</v>
      </c>
      <c r="D289" s="69">
        <f ca="1">IFERROR(VLOOKUP($A289,'Hospitalisation Details'!$A:$P,6,0),"")</f>
        <v>32288.49</v>
      </c>
    </row>
    <row r="290" spans="1:4" x14ac:dyDescent="0.25">
      <c r="A290" s="62">
        <f ca="1">VLOOKUP($A290,'Medical Examinations'!$A:$H,2,FALSE)</f>
        <v>24.43</v>
      </c>
      <c r="B290" s="35">
        <f ca="1">VLOOKUP($A290,'Medical Examinations'!$A:$H,3,FALSE)</f>
        <v>7.59</v>
      </c>
      <c r="C290" s="61">
        <f ca="1">IFERROR(VLOOKUP($A290,'Hospitalisation Details'!$A:$P,16,0),"")</f>
        <v>47</v>
      </c>
      <c r="D290" s="69">
        <f ca="1">IFERROR(VLOOKUP($A290,'Hospitalisation Details'!$A:$P,6,0),"")</f>
        <v>32259.96</v>
      </c>
    </row>
    <row r="291" spans="1:4" x14ac:dyDescent="0.25">
      <c r="A291" s="62">
        <f ca="1">VLOOKUP($A291,'Medical Examinations'!$A:$H,2,FALSE)</f>
        <v>41.9</v>
      </c>
      <c r="B291" s="35">
        <f ca="1">VLOOKUP($A291,'Medical Examinations'!$A:$H,3,FALSE)</f>
        <v>4.26</v>
      </c>
      <c r="C291" s="61">
        <f ca="1">IFERROR(VLOOKUP($A291,'Hospitalisation Details'!$A:$P,16,0),"")</f>
        <v>28</v>
      </c>
      <c r="D291" s="69">
        <f ca="1">IFERROR(VLOOKUP($A291,'Hospitalisation Details'!$A:$P,6,0),"")</f>
        <v>32222.81</v>
      </c>
    </row>
    <row r="292" spans="1:4" x14ac:dyDescent="0.25">
      <c r="A292" s="62">
        <f ca="1">VLOOKUP($A292,'Medical Examinations'!$A:$H,2,FALSE)</f>
        <v>22.88</v>
      </c>
      <c r="B292" s="35">
        <f ca="1">VLOOKUP($A292,'Medical Examinations'!$A:$H,3,FALSE)</f>
        <v>5.9</v>
      </c>
      <c r="C292" s="61">
        <f ca="1">IFERROR(VLOOKUP($A292,'Hospitalisation Details'!$A:$P,16,0),"")</f>
        <v>53</v>
      </c>
      <c r="D292" s="69">
        <f ca="1">IFERROR(VLOOKUP($A292,'Hospitalisation Details'!$A:$P,6,0),"")</f>
        <v>32192.76</v>
      </c>
    </row>
    <row r="293" spans="1:4" x14ac:dyDescent="0.25">
      <c r="A293" s="62">
        <f ca="1">VLOOKUP($A293,'Medical Examinations'!$A:$H,2,FALSE)</f>
        <v>29.734999999999999</v>
      </c>
      <c r="B293" s="35">
        <f ca="1">VLOOKUP($A293,'Medical Examinations'!$A:$H,3,FALSE)</f>
        <v>7.79</v>
      </c>
      <c r="C293" s="61">
        <f ca="1">IFERROR(VLOOKUP($A293,'Hospitalisation Details'!$A:$P,16,0),"")</f>
        <v>44</v>
      </c>
      <c r="D293" s="69">
        <f ca="1">IFERROR(VLOOKUP($A293,'Hospitalisation Details'!$A:$P,6,0),"")</f>
        <v>32108.66</v>
      </c>
    </row>
    <row r="294" spans="1:4" x14ac:dyDescent="0.25">
      <c r="A294" s="62">
        <f ca="1">VLOOKUP($A294,'Medical Examinations'!$A:$H,2,FALSE)</f>
        <v>40.74</v>
      </c>
      <c r="B294" s="35">
        <f ca="1">VLOOKUP($A294,'Medical Examinations'!$A:$H,3,FALSE)</f>
        <v>5.28</v>
      </c>
      <c r="C294" s="61">
        <f ca="1">IFERROR(VLOOKUP($A294,'Hospitalisation Details'!$A:$P,16,0),"")</f>
        <v>29</v>
      </c>
      <c r="D294" s="69">
        <f ca="1">IFERROR(VLOOKUP($A294,'Hospitalisation Details'!$A:$P,6,0),"")</f>
        <v>32086.21</v>
      </c>
    </row>
    <row r="295" spans="1:4" x14ac:dyDescent="0.25">
      <c r="A295" s="62">
        <f ca="1">VLOOKUP($A295,'Medical Examinations'!$A:$H,2,FALSE)</f>
        <v>24.14</v>
      </c>
      <c r="B295" s="35">
        <f ca="1">VLOOKUP($A295,'Medical Examinations'!$A:$H,3,FALSE)</f>
        <v>5.87</v>
      </c>
      <c r="C295" s="61">
        <f ca="1">IFERROR(VLOOKUP($A295,'Hospitalisation Details'!$A:$P,16,0),"")</f>
        <v>50</v>
      </c>
      <c r="D295" s="69">
        <f ca="1">IFERROR(VLOOKUP($A295,'Hospitalisation Details'!$A:$P,6,0),"")</f>
        <v>31980.89</v>
      </c>
    </row>
    <row r="296" spans="1:4" x14ac:dyDescent="0.25">
      <c r="A296" s="62">
        <f ca="1">VLOOKUP($A296,'Medical Examinations'!$A:$H,2,FALSE)</f>
        <v>25.15</v>
      </c>
      <c r="B296" s="35">
        <f ca="1">VLOOKUP($A296,'Medical Examinations'!$A:$H,3,FALSE)</f>
        <v>9.08</v>
      </c>
      <c r="C296" s="61">
        <f ca="1">IFERROR(VLOOKUP($A296,'Hospitalisation Details'!$A:$P,16,0),"")</f>
        <v>47</v>
      </c>
      <c r="D296" s="69">
        <f ca="1">IFERROR(VLOOKUP($A296,'Hospitalisation Details'!$A:$P,6,0),"")</f>
        <v>31897.1</v>
      </c>
    </row>
    <row r="297" spans="1:4" x14ac:dyDescent="0.25">
      <c r="A297" s="62">
        <f ca="1">VLOOKUP($A297,'Medical Examinations'!$A:$H,2,FALSE)</f>
        <v>28.71</v>
      </c>
      <c r="B297" s="35">
        <f ca="1">VLOOKUP($A297,'Medical Examinations'!$A:$H,3,FALSE)</f>
        <v>5.2</v>
      </c>
      <c r="C297" s="61">
        <f ca="1">IFERROR(VLOOKUP($A297,'Hospitalisation Details'!$A:$P,16,0),"")</f>
        <v>38</v>
      </c>
      <c r="D297" s="69">
        <f ca="1">IFERROR(VLOOKUP($A297,'Hospitalisation Details'!$A:$P,6,0),"")</f>
        <v>31743.919999999998</v>
      </c>
    </row>
    <row r="298" spans="1:4" x14ac:dyDescent="0.25">
      <c r="A298" s="62">
        <f ca="1">VLOOKUP($A298,'Medical Examinations'!$A:$H,2,FALSE)</f>
        <v>23</v>
      </c>
      <c r="B298" s="35">
        <f ca="1">VLOOKUP($A298,'Medical Examinations'!$A:$H,3,FALSE)</f>
        <v>5.48</v>
      </c>
      <c r="C298" s="61">
        <f ca="1">IFERROR(VLOOKUP($A298,'Hospitalisation Details'!$A:$P,16,0),"")</f>
        <v>45</v>
      </c>
      <c r="D298" s="69">
        <f ca="1">IFERROR(VLOOKUP($A298,'Hospitalisation Details'!$A:$P,6,0),"")</f>
        <v>31736.7</v>
      </c>
    </row>
    <row r="299" spans="1:4" x14ac:dyDescent="0.25">
      <c r="A299" s="62">
        <f ca="1">VLOOKUP($A299,'Medical Examinations'!$A:$H,2,FALSE)</f>
        <v>36.86</v>
      </c>
      <c r="B299" s="35">
        <f ca="1">VLOOKUP($A299,'Medical Examinations'!$A:$H,3,FALSE)</f>
        <v>11.95</v>
      </c>
      <c r="C299" s="61">
        <f ca="1">IFERROR(VLOOKUP($A299,'Hospitalisation Details'!$A:$P,16,0),"")</f>
        <v>62</v>
      </c>
      <c r="D299" s="69">
        <f ca="1">IFERROR(VLOOKUP($A299,'Hospitalisation Details'!$A:$P,6,0),"")</f>
        <v>31620</v>
      </c>
    </row>
    <row r="300" spans="1:4" x14ac:dyDescent="0.25">
      <c r="A300" s="62">
        <f ca="1">VLOOKUP($A300,'Medical Examinations'!$A:$H,2,FALSE)</f>
        <v>24.25</v>
      </c>
      <c r="B300" s="35">
        <f ca="1">VLOOKUP($A300,'Medical Examinations'!$A:$H,3,FALSE)</f>
        <v>8.6999999999999993</v>
      </c>
      <c r="C300" s="61">
        <f ca="1">IFERROR(VLOOKUP($A300,'Hospitalisation Details'!$A:$P,16,0),"")</f>
        <v>47</v>
      </c>
      <c r="D300" s="69">
        <f ca="1">IFERROR(VLOOKUP($A300,'Hospitalisation Details'!$A:$P,6,0),"")</f>
        <v>31591.82</v>
      </c>
    </row>
    <row r="301" spans="1:4" x14ac:dyDescent="0.25">
      <c r="A301" s="62">
        <f ca="1">VLOOKUP($A301,'Medical Examinations'!$A:$H,2,FALSE)</f>
        <v>23.85</v>
      </c>
      <c r="B301" s="35">
        <f ca="1">VLOOKUP($A301,'Medical Examinations'!$A:$H,3,FALSE)</f>
        <v>7.84</v>
      </c>
      <c r="C301" s="61">
        <f ca="1">IFERROR(VLOOKUP($A301,'Hospitalisation Details'!$A:$P,16,0),"")</f>
        <v>48</v>
      </c>
      <c r="D301" s="69">
        <f ca="1">IFERROR(VLOOKUP($A301,'Hospitalisation Details'!$A:$P,6,0),"")</f>
        <v>31368.81</v>
      </c>
    </row>
    <row r="302" spans="1:4" x14ac:dyDescent="0.25">
      <c r="A302" s="62">
        <f ca="1">VLOOKUP($A302,'Medical Examinations'!$A:$H,2,FALSE)</f>
        <v>40.020000000000003</v>
      </c>
      <c r="B302" s="35">
        <f ca="1">VLOOKUP($A302,'Medical Examinations'!$A:$H,3,FALSE)</f>
        <v>5.19</v>
      </c>
      <c r="C302" s="61">
        <f ca="1">IFERROR(VLOOKUP($A302,'Hospitalisation Details'!$A:$P,16,0),"")</f>
        <v>27</v>
      </c>
      <c r="D302" s="69">
        <f ca="1">IFERROR(VLOOKUP($A302,'Hospitalisation Details'!$A:$P,6,0),"")</f>
        <v>31328.27</v>
      </c>
    </row>
    <row r="303" spans="1:4" x14ac:dyDescent="0.25">
      <c r="A303" s="62">
        <f ca="1">VLOOKUP($A303,'Medical Examinations'!$A:$H,2,FALSE)</f>
        <v>19.170000000000002</v>
      </c>
      <c r="B303" s="35">
        <f ca="1">VLOOKUP($A303,'Medical Examinations'!$A:$H,3,FALSE)</f>
        <v>8.41</v>
      </c>
      <c r="C303" s="61">
        <f ca="1">IFERROR(VLOOKUP($A303,'Hospitalisation Details'!$A:$P,16,0),"")</f>
        <v>54</v>
      </c>
      <c r="D303" s="69">
        <f ca="1">IFERROR(VLOOKUP($A303,'Hospitalisation Details'!$A:$P,6,0),"")</f>
        <v>31322.53</v>
      </c>
    </row>
    <row r="304" spans="1:4" x14ac:dyDescent="0.25">
      <c r="A304" s="62">
        <f ca="1">VLOOKUP($A304,'Medical Examinations'!$A:$H,2,FALSE)</f>
        <v>43.53</v>
      </c>
      <c r="B304" s="35">
        <f ca="1">VLOOKUP($A304,'Medical Examinations'!$A:$H,3,FALSE)</f>
        <v>5.86</v>
      </c>
      <c r="C304" s="61">
        <f ca="1">IFERROR(VLOOKUP($A304,'Hospitalisation Details'!$A:$P,16,0),"")</f>
        <v>22</v>
      </c>
      <c r="D304" s="69">
        <f ca="1">IFERROR(VLOOKUP($A304,'Hospitalisation Details'!$A:$P,6,0),"")</f>
        <v>31234.560000000001</v>
      </c>
    </row>
    <row r="305" spans="1:4" x14ac:dyDescent="0.25">
      <c r="A305" s="62">
        <f ca="1">VLOOKUP($A305,'Medical Examinations'!$A:$H,2,FALSE)</f>
        <v>46.06</v>
      </c>
      <c r="B305" s="35">
        <f ca="1">VLOOKUP($A305,'Medical Examinations'!$A:$H,3,FALSE)</f>
        <v>4.18</v>
      </c>
      <c r="C305" s="61">
        <f ca="1">IFERROR(VLOOKUP($A305,'Hospitalisation Details'!$A:$P,16,0),"")</f>
        <v>18</v>
      </c>
      <c r="D305" s="69">
        <f ca="1">IFERROR(VLOOKUP($A305,'Hospitalisation Details'!$A:$P,6,0),"")</f>
        <v>31196.61</v>
      </c>
    </row>
    <row r="306" spans="1:4" x14ac:dyDescent="0.25">
      <c r="A306" s="62">
        <f ca="1">VLOOKUP($A306,'Medical Examinations'!$A:$H,2,FALSE)</f>
        <v>29.92</v>
      </c>
      <c r="B306" s="35">
        <f ca="1">VLOOKUP($A306,'Medical Examinations'!$A:$H,3,FALSE)</f>
        <v>11.99</v>
      </c>
      <c r="C306" s="61">
        <f ca="1">IFERROR(VLOOKUP($A306,'Hospitalisation Details'!$A:$P,16,0),"")</f>
        <v>61</v>
      </c>
      <c r="D306" s="69">
        <f ca="1">IFERROR(VLOOKUP($A306,'Hospitalisation Details'!$A:$P,6,0),"")</f>
        <v>30942.19</v>
      </c>
    </row>
    <row r="307" spans="1:4" x14ac:dyDescent="0.25">
      <c r="A307" s="62">
        <f ca="1">VLOOKUP($A307,'Medical Examinations'!$A:$H,2,FALSE)</f>
        <v>28.46</v>
      </c>
      <c r="B307" s="35">
        <f ca="1">VLOOKUP($A307,'Medical Examinations'!$A:$H,3,FALSE)</f>
        <v>4.8499999999999996</v>
      </c>
      <c r="C307" s="61">
        <f ca="1">IFERROR(VLOOKUP($A307,'Hospitalisation Details'!$A:$P,16,0),"")</f>
        <v>34</v>
      </c>
      <c r="D307" s="69">
        <f ca="1">IFERROR(VLOOKUP($A307,'Hospitalisation Details'!$A:$P,6,0),"")</f>
        <v>30763.01</v>
      </c>
    </row>
    <row r="308" spans="1:4" x14ac:dyDescent="0.25">
      <c r="A308" s="62">
        <f ca="1">VLOOKUP($A308,'Medical Examinations'!$A:$H,2,FALSE)</f>
        <v>24.56</v>
      </c>
      <c r="B308" s="35">
        <f ca="1">VLOOKUP($A308,'Medical Examinations'!$A:$H,3,FALSE)</f>
        <v>6.18</v>
      </c>
      <c r="C308" s="61">
        <f ca="1">IFERROR(VLOOKUP($A308,'Hospitalisation Details'!$A:$P,16,0),"")</f>
        <v>39</v>
      </c>
      <c r="D308" s="69">
        <f ca="1">IFERROR(VLOOKUP($A308,'Hospitalisation Details'!$A:$P,6,0),"")</f>
        <v>30724.44</v>
      </c>
    </row>
    <row r="309" spans="1:4" x14ac:dyDescent="0.25">
      <c r="A309" s="62">
        <f ca="1">VLOOKUP($A309,'Medical Examinations'!$A:$H,2,FALSE)</f>
        <v>41.19</v>
      </c>
      <c r="B309" s="35">
        <f ca="1">VLOOKUP($A309,'Medical Examinations'!$A:$H,3,FALSE)</f>
        <v>6.37</v>
      </c>
      <c r="C309" s="61">
        <f ca="1">IFERROR(VLOOKUP($A309,'Hospitalisation Details'!$A:$P,16,0),"")</f>
        <v>23</v>
      </c>
      <c r="D309" s="69">
        <f ca="1">IFERROR(VLOOKUP($A309,'Hospitalisation Details'!$A:$P,6,0),"")</f>
        <v>30697.71</v>
      </c>
    </row>
    <row r="310" spans="1:4" x14ac:dyDescent="0.25">
      <c r="A310" s="62">
        <f ca="1">VLOOKUP($A310,'Medical Examinations'!$A:$H,2,FALSE)</f>
        <v>18.63</v>
      </c>
      <c r="B310" s="35">
        <f ca="1">VLOOKUP($A310,'Medical Examinations'!$A:$H,3,FALSE)</f>
        <v>9.81</v>
      </c>
      <c r="C310" s="61">
        <f ca="1">IFERROR(VLOOKUP($A310,'Hospitalisation Details'!$A:$P,16,0),"")</f>
        <v>52</v>
      </c>
      <c r="D310" s="69">
        <f ca="1">IFERROR(VLOOKUP($A310,'Hospitalisation Details'!$A:$P,6,0),"")</f>
        <v>30625.65</v>
      </c>
    </row>
    <row r="311" spans="1:4" x14ac:dyDescent="0.25">
      <c r="A311" s="62">
        <f ca="1">VLOOKUP($A311,'Medical Examinations'!$A:$H,2,FALSE)</f>
        <v>26.26</v>
      </c>
      <c r="B311" s="35">
        <f ca="1">VLOOKUP($A311,'Medical Examinations'!$A:$H,3,FALSE)</f>
        <v>11.8</v>
      </c>
      <c r="C311" s="61">
        <f ca="1">IFERROR(VLOOKUP($A311,'Hospitalisation Details'!$A:$P,16,0),"")</f>
        <v>36</v>
      </c>
      <c r="D311" s="69">
        <f ca="1">IFERROR(VLOOKUP($A311,'Hospitalisation Details'!$A:$P,6,0),"")</f>
        <v>30530.5</v>
      </c>
    </row>
    <row r="312" spans="1:4" x14ac:dyDescent="0.25">
      <c r="A312" s="62">
        <f ca="1">VLOOKUP($A312,'Medical Examinations'!$A:$H,2,FALSE)</f>
        <v>22.37</v>
      </c>
      <c r="B312" s="35">
        <f ca="1">VLOOKUP($A312,'Medical Examinations'!$A:$H,3,FALSE)</f>
        <v>5.86</v>
      </c>
      <c r="C312" s="61">
        <f ca="1">IFERROR(VLOOKUP($A312,'Hospitalisation Details'!$A:$P,16,0),"")</f>
        <v>39</v>
      </c>
      <c r="D312" s="69">
        <f ca="1">IFERROR(VLOOKUP($A312,'Hospitalisation Details'!$A:$P,6,0),"")</f>
        <v>30457.37</v>
      </c>
    </row>
    <row r="313" spans="1:4" x14ac:dyDescent="0.25">
      <c r="A313" s="62">
        <f ca="1">VLOOKUP($A313,'Medical Examinations'!$A:$H,2,FALSE)</f>
        <v>39.619999999999997</v>
      </c>
      <c r="B313" s="35">
        <f ca="1">VLOOKUP($A313,'Medical Examinations'!$A:$H,3,FALSE)</f>
        <v>4.28</v>
      </c>
      <c r="C313" s="61">
        <f ca="1">IFERROR(VLOOKUP($A313,'Hospitalisation Details'!$A:$P,16,0),"")</f>
        <v>24</v>
      </c>
      <c r="D313" s="69">
        <f ca="1">IFERROR(VLOOKUP($A313,'Hospitalisation Details'!$A:$P,6,0),"")</f>
        <v>30422.03</v>
      </c>
    </row>
    <row r="314" spans="1:4" x14ac:dyDescent="0.25">
      <c r="A314" s="62">
        <f ca="1">VLOOKUP($A314,'Medical Examinations'!$A:$H,2,FALSE)</f>
        <v>18.329999999999998</v>
      </c>
      <c r="B314" s="35">
        <f ca="1">VLOOKUP($A314,'Medical Examinations'!$A:$H,3,FALSE)</f>
        <v>4.16</v>
      </c>
      <c r="C314" s="61">
        <f ca="1">IFERROR(VLOOKUP($A314,'Hospitalisation Details'!$A:$P,16,0),"")</f>
        <v>46</v>
      </c>
      <c r="D314" s="69">
        <f ca="1">IFERROR(VLOOKUP($A314,'Hospitalisation Details'!$A:$P,6,0),"")</f>
        <v>30409.53</v>
      </c>
    </row>
    <row r="315" spans="1:4" x14ac:dyDescent="0.25">
      <c r="A315" s="62">
        <f ca="1">VLOOKUP($A315,'Medical Examinations'!$A:$H,2,FALSE)</f>
        <v>17.11</v>
      </c>
      <c r="B315" s="35">
        <f ca="1">VLOOKUP($A315,'Medical Examinations'!$A:$H,3,FALSE)</f>
        <v>4.9800000000000004</v>
      </c>
      <c r="C315" s="61">
        <f ca="1">IFERROR(VLOOKUP($A315,'Hospitalisation Details'!$A:$P,16,0),"")</f>
        <v>53</v>
      </c>
      <c r="D315" s="69">
        <f ca="1">IFERROR(VLOOKUP($A315,'Hospitalisation Details'!$A:$P,6,0),"")</f>
        <v>30366.93</v>
      </c>
    </row>
    <row r="316" spans="1:4" x14ac:dyDescent="0.25">
      <c r="A316" s="62">
        <f ca="1">VLOOKUP($A316,'Medical Examinations'!$A:$H,2,FALSE)</f>
        <v>43.5</v>
      </c>
      <c r="B316" s="35">
        <f ca="1">VLOOKUP($A316,'Medical Examinations'!$A:$H,3,FALSE)</f>
        <v>6.38</v>
      </c>
      <c r="C316" s="61">
        <f ca="1">IFERROR(VLOOKUP($A316,'Hospitalisation Details'!$A:$P,16,0),"")</f>
        <v>19</v>
      </c>
      <c r="D316" s="69">
        <f ca="1">IFERROR(VLOOKUP($A316,'Hospitalisation Details'!$A:$P,6,0),"")</f>
        <v>30328.27</v>
      </c>
    </row>
    <row r="317" spans="1:4" x14ac:dyDescent="0.25">
      <c r="A317" s="62">
        <f ca="1">VLOOKUP($A317,'Medical Examinations'!$A:$H,2,FALSE)</f>
        <v>25.364999999999998</v>
      </c>
      <c r="B317" s="35">
        <f ca="1">VLOOKUP($A317,'Medical Examinations'!$A:$H,3,FALSE)</f>
        <v>5.19</v>
      </c>
      <c r="C317" s="61">
        <f ca="1">IFERROR(VLOOKUP($A317,'Hospitalisation Details'!$A:$P,16,0),"")</f>
        <v>50</v>
      </c>
      <c r="D317" s="69">
        <f ca="1">IFERROR(VLOOKUP($A317,'Hospitalisation Details'!$A:$P,6,0),"")</f>
        <v>30284.639999999999</v>
      </c>
    </row>
    <row r="318" spans="1:4" x14ac:dyDescent="0.25">
      <c r="A318" s="62">
        <f ca="1">VLOOKUP($A318,'Medical Examinations'!$A:$H,2,FALSE)</f>
        <v>28.594999999999999</v>
      </c>
      <c r="B318" s="35">
        <f ca="1">VLOOKUP($A318,'Medical Examinations'!$A:$H,3,FALSE)</f>
        <v>10.210000000000001</v>
      </c>
      <c r="C318" s="61">
        <f ca="1">IFERROR(VLOOKUP($A318,'Hospitalisation Details'!$A:$P,16,0),"")</f>
        <v>60</v>
      </c>
      <c r="D318" s="69">
        <f ca="1">IFERROR(VLOOKUP($A318,'Hospitalisation Details'!$A:$P,6,0),"")</f>
        <v>30260</v>
      </c>
    </row>
    <row r="319" spans="1:4" x14ac:dyDescent="0.25">
      <c r="A319" s="62">
        <f ca="1">VLOOKUP($A319,'Medical Examinations'!$A:$H,2,FALSE)</f>
        <v>29.83</v>
      </c>
      <c r="B319" s="35">
        <f ca="1">VLOOKUP($A319,'Medical Examinations'!$A:$H,3,FALSE)</f>
        <v>9.6999999999999993</v>
      </c>
      <c r="C319" s="61">
        <f ca="1">IFERROR(VLOOKUP($A319,'Hospitalisation Details'!$A:$P,16,0),"")</f>
        <v>59</v>
      </c>
      <c r="D319" s="69">
        <f ca="1">IFERROR(VLOOKUP($A319,'Hospitalisation Details'!$A:$P,6,0),"")</f>
        <v>30184.94</v>
      </c>
    </row>
    <row r="320" spans="1:4" x14ac:dyDescent="0.25">
      <c r="A320" s="62">
        <f ca="1">VLOOKUP($A320,'Medical Examinations'!$A:$H,2,FALSE)</f>
        <v>24.7</v>
      </c>
      <c r="B320" s="35">
        <f ca="1">VLOOKUP($A320,'Medical Examinations'!$A:$H,3,FALSE)</f>
        <v>10.25</v>
      </c>
      <c r="C320" s="61">
        <f ca="1">IFERROR(VLOOKUP($A320,'Hospitalisation Details'!$A:$P,16,0),"")</f>
        <v>64</v>
      </c>
      <c r="D320" s="69">
        <f ca="1">IFERROR(VLOOKUP($A320,'Hospitalisation Details'!$A:$P,6,0),"")</f>
        <v>30166.62</v>
      </c>
    </row>
    <row r="321" spans="1:4" x14ac:dyDescent="0.25">
      <c r="A321" s="62">
        <f ca="1">VLOOKUP($A321,'Medical Examinations'!$A:$H,2,FALSE)</f>
        <v>17.940000000000001</v>
      </c>
      <c r="B321" s="35">
        <f ca="1">VLOOKUP($A321,'Medical Examinations'!$A:$H,3,FALSE)</f>
        <v>9.77</v>
      </c>
      <c r="C321" s="61">
        <f ca="1">IFERROR(VLOOKUP($A321,'Hospitalisation Details'!$A:$P,16,0),"")</f>
        <v>51</v>
      </c>
      <c r="D321" s="69">
        <f ca="1">IFERROR(VLOOKUP($A321,'Hospitalisation Details'!$A:$P,6,0),"")</f>
        <v>30134.75</v>
      </c>
    </row>
    <row r="322" spans="1:4" x14ac:dyDescent="0.25">
      <c r="A322" s="62">
        <f ca="1">VLOOKUP($A322,'Medical Examinations'!$A:$H,2,FALSE)</f>
        <v>21.08</v>
      </c>
      <c r="B322" s="35">
        <f ca="1">VLOOKUP($A322,'Medical Examinations'!$A:$H,3,FALSE)</f>
        <v>4.83</v>
      </c>
      <c r="C322" s="61">
        <f ca="1">IFERROR(VLOOKUP($A322,'Hospitalisation Details'!$A:$P,16,0),"")</f>
        <v>43</v>
      </c>
      <c r="D322" s="69">
        <f ca="1">IFERROR(VLOOKUP($A322,'Hospitalisation Details'!$A:$P,6,0),"")</f>
        <v>30095.97</v>
      </c>
    </row>
    <row r="323" spans="1:4" x14ac:dyDescent="0.25">
      <c r="A323" s="62">
        <f ca="1">VLOOKUP($A323,'Medical Examinations'!$A:$H,2,FALSE)</f>
        <v>37.715000000000003</v>
      </c>
      <c r="B323" s="35">
        <f ca="1">VLOOKUP($A323,'Medical Examinations'!$A:$H,3,FALSE)</f>
        <v>10.86</v>
      </c>
      <c r="C323" s="61">
        <f ca="1">IFERROR(VLOOKUP($A323,'Hospitalisation Details'!$A:$P,16,0),"")</f>
        <v>55</v>
      </c>
      <c r="D323" s="69">
        <f ca="1">IFERROR(VLOOKUP($A323,'Hospitalisation Details'!$A:$P,6,0),"")</f>
        <v>30063.58</v>
      </c>
    </row>
    <row r="324" spans="1:4" x14ac:dyDescent="0.25">
      <c r="A324" s="62">
        <f ca="1">VLOOKUP($A324,'Medical Examinations'!$A:$H,2,FALSE)</f>
        <v>22.39</v>
      </c>
      <c r="B324" s="35">
        <f ca="1">VLOOKUP($A324,'Medical Examinations'!$A:$H,3,FALSE)</f>
        <v>9.5299999999999994</v>
      </c>
      <c r="C324" s="61">
        <f ca="1">IFERROR(VLOOKUP($A324,'Hospitalisation Details'!$A:$P,16,0),"")</f>
        <v>41</v>
      </c>
      <c r="D324" s="69">
        <f ca="1">IFERROR(VLOOKUP($A324,'Hospitalisation Details'!$A:$P,6,0),"")</f>
        <v>30026.87</v>
      </c>
    </row>
    <row r="325" spans="1:4" x14ac:dyDescent="0.25">
      <c r="A325" s="62">
        <f ca="1">VLOOKUP($A325,'Medical Examinations'!$A:$H,2,FALSE)</f>
        <v>28.78</v>
      </c>
      <c r="B325" s="35">
        <f ca="1">VLOOKUP($A325,'Medical Examinations'!$A:$H,3,FALSE)</f>
        <v>5.68</v>
      </c>
      <c r="C325" s="61">
        <f ca="1">IFERROR(VLOOKUP($A325,'Hospitalisation Details'!$A:$P,16,0),"")</f>
        <v>31</v>
      </c>
      <c r="D325" s="69">
        <f ca="1">IFERROR(VLOOKUP($A325,'Hospitalisation Details'!$A:$P,6,0),"")</f>
        <v>29969.67</v>
      </c>
    </row>
    <row r="326" spans="1:4" x14ac:dyDescent="0.25">
      <c r="A326" s="62">
        <f ca="1">VLOOKUP($A326,'Medical Examinations'!$A:$H,2,FALSE)</f>
        <v>18.329999999999998</v>
      </c>
      <c r="B326" s="35">
        <f ca="1">VLOOKUP($A326,'Medical Examinations'!$A:$H,3,FALSE)</f>
        <v>5.57</v>
      </c>
      <c r="C326" s="61">
        <f ca="1">IFERROR(VLOOKUP($A326,'Hospitalisation Details'!$A:$P,16,0),"")</f>
        <v>46</v>
      </c>
      <c r="D326" s="69">
        <f ca="1">IFERROR(VLOOKUP($A326,'Hospitalisation Details'!$A:$P,6,0),"")</f>
        <v>29933.75</v>
      </c>
    </row>
    <row r="327" spans="1:4" x14ac:dyDescent="0.25">
      <c r="A327" s="62">
        <f ca="1">VLOOKUP($A327,'Medical Examinations'!$A:$H,2,FALSE)</f>
        <v>26.39</v>
      </c>
      <c r="B327" s="35">
        <f ca="1">VLOOKUP($A327,'Medical Examinations'!$A:$H,3,FALSE)</f>
        <v>4.58</v>
      </c>
      <c r="C327" s="61">
        <f ca="1">IFERROR(VLOOKUP($A327,'Hospitalisation Details'!$A:$P,16,0),"")</f>
        <v>34</v>
      </c>
      <c r="D327" s="69">
        <f ca="1">IFERROR(VLOOKUP($A327,'Hospitalisation Details'!$A:$P,6,0),"")</f>
        <v>29929.56</v>
      </c>
    </row>
    <row r="328" spans="1:4" x14ac:dyDescent="0.25">
      <c r="A328" s="62">
        <f ca="1">VLOOKUP($A328,'Medical Examinations'!$A:$H,2,FALSE)</f>
        <v>19.260000000000002</v>
      </c>
      <c r="B328" s="35">
        <f ca="1">VLOOKUP($A328,'Medical Examinations'!$A:$H,3,FALSE)</f>
        <v>8.9600000000000009</v>
      </c>
      <c r="C328" s="61">
        <f ca="1">IFERROR(VLOOKUP($A328,'Hospitalisation Details'!$A:$P,16,0),"")</f>
        <v>47</v>
      </c>
      <c r="D328" s="69">
        <f ca="1">IFERROR(VLOOKUP($A328,'Hospitalisation Details'!$A:$P,6,0),"")</f>
        <v>29899.25</v>
      </c>
    </row>
    <row r="329" spans="1:4" x14ac:dyDescent="0.25">
      <c r="A329" s="62">
        <f ca="1">VLOOKUP($A329,'Medical Examinations'!$A:$H,2,FALSE)</f>
        <v>26.92</v>
      </c>
      <c r="B329" s="35">
        <f ca="1">VLOOKUP($A329,'Medical Examinations'!$A:$H,3,FALSE)</f>
        <v>6.09</v>
      </c>
      <c r="C329" s="61">
        <f ca="1">IFERROR(VLOOKUP($A329,'Hospitalisation Details'!$A:$P,16,0),"")</f>
        <v>33</v>
      </c>
      <c r="D329" s="69">
        <f ca="1">IFERROR(VLOOKUP($A329,'Hospitalisation Details'!$A:$P,6,0),"")</f>
        <v>29852.48</v>
      </c>
    </row>
    <row r="330" spans="1:4" x14ac:dyDescent="0.25">
      <c r="A330" s="62">
        <f ca="1">VLOOKUP($A330,'Medical Examinations'!$A:$H,2,FALSE)</f>
        <v>19.73</v>
      </c>
      <c r="B330" s="35">
        <f ca="1">VLOOKUP($A330,'Medical Examinations'!$A:$H,3,FALSE)</f>
        <v>4.3600000000000003</v>
      </c>
      <c r="C330" s="61">
        <f ca="1">IFERROR(VLOOKUP($A330,'Hospitalisation Details'!$A:$P,16,0),"")</f>
        <v>40</v>
      </c>
      <c r="D330" s="69">
        <f ca="1">IFERROR(VLOOKUP($A330,'Hospitalisation Details'!$A:$P,6,0),"")</f>
        <v>29818.76</v>
      </c>
    </row>
    <row r="331" spans="1:4" x14ac:dyDescent="0.25">
      <c r="A331" s="62">
        <f ca="1">VLOOKUP($A331,'Medical Examinations'!$A:$H,2,FALSE)</f>
        <v>23.56</v>
      </c>
      <c r="B331" s="35">
        <f ca="1">VLOOKUP($A331,'Medical Examinations'!$A:$H,3,FALSE)</f>
        <v>11.74</v>
      </c>
      <c r="C331" s="61">
        <f ca="1">IFERROR(VLOOKUP($A331,'Hospitalisation Details'!$A:$P,16,0),"")</f>
        <v>41</v>
      </c>
      <c r="D331" s="69">
        <f ca="1">IFERROR(VLOOKUP($A331,'Hospitalisation Details'!$A:$P,6,0),"")</f>
        <v>29816.639999999999</v>
      </c>
    </row>
    <row r="332" spans="1:4" x14ac:dyDescent="0.25">
      <c r="A332" s="62">
        <f ca="1">VLOOKUP($A332,'Medical Examinations'!$A:$H,2,FALSE)</f>
        <v>37.67</v>
      </c>
      <c r="B332" s="35">
        <f ca="1">VLOOKUP($A332,'Medical Examinations'!$A:$H,3,FALSE)</f>
        <v>5.89</v>
      </c>
      <c r="C332" s="61">
        <f ca="1">IFERROR(VLOOKUP($A332,'Hospitalisation Details'!$A:$P,16,0),"")</f>
        <v>24</v>
      </c>
      <c r="D332" s="69">
        <f ca="1">IFERROR(VLOOKUP($A332,'Hospitalisation Details'!$A:$P,6,0),"")</f>
        <v>29760.6</v>
      </c>
    </row>
    <row r="333" spans="1:4" x14ac:dyDescent="0.25">
      <c r="A333" s="62">
        <f ca="1">VLOOKUP($A333,'Medical Examinations'!$A:$H,2,FALSE)</f>
        <v>18.73</v>
      </c>
      <c r="B333" s="35">
        <f ca="1">VLOOKUP($A333,'Medical Examinations'!$A:$H,3,FALSE)</f>
        <v>10.64</v>
      </c>
      <c r="C333" s="61">
        <f ca="1">IFERROR(VLOOKUP($A333,'Hospitalisation Details'!$A:$P,16,0),"")</f>
        <v>49</v>
      </c>
      <c r="D333" s="69">
        <f ca="1">IFERROR(VLOOKUP($A333,'Hospitalisation Details'!$A:$P,6,0),"")</f>
        <v>29757.69</v>
      </c>
    </row>
    <row r="334" spans="1:4" x14ac:dyDescent="0.25">
      <c r="A334" s="62">
        <f ca="1">VLOOKUP($A334,'Medical Examinations'!$A:$H,2,FALSE)</f>
        <v>33.090000000000003</v>
      </c>
      <c r="B334" s="35">
        <f ca="1">VLOOKUP($A334,'Medical Examinations'!$A:$H,3,FALSE)</f>
        <v>6.06</v>
      </c>
      <c r="C334" s="61">
        <f ca="1">IFERROR(VLOOKUP($A334,'Hospitalisation Details'!$A:$P,16,0),"")</f>
        <v>29</v>
      </c>
      <c r="D334" s="69">
        <f ca="1">IFERROR(VLOOKUP($A334,'Hospitalisation Details'!$A:$P,6,0),"")</f>
        <v>29622.69</v>
      </c>
    </row>
    <row r="335" spans="1:4" x14ac:dyDescent="0.25">
      <c r="A335" s="62">
        <f ca="1">VLOOKUP($A335,'Medical Examinations'!$A:$H,2,FALSE)</f>
        <v>18.329999999999998</v>
      </c>
      <c r="B335" s="35">
        <f ca="1">VLOOKUP($A335,'Medical Examinations'!$A:$H,3,FALSE)</f>
        <v>7.46</v>
      </c>
      <c r="C335" s="61">
        <f ca="1">IFERROR(VLOOKUP($A335,'Hospitalisation Details'!$A:$P,16,0),"")</f>
        <v>47</v>
      </c>
      <c r="D335" s="69">
        <f ca="1">IFERROR(VLOOKUP($A335,'Hospitalisation Details'!$A:$P,6,0),"")</f>
        <v>29583.8</v>
      </c>
    </row>
    <row r="336" spans="1:4" x14ac:dyDescent="0.25">
      <c r="A336" s="62">
        <f ca="1">VLOOKUP($A336,'Medical Examinations'!$A:$H,2,FALSE)</f>
        <v>27.74</v>
      </c>
      <c r="B336" s="35">
        <f ca="1">VLOOKUP($A336,'Medical Examinations'!$A:$H,3,FALSE)</f>
        <v>4.68</v>
      </c>
      <c r="C336" s="61">
        <f ca="1">IFERROR(VLOOKUP($A336,'Hospitalisation Details'!$A:$P,16,0),"")</f>
        <v>63</v>
      </c>
      <c r="D336" s="69">
        <f ca="1">IFERROR(VLOOKUP($A336,'Hospitalisation Details'!$A:$P,6,0),"")</f>
        <v>29523.17</v>
      </c>
    </row>
    <row r="337" spans="1:4" x14ac:dyDescent="0.25">
      <c r="A337" s="62">
        <f ca="1">VLOOKUP($A337,'Medical Examinations'!$A:$H,2,FALSE)</f>
        <v>24.2</v>
      </c>
      <c r="B337" s="35">
        <f ca="1">VLOOKUP($A337,'Medical Examinations'!$A:$H,3,FALSE)</f>
        <v>6.15</v>
      </c>
      <c r="C337" s="61">
        <f ca="1">IFERROR(VLOOKUP($A337,'Hospitalisation Details'!$A:$P,16,0),"")</f>
        <v>35</v>
      </c>
      <c r="D337" s="69">
        <f ca="1">IFERROR(VLOOKUP($A337,'Hospitalisation Details'!$A:$P,6,0),"")</f>
        <v>29443.59</v>
      </c>
    </row>
    <row r="338" spans="1:4" x14ac:dyDescent="0.25">
      <c r="A338" s="62">
        <f ca="1">VLOOKUP($A338,'Medical Examinations'!$A:$H,2,FALSE)</f>
        <v>22.03</v>
      </c>
      <c r="B338" s="35">
        <f ca="1">VLOOKUP($A338,'Medical Examinations'!$A:$H,3,FALSE)</f>
        <v>4.28</v>
      </c>
      <c r="C338" s="61">
        <f ca="1">IFERROR(VLOOKUP($A338,'Hospitalisation Details'!$A:$P,16,0),"")</f>
        <v>37</v>
      </c>
      <c r="D338" s="69">
        <f ca="1">IFERROR(VLOOKUP($A338,'Hospitalisation Details'!$A:$P,6,0),"")</f>
        <v>29352.560000000001</v>
      </c>
    </row>
    <row r="339" spans="1:4" x14ac:dyDescent="0.25">
      <c r="A339" s="62">
        <f ca="1">VLOOKUP($A339,'Medical Examinations'!$A:$H,2,FALSE)</f>
        <v>26.885000000000002</v>
      </c>
      <c r="B339" s="35">
        <f ca="1">VLOOKUP($A339,'Medical Examinations'!$A:$H,3,FALSE)</f>
        <v>9.86</v>
      </c>
      <c r="C339" s="61">
        <f ca="1">IFERROR(VLOOKUP($A339,'Hospitalisation Details'!$A:$P,16,0),"")</f>
        <v>65</v>
      </c>
      <c r="D339" s="69">
        <f ca="1">IFERROR(VLOOKUP($A339,'Hospitalisation Details'!$A:$P,6,0),"")</f>
        <v>29330.98</v>
      </c>
    </row>
    <row r="340" spans="1:4" x14ac:dyDescent="0.25">
      <c r="A340" s="62">
        <f ca="1">VLOOKUP($A340,'Medical Examinations'!$A:$H,2,FALSE)</f>
        <v>16.36</v>
      </c>
      <c r="B340" s="35">
        <f ca="1">VLOOKUP($A340,'Medical Examinations'!$A:$H,3,FALSE)</f>
        <v>11.19</v>
      </c>
      <c r="C340" s="61">
        <f ca="1">IFERROR(VLOOKUP($A340,'Hospitalisation Details'!$A:$P,16,0),"")</f>
        <v>44</v>
      </c>
      <c r="D340" s="69">
        <f ca="1">IFERROR(VLOOKUP($A340,'Hospitalisation Details'!$A:$P,6,0),"")</f>
        <v>29227.599999999999</v>
      </c>
    </row>
    <row r="341" spans="1:4" x14ac:dyDescent="0.25">
      <c r="A341" s="62">
        <f ca="1">VLOOKUP($A341,'Medical Examinations'!$A:$H,2,FALSE)</f>
        <v>32.299999999999997</v>
      </c>
      <c r="B341" s="35">
        <f ca="1">VLOOKUP($A341,'Medical Examinations'!$A:$H,3,FALSE)</f>
        <v>4.8899999999999997</v>
      </c>
      <c r="C341" s="61">
        <f ca="1">IFERROR(VLOOKUP($A341,'Hospitalisation Details'!$A:$P,16,0),"")</f>
        <v>53</v>
      </c>
      <c r="D341" s="69">
        <f ca="1">IFERROR(VLOOKUP($A341,'Hospitalisation Details'!$A:$P,6,0),"")</f>
        <v>29186.48</v>
      </c>
    </row>
    <row r="342" spans="1:4" x14ac:dyDescent="0.25">
      <c r="A342" s="62">
        <f ca="1">VLOOKUP($A342,'Medical Examinations'!$A:$H,2,FALSE)</f>
        <v>16.05</v>
      </c>
      <c r="B342" s="35">
        <f ca="1">VLOOKUP($A342,'Medical Examinations'!$A:$H,3,FALSE)</f>
        <v>4.3499999999999996</v>
      </c>
      <c r="C342" s="61">
        <f ca="1">IFERROR(VLOOKUP($A342,'Hospitalisation Details'!$A:$P,16,0),"")</f>
        <v>46</v>
      </c>
      <c r="D342" s="69">
        <f ca="1">IFERROR(VLOOKUP($A342,'Hospitalisation Details'!$A:$P,6,0),"")</f>
        <v>29160.39</v>
      </c>
    </row>
    <row r="343" spans="1:4" x14ac:dyDescent="0.25">
      <c r="A343" s="62">
        <f ca="1">VLOOKUP($A343,'Medical Examinations'!$A:$H,2,FALSE)</f>
        <v>29.07</v>
      </c>
      <c r="B343" s="35">
        <f ca="1">VLOOKUP($A343,'Medical Examinations'!$A:$H,3,FALSE)</f>
        <v>8.66</v>
      </c>
      <c r="C343" s="61">
        <f ca="1">IFERROR(VLOOKUP($A343,'Hospitalisation Details'!$A:$P,16,0),"")</f>
        <v>61</v>
      </c>
      <c r="D343" s="69">
        <f ca="1">IFERROR(VLOOKUP($A343,'Hospitalisation Details'!$A:$P,6,0),"")</f>
        <v>29141.360000000001</v>
      </c>
    </row>
    <row r="344" spans="1:4" x14ac:dyDescent="0.25">
      <c r="A344" s="62">
        <f ca="1">VLOOKUP($A344,'Medical Examinations'!$A:$H,2,FALSE)</f>
        <v>17.43</v>
      </c>
      <c r="B344" s="35">
        <f ca="1">VLOOKUP($A344,'Medical Examinations'!$A:$H,3,FALSE)</f>
        <v>8.64</v>
      </c>
      <c r="C344" s="61">
        <f ca="1">IFERROR(VLOOKUP($A344,'Hospitalisation Details'!$A:$P,16,0),"")</f>
        <v>44</v>
      </c>
      <c r="D344" s="69">
        <f ca="1">IFERROR(VLOOKUP($A344,'Hospitalisation Details'!$A:$P,6,0),"")</f>
        <v>29114.77</v>
      </c>
    </row>
    <row r="345" spans="1:4" x14ac:dyDescent="0.25">
      <c r="A345" s="62">
        <f ca="1">VLOOKUP($A345,'Medical Examinations'!$A:$H,2,FALSE)</f>
        <v>19.329999999999998</v>
      </c>
      <c r="B345" s="35">
        <f ca="1">VLOOKUP($A345,'Medical Examinations'!$A:$H,3,FALSE)</f>
        <v>4.2699999999999996</v>
      </c>
      <c r="C345" s="61">
        <f ca="1">IFERROR(VLOOKUP($A345,'Hospitalisation Details'!$A:$P,16,0),"")</f>
        <v>42</v>
      </c>
      <c r="D345" s="69">
        <f ca="1">IFERROR(VLOOKUP($A345,'Hospitalisation Details'!$A:$P,6,0),"")</f>
        <v>29114.21</v>
      </c>
    </row>
    <row r="346" spans="1:4" x14ac:dyDescent="0.25">
      <c r="A346" s="62">
        <f ca="1">VLOOKUP($A346,'Medical Examinations'!$A:$H,2,FALSE)</f>
        <v>30.52</v>
      </c>
      <c r="B346" s="35">
        <f ca="1">VLOOKUP($A346,'Medical Examinations'!$A:$H,3,FALSE)</f>
        <v>4.21</v>
      </c>
      <c r="C346" s="61">
        <f ca="1">IFERROR(VLOOKUP($A346,'Hospitalisation Details'!$A:$P,16,0),"")</f>
        <v>30</v>
      </c>
      <c r="D346" s="69">
        <f ca="1">IFERROR(VLOOKUP($A346,'Hospitalisation Details'!$A:$P,6,0),"")</f>
        <v>29007.82</v>
      </c>
    </row>
    <row r="347" spans="1:4" x14ac:dyDescent="0.25">
      <c r="A347" s="62">
        <f ca="1">VLOOKUP($A347,'Medical Examinations'!$A:$H,2,FALSE)</f>
        <v>39.21</v>
      </c>
      <c r="B347" s="35">
        <f ca="1">VLOOKUP($A347,'Medical Examinations'!$A:$H,3,FALSE)</f>
        <v>5.04</v>
      </c>
      <c r="C347" s="61">
        <f ca="1">IFERROR(VLOOKUP($A347,'Hospitalisation Details'!$A:$P,16,0),"")</f>
        <v>19</v>
      </c>
      <c r="D347" s="69">
        <f ca="1">IFERROR(VLOOKUP($A347,'Hospitalisation Details'!$A:$P,6,0),"")</f>
        <v>28998.68</v>
      </c>
    </row>
    <row r="348" spans="1:4" x14ac:dyDescent="0.25">
      <c r="A348" s="62">
        <f ca="1">VLOOKUP($A348,'Medical Examinations'!$A:$H,2,FALSE)</f>
        <v>26.98</v>
      </c>
      <c r="B348" s="35">
        <f ca="1">VLOOKUP($A348,'Medical Examinations'!$A:$H,3,FALSE)</f>
        <v>5.21</v>
      </c>
      <c r="C348" s="61">
        <f ca="1">IFERROR(VLOOKUP($A348,'Hospitalisation Details'!$A:$P,16,0),"")</f>
        <v>63</v>
      </c>
      <c r="D348" s="69">
        <f ca="1">IFERROR(VLOOKUP($A348,'Hospitalisation Details'!$A:$P,6,0),"")</f>
        <v>28950.47</v>
      </c>
    </row>
    <row r="349" spans="1:4" x14ac:dyDescent="0.25">
      <c r="A349" s="62">
        <f ca="1">VLOOKUP($A349,'Medical Examinations'!$A:$H,2,FALSE)</f>
        <v>25.84</v>
      </c>
      <c r="B349" s="35">
        <f ca="1">VLOOKUP($A349,'Medical Examinations'!$A:$H,3,FALSE)</f>
        <v>8.83</v>
      </c>
      <c r="C349" s="61">
        <f ca="1">IFERROR(VLOOKUP($A349,'Hospitalisation Details'!$A:$P,16,0),"")</f>
        <v>60</v>
      </c>
      <c r="D349" s="69">
        <f ca="1">IFERROR(VLOOKUP($A349,'Hospitalisation Details'!$A:$P,6,0),"")</f>
        <v>28923.14</v>
      </c>
    </row>
    <row r="350" spans="1:4" x14ac:dyDescent="0.25">
      <c r="A350" s="62">
        <f ca="1">VLOOKUP($A350,'Medical Examinations'!$A:$H,2,FALSE)</f>
        <v>28.31</v>
      </c>
      <c r="B350" s="35">
        <f ca="1">VLOOKUP($A350,'Medical Examinations'!$A:$H,3,FALSE)</f>
        <v>8.4700000000000006</v>
      </c>
      <c r="C350" s="61">
        <f ca="1">IFERROR(VLOOKUP($A350,'Hospitalisation Details'!$A:$P,16,0),"")</f>
        <v>61</v>
      </c>
      <c r="D350" s="69">
        <f ca="1">IFERROR(VLOOKUP($A350,'Hospitalisation Details'!$A:$P,6,0),"")</f>
        <v>28868.66</v>
      </c>
    </row>
    <row r="351" spans="1:4" x14ac:dyDescent="0.25">
      <c r="A351" s="62">
        <f ca="1">VLOOKUP($A351,'Medical Examinations'!$A:$H,2,FALSE)</f>
        <v>23.94</v>
      </c>
      <c r="B351" s="35">
        <f ca="1">VLOOKUP($A351,'Medical Examinations'!$A:$H,3,FALSE)</f>
        <v>4.2</v>
      </c>
      <c r="C351" s="61">
        <f ca="1">IFERROR(VLOOKUP($A351,'Hospitalisation Details'!$A:$P,16,0),"")</f>
        <v>32</v>
      </c>
      <c r="D351" s="69">
        <f ca="1">IFERROR(VLOOKUP($A351,'Hospitalisation Details'!$A:$P,6,0),"")</f>
        <v>28716.14</v>
      </c>
    </row>
    <row r="352" spans="1:4" x14ac:dyDescent="0.25">
      <c r="A352" s="62">
        <f ca="1">VLOOKUP($A352,'Medical Examinations'!$A:$H,2,FALSE)</f>
        <v>20.03</v>
      </c>
      <c r="B352" s="35">
        <f ca="1">VLOOKUP($A352,'Medical Examinations'!$A:$H,3,FALSE)</f>
        <v>6.14</v>
      </c>
      <c r="C352" s="61">
        <f ca="1">IFERROR(VLOOKUP($A352,'Hospitalisation Details'!$A:$P,16,0),"")</f>
        <v>37</v>
      </c>
      <c r="D352" s="69">
        <f ca="1">IFERROR(VLOOKUP($A352,'Hospitalisation Details'!$A:$P,6,0),"")</f>
        <v>28542.86</v>
      </c>
    </row>
    <row r="353" spans="1:4" x14ac:dyDescent="0.25">
      <c r="A353" s="62">
        <f ca="1">VLOOKUP($A353,'Medical Examinations'!$A:$H,2,FALSE)</f>
        <v>41.42</v>
      </c>
      <c r="B353" s="35">
        <f ca="1">VLOOKUP($A353,'Medical Examinations'!$A:$H,3,FALSE)</f>
        <v>6.07</v>
      </c>
      <c r="C353" s="61">
        <f ca="1">IFERROR(VLOOKUP($A353,'Hospitalisation Details'!$A:$P,16,0),"")</f>
        <v>40</v>
      </c>
      <c r="D353" s="69">
        <f ca="1">IFERROR(VLOOKUP($A353,'Hospitalisation Details'!$A:$P,6,0),"")</f>
        <v>28476.73</v>
      </c>
    </row>
    <row r="354" spans="1:4" x14ac:dyDescent="0.25">
      <c r="A354" s="62">
        <f ca="1">VLOOKUP($A354,'Medical Examinations'!$A:$H,2,FALSE)</f>
        <v>36.67</v>
      </c>
      <c r="B354" s="35">
        <f ca="1">VLOOKUP($A354,'Medical Examinations'!$A:$H,3,FALSE)</f>
        <v>10.210000000000001</v>
      </c>
      <c r="C354" s="61">
        <f ca="1">IFERROR(VLOOKUP($A354,'Hospitalisation Details'!$A:$P,16,0),"")</f>
        <v>48</v>
      </c>
      <c r="D354" s="69">
        <f ca="1">IFERROR(VLOOKUP($A354,'Hospitalisation Details'!$A:$P,6,0),"")</f>
        <v>28468.92</v>
      </c>
    </row>
    <row r="355" spans="1:4" x14ac:dyDescent="0.25">
      <c r="A355" s="62">
        <f ca="1">VLOOKUP($A355,'Medical Examinations'!$A:$H,2,FALSE)</f>
        <v>27.645</v>
      </c>
      <c r="B355" s="35">
        <f ca="1">VLOOKUP($A355,'Medical Examinations'!$A:$H,3,FALSE)</f>
        <v>4.6900000000000004</v>
      </c>
      <c r="C355" s="61">
        <f ca="1">IFERROR(VLOOKUP($A355,'Hospitalisation Details'!$A:$P,16,0),"")</f>
        <v>45</v>
      </c>
      <c r="D355" s="69">
        <f ca="1">IFERROR(VLOOKUP($A355,'Hospitalisation Details'!$A:$P,6,0),"")</f>
        <v>28340.19</v>
      </c>
    </row>
    <row r="356" spans="1:4" x14ac:dyDescent="0.25">
      <c r="A356" s="62">
        <f ca="1">VLOOKUP($A356,'Medical Examinations'!$A:$H,2,FALSE)</f>
        <v>22.72</v>
      </c>
      <c r="B356" s="35">
        <f ca="1">VLOOKUP($A356,'Medical Examinations'!$A:$H,3,FALSE)</f>
        <v>5.71</v>
      </c>
      <c r="C356" s="61">
        <f ca="1">IFERROR(VLOOKUP($A356,'Hospitalisation Details'!$A:$P,16,0),"")</f>
        <v>32</v>
      </c>
      <c r="D356" s="69">
        <f ca="1">IFERROR(VLOOKUP($A356,'Hospitalisation Details'!$A:$P,6,0),"")</f>
        <v>28302.33</v>
      </c>
    </row>
    <row r="357" spans="1:4" x14ac:dyDescent="0.25">
      <c r="A357" s="62">
        <f ca="1">VLOOKUP($A357,'Medical Examinations'!$A:$H,2,FALSE)</f>
        <v>36.520000000000003</v>
      </c>
      <c r="B357" s="35">
        <f ca="1">VLOOKUP($A357,'Medical Examinations'!$A:$H,3,FALSE)</f>
        <v>9.07</v>
      </c>
      <c r="C357" s="61">
        <f ca="1">IFERROR(VLOOKUP($A357,'Hospitalisation Details'!$A:$P,16,0),"")</f>
        <v>59</v>
      </c>
      <c r="D357" s="69">
        <f ca="1">IFERROR(VLOOKUP($A357,'Hospitalisation Details'!$A:$P,6,0),"")</f>
        <v>28287.9</v>
      </c>
    </row>
    <row r="358" spans="1:4" x14ac:dyDescent="0.25">
      <c r="A358" s="62">
        <f ca="1">VLOOKUP($A358,'Medical Examinations'!$A:$H,2,FALSE)</f>
        <v>33.96</v>
      </c>
      <c r="B358" s="35">
        <f ca="1">VLOOKUP($A358,'Medical Examinations'!$A:$H,3,FALSE)</f>
        <v>4.99</v>
      </c>
      <c r="C358" s="61">
        <f ca="1">IFERROR(VLOOKUP($A358,'Hospitalisation Details'!$A:$P,16,0),"")</f>
        <v>23</v>
      </c>
      <c r="D358" s="69">
        <f ca="1">IFERROR(VLOOKUP($A358,'Hospitalisation Details'!$A:$P,6,0),"")</f>
        <v>28245.34</v>
      </c>
    </row>
    <row r="359" spans="1:4" x14ac:dyDescent="0.25">
      <c r="A359" s="62">
        <f ca="1">VLOOKUP($A359,'Medical Examinations'!$A:$H,2,FALSE)</f>
        <v>26.695</v>
      </c>
      <c r="B359" s="35">
        <f ca="1">VLOOKUP($A359,'Medical Examinations'!$A:$H,3,FALSE)</f>
        <v>8.31</v>
      </c>
      <c r="C359" s="61">
        <f ca="1">IFERROR(VLOOKUP($A359,'Hospitalisation Details'!$A:$P,16,0),"")</f>
        <v>62</v>
      </c>
      <c r="D359" s="69">
        <f ca="1">IFERROR(VLOOKUP($A359,'Hospitalisation Details'!$A:$P,6,0),"")</f>
        <v>28101.33</v>
      </c>
    </row>
    <row r="360" spans="1:4" x14ac:dyDescent="0.25">
      <c r="A360" s="62">
        <f ca="1">VLOOKUP($A360,'Medical Examinations'!$A:$H,2,FALSE)</f>
        <v>18.45</v>
      </c>
      <c r="B360" s="35">
        <f ca="1">VLOOKUP($A360,'Medical Examinations'!$A:$H,3,FALSE)</f>
        <v>5.07</v>
      </c>
      <c r="C360" s="61">
        <f ca="1">IFERROR(VLOOKUP($A360,'Hospitalisation Details'!$A:$P,16,0),"")</f>
        <v>37</v>
      </c>
      <c r="D360" s="69">
        <f ca="1">IFERROR(VLOOKUP($A360,'Hospitalisation Details'!$A:$P,6,0),"")</f>
        <v>28006.94</v>
      </c>
    </row>
    <row r="361" spans="1:4" x14ac:dyDescent="0.25">
      <c r="A361" s="62">
        <f ca="1">VLOOKUP($A361,'Medical Examinations'!$A:$H,2,FALSE)</f>
        <v>33.18</v>
      </c>
      <c r="B361" s="35">
        <f ca="1">VLOOKUP($A361,'Medical Examinations'!$A:$H,3,FALSE)</f>
        <v>4.79</v>
      </c>
      <c r="C361" s="61">
        <f ca="1">IFERROR(VLOOKUP($A361,'Hospitalisation Details'!$A:$P,16,0),"")</f>
        <v>23</v>
      </c>
      <c r="D361" s="69">
        <f ca="1">IFERROR(VLOOKUP($A361,'Hospitalisation Details'!$A:$P,6,0),"")</f>
        <v>27980.77</v>
      </c>
    </row>
    <row r="362" spans="1:4" x14ac:dyDescent="0.25">
      <c r="A362" s="62">
        <f ca="1">VLOOKUP($A362,'Medical Examinations'!$A:$H,2,FALSE)</f>
        <v>36.1</v>
      </c>
      <c r="B362" s="35">
        <f ca="1">VLOOKUP($A362,'Medical Examinations'!$A:$H,3,FALSE)</f>
        <v>11.39</v>
      </c>
      <c r="C362" s="61">
        <f ca="1">IFERROR(VLOOKUP($A362,'Hospitalisation Details'!$A:$P,16,0),"")</f>
        <v>61</v>
      </c>
      <c r="D362" s="69">
        <f ca="1">IFERROR(VLOOKUP($A362,'Hospitalisation Details'!$A:$P,6,0),"")</f>
        <v>27941.29</v>
      </c>
    </row>
    <row r="363" spans="1:4" x14ac:dyDescent="0.25">
      <c r="A363" s="62">
        <f ca="1">VLOOKUP($A363,'Medical Examinations'!$A:$H,2,FALSE)</f>
        <v>22.77</v>
      </c>
      <c r="B363" s="35">
        <f ca="1">VLOOKUP($A363,'Medical Examinations'!$A:$H,3,FALSE)</f>
        <v>6</v>
      </c>
      <c r="C363" s="61">
        <f ca="1">IFERROR(VLOOKUP($A363,'Hospitalisation Details'!$A:$P,16,0),"")</f>
        <v>32</v>
      </c>
      <c r="D363" s="69">
        <f ca="1">IFERROR(VLOOKUP($A363,'Hospitalisation Details'!$A:$P,6,0),"")</f>
        <v>27931.11</v>
      </c>
    </row>
    <row r="364" spans="1:4" x14ac:dyDescent="0.25">
      <c r="A364" s="62">
        <f ca="1">VLOOKUP($A364,'Medical Examinations'!$A:$H,2,FALSE)</f>
        <v>21.24</v>
      </c>
      <c r="B364" s="35">
        <f ca="1">VLOOKUP($A364,'Medical Examinations'!$A:$H,3,FALSE)</f>
        <v>5.13</v>
      </c>
      <c r="C364" s="61">
        <f ca="1">IFERROR(VLOOKUP($A364,'Hospitalisation Details'!$A:$P,16,0),"")</f>
        <v>33</v>
      </c>
      <c r="D364" s="69">
        <f ca="1">IFERROR(VLOOKUP($A364,'Hospitalisation Details'!$A:$P,6,0),"")</f>
        <v>27925.86</v>
      </c>
    </row>
    <row r="365" spans="1:4" x14ac:dyDescent="0.25">
      <c r="A365" s="62">
        <f ca="1">VLOOKUP($A365,'Medical Examinations'!$A:$H,2,FALSE)</f>
        <v>17.600000000000001</v>
      </c>
      <c r="B365" s="35">
        <f ca="1">VLOOKUP($A365,'Medical Examinations'!$A:$H,3,FALSE)</f>
        <v>5.26</v>
      </c>
      <c r="C365" s="61">
        <f ca="1">IFERROR(VLOOKUP($A365,'Hospitalisation Details'!$A:$P,16,0),"")</f>
        <v>37</v>
      </c>
      <c r="D365" s="69">
        <f ca="1">IFERROR(VLOOKUP($A365,'Hospitalisation Details'!$A:$P,6,0),"")</f>
        <v>27849.94</v>
      </c>
    </row>
    <row r="366" spans="1:4" x14ac:dyDescent="0.25">
      <c r="A366" s="62">
        <f ca="1">VLOOKUP($A366,'Medical Examinations'!$A:$H,2,FALSE)</f>
        <v>26.29</v>
      </c>
      <c r="B366" s="35">
        <f ca="1">VLOOKUP($A366,'Medical Examinations'!$A:$H,3,FALSE)</f>
        <v>6.84</v>
      </c>
      <c r="C366" s="61">
        <f ca="1">IFERROR(VLOOKUP($A366,'Hospitalisation Details'!$A:$P,16,0),"")</f>
        <v>62</v>
      </c>
      <c r="D366" s="69">
        <f ca="1">IFERROR(VLOOKUP($A366,'Hospitalisation Details'!$A:$P,6,0),"")</f>
        <v>27808.73</v>
      </c>
    </row>
    <row r="367" spans="1:4" x14ac:dyDescent="0.25">
      <c r="A367" s="62">
        <f ca="1">VLOOKUP($A367,'Medical Examinations'!$A:$H,2,FALSE)</f>
        <v>35.31</v>
      </c>
      <c r="B367" s="35">
        <f ca="1">VLOOKUP($A367,'Medical Examinations'!$A:$H,3,FALSE)</f>
        <v>9.0399999999999991</v>
      </c>
      <c r="C367" s="61">
        <f ca="1">IFERROR(VLOOKUP($A367,'Hospitalisation Details'!$A:$P,16,0),"")</f>
        <v>20</v>
      </c>
      <c r="D367" s="69">
        <f ca="1">IFERROR(VLOOKUP($A367,'Hospitalisation Details'!$A:$P,6,0),"")</f>
        <v>27724.29</v>
      </c>
    </row>
    <row r="368" spans="1:4" x14ac:dyDescent="0.25">
      <c r="A368" s="62">
        <f ca="1">VLOOKUP($A368,'Medical Examinations'!$A:$H,2,FALSE)</f>
        <v>27.04</v>
      </c>
      <c r="B368" s="35">
        <f ca="1">VLOOKUP($A368,'Medical Examinations'!$A:$H,3,FALSE)</f>
        <v>4.0999999999999996</v>
      </c>
      <c r="C368" s="61">
        <f ca="1">IFERROR(VLOOKUP($A368,'Hospitalisation Details'!$A:$P,16,0),"")</f>
        <v>30</v>
      </c>
      <c r="D368" s="69">
        <f ca="1">IFERROR(VLOOKUP($A368,'Hospitalisation Details'!$A:$P,6,0),"")</f>
        <v>27696.11</v>
      </c>
    </row>
    <row r="369" spans="1:4" x14ac:dyDescent="0.25">
      <c r="A369" s="62">
        <f ca="1">VLOOKUP($A369,'Medical Examinations'!$A:$H,2,FALSE)</f>
        <v>30.23</v>
      </c>
      <c r="B369" s="35">
        <f ca="1">VLOOKUP($A369,'Medical Examinations'!$A:$H,3,FALSE)</f>
        <v>4.2300000000000004</v>
      </c>
      <c r="C369" s="61">
        <f ca="1">IFERROR(VLOOKUP($A369,'Hospitalisation Details'!$A:$P,16,0),"")</f>
        <v>25</v>
      </c>
      <c r="D369" s="69">
        <f ca="1">IFERROR(VLOOKUP($A369,'Hospitalisation Details'!$A:$P,6,0),"")</f>
        <v>27625.17</v>
      </c>
    </row>
    <row r="370" spans="1:4" x14ac:dyDescent="0.25">
      <c r="A370" s="62">
        <f ca="1">VLOOKUP($A370,'Medical Examinations'!$A:$H,2,FALSE)</f>
        <v>30.6</v>
      </c>
      <c r="B370" s="35">
        <f ca="1">VLOOKUP($A370,'Medical Examinations'!$A:$H,3,FALSE)</f>
        <v>6.48</v>
      </c>
      <c r="C370" s="61">
        <f ca="1">IFERROR(VLOOKUP($A370,'Hospitalisation Details'!$A:$P,16,0),"")</f>
        <v>25</v>
      </c>
      <c r="D370" s="69">
        <f ca="1">IFERROR(VLOOKUP($A370,'Hospitalisation Details'!$A:$P,6,0),"")</f>
        <v>27619.360000000001</v>
      </c>
    </row>
    <row r="371" spans="1:4" x14ac:dyDescent="0.25">
      <c r="A371" s="62">
        <f ca="1">VLOOKUP($A371,'Medical Examinations'!$A:$H,2,FALSE)</f>
        <v>26.8</v>
      </c>
      <c r="B371" s="35">
        <f ca="1">VLOOKUP($A371,'Medical Examinations'!$A:$H,3,FALSE)</f>
        <v>5.53</v>
      </c>
      <c r="C371" s="61">
        <f ca="1">IFERROR(VLOOKUP($A371,'Hospitalisation Details'!$A:$P,16,0),"")</f>
        <v>30</v>
      </c>
      <c r="D371" s="69">
        <f ca="1">IFERROR(VLOOKUP($A371,'Hospitalisation Details'!$A:$P,6,0),"")</f>
        <v>27614.71</v>
      </c>
    </row>
    <row r="372" spans="1:4" x14ac:dyDescent="0.25">
      <c r="A372" s="62">
        <f ca="1">VLOOKUP($A372,'Medical Examinations'!$A:$H,2,FALSE)</f>
        <v>16.86</v>
      </c>
      <c r="B372" s="35">
        <f ca="1">VLOOKUP($A372,'Medical Examinations'!$A:$H,3,FALSE)</f>
        <v>4.07</v>
      </c>
      <c r="C372" s="61">
        <f ca="1">IFERROR(VLOOKUP($A372,'Hospitalisation Details'!$A:$P,16,0),"")</f>
        <v>37</v>
      </c>
      <c r="D372" s="69">
        <f ca="1">IFERROR(VLOOKUP($A372,'Hospitalisation Details'!$A:$P,6,0),"")</f>
        <v>27598.93</v>
      </c>
    </row>
    <row r="373" spans="1:4" x14ac:dyDescent="0.25">
      <c r="A373" s="62">
        <f ca="1">VLOOKUP($A373,'Medical Examinations'!$A:$H,2,FALSE)</f>
        <v>16.3</v>
      </c>
      <c r="B373" s="35">
        <f ca="1">VLOOKUP($A373,'Medical Examinations'!$A:$H,3,FALSE)</f>
        <v>5.51</v>
      </c>
      <c r="C373" s="61">
        <f ca="1">IFERROR(VLOOKUP($A373,'Hospitalisation Details'!$A:$P,16,0),"")</f>
        <v>38</v>
      </c>
      <c r="D373" s="69">
        <f ca="1">IFERROR(VLOOKUP($A373,'Hospitalisation Details'!$A:$P,6,0),"")</f>
        <v>27534.53</v>
      </c>
    </row>
    <row r="374" spans="1:4" x14ac:dyDescent="0.25">
      <c r="A374" s="62">
        <f ca="1">VLOOKUP($A374,'Medical Examinations'!$A:$H,2,FALSE)</f>
        <v>29.81</v>
      </c>
      <c r="B374" s="35">
        <f ca="1">VLOOKUP($A374,'Medical Examinations'!$A:$H,3,FALSE)</f>
        <v>11.66</v>
      </c>
      <c r="C374" s="61">
        <f ca="1">IFERROR(VLOOKUP($A374,'Hospitalisation Details'!$A:$P,16,0),"")</f>
        <v>57</v>
      </c>
      <c r="D374" s="69">
        <f ca="1">IFERROR(VLOOKUP($A374,'Hospitalisation Details'!$A:$P,6,0),"")</f>
        <v>27533.91</v>
      </c>
    </row>
    <row r="375" spans="1:4" x14ac:dyDescent="0.25">
      <c r="A375" s="62">
        <f ca="1">VLOOKUP($A375,'Medical Examinations'!$A:$H,2,FALSE)</f>
        <v>16.329999999999998</v>
      </c>
      <c r="B375" s="35">
        <f ca="1">VLOOKUP($A375,'Medical Examinations'!$A:$H,3,FALSE)</f>
        <v>7.26</v>
      </c>
      <c r="C375" s="61">
        <f ca="1">IFERROR(VLOOKUP($A375,'Hospitalisation Details'!$A:$P,16,0),"")</f>
        <v>41</v>
      </c>
      <c r="D375" s="69">
        <f ca="1">IFERROR(VLOOKUP($A375,'Hospitalisation Details'!$A:$P,6,0),"")</f>
        <v>27495.59</v>
      </c>
    </row>
    <row r="376" spans="1:4" x14ac:dyDescent="0.25">
      <c r="A376" s="62">
        <f ca="1">VLOOKUP($A376,'Medical Examinations'!$A:$H,2,FALSE)</f>
        <v>16.37</v>
      </c>
      <c r="B376" s="35">
        <f ca="1">VLOOKUP($A376,'Medical Examinations'!$A:$H,3,FALSE)</f>
        <v>4.79</v>
      </c>
      <c r="C376" s="61">
        <f ca="1">IFERROR(VLOOKUP($A376,'Hospitalisation Details'!$A:$P,16,0),"")</f>
        <v>37</v>
      </c>
      <c r="D376" s="69">
        <f ca="1">IFERROR(VLOOKUP($A376,'Hospitalisation Details'!$A:$P,6,0),"")</f>
        <v>27432.73</v>
      </c>
    </row>
    <row r="377" spans="1:4" x14ac:dyDescent="0.25">
      <c r="A377" s="62">
        <f ca="1">VLOOKUP($A377,'Medical Examinations'!$A:$H,2,FALSE)</f>
        <v>22.42</v>
      </c>
      <c r="B377" s="35">
        <f ca="1">VLOOKUP($A377,'Medical Examinations'!$A:$H,3,FALSE)</f>
        <v>4.68</v>
      </c>
      <c r="C377" s="61">
        <f ca="1">IFERROR(VLOOKUP($A377,'Hospitalisation Details'!$A:$P,16,0),"")</f>
        <v>34</v>
      </c>
      <c r="D377" s="69">
        <f ca="1">IFERROR(VLOOKUP($A377,'Hospitalisation Details'!$A:$P,6,0),"")</f>
        <v>27375.9</v>
      </c>
    </row>
    <row r="378" spans="1:4" x14ac:dyDescent="0.25">
      <c r="A378" s="62">
        <f ca="1">VLOOKUP($A378,'Medical Examinations'!$A:$H,2,FALSE)</f>
        <v>31.35</v>
      </c>
      <c r="B378" s="35">
        <f ca="1">VLOOKUP($A378,'Medical Examinations'!$A:$H,3,FALSE)</f>
        <v>4.33</v>
      </c>
      <c r="C378" s="61">
        <f ca="1">IFERROR(VLOOKUP($A378,'Hospitalisation Details'!$A:$P,16,0),"")</f>
        <v>53</v>
      </c>
      <c r="D378" s="69">
        <f ca="1">IFERROR(VLOOKUP($A378,'Hospitalisation Details'!$A:$P,6,0),"")</f>
        <v>27346.04</v>
      </c>
    </row>
    <row r="379" spans="1:4" x14ac:dyDescent="0.25">
      <c r="A379" s="62">
        <f ca="1">VLOOKUP($A379,'Medical Examinations'!$A:$H,2,FALSE)</f>
        <v>31.9</v>
      </c>
      <c r="B379" s="35">
        <f ca="1">VLOOKUP($A379,'Medical Examinations'!$A:$H,3,FALSE)</f>
        <v>11.89</v>
      </c>
      <c r="C379" s="61">
        <f ca="1">IFERROR(VLOOKUP($A379,'Hospitalisation Details'!$A:$P,16,0),"")</f>
        <v>55</v>
      </c>
      <c r="D379" s="69">
        <f ca="1">IFERROR(VLOOKUP($A379,'Hospitalisation Details'!$A:$P,6,0),"")</f>
        <v>27322.73</v>
      </c>
    </row>
    <row r="380" spans="1:4" x14ac:dyDescent="0.25">
      <c r="A380" s="62">
        <f ca="1">VLOOKUP($A380,'Medical Examinations'!$A:$H,2,FALSE)</f>
        <v>30.6</v>
      </c>
      <c r="B380" s="35">
        <f ca="1">VLOOKUP($A380,'Medical Examinations'!$A:$H,3,FALSE)</f>
        <v>5.24</v>
      </c>
      <c r="C380" s="61">
        <f ca="1">IFERROR(VLOOKUP($A380,'Hospitalisation Details'!$A:$P,16,0),"")</f>
        <v>23</v>
      </c>
      <c r="D380" s="69">
        <f ca="1">IFERROR(VLOOKUP($A380,'Hospitalisation Details'!$A:$P,6,0),"")</f>
        <v>27236.959999999999</v>
      </c>
    </row>
    <row r="381" spans="1:4" x14ac:dyDescent="0.25">
      <c r="A381" s="62">
        <f ca="1">VLOOKUP($A381,'Medical Examinations'!$A:$H,2,FALSE)</f>
        <v>28.975000000000001</v>
      </c>
      <c r="B381" s="35">
        <f ca="1">VLOOKUP($A381,'Medical Examinations'!$A:$H,3,FALSE)</f>
        <v>7.63</v>
      </c>
      <c r="C381" s="61">
        <f ca="1">IFERROR(VLOOKUP($A381,'Hospitalisation Details'!$A:$P,16,0),"")</f>
        <v>57</v>
      </c>
      <c r="D381" s="69">
        <f ca="1">IFERROR(VLOOKUP($A381,'Hospitalisation Details'!$A:$P,6,0),"")</f>
        <v>27218.44</v>
      </c>
    </row>
    <row r="382" spans="1:4" x14ac:dyDescent="0.25">
      <c r="A382" s="62">
        <f ca="1">VLOOKUP($A382,'Medical Examinations'!$A:$H,2,FALSE)</f>
        <v>24.86</v>
      </c>
      <c r="B382" s="35">
        <f ca="1">VLOOKUP($A382,'Medical Examinations'!$A:$H,3,FALSE)</f>
        <v>8.92</v>
      </c>
      <c r="C382" s="61">
        <f ca="1">IFERROR(VLOOKUP($A382,'Hospitalisation Details'!$A:$P,16,0),"")</f>
        <v>52</v>
      </c>
      <c r="D382" s="69">
        <f ca="1">IFERROR(VLOOKUP($A382,'Hospitalisation Details'!$A:$P,6,0),"")</f>
        <v>27117.99</v>
      </c>
    </row>
    <row r="383" spans="1:4" x14ac:dyDescent="0.25">
      <c r="A383" s="62">
        <f ca="1">VLOOKUP($A383,'Medical Examinations'!$A:$H,2,FALSE)</f>
        <v>19.54</v>
      </c>
      <c r="B383" s="35">
        <f ca="1">VLOOKUP($A383,'Medical Examinations'!$A:$H,3,FALSE)</f>
        <v>5.37</v>
      </c>
      <c r="C383" s="61">
        <f ca="1">IFERROR(VLOOKUP($A383,'Hospitalisation Details'!$A:$P,16,0),"")</f>
        <v>32</v>
      </c>
      <c r="D383" s="69">
        <f ca="1">IFERROR(VLOOKUP($A383,'Hospitalisation Details'!$A:$P,6,0),"")</f>
        <v>27092.38</v>
      </c>
    </row>
    <row r="384" spans="1:4" x14ac:dyDescent="0.25">
      <c r="A384" s="62">
        <f ca="1">VLOOKUP($A384,'Medical Examinations'!$A:$H,2,FALSE)</f>
        <v>26.74</v>
      </c>
      <c r="B384" s="35">
        <f ca="1">VLOOKUP($A384,'Medical Examinations'!$A:$H,3,FALSE)</f>
        <v>4.3099999999999996</v>
      </c>
      <c r="C384" s="61">
        <f ca="1">IFERROR(VLOOKUP($A384,'Hospitalisation Details'!$A:$P,16,0),"")</f>
        <v>28</v>
      </c>
      <c r="D384" s="69">
        <f ca="1">IFERROR(VLOOKUP($A384,'Hospitalisation Details'!$A:$P,6,0),"")</f>
        <v>27080.639999999999</v>
      </c>
    </row>
    <row r="385" spans="1:4" x14ac:dyDescent="0.25">
      <c r="A385" s="62">
        <f ca="1">VLOOKUP($A385,'Medical Examinations'!$A:$H,2,FALSE)</f>
        <v>22.99</v>
      </c>
      <c r="B385" s="35">
        <f ca="1">VLOOKUP($A385,'Medical Examinations'!$A:$H,3,FALSE)</f>
        <v>10.46</v>
      </c>
      <c r="C385" s="61">
        <f ca="1">IFERROR(VLOOKUP($A385,'Hospitalisation Details'!$A:$P,16,0),"")</f>
        <v>64</v>
      </c>
      <c r="D385" s="69">
        <f ca="1">IFERROR(VLOOKUP($A385,'Hospitalisation Details'!$A:$P,6,0),"")</f>
        <v>27037.91</v>
      </c>
    </row>
    <row r="386" spans="1:4" x14ac:dyDescent="0.25">
      <c r="A386" s="62">
        <f ca="1">VLOOKUP($A386,'Medical Examinations'!$A:$H,2,FALSE)</f>
        <v>31.46</v>
      </c>
      <c r="B386" s="35">
        <f ca="1">VLOOKUP($A386,'Medical Examinations'!$A:$H,3,FALSE)</f>
        <v>7.39</v>
      </c>
      <c r="C386" s="61">
        <f ca="1">IFERROR(VLOOKUP($A386,'Hospitalisation Details'!$A:$P,16,0),"")</f>
        <v>62</v>
      </c>
      <c r="D386" s="69">
        <f ca="1">IFERROR(VLOOKUP($A386,'Hospitalisation Details'!$A:$P,6,0),"")</f>
        <v>27000.98</v>
      </c>
    </row>
    <row r="387" spans="1:4" x14ac:dyDescent="0.25">
      <c r="A387" s="62">
        <f ca="1">VLOOKUP($A387,'Medical Examinations'!$A:$H,2,FALSE)</f>
        <v>30.86</v>
      </c>
      <c r="B387" s="35">
        <f ca="1">VLOOKUP($A387,'Medical Examinations'!$A:$H,3,FALSE)</f>
        <v>6.18</v>
      </c>
      <c r="C387" s="61">
        <f ca="1">IFERROR(VLOOKUP($A387,'Hospitalisation Details'!$A:$P,16,0),"")</f>
        <v>22</v>
      </c>
      <c r="D387" s="69">
        <f ca="1">IFERROR(VLOOKUP($A387,'Hospitalisation Details'!$A:$P,6,0),"")</f>
        <v>26936.98</v>
      </c>
    </row>
    <row r="388" spans="1:4" x14ac:dyDescent="0.25">
      <c r="A388" s="62">
        <f ca="1">VLOOKUP($A388,'Medical Examinations'!$A:$H,2,FALSE)</f>
        <v>31.96</v>
      </c>
      <c r="B388" s="35">
        <f ca="1">VLOOKUP($A388,'Medical Examinations'!$A:$H,3,FALSE)</f>
        <v>8.86</v>
      </c>
      <c r="C388" s="61">
        <f ca="1">IFERROR(VLOOKUP($A388,'Hospitalisation Details'!$A:$P,16,0),"")</f>
        <v>20</v>
      </c>
      <c r="D388" s="69">
        <f ca="1">IFERROR(VLOOKUP($A388,'Hospitalisation Details'!$A:$P,6,0),"")</f>
        <v>26927.69</v>
      </c>
    </row>
    <row r="389" spans="1:4" x14ac:dyDescent="0.25">
      <c r="A389" s="62">
        <f ca="1">VLOOKUP($A389,'Medical Examinations'!$A:$H,2,FALSE)</f>
        <v>23.76</v>
      </c>
      <c r="B389" s="35">
        <f ca="1">VLOOKUP($A389,'Medical Examinations'!$A:$H,3,FALSE)</f>
        <v>10.96</v>
      </c>
      <c r="C389" s="61">
        <f ca="1">IFERROR(VLOOKUP($A389,'Hospitalisation Details'!$A:$P,16,0),"")</f>
        <v>64</v>
      </c>
      <c r="D389" s="69">
        <f ca="1">IFERROR(VLOOKUP($A389,'Hospitalisation Details'!$A:$P,6,0),"")</f>
        <v>26926.51</v>
      </c>
    </row>
    <row r="390" spans="1:4" x14ac:dyDescent="0.25">
      <c r="A390" s="62">
        <f ca="1">VLOOKUP($A390,'Medical Examinations'!$A:$H,2,FALSE)</f>
        <v>19.38</v>
      </c>
      <c r="B390" s="35">
        <f ca="1">VLOOKUP($A390,'Medical Examinations'!$A:$H,3,FALSE)</f>
        <v>6.28</v>
      </c>
      <c r="C390" s="61">
        <f ca="1">IFERROR(VLOOKUP($A390,'Hospitalisation Details'!$A:$P,16,0),"")</f>
        <v>31</v>
      </c>
      <c r="D390" s="69">
        <f ca="1">IFERROR(VLOOKUP($A390,'Hospitalisation Details'!$A:$P,6,0),"")</f>
        <v>26912.560000000001</v>
      </c>
    </row>
    <row r="391" spans="1:4" x14ac:dyDescent="0.25">
      <c r="A391" s="62">
        <f ca="1">VLOOKUP($A391,'Medical Examinations'!$A:$H,2,FALSE)</f>
        <v>16.21</v>
      </c>
      <c r="B391" s="35">
        <f ca="1">VLOOKUP($A391,'Medical Examinations'!$A:$H,3,FALSE)</f>
        <v>6.29</v>
      </c>
      <c r="C391" s="61">
        <f ca="1">IFERROR(VLOOKUP($A391,'Hospitalisation Details'!$A:$P,16,0),"")</f>
        <v>34</v>
      </c>
      <c r="D391" s="69">
        <f ca="1">IFERROR(VLOOKUP($A391,'Hospitalisation Details'!$A:$P,6,0),"")</f>
        <v>26607.89</v>
      </c>
    </row>
    <row r="392" spans="1:4" x14ac:dyDescent="0.25">
      <c r="A392" s="62">
        <f ca="1">VLOOKUP($A392,'Medical Examinations'!$A:$H,2,FALSE)</f>
        <v>32.54</v>
      </c>
      <c r="B392" s="35">
        <f ca="1">VLOOKUP($A392,'Medical Examinations'!$A:$H,3,FALSE)</f>
        <v>4.0199999999999996</v>
      </c>
      <c r="C392" s="61">
        <f ca="1">IFERROR(VLOOKUP($A392,'Hospitalisation Details'!$A:$P,16,0),"")</f>
        <v>18</v>
      </c>
      <c r="D392" s="69">
        <f ca="1">IFERROR(VLOOKUP($A392,'Hospitalisation Details'!$A:$P,6,0),"")</f>
        <v>26479.4</v>
      </c>
    </row>
    <row r="393" spans="1:4" x14ac:dyDescent="0.25">
      <c r="A393" s="62">
        <f ca="1">VLOOKUP($A393,'Medical Examinations'!$A:$H,2,FALSE)</f>
        <v>36.765000000000001</v>
      </c>
      <c r="B393" s="35">
        <f ca="1">VLOOKUP($A393,'Medical Examinations'!$A:$H,3,FALSE)</f>
        <v>11.95</v>
      </c>
      <c r="C393" s="61">
        <f ca="1">IFERROR(VLOOKUP($A393,'Hospitalisation Details'!$A:$P,16,0),"")</f>
        <v>52</v>
      </c>
      <c r="D393" s="69">
        <f ca="1">IFERROR(VLOOKUP($A393,'Hospitalisation Details'!$A:$P,6,0),"")</f>
        <v>26467.1</v>
      </c>
    </row>
    <row r="394" spans="1:4" x14ac:dyDescent="0.25">
      <c r="A394" s="62">
        <f ca="1">VLOOKUP($A394,'Medical Examinations'!$A:$H,2,FALSE)</f>
        <v>35.909999999999997</v>
      </c>
      <c r="B394" s="35">
        <f ca="1">VLOOKUP($A394,'Medical Examinations'!$A:$H,3,FALSE)</f>
        <v>8.7100000000000009</v>
      </c>
      <c r="C394" s="61">
        <f ca="1">IFERROR(VLOOKUP($A394,'Hospitalisation Details'!$A:$P,16,0),"")</f>
        <v>48</v>
      </c>
      <c r="D394" s="69">
        <f ca="1">IFERROR(VLOOKUP($A394,'Hospitalisation Details'!$A:$P,6,0),"")</f>
        <v>26392.26</v>
      </c>
    </row>
    <row r="395" spans="1:4" x14ac:dyDescent="0.25">
      <c r="A395" s="62">
        <f ca="1">VLOOKUP($A395,'Medical Examinations'!$A:$H,2,FALSE)</f>
        <v>32.06</v>
      </c>
      <c r="B395" s="35">
        <f ca="1">VLOOKUP($A395,'Medical Examinations'!$A:$H,3,FALSE)</f>
        <v>4.67</v>
      </c>
      <c r="C395" s="61">
        <f ca="1">IFERROR(VLOOKUP($A395,'Hospitalisation Details'!$A:$P,16,0),"")</f>
        <v>18</v>
      </c>
      <c r="D395" s="69">
        <f ca="1">IFERROR(VLOOKUP($A395,'Hospitalisation Details'!$A:$P,6,0),"")</f>
        <v>26316.59</v>
      </c>
    </row>
    <row r="396" spans="1:4" x14ac:dyDescent="0.25">
      <c r="A396" s="62">
        <f ca="1">VLOOKUP($A396,'Medical Examinations'!$A:$H,2,FALSE)</f>
        <v>24.1</v>
      </c>
      <c r="B396" s="35">
        <f ca="1">VLOOKUP($A396,'Medical Examinations'!$A:$H,3,FALSE)</f>
        <v>11.14</v>
      </c>
      <c r="C396" s="61">
        <f ca="1">IFERROR(VLOOKUP($A396,'Hospitalisation Details'!$A:$P,16,0),"")</f>
        <v>48</v>
      </c>
      <c r="D396" s="69">
        <f ca="1">IFERROR(VLOOKUP($A396,'Hospitalisation Details'!$A:$P,6,0),"")</f>
        <v>26236.58</v>
      </c>
    </row>
    <row r="397" spans="1:4" x14ac:dyDescent="0.25">
      <c r="A397" s="62">
        <f ca="1">VLOOKUP($A397,'Medical Examinations'!$A:$H,2,FALSE)</f>
        <v>27.1</v>
      </c>
      <c r="B397" s="35">
        <f ca="1">VLOOKUP($A397,'Medical Examinations'!$A:$H,3,FALSE)</f>
        <v>9.0500000000000007</v>
      </c>
      <c r="C397" s="61">
        <f ca="1">IFERROR(VLOOKUP($A397,'Hospitalisation Details'!$A:$P,16,0),"")</f>
        <v>49</v>
      </c>
      <c r="D397" s="69">
        <f ca="1">IFERROR(VLOOKUP($A397,'Hospitalisation Details'!$A:$P,6,0),"")</f>
        <v>26140.36</v>
      </c>
    </row>
    <row r="398" spans="1:4" x14ac:dyDescent="0.25">
      <c r="A398" s="62">
        <f ca="1">VLOOKUP($A398,'Medical Examinations'!$A:$H,2,FALSE)</f>
        <v>24.42</v>
      </c>
      <c r="B398" s="35">
        <f ca="1">VLOOKUP($A398,'Medical Examinations'!$A:$H,3,FALSE)</f>
        <v>11.31</v>
      </c>
      <c r="C398" s="61">
        <f ca="1">IFERROR(VLOOKUP($A398,'Hospitalisation Details'!$A:$P,16,0),"")</f>
        <v>20</v>
      </c>
      <c r="D398" s="69">
        <f ca="1">IFERROR(VLOOKUP($A398,'Hospitalisation Details'!$A:$P,6,0),"")</f>
        <v>26125.67</v>
      </c>
    </row>
    <row r="399" spans="1:4" x14ac:dyDescent="0.25">
      <c r="A399" s="62">
        <f ca="1">VLOOKUP($A399,'Medical Examinations'!$A:$H,2,FALSE)</f>
        <v>26.695</v>
      </c>
      <c r="B399" s="35">
        <f ca="1">VLOOKUP($A399,'Medical Examinations'!$A:$H,3,FALSE)</f>
        <v>4.68</v>
      </c>
      <c r="C399" s="61">
        <f ca="1">IFERROR(VLOOKUP($A399,'Hospitalisation Details'!$A:$P,16,0),"")</f>
        <v>56</v>
      </c>
      <c r="D399" s="69">
        <f ca="1">IFERROR(VLOOKUP($A399,'Hospitalisation Details'!$A:$P,6,0),"")</f>
        <v>26109.33</v>
      </c>
    </row>
    <row r="400" spans="1:4" x14ac:dyDescent="0.25">
      <c r="A400" s="62">
        <f ca="1">VLOOKUP($A400,'Medical Examinations'!$A:$H,2,FALSE)</f>
        <v>27.79</v>
      </c>
      <c r="B400" s="35">
        <f ca="1">VLOOKUP($A400,'Medical Examinations'!$A:$H,3,FALSE)</f>
        <v>6.05</v>
      </c>
      <c r="C400" s="61">
        <f ca="1">IFERROR(VLOOKUP($A400,'Hospitalisation Details'!$A:$P,16,0),"")</f>
        <v>22</v>
      </c>
      <c r="D400" s="69">
        <f ca="1">IFERROR(VLOOKUP($A400,'Hospitalisation Details'!$A:$P,6,0),"")</f>
        <v>26026.97</v>
      </c>
    </row>
    <row r="401" spans="1:4" x14ac:dyDescent="0.25">
      <c r="A401" s="62">
        <f ca="1">VLOOKUP($A401,'Medical Examinations'!$A:$H,2,FALSE)</f>
        <v>32.68</v>
      </c>
      <c r="B401" s="35">
        <f ca="1">VLOOKUP($A401,'Medical Examinations'!$A:$H,3,FALSE)</f>
        <v>4.68</v>
      </c>
      <c r="C401" s="61">
        <f ca="1">IFERROR(VLOOKUP($A401,'Hospitalisation Details'!$A:$P,16,0),"")</f>
        <v>22</v>
      </c>
      <c r="D401" s="69">
        <f ca="1">IFERROR(VLOOKUP($A401,'Hospitalisation Details'!$A:$P,6,0),"")</f>
        <v>26018.95</v>
      </c>
    </row>
    <row r="402" spans="1:4" x14ac:dyDescent="0.25">
      <c r="A402" s="62">
        <f ca="1">VLOOKUP($A402,'Medical Examinations'!$A:$H,2,FALSE)</f>
        <v>26.4</v>
      </c>
      <c r="B402" s="35">
        <f ca="1">VLOOKUP($A402,'Medical Examinations'!$A:$H,3,FALSE)</f>
        <v>9.5</v>
      </c>
      <c r="C402" s="61">
        <f ca="1">IFERROR(VLOOKUP($A402,'Hospitalisation Details'!$A:$P,16,0),"")</f>
        <v>52</v>
      </c>
      <c r="D402" s="69">
        <f ca="1">IFERROR(VLOOKUP($A402,'Hospitalisation Details'!$A:$P,6,0),"")</f>
        <v>25992.82</v>
      </c>
    </row>
    <row r="403" spans="1:4" x14ac:dyDescent="0.25">
      <c r="A403" s="62">
        <f ca="1">VLOOKUP($A403,'Medical Examinations'!$A:$H,2,FALSE)</f>
        <v>23.655000000000001</v>
      </c>
      <c r="B403" s="35">
        <f ca="1">VLOOKUP($A403,'Medical Examinations'!$A:$H,3,FALSE)</f>
        <v>10.84</v>
      </c>
      <c r="C403" s="61">
        <f ca="1">IFERROR(VLOOKUP($A403,'Hospitalisation Details'!$A:$P,16,0),"")</f>
        <v>59</v>
      </c>
      <c r="D403" s="69">
        <f ca="1">IFERROR(VLOOKUP($A403,'Hospitalisation Details'!$A:$P,6,0),"")</f>
        <v>25678.78</v>
      </c>
    </row>
    <row r="404" spans="1:4" x14ac:dyDescent="0.25">
      <c r="A404" s="62">
        <f ca="1">VLOOKUP($A404,'Medical Examinations'!$A:$H,2,FALSE)</f>
        <v>27.36</v>
      </c>
      <c r="B404" s="35">
        <f ca="1">VLOOKUP($A404,'Medical Examinations'!$A:$H,3,FALSE)</f>
        <v>5.88</v>
      </c>
      <c r="C404" s="61">
        <f ca="1">IFERROR(VLOOKUP($A404,'Hospitalisation Details'!$A:$P,16,0),"")</f>
        <v>50</v>
      </c>
      <c r="D404" s="69">
        <f ca="1">IFERROR(VLOOKUP($A404,'Hospitalisation Details'!$A:$P,6,0),"")</f>
        <v>25656.58</v>
      </c>
    </row>
    <row r="405" spans="1:4" x14ac:dyDescent="0.25">
      <c r="A405" s="62">
        <f ca="1">VLOOKUP($A405,'Medical Examinations'!$A:$H,2,FALSE)</f>
        <v>27.82</v>
      </c>
      <c r="B405" s="35">
        <f ca="1">VLOOKUP($A405,'Medical Examinations'!$A:$H,3,FALSE)</f>
        <v>5.24</v>
      </c>
      <c r="C405" s="61">
        <f ca="1">IFERROR(VLOOKUP($A405,'Hospitalisation Details'!$A:$P,16,0),"")</f>
        <v>21</v>
      </c>
      <c r="D405" s="69">
        <f ca="1">IFERROR(VLOOKUP($A405,'Hospitalisation Details'!$A:$P,6,0),"")</f>
        <v>25648.98</v>
      </c>
    </row>
    <row r="406" spans="1:4" x14ac:dyDescent="0.25">
      <c r="A406" s="62">
        <f ca="1">VLOOKUP($A406,'Medical Examinations'!$A:$H,2,FALSE)</f>
        <v>25.46</v>
      </c>
      <c r="B406" s="35">
        <f ca="1">VLOOKUP($A406,'Medical Examinations'!$A:$H,3,FALSE)</f>
        <v>11.75</v>
      </c>
      <c r="C406" s="61">
        <f ca="1">IFERROR(VLOOKUP($A406,'Hospitalisation Details'!$A:$P,16,0),"")</f>
        <v>54</v>
      </c>
      <c r="D406" s="69">
        <f ca="1">IFERROR(VLOOKUP($A406,'Hospitalisation Details'!$A:$P,6,0),"")</f>
        <v>25517.11</v>
      </c>
    </row>
    <row r="407" spans="1:4" x14ac:dyDescent="0.25">
      <c r="A407" s="62">
        <f ca="1">VLOOKUP($A407,'Medical Examinations'!$A:$H,2,FALSE)</f>
        <v>25.1</v>
      </c>
      <c r="B407" s="35">
        <f ca="1">VLOOKUP($A407,'Medical Examinations'!$A:$H,3,FALSE)</f>
        <v>6.97</v>
      </c>
      <c r="C407" s="61">
        <f ca="1">IFERROR(VLOOKUP($A407,'Hospitalisation Details'!$A:$P,16,0),"")</f>
        <v>54</v>
      </c>
      <c r="D407" s="69">
        <f ca="1">IFERROR(VLOOKUP($A407,'Hospitalisation Details'!$A:$P,6,0),"")</f>
        <v>25382.3</v>
      </c>
    </row>
    <row r="408" spans="1:4" x14ac:dyDescent="0.25">
      <c r="A408" s="62">
        <f ca="1">VLOOKUP($A408,'Medical Examinations'!$A:$H,2,FALSE)</f>
        <v>32.11</v>
      </c>
      <c r="B408" s="35">
        <f ca="1">VLOOKUP($A408,'Medical Examinations'!$A:$H,3,FALSE)</f>
        <v>4.76</v>
      </c>
      <c r="C408" s="61">
        <f ca="1">IFERROR(VLOOKUP($A408,'Hospitalisation Details'!$A:$P,16,0),"")</f>
        <v>50</v>
      </c>
      <c r="D408" s="69">
        <f ca="1">IFERROR(VLOOKUP($A408,'Hospitalisation Details'!$A:$P,6,0),"")</f>
        <v>25333.33</v>
      </c>
    </row>
    <row r="409" spans="1:4" x14ac:dyDescent="0.25">
      <c r="A409" s="62">
        <f ca="1">VLOOKUP($A409,'Medical Examinations'!$A:$H,2,FALSE)</f>
        <v>29.8</v>
      </c>
      <c r="B409" s="35">
        <f ca="1">VLOOKUP($A409,'Medical Examinations'!$A:$H,3,FALSE)</f>
        <v>8.24</v>
      </c>
      <c r="C409" s="61">
        <f ca="1">IFERROR(VLOOKUP($A409,'Hospitalisation Details'!$A:$P,16,0),"")</f>
        <v>47</v>
      </c>
      <c r="D409" s="69">
        <f ca="1">IFERROR(VLOOKUP($A409,'Hospitalisation Details'!$A:$P,6,0),"")</f>
        <v>25309.49</v>
      </c>
    </row>
    <row r="410" spans="1:4" x14ac:dyDescent="0.25">
      <c r="A410" s="62">
        <f ca="1">VLOOKUP($A410,'Medical Examinations'!$A:$H,2,FALSE)</f>
        <v>24.01</v>
      </c>
      <c r="B410" s="35">
        <f ca="1">VLOOKUP($A410,'Medical Examinations'!$A:$H,3,FALSE)</f>
        <v>4.76</v>
      </c>
      <c r="C410" s="61">
        <f ca="1">IFERROR(VLOOKUP($A410,'Hospitalisation Details'!$A:$P,16,0),"")</f>
        <v>24</v>
      </c>
      <c r="D410" s="69">
        <f ca="1">IFERROR(VLOOKUP($A410,'Hospitalisation Details'!$A:$P,6,0),"")</f>
        <v>25127.22</v>
      </c>
    </row>
    <row r="411" spans="1:4" x14ac:dyDescent="0.25">
      <c r="A411" s="62">
        <f ca="1">VLOOKUP($A411,'Medical Examinations'!$A:$H,2,FALSE)</f>
        <v>23.21</v>
      </c>
      <c r="B411" s="35">
        <f ca="1">VLOOKUP($A411,'Medical Examinations'!$A:$H,3,FALSE)</f>
        <v>6.03</v>
      </c>
      <c r="C411" s="61">
        <f ca="1">IFERROR(VLOOKUP($A411,'Hospitalisation Details'!$A:$P,16,0),"")</f>
        <v>24</v>
      </c>
      <c r="D411" s="69">
        <f ca="1">IFERROR(VLOOKUP($A411,'Hospitalisation Details'!$A:$P,6,0),"")</f>
        <v>25081.77</v>
      </c>
    </row>
    <row r="412" spans="1:4" x14ac:dyDescent="0.25">
      <c r="A412" s="62">
        <f ca="1">VLOOKUP($A412,'Medical Examinations'!$A:$H,2,FALSE)</f>
        <v>21.2</v>
      </c>
      <c r="B412" s="35">
        <f ca="1">VLOOKUP($A412,'Medical Examinations'!$A:$H,3,FALSE)</f>
        <v>4.07</v>
      </c>
      <c r="C412" s="61">
        <f ca="1">IFERROR(VLOOKUP($A412,'Hospitalisation Details'!$A:$P,16,0),"")</f>
        <v>27</v>
      </c>
      <c r="D412" s="69">
        <f ca="1">IFERROR(VLOOKUP($A412,'Hospitalisation Details'!$A:$P,6,0),"")</f>
        <v>25075.97</v>
      </c>
    </row>
    <row r="413" spans="1:4" x14ac:dyDescent="0.25">
      <c r="A413" s="62">
        <f ca="1">VLOOKUP($A413,'Medical Examinations'!$A:$H,2,FALSE)</f>
        <v>28.215</v>
      </c>
      <c r="B413" s="35">
        <f ca="1">VLOOKUP($A413,'Medical Examinations'!$A:$H,3,FALSE)</f>
        <v>8.26</v>
      </c>
      <c r="C413" s="61">
        <f ca="1">IFERROR(VLOOKUP($A413,'Hospitalisation Details'!$A:$P,16,0),"")</f>
        <v>47</v>
      </c>
      <c r="D413" s="69">
        <f ca="1">IFERROR(VLOOKUP($A413,'Hospitalisation Details'!$A:$P,6,0),"")</f>
        <v>24915.22</v>
      </c>
    </row>
    <row r="414" spans="1:4" x14ac:dyDescent="0.25">
      <c r="A414" s="62">
        <f ca="1">VLOOKUP($A414,'Medical Examinations'!$A:$H,2,FALSE)</f>
        <v>38.094999999999999</v>
      </c>
      <c r="B414" s="35">
        <f ca="1">VLOOKUP($A414,'Medical Examinations'!$A:$H,3,FALSE)</f>
        <v>4.76</v>
      </c>
      <c r="C414" s="61">
        <f ca="1">IFERROR(VLOOKUP($A414,'Hospitalisation Details'!$A:$P,16,0),"")</f>
        <v>35</v>
      </c>
      <c r="D414" s="69">
        <f ca="1">IFERROR(VLOOKUP($A414,'Hospitalisation Details'!$A:$P,6,0),"")</f>
        <v>24915.05</v>
      </c>
    </row>
    <row r="415" spans="1:4" x14ac:dyDescent="0.25">
      <c r="A415" s="62">
        <f ca="1">VLOOKUP($A415,'Medical Examinations'!$A:$H,2,FALSE)</f>
        <v>22.61</v>
      </c>
      <c r="B415" s="35">
        <f ca="1">VLOOKUP($A415,'Medical Examinations'!$A:$H,3,FALSE)</f>
        <v>6.13</v>
      </c>
      <c r="C415" s="61">
        <f ca="1">IFERROR(VLOOKUP($A415,'Hospitalisation Details'!$A:$P,16,0),"")</f>
        <v>53</v>
      </c>
      <c r="D415" s="69">
        <f ca="1">IFERROR(VLOOKUP($A415,'Hospitalisation Details'!$A:$P,6,0),"")</f>
        <v>24873.38</v>
      </c>
    </row>
    <row r="416" spans="1:4" x14ac:dyDescent="0.25">
      <c r="A416" s="62">
        <f ca="1">VLOOKUP($A416,'Medical Examinations'!$A:$H,2,FALSE)</f>
        <v>24.32</v>
      </c>
      <c r="B416" s="35">
        <f ca="1">VLOOKUP($A416,'Medical Examinations'!$A:$H,3,FALSE)</f>
        <v>10.47</v>
      </c>
      <c r="C416" s="61">
        <f ca="1">IFERROR(VLOOKUP($A416,'Hospitalisation Details'!$A:$P,16,0),"")</f>
        <v>52</v>
      </c>
      <c r="D416" s="69">
        <f ca="1">IFERROR(VLOOKUP($A416,'Hospitalisation Details'!$A:$P,6,0),"")</f>
        <v>24869.84</v>
      </c>
    </row>
    <row r="417" spans="1:4" x14ac:dyDescent="0.25">
      <c r="A417" s="62">
        <f ca="1">VLOOKUP($A417,'Medical Examinations'!$A:$H,2,FALSE)</f>
        <v>20.96</v>
      </c>
      <c r="B417" s="35">
        <f ca="1">VLOOKUP($A417,'Medical Examinations'!$A:$H,3,FALSE)</f>
        <v>4.04</v>
      </c>
      <c r="C417" s="61">
        <f ca="1">IFERROR(VLOOKUP($A417,'Hospitalisation Details'!$A:$P,16,0),"")</f>
        <v>27</v>
      </c>
      <c r="D417" s="69">
        <f ca="1">IFERROR(VLOOKUP($A417,'Hospitalisation Details'!$A:$P,6,0),"")</f>
        <v>24863.25</v>
      </c>
    </row>
    <row r="418" spans="1:4" x14ac:dyDescent="0.25">
      <c r="A418" s="62">
        <f ca="1">VLOOKUP($A418,'Medical Examinations'!$A:$H,2,FALSE)</f>
        <v>19.68</v>
      </c>
      <c r="B418" s="35">
        <f ca="1">VLOOKUP($A418,'Medical Examinations'!$A:$H,3,FALSE)</f>
        <v>5.74</v>
      </c>
      <c r="C418" s="61">
        <f ca="1">IFERROR(VLOOKUP($A418,'Hospitalisation Details'!$A:$P,16,0),"")</f>
        <v>28</v>
      </c>
      <c r="D418" s="69">
        <f ca="1">IFERROR(VLOOKUP($A418,'Hospitalisation Details'!$A:$P,6,0),"")</f>
        <v>24817.25</v>
      </c>
    </row>
    <row r="419" spans="1:4" x14ac:dyDescent="0.25">
      <c r="A419" s="62">
        <f ca="1">VLOOKUP($A419,'Medical Examinations'!$A:$H,2,FALSE)</f>
        <v>18.100000000000001</v>
      </c>
      <c r="B419" s="35">
        <f ca="1">VLOOKUP($A419,'Medical Examinations'!$A:$H,3,FALSE)</f>
        <v>6.33</v>
      </c>
      <c r="C419" s="61">
        <f ca="1">IFERROR(VLOOKUP($A419,'Hospitalisation Details'!$A:$P,16,0),"")</f>
        <v>30</v>
      </c>
      <c r="D419" s="69">
        <f ca="1">IFERROR(VLOOKUP($A419,'Hospitalisation Details'!$A:$P,6,0),"")</f>
        <v>24795.040000000001</v>
      </c>
    </row>
    <row r="420" spans="1:4" x14ac:dyDescent="0.25">
      <c r="A420" s="62">
        <f ca="1">VLOOKUP($A420,'Medical Examinations'!$A:$H,2,FALSE)</f>
        <v>29.64</v>
      </c>
      <c r="B420" s="35">
        <f ca="1">VLOOKUP($A420,'Medical Examinations'!$A:$H,3,FALSE)</f>
        <v>4.28</v>
      </c>
      <c r="C420" s="61">
        <f ca="1">IFERROR(VLOOKUP($A420,'Hospitalisation Details'!$A:$P,16,0),"")</f>
        <v>26</v>
      </c>
      <c r="D420" s="69">
        <f ca="1">IFERROR(VLOOKUP($A420,'Hospitalisation Details'!$A:$P,6,0),"")</f>
        <v>24671.66</v>
      </c>
    </row>
    <row r="421" spans="1:4" x14ac:dyDescent="0.25">
      <c r="A421" s="62">
        <f ca="1">VLOOKUP($A421,'Medical Examinations'!$A:$H,2,FALSE)</f>
        <v>25.3</v>
      </c>
      <c r="B421" s="35">
        <f ca="1">VLOOKUP($A421,'Medical Examinations'!$A:$H,3,FALSE)</f>
        <v>9.4700000000000006</v>
      </c>
      <c r="C421" s="61">
        <f ca="1">IFERROR(VLOOKUP($A421,'Hospitalisation Details'!$A:$P,16,0),"")</f>
        <v>52</v>
      </c>
      <c r="D421" s="69">
        <f ca="1">IFERROR(VLOOKUP($A421,'Hospitalisation Details'!$A:$P,6,0),"")</f>
        <v>24667.42</v>
      </c>
    </row>
    <row r="422" spans="1:4" x14ac:dyDescent="0.25">
      <c r="A422" s="62">
        <f ca="1">VLOOKUP($A422,'Medical Examinations'!$A:$H,2,FALSE)</f>
        <v>27.6</v>
      </c>
      <c r="B422" s="35">
        <f ca="1">VLOOKUP($A422,'Medical Examinations'!$A:$H,3,FALSE)</f>
        <v>4.8499999999999996</v>
      </c>
      <c r="C422" s="61">
        <f ca="1">IFERROR(VLOOKUP($A422,'Hospitalisation Details'!$A:$P,16,0),"")</f>
        <v>46</v>
      </c>
      <c r="D422" s="69">
        <f ca="1">IFERROR(VLOOKUP($A422,'Hospitalisation Details'!$A:$P,6,0),"")</f>
        <v>24603.05</v>
      </c>
    </row>
    <row r="423" spans="1:4" x14ac:dyDescent="0.25">
      <c r="A423" s="62">
        <f ca="1">VLOOKUP($A423,'Medical Examinations'!$A:$H,2,FALSE)</f>
        <v>27.645</v>
      </c>
      <c r="B423" s="35">
        <f ca="1">VLOOKUP($A423,'Medical Examinations'!$A:$H,3,FALSE)</f>
        <v>11.03</v>
      </c>
      <c r="C423" s="61">
        <f ca="1">IFERROR(VLOOKUP($A423,'Hospitalisation Details'!$A:$P,16,0),"")</f>
        <v>47</v>
      </c>
      <c r="D423" s="69">
        <f ca="1">IFERROR(VLOOKUP($A423,'Hospitalisation Details'!$A:$P,6,0),"")</f>
        <v>24535.7</v>
      </c>
    </row>
    <row r="424" spans="1:4" x14ac:dyDescent="0.25">
      <c r="A424" s="62">
        <f ca="1">VLOOKUP($A424,'Medical Examinations'!$A:$H,2,FALSE)</f>
        <v>27.6</v>
      </c>
      <c r="B424" s="35">
        <f ca="1">VLOOKUP($A424,'Medical Examinations'!$A:$H,3,FALSE)</f>
        <v>5.22</v>
      </c>
      <c r="C424" s="61">
        <f ca="1">IFERROR(VLOOKUP($A424,'Hospitalisation Details'!$A:$P,16,0),"")</f>
        <v>50</v>
      </c>
      <c r="D424" s="69">
        <f ca="1">IFERROR(VLOOKUP($A424,'Hospitalisation Details'!$A:$P,6,0),"")</f>
        <v>24520.26</v>
      </c>
    </row>
    <row r="425" spans="1:4" x14ac:dyDescent="0.25">
      <c r="A425" s="62">
        <f ca="1">VLOOKUP($A425,'Medical Examinations'!$A:$H,2,FALSE)</f>
        <v>25.08</v>
      </c>
      <c r="B425" s="35">
        <f ca="1">VLOOKUP($A425,'Medical Examinations'!$A:$H,3,FALSE)</f>
        <v>9.52</v>
      </c>
      <c r="C425" s="61">
        <f ca="1">IFERROR(VLOOKUP($A425,'Hospitalisation Details'!$A:$P,16,0),"")</f>
        <v>61</v>
      </c>
      <c r="D425" s="69">
        <f ca="1">IFERROR(VLOOKUP($A425,'Hospitalisation Details'!$A:$P,6,0),"")</f>
        <v>24513.09</v>
      </c>
    </row>
    <row r="426" spans="1:4" x14ac:dyDescent="0.25">
      <c r="A426" s="62">
        <f ca="1">VLOOKUP($A426,'Medical Examinations'!$A:$H,2,FALSE)</f>
        <v>30.02</v>
      </c>
      <c r="B426" s="35">
        <f ca="1">VLOOKUP($A426,'Medical Examinations'!$A:$H,3,FALSE)</f>
        <v>11.09</v>
      </c>
      <c r="C426" s="61">
        <f ca="1">IFERROR(VLOOKUP($A426,'Hospitalisation Details'!$A:$P,16,0),"")</f>
        <v>54</v>
      </c>
      <c r="D426" s="69">
        <f ca="1">IFERROR(VLOOKUP($A426,'Hospitalisation Details'!$A:$P,6,0),"")</f>
        <v>24476.48</v>
      </c>
    </row>
    <row r="427" spans="1:4" x14ac:dyDescent="0.25">
      <c r="A427" s="62">
        <f ca="1">VLOOKUP($A427,'Medical Examinations'!$A:$H,2,FALSE)</f>
        <v>27.36</v>
      </c>
      <c r="B427" s="35">
        <f ca="1">VLOOKUP($A427,'Medical Examinations'!$A:$H,3,FALSE)</f>
        <v>9.4499999999999993</v>
      </c>
      <c r="C427" s="61">
        <f ca="1">IFERROR(VLOOKUP($A427,'Hospitalisation Details'!$A:$P,16,0),"")</f>
        <v>52</v>
      </c>
      <c r="D427" s="69">
        <f ca="1">IFERROR(VLOOKUP($A427,'Hospitalisation Details'!$A:$P,6,0),"")</f>
        <v>24393.62</v>
      </c>
    </row>
    <row r="428" spans="1:4" x14ac:dyDescent="0.25">
      <c r="A428" s="62">
        <f ca="1">VLOOKUP($A428,'Medical Examinations'!$A:$H,2,FALSE)</f>
        <v>22.2</v>
      </c>
      <c r="B428" s="35">
        <f ca="1">VLOOKUP($A428,'Medical Examinations'!$A:$H,3,FALSE)</f>
        <v>5.51</v>
      </c>
      <c r="C428" s="61">
        <f ca="1">IFERROR(VLOOKUP($A428,'Hospitalisation Details'!$A:$P,16,0),"")</f>
        <v>23</v>
      </c>
      <c r="D428" s="69">
        <f ca="1">IFERROR(VLOOKUP($A428,'Hospitalisation Details'!$A:$P,6,0),"")</f>
        <v>24387.74</v>
      </c>
    </row>
    <row r="429" spans="1:4" x14ac:dyDescent="0.25">
      <c r="A429" s="62">
        <f ca="1">VLOOKUP($A429,'Medical Examinations'!$A:$H,2,FALSE)</f>
        <v>25.71</v>
      </c>
      <c r="B429" s="35">
        <f ca="1">VLOOKUP($A429,'Medical Examinations'!$A:$H,3,FALSE)</f>
        <v>4.18</v>
      </c>
      <c r="C429" s="61">
        <f ca="1">IFERROR(VLOOKUP($A429,'Hospitalisation Details'!$A:$P,16,0),"")</f>
        <v>18</v>
      </c>
      <c r="D429" s="69">
        <f ca="1">IFERROR(VLOOKUP($A429,'Hospitalisation Details'!$A:$P,6,0),"")</f>
        <v>24294.02</v>
      </c>
    </row>
    <row r="430" spans="1:4" x14ac:dyDescent="0.25">
      <c r="A430" s="62">
        <f ca="1">VLOOKUP($A430,'Medical Examinations'!$A:$H,2,FALSE)</f>
        <v>41.91</v>
      </c>
      <c r="B430" s="35">
        <f ca="1">VLOOKUP($A430,'Medical Examinations'!$A:$H,3,FALSE)</f>
        <v>5.98</v>
      </c>
      <c r="C430" s="61">
        <f ca="1">IFERROR(VLOOKUP($A430,'Hospitalisation Details'!$A:$P,16,0),"")</f>
        <v>58</v>
      </c>
      <c r="D430" s="69">
        <f ca="1">IFERROR(VLOOKUP($A430,'Hospitalisation Details'!$A:$P,6,0),"")</f>
        <v>24227.34</v>
      </c>
    </row>
    <row r="431" spans="1:4" x14ac:dyDescent="0.25">
      <c r="A431" s="62">
        <f ca="1">VLOOKUP($A431,'Medical Examinations'!$A:$H,2,FALSE)</f>
        <v>25.85</v>
      </c>
      <c r="B431" s="35">
        <f ca="1">VLOOKUP($A431,'Medical Examinations'!$A:$H,3,FALSE)</f>
        <v>10.16</v>
      </c>
      <c r="C431" s="61">
        <f ca="1">IFERROR(VLOOKUP($A431,'Hospitalisation Details'!$A:$P,16,0),"")</f>
        <v>48</v>
      </c>
      <c r="D431" s="69">
        <f ca="1">IFERROR(VLOOKUP($A431,'Hospitalisation Details'!$A:$P,6,0),"")</f>
        <v>24180.93</v>
      </c>
    </row>
    <row r="432" spans="1:4" x14ac:dyDescent="0.25">
      <c r="A432" s="62">
        <f ca="1">VLOOKUP($A432,'Medical Examinations'!$A:$H,2,FALSE)</f>
        <v>23.844999999999999</v>
      </c>
      <c r="B432" s="35">
        <f ca="1">VLOOKUP($A432,'Medical Examinations'!$A:$H,3,FALSE)</f>
        <v>11.71</v>
      </c>
      <c r="C432" s="61">
        <f ca="1">IFERROR(VLOOKUP($A432,'Hospitalisation Details'!$A:$P,16,0),"")</f>
        <v>49</v>
      </c>
      <c r="D432" s="69">
        <f ca="1">IFERROR(VLOOKUP($A432,'Hospitalisation Details'!$A:$P,6,0),"")</f>
        <v>24106.91</v>
      </c>
    </row>
    <row r="433" spans="1:4" x14ac:dyDescent="0.25">
      <c r="A433" s="62">
        <f ca="1">VLOOKUP($A433,'Medical Examinations'!$A:$H,2,FALSE)</f>
        <v>30.59</v>
      </c>
      <c r="B433" s="35">
        <f ca="1">VLOOKUP($A433,'Medical Examinations'!$A:$H,3,FALSE)</f>
        <v>5.23</v>
      </c>
      <c r="C433" s="61">
        <f ca="1">IFERROR(VLOOKUP($A433,'Hospitalisation Details'!$A:$P,16,0),"")</f>
        <v>19</v>
      </c>
      <c r="D433" s="69">
        <f ca="1">IFERROR(VLOOKUP($A433,'Hospitalisation Details'!$A:$P,6,0),"")</f>
        <v>24059.68</v>
      </c>
    </row>
    <row r="434" spans="1:4" x14ac:dyDescent="0.25">
      <c r="A434" s="62">
        <f ca="1">VLOOKUP($A434,'Medical Examinations'!$A:$H,2,FALSE)</f>
        <v>24.795000000000002</v>
      </c>
      <c r="B434" s="35">
        <f ca="1">VLOOKUP($A434,'Medical Examinations'!$A:$H,3,FALSE)</f>
        <v>6.85</v>
      </c>
      <c r="C434" s="61">
        <f ca="1">IFERROR(VLOOKUP($A434,'Hospitalisation Details'!$A:$P,16,0),"")</f>
        <v>51</v>
      </c>
      <c r="D434" s="69">
        <f ca="1">IFERROR(VLOOKUP($A434,'Hospitalisation Details'!$A:$P,6,0),"")</f>
        <v>23967.38</v>
      </c>
    </row>
    <row r="435" spans="1:4" x14ac:dyDescent="0.25">
      <c r="A435" s="62">
        <f ca="1">VLOOKUP($A435,'Medical Examinations'!$A:$H,2,FALSE)</f>
        <v>24.13</v>
      </c>
      <c r="B435" s="35">
        <f ca="1">VLOOKUP($A435,'Medical Examinations'!$A:$H,3,FALSE)</f>
        <v>7.05</v>
      </c>
      <c r="C435" s="61">
        <f ca="1">IFERROR(VLOOKUP($A435,'Hospitalisation Details'!$A:$P,16,0),"")</f>
        <v>52</v>
      </c>
      <c r="D435" s="69">
        <f ca="1">IFERROR(VLOOKUP($A435,'Hospitalisation Details'!$A:$P,6,0),"")</f>
        <v>23887.66</v>
      </c>
    </row>
    <row r="436" spans="1:4" x14ac:dyDescent="0.25">
      <c r="A436" s="62">
        <f ca="1">VLOOKUP($A436,'Medical Examinations'!$A:$H,2,FALSE)</f>
        <v>25.84</v>
      </c>
      <c r="B436" s="35">
        <f ca="1">VLOOKUP($A436,'Medical Examinations'!$A:$H,3,FALSE)</f>
        <v>11.64</v>
      </c>
      <c r="C436" s="61">
        <f ca="1">IFERROR(VLOOKUP($A436,'Hospitalisation Details'!$A:$P,16,0),"")</f>
        <v>49</v>
      </c>
      <c r="D436" s="69">
        <f ca="1">IFERROR(VLOOKUP($A436,'Hospitalisation Details'!$A:$P,6,0),"")</f>
        <v>23807.24</v>
      </c>
    </row>
    <row r="437" spans="1:4" x14ac:dyDescent="0.25">
      <c r="A437" s="62">
        <f ca="1">VLOOKUP($A437,'Medical Examinations'!$A:$H,2,FALSE)</f>
        <v>28</v>
      </c>
      <c r="B437" s="35">
        <f ca="1">VLOOKUP($A437,'Medical Examinations'!$A:$H,3,FALSE)</f>
        <v>10.52</v>
      </c>
      <c r="C437" s="61">
        <f ca="1">IFERROR(VLOOKUP($A437,'Hospitalisation Details'!$A:$P,16,0),"")</f>
        <v>49</v>
      </c>
      <c r="D437" s="69">
        <f ca="1">IFERROR(VLOOKUP($A437,'Hospitalisation Details'!$A:$P,6,0),"")</f>
        <v>23568.27</v>
      </c>
    </row>
    <row r="438" spans="1:4" x14ac:dyDescent="0.25">
      <c r="A438" s="62">
        <f ca="1">VLOOKUP($A438,'Medical Examinations'!$A:$H,2,FALSE)</f>
        <v>34.1</v>
      </c>
      <c r="B438" s="35">
        <f ca="1">VLOOKUP($A438,'Medical Examinations'!$A:$H,3,FALSE)</f>
        <v>4.01</v>
      </c>
      <c r="C438" s="61">
        <f ca="1">IFERROR(VLOOKUP($A438,'Hospitalisation Details'!$A:$P,16,0),"")</f>
        <v>39</v>
      </c>
      <c r="D438" s="69">
        <f ca="1">IFERROR(VLOOKUP($A438,'Hospitalisation Details'!$A:$P,6,0),"")</f>
        <v>23563.02</v>
      </c>
    </row>
    <row r="439" spans="1:4" x14ac:dyDescent="0.25">
      <c r="A439" s="62">
        <f ca="1">VLOOKUP($A439,'Medical Examinations'!$A:$H,2,FALSE)</f>
        <v>26.125</v>
      </c>
      <c r="B439" s="35">
        <f ca="1">VLOOKUP($A439,'Medical Examinations'!$A:$H,3,FALSE)</f>
        <v>8.56</v>
      </c>
      <c r="C439" s="61">
        <f ca="1">IFERROR(VLOOKUP($A439,'Hospitalisation Details'!$A:$P,16,0),"")</f>
        <v>47</v>
      </c>
      <c r="D439" s="69">
        <f ca="1">IFERROR(VLOOKUP($A439,'Hospitalisation Details'!$A:$P,6,0),"")</f>
        <v>23401.31</v>
      </c>
    </row>
    <row r="440" spans="1:4" x14ac:dyDescent="0.25">
      <c r="A440" s="62">
        <f ca="1">VLOOKUP($A440,'Medical Examinations'!$A:$H,2,FALSE)</f>
        <v>25.6</v>
      </c>
      <c r="B440" s="35">
        <f ca="1">VLOOKUP($A440,'Medical Examinations'!$A:$H,3,FALSE)</f>
        <v>10.5</v>
      </c>
      <c r="C440" s="61">
        <f ca="1">IFERROR(VLOOKUP($A440,'Hospitalisation Details'!$A:$P,16,0),"")</f>
        <v>49</v>
      </c>
      <c r="D440" s="69">
        <f ca="1">IFERROR(VLOOKUP($A440,'Hospitalisation Details'!$A:$P,6,0),"")</f>
        <v>23306.55</v>
      </c>
    </row>
    <row r="441" spans="1:4" x14ac:dyDescent="0.25">
      <c r="A441" s="62">
        <f ca="1">VLOOKUP($A441,'Medical Examinations'!$A:$H,2,FALSE)</f>
        <v>24.32</v>
      </c>
      <c r="B441" s="35">
        <f ca="1">VLOOKUP($A441,'Medical Examinations'!$A:$H,3,FALSE)</f>
        <v>6.39</v>
      </c>
      <c r="C441" s="61">
        <f ca="1">IFERROR(VLOOKUP($A441,'Hospitalisation Details'!$A:$P,16,0),"")</f>
        <v>28</v>
      </c>
      <c r="D441" s="69">
        <f ca="1">IFERROR(VLOOKUP($A441,'Hospitalisation Details'!$A:$P,6,0),"")</f>
        <v>23288.93</v>
      </c>
    </row>
    <row r="442" spans="1:4" x14ac:dyDescent="0.25">
      <c r="A442" s="62">
        <f ca="1">VLOOKUP($A442,'Medical Examinations'!$A:$H,2,FALSE)</f>
        <v>22.88</v>
      </c>
      <c r="B442" s="35">
        <f ca="1">VLOOKUP($A442,'Medical Examinations'!$A:$H,3,FALSE)</f>
        <v>5.71</v>
      </c>
      <c r="C442" s="61">
        <f ca="1">IFERROR(VLOOKUP($A442,'Hospitalisation Details'!$A:$P,16,0),"")</f>
        <v>53</v>
      </c>
      <c r="D442" s="69">
        <f ca="1">IFERROR(VLOOKUP($A442,'Hospitalisation Details'!$A:$P,6,0),"")</f>
        <v>23244.79</v>
      </c>
    </row>
    <row r="443" spans="1:4" x14ac:dyDescent="0.25">
      <c r="A443" s="62">
        <f ca="1">VLOOKUP($A443,'Medical Examinations'!$A:$H,2,FALSE)</f>
        <v>24.984999999999999</v>
      </c>
      <c r="B443" s="35">
        <f ca="1">VLOOKUP($A443,'Medical Examinations'!$A:$H,3,FALSE)</f>
        <v>4.43</v>
      </c>
      <c r="C443" s="61">
        <f ca="1">IFERROR(VLOOKUP($A443,'Hospitalisation Details'!$A:$P,16,0),"")</f>
        <v>25</v>
      </c>
      <c r="D443" s="69">
        <f ca="1">IFERROR(VLOOKUP($A443,'Hospitalisation Details'!$A:$P,6,0),"")</f>
        <v>23241.47</v>
      </c>
    </row>
    <row r="444" spans="1:4" x14ac:dyDescent="0.25">
      <c r="A444" s="62">
        <f ca="1">VLOOKUP($A444,'Medical Examinations'!$A:$H,2,FALSE)</f>
        <v>33.1</v>
      </c>
      <c r="B444" s="35">
        <f ca="1">VLOOKUP($A444,'Medical Examinations'!$A:$H,3,FALSE)</f>
        <v>5.52</v>
      </c>
      <c r="C444" s="61">
        <f ca="1">IFERROR(VLOOKUP($A444,'Hospitalisation Details'!$A:$P,16,0),"")</f>
        <v>19</v>
      </c>
      <c r="D444" s="69">
        <f ca="1">IFERROR(VLOOKUP($A444,'Hospitalisation Details'!$A:$P,6,0),"")</f>
        <v>23082.959999999999</v>
      </c>
    </row>
    <row r="445" spans="1:4" x14ac:dyDescent="0.25">
      <c r="A445" s="62">
        <f ca="1">VLOOKUP($A445,'Medical Examinations'!$A:$H,2,FALSE)</f>
        <v>27.83</v>
      </c>
      <c r="B445" s="35">
        <f ca="1">VLOOKUP($A445,'Medical Examinations'!$A:$H,3,FALSE)</f>
        <v>9.1999999999999993</v>
      </c>
      <c r="C445" s="61">
        <f ca="1">IFERROR(VLOOKUP($A445,'Hospitalisation Details'!$A:$P,16,0),"")</f>
        <v>47</v>
      </c>
      <c r="D445" s="69">
        <f ca="1">IFERROR(VLOOKUP($A445,'Hospitalisation Details'!$A:$P,6,0),"")</f>
        <v>23065.42</v>
      </c>
    </row>
    <row r="446" spans="1:4" x14ac:dyDescent="0.25">
      <c r="A446" s="62">
        <f ca="1">VLOOKUP($A446,'Medical Examinations'!$A:$H,2,FALSE)</f>
        <v>30.875</v>
      </c>
      <c r="B446" s="35">
        <f ca="1">VLOOKUP($A446,'Medical Examinations'!$A:$H,3,FALSE)</f>
        <v>10.97</v>
      </c>
      <c r="C446" s="61">
        <f ca="1">IFERROR(VLOOKUP($A446,'Hospitalisation Details'!$A:$P,16,0),"")</f>
        <v>52</v>
      </c>
      <c r="D446" s="69">
        <f ca="1">IFERROR(VLOOKUP($A446,'Hospitalisation Details'!$A:$P,6,0),"")</f>
        <v>23045.57</v>
      </c>
    </row>
    <row r="447" spans="1:4" x14ac:dyDescent="0.25">
      <c r="A447" s="62">
        <f ca="1">VLOOKUP($A447,'Medical Examinations'!$A:$H,2,FALSE)</f>
        <v>27.265000000000001</v>
      </c>
      <c r="B447" s="35">
        <f ca="1">VLOOKUP($A447,'Medical Examinations'!$A:$H,3,FALSE)</f>
        <v>4.25</v>
      </c>
      <c r="C447" s="61">
        <f ca="1">IFERROR(VLOOKUP($A447,'Hospitalisation Details'!$A:$P,16,0),"")</f>
        <v>19</v>
      </c>
      <c r="D447" s="69">
        <f ca="1">IFERROR(VLOOKUP($A447,'Hospitalisation Details'!$A:$P,6,0),"")</f>
        <v>22493.66</v>
      </c>
    </row>
    <row r="448" spans="1:4" x14ac:dyDescent="0.25">
      <c r="A448" s="62">
        <f ca="1">VLOOKUP($A448,'Medical Examinations'!$A:$H,2,FALSE)</f>
        <v>26.7</v>
      </c>
      <c r="B448" s="35">
        <f ca="1">VLOOKUP($A448,'Medical Examinations'!$A:$H,3,FALSE)</f>
        <v>5.23</v>
      </c>
      <c r="C448" s="61">
        <f ca="1">IFERROR(VLOOKUP($A448,'Hospitalisation Details'!$A:$P,16,0),"")</f>
        <v>43</v>
      </c>
      <c r="D448" s="69">
        <f ca="1">IFERROR(VLOOKUP($A448,'Hospitalisation Details'!$A:$P,6,0),"")</f>
        <v>22478.6</v>
      </c>
    </row>
    <row r="449" spans="1:4" x14ac:dyDescent="0.25">
      <c r="A449" s="62">
        <f ca="1">VLOOKUP($A449,'Medical Examinations'!$A:$H,2,FALSE)</f>
        <v>29.925000000000001</v>
      </c>
      <c r="B449" s="35">
        <f ca="1">VLOOKUP($A449,'Medical Examinations'!$A:$H,3,FALSE)</f>
        <v>5.96</v>
      </c>
      <c r="C449" s="61">
        <f ca="1">IFERROR(VLOOKUP($A449,'Hospitalisation Details'!$A:$P,16,0),"")</f>
        <v>39</v>
      </c>
      <c r="D449" s="69">
        <f ca="1">IFERROR(VLOOKUP($A449,'Hospitalisation Details'!$A:$P,6,0),"")</f>
        <v>22462.04</v>
      </c>
    </row>
    <row r="450" spans="1:4" x14ac:dyDescent="0.25">
      <c r="A450" s="62">
        <f ca="1">VLOOKUP($A450,'Medical Examinations'!$A:$H,2,FALSE)</f>
        <v>19.95</v>
      </c>
      <c r="B450" s="35">
        <f ca="1">VLOOKUP($A450,'Medical Examinations'!$A:$H,3,FALSE)</f>
        <v>4.29</v>
      </c>
      <c r="C450" s="61">
        <f ca="1">IFERROR(VLOOKUP($A450,'Hospitalisation Details'!$A:$P,16,0),"")</f>
        <v>56</v>
      </c>
      <c r="D450" s="69">
        <f ca="1">IFERROR(VLOOKUP($A450,'Hospitalisation Details'!$A:$P,6,0),"")</f>
        <v>22412.65</v>
      </c>
    </row>
    <row r="451" spans="1:4" x14ac:dyDescent="0.25">
      <c r="A451" s="62">
        <f ca="1">VLOOKUP($A451,'Medical Examinations'!$A:$H,2,FALSE)</f>
        <v>24.225000000000001</v>
      </c>
      <c r="B451" s="35">
        <f ca="1">VLOOKUP($A451,'Medical Examinations'!$A:$H,3,FALSE)</f>
        <v>4.09</v>
      </c>
      <c r="C451" s="61">
        <f ca="1">IFERROR(VLOOKUP($A451,'Hospitalisation Details'!$A:$P,16,0),"")</f>
        <v>23</v>
      </c>
      <c r="D451" s="69">
        <f ca="1">IFERROR(VLOOKUP($A451,'Hospitalisation Details'!$A:$P,6,0),"")</f>
        <v>22395.74</v>
      </c>
    </row>
    <row r="452" spans="1:4" x14ac:dyDescent="0.25">
      <c r="A452" s="62">
        <f ca="1">VLOOKUP($A452,'Medical Examinations'!$A:$H,2,FALSE)</f>
        <v>28.12</v>
      </c>
      <c r="B452" s="35">
        <f ca="1">VLOOKUP($A452,'Medical Examinations'!$A:$H,3,FALSE)</f>
        <v>4.88</v>
      </c>
      <c r="C452" s="61">
        <f ca="1">IFERROR(VLOOKUP($A452,'Hospitalisation Details'!$A:$P,16,0),"")</f>
        <v>40</v>
      </c>
      <c r="D452" s="69">
        <f ca="1">IFERROR(VLOOKUP($A452,'Hospitalisation Details'!$A:$P,6,0),"")</f>
        <v>22331.57</v>
      </c>
    </row>
    <row r="453" spans="1:4" x14ac:dyDescent="0.25">
      <c r="A453" s="62">
        <f ca="1">VLOOKUP($A453,'Medical Examinations'!$A:$H,2,FALSE)</f>
        <v>23.21</v>
      </c>
      <c r="B453" s="35">
        <f ca="1">VLOOKUP($A453,'Medical Examinations'!$A:$H,3,FALSE)</f>
        <v>6.76</v>
      </c>
      <c r="C453" s="61">
        <f ca="1">IFERROR(VLOOKUP($A453,'Hospitalisation Details'!$A:$P,16,0),"")</f>
        <v>51</v>
      </c>
      <c r="D453" s="69">
        <f ca="1">IFERROR(VLOOKUP($A453,'Hospitalisation Details'!$A:$P,6,0),"")</f>
        <v>22218.11</v>
      </c>
    </row>
    <row r="454" spans="1:4" x14ac:dyDescent="0.25">
      <c r="A454" s="62">
        <f ca="1">VLOOKUP($A454,'Medical Examinations'!$A:$H,2,FALSE)</f>
        <v>23.98</v>
      </c>
      <c r="B454" s="35">
        <f ca="1">VLOOKUP($A454,'Medical Examinations'!$A:$H,3,FALSE)</f>
        <v>10.67</v>
      </c>
      <c r="C454" s="61">
        <f ca="1">IFERROR(VLOOKUP($A454,'Hospitalisation Details'!$A:$P,16,0),"")</f>
        <v>57</v>
      </c>
      <c r="D454" s="69">
        <f ca="1">IFERROR(VLOOKUP($A454,'Hospitalisation Details'!$A:$P,6,0),"")</f>
        <v>22192.44</v>
      </c>
    </row>
    <row r="455" spans="1:4" x14ac:dyDescent="0.25">
      <c r="A455" s="62">
        <f ca="1">VLOOKUP($A455,'Medical Examinations'!$A:$H,2,FALSE)</f>
        <v>30</v>
      </c>
      <c r="B455" s="35">
        <f ca="1">VLOOKUP($A455,'Medical Examinations'!$A:$H,3,FALSE)</f>
        <v>6.21</v>
      </c>
      <c r="C455" s="61">
        <f ca="1">IFERROR(VLOOKUP($A455,'Hospitalisation Details'!$A:$P,16,0),"")</f>
        <v>42</v>
      </c>
      <c r="D455" s="69">
        <f ca="1">IFERROR(VLOOKUP($A455,'Hospitalisation Details'!$A:$P,6,0),"")</f>
        <v>22144.03</v>
      </c>
    </row>
    <row r="456" spans="1:4" x14ac:dyDescent="0.25">
      <c r="A456" s="62">
        <f ca="1">VLOOKUP($A456,'Medical Examinations'!$A:$H,2,FALSE)</f>
        <v>17.350000000000001</v>
      </c>
      <c r="B456" s="35">
        <f ca="1">VLOOKUP($A456,'Medical Examinations'!$A:$H,3,FALSE)</f>
        <v>5.03</v>
      </c>
      <c r="C456" s="61">
        <f ca="1">IFERROR(VLOOKUP($A456,'Hospitalisation Details'!$A:$P,16,0),"")</f>
        <v>21</v>
      </c>
      <c r="D456" s="69">
        <f ca="1">IFERROR(VLOOKUP($A456,'Hospitalisation Details'!$A:$P,6,0),"")</f>
        <v>22097.62</v>
      </c>
    </row>
    <row r="457" spans="1:4" x14ac:dyDescent="0.25">
      <c r="A457" s="62">
        <f ca="1">VLOOKUP($A457,'Medical Examinations'!$A:$H,2,FALSE)</f>
        <v>22.704999999999998</v>
      </c>
      <c r="B457" s="35">
        <f ca="1">VLOOKUP($A457,'Medical Examinations'!$A:$H,3,FALSE)</f>
        <v>5.27</v>
      </c>
      <c r="C457" s="61">
        <f ca="1">IFERROR(VLOOKUP($A457,'Hospitalisation Details'!$A:$P,16,0),"")</f>
        <v>33</v>
      </c>
      <c r="D457" s="69">
        <f ca="1">IFERROR(VLOOKUP($A457,'Hospitalisation Details'!$A:$P,6,0),"")</f>
        <v>21984.47</v>
      </c>
    </row>
    <row r="458" spans="1:4" x14ac:dyDescent="0.25">
      <c r="A458" s="62">
        <f ca="1">VLOOKUP($A458,'Medical Examinations'!$A:$H,2,FALSE)</f>
        <v>25.41</v>
      </c>
      <c r="B458" s="35">
        <f ca="1">VLOOKUP($A458,'Medical Examinations'!$A:$H,3,FALSE)</f>
        <v>10.53</v>
      </c>
      <c r="C458" s="61">
        <f ca="1">IFERROR(VLOOKUP($A458,'Hospitalisation Details'!$A:$P,16,0),"")</f>
        <v>47</v>
      </c>
      <c r="D458" s="69">
        <f ca="1">IFERROR(VLOOKUP($A458,'Hospitalisation Details'!$A:$P,6,0),"")</f>
        <v>21978.68</v>
      </c>
    </row>
    <row r="459" spans="1:4" x14ac:dyDescent="0.25">
      <c r="A459" s="62">
        <f ca="1">VLOOKUP($A459,'Medical Examinations'!$A:$H,2,FALSE)</f>
        <v>18.23</v>
      </c>
      <c r="B459" s="35">
        <f ca="1">VLOOKUP($A459,'Medical Examinations'!$A:$H,3,FALSE)</f>
        <v>5.78</v>
      </c>
      <c r="C459" s="61">
        <f ca="1">IFERROR(VLOOKUP($A459,'Hospitalisation Details'!$A:$P,16,0),"")</f>
        <v>19</v>
      </c>
      <c r="D459" s="69">
        <f ca="1">IFERROR(VLOOKUP($A459,'Hospitalisation Details'!$A:$P,6,0),"")</f>
        <v>21882.400000000001</v>
      </c>
    </row>
    <row r="460" spans="1:4" x14ac:dyDescent="0.25">
      <c r="A460" s="62">
        <f ca="1">VLOOKUP($A460,'Medical Examinations'!$A:$H,2,FALSE)</f>
        <v>24.7</v>
      </c>
      <c r="B460" s="35">
        <f ca="1">VLOOKUP($A460,'Medical Examinations'!$A:$H,3,FALSE)</f>
        <v>4.3600000000000003</v>
      </c>
      <c r="C460" s="61">
        <f ca="1">IFERROR(VLOOKUP($A460,'Hospitalisation Details'!$A:$P,16,0),"")</f>
        <v>43</v>
      </c>
      <c r="D460" s="69">
        <f ca="1">IFERROR(VLOOKUP($A460,'Hospitalisation Details'!$A:$P,6,0),"")</f>
        <v>21880.82</v>
      </c>
    </row>
    <row r="461" spans="1:4" x14ac:dyDescent="0.25">
      <c r="A461" s="62">
        <f ca="1">VLOOKUP($A461,'Medical Examinations'!$A:$H,2,FALSE)</f>
        <v>37.4</v>
      </c>
      <c r="B461" s="35">
        <f ca="1">VLOOKUP($A461,'Medical Examinations'!$A:$H,3,FALSE)</f>
        <v>9.7200000000000006</v>
      </c>
      <c r="C461" s="61">
        <f ca="1">IFERROR(VLOOKUP($A461,'Hospitalisation Details'!$A:$P,16,0),"")</f>
        <v>59</v>
      </c>
      <c r="D461" s="69">
        <f ca="1">IFERROR(VLOOKUP($A461,'Hospitalisation Details'!$A:$P,6,0),"")</f>
        <v>21797</v>
      </c>
    </row>
    <row r="462" spans="1:4" x14ac:dyDescent="0.25">
      <c r="A462" s="62">
        <f ca="1">VLOOKUP($A462,'Medical Examinations'!$A:$H,2,FALSE)</f>
        <v>26.885000000000002</v>
      </c>
      <c r="B462" s="35">
        <f ca="1">VLOOKUP($A462,'Medical Examinations'!$A:$H,3,FALSE)</f>
        <v>5.18</v>
      </c>
      <c r="C462" s="61">
        <f ca="1">IFERROR(VLOOKUP($A462,'Hospitalisation Details'!$A:$P,16,0),"")</f>
        <v>43</v>
      </c>
      <c r="D462" s="69">
        <f ca="1">IFERROR(VLOOKUP($A462,'Hospitalisation Details'!$A:$P,6,0),"")</f>
        <v>21774.32</v>
      </c>
    </row>
    <row r="463" spans="1:4" x14ac:dyDescent="0.25">
      <c r="A463" s="62">
        <f ca="1">VLOOKUP($A463,'Medical Examinations'!$A:$H,2,FALSE)</f>
        <v>25.27</v>
      </c>
      <c r="B463" s="35">
        <f ca="1">VLOOKUP($A463,'Medical Examinations'!$A:$H,3,FALSE)</f>
        <v>5.29</v>
      </c>
      <c r="C463" s="61">
        <f ca="1">IFERROR(VLOOKUP($A463,'Hospitalisation Details'!$A:$P,16,0),"")</f>
        <v>43</v>
      </c>
      <c r="D463" s="69">
        <f ca="1">IFERROR(VLOOKUP($A463,'Hospitalisation Details'!$A:$P,6,0),"")</f>
        <v>21771.34</v>
      </c>
    </row>
    <row r="464" spans="1:4" x14ac:dyDescent="0.25">
      <c r="A464" s="62">
        <f ca="1">VLOOKUP($A464,'Medical Examinations'!$A:$H,2,FALSE)</f>
        <v>23.655000000000001</v>
      </c>
      <c r="B464" s="35">
        <f ca="1">VLOOKUP($A464,'Medical Examinations'!$A:$H,3,FALSE)</f>
        <v>4.8600000000000003</v>
      </c>
      <c r="C464" s="61">
        <f ca="1">IFERROR(VLOOKUP($A464,'Hospitalisation Details'!$A:$P,16,0),"")</f>
        <v>46</v>
      </c>
      <c r="D464" s="69">
        <f ca="1">IFERROR(VLOOKUP($A464,'Hospitalisation Details'!$A:$P,6,0),"")</f>
        <v>21677.279999999999</v>
      </c>
    </row>
    <row r="465" spans="1:4" x14ac:dyDescent="0.25">
      <c r="A465" s="62">
        <f ca="1">VLOOKUP($A465,'Medical Examinations'!$A:$H,2,FALSE)</f>
        <v>55.05</v>
      </c>
      <c r="B465" s="35">
        <f ca="1">VLOOKUP($A465,'Medical Examinations'!$A:$H,3,FALSE)</f>
        <v>7.66</v>
      </c>
      <c r="C465" s="61">
        <f ca="1">IFERROR(VLOOKUP($A465,'Hospitalisation Details'!$A:$P,16,0),"")</f>
        <v>60</v>
      </c>
      <c r="D465" s="69">
        <f ca="1">IFERROR(VLOOKUP($A465,'Hospitalisation Details'!$A:$P,6,0),"")</f>
        <v>21661.16</v>
      </c>
    </row>
    <row r="466" spans="1:4" x14ac:dyDescent="0.25">
      <c r="A466" s="62">
        <f ca="1">VLOOKUP($A466,'Medical Examinations'!$A:$H,2,FALSE)</f>
        <v>24.89</v>
      </c>
      <c r="B466" s="35">
        <f ca="1">VLOOKUP($A466,'Medical Examinations'!$A:$H,3,FALSE)</f>
        <v>6.1</v>
      </c>
      <c r="C466" s="61">
        <f ca="1">IFERROR(VLOOKUP($A466,'Hospitalisation Details'!$A:$P,16,0),"")</f>
        <v>39</v>
      </c>
      <c r="D466" s="69">
        <f ca="1">IFERROR(VLOOKUP($A466,'Hospitalisation Details'!$A:$P,6,0),"")</f>
        <v>21659.93</v>
      </c>
    </row>
    <row r="467" spans="1:4" x14ac:dyDescent="0.25">
      <c r="A467" s="62">
        <f ca="1">VLOOKUP($A467,'Medical Examinations'!$A:$H,2,FALSE)</f>
        <v>18.715</v>
      </c>
      <c r="B467" s="35">
        <f ca="1">VLOOKUP($A467,'Medical Examinations'!$A:$H,3,FALSE)</f>
        <v>4.4400000000000004</v>
      </c>
      <c r="C467" s="61">
        <f ca="1">IFERROR(VLOOKUP($A467,'Hospitalisation Details'!$A:$P,16,0),"")</f>
        <v>23</v>
      </c>
      <c r="D467" s="69">
        <f ca="1">IFERROR(VLOOKUP($A467,'Hospitalisation Details'!$A:$P,6,0),"")</f>
        <v>21595.38</v>
      </c>
    </row>
    <row r="468" spans="1:4" x14ac:dyDescent="0.25">
      <c r="A468" s="62">
        <f ca="1">VLOOKUP($A468,'Medical Examinations'!$A:$H,2,FALSE)</f>
        <v>28.12</v>
      </c>
      <c r="B468" s="35">
        <f ca="1">VLOOKUP($A468,'Medical Examinations'!$A:$H,3,FALSE)</f>
        <v>6.15</v>
      </c>
      <c r="C468" s="61">
        <f ca="1">IFERROR(VLOOKUP($A468,'Hospitalisation Details'!$A:$P,16,0),"")</f>
        <v>32</v>
      </c>
      <c r="D468" s="69">
        <f ca="1">IFERROR(VLOOKUP($A468,'Hospitalisation Details'!$A:$P,6,0),"")</f>
        <v>21472.48</v>
      </c>
    </row>
    <row r="469" spans="1:4" x14ac:dyDescent="0.25">
      <c r="A469" s="62">
        <f ca="1">VLOOKUP($A469,'Medical Examinations'!$A:$H,2,FALSE)</f>
        <v>26.6</v>
      </c>
      <c r="B469" s="35">
        <f ca="1">VLOOKUP($A469,'Medical Examinations'!$A:$H,3,FALSE)</f>
        <v>4.53</v>
      </c>
      <c r="C469" s="61">
        <f ca="1">IFERROR(VLOOKUP($A469,'Hospitalisation Details'!$A:$P,16,0),"")</f>
        <v>42</v>
      </c>
      <c r="D469" s="69">
        <f ca="1">IFERROR(VLOOKUP($A469,'Hospitalisation Details'!$A:$P,6,0),"")</f>
        <v>21348.71</v>
      </c>
    </row>
    <row r="470" spans="1:4" x14ac:dyDescent="0.25">
      <c r="A470" s="62">
        <f ca="1">VLOOKUP($A470,'Medical Examinations'!$A:$H,2,FALSE)</f>
        <v>30.114999999999998</v>
      </c>
      <c r="B470" s="35">
        <f ca="1">VLOOKUP($A470,'Medical Examinations'!$A:$H,3,FALSE)</f>
        <v>5.48</v>
      </c>
      <c r="C470" s="61">
        <f ca="1">IFERROR(VLOOKUP($A470,'Hospitalisation Details'!$A:$P,16,0),"")</f>
        <v>18</v>
      </c>
      <c r="D470" s="69">
        <f ca="1">IFERROR(VLOOKUP($A470,'Hospitalisation Details'!$A:$P,6,0),"")</f>
        <v>21344.85</v>
      </c>
    </row>
    <row r="471" spans="1:4" x14ac:dyDescent="0.25">
      <c r="A471" s="62">
        <f ca="1">VLOOKUP($A471,'Medical Examinations'!$A:$H,2,FALSE)</f>
        <v>24.605</v>
      </c>
      <c r="B471" s="35">
        <f ca="1">VLOOKUP($A471,'Medical Examinations'!$A:$H,3,FALSE)</f>
        <v>5.48</v>
      </c>
      <c r="C471" s="61">
        <f ca="1">IFERROR(VLOOKUP($A471,'Hospitalisation Details'!$A:$P,16,0),"")</f>
        <v>42</v>
      </c>
      <c r="D471" s="69">
        <f ca="1">IFERROR(VLOOKUP($A471,'Hospitalisation Details'!$A:$P,6,0),"")</f>
        <v>21259.38</v>
      </c>
    </row>
    <row r="472" spans="1:4" x14ac:dyDescent="0.25">
      <c r="A472" s="62">
        <f ca="1">VLOOKUP($A472,'Medical Examinations'!$A:$H,2,FALSE)</f>
        <v>29.6</v>
      </c>
      <c r="B472" s="35">
        <f ca="1">VLOOKUP($A472,'Medical Examinations'!$A:$H,3,FALSE)</f>
        <v>8.1</v>
      </c>
      <c r="C472" s="61">
        <f ca="1">IFERROR(VLOOKUP($A472,'Hospitalisation Details'!$A:$P,16,0),"")</f>
        <v>48</v>
      </c>
      <c r="D472" s="69">
        <f ca="1">IFERROR(VLOOKUP($A472,'Hospitalisation Details'!$A:$P,6,0),"")</f>
        <v>21232.18</v>
      </c>
    </row>
    <row r="473" spans="1:4" x14ac:dyDescent="0.25">
      <c r="A473" s="62">
        <f ca="1">VLOOKUP($A473,'Medical Examinations'!$A:$H,2,FALSE)</f>
        <v>24.42</v>
      </c>
      <c r="B473" s="35">
        <f ca="1">VLOOKUP($A473,'Medical Examinations'!$A:$H,3,FALSE)</f>
        <v>7.16</v>
      </c>
      <c r="C473" s="61">
        <f ca="1">IFERROR(VLOOKUP($A473,'Hospitalisation Details'!$A:$P,16,0),"")</f>
        <v>48</v>
      </c>
      <c r="D473" s="69">
        <f ca="1">IFERROR(VLOOKUP($A473,'Hospitalisation Details'!$A:$P,6,0),"")</f>
        <v>21223.68</v>
      </c>
    </row>
    <row r="474" spans="1:4" x14ac:dyDescent="0.25">
      <c r="A474" s="62">
        <f ca="1">VLOOKUP($A474,'Medical Examinations'!$A:$H,2,FALSE)</f>
        <v>20.9</v>
      </c>
      <c r="B474" s="35">
        <f ca="1">VLOOKUP($A474,'Medical Examinations'!$A:$H,3,FALSE)</f>
        <v>4.55</v>
      </c>
      <c r="C474" s="61">
        <f ca="1">IFERROR(VLOOKUP($A474,'Hospitalisation Details'!$A:$P,16,0),"")</f>
        <v>53</v>
      </c>
      <c r="D474" s="69">
        <f ca="1">IFERROR(VLOOKUP($A474,'Hospitalisation Details'!$A:$P,6,0),"")</f>
        <v>21195.82</v>
      </c>
    </row>
    <row r="475" spans="1:4" x14ac:dyDescent="0.25">
      <c r="A475" s="62">
        <f ca="1">VLOOKUP($A475,'Medical Examinations'!$A:$H,2,FALSE)</f>
        <v>22.895</v>
      </c>
      <c r="B475" s="35">
        <f ca="1">VLOOKUP($A475,'Medical Examinations'!$A:$H,3,FALSE)</f>
        <v>6.03</v>
      </c>
      <c r="C475" s="61">
        <f ca="1">IFERROR(VLOOKUP($A475,'Hospitalisation Details'!$A:$P,16,0),"")</f>
        <v>45</v>
      </c>
      <c r="D475" s="69">
        <f ca="1">IFERROR(VLOOKUP($A475,'Hospitalisation Details'!$A:$P,6,0),"")</f>
        <v>21098.55</v>
      </c>
    </row>
    <row r="476" spans="1:4" x14ac:dyDescent="0.25">
      <c r="A476" s="62">
        <f ca="1">VLOOKUP($A476,'Medical Examinations'!$A:$H,2,FALSE)</f>
        <v>28.3</v>
      </c>
      <c r="B476" s="35">
        <f ca="1">VLOOKUP($A476,'Medical Examinations'!$A:$H,3,FALSE)</f>
        <v>5.47</v>
      </c>
      <c r="C476" s="61">
        <f ca="1">IFERROR(VLOOKUP($A476,'Hospitalisation Details'!$A:$P,16,0),"")</f>
        <v>39</v>
      </c>
      <c r="D476" s="69">
        <f ca="1">IFERROR(VLOOKUP($A476,'Hospitalisation Details'!$A:$P,6,0),"")</f>
        <v>21082.16</v>
      </c>
    </row>
    <row r="477" spans="1:4" x14ac:dyDescent="0.25">
      <c r="A477" s="62">
        <f ca="1">VLOOKUP($A477,'Medical Examinations'!$A:$H,2,FALSE)</f>
        <v>54.3</v>
      </c>
      <c r="B477" s="35">
        <f ca="1">VLOOKUP($A477,'Medical Examinations'!$A:$H,3,FALSE)</f>
        <v>4.1500000000000004</v>
      </c>
      <c r="C477" s="61">
        <f ca="1">IFERROR(VLOOKUP($A477,'Hospitalisation Details'!$A:$P,16,0),"")</f>
        <v>58</v>
      </c>
      <c r="D477" s="69">
        <f ca="1">IFERROR(VLOOKUP($A477,'Hospitalisation Details'!$A:$P,6,0),"")</f>
        <v>20893.060000000001</v>
      </c>
    </row>
    <row r="478" spans="1:4" x14ac:dyDescent="0.25">
      <c r="A478" s="62">
        <f ca="1">VLOOKUP($A478,'Medical Examinations'!$A:$H,2,FALSE)</f>
        <v>33.344999999999999</v>
      </c>
      <c r="B478" s="35">
        <f ca="1">VLOOKUP($A478,'Medical Examinations'!$A:$H,3,FALSE)</f>
        <v>11.32</v>
      </c>
      <c r="C478" s="61">
        <f ca="1">IFERROR(VLOOKUP($A478,'Hospitalisation Details'!$A:$P,16,0),"")</f>
        <v>47</v>
      </c>
      <c r="D478" s="69">
        <f ca="1">IFERROR(VLOOKUP($A478,'Hospitalisation Details'!$A:$P,6,0),"")</f>
        <v>20878.78</v>
      </c>
    </row>
    <row r="479" spans="1:4" x14ac:dyDescent="0.25">
      <c r="A479" s="62">
        <f ca="1">VLOOKUP($A479,'Medical Examinations'!$A:$H,2,FALSE)</f>
        <v>33</v>
      </c>
      <c r="B479" s="35">
        <f ca="1">VLOOKUP($A479,'Medical Examinations'!$A:$H,3,FALSE)</f>
        <v>9.51</v>
      </c>
      <c r="C479" s="61">
        <f ca="1">IFERROR(VLOOKUP($A479,'Hospitalisation Details'!$A:$P,16,0),"")</f>
        <v>55</v>
      </c>
      <c r="D479" s="69">
        <f ca="1">IFERROR(VLOOKUP($A479,'Hospitalisation Details'!$A:$P,6,0),"")</f>
        <v>20781.490000000002</v>
      </c>
    </row>
    <row r="480" spans="1:4" x14ac:dyDescent="0.25">
      <c r="A480" s="62">
        <f ca="1">VLOOKUP($A480,'Medical Examinations'!$A:$H,2,FALSE)</f>
        <v>28.024999999999999</v>
      </c>
      <c r="B480" s="35">
        <f ca="1">VLOOKUP($A480,'Medical Examinations'!$A:$H,3,FALSE)</f>
        <v>7.67</v>
      </c>
      <c r="C480" s="61">
        <f ca="1">IFERROR(VLOOKUP($A480,'Hospitalisation Details'!$A:$P,16,0),"")</f>
        <v>36</v>
      </c>
      <c r="D480" s="69">
        <f ca="1">IFERROR(VLOOKUP($A480,'Hospitalisation Details'!$A:$P,6,0),"")</f>
        <v>20773.63</v>
      </c>
    </row>
    <row r="481" spans="1:4" x14ac:dyDescent="0.25">
      <c r="A481" s="62">
        <f ca="1">VLOOKUP($A481,'Medical Examinations'!$A:$H,2,FALSE)</f>
        <v>28.69</v>
      </c>
      <c r="B481" s="35">
        <f ca="1">VLOOKUP($A481,'Medical Examinations'!$A:$H,3,FALSE)</f>
        <v>6.23</v>
      </c>
      <c r="C481" s="61">
        <f ca="1">IFERROR(VLOOKUP($A481,'Hospitalisation Details'!$A:$P,16,0),"")</f>
        <v>30</v>
      </c>
      <c r="D481" s="69">
        <f ca="1">IFERROR(VLOOKUP($A481,'Hospitalisation Details'!$A:$P,6,0),"")</f>
        <v>20745.990000000002</v>
      </c>
    </row>
    <row r="482" spans="1:4" x14ac:dyDescent="0.25">
      <c r="A482" s="62">
        <f ca="1">VLOOKUP($A482,'Medical Examinations'!$A:$H,2,FALSE)</f>
        <v>40.28</v>
      </c>
      <c r="B482" s="35">
        <f ca="1">VLOOKUP($A482,'Medical Examinations'!$A:$H,3,FALSE)</f>
        <v>8.9</v>
      </c>
      <c r="C482" s="61">
        <f ca="1">IFERROR(VLOOKUP($A482,'Hospitalisation Details'!$A:$P,16,0),"")</f>
        <v>57</v>
      </c>
      <c r="D482" s="69">
        <f ca="1">IFERROR(VLOOKUP($A482,'Hospitalisation Details'!$A:$P,6,0),"")</f>
        <v>20709.02</v>
      </c>
    </row>
    <row r="483" spans="1:4" x14ac:dyDescent="0.25">
      <c r="A483" s="62">
        <f ca="1">VLOOKUP($A483,'Medical Examinations'!$A:$H,2,FALSE)</f>
        <v>37.299999999999997</v>
      </c>
      <c r="B483" s="35">
        <f ca="1">VLOOKUP($A483,'Medical Examinations'!$A:$H,3,FALSE)</f>
        <v>7.79</v>
      </c>
      <c r="C483" s="61">
        <f ca="1">IFERROR(VLOOKUP($A483,'Hospitalisation Details'!$A:$P,16,0),"")</f>
        <v>55</v>
      </c>
      <c r="D483" s="69">
        <f ca="1">IFERROR(VLOOKUP($A483,'Hospitalisation Details'!$A:$P,6,0),"")</f>
        <v>20630.28</v>
      </c>
    </row>
    <row r="484" spans="1:4" x14ac:dyDescent="0.25">
      <c r="A484" s="62">
        <f ca="1">VLOOKUP($A484,'Medical Examinations'!$A:$H,2,FALSE)</f>
        <v>54.47</v>
      </c>
      <c r="B484" s="35">
        <f ca="1">VLOOKUP($A484,'Medical Examinations'!$A:$H,3,FALSE)</f>
        <v>4.49</v>
      </c>
      <c r="C484" s="61">
        <f ca="1">IFERROR(VLOOKUP($A484,'Hospitalisation Details'!$A:$P,16,0),"")</f>
        <v>56</v>
      </c>
      <c r="D484" s="69">
        <f ca="1">IFERROR(VLOOKUP($A484,'Hospitalisation Details'!$A:$P,6,0),"")</f>
        <v>20568.32</v>
      </c>
    </row>
    <row r="485" spans="1:4" x14ac:dyDescent="0.25">
      <c r="A485" s="62">
        <f ca="1">VLOOKUP($A485,'Medical Examinations'!$A:$H,2,FALSE)</f>
        <v>38.06</v>
      </c>
      <c r="B485" s="35">
        <f ca="1">VLOOKUP($A485,'Medical Examinations'!$A:$H,3,FALSE)</f>
        <v>5.24</v>
      </c>
      <c r="C485" s="61">
        <f ca="1">IFERROR(VLOOKUP($A485,'Hospitalisation Details'!$A:$P,16,0),"")</f>
        <v>53</v>
      </c>
      <c r="D485" s="69">
        <f ca="1">IFERROR(VLOOKUP($A485,'Hospitalisation Details'!$A:$P,6,0),"")</f>
        <v>20463</v>
      </c>
    </row>
    <row r="486" spans="1:4" x14ac:dyDescent="0.25">
      <c r="A486" s="62">
        <f ca="1">VLOOKUP($A486,'Medical Examinations'!$A:$H,2,FALSE)</f>
        <v>51.47</v>
      </c>
      <c r="B486" s="35">
        <f ca="1">VLOOKUP($A486,'Medical Examinations'!$A:$H,3,FALSE)</f>
        <v>9.6</v>
      </c>
      <c r="C486" s="61">
        <f ca="1">IFERROR(VLOOKUP($A486,'Hospitalisation Details'!$A:$P,16,0),"")</f>
        <v>60</v>
      </c>
      <c r="D486" s="69">
        <f ca="1">IFERROR(VLOOKUP($A486,'Hospitalisation Details'!$A:$P,6,0),"")</f>
        <v>20446.849999999999</v>
      </c>
    </row>
    <row r="487" spans="1:4" x14ac:dyDescent="0.25">
      <c r="A487" s="62">
        <f ca="1">VLOOKUP($A487,'Medical Examinations'!$A:$H,2,FALSE)</f>
        <v>29.8</v>
      </c>
      <c r="B487" s="35">
        <f ca="1">VLOOKUP($A487,'Medical Examinations'!$A:$H,3,FALSE)</f>
        <v>5.78</v>
      </c>
      <c r="C487" s="61">
        <f ca="1">IFERROR(VLOOKUP($A487,'Hospitalisation Details'!$A:$P,16,0),"")</f>
        <v>37</v>
      </c>
      <c r="D487" s="69">
        <f ca="1">IFERROR(VLOOKUP($A487,'Hospitalisation Details'!$A:$P,6,0),"")</f>
        <v>20420.599999999999</v>
      </c>
    </row>
    <row r="488" spans="1:4" x14ac:dyDescent="0.25">
      <c r="A488" s="62">
        <f ca="1">VLOOKUP($A488,'Medical Examinations'!$A:$H,2,FALSE)</f>
        <v>49.77</v>
      </c>
      <c r="B488" s="35">
        <f ca="1">VLOOKUP($A488,'Medical Examinations'!$A:$H,3,FALSE)</f>
        <v>7.02</v>
      </c>
      <c r="C488" s="61">
        <f ca="1">IFERROR(VLOOKUP($A488,'Hospitalisation Details'!$A:$P,16,0),"")</f>
        <v>60</v>
      </c>
      <c r="D488" s="69">
        <f ca="1">IFERROR(VLOOKUP($A488,'Hospitalisation Details'!$A:$P,6,0),"")</f>
        <v>20354.5</v>
      </c>
    </row>
    <row r="489" spans="1:4" x14ac:dyDescent="0.25">
      <c r="A489" s="62">
        <f ca="1">VLOOKUP($A489,'Medical Examinations'!$A:$H,2,FALSE)</f>
        <v>25.555</v>
      </c>
      <c r="B489" s="35">
        <f ca="1">VLOOKUP($A489,'Medical Examinations'!$A:$H,3,FALSE)</f>
        <v>4.09</v>
      </c>
      <c r="C489" s="61">
        <f ca="1">IFERROR(VLOOKUP($A489,'Hospitalisation Details'!$A:$P,16,0),"")</f>
        <v>37</v>
      </c>
      <c r="D489" s="69">
        <f ca="1">IFERROR(VLOOKUP($A489,'Hospitalisation Details'!$A:$P,6,0),"")</f>
        <v>20296.86</v>
      </c>
    </row>
    <row r="490" spans="1:4" x14ac:dyDescent="0.25">
      <c r="A490" s="62">
        <f ca="1">VLOOKUP($A490,'Medical Examinations'!$A:$H,2,FALSE)</f>
        <v>29.64</v>
      </c>
      <c r="B490" s="35">
        <f ca="1">VLOOKUP($A490,'Medical Examinations'!$A:$H,3,FALSE)</f>
        <v>4.93</v>
      </c>
      <c r="C490" s="61">
        <f ca="1">IFERROR(VLOOKUP($A490,'Hospitalisation Details'!$A:$P,16,0),"")</f>
        <v>29</v>
      </c>
      <c r="D490" s="69">
        <f ca="1">IFERROR(VLOOKUP($A490,'Hospitalisation Details'!$A:$P,6,0),"")</f>
        <v>20277.810000000001</v>
      </c>
    </row>
    <row r="491" spans="1:4" x14ac:dyDescent="0.25">
      <c r="A491" s="62">
        <f ca="1">VLOOKUP($A491,'Medical Examinations'!$A:$H,2,FALSE)</f>
        <v>53.93</v>
      </c>
      <c r="B491" s="35">
        <f ca="1">VLOOKUP($A491,'Medical Examinations'!$A:$H,3,FALSE)</f>
        <v>5.34</v>
      </c>
      <c r="C491" s="61">
        <f ca="1">IFERROR(VLOOKUP($A491,'Hospitalisation Details'!$A:$P,16,0),"")</f>
        <v>56</v>
      </c>
      <c r="D491" s="69">
        <f ca="1">IFERROR(VLOOKUP($A491,'Hospitalisation Details'!$A:$P,6,0),"")</f>
        <v>20253.84</v>
      </c>
    </row>
    <row r="492" spans="1:4" x14ac:dyDescent="0.25">
      <c r="A492" s="62">
        <f ca="1">VLOOKUP($A492,'Medical Examinations'!$A:$H,2,FALSE)</f>
        <v>28.024999999999999</v>
      </c>
      <c r="B492" s="35">
        <f ca="1">VLOOKUP($A492,'Medical Examinations'!$A:$H,3,FALSE)</f>
        <v>5.65</v>
      </c>
      <c r="C492" s="61">
        <f ca="1">IFERROR(VLOOKUP($A492,'Hospitalisation Details'!$A:$P,16,0),"")</f>
        <v>35</v>
      </c>
      <c r="D492" s="69">
        <f ca="1">IFERROR(VLOOKUP($A492,'Hospitalisation Details'!$A:$P,6,0),"")</f>
        <v>20234.849999999999</v>
      </c>
    </row>
    <row r="493" spans="1:4" x14ac:dyDescent="0.25">
      <c r="A493" s="62">
        <f ca="1">VLOOKUP($A493,'Medical Examinations'!$A:$H,2,FALSE)</f>
        <v>27.5</v>
      </c>
      <c r="B493" s="35">
        <f ca="1">VLOOKUP($A493,'Medical Examinations'!$A:$H,3,FALSE)</f>
        <v>4.49</v>
      </c>
      <c r="C493" s="61">
        <f ca="1">IFERROR(VLOOKUP($A493,'Hospitalisation Details'!$A:$P,16,0),"")</f>
        <v>29</v>
      </c>
      <c r="D493" s="69">
        <f ca="1">IFERROR(VLOOKUP($A493,'Hospitalisation Details'!$A:$P,6,0),"")</f>
        <v>20177.669999999998</v>
      </c>
    </row>
    <row r="494" spans="1:4" x14ac:dyDescent="0.25">
      <c r="A494" s="62">
        <f ca="1">VLOOKUP($A494,'Medical Examinations'!$A:$H,2,FALSE)</f>
        <v>21.8</v>
      </c>
      <c r="B494" s="35">
        <f ca="1">VLOOKUP($A494,'Medical Examinations'!$A:$H,3,FALSE)</f>
        <v>10.55</v>
      </c>
      <c r="C494" s="61">
        <f ca="1">IFERROR(VLOOKUP($A494,'Hospitalisation Details'!$A:$P,16,0),"")</f>
        <v>20</v>
      </c>
      <c r="D494" s="69">
        <f ca="1">IFERROR(VLOOKUP($A494,'Hospitalisation Details'!$A:$P,6,0),"")</f>
        <v>20167.34</v>
      </c>
    </row>
    <row r="495" spans="1:4" x14ac:dyDescent="0.25">
      <c r="A495" s="62">
        <f ca="1">VLOOKUP($A495,'Medical Examinations'!$A:$H,2,FALSE)</f>
        <v>26.41</v>
      </c>
      <c r="B495" s="35">
        <f ca="1">VLOOKUP($A495,'Medical Examinations'!$A:$H,3,FALSE)</f>
        <v>4.92</v>
      </c>
      <c r="C495" s="61">
        <f ca="1">IFERROR(VLOOKUP($A495,'Hospitalisation Details'!$A:$P,16,0),"")</f>
        <v>39</v>
      </c>
      <c r="D495" s="69">
        <f ca="1">IFERROR(VLOOKUP($A495,'Hospitalisation Details'!$A:$P,6,0),"")</f>
        <v>20149.32</v>
      </c>
    </row>
    <row r="496" spans="1:4" x14ac:dyDescent="0.25">
      <c r="A496" s="62">
        <f ca="1">VLOOKUP($A496,'Medical Examinations'!$A:$H,2,FALSE)</f>
        <v>27.835000000000001</v>
      </c>
      <c r="B496" s="35">
        <f ca="1">VLOOKUP($A496,'Medical Examinations'!$A:$H,3,FALSE)</f>
        <v>5.9</v>
      </c>
      <c r="C496" s="61">
        <f ca="1">IFERROR(VLOOKUP($A496,'Hospitalisation Details'!$A:$P,16,0),"")</f>
        <v>34</v>
      </c>
      <c r="D496" s="69">
        <f ca="1">IFERROR(VLOOKUP($A496,'Hospitalisation Details'!$A:$P,6,0),"")</f>
        <v>20009.63</v>
      </c>
    </row>
    <row r="497" spans="1:4" x14ac:dyDescent="0.25">
      <c r="A497" s="62">
        <f ca="1">VLOOKUP($A497,'Medical Examinations'!$A:$H,2,FALSE)</f>
        <v>51.74</v>
      </c>
      <c r="B497" s="35">
        <f ca="1">VLOOKUP($A497,'Medical Examinations'!$A:$H,3,FALSE)</f>
        <v>4.9800000000000004</v>
      </c>
      <c r="C497" s="61">
        <f ca="1">IFERROR(VLOOKUP($A497,'Hospitalisation Details'!$A:$P,16,0),"")</f>
        <v>56</v>
      </c>
      <c r="D497" s="69">
        <f ca="1">IFERROR(VLOOKUP($A497,'Hospitalisation Details'!$A:$P,6,0),"")</f>
        <v>19995.29</v>
      </c>
    </row>
    <row r="498" spans="1:4" x14ac:dyDescent="0.25">
      <c r="A498" s="62">
        <f ca="1">VLOOKUP($A498,'Medical Examinations'!$A:$H,2,FALSE)</f>
        <v>23.37</v>
      </c>
      <c r="B498" s="35">
        <f ca="1">VLOOKUP($A498,'Medical Examinations'!$A:$H,3,FALSE)</f>
        <v>5.8</v>
      </c>
      <c r="C498" s="61">
        <f ca="1">IFERROR(VLOOKUP($A498,'Hospitalisation Details'!$A:$P,16,0),"")</f>
        <v>42</v>
      </c>
      <c r="D498" s="69">
        <f ca="1">IFERROR(VLOOKUP($A498,'Hospitalisation Details'!$A:$P,6,0),"")</f>
        <v>19964.75</v>
      </c>
    </row>
    <row r="499" spans="1:4" x14ac:dyDescent="0.25">
      <c r="A499" s="62">
        <f ca="1">VLOOKUP($A499,'Medical Examinations'!$A:$H,2,FALSE)</f>
        <v>29.7</v>
      </c>
      <c r="B499" s="35">
        <f ca="1">VLOOKUP($A499,'Medical Examinations'!$A:$H,3,FALSE)</f>
        <v>6.21</v>
      </c>
      <c r="C499" s="61">
        <f ca="1">IFERROR(VLOOKUP($A499,'Hospitalisation Details'!$A:$P,16,0),"")</f>
        <v>25</v>
      </c>
      <c r="D499" s="69">
        <f ca="1">IFERROR(VLOOKUP($A499,'Hospitalisation Details'!$A:$P,6,0),"")</f>
        <v>19933.46</v>
      </c>
    </row>
    <row r="500" spans="1:4" x14ac:dyDescent="0.25">
      <c r="A500" s="62">
        <f ca="1">VLOOKUP($A500,'Medical Examinations'!$A:$H,2,FALSE)</f>
        <v>20.045000000000002</v>
      </c>
      <c r="B500" s="35">
        <f ca="1">VLOOKUP($A500,'Medical Examinations'!$A:$H,3,FALSE)</f>
        <v>6.17</v>
      </c>
      <c r="C500" s="61">
        <f ca="1">IFERROR(VLOOKUP($A500,'Hospitalisation Details'!$A:$P,16,0),"")</f>
        <v>43</v>
      </c>
      <c r="D500" s="69">
        <f ca="1">IFERROR(VLOOKUP($A500,'Hospitalisation Details'!$A:$P,6,0),"")</f>
        <v>19798.05</v>
      </c>
    </row>
    <row r="501" spans="1:4" x14ac:dyDescent="0.25">
      <c r="A501" s="62">
        <f ca="1">VLOOKUP($A501,'Medical Examinations'!$A:$H,2,FALSE)</f>
        <v>27.83</v>
      </c>
      <c r="B501" s="35">
        <f ca="1">VLOOKUP($A501,'Medical Examinations'!$A:$H,3,FALSE)</f>
        <v>5.36</v>
      </c>
      <c r="C501" s="61">
        <f ca="1">IFERROR(VLOOKUP($A501,'Hospitalisation Details'!$A:$P,16,0),"")</f>
        <v>50</v>
      </c>
      <c r="D501" s="69">
        <f ca="1">IFERROR(VLOOKUP($A501,'Hospitalisation Details'!$A:$P,6,0),"")</f>
        <v>19749.38</v>
      </c>
    </row>
    <row r="502" spans="1:4" x14ac:dyDescent="0.25">
      <c r="A502" s="62">
        <f ca="1">VLOOKUP($A502,'Medical Examinations'!$A:$H,2,FALSE)</f>
        <v>28.93</v>
      </c>
      <c r="B502" s="35">
        <f ca="1">VLOOKUP($A502,'Medical Examinations'!$A:$H,3,FALSE)</f>
        <v>5.2</v>
      </c>
      <c r="C502" s="61">
        <f ca="1">IFERROR(VLOOKUP($A502,'Hospitalisation Details'!$A:$P,16,0),"")</f>
        <v>32</v>
      </c>
      <c r="D502" s="69">
        <f ca="1">IFERROR(VLOOKUP($A502,'Hospitalisation Details'!$A:$P,6,0),"")</f>
        <v>19719.689999999999</v>
      </c>
    </row>
    <row r="503" spans="1:4" x14ac:dyDescent="0.25">
      <c r="A503" s="62">
        <f ca="1">VLOOKUP($A503,'Medical Examinations'!$A:$H,2,FALSE)</f>
        <v>33.82</v>
      </c>
      <c r="B503" s="35">
        <f ca="1">VLOOKUP($A503,'Medical Examinations'!$A:$H,3,FALSE)</f>
        <v>5.42</v>
      </c>
      <c r="C503" s="61">
        <f ca="1">IFERROR(VLOOKUP($A503,'Hospitalisation Details'!$A:$P,16,0),"")</f>
        <v>28</v>
      </c>
      <c r="D503" s="69">
        <f ca="1">IFERROR(VLOOKUP($A503,'Hospitalisation Details'!$A:$P,6,0),"")</f>
        <v>19673.34</v>
      </c>
    </row>
    <row r="504" spans="1:4" x14ac:dyDescent="0.25">
      <c r="A504" s="62">
        <f ca="1">VLOOKUP($A504,'Medical Examinations'!$A:$H,2,FALSE)</f>
        <v>20.234999999999999</v>
      </c>
      <c r="B504" s="35">
        <f ca="1">VLOOKUP($A504,'Medical Examinations'!$A:$H,3,FALSE)</f>
        <v>6.84</v>
      </c>
      <c r="C504" s="61">
        <f ca="1">IFERROR(VLOOKUP($A504,'Hospitalisation Details'!$A:$P,16,0),"")</f>
        <v>44</v>
      </c>
      <c r="D504" s="69">
        <f ca="1">IFERROR(VLOOKUP($A504,'Hospitalisation Details'!$A:$P,6,0),"")</f>
        <v>19594.810000000001</v>
      </c>
    </row>
    <row r="505" spans="1:4" x14ac:dyDescent="0.25">
      <c r="A505" s="62">
        <f ca="1">VLOOKUP($A505,'Medical Examinations'!$A:$H,2,FALSE)</f>
        <v>49.2</v>
      </c>
      <c r="B505" s="35">
        <f ca="1">VLOOKUP($A505,'Medical Examinations'!$A:$H,3,FALSE)</f>
        <v>10.9</v>
      </c>
      <c r="C505" s="61">
        <f ca="1">IFERROR(VLOOKUP($A505,'Hospitalisation Details'!$A:$P,16,0),"")</f>
        <v>59</v>
      </c>
      <c r="D505" s="69">
        <f ca="1">IFERROR(VLOOKUP($A505,'Hospitalisation Details'!$A:$P,6,0),"")</f>
        <v>19551.34</v>
      </c>
    </row>
    <row r="506" spans="1:4" x14ac:dyDescent="0.25">
      <c r="A506" s="62">
        <f ca="1">VLOOKUP($A506,'Medical Examinations'!$A:$H,2,FALSE)</f>
        <v>26.4</v>
      </c>
      <c r="B506" s="35">
        <f ca="1">VLOOKUP($A506,'Medical Examinations'!$A:$H,3,FALSE)</f>
        <v>4.87</v>
      </c>
      <c r="C506" s="61">
        <f ca="1">IFERROR(VLOOKUP($A506,'Hospitalisation Details'!$A:$P,16,0),"")</f>
        <v>37</v>
      </c>
      <c r="D506" s="69">
        <f ca="1">IFERROR(VLOOKUP($A506,'Hospitalisation Details'!$A:$P,6,0),"")</f>
        <v>19539.240000000002</v>
      </c>
    </row>
    <row r="507" spans="1:4" x14ac:dyDescent="0.25">
      <c r="A507" s="62">
        <f ca="1">VLOOKUP($A507,'Medical Examinations'!$A:$H,2,FALSE)</f>
        <v>28.38</v>
      </c>
      <c r="B507" s="35">
        <f ca="1">VLOOKUP($A507,'Medical Examinations'!$A:$H,3,FALSE)</f>
        <v>6.07</v>
      </c>
      <c r="C507" s="61">
        <f ca="1">IFERROR(VLOOKUP($A507,'Hospitalisation Details'!$A:$P,16,0),"")</f>
        <v>30</v>
      </c>
      <c r="D507" s="69">
        <f ca="1">IFERROR(VLOOKUP($A507,'Hospitalisation Details'!$A:$P,6,0),"")</f>
        <v>19521.97</v>
      </c>
    </row>
    <row r="508" spans="1:4" x14ac:dyDescent="0.25">
      <c r="A508" s="62">
        <f ca="1">VLOOKUP($A508,'Medical Examinations'!$A:$H,2,FALSE)</f>
        <v>24.64</v>
      </c>
      <c r="B508" s="35">
        <f ca="1">VLOOKUP($A508,'Medical Examinations'!$A:$H,3,FALSE)</f>
        <v>4.33</v>
      </c>
      <c r="C508" s="61">
        <f ca="1">IFERROR(VLOOKUP($A508,'Hospitalisation Details'!$A:$P,16,0),"")</f>
        <v>42</v>
      </c>
      <c r="D508" s="69">
        <f ca="1">IFERROR(VLOOKUP($A508,'Hospitalisation Details'!$A:$P,6,0),"")</f>
        <v>19515.54</v>
      </c>
    </row>
    <row r="509" spans="1:4" x14ac:dyDescent="0.25">
      <c r="A509" s="62">
        <f ca="1">VLOOKUP($A509,'Medical Examinations'!$A:$H,2,FALSE)</f>
        <v>39.71</v>
      </c>
      <c r="B509" s="35">
        <f ca="1">VLOOKUP($A509,'Medical Examinations'!$A:$H,3,FALSE)</f>
        <v>5.83</v>
      </c>
      <c r="C509" s="61">
        <f ca="1">IFERROR(VLOOKUP($A509,'Hospitalisation Details'!$A:$P,16,0),"")</f>
        <v>35</v>
      </c>
      <c r="D509" s="69">
        <f ca="1">IFERROR(VLOOKUP($A509,'Hospitalisation Details'!$A:$P,6,0),"")</f>
        <v>19496.72</v>
      </c>
    </row>
    <row r="510" spans="1:4" x14ac:dyDescent="0.25">
      <c r="A510" s="62">
        <f ca="1">VLOOKUP($A510,'Medical Examinations'!$A:$H,2,FALSE)</f>
        <v>22.22</v>
      </c>
      <c r="B510" s="35">
        <f ca="1">VLOOKUP($A510,'Medical Examinations'!$A:$H,3,FALSE)</f>
        <v>5.5</v>
      </c>
      <c r="C510" s="61">
        <f ca="1">IFERROR(VLOOKUP($A510,'Hospitalisation Details'!$A:$P,16,0),"")</f>
        <v>40</v>
      </c>
      <c r="D510" s="69">
        <f ca="1">IFERROR(VLOOKUP($A510,'Hospitalisation Details'!$A:$P,6,0),"")</f>
        <v>19444.27</v>
      </c>
    </row>
    <row r="511" spans="1:4" x14ac:dyDescent="0.25">
      <c r="A511" s="62">
        <f ca="1">VLOOKUP($A511,'Medical Examinations'!$A:$H,2,FALSE)</f>
        <v>33.344999999999999</v>
      </c>
      <c r="B511" s="35">
        <f ca="1">VLOOKUP($A511,'Medical Examinations'!$A:$H,3,FALSE)</f>
        <v>4.79</v>
      </c>
      <c r="C511" s="61">
        <f ca="1">IFERROR(VLOOKUP($A511,'Hospitalisation Details'!$A:$P,16,0),"")</f>
        <v>29</v>
      </c>
      <c r="D511" s="69">
        <f ca="1">IFERROR(VLOOKUP($A511,'Hospitalisation Details'!$A:$P,6,0),"")</f>
        <v>19442.349999999999</v>
      </c>
    </row>
    <row r="512" spans="1:4" x14ac:dyDescent="0.25">
      <c r="A512" s="62">
        <f ca="1">VLOOKUP($A512,'Medical Examinations'!$A:$H,2,FALSE)</f>
        <v>24.42</v>
      </c>
      <c r="B512" s="35">
        <f ca="1">VLOOKUP($A512,'Medical Examinations'!$A:$H,3,FALSE)</f>
        <v>5.81</v>
      </c>
      <c r="C512" s="61">
        <f ca="1">IFERROR(VLOOKUP($A512,'Hospitalisation Details'!$A:$P,16,0),"")</f>
        <v>35</v>
      </c>
      <c r="D512" s="69">
        <f ca="1">IFERROR(VLOOKUP($A512,'Hospitalisation Details'!$A:$P,6,0),"")</f>
        <v>19362</v>
      </c>
    </row>
    <row r="513" spans="1:4" x14ac:dyDescent="0.25">
      <c r="A513" s="62">
        <f ca="1">VLOOKUP($A513,'Medical Examinations'!$A:$H,2,FALSE)</f>
        <v>29.81</v>
      </c>
      <c r="B513" s="35">
        <f ca="1">VLOOKUP($A513,'Medical Examinations'!$A:$H,3,FALSE)</f>
        <v>5.58</v>
      </c>
      <c r="C513" s="61">
        <f ca="1">IFERROR(VLOOKUP($A513,'Hospitalisation Details'!$A:$P,16,0),"")</f>
        <v>31</v>
      </c>
      <c r="D513" s="69">
        <f ca="1">IFERROR(VLOOKUP($A513,'Hospitalisation Details'!$A:$P,6,0),"")</f>
        <v>19350.37</v>
      </c>
    </row>
    <row r="514" spans="1:4" x14ac:dyDescent="0.25">
      <c r="A514" s="62">
        <f ca="1">VLOOKUP($A514,'Medical Examinations'!$A:$H,2,FALSE)</f>
        <v>51.18</v>
      </c>
      <c r="B514" s="35">
        <f ca="1">VLOOKUP($A514,'Medical Examinations'!$A:$H,3,FALSE)</f>
        <v>4.4000000000000004</v>
      </c>
      <c r="C514" s="61">
        <f ca="1">IFERROR(VLOOKUP($A514,'Hospitalisation Details'!$A:$P,16,0),"")</f>
        <v>56</v>
      </c>
      <c r="D514" s="69">
        <f ca="1">IFERROR(VLOOKUP($A514,'Hospitalisation Details'!$A:$P,6,0),"")</f>
        <v>19321.060000000001</v>
      </c>
    </row>
    <row r="515" spans="1:4" x14ac:dyDescent="0.25">
      <c r="A515" s="62">
        <f ca="1">VLOOKUP($A515,'Medical Examinations'!$A:$H,2,FALSE)</f>
        <v>51.37</v>
      </c>
      <c r="B515" s="35">
        <f ca="1">VLOOKUP($A515,'Medical Examinations'!$A:$H,3,FALSE)</f>
        <v>8.18</v>
      </c>
      <c r="C515" s="61">
        <f ca="1">IFERROR(VLOOKUP($A515,'Hospitalisation Details'!$A:$P,16,0),"")</f>
        <v>55</v>
      </c>
      <c r="D515" s="69">
        <f ca="1">IFERROR(VLOOKUP($A515,'Hospitalisation Details'!$A:$P,6,0),"")</f>
        <v>19259.96</v>
      </c>
    </row>
    <row r="516" spans="1:4" x14ac:dyDescent="0.25">
      <c r="A516" s="62">
        <f ca="1">VLOOKUP($A516,'Medical Examinations'!$A:$H,2,FALSE)</f>
        <v>36.19</v>
      </c>
      <c r="B516" s="35">
        <f ca="1">VLOOKUP($A516,'Medical Examinations'!$A:$H,3,FALSE)</f>
        <v>5.52</v>
      </c>
      <c r="C516" s="61">
        <f ca="1">IFERROR(VLOOKUP($A516,'Hospitalisation Details'!$A:$P,16,0),"")</f>
        <v>37</v>
      </c>
      <c r="D516" s="69">
        <f ca="1">IFERROR(VLOOKUP($A516,'Hospitalisation Details'!$A:$P,6,0),"")</f>
        <v>19214.71</v>
      </c>
    </row>
    <row r="517" spans="1:4" x14ac:dyDescent="0.25">
      <c r="A517" s="62">
        <f ca="1">VLOOKUP($A517,'Medical Examinations'!$A:$H,2,FALSE)</f>
        <v>25.9</v>
      </c>
      <c r="B517" s="35">
        <f ca="1">VLOOKUP($A517,'Medical Examinations'!$A:$H,3,FALSE)</f>
        <v>4.84</v>
      </c>
      <c r="C517" s="61">
        <f ca="1">IFERROR(VLOOKUP($A517,'Hospitalisation Details'!$A:$P,16,0),"")</f>
        <v>31</v>
      </c>
      <c r="D517" s="69">
        <f ca="1">IFERROR(VLOOKUP($A517,'Hospitalisation Details'!$A:$P,6,0),"")</f>
        <v>19199.939999999999</v>
      </c>
    </row>
    <row r="518" spans="1:4" x14ac:dyDescent="0.25">
      <c r="A518" s="62">
        <f ca="1">VLOOKUP($A518,'Medical Examinations'!$A:$H,2,FALSE)</f>
        <v>35.72</v>
      </c>
      <c r="B518" s="35">
        <f ca="1">VLOOKUP($A518,'Medical Examinations'!$A:$H,3,FALSE)</f>
        <v>4.08</v>
      </c>
      <c r="C518" s="61">
        <f ca="1">IFERROR(VLOOKUP($A518,'Hospitalisation Details'!$A:$P,16,0),"")</f>
        <v>43</v>
      </c>
      <c r="D518" s="69">
        <f ca="1">IFERROR(VLOOKUP($A518,'Hospitalisation Details'!$A:$P,6,0),"")</f>
        <v>19144.580000000002</v>
      </c>
    </row>
    <row r="519" spans="1:4" x14ac:dyDescent="0.25">
      <c r="A519" s="62">
        <f ca="1">VLOOKUP($A519,'Medical Examinations'!$A:$H,2,FALSE)</f>
        <v>27.94</v>
      </c>
      <c r="B519" s="35">
        <f ca="1">VLOOKUP($A519,'Medical Examinations'!$A:$H,3,FALSE)</f>
        <v>4.4800000000000004</v>
      </c>
      <c r="C519" s="61">
        <f ca="1">IFERROR(VLOOKUP($A519,'Hospitalisation Details'!$A:$P,16,0),"")</f>
        <v>29</v>
      </c>
      <c r="D519" s="69">
        <f ca="1">IFERROR(VLOOKUP($A519,'Hospitalisation Details'!$A:$P,6,0),"")</f>
        <v>19107.78</v>
      </c>
    </row>
    <row r="520" spans="1:4" x14ac:dyDescent="0.25">
      <c r="A520" s="62">
        <f ca="1">VLOOKUP($A520,'Medical Examinations'!$A:$H,2,FALSE)</f>
        <v>27.1</v>
      </c>
      <c r="B520" s="35">
        <f ca="1">VLOOKUP($A520,'Medical Examinations'!$A:$H,3,FALSE)</f>
        <v>5.73</v>
      </c>
      <c r="C520" s="61">
        <f ca="1">IFERROR(VLOOKUP($A520,'Hospitalisation Details'!$A:$P,16,0),"")</f>
        <v>34</v>
      </c>
      <c r="D520" s="69">
        <f ca="1">IFERROR(VLOOKUP($A520,'Hospitalisation Details'!$A:$P,6,0),"")</f>
        <v>19040.88</v>
      </c>
    </row>
    <row r="521" spans="1:4" x14ac:dyDescent="0.25">
      <c r="A521" s="62">
        <f ca="1">VLOOKUP($A521,'Medical Examinations'!$A:$H,2,FALSE)</f>
        <v>18.3</v>
      </c>
      <c r="B521" s="35">
        <f ca="1">VLOOKUP($A521,'Medical Examinations'!$A:$H,3,FALSE)</f>
        <v>5.46</v>
      </c>
      <c r="C521" s="61">
        <f ca="1">IFERROR(VLOOKUP($A521,'Hospitalisation Details'!$A:$P,16,0),"")</f>
        <v>39</v>
      </c>
      <c r="D521" s="69">
        <f ca="1">IFERROR(VLOOKUP($A521,'Hospitalisation Details'!$A:$P,6,0),"")</f>
        <v>19023.259999999998</v>
      </c>
    </row>
    <row r="522" spans="1:4" x14ac:dyDescent="0.25">
      <c r="A522" s="62">
        <f ca="1">VLOOKUP($A522,'Medical Examinations'!$A:$H,2,FALSE)</f>
        <v>25.3</v>
      </c>
      <c r="B522" s="35">
        <f ca="1">VLOOKUP($A522,'Medical Examinations'!$A:$H,3,FALSE)</f>
        <v>5.0199999999999996</v>
      </c>
      <c r="C522" s="61">
        <f ca="1">IFERROR(VLOOKUP($A522,'Hospitalisation Details'!$A:$P,16,0),"")</f>
        <v>34</v>
      </c>
      <c r="D522" s="69">
        <f ca="1">IFERROR(VLOOKUP($A522,'Hospitalisation Details'!$A:$P,6,0),"")</f>
        <v>18972.5</v>
      </c>
    </row>
    <row r="523" spans="1:4" x14ac:dyDescent="0.25">
      <c r="A523" s="62">
        <f ca="1">VLOOKUP($A523,'Medical Examinations'!$A:$H,2,FALSE)</f>
        <v>38.83</v>
      </c>
      <c r="B523" s="35">
        <f ca="1">VLOOKUP($A523,'Medical Examinations'!$A:$H,3,FALSE)</f>
        <v>6.36</v>
      </c>
      <c r="C523" s="61">
        <f ca="1">IFERROR(VLOOKUP($A523,'Hospitalisation Details'!$A:$P,16,0),"")</f>
        <v>30</v>
      </c>
      <c r="D523" s="69">
        <f ca="1">IFERROR(VLOOKUP($A523,'Hospitalisation Details'!$A:$P,6,0),"")</f>
        <v>18963.169999999998</v>
      </c>
    </row>
    <row r="524" spans="1:4" x14ac:dyDescent="0.25">
      <c r="A524" s="62">
        <f ca="1">VLOOKUP($A524,'Medical Examinations'!$A:$H,2,FALSE)</f>
        <v>27.6</v>
      </c>
      <c r="B524" s="35">
        <f ca="1">VLOOKUP($A524,'Medical Examinations'!$A:$H,3,FALSE)</f>
        <v>5.36</v>
      </c>
      <c r="C524" s="61">
        <f ca="1">IFERROR(VLOOKUP($A524,'Hospitalisation Details'!$A:$P,16,0),"")</f>
        <v>24</v>
      </c>
      <c r="D524" s="69">
        <f ca="1">IFERROR(VLOOKUP($A524,'Hospitalisation Details'!$A:$P,6,0),"")</f>
        <v>18955.22</v>
      </c>
    </row>
    <row r="525" spans="1:4" x14ac:dyDescent="0.25">
      <c r="A525" s="62">
        <f ca="1">VLOOKUP($A525,'Medical Examinations'!$A:$H,2,FALSE)</f>
        <v>46.4</v>
      </c>
      <c r="B525" s="35">
        <f ca="1">VLOOKUP($A525,'Medical Examinations'!$A:$H,3,FALSE)</f>
        <v>8.3699999999999992</v>
      </c>
      <c r="C525" s="61">
        <f ca="1">IFERROR(VLOOKUP($A525,'Hospitalisation Details'!$A:$P,16,0),"")</f>
        <v>59</v>
      </c>
      <c r="D525" s="69">
        <f ca="1">IFERROR(VLOOKUP($A525,'Hospitalisation Details'!$A:$P,6,0),"")</f>
        <v>18954.560000000001</v>
      </c>
    </row>
    <row r="526" spans="1:4" x14ac:dyDescent="0.25">
      <c r="A526" s="62">
        <f ca="1">VLOOKUP($A526,'Medical Examinations'!$A:$H,2,FALSE)</f>
        <v>51.92</v>
      </c>
      <c r="B526" s="35">
        <f ca="1">VLOOKUP($A526,'Medical Examinations'!$A:$H,3,FALSE)</f>
        <v>5.18</v>
      </c>
      <c r="C526" s="61">
        <f ca="1">IFERROR(VLOOKUP($A526,'Hospitalisation Details'!$A:$P,16,0),"")</f>
        <v>53</v>
      </c>
      <c r="D526" s="69">
        <f ca="1">IFERROR(VLOOKUP($A526,'Hospitalisation Details'!$A:$P,6,0),"")</f>
        <v>18932.810000000001</v>
      </c>
    </row>
    <row r="527" spans="1:4" x14ac:dyDescent="0.25">
      <c r="A527" s="62">
        <f ca="1">VLOOKUP($A527,'Medical Examinations'!$A:$H,2,FALSE)</f>
        <v>32.395000000000003</v>
      </c>
      <c r="B527" s="35">
        <f ca="1">VLOOKUP($A527,'Medical Examinations'!$A:$H,3,FALSE)</f>
        <v>5.68</v>
      </c>
      <c r="C527" s="61">
        <f ca="1">IFERROR(VLOOKUP($A527,'Hospitalisation Details'!$A:$P,16,0),"")</f>
        <v>27</v>
      </c>
      <c r="D527" s="69">
        <f ca="1">IFERROR(VLOOKUP($A527,'Hospitalisation Details'!$A:$P,6,0),"")</f>
        <v>18903.490000000002</v>
      </c>
    </row>
    <row r="528" spans="1:4" x14ac:dyDescent="0.25">
      <c r="A528" s="62">
        <f ca="1">VLOOKUP($A528,'Medical Examinations'!$A:$H,2,FALSE)</f>
        <v>46.19</v>
      </c>
      <c r="B528" s="35">
        <f ca="1">VLOOKUP($A528,'Medical Examinations'!$A:$H,3,FALSE)</f>
        <v>7.31</v>
      </c>
      <c r="C528" s="61">
        <f ca="1">IFERROR(VLOOKUP($A528,'Hospitalisation Details'!$A:$P,16,0),"")</f>
        <v>59</v>
      </c>
      <c r="D528" s="69">
        <f ca="1">IFERROR(VLOOKUP($A528,'Hospitalisation Details'!$A:$P,6,0),"")</f>
        <v>18883.330000000002</v>
      </c>
    </row>
    <row r="529" spans="1:4" x14ac:dyDescent="0.25">
      <c r="A529" s="62">
        <f ca="1">VLOOKUP($A529,'Medical Examinations'!$A:$H,2,FALSE)</f>
        <v>27.93</v>
      </c>
      <c r="B529" s="35">
        <f ca="1">VLOOKUP($A529,'Medical Examinations'!$A:$H,3,FALSE)</f>
        <v>4.67</v>
      </c>
      <c r="C529" s="61">
        <f ca="1">IFERROR(VLOOKUP($A529,'Hospitalisation Details'!$A:$P,16,0),"")</f>
        <v>19</v>
      </c>
      <c r="D529" s="69">
        <f ca="1">IFERROR(VLOOKUP($A529,'Hospitalisation Details'!$A:$P,6,0),"")</f>
        <v>18838.7</v>
      </c>
    </row>
    <row r="530" spans="1:4" x14ac:dyDescent="0.25">
      <c r="A530" s="62">
        <f ca="1">VLOOKUP($A530,'Medical Examinations'!$A:$H,2,FALSE)</f>
        <v>45.62</v>
      </c>
      <c r="B530" s="35">
        <f ca="1">VLOOKUP($A530,'Medical Examinations'!$A:$H,3,FALSE)</f>
        <v>6.87</v>
      </c>
      <c r="C530" s="61">
        <f ca="1">IFERROR(VLOOKUP($A530,'Hospitalisation Details'!$A:$P,16,0),"")</f>
        <v>60</v>
      </c>
      <c r="D530" s="69">
        <f ca="1">IFERROR(VLOOKUP($A530,'Hospitalisation Details'!$A:$P,6,0),"")</f>
        <v>18815.53</v>
      </c>
    </row>
    <row r="531" spans="1:4" x14ac:dyDescent="0.25">
      <c r="A531" s="62">
        <f ca="1">VLOOKUP($A531,'Medical Examinations'!$A:$H,2,FALSE)</f>
        <v>35.31</v>
      </c>
      <c r="B531" s="35">
        <f ca="1">VLOOKUP($A531,'Medical Examinations'!$A:$H,3,FALSE)</f>
        <v>5.87</v>
      </c>
      <c r="C531" s="61">
        <f ca="1">IFERROR(VLOOKUP($A531,'Hospitalisation Details'!$A:$P,16,0),"")</f>
        <v>43</v>
      </c>
      <c r="D531" s="69">
        <f ca="1">IFERROR(VLOOKUP($A531,'Hospitalisation Details'!$A:$P,6,0),"")</f>
        <v>18806.150000000001</v>
      </c>
    </row>
    <row r="532" spans="1:4" x14ac:dyDescent="0.25">
      <c r="A532" s="62">
        <f ca="1">VLOOKUP($A532,'Medical Examinations'!$A:$H,2,FALSE)</f>
        <v>30.4</v>
      </c>
      <c r="B532" s="35">
        <f ca="1">VLOOKUP($A532,'Medical Examinations'!$A:$H,3,FALSE)</f>
        <v>4.07</v>
      </c>
      <c r="C532" s="61">
        <f ca="1">IFERROR(VLOOKUP($A532,'Hospitalisation Details'!$A:$P,16,0),"")</f>
        <v>27</v>
      </c>
      <c r="D532" s="69">
        <f ca="1">IFERROR(VLOOKUP($A532,'Hospitalisation Details'!$A:$P,6,0),"")</f>
        <v>18804.75</v>
      </c>
    </row>
    <row r="533" spans="1:4" x14ac:dyDescent="0.25">
      <c r="A533" s="62">
        <f ca="1">VLOOKUP($A533,'Medical Examinations'!$A:$H,2,FALSE)</f>
        <v>20.13</v>
      </c>
      <c r="B533" s="35">
        <f ca="1">VLOOKUP($A533,'Medical Examinations'!$A:$H,3,FALSE)</f>
        <v>6.47</v>
      </c>
      <c r="C533" s="61">
        <f ca="1">IFERROR(VLOOKUP($A533,'Hospitalisation Details'!$A:$P,16,0),"")</f>
        <v>43</v>
      </c>
      <c r="D533" s="69">
        <f ca="1">IFERROR(VLOOKUP($A533,'Hospitalisation Details'!$A:$P,6,0),"")</f>
        <v>18767.740000000002</v>
      </c>
    </row>
    <row r="534" spans="1:4" x14ac:dyDescent="0.25">
      <c r="A534" s="62">
        <f ca="1">VLOOKUP($A534,'Medical Examinations'!$A:$H,2,FALSE)</f>
        <v>23.655000000000001</v>
      </c>
      <c r="B534" s="35">
        <f ca="1">VLOOKUP($A534,'Medical Examinations'!$A:$H,3,FALSE)</f>
        <v>5.14</v>
      </c>
      <c r="C534" s="61">
        <f ca="1">IFERROR(VLOOKUP($A534,'Hospitalisation Details'!$A:$P,16,0),"")</f>
        <v>30</v>
      </c>
      <c r="D534" s="69">
        <f ca="1">IFERROR(VLOOKUP($A534,'Hospitalisation Details'!$A:$P,6,0),"")</f>
        <v>18765.88</v>
      </c>
    </row>
    <row r="535" spans="1:4" x14ac:dyDescent="0.25">
      <c r="A535" s="62">
        <f ca="1">VLOOKUP($A535,'Medical Examinations'!$A:$H,2,FALSE)</f>
        <v>49.05</v>
      </c>
      <c r="B535" s="35">
        <f ca="1">VLOOKUP($A535,'Medical Examinations'!$A:$H,3,FALSE)</f>
        <v>9.77</v>
      </c>
      <c r="C535" s="61">
        <f ca="1">IFERROR(VLOOKUP($A535,'Hospitalisation Details'!$A:$P,16,0),"")</f>
        <v>55</v>
      </c>
      <c r="D535" s="69">
        <f ca="1">IFERROR(VLOOKUP($A535,'Hospitalisation Details'!$A:$P,6,0),"")</f>
        <v>18694.689999999999</v>
      </c>
    </row>
    <row r="536" spans="1:4" x14ac:dyDescent="0.25">
      <c r="A536" s="62">
        <f ca="1">VLOOKUP($A536,'Medical Examinations'!$A:$H,2,FALSE)</f>
        <v>51.94</v>
      </c>
      <c r="B536" s="35">
        <f ca="1">VLOOKUP($A536,'Medical Examinations'!$A:$H,3,FALSE)</f>
        <v>8.8000000000000007</v>
      </c>
      <c r="C536" s="61">
        <f ca="1">IFERROR(VLOOKUP($A536,'Hospitalisation Details'!$A:$P,16,0),"")</f>
        <v>52</v>
      </c>
      <c r="D536" s="69">
        <f ca="1">IFERROR(VLOOKUP($A536,'Hospitalisation Details'!$A:$P,6,0),"")</f>
        <v>18682.740000000002</v>
      </c>
    </row>
    <row r="537" spans="1:4" x14ac:dyDescent="0.25">
      <c r="A537" s="62">
        <f ca="1">VLOOKUP($A537,'Medical Examinations'!$A:$H,2,FALSE)</f>
        <v>29.83</v>
      </c>
      <c r="B537" s="35">
        <f ca="1">VLOOKUP($A537,'Medical Examinations'!$A:$H,3,FALSE)</f>
        <v>5.84</v>
      </c>
      <c r="C537" s="61">
        <f ca="1">IFERROR(VLOOKUP($A537,'Hospitalisation Details'!$A:$P,16,0),"")</f>
        <v>24</v>
      </c>
      <c r="D537" s="69">
        <f ca="1">IFERROR(VLOOKUP($A537,'Hospitalisation Details'!$A:$P,6,0),"")</f>
        <v>18648.419999999998</v>
      </c>
    </row>
    <row r="538" spans="1:4" x14ac:dyDescent="0.25">
      <c r="A538" s="62">
        <f ca="1">VLOOKUP($A538,'Medical Examinations'!$A:$H,2,FALSE)</f>
        <v>22.6</v>
      </c>
      <c r="B538" s="35">
        <f ca="1">VLOOKUP($A538,'Medical Examinations'!$A:$H,3,FALSE)</f>
        <v>10.43</v>
      </c>
      <c r="C538" s="61">
        <f ca="1">IFERROR(VLOOKUP($A538,'Hospitalisation Details'!$A:$P,16,0),"")</f>
        <v>36</v>
      </c>
      <c r="D538" s="69">
        <f ca="1">IFERROR(VLOOKUP($A538,'Hospitalisation Details'!$A:$P,6,0),"")</f>
        <v>18608.259999999998</v>
      </c>
    </row>
    <row r="539" spans="1:4" x14ac:dyDescent="0.25">
      <c r="A539" s="62">
        <f ca="1">VLOOKUP($A539,'Medical Examinations'!$A:$H,2,FALSE)</f>
        <v>46.69</v>
      </c>
      <c r="B539" s="35">
        <f ca="1">VLOOKUP($A539,'Medical Examinations'!$A:$H,3,FALSE)</f>
        <v>4.25</v>
      </c>
      <c r="C539" s="61">
        <f ca="1">IFERROR(VLOOKUP($A539,'Hospitalisation Details'!$A:$P,16,0),"")</f>
        <v>58</v>
      </c>
      <c r="D539" s="69">
        <f ca="1">IFERROR(VLOOKUP($A539,'Hospitalisation Details'!$A:$P,6,0),"")</f>
        <v>18443.11</v>
      </c>
    </row>
    <row r="540" spans="1:4" x14ac:dyDescent="0.25">
      <c r="A540" s="62">
        <f ca="1">VLOOKUP($A540,'Medical Examinations'!$A:$H,2,FALSE)</f>
        <v>28.49</v>
      </c>
      <c r="B540" s="35">
        <f ca="1">VLOOKUP($A540,'Medical Examinations'!$A:$H,3,FALSE)</f>
        <v>4.8899999999999997</v>
      </c>
      <c r="C540" s="61">
        <f ca="1">IFERROR(VLOOKUP($A540,'Hospitalisation Details'!$A:$P,16,0),"")</f>
        <v>23</v>
      </c>
      <c r="D540" s="69">
        <f ca="1">IFERROR(VLOOKUP($A540,'Hospitalisation Details'!$A:$P,6,0),"")</f>
        <v>18328.240000000002</v>
      </c>
    </row>
    <row r="541" spans="1:4" x14ac:dyDescent="0.25">
      <c r="A541" s="62">
        <f ca="1">VLOOKUP($A541,'Medical Examinations'!$A:$H,2,FALSE)</f>
        <v>28.5</v>
      </c>
      <c r="B541" s="35">
        <f ca="1">VLOOKUP($A541,'Medical Examinations'!$A:$H,3,FALSE)</f>
        <v>5.55</v>
      </c>
      <c r="C541" s="61">
        <f ca="1">IFERROR(VLOOKUP($A541,'Hospitalisation Details'!$A:$P,16,0),"")</f>
        <v>27</v>
      </c>
      <c r="D541" s="69">
        <f ca="1">IFERROR(VLOOKUP($A541,'Hospitalisation Details'!$A:$P,6,0),"")</f>
        <v>18310.740000000002</v>
      </c>
    </row>
    <row r="542" spans="1:4" x14ac:dyDescent="0.25">
      <c r="A542" s="62">
        <f ca="1">VLOOKUP($A542,'Medical Examinations'!$A:$H,2,FALSE)</f>
        <v>24.4</v>
      </c>
      <c r="B542" s="35">
        <f ca="1">VLOOKUP($A542,'Medical Examinations'!$A:$H,3,FALSE)</f>
        <v>4.5199999999999996</v>
      </c>
      <c r="C542" s="61">
        <f ca="1">IFERROR(VLOOKUP($A542,'Hospitalisation Details'!$A:$P,16,0),"")</f>
        <v>30</v>
      </c>
      <c r="D542" s="69">
        <f ca="1">IFERROR(VLOOKUP($A542,'Hospitalisation Details'!$A:$P,6,0),"")</f>
        <v>18259.22</v>
      </c>
    </row>
    <row r="543" spans="1:4" x14ac:dyDescent="0.25">
      <c r="A543" s="62">
        <f ca="1">VLOOKUP($A543,'Medical Examinations'!$A:$H,2,FALSE)</f>
        <v>29.15</v>
      </c>
      <c r="B543" s="35">
        <f ca="1">VLOOKUP($A543,'Medical Examinations'!$A:$H,3,FALSE)</f>
        <v>4.45</v>
      </c>
      <c r="C543" s="61">
        <f ca="1">IFERROR(VLOOKUP($A543,'Hospitalisation Details'!$A:$P,16,0),"")</f>
        <v>27</v>
      </c>
      <c r="D543" s="69">
        <f ca="1">IFERROR(VLOOKUP($A543,'Hospitalisation Details'!$A:$P,6,0),"")</f>
        <v>18246.5</v>
      </c>
    </row>
    <row r="544" spans="1:4" x14ac:dyDescent="0.25">
      <c r="A544" s="62">
        <f ca="1">VLOOKUP($A544,'Medical Examinations'!$A:$H,2,FALSE)</f>
        <v>27.28</v>
      </c>
      <c r="B544" s="35">
        <f ca="1">VLOOKUP($A544,'Medical Examinations'!$A:$H,3,FALSE)</f>
        <v>4.72</v>
      </c>
      <c r="C544" s="61">
        <f ca="1">IFERROR(VLOOKUP($A544,'Hospitalisation Details'!$A:$P,16,0),"")</f>
        <v>18</v>
      </c>
      <c r="D544" s="69">
        <f ca="1">IFERROR(VLOOKUP($A544,'Hospitalisation Details'!$A:$P,6,0),"")</f>
        <v>18223.45</v>
      </c>
    </row>
    <row r="545" spans="1:4" x14ac:dyDescent="0.25">
      <c r="A545" s="62">
        <f ca="1">VLOOKUP($A545,'Medical Examinations'!$A:$H,2,FALSE)</f>
        <v>32.229999999999997</v>
      </c>
      <c r="B545" s="35">
        <f ca="1">VLOOKUP($A545,'Medical Examinations'!$A:$H,3,FALSE)</f>
        <v>4.6500000000000004</v>
      </c>
      <c r="C545" s="61">
        <f ca="1">IFERROR(VLOOKUP($A545,'Hospitalisation Details'!$A:$P,16,0),"")</f>
        <v>25</v>
      </c>
      <c r="D545" s="69">
        <f ca="1">IFERROR(VLOOKUP($A545,'Hospitalisation Details'!$A:$P,6,0),"")</f>
        <v>18218.16</v>
      </c>
    </row>
    <row r="546" spans="1:4" x14ac:dyDescent="0.25">
      <c r="A546" s="62">
        <f ca="1">VLOOKUP($A546,'Medical Examinations'!$A:$H,2,FALSE)</f>
        <v>44.2</v>
      </c>
      <c r="B546" s="35">
        <f ca="1">VLOOKUP($A546,'Medical Examinations'!$A:$H,3,FALSE)</f>
        <v>11.34</v>
      </c>
      <c r="C546" s="61">
        <f ca="1">IFERROR(VLOOKUP($A546,'Hospitalisation Details'!$A:$P,16,0),"")</f>
        <v>59</v>
      </c>
      <c r="D546" s="69">
        <f ca="1">IFERROR(VLOOKUP($A546,'Hospitalisation Details'!$A:$P,6,0),"")</f>
        <v>18208.34</v>
      </c>
    </row>
    <row r="547" spans="1:4" x14ac:dyDescent="0.25">
      <c r="A547" s="62">
        <f ca="1">VLOOKUP($A547,'Medical Examinations'!$A:$H,2,FALSE)</f>
        <v>29.734999999999999</v>
      </c>
      <c r="B547" s="35">
        <f ca="1">VLOOKUP($A547,'Medical Examinations'!$A:$H,3,FALSE)</f>
        <v>4.53</v>
      </c>
      <c r="C547" s="61">
        <f ca="1">IFERROR(VLOOKUP($A547,'Hospitalisation Details'!$A:$P,16,0),"")</f>
        <v>29</v>
      </c>
      <c r="D547" s="69">
        <f ca="1">IFERROR(VLOOKUP($A547,'Hospitalisation Details'!$A:$P,6,0),"")</f>
        <v>18157.88</v>
      </c>
    </row>
    <row r="548" spans="1:4" x14ac:dyDescent="0.25">
      <c r="A548" s="62">
        <f ca="1">VLOOKUP($A548,'Medical Examinations'!$A:$H,2,FALSE)</f>
        <v>28.31</v>
      </c>
      <c r="B548" s="35">
        <f ca="1">VLOOKUP($A548,'Medical Examinations'!$A:$H,3,FALSE)</f>
        <v>6.35</v>
      </c>
      <c r="C548" s="61">
        <f ca="1">IFERROR(VLOOKUP($A548,'Hospitalisation Details'!$A:$P,16,0),"")</f>
        <v>23</v>
      </c>
      <c r="D548" s="69">
        <f ca="1">IFERROR(VLOOKUP($A548,'Hospitalisation Details'!$A:$P,6,0),"")</f>
        <v>18033.97</v>
      </c>
    </row>
    <row r="549" spans="1:4" x14ac:dyDescent="0.25">
      <c r="A549" s="62">
        <f ca="1">VLOOKUP($A549,'Medical Examinations'!$A:$H,2,FALSE)</f>
        <v>46.62</v>
      </c>
      <c r="B549" s="35">
        <f ca="1">VLOOKUP($A549,'Medical Examinations'!$A:$H,3,FALSE)</f>
        <v>8.51</v>
      </c>
      <c r="C549" s="61">
        <f ca="1">IFERROR(VLOOKUP($A549,'Hospitalisation Details'!$A:$P,16,0),"")</f>
        <v>57</v>
      </c>
      <c r="D549" s="69">
        <f ca="1">IFERROR(VLOOKUP($A549,'Hospitalisation Details'!$A:$P,6,0),"")</f>
        <v>18031.189999999999</v>
      </c>
    </row>
    <row r="550" spans="1:4" x14ac:dyDescent="0.25">
      <c r="A550" s="62">
        <f ca="1">VLOOKUP($A550,'Medical Examinations'!$A:$H,2,FALSE)</f>
        <v>51.75</v>
      </c>
      <c r="B550" s="35">
        <f ca="1">VLOOKUP($A550,'Medical Examinations'!$A:$H,3,FALSE)</f>
        <v>8.59</v>
      </c>
      <c r="C550" s="61">
        <f ca="1">IFERROR(VLOOKUP($A550,'Hospitalisation Details'!$A:$P,16,0),"")</f>
        <v>47</v>
      </c>
      <c r="D550" s="69">
        <f ca="1">IFERROR(VLOOKUP($A550,'Hospitalisation Details'!$A:$P,6,0),"")</f>
        <v>18031.16</v>
      </c>
    </row>
    <row r="551" spans="1:4" x14ac:dyDescent="0.25">
      <c r="A551" s="62">
        <f ca="1">VLOOKUP($A551,'Medical Examinations'!$A:$H,2,FALSE)</f>
        <v>25.7</v>
      </c>
      <c r="B551" s="35">
        <f ca="1">VLOOKUP($A551,'Medical Examinations'!$A:$H,3,FALSE)</f>
        <v>4.13</v>
      </c>
      <c r="C551" s="61">
        <f ca="1">IFERROR(VLOOKUP($A551,'Hospitalisation Details'!$A:$P,16,0),"")</f>
        <v>21</v>
      </c>
      <c r="D551" s="69">
        <f ca="1">IFERROR(VLOOKUP($A551,'Hospitalisation Details'!$A:$P,6,0),"")</f>
        <v>17942.11</v>
      </c>
    </row>
    <row r="552" spans="1:4" x14ac:dyDescent="0.25">
      <c r="A552" s="62">
        <f ca="1">VLOOKUP($A552,'Medical Examinations'!$A:$H,2,FALSE)</f>
        <v>31.79</v>
      </c>
      <c r="B552" s="35">
        <f ca="1">VLOOKUP($A552,'Medical Examinations'!$A:$H,3,FALSE)</f>
        <v>4.55</v>
      </c>
      <c r="C552" s="61">
        <f ca="1">IFERROR(VLOOKUP($A552,'Hospitalisation Details'!$A:$P,16,0),"")</f>
        <v>45</v>
      </c>
      <c r="D552" s="69">
        <f ca="1">IFERROR(VLOOKUP($A552,'Hospitalisation Details'!$A:$P,6,0),"")</f>
        <v>17929.3</v>
      </c>
    </row>
    <row r="553" spans="1:4" x14ac:dyDescent="0.25">
      <c r="A553" s="62">
        <f ca="1">VLOOKUP($A553,'Medical Examinations'!$A:$H,2,FALSE)</f>
        <v>24.795000000000002</v>
      </c>
      <c r="B553" s="35">
        <f ca="1">VLOOKUP($A553,'Medical Examinations'!$A:$H,3,FALSE)</f>
        <v>4.5199999999999996</v>
      </c>
      <c r="C553" s="61">
        <f ca="1">IFERROR(VLOOKUP($A553,'Hospitalisation Details'!$A:$P,16,0),"")</f>
        <v>33</v>
      </c>
      <c r="D553" s="69">
        <f ca="1">IFERROR(VLOOKUP($A553,'Hospitalisation Details'!$A:$P,6,0),"")</f>
        <v>17904.53</v>
      </c>
    </row>
    <row r="554" spans="1:4" x14ac:dyDescent="0.25">
      <c r="A554" s="62">
        <f ca="1">VLOOKUP($A554,'Medical Examinations'!$A:$H,2,FALSE)</f>
        <v>53.98</v>
      </c>
      <c r="B554" s="35">
        <f ca="1">VLOOKUP($A554,'Medical Examinations'!$A:$H,3,FALSE)</f>
        <v>5.07</v>
      </c>
      <c r="C554" s="61">
        <f ca="1">IFERROR(VLOOKUP($A554,'Hospitalisation Details'!$A:$P,16,0),"")</f>
        <v>43</v>
      </c>
      <c r="D554" s="69">
        <f ca="1">IFERROR(VLOOKUP($A554,'Hospitalisation Details'!$A:$P,6,0),"")</f>
        <v>17882.669999999998</v>
      </c>
    </row>
    <row r="555" spans="1:4" x14ac:dyDescent="0.25">
      <c r="A555" s="62">
        <f ca="1">VLOOKUP($A555,'Medical Examinations'!$A:$H,2,FALSE)</f>
        <v>41.325000000000003</v>
      </c>
      <c r="B555" s="35">
        <f ca="1">VLOOKUP($A555,'Medical Examinations'!$A:$H,3,FALSE)</f>
        <v>4.04</v>
      </c>
      <c r="C555" s="61">
        <f ca="1">IFERROR(VLOOKUP($A555,'Hospitalisation Details'!$A:$P,16,0),"")</f>
        <v>25</v>
      </c>
      <c r="D555" s="69">
        <f ca="1">IFERROR(VLOOKUP($A555,'Hospitalisation Details'!$A:$P,6,0),"")</f>
        <v>17878.900000000001</v>
      </c>
    </row>
    <row r="556" spans="1:4" x14ac:dyDescent="0.25">
      <c r="A556" s="62">
        <f ca="1">VLOOKUP($A556,'Medical Examinations'!$A:$H,2,FALSE)</f>
        <v>51.65</v>
      </c>
      <c r="B556" s="35">
        <f ca="1">VLOOKUP($A556,'Medical Examinations'!$A:$H,3,FALSE)</f>
        <v>5.3</v>
      </c>
      <c r="C556" s="61">
        <f ca="1">IFERROR(VLOOKUP($A556,'Hospitalisation Details'!$A:$P,16,0),"")</f>
        <v>46</v>
      </c>
      <c r="D556" s="69">
        <f ca="1">IFERROR(VLOOKUP($A556,'Hospitalisation Details'!$A:$P,6,0),"")</f>
        <v>17862.919999999998</v>
      </c>
    </row>
    <row r="557" spans="1:4" x14ac:dyDescent="0.25">
      <c r="A557" s="62">
        <f ca="1">VLOOKUP($A557,'Medical Examinations'!$A:$H,2,FALSE)</f>
        <v>44.52</v>
      </c>
      <c r="B557" s="35">
        <f ca="1">VLOOKUP($A557,'Medical Examinations'!$A:$H,3,FALSE)</f>
        <v>8.64</v>
      </c>
      <c r="C557" s="61">
        <f ca="1">IFERROR(VLOOKUP($A557,'Hospitalisation Details'!$A:$P,16,0),"")</f>
        <v>59</v>
      </c>
      <c r="D557" s="69">
        <f ca="1">IFERROR(VLOOKUP($A557,'Hospitalisation Details'!$A:$P,6,0),"")</f>
        <v>17832.599999999999</v>
      </c>
    </row>
    <row r="558" spans="1:4" x14ac:dyDescent="0.25">
      <c r="A558" s="62">
        <f ca="1">VLOOKUP($A558,'Medical Examinations'!$A:$H,2,FALSE)</f>
        <v>53.29</v>
      </c>
      <c r="B558" s="35">
        <f ca="1">VLOOKUP($A558,'Medical Examinations'!$A:$H,3,FALSE)</f>
        <v>4.03</v>
      </c>
      <c r="C558" s="61">
        <f ca="1">IFERROR(VLOOKUP($A558,'Hospitalisation Details'!$A:$P,16,0),"")</f>
        <v>43</v>
      </c>
      <c r="D558" s="69">
        <f ca="1">IFERROR(VLOOKUP($A558,'Hospitalisation Details'!$A:$P,6,0),"")</f>
        <v>17779.939999999999</v>
      </c>
    </row>
    <row r="559" spans="1:4" x14ac:dyDescent="0.25">
      <c r="A559" s="62">
        <f ca="1">VLOOKUP($A559,'Medical Examinations'!$A:$H,2,FALSE)</f>
        <v>46.63</v>
      </c>
      <c r="B559" s="35">
        <f ca="1">VLOOKUP($A559,'Medical Examinations'!$A:$H,3,FALSE)</f>
        <v>4.26</v>
      </c>
      <c r="C559" s="61">
        <f ca="1">IFERROR(VLOOKUP($A559,'Hospitalisation Details'!$A:$P,16,0),"")</f>
        <v>56</v>
      </c>
      <c r="D559" s="69">
        <f ca="1">IFERROR(VLOOKUP($A559,'Hospitalisation Details'!$A:$P,6,0),"")</f>
        <v>17777.73</v>
      </c>
    </row>
    <row r="560" spans="1:4" x14ac:dyDescent="0.25">
      <c r="A560" s="62">
        <f ca="1">VLOOKUP($A560,'Medical Examinations'!$A:$H,2,FALSE)</f>
        <v>28.88</v>
      </c>
      <c r="B560" s="35">
        <f ca="1">VLOOKUP($A560,'Medical Examinations'!$A:$H,3,FALSE)</f>
        <v>5.35</v>
      </c>
      <c r="C560" s="61">
        <f ca="1">IFERROR(VLOOKUP($A560,'Hospitalisation Details'!$A:$P,16,0),"")</f>
        <v>19</v>
      </c>
      <c r="D560" s="69">
        <f ca="1">IFERROR(VLOOKUP($A560,'Hospitalisation Details'!$A:$P,6,0),"")</f>
        <v>17748.509999999998</v>
      </c>
    </row>
    <row r="561" spans="1:4" x14ac:dyDescent="0.25">
      <c r="A561" s="62">
        <f ca="1">VLOOKUP($A561,'Medical Examinations'!$A:$H,2,FALSE)</f>
        <v>23.98</v>
      </c>
      <c r="B561" s="35">
        <f ca="1">VLOOKUP($A561,'Medical Examinations'!$A:$H,3,FALSE)</f>
        <v>4.9000000000000004</v>
      </c>
      <c r="C561" s="61">
        <f ca="1">IFERROR(VLOOKUP($A561,'Hospitalisation Details'!$A:$P,16,0),"")</f>
        <v>28</v>
      </c>
      <c r="D561" s="69">
        <f ca="1">IFERROR(VLOOKUP($A561,'Hospitalisation Details'!$A:$P,6,0),"")</f>
        <v>17663.14</v>
      </c>
    </row>
    <row r="562" spans="1:4" x14ac:dyDescent="0.25">
      <c r="A562" s="62">
        <f ca="1">VLOOKUP($A562,'Medical Examinations'!$A:$H,2,FALSE)</f>
        <v>23.65</v>
      </c>
      <c r="B562" s="35">
        <f ca="1">VLOOKUP($A562,'Medical Examinations'!$A:$H,3,FALSE)</f>
        <v>4.5</v>
      </c>
      <c r="C562" s="61">
        <f ca="1">IFERROR(VLOOKUP($A562,'Hospitalisation Details'!$A:$P,16,0),"")</f>
        <v>32</v>
      </c>
      <c r="D562" s="69">
        <f ca="1">IFERROR(VLOOKUP($A562,'Hospitalisation Details'!$A:$P,6,0),"")</f>
        <v>17626.240000000002</v>
      </c>
    </row>
    <row r="563" spans="1:4" x14ac:dyDescent="0.25">
      <c r="A563" s="62">
        <f ca="1">VLOOKUP($A563,'Medical Examinations'!$A:$H,2,FALSE)</f>
        <v>49.09</v>
      </c>
      <c r="B563" s="35">
        <f ca="1">VLOOKUP($A563,'Medical Examinations'!$A:$H,3,FALSE)</f>
        <v>8.3800000000000008</v>
      </c>
      <c r="C563" s="61">
        <f ca="1">IFERROR(VLOOKUP($A563,'Hospitalisation Details'!$A:$P,16,0),"")</f>
        <v>52</v>
      </c>
      <c r="D563" s="69">
        <f ca="1">IFERROR(VLOOKUP($A563,'Hospitalisation Details'!$A:$P,6,0),"")</f>
        <v>17584.72</v>
      </c>
    </row>
    <row r="564" spans="1:4" x14ac:dyDescent="0.25">
      <c r="A564" s="62">
        <f ca="1">VLOOKUP($A564,'Medical Examinations'!$A:$H,2,FALSE)</f>
        <v>28.024999999999999</v>
      </c>
      <c r="B564" s="35">
        <f ca="1">VLOOKUP($A564,'Medical Examinations'!$A:$H,3,FALSE)</f>
        <v>7.03</v>
      </c>
      <c r="C564" s="61">
        <f ca="1">IFERROR(VLOOKUP($A564,'Hospitalisation Details'!$A:$P,16,0),"")</f>
        <v>20</v>
      </c>
      <c r="D564" s="69">
        <f ca="1">IFERROR(VLOOKUP($A564,'Hospitalisation Details'!$A:$P,6,0),"")</f>
        <v>17560.38</v>
      </c>
    </row>
    <row r="565" spans="1:4" x14ac:dyDescent="0.25">
      <c r="A565" s="62">
        <f ca="1">VLOOKUP($A565,'Medical Examinations'!$A:$H,2,FALSE)</f>
        <v>43.32</v>
      </c>
      <c r="B565" s="35">
        <f ca="1">VLOOKUP($A565,'Medical Examinations'!$A:$H,3,FALSE)</f>
        <v>8.75</v>
      </c>
      <c r="C565" s="61">
        <f ca="1">IFERROR(VLOOKUP($A565,'Hospitalisation Details'!$A:$P,16,0),"")</f>
        <v>59</v>
      </c>
      <c r="D565" s="69">
        <f ca="1">IFERROR(VLOOKUP($A565,'Hospitalisation Details'!$A:$P,6,0),"")</f>
        <v>17556.88</v>
      </c>
    </row>
    <row r="566" spans="1:4" x14ac:dyDescent="0.25">
      <c r="A566" s="62">
        <f ca="1">VLOOKUP($A566,'Medical Examinations'!$A:$H,2,FALSE)</f>
        <v>45.92</v>
      </c>
      <c r="B566" s="35">
        <f ca="1">VLOOKUP($A566,'Medical Examinations'!$A:$H,3,FALSE)</f>
        <v>9.51</v>
      </c>
      <c r="C566" s="61">
        <f ca="1">IFERROR(VLOOKUP($A566,'Hospitalisation Details'!$A:$P,16,0),"")</f>
        <v>54</v>
      </c>
      <c r="D566" s="69">
        <f ca="1">IFERROR(VLOOKUP($A566,'Hospitalisation Details'!$A:$P,6,0),"")</f>
        <v>17507.47</v>
      </c>
    </row>
    <row r="567" spans="1:4" x14ac:dyDescent="0.25">
      <c r="A567" s="62">
        <f ca="1">VLOOKUP($A567,'Medical Examinations'!$A:$H,2,FALSE)</f>
        <v>44.03</v>
      </c>
      <c r="B567" s="35">
        <f ca="1">VLOOKUP($A567,'Medical Examinations'!$A:$H,3,FALSE)</f>
        <v>9.36</v>
      </c>
      <c r="C567" s="61">
        <f ca="1">IFERROR(VLOOKUP($A567,'Hospitalisation Details'!$A:$P,16,0),"")</f>
        <v>57</v>
      </c>
      <c r="D567" s="69">
        <f ca="1">IFERROR(VLOOKUP($A567,'Hospitalisation Details'!$A:$P,6,0),"")</f>
        <v>17505.650000000001</v>
      </c>
    </row>
    <row r="568" spans="1:4" x14ac:dyDescent="0.25">
      <c r="A568" s="62">
        <f ca="1">VLOOKUP($A568,'Medical Examinations'!$A:$H,2,FALSE)</f>
        <v>24.6</v>
      </c>
      <c r="B568" s="35">
        <f ca="1">VLOOKUP($A568,'Medical Examinations'!$A:$H,3,FALSE)</f>
        <v>4.8099999999999996</v>
      </c>
      <c r="C568" s="61">
        <f ca="1">IFERROR(VLOOKUP($A568,'Hospitalisation Details'!$A:$P,16,0),"")</f>
        <v>32</v>
      </c>
      <c r="D568" s="69">
        <f ca="1">IFERROR(VLOOKUP($A568,'Hospitalisation Details'!$A:$P,6,0),"")</f>
        <v>17496.310000000001</v>
      </c>
    </row>
    <row r="569" spans="1:4" x14ac:dyDescent="0.25">
      <c r="A569" s="62">
        <f ca="1">VLOOKUP($A569,'Medical Examinations'!$A:$H,2,FALSE)</f>
        <v>49.15</v>
      </c>
      <c r="B569" s="35">
        <f ca="1">VLOOKUP($A569,'Medical Examinations'!$A:$H,3,FALSE)</f>
        <v>8.08</v>
      </c>
      <c r="C569" s="61">
        <f ca="1">IFERROR(VLOOKUP($A569,'Hospitalisation Details'!$A:$P,16,0),"")</f>
        <v>52</v>
      </c>
      <c r="D569" s="69">
        <f ca="1">IFERROR(VLOOKUP($A569,'Hospitalisation Details'!$A:$P,6,0),"")</f>
        <v>17479.53</v>
      </c>
    </row>
    <row r="570" spans="1:4" x14ac:dyDescent="0.25">
      <c r="A570" s="62">
        <f ca="1">VLOOKUP($A570,'Medical Examinations'!$A:$H,2,FALSE)</f>
        <v>28.31</v>
      </c>
      <c r="B570" s="35">
        <f ca="1">VLOOKUP($A570,'Medical Examinations'!$A:$H,3,FALSE)</f>
        <v>6.29</v>
      </c>
      <c r="C570" s="61">
        <f ca="1">IFERROR(VLOOKUP($A570,'Hospitalisation Details'!$A:$P,16,0),"")</f>
        <v>19</v>
      </c>
      <c r="D570" s="69">
        <f ca="1">IFERROR(VLOOKUP($A570,'Hospitalisation Details'!$A:$P,6,0),"")</f>
        <v>17468.98</v>
      </c>
    </row>
    <row r="571" spans="1:4" x14ac:dyDescent="0.25">
      <c r="A571" s="62">
        <f ca="1">VLOOKUP($A571,'Medical Examinations'!$A:$H,2,FALSE)</f>
        <v>22.99</v>
      </c>
      <c r="B571" s="35">
        <f ca="1">VLOOKUP($A571,'Medical Examinations'!$A:$H,3,FALSE)</f>
        <v>6.29</v>
      </c>
      <c r="C571" s="61">
        <f ca="1">IFERROR(VLOOKUP($A571,'Hospitalisation Details'!$A:$P,16,0),"")</f>
        <v>30</v>
      </c>
      <c r="D571" s="69">
        <f ca="1">IFERROR(VLOOKUP($A571,'Hospitalisation Details'!$A:$P,6,0),"")</f>
        <v>17361.77</v>
      </c>
    </row>
    <row r="572" spans="1:4" x14ac:dyDescent="0.25">
      <c r="A572" s="62">
        <f ca="1">VLOOKUP($A572,'Medical Examinations'!$A:$H,2,FALSE)</f>
        <v>29.07</v>
      </c>
      <c r="B572" s="35">
        <f ca="1">VLOOKUP($A572,'Medical Examinations'!$A:$H,3,FALSE)</f>
        <v>5.12</v>
      </c>
      <c r="C572" s="61">
        <f ca="1">IFERROR(VLOOKUP($A572,'Hospitalisation Details'!$A:$P,16,0),"")</f>
        <v>19</v>
      </c>
      <c r="D572" s="69">
        <f ca="1">IFERROR(VLOOKUP($A572,'Hospitalisation Details'!$A:$P,6,0),"")</f>
        <v>17352.68</v>
      </c>
    </row>
    <row r="573" spans="1:4" x14ac:dyDescent="0.25">
      <c r="A573" s="62">
        <f ca="1">VLOOKUP($A573,'Medical Examinations'!$A:$H,2,FALSE)</f>
        <v>42.02</v>
      </c>
      <c r="B573" s="35">
        <f ca="1">VLOOKUP($A573,'Medical Examinations'!$A:$H,3,FALSE)</f>
        <v>9.9499999999999993</v>
      </c>
      <c r="C573" s="61">
        <f ca="1">IFERROR(VLOOKUP($A573,'Hospitalisation Details'!$A:$P,16,0),"")</f>
        <v>59</v>
      </c>
      <c r="D573" s="69">
        <f ca="1">IFERROR(VLOOKUP($A573,'Hospitalisation Details'!$A:$P,6,0),"")</f>
        <v>17337.580000000002</v>
      </c>
    </row>
    <row r="574" spans="1:4" x14ac:dyDescent="0.25">
      <c r="A574" s="62">
        <f ca="1">VLOOKUP($A574,'Medical Examinations'!$A:$H,2,FALSE)</f>
        <v>49.07</v>
      </c>
      <c r="B574" s="35">
        <f ca="1">VLOOKUP($A574,'Medical Examinations'!$A:$H,3,FALSE)</f>
        <v>9.08</v>
      </c>
      <c r="C574" s="61">
        <f ca="1">IFERROR(VLOOKUP($A574,'Hospitalisation Details'!$A:$P,16,0),"")</f>
        <v>47</v>
      </c>
      <c r="D574" s="69">
        <f ca="1">IFERROR(VLOOKUP($A574,'Hospitalisation Details'!$A:$P,6,0),"")</f>
        <v>17253.43</v>
      </c>
    </row>
    <row r="575" spans="1:4" x14ac:dyDescent="0.25">
      <c r="A575" s="62">
        <f ca="1">VLOOKUP($A575,'Medical Examinations'!$A:$H,2,FALSE)</f>
        <v>19.8</v>
      </c>
      <c r="B575" s="35">
        <f ca="1">VLOOKUP($A575,'Medical Examinations'!$A:$H,3,FALSE)</f>
        <v>4.82</v>
      </c>
      <c r="C575" s="61">
        <f ca="1">IFERROR(VLOOKUP($A575,'Hospitalisation Details'!$A:$P,16,0),"")</f>
        <v>40</v>
      </c>
      <c r="D575" s="69">
        <f ca="1">IFERROR(VLOOKUP($A575,'Hospitalisation Details'!$A:$P,6,0),"")</f>
        <v>17179.52</v>
      </c>
    </row>
    <row r="576" spans="1:4" x14ac:dyDescent="0.25">
      <c r="A576" s="62">
        <f ca="1">VLOOKUP($A576,'Medical Examinations'!$A:$H,2,FALSE)</f>
        <v>27.36</v>
      </c>
      <c r="B576" s="35">
        <f ca="1">VLOOKUP($A576,'Medical Examinations'!$A:$H,3,FALSE)</f>
        <v>4.6500000000000004</v>
      </c>
      <c r="C576" s="61">
        <f ca="1">IFERROR(VLOOKUP($A576,'Hospitalisation Details'!$A:$P,16,0),"")</f>
        <v>18</v>
      </c>
      <c r="D576" s="69">
        <f ca="1">IFERROR(VLOOKUP($A576,'Hospitalisation Details'!$A:$P,6,0),"")</f>
        <v>17178.68</v>
      </c>
    </row>
    <row r="577" spans="1:4" x14ac:dyDescent="0.25">
      <c r="A577" s="62">
        <f ca="1">VLOOKUP($A577,'Medical Examinations'!$A:$H,2,FALSE)</f>
        <v>42.95</v>
      </c>
      <c r="B577" s="35">
        <f ca="1">VLOOKUP($A577,'Medical Examinations'!$A:$H,3,FALSE)</f>
        <v>5.16</v>
      </c>
      <c r="C577" s="61">
        <f ca="1">IFERROR(VLOOKUP($A577,'Hospitalisation Details'!$A:$P,16,0),"")</f>
        <v>59</v>
      </c>
      <c r="D577" s="69">
        <f ca="1">IFERROR(VLOOKUP($A577,'Hospitalisation Details'!$A:$P,6,0),"")</f>
        <v>17174.52</v>
      </c>
    </row>
    <row r="578" spans="1:4" x14ac:dyDescent="0.25">
      <c r="A578" s="62">
        <f ca="1">VLOOKUP($A578,'Medical Examinations'!$A:$H,2,FALSE)</f>
        <v>42.66</v>
      </c>
      <c r="B578" s="35">
        <f ca="1">VLOOKUP($A578,'Medical Examinations'!$A:$H,3,FALSE)</f>
        <v>10.44</v>
      </c>
      <c r="C578" s="61">
        <f ca="1">IFERROR(VLOOKUP($A578,'Hospitalisation Details'!$A:$P,16,0),"")</f>
        <v>57</v>
      </c>
      <c r="D578" s="69">
        <f ca="1">IFERROR(VLOOKUP($A578,'Hospitalisation Details'!$A:$P,6,0),"")</f>
        <v>17172.27</v>
      </c>
    </row>
    <row r="579" spans="1:4" x14ac:dyDescent="0.25">
      <c r="A579" s="62">
        <f ca="1">VLOOKUP($A579,'Medical Examinations'!$A:$H,2,FALSE)</f>
        <v>33.630000000000003</v>
      </c>
      <c r="B579" s="35">
        <f ca="1">VLOOKUP($A579,'Medical Examinations'!$A:$H,3,FALSE)</f>
        <v>5.69</v>
      </c>
      <c r="C579" s="61">
        <f ca="1">IFERROR(VLOOKUP($A579,'Hospitalisation Details'!$A:$P,16,0),"")</f>
        <v>25</v>
      </c>
      <c r="D579" s="69">
        <f ca="1">IFERROR(VLOOKUP($A579,'Hospitalisation Details'!$A:$P,6,0),"")</f>
        <v>17128.43</v>
      </c>
    </row>
    <row r="580" spans="1:4" x14ac:dyDescent="0.25">
      <c r="A580" s="62">
        <f ca="1">VLOOKUP($A580,'Medical Examinations'!$A:$H,2,FALSE)</f>
        <v>26.84</v>
      </c>
      <c r="B580" s="35">
        <f ca="1">VLOOKUP($A580,'Medical Examinations'!$A:$H,3,FALSE)</f>
        <v>6.5</v>
      </c>
      <c r="C580" s="61">
        <f ca="1">IFERROR(VLOOKUP($A580,'Hospitalisation Details'!$A:$P,16,0),"")</f>
        <v>20</v>
      </c>
      <c r="D580" s="69">
        <f ca="1">IFERROR(VLOOKUP($A580,'Hospitalisation Details'!$A:$P,6,0),"")</f>
        <v>17085.27</v>
      </c>
    </row>
    <row r="581" spans="1:4" x14ac:dyDescent="0.25">
      <c r="A581" s="62">
        <f ca="1">VLOOKUP($A581,'Medical Examinations'!$A:$H,2,FALSE)</f>
        <v>28.3</v>
      </c>
      <c r="B581" s="35">
        <f ca="1">VLOOKUP($A581,'Medical Examinations'!$A:$H,3,FALSE)</f>
        <v>5.73</v>
      </c>
      <c r="C581" s="61">
        <f ca="1">IFERROR(VLOOKUP($A581,'Hospitalisation Details'!$A:$P,16,0),"")</f>
        <v>19</v>
      </c>
      <c r="D581" s="69">
        <f ca="1">IFERROR(VLOOKUP($A581,'Hospitalisation Details'!$A:$P,6,0),"")</f>
        <v>17081.080000000002</v>
      </c>
    </row>
    <row r="582" spans="1:4" x14ac:dyDescent="0.25">
      <c r="A582" s="62">
        <f ca="1">VLOOKUP($A582,'Medical Examinations'!$A:$H,2,FALSE)</f>
        <v>27.06</v>
      </c>
      <c r="B582" s="35">
        <f ca="1">VLOOKUP($A582,'Medical Examinations'!$A:$H,3,FALSE)</f>
        <v>5.74</v>
      </c>
      <c r="C582" s="61">
        <f ca="1">IFERROR(VLOOKUP($A582,'Hospitalisation Details'!$A:$P,16,0),"")</f>
        <v>26</v>
      </c>
      <c r="D582" s="69">
        <f ca="1">IFERROR(VLOOKUP($A582,'Hospitalisation Details'!$A:$P,6,0),"")</f>
        <v>17043.34</v>
      </c>
    </row>
    <row r="583" spans="1:4" x14ac:dyDescent="0.25">
      <c r="A583" s="62">
        <f ca="1">VLOOKUP($A583,'Medical Examinations'!$A:$H,2,FALSE)</f>
        <v>47.13</v>
      </c>
      <c r="B583" s="35">
        <f ca="1">VLOOKUP($A583,'Medical Examinations'!$A:$H,3,FALSE)</f>
        <v>8.6999999999999993</v>
      </c>
      <c r="C583" s="61">
        <f ca="1">IFERROR(VLOOKUP($A583,'Hospitalisation Details'!$A:$P,16,0),"")</f>
        <v>51</v>
      </c>
      <c r="D583" s="69">
        <f ca="1">IFERROR(VLOOKUP($A583,'Hospitalisation Details'!$A:$P,6,0),"")</f>
        <v>17016.009999999998</v>
      </c>
    </row>
    <row r="584" spans="1:4" x14ac:dyDescent="0.25">
      <c r="A584" s="62">
        <f ca="1">VLOOKUP($A584,'Medical Examinations'!$A:$H,2,FALSE)</f>
        <v>51.72</v>
      </c>
      <c r="B584" s="35">
        <f ca="1">VLOOKUP($A584,'Medical Examinations'!$A:$H,3,FALSE)</f>
        <v>5.09</v>
      </c>
      <c r="C584" s="61">
        <f ca="1">IFERROR(VLOOKUP($A584,'Hospitalisation Details'!$A:$P,16,0),"")</f>
        <v>42</v>
      </c>
      <c r="D584" s="69">
        <f ca="1">IFERROR(VLOOKUP($A584,'Hospitalisation Details'!$A:$P,6,0),"")</f>
        <v>16990.55</v>
      </c>
    </row>
    <row r="585" spans="1:4" x14ac:dyDescent="0.25">
      <c r="A585" s="62">
        <f ca="1">VLOOKUP($A585,'Medical Examinations'!$A:$H,2,FALSE)</f>
        <v>48.59</v>
      </c>
      <c r="B585" s="35">
        <f ca="1">VLOOKUP($A585,'Medical Examinations'!$A:$H,3,FALSE)</f>
        <v>5.57</v>
      </c>
      <c r="C585" s="61">
        <f ca="1">IFERROR(VLOOKUP($A585,'Hospitalisation Details'!$A:$P,16,0),"")</f>
        <v>45</v>
      </c>
      <c r="D585" s="69">
        <f ca="1">IFERROR(VLOOKUP($A585,'Hospitalisation Details'!$A:$P,6,0),"")</f>
        <v>16921.09</v>
      </c>
    </row>
    <row r="586" spans="1:4" x14ac:dyDescent="0.25">
      <c r="A586" s="62">
        <f ca="1">VLOOKUP($A586,'Medical Examinations'!$A:$H,2,FALSE)</f>
        <v>45.18</v>
      </c>
      <c r="B586" s="35">
        <f ca="1">VLOOKUP($A586,'Medical Examinations'!$A:$H,3,FALSE)</f>
        <v>10.87</v>
      </c>
      <c r="C586" s="61">
        <f ca="1">IFERROR(VLOOKUP($A586,'Hospitalisation Details'!$A:$P,16,0),"")</f>
        <v>54</v>
      </c>
      <c r="D586" s="69">
        <f ca="1">IFERROR(VLOOKUP($A586,'Hospitalisation Details'!$A:$P,6,0),"")</f>
        <v>16903.5</v>
      </c>
    </row>
    <row r="587" spans="1:4" x14ac:dyDescent="0.25">
      <c r="A587" s="62">
        <f ca="1">VLOOKUP($A587,'Medical Examinations'!$A:$H,2,FALSE)</f>
        <v>27.9</v>
      </c>
      <c r="B587" s="35">
        <f ca="1">VLOOKUP($A587,'Medical Examinations'!$A:$H,3,FALSE)</f>
        <v>6.02</v>
      </c>
      <c r="C587" s="61">
        <f ca="1">IFERROR(VLOOKUP($A587,'Hospitalisation Details'!$A:$P,16,0),"")</f>
        <v>19</v>
      </c>
      <c r="D587" s="69">
        <f ca="1">IFERROR(VLOOKUP($A587,'Hospitalisation Details'!$A:$P,6,0),"")</f>
        <v>16884.919999999998</v>
      </c>
    </row>
    <row r="588" spans="1:4" x14ac:dyDescent="0.25">
      <c r="A588" s="62">
        <f ca="1">VLOOKUP($A588,'Medical Examinations'!$A:$H,2,FALSE)</f>
        <v>51.33</v>
      </c>
      <c r="B588" s="35">
        <f ca="1">VLOOKUP($A588,'Medical Examinations'!$A:$H,3,FALSE)</f>
        <v>7</v>
      </c>
      <c r="C588" s="61">
        <f ca="1">IFERROR(VLOOKUP($A588,'Hospitalisation Details'!$A:$P,16,0),"")</f>
        <v>48</v>
      </c>
      <c r="D588" s="69">
        <f ca="1">IFERROR(VLOOKUP($A588,'Hospitalisation Details'!$A:$P,6,0),"")</f>
        <v>16841.32</v>
      </c>
    </row>
    <row r="589" spans="1:4" x14ac:dyDescent="0.25">
      <c r="A589" s="62">
        <f ca="1">VLOOKUP($A589,'Medical Examinations'!$A:$H,2,FALSE)</f>
        <v>30.59</v>
      </c>
      <c r="B589" s="35">
        <f ca="1">VLOOKUP($A589,'Medical Examinations'!$A:$H,3,FALSE)</f>
        <v>5.56</v>
      </c>
      <c r="C589" s="61">
        <f ca="1">IFERROR(VLOOKUP($A589,'Hospitalisation Details'!$A:$P,16,0),"")</f>
        <v>27</v>
      </c>
      <c r="D589" s="69">
        <f ca="1">IFERROR(VLOOKUP($A589,'Hospitalisation Details'!$A:$P,6,0),"")</f>
        <v>16796.41</v>
      </c>
    </row>
    <row r="590" spans="1:4" x14ac:dyDescent="0.25">
      <c r="A590" s="62">
        <f ca="1">VLOOKUP($A590,'Medical Examinations'!$A:$H,2,FALSE)</f>
        <v>39.229999999999997</v>
      </c>
      <c r="B590" s="35">
        <f ca="1">VLOOKUP($A590,'Medical Examinations'!$A:$H,3,FALSE)</f>
        <v>8.4499999999999993</v>
      </c>
      <c r="C590" s="61">
        <f ca="1">IFERROR(VLOOKUP($A590,'Hospitalisation Details'!$A:$P,16,0),"")</f>
        <v>60</v>
      </c>
      <c r="D590" s="69">
        <f ca="1">IFERROR(VLOOKUP($A590,'Hospitalisation Details'!$A:$P,6,0),"")</f>
        <v>16779.400000000001</v>
      </c>
    </row>
    <row r="591" spans="1:4" x14ac:dyDescent="0.25">
      <c r="A591" s="62">
        <f ca="1">VLOOKUP($A591,'Medical Examinations'!$A:$H,2,FALSE)</f>
        <v>19.094999999999999</v>
      </c>
      <c r="B591" s="35">
        <f ca="1">VLOOKUP($A591,'Medical Examinations'!$A:$H,3,FALSE)</f>
        <v>6.19</v>
      </c>
      <c r="C591" s="61">
        <f ca="1">IFERROR(VLOOKUP($A591,'Hospitalisation Details'!$A:$P,16,0),"")</f>
        <v>33</v>
      </c>
      <c r="D591" s="69">
        <f ca="1">IFERROR(VLOOKUP($A591,'Hospitalisation Details'!$A:$P,6,0),"")</f>
        <v>16776.3</v>
      </c>
    </row>
    <row r="592" spans="1:4" x14ac:dyDescent="0.25">
      <c r="A592" s="62">
        <f ca="1">VLOOKUP($A592,'Medical Examinations'!$A:$H,2,FALSE)</f>
        <v>49.72</v>
      </c>
      <c r="B592" s="35">
        <f ca="1">VLOOKUP($A592,'Medical Examinations'!$A:$H,3,FALSE)</f>
        <v>7.71</v>
      </c>
      <c r="C592" s="61">
        <f ca="1">IFERROR(VLOOKUP($A592,'Hospitalisation Details'!$A:$P,16,0),"")</f>
        <v>48</v>
      </c>
      <c r="D592" s="69">
        <f ca="1">IFERROR(VLOOKUP($A592,'Hospitalisation Details'!$A:$P,6,0),"")</f>
        <v>16770.990000000002</v>
      </c>
    </row>
    <row r="593" spans="1:4" x14ac:dyDescent="0.25">
      <c r="A593" s="62">
        <f ca="1">VLOOKUP($A593,'Medical Examinations'!$A:$H,2,FALSE)</f>
        <v>21.754999999999999</v>
      </c>
      <c r="B593" s="35">
        <f ca="1">VLOOKUP($A593,'Medical Examinations'!$A:$H,3,FALSE)</f>
        <v>4.63</v>
      </c>
      <c r="C593" s="61">
        <f ca="1">IFERROR(VLOOKUP($A593,'Hospitalisation Details'!$A:$P,16,0),"")</f>
        <v>29</v>
      </c>
      <c r="D593" s="69">
        <f ca="1">IFERROR(VLOOKUP($A593,'Hospitalisation Details'!$A:$P,6,0),"")</f>
        <v>16657.72</v>
      </c>
    </row>
    <row r="594" spans="1:4" x14ac:dyDescent="0.25">
      <c r="A594" s="62">
        <f ca="1">VLOOKUP($A594,'Medical Examinations'!$A:$H,2,FALSE)</f>
        <v>48.39</v>
      </c>
      <c r="B594" s="35">
        <f ca="1">VLOOKUP($A594,'Medical Examinations'!$A:$H,3,FALSE)</f>
        <v>4.6100000000000003</v>
      </c>
      <c r="C594" s="61">
        <f ca="1">IFERROR(VLOOKUP($A594,'Hospitalisation Details'!$A:$P,16,0),"")</f>
        <v>45</v>
      </c>
      <c r="D594" s="69">
        <f ca="1">IFERROR(VLOOKUP($A594,'Hospitalisation Details'!$A:$P,6,0),"")</f>
        <v>16631.61</v>
      </c>
    </row>
    <row r="595" spans="1:4" x14ac:dyDescent="0.25">
      <c r="A595" s="62">
        <f ca="1">VLOOKUP($A595,'Medical Examinations'!$A:$H,2,FALSE)</f>
        <v>47.15</v>
      </c>
      <c r="B595" s="35">
        <f ca="1">VLOOKUP($A595,'Medical Examinations'!$A:$H,3,FALSE)</f>
        <v>9.5299999999999994</v>
      </c>
      <c r="C595" s="61">
        <f ca="1">IFERROR(VLOOKUP($A595,'Hospitalisation Details'!$A:$P,16,0),"")</f>
        <v>47</v>
      </c>
      <c r="D595" s="69">
        <f ca="1">IFERROR(VLOOKUP($A595,'Hospitalisation Details'!$A:$P,6,0),"")</f>
        <v>16602.18</v>
      </c>
    </row>
    <row r="596" spans="1:4" x14ac:dyDescent="0.25">
      <c r="A596" s="62">
        <f ca="1">VLOOKUP($A596,'Medical Examinations'!$A:$H,2,FALSE)</f>
        <v>47.59</v>
      </c>
      <c r="B596" s="35">
        <f ca="1">VLOOKUP($A596,'Medical Examinations'!$A:$H,3,FALSE)</f>
        <v>11.43</v>
      </c>
      <c r="C596" s="61">
        <f ca="1">IFERROR(VLOOKUP($A596,'Hospitalisation Details'!$A:$P,16,0),"")</f>
        <v>52</v>
      </c>
      <c r="D596" s="69">
        <f ca="1">IFERROR(VLOOKUP($A596,'Hospitalisation Details'!$A:$P,6,0),"")</f>
        <v>16600.16</v>
      </c>
    </row>
    <row r="597" spans="1:4" x14ac:dyDescent="0.25">
      <c r="A597" s="62">
        <f ca="1">VLOOKUP($A597,'Medical Examinations'!$A:$H,2,FALSE)</f>
        <v>39.81</v>
      </c>
      <c r="B597" s="35">
        <f ca="1">VLOOKUP($A597,'Medical Examinations'!$A:$H,3,FALSE)</f>
        <v>7.65</v>
      </c>
      <c r="C597" s="61">
        <f ca="1">IFERROR(VLOOKUP($A597,'Hospitalisation Details'!$A:$P,16,0),"")</f>
        <v>59</v>
      </c>
      <c r="D597" s="69">
        <f ca="1">IFERROR(VLOOKUP($A597,'Hospitalisation Details'!$A:$P,6,0),"")</f>
        <v>16587.96</v>
      </c>
    </row>
    <row r="598" spans="1:4" x14ac:dyDescent="0.25">
      <c r="A598" s="62">
        <f ca="1">VLOOKUP($A598,'Medical Examinations'!$A:$H,2,FALSE)</f>
        <v>31.02</v>
      </c>
      <c r="B598" s="35">
        <f ca="1">VLOOKUP($A598,'Medical Examinations'!$A:$H,3,FALSE)</f>
        <v>5.87</v>
      </c>
      <c r="C598" s="61">
        <f ca="1">IFERROR(VLOOKUP($A598,'Hospitalisation Details'!$A:$P,16,0),"")</f>
        <v>21</v>
      </c>
      <c r="D598" s="69">
        <f ca="1">IFERROR(VLOOKUP($A598,'Hospitalisation Details'!$A:$P,6,0),"")</f>
        <v>16586.5</v>
      </c>
    </row>
    <row r="599" spans="1:4" x14ac:dyDescent="0.25">
      <c r="A599" s="62">
        <f ca="1">VLOOKUP($A599,'Medical Examinations'!$A:$H,2,FALSE)</f>
        <v>24.75</v>
      </c>
      <c r="B599" s="35">
        <f ca="1">VLOOKUP($A599,'Medical Examinations'!$A:$H,3,FALSE)</f>
        <v>4.3600000000000003</v>
      </c>
      <c r="C599" s="61">
        <f ca="1">IFERROR(VLOOKUP($A599,'Hospitalisation Details'!$A:$P,16,0),"")</f>
        <v>27</v>
      </c>
      <c r="D599" s="69">
        <f ca="1">IFERROR(VLOOKUP($A599,'Hospitalisation Details'!$A:$P,6,0),"")</f>
        <v>16577.78</v>
      </c>
    </row>
    <row r="600" spans="1:4" x14ac:dyDescent="0.25">
      <c r="A600" s="62">
        <f ca="1">VLOOKUP($A600,'Medical Examinations'!$A:$H,2,FALSE)</f>
        <v>30.114999999999998</v>
      </c>
      <c r="B600" s="35">
        <f ca="1">VLOOKUP($A600,'Medical Examinations'!$A:$H,3,FALSE)</f>
        <v>10.119999999999999</v>
      </c>
      <c r="C600" s="61">
        <f ca="1">IFERROR(VLOOKUP($A600,'Hospitalisation Details'!$A:$P,16,0),"")</f>
        <v>64</v>
      </c>
      <c r="D600" s="69">
        <f ca="1">IFERROR(VLOOKUP($A600,'Hospitalisation Details'!$A:$P,6,0),"")</f>
        <v>16455.71</v>
      </c>
    </row>
    <row r="601" spans="1:4" x14ac:dyDescent="0.25">
      <c r="A601" s="62">
        <f ca="1">VLOOKUP($A601,'Medical Examinations'!$A:$H,2,FALSE)</f>
        <v>26.03</v>
      </c>
      <c r="B601" s="35">
        <f ca="1">VLOOKUP($A601,'Medical Examinations'!$A:$H,3,FALSE)</f>
        <v>4.01</v>
      </c>
      <c r="C601" s="61">
        <f ca="1">IFERROR(VLOOKUP($A601,'Hospitalisation Details'!$A:$P,16,0),"")</f>
        <v>19</v>
      </c>
      <c r="D601" s="69">
        <f ca="1">IFERROR(VLOOKUP($A601,'Hospitalisation Details'!$A:$P,6,0),"")</f>
        <v>16450.89</v>
      </c>
    </row>
    <row r="602" spans="1:4" x14ac:dyDescent="0.25">
      <c r="A602" s="62">
        <f ca="1">VLOOKUP($A602,'Medical Examinations'!$A:$H,2,FALSE)</f>
        <v>20.045000000000002</v>
      </c>
      <c r="B602" s="35">
        <f ca="1">VLOOKUP($A602,'Medical Examinations'!$A:$H,3,FALSE)</f>
        <v>4.7699999999999996</v>
      </c>
      <c r="C602" s="61">
        <f ca="1">IFERROR(VLOOKUP($A602,'Hospitalisation Details'!$A:$P,16,0),"")</f>
        <v>27</v>
      </c>
      <c r="D602" s="69">
        <f ca="1">IFERROR(VLOOKUP($A602,'Hospitalisation Details'!$A:$P,6,0),"")</f>
        <v>16420.490000000002</v>
      </c>
    </row>
    <row r="603" spans="1:4" x14ac:dyDescent="0.25">
      <c r="A603" s="62">
        <f ca="1">VLOOKUP($A603,'Medical Examinations'!$A:$H,2,FALSE)</f>
        <v>40.24</v>
      </c>
      <c r="B603" s="35">
        <f ca="1">VLOOKUP($A603,'Medical Examinations'!$A:$H,3,FALSE)</f>
        <v>6.83</v>
      </c>
      <c r="C603" s="61">
        <f ca="1">IFERROR(VLOOKUP($A603,'Hospitalisation Details'!$A:$P,16,0),"")</f>
        <v>57</v>
      </c>
      <c r="D603" s="69">
        <f ca="1">IFERROR(VLOOKUP($A603,'Hospitalisation Details'!$A:$P,6,0),"")</f>
        <v>16351.42</v>
      </c>
    </row>
    <row r="604" spans="1:4" x14ac:dyDescent="0.25">
      <c r="A604" s="62">
        <f ca="1">VLOOKUP($A604,'Medical Examinations'!$A:$H,2,FALSE)</f>
        <v>43.15</v>
      </c>
      <c r="B604" s="35">
        <f ca="1">VLOOKUP($A604,'Medical Examinations'!$A:$H,3,FALSE)</f>
        <v>6.14</v>
      </c>
      <c r="C604" s="61">
        <f ca="1">IFERROR(VLOOKUP($A604,'Hospitalisation Details'!$A:$P,16,0),"")</f>
        <v>53</v>
      </c>
      <c r="D604" s="69">
        <f ca="1">IFERROR(VLOOKUP($A604,'Hospitalisation Details'!$A:$P,6,0),"")</f>
        <v>16311.05</v>
      </c>
    </row>
    <row r="605" spans="1:4" x14ac:dyDescent="0.25">
      <c r="A605" s="62">
        <f ca="1">VLOOKUP($A605,'Medical Examinations'!$A:$H,2,FALSE)</f>
        <v>27.7</v>
      </c>
      <c r="B605" s="35">
        <f ca="1">VLOOKUP($A605,'Medical Examinations'!$A:$H,3,FALSE)</f>
        <v>5.6</v>
      </c>
      <c r="C605" s="61">
        <f ca="1">IFERROR(VLOOKUP($A605,'Hospitalisation Details'!$A:$P,16,0),"")</f>
        <v>19</v>
      </c>
      <c r="D605" s="69">
        <f ca="1">IFERROR(VLOOKUP($A605,'Hospitalisation Details'!$A:$P,6,0),"")</f>
        <v>16297.85</v>
      </c>
    </row>
    <row r="606" spans="1:4" x14ac:dyDescent="0.25">
      <c r="A606" s="62">
        <f ca="1">VLOOKUP($A606,'Medical Examinations'!$A:$H,2,FALSE)</f>
        <v>45.68</v>
      </c>
      <c r="B606" s="35">
        <f ca="1">VLOOKUP($A606,'Medical Examinations'!$A:$H,3,FALSE)</f>
        <v>4.8</v>
      </c>
      <c r="C606" s="61">
        <f ca="1">IFERROR(VLOOKUP($A606,'Hospitalisation Details'!$A:$P,16,0),"")</f>
        <v>50</v>
      </c>
      <c r="D606" s="69">
        <f ca="1">IFERROR(VLOOKUP($A606,'Hospitalisation Details'!$A:$P,6,0),"")</f>
        <v>16267.32</v>
      </c>
    </row>
    <row r="607" spans="1:4" x14ac:dyDescent="0.25">
      <c r="A607" s="62">
        <f ca="1">VLOOKUP($A607,'Medical Examinations'!$A:$H,2,FALSE)</f>
        <v>27.3</v>
      </c>
      <c r="B607" s="35">
        <f ca="1">VLOOKUP($A607,'Medical Examinations'!$A:$H,3,FALSE)</f>
        <v>11.89</v>
      </c>
      <c r="C607" s="61">
        <f ca="1">IFERROR(VLOOKUP($A607,'Hospitalisation Details'!$A:$P,16,0),"")</f>
        <v>20</v>
      </c>
      <c r="D607" s="69">
        <f ca="1">IFERROR(VLOOKUP($A607,'Hospitalisation Details'!$A:$P,6,0),"")</f>
        <v>16232.85</v>
      </c>
    </row>
    <row r="608" spans="1:4" x14ac:dyDescent="0.25">
      <c r="A608" s="62">
        <f ca="1">VLOOKUP($A608,'Medical Examinations'!$A:$H,2,FALSE)</f>
        <v>54.45</v>
      </c>
      <c r="B608" s="35">
        <f ca="1">VLOOKUP($A608,'Medical Examinations'!$A:$H,3,FALSE)</f>
        <v>4.7300000000000004</v>
      </c>
      <c r="C608" s="61">
        <f ca="1">IFERROR(VLOOKUP($A608,'Hospitalisation Details'!$A:$P,16,0),"")</f>
        <v>34</v>
      </c>
      <c r="D608" s="69">
        <f ca="1">IFERROR(VLOOKUP($A608,'Hospitalisation Details'!$A:$P,6,0),"")</f>
        <v>16205.88</v>
      </c>
    </row>
    <row r="609" spans="1:4" x14ac:dyDescent="0.25">
      <c r="A609" s="62">
        <f ca="1">VLOOKUP($A609,'Medical Examinations'!$A:$H,2,FALSE)</f>
        <v>54.43</v>
      </c>
      <c r="B609" s="35">
        <f ca="1">VLOOKUP($A609,'Medical Examinations'!$A:$H,3,FALSE)</f>
        <v>4.6100000000000003</v>
      </c>
      <c r="C609" s="61">
        <f ca="1">IFERROR(VLOOKUP($A609,'Hospitalisation Details'!$A:$P,16,0),"")</f>
        <v>34</v>
      </c>
      <c r="D609" s="69">
        <f ca="1">IFERROR(VLOOKUP($A609,'Hospitalisation Details'!$A:$P,6,0),"")</f>
        <v>16199.1</v>
      </c>
    </row>
    <row r="610" spans="1:4" x14ac:dyDescent="0.25">
      <c r="A610" s="62">
        <f ca="1">VLOOKUP($A610,'Medical Examinations'!$A:$H,2,FALSE)</f>
        <v>48.01</v>
      </c>
      <c r="B610" s="35">
        <f ca="1">VLOOKUP($A610,'Medical Examinations'!$A:$H,3,FALSE)</f>
        <v>7.3</v>
      </c>
      <c r="C610" s="61">
        <f ca="1">IFERROR(VLOOKUP($A610,'Hospitalisation Details'!$A:$P,16,0),"")</f>
        <v>48</v>
      </c>
      <c r="D610" s="69">
        <f ca="1">IFERROR(VLOOKUP($A610,'Hospitalisation Details'!$A:$P,6,0),"")</f>
        <v>16190.97</v>
      </c>
    </row>
    <row r="611" spans="1:4" x14ac:dyDescent="0.25">
      <c r="A611" s="62">
        <f ca="1">VLOOKUP($A611,'Medical Examinations'!$A:$H,2,FALSE)</f>
        <v>48.32</v>
      </c>
      <c r="B611" s="35">
        <f ca="1">VLOOKUP($A611,'Medical Examinations'!$A:$H,3,FALSE)</f>
        <v>5.88</v>
      </c>
      <c r="C611" s="61">
        <f ca="1">IFERROR(VLOOKUP($A611,'Hospitalisation Details'!$A:$P,16,0),"")</f>
        <v>40</v>
      </c>
      <c r="D611" s="69">
        <f ca="1">IFERROR(VLOOKUP($A611,'Hospitalisation Details'!$A:$P,6,0),"")</f>
        <v>16152.04</v>
      </c>
    </row>
    <row r="612" spans="1:4" x14ac:dyDescent="0.25">
      <c r="A612" s="62">
        <f ca="1">VLOOKUP($A612,'Medical Examinations'!$A:$H,2,FALSE)</f>
        <v>22.895</v>
      </c>
      <c r="B612" s="35">
        <f ca="1">VLOOKUP($A612,'Medical Examinations'!$A:$H,3,FALSE)</f>
        <v>4.0599999999999996</v>
      </c>
      <c r="C612" s="61">
        <f ca="1">IFERROR(VLOOKUP($A612,'Hospitalisation Details'!$A:$P,16,0),"")</f>
        <v>29</v>
      </c>
      <c r="D612" s="69">
        <f ca="1">IFERROR(VLOOKUP($A612,'Hospitalisation Details'!$A:$P,6,0),"")</f>
        <v>16138.76</v>
      </c>
    </row>
    <row r="613" spans="1:4" x14ac:dyDescent="0.25">
      <c r="A613" s="62">
        <f ca="1">VLOOKUP($A613,'Medical Examinations'!$A:$H,2,FALSE)</f>
        <v>54.85</v>
      </c>
      <c r="B613" s="35">
        <f ca="1">VLOOKUP($A613,'Medical Examinations'!$A:$H,3,FALSE)</f>
        <v>4.9000000000000004</v>
      </c>
      <c r="C613" s="61">
        <f ca="1">IFERROR(VLOOKUP($A613,'Hospitalisation Details'!$A:$P,16,0),"")</f>
        <v>35</v>
      </c>
      <c r="D613" s="69">
        <f ca="1">IFERROR(VLOOKUP($A613,'Hospitalisation Details'!$A:$P,6,0),"")</f>
        <v>16122.65</v>
      </c>
    </row>
    <row r="614" spans="1:4" x14ac:dyDescent="0.25">
      <c r="A614" s="62">
        <f ca="1">VLOOKUP($A614,'Medical Examinations'!$A:$H,2,FALSE)</f>
        <v>21.85</v>
      </c>
      <c r="B614" s="35">
        <f ca="1">VLOOKUP($A614,'Medical Examinations'!$A:$H,3,FALSE)</f>
        <v>5.52</v>
      </c>
      <c r="C614" s="61">
        <f ca="1">IFERROR(VLOOKUP($A614,'Hospitalisation Details'!$A:$P,16,0),"")</f>
        <v>29</v>
      </c>
      <c r="D614" s="69">
        <f ca="1">IFERROR(VLOOKUP($A614,'Hospitalisation Details'!$A:$P,6,0),"")</f>
        <v>16115.3</v>
      </c>
    </row>
    <row r="615" spans="1:4" x14ac:dyDescent="0.25">
      <c r="A615" s="62">
        <f ca="1">VLOOKUP($A615,'Medical Examinations'!$A:$H,2,FALSE)</f>
        <v>51.86</v>
      </c>
      <c r="B615" s="35">
        <f ca="1">VLOOKUP($A615,'Medical Examinations'!$A:$H,3,FALSE)</f>
        <v>5.2</v>
      </c>
      <c r="C615" s="61">
        <f ca="1">IFERROR(VLOOKUP($A615,'Hospitalisation Details'!$A:$P,16,0),"")</f>
        <v>37</v>
      </c>
      <c r="D615" s="69">
        <f ca="1">IFERROR(VLOOKUP($A615,'Hospitalisation Details'!$A:$P,6,0),"")</f>
        <v>16097.94</v>
      </c>
    </row>
    <row r="616" spans="1:4" x14ac:dyDescent="0.25">
      <c r="A616" s="62">
        <f ca="1">VLOOKUP($A616,'Medical Examinations'!$A:$H,2,FALSE)</f>
        <v>39.049999999999997</v>
      </c>
      <c r="B616" s="35">
        <f ca="1">VLOOKUP($A616,'Medical Examinations'!$A:$H,3,FALSE)</f>
        <v>7.59</v>
      </c>
      <c r="C616" s="61">
        <f ca="1">IFERROR(VLOOKUP($A616,'Hospitalisation Details'!$A:$P,16,0),"")</f>
        <v>64</v>
      </c>
      <c r="D616" s="69">
        <f ca="1">IFERROR(VLOOKUP($A616,'Hospitalisation Details'!$A:$P,6,0),"")</f>
        <v>16085.13</v>
      </c>
    </row>
    <row r="617" spans="1:4" x14ac:dyDescent="0.25">
      <c r="A617" s="62">
        <f ca="1">VLOOKUP($A617,'Medical Examinations'!$A:$H,2,FALSE)</f>
        <v>31.824999999999999</v>
      </c>
      <c r="B617" s="35">
        <f ca="1">VLOOKUP($A617,'Medical Examinations'!$A:$H,3,FALSE)</f>
        <v>8.2799999999999994</v>
      </c>
      <c r="C617" s="61">
        <f ca="1">IFERROR(VLOOKUP($A617,'Hospitalisation Details'!$A:$P,16,0),"")</f>
        <v>64</v>
      </c>
      <c r="D617" s="69">
        <f ca="1">IFERROR(VLOOKUP($A617,'Hospitalisation Details'!$A:$P,6,0),"")</f>
        <v>16069.08</v>
      </c>
    </row>
    <row r="618" spans="1:4" x14ac:dyDescent="0.25">
      <c r="A618" s="62">
        <f ca="1">VLOOKUP($A618,'Medical Examinations'!$A:$H,2,FALSE)</f>
        <v>46.43</v>
      </c>
      <c r="B618" s="35">
        <f ca="1">VLOOKUP($A618,'Medical Examinations'!$A:$H,3,FALSE)</f>
        <v>6.72</v>
      </c>
      <c r="C618" s="61">
        <f ca="1">IFERROR(VLOOKUP($A618,'Hospitalisation Details'!$A:$P,16,0),"")</f>
        <v>44</v>
      </c>
      <c r="D618" s="69">
        <f ca="1">IFERROR(VLOOKUP($A618,'Hospitalisation Details'!$A:$P,6,0),"")</f>
        <v>16062.89</v>
      </c>
    </row>
    <row r="619" spans="1:4" x14ac:dyDescent="0.25">
      <c r="A619" s="62">
        <f ca="1">VLOOKUP($A619,'Medical Examinations'!$A:$H,2,FALSE)</f>
        <v>53.63</v>
      </c>
      <c r="B619" s="35">
        <f ca="1">VLOOKUP($A619,'Medical Examinations'!$A:$H,3,FALSE)</f>
        <v>5.47</v>
      </c>
      <c r="C619" s="61">
        <f ca="1">IFERROR(VLOOKUP($A619,'Hospitalisation Details'!$A:$P,16,0),"")</f>
        <v>34</v>
      </c>
      <c r="D619" s="69">
        <f ca="1">IFERROR(VLOOKUP($A619,'Hospitalisation Details'!$A:$P,6,0),"")</f>
        <v>16059.06</v>
      </c>
    </row>
    <row r="620" spans="1:4" x14ac:dyDescent="0.25">
      <c r="A620" s="62">
        <f ca="1">VLOOKUP($A620,'Medical Examinations'!$A:$H,2,FALSE)</f>
        <v>48.7</v>
      </c>
      <c r="B620" s="35">
        <f ca="1">VLOOKUP($A620,'Medical Examinations'!$A:$H,3,FALSE)</f>
        <v>4.71</v>
      </c>
      <c r="C620" s="61">
        <f ca="1">IFERROR(VLOOKUP($A620,'Hospitalisation Details'!$A:$P,16,0),"")</f>
        <v>42</v>
      </c>
      <c r="D620" s="69">
        <f ca="1">IFERROR(VLOOKUP($A620,'Hospitalisation Details'!$A:$P,6,0),"")</f>
        <v>15966.19</v>
      </c>
    </row>
    <row r="621" spans="1:4" x14ac:dyDescent="0.25">
      <c r="A621" s="62">
        <f ca="1">VLOOKUP($A621,'Medical Examinations'!$A:$H,2,FALSE)</f>
        <v>48.81</v>
      </c>
      <c r="B621" s="35">
        <f ca="1">VLOOKUP($A621,'Medical Examinations'!$A:$H,3,FALSE)</f>
        <v>5.49</v>
      </c>
      <c r="C621" s="61">
        <f ca="1">IFERROR(VLOOKUP($A621,'Hospitalisation Details'!$A:$P,16,0),"")</f>
        <v>40</v>
      </c>
      <c r="D621" s="69">
        <f ca="1">IFERROR(VLOOKUP($A621,'Hospitalisation Details'!$A:$P,6,0),"")</f>
        <v>15965.29</v>
      </c>
    </row>
    <row r="622" spans="1:4" x14ac:dyDescent="0.25">
      <c r="A622" s="62">
        <f ca="1">VLOOKUP($A622,'Medical Examinations'!$A:$H,2,FALSE)</f>
        <v>47.53</v>
      </c>
      <c r="B622" s="35">
        <f ca="1">VLOOKUP($A622,'Medical Examinations'!$A:$H,3,FALSE)</f>
        <v>4.72</v>
      </c>
      <c r="C622" s="61">
        <f ca="1">IFERROR(VLOOKUP($A622,'Hospitalisation Details'!$A:$P,16,0),"")</f>
        <v>42</v>
      </c>
      <c r="D622" s="69">
        <f ca="1">IFERROR(VLOOKUP($A622,'Hospitalisation Details'!$A:$P,6,0),"")</f>
        <v>15922.29</v>
      </c>
    </row>
    <row r="623" spans="1:4" x14ac:dyDescent="0.25">
      <c r="A623" s="62">
        <f ca="1">VLOOKUP($A623,'Medical Examinations'!$A:$H,2,FALSE)</f>
        <v>36.85</v>
      </c>
      <c r="B623" s="35">
        <f ca="1">VLOOKUP($A623,'Medical Examinations'!$A:$H,3,FALSE)</f>
        <v>6.7</v>
      </c>
      <c r="C623" s="61">
        <f ca="1">IFERROR(VLOOKUP($A623,'Hospitalisation Details'!$A:$P,16,0),"")</f>
        <v>60</v>
      </c>
      <c r="D623" s="69">
        <f ca="1">IFERROR(VLOOKUP($A623,'Hospitalisation Details'!$A:$P,6,0),"")</f>
        <v>15840.81</v>
      </c>
    </row>
    <row r="624" spans="1:4" x14ac:dyDescent="0.25">
      <c r="A624" s="62">
        <f ca="1">VLOOKUP($A624,'Medical Examinations'!$A:$H,2,FALSE)</f>
        <v>29.3</v>
      </c>
      <c r="B624" s="35">
        <f ca="1">VLOOKUP($A624,'Medical Examinations'!$A:$H,3,FALSE)</f>
        <v>5.5</v>
      </c>
      <c r="C624" s="61">
        <f ca="1">IFERROR(VLOOKUP($A624,'Hospitalisation Details'!$A:$P,16,0),"")</f>
        <v>40</v>
      </c>
      <c r="D624" s="69">
        <f ca="1">IFERROR(VLOOKUP($A624,'Hospitalisation Details'!$A:$P,6,0),"")</f>
        <v>15828.82</v>
      </c>
    </row>
    <row r="625" spans="1:4" x14ac:dyDescent="0.25">
      <c r="A625" s="62">
        <f ca="1">VLOOKUP($A625,'Medical Examinations'!$A:$H,2,FALSE)</f>
        <v>19.3</v>
      </c>
      <c r="B625" s="35">
        <f ca="1">VLOOKUP($A625,'Medical Examinations'!$A:$H,3,FALSE)</f>
        <v>4.46</v>
      </c>
      <c r="C625" s="61">
        <f ca="1">IFERROR(VLOOKUP($A625,'Hospitalisation Details'!$A:$P,16,0),"")</f>
        <v>38</v>
      </c>
      <c r="D625" s="69">
        <f ca="1">IFERROR(VLOOKUP($A625,'Hospitalisation Details'!$A:$P,6,0),"")</f>
        <v>15820.7</v>
      </c>
    </row>
    <row r="626" spans="1:4" x14ac:dyDescent="0.25">
      <c r="A626" s="62">
        <f ca="1">VLOOKUP($A626,'Medical Examinations'!$A:$H,2,FALSE)</f>
        <v>24.13</v>
      </c>
      <c r="B626" s="35">
        <f ca="1">VLOOKUP($A626,'Medical Examinations'!$A:$H,3,FALSE)</f>
        <v>5.29</v>
      </c>
      <c r="C626" s="61">
        <f ca="1">IFERROR(VLOOKUP($A626,'Hospitalisation Details'!$A:$P,16,0),"")</f>
        <v>25</v>
      </c>
      <c r="D626" s="69">
        <f ca="1">IFERROR(VLOOKUP($A626,'Hospitalisation Details'!$A:$P,6,0),"")</f>
        <v>15817.99</v>
      </c>
    </row>
    <row r="627" spans="1:4" x14ac:dyDescent="0.25">
      <c r="A627" s="62">
        <f ca="1">VLOOKUP($A627,'Medical Examinations'!$A:$H,2,FALSE)</f>
        <v>46.7</v>
      </c>
      <c r="B627" s="35">
        <f ca="1">VLOOKUP($A627,'Medical Examinations'!$A:$H,3,FALSE)</f>
        <v>10.99</v>
      </c>
      <c r="C627" s="61">
        <f ca="1">IFERROR(VLOOKUP($A627,'Hospitalisation Details'!$A:$P,16,0),"")</f>
        <v>48</v>
      </c>
      <c r="D627" s="69">
        <f ca="1">IFERROR(VLOOKUP($A627,'Hospitalisation Details'!$A:$P,6,0),"")</f>
        <v>15746.62</v>
      </c>
    </row>
    <row r="628" spans="1:4" x14ac:dyDescent="0.25">
      <c r="A628" s="62">
        <f ca="1">VLOOKUP($A628,'Medical Examinations'!$A:$H,2,FALSE)</f>
        <v>45.27</v>
      </c>
      <c r="B628" s="35">
        <f ca="1">VLOOKUP($A628,'Medical Examinations'!$A:$H,3,FALSE)</f>
        <v>5.2</v>
      </c>
      <c r="C628" s="61">
        <f ca="1">IFERROR(VLOOKUP($A628,'Hospitalisation Details'!$A:$P,16,0),"")</f>
        <v>46</v>
      </c>
      <c r="D628" s="69">
        <f ca="1">IFERROR(VLOOKUP($A628,'Hospitalisation Details'!$A:$P,6,0),"")</f>
        <v>15698.86</v>
      </c>
    </row>
    <row r="629" spans="1:4" x14ac:dyDescent="0.25">
      <c r="A629" s="62">
        <f ca="1">VLOOKUP($A629,'Medical Examinations'!$A:$H,2,FALSE)</f>
        <v>44.29</v>
      </c>
      <c r="B629" s="35">
        <f ca="1">VLOOKUP($A629,'Medical Examinations'!$A:$H,3,FALSE)</f>
        <v>9.66</v>
      </c>
      <c r="C629" s="61">
        <f ca="1">IFERROR(VLOOKUP($A629,'Hospitalisation Details'!$A:$P,16,0),"")</f>
        <v>49</v>
      </c>
      <c r="D629" s="69">
        <f ca="1">IFERROR(VLOOKUP($A629,'Hospitalisation Details'!$A:$P,6,0),"")</f>
        <v>15670.3</v>
      </c>
    </row>
    <row r="630" spans="1:4" x14ac:dyDescent="0.25">
      <c r="A630" s="62">
        <f ca="1">VLOOKUP($A630,'Medical Examinations'!$A:$H,2,FALSE)</f>
        <v>54.59</v>
      </c>
      <c r="B630" s="35">
        <f ca="1">VLOOKUP($A630,'Medical Examinations'!$A:$H,3,FALSE)</f>
        <v>4.22</v>
      </c>
      <c r="C630" s="61">
        <f ca="1">IFERROR(VLOOKUP($A630,'Hospitalisation Details'!$A:$P,16,0),"")</f>
        <v>34</v>
      </c>
      <c r="D630" s="69">
        <f ca="1">IFERROR(VLOOKUP($A630,'Hospitalisation Details'!$A:$P,6,0),"")</f>
        <v>15646.28</v>
      </c>
    </row>
    <row r="631" spans="1:4" x14ac:dyDescent="0.25">
      <c r="A631" s="62">
        <f ca="1">VLOOKUP($A631,'Medical Examinations'!$A:$H,2,FALSE)</f>
        <v>32.965000000000003</v>
      </c>
      <c r="B631" s="35">
        <f ca="1">VLOOKUP($A631,'Medical Examinations'!$A:$H,3,FALSE)</f>
        <v>11.78</v>
      </c>
      <c r="C631" s="61">
        <f ca="1">IFERROR(VLOOKUP($A631,'Hospitalisation Details'!$A:$P,16,0),"")</f>
        <v>63</v>
      </c>
      <c r="D631" s="69">
        <f ca="1">IFERROR(VLOOKUP($A631,'Hospitalisation Details'!$A:$P,6,0),"")</f>
        <v>15612.19</v>
      </c>
    </row>
    <row r="632" spans="1:4" x14ac:dyDescent="0.25">
      <c r="A632" s="62">
        <f ca="1">VLOOKUP($A632,'Medical Examinations'!$A:$H,2,FALSE)</f>
        <v>38.049999999999997</v>
      </c>
      <c r="B632" s="35">
        <f ca="1">VLOOKUP($A632,'Medical Examinations'!$A:$H,3,FALSE)</f>
        <v>9.6199999999999992</v>
      </c>
      <c r="C632" s="61">
        <f ca="1">IFERROR(VLOOKUP($A632,'Hospitalisation Details'!$A:$P,16,0),"")</f>
        <v>57</v>
      </c>
      <c r="D632" s="69">
        <f ca="1">IFERROR(VLOOKUP($A632,'Hospitalisation Details'!$A:$P,6,0),"")</f>
        <v>15608.58</v>
      </c>
    </row>
    <row r="633" spans="1:4" x14ac:dyDescent="0.25">
      <c r="A633" s="62">
        <f ca="1">VLOOKUP($A633,'Medical Examinations'!$A:$H,2,FALSE)</f>
        <v>46.14</v>
      </c>
      <c r="B633" s="35">
        <f ca="1">VLOOKUP($A633,'Medical Examinations'!$A:$H,3,FALSE)</f>
        <v>10.78</v>
      </c>
      <c r="C633" s="61">
        <f ca="1">IFERROR(VLOOKUP($A633,'Hospitalisation Details'!$A:$P,16,0),"")</f>
        <v>48</v>
      </c>
      <c r="D633" s="69">
        <f ca="1">IFERROR(VLOOKUP($A633,'Hospitalisation Details'!$A:$P,6,0),"")</f>
        <v>15556.67</v>
      </c>
    </row>
    <row r="634" spans="1:4" x14ac:dyDescent="0.25">
      <c r="A634" s="62">
        <f ca="1">VLOOKUP($A634,'Medical Examinations'!$A:$H,2,FALSE)</f>
        <v>41.325000000000003</v>
      </c>
      <c r="B634" s="35">
        <f ca="1">VLOOKUP($A634,'Medical Examinations'!$A:$H,3,FALSE)</f>
        <v>5.1100000000000003</v>
      </c>
      <c r="C634" s="61">
        <f ca="1">IFERROR(VLOOKUP($A634,'Hospitalisation Details'!$A:$P,16,0),"")</f>
        <v>63</v>
      </c>
      <c r="D634" s="69">
        <f ca="1">IFERROR(VLOOKUP($A634,'Hospitalisation Details'!$A:$P,6,0),"")</f>
        <v>15555.19</v>
      </c>
    </row>
    <row r="635" spans="1:4" x14ac:dyDescent="0.25">
      <c r="A635" s="62">
        <f ca="1">VLOOKUP($A635,'Medical Examinations'!$A:$H,2,FALSE)</f>
        <v>44.64</v>
      </c>
      <c r="B635" s="35">
        <f ca="1">VLOOKUP($A635,'Medical Examinations'!$A:$H,3,FALSE)</f>
        <v>7.18</v>
      </c>
      <c r="C635" s="61">
        <f ca="1">IFERROR(VLOOKUP($A635,'Hospitalisation Details'!$A:$P,16,0),"")</f>
        <v>48</v>
      </c>
      <c r="D635" s="69">
        <f ca="1">IFERROR(VLOOKUP($A635,'Hospitalisation Details'!$A:$P,6,0),"")</f>
        <v>15532.16</v>
      </c>
    </row>
    <row r="636" spans="1:4" x14ac:dyDescent="0.25">
      <c r="A636" s="62">
        <f ca="1">VLOOKUP($A636,'Medical Examinations'!$A:$H,2,FALSE)</f>
        <v>25.175000000000001</v>
      </c>
      <c r="B636" s="35">
        <f ca="1">VLOOKUP($A636,'Medical Examinations'!$A:$H,3,FALSE)</f>
        <v>4.96</v>
      </c>
      <c r="C636" s="61">
        <f ca="1">IFERROR(VLOOKUP($A636,'Hospitalisation Details'!$A:$P,16,0),"")</f>
        <v>18</v>
      </c>
      <c r="D636" s="69">
        <f ca="1">IFERROR(VLOOKUP($A636,'Hospitalisation Details'!$A:$P,6,0),"")</f>
        <v>15518.18</v>
      </c>
    </row>
    <row r="637" spans="1:4" x14ac:dyDescent="0.25">
      <c r="A637" s="62">
        <f ca="1">VLOOKUP($A637,'Medical Examinations'!$A:$H,2,FALSE)</f>
        <v>43.11</v>
      </c>
      <c r="B637" s="35">
        <f ca="1">VLOOKUP($A637,'Medical Examinations'!$A:$H,3,FALSE)</f>
        <v>4.67</v>
      </c>
      <c r="C637" s="61">
        <f ca="1">IFERROR(VLOOKUP($A637,'Hospitalisation Details'!$A:$P,16,0),"")</f>
        <v>46</v>
      </c>
      <c r="D637" s="69">
        <f ca="1">IFERROR(VLOOKUP($A637,'Hospitalisation Details'!$A:$P,6,0),"")</f>
        <v>15450.48</v>
      </c>
    </row>
    <row r="638" spans="1:4" x14ac:dyDescent="0.25">
      <c r="A638" s="62">
        <f ca="1">VLOOKUP($A638,'Medical Examinations'!$A:$H,2,FALSE)</f>
        <v>53.32</v>
      </c>
      <c r="B638" s="35">
        <f ca="1">VLOOKUP($A638,'Medical Examinations'!$A:$H,3,FALSE)</f>
        <v>5.0599999999999996</v>
      </c>
      <c r="C638" s="61">
        <f ca="1">IFERROR(VLOOKUP($A638,'Hospitalisation Details'!$A:$P,16,0),"")</f>
        <v>32</v>
      </c>
      <c r="D638" s="69">
        <f ca="1">IFERROR(VLOOKUP($A638,'Hospitalisation Details'!$A:$P,6,0),"")</f>
        <v>15440.2</v>
      </c>
    </row>
    <row r="639" spans="1:4" x14ac:dyDescent="0.25">
      <c r="A639" s="62">
        <f ca="1">VLOOKUP($A639,'Medical Examinations'!$A:$H,2,FALSE)</f>
        <v>38.04</v>
      </c>
      <c r="B639" s="35">
        <f ca="1">VLOOKUP($A639,'Medical Examinations'!$A:$H,3,FALSE)</f>
        <v>5.0199999999999996</v>
      </c>
      <c r="C639" s="61">
        <f ca="1">IFERROR(VLOOKUP($A639,'Hospitalisation Details'!$A:$P,16,0),"")</f>
        <v>58</v>
      </c>
      <c r="D639" s="69">
        <f ca="1">IFERROR(VLOOKUP($A639,'Hospitalisation Details'!$A:$P,6,0),"")</f>
        <v>15377.77</v>
      </c>
    </row>
    <row r="640" spans="1:4" x14ac:dyDescent="0.25">
      <c r="A640" s="62">
        <f ca="1">VLOOKUP($A640,'Medical Examinations'!$A:$H,2,FALSE)</f>
        <v>37.9</v>
      </c>
      <c r="B640" s="35">
        <f ca="1">VLOOKUP($A640,'Medical Examinations'!$A:$H,3,FALSE)</f>
        <v>7.76</v>
      </c>
      <c r="C640" s="61">
        <f ca="1">IFERROR(VLOOKUP($A640,'Hospitalisation Details'!$A:$P,16,0),"")</f>
        <v>60</v>
      </c>
      <c r="D640" s="69">
        <f ca="1">IFERROR(VLOOKUP($A640,'Hospitalisation Details'!$A:$P,6,0),"")</f>
        <v>15368.22</v>
      </c>
    </row>
    <row r="641" spans="1:4" x14ac:dyDescent="0.25">
      <c r="A641" s="62">
        <f ca="1">VLOOKUP($A641,'Medical Examinations'!$A:$H,2,FALSE)</f>
        <v>39.6</v>
      </c>
      <c r="B641" s="35">
        <f ca="1">VLOOKUP($A641,'Medical Examinations'!$A:$H,3,FALSE)</f>
        <v>9.32</v>
      </c>
      <c r="C641" s="61">
        <f ca="1">IFERROR(VLOOKUP($A641,'Hospitalisation Details'!$A:$P,16,0),"")</f>
        <v>54</v>
      </c>
      <c r="D641" s="69">
        <f ca="1">IFERROR(VLOOKUP($A641,'Hospitalisation Details'!$A:$P,6,0),"")</f>
        <v>15363.77</v>
      </c>
    </row>
    <row r="642" spans="1:4" x14ac:dyDescent="0.25">
      <c r="A642" s="62">
        <f ca="1">VLOOKUP($A642,'Medical Examinations'!$A:$H,2,FALSE)</f>
        <v>50.92</v>
      </c>
      <c r="B642" s="35">
        <f ca="1">VLOOKUP($A642,'Medical Examinations'!$A:$H,3,FALSE)</f>
        <v>5.31</v>
      </c>
      <c r="C642" s="61">
        <f ca="1">IFERROR(VLOOKUP($A642,'Hospitalisation Details'!$A:$P,16,0),"")</f>
        <v>34</v>
      </c>
      <c r="D642" s="69">
        <f ca="1">IFERROR(VLOOKUP($A642,'Hospitalisation Details'!$A:$P,6,0),"")</f>
        <v>15361.5</v>
      </c>
    </row>
    <row r="643" spans="1:4" x14ac:dyDescent="0.25">
      <c r="A643" s="62">
        <f ca="1">VLOOKUP($A643,'Medical Examinations'!$A:$H,2,FALSE)</f>
        <v>21.85</v>
      </c>
      <c r="B643" s="35">
        <f ca="1">VLOOKUP($A643,'Medical Examinations'!$A:$H,3,FALSE)</f>
        <v>5.56</v>
      </c>
      <c r="C643" s="61">
        <f ca="1">IFERROR(VLOOKUP($A643,'Hospitalisation Details'!$A:$P,16,0),"")</f>
        <v>21</v>
      </c>
      <c r="D643" s="69">
        <f ca="1">IFERROR(VLOOKUP($A643,'Hospitalisation Details'!$A:$P,6,0),"")</f>
        <v>15359.1</v>
      </c>
    </row>
    <row r="644" spans="1:4" x14ac:dyDescent="0.25">
      <c r="A644" s="62">
        <f ca="1">VLOOKUP($A644,'Medical Examinations'!$A:$H,2,FALSE)</f>
        <v>36.08</v>
      </c>
      <c r="B644" s="35">
        <f ca="1">VLOOKUP($A644,'Medical Examinations'!$A:$H,3,FALSE)</f>
        <v>7.11</v>
      </c>
      <c r="C644" s="61">
        <f ca="1">IFERROR(VLOOKUP($A644,'Hospitalisation Details'!$A:$P,16,0),"")</f>
        <v>59</v>
      </c>
      <c r="D644" s="69">
        <f ca="1">IFERROR(VLOOKUP($A644,'Hospitalisation Details'!$A:$P,6,0),"")</f>
        <v>15322.77</v>
      </c>
    </row>
    <row r="645" spans="1:4" x14ac:dyDescent="0.25">
      <c r="A645" s="62">
        <f ca="1">VLOOKUP($A645,'Medical Examinations'!$A:$H,2,FALSE)</f>
        <v>40.44</v>
      </c>
      <c r="B645" s="35">
        <f ca="1">VLOOKUP($A645,'Medical Examinations'!$A:$H,3,FALSE)</f>
        <v>5.13</v>
      </c>
      <c r="C645" s="61">
        <f ca="1">IFERROR(VLOOKUP($A645,'Hospitalisation Details'!$A:$P,16,0),"")</f>
        <v>53</v>
      </c>
      <c r="D645" s="69">
        <f ca="1">IFERROR(VLOOKUP($A645,'Hospitalisation Details'!$A:$P,6,0),"")</f>
        <v>15260.52</v>
      </c>
    </row>
    <row r="646" spans="1:4" x14ac:dyDescent="0.25">
      <c r="A646" s="62">
        <f ca="1">VLOOKUP($A646,'Medical Examinations'!$A:$H,2,FALSE)</f>
        <v>38.094999999999999</v>
      </c>
      <c r="B646" s="35">
        <f ca="1">VLOOKUP($A646,'Medical Examinations'!$A:$H,3,FALSE)</f>
        <v>10.199999999999999</v>
      </c>
      <c r="C646" s="61">
        <f ca="1">IFERROR(VLOOKUP($A646,'Hospitalisation Details'!$A:$P,16,0),"")</f>
        <v>62</v>
      </c>
      <c r="D646" s="69">
        <f ca="1">IFERROR(VLOOKUP($A646,'Hospitalisation Details'!$A:$P,6,0),"")</f>
        <v>15230.32</v>
      </c>
    </row>
    <row r="647" spans="1:4" x14ac:dyDescent="0.25">
      <c r="A647" s="62">
        <f ca="1">VLOOKUP($A647,'Medical Examinations'!$A:$H,2,FALSE)</f>
        <v>44.95</v>
      </c>
      <c r="B647" s="35">
        <f ca="1">VLOOKUP($A647,'Medical Examinations'!$A:$H,3,FALSE)</f>
        <v>10.4</v>
      </c>
      <c r="C647" s="61">
        <f ca="1">IFERROR(VLOOKUP($A647,'Hospitalisation Details'!$A:$P,16,0),"")</f>
        <v>44</v>
      </c>
      <c r="D647" s="69">
        <f ca="1">IFERROR(VLOOKUP($A647,'Hospitalisation Details'!$A:$P,6,0),"")</f>
        <v>15207.92</v>
      </c>
    </row>
    <row r="648" spans="1:4" x14ac:dyDescent="0.25">
      <c r="A648" s="62">
        <f ca="1">VLOOKUP($A648,'Medical Examinations'!$A:$H,2,FALSE)</f>
        <v>35.54</v>
      </c>
      <c r="B648" s="35">
        <f ca="1">VLOOKUP($A648,'Medical Examinations'!$A:$H,3,FALSE)</f>
        <v>10.67</v>
      </c>
      <c r="C648" s="61">
        <f ca="1">IFERROR(VLOOKUP($A648,'Hospitalisation Details'!$A:$P,16,0),"")</f>
        <v>60</v>
      </c>
      <c r="D648" s="69">
        <f ca="1">IFERROR(VLOOKUP($A648,'Hospitalisation Details'!$A:$P,6,0),"")</f>
        <v>15174.81</v>
      </c>
    </row>
    <row r="649" spans="1:4" x14ac:dyDescent="0.25">
      <c r="A649" s="62">
        <f ca="1">VLOOKUP($A649,'Medical Examinations'!$A:$H,2,FALSE)</f>
        <v>39.799999999999997</v>
      </c>
      <c r="B649" s="35">
        <f ca="1">VLOOKUP($A649,'Medical Examinations'!$A:$H,3,FALSE)</f>
        <v>4.6500000000000004</v>
      </c>
      <c r="C649" s="61">
        <f ca="1">IFERROR(VLOOKUP($A649,'Hospitalisation Details'!$A:$P,16,0),"")</f>
        <v>63</v>
      </c>
      <c r="D649" s="69">
        <f ca="1">IFERROR(VLOOKUP($A649,'Hospitalisation Details'!$A:$P,6,0),"")</f>
        <v>15170.07</v>
      </c>
    </row>
    <row r="650" spans="1:4" x14ac:dyDescent="0.25">
      <c r="A650" s="62">
        <f ca="1">VLOOKUP($A650,'Medical Examinations'!$A:$H,2,FALSE)</f>
        <v>33.659999999999997</v>
      </c>
      <c r="B650" s="35">
        <f ca="1">VLOOKUP($A650,'Medical Examinations'!$A:$H,3,FALSE)</f>
        <v>5.65</v>
      </c>
      <c r="C650" s="61">
        <f ca="1">IFERROR(VLOOKUP($A650,'Hospitalisation Details'!$A:$P,16,0),"")</f>
        <v>64</v>
      </c>
      <c r="D650" s="69">
        <f ca="1">IFERROR(VLOOKUP($A650,'Hospitalisation Details'!$A:$P,6,0),"")</f>
        <v>15161.53</v>
      </c>
    </row>
    <row r="651" spans="1:4" x14ac:dyDescent="0.25">
      <c r="A651" s="62">
        <f ca="1">VLOOKUP($A651,'Medical Examinations'!$A:$H,2,FALSE)</f>
        <v>35.5</v>
      </c>
      <c r="B651" s="35">
        <f ca="1">VLOOKUP($A651,'Medical Examinations'!$A:$H,3,FALSE)</f>
        <v>11.97</v>
      </c>
      <c r="C651" s="61">
        <f ca="1">IFERROR(VLOOKUP($A651,'Hospitalisation Details'!$A:$P,16,0),"")</f>
        <v>60</v>
      </c>
      <c r="D651" s="69">
        <f ca="1">IFERROR(VLOOKUP($A651,'Hospitalisation Details'!$A:$P,6,0),"")</f>
        <v>15161.25</v>
      </c>
    </row>
    <row r="652" spans="1:4" x14ac:dyDescent="0.25">
      <c r="A652" s="62">
        <f ca="1">VLOOKUP($A652,'Medical Examinations'!$A:$H,2,FALSE)</f>
        <v>41.63</v>
      </c>
      <c r="B652" s="35">
        <f ca="1">VLOOKUP($A652,'Medical Examinations'!$A:$H,3,FALSE)</f>
        <v>6.71</v>
      </c>
      <c r="C652" s="61">
        <f ca="1">IFERROR(VLOOKUP($A652,'Hospitalisation Details'!$A:$P,16,0),"")</f>
        <v>51</v>
      </c>
      <c r="D652" s="69">
        <f ca="1">IFERROR(VLOOKUP($A652,'Hospitalisation Details'!$A:$P,6,0),"")</f>
        <v>15150.44</v>
      </c>
    </row>
    <row r="653" spans="1:4" x14ac:dyDescent="0.25">
      <c r="A653" s="62">
        <f ca="1">VLOOKUP($A653,'Medical Examinations'!$A:$H,2,FALSE)</f>
        <v>46.49</v>
      </c>
      <c r="B653" s="35">
        <f ca="1">VLOOKUP($A653,'Medical Examinations'!$A:$H,3,FALSE)</f>
        <v>11.92</v>
      </c>
      <c r="C653" s="61">
        <f ca="1">IFERROR(VLOOKUP($A653,'Hospitalisation Details'!$A:$P,16,0),"")</f>
        <v>44</v>
      </c>
      <c r="D653" s="69">
        <f ca="1">IFERROR(VLOOKUP($A653,'Hospitalisation Details'!$A:$P,6,0),"")</f>
        <v>15123.19</v>
      </c>
    </row>
    <row r="654" spans="1:4" x14ac:dyDescent="0.25">
      <c r="A654" s="62">
        <f ca="1">VLOOKUP($A654,'Medical Examinations'!$A:$H,2,FALSE)</f>
        <v>43.29</v>
      </c>
      <c r="B654" s="35">
        <f ca="1">VLOOKUP($A654,'Medical Examinations'!$A:$H,3,FALSE)</f>
        <v>5.35</v>
      </c>
      <c r="C654" s="61">
        <f ca="1">IFERROR(VLOOKUP($A654,'Hospitalisation Details'!$A:$P,16,0),"")</f>
        <v>50</v>
      </c>
      <c r="D654" s="69">
        <f ca="1">IFERROR(VLOOKUP($A654,'Hospitalisation Details'!$A:$P,6,0),"")</f>
        <v>15103.69</v>
      </c>
    </row>
    <row r="655" spans="1:4" x14ac:dyDescent="0.25">
      <c r="A655" s="62">
        <f ca="1">VLOOKUP($A655,'Medical Examinations'!$A:$H,2,FALSE)</f>
        <v>43.08</v>
      </c>
      <c r="B655" s="35">
        <f ca="1">VLOOKUP($A655,'Medical Examinations'!$A:$H,3,FALSE)</f>
        <v>8.9600000000000009</v>
      </c>
      <c r="C655" s="61">
        <f ca="1">IFERROR(VLOOKUP($A655,'Hospitalisation Details'!$A:$P,16,0),"")</f>
        <v>47</v>
      </c>
      <c r="D655" s="69">
        <f ca="1">IFERROR(VLOOKUP($A655,'Hospitalisation Details'!$A:$P,6,0),"")</f>
        <v>15090.35</v>
      </c>
    </row>
    <row r="656" spans="1:4" x14ac:dyDescent="0.25">
      <c r="A656" s="62">
        <f ca="1">VLOOKUP($A656,'Medical Examinations'!$A:$H,2,FALSE)</f>
        <v>39.07</v>
      </c>
      <c r="B656" s="35">
        <f ca="1">VLOOKUP($A656,'Medical Examinations'!$A:$H,3,FALSE)</f>
        <v>11.93</v>
      </c>
      <c r="C656" s="61">
        <f ca="1">IFERROR(VLOOKUP($A656,'Hospitalisation Details'!$A:$P,16,0),"")</f>
        <v>54</v>
      </c>
      <c r="D656" s="69">
        <f ca="1">IFERROR(VLOOKUP($A656,'Hospitalisation Details'!$A:$P,6,0),"")</f>
        <v>15052.68</v>
      </c>
    </row>
    <row r="657" spans="1:4" x14ac:dyDescent="0.25">
      <c r="A657" s="62">
        <f ca="1">VLOOKUP($A657,'Medical Examinations'!$A:$H,2,FALSE)</f>
        <v>41.3</v>
      </c>
      <c r="B657" s="35">
        <f ca="1">VLOOKUP($A657,'Medical Examinations'!$A:$H,3,FALSE)</f>
        <v>9.59</v>
      </c>
      <c r="C657" s="61">
        <f ca="1">IFERROR(VLOOKUP($A657,'Hospitalisation Details'!$A:$P,16,0),"")</f>
        <v>51</v>
      </c>
      <c r="D657" s="69">
        <f ca="1">IFERROR(VLOOKUP($A657,'Hospitalisation Details'!$A:$P,6,0),"")</f>
        <v>15038.51</v>
      </c>
    </row>
    <row r="658" spans="1:4" x14ac:dyDescent="0.25">
      <c r="A658" s="62">
        <f ca="1">VLOOKUP($A658,'Medical Examinations'!$A:$H,2,FALSE)</f>
        <v>42.95</v>
      </c>
      <c r="B658" s="35">
        <f ca="1">VLOOKUP($A658,'Medical Examinations'!$A:$H,3,FALSE)</f>
        <v>11.88</v>
      </c>
      <c r="C658" s="61">
        <f ca="1">IFERROR(VLOOKUP($A658,'Hospitalisation Details'!$A:$P,16,0),"")</f>
        <v>52</v>
      </c>
      <c r="D658" s="69">
        <f ca="1">IFERROR(VLOOKUP($A658,'Hospitalisation Details'!$A:$P,6,0),"")</f>
        <v>15026.3</v>
      </c>
    </row>
    <row r="659" spans="1:4" x14ac:dyDescent="0.25">
      <c r="A659" s="62">
        <f ca="1">VLOOKUP($A659,'Medical Examinations'!$A:$H,2,FALSE)</f>
        <v>46.96</v>
      </c>
      <c r="B659" s="35">
        <f ca="1">VLOOKUP($A659,'Medical Examinations'!$A:$H,3,FALSE)</f>
        <v>4.6399999999999997</v>
      </c>
      <c r="C659" s="61">
        <f ca="1">IFERROR(VLOOKUP($A659,'Hospitalisation Details'!$A:$P,16,0),"")</f>
        <v>43</v>
      </c>
      <c r="D659" s="69">
        <f ca="1">IFERROR(VLOOKUP($A659,'Hospitalisation Details'!$A:$P,6,0),"")</f>
        <v>15025.76</v>
      </c>
    </row>
    <row r="660" spans="1:4" x14ac:dyDescent="0.25">
      <c r="A660" s="62">
        <f ca="1">VLOOKUP($A660,'Medical Examinations'!$A:$H,2,FALSE)</f>
        <v>30.495000000000001</v>
      </c>
      <c r="B660" s="35">
        <f ca="1">VLOOKUP($A660,'Medical Examinations'!$A:$H,3,FALSE)</f>
        <v>9.5299999999999994</v>
      </c>
      <c r="C660" s="61">
        <f ca="1">IFERROR(VLOOKUP($A660,'Hospitalisation Details'!$A:$P,16,0),"")</f>
        <v>62</v>
      </c>
      <c r="D660" s="69">
        <f ca="1">IFERROR(VLOOKUP($A660,'Hospitalisation Details'!$A:$P,6,0),"")</f>
        <v>15019.76</v>
      </c>
    </row>
    <row r="661" spans="1:4" x14ac:dyDescent="0.25">
      <c r="A661" s="62">
        <f ca="1">VLOOKUP($A661,'Medical Examinations'!$A:$H,2,FALSE)</f>
        <v>17.954999999999998</v>
      </c>
      <c r="B661" s="35">
        <f ca="1">VLOOKUP($A661,'Medical Examinations'!$A:$H,3,FALSE)</f>
        <v>5.29</v>
      </c>
      <c r="C661" s="61">
        <f ca="1">IFERROR(VLOOKUP($A661,'Hospitalisation Details'!$A:$P,16,0),"")</f>
        <v>27</v>
      </c>
      <c r="D661" s="69">
        <f ca="1">IFERROR(VLOOKUP($A661,'Hospitalisation Details'!$A:$P,6,0),"")</f>
        <v>15006.58</v>
      </c>
    </row>
    <row r="662" spans="1:4" x14ac:dyDescent="0.25">
      <c r="A662" s="62">
        <f ca="1">VLOOKUP($A662,'Medical Examinations'!$A:$H,2,FALSE)</f>
        <v>25.6</v>
      </c>
      <c r="B662" s="35">
        <f ca="1">VLOOKUP($A662,'Medical Examinations'!$A:$H,3,FALSE)</f>
        <v>10.95</v>
      </c>
      <c r="C662" s="61">
        <f ca="1">IFERROR(VLOOKUP($A662,'Hospitalisation Details'!$A:$P,16,0),"")</f>
        <v>64</v>
      </c>
      <c r="D662" s="69">
        <f ca="1">IFERROR(VLOOKUP($A662,'Hospitalisation Details'!$A:$P,6,0),"")</f>
        <v>14988.43</v>
      </c>
    </row>
    <row r="663" spans="1:4" x14ac:dyDescent="0.25">
      <c r="A663" s="62">
        <f ca="1">VLOOKUP($A663,'Medical Examinations'!$A:$H,2,FALSE)</f>
        <v>34.21</v>
      </c>
      <c r="B663" s="35">
        <f ca="1">VLOOKUP($A663,'Medical Examinations'!$A:$H,3,FALSE)</f>
        <v>9.17</v>
      </c>
      <c r="C663" s="61">
        <f ca="1">IFERROR(VLOOKUP($A663,'Hospitalisation Details'!$A:$P,16,0),"")</f>
        <v>60</v>
      </c>
      <c r="D663" s="69">
        <f ca="1">IFERROR(VLOOKUP($A663,'Hospitalisation Details'!$A:$P,6,0),"")</f>
        <v>14945.34</v>
      </c>
    </row>
    <row r="664" spans="1:4" x14ac:dyDescent="0.25">
      <c r="A664" s="62">
        <f ca="1">VLOOKUP($A664,'Medical Examinations'!$A:$H,2,FALSE)</f>
        <v>39.74</v>
      </c>
      <c r="B664" s="35">
        <f ca="1">VLOOKUP($A664,'Medical Examinations'!$A:$H,3,FALSE)</f>
        <v>7.39</v>
      </c>
      <c r="C664" s="61">
        <f ca="1">IFERROR(VLOOKUP($A664,'Hospitalisation Details'!$A:$P,16,0),"")</f>
        <v>54</v>
      </c>
      <c r="D664" s="69">
        <f ca="1">IFERROR(VLOOKUP($A664,'Hospitalisation Details'!$A:$P,6,0),"")</f>
        <v>14926.97</v>
      </c>
    </row>
    <row r="665" spans="1:4" x14ac:dyDescent="0.25">
      <c r="A665" s="62">
        <f ca="1">VLOOKUP($A665,'Medical Examinations'!$A:$H,2,FALSE)</f>
        <v>49.53</v>
      </c>
      <c r="B665" s="35">
        <f ca="1">VLOOKUP($A665,'Medical Examinations'!$A:$H,3,FALSE)</f>
        <v>9.1300000000000008</v>
      </c>
      <c r="C665" s="61">
        <f ca="1">IFERROR(VLOOKUP($A665,'Hospitalisation Details'!$A:$P,16,0),"")</f>
        <v>41</v>
      </c>
      <c r="D665" s="69">
        <f ca="1">IFERROR(VLOOKUP($A665,'Hospitalisation Details'!$A:$P,6,0),"")</f>
        <v>14908.27</v>
      </c>
    </row>
    <row r="666" spans="1:4" x14ac:dyDescent="0.25">
      <c r="A666" s="62">
        <f ca="1">VLOOKUP($A666,'Medical Examinations'!$A:$H,2,FALSE)</f>
        <v>39.33</v>
      </c>
      <c r="B666" s="35">
        <f ca="1">VLOOKUP($A666,'Medical Examinations'!$A:$H,3,FALSE)</f>
        <v>10.4</v>
      </c>
      <c r="C666" s="61">
        <f ca="1">IFERROR(VLOOKUP($A666,'Hospitalisation Details'!$A:$P,16,0),"")</f>
        <v>64</v>
      </c>
      <c r="D666" s="69">
        <f ca="1">IFERROR(VLOOKUP($A666,'Hospitalisation Details'!$A:$P,6,0),"")</f>
        <v>14901.52</v>
      </c>
    </row>
    <row r="667" spans="1:4" x14ac:dyDescent="0.25">
      <c r="A667" s="62">
        <f ca="1">VLOOKUP($A667,'Medical Examinations'!$A:$H,2,FALSE)</f>
        <v>39.979999999999997</v>
      </c>
      <c r="B667" s="35">
        <f ca="1">VLOOKUP($A667,'Medical Examinations'!$A:$H,3,FALSE)</f>
        <v>9.4600000000000009</v>
      </c>
      <c r="C667" s="61">
        <f ca="1">IFERROR(VLOOKUP($A667,'Hospitalisation Details'!$A:$P,16,0),"")</f>
        <v>52</v>
      </c>
      <c r="D667" s="69">
        <f ca="1">IFERROR(VLOOKUP($A667,'Hospitalisation Details'!$A:$P,6,0),"")</f>
        <v>14847.63</v>
      </c>
    </row>
    <row r="668" spans="1:4" x14ac:dyDescent="0.25">
      <c r="A668" s="62">
        <f ca="1">VLOOKUP($A668,'Medical Examinations'!$A:$H,2,FALSE)</f>
        <v>46.51</v>
      </c>
      <c r="B668" s="35">
        <f ca="1">VLOOKUP($A668,'Medical Examinations'!$A:$H,3,FALSE)</f>
        <v>8.69</v>
      </c>
      <c r="C668" s="61">
        <f ca="1">IFERROR(VLOOKUP($A668,'Hospitalisation Details'!$A:$P,16,0),"")</f>
        <v>42</v>
      </c>
      <c r="D668" s="69">
        <f ca="1">IFERROR(VLOOKUP($A668,'Hospitalisation Details'!$A:$P,6,0),"")</f>
        <v>14843.96</v>
      </c>
    </row>
    <row r="669" spans="1:4" x14ac:dyDescent="0.25">
      <c r="A669" s="62">
        <f ca="1">VLOOKUP($A669,'Medical Examinations'!$A:$H,2,FALSE)</f>
        <v>43.58</v>
      </c>
      <c r="B669" s="35">
        <f ca="1">VLOOKUP($A669,'Medical Examinations'!$A:$H,3,FALSE)</f>
        <v>4.2300000000000004</v>
      </c>
      <c r="C669" s="61">
        <f ca="1">IFERROR(VLOOKUP($A669,'Hospitalisation Details'!$A:$P,16,0),"")</f>
        <v>43</v>
      </c>
      <c r="D669" s="69">
        <f ca="1">IFERROR(VLOOKUP($A669,'Hospitalisation Details'!$A:$P,6,0),"")</f>
        <v>14839.34</v>
      </c>
    </row>
    <row r="670" spans="1:4" x14ac:dyDescent="0.25">
      <c r="A670" s="62">
        <f ca="1">VLOOKUP($A670,'Medical Examinations'!$A:$H,2,FALSE)</f>
        <v>42.28</v>
      </c>
      <c r="B670" s="35">
        <f ca="1">VLOOKUP($A670,'Medical Examinations'!$A:$H,3,FALSE)</f>
        <v>9.16</v>
      </c>
      <c r="C670" s="61">
        <f ca="1">IFERROR(VLOOKUP($A670,'Hospitalisation Details'!$A:$P,16,0),"")</f>
        <v>47</v>
      </c>
      <c r="D670" s="69">
        <f ca="1">IFERROR(VLOOKUP($A670,'Hospitalisation Details'!$A:$P,6,0),"")</f>
        <v>14819</v>
      </c>
    </row>
    <row r="671" spans="1:4" x14ac:dyDescent="0.25">
      <c r="A671" s="62">
        <f ca="1">VLOOKUP($A671,'Medical Examinations'!$A:$H,2,FALSE)</f>
        <v>35.520000000000003</v>
      </c>
      <c r="B671" s="35">
        <f ca="1">VLOOKUP($A671,'Medical Examinations'!$A:$H,3,FALSE)</f>
        <v>8.26</v>
      </c>
      <c r="C671" s="61">
        <f ca="1">IFERROR(VLOOKUP($A671,'Hospitalisation Details'!$A:$P,16,0),"")</f>
        <v>57</v>
      </c>
      <c r="D671" s="69">
        <f ca="1">IFERROR(VLOOKUP($A671,'Hospitalisation Details'!$A:$P,6,0),"")</f>
        <v>14750.42</v>
      </c>
    </row>
    <row r="672" spans="1:4" x14ac:dyDescent="0.25">
      <c r="A672" s="62">
        <f ca="1">VLOOKUP($A672,'Medical Examinations'!$A:$H,2,FALSE)</f>
        <v>33.6</v>
      </c>
      <c r="B672" s="35">
        <f ca="1">VLOOKUP($A672,'Medical Examinations'!$A:$H,3,FALSE)</f>
        <v>11.25</v>
      </c>
      <c r="C672" s="61">
        <f ca="1">IFERROR(VLOOKUP($A672,'Hospitalisation Details'!$A:$P,16,0),"")</f>
        <v>60</v>
      </c>
      <c r="D672" s="69">
        <f ca="1">IFERROR(VLOOKUP($A672,'Hospitalisation Details'!$A:$P,6,0),"")</f>
        <v>14738.43</v>
      </c>
    </row>
    <row r="673" spans="1:4" x14ac:dyDescent="0.25">
      <c r="A673" s="62">
        <f ca="1">VLOOKUP($A673,'Medical Examinations'!$A:$H,2,FALSE)</f>
        <v>22.42</v>
      </c>
      <c r="B673" s="35">
        <f ca="1">VLOOKUP($A673,'Medical Examinations'!$A:$H,3,FALSE)</f>
        <v>6.74</v>
      </c>
      <c r="C673" s="61">
        <f ca="1">IFERROR(VLOOKUP($A673,'Hospitalisation Details'!$A:$P,16,0),"")</f>
        <v>20</v>
      </c>
      <c r="D673" s="69">
        <f ca="1">IFERROR(VLOOKUP($A673,'Hospitalisation Details'!$A:$P,6,0),"")</f>
        <v>14711.74</v>
      </c>
    </row>
    <row r="674" spans="1:4" x14ac:dyDescent="0.25">
      <c r="A674" s="62">
        <f ca="1">VLOOKUP($A674,'Medical Examinations'!$A:$H,2,FALSE)</f>
        <v>46.86</v>
      </c>
      <c r="B674" s="35">
        <f ca="1">VLOOKUP($A674,'Medical Examinations'!$A:$H,3,FALSE)</f>
        <v>4.87</v>
      </c>
      <c r="C674" s="61">
        <f ca="1">IFERROR(VLOOKUP($A674,'Hospitalisation Details'!$A:$P,16,0),"")</f>
        <v>40</v>
      </c>
      <c r="D674" s="69">
        <f ca="1">IFERROR(VLOOKUP($A674,'Hospitalisation Details'!$A:$P,6,0),"")</f>
        <v>14696.77</v>
      </c>
    </row>
    <row r="675" spans="1:4" x14ac:dyDescent="0.25">
      <c r="A675" s="62">
        <f ca="1">VLOOKUP($A675,'Medical Examinations'!$A:$H,2,FALSE)</f>
        <v>32.965000000000003</v>
      </c>
      <c r="B675" s="35">
        <f ca="1">VLOOKUP($A675,'Medical Examinations'!$A:$H,3,FALSE)</f>
        <v>6.68</v>
      </c>
      <c r="C675" s="61">
        <f ca="1">IFERROR(VLOOKUP($A675,'Hospitalisation Details'!$A:$P,16,0),"")</f>
        <v>64</v>
      </c>
      <c r="D675" s="69">
        <f ca="1">IFERROR(VLOOKUP($A675,'Hospitalisation Details'!$A:$P,6,0),"")</f>
        <v>14692.67</v>
      </c>
    </row>
    <row r="676" spans="1:4" x14ac:dyDescent="0.25">
      <c r="A676" s="62">
        <f ca="1">VLOOKUP($A676,'Medical Examinations'!$A:$H,2,FALSE)</f>
        <v>39.340000000000003</v>
      </c>
      <c r="B676" s="35">
        <f ca="1">VLOOKUP($A676,'Medical Examinations'!$A:$H,3,FALSE)</f>
        <v>5.0199999999999996</v>
      </c>
      <c r="C676" s="61">
        <f ca="1">IFERROR(VLOOKUP($A676,'Hospitalisation Details'!$A:$P,16,0),"")</f>
        <v>53</v>
      </c>
      <c r="D676" s="69">
        <f ca="1">IFERROR(VLOOKUP($A676,'Hospitalisation Details'!$A:$P,6,0),"")</f>
        <v>14665.75</v>
      </c>
    </row>
    <row r="677" spans="1:4" x14ac:dyDescent="0.25">
      <c r="A677" s="62">
        <f ca="1">VLOOKUP($A677,'Medical Examinations'!$A:$H,2,FALSE)</f>
        <v>47</v>
      </c>
      <c r="B677" s="35">
        <f ca="1">VLOOKUP($A677,'Medical Examinations'!$A:$H,3,FALSE)</f>
        <v>10.64</v>
      </c>
      <c r="C677" s="61">
        <f ca="1">IFERROR(VLOOKUP($A677,'Hospitalisation Details'!$A:$P,16,0),"")</f>
        <v>41</v>
      </c>
      <c r="D677" s="69">
        <f ca="1">IFERROR(VLOOKUP($A677,'Hospitalisation Details'!$A:$P,6,0),"")</f>
        <v>14657.2</v>
      </c>
    </row>
    <row r="678" spans="1:4" x14ac:dyDescent="0.25">
      <c r="A678" s="62">
        <f ca="1">VLOOKUP($A678,'Medical Examinations'!$A:$H,2,FALSE)</f>
        <v>36.71</v>
      </c>
      <c r="B678" s="35">
        <f ca="1">VLOOKUP($A678,'Medical Examinations'!$A:$H,3,FALSE)</f>
        <v>8.74</v>
      </c>
      <c r="C678" s="61">
        <f ca="1">IFERROR(VLOOKUP($A678,'Hospitalisation Details'!$A:$P,16,0),"")</f>
        <v>55</v>
      </c>
      <c r="D678" s="69">
        <f ca="1">IFERROR(VLOOKUP($A678,'Hospitalisation Details'!$A:$P,6,0),"")</f>
        <v>14640.35</v>
      </c>
    </row>
    <row r="679" spans="1:4" x14ac:dyDescent="0.25">
      <c r="A679" s="62">
        <f ca="1">VLOOKUP($A679,'Medical Examinations'!$A:$H,2,FALSE)</f>
        <v>53.48</v>
      </c>
      <c r="B679" s="35">
        <f ca="1">VLOOKUP($A679,'Medical Examinations'!$A:$H,3,FALSE)</f>
        <v>5.64</v>
      </c>
      <c r="C679" s="61">
        <f ca="1">IFERROR(VLOOKUP($A679,'Hospitalisation Details'!$A:$P,16,0),"")</f>
        <v>31</v>
      </c>
      <c r="D679" s="69">
        <f ca="1">IFERROR(VLOOKUP($A679,'Hospitalisation Details'!$A:$P,6,0),"")</f>
        <v>14630.52</v>
      </c>
    </row>
    <row r="680" spans="1:4" x14ac:dyDescent="0.25">
      <c r="A680" s="62">
        <f ca="1">VLOOKUP($A680,'Medical Examinations'!$A:$H,2,FALSE)</f>
        <v>35.5</v>
      </c>
      <c r="B680" s="35">
        <f ca="1">VLOOKUP($A680,'Medical Examinations'!$A:$H,3,FALSE)</f>
        <v>10.37</v>
      </c>
      <c r="C680" s="61">
        <f ca="1">IFERROR(VLOOKUP($A680,'Hospitalisation Details'!$A:$P,16,0),"")</f>
        <v>57</v>
      </c>
      <c r="D680" s="69">
        <f ca="1">IFERROR(VLOOKUP($A680,'Hospitalisation Details'!$A:$P,6,0),"")</f>
        <v>14612.33</v>
      </c>
    </row>
    <row r="681" spans="1:4" x14ac:dyDescent="0.25">
      <c r="A681" s="62">
        <f ca="1">VLOOKUP($A681,'Medical Examinations'!$A:$H,2,FALSE)</f>
        <v>36.979999999999997</v>
      </c>
      <c r="B681" s="35">
        <f ca="1">VLOOKUP($A681,'Medical Examinations'!$A:$H,3,FALSE)</f>
        <v>9.56</v>
      </c>
      <c r="C681" s="61">
        <f ca="1">IFERROR(VLOOKUP($A681,'Hospitalisation Details'!$A:$P,16,0),"")</f>
        <v>55</v>
      </c>
      <c r="D681" s="69">
        <f ca="1">IFERROR(VLOOKUP($A681,'Hospitalisation Details'!$A:$P,6,0),"")</f>
        <v>14600.62</v>
      </c>
    </row>
    <row r="682" spans="1:4" x14ac:dyDescent="0.25">
      <c r="A682" s="62">
        <f ca="1">VLOOKUP($A682,'Medical Examinations'!$A:$H,2,FALSE)</f>
        <v>32.395000000000003</v>
      </c>
      <c r="B682" s="35">
        <f ca="1">VLOOKUP($A682,'Medical Examinations'!$A:$H,3,FALSE)</f>
        <v>8.23</v>
      </c>
      <c r="C682" s="61">
        <f ca="1">IFERROR(VLOOKUP($A682,'Hospitalisation Details'!$A:$P,16,0),"")</f>
        <v>59</v>
      </c>
      <c r="D682" s="69">
        <f ca="1">IFERROR(VLOOKUP($A682,'Hospitalisation Details'!$A:$P,6,0),"")</f>
        <v>14590.63</v>
      </c>
    </row>
    <row r="683" spans="1:4" x14ac:dyDescent="0.25">
      <c r="A683" s="62">
        <f ca="1">VLOOKUP($A683,'Medical Examinations'!$A:$H,2,FALSE)</f>
        <v>32.729999999999997</v>
      </c>
      <c r="B683" s="35">
        <f ca="1">VLOOKUP($A683,'Medical Examinations'!$A:$H,3,FALSE)</f>
        <v>7.03</v>
      </c>
      <c r="C683" s="61">
        <f ca="1">IFERROR(VLOOKUP($A683,'Hospitalisation Details'!$A:$P,16,0),"")</f>
        <v>60</v>
      </c>
      <c r="D683" s="69">
        <f ca="1">IFERROR(VLOOKUP($A683,'Hospitalisation Details'!$A:$P,6,0),"")</f>
        <v>14574.64</v>
      </c>
    </row>
    <row r="684" spans="1:4" x14ac:dyDescent="0.25">
      <c r="A684" s="62">
        <f ca="1">VLOOKUP($A684,'Medical Examinations'!$A:$H,2,FALSE)</f>
        <v>20.52</v>
      </c>
      <c r="B684" s="35">
        <f ca="1">VLOOKUP($A684,'Medical Examinations'!$A:$H,3,FALSE)</f>
        <v>5.45</v>
      </c>
      <c r="C684" s="61">
        <f ca="1">IFERROR(VLOOKUP($A684,'Hospitalisation Details'!$A:$P,16,0),"")</f>
        <v>24</v>
      </c>
      <c r="D684" s="69">
        <f ca="1">IFERROR(VLOOKUP($A684,'Hospitalisation Details'!$A:$P,6,0),"")</f>
        <v>14571.89</v>
      </c>
    </row>
    <row r="685" spans="1:4" x14ac:dyDescent="0.25">
      <c r="A685" s="62">
        <f ca="1">VLOOKUP($A685,'Medical Examinations'!$A:$H,2,FALSE)</f>
        <v>51.72</v>
      </c>
      <c r="B685" s="35">
        <f ca="1">VLOOKUP($A685,'Medical Examinations'!$A:$H,3,FALSE)</f>
        <v>5.76</v>
      </c>
      <c r="C685" s="61">
        <f ca="1">IFERROR(VLOOKUP($A685,'Hospitalisation Details'!$A:$P,16,0),"")</f>
        <v>33</v>
      </c>
      <c r="D685" s="69">
        <f ca="1">IFERROR(VLOOKUP($A685,'Hospitalisation Details'!$A:$P,6,0),"")</f>
        <v>14547.26</v>
      </c>
    </row>
    <row r="686" spans="1:4" x14ac:dyDescent="0.25">
      <c r="A686" s="62">
        <f ca="1">VLOOKUP($A686,'Medical Examinations'!$A:$H,2,FALSE)</f>
        <v>50.2</v>
      </c>
      <c r="B686" s="35">
        <f ca="1">VLOOKUP($A686,'Medical Examinations'!$A:$H,3,FALSE)</f>
        <v>5.4</v>
      </c>
      <c r="C686" s="61">
        <f ca="1">IFERROR(VLOOKUP($A686,'Hospitalisation Details'!$A:$P,16,0),"")</f>
        <v>33</v>
      </c>
      <c r="D686" s="69">
        <f ca="1">IFERROR(VLOOKUP($A686,'Hospitalisation Details'!$A:$P,6,0),"")</f>
        <v>14507.46</v>
      </c>
    </row>
    <row r="687" spans="1:4" x14ac:dyDescent="0.25">
      <c r="A687" s="62">
        <f ca="1">VLOOKUP($A687,'Medical Examinations'!$A:$H,2,FALSE)</f>
        <v>25.52</v>
      </c>
      <c r="B687" s="35">
        <f ca="1">VLOOKUP($A687,'Medical Examinations'!$A:$H,3,FALSE)</f>
        <v>6.35</v>
      </c>
      <c r="C687" s="61">
        <f ca="1">IFERROR(VLOOKUP($A687,'Hospitalisation Details'!$A:$P,16,0),"")</f>
        <v>43</v>
      </c>
      <c r="D687" s="69">
        <f ca="1">IFERROR(VLOOKUP($A687,'Hospitalisation Details'!$A:$P,6,0),"")</f>
        <v>14478.33</v>
      </c>
    </row>
    <row r="688" spans="1:4" x14ac:dyDescent="0.25">
      <c r="A688" s="62">
        <f ca="1">VLOOKUP($A688,'Medical Examinations'!$A:$H,2,FALSE)</f>
        <v>35.200000000000003</v>
      </c>
      <c r="B688" s="35">
        <f ca="1">VLOOKUP($A688,'Medical Examinations'!$A:$H,3,FALSE)</f>
        <v>6.26</v>
      </c>
      <c r="C688" s="61">
        <f ca="1">IFERROR(VLOOKUP($A688,'Hospitalisation Details'!$A:$P,16,0),"")</f>
        <v>63</v>
      </c>
      <c r="D688" s="69">
        <f ca="1">IFERROR(VLOOKUP($A688,'Hospitalisation Details'!$A:$P,6,0),"")</f>
        <v>14474.68</v>
      </c>
    </row>
    <row r="689" spans="1:4" x14ac:dyDescent="0.25">
      <c r="A689" s="62">
        <f ca="1">VLOOKUP($A689,'Medical Examinations'!$A:$H,2,FALSE)</f>
        <v>41.26</v>
      </c>
      <c r="B689" s="35">
        <f ca="1">VLOOKUP($A689,'Medical Examinations'!$A:$H,3,FALSE)</f>
        <v>5.97</v>
      </c>
      <c r="C689" s="61">
        <f ca="1">IFERROR(VLOOKUP($A689,'Hospitalisation Details'!$A:$P,16,0),"")</f>
        <v>46</v>
      </c>
      <c r="D689" s="69">
        <f ca="1">IFERROR(VLOOKUP($A689,'Hospitalisation Details'!$A:$P,6,0),"")</f>
        <v>14470.01</v>
      </c>
    </row>
    <row r="690" spans="1:4" x14ac:dyDescent="0.25">
      <c r="A690" s="62">
        <f ca="1">VLOOKUP($A690,'Medical Examinations'!$A:$H,2,FALSE)</f>
        <v>17.195</v>
      </c>
      <c r="B690" s="35">
        <f ca="1">VLOOKUP($A690,'Medical Examinations'!$A:$H,3,FALSE)</f>
        <v>5.29</v>
      </c>
      <c r="C690" s="61">
        <f ca="1">IFERROR(VLOOKUP($A690,'Hospitalisation Details'!$A:$P,16,0),"")</f>
        <v>26</v>
      </c>
      <c r="D690" s="69">
        <f ca="1">IFERROR(VLOOKUP($A690,'Hospitalisation Details'!$A:$P,6,0),"")</f>
        <v>14455.64</v>
      </c>
    </row>
    <row r="691" spans="1:4" x14ac:dyDescent="0.25">
      <c r="A691" s="62">
        <f ca="1">VLOOKUP($A691,'Medical Examinations'!$A:$H,2,FALSE)</f>
        <v>23.085000000000001</v>
      </c>
      <c r="B691" s="35">
        <f ca="1">VLOOKUP($A691,'Medical Examinations'!$A:$H,3,FALSE)</f>
        <v>4.2699999999999996</v>
      </c>
      <c r="C691" s="61">
        <f ca="1">IFERROR(VLOOKUP($A691,'Hospitalisation Details'!$A:$P,16,0),"")</f>
        <v>63</v>
      </c>
      <c r="D691" s="69">
        <f ca="1">IFERROR(VLOOKUP($A691,'Hospitalisation Details'!$A:$P,6,0),"")</f>
        <v>14451.84</v>
      </c>
    </row>
    <row r="692" spans="1:4" x14ac:dyDescent="0.25">
      <c r="A692" s="62">
        <f ca="1">VLOOKUP($A692,'Medical Examinations'!$A:$H,2,FALSE)</f>
        <v>21.66</v>
      </c>
      <c r="B692" s="35">
        <f ca="1">VLOOKUP($A692,'Medical Examinations'!$A:$H,3,FALSE)</f>
        <v>5.2</v>
      </c>
      <c r="C692" s="61">
        <f ca="1">IFERROR(VLOOKUP($A692,'Hospitalisation Details'!$A:$P,16,0),"")</f>
        <v>63</v>
      </c>
      <c r="D692" s="69">
        <f ca="1">IFERROR(VLOOKUP($A692,'Hospitalisation Details'!$A:$P,6,0),"")</f>
        <v>14449.85</v>
      </c>
    </row>
    <row r="693" spans="1:4" x14ac:dyDescent="0.25">
      <c r="A693" s="62">
        <f ca="1">VLOOKUP($A693,'Medical Examinations'!$A:$H,2,FALSE)</f>
        <v>36.47</v>
      </c>
      <c r="B693" s="35">
        <f ca="1">VLOOKUP($A693,'Medical Examinations'!$A:$H,3,FALSE)</f>
        <v>8.23</v>
      </c>
      <c r="C693" s="61">
        <f ca="1">IFERROR(VLOOKUP($A693,'Hospitalisation Details'!$A:$P,16,0),"")</f>
        <v>55</v>
      </c>
      <c r="D693" s="69">
        <f ca="1">IFERROR(VLOOKUP($A693,'Hospitalisation Details'!$A:$P,6,0),"")</f>
        <v>14427.63</v>
      </c>
    </row>
    <row r="694" spans="1:4" x14ac:dyDescent="0.25">
      <c r="A694" s="62">
        <f ca="1">VLOOKUP($A694,'Medical Examinations'!$A:$H,2,FALSE)</f>
        <v>36.08</v>
      </c>
      <c r="B694" s="35">
        <f ca="1">VLOOKUP($A694,'Medical Examinations'!$A:$H,3,FALSE)</f>
        <v>10.33</v>
      </c>
      <c r="C694" s="61">
        <f ca="1">IFERROR(VLOOKUP($A694,'Hospitalisation Details'!$A:$P,16,0),"")</f>
        <v>55</v>
      </c>
      <c r="D694" s="69">
        <f ca="1">IFERROR(VLOOKUP($A694,'Hospitalisation Details'!$A:$P,6,0),"")</f>
        <v>14426.66</v>
      </c>
    </row>
    <row r="695" spans="1:4" x14ac:dyDescent="0.25">
      <c r="A695" s="62">
        <f ca="1">VLOOKUP($A695,'Medical Examinations'!$A:$H,2,FALSE)</f>
        <v>23.18</v>
      </c>
      <c r="B695" s="35">
        <f ca="1">VLOOKUP($A695,'Medical Examinations'!$A:$H,3,FALSE)</f>
        <v>6.13</v>
      </c>
      <c r="C695" s="61">
        <f ca="1">IFERROR(VLOOKUP($A695,'Hospitalisation Details'!$A:$P,16,0),"")</f>
        <v>23</v>
      </c>
      <c r="D695" s="69">
        <f ca="1">IFERROR(VLOOKUP($A695,'Hospitalisation Details'!$A:$P,6,0),"")</f>
        <v>14426.07</v>
      </c>
    </row>
    <row r="696" spans="1:4" x14ac:dyDescent="0.25">
      <c r="A696" s="62">
        <f ca="1">VLOOKUP($A696,'Medical Examinations'!$A:$H,2,FALSE)</f>
        <v>39.159999999999997</v>
      </c>
      <c r="B696" s="35">
        <f ca="1">VLOOKUP($A696,'Medical Examinations'!$A:$H,3,FALSE)</f>
        <v>8.08</v>
      </c>
      <c r="C696" s="61">
        <f ca="1">IFERROR(VLOOKUP($A696,'Hospitalisation Details'!$A:$P,16,0),"")</f>
        <v>64</v>
      </c>
      <c r="D696" s="69">
        <f ca="1">IFERROR(VLOOKUP($A696,'Hospitalisation Details'!$A:$P,6,0),"")</f>
        <v>14418.28</v>
      </c>
    </row>
    <row r="697" spans="1:4" x14ac:dyDescent="0.25">
      <c r="A697" s="62">
        <f ca="1">VLOOKUP($A697,'Medical Examinations'!$A:$H,2,FALSE)</f>
        <v>38.19</v>
      </c>
      <c r="B697" s="35">
        <f ca="1">VLOOKUP($A697,'Medical Examinations'!$A:$H,3,FALSE)</f>
        <v>10.49</v>
      </c>
      <c r="C697" s="61">
        <f ca="1">IFERROR(VLOOKUP($A697,'Hospitalisation Details'!$A:$P,16,0),"")</f>
        <v>64</v>
      </c>
      <c r="D697" s="69">
        <f ca="1">IFERROR(VLOOKUP($A697,'Hospitalisation Details'!$A:$P,6,0),"")</f>
        <v>14410.93</v>
      </c>
    </row>
    <row r="698" spans="1:4" x14ac:dyDescent="0.25">
      <c r="A698" s="62">
        <f ca="1">VLOOKUP($A698,'Medical Examinations'!$A:$H,2,FALSE)</f>
        <v>26.41</v>
      </c>
      <c r="B698" s="35">
        <f ca="1">VLOOKUP($A698,'Medical Examinations'!$A:$H,3,FALSE)</f>
        <v>8.11</v>
      </c>
      <c r="C698" s="61">
        <f ca="1">IFERROR(VLOOKUP($A698,'Hospitalisation Details'!$A:$P,16,0),"")</f>
        <v>64</v>
      </c>
      <c r="D698" s="69">
        <f ca="1">IFERROR(VLOOKUP($A698,'Hospitalisation Details'!$A:$P,6,0),"")</f>
        <v>14394.56</v>
      </c>
    </row>
    <row r="699" spans="1:4" x14ac:dyDescent="0.25">
      <c r="A699" s="62">
        <f ca="1">VLOOKUP($A699,'Medical Examinations'!$A:$H,2,FALSE)</f>
        <v>28.785</v>
      </c>
      <c r="B699" s="35">
        <f ca="1">VLOOKUP($A699,'Medical Examinations'!$A:$H,3,FALSE)</f>
        <v>6.6</v>
      </c>
      <c r="C699" s="61">
        <f ca="1">IFERROR(VLOOKUP($A699,'Hospitalisation Details'!$A:$P,16,0),"")</f>
        <v>57</v>
      </c>
      <c r="D699" s="69">
        <f ca="1">IFERROR(VLOOKUP($A699,'Hospitalisation Details'!$A:$P,6,0),"")</f>
        <v>14394.4</v>
      </c>
    </row>
    <row r="700" spans="1:4" x14ac:dyDescent="0.25">
      <c r="A700" s="62">
        <f ca="1">VLOOKUP($A700,'Medical Examinations'!$A:$H,2,FALSE)</f>
        <v>26.695</v>
      </c>
      <c r="B700" s="35">
        <f ca="1">VLOOKUP($A700,'Medical Examinations'!$A:$H,3,FALSE)</f>
        <v>10.14</v>
      </c>
      <c r="C700" s="61">
        <f ca="1">IFERROR(VLOOKUP($A700,'Hospitalisation Details'!$A:$P,16,0),"")</f>
        <v>59</v>
      </c>
      <c r="D700" s="69">
        <f ca="1">IFERROR(VLOOKUP($A700,'Hospitalisation Details'!$A:$P,6,0),"")</f>
        <v>14382.71</v>
      </c>
    </row>
    <row r="701" spans="1:4" x14ac:dyDescent="0.25">
      <c r="A701" s="62">
        <f ca="1">VLOOKUP($A701,'Medical Examinations'!$A:$H,2,FALSE)</f>
        <v>32.799999999999997</v>
      </c>
      <c r="B701" s="35">
        <f ca="1">VLOOKUP($A701,'Medical Examinations'!$A:$H,3,FALSE)</f>
        <v>6.06</v>
      </c>
      <c r="C701" s="61">
        <f ca="1">IFERROR(VLOOKUP($A701,'Hospitalisation Details'!$A:$P,16,0),"")</f>
        <v>34</v>
      </c>
      <c r="D701" s="69">
        <f ca="1">IFERROR(VLOOKUP($A701,'Hospitalisation Details'!$A:$P,6,0),"")</f>
        <v>14358.36</v>
      </c>
    </row>
    <row r="702" spans="1:4" x14ac:dyDescent="0.25">
      <c r="A702" s="62">
        <f ca="1">VLOOKUP($A702,'Medical Examinations'!$A:$H,2,FALSE)</f>
        <v>35.869999999999997</v>
      </c>
      <c r="B702" s="35">
        <f ca="1">VLOOKUP($A702,'Medical Examinations'!$A:$H,3,FALSE)</f>
        <v>9.91</v>
      </c>
      <c r="C702" s="61">
        <f ca="1">IFERROR(VLOOKUP($A702,'Hospitalisation Details'!$A:$P,16,0),"")</f>
        <v>55</v>
      </c>
      <c r="D702" s="69">
        <f ca="1">IFERROR(VLOOKUP($A702,'Hospitalisation Details'!$A:$P,6,0),"")</f>
        <v>14355.43</v>
      </c>
    </row>
    <row r="703" spans="1:4" x14ac:dyDescent="0.25">
      <c r="A703" s="62">
        <f ca="1">VLOOKUP($A703,'Medical Examinations'!$A:$H,2,FALSE)</f>
        <v>21.66</v>
      </c>
      <c r="B703" s="35">
        <f ca="1">VLOOKUP($A703,'Medical Examinations'!$A:$H,3,FALSE)</f>
        <v>4.1399999999999997</v>
      </c>
      <c r="C703" s="61">
        <f ca="1">IFERROR(VLOOKUP($A703,'Hospitalisation Details'!$A:$P,16,0),"")</f>
        <v>63</v>
      </c>
      <c r="D703" s="69">
        <f ca="1">IFERROR(VLOOKUP($A703,'Hospitalisation Details'!$A:$P,6,0),"")</f>
        <v>14349.85</v>
      </c>
    </row>
    <row r="704" spans="1:4" x14ac:dyDescent="0.25">
      <c r="A704" s="62">
        <f ca="1">VLOOKUP($A704,'Medical Examinations'!$A:$H,2,FALSE)</f>
        <v>37.72</v>
      </c>
      <c r="B704" s="35">
        <f ca="1">VLOOKUP($A704,'Medical Examinations'!$A:$H,3,FALSE)</f>
        <v>4.38</v>
      </c>
      <c r="C704" s="61">
        <f ca="1">IFERROR(VLOOKUP($A704,'Hospitalisation Details'!$A:$P,16,0),"")</f>
        <v>53</v>
      </c>
      <c r="D704" s="69">
        <f ca="1">IFERROR(VLOOKUP($A704,'Hospitalisation Details'!$A:$P,6,0),"")</f>
        <v>14337.91</v>
      </c>
    </row>
    <row r="705" spans="1:4" x14ac:dyDescent="0.25">
      <c r="A705" s="62">
        <f ca="1">VLOOKUP($A705,'Medical Examinations'!$A:$H,2,FALSE)</f>
        <v>39.700000000000003</v>
      </c>
      <c r="B705" s="35">
        <f ca="1">VLOOKUP($A705,'Medical Examinations'!$A:$H,3,FALSE)</f>
        <v>9.83</v>
      </c>
      <c r="C705" s="61">
        <f ca="1">IFERROR(VLOOKUP($A705,'Hospitalisation Details'!$A:$P,16,0),"")</f>
        <v>64</v>
      </c>
      <c r="D705" s="69">
        <f ca="1">IFERROR(VLOOKUP($A705,'Hospitalisation Details'!$A:$P,6,0),"")</f>
        <v>14319.03</v>
      </c>
    </row>
    <row r="706" spans="1:4" x14ac:dyDescent="0.25">
      <c r="A706" s="62">
        <f ca="1">VLOOKUP($A706,'Medical Examinations'!$A:$H,2,FALSE)</f>
        <v>35.97</v>
      </c>
      <c r="B706" s="35">
        <f ca="1">VLOOKUP($A706,'Medical Examinations'!$A:$H,3,FALSE)</f>
        <v>11.08</v>
      </c>
      <c r="C706" s="61">
        <f ca="1">IFERROR(VLOOKUP($A706,'Hospitalisation Details'!$A:$P,16,0),"")</f>
        <v>64</v>
      </c>
      <c r="D706" s="69">
        <f ca="1">IFERROR(VLOOKUP($A706,'Hospitalisation Details'!$A:$P,6,0),"")</f>
        <v>14313.85</v>
      </c>
    </row>
    <row r="707" spans="1:4" x14ac:dyDescent="0.25">
      <c r="A707" s="62">
        <f ca="1">VLOOKUP($A707,'Medical Examinations'!$A:$H,2,FALSE)</f>
        <v>37.85</v>
      </c>
      <c r="B707" s="35">
        <f ca="1">VLOOKUP($A707,'Medical Examinations'!$A:$H,3,FALSE)</f>
        <v>11.01</v>
      </c>
      <c r="C707" s="61">
        <f ca="1">IFERROR(VLOOKUP($A707,'Hospitalisation Details'!$A:$P,16,0),"")</f>
        <v>54</v>
      </c>
      <c r="D707" s="69">
        <f ca="1">IFERROR(VLOOKUP($A707,'Hospitalisation Details'!$A:$P,6,0),"")</f>
        <v>14285.9</v>
      </c>
    </row>
    <row r="708" spans="1:4" x14ac:dyDescent="0.25">
      <c r="A708" s="62">
        <f ca="1">VLOOKUP($A708,'Medical Examinations'!$A:$H,2,FALSE)</f>
        <v>21.66</v>
      </c>
      <c r="B708" s="35">
        <f ca="1">VLOOKUP($A708,'Medical Examinations'!$A:$H,3,FALSE)</f>
        <v>4.37</v>
      </c>
      <c r="C708" s="61">
        <f ca="1">IFERROR(VLOOKUP($A708,'Hospitalisation Details'!$A:$P,16,0),"")</f>
        <v>18</v>
      </c>
      <c r="D708" s="69">
        <f ca="1">IFERROR(VLOOKUP($A708,'Hospitalisation Details'!$A:$P,6,0),"")</f>
        <v>14283.46</v>
      </c>
    </row>
    <row r="709" spans="1:4" x14ac:dyDescent="0.25">
      <c r="A709" s="62">
        <f ca="1">VLOOKUP($A709,'Medical Examinations'!$A:$H,2,FALSE)</f>
        <v>39.369999999999997</v>
      </c>
      <c r="B709" s="35">
        <f ca="1">VLOOKUP($A709,'Medical Examinations'!$A:$H,3,FALSE)</f>
        <v>5.91</v>
      </c>
      <c r="C709" s="61">
        <f ca="1">IFERROR(VLOOKUP($A709,'Hospitalisation Details'!$A:$P,16,0),"")</f>
        <v>50</v>
      </c>
      <c r="D709" s="69">
        <f ca="1">IFERROR(VLOOKUP($A709,'Hospitalisation Details'!$A:$P,6,0),"")</f>
        <v>14258.33</v>
      </c>
    </row>
    <row r="710" spans="1:4" x14ac:dyDescent="0.25">
      <c r="A710" s="62">
        <f ca="1">VLOOKUP($A710,'Medical Examinations'!$A:$H,2,FALSE)</f>
        <v>40.880000000000003</v>
      </c>
      <c r="B710" s="35">
        <f ca="1">VLOOKUP($A710,'Medical Examinations'!$A:$H,3,FALSE)</f>
        <v>7.65</v>
      </c>
      <c r="C710" s="61">
        <f ca="1">IFERROR(VLOOKUP($A710,'Hospitalisation Details'!$A:$P,16,0),"")</f>
        <v>48</v>
      </c>
      <c r="D710" s="69">
        <f ca="1">IFERROR(VLOOKUP($A710,'Hospitalisation Details'!$A:$P,6,0),"")</f>
        <v>14256.79</v>
      </c>
    </row>
    <row r="711" spans="1:4" x14ac:dyDescent="0.25">
      <c r="A711" s="62">
        <f ca="1">VLOOKUP($A711,'Medical Examinations'!$A:$H,2,FALSE)</f>
        <v>26.22</v>
      </c>
      <c r="B711" s="35">
        <f ca="1">VLOOKUP($A711,'Medical Examinations'!$A:$H,3,FALSE)</f>
        <v>5.37</v>
      </c>
      <c r="C711" s="61">
        <f ca="1">IFERROR(VLOOKUP($A711,'Hospitalisation Details'!$A:$P,16,0),"")</f>
        <v>63</v>
      </c>
      <c r="D711" s="69">
        <f ca="1">IFERROR(VLOOKUP($A711,'Hospitalisation Details'!$A:$P,6,0),"")</f>
        <v>14256.19</v>
      </c>
    </row>
    <row r="712" spans="1:4" x14ac:dyDescent="0.25">
      <c r="A712" s="62">
        <f ca="1">VLOOKUP($A712,'Medical Examinations'!$A:$H,2,FALSE)</f>
        <v>25.08</v>
      </c>
      <c r="B712" s="35">
        <f ca="1">VLOOKUP($A712,'Medical Examinations'!$A:$H,3,FALSE)</f>
        <v>5.75</v>
      </c>
      <c r="C712" s="61">
        <f ca="1">IFERROR(VLOOKUP($A712,'Hospitalisation Details'!$A:$P,16,0),"")</f>
        <v>63</v>
      </c>
      <c r="D712" s="69">
        <f ca="1">IFERROR(VLOOKUP($A712,'Hospitalisation Details'!$A:$P,6,0),"")</f>
        <v>14254.61</v>
      </c>
    </row>
    <row r="713" spans="1:4" x14ac:dyDescent="0.25">
      <c r="A713" s="62">
        <f ca="1">VLOOKUP($A713,'Medical Examinations'!$A:$H,2,FALSE)</f>
        <v>39.1</v>
      </c>
      <c r="B713" s="35">
        <f ca="1">VLOOKUP($A713,'Medical Examinations'!$A:$H,3,FALSE)</f>
        <v>6.79</v>
      </c>
      <c r="C713" s="61">
        <f ca="1">IFERROR(VLOOKUP($A713,'Hospitalisation Details'!$A:$P,16,0),"")</f>
        <v>61</v>
      </c>
      <c r="D713" s="69">
        <f ca="1">IFERROR(VLOOKUP($A713,'Hospitalisation Details'!$A:$P,6,0),"")</f>
        <v>14235.07</v>
      </c>
    </row>
    <row r="714" spans="1:4" x14ac:dyDescent="0.25">
      <c r="A714" s="62">
        <f ca="1">VLOOKUP($A714,'Medical Examinations'!$A:$H,2,FALSE)</f>
        <v>37.905000000000001</v>
      </c>
      <c r="B714" s="35">
        <f ca="1">VLOOKUP($A714,'Medical Examinations'!$A:$H,3,FALSE)</f>
        <v>7.03</v>
      </c>
      <c r="C714" s="61">
        <f ca="1">IFERROR(VLOOKUP($A714,'Hospitalisation Details'!$A:$P,16,0),"")</f>
        <v>64</v>
      </c>
      <c r="D714" s="69">
        <f ca="1">IFERROR(VLOOKUP($A714,'Hospitalisation Details'!$A:$P,6,0),"")</f>
        <v>14210.54</v>
      </c>
    </row>
    <row r="715" spans="1:4" x14ac:dyDescent="0.25">
      <c r="A715" s="62">
        <f ca="1">VLOOKUP($A715,'Medical Examinations'!$A:$H,2,FALSE)</f>
        <v>43.35</v>
      </c>
      <c r="B715" s="35">
        <f ca="1">VLOOKUP($A715,'Medical Examinations'!$A:$H,3,FALSE)</f>
        <v>5.41</v>
      </c>
      <c r="C715" s="61">
        <f ca="1">IFERROR(VLOOKUP($A715,'Hospitalisation Details'!$A:$P,16,0),"")</f>
        <v>39</v>
      </c>
      <c r="D715" s="69">
        <f ca="1">IFERROR(VLOOKUP($A715,'Hospitalisation Details'!$A:$P,6,0),"")</f>
        <v>14209.4</v>
      </c>
    </row>
    <row r="716" spans="1:4" x14ac:dyDescent="0.25">
      <c r="A716" s="62">
        <f ca="1">VLOOKUP($A716,'Medical Examinations'!$A:$H,2,FALSE)</f>
        <v>36.15</v>
      </c>
      <c r="B716" s="35">
        <f ca="1">VLOOKUP($A716,'Medical Examinations'!$A:$H,3,FALSE)</f>
        <v>8.0500000000000007</v>
      </c>
      <c r="C716" s="61">
        <f ca="1">IFERROR(VLOOKUP($A716,'Hospitalisation Details'!$A:$P,16,0),"")</f>
        <v>54</v>
      </c>
      <c r="D716" s="69">
        <f ca="1">IFERROR(VLOOKUP($A716,'Hospitalisation Details'!$A:$P,6,0),"")</f>
        <v>14193.55</v>
      </c>
    </row>
    <row r="717" spans="1:4" x14ac:dyDescent="0.25">
      <c r="A717" s="62">
        <f ca="1">VLOOKUP($A717,'Medical Examinations'!$A:$H,2,FALSE)</f>
        <v>44.98</v>
      </c>
      <c r="B717" s="35">
        <f ca="1">VLOOKUP($A717,'Medical Examinations'!$A:$H,3,FALSE)</f>
        <v>5.94</v>
      </c>
      <c r="C717" s="61">
        <f ca="1">IFERROR(VLOOKUP($A717,'Hospitalisation Details'!$A:$P,16,0),"")</f>
        <v>38</v>
      </c>
      <c r="D717" s="69">
        <f ca="1">IFERROR(VLOOKUP($A717,'Hospitalisation Details'!$A:$P,6,0),"")</f>
        <v>14152.46</v>
      </c>
    </row>
    <row r="718" spans="1:4" x14ac:dyDescent="0.25">
      <c r="A718" s="62">
        <f ca="1">VLOOKUP($A718,'Medical Examinations'!$A:$H,2,FALSE)</f>
        <v>38.28</v>
      </c>
      <c r="B718" s="35">
        <f ca="1">VLOOKUP($A718,'Medical Examinations'!$A:$H,3,FALSE)</f>
        <v>5.51</v>
      </c>
      <c r="C718" s="61">
        <f ca="1">IFERROR(VLOOKUP($A718,'Hospitalisation Details'!$A:$P,16,0),"")</f>
        <v>18</v>
      </c>
      <c r="D718" s="69">
        <f ca="1">IFERROR(VLOOKUP($A718,'Hospitalisation Details'!$A:$P,6,0),"")</f>
        <v>14133.04</v>
      </c>
    </row>
    <row r="719" spans="1:4" x14ac:dyDescent="0.25">
      <c r="A719" s="62">
        <f ca="1">VLOOKUP($A719,'Medical Examinations'!$A:$H,2,FALSE)</f>
        <v>32.299999999999997</v>
      </c>
      <c r="B719" s="35">
        <f ca="1">VLOOKUP($A719,'Medical Examinations'!$A:$H,3,FALSE)</f>
        <v>6.55</v>
      </c>
      <c r="C719" s="61">
        <f ca="1">IFERROR(VLOOKUP($A719,'Hospitalisation Details'!$A:$P,16,0),"")</f>
        <v>61</v>
      </c>
      <c r="D719" s="69">
        <f ca="1">IFERROR(VLOOKUP($A719,'Hospitalisation Details'!$A:$P,6,0),"")</f>
        <v>14119.62</v>
      </c>
    </row>
    <row r="720" spans="1:4" x14ac:dyDescent="0.25">
      <c r="A720" s="62">
        <f ca="1">VLOOKUP($A720,'Medical Examinations'!$A:$H,2,FALSE)</f>
        <v>39.51</v>
      </c>
      <c r="B720" s="35">
        <f ca="1">VLOOKUP($A720,'Medical Examinations'!$A:$H,3,FALSE)</f>
        <v>5.79</v>
      </c>
      <c r="C720" s="61">
        <f ca="1">IFERROR(VLOOKUP($A720,'Hospitalisation Details'!$A:$P,16,0),"")</f>
        <v>46</v>
      </c>
      <c r="D720" s="69">
        <f ca="1">IFERROR(VLOOKUP($A720,'Hospitalisation Details'!$A:$P,6,0),"")</f>
        <v>14098.07</v>
      </c>
    </row>
    <row r="721" spans="1:4" x14ac:dyDescent="0.25">
      <c r="A721" s="62">
        <f ca="1">VLOOKUP($A721,'Medical Examinations'!$A:$H,2,FALSE)</f>
        <v>50.46</v>
      </c>
      <c r="B721" s="35">
        <f ca="1">VLOOKUP($A721,'Medical Examinations'!$A:$H,3,FALSE)</f>
        <v>4.5599999999999996</v>
      </c>
      <c r="C721" s="61">
        <f ca="1">IFERROR(VLOOKUP($A721,'Hospitalisation Details'!$A:$P,16,0),"")</f>
        <v>31</v>
      </c>
      <c r="D721" s="69">
        <f ca="1">IFERROR(VLOOKUP($A721,'Hospitalisation Details'!$A:$P,6,0),"")</f>
        <v>14081.93</v>
      </c>
    </row>
    <row r="722" spans="1:4" x14ac:dyDescent="0.25">
      <c r="A722" s="62">
        <f ca="1">VLOOKUP($A722,'Medical Examinations'!$A:$H,2,FALSE)</f>
        <v>31.73</v>
      </c>
      <c r="B722" s="35">
        <f ca="1">VLOOKUP($A722,'Medical Examinations'!$A:$H,3,FALSE)</f>
        <v>7</v>
      </c>
      <c r="C722" s="61">
        <f ca="1">IFERROR(VLOOKUP($A722,'Hospitalisation Details'!$A:$P,16,0),"")</f>
        <v>62</v>
      </c>
      <c r="D722" s="69">
        <f ca="1">IFERROR(VLOOKUP($A722,'Hospitalisation Details'!$A:$P,6,0),"")</f>
        <v>14043.48</v>
      </c>
    </row>
    <row r="723" spans="1:4" x14ac:dyDescent="0.25">
      <c r="A723" s="62">
        <f ca="1">VLOOKUP($A723,'Medical Examinations'!$A:$H,2,FALSE)</f>
        <v>32.1</v>
      </c>
      <c r="B723" s="35">
        <f ca="1">VLOOKUP($A723,'Medical Examinations'!$A:$H,3,FALSE)</f>
        <v>6.57</v>
      </c>
      <c r="C723" s="61">
        <f ca="1">IFERROR(VLOOKUP($A723,'Hospitalisation Details'!$A:$P,16,0),"")</f>
        <v>59</v>
      </c>
      <c r="D723" s="69">
        <f ca="1">IFERROR(VLOOKUP($A723,'Hospitalisation Details'!$A:$P,6,0),"")</f>
        <v>14007.22</v>
      </c>
    </row>
    <row r="724" spans="1:4" x14ac:dyDescent="0.25">
      <c r="A724" s="62">
        <f ca="1">VLOOKUP($A724,'Medical Examinations'!$A:$H,2,FALSE)</f>
        <v>27.83</v>
      </c>
      <c r="B724" s="35">
        <f ca="1">VLOOKUP($A724,'Medical Examinations'!$A:$H,3,FALSE)</f>
        <v>11.61</v>
      </c>
      <c r="C724" s="61">
        <f ca="1">IFERROR(VLOOKUP($A724,'Hospitalisation Details'!$A:$P,16,0),"")</f>
        <v>59</v>
      </c>
      <c r="D724" s="69">
        <f ca="1">IFERROR(VLOOKUP($A724,'Hospitalisation Details'!$A:$P,6,0),"")</f>
        <v>14001.29</v>
      </c>
    </row>
    <row r="725" spans="1:4" x14ac:dyDescent="0.25">
      <c r="A725" s="62">
        <f ca="1">VLOOKUP($A725,'Medical Examinations'!$A:$H,2,FALSE)</f>
        <v>27.72</v>
      </c>
      <c r="B725" s="35">
        <f ca="1">VLOOKUP($A725,'Medical Examinations'!$A:$H,3,FALSE)</f>
        <v>8.16</v>
      </c>
      <c r="C725" s="61">
        <f ca="1">IFERROR(VLOOKUP($A725,'Hospitalisation Details'!$A:$P,16,0),"")</f>
        <v>59</v>
      </c>
      <c r="D725" s="69">
        <f ca="1">IFERROR(VLOOKUP($A725,'Hospitalisation Details'!$A:$P,6,0),"")</f>
        <v>14001.13</v>
      </c>
    </row>
    <row r="726" spans="1:4" x14ac:dyDescent="0.25">
      <c r="A726" s="62">
        <f ca="1">VLOOKUP($A726,'Medical Examinations'!$A:$H,2,FALSE)</f>
        <v>36.765000000000001</v>
      </c>
      <c r="B726" s="35">
        <f ca="1">VLOOKUP($A726,'Medical Examinations'!$A:$H,3,FALSE)</f>
        <v>4.4800000000000004</v>
      </c>
      <c r="C726" s="61">
        <f ca="1">IFERROR(VLOOKUP($A726,'Hospitalisation Details'!$A:$P,16,0),"")</f>
        <v>63</v>
      </c>
      <c r="D726" s="69">
        <f ca="1">IFERROR(VLOOKUP($A726,'Hospitalisation Details'!$A:$P,6,0),"")</f>
        <v>13981.85</v>
      </c>
    </row>
    <row r="727" spans="1:4" x14ac:dyDescent="0.25">
      <c r="A727" s="62">
        <f ca="1">VLOOKUP($A727,'Medical Examinations'!$A:$H,2,FALSE)</f>
        <v>48.36</v>
      </c>
      <c r="B727" s="35">
        <f ca="1">VLOOKUP($A727,'Medical Examinations'!$A:$H,3,FALSE)</f>
        <v>4.08</v>
      </c>
      <c r="C727" s="61">
        <f ca="1">IFERROR(VLOOKUP($A727,'Hospitalisation Details'!$A:$P,16,0),"")</f>
        <v>32</v>
      </c>
      <c r="D727" s="69">
        <f ca="1">IFERROR(VLOOKUP($A727,'Hospitalisation Details'!$A:$P,6,0),"")</f>
        <v>13979.45</v>
      </c>
    </row>
    <row r="728" spans="1:4" x14ac:dyDescent="0.25">
      <c r="A728" s="62">
        <f ca="1">VLOOKUP($A728,'Medical Examinations'!$A:$H,2,FALSE)</f>
        <v>31.445</v>
      </c>
      <c r="B728" s="35">
        <f ca="1">VLOOKUP($A728,'Medical Examinations'!$A:$H,3,FALSE)</f>
        <v>4.4000000000000004</v>
      </c>
      <c r="C728" s="61">
        <f ca="1">IFERROR(VLOOKUP($A728,'Hospitalisation Details'!$A:$P,16,0),"")</f>
        <v>63</v>
      </c>
      <c r="D728" s="69">
        <f ca="1">IFERROR(VLOOKUP($A728,'Hospitalisation Details'!$A:$P,6,0),"")</f>
        <v>13974.46</v>
      </c>
    </row>
    <row r="729" spans="1:4" x14ac:dyDescent="0.25">
      <c r="A729" s="62">
        <f ca="1">VLOOKUP($A729,'Medical Examinations'!$A:$H,2,FALSE)</f>
        <v>27.55</v>
      </c>
      <c r="B729" s="35">
        <f ca="1">VLOOKUP($A729,'Medical Examinations'!$A:$H,3,FALSE)</f>
        <v>9.02</v>
      </c>
      <c r="C729" s="61">
        <f ca="1">IFERROR(VLOOKUP($A729,'Hospitalisation Details'!$A:$P,16,0),"")</f>
        <v>62</v>
      </c>
      <c r="D729" s="69">
        <f ca="1">IFERROR(VLOOKUP($A729,'Hospitalisation Details'!$A:$P,6,0),"")</f>
        <v>13937.67</v>
      </c>
    </row>
    <row r="730" spans="1:4" x14ac:dyDescent="0.25">
      <c r="A730" s="62">
        <f ca="1">VLOOKUP($A730,'Medical Examinations'!$A:$H,2,FALSE)</f>
        <v>33.11</v>
      </c>
      <c r="B730" s="35">
        <f ca="1">VLOOKUP($A730,'Medical Examinations'!$A:$H,3,FALSE)</f>
        <v>8.06</v>
      </c>
      <c r="C730" s="61">
        <f ca="1">IFERROR(VLOOKUP($A730,'Hospitalisation Details'!$A:$P,16,0),"")</f>
        <v>60</v>
      </c>
      <c r="D730" s="69">
        <f ca="1">IFERROR(VLOOKUP($A730,'Hospitalisation Details'!$A:$P,6,0),"")</f>
        <v>13919.82</v>
      </c>
    </row>
    <row r="731" spans="1:4" x14ac:dyDescent="0.25">
      <c r="A731" s="62">
        <f ca="1">VLOOKUP($A731,'Medical Examinations'!$A:$H,2,FALSE)</f>
        <v>36.85</v>
      </c>
      <c r="B731" s="35">
        <f ca="1">VLOOKUP($A731,'Medical Examinations'!$A:$H,3,FALSE)</f>
        <v>6.21</v>
      </c>
      <c r="C731" s="61">
        <f ca="1">IFERROR(VLOOKUP($A731,'Hospitalisation Details'!$A:$P,16,0),"")</f>
        <v>63</v>
      </c>
      <c r="D731" s="69">
        <f ca="1">IFERROR(VLOOKUP($A731,'Hospitalisation Details'!$A:$P,6,0),"")</f>
        <v>13887.97</v>
      </c>
    </row>
    <row r="732" spans="1:4" x14ac:dyDescent="0.25">
      <c r="A732" s="62">
        <f ca="1">VLOOKUP($A732,'Medical Examinations'!$A:$H,2,FALSE)</f>
        <v>36.299999999999997</v>
      </c>
      <c r="B732" s="35">
        <f ca="1">VLOOKUP($A732,'Medical Examinations'!$A:$H,3,FALSE)</f>
        <v>5.79</v>
      </c>
      <c r="C732" s="61">
        <f ca="1">IFERROR(VLOOKUP($A732,'Hospitalisation Details'!$A:$P,16,0),"")</f>
        <v>63</v>
      </c>
      <c r="D732" s="69">
        <f ca="1">IFERROR(VLOOKUP($A732,'Hospitalisation Details'!$A:$P,6,0),"")</f>
        <v>13887.2</v>
      </c>
    </row>
    <row r="733" spans="1:4" x14ac:dyDescent="0.25">
      <c r="A733" s="62">
        <f ca="1">VLOOKUP($A733,'Medical Examinations'!$A:$H,2,FALSE)</f>
        <v>45.34</v>
      </c>
      <c r="B733" s="35">
        <f ca="1">VLOOKUP($A733,'Medical Examinations'!$A:$H,3,FALSE)</f>
        <v>5.69</v>
      </c>
      <c r="C733" s="61">
        <f ca="1">IFERROR(VLOOKUP($A733,'Hospitalisation Details'!$A:$P,16,0),"")</f>
        <v>37</v>
      </c>
      <c r="D733" s="69">
        <f ca="1">IFERROR(VLOOKUP($A733,'Hospitalisation Details'!$A:$P,6,0),"")</f>
        <v>13886.4</v>
      </c>
    </row>
    <row r="734" spans="1:4" x14ac:dyDescent="0.25">
      <c r="A734" s="62">
        <f ca="1">VLOOKUP($A734,'Medical Examinations'!$A:$H,2,FALSE)</f>
        <v>31.8</v>
      </c>
      <c r="B734" s="35">
        <f ca="1">VLOOKUP($A734,'Medical Examinations'!$A:$H,3,FALSE)</f>
        <v>5.36</v>
      </c>
      <c r="C734" s="61">
        <f ca="1">IFERROR(VLOOKUP($A734,'Hospitalisation Details'!$A:$P,16,0),"")</f>
        <v>63</v>
      </c>
      <c r="D734" s="69">
        <f ca="1">IFERROR(VLOOKUP($A734,'Hospitalisation Details'!$A:$P,6,0),"")</f>
        <v>13880.95</v>
      </c>
    </row>
    <row r="735" spans="1:4" x14ac:dyDescent="0.25">
      <c r="A735" s="62">
        <f ca="1">VLOOKUP($A735,'Medical Examinations'!$A:$H,2,FALSE)</f>
        <v>41.02</v>
      </c>
      <c r="B735" s="35">
        <f ca="1">VLOOKUP($A735,'Medical Examinations'!$A:$H,3,FALSE)</f>
        <v>11.37</v>
      </c>
      <c r="C735" s="61">
        <f ca="1">IFERROR(VLOOKUP($A735,'Hospitalisation Details'!$A:$P,16,0),"")</f>
        <v>44</v>
      </c>
      <c r="D735" s="69">
        <f ca="1">IFERROR(VLOOKUP($A735,'Hospitalisation Details'!$A:$P,6,0),"")</f>
        <v>13874.89</v>
      </c>
    </row>
    <row r="736" spans="1:4" x14ac:dyDescent="0.25">
      <c r="A736" s="62">
        <f ca="1">VLOOKUP($A736,'Medical Examinations'!$A:$H,2,FALSE)</f>
        <v>32.68</v>
      </c>
      <c r="B736" s="35">
        <f ca="1">VLOOKUP($A736,'Medical Examinations'!$A:$H,3,FALSE)</f>
        <v>11.87</v>
      </c>
      <c r="C736" s="61">
        <f ca="1">IFERROR(VLOOKUP($A736,'Hospitalisation Details'!$A:$P,16,0),"")</f>
        <v>62</v>
      </c>
      <c r="D736" s="69">
        <f ca="1">IFERROR(VLOOKUP($A736,'Hospitalisation Details'!$A:$P,6,0),"")</f>
        <v>13844.8</v>
      </c>
    </row>
    <row r="737" spans="1:4" x14ac:dyDescent="0.25">
      <c r="A737" s="62">
        <f ca="1">VLOOKUP($A737,'Medical Examinations'!$A:$H,2,FALSE)</f>
        <v>21.7</v>
      </c>
      <c r="B737" s="35">
        <f ca="1">VLOOKUP($A737,'Medical Examinations'!$A:$H,3,FALSE)</f>
        <v>4.9000000000000004</v>
      </c>
      <c r="C737" s="61">
        <f ca="1">IFERROR(VLOOKUP($A737,'Hospitalisation Details'!$A:$P,16,0),"")</f>
        <v>20</v>
      </c>
      <c r="D737" s="69">
        <f ca="1">IFERROR(VLOOKUP($A737,'Hospitalisation Details'!$A:$P,6,0),"")</f>
        <v>13844.51</v>
      </c>
    </row>
    <row r="738" spans="1:4" x14ac:dyDescent="0.25">
      <c r="A738" s="62">
        <f ca="1">VLOOKUP($A738,'Medical Examinations'!$A:$H,2,FALSE)</f>
        <v>40.479999999999997</v>
      </c>
      <c r="B738" s="35">
        <f ca="1">VLOOKUP($A738,'Medical Examinations'!$A:$H,3,FALSE)</f>
        <v>6.7</v>
      </c>
      <c r="C738" s="61">
        <f ca="1">IFERROR(VLOOKUP($A738,'Hospitalisation Details'!$A:$P,16,0),"")</f>
        <v>64</v>
      </c>
      <c r="D738" s="69">
        <f ca="1">IFERROR(VLOOKUP($A738,'Hospitalisation Details'!$A:$P,6,0),"")</f>
        <v>13831.12</v>
      </c>
    </row>
    <row r="739" spans="1:4" x14ac:dyDescent="0.25">
      <c r="A739" s="62">
        <f ca="1">VLOOKUP($A739,'Medical Examinations'!$A:$H,2,FALSE)</f>
        <v>34.5</v>
      </c>
      <c r="B739" s="35">
        <f ca="1">VLOOKUP($A739,'Medical Examinations'!$A:$H,3,FALSE)</f>
        <v>10.3</v>
      </c>
      <c r="C739" s="61">
        <f ca="1">IFERROR(VLOOKUP($A739,'Hospitalisation Details'!$A:$P,16,0),"")</f>
        <v>64</v>
      </c>
      <c r="D739" s="69">
        <f ca="1">IFERROR(VLOOKUP($A739,'Hospitalisation Details'!$A:$P,6,0),"")</f>
        <v>13822.8</v>
      </c>
    </row>
    <row r="740" spans="1:4" x14ac:dyDescent="0.25">
      <c r="A740" s="62">
        <f ca="1">VLOOKUP($A740,'Medical Examinations'!$A:$H,2,FALSE)</f>
        <v>45.9</v>
      </c>
      <c r="B740" s="35">
        <f ca="1">VLOOKUP($A740,'Medical Examinations'!$A:$H,3,FALSE)</f>
        <v>11.14</v>
      </c>
      <c r="C740" s="61">
        <f ca="1">IFERROR(VLOOKUP($A740,'Hospitalisation Details'!$A:$P,16,0),"")</f>
        <v>36</v>
      </c>
      <c r="D740" s="69">
        <f ca="1">IFERROR(VLOOKUP($A740,'Hospitalisation Details'!$A:$P,6,0),"")</f>
        <v>13819.49</v>
      </c>
    </row>
    <row r="741" spans="1:4" x14ac:dyDescent="0.25">
      <c r="A741" s="62">
        <f ca="1">VLOOKUP($A741,'Medical Examinations'!$A:$H,2,FALSE)</f>
        <v>33.479999999999997</v>
      </c>
      <c r="B741" s="35">
        <f ca="1">VLOOKUP($A741,'Medical Examinations'!$A:$H,3,FALSE)</f>
        <v>4.74</v>
      </c>
      <c r="C741" s="61">
        <f ca="1">IFERROR(VLOOKUP($A741,'Hospitalisation Details'!$A:$P,16,0),"")</f>
        <v>56</v>
      </c>
      <c r="D741" s="69">
        <f ca="1">IFERROR(VLOOKUP($A741,'Hospitalisation Details'!$A:$P,6,0),"")</f>
        <v>13801.61</v>
      </c>
    </row>
    <row r="742" spans="1:4" x14ac:dyDescent="0.25">
      <c r="A742" s="62">
        <f ca="1">VLOOKUP($A742,'Medical Examinations'!$A:$H,2,FALSE)</f>
        <v>28.31</v>
      </c>
      <c r="B742" s="35">
        <f ca="1">VLOOKUP($A742,'Medical Examinations'!$A:$H,3,FALSE)</f>
        <v>5.96</v>
      </c>
      <c r="C742" s="61">
        <f ca="1">IFERROR(VLOOKUP($A742,'Hospitalisation Details'!$A:$P,16,0),"")</f>
        <v>63</v>
      </c>
      <c r="D742" s="69">
        <f ca="1">IFERROR(VLOOKUP($A742,'Hospitalisation Details'!$A:$P,6,0),"")</f>
        <v>13770.1</v>
      </c>
    </row>
    <row r="743" spans="1:4" x14ac:dyDescent="0.25">
      <c r="A743" s="62">
        <f ca="1">VLOOKUP($A743,'Medical Examinations'!$A:$H,2,FALSE)</f>
        <v>21.565000000000001</v>
      </c>
      <c r="B743" s="35">
        <f ca="1">VLOOKUP($A743,'Medical Examinations'!$A:$H,3,FALSE)</f>
        <v>4.95</v>
      </c>
      <c r="C743" s="61">
        <f ca="1">IFERROR(VLOOKUP($A743,'Hospitalisation Details'!$A:$P,16,0),"")</f>
        <v>18</v>
      </c>
      <c r="D743" s="69">
        <f ca="1">IFERROR(VLOOKUP($A743,'Hospitalisation Details'!$A:$P,6,0),"")</f>
        <v>13747.87</v>
      </c>
    </row>
    <row r="744" spans="1:4" x14ac:dyDescent="0.25">
      <c r="A744" s="62">
        <f ca="1">VLOOKUP($A744,'Medical Examinations'!$A:$H,2,FALSE)</f>
        <v>35.590000000000003</v>
      </c>
      <c r="B744" s="35">
        <f ca="1">VLOOKUP($A744,'Medical Examinations'!$A:$H,3,FALSE)</f>
        <v>5.21</v>
      </c>
      <c r="C744" s="61">
        <f ca="1">IFERROR(VLOOKUP($A744,'Hospitalisation Details'!$A:$P,16,0),"")</f>
        <v>53</v>
      </c>
      <c r="D744" s="69">
        <f ca="1">IFERROR(VLOOKUP($A744,'Hospitalisation Details'!$A:$P,6,0),"")</f>
        <v>13746.74</v>
      </c>
    </row>
    <row r="745" spans="1:4" x14ac:dyDescent="0.25">
      <c r="A745" s="62">
        <f ca="1">VLOOKUP($A745,'Medical Examinations'!$A:$H,2,FALSE)</f>
        <v>43.44</v>
      </c>
      <c r="B745" s="35">
        <f ca="1">VLOOKUP($A745,'Medical Examinations'!$A:$H,3,FALSE)</f>
        <v>4.8600000000000003</v>
      </c>
      <c r="C745" s="61">
        <f ca="1">IFERROR(VLOOKUP($A745,'Hospitalisation Details'!$A:$P,16,0),"")</f>
        <v>37</v>
      </c>
      <c r="D745" s="69">
        <f ca="1">IFERROR(VLOOKUP($A745,'Hospitalisation Details'!$A:$P,6,0),"")</f>
        <v>13726.21</v>
      </c>
    </row>
    <row r="746" spans="1:4" x14ac:dyDescent="0.25">
      <c r="A746" s="62">
        <f ca="1">VLOOKUP($A746,'Medical Examinations'!$A:$H,2,FALSE)</f>
        <v>21.754999999999999</v>
      </c>
      <c r="B746" s="35">
        <f ca="1">VLOOKUP($A746,'Medical Examinations'!$A:$H,3,FALSE)</f>
        <v>7.79</v>
      </c>
      <c r="C746" s="61">
        <f ca="1">IFERROR(VLOOKUP($A746,'Hospitalisation Details'!$A:$P,16,0),"")</f>
        <v>41</v>
      </c>
      <c r="D746" s="69">
        <f ca="1">IFERROR(VLOOKUP($A746,'Hospitalisation Details'!$A:$P,6,0),"")</f>
        <v>13725.47</v>
      </c>
    </row>
    <row r="747" spans="1:4" x14ac:dyDescent="0.25">
      <c r="A747" s="62">
        <f ca="1">VLOOKUP($A747,'Medical Examinations'!$A:$H,2,FALSE)</f>
        <v>44.55</v>
      </c>
      <c r="B747" s="35">
        <f ca="1">VLOOKUP($A747,'Medical Examinations'!$A:$H,3,FALSE)</f>
        <v>7.12</v>
      </c>
      <c r="C747" s="61">
        <f ca="1">IFERROR(VLOOKUP($A747,'Hospitalisation Details'!$A:$P,16,0),"")</f>
        <v>36</v>
      </c>
      <c r="D747" s="69">
        <f ca="1">IFERROR(VLOOKUP($A747,'Hospitalisation Details'!$A:$P,6,0),"")</f>
        <v>13714.55</v>
      </c>
    </row>
    <row r="748" spans="1:4" x14ac:dyDescent="0.25">
      <c r="A748" s="62">
        <f ca="1">VLOOKUP($A748,'Medical Examinations'!$A:$H,2,FALSE)</f>
        <v>43.32</v>
      </c>
      <c r="B748" s="35">
        <f ca="1">VLOOKUP($A748,'Medical Examinations'!$A:$H,3,FALSE)</f>
        <v>4.67</v>
      </c>
      <c r="C748" s="61">
        <f ca="1">IFERROR(VLOOKUP($A748,'Hospitalisation Details'!$A:$P,16,0),"")</f>
        <v>37</v>
      </c>
      <c r="D748" s="69">
        <f ca="1">IFERROR(VLOOKUP($A748,'Hospitalisation Details'!$A:$P,6,0),"")</f>
        <v>13685.51</v>
      </c>
    </row>
    <row r="749" spans="1:4" x14ac:dyDescent="0.25">
      <c r="A749" s="62">
        <f ca="1">VLOOKUP($A749,'Medical Examinations'!$A:$H,2,FALSE)</f>
        <v>31.23</v>
      </c>
      <c r="B749" s="35">
        <f ca="1">VLOOKUP($A749,'Medical Examinations'!$A:$H,3,FALSE)</f>
        <v>9.1199999999999992</v>
      </c>
      <c r="C749" s="61">
        <f ca="1">IFERROR(VLOOKUP($A749,'Hospitalisation Details'!$A:$P,16,0),"")</f>
        <v>59</v>
      </c>
      <c r="D749" s="69">
        <f ca="1">IFERROR(VLOOKUP($A749,'Hospitalisation Details'!$A:$P,6,0),"")</f>
        <v>13677.68</v>
      </c>
    </row>
    <row r="750" spans="1:4" x14ac:dyDescent="0.25">
      <c r="A750" s="62">
        <f ca="1">VLOOKUP($A750,'Medical Examinations'!$A:$H,2,FALSE)</f>
        <v>42.81</v>
      </c>
      <c r="B750" s="35">
        <f ca="1">VLOOKUP($A750,'Medical Examinations'!$A:$H,3,FALSE)</f>
        <v>4.1500000000000004</v>
      </c>
      <c r="C750" s="61">
        <f ca="1">IFERROR(VLOOKUP($A750,'Hospitalisation Details'!$A:$P,16,0),"")</f>
        <v>38</v>
      </c>
      <c r="D750" s="69">
        <f ca="1">IFERROR(VLOOKUP($A750,'Hospitalisation Details'!$A:$P,6,0),"")</f>
        <v>13638.06</v>
      </c>
    </row>
    <row r="751" spans="1:4" x14ac:dyDescent="0.25">
      <c r="A751" s="62">
        <f ca="1">VLOOKUP($A751,'Medical Examinations'!$A:$H,2,FALSE)</f>
        <v>35.909999999999997</v>
      </c>
      <c r="B751" s="35">
        <f ca="1">VLOOKUP($A751,'Medical Examinations'!$A:$H,3,FALSE)</f>
        <v>6.72</v>
      </c>
      <c r="C751" s="61">
        <f ca="1">IFERROR(VLOOKUP($A751,'Hospitalisation Details'!$A:$P,16,0),"")</f>
        <v>61</v>
      </c>
      <c r="D751" s="69">
        <f ca="1">IFERROR(VLOOKUP($A751,'Hospitalisation Details'!$A:$P,6,0),"")</f>
        <v>13635.64</v>
      </c>
    </row>
    <row r="752" spans="1:4" x14ac:dyDescent="0.25">
      <c r="A752" s="62">
        <f ca="1">VLOOKUP($A752,'Medical Examinations'!$A:$H,2,FALSE)</f>
        <v>36.65</v>
      </c>
      <c r="B752" s="35">
        <f ca="1">VLOOKUP($A752,'Medical Examinations'!$A:$H,3,FALSE)</f>
        <v>5.01</v>
      </c>
      <c r="C752" s="61">
        <f ca="1">IFERROR(VLOOKUP($A752,'Hospitalisation Details'!$A:$P,16,0),"")</f>
        <v>53</v>
      </c>
      <c r="D752" s="69">
        <f ca="1">IFERROR(VLOOKUP($A752,'Hospitalisation Details'!$A:$P,6,0),"")</f>
        <v>13622.01</v>
      </c>
    </row>
    <row r="753" spans="1:4" x14ac:dyDescent="0.25">
      <c r="A753" s="62">
        <f ca="1">VLOOKUP($A753,'Medical Examinations'!$A:$H,2,FALSE)</f>
        <v>22.04</v>
      </c>
      <c r="B753" s="35">
        <f ca="1">VLOOKUP($A753,'Medical Examinations'!$A:$H,3,FALSE)</f>
        <v>10.9</v>
      </c>
      <c r="C753" s="61">
        <f ca="1">IFERROR(VLOOKUP($A753,'Hospitalisation Details'!$A:$P,16,0),"")</f>
        <v>61</v>
      </c>
      <c r="D753" s="69">
        <f ca="1">IFERROR(VLOOKUP($A753,'Hospitalisation Details'!$A:$P,6,0),"")</f>
        <v>13616.36</v>
      </c>
    </row>
    <row r="754" spans="1:4" x14ac:dyDescent="0.25">
      <c r="A754" s="62">
        <f ca="1">VLOOKUP($A754,'Medical Examinations'!$A:$H,2,FALSE)</f>
        <v>31.824999999999999</v>
      </c>
      <c r="B754" s="35">
        <f ca="1">VLOOKUP($A754,'Medical Examinations'!$A:$H,3,FALSE)</f>
        <v>5.52</v>
      </c>
      <c r="C754" s="61">
        <f ca="1">IFERROR(VLOOKUP($A754,'Hospitalisation Details'!$A:$P,16,0),"")</f>
        <v>58</v>
      </c>
      <c r="D754" s="69">
        <f ca="1">IFERROR(VLOOKUP($A754,'Hospitalisation Details'!$A:$P,6,0),"")</f>
        <v>13607.37</v>
      </c>
    </row>
    <row r="755" spans="1:4" x14ac:dyDescent="0.25">
      <c r="A755" s="62">
        <f ca="1">VLOOKUP($A755,'Medical Examinations'!$A:$H,2,FALSE)</f>
        <v>53.58</v>
      </c>
      <c r="B755" s="35">
        <f ca="1">VLOOKUP($A755,'Medical Examinations'!$A:$H,3,FALSE)</f>
        <v>4.55</v>
      </c>
      <c r="C755" s="61">
        <f ca="1">IFERROR(VLOOKUP($A755,'Hospitalisation Details'!$A:$P,16,0),"")</f>
        <v>30</v>
      </c>
      <c r="D755" s="69">
        <f ca="1">IFERROR(VLOOKUP($A755,'Hospitalisation Details'!$A:$P,6,0),"")</f>
        <v>13588.17</v>
      </c>
    </row>
    <row r="756" spans="1:4" x14ac:dyDescent="0.25">
      <c r="A756" s="62">
        <f ca="1">VLOOKUP($A756,'Medical Examinations'!$A:$H,2,FALSE)</f>
        <v>34.299999999999997</v>
      </c>
      <c r="B756" s="35">
        <f ca="1">VLOOKUP($A756,'Medical Examinations'!$A:$H,3,FALSE)</f>
        <v>11.76</v>
      </c>
      <c r="C756" s="61">
        <f ca="1">IFERROR(VLOOKUP($A756,'Hospitalisation Details'!$A:$P,16,0),"")</f>
        <v>54</v>
      </c>
      <c r="D756" s="69">
        <f ca="1">IFERROR(VLOOKUP($A756,'Hospitalisation Details'!$A:$P,6,0),"")</f>
        <v>13566.04</v>
      </c>
    </row>
    <row r="757" spans="1:4" x14ac:dyDescent="0.25">
      <c r="A757" s="62">
        <f ca="1">VLOOKUP($A757,'Medical Examinations'!$A:$H,2,FALSE)</f>
        <v>32.11</v>
      </c>
      <c r="B757" s="35">
        <f ca="1">VLOOKUP($A757,'Medical Examinations'!$A:$H,3,FALSE)</f>
        <v>7.06</v>
      </c>
      <c r="C757" s="61">
        <f ca="1">IFERROR(VLOOKUP($A757,'Hospitalisation Details'!$A:$P,16,0),"")</f>
        <v>62</v>
      </c>
      <c r="D757" s="69">
        <f ca="1">IFERROR(VLOOKUP($A757,'Hospitalisation Details'!$A:$P,6,0),"")</f>
        <v>13555</v>
      </c>
    </row>
    <row r="758" spans="1:4" x14ac:dyDescent="0.25">
      <c r="A758" s="62">
        <f ca="1">VLOOKUP($A758,'Medical Examinations'!$A:$H,2,FALSE)</f>
        <v>31.78</v>
      </c>
      <c r="B758" s="35">
        <f ca="1">VLOOKUP($A758,'Medical Examinations'!$A:$H,3,FALSE)</f>
        <v>11.35</v>
      </c>
      <c r="C758" s="61">
        <f ca="1">IFERROR(VLOOKUP($A758,'Hospitalisation Details'!$A:$P,16,0),"")</f>
        <v>59</v>
      </c>
      <c r="D758" s="69">
        <f ca="1">IFERROR(VLOOKUP($A758,'Hospitalisation Details'!$A:$P,6,0),"")</f>
        <v>13511.28</v>
      </c>
    </row>
    <row r="759" spans="1:4" x14ac:dyDescent="0.25">
      <c r="A759" s="62">
        <f ca="1">VLOOKUP($A759,'Medical Examinations'!$A:$H,2,FALSE)</f>
        <v>46.89</v>
      </c>
      <c r="B759" s="35">
        <f ca="1">VLOOKUP($A759,'Medical Examinations'!$A:$H,3,FALSE)</f>
        <v>5.52</v>
      </c>
      <c r="C759" s="61">
        <f ca="1">IFERROR(VLOOKUP($A759,'Hospitalisation Details'!$A:$P,16,0),"")</f>
        <v>32</v>
      </c>
      <c r="D759" s="69">
        <f ca="1">IFERROR(VLOOKUP($A759,'Hospitalisation Details'!$A:$P,6,0),"")</f>
        <v>13480.83</v>
      </c>
    </row>
    <row r="760" spans="1:4" x14ac:dyDescent="0.25">
      <c r="A760" s="62">
        <f ca="1">VLOOKUP($A760,'Medical Examinations'!$A:$H,2,FALSE)</f>
        <v>39.35</v>
      </c>
      <c r="B760" s="35">
        <f ca="1">VLOOKUP($A760,'Medical Examinations'!$A:$H,3,FALSE)</f>
        <v>7.86</v>
      </c>
      <c r="C760" s="61">
        <f ca="1">IFERROR(VLOOKUP($A760,'Hospitalisation Details'!$A:$P,16,0),"")</f>
        <v>47</v>
      </c>
      <c r="D760" s="69">
        <f ca="1">IFERROR(VLOOKUP($A760,'Hospitalisation Details'!$A:$P,6,0),"")</f>
        <v>13472.19</v>
      </c>
    </row>
    <row r="761" spans="1:4" x14ac:dyDescent="0.25">
      <c r="A761" s="62">
        <f ca="1">VLOOKUP($A761,'Medical Examinations'!$A:$H,2,FALSE)</f>
        <v>39.200000000000003</v>
      </c>
      <c r="B761" s="35">
        <f ca="1">VLOOKUP($A761,'Medical Examinations'!$A:$H,3,FALSE)</f>
        <v>11.38</v>
      </c>
      <c r="C761" s="61">
        <f ca="1">IFERROR(VLOOKUP($A761,'Hospitalisation Details'!$A:$P,16,0),"")</f>
        <v>62</v>
      </c>
      <c r="D761" s="69">
        <f ca="1">IFERROR(VLOOKUP($A761,'Hospitalisation Details'!$A:$P,6,0),"")</f>
        <v>13470.86</v>
      </c>
    </row>
    <row r="762" spans="1:4" x14ac:dyDescent="0.25">
      <c r="A762" s="62">
        <f ca="1">VLOOKUP($A762,'Medical Examinations'!$A:$H,2,FALSE)</f>
        <v>39.159999999999997</v>
      </c>
      <c r="B762" s="35">
        <f ca="1">VLOOKUP($A762,'Medical Examinations'!$A:$H,3,FALSE)</f>
        <v>10.48</v>
      </c>
      <c r="C762" s="61">
        <f ca="1">IFERROR(VLOOKUP($A762,'Hospitalisation Details'!$A:$P,16,0),"")</f>
        <v>62</v>
      </c>
      <c r="D762" s="69">
        <f ca="1">IFERROR(VLOOKUP($A762,'Hospitalisation Details'!$A:$P,6,0),"")</f>
        <v>13470.8</v>
      </c>
    </row>
    <row r="763" spans="1:4" x14ac:dyDescent="0.25">
      <c r="A763" s="62">
        <f ca="1">VLOOKUP($A763,'Medical Examinations'!$A:$H,2,FALSE)</f>
        <v>44.1</v>
      </c>
      <c r="B763" s="35">
        <f ca="1">VLOOKUP($A763,'Medical Examinations'!$A:$H,3,FALSE)</f>
        <v>5.04</v>
      </c>
      <c r="C763" s="61">
        <f ca="1">IFERROR(VLOOKUP($A763,'Hospitalisation Details'!$A:$P,16,0),"")</f>
        <v>37</v>
      </c>
      <c r="D763" s="69">
        <f ca="1">IFERROR(VLOOKUP($A763,'Hospitalisation Details'!$A:$P,6,0),"")</f>
        <v>13465.8</v>
      </c>
    </row>
    <row r="764" spans="1:4" x14ac:dyDescent="0.25">
      <c r="A764" s="62">
        <f ca="1">VLOOKUP($A764,'Medical Examinations'!$A:$H,2,FALSE)</f>
        <v>33.200000000000003</v>
      </c>
      <c r="B764" s="35">
        <f ca="1">VLOOKUP($A764,'Medical Examinations'!$A:$H,3,FALSE)</f>
        <v>9.06</v>
      </c>
      <c r="C764" s="61">
        <f ca="1">IFERROR(VLOOKUP($A764,'Hospitalisation Details'!$A:$P,16,0),"")</f>
        <v>62</v>
      </c>
      <c r="D764" s="69">
        <f ca="1">IFERROR(VLOOKUP($A764,'Hospitalisation Details'!$A:$P,6,0),"")</f>
        <v>13462.52</v>
      </c>
    </row>
    <row r="765" spans="1:4" x14ac:dyDescent="0.25">
      <c r="A765" s="62">
        <f ca="1">VLOOKUP($A765,'Medical Examinations'!$A:$H,2,FALSE)</f>
        <v>29.92</v>
      </c>
      <c r="B765" s="35">
        <f ca="1">VLOOKUP($A765,'Medical Examinations'!$A:$H,3,FALSE)</f>
        <v>11.07</v>
      </c>
      <c r="C765" s="61">
        <f ca="1">IFERROR(VLOOKUP($A765,'Hospitalisation Details'!$A:$P,16,0),"")</f>
        <v>62</v>
      </c>
      <c r="D765" s="69">
        <f ca="1">IFERROR(VLOOKUP($A765,'Hospitalisation Details'!$A:$P,6,0),"")</f>
        <v>13457.96</v>
      </c>
    </row>
    <row r="766" spans="1:4" x14ac:dyDescent="0.25">
      <c r="A766" s="62">
        <f ca="1">VLOOKUP($A766,'Medical Examinations'!$A:$H,2,FALSE)</f>
        <v>25</v>
      </c>
      <c r="B766" s="35">
        <f ca="1">VLOOKUP($A766,'Medical Examinations'!$A:$H,3,FALSE)</f>
        <v>10.45</v>
      </c>
      <c r="C766" s="61">
        <f ca="1">IFERROR(VLOOKUP($A766,'Hospitalisation Details'!$A:$P,16,0),"")</f>
        <v>62</v>
      </c>
      <c r="D766" s="69">
        <f ca="1">IFERROR(VLOOKUP($A766,'Hospitalisation Details'!$A:$P,6,0),"")</f>
        <v>13451.12</v>
      </c>
    </row>
    <row r="767" spans="1:4" x14ac:dyDescent="0.25">
      <c r="A767" s="62">
        <f ca="1">VLOOKUP($A767,'Medical Examinations'!$A:$H,2,FALSE)</f>
        <v>38.869999999999997</v>
      </c>
      <c r="B767" s="35">
        <f ca="1">VLOOKUP($A767,'Medical Examinations'!$A:$H,3,FALSE)</f>
        <v>8.6300000000000008</v>
      </c>
      <c r="C767" s="61">
        <f ca="1">IFERROR(VLOOKUP($A767,'Hospitalisation Details'!$A:$P,16,0),"")</f>
        <v>47</v>
      </c>
      <c r="D767" s="69">
        <f ca="1">IFERROR(VLOOKUP($A767,'Hospitalisation Details'!$A:$P,6,0),"")</f>
        <v>13440.7</v>
      </c>
    </row>
    <row r="768" spans="1:4" x14ac:dyDescent="0.25">
      <c r="A768" s="62">
        <f ca="1">VLOOKUP($A768,'Medical Examinations'!$A:$H,2,FALSE)</f>
        <v>32.299999999999997</v>
      </c>
      <c r="B768" s="35">
        <f ca="1">VLOOKUP($A768,'Medical Examinations'!$A:$H,3,FALSE)</f>
        <v>5.28</v>
      </c>
      <c r="C768" s="61">
        <f ca="1">IFERROR(VLOOKUP($A768,'Hospitalisation Details'!$A:$P,16,0),"")</f>
        <v>56</v>
      </c>
      <c r="D768" s="69">
        <f ca="1">IFERROR(VLOOKUP($A768,'Hospitalisation Details'!$A:$P,6,0),"")</f>
        <v>13430.27</v>
      </c>
    </row>
    <row r="769" spans="1:4" x14ac:dyDescent="0.25">
      <c r="A769" s="62">
        <f ca="1">VLOOKUP($A769,'Medical Examinations'!$A:$H,2,FALSE)</f>
        <v>31.16</v>
      </c>
      <c r="B769" s="35">
        <f ca="1">VLOOKUP($A769,'Medical Examinations'!$A:$H,3,FALSE)</f>
        <v>7.49</v>
      </c>
      <c r="C769" s="61">
        <f ca="1">IFERROR(VLOOKUP($A769,'Hospitalisation Details'!$A:$P,16,0),"")</f>
        <v>61</v>
      </c>
      <c r="D769" s="69">
        <f ca="1">IFERROR(VLOOKUP($A769,'Hospitalisation Details'!$A:$P,6,0),"")</f>
        <v>13429.04</v>
      </c>
    </row>
    <row r="770" spans="1:4" x14ac:dyDescent="0.25">
      <c r="A770" s="62">
        <f ca="1">VLOOKUP($A770,'Medical Examinations'!$A:$H,2,FALSE)</f>
        <v>54.59</v>
      </c>
      <c r="B770" s="35">
        <f ca="1">VLOOKUP($A770,'Medical Examinations'!$A:$H,3,FALSE)</f>
        <v>4.2699999999999996</v>
      </c>
      <c r="C770" s="61">
        <f ca="1">IFERROR(VLOOKUP($A770,'Hospitalisation Details'!$A:$P,16,0),"")</f>
        <v>28</v>
      </c>
      <c r="D770" s="69">
        <f ca="1">IFERROR(VLOOKUP($A770,'Hospitalisation Details'!$A:$P,6,0),"")</f>
        <v>13417.05</v>
      </c>
    </row>
    <row r="771" spans="1:4" x14ac:dyDescent="0.25">
      <c r="A771" s="62">
        <f ca="1">VLOOKUP($A771,'Medical Examinations'!$A:$H,2,FALSE)</f>
        <v>21.09</v>
      </c>
      <c r="B771" s="35">
        <f ca="1">VLOOKUP($A771,'Medical Examinations'!$A:$H,3,FALSE)</f>
        <v>9.2200000000000006</v>
      </c>
      <c r="C771" s="61">
        <f ca="1">IFERROR(VLOOKUP($A771,'Hospitalisation Details'!$A:$P,16,0),"")</f>
        <v>61</v>
      </c>
      <c r="D771" s="69">
        <f ca="1">IFERROR(VLOOKUP($A771,'Hospitalisation Details'!$A:$P,6,0),"")</f>
        <v>13415.04</v>
      </c>
    </row>
    <row r="772" spans="1:4" x14ac:dyDescent="0.25">
      <c r="A772" s="62">
        <f ca="1">VLOOKUP($A772,'Medical Examinations'!$A:$H,2,FALSE)</f>
        <v>52.41</v>
      </c>
      <c r="B772" s="35">
        <f ca="1">VLOOKUP($A772,'Medical Examinations'!$A:$H,3,FALSE)</f>
        <v>5.99</v>
      </c>
      <c r="C772" s="61">
        <f ca="1">IFERROR(VLOOKUP($A772,'Hospitalisation Details'!$A:$P,16,0),"")</f>
        <v>30</v>
      </c>
      <c r="D772" s="69">
        <f ca="1">IFERROR(VLOOKUP($A772,'Hospitalisation Details'!$A:$P,6,0),"")</f>
        <v>13412.97</v>
      </c>
    </row>
    <row r="773" spans="1:4" x14ac:dyDescent="0.25">
      <c r="A773" s="62">
        <f ca="1">VLOOKUP($A773,'Medical Examinations'!$A:$H,2,FALSE)</f>
        <v>41.47</v>
      </c>
      <c r="B773" s="35">
        <f ca="1">VLOOKUP($A773,'Medical Examinations'!$A:$H,3,FALSE)</f>
        <v>5.86</v>
      </c>
      <c r="C773" s="61">
        <f ca="1">IFERROR(VLOOKUP($A773,'Hospitalisation Details'!$A:$P,16,0),"")</f>
        <v>63</v>
      </c>
      <c r="D773" s="69">
        <f ca="1">IFERROR(VLOOKUP($A773,'Hospitalisation Details'!$A:$P,6,0),"")</f>
        <v>13405.39</v>
      </c>
    </row>
    <row r="774" spans="1:4" x14ac:dyDescent="0.25">
      <c r="A774" s="62">
        <f ca="1">VLOOKUP($A774,'Medical Examinations'!$A:$H,2,FALSE)</f>
        <v>33.1</v>
      </c>
      <c r="B774" s="35">
        <f ca="1">VLOOKUP($A774,'Medical Examinations'!$A:$H,3,FALSE)</f>
        <v>5.19</v>
      </c>
      <c r="C774" s="61">
        <f ca="1">IFERROR(VLOOKUP($A774,'Hospitalisation Details'!$A:$P,16,0),"")</f>
        <v>63</v>
      </c>
      <c r="D774" s="69">
        <f ca="1">IFERROR(VLOOKUP($A774,'Hospitalisation Details'!$A:$P,6,0),"")</f>
        <v>13393.76</v>
      </c>
    </row>
    <row r="775" spans="1:4" x14ac:dyDescent="0.25">
      <c r="A775" s="62">
        <f ca="1">VLOOKUP($A775,'Medical Examinations'!$A:$H,2,FALSE)</f>
        <v>30.8</v>
      </c>
      <c r="B775" s="35">
        <f ca="1">VLOOKUP($A775,'Medical Examinations'!$A:$H,3,FALSE)</f>
        <v>4.37</v>
      </c>
      <c r="C775" s="61">
        <f ca="1">IFERROR(VLOOKUP($A775,'Hospitalisation Details'!$A:$P,16,0),"")</f>
        <v>63</v>
      </c>
      <c r="D775" s="69">
        <f ca="1">IFERROR(VLOOKUP($A775,'Hospitalisation Details'!$A:$P,6,0),"")</f>
        <v>13390.56</v>
      </c>
    </row>
    <row r="776" spans="1:4" x14ac:dyDescent="0.25">
      <c r="A776" s="62">
        <f ca="1">VLOOKUP($A776,'Medical Examinations'!$A:$H,2,FALSE)</f>
        <v>42.06</v>
      </c>
      <c r="B776" s="35">
        <f ca="1">VLOOKUP($A776,'Medical Examinations'!$A:$H,3,FALSE)</f>
        <v>5.32</v>
      </c>
      <c r="C776" s="61">
        <f ca="1">IFERROR(VLOOKUP($A776,'Hospitalisation Details'!$A:$P,16,0),"")</f>
        <v>39</v>
      </c>
      <c r="D776" s="69">
        <f ca="1">IFERROR(VLOOKUP($A776,'Hospitalisation Details'!$A:$P,6,0),"")</f>
        <v>13383.67</v>
      </c>
    </row>
    <row r="777" spans="1:4" x14ac:dyDescent="0.25">
      <c r="A777" s="62">
        <f ca="1">VLOOKUP($A777,'Medical Examinations'!$A:$H,2,FALSE)</f>
        <v>39.270000000000003</v>
      </c>
      <c r="B777" s="35">
        <f ca="1">VLOOKUP($A777,'Medical Examinations'!$A:$H,3,FALSE)</f>
        <v>5.64</v>
      </c>
      <c r="C777" s="61">
        <f ca="1">IFERROR(VLOOKUP($A777,'Hospitalisation Details'!$A:$P,16,0),"")</f>
        <v>43</v>
      </c>
      <c r="D777" s="69">
        <f ca="1">IFERROR(VLOOKUP($A777,'Hospitalisation Details'!$A:$P,6,0),"")</f>
        <v>13377.41</v>
      </c>
    </row>
    <row r="778" spans="1:4" x14ac:dyDescent="0.25">
      <c r="A778" s="62">
        <f ca="1">VLOOKUP($A778,'Medical Examinations'!$A:$H,2,FALSE)</f>
        <v>30.71</v>
      </c>
      <c r="B778" s="35">
        <f ca="1">VLOOKUP($A778,'Medical Examinations'!$A:$H,3,FALSE)</f>
        <v>5.59</v>
      </c>
      <c r="C778" s="61">
        <f ca="1">IFERROR(VLOOKUP($A778,'Hospitalisation Details'!$A:$P,16,0),"")</f>
        <v>58</v>
      </c>
      <c r="D778" s="69">
        <f ca="1">IFERROR(VLOOKUP($A778,'Hospitalisation Details'!$A:$P,6,0),"")</f>
        <v>13375.76</v>
      </c>
    </row>
    <row r="779" spans="1:4" x14ac:dyDescent="0.25">
      <c r="A779" s="62">
        <f ca="1">VLOOKUP($A779,'Medical Examinations'!$A:$H,2,FALSE)</f>
        <v>47.19</v>
      </c>
      <c r="B779" s="35">
        <f ca="1">VLOOKUP($A779,'Medical Examinations'!$A:$H,3,FALSE)</f>
        <v>5.29</v>
      </c>
      <c r="C779" s="61">
        <f ca="1">IFERROR(VLOOKUP($A779,'Hospitalisation Details'!$A:$P,16,0),"")</f>
        <v>32</v>
      </c>
      <c r="D779" s="69">
        <f ca="1">IFERROR(VLOOKUP($A779,'Hospitalisation Details'!$A:$P,6,0),"")</f>
        <v>13360.94</v>
      </c>
    </row>
    <row r="780" spans="1:4" x14ac:dyDescent="0.25">
      <c r="A780" s="62">
        <f ca="1">VLOOKUP($A780,'Medical Examinations'!$A:$H,2,FALSE)</f>
        <v>30.02</v>
      </c>
      <c r="B780" s="35">
        <f ca="1">VLOOKUP($A780,'Medical Examinations'!$A:$H,3,FALSE)</f>
        <v>6.65</v>
      </c>
      <c r="C780" s="61">
        <f ca="1">IFERROR(VLOOKUP($A780,'Hospitalisation Details'!$A:$P,16,0),"")</f>
        <v>62</v>
      </c>
      <c r="D780" s="69">
        <f ca="1">IFERROR(VLOOKUP($A780,'Hospitalisation Details'!$A:$P,6,0),"")</f>
        <v>13352.1</v>
      </c>
    </row>
    <row r="781" spans="1:4" x14ac:dyDescent="0.25">
      <c r="A781" s="62">
        <f ca="1">VLOOKUP($A781,'Medical Examinations'!$A:$H,2,FALSE)</f>
        <v>37.909999999999997</v>
      </c>
      <c r="B781" s="35">
        <f ca="1">VLOOKUP($A781,'Medical Examinations'!$A:$H,3,FALSE)</f>
        <v>5.68</v>
      </c>
      <c r="C781" s="61">
        <f ca="1">IFERROR(VLOOKUP($A781,'Hospitalisation Details'!$A:$P,16,0),"")</f>
        <v>46</v>
      </c>
      <c r="D781" s="69">
        <f ca="1">IFERROR(VLOOKUP($A781,'Hospitalisation Details'!$A:$P,6,0),"")</f>
        <v>13333.71</v>
      </c>
    </row>
    <row r="782" spans="1:4" x14ac:dyDescent="0.25">
      <c r="A782" s="62">
        <f ca="1">VLOOKUP($A782,'Medical Examinations'!$A:$H,2,FALSE)</f>
        <v>54.61</v>
      </c>
      <c r="B782" s="35">
        <f ca="1">VLOOKUP($A782,'Medical Examinations'!$A:$H,3,FALSE)</f>
        <v>4.49</v>
      </c>
      <c r="C782" s="61">
        <f ca="1">IFERROR(VLOOKUP($A782,'Hospitalisation Details'!$A:$P,16,0),"")</f>
        <v>28</v>
      </c>
      <c r="D782" s="69">
        <f ca="1">IFERROR(VLOOKUP($A782,'Hospitalisation Details'!$A:$P,6,0),"")</f>
        <v>13292.52</v>
      </c>
    </row>
    <row r="783" spans="1:4" x14ac:dyDescent="0.25">
      <c r="A783" s="62">
        <f ca="1">VLOOKUP($A783,'Medical Examinations'!$A:$H,2,FALSE)</f>
        <v>36.005000000000003</v>
      </c>
      <c r="B783" s="35">
        <f ca="1">VLOOKUP($A783,'Medical Examinations'!$A:$H,3,FALSE)</f>
        <v>6.9</v>
      </c>
      <c r="C783" s="61">
        <f ca="1">IFERROR(VLOOKUP($A783,'Hospitalisation Details'!$A:$P,16,0),"")</f>
        <v>60</v>
      </c>
      <c r="D783" s="69">
        <f ca="1">IFERROR(VLOOKUP($A783,'Hospitalisation Details'!$A:$P,6,0),"")</f>
        <v>13228.85</v>
      </c>
    </row>
    <row r="784" spans="1:4" x14ac:dyDescent="0.25">
      <c r="A784" s="62">
        <f ca="1">VLOOKUP($A784,'Medical Examinations'!$A:$H,2,FALSE)</f>
        <v>28.7</v>
      </c>
      <c r="B784" s="35">
        <f ca="1">VLOOKUP($A784,'Medical Examinations'!$A:$H,3,FALSE)</f>
        <v>11.52</v>
      </c>
      <c r="C784" s="61">
        <f ca="1">IFERROR(VLOOKUP($A784,'Hospitalisation Details'!$A:$P,16,0),"")</f>
        <v>60</v>
      </c>
      <c r="D784" s="69">
        <f ca="1">IFERROR(VLOOKUP($A784,'Hospitalisation Details'!$A:$P,6,0),"")</f>
        <v>13224.69</v>
      </c>
    </row>
    <row r="785" spans="1:4" x14ac:dyDescent="0.25">
      <c r="A785" s="62">
        <f ca="1">VLOOKUP($A785,'Medical Examinations'!$A:$H,2,FALSE)</f>
        <v>34.295000000000002</v>
      </c>
      <c r="B785" s="35">
        <f ca="1">VLOOKUP($A785,'Medical Examinations'!$A:$H,3,FALSE)</f>
        <v>11.24</v>
      </c>
      <c r="C785" s="61">
        <f ca="1">IFERROR(VLOOKUP($A785,'Hospitalisation Details'!$A:$P,16,0),"")</f>
        <v>57</v>
      </c>
      <c r="D785" s="69">
        <f ca="1">IFERROR(VLOOKUP($A785,'Hospitalisation Details'!$A:$P,6,0),"")</f>
        <v>13224.06</v>
      </c>
    </row>
    <row r="786" spans="1:4" x14ac:dyDescent="0.25">
      <c r="A786" s="62">
        <f ca="1">VLOOKUP($A786,'Medical Examinations'!$A:$H,2,FALSE)</f>
        <v>27.55</v>
      </c>
      <c r="B786" s="35">
        <f ca="1">VLOOKUP($A786,'Medical Examinations'!$A:$H,3,FALSE)</f>
        <v>10.98</v>
      </c>
      <c r="C786" s="61">
        <f ca="1">IFERROR(VLOOKUP($A786,'Hospitalisation Details'!$A:$P,16,0),"")</f>
        <v>60</v>
      </c>
      <c r="D786" s="69">
        <f ca="1">IFERROR(VLOOKUP($A786,'Hospitalisation Details'!$A:$P,6,0),"")</f>
        <v>13217.09</v>
      </c>
    </row>
    <row r="787" spans="1:4" x14ac:dyDescent="0.25">
      <c r="A787" s="62">
        <f ca="1">VLOOKUP($A787,'Medical Examinations'!$A:$H,2,FALSE)</f>
        <v>40.700000000000003</v>
      </c>
      <c r="B787" s="35">
        <f ca="1">VLOOKUP($A787,'Medical Examinations'!$A:$H,3,FALSE)</f>
        <v>5.42</v>
      </c>
      <c r="C787" s="61">
        <f ca="1">IFERROR(VLOOKUP($A787,'Hospitalisation Details'!$A:$P,16,0),"")</f>
        <v>40</v>
      </c>
      <c r="D787" s="69">
        <f ca="1">IFERROR(VLOOKUP($A787,'Hospitalisation Details'!$A:$P,6,0),"")</f>
        <v>13214.43</v>
      </c>
    </row>
    <row r="788" spans="1:4" x14ac:dyDescent="0.25">
      <c r="A788" s="62">
        <f ca="1">VLOOKUP($A788,'Medical Examinations'!$A:$H,2,FALSE)</f>
        <v>18.335000000000001</v>
      </c>
      <c r="B788" s="35">
        <f ca="1">VLOOKUP($A788,'Medical Examinations'!$A:$H,3,FALSE)</f>
        <v>10.97</v>
      </c>
      <c r="C788" s="61">
        <f ca="1">IFERROR(VLOOKUP($A788,'Hospitalisation Details'!$A:$P,16,0),"")</f>
        <v>60</v>
      </c>
      <c r="D788" s="69">
        <f ca="1">IFERROR(VLOOKUP($A788,'Hospitalisation Details'!$A:$P,6,0),"")</f>
        <v>13204.29</v>
      </c>
    </row>
    <row r="789" spans="1:4" x14ac:dyDescent="0.25">
      <c r="A789" s="62">
        <f ca="1">VLOOKUP($A789,'Medical Examinations'!$A:$H,2,FALSE)</f>
        <v>33.914999999999999</v>
      </c>
      <c r="B789" s="35">
        <f ca="1">VLOOKUP($A789,'Medical Examinations'!$A:$H,3,FALSE)</f>
        <v>9.56</v>
      </c>
      <c r="C789" s="61">
        <f ca="1">IFERROR(VLOOKUP($A789,'Hospitalisation Details'!$A:$P,16,0),"")</f>
        <v>61</v>
      </c>
      <c r="D789" s="69">
        <f ca="1">IFERROR(VLOOKUP($A789,'Hospitalisation Details'!$A:$P,6,0),"")</f>
        <v>13143.86</v>
      </c>
    </row>
    <row r="790" spans="1:4" x14ac:dyDescent="0.25">
      <c r="A790" s="62">
        <f ca="1">VLOOKUP($A790,'Medical Examinations'!$A:$H,2,FALSE)</f>
        <v>33.534999999999997</v>
      </c>
      <c r="B790" s="35">
        <f ca="1">VLOOKUP($A790,'Medical Examinations'!$A:$H,3,FALSE)</f>
        <v>9.4</v>
      </c>
      <c r="C790" s="61">
        <f ca="1">IFERROR(VLOOKUP($A790,'Hospitalisation Details'!$A:$P,16,0),"")</f>
        <v>61</v>
      </c>
      <c r="D790" s="69">
        <f ca="1">IFERROR(VLOOKUP($A790,'Hospitalisation Details'!$A:$P,6,0),"")</f>
        <v>13143.34</v>
      </c>
    </row>
    <row r="791" spans="1:4" x14ac:dyDescent="0.25">
      <c r="A791" s="62">
        <f ca="1">VLOOKUP($A791,'Medical Examinations'!$A:$H,2,FALSE)</f>
        <v>23.655000000000001</v>
      </c>
      <c r="B791" s="35">
        <f ca="1">VLOOKUP($A791,'Medical Examinations'!$A:$H,3,FALSE)</f>
        <v>8.48</v>
      </c>
      <c r="C791" s="61">
        <f ca="1">IFERROR(VLOOKUP($A791,'Hospitalisation Details'!$A:$P,16,0),"")</f>
        <v>61</v>
      </c>
      <c r="D791" s="69">
        <f ca="1">IFERROR(VLOOKUP($A791,'Hospitalisation Details'!$A:$P,6,0),"")</f>
        <v>13129.6</v>
      </c>
    </row>
    <row r="792" spans="1:4" x14ac:dyDescent="0.25">
      <c r="A792" s="62">
        <f ca="1">VLOOKUP($A792,'Medical Examinations'!$A:$H,2,FALSE)</f>
        <v>28</v>
      </c>
      <c r="B792" s="35">
        <f ca="1">VLOOKUP($A792,'Medical Examinations'!$A:$H,3,FALSE)</f>
        <v>5.57</v>
      </c>
      <c r="C792" s="61">
        <f ca="1">IFERROR(VLOOKUP($A792,'Hospitalisation Details'!$A:$P,16,0),"")</f>
        <v>23</v>
      </c>
      <c r="D792" s="69">
        <f ca="1">IFERROR(VLOOKUP($A792,'Hospitalisation Details'!$A:$P,6,0),"")</f>
        <v>13126.68</v>
      </c>
    </row>
    <row r="793" spans="1:4" x14ac:dyDescent="0.25">
      <c r="A793" s="62">
        <f ca="1">VLOOKUP($A793,'Medical Examinations'!$A:$H,2,FALSE)</f>
        <v>30.23</v>
      </c>
      <c r="B793" s="35">
        <f ca="1">VLOOKUP($A793,'Medical Examinations'!$A:$H,3,FALSE)</f>
        <v>6.94</v>
      </c>
      <c r="C793" s="61">
        <f ca="1">IFERROR(VLOOKUP($A793,'Hospitalisation Details'!$A:$P,16,0),"")</f>
        <v>59</v>
      </c>
      <c r="D793" s="69">
        <f ca="1">IFERROR(VLOOKUP($A793,'Hospitalisation Details'!$A:$P,6,0),"")</f>
        <v>13116.84</v>
      </c>
    </row>
    <row r="794" spans="1:4" x14ac:dyDescent="0.25">
      <c r="A794" s="62">
        <f ca="1">VLOOKUP($A794,'Medical Examinations'!$A:$H,2,FALSE)</f>
        <v>51.14</v>
      </c>
      <c r="B794" s="35">
        <f ca="1">VLOOKUP($A794,'Medical Examinations'!$A:$H,3,FALSE)</f>
        <v>4.05</v>
      </c>
      <c r="C794" s="61">
        <f ca="1">IFERROR(VLOOKUP($A794,'Hospitalisation Details'!$A:$P,16,0),"")</f>
        <v>30</v>
      </c>
      <c r="D794" s="69">
        <f ca="1">IFERROR(VLOOKUP($A794,'Hospitalisation Details'!$A:$P,6,0),"")</f>
        <v>13113.51</v>
      </c>
    </row>
    <row r="795" spans="1:4" x14ac:dyDescent="0.25">
      <c r="A795" s="62">
        <f ca="1">VLOOKUP($A795,'Medical Examinations'!$A:$H,2,FALSE)</f>
        <v>24.32</v>
      </c>
      <c r="B795" s="35">
        <f ca="1">VLOOKUP($A795,'Medical Examinations'!$A:$H,3,FALSE)</f>
        <v>10.220000000000001</v>
      </c>
      <c r="C795" s="61">
        <f ca="1">IFERROR(VLOOKUP($A795,'Hospitalisation Details'!$A:$P,16,0),"")</f>
        <v>60</v>
      </c>
      <c r="D795" s="69">
        <f ca="1">IFERROR(VLOOKUP($A795,'Hospitalisation Details'!$A:$P,6,0),"")</f>
        <v>13112.6</v>
      </c>
    </row>
    <row r="796" spans="1:4" x14ac:dyDescent="0.25">
      <c r="A796" s="62">
        <f ca="1">VLOOKUP($A796,'Medical Examinations'!$A:$H,2,FALSE)</f>
        <v>38.06</v>
      </c>
      <c r="B796" s="35">
        <f ca="1">VLOOKUP($A796,'Medical Examinations'!$A:$H,3,FALSE)</f>
        <v>9.24</v>
      </c>
      <c r="C796" s="61">
        <f ca="1">IFERROR(VLOOKUP($A796,'Hospitalisation Details'!$A:$P,16,0),"")</f>
        <v>51</v>
      </c>
      <c r="D796" s="69">
        <f ca="1">IFERROR(VLOOKUP($A796,'Hospitalisation Details'!$A:$P,6,0),"")</f>
        <v>13110.79</v>
      </c>
    </row>
    <row r="797" spans="1:4" x14ac:dyDescent="0.25">
      <c r="A797" s="62">
        <f ca="1">VLOOKUP($A797,'Medical Examinations'!$A:$H,2,FALSE)</f>
        <v>37.700000000000003</v>
      </c>
      <c r="B797" s="35">
        <f ca="1">VLOOKUP($A797,'Medical Examinations'!$A:$H,3,FALSE)</f>
        <v>8.6</v>
      </c>
      <c r="C797" s="61">
        <f ca="1">IFERROR(VLOOKUP($A797,'Hospitalisation Details'!$A:$P,16,0),"")</f>
        <v>44</v>
      </c>
      <c r="D797" s="69">
        <f ca="1">IFERROR(VLOOKUP($A797,'Hospitalisation Details'!$A:$P,6,0),"")</f>
        <v>13101.74</v>
      </c>
    </row>
    <row r="798" spans="1:4" x14ac:dyDescent="0.25">
      <c r="A798" s="62">
        <f ca="1">VLOOKUP($A798,'Medical Examinations'!$A:$H,2,FALSE)</f>
        <v>44</v>
      </c>
      <c r="B798" s="35">
        <f ca="1">VLOOKUP($A798,'Medical Examinations'!$A:$H,3,FALSE)</f>
        <v>9.32</v>
      </c>
      <c r="C798" s="61">
        <f ca="1">IFERROR(VLOOKUP($A798,'Hospitalisation Details'!$A:$P,16,0),"")</f>
        <v>61</v>
      </c>
      <c r="D798" s="69">
        <f ca="1">IFERROR(VLOOKUP($A798,'Hospitalisation Details'!$A:$P,6,0),"")</f>
        <v>13063.88</v>
      </c>
    </row>
    <row r="799" spans="1:4" x14ac:dyDescent="0.25">
      <c r="A799" s="62">
        <f ca="1">VLOOKUP($A799,'Medical Examinations'!$A:$H,2,FALSE)</f>
        <v>41.45</v>
      </c>
      <c r="B799" s="35">
        <f ca="1">VLOOKUP($A799,'Medical Examinations'!$A:$H,3,FALSE)</f>
        <v>6.12</v>
      </c>
      <c r="C799" s="61">
        <f ca="1">IFERROR(VLOOKUP($A799,'Hospitalisation Details'!$A:$P,16,0),"")</f>
        <v>37</v>
      </c>
      <c r="D799" s="69">
        <f ca="1">IFERROR(VLOOKUP($A799,'Hospitalisation Details'!$A:$P,6,0),"")</f>
        <v>13051.22</v>
      </c>
    </row>
    <row r="800" spans="1:4" x14ac:dyDescent="0.25">
      <c r="A800" s="62">
        <f ca="1">VLOOKUP($A800,'Medical Examinations'!$A:$H,2,FALSE)</f>
        <v>25.364999999999998</v>
      </c>
      <c r="B800" s="35">
        <f ca="1">VLOOKUP($A800,'Medical Examinations'!$A:$H,3,FALSE)</f>
        <v>9.19</v>
      </c>
      <c r="C800" s="61">
        <f ca="1">IFERROR(VLOOKUP($A800,'Hospitalisation Details'!$A:$P,16,0),"")</f>
        <v>55</v>
      </c>
      <c r="D800" s="69">
        <f ca="1">IFERROR(VLOOKUP($A800,'Hospitalisation Details'!$A:$P,6,0),"")</f>
        <v>13047.33</v>
      </c>
    </row>
    <row r="801" spans="1:4" x14ac:dyDescent="0.25">
      <c r="A801" s="62">
        <f ca="1">VLOOKUP($A801,'Medical Examinations'!$A:$H,2,FALSE)</f>
        <v>34.56</v>
      </c>
      <c r="B801" s="35">
        <f ca="1">VLOOKUP($A801,'Medical Examinations'!$A:$H,3,FALSE)</f>
        <v>5.84</v>
      </c>
      <c r="C801" s="61">
        <f ca="1">IFERROR(VLOOKUP($A801,'Hospitalisation Details'!$A:$P,16,0),"")</f>
        <v>53</v>
      </c>
      <c r="D801" s="69">
        <f ca="1">IFERROR(VLOOKUP($A801,'Hospitalisation Details'!$A:$P,6,0),"")</f>
        <v>13044.41</v>
      </c>
    </row>
    <row r="802" spans="1:4" x14ac:dyDescent="0.25">
      <c r="A802" s="62">
        <f ca="1">VLOOKUP($A802,'Medical Examinations'!$A:$H,2,FALSE)</f>
        <v>28.2</v>
      </c>
      <c r="B802" s="35">
        <f ca="1">VLOOKUP($A802,'Medical Examinations'!$A:$H,3,FALSE)</f>
        <v>7.19</v>
      </c>
      <c r="C802" s="61">
        <f ca="1">IFERROR(VLOOKUP($A802,'Hospitalisation Details'!$A:$P,16,0),"")</f>
        <v>61</v>
      </c>
      <c r="D802" s="69">
        <f ca="1">IFERROR(VLOOKUP($A802,'Hospitalisation Details'!$A:$P,6,0),"")</f>
        <v>13041.92</v>
      </c>
    </row>
    <row r="803" spans="1:4" x14ac:dyDescent="0.25">
      <c r="A803" s="62">
        <f ca="1">VLOOKUP($A803,'Medical Examinations'!$A:$H,2,FALSE)</f>
        <v>30.43</v>
      </c>
      <c r="B803" s="35">
        <f ca="1">VLOOKUP($A803,'Medical Examinations'!$A:$H,3,FALSE)</f>
        <v>9.39</v>
      </c>
      <c r="C803" s="61">
        <f ca="1">IFERROR(VLOOKUP($A803,'Hospitalisation Details'!$A:$P,16,0),"")</f>
        <v>57</v>
      </c>
      <c r="D803" s="69">
        <f ca="1">IFERROR(VLOOKUP($A803,'Hospitalisation Details'!$A:$P,6,0),"")</f>
        <v>13023.93</v>
      </c>
    </row>
    <row r="804" spans="1:4" x14ac:dyDescent="0.25">
      <c r="A804" s="62">
        <f ca="1">VLOOKUP($A804,'Medical Examinations'!$A:$H,2,FALSE)</f>
        <v>32.395000000000003</v>
      </c>
      <c r="B804" s="35">
        <f ca="1">VLOOKUP($A804,'Medical Examinations'!$A:$H,3,FALSE)</f>
        <v>4.2699999999999996</v>
      </c>
      <c r="C804" s="61">
        <f ca="1">IFERROR(VLOOKUP($A804,'Hospitalisation Details'!$A:$P,16,0),"")</f>
        <v>58</v>
      </c>
      <c r="D804" s="69">
        <f ca="1">IFERROR(VLOOKUP($A804,'Hospitalisation Details'!$A:$P,6,0),"")</f>
        <v>13019.16</v>
      </c>
    </row>
    <row r="805" spans="1:4" x14ac:dyDescent="0.25">
      <c r="A805" s="62">
        <f ca="1">VLOOKUP($A805,'Medical Examinations'!$A:$H,2,FALSE)</f>
        <v>24.035</v>
      </c>
      <c r="B805" s="35">
        <f ca="1">VLOOKUP($A805,'Medical Examinations'!$A:$H,3,FALSE)</f>
        <v>11.71</v>
      </c>
      <c r="C805" s="61">
        <f ca="1">IFERROR(VLOOKUP($A805,'Hospitalisation Details'!$A:$P,16,0),"")</f>
        <v>60</v>
      </c>
      <c r="D805" s="69">
        <f ca="1">IFERROR(VLOOKUP($A805,'Hospitalisation Details'!$A:$P,6,0),"")</f>
        <v>13012.21</v>
      </c>
    </row>
    <row r="806" spans="1:4" x14ac:dyDescent="0.25">
      <c r="A806" s="62">
        <f ca="1">VLOOKUP($A806,'Medical Examinations'!$A:$H,2,FALSE)</f>
        <v>37.119999999999997</v>
      </c>
      <c r="B806" s="35">
        <f ca="1">VLOOKUP($A806,'Medical Examinations'!$A:$H,3,FALSE)</f>
        <v>5.29</v>
      </c>
      <c r="C806" s="61">
        <f ca="1">IFERROR(VLOOKUP($A806,'Hospitalisation Details'!$A:$P,16,0),"")</f>
        <v>50</v>
      </c>
      <c r="D806" s="69">
        <f ca="1">IFERROR(VLOOKUP($A806,'Hospitalisation Details'!$A:$P,6,0),"")</f>
        <v>13010.86</v>
      </c>
    </row>
    <row r="807" spans="1:4" x14ac:dyDescent="0.25">
      <c r="A807" s="62">
        <f ca="1">VLOOKUP($A807,'Medical Examinations'!$A:$H,2,FALSE)</f>
        <v>34.840000000000003</v>
      </c>
      <c r="B807" s="35">
        <f ca="1">VLOOKUP($A807,'Medical Examinations'!$A:$H,3,FALSE)</f>
        <v>6</v>
      </c>
      <c r="C807" s="61">
        <f ca="1">IFERROR(VLOOKUP($A807,'Hospitalisation Details'!$A:$P,16,0),"")</f>
        <v>53</v>
      </c>
      <c r="D807" s="69">
        <f ca="1">IFERROR(VLOOKUP($A807,'Hospitalisation Details'!$A:$P,6,0),"")</f>
        <v>13008.07</v>
      </c>
    </row>
    <row r="808" spans="1:4" x14ac:dyDescent="0.25">
      <c r="A808" s="62">
        <f ca="1">VLOOKUP($A808,'Medical Examinations'!$A:$H,2,FALSE)</f>
        <v>29.53</v>
      </c>
      <c r="B808" s="35">
        <f ca="1">VLOOKUP($A808,'Medical Examinations'!$A:$H,3,FALSE)</f>
        <v>10.64</v>
      </c>
      <c r="C808" s="61">
        <f ca="1">IFERROR(VLOOKUP($A808,'Hospitalisation Details'!$A:$P,16,0),"")</f>
        <v>60</v>
      </c>
      <c r="D808" s="69">
        <f ca="1">IFERROR(VLOOKUP($A808,'Hospitalisation Details'!$A:$P,6,0),"")</f>
        <v>13004.95</v>
      </c>
    </row>
    <row r="809" spans="1:4" x14ac:dyDescent="0.25">
      <c r="A809" s="62">
        <f ca="1">VLOOKUP($A809,'Medical Examinations'!$A:$H,2,FALSE)</f>
        <v>42.51</v>
      </c>
      <c r="B809" s="35">
        <f ca="1">VLOOKUP($A809,'Medical Examinations'!$A:$H,3,FALSE)</f>
        <v>8.2100000000000009</v>
      </c>
      <c r="C809" s="61">
        <f ca="1">IFERROR(VLOOKUP($A809,'Hospitalisation Details'!$A:$P,16,0),"")</f>
        <v>41</v>
      </c>
      <c r="D809" s="69">
        <f ca="1">IFERROR(VLOOKUP($A809,'Hospitalisation Details'!$A:$P,6,0),"")</f>
        <v>13002.91</v>
      </c>
    </row>
    <row r="810" spans="1:4" x14ac:dyDescent="0.25">
      <c r="A810" s="62">
        <f ca="1">VLOOKUP($A810,'Medical Examinations'!$A:$H,2,FALSE)</f>
        <v>38.14</v>
      </c>
      <c r="B810" s="35">
        <f ca="1">VLOOKUP($A810,'Medical Examinations'!$A:$H,3,FALSE)</f>
        <v>5.58</v>
      </c>
      <c r="C810" s="61">
        <f ca="1">IFERROR(VLOOKUP($A810,'Hospitalisation Details'!$A:$P,16,0),"")</f>
        <v>43</v>
      </c>
      <c r="D810" s="69">
        <f ca="1">IFERROR(VLOOKUP($A810,'Hospitalisation Details'!$A:$P,6,0),"")</f>
        <v>12994.12</v>
      </c>
    </row>
    <row r="811" spans="1:4" x14ac:dyDescent="0.25">
      <c r="A811" s="62">
        <f ca="1">VLOOKUP($A811,'Medical Examinations'!$A:$H,2,FALSE)</f>
        <v>39.93</v>
      </c>
      <c r="B811" s="35">
        <f ca="1">VLOOKUP($A811,'Medical Examinations'!$A:$H,3,FALSE)</f>
        <v>8.75</v>
      </c>
      <c r="C811" s="61">
        <f ca="1">IFERROR(VLOOKUP($A811,'Hospitalisation Details'!$A:$P,16,0),"")</f>
        <v>62</v>
      </c>
      <c r="D811" s="69">
        <f ca="1">IFERROR(VLOOKUP($A811,'Hospitalisation Details'!$A:$P,6,0),"")</f>
        <v>12982.87</v>
      </c>
    </row>
    <row r="812" spans="1:4" x14ac:dyDescent="0.25">
      <c r="A812" s="62">
        <f ca="1">VLOOKUP($A812,'Medical Examinations'!$A:$H,2,FALSE)</f>
        <v>38.83</v>
      </c>
      <c r="B812" s="35">
        <f ca="1">VLOOKUP($A812,'Medical Examinations'!$A:$H,3,FALSE)</f>
        <v>11.86</v>
      </c>
      <c r="C812" s="61">
        <f ca="1">IFERROR(VLOOKUP($A812,'Hospitalisation Details'!$A:$P,16,0),"")</f>
        <v>62</v>
      </c>
      <c r="D812" s="69">
        <f ca="1">IFERROR(VLOOKUP($A812,'Hospitalisation Details'!$A:$P,6,0),"")</f>
        <v>12981.35</v>
      </c>
    </row>
    <row r="813" spans="1:4" x14ac:dyDescent="0.25">
      <c r="A813" s="62">
        <f ca="1">VLOOKUP($A813,'Medical Examinations'!$A:$H,2,FALSE)</f>
        <v>37.4</v>
      </c>
      <c r="B813" s="35">
        <f ca="1">VLOOKUP($A813,'Medical Examinations'!$A:$H,3,FALSE)</f>
        <v>11.46</v>
      </c>
      <c r="C813" s="61">
        <f ca="1">IFERROR(VLOOKUP($A813,'Hospitalisation Details'!$A:$P,16,0),"")</f>
        <v>62</v>
      </c>
      <c r="D813" s="69">
        <f ca="1">IFERROR(VLOOKUP($A813,'Hospitalisation Details'!$A:$P,6,0),"")</f>
        <v>12979.36</v>
      </c>
    </row>
    <row r="814" spans="1:4" x14ac:dyDescent="0.25">
      <c r="A814" s="62">
        <f ca="1">VLOOKUP($A814,'Medical Examinations'!$A:$H,2,FALSE)</f>
        <v>21.4</v>
      </c>
      <c r="B814" s="35">
        <f ca="1">VLOOKUP($A814,'Medical Examinations'!$A:$H,3,FALSE)</f>
        <v>9.0299999999999994</v>
      </c>
      <c r="C814" s="61">
        <f ca="1">IFERROR(VLOOKUP($A814,'Hospitalisation Details'!$A:$P,16,0),"")</f>
        <v>62</v>
      </c>
      <c r="D814" s="69">
        <f ca="1">IFERROR(VLOOKUP($A814,'Hospitalisation Details'!$A:$P,6,0),"")</f>
        <v>12957.12</v>
      </c>
    </row>
    <row r="815" spans="1:4" x14ac:dyDescent="0.25">
      <c r="A815" s="62">
        <f ca="1">VLOOKUP($A815,'Medical Examinations'!$A:$H,2,FALSE)</f>
        <v>38.380000000000003</v>
      </c>
      <c r="B815" s="35">
        <f ca="1">VLOOKUP($A815,'Medical Examinations'!$A:$H,3,FALSE)</f>
        <v>8.26</v>
      </c>
      <c r="C815" s="61">
        <f ca="1">IFERROR(VLOOKUP($A815,'Hospitalisation Details'!$A:$P,16,0),"")</f>
        <v>61</v>
      </c>
      <c r="D815" s="69">
        <f ca="1">IFERROR(VLOOKUP($A815,'Hospitalisation Details'!$A:$P,6,0),"")</f>
        <v>12950.07</v>
      </c>
    </row>
    <row r="816" spans="1:4" x14ac:dyDescent="0.25">
      <c r="A816" s="62">
        <f ca="1">VLOOKUP($A816,'Medical Examinations'!$A:$H,2,FALSE)</f>
        <v>33.659999999999997</v>
      </c>
      <c r="B816" s="35">
        <f ca="1">VLOOKUP($A816,'Medical Examinations'!$A:$H,3,FALSE)</f>
        <v>5.42</v>
      </c>
      <c r="C816" s="61">
        <f ca="1">IFERROR(VLOOKUP($A816,'Hospitalisation Details'!$A:$P,16,0),"")</f>
        <v>56</v>
      </c>
      <c r="D816" s="69">
        <f ca="1">IFERROR(VLOOKUP($A816,'Hospitalisation Details'!$A:$P,6,0),"")</f>
        <v>12949.16</v>
      </c>
    </row>
    <row r="817" spans="1:4" x14ac:dyDescent="0.25">
      <c r="A817" s="62">
        <f ca="1">VLOOKUP($A817,'Medical Examinations'!$A:$H,2,FALSE)</f>
        <v>31.79</v>
      </c>
      <c r="B817" s="35">
        <f ca="1">VLOOKUP($A817,'Medical Examinations'!$A:$H,3,FALSE)</f>
        <v>11.33</v>
      </c>
      <c r="C817" s="61">
        <f ca="1">IFERROR(VLOOKUP($A817,'Hospitalisation Details'!$A:$P,16,0),"")</f>
        <v>59</v>
      </c>
      <c r="D817" s="69">
        <f ca="1">IFERROR(VLOOKUP($A817,'Hospitalisation Details'!$A:$P,6,0),"")</f>
        <v>12928.79</v>
      </c>
    </row>
    <row r="818" spans="1:4" x14ac:dyDescent="0.25">
      <c r="A818" s="62">
        <f ca="1">VLOOKUP($A818,'Medical Examinations'!$A:$H,2,FALSE)</f>
        <v>29.7</v>
      </c>
      <c r="B818" s="35">
        <f ca="1">VLOOKUP($A818,'Medical Examinations'!$A:$H,3,FALSE)</f>
        <v>7.69</v>
      </c>
      <c r="C818" s="61">
        <f ca="1">IFERROR(VLOOKUP($A818,'Hospitalisation Details'!$A:$P,16,0),"")</f>
        <v>59</v>
      </c>
      <c r="D818" s="69">
        <f ca="1">IFERROR(VLOOKUP($A818,'Hospitalisation Details'!$A:$P,6,0),"")</f>
        <v>12925.89</v>
      </c>
    </row>
    <row r="819" spans="1:4" x14ac:dyDescent="0.25">
      <c r="A819" s="62">
        <f ca="1">VLOOKUP($A819,'Medical Examinations'!$A:$H,2,FALSE)</f>
        <v>25.46</v>
      </c>
      <c r="B819" s="35">
        <f ca="1">VLOOKUP($A819,'Medical Examinations'!$A:$H,3,FALSE)</f>
        <v>8.77</v>
      </c>
      <c r="C819" s="61">
        <f ca="1">IFERROR(VLOOKUP($A819,'Hospitalisation Details'!$A:$P,16,0),"")</f>
        <v>59</v>
      </c>
      <c r="D819" s="69">
        <f ca="1">IFERROR(VLOOKUP($A819,'Hospitalisation Details'!$A:$P,6,0),"")</f>
        <v>12913.99</v>
      </c>
    </row>
    <row r="820" spans="1:4" x14ac:dyDescent="0.25">
      <c r="A820" s="62">
        <f ca="1">VLOOKUP($A820,'Medical Examinations'!$A:$H,2,FALSE)</f>
        <v>39.14</v>
      </c>
      <c r="B820" s="35">
        <f ca="1">VLOOKUP($A820,'Medical Examinations'!$A:$H,3,FALSE)</f>
        <v>4.91</v>
      </c>
      <c r="C820" s="61">
        <f ca="1">IFERROR(VLOOKUP($A820,'Hospitalisation Details'!$A:$P,16,0),"")</f>
        <v>18</v>
      </c>
      <c r="D820" s="69">
        <f ca="1">IFERROR(VLOOKUP($A820,'Hospitalisation Details'!$A:$P,6,0),"")</f>
        <v>12890.06</v>
      </c>
    </row>
    <row r="821" spans="1:4" x14ac:dyDescent="0.25">
      <c r="A821" s="62">
        <f ca="1">VLOOKUP($A821,'Medical Examinations'!$A:$H,2,FALSE)</f>
        <v>41.2</v>
      </c>
      <c r="B821" s="35">
        <f ca="1">VLOOKUP($A821,'Medical Examinations'!$A:$H,3,FALSE)</f>
        <v>4.95</v>
      </c>
      <c r="C821" s="61">
        <f ca="1">IFERROR(VLOOKUP($A821,'Hospitalisation Details'!$A:$P,16,0),"")</f>
        <v>38</v>
      </c>
      <c r="D821" s="69">
        <f ca="1">IFERROR(VLOOKUP($A821,'Hospitalisation Details'!$A:$P,6,0),"")</f>
        <v>12870.31</v>
      </c>
    </row>
    <row r="822" spans="1:4" x14ac:dyDescent="0.25">
      <c r="A822" s="62">
        <f ca="1">VLOOKUP($A822,'Medical Examinations'!$A:$H,2,FALSE)</f>
        <v>28.81</v>
      </c>
      <c r="B822" s="35">
        <f ca="1">VLOOKUP($A822,'Medical Examinations'!$A:$H,3,FALSE)</f>
        <v>10.8</v>
      </c>
      <c r="C822" s="61">
        <f ca="1">IFERROR(VLOOKUP($A822,'Hospitalisation Details'!$A:$P,16,0),"")</f>
        <v>59</v>
      </c>
      <c r="D822" s="69">
        <f ca="1">IFERROR(VLOOKUP($A822,'Hospitalisation Details'!$A:$P,6,0),"")</f>
        <v>12856.84</v>
      </c>
    </row>
    <row r="823" spans="1:4" x14ac:dyDescent="0.25">
      <c r="A823" s="62">
        <f ca="1">VLOOKUP($A823,'Medical Examinations'!$A:$H,2,FALSE)</f>
        <v>37.409999999999997</v>
      </c>
      <c r="B823" s="35">
        <f ca="1">VLOOKUP($A823,'Medical Examinations'!$A:$H,3,FALSE)</f>
        <v>7.21</v>
      </c>
      <c r="C823" s="61">
        <f ca="1">IFERROR(VLOOKUP($A823,'Hospitalisation Details'!$A:$P,16,0),"")</f>
        <v>49</v>
      </c>
      <c r="D823" s="69">
        <f ca="1">IFERROR(VLOOKUP($A823,'Hospitalisation Details'!$A:$P,6,0),"")</f>
        <v>12852.37</v>
      </c>
    </row>
    <row r="824" spans="1:4" x14ac:dyDescent="0.25">
      <c r="A824" s="62">
        <f ca="1">VLOOKUP($A824,'Medical Examinations'!$A:$H,2,FALSE)</f>
        <v>52.54</v>
      </c>
      <c r="B824" s="35">
        <f ca="1">VLOOKUP($A824,'Medical Examinations'!$A:$H,3,FALSE)</f>
        <v>5.12</v>
      </c>
      <c r="C824" s="61">
        <f ca="1">IFERROR(VLOOKUP($A824,'Hospitalisation Details'!$A:$P,16,0),"")</f>
        <v>29</v>
      </c>
      <c r="D824" s="69">
        <f ca="1">IFERROR(VLOOKUP($A824,'Hospitalisation Details'!$A:$P,6,0),"")</f>
        <v>12847.24</v>
      </c>
    </row>
    <row r="825" spans="1:4" x14ac:dyDescent="0.25">
      <c r="A825" s="62">
        <f ca="1">VLOOKUP($A825,'Medical Examinations'!$A:$H,2,FALSE)</f>
        <v>17.29</v>
      </c>
      <c r="B825" s="35">
        <f ca="1">VLOOKUP($A825,'Medical Examinations'!$A:$H,3,FALSE)</f>
        <v>4.62</v>
      </c>
      <c r="C825" s="61">
        <f ca="1">IFERROR(VLOOKUP($A825,'Hospitalisation Details'!$A:$P,16,0),"")</f>
        <v>18</v>
      </c>
      <c r="D825" s="69">
        <f ca="1">IFERROR(VLOOKUP($A825,'Hospitalisation Details'!$A:$P,6,0),"")</f>
        <v>12829.46</v>
      </c>
    </row>
    <row r="826" spans="1:4" x14ac:dyDescent="0.25">
      <c r="A826" s="62">
        <f ca="1">VLOOKUP($A826,'Medical Examinations'!$A:$H,2,FALSE)</f>
        <v>31.74</v>
      </c>
      <c r="B826" s="35">
        <f ca="1">VLOOKUP($A826,'Medical Examinations'!$A:$H,3,FALSE)</f>
        <v>7.68</v>
      </c>
      <c r="C826" s="61">
        <f ca="1">IFERROR(VLOOKUP($A826,'Hospitalisation Details'!$A:$P,16,0),"")</f>
        <v>55</v>
      </c>
      <c r="D826" s="69">
        <f ca="1">IFERROR(VLOOKUP($A826,'Hospitalisation Details'!$A:$P,6,0),"")</f>
        <v>12823.25</v>
      </c>
    </row>
    <row r="827" spans="1:4" x14ac:dyDescent="0.25">
      <c r="A827" s="62">
        <f ca="1">VLOOKUP($A827,'Medical Examinations'!$A:$H,2,FALSE)</f>
        <v>26.504999999999999</v>
      </c>
      <c r="B827" s="35">
        <f ca="1">VLOOKUP($A827,'Medical Examinations'!$A:$H,3,FALSE)</f>
        <v>6.79</v>
      </c>
      <c r="C827" s="61">
        <f ca="1">IFERROR(VLOOKUP($A827,'Hospitalisation Details'!$A:$P,16,0),"")</f>
        <v>59</v>
      </c>
      <c r="D827" s="69">
        <f ca="1">IFERROR(VLOOKUP($A827,'Hospitalisation Details'!$A:$P,6,0),"")</f>
        <v>12815.44</v>
      </c>
    </row>
    <row r="828" spans="1:4" x14ac:dyDescent="0.25">
      <c r="A828" s="62">
        <f ca="1">VLOOKUP($A828,'Medical Examinations'!$A:$H,2,FALSE)</f>
        <v>36.479999999999997</v>
      </c>
      <c r="B828" s="35">
        <f ca="1">VLOOKUP($A828,'Medical Examinations'!$A:$H,3,FALSE)</f>
        <v>11.09</v>
      </c>
      <c r="C828" s="61">
        <f ca="1">IFERROR(VLOOKUP($A828,'Hospitalisation Details'!$A:$P,16,0),"")</f>
        <v>44</v>
      </c>
      <c r="D828" s="69">
        <f ca="1">IFERROR(VLOOKUP($A828,'Hospitalisation Details'!$A:$P,6,0),"")</f>
        <v>12797.21</v>
      </c>
    </row>
    <row r="829" spans="1:4" x14ac:dyDescent="0.25">
      <c r="A829" s="62">
        <f ca="1">VLOOKUP($A829,'Medical Examinations'!$A:$H,2,FALSE)</f>
        <v>39.159999999999997</v>
      </c>
      <c r="B829" s="35">
        <f ca="1">VLOOKUP($A829,'Medical Examinations'!$A:$H,3,FALSE)</f>
        <v>5.24</v>
      </c>
      <c r="C829" s="61">
        <f ca="1">IFERROR(VLOOKUP($A829,'Hospitalisation Details'!$A:$P,16,0),"")</f>
        <v>39</v>
      </c>
      <c r="D829" s="69">
        <f ca="1">IFERROR(VLOOKUP($A829,'Hospitalisation Details'!$A:$P,6,0),"")</f>
        <v>12788.18</v>
      </c>
    </row>
    <row r="830" spans="1:4" x14ac:dyDescent="0.25">
      <c r="A830" s="62">
        <f ca="1">VLOOKUP($A830,'Medical Examinations'!$A:$H,2,FALSE)</f>
        <v>28.22</v>
      </c>
      <c r="B830" s="35">
        <f ca="1">VLOOKUP($A830,'Medical Examinations'!$A:$H,3,FALSE)</f>
        <v>7.51</v>
      </c>
      <c r="C830" s="61">
        <f ca="1">IFERROR(VLOOKUP($A830,'Hospitalisation Details'!$A:$P,16,0),"")</f>
        <v>59</v>
      </c>
      <c r="D830" s="69">
        <f ca="1">IFERROR(VLOOKUP($A830,'Hospitalisation Details'!$A:$P,6,0),"")</f>
        <v>12788.03</v>
      </c>
    </row>
    <row r="831" spans="1:4" x14ac:dyDescent="0.25">
      <c r="A831" s="62">
        <f ca="1">VLOOKUP($A831,'Medical Examinations'!$A:$H,2,FALSE)</f>
        <v>35</v>
      </c>
      <c r="B831" s="35">
        <f ca="1">VLOOKUP($A831,'Medical Examinations'!$A:$H,3,FALSE)</f>
        <v>4.13</v>
      </c>
      <c r="C831" s="61">
        <f ca="1">IFERROR(VLOOKUP($A831,'Hospitalisation Details'!$A:$P,16,0),"")</f>
        <v>50</v>
      </c>
      <c r="D831" s="69">
        <f ca="1">IFERROR(VLOOKUP($A831,'Hospitalisation Details'!$A:$P,6,0),"")</f>
        <v>12776.05</v>
      </c>
    </row>
    <row r="832" spans="1:4" x14ac:dyDescent="0.25">
      <c r="A832" s="62">
        <f ca="1">VLOOKUP($A832,'Medical Examinations'!$A:$H,2,FALSE)</f>
        <v>36.24</v>
      </c>
      <c r="B832" s="35">
        <f ca="1">VLOOKUP($A832,'Medical Examinations'!$A:$H,3,FALSE)</f>
        <v>8.3800000000000008</v>
      </c>
      <c r="C832" s="61">
        <f ca="1">IFERROR(VLOOKUP($A832,'Hospitalisation Details'!$A:$P,16,0),"")</f>
        <v>47</v>
      </c>
      <c r="D832" s="69">
        <f ca="1">IFERROR(VLOOKUP($A832,'Hospitalisation Details'!$A:$P,6,0),"")</f>
        <v>12770.27</v>
      </c>
    </row>
    <row r="833" spans="1:4" x14ac:dyDescent="0.25">
      <c r="A833" s="62">
        <f ca="1">VLOOKUP($A833,'Medical Examinations'!$A:$H,2,FALSE)</f>
        <v>36.954999999999998</v>
      </c>
      <c r="B833" s="35">
        <f ca="1">VLOOKUP($A833,'Medical Examinations'!$A:$H,3,FALSE)</f>
        <v>8.07</v>
      </c>
      <c r="C833" s="61">
        <f ca="1">IFERROR(VLOOKUP($A833,'Hospitalisation Details'!$A:$P,16,0),"")</f>
        <v>60</v>
      </c>
      <c r="D833" s="69">
        <f ca="1">IFERROR(VLOOKUP($A833,'Hospitalisation Details'!$A:$P,6,0),"")</f>
        <v>12741.17</v>
      </c>
    </row>
    <row r="834" spans="1:4" x14ac:dyDescent="0.25">
      <c r="A834" s="62">
        <f ca="1">VLOOKUP($A834,'Medical Examinations'!$A:$H,2,FALSE)</f>
        <v>29.64</v>
      </c>
      <c r="B834" s="35">
        <f ca="1">VLOOKUP($A834,'Medical Examinations'!$A:$H,3,FALSE)</f>
        <v>8.9499999999999993</v>
      </c>
      <c r="C834" s="61">
        <f ca="1">IFERROR(VLOOKUP($A834,'Hospitalisation Details'!$A:$P,16,0),"")</f>
        <v>60</v>
      </c>
      <c r="D834" s="69">
        <f ca="1">IFERROR(VLOOKUP($A834,'Hospitalisation Details'!$A:$P,6,0),"")</f>
        <v>12731</v>
      </c>
    </row>
    <row r="835" spans="1:4" x14ac:dyDescent="0.25">
      <c r="A835" s="62">
        <f ca="1">VLOOKUP($A835,'Medical Examinations'!$A:$H,2,FALSE)</f>
        <v>42.74</v>
      </c>
      <c r="B835" s="35">
        <f ca="1">VLOOKUP($A835,'Medical Examinations'!$A:$H,3,FALSE)</f>
        <v>6.31</v>
      </c>
      <c r="C835" s="61">
        <f ca="1">IFERROR(VLOOKUP($A835,'Hospitalisation Details'!$A:$P,16,0),"")</f>
        <v>34</v>
      </c>
      <c r="D835" s="69">
        <f ca="1">IFERROR(VLOOKUP($A835,'Hospitalisation Details'!$A:$P,6,0),"")</f>
        <v>12718.21</v>
      </c>
    </row>
    <row r="836" spans="1:4" x14ac:dyDescent="0.25">
      <c r="A836" s="62">
        <f ca="1">VLOOKUP($A836,'Medical Examinations'!$A:$H,2,FALSE)</f>
        <v>36.130000000000003</v>
      </c>
      <c r="B836" s="35">
        <f ca="1">VLOOKUP($A836,'Medical Examinations'!$A:$H,3,FALSE)</f>
        <v>7.19</v>
      </c>
      <c r="C836" s="61">
        <f ca="1">IFERROR(VLOOKUP($A836,'Hospitalisation Details'!$A:$P,16,0),"")</f>
        <v>52</v>
      </c>
      <c r="D836" s="69">
        <f ca="1">IFERROR(VLOOKUP($A836,'Hospitalisation Details'!$A:$P,6,0),"")</f>
        <v>12713</v>
      </c>
    </row>
    <row r="837" spans="1:4" x14ac:dyDescent="0.25">
      <c r="A837" s="62">
        <f ca="1">VLOOKUP($A837,'Medical Examinations'!$A:$H,2,FALSE)</f>
        <v>31.55</v>
      </c>
      <c r="B837" s="35">
        <f ca="1">VLOOKUP($A837,'Medical Examinations'!$A:$H,3,FALSE)</f>
        <v>6.11</v>
      </c>
      <c r="C837" s="61">
        <f ca="1">IFERROR(VLOOKUP($A837,'Hospitalisation Details'!$A:$P,16,0),"")</f>
        <v>58</v>
      </c>
      <c r="D837" s="69">
        <f ca="1">IFERROR(VLOOKUP($A837,'Hospitalisation Details'!$A:$P,6,0),"")</f>
        <v>12700.63</v>
      </c>
    </row>
    <row r="838" spans="1:4" x14ac:dyDescent="0.25">
      <c r="A838" s="62">
        <f ca="1">VLOOKUP($A838,'Medical Examinations'!$A:$H,2,FALSE)</f>
        <v>52.75</v>
      </c>
      <c r="B838" s="35">
        <f ca="1">VLOOKUP($A838,'Medical Examinations'!$A:$H,3,FALSE)</f>
        <v>6.02</v>
      </c>
      <c r="C838" s="61">
        <f ca="1">IFERROR(VLOOKUP($A838,'Hospitalisation Details'!$A:$P,16,0),"")</f>
        <v>30</v>
      </c>
      <c r="D838" s="69">
        <f ca="1">IFERROR(VLOOKUP($A838,'Hospitalisation Details'!$A:$P,6,0),"")</f>
        <v>12699.56</v>
      </c>
    </row>
    <row r="839" spans="1:4" x14ac:dyDescent="0.25">
      <c r="A839" s="62">
        <f ca="1">VLOOKUP($A839,'Medical Examinations'!$A:$H,2,FALSE)</f>
        <v>36.67</v>
      </c>
      <c r="B839" s="35">
        <f ca="1">VLOOKUP($A839,'Medical Examinations'!$A:$H,3,FALSE)</f>
        <v>11.86</v>
      </c>
      <c r="C839" s="61">
        <f ca="1">IFERROR(VLOOKUP($A839,'Hospitalisation Details'!$A:$P,16,0),"")</f>
        <v>48</v>
      </c>
      <c r="D839" s="69">
        <f ca="1">IFERROR(VLOOKUP($A839,'Hospitalisation Details'!$A:$P,6,0),"")</f>
        <v>12697.48</v>
      </c>
    </row>
    <row r="840" spans="1:4" x14ac:dyDescent="0.25">
      <c r="A840" s="62">
        <f ca="1">VLOOKUP($A840,'Medical Examinations'!$A:$H,2,FALSE)</f>
        <v>38.06</v>
      </c>
      <c r="B840" s="35">
        <f ca="1">VLOOKUP($A840,'Medical Examinations'!$A:$H,3,FALSE)</f>
        <v>8.25</v>
      </c>
      <c r="C840" s="61">
        <f ca="1">IFERROR(VLOOKUP($A840,'Hospitalisation Details'!$A:$P,16,0),"")</f>
        <v>60</v>
      </c>
      <c r="D840" s="69">
        <f ca="1">IFERROR(VLOOKUP($A840,'Hospitalisation Details'!$A:$P,6,0),"")</f>
        <v>12648.7</v>
      </c>
    </row>
    <row r="841" spans="1:4" x14ac:dyDescent="0.25">
      <c r="A841" s="62">
        <f ca="1">VLOOKUP($A841,'Medical Examinations'!$A:$H,2,FALSE)</f>
        <v>38</v>
      </c>
      <c r="B841" s="35">
        <f ca="1">VLOOKUP($A841,'Medical Examinations'!$A:$H,3,FALSE)</f>
        <v>8.1300000000000008</v>
      </c>
      <c r="C841" s="61">
        <f ca="1">IFERROR(VLOOKUP($A841,'Hospitalisation Details'!$A:$P,16,0),"")</f>
        <v>57</v>
      </c>
      <c r="D841" s="69">
        <f ca="1">IFERROR(VLOOKUP($A841,'Hospitalisation Details'!$A:$P,6,0),"")</f>
        <v>12646.21</v>
      </c>
    </row>
    <row r="842" spans="1:4" x14ac:dyDescent="0.25">
      <c r="A842" s="62">
        <f ca="1">VLOOKUP($A842,'Medical Examinations'!$A:$H,2,FALSE)</f>
        <v>35.1</v>
      </c>
      <c r="B842" s="35">
        <f ca="1">VLOOKUP($A842,'Medical Examinations'!$A:$H,3,FALSE)</f>
        <v>10.1</v>
      </c>
      <c r="C842" s="61">
        <f ca="1">IFERROR(VLOOKUP($A842,'Hospitalisation Details'!$A:$P,16,0),"")</f>
        <v>60</v>
      </c>
      <c r="D842" s="69">
        <f ca="1">IFERROR(VLOOKUP($A842,'Hospitalisation Details'!$A:$P,6,0),"")</f>
        <v>12644.59</v>
      </c>
    </row>
    <row r="843" spans="1:4" x14ac:dyDescent="0.25">
      <c r="A843" s="62">
        <f ca="1">VLOOKUP($A843,'Medical Examinations'!$A:$H,2,FALSE)</f>
        <v>33.82</v>
      </c>
      <c r="B843" s="35">
        <f ca="1">VLOOKUP($A843,'Medical Examinations'!$A:$H,3,FALSE)</f>
        <v>5.89</v>
      </c>
      <c r="C843" s="61">
        <f ca="1">IFERROR(VLOOKUP($A843,'Hospitalisation Details'!$A:$P,16,0),"")</f>
        <v>56</v>
      </c>
      <c r="D843" s="69">
        <f ca="1">IFERROR(VLOOKUP($A843,'Hospitalisation Details'!$A:$P,6,0),"")</f>
        <v>12643.38</v>
      </c>
    </row>
    <row r="844" spans="1:4" x14ac:dyDescent="0.25">
      <c r="A844" s="62">
        <f ca="1">VLOOKUP($A844,'Medical Examinations'!$A:$H,2,FALSE)</f>
        <v>37.43</v>
      </c>
      <c r="B844" s="35">
        <f ca="1">VLOOKUP($A844,'Medical Examinations'!$A:$H,3,FALSE)</f>
        <v>4.97</v>
      </c>
      <c r="C844" s="61">
        <f ca="1">IFERROR(VLOOKUP($A844,'Hospitalisation Details'!$A:$P,16,0),"")</f>
        <v>50</v>
      </c>
      <c r="D844" s="69">
        <f ca="1">IFERROR(VLOOKUP($A844,'Hospitalisation Details'!$A:$P,6,0),"")</f>
        <v>12640.24</v>
      </c>
    </row>
    <row r="845" spans="1:4" x14ac:dyDescent="0.25">
      <c r="A845" s="62">
        <f ca="1">VLOOKUP($A845,'Medical Examinations'!$A:$H,2,FALSE)</f>
        <v>30.5</v>
      </c>
      <c r="B845" s="35">
        <f ca="1">VLOOKUP($A845,'Medical Examinations'!$A:$H,3,FALSE)</f>
        <v>9.9</v>
      </c>
      <c r="C845" s="61">
        <f ca="1">IFERROR(VLOOKUP($A845,'Hospitalisation Details'!$A:$P,16,0),"")</f>
        <v>60</v>
      </c>
      <c r="D845" s="69">
        <f ca="1">IFERROR(VLOOKUP($A845,'Hospitalisation Details'!$A:$P,6,0),"")</f>
        <v>12638.2</v>
      </c>
    </row>
    <row r="846" spans="1:4" x14ac:dyDescent="0.25">
      <c r="A846" s="62">
        <f ca="1">VLOOKUP($A846,'Medical Examinations'!$A:$H,2,FALSE)</f>
        <v>24.53</v>
      </c>
      <c r="B846" s="35">
        <f ca="1">VLOOKUP($A846,'Medical Examinations'!$A:$H,3,FALSE)</f>
        <v>9.0500000000000007</v>
      </c>
      <c r="C846" s="61">
        <f ca="1">IFERROR(VLOOKUP($A846,'Hospitalisation Details'!$A:$P,16,0),"")</f>
        <v>60</v>
      </c>
      <c r="D846" s="69">
        <f ca="1">IFERROR(VLOOKUP($A846,'Hospitalisation Details'!$A:$P,6,0),"")</f>
        <v>12629.9</v>
      </c>
    </row>
    <row r="847" spans="1:4" x14ac:dyDescent="0.25">
      <c r="A847" s="62">
        <f ca="1">VLOOKUP($A847,'Medical Examinations'!$A:$H,2,FALSE)</f>
        <v>25.74</v>
      </c>
      <c r="B847" s="35">
        <f ca="1">VLOOKUP($A847,'Medical Examinations'!$A:$H,3,FALSE)</f>
        <v>10.93</v>
      </c>
      <c r="C847" s="61">
        <f ca="1">IFERROR(VLOOKUP($A847,'Hospitalisation Details'!$A:$P,16,0),"")</f>
        <v>57</v>
      </c>
      <c r="D847" s="69">
        <f ca="1">IFERROR(VLOOKUP($A847,'Hospitalisation Details'!$A:$P,6,0),"")</f>
        <v>12629.17</v>
      </c>
    </row>
    <row r="848" spans="1:4" x14ac:dyDescent="0.25">
      <c r="A848" s="62">
        <f ca="1">VLOOKUP($A848,'Medical Examinations'!$A:$H,2,FALSE)</f>
        <v>34.08</v>
      </c>
      <c r="B848" s="35">
        <f ca="1">VLOOKUP($A848,'Medical Examinations'!$A:$H,3,FALSE)</f>
        <v>7.58</v>
      </c>
      <c r="C848" s="61">
        <f ca="1">IFERROR(VLOOKUP($A848,'Hospitalisation Details'!$A:$P,16,0),"")</f>
        <v>52</v>
      </c>
      <c r="D848" s="69">
        <f ca="1">IFERROR(VLOOKUP($A848,'Hospitalisation Details'!$A:$P,6,0),"")</f>
        <v>12624.74</v>
      </c>
    </row>
    <row r="849" spans="1:4" x14ac:dyDescent="0.25">
      <c r="A849" s="62">
        <f ca="1">VLOOKUP($A849,'Medical Examinations'!$A:$H,2,FALSE)</f>
        <v>31.35</v>
      </c>
      <c r="B849" s="35">
        <f ca="1">VLOOKUP($A849,'Medical Examinations'!$A:$H,3,FALSE)</f>
        <v>11</v>
      </c>
      <c r="C849" s="61">
        <f ca="1">IFERROR(VLOOKUP($A849,'Hospitalisation Details'!$A:$P,16,0),"")</f>
        <v>59</v>
      </c>
      <c r="D849" s="69">
        <f ca="1">IFERROR(VLOOKUP($A849,'Hospitalisation Details'!$A:$P,6,0),"")</f>
        <v>12622.18</v>
      </c>
    </row>
    <row r="850" spans="1:4" x14ac:dyDescent="0.25">
      <c r="A850" s="62">
        <f ca="1">VLOOKUP($A850,'Medical Examinations'!$A:$H,2,FALSE)</f>
        <v>26.79</v>
      </c>
      <c r="B850" s="35">
        <f ca="1">VLOOKUP($A850,'Medical Examinations'!$A:$H,3,FALSE)</f>
        <v>5.0599999999999996</v>
      </c>
      <c r="C850" s="61">
        <f ca="1">IFERROR(VLOOKUP($A850,'Hospitalisation Details'!$A:$P,16,0),"")</f>
        <v>24</v>
      </c>
      <c r="D850" s="69">
        <f ca="1">IFERROR(VLOOKUP($A850,'Hospitalisation Details'!$A:$P,6,0),"")</f>
        <v>12609.89</v>
      </c>
    </row>
    <row r="851" spans="1:4" x14ac:dyDescent="0.25">
      <c r="A851" s="62">
        <f ca="1">VLOOKUP($A851,'Medical Examinations'!$A:$H,2,FALSE)</f>
        <v>42.78</v>
      </c>
      <c r="B851" s="35">
        <f ca="1">VLOOKUP($A851,'Medical Examinations'!$A:$H,3,FALSE)</f>
        <v>6.11</v>
      </c>
      <c r="C851" s="61">
        <f ca="1">IFERROR(VLOOKUP($A851,'Hospitalisation Details'!$A:$P,16,0),"")</f>
        <v>34</v>
      </c>
      <c r="D851" s="69">
        <f ca="1">IFERROR(VLOOKUP($A851,'Hospitalisation Details'!$A:$P,6,0),"")</f>
        <v>12600.46</v>
      </c>
    </row>
    <row r="852" spans="1:4" x14ac:dyDescent="0.25">
      <c r="A852" s="62">
        <f ca="1">VLOOKUP($A852,'Medical Examinations'!$A:$H,2,FALSE)</f>
        <v>46.75</v>
      </c>
      <c r="B852" s="35">
        <f ca="1">VLOOKUP($A852,'Medical Examinations'!$A:$H,3,FALSE)</f>
        <v>6.66</v>
      </c>
      <c r="C852" s="61">
        <f ca="1">IFERROR(VLOOKUP($A852,'Hospitalisation Details'!$A:$P,16,0),"")</f>
        <v>52</v>
      </c>
      <c r="D852" s="69">
        <f ca="1">IFERROR(VLOOKUP($A852,'Hospitalisation Details'!$A:$P,6,0),"")</f>
        <v>12592.53</v>
      </c>
    </row>
    <row r="853" spans="1:4" x14ac:dyDescent="0.25">
      <c r="A853" s="62">
        <f ca="1">VLOOKUP($A853,'Medical Examinations'!$A:$H,2,FALSE)</f>
        <v>32.15</v>
      </c>
      <c r="B853" s="35">
        <f ca="1">VLOOKUP($A853,'Medical Examinations'!$A:$H,3,FALSE)</f>
        <v>4.0199999999999996</v>
      </c>
      <c r="C853" s="61">
        <f ca="1">IFERROR(VLOOKUP($A853,'Hospitalisation Details'!$A:$P,16,0),"")</f>
        <v>53</v>
      </c>
      <c r="D853" s="69">
        <f ca="1">IFERROR(VLOOKUP($A853,'Hospitalisation Details'!$A:$P,6,0),"")</f>
        <v>12579.92</v>
      </c>
    </row>
    <row r="854" spans="1:4" x14ac:dyDescent="0.25">
      <c r="A854" s="62">
        <f ca="1">VLOOKUP($A854,'Medical Examinations'!$A:$H,2,FALSE)</f>
        <v>43.4</v>
      </c>
      <c r="B854" s="35">
        <f ca="1">VLOOKUP($A854,'Medical Examinations'!$A:$H,3,FALSE)</f>
        <v>8.81</v>
      </c>
      <c r="C854" s="61">
        <f ca="1">IFERROR(VLOOKUP($A854,'Hospitalisation Details'!$A:$P,16,0),"")</f>
        <v>61</v>
      </c>
      <c r="D854" s="69">
        <f ca="1">IFERROR(VLOOKUP($A854,'Hospitalisation Details'!$A:$P,6,0),"")</f>
        <v>12574.05</v>
      </c>
    </row>
    <row r="855" spans="1:4" x14ac:dyDescent="0.25">
      <c r="A855" s="62">
        <f ca="1">VLOOKUP($A855,'Medical Examinations'!$A:$H,2,FALSE)</f>
        <v>31.57</v>
      </c>
      <c r="B855" s="35">
        <f ca="1">VLOOKUP($A855,'Medical Examinations'!$A:$H,3,FALSE)</f>
        <v>7.92</v>
      </c>
      <c r="C855" s="61">
        <f ca="1">IFERROR(VLOOKUP($A855,'Hospitalisation Details'!$A:$P,16,0),"")</f>
        <v>61</v>
      </c>
      <c r="D855" s="69">
        <f ca="1">IFERROR(VLOOKUP($A855,'Hospitalisation Details'!$A:$P,6,0),"")</f>
        <v>12557.61</v>
      </c>
    </row>
    <row r="856" spans="1:4" x14ac:dyDescent="0.25">
      <c r="A856" s="62">
        <f ca="1">VLOOKUP($A856,'Medical Examinations'!$A:$H,2,FALSE)</f>
        <v>24.32</v>
      </c>
      <c r="B856" s="35">
        <f ca="1">VLOOKUP($A856,'Medical Examinations'!$A:$H,3,FALSE)</f>
        <v>7.48</v>
      </c>
      <c r="C856" s="61">
        <f ca="1">IFERROR(VLOOKUP($A856,'Hospitalisation Details'!$A:$P,16,0),"")</f>
        <v>60</v>
      </c>
      <c r="D856" s="69">
        <f ca="1">IFERROR(VLOOKUP($A856,'Hospitalisation Details'!$A:$P,6,0),"")</f>
        <v>12523.6</v>
      </c>
    </row>
    <row r="857" spans="1:4" x14ac:dyDescent="0.25">
      <c r="A857" s="62">
        <f ca="1">VLOOKUP($A857,'Medical Examinations'!$A:$H,2,FALSE)</f>
        <v>31.07</v>
      </c>
      <c r="B857" s="35">
        <f ca="1">VLOOKUP($A857,'Medical Examinations'!$A:$H,3,FALSE)</f>
        <v>4.62</v>
      </c>
      <c r="C857" s="61">
        <f ca="1">IFERROR(VLOOKUP($A857,'Hospitalisation Details'!$A:$P,16,0),"")</f>
        <v>56</v>
      </c>
      <c r="D857" s="69">
        <f ca="1">IFERROR(VLOOKUP($A857,'Hospitalisation Details'!$A:$P,6,0),"")</f>
        <v>12499.88</v>
      </c>
    </row>
    <row r="858" spans="1:4" x14ac:dyDescent="0.25">
      <c r="A858" s="62">
        <f ca="1">VLOOKUP($A858,'Medical Examinations'!$A:$H,2,FALSE)</f>
        <v>35.814999999999998</v>
      </c>
      <c r="B858" s="35">
        <f ca="1">VLOOKUP($A858,'Medical Examinations'!$A:$H,3,FALSE)</f>
        <v>8.4700000000000006</v>
      </c>
      <c r="C858" s="61">
        <f ca="1">IFERROR(VLOOKUP($A858,'Hospitalisation Details'!$A:$P,16,0),"")</f>
        <v>54</v>
      </c>
      <c r="D858" s="69">
        <f ca="1">IFERROR(VLOOKUP($A858,'Hospitalisation Details'!$A:$P,6,0),"")</f>
        <v>12495.29</v>
      </c>
    </row>
    <row r="859" spans="1:4" x14ac:dyDescent="0.25">
      <c r="A859" s="62">
        <f ca="1">VLOOKUP($A859,'Medical Examinations'!$A:$H,2,FALSE)</f>
        <v>40.81</v>
      </c>
      <c r="B859" s="35">
        <f ca="1">VLOOKUP($A859,'Medical Examinations'!$A:$H,3,FALSE)</f>
        <v>10.58</v>
      </c>
      <c r="C859" s="61">
        <f ca="1">IFERROR(VLOOKUP($A859,'Hospitalisation Details'!$A:$P,16,0),"")</f>
        <v>55</v>
      </c>
      <c r="D859" s="69">
        <f ca="1">IFERROR(VLOOKUP($A859,'Hospitalisation Details'!$A:$P,6,0),"")</f>
        <v>12485.8</v>
      </c>
    </row>
    <row r="860" spans="1:4" x14ac:dyDescent="0.25">
      <c r="A860" s="62">
        <f ca="1">VLOOKUP($A860,'Medical Examinations'!$A:$H,2,FALSE)</f>
        <v>24.605</v>
      </c>
      <c r="B860" s="35">
        <f ca="1">VLOOKUP($A860,'Medical Examinations'!$A:$H,3,FALSE)</f>
        <v>7.48</v>
      </c>
      <c r="C860" s="61">
        <f ca="1">IFERROR(VLOOKUP($A860,'Hospitalisation Details'!$A:$P,16,0),"")</f>
        <v>54</v>
      </c>
      <c r="D860" s="69">
        <f ca="1">IFERROR(VLOOKUP($A860,'Hospitalisation Details'!$A:$P,6,0),"")</f>
        <v>12479.71</v>
      </c>
    </row>
    <row r="861" spans="1:4" x14ac:dyDescent="0.25">
      <c r="A861" s="62">
        <f ca="1">VLOOKUP($A861,'Medical Examinations'!$A:$H,2,FALSE)</f>
        <v>21.47</v>
      </c>
      <c r="B861" s="35">
        <f ca="1">VLOOKUP($A861,'Medical Examinations'!$A:$H,3,FALSE)</f>
        <v>7.82</v>
      </c>
      <c r="C861" s="61">
        <f ca="1">IFERROR(VLOOKUP($A861,'Hospitalisation Details'!$A:$P,16,0),"")</f>
        <v>54</v>
      </c>
      <c r="D861" s="69">
        <f ca="1">IFERROR(VLOOKUP($A861,'Hospitalisation Details'!$A:$P,6,0),"")</f>
        <v>12475.35</v>
      </c>
    </row>
    <row r="862" spans="1:4" x14ac:dyDescent="0.25">
      <c r="A862" s="62">
        <f ca="1">VLOOKUP($A862,'Medical Examinations'!$A:$H,2,FALSE)</f>
        <v>52.89</v>
      </c>
      <c r="B862" s="35">
        <f ca="1">VLOOKUP($A862,'Medical Examinations'!$A:$H,3,FALSE)</f>
        <v>4.96</v>
      </c>
      <c r="C862" s="61">
        <f ca="1">IFERROR(VLOOKUP($A862,'Hospitalisation Details'!$A:$P,16,0),"")</f>
        <v>27</v>
      </c>
      <c r="D862" s="69">
        <f ca="1">IFERROR(VLOOKUP($A862,'Hospitalisation Details'!$A:$P,6,0),"")</f>
        <v>12452.25</v>
      </c>
    </row>
    <row r="863" spans="1:4" x14ac:dyDescent="0.25">
      <c r="A863" s="62">
        <f ca="1">VLOOKUP($A863,'Medical Examinations'!$A:$H,2,FALSE)</f>
        <v>32.965000000000003</v>
      </c>
      <c r="B863" s="35">
        <f ca="1">VLOOKUP($A863,'Medical Examinations'!$A:$H,3,FALSE)</f>
        <v>6.15</v>
      </c>
      <c r="C863" s="61">
        <f ca="1">IFERROR(VLOOKUP($A863,'Hospitalisation Details'!$A:$P,16,0),"")</f>
        <v>58</v>
      </c>
      <c r="D863" s="69">
        <f ca="1">IFERROR(VLOOKUP($A863,'Hospitalisation Details'!$A:$P,6,0),"")</f>
        <v>12430.95</v>
      </c>
    </row>
    <row r="864" spans="1:4" x14ac:dyDescent="0.25">
      <c r="A864" s="62">
        <f ca="1">VLOOKUP($A864,'Medical Examinations'!$A:$H,2,FALSE)</f>
        <v>36.799999999999997</v>
      </c>
      <c r="B864" s="35">
        <f ca="1">VLOOKUP($A864,'Medical Examinations'!$A:$H,3,FALSE)</f>
        <v>4.62</v>
      </c>
      <c r="C864" s="61">
        <f ca="1">IFERROR(VLOOKUP($A864,'Hospitalisation Details'!$A:$P,16,0),"")</f>
        <v>43</v>
      </c>
      <c r="D864" s="69">
        <f ca="1">IFERROR(VLOOKUP($A864,'Hospitalisation Details'!$A:$P,6,0),"")</f>
        <v>12408.29</v>
      </c>
    </row>
    <row r="865" spans="1:4" x14ac:dyDescent="0.25">
      <c r="A865" s="62">
        <f ca="1">VLOOKUP($A865,'Medical Examinations'!$A:$H,2,FALSE)</f>
        <v>34.299999999999997</v>
      </c>
      <c r="B865" s="35">
        <f ca="1">VLOOKUP($A865,'Medical Examinations'!$A:$H,3,FALSE)</f>
        <v>4.87</v>
      </c>
      <c r="C865" s="61">
        <f ca="1">IFERROR(VLOOKUP($A865,'Hospitalisation Details'!$A:$P,16,0),"")</f>
        <v>50</v>
      </c>
      <c r="D865" s="69">
        <f ca="1">IFERROR(VLOOKUP($A865,'Hospitalisation Details'!$A:$P,6,0),"")</f>
        <v>12407.3</v>
      </c>
    </row>
    <row r="866" spans="1:4" x14ac:dyDescent="0.25">
      <c r="A866" s="62">
        <f ca="1">VLOOKUP($A866,'Medical Examinations'!$A:$H,2,FALSE)</f>
        <v>35.244999999999997</v>
      </c>
      <c r="B866" s="35">
        <f ca="1">VLOOKUP($A866,'Medical Examinations'!$A:$H,3,FALSE)</f>
        <v>4.63</v>
      </c>
      <c r="C866" s="61">
        <f ca="1">IFERROR(VLOOKUP($A866,'Hospitalisation Details'!$A:$P,16,0),"")</f>
        <v>33</v>
      </c>
      <c r="D866" s="69">
        <f ca="1">IFERROR(VLOOKUP($A866,'Hospitalisation Details'!$A:$P,6,0),"")</f>
        <v>12404.88</v>
      </c>
    </row>
    <row r="867" spans="1:4" x14ac:dyDescent="0.25">
      <c r="A867" s="62">
        <f ca="1">VLOOKUP($A867,'Medical Examinations'!$A:$H,2,FALSE)</f>
        <v>26.23</v>
      </c>
      <c r="B867" s="35">
        <f ca="1">VLOOKUP($A867,'Medical Examinations'!$A:$H,3,FALSE)</f>
        <v>11.93</v>
      </c>
      <c r="C867" s="61">
        <f ca="1">IFERROR(VLOOKUP($A867,'Hospitalisation Details'!$A:$P,16,0),"")</f>
        <v>60</v>
      </c>
      <c r="D867" s="69">
        <f ca="1">IFERROR(VLOOKUP($A867,'Hospitalisation Details'!$A:$P,6,0),"")</f>
        <v>12369.89</v>
      </c>
    </row>
    <row r="868" spans="1:4" x14ac:dyDescent="0.25">
      <c r="A868" s="62">
        <f ca="1">VLOOKUP($A868,'Medical Examinations'!$A:$H,2,FALSE)</f>
        <v>36.1</v>
      </c>
      <c r="B868" s="35">
        <f ca="1">VLOOKUP($A868,'Medical Examinations'!$A:$H,3,FALSE)</f>
        <v>5.65</v>
      </c>
      <c r="C868" s="61">
        <f ca="1">IFERROR(VLOOKUP($A868,'Hospitalisation Details'!$A:$P,16,0),"")</f>
        <v>56</v>
      </c>
      <c r="D868" s="69">
        <f ca="1">IFERROR(VLOOKUP($A868,'Hospitalisation Details'!$A:$P,6,0),"")</f>
        <v>12363.55</v>
      </c>
    </row>
    <row r="869" spans="1:4" x14ac:dyDescent="0.25">
      <c r="A869" s="62">
        <f ca="1">VLOOKUP($A869,'Medical Examinations'!$A:$H,2,FALSE)</f>
        <v>37.1</v>
      </c>
      <c r="B869" s="35">
        <f ca="1">VLOOKUP($A869,'Medical Examinations'!$A:$H,3,FALSE)</f>
        <v>11.21</v>
      </c>
      <c r="C869" s="61">
        <f ca="1">IFERROR(VLOOKUP($A869,'Hospitalisation Details'!$A:$P,16,0),"")</f>
        <v>59</v>
      </c>
      <c r="D869" s="69">
        <f ca="1">IFERROR(VLOOKUP($A869,'Hospitalisation Details'!$A:$P,6,0),"")</f>
        <v>12347.17</v>
      </c>
    </row>
    <row r="870" spans="1:4" x14ac:dyDescent="0.25">
      <c r="A870" s="62">
        <f ca="1">VLOOKUP($A870,'Medical Examinations'!$A:$H,2,FALSE)</f>
        <v>27.5</v>
      </c>
      <c r="B870" s="35">
        <f ca="1">VLOOKUP($A870,'Medical Examinations'!$A:$H,3,FALSE)</f>
        <v>10.62</v>
      </c>
      <c r="C870" s="61">
        <f ca="1">IFERROR(VLOOKUP($A870,'Hospitalisation Details'!$A:$P,16,0),"")</f>
        <v>59</v>
      </c>
      <c r="D870" s="69">
        <f ca="1">IFERROR(VLOOKUP($A870,'Hospitalisation Details'!$A:$P,6,0),"")</f>
        <v>12333.83</v>
      </c>
    </row>
    <row r="871" spans="1:4" x14ac:dyDescent="0.25">
      <c r="A871" s="62">
        <f ca="1">VLOOKUP($A871,'Medical Examinations'!$A:$H,2,FALSE)</f>
        <v>24.7</v>
      </c>
      <c r="B871" s="35">
        <f ca="1">VLOOKUP($A871,'Medical Examinations'!$A:$H,3,FALSE)</f>
        <v>10.7</v>
      </c>
      <c r="C871" s="61">
        <f ca="1">IFERROR(VLOOKUP($A871,'Hospitalisation Details'!$A:$P,16,0),"")</f>
        <v>59</v>
      </c>
      <c r="D871" s="69">
        <f ca="1">IFERROR(VLOOKUP($A871,'Hospitalisation Details'!$A:$P,6,0),"")</f>
        <v>12323.94</v>
      </c>
    </row>
    <row r="872" spans="1:4" x14ac:dyDescent="0.25">
      <c r="A872" s="62">
        <f ca="1">VLOOKUP($A872,'Medical Examinations'!$A:$H,2,FALSE)</f>
        <v>26.78</v>
      </c>
      <c r="B872" s="35">
        <f ca="1">VLOOKUP($A872,'Medical Examinations'!$A:$H,3,FALSE)</f>
        <v>10.02</v>
      </c>
      <c r="C872" s="61">
        <f ca="1">IFERROR(VLOOKUP($A872,'Hospitalisation Details'!$A:$P,16,0),"")</f>
        <v>59</v>
      </c>
      <c r="D872" s="69">
        <f ca="1">IFERROR(VLOOKUP($A872,'Hospitalisation Details'!$A:$P,6,0),"")</f>
        <v>12299.59</v>
      </c>
    </row>
    <row r="873" spans="1:4" x14ac:dyDescent="0.25">
      <c r="A873" s="62">
        <f ca="1">VLOOKUP($A873,'Medical Examinations'!$A:$H,2,FALSE)</f>
        <v>45.8</v>
      </c>
      <c r="B873" s="35">
        <f ca="1">VLOOKUP($A873,'Medical Examinations'!$A:$H,3,FALSE)</f>
        <v>4.8499999999999996</v>
      </c>
      <c r="C873" s="61">
        <f ca="1">IFERROR(VLOOKUP($A873,'Hospitalisation Details'!$A:$P,16,0),"")</f>
        <v>32</v>
      </c>
      <c r="D873" s="69">
        <f ca="1">IFERROR(VLOOKUP($A873,'Hospitalisation Details'!$A:$P,6,0),"")</f>
        <v>12282.38</v>
      </c>
    </row>
    <row r="874" spans="1:4" x14ac:dyDescent="0.25">
      <c r="A874" s="62">
        <f ca="1">VLOOKUP($A874,'Medical Examinations'!$A:$H,2,FALSE)</f>
        <v>29</v>
      </c>
      <c r="B874" s="35">
        <f ca="1">VLOOKUP($A874,'Medical Examinations'!$A:$H,3,FALSE)</f>
        <v>4.3899999999999997</v>
      </c>
      <c r="C874" s="61">
        <f ca="1">IFERROR(VLOOKUP($A874,'Hospitalisation Details'!$A:$P,16,0),"")</f>
        <v>56</v>
      </c>
      <c r="D874" s="69">
        <f ca="1">IFERROR(VLOOKUP($A874,'Hospitalisation Details'!$A:$P,6,0),"")</f>
        <v>12282.03</v>
      </c>
    </row>
    <row r="875" spans="1:4" x14ac:dyDescent="0.25">
      <c r="A875" s="62">
        <f ca="1">VLOOKUP($A875,'Medical Examinations'!$A:$H,2,FALSE)</f>
        <v>33.534999999999997</v>
      </c>
      <c r="B875" s="35">
        <f ca="1">VLOOKUP($A875,'Medical Examinations'!$A:$H,3,FALSE)</f>
        <v>8.24</v>
      </c>
      <c r="C875" s="61">
        <f ca="1">IFERROR(VLOOKUP($A875,'Hospitalisation Details'!$A:$P,16,0),"")</f>
        <v>55</v>
      </c>
      <c r="D875" s="69">
        <f ca="1">IFERROR(VLOOKUP($A875,'Hospitalisation Details'!$A:$P,6,0),"")</f>
        <v>12269.69</v>
      </c>
    </row>
    <row r="876" spans="1:4" x14ac:dyDescent="0.25">
      <c r="A876" s="62">
        <f ca="1">VLOOKUP($A876,'Medical Examinations'!$A:$H,2,FALSE)</f>
        <v>32.774999999999999</v>
      </c>
      <c r="B876" s="35">
        <f ca="1">VLOOKUP($A876,'Medical Examinations'!$A:$H,3,FALSE)</f>
        <v>9.77</v>
      </c>
      <c r="C876" s="61">
        <f ca="1">IFERROR(VLOOKUP($A876,'Hospitalisation Details'!$A:$P,16,0),"")</f>
        <v>55</v>
      </c>
      <c r="D876" s="69">
        <f ca="1">IFERROR(VLOOKUP($A876,'Hospitalisation Details'!$A:$P,6,0),"")</f>
        <v>12268.63</v>
      </c>
    </row>
    <row r="877" spans="1:4" x14ac:dyDescent="0.25">
      <c r="A877" s="62">
        <f ca="1">VLOOKUP($A877,'Medical Examinations'!$A:$H,2,FALSE)</f>
        <v>37.51</v>
      </c>
      <c r="B877" s="35">
        <f ca="1">VLOOKUP($A877,'Medical Examinations'!$A:$H,3,FALSE)</f>
        <v>5.5</v>
      </c>
      <c r="C877" s="61">
        <f ca="1">IFERROR(VLOOKUP($A877,'Hospitalisation Details'!$A:$P,16,0),"")</f>
        <v>56</v>
      </c>
      <c r="D877" s="69">
        <f ca="1">IFERROR(VLOOKUP($A877,'Hospitalisation Details'!$A:$P,6,0),"")</f>
        <v>12265.51</v>
      </c>
    </row>
    <row r="878" spans="1:4" x14ac:dyDescent="0.25">
      <c r="A878" s="62">
        <f ca="1">VLOOKUP($A878,'Medical Examinations'!$A:$H,2,FALSE)</f>
        <v>39.86</v>
      </c>
      <c r="B878" s="35">
        <f ca="1">VLOOKUP($A878,'Medical Examinations'!$A:$H,3,FALSE)</f>
        <v>11.84</v>
      </c>
      <c r="C878" s="61">
        <f ca="1">IFERROR(VLOOKUP($A878,'Hospitalisation Details'!$A:$P,16,0),"")</f>
        <v>36</v>
      </c>
      <c r="D878" s="69">
        <f ca="1">IFERROR(VLOOKUP($A878,'Hospitalisation Details'!$A:$P,6,0),"")</f>
        <v>12255.04</v>
      </c>
    </row>
    <row r="879" spans="1:4" x14ac:dyDescent="0.25">
      <c r="A879" s="62">
        <f ca="1">VLOOKUP($A879,'Medical Examinations'!$A:$H,2,FALSE)</f>
        <v>42.13</v>
      </c>
      <c r="B879" s="35">
        <f ca="1">VLOOKUP($A879,'Medical Examinations'!$A:$H,3,FALSE)</f>
        <v>4.66</v>
      </c>
      <c r="C879" s="61">
        <f ca="1">IFERROR(VLOOKUP($A879,'Hospitalisation Details'!$A:$P,16,0),"")</f>
        <v>33</v>
      </c>
      <c r="D879" s="69">
        <f ca="1">IFERROR(VLOOKUP($A879,'Hospitalisation Details'!$A:$P,6,0),"")</f>
        <v>12254.44</v>
      </c>
    </row>
    <row r="880" spans="1:4" x14ac:dyDescent="0.25">
      <c r="A880" s="62">
        <f ca="1">VLOOKUP($A880,'Medical Examinations'!$A:$H,2,FALSE)</f>
        <v>35.99</v>
      </c>
      <c r="B880" s="35">
        <f ca="1">VLOOKUP($A880,'Medical Examinations'!$A:$H,3,FALSE)</f>
        <v>11.11</v>
      </c>
      <c r="C880" s="61">
        <f ca="1">IFERROR(VLOOKUP($A880,'Hospitalisation Details'!$A:$P,16,0),"")</f>
        <v>48</v>
      </c>
      <c r="D880" s="69">
        <f ca="1">IFERROR(VLOOKUP($A880,'Hospitalisation Details'!$A:$P,6,0),"")</f>
        <v>12245.17</v>
      </c>
    </row>
    <row r="881" spans="1:4" x14ac:dyDescent="0.25">
      <c r="A881" s="62">
        <f ca="1">VLOOKUP($A881,'Medical Examinations'!$A:$H,2,FALSE)</f>
        <v>35.200000000000003</v>
      </c>
      <c r="B881" s="35">
        <f ca="1">VLOOKUP($A881,'Medical Examinations'!$A:$H,3,FALSE)</f>
        <v>7.72</v>
      </c>
      <c r="C881" s="61">
        <f ca="1">IFERROR(VLOOKUP($A881,'Hospitalisation Details'!$A:$P,16,0),"")</f>
        <v>59</v>
      </c>
      <c r="D881" s="69">
        <f ca="1">IFERROR(VLOOKUP($A881,'Hospitalisation Details'!$A:$P,6,0),"")</f>
        <v>12244.53</v>
      </c>
    </row>
    <row r="882" spans="1:4" x14ac:dyDescent="0.25">
      <c r="A882" s="62">
        <f ca="1">VLOOKUP($A882,'Medical Examinations'!$A:$H,2,FALSE)</f>
        <v>29.91</v>
      </c>
      <c r="B882" s="35">
        <f ca="1">VLOOKUP($A882,'Medical Examinations'!$A:$H,3,FALSE)</f>
        <v>5.55</v>
      </c>
      <c r="C882" s="61">
        <f ca="1">IFERROR(VLOOKUP($A882,'Hospitalisation Details'!$A:$P,16,0),"")</f>
        <v>56</v>
      </c>
      <c r="D882" s="69">
        <f ca="1">IFERROR(VLOOKUP($A882,'Hospitalisation Details'!$A:$P,6,0),"")</f>
        <v>12237.73</v>
      </c>
    </row>
    <row r="883" spans="1:4" x14ac:dyDescent="0.25">
      <c r="A883" s="62">
        <f ca="1">VLOOKUP($A883,'Medical Examinations'!$A:$H,2,FALSE)</f>
        <v>36.479999999999997</v>
      </c>
      <c r="B883" s="35">
        <f ca="1">VLOOKUP($A883,'Medical Examinations'!$A:$H,3,FALSE)</f>
        <v>5.05</v>
      </c>
      <c r="C883" s="61">
        <f ca="1">IFERROR(VLOOKUP($A883,'Hospitalisation Details'!$A:$P,16,0),"")</f>
        <v>58</v>
      </c>
      <c r="D883" s="69">
        <f ca="1">IFERROR(VLOOKUP($A883,'Hospitalisation Details'!$A:$P,6,0),"")</f>
        <v>12235.84</v>
      </c>
    </row>
    <row r="884" spans="1:4" x14ac:dyDescent="0.25">
      <c r="A884" s="62">
        <f ca="1">VLOOKUP($A884,'Medical Examinations'!$A:$H,2,FALSE)</f>
        <v>27.5</v>
      </c>
      <c r="B884" s="35">
        <f ca="1">VLOOKUP($A884,'Medical Examinations'!$A:$H,3,FALSE)</f>
        <v>8.69</v>
      </c>
      <c r="C884" s="61">
        <f ca="1">IFERROR(VLOOKUP($A884,'Hospitalisation Details'!$A:$P,16,0),"")</f>
        <v>59</v>
      </c>
      <c r="D884" s="69">
        <f ca="1">IFERROR(VLOOKUP($A884,'Hospitalisation Details'!$A:$P,6,0),"")</f>
        <v>12233.83</v>
      </c>
    </row>
    <row r="885" spans="1:4" x14ac:dyDescent="0.25">
      <c r="A885" s="62">
        <f ca="1">VLOOKUP($A885,'Medical Examinations'!$A:$H,2,FALSE)</f>
        <v>33.44</v>
      </c>
      <c r="B885" s="35">
        <f ca="1">VLOOKUP($A885,'Medical Examinations'!$A:$H,3,FALSE)</f>
        <v>5.9</v>
      </c>
      <c r="C885" s="61">
        <f ca="1">IFERROR(VLOOKUP($A885,'Hospitalisation Details'!$A:$P,16,0),"")</f>
        <v>58</v>
      </c>
      <c r="D885" s="69">
        <f ca="1">IFERROR(VLOOKUP($A885,'Hospitalisation Details'!$A:$P,6,0),"")</f>
        <v>12231.61</v>
      </c>
    </row>
    <row r="886" spans="1:4" x14ac:dyDescent="0.25">
      <c r="A886" s="62">
        <f ca="1">VLOOKUP($A886,'Medical Examinations'!$A:$H,2,FALSE)</f>
        <v>28.215</v>
      </c>
      <c r="B886" s="35">
        <f ca="1">VLOOKUP($A886,'Medical Examinations'!$A:$H,3,FALSE)</f>
        <v>6.29</v>
      </c>
      <c r="C886" s="61">
        <f ca="1">IFERROR(VLOOKUP($A886,'Hospitalisation Details'!$A:$P,16,0),"")</f>
        <v>58</v>
      </c>
      <c r="D886" s="69">
        <f ca="1">IFERROR(VLOOKUP($A886,'Hospitalisation Details'!$A:$P,6,0),"")</f>
        <v>12224.35</v>
      </c>
    </row>
    <row r="887" spans="1:4" x14ac:dyDescent="0.25">
      <c r="A887" s="62">
        <f ca="1">VLOOKUP($A887,'Medical Examinations'!$A:$H,2,FALSE)</f>
        <v>27.17</v>
      </c>
      <c r="B887" s="35">
        <f ca="1">VLOOKUP($A887,'Medical Examinations'!$A:$H,3,FALSE)</f>
        <v>5.84</v>
      </c>
      <c r="C887" s="61">
        <f ca="1">IFERROR(VLOOKUP($A887,'Hospitalisation Details'!$A:$P,16,0),"")</f>
        <v>58</v>
      </c>
      <c r="D887" s="69">
        <f ca="1">IFERROR(VLOOKUP($A887,'Hospitalisation Details'!$A:$P,6,0),"")</f>
        <v>12222.9</v>
      </c>
    </row>
    <row r="888" spans="1:4" x14ac:dyDescent="0.25">
      <c r="A888" s="62">
        <f ca="1">VLOOKUP($A888,'Medical Examinations'!$A:$H,2,FALSE)</f>
        <v>35.380000000000003</v>
      </c>
      <c r="B888" s="35">
        <f ca="1">VLOOKUP($A888,'Medical Examinations'!$A:$H,3,FALSE)</f>
        <v>6.12</v>
      </c>
      <c r="C888" s="61">
        <f ca="1">IFERROR(VLOOKUP($A888,'Hospitalisation Details'!$A:$P,16,0),"")</f>
        <v>45</v>
      </c>
      <c r="D888" s="69">
        <f ca="1">IFERROR(VLOOKUP($A888,'Hospitalisation Details'!$A:$P,6,0),"")</f>
        <v>12218.7</v>
      </c>
    </row>
    <row r="889" spans="1:4" x14ac:dyDescent="0.25">
      <c r="A889" s="62">
        <f ca="1">VLOOKUP($A889,'Medical Examinations'!$A:$H,2,FALSE)</f>
        <v>43.48</v>
      </c>
      <c r="B889" s="35">
        <f ca="1">VLOOKUP($A889,'Medical Examinations'!$A:$H,3,FALSE)</f>
        <v>6.24</v>
      </c>
      <c r="C889" s="61">
        <f ca="1">IFERROR(VLOOKUP($A889,'Hospitalisation Details'!$A:$P,16,0),"")</f>
        <v>31</v>
      </c>
      <c r="D889" s="69">
        <f ca="1">IFERROR(VLOOKUP($A889,'Hospitalisation Details'!$A:$P,6,0),"")</f>
        <v>12198.64</v>
      </c>
    </row>
    <row r="890" spans="1:4" x14ac:dyDescent="0.25">
      <c r="A890" s="62">
        <f ca="1">VLOOKUP($A890,'Medical Examinations'!$A:$H,2,FALSE)</f>
        <v>41.73</v>
      </c>
      <c r="B890" s="35">
        <f ca="1">VLOOKUP($A890,'Medical Examinations'!$A:$H,3,FALSE)</f>
        <v>6.25</v>
      </c>
      <c r="C890" s="61">
        <f ca="1">IFERROR(VLOOKUP($A890,'Hospitalisation Details'!$A:$P,16,0),"")</f>
        <v>35</v>
      </c>
      <c r="D890" s="69">
        <f ca="1">IFERROR(VLOOKUP($A890,'Hospitalisation Details'!$A:$P,6,0),"")</f>
        <v>12148.2</v>
      </c>
    </row>
    <row r="891" spans="1:4" x14ac:dyDescent="0.25">
      <c r="A891" s="62">
        <f ca="1">VLOOKUP($A891,'Medical Examinations'!$A:$H,2,FALSE)</f>
        <v>28.9</v>
      </c>
      <c r="B891" s="35">
        <f ca="1">VLOOKUP($A891,'Medical Examinations'!$A:$H,3,FALSE)</f>
        <v>11.96</v>
      </c>
      <c r="C891" s="61">
        <f ca="1">IFERROR(VLOOKUP($A891,'Hospitalisation Details'!$A:$P,16,0),"")</f>
        <v>60</v>
      </c>
      <c r="D891" s="69">
        <f ca="1">IFERROR(VLOOKUP($A891,'Hospitalisation Details'!$A:$P,6,0),"")</f>
        <v>12146.97</v>
      </c>
    </row>
    <row r="892" spans="1:4" x14ac:dyDescent="0.25">
      <c r="A892" s="62">
        <f ca="1">VLOOKUP($A892,'Medical Examinations'!$A:$H,2,FALSE)</f>
        <v>25.74</v>
      </c>
      <c r="B892" s="35">
        <f ca="1">VLOOKUP($A892,'Medical Examinations'!$A:$H,3,FALSE)</f>
        <v>7.69</v>
      </c>
      <c r="C892" s="61">
        <f ca="1">IFERROR(VLOOKUP($A892,'Hospitalisation Details'!$A:$P,16,0),"")</f>
        <v>60</v>
      </c>
      <c r="D892" s="69">
        <f ca="1">IFERROR(VLOOKUP($A892,'Hospitalisation Details'!$A:$P,6,0),"")</f>
        <v>12142.58</v>
      </c>
    </row>
    <row r="893" spans="1:4" x14ac:dyDescent="0.25">
      <c r="A893" s="62">
        <f ca="1">VLOOKUP($A893,'Medical Examinations'!$A:$H,2,FALSE)</f>
        <v>36.06</v>
      </c>
      <c r="B893" s="35">
        <f ca="1">VLOOKUP($A893,'Medical Examinations'!$A:$H,3,FALSE)</f>
        <v>8.83</v>
      </c>
      <c r="C893" s="61">
        <f ca="1">IFERROR(VLOOKUP($A893,'Hospitalisation Details'!$A:$P,16,0),"")</f>
        <v>48</v>
      </c>
      <c r="D893" s="69">
        <f ca="1">IFERROR(VLOOKUP($A893,'Hospitalisation Details'!$A:$P,6,0),"")</f>
        <v>12137.6</v>
      </c>
    </row>
    <row r="894" spans="1:4" x14ac:dyDescent="0.25">
      <c r="A894" s="62">
        <f ca="1">VLOOKUP($A894,'Medical Examinations'!$A:$H,2,FALSE)</f>
        <v>43.28</v>
      </c>
      <c r="B894" s="35">
        <f ca="1">VLOOKUP($A894,'Medical Examinations'!$A:$H,3,FALSE)</f>
        <v>4.41</v>
      </c>
      <c r="C894" s="61">
        <f ca="1">IFERROR(VLOOKUP($A894,'Hospitalisation Details'!$A:$P,16,0),"")</f>
        <v>31</v>
      </c>
      <c r="D894" s="69">
        <f ca="1">IFERROR(VLOOKUP($A894,'Hospitalisation Details'!$A:$P,6,0),"")</f>
        <v>12130.8</v>
      </c>
    </row>
    <row r="895" spans="1:4" x14ac:dyDescent="0.25">
      <c r="A895" s="62">
        <f ca="1">VLOOKUP($A895,'Medical Examinations'!$A:$H,2,FALSE)</f>
        <v>28.785</v>
      </c>
      <c r="B895" s="35">
        <f ca="1">VLOOKUP($A895,'Medical Examinations'!$A:$H,3,FALSE)</f>
        <v>9.1</v>
      </c>
      <c r="C895" s="61">
        <f ca="1">IFERROR(VLOOKUP($A895,'Hospitalisation Details'!$A:$P,16,0),"")</f>
        <v>60</v>
      </c>
      <c r="D895" s="69">
        <f ca="1">IFERROR(VLOOKUP($A895,'Hospitalisation Details'!$A:$P,6,0),"")</f>
        <v>12129.61</v>
      </c>
    </row>
    <row r="896" spans="1:4" x14ac:dyDescent="0.25">
      <c r="A896" s="62">
        <f ca="1">VLOOKUP($A896,'Medical Examinations'!$A:$H,2,FALSE)</f>
        <v>25.46</v>
      </c>
      <c r="B896" s="35">
        <f ca="1">VLOOKUP($A896,'Medical Examinations'!$A:$H,3,FALSE)</f>
        <v>11.52</v>
      </c>
      <c r="C896" s="61">
        <f ca="1">IFERROR(VLOOKUP($A896,'Hospitalisation Details'!$A:$P,16,0),"")</f>
        <v>59</v>
      </c>
      <c r="D896" s="69">
        <f ca="1">IFERROR(VLOOKUP($A896,'Hospitalisation Details'!$A:$P,6,0),"")</f>
        <v>12124.99</v>
      </c>
    </row>
    <row r="897" spans="1:4" x14ac:dyDescent="0.25">
      <c r="A897" s="62">
        <f ca="1">VLOOKUP($A897,'Medical Examinations'!$A:$H,2,FALSE)</f>
        <v>30.8</v>
      </c>
      <c r="B897" s="35">
        <f ca="1">VLOOKUP($A897,'Medical Examinations'!$A:$H,3,FALSE)</f>
        <v>10.95</v>
      </c>
      <c r="C897" s="61">
        <f ca="1">IFERROR(VLOOKUP($A897,'Hospitalisation Details'!$A:$P,16,0),"")</f>
        <v>54</v>
      </c>
      <c r="D897" s="69">
        <f ca="1">IFERROR(VLOOKUP($A897,'Hospitalisation Details'!$A:$P,6,0),"")</f>
        <v>12105.32</v>
      </c>
    </row>
    <row r="898" spans="1:4" x14ac:dyDescent="0.25">
      <c r="A898" s="62">
        <f ca="1">VLOOKUP($A898,'Medical Examinations'!$A:$H,2,FALSE)</f>
        <v>28.88</v>
      </c>
      <c r="B898" s="35">
        <f ca="1">VLOOKUP($A898,'Medical Examinations'!$A:$H,3,FALSE)</f>
        <v>11.5</v>
      </c>
      <c r="C898" s="61">
        <f ca="1">IFERROR(VLOOKUP($A898,'Hospitalisation Details'!$A:$P,16,0),"")</f>
        <v>54</v>
      </c>
      <c r="D898" s="69">
        <f ca="1">IFERROR(VLOOKUP($A898,'Hospitalisation Details'!$A:$P,6,0),"")</f>
        <v>12096.65</v>
      </c>
    </row>
    <row r="899" spans="1:4" x14ac:dyDescent="0.25">
      <c r="A899" s="62">
        <f ca="1">VLOOKUP($A899,'Medical Examinations'!$A:$H,2,FALSE)</f>
        <v>23</v>
      </c>
      <c r="B899" s="35">
        <f ca="1">VLOOKUP($A899,'Medical Examinations'!$A:$H,3,FALSE)</f>
        <v>9.8800000000000008</v>
      </c>
      <c r="C899" s="61">
        <f ca="1">IFERROR(VLOOKUP($A899,'Hospitalisation Details'!$A:$P,16,0),"")</f>
        <v>54</v>
      </c>
      <c r="D899" s="69">
        <f ca="1">IFERROR(VLOOKUP($A899,'Hospitalisation Details'!$A:$P,6,0),"")</f>
        <v>12094.48</v>
      </c>
    </row>
    <row r="900" spans="1:4" x14ac:dyDescent="0.25">
      <c r="A900" s="62">
        <f ca="1">VLOOKUP($A900,'Medical Examinations'!$A:$H,2,FALSE)</f>
        <v>38.25</v>
      </c>
      <c r="B900" s="35">
        <f ca="1">VLOOKUP($A900,'Medical Examinations'!$A:$H,3,FALSE)</f>
        <v>6.2</v>
      </c>
      <c r="C900" s="61">
        <f ca="1">IFERROR(VLOOKUP($A900,'Hospitalisation Details'!$A:$P,16,0),"")</f>
        <v>38</v>
      </c>
      <c r="D900" s="69">
        <f ca="1">IFERROR(VLOOKUP($A900,'Hospitalisation Details'!$A:$P,6,0),"")</f>
        <v>12091.34</v>
      </c>
    </row>
    <row r="901" spans="1:4" x14ac:dyDescent="0.25">
      <c r="A901" s="62">
        <f ca="1">VLOOKUP($A901,'Medical Examinations'!$A:$H,2,FALSE)</f>
        <v>39.25</v>
      </c>
      <c r="B901" s="35">
        <f ca="1">VLOOKUP($A901,'Medical Examinations'!$A:$H,3,FALSE)</f>
        <v>8.41</v>
      </c>
      <c r="C901" s="61">
        <f ca="1">IFERROR(VLOOKUP($A901,'Hospitalisation Details'!$A:$P,16,0),"")</f>
        <v>36</v>
      </c>
      <c r="D901" s="69">
        <f ca="1">IFERROR(VLOOKUP($A901,'Hospitalisation Details'!$A:$P,6,0),"")</f>
        <v>12048.13</v>
      </c>
    </row>
    <row r="902" spans="1:4" x14ac:dyDescent="0.25">
      <c r="A902" s="62">
        <f ca="1">VLOOKUP($A902,'Medical Examinations'!$A:$H,2,FALSE)</f>
        <v>26.6</v>
      </c>
      <c r="B902" s="35">
        <f ca="1">VLOOKUP($A902,'Medical Examinations'!$A:$H,3,FALSE)</f>
        <v>5.07</v>
      </c>
      <c r="C902" s="61">
        <f ca="1">IFERROR(VLOOKUP($A902,'Hospitalisation Details'!$A:$P,16,0),"")</f>
        <v>56</v>
      </c>
      <c r="D902" s="69">
        <f ca="1">IFERROR(VLOOKUP($A902,'Hospitalisation Details'!$A:$P,6,0),"")</f>
        <v>12044.34</v>
      </c>
    </row>
    <row r="903" spans="1:4" x14ac:dyDescent="0.25">
      <c r="A903" s="62">
        <f ca="1">VLOOKUP($A903,'Medical Examinations'!$A:$H,2,FALSE)</f>
        <v>35.700000000000003</v>
      </c>
      <c r="B903" s="35">
        <f ca="1">VLOOKUP($A903,'Medical Examinations'!$A:$H,3,FALSE)</f>
        <v>4.0599999999999996</v>
      </c>
      <c r="C903" s="61">
        <f ca="1">IFERROR(VLOOKUP($A903,'Hospitalisation Details'!$A:$P,16,0),"")</f>
        <v>43</v>
      </c>
      <c r="D903" s="69">
        <f ca="1">IFERROR(VLOOKUP($A903,'Hospitalisation Details'!$A:$P,6,0),"")</f>
        <v>12035.18</v>
      </c>
    </row>
    <row r="904" spans="1:4" x14ac:dyDescent="0.25">
      <c r="A904" s="62">
        <f ca="1">VLOOKUP($A904,'Medical Examinations'!$A:$H,2,FALSE)</f>
        <v>20.100000000000001</v>
      </c>
      <c r="B904" s="35">
        <f ca="1">VLOOKUP($A904,'Medical Examinations'!$A:$H,3,FALSE)</f>
        <v>10.52</v>
      </c>
      <c r="C904" s="61">
        <f ca="1">IFERROR(VLOOKUP($A904,'Hospitalisation Details'!$A:$P,16,0),"")</f>
        <v>57</v>
      </c>
      <c r="D904" s="69">
        <f ca="1">IFERROR(VLOOKUP($A904,'Hospitalisation Details'!$A:$P,6,0),"")</f>
        <v>12032.33</v>
      </c>
    </row>
    <row r="905" spans="1:4" x14ac:dyDescent="0.25">
      <c r="A905" s="62">
        <f ca="1">VLOOKUP($A905,'Medical Examinations'!$A:$H,2,FALSE)</f>
        <v>22.23</v>
      </c>
      <c r="B905" s="35">
        <f ca="1">VLOOKUP($A905,'Medical Examinations'!$A:$H,3,FALSE)</f>
        <v>9.65</v>
      </c>
      <c r="C905" s="61">
        <f ca="1">IFERROR(VLOOKUP($A905,'Hospitalisation Details'!$A:$P,16,0),"")</f>
        <v>57</v>
      </c>
      <c r="D905" s="69">
        <f ca="1">IFERROR(VLOOKUP($A905,'Hospitalisation Details'!$A:$P,6,0),"")</f>
        <v>12029.29</v>
      </c>
    </row>
    <row r="906" spans="1:4" x14ac:dyDescent="0.25">
      <c r="A906" s="62">
        <f ca="1">VLOOKUP($A906,'Medical Examinations'!$A:$H,2,FALSE)</f>
        <v>36.47</v>
      </c>
      <c r="B906" s="35">
        <f ca="1">VLOOKUP($A906,'Medical Examinations'!$A:$H,3,FALSE)</f>
        <v>6.21</v>
      </c>
      <c r="C906" s="61">
        <f ca="1">IFERROR(VLOOKUP($A906,'Hospitalisation Details'!$A:$P,16,0),"")</f>
        <v>40</v>
      </c>
      <c r="D906" s="69">
        <f ca="1">IFERROR(VLOOKUP($A906,'Hospitalisation Details'!$A:$P,6,0),"")</f>
        <v>12001.29</v>
      </c>
    </row>
    <row r="907" spans="1:4" x14ac:dyDescent="0.25">
      <c r="A907" s="62">
        <f ca="1">VLOOKUP($A907,'Medical Examinations'!$A:$H,2,FALSE)</f>
        <v>49.64</v>
      </c>
      <c r="B907" s="35">
        <f ca="1">VLOOKUP($A907,'Medical Examinations'!$A:$H,3,FALSE)</f>
        <v>4.76</v>
      </c>
      <c r="C907" s="61">
        <f ca="1">IFERROR(VLOOKUP($A907,'Hospitalisation Details'!$A:$P,16,0),"")</f>
        <v>29</v>
      </c>
      <c r="D907" s="69">
        <f ca="1">IFERROR(VLOOKUP($A907,'Hospitalisation Details'!$A:$P,6,0),"")</f>
        <v>11994.89</v>
      </c>
    </row>
    <row r="908" spans="1:4" x14ac:dyDescent="0.25">
      <c r="A908" s="62">
        <f ca="1">VLOOKUP($A908,'Medical Examinations'!$A:$H,2,FALSE)</f>
        <v>36.799999999999997</v>
      </c>
      <c r="B908" s="35">
        <f ca="1">VLOOKUP($A908,'Medical Examinations'!$A:$H,3,FALSE)</f>
        <v>5.73</v>
      </c>
      <c r="C908" s="61">
        <f ca="1">IFERROR(VLOOKUP($A908,'Hospitalisation Details'!$A:$P,16,0),"")</f>
        <v>39</v>
      </c>
      <c r="D908" s="69">
        <f ca="1">IFERROR(VLOOKUP($A908,'Hospitalisation Details'!$A:$P,6,0),"")</f>
        <v>11987.68</v>
      </c>
    </row>
    <row r="909" spans="1:4" x14ac:dyDescent="0.25">
      <c r="A909" s="62">
        <f ca="1">VLOOKUP($A909,'Medical Examinations'!$A:$H,2,FALSE)</f>
        <v>33.880000000000003</v>
      </c>
      <c r="B909" s="35">
        <f ca="1">VLOOKUP($A909,'Medical Examinations'!$A:$H,3,FALSE)</f>
        <v>10.78</v>
      </c>
      <c r="C909" s="61">
        <f ca="1">IFERROR(VLOOKUP($A909,'Hospitalisation Details'!$A:$P,16,0),"")</f>
        <v>55</v>
      </c>
      <c r="D909" s="69">
        <f ca="1">IFERROR(VLOOKUP($A909,'Hospitalisation Details'!$A:$P,6,0),"")</f>
        <v>11987.17</v>
      </c>
    </row>
    <row r="910" spans="1:4" x14ac:dyDescent="0.25">
      <c r="A910" s="62">
        <f ca="1">VLOOKUP($A910,'Medical Examinations'!$A:$H,2,FALSE)</f>
        <v>32.01</v>
      </c>
      <c r="B910" s="35">
        <f ca="1">VLOOKUP($A910,'Medical Examinations'!$A:$H,3,FALSE)</f>
        <v>5.08</v>
      </c>
      <c r="C910" s="61">
        <f ca="1">IFERROR(VLOOKUP($A910,'Hospitalisation Details'!$A:$P,16,0),"")</f>
        <v>58</v>
      </c>
      <c r="D910" s="69">
        <f ca="1">IFERROR(VLOOKUP($A910,'Hospitalisation Details'!$A:$P,6,0),"")</f>
        <v>11946.63</v>
      </c>
    </row>
    <row r="911" spans="1:4" x14ac:dyDescent="0.25">
      <c r="A911" s="62">
        <f ca="1">VLOOKUP($A911,'Medical Examinations'!$A:$H,2,FALSE)</f>
        <v>33.630000000000003</v>
      </c>
      <c r="B911" s="35">
        <f ca="1">VLOOKUP($A911,'Medical Examinations'!$A:$H,3,FALSE)</f>
        <v>11.39</v>
      </c>
      <c r="C911" s="61">
        <f ca="1">IFERROR(VLOOKUP($A911,'Hospitalisation Details'!$A:$P,16,0),"")</f>
        <v>57</v>
      </c>
      <c r="D911" s="69">
        <f ca="1">IFERROR(VLOOKUP($A911,'Hospitalisation Details'!$A:$P,6,0),"")</f>
        <v>11945.13</v>
      </c>
    </row>
    <row r="912" spans="1:4" x14ac:dyDescent="0.25">
      <c r="A912" s="62">
        <f ca="1">VLOOKUP($A912,'Medical Examinations'!$A:$H,2,FALSE)</f>
        <v>34.865000000000002</v>
      </c>
      <c r="B912" s="35">
        <f ca="1">VLOOKUP($A912,'Medical Examinations'!$A:$H,3,FALSE)</f>
        <v>5.35</v>
      </c>
      <c r="C912" s="61">
        <f ca="1">IFERROR(VLOOKUP($A912,'Hospitalisation Details'!$A:$P,16,0),"")</f>
        <v>58</v>
      </c>
      <c r="D912" s="69">
        <f ca="1">IFERROR(VLOOKUP($A912,'Hospitalisation Details'!$A:$P,6,0),"")</f>
        <v>11944.59</v>
      </c>
    </row>
    <row r="913" spans="1:4" x14ac:dyDescent="0.25">
      <c r="A913" s="62">
        <f ca="1">VLOOKUP($A913,'Medical Examinations'!$A:$H,2,FALSE)</f>
        <v>43.11</v>
      </c>
      <c r="B913" s="35">
        <f ca="1">VLOOKUP($A913,'Medical Examinations'!$A:$H,3,FALSE)</f>
        <v>5.6</v>
      </c>
      <c r="C913" s="61">
        <f ca="1">IFERROR(VLOOKUP($A913,'Hospitalisation Details'!$A:$P,16,0),"")</f>
        <v>31</v>
      </c>
      <c r="D913" s="69">
        <f ca="1">IFERROR(VLOOKUP($A913,'Hospitalisation Details'!$A:$P,6,0),"")</f>
        <v>11941.83</v>
      </c>
    </row>
    <row r="914" spans="1:4" x14ac:dyDescent="0.25">
      <c r="A914" s="62">
        <f ca="1">VLOOKUP($A914,'Medical Examinations'!$A:$H,2,FALSE)</f>
        <v>30.305</v>
      </c>
      <c r="B914" s="35">
        <f ca="1">VLOOKUP($A914,'Medical Examinations'!$A:$H,3,FALSE)</f>
        <v>4.2699999999999996</v>
      </c>
      <c r="C914" s="61">
        <f ca="1">IFERROR(VLOOKUP($A914,'Hospitalisation Details'!$A:$P,16,0),"")</f>
        <v>58</v>
      </c>
      <c r="D914" s="69">
        <f ca="1">IFERROR(VLOOKUP($A914,'Hospitalisation Details'!$A:$P,6,0),"")</f>
        <v>11938.26</v>
      </c>
    </row>
    <row r="915" spans="1:4" x14ac:dyDescent="0.25">
      <c r="A915" s="62">
        <f ca="1">VLOOKUP($A915,'Medical Examinations'!$A:$H,2,FALSE)</f>
        <v>25.175000000000001</v>
      </c>
      <c r="B915" s="35">
        <f ca="1">VLOOKUP($A915,'Medical Examinations'!$A:$H,3,FALSE)</f>
        <v>5.57</v>
      </c>
      <c r="C915" s="61">
        <f ca="1">IFERROR(VLOOKUP($A915,'Hospitalisation Details'!$A:$P,16,0),"")</f>
        <v>58</v>
      </c>
      <c r="D915" s="69">
        <f ca="1">IFERROR(VLOOKUP($A915,'Hospitalisation Details'!$A:$P,6,0),"")</f>
        <v>11931.13</v>
      </c>
    </row>
    <row r="916" spans="1:4" x14ac:dyDescent="0.25">
      <c r="A916" s="62">
        <f ca="1">VLOOKUP($A916,'Medical Examinations'!$A:$H,2,FALSE)</f>
        <v>26.8</v>
      </c>
      <c r="B916" s="35">
        <f ca="1">VLOOKUP($A916,'Medical Examinations'!$A:$H,3,FALSE)</f>
        <v>5.68</v>
      </c>
      <c r="C916" s="61">
        <f ca="1">IFERROR(VLOOKUP($A916,'Hospitalisation Details'!$A:$P,16,0),"")</f>
        <v>58</v>
      </c>
      <c r="D916" s="69">
        <f ca="1">IFERROR(VLOOKUP($A916,'Hospitalisation Details'!$A:$P,6,0),"")</f>
        <v>11918.2</v>
      </c>
    </row>
    <row r="917" spans="1:4" x14ac:dyDescent="0.25">
      <c r="A917" s="62">
        <f ca="1">VLOOKUP($A917,'Medical Examinations'!$A:$H,2,FALSE)</f>
        <v>21.78</v>
      </c>
      <c r="B917" s="35">
        <f ca="1">VLOOKUP($A917,'Medical Examinations'!$A:$H,3,FALSE)</f>
        <v>5.3</v>
      </c>
      <c r="C917" s="61">
        <f ca="1">IFERROR(VLOOKUP($A917,'Hospitalisation Details'!$A:$P,16,0),"")</f>
        <v>19</v>
      </c>
      <c r="D917" s="69">
        <f ca="1">IFERROR(VLOOKUP($A917,'Hospitalisation Details'!$A:$P,6,0),"")</f>
        <v>11884.05</v>
      </c>
    </row>
    <row r="918" spans="1:4" x14ac:dyDescent="0.25">
      <c r="A918" s="62">
        <f ca="1">VLOOKUP($A918,'Medical Examinations'!$A:$H,2,FALSE)</f>
        <v>30.14</v>
      </c>
      <c r="B918" s="35">
        <f ca="1">VLOOKUP($A918,'Medical Examinations'!$A:$H,3,FALSE)</f>
        <v>9.4499999999999993</v>
      </c>
      <c r="C918" s="61">
        <f ca="1">IFERROR(VLOOKUP($A918,'Hospitalisation Details'!$A:$P,16,0),"")</f>
        <v>55</v>
      </c>
      <c r="D918" s="69">
        <f ca="1">IFERROR(VLOOKUP($A918,'Hospitalisation Details'!$A:$P,6,0),"")</f>
        <v>11881.97</v>
      </c>
    </row>
    <row r="919" spans="1:4" x14ac:dyDescent="0.25">
      <c r="A919" s="62">
        <f ca="1">VLOOKUP($A919,'Medical Examinations'!$A:$H,2,FALSE)</f>
        <v>29.7</v>
      </c>
      <c r="B919" s="35">
        <f ca="1">VLOOKUP($A919,'Medical Examinations'!$A:$H,3,FALSE)</f>
        <v>6.79</v>
      </c>
      <c r="C919" s="61">
        <f ca="1">IFERROR(VLOOKUP($A919,'Hospitalisation Details'!$A:$P,16,0),"")</f>
        <v>55</v>
      </c>
      <c r="D919" s="69">
        <f ca="1">IFERROR(VLOOKUP($A919,'Hospitalisation Details'!$A:$P,6,0),"")</f>
        <v>11881.36</v>
      </c>
    </row>
    <row r="920" spans="1:4" x14ac:dyDescent="0.25">
      <c r="A920" s="62">
        <f ca="1">VLOOKUP($A920,'Medical Examinations'!$A:$H,2,FALSE)</f>
        <v>32.395000000000003</v>
      </c>
      <c r="B920" s="35">
        <f ca="1">VLOOKUP($A920,'Medical Examinations'!$A:$H,3,FALSE)</f>
        <v>11.1</v>
      </c>
      <c r="C920" s="61">
        <f ca="1">IFERROR(VLOOKUP($A920,'Hospitalisation Details'!$A:$P,16,0),"")</f>
        <v>55</v>
      </c>
      <c r="D920" s="69">
        <f ca="1">IFERROR(VLOOKUP($A920,'Hospitalisation Details'!$A:$P,6,0),"")</f>
        <v>11879.1</v>
      </c>
    </row>
    <row r="921" spans="1:4" x14ac:dyDescent="0.25">
      <c r="A921" s="62">
        <f ca="1">VLOOKUP($A921,'Medical Examinations'!$A:$H,2,FALSE)</f>
        <v>36.64</v>
      </c>
      <c r="B921" s="35">
        <f ca="1">VLOOKUP($A921,'Medical Examinations'!$A:$H,3,FALSE)</f>
        <v>7.26</v>
      </c>
      <c r="C921" s="61">
        <f ca="1">IFERROR(VLOOKUP($A921,'Hospitalisation Details'!$A:$P,16,0),"")</f>
        <v>48</v>
      </c>
      <c r="D921" s="69">
        <f ca="1">IFERROR(VLOOKUP($A921,'Hospitalisation Details'!$A:$P,6,0),"")</f>
        <v>11858.56</v>
      </c>
    </row>
    <row r="922" spans="1:4" x14ac:dyDescent="0.25">
      <c r="A922" s="62">
        <f ca="1">VLOOKUP($A922,'Medical Examinations'!$A:$H,2,FALSE)</f>
        <v>39.049999999999997</v>
      </c>
      <c r="B922" s="35">
        <f ca="1">VLOOKUP($A922,'Medical Examinations'!$A:$H,3,FALSE)</f>
        <v>5.27</v>
      </c>
      <c r="C922" s="61">
        <f ca="1">IFERROR(VLOOKUP($A922,'Hospitalisation Details'!$A:$P,16,0),"")</f>
        <v>58</v>
      </c>
      <c r="D922" s="69">
        <f ca="1">IFERROR(VLOOKUP($A922,'Hospitalisation Details'!$A:$P,6,0),"")</f>
        <v>11856.41</v>
      </c>
    </row>
    <row r="923" spans="1:4" x14ac:dyDescent="0.25">
      <c r="A923" s="62">
        <f ca="1">VLOOKUP($A923,'Medical Examinations'!$A:$H,2,FALSE)</f>
        <v>33.1</v>
      </c>
      <c r="B923" s="35">
        <f ca="1">VLOOKUP($A923,'Medical Examinations'!$A:$H,3,FALSE)</f>
        <v>5.46</v>
      </c>
      <c r="C923" s="61">
        <f ca="1">IFERROR(VLOOKUP($A923,'Hospitalisation Details'!$A:$P,16,0),"")</f>
        <v>58</v>
      </c>
      <c r="D923" s="69">
        <f ca="1">IFERROR(VLOOKUP($A923,'Hospitalisation Details'!$A:$P,6,0),"")</f>
        <v>11848.14</v>
      </c>
    </row>
    <row r="924" spans="1:4" x14ac:dyDescent="0.25">
      <c r="A924" s="62">
        <f ca="1">VLOOKUP($A924,'Medical Examinations'!$A:$H,2,FALSE)</f>
        <v>31.824999999999999</v>
      </c>
      <c r="B924" s="35">
        <f ca="1">VLOOKUP($A924,'Medical Examinations'!$A:$H,3,FALSE)</f>
        <v>8.1300000000000008</v>
      </c>
      <c r="C924" s="61">
        <f ca="1">IFERROR(VLOOKUP($A924,'Hospitalisation Details'!$A:$P,16,0),"")</f>
        <v>57</v>
      </c>
      <c r="D924" s="69">
        <f ca="1">IFERROR(VLOOKUP($A924,'Hospitalisation Details'!$A:$P,6,0),"")</f>
        <v>11842.62</v>
      </c>
    </row>
    <row r="925" spans="1:4" x14ac:dyDescent="0.25">
      <c r="A925" s="62">
        <f ca="1">VLOOKUP($A925,'Medical Examinations'!$A:$H,2,FALSE)</f>
        <v>29</v>
      </c>
      <c r="B925" s="35">
        <f ca="1">VLOOKUP($A925,'Medical Examinations'!$A:$H,3,FALSE)</f>
        <v>4.25</v>
      </c>
      <c r="C925" s="61">
        <f ca="1">IFERROR(VLOOKUP($A925,'Hospitalisation Details'!$A:$P,16,0),"")</f>
        <v>58</v>
      </c>
      <c r="D925" s="69">
        <f ca="1">IFERROR(VLOOKUP($A925,'Hospitalisation Details'!$A:$P,6,0),"")</f>
        <v>11842.44</v>
      </c>
    </row>
    <row r="926" spans="1:4" x14ac:dyDescent="0.25">
      <c r="A926" s="62">
        <f ca="1">VLOOKUP($A926,'Medical Examinations'!$A:$H,2,FALSE)</f>
        <v>30.495000000000001</v>
      </c>
      <c r="B926" s="35">
        <f ca="1">VLOOKUP($A926,'Medical Examinations'!$A:$H,3,FALSE)</f>
        <v>8.68</v>
      </c>
      <c r="C926" s="61">
        <f ca="1">IFERROR(VLOOKUP($A926,'Hospitalisation Details'!$A:$P,16,0),"")</f>
        <v>57</v>
      </c>
      <c r="D926" s="69">
        <f ca="1">IFERROR(VLOOKUP($A926,'Hospitalisation Details'!$A:$P,6,0),"")</f>
        <v>11840.78</v>
      </c>
    </row>
    <row r="927" spans="1:4" x14ac:dyDescent="0.25">
      <c r="A927" s="62">
        <f ca="1">VLOOKUP($A927,'Medical Examinations'!$A:$H,2,FALSE)</f>
        <v>25.2</v>
      </c>
      <c r="B927" s="35">
        <f ca="1">VLOOKUP($A927,'Medical Examinations'!$A:$H,3,FALSE)</f>
        <v>6.25</v>
      </c>
      <c r="C927" s="61">
        <f ca="1">IFERROR(VLOOKUP($A927,'Hospitalisation Details'!$A:$P,16,0),"")</f>
        <v>58</v>
      </c>
      <c r="D927" s="69">
        <f ca="1">IFERROR(VLOOKUP($A927,'Hospitalisation Details'!$A:$P,6,0),"")</f>
        <v>11837.16</v>
      </c>
    </row>
    <row r="928" spans="1:4" x14ac:dyDescent="0.25">
      <c r="A928" s="62">
        <f ca="1">VLOOKUP($A928,'Medical Examinations'!$A:$H,2,FALSE)</f>
        <v>22.77</v>
      </c>
      <c r="B928" s="35">
        <f ca="1">VLOOKUP($A928,'Medical Examinations'!$A:$H,3,FALSE)</f>
        <v>4.47</v>
      </c>
      <c r="C928" s="61">
        <f ca="1">IFERROR(VLOOKUP($A928,'Hospitalisation Details'!$A:$P,16,0),"")</f>
        <v>58</v>
      </c>
      <c r="D928" s="69">
        <f ca="1">IFERROR(VLOOKUP($A928,'Hospitalisation Details'!$A:$P,6,0),"")</f>
        <v>11833.78</v>
      </c>
    </row>
    <row r="929" spans="1:4" x14ac:dyDescent="0.25">
      <c r="A929" s="62">
        <f ca="1">VLOOKUP($A929,'Medical Examinations'!$A:$H,2,FALSE)</f>
        <v>23.18</v>
      </c>
      <c r="B929" s="35">
        <f ca="1">VLOOKUP($A929,'Medical Examinations'!$A:$H,3,FALSE)</f>
        <v>8.31</v>
      </c>
      <c r="C929" s="61">
        <f ca="1">IFERROR(VLOOKUP($A929,'Hospitalisation Details'!$A:$P,16,0),"")</f>
        <v>57</v>
      </c>
      <c r="D929" s="69">
        <f ca="1">IFERROR(VLOOKUP($A929,'Hospitalisation Details'!$A:$P,6,0),"")</f>
        <v>11830.61</v>
      </c>
    </row>
    <row r="930" spans="1:4" x14ac:dyDescent="0.25">
      <c r="A930" s="62">
        <f ca="1">VLOOKUP($A930,'Medical Examinations'!$A:$H,2,FALSE)</f>
        <v>35.409999999999997</v>
      </c>
      <c r="B930" s="35">
        <f ca="1">VLOOKUP($A930,'Medical Examinations'!$A:$H,3,FALSE)</f>
        <v>5.68</v>
      </c>
      <c r="C930" s="61">
        <f ca="1">IFERROR(VLOOKUP($A930,'Hospitalisation Details'!$A:$P,16,0),"")</f>
        <v>40</v>
      </c>
      <c r="D930" s="69">
        <f ca="1">IFERROR(VLOOKUP($A930,'Hospitalisation Details'!$A:$P,6,0),"")</f>
        <v>11773.06</v>
      </c>
    </row>
    <row r="931" spans="1:4" x14ac:dyDescent="0.25">
      <c r="A931" s="62">
        <f ca="1">VLOOKUP($A931,'Medical Examinations'!$A:$H,2,FALSE)</f>
        <v>32.11</v>
      </c>
      <c r="B931" s="35">
        <f ca="1">VLOOKUP($A931,'Medical Examinations'!$A:$H,3,FALSE)</f>
        <v>4.75</v>
      </c>
      <c r="C931" s="61">
        <f ca="1">IFERROR(VLOOKUP($A931,'Hospitalisation Details'!$A:$P,16,0),"")</f>
        <v>56</v>
      </c>
      <c r="D931" s="69">
        <f ca="1">IFERROR(VLOOKUP($A931,'Hospitalisation Details'!$A:$P,6,0),"")</f>
        <v>11763</v>
      </c>
    </row>
    <row r="932" spans="1:4" x14ac:dyDescent="0.25">
      <c r="A932" s="62">
        <f ca="1">VLOOKUP($A932,'Medical Examinations'!$A:$H,2,FALSE)</f>
        <v>34.479999999999997</v>
      </c>
      <c r="B932" s="35">
        <f ca="1">VLOOKUP($A932,'Medical Examinations'!$A:$H,3,FALSE)</f>
        <v>6.31</v>
      </c>
      <c r="C932" s="61">
        <f ca="1">IFERROR(VLOOKUP($A932,'Hospitalisation Details'!$A:$P,16,0),"")</f>
        <v>43</v>
      </c>
      <c r="D932" s="69">
        <f ca="1">IFERROR(VLOOKUP($A932,'Hospitalisation Details'!$A:$P,6,0),"")</f>
        <v>11752.68</v>
      </c>
    </row>
    <row r="933" spans="1:4" x14ac:dyDescent="0.25">
      <c r="A933" s="62">
        <f ca="1">VLOOKUP($A933,'Medical Examinations'!$A:$H,2,FALSE)</f>
        <v>34.39</v>
      </c>
      <c r="B933" s="35">
        <f ca="1">VLOOKUP($A933,'Medical Examinations'!$A:$H,3,FALSE)</f>
        <v>6.28</v>
      </c>
      <c r="C933" s="61">
        <f ca="1">IFERROR(VLOOKUP($A933,'Hospitalisation Details'!$A:$P,16,0),"")</f>
        <v>58</v>
      </c>
      <c r="D933" s="69">
        <f ca="1">IFERROR(VLOOKUP($A933,'Hospitalisation Details'!$A:$P,6,0),"")</f>
        <v>11743.93</v>
      </c>
    </row>
    <row r="934" spans="1:4" x14ac:dyDescent="0.25">
      <c r="A934" s="62">
        <f ca="1">VLOOKUP($A934,'Medical Examinations'!$A:$H,2,FALSE)</f>
        <v>26.4</v>
      </c>
      <c r="B934" s="35">
        <f ca="1">VLOOKUP($A934,'Medical Examinations'!$A:$H,3,FALSE)</f>
        <v>9.2899999999999991</v>
      </c>
      <c r="C934" s="61">
        <f ca="1">IFERROR(VLOOKUP($A934,'Hospitalisation Details'!$A:$P,16,0),"")</f>
        <v>59</v>
      </c>
      <c r="D934" s="69">
        <f ca="1">IFERROR(VLOOKUP($A934,'Hospitalisation Details'!$A:$P,6,0),"")</f>
        <v>11743.3</v>
      </c>
    </row>
    <row r="935" spans="1:4" x14ac:dyDescent="0.25">
      <c r="A935" s="62">
        <f ca="1">VLOOKUP($A935,'Medical Examinations'!$A:$H,2,FALSE)</f>
        <v>28.1</v>
      </c>
      <c r="B935" s="35">
        <f ca="1">VLOOKUP($A935,'Medical Examinations'!$A:$H,3,FALSE)</f>
        <v>5.79</v>
      </c>
      <c r="C935" s="61">
        <f ca="1">IFERROR(VLOOKUP($A935,'Hospitalisation Details'!$A:$P,16,0),"")</f>
        <v>53</v>
      </c>
      <c r="D935" s="69">
        <f ca="1">IFERROR(VLOOKUP($A935,'Hospitalisation Details'!$A:$P,6,0),"")</f>
        <v>11741.73</v>
      </c>
    </row>
    <row r="936" spans="1:4" x14ac:dyDescent="0.25">
      <c r="A936" s="62">
        <f ca="1">VLOOKUP($A936,'Medical Examinations'!$A:$H,2,FALSE)</f>
        <v>27</v>
      </c>
      <c r="B936" s="35">
        <f ca="1">VLOOKUP($A936,'Medical Examinations'!$A:$H,3,FALSE)</f>
        <v>4.54</v>
      </c>
      <c r="C936" s="61">
        <f ca="1">IFERROR(VLOOKUP($A936,'Hospitalisation Details'!$A:$P,16,0),"")</f>
        <v>34</v>
      </c>
      <c r="D936" s="69">
        <f ca="1">IFERROR(VLOOKUP($A936,'Hospitalisation Details'!$A:$P,6,0),"")</f>
        <v>11737.85</v>
      </c>
    </row>
    <row r="937" spans="1:4" x14ac:dyDescent="0.25">
      <c r="A937" s="62">
        <f ca="1">VLOOKUP($A937,'Medical Examinations'!$A:$H,2,FALSE)</f>
        <v>28.594999999999999</v>
      </c>
      <c r="B937" s="35">
        <f ca="1">VLOOKUP($A937,'Medical Examinations'!$A:$H,3,FALSE)</f>
        <v>4.68</v>
      </c>
      <c r="C937" s="61">
        <f ca="1">IFERROR(VLOOKUP($A937,'Hospitalisation Details'!$A:$P,16,0),"")</f>
        <v>58</v>
      </c>
      <c r="D937" s="69">
        <f ca="1">IFERROR(VLOOKUP($A937,'Hospitalisation Details'!$A:$P,6,0),"")</f>
        <v>11735.88</v>
      </c>
    </row>
    <row r="938" spans="1:4" x14ac:dyDescent="0.25">
      <c r="A938" s="62">
        <f ca="1">VLOOKUP($A938,'Medical Examinations'!$A:$H,2,FALSE)</f>
        <v>36.799999999999997</v>
      </c>
      <c r="B938" s="35">
        <f ca="1">VLOOKUP($A938,'Medical Examinations'!$A:$H,3,FALSE)</f>
        <v>5.88</v>
      </c>
      <c r="C938" s="61">
        <f ca="1">IFERROR(VLOOKUP($A938,'Hospitalisation Details'!$A:$P,16,0),"")</f>
        <v>38</v>
      </c>
      <c r="D938" s="69">
        <f ca="1">IFERROR(VLOOKUP($A938,'Hospitalisation Details'!$A:$P,6,0),"")</f>
        <v>11730.82</v>
      </c>
    </row>
    <row r="939" spans="1:4" x14ac:dyDescent="0.25">
      <c r="A939" s="62">
        <f ca="1">VLOOKUP($A939,'Medical Examinations'!$A:$H,2,FALSE)</f>
        <v>23.75</v>
      </c>
      <c r="B939" s="35">
        <f ca="1">VLOOKUP($A939,'Medical Examinations'!$A:$H,3,FALSE)</f>
        <v>5.42</v>
      </c>
      <c r="C939" s="61">
        <f ca="1">IFERROR(VLOOKUP($A939,'Hospitalisation Details'!$A:$P,16,0),"")</f>
        <v>53</v>
      </c>
      <c r="D939" s="69">
        <f ca="1">IFERROR(VLOOKUP($A939,'Hospitalisation Details'!$A:$P,6,0),"")</f>
        <v>11729.68</v>
      </c>
    </row>
    <row r="940" spans="1:4" x14ac:dyDescent="0.25">
      <c r="A940" s="62">
        <f ca="1">VLOOKUP($A940,'Medical Examinations'!$A:$H,2,FALSE)</f>
        <v>35.619999999999997</v>
      </c>
      <c r="B940" s="35">
        <f ca="1">VLOOKUP($A940,'Medical Examinations'!$A:$H,3,FALSE)</f>
        <v>4.16</v>
      </c>
      <c r="C940" s="61">
        <f ca="1">IFERROR(VLOOKUP($A940,'Hospitalisation Details'!$A:$P,16,0),"")</f>
        <v>40</v>
      </c>
      <c r="D940" s="69">
        <f ca="1">IFERROR(VLOOKUP($A940,'Hospitalisation Details'!$A:$P,6,0),"")</f>
        <v>11712.97</v>
      </c>
    </row>
    <row r="941" spans="1:4" x14ac:dyDescent="0.25">
      <c r="A941" s="62">
        <f ca="1">VLOOKUP($A941,'Medical Examinations'!$A:$H,2,FALSE)</f>
        <v>30.69</v>
      </c>
      <c r="B941" s="35">
        <f ca="1">VLOOKUP($A941,'Medical Examinations'!$A:$H,3,FALSE)</f>
        <v>7.05</v>
      </c>
      <c r="C941" s="61">
        <f ca="1">IFERROR(VLOOKUP($A941,'Hospitalisation Details'!$A:$P,16,0),"")</f>
        <v>52</v>
      </c>
      <c r="D941" s="69">
        <f ca="1">IFERROR(VLOOKUP($A941,'Hospitalisation Details'!$A:$P,6,0),"")</f>
        <v>11696.52</v>
      </c>
    </row>
    <row r="942" spans="1:4" x14ac:dyDescent="0.25">
      <c r="A942" s="62">
        <f ca="1">VLOOKUP($A942,'Medical Examinations'!$A:$H,2,FALSE)</f>
        <v>35.799999999999997</v>
      </c>
      <c r="B942" s="35">
        <f ca="1">VLOOKUP($A942,'Medical Examinations'!$A:$H,3,FALSE)</f>
        <v>5.63</v>
      </c>
      <c r="C942" s="61">
        <f ca="1">IFERROR(VLOOKUP($A942,'Hospitalisation Details'!$A:$P,16,0),"")</f>
        <v>56</v>
      </c>
      <c r="D942" s="69">
        <f ca="1">IFERROR(VLOOKUP($A942,'Hospitalisation Details'!$A:$P,6,0),"")</f>
        <v>11674.13</v>
      </c>
    </row>
    <row r="943" spans="1:4" x14ac:dyDescent="0.25">
      <c r="A943" s="62">
        <f ca="1">VLOOKUP($A943,'Medical Examinations'!$A:$H,2,FALSE)</f>
        <v>28.785</v>
      </c>
      <c r="B943" s="35">
        <f ca="1">VLOOKUP($A943,'Medical Examinations'!$A:$H,3,FALSE)</f>
        <v>4.24</v>
      </c>
      <c r="C943" s="61">
        <f ca="1">IFERROR(VLOOKUP($A943,'Hospitalisation Details'!$A:$P,16,0),"")</f>
        <v>56</v>
      </c>
      <c r="D943" s="69">
        <f ca="1">IFERROR(VLOOKUP($A943,'Hospitalisation Details'!$A:$P,6,0),"")</f>
        <v>11658.38</v>
      </c>
    </row>
    <row r="944" spans="1:4" x14ac:dyDescent="0.25">
      <c r="A944" s="62">
        <f ca="1">VLOOKUP($A944,'Medical Examinations'!$A:$H,2,FALSE)</f>
        <v>28.594999999999999</v>
      </c>
      <c r="B944" s="35">
        <f ca="1">VLOOKUP($A944,'Medical Examinations'!$A:$H,3,FALSE)</f>
        <v>4.96</v>
      </c>
      <c r="C944" s="61">
        <f ca="1">IFERROR(VLOOKUP($A944,'Hospitalisation Details'!$A:$P,16,0),"")</f>
        <v>56</v>
      </c>
      <c r="D944" s="69">
        <f ca="1">IFERROR(VLOOKUP($A944,'Hospitalisation Details'!$A:$P,6,0),"")</f>
        <v>11658.12</v>
      </c>
    </row>
    <row r="945" spans="1:4" x14ac:dyDescent="0.25">
      <c r="A945" s="62">
        <f ca="1">VLOOKUP($A945,'Medical Examinations'!$A:$H,2,FALSE)</f>
        <v>48.75</v>
      </c>
      <c r="B945" s="35">
        <f ca="1">VLOOKUP($A945,'Medical Examinations'!$A:$H,3,FALSE)</f>
        <v>4.34</v>
      </c>
      <c r="C945" s="61">
        <f ca="1">IFERROR(VLOOKUP($A945,'Hospitalisation Details'!$A:$P,16,0),"")</f>
        <v>28</v>
      </c>
      <c r="D945" s="69">
        <f ca="1">IFERROR(VLOOKUP($A945,'Hospitalisation Details'!$A:$P,6,0),"")</f>
        <v>11657.81</v>
      </c>
    </row>
    <row r="946" spans="1:4" x14ac:dyDescent="0.25">
      <c r="A946" s="62">
        <f ca="1">VLOOKUP($A946,'Medical Examinations'!$A:$H,2,FALSE)</f>
        <v>28.31</v>
      </c>
      <c r="B946" s="35">
        <f ca="1">VLOOKUP($A946,'Medical Examinations'!$A:$H,3,FALSE)</f>
        <v>5.43</v>
      </c>
      <c r="C946" s="61">
        <f ca="1">IFERROR(VLOOKUP($A946,'Hospitalisation Details'!$A:$P,16,0),"")</f>
        <v>56</v>
      </c>
      <c r="D946" s="69">
        <f ca="1">IFERROR(VLOOKUP($A946,'Hospitalisation Details'!$A:$P,6,0),"")</f>
        <v>11657.72</v>
      </c>
    </row>
    <row r="947" spans="1:4" x14ac:dyDescent="0.25">
      <c r="A947" s="62">
        <f ca="1">VLOOKUP($A947,'Medical Examinations'!$A:$H,2,FALSE)</f>
        <v>38.39</v>
      </c>
      <c r="B947" s="35">
        <f ca="1">VLOOKUP($A947,'Medical Examinations'!$A:$H,3,FALSE)</f>
        <v>8.33</v>
      </c>
      <c r="C947" s="61">
        <f ca="1">IFERROR(VLOOKUP($A947,'Hospitalisation Details'!$A:$P,16,0),"")</f>
        <v>36</v>
      </c>
      <c r="D947" s="69">
        <f ca="1">IFERROR(VLOOKUP($A947,'Hospitalisation Details'!$A:$P,6,0),"")</f>
        <v>11625.11</v>
      </c>
    </row>
    <row r="948" spans="1:4" x14ac:dyDescent="0.25">
      <c r="A948" s="62">
        <f ca="1">VLOOKUP($A948,'Medical Examinations'!$A:$H,2,FALSE)</f>
        <v>25.87</v>
      </c>
      <c r="B948" s="35">
        <f ca="1">VLOOKUP($A948,'Medical Examinations'!$A:$H,3,FALSE)</f>
        <v>5.63</v>
      </c>
      <c r="C948" s="61">
        <f ca="1">IFERROR(VLOOKUP($A948,'Hospitalisation Details'!$A:$P,16,0),"")</f>
        <v>58</v>
      </c>
      <c r="D948" s="69">
        <f ca="1">IFERROR(VLOOKUP($A948,'Hospitalisation Details'!$A:$P,6,0),"")</f>
        <v>11602.75</v>
      </c>
    </row>
    <row r="949" spans="1:4" x14ac:dyDescent="0.25">
      <c r="A949" s="62">
        <f ca="1">VLOOKUP($A949,'Medical Examinations'!$A:$H,2,FALSE)</f>
        <v>43.7</v>
      </c>
      <c r="B949" s="35">
        <f ca="1">VLOOKUP($A949,'Medical Examinations'!$A:$H,3,FALSE)</f>
        <v>7.23</v>
      </c>
      <c r="C949" s="61">
        <f ca="1">IFERROR(VLOOKUP($A949,'Hospitalisation Details'!$A:$P,16,0),"")</f>
        <v>57</v>
      </c>
      <c r="D949" s="69">
        <f ca="1">IFERROR(VLOOKUP($A949,'Hospitalisation Details'!$A:$P,6,0),"")</f>
        <v>11576.13</v>
      </c>
    </row>
    <row r="950" spans="1:4" x14ac:dyDescent="0.25">
      <c r="A950" s="62">
        <f ca="1">VLOOKUP($A950,'Medical Examinations'!$A:$H,2,FALSE)</f>
        <v>40.945</v>
      </c>
      <c r="B950" s="35">
        <f ca="1">VLOOKUP($A950,'Medical Examinations'!$A:$H,3,FALSE)</f>
        <v>10.57</v>
      </c>
      <c r="C950" s="61">
        <f ca="1">IFERROR(VLOOKUP($A950,'Hospitalisation Details'!$A:$P,16,0),"")</f>
        <v>57</v>
      </c>
      <c r="D950" s="69">
        <f ca="1">IFERROR(VLOOKUP($A950,'Hospitalisation Details'!$A:$P,6,0),"")</f>
        <v>11566.3</v>
      </c>
    </row>
    <row r="951" spans="1:4" x14ac:dyDescent="0.25">
      <c r="A951" s="62">
        <f ca="1">VLOOKUP($A951,'Medical Examinations'!$A:$H,2,FALSE)</f>
        <v>27.94</v>
      </c>
      <c r="B951" s="35">
        <f ca="1">VLOOKUP($A951,'Medical Examinations'!$A:$H,3,FALSE)</f>
        <v>7.92</v>
      </c>
      <c r="C951" s="61">
        <f ca="1">IFERROR(VLOOKUP($A951,'Hospitalisation Details'!$A:$P,16,0),"")</f>
        <v>57</v>
      </c>
      <c r="D951" s="69">
        <f ca="1">IFERROR(VLOOKUP($A951,'Hospitalisation Details'!$A:$P,6,0),"")</f>
        <v>11554.22</v>
      </c>
    </row>
    <row r="952" spans="1:4" x14ac:dyDescent="0.25">
      <c r="A952" s="62">
        <f ca="1">VLOOKUP($A952,'Medical Examinations'!$A:$H,2,FALSE)</f>
        <v>31.9</v>
      </c>
      <c r="B952" s="35">
        <f ca="1">VLOOKUP($A952,'Medical Examinations'!$A:$H,3,FALSE)</f>
        <v>10.119999999999999</v>
      </c>
      <c r="C952" s="61">
        <f ca="1">IFERROR(VLOOKUP($A952,'Hospitalisation Details'!$A:$P,16,0),"")</f>
        <v>49</v>
      </c>
      <c r="D952" s="69">
        <f ca="1">IFERROR(VLOOKUP($A952,'Hospitalisation Details'!$A:$P,6,0),"")</f>
        <v>11552.9</v>
      </c>
    </row>
    <row r="953" spans="1:4" x14ac:dyDescent="0.25">
      <c r="A953" s="62">
        <f ca="1">VLOOKUP($A953,'Medical Examinations'!$A:$H,2,FALSE)</f>
        <v>31.64</v>
      </c>
      <c r="B953" s="35">
        <f ca="1">VLOOKUP($A953,'Medical Examinations'!$A:$H,3,FALSE)</f>
        <v>7.91</v>
      </c>
      <c r="C953" s="61">
        <f ca="1">IFERROR(VLOOKUP($A953,'Hospitalisation Details'!$A:$P,16,0),"")</f>
        <v>51</v>
      </c>
      <c r="D953" s="69">
        <f ca="1">IFERROR(VLOOKUP($A953,'Hospitalisation Details'!$A:$P,6,0),"")</f>
        <v>11540.25</v>
      </c>
    </row>
    <row r="954" spans="1:4" x14ac:dyDescent="0.25">
      <c r="A954" s="62">
        <f ca="1">VLOOKUP($A954,'Medical Examinations'!$A:$H,2,FALSE)</f>
        <v>46.7</v>
      </c>
      <c r="B954" s="35">
        <f ca="1">VLOOKUP($A954,'Medical Examinations'!$A:$H,3,FALSE)</f>
        <v>10.9</v>
      </c>
      <c r="C954" s="61">
        <f ca="1">IFERROR(VLOOKUP($A954,'Hospitalisation Details'!$A:$P,16,0),"")</f>
        <v>54</v>
      </c>
      <c r="D954" s="69">
        <f ca="1">IFERROR(VLOOKUP($A954,'Hospitalisation Details'!$A:$P,6,0),"")</f>
        <v>11538.42</v>
      </c>
    </row>
    <row r="955" spans="1:4" x14ac:dyDescent="0.25">
      <c r="A955" s="62">
        <f ca="1">VLOOKUP($A955,'Medical Examinations'!$A:$H,2,FALSE)</f>
        <v>18.335000000000001</v>
      </c>
      <c r="B955" s="35">
        <f ca="1">VLOOKUP($A955,'Medical Examinations'!$A:$H,3,FALSE)</f>
        <v>11.83</v>
      </c>
      <c r="C955" s="61">
        <f ca="1">IFERROR(VLOOKUP($A955,'Hospitalisation Details'!$A:$P,16,0),"")</f>
        <v>57</v>
      </c>
      <c r="D955" s="69">
        <f ca="1">IFERROR(VLOOKUP($A955,'Hospitalisation Details'!$A:$P,6,0),"")</f>
        <v>11534.87</v>
      </c>
    </row>
    <row r="956" spans="1:4" x14ac:dyDescent="0.25">
      <c r="A956" s="62">
        <f ca="1">VLOOKUP($A956,'Medical Examinations'!$A:$H,2,FALSE)</f>
        <v>31.24</v>
      </c>
      <c r="B956" s="35">
        <f ca="1">VLOOKUP($A956,'Medical Examinations'!$A:$H,3,FALSE)</f>
        <v>7.42</v>
      </c>
      <c r="C956" s="61">
        <f ca="1">IFERROR(VLOOKUP($A956,'Hospitalisation Details'!$A:$P,16,0),"")</f>
        <v>52</v>
      </c>
      <c r="D956" s="69">
        <f ca="1">IFERROR(VLOOKUP($A956,'Hospitalisation Details'!$A:$P,6,0),"")</f>
        <v>11530.12</v>
      </c>
    </row>
    <row r="957" spans="1:4" x14ac:dyDescent="0.25">
      <c r="A957" s="62">
        <f ca="1">VLOOKUP($A957,'Medical Examinations'!$A:$H,2,FALSE)</f>
        <v>39.22</v>
      </c>
      <c r="B957" s="35">
        <f ca="1">VLOOKUP($A957,'Medical Examinations'!$A:$H,3,FALSE)</f>
        <v>5.62</v>
      </c>
      <c r="C957" s="61">
        <f ca="1">IFERROR(VLOOKUP($A957,'Hospitalisation Details'!$A:$P,16,0),"")</f>
        <v>34</v>
      </c>
      <c r="D957" s="69">
        <f ca="1">IFERROR(VLOOKUP($A957,'Hospitalisation Details'!$A:$P,6,0),"")</f>
        <v>11524.25</v>
      </c>
    </row>
    <row r="958" spans="1:4" x14ac:dyDescent="0.25">
      <c r="A958" s="62">
        <f ca="1">VLOOKUP($A958,'Medical Examinations'!$A:$H,2,FALSE)</f>
        <v>24.414999999999999</v>
      </c>
      <c r="B958" s="35">
        <f ca="1">VLOOKUP($A958,'Medical Examinations'!$A:$H,3,FALSE)</f>
        <v>7.16</v>
      </c>
      <c r="C958" s="61">
        <f ca="1">IFERROR(VLOOKUP($A958,'Hospitalisation Details'!$A:$P,16,0),"")</f>
        <v>51</v>
      </c>
      <c r="D958" s="69">
        <f ca="1">IFERROR(VLOOKUP($A958,'Hospitalisation Details'!$A:$P,6,0),"")</f>
        <v>11520.1</v>
      </c>
    </row>
    <row r="959" spans="1:4" x14ac:dyDescent="0.25">
      <c r="A959" s="62">
        <f ca="1">VLOOKUP($A959,'Medical Examinations'!$A:$H,2,FALSE)</f>
        <v>32.299999999999997</v>
      </c>
      <c r="B959" s="35">
        <f ca="1">VLOOKUP($A959,'Medical Examinations'!$A:$H,3,FALSE)</f>
        <v>9.89</v>
      </c>
      <c r="C959" s="61">
        <f ca="1">IFERROR(VLOOKUP($A959,'Hospitalisation Details'!$A:$P,16,0),"")</f>
        <v>54</v>
      </c>
      <c r="D959" s="69">
        <f ca="1">IFERROR(VLOOKUP($A959,'Hospitalisation Details'!$A:$P,6,0),"")</f>
        <v>11512.41</v>
      </c>
    </row>
    <row r="960" spans="1:4" x14ac:dyDescent="0.25">
      <c r="A960" s="62">
        <f ca="1">VLOOKUP($A960,'Medical Examinations'!$A:$H,2,FALSE)</f>
        <v>39.94</v>
      </c>
      <c r="B960" s="35">
        <f ca="1">VLOOKUP($A960,'Medical Examinations'!$A:$H,3,FALSE)</f>
        <v>5.14</v>
      </c>
      <c r="C960" s="61">
        <f ca="1">IFERROR(VLOOKUP($A960,'Hospitalisation Details'!$A:$P,16,0),"")</f>
        <v>33</v>
      </c>
      <c r="D960" s="69">
        <f ca="1">IFERROR(VLOOKUP($A960,'Hospitalisation Details'!$A:$P,6,0),"")</f>
        <v>11511.61</v>
      </c>
    </row>
    <row r="961" spans="1:4" x14ac:dyDescent="0.25">
      <c r="A961" s="62">
        <f ca="1">VLOOKUP($A961,'Medical Examinations'!$A:$H,2,FALSE)</f>
        <v>30</v>
      </c>
      <c r="B961" s="35">
        <f ca="1">VLOOKUP($A961,'Medical Examinations'!$A:$H,3,FALSE)</f>
        <v>5.61</v>
      </c>
      <c r="C961" s="61">
        <f ca="1">IFERROR(VLOOKUP($A961,'Hospitalisation Details'!$A:$P,16,0),"")</f>
        <v>53</v>
      </c>
      <c r="D961" s="69">
        <f ca="1">IFERROR(VLOOKUP($A961,'Hospitalisation Details'!$A:$P,6,0),"")</f>
        <v>11497.69</v>
      </c>
    </row>
    <row r="962" spans="1:4" x14ac:dyDescent="0.25">
      <c r="A962" s="62">
        <f ca="1">VLOOKUP($A962,'Medical Examinations'!$A:$H,2,FALSE)</f>
        <v>35.340000000000003</v>
      </c>
      <c r="B962" s="35">
        <f ca="1">VLOOKUP($A962,'Medical Examinations'!$A:$H,3,FALSE)</f>
        <v>5.51</v>
      </c>
      <c r="C962" s="61">
        <f ca="1">IFERROR(VLOOKUP($A962,'Hospitalisation Details'!$A:$P,16,0),"")</f>
        <v>40</v>
      </c>
      <c r="D962" s="69">
        <f ca="1">IFERROR(VLOOKUP($A962,'Hospitalisation Details'!$A:$P,6,0),"")</f>
        <v>11492.46</v>
      </c>
    </row>
    <row r="963" spans="1:4" x14ac:dyDescent="0.25">
      <c r="A963" s="62">
        <f ca="1">VLOOKUP($A963,'Medical Examinations'!$A:$H,2,FALSE)</f>
        <v>32.204999999999998</v>
      </c>
      <c r="B963" s="35">
        <f ca="1">VLOOKUP($A963,'Medical Examinations'!$A:$H,3,FALSE)</f>
        <v>8.3800000000000008</v>
      </c>
      <c r="C963" s="61">
        <f ca="1">IFERROR(VLOOKUP($A963,'Hospitalisation Details'!$A:$P,16,0),"")</f>
        <v>52</v>
      </c>
      <c r="D963" s="69">
        <f ca="1">IFERROR(VLOOKUP($A963,'Hospitalisation Details'!$A:$P,6,0),"")</f>
        <v>11488.32</v>
      </c>
    </row>
    <row r="964" spans="1:4" x14ac:dyDescent="0.25">
      <c r="A964" s="62">
        <f ca="1">VLOOKUP($A964,'Medical Examinations'!$A:$H,2,FALSE)</f>
        <v>33.880000000000003</v>
      </c>
      <c r="B964" s="35">
        <f ca="1">VLOOKUP($A964,'Medical Examinations'!$A:$H,3,FALSE)</f>
        <v>4.68</v>
      </c>
      <c r="C964" s="61">
        <f ca="1">IFERROR(VLOOKUP($A964,'Hospitalisation Details'!$A:$P,16,0),"")</f>
        <v>18</v>
      </c>
      <c r="D964" s="69">
        <f ca="1">IFERROR(VLOOKUP($A964,'Hospitalisation Details'!$A:$P,6,0),"")</f>
        <v>11482.63</v>
      </c>
    </row>
    <row r="965" spans="1:4" x14ac:dyDescent="0.25">
      <c r="A965" s="62">
        <f ca="1">VLOOKUP($A965,'Medical Examinations'!$A:$H,2,FALSE)</f>
        <v>26.63</v>
      </c>
      <c r="B965" s="35">
        <f ca="1">VLOOKUP($A965,'Medical Examinations'!$A:$H,3,FALSE)</f>
        <v>4.3600000000000003</v>
      </c>
      <c r="C965" s="61">
        <f ca="1">IFERROR(VLOOKUP($A965,'Hospitalisation Details'!$A:$P,16,0),"")</f>
        <v>56</v>
      </c>
      <c r="D965" s="69">
        <f ca="1">IFERROR(VLOOKUP($A965,'Hospitalisation Details'!$A:$P,6,0),"")</f>
        <v>11478.14</v>
      </c>
    </row>
    <row r="966" spans="1:4" x14ac:dyDescent="0.25">
      <c r="A966" s="62">
        <f ca="1">VLOOKUP($A966,'Medical Examinations'!$A:$H,2,FALSE)</f>
        <v>28.7</v>
      </c>
      <c r="B966" s="35">
        <f ca="1">VLOOKUP($A966,'Medical Examinations'!$A:$H,3,FALSE)</f>
        <v>7.74</v>
      </c>
      <c r="C966" s="61">
        <f ca="1">IFERROR(VLOOKUP($A966,'Hospitalisation Details'!$A:$P,16,0),"")</f>
        <v>57</v>
      </c>
      <c r="D966" s="69">
        <f ca="1">IFERROR(VLOOKUP($A966,'Hospitalisation Details'!$A:$P,6,0),"")</f>
        <v>11455.28</v>
      </c>
    </row>
    <row r="967" spans="1:4" x14ac:dyDescent="0.25">
      <c r="A967" s="62">
        <f ca="1">VLOOKUP($A967,'Medical Examinations'!$A:$H,2,FALSE)</f>
        <v>25.65</v>
      </c>
      <c r="B967" s="35">
        <f ca="1">VLOOKUP($A967,'Medical Examinations'!$A:$H,3,FALSE)</f>
        <v>4.05</v>
      </c>
      <c r="C967" s="61">
        <f ca="1">IFERROR(VLOOKUP($A967,'Hospitalisation Details'!$A:$P,16,0),"")</f>
        <v>56</v>
      </c>
      <c r="D967" s="69">
        <f ca="1">IFERROR(VLOOKUP($A967,'Hospitalisation Details'!$A:$P,6,0),"")</f>
        <v>11454.02</v>
      </c>
    </row>
    <row r="968" spans="1:4" x14ac:dyDescent="0.25">
      <c r="A968" s="62">
        <f ca="1">VLOOKUP($A968,'Medical Examinations'!$A:$H,2,FALSE)</f>
        <v>36.384999999999998</v>
      </c>
      <c r="B968" s="35">
        <f ca="1">VLOOKUP($A968,'Medical Examinations'!$A:$H,3,FALSE)</f>
        <v>11.49</v>
      </c>
      <c r="C968" s="61">
        <f ca="1">IFERROR(VLOOKUP($A968,'Hospitalisation Details'!$A:$P,16,0),"")</f>
        <v>51</v>
      </c>
      <c r="D968" s="69">
        <f ca="1">IFERROR(VLOOKUP($A968,'Hospitalisation Details'!$A:$P,6,0),"")</f>
        <v>11436.74</v>
      </c>
    </row>
    <row r="969" spans="1:4" x14ac:dyDescent="0.25">
      <c r="A969" s="62">
        <f ca="1">VLOOKUP($A969,'Medical Examinations'!$A:$H,2,FALSE)</f>
        <v>34.69</v>
      </c>
      <c r="B969" s="35">
        <f ca="1">VLOOKUP($A969,'Medical Examinations'!$A:$H,3,FALSE)</f>
        <v>5.65</v>
      </c>
      <c r="C969" s="61">
        <f ca="1">IFERROR(VLOOKUP($A969,'Hospitalisation Details'!$A:$P,16,0),"")</f>
        <v>42</v>
      </c>
      <c r="D969" s="69">
        <f ca="1">IFERROR(VLOOKUP($A969,'Hospitalisation Details'!$A:$P,6,0),"")</f>
        <v>11435.74</v>
      </c>
    </row>
    <row r="970" spans="1:4" x14ac:dyDescent="0.25">
      <c r="A970" s="62">
        <f ca="1">VLOOKUP($A970,'Medical Examinations'!$A:$H,2,FALSE)</f>
        <v>37.68</v>
      </c>
      <c r="B970" s="35">
        <f ca="1">VLOOKUP($A970,'Medical Examinations'!$A:$H,3,FALSE)</f>
        <v>4.29</v>
      </c>
      <c r="C970" s="61">
        <f ca="1">IFERROR(VLOOKUP($A970,'Hospitalisation Details'!$A:$P,16,0),"")</f>
        <v>37</v>
      </c>
      <c r="D970" s="69">
        <f ca="1">IFERROR(VLOOKUP($A970,'Hospitalisation Details'!$A:$P,6,0),"")</f>
        <v>11419.49</v>
      </c>
    </row>
    <row r="971" spans="1:4" x14ac:dyDescent="0.25">
      <c r="A971" s="62">
        <f ca="1">VLOOKUP($A971,'Medical Examinations'!$A:$H,2,FALSE)</f>
        <v>35.49</v>
      </c>
      <c r="B971" s="35">
        <f ca="1">VLOOKUP($A971,'Medical Examinations'!$A:$H,3,FALSE)</f>
        <v>4.74</v>
      </c>
      <c r="C971" s="61">
        <f ca="1">IFERROR(VLOOKUP($A971,'Hospitalisation Details'!$A:$P,16,0),"")</f>
        <v>39</v>
      </c>
      <c r="D971" s="69">
        <f ca="1">IFERROR(VLOOKUP($A971,'Hospitalisation Details'!$A:$P,6,0),"")</f>
        <v>11412.02</v>
      </c>
    </row>
    <row r="972" spans="1:4" x14ac:dyDescent="0.25">
      <c r="A972" s="62">
        <f ca="1">VLOOKUP($A972,'Medical Examinations'!$A:$H,2,FALSE)</f>
        <v>44.7</v>
      </c>
      <c r="B972" s="35">
        <f ca="1">VLOOKUP($A972,'Medical Examinations'!$A:$H,3,FALSE)</f>
        <v>7.6</v>
      </c>
      <c r="C972" s="61">
        <f ca="1">IFERROR(VLOOKUP($A972,'Hospitalisation Details'!$A:$P,16,0),"")</f>
        <v>52</v>
      </c>
      <c r="D972" s="69">
        <f ca="1">IFERROR(VLOOKUP($A972,'Hospitalisation Details'!$A:$P,6,0),"")</f>
        <v>11411.69</v>
      </c>
    </row>
    <row r="973" spans="1:4" x14ac:dyDescent="0.25">
      <c r="A973" s="62">
        <f ca="1">VLOOKUP($A973,'Medical Examinations'!$A:$H,2,FALSE)</f>
        <v>38.380000000000003</v>
      </c>
      <c r="B973" s="35">
        <f ca="1">VLOOKUP($A973,'Medical Examinations'!$A:$H,3,FALSE)</f>
        <v>8.5</v>
      </c>
      <c r="C973" s="61">
        <f ca="1">IFERROR(VLOOKUP($A973,'Hospitalisation Details'!$A:$P,16,0),"")</f>
        <v>52</v>
      </c>
      <c r="D973" s="69">
        <f ca="1">IFERROR(VLOOKUP($A973,'Hospitalisation Details'!$A:$P,6,0),"")</f>
        <v>11396.9</v>
      </c>
    </row>
    <row r="974" spans="1:4" x14ac:dyDescent="0.25">
      <c r="A974" s="62">
        <f ca="1">VLOOKUP($A974,'Medical Examinations'!$A:$H,2,FALSE)</f>
        <v>35.244999999999997</v>
      </c>
      <c r="B974" s="35">
        <f ca="1">VLOOKUP($A974,'Medical Examinations'!$A:$H,3,FALSE)</f>
        <v>11.22</v>
      </c>
      <c r="C974" s="61">
        <f ca="1">IFERROR(VLOOKUP($A974,'Hospitalisation Details'!$A:$P,16,0),"")</f>
        <v>55</v>
      </c>
      <c r="D974" s="69">
        <f ca="1">IFERROR(VLOOKUP($A974,'Hospitalisation Details'!$A:$P,6,0),"")</f>
        <v>11394.07</v>
      </c>
    </row>
    <row r="975" spans="1:4" x14ac:dyDescent="0.25">
      <c r="A975" s="62">
        <f ca="1">VLOOKUP($A975,'Medical Examinations'!$A:$H,2,FALSE)</f>
        <v>49.84</v>
      </c>
      <c r="B975" s="35">
        <f ca="1">VLOOKUP($A975,'Medical Examinations'!$A:$H,3,FALSE)</f>
        <v>5.0999999999999996</v>
      </c>
      <c r="C975" s="61">
        <f ca="1">IFERROR(VLOOKUP($A975,'Hospitalisation Details'!$A:$P,16,0),"")</f>
        <v>25</v>
      </c>
      <c r="D975" s="69">
        <f ca="1">IFERROR(VLOOKUP($A975,'Hospitalisation Details'!$A:$P,6,0),"")</f>
        <v>11388.27</v>
      </c>
    </row>
    <row r="976" spans="1:4" x14ac:dyDescent="0.25">
      <c r="A976" s="62">
        <f ca="1">VLOOKUP($A976,'Medical Examinations'!$A:$H,2,FALSE)</f>
        <v>49.06</v>
      </c>
      <c r="B976" s="35">
        <f ca="1">VLOOKUP($A976,'Medical Examinations'!$A:$H,3,FALSE)</f>
        <v>5.43</v>
      </c>
      <c r="C976" s="61">
        <f ca="1">IFERROR(VLOOKUP($A976,'Hospitalisation Details'!$A:$P,16,0),"")</f>
        <v>58</v>
      </c>
      <c r="D976" s="69">
        <f ca="1">IFERROR(VLOOKUP($A976,'Hospitalisation Details'!$A:$P,6,0),"")</f>
        <v>11381.33</v>
      </c>
    </row>
    <row r="977" spans="1:4" x14ac:dyDescent="0.25">
      <c r="A977" s="62">
        <f ca="1">VLOOKUP($A977,'Medical Examinations'!$A:$H,2,FALSE)</f>
        <v>30.88</v>
      </c>
      <c r="B977" s="35">
        <f ca="1">VLOOKUP($A977,'Medical Examinations'!$A:$H,3,FALSE)</f>
        <v>5.82</v>
      </c>
      <c r="C977" s="61">
        <f ca="1">IFERROR(VLOOKUP($A977,'Hospitalisation Details'!$A:$P,16,0),"")</f>
        <v>50</v>
      </c>
      <c r="D977" s="69">
        <f ca="1">IFERROR(VLOOKUP($A977,'Hospitalisation Details'!$A:$P,6,0),"")</f>
        <v>11378.57</v>
      </c>
    </row>
    <row r="978" spans="1:4" x14ac:dyDescent="0.25">
      <c r="A978" s="62">
        <f ca="1">VLOOKUP($A978,'Medical Examinations'!$A:$H,2,FALSE)</f>
        <v>33.35</v>
      </c>
      <c r="B978" s="35">
        <f ca="1">VLOOKUP($A978,'Medical Examinations'!$A:$H,3,FALSE)</f>
        <v>6.05</v>
      </c>
      <c r="C978" s="61">
        <f ca="1">IFERROR(VLOOKUP($A978,'Hospitalisation Details'!$A:$P,16,0),"")</f>
        <v>44</v>
      </c>
      <c r="D978" s="69">
        <f ca="1">IFERROR(VLOOKUP($A978,'Hospitalisation Details'!$A:$P,6,0),"")</f>
        <v>11369.39</v>
      </c>
    </row>
    <row r="979" spans="1:4" x14ac:dyDescent="0.25">
      <c r="A979" s="62">
        <f ca="1">VLOOKUP($A979,'Medical Examinations'!$A:$H,2,FALSE)</f>
        <v>38</v>
      </c>
      <c r="B979" s="35">
        <f ca="1">VLOOKUP($A979,'Medical Examinations'!$A:$H,3,FALSE)</f>
        <v>6.38</v>
      </c>
      <c r="C979" s="61">
        <f ca="1">IFERROR(VLOOKUP($A979,'Hospitalisation Details'!$A:$P,16,0),"")</f>
        <v>58</v>
      </c>
      <c r="D979" s="69">
        <f ca="1">IFERROR(VLOOKUP($A979,'Hospitalisation Details'!$A:$P,6,0),"")</f>
        <v>11365.95</v>
      </c>
    </row>
    <row r="980" spans="1:4" x14ac:dyDescent="0.25">
      <c r="A980" s="62">
        <f ca="1">VLOOKUP($A980,'Medical Examinations'!$A:$H,2,FALSE)</f>
        <v>36.08</v>
      </c>
      <c r="B980" s="35">
        <f ca="1">VLOOKUP($A980,'Medical Examinations'!$A:$H,3,FALSE)</f>
        <v>5.73</v>
      </c>
      <c r="C980" s="61">
        <f ca="1">IFERROR(VLOOKUP($A980,'Hospitalisation Details'!$A:$P,16,0),"")</f>
        <v>58</v>
      </c>
      <c r="D980" s="69">
        <f ca="1">IFERROR(VLOOKUP($A980,'Hospitalisation Details'!$A:$P,6,0),"")</f>
        <v>11363.28</v>
      </c>
    </row>
    <row r="981" spans="1:4" x14ac:dyDescent="0.25">
      <c r="A981" s="62">
        <f ca="1">VLOOKUP($A981,'Medical Examinations'!$A:$H,2,FALSE)</f>
        <v>35.700000000000003</v>
      </c>
      <c r="B981" s="35">
        <f ca="1">VLOOKUP($A981,'Medical Examinations'!$A:$H,3,FALSE)</f>
        <v>5.47</v>
      </c>
      <c r="C981" s="61">
        <f ca="1">IFERROR(VLOOKUP($A981,'Hospitalisation Details'!$A:$P,16,0),"")</f>
        <v>58</v>
      </c>
      <c r="D981" s="69">
        <f ca="1">IFERROR(VLOOKUP($A981,'Hospitalisation Details'!$A:$P,6,0),"")</f>
        <v>11362.76</v>
      </c>
    </row>
    <row r="982" spans="1:4" x14ac:dyDescent="0.25">
      <c r="A982" s="62">
        <f ca="1">VLOOKUP($A982,'Medical Examinations'!$A:$H,2,FALSE)</f>
        <v>34.01</v>
      </c>
      <c r="B982" s="35">
        <f ca="1">VLOOKUP($A982,'Medical Examinations'!$A:$H,3,FALSE)</f>
        <v>11.3</v>
      </c>
      <c r="C982" s="61">
        <f ca="1">IFERROR(VLOOKUP($A982,'Hospitalisation Details'!$A:$P,16,0),"")</f>
        <v>57</v>
      </c>
      <c r="D982" s="69">
        <f ca="1">IFERROR(VLOOKUP($A982,'Hospitalisation Details'!$A:$P,6,0),"")</f>
        <v>11356.66</v>
      </c>
    </row>
    <row r="983" spans="1:4" x14ac:dyDescent="0.25">
      <c r="A983" s="62">
        <f ca="1">VLOOKUP($A983,'Medical Examinations'!$A:$H,2,FALSE)</f>
        <v>31.54</v>
      </c>
      <c r="B983" s="35">
        <f ca="1">VLOOKUP($A983,'Medical Examinations'!$A:$H,3,FALSE)</f>
        <v>6.72</v>
      </c>
      <c r="C983" s="61">
        <f ca="1">IFERROR(VLOOKUP($A983,'Hospitalisation Details'!$A:$P,16,0),"")</f>
        <v>57</v>
      </c>
      <c r="D983" s="69">
        <f ca="1">IFERROR(VLOOKUP($A983,'Hospitalisation Details'!$A:$P,6,0),"")</f>
        <v>11353.23</v>
      </c>
    </row>
    <row r="984" spans="1:4" x14ac:dyDescent="0.25">
      <c r="A984" s="62">
        <f ca="1">VLOOKUP($A984,'Medical Examinations'!$A:$H,2,FALSE)</f>
        <v>23.3</v>
      </c>
      <c r="B984" s="35">
        <f ca="1">VLOOKUP($A984,'Medical Examinations'!$A:$H,3,FALSE)</f>
        <v>5.36</v>
      </c>
      <c r="C984" s="61">
        <f ca="1">IFERROR(VLOOKUP($A984,'Hospitalisation Details'!$A:$P,16,0),"")</f>
        <v>58</v>
      </c>
      <c r="D984" s="69">
        <f ca="1">IFERROR(VLOOKUP($A984,'Hospitalisation Details'!$A:$P,6,0),"")</f>
        <v>11345.52</v>
      </c>
    </row>
    <row r="985" spans="1:4" x14ac:dyDescent="0.25">
      <c r="A985" s="62">
        <f ca="1">VLOOKUP($A985,'Medical Examinations'!$A:$H,2,FALSE)</f>
        <v>27.75</v>
      </c>
      <c r="B985" s="35">
        <f ca="1">VLOOKUP($A985,'Medical Examinations'!$A:$H,3,FALSE)</f>
        <v>9.8800000000000008</v>
      </c>
      <c r="C985" s="61">
        <f ca="1">IFERROR(VLOOKUP($A985,'Hospitalisation Details'!$A:$P,16,0),"")</f>
        <v>54</v>
      </c>
      <c r="D985" s="69">
        <f ca="1">IFERROR(VLOOKUP($A985,'Hospitalisation Details'!$A:$P,6,0),"")</f>
        <v>11344.32</v>
      </c>
    </row>
    <row r="986" spans="1:4" x14ac:dyDescent="0.25">
      <c r="A986" s="62">
        <f ca="1">VLOOKUP($A986,'Medical Examinations'!$A:$H,2,FALSE)</f>
        <v>42.46</v>
      </c>
      <c r="B986" s="35">
        <f ca="1">VLOOKUP($A986,'Medical Examinations'!$A:$H,3,FALSE)</f>
        <v>4.1100000000000003</v>
      </c>
      <c r="C986" s="61">
        <f ca="1">IFERROR(VLOOKUP($A986,'Hospitalisation Details'!$A:$P,16,0),"")</f>
        <v>33</v>
      </c>
      <c r="D986" s="69">
        <f ca="1">IFERROR(VLOOKUP($A986,'Hospitalisation Details'!$A:$P,6,0),"")</f>
        <v>11326.71</v>
      </c>
    </row>
    <row r="987" spans="1:4" x14ac:dyDescent="0.25">
      <c r="A987" s="62">
        <f ca="1">VLOOKUP($A987,'Medical Examinations'!$A:$H,2,FALSE)</f>
        <v>54.47</v>
      </c>
      <c r="B987" s="35">
        <f ca="1">VLOOKUP($A987,'Medical Examinations'!$A:$H,3,FALSE)</f>
        <v>7.48</v>
      </c>
      <c r="C987" s="61">
        <f ca="1">IFERROR(VLOOKUP($A987,'Hospitalisation Details'!$A:$P,16,0),"")</f>
        <v>20</v>
      </c>
      <c r="D987" s="69">
        <f ca="1">IFERROR(VLOOKUP($A987,'Hospitalisation Details'!$A:$P,6,0),"")</f>
        <v>11321.49</v>
      </c>
    </row>
    <row r="988" spans="1:4" x14ac:dyDescent="0.25">
      <c r="A988" s="62">
        <f ca="1">VLOOKUP($A988,'Medical Examinations'!$A:$H,2,FALSE)</f>
        <v>24.93</v>
      </c>
      <c r="B988" s="35">
        <f ca="1">VLOOKUP($A988,'Medical Examinations'!$A:$H,3,FALSE)</f>
        <v>9.18</v>
      </c>
      <c r="C988" s="61">
        <f ca="1">IFERROR(VLOOKUP($A988,'Hospitalisation Details'!$A:$P,16,0),"")</f>
        <v>59</v>
      </c>
      <c r="D988" s="69">
        <f ca="1">IFERROR(VLOOKUP($A988,'Hospitalisation Details'!$A:$P,6,0),"")</f>
        <v>11319.12</v>
      </c>
    </row>
    <row r="989" spans="1:4" x14ac:dyDescent="0.25">
      <c r="A989" s="62">
        <f ca="1">VLOOKUP($A989,'Medical Examinations'!$A:$H,2,FALSE)</f>
        <v>48.12</v>
      </c>
      <c r="B989" s="35">
        <f ca="1">VLOOKUP($A989,'Medical Examinations'!$A:$H,3,FALSE)</f>
        <v>4.51</v>
      </c>
      <c r="C989" s="61">
        <f ca="1">IFERROR(VLOOKUP($A989,'Hospitalisation Details'!$A:$P,16,0),"")</f>
        <v>27</v>
      </c>
      <c r="D989" s="69">
        <f ca="1">IFERROR(VLOOKUP($A989,'Hospitalisation Details'!$A:$P,6,0),"")</f>
        <v>11318.57</v>
      </c>
    </row>
    <row r="990" spans="1:4" x14ac:dyDescent="0.25">
      <c r="A990" s="62">
        <f ca="1">VLOOKUP($A990,'Medical Examinations'!$A:$H,2,FALSE)</f>
        <v>24.91</v>
      </c>
      <c r="B990" s="35">
        <f ca="1">VLOOKUP($A990,'Medical Examinations'!$A:$H,3,FALSE)</f>
        <v>7.33</v>
      </c>
      <c r="C990" s="61">
        <f ca="1">IFERROR(VLOOKUP($A990,'Hospitalisation Details'!$A:$P,16,0),"")</f>
        <v>59</v>
      </c>
      <c r="D990" s="69">
        <f ca="1">IFERROR(VLOOKUP($A990,'Hospitalisation Details'!$A:$P,6,0),"")</f>
        <v>11312.33</v>
      </c>
    </row>
    <row r="991" spans="1:4" x14ac:dyDescent="0.25">
      <c r="A991" s="62">
        <f ca="1">VLOOKUP($A991,'Medical Examinations'!$A:$H,2,FALSE)</f>
        <v>27.645</v>
      </c>
      <c r="B991" s="35">
        <f ca="1">VLOOKUP($A991,'Medical Examinations'!$A:$H,3,FALSE)</f>
        <v>10.56</v>
      </c>
      <c r="C991" s="61">
        <f ca="1">IFERROR(VLOOKUP($A991,'Hospitalisation Details'!$A:$P,16,0),"")</f>
        <v>54</v>
      </c>
      <c r="D991" s="69">
        <f ca="1">IFERROR(VLOOKUP($A991,'Hospitalisation Details'!$A:$P,6,0),"")</f>
        <v>11305.93</v>
      </c>
    </row>
    <row r="992" spans="1:4" x14ac:dyDescent="0.25">
      <c r="A992" s="62">
        <f ca="1">VLOOKUP($A992,'Medical Examinations'!$A:$H,2,FALSE)</f>
        <v>33.700000000000003</v>
      </c>
      <c r="B992" s="35">
        <f ca="1">VLOOKUP($A992,'Medical Examinations'!$A:$H,3,FALSE)</f>
        <v>4.01</v>
      </c>
      <c r="C992" s="61">
        <f ca="1">IFERROR(VLOOKUP($A992,'Hospitalisation Details'!$A:$P,16,0),"")</f>
        <v>50</v>
      </c>
      <c r="D992" s="69">
        <f ca="1">IFERROR(VLOOKUP($A992,'Hospitalisation Details'!$A:$P,6,0),"")</f>
        <v>11299.34</v>
      </c>
    </row>
    <row r="993" spans="1:4" x14ac:dyDescent="0.25">
      <c r="A993" s="62">
        <f ca="1">VLOOKUP($A993,'Medical Examinations'!$A:$H,2,FALSE)</f>
        <v>38.93</v>
      </c>
      <c r="B993" s="35">
        <f ca="1">VLOOKUP($A993,'Medical Examinations'!$A:$H,3,FALSE)</f>
        <v>5.64</v>
      </c>
      <c r="C993" s="61">
        <f ca="1">IFERROR(VLOOKUP($A993,'Hospitalisation Details'!$A:$P,16,0),"")</f>
        <v>34</v>
      </c>
      <c r="D993" s="69">
        <f ca="1">IFERROR(VLOOKUP($A993,'Hospitalisation Details'!$A:$P,6,0),"")</f>
        <v>11294.57</v>
      </c>
    </row>
    <row r="994" spans="1:4" x14ac:dyDescent="0.25">
      <c r="A994" s="62">
        <f ca="1">VLOOKUP($A994,'Medical Examinations'!$A:$H,2,FALSE)</f>
        <v>32.774999999999999</v>
      </c>
      <c r="B994" s="35">
        <f ca="1">VLOOKUP($A994,'Medical Examinations'!$A:$H,3,FALSE)</f>
        <v>8.02</v>
      </c>
      <c r="C994" s="61">
        <f ca="1">IFERROR(VLOOKUP($A994,'Hospitalisation Details'!$A:$P,16,0),"")</f>
        <v>52</v>
      </c>
      <c r="D994" s="69">
        <f ca="1">IFERROR(VLOOKUP($A994,'Hospitalisation Details'!$A:$P,6,0),"")</f>
        <v>11289.11</v>
      </c>
    </row>
    <row r="995" spans="1:4" x14ac:dyDescent="0.25">
      <c r="A995" s="62">
        <f ca="1">VLOOKUP($A995,'Medical Examinations'!$A:$H,2,FALSE)</f>
        <v>29.83</v>
      </c>
      <c r="B995" s="35">
        <f ca="1">VLOOKUP($A995,'Medical Examinations'!$A:$H,3,FALSE)</f>
        <v>7.2</v>
      </c>
      <c r="C995" s="61">
        <f ca="1">IFERROR(VLOOKUP($A995,'Hospitalisation Details'!$A:$P,16,0),"")</f>
        <v>55</v>
      </c>
      <c r="D995" s="69">
        <f ca="1">IFERROR(VLOOKUP($A995,'Hospitalisation Details'!$A:$P,6,0),"")</f>
        <v>11286.54</v>
      </c>
    </row>
    <row r="996" spans="1:4" x14ac:dyDescent="0.25">
      <c r="A996" s="62">
        <f ca="1">VLOOKUP($A996,'Medical Examinations'!$A:$H,2,FALSE)</f>
        <v>28.31</v>
      </c>
      <c r="B996" s="35">
        <f ca="1">VLOOKUP($A996,'Medical Examinations'!$A:$H,3,FALSE)</f>
        <v>4.55</v>
      </c>
      <c r="C996" s="61">
        <f ca="1">IFERROR(VLOOKUP($A996,'Hospitalisation Details'!$A:$P,16,0),"")</f>
        <v>18</v>
      </c>
      <c r="D996" s="69">
        <f ca="1">IFERROR(VLOOKUP($A996,'Hospitalisation Details'!$A:$P,6,0),"")</f>
        <v>11272.33</v>
      </c>
    </row>
    <row r="997" spans="1:4" x14ac:dyDescent="0.25">
      <c r="A997" s="62">
        <f ca="1">VLOOKUP($A997,'Medical Examinations'!$A:$H,2,FALSE)</f>
        <v>29.79</v>
      </c>
      <c r="B997" s="35">
        <f ca="1">VLOOKUP($A997,'Medical Examinations'!$A:$H,3,FALSE)</f>
        <v>9.0299999999999994</v>
      </c>
      <c r="C997" s="61">
        <f ca="1">IFERROR(VLOOKUP($A997,'Hospitalisation Details'!$A:$P,16,0),"")</f>
        <v>51</v>
      </c>
      <c r="D997" s="69">
        <f ca="1">IFERROR(VLOOKUP($A997,'Hospitalisation Details'!$A:$P,6,0),"")</f>
        <v>11265.71</v>
      </c>
    </row>
    <row r="998" spans="1:4" x14ac:dyDescent="0.25">
      <c r="A998" s="62">
        <f ca="1">VLOOKUP($A998,'Medical Examinations'!$A:$H,2,FALSE)</f>
        <v>36.6</v>
      </c>
      <c r="B998" s="35">
        <f ca="1">VLOOKUP($A998,'Medical Examinations'!$A:$H,3,FALSE)</f>
        <v>5.2</v>
      </c>
      <c r="C998" s="61">
        <f ca="1">IFERROR(VLOOKUP($A998,'Hospitalisation Details'!$A:$P,16,0),"")</f>
        <v>53</v>
      </c>
      <c r="D998" s="69">
        <f ca="1">IFERROR(VLOOKUP($A998,'Hospitalisation Details'!$A:$P,6,0),"")</f>
        <v>11264.54</v>
      </c>
    </row>
    <row r="999" spans="1:4" x14ac:dyDescent="0.25">
      <c r="A999" s="62">
        <f ca="1">VLOOKUP($A999,'Medical Examinations'!$A:$H,2,FALSE)</f>
        <v>35.93</v>
      </c>
      <c r="B999" s="35">
        <f ca="1">VLOOKUP($A999,'Medical Examinations'!$A:$H,3,FALSE)</f>
        <v>8.3000000000000007</v>
      </c>
      <c r="C999" s="61">
        <f ca="1">IFERROR(VLOOKUP($A999,'Hospitalisation Details'!$A:$P,16,0),"")</f>
        <v>41</v>
      </c>
      <c r="D999" s="69">
        <f ca="1">IFERROR(VLOOKUP($A999,'Hospitalisation Details'!$A:$P,6,0),"")</f>
        <v>11255.29</v>
      </c>
    </row>
    <row r="1000" spans="1:4" x14ac:dyDescent="0.25">
      <c r="A1000" s="62">
        <f ca="1">VLOOKUP($A1000,'Medical Examinations'!$A:$H,2,FALSE)</f>
        <v>28.6</v>
      </c>
      <c r="B1000" s="35">
        <f ca="1">VLOOKUP($A1000,'Medical Examinations'!$A:$H,3,FALSE)</f>
        <v>5.56</v>
      </c>
      <c r="C1000" s="61">
        <f ca="1">IFERROR(VLOOKUP($A1000,'Hospitalisation Details'!$A:$P,16,0),"")</f>
        <v>53</v>
      </c>
      <c r="D1000" s="69">
        <f ca="1">IFERROR(VLOOKUP($A1000,'Hospitalisation Details'!$A:$P,6,0),"")</f>
        <v>11253.42</v>
      </c>
    </row>
    <row r="1001" spans="1:4" x14ac:dyDescent="0.25">
      <c r="A1001" s="62">
        <f ca="1">VLOOKUP($A1001,'Medical Examinations'!$A:$H,2,FALSE)</f>
        <v>39.17</v>
      </c>
      <c r="B1001" s="35">
        <f ca="1">VLOOKUP($A1001,'Medical Examinations'!$A:$H,3,FALSE)</f>
        <v>4.1500000000000004</v>
      </c>
      <c r="C1001" s="61">
        <f ca="1">IFERROR(VLOOKUP($A1001,'Hospitalisation Details'!$A:$P,16,0),"")</f>
        <v>33</v>
      </c>
      <c r="D1001" s="69">
        <f ca="1">IFERROR(VLOOKUP($A1001,'Hospitalisation Details'!$A:$P,6,0),"")</f>
        <v>11250.43</v>
      </c>
    </row>
    <row r="1002" spans="1:4" x14ac:dyDescent="0.25">
      <c r="A1002" s="62">
        <f ca="1">VLOOKUP($A1002,'Medical Examinations'!$A:$H,2,FALSE)</f>
        <v>26.41</v>
      </c>
      <c r="B1002" s="35">
        <f ca="1">VLOOKUP($A1002,'Medical Examinations'!$A:$H,3,FALSE)</f>
        <v>5.99</v>
      </c>
      <c r="C1002" s="61">
        <f ca="1">IFERROR(VLOOKUP($A1002,'Hospitalisation Details'!$A:$P,16,0),"")</f>
        <v>53</v>
      </c>
      <c r="D1002" s="69">
        <f ca="1">IFERROR(VLOOKUP($A1002,'Hospitalisation Details'!$A:$P,6,0),"")</f>
        <v>11244.38</v>
      </c>
    </row>
    <row r="1003" spans="1:4" x14ac:dyDescent="0.25">
      <c r="A1003" s="62">
        <f ca="1">VLOOKUP($A1003,'Medical Examinations'!$A:$H,2,FALSE)</f>
        <v>30.63</v>
      </c>
      <c r="B1003" s="35">
        <f ca="1">VLOOKUP($A1003,'Medical Examinations'!$A:$H,3,FALSE)</f>
        <v>5.8</v>
      </c>
      <c r="C1003" s="61">
        <f ca="1">IFERROR(VLOOKUP($A1003,'Hospitalisation Details'!$A:$P,16,0),"")</f>
        <v>46</v>
      </c>
      <c r="D1003" s="69">
        <f ca="1">IFERROR(VLOOKUP($A1003,'Hospitalisation Details'!$A:$P,6,0),"")</f>
        <v>11217.35</v>
      </c>
    </row>
    <row r="1004" spans="1:4" x14ac:dyDescent="0.25">
      <c r="A1004" s="62">
        <f ca="1">VLOOKUP($A1004,'Medical Examinations'!$A:$H,2,FALSE)</f>
        <v>31.73</v>
      </c>
      <c r="B1004" s="35">
        <f ca="1">VLOOKUP($A1004,'Medical Examinations'!$A:$H,3,FALSE)</f>
        <v>7.32</v>
      </c>
      <c r="C1004" s="61">
        <f ca="1">IFERROR(VLOOKUP($A1004,'Hospitalisation Details'!$A:$P,16,0),"")</f>
        <v>52</v>
      </c>
      <c r="D1004" s="69">
        <f ca="1">IFERROR(VLOOKUP($A1004,'Hospitalisation Details'!$A:$P,6,0),"")</f>
        <v>11187.66</v>
      </c>
    </row>
    <row r="1005" spans="1:4" x14ac:dyDescent="0.25">
      <c r="A1005" s="62">
        <f ca="1">VLOOKUP($A1005,'Medical Examinations'!$A:$H,2,FALSE)</f>
        <v>30.7</v>
      </c>
      <c r="B1005" s="35">
        <f ca="1">VLOOKUP($A1005,'Medical Examinations'!$A:$H,3,FALSE)</f>
        <v>5.16</v>
      </c>
      <c r="C1005" s="61">
        <f ca="1">IFERROR(VLOOKUP($A1005,'Hospitalisation Details'!$A:$P,16,0),"")</f>
        <v>50</v>
      </c>
      <c r="D1005" s="69">
        <f ca="1">IFERROR(VLOOKUP($A1005,'Hospitalisation Details'!$A:$P,6,0),"")</f>
        <v>11186.2</v>
      </c>
    </row>
    <row r="1006" spans="1:4" x14ac:dyDescent="0.25">
      <c r="A1006" s="62">
        <f ca="1">VLOOKUP($A1006,'Medical Examinations'!$A:$H,2,FALSE)</f>
        <v>25.934999999999999</v>
      </c>
      <c r="B1006" s="35">
        <f ca="1">VLOOKUP($A1006,'Medical Examinations'!$A:$H,3,FALSE)</f>
        <v>5.96</v>
      </c>
      <c r="C1006" s="61">
        <f ca="1">IFERROR(VLOOKUP($A1006,'Hospitalisation Details'!$A:$P,16,0),"")</f>
        <v>56</v>
      </c>
      <c r="D1006" s="69">
        <f ca="1">IFERROR(VLOOKUP($A1006,'Hospitalisation Details'!$A:$P,6,0),"")</f>
        <v>11165.42</v>
      </c>
    </row>
    <row r="1007" spans="1:4" x14ac:dyDescent="0.25">
      <c r="A1007" s="62">
        <f ca="1">VLOOKUP($A1007,'Medical Examinations'!$A:$H,2,FALSE)</f>
        <v>35.9</v>
      </c>
      <c r="B1007" s="35">
        <f ca="1">VLOOKUP($A1007,'Medical Examinations'!$A:$H,3,FALSE)</f>
        <v>4.8499999999999996</v>
      </c>
      <c r="C1007" s="61">
        <f ca="1">IFERROR(VLOOKUP($A1007,'Hospitalisation Details'!$A:$P,16,0),"")</f>
        <v>53</v>
      </c>
      <c r="D1007" s="69">
        <f ca="1">IFERROR(VLOOKUP($A1007,'Hospitalisation Details'!$A:$P,6,0),"")</f>
        <v>11163.57</v>
      </c>
    </row>
    <row r="1008" spans="1:4" x14ac:dyDescent="0.25">
      <c r="A1008" s="62">
        <f ca="1">VLOOKUP($A1008,'Medical Examinations'!$A:$H,2,FALSE)</f>
        <v>26.7</v>
      </c>
      <c r="B1008" s="35">
        <f ca="1">VLOOKUP($A1008,'Medical Examinations'!$A:$H,3,FALSE)</f>
        <v>5.09</v>
      </c>
      <c r="C1008" s="61">
        <f ca="1">IFERROR(VLOOKUP($A1008,'Hospitalisation Details'!$A:$P,16,0),"")</f>
        <v>53</v>
      </c>
      <c r="D1008" s="69">
        <f ca="1">IFERROR(VLOOKUP($A1008,'Hospitalisation Details'!$A:$P,6,0),"")</f>
        <v>11150.78</v>
      </c>
    </row>
    <row r="1009" spans="1:4" x14ac:dyDescent="0.25">
      <c r="A1009" s="62">
        <f ca="1">VLOOKUP($A1009,'Medical Examinations'!$A:$H,2,FALSE)</f>
        <v>33.71</v>
      </c>
      <c r="B1009" s="35">
        <f ca="1">VLOOKUP($A1009,'Medical Examinations'!$A:$H,3,FALSE)</f>
        <v>4.9400000000000004</v>
      </c>
      <c r="C1009" s="61">
        <f ca="1">IFERROR(VLOOKUP($A1009,'Hospitalisation Details'!$A:$P,16,0),"")</f>
        <v>42</v>
      </c>
      <c r="D1009" s="69">
        <f ca="1">IFERROR(VLOOKUP($A1009,'Hospitalisation Details'!$A:$P,6,0),"")</f>
        <v>11103.33</v>
      </c>
    </row>
    <row r="1010" spans="1:4" x14ac:dyDescent="0.25">
      <c r="A1010" s="62">
        <f ca="1">VLOOKUP($A1010,'Medical Examinations'!$A:$H,2,FALSE)</f>
        <v>41.91</v>
      </c>
      <c r="B1010" s="35">
        <f ca="1">VLOOKUP($A1010,'Medical Examinations'!$A:$H,3,FALSE)</f>
        <v>4.92</v>
      </c>
      <c r="C1010" s="61">
        <f ca="1">IFERROR(VLOOKUP($A1010,'Hospitalisation Details'!$A:$P,16,0),"")</f>
        <v>56</v>
      </c>
      <c r="D1010" s="69">
        <f ca="1">IFERROR(VLOOKUP($A1010,'Hospitalisation Details'!$A:$P,6,0),"")</f>
        <v>11093.62</v>
      </c>
    </row>
    <row r="1011" spans="1:4" x14ac:dyDescent="0.25">
      <c r="A1011" s="62">
        <f ca="1">VLOOKUP($A1011,'Medical Examinations'!$A:$H,2,FALSE)</f>
        <v>39.82</v>
      </c>
      <c r="B1011" s="35">
        <f ca="1">VLOOKUP($A1011,'Medical Examinations'!$A:$H,3,FALSE)</f>
        <v>6.05</v>
      </c>
      <c r="C1011" s="61">
        <f ca="1">IFERROR(VLOOKUP($A1011,'Hospitalisation Details'!$A:$P,16,0),"")</f>
        <v>56</v>
      </c>
      <c r="D1011" s="69">
        <f ca="1">IFERROR(VLOOKUP($A1011,'Hospitalisation Details'!$A:$P,6,0),"")</f>
        <v>11090.72</v>
      </c>
    </row>
    <row r="1012" spans="1:4" x14ac:dyDescent="0.25">
      <c r="A1012" s="62">
        <f ca="1">VLOOKUP($A1012,'Medical Examinations'!$A:$H,2,FALSE)</f>
        <v>28.12</v>
      </c>
      <c r="B1012" s="35">
        <f ca="1">VLOOKUP($A1012,'Medical Examinations'!$A:$H,3,FALSE)</f>
        <v>4.67</v>
      </c>
      <c r="C1012" s="61">
        <f ca="1">IFERROR(VLOOKUP($A1012,'Hospitalisation Details'!$A:$P,16,0),"")</f>
        <v>50</v>
      </c>
      <c r="D1012" s="69">
        <f ca="1">IFERROR(VLOOKUP($A1012,'Hospitalisation Details'!$A:$P,6,0),"")</f>
        <v>11085.59</v>
      </c>
    </row>
    <row r="1013" spans="1:4" x14ac:dyDescent="0.25">
      <c r="A1013" s="62">
        <f ca="1">VLOOKUP($A1013,'Medical Examinations'!$A:$H,2,FALSE)</f>
        <v>26.98</v>
      </c>
      <c r="B1013" s="35">
        <f ca="1">VLOOKUP($A1013,'Medical Examinations'!$A:$H,3,FALSE)</f>
        <v>9.81</v>
      </c>
      <c r="C1013" s="61">
        <f ca="1">IFERROR(VLOOKUP($A1013,'Hospitalisation Details'!$A:$P,16,0),"")</f>
        <v>55</v>
      </c>
      <c r="D1013" s="69">
        <f ca="1">IFERROR(VLOOKUP($A1013,'Hospitalisation Details'!$A:$P,6,0),"")</f>
        <v>11082.58</v>
      </c>
    </row>
    <row r="1014" spans="1:4" x14ac:dyDescent="0.25">
      <c r="A1014" s="62">
        <f ca="1">VLOOKUP($A1014,'Medical Examinations'!$A:$H,2,FALSE)</f>
        <v>27.2</v>
      </c>
      <c r="B1014" s="35">
        <f ca="1">VLOOKUP($A1014,'Medical Examinations'!$A:$H,3,FALSE)</f>
        <v>6.06</v>
      </c>
      <c r="C1014" s="61">
        <f ca="1">IFERROR(VLOOKUP($A1014,'Hospitalisation Details'!$A:$P,16,0),"")</f>
        <v>56</v>
      </c>
      <c r="D1014" s="69">
        <f ca="1">IFERROR(VLOOKUP($A1014,'Hospitalisation Details'!$A:$P,6,0),"")</f>
        <v>11073.18</v>
      </c>
    </row>
    <row r="1015" spans="1:4" x14ac:dyDescent="0.25">
      <c r="A1015" s="62">
        <f ca="1">VLOOKUP($A1015,'Medical Examinations'!$A:$H,2,FALSE)</f>
        <v>25.3</v>
      </c>
      <c r="B1015" s="35">
        <f ca="1">VLOOKUP($A1015,'Medical Examinations'!$A:$H,3,FALSE)</f>
        <v>5.19</v>
      </c>
      <c r="C1015" s="61">
        <f ca="1">IFERROR(VLOOKUP($A1015,'Hospitalisation Details'!$A:$P,16,0),"")</f>
        <v>56</v>
      </c>
      <c r="D1015" s="69">
        <f ca="1">IFERROR(VLOOKUP($A1015,'Hospitalisation Details'!$A:$P,6,0),"")</f>
        <v>11070.54</v>
      </c>
    </row>
    <row r="1016" spans="1:4" x14ac:dyDescent="0.25">
      <c r="A1016" s="62">
        <f ca="1">VLOOKUP($A1016,'Medical Examinations'!$A:$H,2,FALSE)</f>
        <v>30.25</v>
      </c>
      <c r="B1016" s="35">
        <f ca="1">VLOOKUP($A1016,'Medical Examinations'!$A:$H,3,FALSE)</f>
        <v>10.16</v>
      </c>
      <c r="C1016" s="61">
        <f ca="1">IFERROR(VLOOKUP($A1016,'Hospitalisation Details'!$A:$P,16,0),"")</f>
        <v>51</v>
      </c>
      <c r="D1016" s="69">
        <f ca="1">IFERROR(VLOOKUP($A1016,'Hospitalisation Details'!$A:$P,6,0),"")</f>
        <v>11068.77</v>
      </c>
    </row>
    <row r="1017" spans="1:4" x14ac:dyDescent="0.25">
      <c r="A1017" s="62">
        <f ca="1">VLOOKUP($A1017,'Medical Examinations'!$A:$H,2,FALSE)</f>
        <v>54</v>
      </c>
      <c r="B1017" s="35">
        <f ca="1">VLOOKUP($A1017,'Medical Examinations'!$A:$H,3,FALSE)</f>
        <v>4.68</v>
      </c>
      <c r="C1017" s="61">
        <f ca="1">IFERROR(VLOOKUP($A1017,'Hospitalisation Details'!$A:$P,16,0),"")</f>
        <v>22</v>
      </c>
      <c r="D1017" s="69">
        <f ca="1">IFERROR(VLOOKUP($A1017,'Hospitalisation Details'!$A:$P,6,0),"")</f>
        <v>11068.7</v>
      </c>
    </row>
    <row r="1018" spans="1:4" x14ac:dyDescent="0.25">
      <c r="A1018" s="62">
        <f ca="1">VLOOKUP($A1018,'Medical Examinations'!$A:$H,2,FALSE)</f>
        <v>51.86</v>
      </c>
      <c r="B1018" s="35">
        <f ca="1">VLOOKUP($A1018,'Medical Examinations'!$A:$H,3,FALSE)</f>
        <v>5.32</v>
      </c>
      <c r="C1018" s="61">
        <f ca="1">IFERROR(VLOOKUP($A1018,'Hospitalisation Details'!$A:$P,16,0),"")</f>
        <v>21</v>
      </c>
      <c r="D1018" s="69">
        <f ca="1">IFERROR(VLOOKUP($A1018,'Hospitalisation Details'!$A:$P,6,0),"")</f>
        <v>11046.02</v>
      </c>
    </row>
    <row r="1019" spans="1:4" x14ac:dyDescent="0.25">
      <c r="A1019" s="62">
        <f ca="1">VLOOKUP($A1019,'Medical Examinations'!$A:$H,2,FALSE)</f>
        <v>31.39</v>
      </c>
      <c r="B1019" s="35">
        <f ca="1">VLOOKUP($A1019,'Medical Examinations'!$A:$H,3,FALSE)</f>
        <v>6.99</v>
      </c>
      <c r="C1019" s="61">
        <f ca="1">IFERROR(VLOOKUP($A1019,'Hospitalisation Details'!$A:$P,16,0),"")</f>
        <v>48</v>
      </c>
      <c r="D1019" s="69">
        <f ca="1">IFERROR(VLOOKUP($A1019,'Hospitalisation Details'!$A:$P,6,0),"")</f>
        <v>11037.85</v>
      </c>
    </row>
    <row r="1020" spans="1:4" x14ac:dyDescent="0.25">
      <c r="A1020" s="62">
        <f ca="1">VLOOKUP($A1020,'Medical Examinations'!$A:$H,2,FALSE)</f>
        <v>39.97</v>
      </c>
      <c r="B1020" s="35">
        <f ca="1">VLOOKUP($A1020,'Medical Examinations'!$A:$H,3,FALSE)</f>
        <v>5.55</v>
      </c>
      <c r="C1020" s="61">
        <f ca="1">IFERROR(VLOOKUP($A1020,'Hospitalisation Details'!$A:$P,16,0),"")</f>
        <v>33</v>
      </c>
      <c r="D1020" s="69">
        <f ca="1">IFERROR(VLOOKUP($A1020,'Hospitalisation Details'!$A:$P,6,0),"")</f>
        <v>11037.51</v>
      </c>
    </row>
    <row r="1021" spans="1:4" x14ac:dyDescent="0.25">
      <c r="A1021" s="62">
        <f ca="1">VLOOKUP($A1021,'Medical Examinations'!$A:$H,2,FALSE)</f>
        <v>41.23</v>
      </c>
      <c r="B1021" s="35">
        <f ca="1">VLOOKUP($A1021,'Medical Examinations'!$A:$H,3,FALSE)</f>
        <v>6.94</v>
      </c>
      <c r="C1021" s="61">
        <f ca="1">IFERROR(VLOOKUP($A1021,'Hospitalisation Details'!$A:$P,16,0),"")</f>
        <v>48</v>
      </c>
      <c r="D1021" s="69">
        <f ca="1">IFERROR(VLOOKUP($A1021,'Hospitalisation Details'!$A:$P,6,0),"")</f>
        <v>11033.66</v>
      </c>
    </row>
    <row r="1022" spans="1:4" x14ac:dyDescent="0.25">
      <c r="A1022" s="62">
        <f ca="1">VLOOKUP($A1022,'Medical Examinations'!$A:$H,2,FALSE)</f>
        <v>49.45</v>
      </c>
      <c r="B1022" s="35">
        <f ca="1">VLOOKUP($A1022,'Medical Examinations'!$A:$H,3,FALSE)</f>
        <v>4.2</v>
      </c>
      <c r="C1022" s="61">
        <f ca="1">IFERROR(VLOOKUP($A1022,'Hospitalisation Details'!$A:$P,16,0),"")</f>
        <v>26</v>
      </c>
      <c r="D1022" s="69">
        <f ca="1">IFERROR(VLOOKUP($A1022,'Hospitalisation Details'!$A:$P,6,0),"")</f>
        <v>11028.56</v>
      </c>
    </row>
    <row r="1023" spans="1:4" x14ac:dyDescent="0.25">
      <c r="A1023" s="62">
        <f ca="1">VLOOKUP($A1023,'Medical Examinations'!$A:$H,2,FALSE)</f>
        <v>41.04</v>
      </c>
      <c r="B1023" s="35">
        <f ca="1">VLOOKUP($A1023,'Medical Examinations'!$A:$H,3,FALSE)</f>
        <v>5.59</v>
      </c>
      <c r="C1023" s="61">
        <f ca="1">IFERROR(VLOOKUP($A1023,'Hospitalisation Details'!$A:$P,16,0),"")</f>
        <v>31</v>
      </c>
      <c r="D1023" s="69">
        <f ca="1">IFERROR(VLOOKUP($A1023,'Hospitalisation Details'!$A:$P,6,0),"")</f>
        <v>11018.05</v>
      </c>
    </row>
    <row r="1024" spans="1:4" x14ac:dyDescent="0.25">
      <c r="A1024" s="62">
        <f ca="1">VLOOKUP($A1024,'Medical Examinations'!$A:$H,2,FALSE)</f>
        <v>27.93</v>
      </c>
      <c r="B1024" s="35">
        <f ca="1">VLOOKUP($A1024,'Medical Examinations'!$A:$H,3,FALSE)</f>
        <v>9.9600000000000009</v>
      </c>
      <c r="C1024" s="61">
        <f ca="1">IFERROR(VLOOKUP($A1024,'Hospitalisation Details'!$A:$P,16,0),"")</f>
        <v>48</v>
      </c>
      <c r="D1024" s="69">
        <f ca="1">IFERROR(VLOOKUP($A1024,'Hospitalisation Details'!$A:$P,6,0),"")</f>
        <v>11015.17</v>
      </c>
    </row>
    <row r="1025" spans="1:4" x14ac:dyDescent="0.25">
      <c r="A1025" s="62">
        <f ca="1">VLOOKUP($A1025,'Medical Examinations'!$A:$H,2,FALSE)</f>
        <v>21.01</v>
      </c>
      <c r="B1025" s="35">
        <f ca="1">VLOOKUP($A1025,'Medical Examinations'!$A:$H,3,FALSE)</f>
        <v>7.37</v>
      </c>
      <c r="C1025" s="61">
        <f ca="1">IFERROR(VLOOKUP($A1025,'Hospitalisation Details'!$A:$P,16,0),"")</f>
        <v>54</v>
      </c>
      <c r="D1025" s="69">
        <f ca="1">IFERROR(VLOOKUP($A1025,'Hospitalisation Details'!$A:$P,6,0),"")</f>
        <v>11013.71</v>
      </c>
    </row>
    <row r="1026" spans="1:4" x14ac:dyDescent="0.25">
      <c r="A1026" s="62">
        <f ca="1">VLOOKUP($A1026,'Medical Examinations'!$A:$H,2,FALSE)</f>
        <v>52.37</v>
      </c>
      <c r="B1026" s="35">
        <f ca="1">VLOOKUP($A1026,'Medical Examinations'!$A:$H,3,FALSE)</f>
        <v>5.0599999999999996</v>
      </c>
      <c r="C1026" s="61">
        <f ca="1">IFERROR(VLOOKUP($A1026,'Hospitalisation Details'!$A:$P,16,0),"")</f>
        <v>22</v>
      </c>
      <c r="D1026" s="69">
        <f ca="1">IFERROR(VLOOKUP($A1026,'Hospitalisation Details'!$A:$P,6,0),"")</f>
        <v>10991.58</v>
      </c>
    </row>
    <row r="1027" spans="1:4" x14ac:dyDescent="0.25">
      <c r="A1027" s="62">
        <f ca="1">VLOOKUP($A1027,'Medical Examinations'!$A:$H,2,FALSE)</f>
        <v>40.369999999999997</v>
      </c>
      <c r="B1027" s="35">
        <f ca="1">VLOOKUP($A1027,'Medical Examinations'!$A:$H,3,FALSE)</f>
        <v>8.2100000000000009</v>
      </c>
      <c r="C1027" s="61">
        <f ca="1">IFERROR(VLOOKUP($A1027,'Hospitalisation Details'!$A:$P,16,0),"")</f>
        <v>57</v>
      </c>
      <c r="D1027" s="69">
        <f ca="1">IFERROR(VLOOKUP($A1027,'Hospitalisation Details'!$A:$P,6,0),"")</f>
        <v>10982.5</v>
      </c>
    </row>
    <row r="1028" spans="1:4" x14ac:dyDescent="0.25">
      <c r="A1028" s="62">
        <f ca="1">VLOOKUP($A1028,'Medical Examinations'!$A:$H,2,FALSE)</f>
        <v>41.47</v>
      </c>
      <c r="B1028" s="35">
        <f ca="1">VLOOKUP($A1028,'Medical Examinations'!$A:$H,3,FALSE)</f>
        <v>10.34</v>
      </c>
      <c r="C1028" s="61">
        <f ca="1">IFERROR(VLOOKUP($A1028,'Hospitalisation Details'!$A:$P,16,0),"")</f>
        <v>49</v>
      </c>
      <c r="D1028" s="69">
        <f ca="1">IFERROR(VLOOKUP($A1028,'Hospitalisation Details'!$A:$P,6,0),"")</f>
        <v>10977.21</v>
      </c>
    </row>
    <row r="1029" spans="1:4" x14ac:dyDescent="0.25">
      <c r="A1029" s="62">
        <f ca="1">VLOOKUP($A1029,'Medical Examinations'!$A:$H,2,FALSE)</f>
        <v>33.725000000000001</v>
      </c>
      <c r="B1029" s="35">
        <f ca="1">VLOOKUP($A1029,'Medical Examinations'!$A:$H,3,FALSE)</f>
        <v>5.51</v>
      </c>
      <c r="C1029" s="61">
        <f ca="1">IFERROR(VLOOKUP($A1029,'Hospitalisation Details'!$A:$P,16,0),"")</f>
        <v>56</v>
      </c>
      <c r="D1029" s="69">
        <f ca="1">IFERROR(VLOOKUP($A1029,'Hospitalisation Details'!$A:$P,6,0),"")</f>
        <v>10976.25</v>
      </c>
    </row>
    <row r="1030" spans="1:4" x14ac:dyDescent="0.25">
      <c r="A1030" s="62">
        <f ca="1">VLOOKUP($A1030,'Medical Examinations'!$A:$H,2,FALSE)</f>
        <v>28.1</v>
      </c>
      <c r="B1030" s="35">
        <f ca="1">VLOOKUP($A1030,'Medical Examinations'!$A:$H,3,FALSE)</f>
        <v>11.2</v>
      </c>
      <c r="C1030" s="61">
        <f ca="1">IFERROR(VLOOKUP($A1030,'Hospitalisation Details'!$A:$P,16,0),"")</f>
        <v>57</v>
      </c>
      <c r="D1030" s="69">
        <f ca="1">IFERROR(VLOOKUP($A1030,'Hospitalisation Details'!$A:$P,6,0),"")</f>
        <v>10965.45</v>
      </c>
    </row>
    <row r="1031" spans="1:4" x14ac:dyDescent="0.25">
      <c r="A1031" s="62">
        <f ca="1">VLOOKUP($A1031,'Medical Examinations'!$A:$H,2,FALSE)</f>
        <v>37.43</v>
      </c>
      <c r="B1031" s="35">
        <f ca="1">VLOOKUP($A1031,'Medical Examinations'!$A:$H,3,FALSE)</f>
        <v>4.3499999999999996</v>
      </c>
      <c r="C1031" s="61">
        <f ca="1">IFERROR(VLOOKUP($A1031,'Hospitalisation Details'!$A:$P,16,0),"")</f>
        <v>53</v>
      </c>
      <c r="D1031" s="69">
        <f ca="1">IFERROR(VLOOKUP($A1031,'Hospitalisation Details'!$A:$P,6,0),"")</f>
        <v>10959.69</v>
      </c>
    </row>
    <row r="1032" spans="1:4" x14ac:dyDescent="0.25">
      <c r="A1032" s="62">
        <f ca="1">VLOOKUP($A1032,'Medical Examinations'!$A:$H,2,FALSE)</f>
        <v>23.7</v>
      </c>
      <c r="B1032" s="35">
        <f ca="1">VLOOKUP($A1032,'Medical Examinations'!$A:$H,3,FALSE)</f>
        <v>10.45</v>
      </c>
      <c r="C1032" s="61">
        <f ca="1">IFERROR(VLOOKUP($A1032,'Hospitalisation Details'!$A:$P,16,0),"")</f>
        <v>57</v>
      </c>
      <c r="D1032" s="69">
        <f ca="1">IFERROR(VLOOKUP($A1032,'Hospitalisation Details'!$A:$P,6,0),"")</f>
        <v>10959.33</v>
      </c>
    </row>
    <row r="1033" spans="1:4" x14ac:dyDescent="0.25">
      <c r="A1033" s="62">
        <f ca="1">VLOOKUP($A1033,'Medical Examinations'!$A:$H,2,FALSE)</f>
        <v>24.795000000000002</v>
      </c>
      <c r="B1033" s="35">
        <f ca="1">VLOOKUP($A1033,'Medical Examinations'!$A:$H,3,FALSE)</f>
        <v>4.07</v>
      </c>
      <c r="C1033" s="61">
        <f ca="1">IFERROR(VLOOKUP($A1033,'Hospitalisation Details'!$A:$P,16,0),"")</f>
        <v>53</v>
      </c>
      <c r="D1033" s="69">
        <f ca="1">IFERROR(VLOOKUP($A1033,'Hospitalisation Details'!$A:$P,6,0),"")</f>
        <v>10942.13</v>
      </c>
    </row>
    <row r="1034" spans="1:4" x14ac:dyDescent="0.25">
      <c r="A1034" s="62">
        <f ca="1">VLOOKUP($A1034,'Medical Examinations'!$A:$H,2,FALSE)</f>
        <v>31.9</v>
      </c>
      <c r="B1034" s="35">
        <f ca="1">VLOOKUP($A1034,'Medical Examinations'!$A:$H,3,FALSE)</f>
        <v>8.34</v>
      </c>
      <c r="C1034" s="61">
        <f ca="1">IFERROR(VLOOKUP($A1034,'Hospitalisation Details'!$A:$P,16,0),"")</f>
        <v>54</v>
      </c>
      <c r="D1034" s="69">
        <f ca="1">IFERROR(VLOOKUP($A1034,'Hospitalisation Details'!$A:$P,6,0),"")</f>
        <v>10928.85</v>
      </c>
    </row>
    <row r="1035" spans="1:4" x14ac:dyDescent="0.25">
      <c r="A1035" s="62">
        <f ca="1">VLOOKUP($A1035,'Medical Examinations'!$A:$H,2,FALSE)</f>
        <v>32.68</v>
      </c>
      <c r="B1035" s="35">
        <f ca="1">VLOOKUP($A1035,'Medical Examinations'!$A:$H,3,FALSE)</f>
        <v>7.41</v>
      </c>
      <c r="C1035" s="61">
        <f ca="1">IFERROR(VLOOKUP($A1035,'Hospitalisation Details'!$A:$P,16,0),"")</f>
        <v>54</v>
      </c>
      <c r="D1035" s="69">
        <f ca="1">IFERROR(VLOOKUP($A1035,'Hospitalisation Details'!$A:$P,6,0),"")</f>
        <v>10923.93</v>
      </c>
    </row>
    <row r="1036" spans="1:4" x14ac:dyDescent="0.25">
      <c r="A1036" s="62">
        <f ca="1">VLOOKUP($A1036,'Medical Examinations'!$A:$H,2,FALSE)</f>
        <v>47.13</v>
      </c>
      <c r="B1036" s="35">
        <f ca="1">VLOOKUP($A1036,'Medical Examinations'!$A:$H,3,FALSE)</f>
        <v>4.3099999999999996</v>
      </c>
      <c r="C1036" s="61">
        <f ca="1">IFERROR(VLOOKUP($A1036,'Hospitalisation Details'!$A:$P,16,0),"")</f>
        <v>28</v>
      </c>
      <c r="D1036" s="69">
        <f ca="1">IFERROR(VLOOKUP($A1036,'Hospitalisation Details'!$A:$P,6,0),"")</f>
        <v>10886.66</v>
      </c>
    </row>
    <row r="1037" spans="1:4" x14ac:dyDescent="0.25">
      <c r="A1037" s="62">
        <f ca="1">VLOOKUP($A1037,'Medical Examinations'!$A:$H,2,FALSE)</f>
        <v>36.67</v>
      </c>
      <c r="B1037" s="35">
        <f ca="1">VLOOKUP($A1037,'Medical Examinations'!$A:$H,3,FALSE)</f>
        <v>10.83</v>
      </c>
      <c r="C1037" s="61">
        <f ca="1">IFERROR(VLOOKUP($A1037,'Hospitalisation Details'!$A:$P,16,0),"")</f>
        <v>51</v>
      </c>
      <c r="D1037" s="69">
        <f ca="1">IFERROR(VLOOKUP($A1037,'Hospitalisation Details'!$A:$P,6,0),"")</f>
        <v>10848.13</v>
      </c>
    </row>
    <row r="1038" spans="1:4" x14ac:dyDescent="0.25">
      <c r="A1038" s="62">
        <f ca="1">VLOOKUP($A1038,'Medical Examinations'!$A:$H,2,FALSE)</f>
        <v>33.630000000000003</v>
      </c>
      <c r="B1038" s="35">
        <f ca="1">VLOOKUP($A1038,'Medical Examinations'!$A:$H,3,FALSE)</f>
        <v>11.31</v>
      </c>
      <c r="C1038" s="61">
        <f ca="1">IFERROR(VLOOKUP($A1038,'Hospitalisation Details'!$A:$P,16,0),"")</f>
        <v>54</v>
      </c>
      <c r="D1038" s="69">
        <f ca="1">IFERROR(VLOOKUP($A1038,'Hospitalisation Details'!$A:$P,6,0),"")</f>
        <v>10825.25</v>
      </c>
    </row>
    <row r="1039" spans="1:4" x14ac:dyDescent="0.25">
      <c r="A1039" s="62">
        <f ca="1">VLOOKUP($A1039,'Medical Examinations'!$A:$H,2,FALSE)</f>
        <v>32.67</v>
      </c>
      <c r="B1039" s="35">
        <f ca="1">VLOOKUP($A1039,'Medical Examinations'!$A:$H,3,FALSE)</f>
        <v>11.81</v>
      </c>
      <c r="C1039" s="61">
        <f ca="1">IFERROR(VLOOKUP($A1039,'Hospitalisation Details'!$A:$P,16,0),"")</f>
        <v>55</v>
      </c>
      <c r="D1039" s="69">
        <f ca="1">IFERROR(VLOOKUP($A1039,'Hospitalisation Details'!$A:$P,6,0),"")</f>
        <v>10807.49</v>
      </c>
    </row>
    <row r="1040" spans="1:4" x14ac:dyDescent="0.25">
      <c r="A1040" s="62">
        <f ca="1">VLOOKUP($A1040,'Medical Examinations'!$A:$H,2,FALSE)</f>
        <v>33.299999999999997</v>
      </c>
      <c r="B1040" s="35">
        <f ca="1">VLOOKUP($A1040,'Medical Examinations'!$A:$H,3,FALSE)</f>
        <v>8.26</v>
      </c>
      <c r="C1040" s="61">
        <f ca="1">IFERROR(VLOOKUP($A1040,'Hospitalisation Details'!$A:$P,16,0),"")</f>
        <v>52</v>
      </c>
      <c r="D1040" s="69">
        <f ca="1">IFERROR(VLOOKUP($A1040,'Hospitalisation Details'!$A:$P,6,0),"")</f>
        <v>10806.84</v>
      </c>
    </row>
    <row r="1041" spans="1:4" x14ac:dyDescent="0.25">
      <c r="A1041" s="62">
        <f ca="1">VLOOKUP($A1041,'Medical Examinations'!$A:$H,2,FALSE)</f>
        <v>30.78</v>
      </c>
      <c r="B1041" s="35">
        <f ca="1">VLOOKUP($A1041,'Medical Examinations'!$A:$H,3,FALSE)</f>
        <v>10.74</v>
      </c>
      <c r="C1041" s="61">
        <f ca="1">IFERROR(VLOOKUP($A1041,'Hospitalisation Details'!$A:$P,16,0),"")</f>
        <v>52</v>
      </c>
      <c r="D1041" s="69">
        <f ca="1">IFERROR(VLOOKUP($A1041,'Hospitalisation Details'!$A:$P,6,0),"")</f>
        <v>10797.34</v>
      </c>
    </row>
    <row r="1042" spans="1:4" x14ac:dyDescent="0.25">
      <c r="A1042" s="62">
        <f ca="1">VLOOKUP($A1042,'Medical Examinations'!$A:$H,2,FALSE)</f>
        <v>28.975000000000001</v>
      </c>
      <c r="B1042" s="35">
        <f ca="1">VLOOKUP($A1042,'Medical Examinations'!$A:$H,3,FALSE)</f>
        <v>7.69</v>
      </c>
      <c r="C1042" s="61">
        <f ca="1">IFERROR(VLOOKUP($A1042,'Hospitalisation Details'!$A:$P,16,0),"")</f>
        <v>55</v>
      </c>
      <c r="D1042" s="69">
        <f ca="1">IFERROR(VLOOKUP($A1042,'Hospitalisation Details'!$A:$P,6,0),"")</f>
        <v>10796.35</v>
      </c>
    </row>
    <row r="1043" spans="1:4" x14ac:dyDescent="0.25">
      <c r="A1043" s="62">
        <f ca="1">VLOOKUP($A1043,'Medical Examinations'!$A:$H,2,FALSE)</f>
        <v>33.4</v>
      </c>
      <c r="B1043" s="35">
        <f ca="1">VLOOKUP($A1043,'Medical Examinations'!$A:$H,3,FALSE)</f>
        <v>4.84</v>
      </c>
      <c r="C1043" s="61">
        <f ca="1">IFERROR(VLOOKUP($A1043,'Hospitalisation Details'!$A:$P,16,0),"")</f>
        <v>23</v>
      </c>
      <c r="D1043" s="69">
        <f ca="1">IFERROR(VLOOKUP($A1043,'Hospitalisation Details'!$A:$P,6,0),"")</f>
        <v>10795.94</v>
      </c>
    </row>
    <row r="1044" spans="1:4" x14ac:dyDescent="0.25">
      <c r="A1044" s="62">
        <f ca="1">VLOOKUP($A1044,'Medical Examinations'!$A:$H,2,FALSE)</f>
        <v>21.5</v>
      </c>
      <c r="B1044" s="35">
        <f ca="1">VLOOKUP($A1044,'Medical Examinations'!$A:$H,3,FALSE)</f>
        <v>9.77</v>
      </c>
      <c r="C1044" s="61">
        <f ca="1">IFERROR(VLOOKUP($A1044,'Hospitalisation Details'!$A:$P,16,0),"")</f>
        <v>55</v>
      </c>
      <c r="D1044" s="69">
        <f ca="1">IFERROR(VLOOKUP($A1044,'Hospitalisation Details'!$A:$P,6,0),"")</f>
        <v>10791.96</v>
      </c>
    </row>
    <row r="1045" spans="1:4" x14ac:dyDescent="0.25">
      <c r="A1045" s="62">
        <f ca="1">VLOOKUP($A1045,'Medical Examinations'!$A:$H,2,FALSE)</f>
        <v>38.14</v>
      </c>
      <c r="B1045" s="35">
        <f ca="1">VLOOKUP($A1045,'Medical Examinations'!$A:$H,3,FALSE)</f>
        <v>5.84</v>
      </c>
      <c r="C1045" s="61">
        <f ca="1">IFERROR(VLOOKUP($A1045,'Hospitalisation Details'!$A:$P,16,0),"")</f>
        <v>33</v>
      </c>
      <c r="D1045" s="69">
        <f ca="1">IFERROR(VLOOKUP($A1045,'Hospitalisation Details'!$A:$P,6,0),"")</f>
        <v>10769.75</v>
      </c>
    </row>
    <row r="1046" spans="1:4" x14ac:dyDescent="0.25">
      <c r="A1046" s="62">
        <f ca="1">VLOOKUP($A1046,'Medical Examinations'!$A:$H,2,FALSE)</f>
        <v>35.42</v>
      </c>
      <c r="B1046" s="35">
        <f ca="1">VLOOKUP($A1046,'Medical Examinations'!$A:$H,3,FALSE)</f>
        <v>8.6999999999999993</v>
      </c>
      <c r="C1046" s="61">
        <f ca="1">IFERROR(VLOOKUP($A1046,'Hospitalisation Details'!$A:$P,16,0),"")</f>
        <v>36</v>
      </c>
      <c r="D1046" s="69">
        <f ca="1">IFERROR(VLOOKUP($A1046,'Hospitalisation Details'!$A:$P,6,0),"")</f>
        <v>10749.02</v>
      </c>
    </row>
    <row r="1047" spans="1:4" x14ac:dyDescent="0.25">
      <c r="A1047" s="62">
        <f ca="1">VLOOKUP($A1047,'Medical Examinations'!$A:$H,2,FALSE)</f>
        <v>35.625</v>
      </c>
      <c r="B1047" s="35">
        <f ca="1">VLOOKUP($A1047,'Medical Examinations'!$A:$H,3,FALSE)</f>
        <v>10.79</v>
      </c>
      <c r="C1047" s="61">
        <f ca="1">IFERROR(VLOOKUP($A1047,'Hospitalisation Details'!$A:$P,16,0),"")</f>
        <v>48</v>
      </c>
      <c r="D1047" s="69">
        <f ca="1">IFERROR(VLOOKUP($A1047,'Hospitalisation Details'!$A:$P,6,0),"")</f>
        <v>10736.87</v>
      </c>
    </row>
    <row r="1048" spans="1:4" x14ac:dyDescent="0.25">
      <c r="A1048" s="62">
        <f ca="1">VLOOKUP($A1048,'Medical Examinations'!$A:$H,2,FALSE)</f>
        <v>45.51</v>
      </c>
      <c r="B1048" s="35">
        <f ca="1">VLOOKUP($A1048,'Medical Examinations'!$A:$H,3,FALSE)</f>
        <v>4.32</v>
      </c>
      <c r="C1048" s="61">
        <f ca="1">IFERROR(VLOOKUP($A1048,'Hospitalisation Details'!$A:$P,16,0),"")</f>
        <v>30</v>
      </c>
      <c r="D1048" s="69">
        <f ca="1">IFERROR(VLOOKUP($A1048,'Hospitalisation Details'!$A:$P,6,0),"")</f>
        <v>10719.57</v>
      </c>
    </row>
    <row r="1049" spans="1:4" x14ac:dyDescent="0.25">
      <c r="A1049" s="62">
        <f ca="1">VLOOKUP($A1049,'Medical Examinations'!$A:$H,2,FALSE)</f>
        <v>37.1</v>
      </c>
      <c r="B1049" s="35">
        <f ca="1">VLOOKUP($A1049,'Medical Examinations'!$A:$H,3,FALSE)</f>
        <v>7.19</v>
      </c>
      <c r="C1049" s="61">
        <f ca="1">IFERROR(VLOOKUP($A1049,'Hospitalisation Details'!$A:$P,16,0),"")</f>
        <v>55</v>
      </c>
      <c r="D1049" s="69">
        <f ca="1">IFERROR(VLOOKUP($A1049,'Hospitalisation Details'!$A:$P,6,0),"")</f>
        <v>10713.64</v>
      </c>
    </row>
    <row r="1050" spans="1:4" x14ac:dyDescent="0.25">
      <c r="A1050" s="62">
        <f ca="1">VLOOKUP($A1050,'Medical Examinations'!$A:$H,2,FALSE)</f>
        <v>30.5</v>
      </c>
      <c r="B1050" s="35">
        <f ca="1">VLOOKUP($A1050,'Medical Examinations'!$A:$H,3,FALSE)</f>
        <v>11.94</v>
      </c>
      <c r="C1050" s="61">
        <f ca="1">IFERROR(VLOOKUP($A1050,'Hospitalisation Details'!$A:$P,16,0),"")</f>
        <v>55</v>
      </c>
      <c r="D1050" s="69">
        <f ca="1">IFERROR(VLOOKUP($A1050,'Hospitalisation Details'!$A:$P,6,0),"")</f>
        <v>10704.47</v>
      </c>
    </row>
    <row r="1051" spans="1:4" x14ac:dyDescent="0.25">
      <c r="A1051" s="62">
        <f ca="1">VLOOKUP($A1051,'Medical Examinations'!$A:$H,2,FALSE)</f>
        <v>28.16</v>
      </c>
      <c r="B1051" s="35">
        <f ca="1">VLOOKUP($A1051,'Medical Examinations'!$A:$H,3,FALSE)</f>
        <v>5.56</v>
      </c>
      <c r="C1051" s="61">
        <f ca="1">IFERROR(VLOOKUP($A1051,'Hospitalisation Details'!$A:$P,16,0),"")</f>
        <v>50</v>
      </c>
      <c r="D1051" s="69">
        <f ca="1">IFERROR(VLOOKUP($A1051,'Hospitalisation Details'!$A:$P,6,0),"")</f>
        <v>10702.64</v>
      </c>
    </row>
    <row r="1052" spans="1:4" x14ac:dyDescent="0.25">
      <c r="A1052" s="62">
        <f ca="1">VLOOKUP($A1052,'Medical Examinations'!$A:$H,2,FALSE)</f>
        <v>29.1</v>
      </c>
      <c r="B1052" s="35">
        <f ca="1">VLOOKUP($A1052,'Medical Examinations'!$A:$H,3,FALSE)</f>
        <v>5.64</v>
      </c>
      <c r="C1052" s="61">
        <f ca="1">IFERROR(VLOOKUP($A1052,'Hospitalisation Details'!$A:$P,16,0),"")</f>
        <v>46</v>
      </c>
      <c r="D1052" s="69">
        <f ca="1">IFERROR(VLOOKUP($A1052,'Hospitalisation Details'!$A:$P,6,0),"")</f>
        <v>10698.38</v>
      </c>
    </row>
    <row r="1053" spans="1:4" x14ac:dyDescent="0.25">
      <c r="A1053" s="62">
        <f ca="1">VLOOKUP($A1053,'Medical Examinations'!$A:$H,2,FALSE)</f>
        <v>30.22</v>
      </c>
      <c r="B1053" s="35">
        <f ca="1">VLOOKUP($A1053,'Medical Examinations'!$A:$H,3,FALSE)</f>
        <v>4.6500000000000004</v>
      </c>
      <c r="C1053" s="61">
        <f ca="1">IFERROR(VLOOKUP($A1053,'Hospitalisation Details'!$A:$P,16,0),"")</f>
        <v>45</v>
      </c>
      <c r="D1053" s="69">
        <f ca="1">IFERROR(VLOOKUP($A1053,'Hospitalisation Details'!$A:$P,6,0),"")</f>
        <v>10690.11</v>
      </c>
    </row>
    <row r="1054" spans="1:4" x14ac:dyDescent="0.25">
      <c r="A1054" s="62">
        <f ca="1">VLOOKUP($A1054,'Medical Examinations'!$A:$H,2,FALSE)</f>
        <v>24.29</v>
      </c>
      <c r="B1054" s="35">
        <f ca="1">VLOOKUP($A1054,'Medical Examinations'!$A:$H,3,FALSE)</f>
        <v>9.0500000000000007</v>
      </c>
      <c r="C1054" s="61">
        <f ca="1">IFERROR(VLOOKUP($A1054,'Hospitalisation Details'!$A:$P,16,0),"")</f>
        <v>60</v>
      </c>
      <c r="D1054" s="69">
        <f ca="1">IFERROR(VLOOKUP($A1054,'Hospitalisation Details'!$A:$P,6,0),"")</f>
        <v>10676.83</v>
      </c>
    </row>
    <row r="1055" spans="1:4" x14ac:dyDescent="0.25">
      <c r="A1055" s="62">
        <f ca="1">VLOOKUP($A1055,'Medical Examinations'!$A:$H,2,FALSE)</f>
        <v>29.39</v>
      </c>
      <c r="B1055" s="35">
        <f ca="1">VLOOKUP($A1055,'Medical Examinations'!$A:$H,3,FALSE)</f>
        <v>4.5199999999999996</v>
      </c>
      <c r="C1055" s="61">
        <f ca="1">IFERROR(VLOOKUP($A1055,'Hospitalisation Details'!$A:$P,16,0),"")</f>
        <v>46</v>
      </c>
      <c r="D1055" s="69">
        <f ca="1">IFERROR(VLOOKUP($A1055,'Hospitalisation Details'!$A:$P,6,0),"")</f>
        <v>10665.44</v>
      </c>
    </row>
    <row r="1056" spans="1:4" x14ac:dyDescent="0.25">
      <c r="A1056" s="62">
        <f ca="1">VLOOKUP($A1056,'Medical Examinations'!$A:$H,2,FALSE)</f>
        <v>25.66</v>
      </c>
      <c r="B1056" s="35">
        <f ca="1">VLOOKUP($A1056,'Medical Examinations'!$A:$H,3,FALSE)</f>
        <v>4.62</v>
      </c>
      <c r="C1056" s="61">
        <f ca="1">IFERROR(VLOOKUP($A1056,'Hospitalisation Details'!$A:$P,16,0),"")</f>
        <v>58</v>
      </c>
      <c r="D1056" s="69">
        <f ca="1">IFERROR(VLOOKUP($A1056,'Hospitalisation Details'!$A:$P,6,0),"")</f>
        <v>10627.81</v>
      </c>
    </row>
    <row r="1057" spans="1:4" x14ac:dyDescent="0.25">
      <c r="A1057" s="62">
        <f ca="1">VLOOKUP($A1057,'Medical Examinations'!$A:$H,2,FALSE)</f>
        <v>39.11</v>
      </c>
      <c r="B1057" s="35">
        <f ca="1">VLOOKUP($A1057,'Medical Examinations'!$A:$H,3,FALSE)</f>
        <v>5.87</v>
      </c>
      <c r="C1057" s="61">
        <f ca="1">IFERROR(VLOOKUP($A1057,'Hospitalisation Details'!$A:$P,16,0),"")</f>
        <v>32</v>
      </c>
      <c r="D1057" s="69">
        <f ca="1">IFERROR(VLOOKUP($A1057,'Hospitalisation Details'!$A:$P,6,0),"")</f>
        <v>10620.26</v>
      </c>
    </row>
    <row r="1058" spans="1:4" x14ac:dyDescent="0.25">
      <c r="A1058" s="62">
        <f ca="1">VLOOKUP($A1058,'Medical Examinations'!$A:$H,2,FALSE)</f>
        <v>43.78</v>
      </c>
      <c r="B1058" s="35">
        <f ca="1">VLOOKUP($A1058,'Medical Examinations'!$A:$H,3,FALSE)</f>
        <v>5.71</v>
      </c>
      <c r="C1058" s="61">
        <f ca="1">IFERROR(VLOOKUP($A1058,'Hospitalisation Details'!$A:$P,16,0),"")</f>
        <v>30</v>
      </c>
      <c r="D1058" s="69">
        <f ca="1">IFERROR(VLOOKUP($A1058,'Hospitalisation Details'!$A:$P,6,0),"")</f>
        <v>10617.04</v>
      </c>
    </row>
    <row r="1059" spans="1:4" x14ac:dyDescent="0.25">
      <c r="A1059" s="62">
        <f ca="1">VLOOKUP($A1059,'Medical Examinations'!$A:$H,2,FALSE)</f>
        <v>24.35</v>
      </c>
      <c r="B1059" s="35">
        <f ca="1">VLOOKUP($A1059,'Medical Examinations'!$A:$H,3,FALSE)</f>
        <v>9.08</v>
      </c>
      <c r="C1059" s="61">
        <f ca="1">IFERROR(VLOOKUP($A1059,'Hospitalisation Details'!$A:$P,16,0),"")</f>
        <v>57</v>
      </c>
      <c r="D1059" s="69">
        <f ca="1">IFERROR(VLOOKUP($A1059,'Hospitalisation Details'!$A:$P,6,0),"")</f>
        <v>10608.67</v>
      </c>
    </row>
    <row r="1060" spans="1:4" x14ac:dyDescent="0.25">
      <c r="A1060" s="62">
        <f ca="1">VLOOKUP($A1060,'Medical Examinations'!$A:$H,2,FALSE)</f>
        <v>40.299999999999997</v>
      </c>
      <c r="B1060" s="35">
        <f ca="1">VLOOKUP($A1060,'Medical Examinations'!$A:$H,3,FALSE)</f>
        <v>5.3</v>
      </c>
      <c r="C1060" s="61">
        <f ca="1">IFERROR(VLOOKUP($A1060,'Hospitalisation Details'!$A:$P,16,0),"")</f>
        <v>56</v>
      </c>
      <c r="D1060" s="69">
        <f ca="1">IFERROR(VLOOKUP($A1060,'Hospitalisation Details'!$A:$P,6,0),"")</f>
        <v>10602.39</v>
      </c>
    </row>
    <row r="1061" spans="1:4" x14ac:dyDescent="0.25">
      <c r="A1061" s="62">
        <f ca="1">VLOOKUP($A1061,'Medical Examinations'!$A:$H,2,FALSE)</f>
        <v>32.774999999999999</v>
      </c>
      <c r="B1061" s="35">
        <f ca="1">VLOOKUP($A1061,'Medical Examinations'!$A:$H,3,FALSE)</f>
        <v>11.76</v>
      </c>
      <c r="C1061" s="61">
        <f ca="1">IFERROR(VLOOKUP($A1061,'Hospitalisation Details'!$A:$P,16,0),"")</f>
        <v>55</v>
      </c>
      <c r="D1061" s="69">
        <f ca="1">IFERROR(VLOOKUP($A1061,'Hospitalisation Details'!$A:$P,6,0),"")</f>
        <v>10601.63</v>
      </c>
    </row>
    <row r="1062" spans="1:4" x14ac:dyDescent="0.25">
      <c r="A1062" s="62">
        <f ca="1">VLOOKUP($A1062,'Medical Examinations'!$A:$H,2,FALSE)</f>
        <v>39.6</v>
      </c>
      <c r="B1062" s="35">
        <f ca="1">VLOOKUP($A1062,'Medical Examinations'!$A:$H,3,FALSE)</f>
        <v>5.1100000000000003</v>
      </c>
      <c r="C1062" s="61">
        <f ca="1">IFERROR(VLOOKUP($A1062,'Hospitalisation Details'!$A:$P,16,0),"")</f>
        <v>56</v>
      </c>
      <c r="D1062" s="69">
        <f ca="1">IFERROR(VLOOKUP($A1062,'Hospitalisation Details'!$A:$P,6,0),"")</f>
        <v>10601.41</v>
      </c>
    </row>
    <row r="1063" spans="1:4" x14ac:dyDescent="0.25">
      <c r="A1063" s="62">
        <f ca="1">VLOOKUP($A1063,'Medical Examinations'!$A:$H,2,FALSE)</f>
        <v>30.97</v>
      </c>
      <c r="B1063" s="35">
        <f ca="1">VLOOKUP($A1063,'Medical Examinations'!$A:$H,3,FALSE)</f>
        <v>5.54</v>
      </c>
      <c r="C1063" s="61">
        <f ca="1">IFERROR(VLOOKUP($A1063,'Hospitalisation Details'!$A:$P,16,0),"")</f>
        <v>50</v>
      </c>
      <c r="D1063" s="69">
        <f ca="1">IFERROR(VLOOKUP($A1063,'Hospitalisation Details'!$A:$P,6,0),"")</f>
        <v>10600.55</v>
      </c>
    </row>
    <row r="1064" spans="1:4" x14ac:dyDescent="0.25">
      <c r="A1064" s="62">
        <f ca="1">VLOOKUP($A1064,'Medical Examinations'!$A:$H,2,FALSE)</f>
        <v>27.645</v>
      </c>
      <c r="B1064" s="35">
        <f ca="1">VLOOKUP($A1064,'Medical Examinations'!$A:$H,3,FALSE)</f>
        <v>8.8699999999999992</v>
      </c>
      <c r="C1064" s="61">
        <f ca="1">IFERROR(VLOOKUP($A1064,'Hospitalisation Details'!$A:$P,16,0),"")</f>
        <v>55</v>
      </c>
      <c r="D1064" s="69">
        <f ca="1">IFERROR(VLOOKUP($A1064,'Hospitalisation Details'!$A:$P,6,0),"")</f>
        <v>10594.5</v>
      </c>
    </row>
    <row r="1065" spans="1:4" x14ac:dyDescent="0.25">
      <c r="A1065" s="62">
        <f ca="1">VLOOKUP($A1065,'Medical Examinations'!$A:$H,2,FALSE)</f>
        <v>34.43</v>
      </c>
      <c r="B1065" s="35">
        <f ca="1">VLOOKUP($A1065,'Medical Examinations'!$A:$H,3,FALSE)</f>
        <v>5.96</v>
      </c>
      <c r="C1065" s="61">
        <f ca="1">IFERROR(VLOOKUP($A1065,'Hospitalisation Details'!$A:$P,16,0),"")</f>
        <v>56</v>
      </c>
      <c r="D1065" s="69">
        <f ca="1">IFERROR(VLOOKUP($A1065,'Hospitalisation Details'!$A:$P,6,0),"")</f>
        <v>10594.23</v>
      </c>
    </row>
    <row r="1066" spans="1:4" x14ac:dyDescent="0.25">
      <c r="A1066" s="62">
        <f ca="1">VLOOKUP($A1066,'Medical Examinations'!$A:$H,2,FALSE)</f>
        <v>39.6</v>
      </c>
      <c r="B1066" s="35">
        <f ca="1">VLOOKUP($A1066,'Medical Examinations'!$A:$H,3,FALSE)</f>
        <v>4.4400000000000004</v>
      </c>
      <c r="C1066" s="61">
        <f ca="1">IFERROR(VLOOKUP($A1066,'Hospitalisation Details'!$A:$P,16,0),"")</f>
        <v>53</v>
      </c>
      <c r="D1066" s="69">
        <f ca="1">IFERROR(VLOOKUP($A1066,'Hospitalisation Details'!$A:$P,6,0),"")</f>
        <v>10579.71</v>
      </c>
    </row>
    <row r="1067" spans="1:4" x14ac:dyDescent="0.25">
      <c r="A1067" s="62">
        <f ca="1">VLOOKUP($A1067,'Medical Examinations'!$A:$H,2,FALSE)</f>
        <v>22.1</v>
      </c>
      <c r="B1067" s="35">
        <f ca="1">VLOOKUP($A1067,'Medical Examinations'!$A:$H,3,FALSE)</f>
        <v>4.6500000000000004</v>
      </c>
      <c r="C1067" s="61">
        <f ca="1">IFERROR(VLOOKUP($A1067,'Hospitalisation Details'!$A:$P,16,0),"")</f>
        <v>56</v>
      </c>
      <c r="D1067" s="69">
        <f ca="1">IFERROR(VLOOKUP($A1067,'Hospitalisation Details'!$A:$P,6,0),"")</f>
        <v>10577.09</v>
      </c>
    </row>
    <row r="1068" spans="1:4" x14ac:dyDescent="0.25">
      <c r="A1068" s="62">
        <f ca="1">VLOOKUP($A1068,'Medical Examinations'!$A:$H,2,FALSE)</f>
        <v>33.25</v>
      </c>
      <c r="B1068" s="35">
        <f ca="1">VLOOKUP($A1068,'Medical Examinations'!$A:$H,3,FALSE)</f>
        <v>5.64</v>
      </c>
      <c r="C1068" s="61">
        <f ca="1">IFERROR(VLOOKUP($A1068,'Hospitalisation Details'!$A:$P,16,0),"")</f>
        <v>53</v>
      </c>
      <c r="D1068" s="69">
        <f ca="1">IFERROR(VLOOKUP($A1068,'Hospitalisation Details'!$A:$P,6,0),"")</f>
        <v>10564.88</v>
      </c>
    </row>
    <row r="1069" spans="1:4" x14ac:dyDescent="0.25">
      <c r="A1069" s="62">
        <f ca="1">VLOOKUP($A1069,'Medical Examinations'!$A:$H,2,FALSE)</f>
        <v>33.33</v>
      </c>
      <c r="B1069" s="35">
        <f ca="1">VLOOKUP($A1069,'Medical Examinations'!$A:$H,3,FALSE)</f>
        <v>10.19</v>
      </c>
      <c r="C1069" s="61">
        <f ca="1">IFERROR(VLOOKUP($A1069,'Hospitalisation Details'!$A:$P,16,0),"")</f>
        <v>51</v>
      </c>
      <c r="D1069" s="69">
        <f ca="1">IFERROR(VLOOKUP($A1069,'Hospitalisation Details'!$A:$P,6,0),"")</f>
        <v>10560.49</v>
      </c>
    </row>
    <row r="1070" spans="1:4" x14ac:dyDescent="0.25">
      <c r="A1070" s="62">
        <f ca="1">VLOOKUP($A1070,'Medical Examinations'!$A:$H,2,FALSE)</f>
        <v>30.5</v>
      </c>
      <c r="B1070" s="35">
        <f ca="1">VLOOKUP($A1070,'Medical Examinations'!$A:$H,3,FALSE)</f>
        <v>10.79</v>
      </c>
      <c r="C1070" s="61">
        <f ca="1">IFERROR(VLOOKUP($A1070,'Hospitalisation Details'!$A:$P,16,0),"")</f>
        <v>51</v>
      </c>
      <c r="D1070" s="69">
        <f ca="1">IFERROR(VLOOKUP($A1070,'Hospitalisation Details'!$A:$P,6,0),"")</f>
        <v>10546.48</v>
      </c>
    </row>
    <row r="1071" spans="1:4" x14ac:dyDescent="0.25">
      <c r="A1071" s="62">
        <f ca="1">VLOOKUP($A1071,'Medical Examinations'!$A:$H,2,FALSE)</f>
        <v>30.3</v>
      </c>
      <c r="B1071" s="35">
        <f ca="1">VLOOKUP($A1071,'Medical Examinations'!$A:$H,3,FALSE)</f>
        <v>4.24</v>
      </c>
      <c r="C1071" s="61">
        <f ca="1">IFERROR(VLOOKUP($A1071,'Hospitalisation Details'!$A:$P,16,0),"")</f>
        <v>45</v>
      </c>
      <c r="D1071" s="69">
        <f ca="1">IFERROR(VLOOKUP($A1071,'Hospitalisation Details'!$A:$P,6,0),"")</f>
        <v>10495.6</v>
      </c>
    </row>
    <row r="1072" spans="1:4" x14ac:dyDescent="0.25">
      <c r="A1072" s="62">
        <f ca="1">VLOOKUP($A1072,'Medical Examinations'!$A:$H,2,FALSE)</f>
        <v>26.22</v>
      </c>
      <c r="B1072" s="35">
        <f ca="1">VLOOKUP($A1072,'Medical Examinations'!$A:$H,3,FALSE)</f>
        <v>5.83</v>
      </c>
      <c r="C1072" s="61">
        <f ca="1">IFERROR(VLOOKUP($A1072,'Hospitalisation Details'!$A:$P,16,0),"")</f>
        <v>50</v>
      </c>
      <c r="D1072" s="69">
        <f ca="1">IFERROR(VLOOKUP($A1072,'Hospitalisation Details'!$A:$P,6,0),"")</f>
        <v>10493.95</v>
      </c>
    </row>
    <row r="1073" spans="1:4" x14ac:dyDescent="0.25">
      <c r="A1073" s="62">
        <f ca="1">VLOOKUP($A1073,'Medical Examinations'!$A:$H,2,FALSE)</f>
        <v>29.99</v>
      </c>
      <c r="B1073" s="35">
        <f ca="1">VLOOKUP($A1073,'Medical Examinations'!$A:$H,3,FALSE)</f>
        <v>11.85</v>
      </c>
      <c r="C1073" s="61">
        <f ca="1">IFERROR(VLOOKUP($A1073,'Hospitalisation Details'!$A:$P,16,0),"")</f>
        <v>44</v>
      </c>
      <c r="D1073" s="69">
        <f ca="1">IFERROR(VLOOKUP($A1073,'Hospitalisation Details'!$A:$P,6,0),"")</f>
        <v>10486.55</v>
      </c>
    </row>
    <row r="1074" spans="1:4" x14ac:dyDescent="0.25">
      <c r="A1074" s="62">
        <f ca="1">VLOOKUP($A1074,'Medical Examinations'!$A:$H,2,FALSE)</f>
        <v>36.380000000000003</v>
      </c>
      <c r="B1074" s="35">
        <f ca="1">VLOOKUP($A1074,'Medical Examinations'!$A:$H,3,FALSE)</f>
        <v>5.98</v>
      </c>
      <c r="C1074" s="61">
        <f ca="1">IFERROR(VLOOKUP($A1074,'Hospitalisation Details'!$A:$P,16,0),"")</f>
        <v>35</v>
      </c>
      <c r="D1074" s="69">
        <f ca="1">IFERROR(VLOOKUP($A1074,'Hospitalisation Details'!$A:$P,6,0),"")</f>
        <v>10464.83</v>
      </c>
    </row>
    <row r="1075" spans="1:4" x14ac:dyDescent="0.25">
      <c r="A1075" s="62">
        <f ca="1">VLOOKUP($A1075,'Medical Examinations'!$A:$H,2,FALSE)</f>
        <v>31.16</v>
      </c>
      <c r="B1075" s="35">
        <f ca="1">VLOOKUP($A1075,'Medical Examinations'!$A:$H,3,FALSE)</f>
        <v>4.26</v>
      </c>
      <c r="C1075" s="61">
        <f ca="1">IFERROR(VLOOKUP($A1075,'Hospitalisation Details'!$A:$P,16,0),"")</f>
        <v>53</v>
      </c>
      <c r="D1075" s="69">
        <f ca="1">IFERROR(VLOOKUP($A1075,'Hospitalisation Details'!$A:$P,6,0),"")</f>
        <v>10461.98</v>
      </c>
    </row>
    <row r="1076" spans="1:4" x14ac:dyDescent="0.25">
      <c r="A1076" s="62">
        <f ca="1">VLOOKUP($A1076,'Medical Examinations'!$A:$H,2,FALSE)</f>
        <v>25.55</v>
      </c>
      <c r="B1076" s="35">
        <f ca="1">VLOOKUP($A1076,'Medical Examinations'!$A:$H,3,FALSE)</f>
        <v>4.96</v>
      </c>
      <c r="C1076" s="61">
        <f ca="1">IFERROR(VLOOKUP($A1076,'Hospitalisation Details'!$A:$P,16,0),"")</f>
        <v>58</v>
      </c>
      <c r="D1076" s="69">
        <f ca="1">IFERROR(VLOOKUP($A1076,'Hospitalisation Details'!$A:$P,6,0),"")</f>
        <v>10459.19</v>
      </c>
    </row>
    <row r="1077" spans="1:4" x14ac:dyDescent="0.25">
      <c r="A1077" s="62">
        <f ca="1">VLOOKUP($A1077,'Medical Examinations'!$A:$H,2,FALSE)</f>
        <v>28.77</v>
      </c>
      <c r="B1077" s="35">
        <f ca="1">VLOOKUP($A1077,'Medical Examinations'!$A:$H,3,FALSE)</f>
        <v>4</v>
      </c>
      <c r="C1077" s="61">
        <f ca="1">IFERROR(VLOOKUP($A1077,'Hospitalisation Details'!$A:$P,16,0),"")</f>
        <v>46</v>
      </c>
      <c r="D1077" s="69">
        <f ca="1">IFERROR(VLOOKUP($A1077,'Hospitalisation Details'!$A:$P,6,0),"")</f>
        <v>10455.14</v>
      </c>
    </row>
    <row r="1078" spans="1:4" x14ac:dyDescent="0.25">
      <c r="A1078" s="62">
        <f ca="1">VLOOKUP($A1078,'Medical Examinations'!$A:$H,2,FALSE)</f>
        <v>23.14</v>
      </c>
      <c r="B1078" s="35">
        <f ca="1">VLOOKUP($A1078,'Medical Examinations'!$A:$H,3,FALSE)</f>
        <v>4.1500000000000004</v>
      </c>
      <c r="C1078" s="61">
        <f ca="1">IFERROR(VLOOKUP($A1078,'Hospitalisation Details'!$A:$P,16,0),"")</f>
        <v>58</v>
      </c>
      <c r="D1078" s="69">
        <f ca="1">IFERROR(VLOOKUP($A1078,'Hospitalisation Details'!$A:$P,6,0),"")</f>
        <v>10455.1</v>
      </c>
    </row>
    <row r="1079" spans="1:4" x14ac:dyDescent="0.25">
      <c r="A1079" s="62">
        <f ca="1">VLOOKUP($A1079,'Medical Examinations'!$A:$H,2,FALSE)</f>
        <v>39.6</v>
      </c>
      <c r="B1079" s="35">
        <f ca="1">VLOOKUP($A1079,'Medical Examinations'!$A:$H,3,FALSE)</f>
        <v>11.36</v>
      </c>
      <c r="C1079" s="61">
        <f ca="1">IFERROR(VLOOKUP($A1079,'Hospitalisation Details'!$A:$P,16,0),"")</f>
        <v>54</v>
      </c>
      <c r="D1079" s="69">
        <f ca="1">IFERROR(VLOOKUP($A1079,'Hospitalisation Details'!$A:$P,6,0),"")</f>
        <v>10450.549999999999</v>
      </c>
    </row>
    <row r="1080" spans="1:4" x14ac:dyDescent="0.25">
      <c r="A1080" s="62">
        <f ca="1">VLOOKUP($A1080,'Medical Examinations'!$A:$H,2,FALSE)</f>
        <v>29.2</v>
      </c>
      <c r="B1080" s="35">
        <f ca="1">VLOOKUP($A1080,'Medical Examinations'!$A:$H,3,FALSE)</f>
        <v>7.53</v>
      </c>
      <c r="C1080" s="61">
        <f ca="1">IFERROR(VLOOKUP($A1080,'Hospitalisation Details'!$A:$P,16,0),"")</f>
        <v>54</v>
      </c>
      <c r="D1080" s="69">
        <f ca="1">IFERROR(VLOOKUP($A1080,'Hospitalisation Details'!$A:$P,6,0),"")</f>
        <v>10436.1</v>
      </c>
    </row>
    <row r="1081" spans="1:4" x14ac:dyDescent="0.25">
      <c r="A1081" s="62">
        <f ca="1">VLOOKUP($A1081,'Medical Examinations'!$A:$H,2,FALSE)</f>
        <v>32.774999999999999</v>
      </c>
      <c r="B1081" s="35">
        <f ca="1">VLOOKUP($A1081,'Medical Examinations'!$A:$H,3,FALSE)</f>
        <v>7.95</v>
      </c>
      <c r="C1081" s="61">
        <f ca="1">IFERROR(VLOOKUP($A1081,'Hospitalisation Details'!$A:$P,16,0),"")</f>
        <v>54</v>
      </c>
      <c r="D1081" s="69">
        <f ca="1">IFERROR(VLOOKUP($A1081,'Hospitalisation Details'!$A:$P,6,0),"")</f>
        <v>10435.07</v>
      </c>
    </row>
    <row r="1082" spans="1:4" x14ac:dyDescent="0.25">
      <c r="A1082" s="62">
        <f ca="1">VLOOKUP($A1082,'Medical Examinations'!$A:$H,2,FALSE)</f>
        <v>24.035</v>
      </c>
      <c r="B1082" s="35">
        <f ca="1">VLOOKUP($A1082,'Medical Examinations'!$A:$H,3,FALSE)</f>
        <v>8.5</v>
      </c>
      <c r="C1082" s="61">
        <f ca="1">IFERROR(VLOOKUP($A1082,'Hospitalisation Details'!$A:$P,16,0),"")</f>
        <v>54</v>
      </c>
      <c r="D1082" s="69">
        <f ca="1">IFERROR(VLOOKUP($A1082,'Hospitalisation Details'!$A:$P,6,0),"")</f>
        <v>10422.92</v>
      </c>
    </row>
    <row r="1083" spans="1:4" x14ac:dyDescent="0.25">
      <c r="A1083" s="62">
        <f ca="1">VLOOKUP($A1083,'Medical Examinations'!$A:$H,2,FALSE)</f>
        <v>30.55</v>
      </c>
      <c r="B1083" s="35">
        <f ca="1">VLOOKUP($A1083,'Medical Examinations'!$A:$H,3,FALSE)</f>
        <v>5.89</v>
      </c>
      <c r="C1083" s="61">
        <f ca="1">IFERROR(VLOOKUP($A1083,'Hospitalisation Details'!$A:$P,16,0),"")</f>
        <v>43</v>
      </c>
      <c r="D1083" s="69">
        <f ca="1">IFERROR(VLOOKUP($A1083,'Hospitalisation Details'!$A:$P,6,0),"")</f>
        <v>10419.65</v>
      </c>
    </row>
    <row r="1084" spans="1:4" x14ac:dyDescent="0.25">
      <c r="A1084" s="62">
        <f ca="1">VLOOKUP($A1084,'Medical Examinations'!$A:$H,2,FALSE)</f>
        <v>28.81</v>
      </c>
      <c r="B1084" s="35">
        <f ca="1">VLOOKUP($A1084,'Medical Examinations'!$A:$H,3,FALSE)</f>
        <v>8.76</v>
      </c>
      <c r="C1084" s="61">
        <f ca="1">IFERROR(VLOOKUP($A1084,'Hospitalisation Details'!$A:$P,16,0),"")</f>
        <v>49</v>
      </c>
      <c r="D1084" s="69">
        <f ca="1">IFERROR(VLOOKUP($A1084,'Hospitalisation Details'!$A:$P,6,0),"")</f>
        <v>10419.59</v>
      </c>
    </row>
    <row r="1085" spans="1:4" x14ac:dyDescent="0.25">
      <c r="A1085" s="62">
        <f ca="1">VLOOKUP($A1085,'Medical Examinations'!$A:$H,2,FALSE)</f>
        <v>31.66</v>
      </c>
      <c r="B1085" s="35">
        <f ca="1">VLOOKUP($A1085,'Medical Examinations'!$A:$H,3,FALSE)</f>
        <v>4.1100000000000003</v>
      </c>
      <c r="C1085" s="61">
        <f ca="1">IFERROR(VLOOKUP($A1085,'Hospitalisation Details'!$A:$P,16,0),"")</f>
        <v>42</v>
      </c>
      <c r="D1085" s="69">
        <f ca="1">IFERROR(VLOOKUP($A1085,'Hospitalisation Details'!$A:$P,6,0),"")</f>
        <v>10407.98</v>
      </c>
    </row>
    <row r="1086" spans="1:4" x14ac:dyDescent="0.25">
      <c r="A1086" s="62">
        <f ca="1">VLOOKUP($A1086,'Medical Examinations'!$A:$H,2,FALSE)</f>
        <v>28.215</v>
      </c>
      <c r="B1086" s="35">
        <f ca="1">VLOOKUP($A1086,'Medical Examinations'!$A:$H,3,FALSE)</f>
        <v>7.56</v>
      </c>
      <c r="C1086" s="61">
        <f ca="1">IFERROR(VLOOKUP($A1086,'Hospitalisation Details'!$A:$P,16,0),"")</f>
        <v>48</v>
      </c>
      <c r="D1086" s="69">
        <f ca="1">IFERROR(VLOOKUP($A1086,'Hospitalisation Details'!$A:$P,6,0),"")</f>
        <v>10407.09</v>
      </c>
    </row>
    <row r="1087" spans="1:4" x14ac:dyDescent="0.25">
      <c r="A1087" s="62">
        <f ca="1">VLOOKUP($A1087,'Medical Examinations'!$A:$H,2,FALSE)</f>
        <v>26.12</v>
      </c>
      <c r="B1087" s="35">
        <f ca="1">VLOOKUP($A1087,'Medical Examinations'!$A:$H,3,FALSE)</f>
        <v>4.17</v>
      </c>
      <c r="C1087" s="61">
        <f ca="1">IFERROR(VLOOKUP($A1087,'Hospitalisation Details'!$A:$P,16,0),"")</f>
        <v>53</v>
      </c>
      <c r="D1087" s="69">
        <f ca="1">IFERROR(VLOOKUP($A1087,'Hospitalisation Details'!$A:$P,6,0),"")</f>
        <v>10403.27</v>
      </c>
    </row>
    <row r="1088" spans="1:4" x14ac:dyDescent="0.25">
      <c r="A1088" s="62">
        <f ca="1">VLOOKUP($A1088,'Medical Examinations'!$A:$H,2,FALSE)</f>
        <v>36.630000000000003</v>
      </c>
      <c r="B1088" s="35">
        <f ca="1">VLOOKUP($A1088,'Medical Examinations'!$A:$H,3,FALSE)</f>
        <v>11.42</v>
      </c>
      <c r="C1088" s="61">
        <f ca="1">IFERROR(VLOOKUP($A1088,'Hospitalisation Details'!$A:$P,16,0),"")</f>
        <v>49</v>
      </c>
      <c r="D1088" s="69">
        <f ca="1">IFERROR(VLOOKUP($A1088,'Hospitalisation Details'!$A:$P,6,0),"")</f>
        <v>10381.48</v>
      </c>
    </row>
    <row r="1089" spans="1:4" x14ac:dyDescent="0.25">
      <c r="A1089" s="62">
        <f ca="1">VLOOKUP($A1089,'Medical Examinations'!$A:$H,2,FALSE)</f>
        <v>33.344999999999999</v>
      </c>
      <c r="B1089" s="35">
        <f ca="1">VLOOKUP($A1089,'Medical Examinations'!$A:$H,3,FALSE)</f>
        <v>7.33</v>
      </c>
      <c r="C1089" s="61">
        <f ca="1">IFERROR(VLOOKUP($A1089,'Hospitalisation Details'!$A:$P,16,0),"")</f>
        <v>49</v>
      </c>
      <c r="D1089" s="69">
        <f ca="1">IFERROR(VLOOKUP($A1089,'Hospitalisation Details'!$A:$P,6,0),"")</f>
        <v>10370.91</v>
      </c>
    </row>
    <row r="1090" spans="1:4" x14ac:dyDescent="0.25">
      <c r="A1090" s="62">
        <f ca="1">VLOOKUP($A1090,'Medical Examinations'!$A:$H,2,FALSE)</f>
        <v>27.11</v>
      </c>
      <c r="B1090" s="35">
        <f ca="1">VLOOKUP($A1090,'Medical Examinations'!$A:$H,3,FALSE)</f>
        <v>6.7</v>
      </c>
      <c r="C1090" s="61">
        <f ca="1">IFERROR(VLOOKUP($A1090,'Hospitalisation Details'!$A:$P,16,0),"")</f>
        <v>51</v>
      </c>
      <c r="D1090" s="69">
        <f ca="1">IFERROR(VLOOKUP($A1090,'Hospitalisation Details'!$A:$P,6,0),"")</f>
        <v>10356.67</v>
      </c>
    </row>
    <row r="1091" spans="1:4" x14ac:dyDescent="0.25">
      <c r="A1091" s="62">
        <f ca="1">VLOOKUP($A1091,'Medical Examinations'!$A:$H,2,FALSE)</f>
        <v>26.6</v>
      </c>
      <c r="B1091" s="35">
        <f ca="1">VLOOKUP($A1091,'Medical Examinations'!$A:$H,3,FALSE)</f>
        <v>5.27</v>
      </c>
      <c r="C1091" s="61">
        <f ca="1">IFERROR(VLOOKUP($A1091,'Hospitalisation Details'!$A:$P,16,0),"")</f>
        <v>53</v>
      </c>
      <c r="D1091" s="69">
        <f ca="1">IFERROR(VLOOKUP($A1091,'Hospitalisation Details'!$A:$P,6,0),"")</f>
        <v>10355.64</v>
      </c>
    </row>
    <row r="1092" spans="1:4" x14ac:dyDescent="0.25">
      <c r="A1092" s="62">
        <f ca="1">VLOOKUP($A1092,'Medical Examinations'!$A:$H,2,FALSE)</f>
        <v>30.41</v>
      </c>
      <c r="B1092" s="35">
        <f ca="1">VLOOKUP($A1092,'Medical Examinations'!$A:$H,3,FALSE)</f>
        <v>7.72</v>
      </c>
      <c r="C1092" s="61">
        <f ca="1">IFERROR(VLOOKUP($A1092,'Hospitalisation Details'!$A:$P,16,0),"")</f>
        <v>48</v>
      </c>
      <c r="D1092" s="69">
        <f ca="1">IFERROR(VLOOKUP($A1092,'Hospitalisation Details'!$A:$P,6,0),"")</f>
        <v>10352.48</v>
      </c>
    </row>
    <row r="1093" spans="1:4" x14ac:dyDescent="0.25">
      <c r="A1093" s="62">
        <f ca="1">VLOOKUP($A1093,'Medical Examinations'!$A:$H,2,FALSE)</f>
        <v>28.98</v>
      </c>
      <c r="B1093" s="35">
        <f ca="1">VLOOKUP($A1093,'Medical Examinations'!$A:$H,3,FALSE)</f>
        <v>8.68</v>
      </c>
      <c r="C1093" s="61">
        <f ca="1">IFERROR(VLOOKUP($A1093,'Hospitalisation Details'!$A:$P,16,0),"")</f>
        <v>49</v>
      </c>
      <c r="D1093" s="69">
        <f ca="1">IFERROR(VLOOKUP($A1093,'Hospitalisation Details'!$A:$P,6,0),"")</f>
        <v>10345.93</v>
      </c>
    </row>
    <row r="1094" spans="1:4" x14ac:dyDescent="0.25">
      <c r="A1094" s="62">
        <f ca="1">VLOOKUP($A1094,'Medical Examinations'!$A:$H,2,FALSE)</f>
        <v>31.24</v>
      </c>
      <c r="B1094" s="35">
        <f ca="1">VLOOKUP($A1094,'Medical Examinations'!$A:$H,3,FALSE)</f>
        <v>9.8000000000000007</v>
      </c>
      <c r="C1094" s="61">
        <f ca="1">IFERROR(VLOOKUP($A1094,'Hospitalisation Details'!$A:$P,16,0),"")</f>
        <v>54</v>
      </c>
      <c r="D1094" s="69">
        <f ca="1">IFERROR(VLOOKUP($A1094,'Hospitalisation Details'!$A:$P,6,0),"")</f>
        <v>10338.93</v>
      </c>
    </row>
    <row r="1095" spans="1:4" x14ac:dyDescent="0.25">
      <c r="A1095" s="62">
        <f ca="1">VLOOKUP($A1095,'Medical Examinations'!$A:$H,2,FALSE)</f>
        <v>31.54</v>
      </c>
      <c r="B1095" s="35">
        <f ca="1">VLOOKUP($A1095,'Medical Examinations'!$A:$H,3,FALSE)</f>
        <v>4.4400000000000004</v>
      </c>
      <c r="C1095" s="61">
        <f ca="1">IFERROR(VLOOKUP($A1095,'Hospitalisation Details'!$A:$P,16,0),"")</f>
        <v>40</v>
      </c>
      <c r="D1095" s="69">
        <f ca="1">IFERROR(VLOOKUP($A1095,'Hospitalisation Details'!$A:$P,6,0),"")</f>
        <v>10329.06</v>
      </c>
    </row>
    <row r="1096" spans="1:4" x14ac:dyDescent="0.25">
      <c r="A1096" s="62">
        <f ca="1">VLOOKUP($A1096,'Medical Examinations'!$A:$H,2,FALSE)</f>
        <v>38.6</v>
      </c>
      <c r="B1096" s="35">
        <f ca="1">VLOOKUP($A1096,'Medical Examinations'!$A:$H,3,FALSE)</f>
        <v>7.19</v>
      </c>
      <c r="C1096" s="61">
        <f ca="1">IFERROR(VLOOKUP($A1096,'Hospitalisation Details'!$A:$P,16,0),"")</f>
        <v>52</v>
      </c>
      <c r="D1096" s="69">
        <f ca="1">IFERROR(VLOOKUP($A1096,'Hospitalisation Details'!$A:$P,6,0),"")</f>
        <v>10325.209999999999</v>
      </c>
    </row>
    <row r="1097" spans="1:4" x14ac:dyDescent="0.25">
      <c r="A1097" s="62">
        <f ca="1">VLOOKUP($A1097,'Medical Examinations'!$A:$H,2,FALSE)</f>
        <v>37.950000000000003</v>
      </c>
      <c r="B1097" s="35">
        <f ca="1">VLOOKUP($A1097,'Medical Examinations'!$A:$H,3,FALSE)</f>
        <v>6.06</v>
      </c>
      <c r="C1097" s="61">
        <f ca="1">IFERROR(VLOOKUP($A1097,'Hospitalisation Details'!$A:$P,16,0),"")</f>
        <v>31</v>
      </c>
      <c r="D1097" s="69">
        <f ca="1">IFERROR(VLOOKUP($A1097,'Hospitalisation Details'!$A:$P,6,0),"")</f>
        <v>10322.9</v>
      </c>
    </row>
    <row r="1098" spans="1:4" x14ac:dyDescent="0.25">
      <c r="A1098" s="62">
        <f ca="1">VLOOKUP($A1098,'Medical Examinations'!$A:$H,2,FALSE)</f>
        <v>38.97</v>
      </c>
      <c r="B1098" s="35">
        <f ca="1">VLOOKUP($A1098,'Medical Examinations'!$A:$H,3,FALSE)</f>
        <v>5.12</v>
      </c>
      <c r="C1098" s="61">
        <f ca="1">IFERROR(VLOOKUP($A1098,'Hospitalisation Details'!$A:$P,16,0),"")</f>
        <v>31</v>
      </c>
      <c r="D1098" s="69">
        <f ca="1">IFERROR(VLOOKUP($A1098,'Hospitalisation Details'!$A:$P,6,0),"")</f>
        <v>10315.91</v>
      </c>
    </row>
    <row r="1099" spans="1:4" x14ac:dyDescent="0.25">
      <c r="A1099" s="62">
        <f ca="1">VLOOKUP($A1099,'Medical Examinations'!$A:$H,2,FALSE)</f>
        <v>21.2</v>
      </c>
      <c r="B1099" s="35">
        <f ca="1">VLOOKUP($A1099,'Medical Examinations'!$A:$H,3,FALSE)</f>
        <v>10.72</v>
      </c>
      <c r="C1099" s="61">
        <f ca="1">IFERROR(VLOOKUP($A1099,'Hospitalisation Details'!$A:$P,16,0),"")</f>
        <v>60</v>
      </c>
      <c r="D1099" s="69">
        <f ca="1">IFERROR(VLOOKUP($A1099,'Hospitalisation Details'!$A:$P,6,0),"")</f>
        <v>10310.780000000001</v>
      </c>
    </row>
    <row r="1100" spans="1:4" x14ac:dyDescent="0.25">
      <c r="A1100" s="62">
        <f ca="1">VLOOKUP($A1100,'Medical Examinations'!$A:$H,2,FALSE)</f>
        <v>23.96</v>
      </c>
      <c r="B1100" s="35">
        <f ca="1">VLOOKUP($A1100,'Medical Examinations'!$A:$H,3,FALSE)</f>
        <v>9.58</v>
      </c>
      <c r="C1100" s="61">
        <f ca="1">IFERROR(VLOOKUP($A1100,'Hospitalisation Details'!$A:$P,16,0),"")</f>
        <v>59</v>
      </c>
      <c r="D1100" s="69">
        <f ca="1">IFERROR(VLOOKUP($A1100,'Hospitalisation Details'!$A:$P,6,0),"")</f>
        <v>10308.040000000001</v>
      </c>
    </row>
    <row r="1101" spans="1:4" x14ac:dyDescent="0.25">
      <c r="A1101" s="62">
        <f ca="1">VLOOKUP($A1101,'Medical Examinations'!$A:$H,2,FALSE)</f>
        <v>35.93</v>
      </c>
      <c r="B1101" s="35">
        <f ca="1">VLOOKUP($A1101,'Medical Examinations'!$A:$H,3,FALSE)</f>
        <v>6.4</v>
      </c>
      <c r="C1101" s="61">
        <f ca="1">IFERROR(VLOOKUP($A1101,'Hospitalisation Details'!$A:$P,16,0),"")</f>
        <v>34</v>
      </c>
      <c r="D1101" s="69">
        <f ca="1">IFERROR(VLOOKUP($A1101,'Hospitalisation Details'!$A:$P,6,0),"")</f>
        <v>10276.99</v>
      </c>
    </row>
    <row r="1102" spans="1:4" x14ac:dyDescent="0.25">
      <c r="A1102" s="62">
        <f ca="1">VLOOKUP($A1102,'Medical Examinations'!$A:$H,2,FALSE)</f>
        <v>26.11</v>
      </c>
      <c r="B1102" s="35">
        <f ca="1">VLOOKUP($A1102,'Medical Examinations'!$A:$H,3,FALSE)</f>
        <v>6.8</v>
      </c>
      <c r="C1102" s="61">
        <f ca="1">IFERROR(VLOOKUP($A1102,'Hospitalisation Details'!$A:$P,16,0),"")</f>
        <v>52</v>
      </c>
      <c r="D1102" s="69">
        <f ca="1">IFERROR(VLOOKUP($A1102,'Hospitalisation Details'!$A:$P,6,0),"")</f>
        <v>10274.33</v>
      </c>
    </row>
    <row r="1103" spans="1:4" x14ac:dyDescent="0.25">
      <c r="A1103" s="62">
        <f ca="1">VLOOKUP($A1103,'Medical Examinations'!$A:$H,2,FALSE)</f>
        <v>32.299999999999997</v>
      </c>
      <c r="B1103" s="35">
        <f ca="1">VLOOKUP($A1103,'Medical Examinations'!$A:$H,3,FALSE)</f>
        <v>9.48</v>
      </c>
      <c r="C1103" s="61">
        <f ca="1">IFERROR(VLOOKUP($A1103,'Hospitalisation Details'!$A:$P,16,0),"")</f>
        <v>49</v>
      </c>
      <c r="D1103" s="69">
        <f ca="1">IFERROR(VLOOKUP($A1103,'Hospitalisation Details'!$A:$P,6,0),"")</f>
        <v>10269.459999999999</v>
      </c>
    </row>
    <row r="1104" spans="1:4" x14ac:dyDescent="0.25">
      <c r="A1104" s="62">
        <f ca="1">VLOOKUP($A1104,'Medical Examinations'!$A:$H,2,FALSE)</f>
        <v>28.69</v>
      </c>
      <c r="B1104" s="35">
        <f ca="1">VLOOKUP($A1104,'Medical Examinations'!$A:$H,3,FALSE)</f>
        <v>7.45</v>
      </c>
      <c r="C1104" s="61">
        <f ca="1">IFERROR(VLOOKUP($A1104,'Hospitalisation Details'!$A:$P,16,0),"")</f>
        <v>49</v>
      </c>
      <c r="D1104" s="69">
        <f ca="1">IFERROR(VLOOKUP($A1104,'Hospitalisation Details'!$A:$P,6,0),"")</f>
        <v>10264.44</v>
      </c>
    </row>
    <row r="1105" spans="1:4" x14ac:dyDescent="0.25">
      <c r="A1105" s="62">
        <f ca="1">VLOOKUP($A1105,'Medical Examinations'!$A:$H,2,FALSE)</f>
        <v>31.28</v>
      </c>
      <c r="B1105" s="35">
        <f ca="1">VLOOKUP($A1105,'Medical Examinations'!$A:$H,3,FALSE)</f>
        <v>6.94</v>
      </c>
      <c r="C1105" s="61">
        <f ca="1">IFERROR(VLOOKUP($A1105,'Hospitalisation Details'!$A:$P,16,0),"")</f>
        <v>47</v>
      </c>
      <c r="D1105" s="69">
        <f ca="1">IFERROR(VLOOKUP($A1105,'Hospitalisation Details'!$A:$P,6,0),"")</f>
        <v>10259.129999999999</v>
      </c>
    </row>
    <row r="1106" spans="1:4" x14ac:dyDescent="0.25">
      <c r="A1106" s="62">
        <f ca="1">VLOOKUP($A1106,'Medical Examinations'!$A:$H,2,FALSE)</f>
        <v>30.21</v>
      </c>
      <c r="B1106" s="35">
        <f ca="1">VLOOKUP($A1106,'Medical Examinations'!$A:$H,3,FALSE)</f>
        <v>7.83</v>
      </c>
      <c r="C1106" s="61">
        <f ca="1">IFERROR(VLOOKUP($A1106,'Hospitalisation Details'!$A:$P,16,0),"")</f>
        <v>54</v>
      </c>
      <c r="D1106" s="69">
        <f ca="1">IFERROR(VLOOKUP($A1106,'Hospitalisation Details'!$A:$P,6,0),"")</f>
        <v>10231.5</v>
      </c>
    </row>
    <row r="1107" spans="1:4" x14ac:dyDescent="0.25">
      <c r="A1107" s="62">
        <f ca="1">VLOOKUP($A1107,'Medical Examinations'!$A:$H,2,FALSE)</f>
        <v>38.28</v>
      </c>
      <c r="B1107" s="35">
        <f ca="1">VLOOKUP($A1107,'Medical Examinations'!$A:$H,3,FALSE)</f>
        <v>10.17</v>
      </c>
      <c r="C1107" s="61">
        <f ca="1">IFERROR(VLOOKUP($A1107,'Hospitalisation Details'!$A:$P,16,0),"")</f>
        <v>55</v>
      </c>
      <c r="D1107" s="69">
        <f ca="1">IFERROR(VLOOKUP($A1107,'Hospitalisation Details'!$A:$P,6,0),"")</f>
        <v>10226.280000000001</v>
      </c>
    </row>
    <row r="1108" spans="1:4" x14ac:dyDescent="0.25">
      <c r="A1108" s="62">
        <f ca="1">VLOOKUP($A1108,'Medical Examinations'!$A:$H,2,FALSE)</f>
        <v>29.9</v>
      </c>
      <c r="B1108" s="35">
        <f ca="1">VLOOKUP($A1108,'Medical Examinations'!$A:$H,3,FALSE)</f>
        <v>8.9600000000000009</v>
      </c>
      <c r="C1108" s="61">
        <f ca="1">IFERROR(VLOOKUP($A1108,'Hospitalisation Details'!$A:$P,16,0),"")</f>
        <v>55</v>
      </c>
      <c r="D1108" s="69">
        <f ca="1">IFERROR(VLOOKUP($A1108,'Hospitalisation Details'!$A:$P,6,0),"")</f>
        <v>10214.64</v>
      </c>
    </row>
    <row r="1109" spans="1:4" x14ac:dyDescent="0.25">
      <c r="A1109" s="62">
        <f ca="1">VLOOKUP($A1109,'Medical Examinations'!$A:$H,2,FALSE)</f>
        <v>23.18</v>
      </c>
      <c r="B1109" s="35">
        <f ca="1">VLOOKUP($A1109,'Medical Examinations'!$A:$H,3,FALSE)</f>
        <v>6.96</v>
      </c>
      <c r="C1109" s="61">
        <f ca="1">IFERROR(VLOOKUP($A1109,'Hospitalisation Details'!$A:$P,16,0),"")</f>
        <v>52</v>
      </c>
      <c r="D1109" s="69">
        <f ca="1">IFERROR(VLOOKUP($A1109,'Hospitalisation Details'!$A:$P,6,0),"")</f>
        <v>10197.77</v>
      </c>
    </row>
    <row r="1110" spans="1:4" x14ac:dyDescent="0.25">
      <c r="A1110" s="62">
        <f ca="1">VLOOKUP($A1110,'Medical Examinations'!$A:$H,2,FALSE)</f>
        <v>33.020000000000003</v>
      </c>
      <c r="B1110" s="35">
        <f ca="1">VLOOKUP($A1110,'Medical Examinations'!$A:$H,3,FALSE)</f>
        <v>5.07</v>
      </c>
      <c r="C1110" s="61">
        <f ca="1">IFERROR(VLOOKUP($A1110,'Hospitalisation Details'!$A:$P,16,0),"")</f>
        <v>37</v>
      </c>
      <c r="D1110" s="69">
        <f ca="1">IFERROR(VLOOKUP($A1110,'Hospitalisation Details'!$A:$P,6,0),"")</f>
        <v>10191.82</v>
      </c>
    </row>
    <row r="1111" spans="1:4" x14ac:dyDescent="0.25">
      <c r="A1111" s="62">
        <f ca="1">VLOOKUP($A1111,'Medical Examinations'!$A:$H,2,FALSE)</f>
        <v>27.29</v>
      </c>
      <c r="B1111" s="35">
        <f ca="1">VLOOKUP($A1111,'Medical Examinations'!$A:$H,3,FALSE)</f>
        <v>5.85</v>
      </c>
      <c r="C1111" s="61">
        <f ca="1">IFERROR(VLOOKUP($A1111,'Hospitalisation Details'!$A:$P,16,0),"")</f>
        <v>50</v>
      </c>
      <c r="D1111" s="69">
        <f ca="1">IFERROR(VLOOKUP($A1111,'Hospitalisation Details'!$A:$P,6,0),"")</f>
        <v>10160.870000000001</v>
      </c>
    </row>
    <row r="1112" spans="1:4" x14ac:dyDescent="0.25">
      <c r="A1112" s="62">
        <f ca="1">VLOOKUP($A1112,'Medical Examinations'!$A:$H,2,FALSE)</f>
        <v>23.18</v>
      </c>
      <c r="B1112" s="35">
        <f ca="1">VLOOKUP($A1112,'Medical Examinations'!$A:$H,3,FALSE)</f>
        <v>10.56</v>
      </c>
      <c r="C1112" s="61">
        <f ca="1">IFERROR(VLOOKUP($A1112,'Hospitalisation Details'!$A:$P,16,0),"")</f>
        <v>49</v>
      </c>
      <c r="D1112" s="69">
        <f ca="1">IFERROR(VLOOKUP($A1112,'Hospitalisation Details'!$A:$P,6,0),"")</f>
        <v>10156.780000000001</v>
      </c>
    </row>
    <row r="1113" spans="1:4" x14ac:dyDescent="0.25">
      <c r="A1113" s="62">
        <f ca="1">VLOOKUP($A1113,'Medical Examinations'!$A:$H,2,FALSE)</f>
        <v>32.659999999999997</v>
      </c>
      <c r="B1113" s="35">
        <f ca="1">VLOOKUP($A1113,'Medical Examinations'!$A:$H,3,FALSE)</f>
        <v>8.92</v>
      </c>
      <c r="C1113" s="61">
        <f ca="1">IFERROR(VLOOKUP($A1113,'Hospitalisation Details'!$A:$P,16,0),"")</f>
        <v>41</v>
      </c>
      <c r="D1113" s="69">
        <f ca="1">IFERROR(VLOOKUP($A1113,'Hospitalisation Details'!$A:$P,6,0),"")</f>
        <v>10146.129999999999</v>
      </c>
    </row>
    <row r="1114" spans="1:4" x14ac:dyDescent="0.25">
      <c r="A1114" s="62">
        <f ca="1">VLOOKUP($A1114,'Medical Examinations'!$A:$H,2,FALSE)</f>
        <v>30.78</v>
      </c>
      <c r="B1114" s="35">
        <f ca="1">VLOOKUP($A1114,'Medical Examinations'!$A:$H,3,FALSE)</f>
        <v>8.6300000000000008</v>
      </c>
      <c r="C1114" s="61">
        <f ca="1">IFERROR(VLOOKUP($A1114,'Hospitalisation Details'!$A:$P,16,0),"")</f>
        <v>48</v>
      </c>
      <c r="D1114" s="69">
        <f ca="1">IFERROR(VLOOKUP($A1114,'Hospitalisation Details'!$A:$P,6,0),"")</f>
        <v>10141.14</v>
      </c>
    </row>
    <row r="1115" spans="1:4" x14ac:dyDescent="0.25">
      <c r="A1115" s="62">
        <f ca="1">VLOOKUP($A1115,'Medical Examinations'!$A:$H,2,FALSE)</f>
        <v>47.2</v>
      </c>
      <c r="B1115" s="35">
        <f ca="1">VLOOKUP($A1115,'Medical Examinations'!$A:$H,3,FALSE)</f>
        <v>6.29</v>
      </c>
      <c r="C1115" s="61">
        <f ca="1">IFERROR(VLOOKUP($A1115,'Hospitalisation Details'!$A:$P,16,0),"")</f>
        <v>25</v>
      </c>
      <c r="D1115" s="69">
        <f ca="1">IFERROR(VLOOKUP($A1115,'Hospitalisation Details'!$A:$P,6,0),"")</f>
        <v>10139.84</v>
      </c>
    </row>
    <row r="1116" spans="1:4" x14ac:dyDescent="0.25">
      <c r="A1116" s="62">
        <f ca="1">VLOOKUP($A1116,'Medical Examinations'!$A:$H,2,FALSE)</f>
        <v>31.6</v>
      </c>
      <c r="B1116" s="35">
        <f ca="1">VLOOKUP($A1116,'Medical Examinations'!$A:$H,3,FALSE)</f>
        <v>5.75</v>
      </c>
      <c r="C1116" s="61">
        <f ca="1">IFERROR(VLOOKUP($A1116,'Hospitalisation Details'!$A:$P,16,0),"")</f>
        <v>50</v>
      </c>
      <c r="D1116" s="69">
        <f ca="1">IFERROR(VLOOKUP($A1116,'Hospitalisation Details'!$A:$P,6,0),"")</f>
        <v>10118.42</v>
      </c>
    </row>
    <row r="1117" spans="1:4" x14ac:dyDescent="0.25">
      <c r="A1117" s="62">
        <f ca="1">VLOOKUP($A1117,'Medical Examinations'!$A:$H,2,FALSE)</f>
        <v>33.914999999999999</v>
      </c>
      <c r="B1117" s="35">
        <f ca="1">VLOOKUP($A1117,'Medical Examinations'!$A:$H,3,FALSE)</f>
        <v>6.66</v>
      </c>
      <c r="C1117" s="61">
        <f ca="1">IFERROR(VLOOKUP($A1117,'Hospitalisation Details'!$A:$P,16,0),"")</f>
        <v>47</v>
      </c>
      <c r="D1117" s="69">
        <f ca="1">IFERROR(VLOOKUP($A1117,'Hospitalisation Details'!$A:$P,6,0),"")</f>
        <v>10115.01</v>
      </c>
    </row>
    <row r="1118" spans="1:4" x14ac:dyDescent="0.25">
      <c r="A1118" s="62">
        <f ca="1">VLOOKUP($A1118,'Medical Examinations'!$A:$H,2,FALSE)</f>
        <v>23.54</v>
      </c>
      <c r="B1118" s="35">
        <f ca="1">VLOOKUP($A1118,'Medical Examinations'!$A:$H,3,FALSE)</f>
        <v>5.0999999999999996</v>
      </c>
      <c r="C1118" s="61">
        <f ca="1">IFERROR(VLOOKUP($A1118,'Hospitalisation Details'!$A:$P,16,0),"")</f>
        <v>50</v>
      </c>
      <c r="D1118" s="69">
        <f ca="1">IFERROR(VLOOKUP($A1118,'Hospitalisation Details'!$A:$P,6,0),"")</f>
        <v>10107.219999999999</v>
      </c>
    </row>
    <row r="1119" spans="1:4" x14ac:dyDescent="0.25">
      <c r="A1119" s="62">
        <f ca="1">VLOOKUP($A1119,'Medical Examinations'!$A:$H,2,FALSE)</f>
        <v>27.074999999999999</v>
      </c>
      <c r="B1119" s="35">
        <f ca="1">VLOOKUP($A1119,'Medical Examinations'!$A:$H,3,FALSE)</f>
        <v>4.41</v>
      </c>
      <c r="C1119" s="61">
        <f ca="1">IFERROR(VLOOKUP($A1119,'Hospitalisation Details'!$A:$P,16,0),"")</f>
        <v>50</v>
      </c>
      <c r="D1119" s="69">
        <f ca="1">IFERROR(VLOOKUP($A1119,'Hospitalisation Details'!$A:$P,6,0),"")</f>
        <v>10106.129999999999</v>
      </c>
    </row>
    <row r="1120" spans="1:4" x14ac:dyDescent="0.25">
      <c r="A1120" s="62">
        <f ca="1">VLOOKUP($A1120,'Medical Examinations'!$A:$H,2,FALSE)</f>
        <v>25.8</v>
      </c>
      <c r="B1120" s="35">
        <f ca="1">VLOOKUP($A1120,'Medical Examinations'!$A:$H,3,FALSE)</f>
        <v>5.52</v>
      </c>
      <c r="C1120" s="61">
        <f ca="1">IFERROR(VLOOKUP($A1120,'Hospitalisation Details'!$A:$P,16,0),"")</f>
        <v>46</v>
      </c>
      <c r="D1120" s="69">
        <f ca="1">IFERROR(VLOOKUP($A1120,'Hospitalisation Details'!$A:$P,6,0),"")</f>
        <v>10096.969999999999</v>
      </c>
    </row>
    <row r="1121" spans="1:4" x14ac:dyDescent="0.25">
      <c r="A1121" s="62">
        <f ca="1">VLOOKUP($A1121,'Medical Examinations'!$A:$H,2,FALSE)</f>
        <v>36.1</v>
      </c>
      <c r="B1121" s="35">
        <f ca="1">VLOOKUP($A1121,'Medical Examinations'!$A:$H,3,FALSE)</f>
        <v>4.62</v>
      </c>
      <c r="C1121" s="61">
        <f ca="1">IFERROR(VLOOKUP($A1121,'Hospitalisation Details'!$A:$P,16,0),"")</f>
        <v>53</v>
      </c>
      <c r="D1121" s="69">
        <f ca="1">IFERROR(VLOOKUP($A1121,'Hospitalisation Details'!$A:$P,6,0),"")</f>
        <v>10085.85</v>
      </c>
    </row>
    <row r="1122" spans="1:4" x14ac:dyDescent="0.25">
      <c r="A1122" s="62">
        <f ca="1">VLOOKUP($A1122,'Medical Examinations'!$A:$H,2,FALSE)</f>
        <v>30.495000000000001</v>
      </c>
      <c r="B1122" s="35">
        <f ca="1">VLOOKUP($A1122,'Medical Examinations'!$A:$H,3,FALSE)</f>
        <v>5.74</v>
      </c>
      <c r="C1122" s="61">
        <f ca="1">IFERROR(VLOOKUP($A1122,'Hospitalisation Details'!$A:$P,16,0),"")</f>
        <v>53</v>
      </c>
      <c r="D1122" s="69">
        <f ca="1">IFERROR(VLOOKUP($A1122,'Hospitalisation Details'!$A:$P,6,0),"")</f>
        <v>10072.06</v>
      </c>
    </row>
    <row r="1123" spans="1:4" x14ac:dyDescent="0.25">
      <c r="A1123" s="62">
        <f ca="1">VLOOKUP($A1123,'Medical Examinations'!$A:$H,2,FALSE)</f>
        <v>21.4</v>
      </c>
      <c r="B1123" s="35">
        <f ca="1">VLOOKUP($A1123,'Medical Examinations'!$A:$H,3,FALSE)</f>
        <v>6.3</v>
      </c>
      <c r="C1123" s="61">
        <f ca="1">IFERROR(VLOOKUP($A1123,'Hospitalisation Details'!$A:$P,16,0),"")</f>
        <v>53</v>
      </c>
      <c r="D1123" s="69">
        <f ca="1">IFERROR(VLOOKUP($A1123,'Hospitalisation Details'!$A:$P,6,0),"")</f>
        <v>10065.41</v>
      </c>
    </row>
    <row r="1124" spans="1:4" x14ac:dyDescent="0.25">
      <c r="A1124" s="62">
        <f ca="1">VLOOKUP($A1124,'Medical Examinations'!$A:$H,2,FALSE)</f>
        <v>32.299999999999997</v>
      </c>
      <c r="B1124" s="35">
        <f ca="1">VLOOKUP($A1124,'Medical Examinations'!$A:$H,3,FALSE)</f>
        <v>10.27</v>
      </c>
      <c r="C1124" s="61">
        <f ca="1">IFERROR(VLOOKUP($A1124,'Hospitalisation Details'!$A:$P,16,0),"")</f>
        <v>48</v>
      </c>
      <c r="D1124" s="69">
        <f ca="1">IFERROR(VLOOKUP($A1124,'Hospitalisation Details'!$A:$P,6,0),"")</f>
        <v>10043.25</v>
      </c>
    </row>
    <row r="1125" spans="1:4" x14ac:dyDescent="0.25">
      <c r="A1125" s="62">
        <f ca="1">VLOOKUP($A1125,'Medical Examinations'!$A:$H,2,FALSE)</f>
        <v>29.78</v>
      </c>
      <c r="B1125" s="35">
        <f ca="1">VLOOKUP($A1125,'Medical Examinations'!$A:$H,3,FALSE)</f>
        <v>5.85</v>
      </c>
      <c r="C1125" s="61">
        <f ca="1">IFERROR(VLOOKUP($A1125,'Hospitalisation Details'!$A:$P,16,0),"")</f>
        <v>43</v>
      </c>
      <c r="D1125" s="69">
        <f ca="1">IFERROR(VLOOKUP($A1125,'Hospitalisation Details'!$A:$P,6,0),"")</f>
        <v>10027.15</v>
      </c>
    </row>
    <row r="1126" spans="1:4" x14ac:dyDescent="0.25">
      <c r="A1126" s="62">
        <f ca="1">VLOOKUP($A1126,'Medical Examinations'!$A:$H,2,FALSE)</f>
        <v>34.76</v>
      </c>
      <c r="B1126" s="35">
        <f ca="1">VLOOKUP($A1126,'Medical Examinations'!$A:$H,3,FALSE)</f>
        <v>5.92</v>
      </c>
      <c r="C1126" s="61">
        <f ca="1">IFERROR(VLOOKUP($A1126,'Hospitalisation Details'!$A:$P,16,0),"")</f>
        <v>34</v>
      </c>
      <c r="D1126" s="69">
        <f ca="1">IFERROR(VLOOKUP($A1126,'Hospitalisation Details'!$A:$P,6,0),"")</f>
        <v>10011.44</v>
      </c>
    </row>
    <row r="1127" spans="1:4" x14ac:dyDescent="0.25">
      <c r="A1127" s="62">
        <f ca="1">VLOOKUP($A1127,'Medical Examinations'!$A:$H,2,FALSE)</f>
        <v>18.335000000000001</v>
      </c>
      <c r="B1127" s="35">
        <f ca="1">VLOOKUP($A1127,'Medical Examinations'!$A:$H,3,FALSE)</f>
        <v>10.01</v>
      </c>
      <c r="C1127" s="61">
        <f ca="1">IFERROR(VLOOKUP($A1127,'Hospitalisation Details'!$A:$P,16,0),"")</f>
        <v>52</v>
      </c>
      <c r="D1127" s="69">
        <f ca="1">IFERROR(VLOOKUP($A1127,'Hospitalisation Details'!$A:$P,6,0),"")</f>
        <v>9991.0400000000009</v>
      </c>
    </row>
    <row r="1128" spans="1:4" x14ac:dyDescent="0.25">
      <c r="A1128" s="62">
        <f ca="1">VLOOKUP($A1128,'Medical Examinations'!$A:$H,2,FALSE)</f>
        <v>32.299999999999997</v>
      </c>
      <c r="B1128" s="35">
        <f ca="1">VLOOKUP($A1128,'Medical Examinations'!$A:$H,3,FALSE)</f>
        <v>9.59</v>
      </c>
      <c r="C1128" s="61">
        <f ca="1">IFERROR(VLOOKUP($A1128,'Hospitalisation Details'!$A:$P,16,0),"")</f>
        <v>51</v>
      </c>
      <c r="D1128" s="69">
        <f ca="1">IFERROR(VLOOKUP($A1128,'Hospitalisation Details'!$A:$P,6,0),"")</f>
        <v>9964.06</v>
      </c>
    </row>
    <row r="1129" spans="1:4" x14ac:dyDescent="0.25">
      <c r="A1129" s="62">
        <f ca="1">VLOOKUP($A1129,'Medical Examinations'!$A:$H,2,FALSE)</f>
        <v>27.74</v>
      </c>
      <c r="B1129" s="35">
        <f ca="1">VLOOKUP($A1129,'Medical Examinations'!$A:$H,3,FALSE)</f>
        <v>10.37</v>
      </c>
      <c r="C1129" s="61">
        <f ca="1">IFERROR(VLOOKUP($A1129,'Hospitalisation Details'!$A:$P,16,0),"")</f>
        <v>51</v>
      </c>
      <c r="D1129" s="69">
        <f ca="1">IFERROR(VLOOKUP($A1129,'Hospitalisation Details'!$A:$P,6,0),"")</f>
        <v>9957.7199999999993</v>
      </c>
    </row>
    <row r="1130" spans="1:4" x14ac:dyDescent="0.25">
      <c r="A1130" s="62">
        <f ca="1">VLOOKUP($A1130,'Medical Examinations'!$A:$H,2,FALSE)</f>
        <v>24</v>
      </c>
      <c r="B1130" s="35">
        <f ca="1">VLOOKUP($A1130,'Medical Examinations'!$A:$H,3,FALSE)</f>
        <v>4.01</v>
      </c>
      <c r="C1130" s="61">
        <f ca="1">IFERROR(VLOOKUP($A1130,'Hospitalisation Details'!$A:$P,16,0),"")</f>
        <v>58</v>
      </c>
      <c r="D1130" s="69">
        <f ca="1">IFERROR(VLOOKUP($A1130,'Hospitalisation Details'!$A:$P,6,0),"")</f>
        <v>9933.44</v>
      </c>
    </row>
    <row r="1131" spans="1:4" x14ac:dyDescent="0.25">
      <c r="A1131" s="62">
        <f ca="1">VLOOKUP($A1131,'Medical Examinations'!$A:$H,2,FALSE)</f>
        <v>31.78</v>
      </c>
      <c r="B1131" s="35">
        <f ca="1">VLOOKUP($A1131,'Medical Examinations'!$A:$H,3,FALSE)</f>
        <v>4.24</v>
      </c>
      <c r="C1131" s="61">
        <f ca="1">IFERROR(VLOOKUP($A1131,'Hospitalisation Details'!$A:$P,16,0),"")</f>
        <v>39</v>
      </c>
      <c r="D1131" s="69">
        <f ca="1">IFERROR(VLOOKUP($A1131,'Hospitalisation Details'!$A:$P,6,0),"")</f>
        <v>9931.9599999999991</v>
      </c>
    </row>
    <row r="1132" spans="1:4" x14ac:dyDescent="0.25">
      <c r="A1132" s="62">
        <f ca="1">VLOOKUP($A1132,'Medical Examinations'!$A:$H,2,FALSE)</f>
        <v>32.25</v>
      </c>
      <c r="B1132" s="35">
        <f ca="1">VLOOKUP($A1132,'Medical Examinations'!$A:$H,3,FALSE)</f>
        <v>5.36</v>
      </c>
      <c r="C1132" s="61">
        <f ca="1">IFERROR(VLOOKUP($A1132,'Hospitalisation Details'!$A:$P,16,0),"")</f>
        <v>37</v>
      </c>
      <c r="D1132" s="69">
        <f ca="1">IFERROR(VLOOKUP($A1132,'Hospitalisation Details'!$A:$P,6,0),"")</f>
        <v>9930.64</v>
      </c>
    </row>
    <row r="1133" spans="1:4" x14ac:dyDescent="0.25">
      <c r="A1133" s="62">
        <f ca="1">VLOOKUP($A1133,'Medical Examinations'!$A:$H,2,FALSE)</f>
        <v>30.114999999999998</v>
      </c>
      <c r="B1133" s="35">
        <f ca="1">VLOOKUP($A1133,'Medical Examinations'!$A:$H,3,FALSE)</f>
        <v>4.99</v>
      </c>
      <c r="C1133" s="61">
        <f ca="1">IFERROR(VLOOKUP($A1133,'Hospitalisation Details'!$A:$P,16,0),"")</f>
        <v>50</v>
      </c>
      <c r="D1133" s="69">
        <f ca="1">IFERROR(VLOOKUP($A1133,'Hospitalisation Details'!$A:$P,6,0),"")</f>
        <v>9910.36</v>
      </c>
    </row>
    <row r="1134" spans="1:4" x14ac:dyDescent="0.25">
      <c r="A1134" s="62">
        <f ca="1">VLOOKUP($A1134,'Medical Examinations'!$A:$H,2,FALSE)</f>
        <v>22.41</v>
      </c>
      <c r="B1134" s="35">
        <f ca="1">VLOOKUP($A1134,'Medical Examinations'!$A:$H,3,FALSE)</f>
        <v>8.68</v>
      </c>
      <c r="C1134" s="61">
        <f ca="1">IFERROR(VLOOKUP($A1134,'Hospitalisation Details'!$A:$P,16,0),"")</f>
        <v>60</v>
      </c>
      <c r="D1134" s="69">
        <f ca="1">IFERROR(VLOOKUP($A1134,'Hospitalisation Details'!$A:$P,6,0),"")</f>
        <v>9907.83</v>
      </c>
    </row>
    <row r="1135" spans="1:4" x14ac:dyDescent="0.25">
      <c r="A1135" s="62">
        <f ca="1">VLOOKUP($A1135,'Medical Examinations'!$A:$H,2,FALSE)</f>
        <v>45.72</v>
      </c>
      <c r="B1135" s="35">
        <f ca="1">VLOOKUP($A1135,'Medical Examinations'!$A:$H,3,FALSE)</f>
        <v>4.2300000000000004</v>
      </c>
      <c r="C1135" s="61">
        <f ca="1">IFERROR(VLOOKUP($A1135,'Hospitalisation Details'!$A:$P,16,0),"")</f>
        <v>26</v>
      </c>
      <c r="D1135" s="69">
        <f ca="1">IFERROR(VLOOKUP($A1135,'Hospitalisation Details'!$A:$P,6,0),"")</f>
        <v>9894.69</v>
      </c>
    </row>
    <row r="1136" spans="1:4" x14ac:dyDescent="0.25">
      <c r="A1136" s="62">
        <f ca="1">VLOOKUP($A1136,'Medical Examinations'!$A:$H,2,FALSE)</f>
        <v>25</v>
      </c>
      <c r="B1136" s="35">
        <f ca="1">VLOOKUP($A1136,'Medical Examinations'!$A:$H,3,FALSE)</f>
        <v>5.32</v>
      </c>
      <c r="C1136" s="61">
        <f ca="1">IFERROR(VLOOKUP($A1136,'Hospitalisation Details'!$A:$P,16,0),"")</f>
        <v>56</v>
      </c>
      <c r="D1136" s="69">
        <f ca="1">IFERROR(VLOOKUP($A1136,'Hospitalisation Details'!$A:$P,6,0),"")</f>
        <v>9890.23</v>
      </c>
    </row>
    <row r="1137" spans="1:4" x14ac:dyDescent="0.25">
      <c r="A1137" s="62">
        <f ca="1">VLOOKUP($A1137,'Medical Examinations'!$A:$H,2,FALSE)</f>
        <v>39.5</v>
      </c>
      <c r="B1137" s="35">
        <f ca="1">VLOOKUP($A1137,'Medical Examinations'!$A:$H,3,FALSE)</f>
        <v>6.66</v>
      </c>
      <c r="C1137" s="61">
        <f ca="1">IFERROR(VLOOKUP($A1137,'Hospitalisation Details'!$A:$P,16,0),"")</f>
        <v>51</v>
      </c>
      <c r="D1137" s="69">
        <f ca="1">IFERROR(VLOOKUP($A1137,'Hospitalisation Details'!$A:$P,6,0),"")</f>
        <v>9880.07</v>
      </c>
    </row>
    <row r="1138" spans="1:4" x14ac:dyDescent="0.25">
      <c r="A1138" s="62">
        <f ca="1">VLOOKUP($A1138,'Medical Examinations'!$A:$H,2,FALSE)</f>
        <v>37.729999999999997</v>
      </c>
      <c r="B1138" s="35">
        <f ca="1">VLOOKUP($A1138,'Medical Examinations'!$A:$H,3,FALSE)</f>
        <v>7.4</v>
      </c>
      <c r="C1138" s="61">
        <f ca="1">IFERROR(VLOOKUP($A1138,'Hospitalisation Details'!$A:$P,16,0),"")</f>
        <v>51</v>
      </c>
      <c r="D1138" s="69">
        <f ca="1">IFERROR(VLOOKUP($A1138,'Hospitalisation Details'!$A:$P,6,0),"")</f>
        <v>9877.61</v>
      </c>
    </row>
    <row r="1139" spans="1:4" x14ac:dyDescent="0.25">
      <c r="A1139" s="62">
        <f ca="1">VLOOKUP($A1139,'Medical Examinations'!$A:$H,2,FALSE)</f>
        <v>40.659999999999997</v>
      </c>
      <c r="B1139" s="35">
        <f ca="1">VLOOKUP($A1139,'Medical Examinations'!$A:$H,3,FALSE)</f>
        <v>10.08</v>
      </c>
      <c r="C1139" s="61">
        <f ca="1">IFERROR(VLOOKUP($A1139,'Hospitalisation Details'!$A:$P,16,0),"")</f>
        <v>51</v>
      </c>
      <c r="D1139" s="69">
        <f ca="1">IFERROR(VLOOKUP($A1139,'Hospitalisation Details'!$A:$P,6,0),"")</f>
        <v>9875.68</v>
      </c>
    </row>
    <row r="1140" spans="1:4" x14ac:dyDescent="0.25">
      <c r="A1140" s="62">
        <f ca="1">VLOOKUP($A1140,'Medical Examinations'!$A:$H,2,FALSE)</f>
        <v>34.200000000000003</v>
      </c>
      <c r="B1140" s="35">
        <f ca="1">VLOOKUP($A1140,'Medical Examinations'!$A:$H,3,FALSE)</f>
        <v>8.58</v>
      </c>
      <c r="C1140" s="61">
        <f ca="1">IFERROR(VLOOKUP($A1140,'Hospitalisation Details'!$A:$P,16,0),"")</f>
        <v>51</v>
      </c>
      <c r="D1140" s="69">
        <f ca="1">IFERROR(VLOOKUP($A1140,'Hospitalisation Details'!$A:$P,6,0),"")</f>
        <v>9872.7000000000007</v>
      </c>
    </row>
    <row r="1141" spans="1:4" x14ac:dyDescent="0.25">
      <c r="A1141" s="62">
        <f ca="1">VLOOKUP($A1141,'Medical Examinations'!$A:$H,2,FALSE)</f>
        <v>46.51</v>
      </c>
      <c r="B1141" s="35">
        <f ca="1">VLOOKUP($A1141,'Medical Examinations'!$A:$H,3,FALSE)</f>
        <v>5.84</v>
      </c>
      <c r="C1141" s="61">
        <f ca="1">IFERROR(VLOOKUP($A1141,'Hospitalisation Details'!$A:$P,16,0),"")</f>
        <v>24</v>
      </c>
      <c r="D1141" s="69">
        <f ca="1">IFERROR(VLOOKUP($A1141,'Hospitalisation Details'!$A:$P,6,0),"")</f>
        <v>9870.59</v>
      </c>
    </row>
    <row r="1142" spans="1:4" x14ac:dyDescent="0.25">
      <c r="A1142" s="62">
        <f ca="1">VLOOKUP($A1142,'Medical Examinations'!$A:$H,2,FALSE)</f>
        <v>28.88</v>
      </c>
      <c r="B1142" s="35">
        <f ca="1">VLOOKUP($A1142,'Medical Examinations'!$A:$H,3,FALSE)</f>
        <v>4.8600000000000003</v>
      </c>
      <c r="C1142" s="61">
        <f ca="1">IFERROR(VLOOKUP($A1142,'Hospitalisation Details'!$A:$P,16,0),"")</f>
        <v>53</v>
      </c>
      <c r="D1142" s="69">
        <f ca="1">IFERROR(VLOOKUP($A1142,'Hospitalisation Details'!$A:$P,6,0),"")</f>
        <v>9869.81</v>
      </c>
    </row>
    <row r="1143" spans="1:4" x14ac:dyDescent="0.25">
      <c r="A1143" s="62">
        <f ca="1">VLOOKUP($A1143,'Medical Examinations'!$A:$H,2,FALSE)</f>
        <v>33.914999999999999</v>
      </c>
      <c r="B1143" s="35">
        <f ca="1">VLOOKUP($A1143,'Medical Examinations'!$A:$H,3,FALSE)</f>
        <v>11.52</v>
      </c>
      <c r="C1143" s="61">
        <f ca="1">IFERROR(VLOOKUP($A1143,'Hospitalisation Details'!$A:$P,16,0),"")</f>
        <v>51</v>
      </c>
      <c r="D1143" s="69">
        <f ca="1">IFERROR(VLOOKUP($A1143,'Hospitalisation Details'!$A:$P,6,0),"")</f>
        <v>9866.2999999999993</v>
      </c>
    </row>
    <row r="1144" spans="1:4" x14ac:dyDescent="0.25">
      <c r="A1144" s="62">
        <f ca="1">VLOOKUP($A1144,'Medical Examinations'!$A:$H,2,FALSE)</f>
        <v>24.32</v>
      </c>
      <c r="B1144" s="35">
        <f ca="1">VLOOKUP($A1144,'Medical Examinations'!$A:$H,3,FALSE)</f>
        <v>6.15</v>
      </c>
      <c r="C1144" s="61">
        <f ca="1">IFERROR(VLOOKUP($A1144,'Hospitalisation Details'!$A:$P,16,0),"")</f>
        <v>53</v>
      </c>
      <c r="D1144" s="69">
        <f ca="1">IFERROR(VLOOKUP($A1144,'Hospitalisation Details'!$A:$P,6,0),"")</f>
        <v>9863.4699999999993</v>
      </c>
    </row>
    <row r="1145" spans="1:4" x14ac:dyDescent="0.25">
      <c r="A1145" s="62">
        <f ca="1">VLOOKUP($A1145,'Medical Examinations'!$A:$H,2,FALSE)</f>
        <v>25.8</v>
      </c>
      <c r="B1145" s="35">
        <f ca="1">VLOOKUP($A1145,'Medical Examinations'!$A:$H,3,FALSE)</f>
        <v>9.94</v>
      </c>
      <c r="C1145" s="61">
        <f ca="1">IFERROR(VLOOKUP($A1145,'Hospitalisation Details'!$A:$P,16,0),"")</f>
        <v>51</v>
      </c>
      <c r="D1145" s="69">
        <f ca="1">IFERROR(VLOOKUP($A1145,'Hospitalisation Details'!$A:$P,6,0),"")</f>
        <v>9861.0300000000007</v>
      </c>
    </row>
    <row r="1146" spans="1:4" x14ac:dyDescent="0.25">
      <c r="A1146" s="62">
        <f ca="1">VLOOKUP($A1146,'Medical Examinations'!$A:$H,2,FALSE)</f>
        <v>21.56</v>
      </c>
      <c r="B1146" s="35">
        <f ca="1">VLOOKUP($A1146,'Medical Examinations'!$A:$H,3,FALSE)</f>
        <v>10.56</v>
      </c>
      <c r="C1146" s="61">
        <f ca="1">IFERROR(VLOOKUP($A1146,'Hospitalisation Details'!$A:$P,16,0),"")</f>
        <v>51</v>
      </c>
      <c r="D1146" s="69">
        <f ca="1">IFERROR(VLOOKUP($A1146,'Hospitalisation Details'!$A:$P,6,0),"")</f>
        <v>9855.1299999999992</v>
      </c>
    </row>
    <row r="1147" spans="1:4" x14ac:dyDescent="0.25">
      <c r="A1147" s="62">
        <f ca="1">VLOOKUP($A1147,'Medical Examinations'!$A:$H,2,FALSE)</f>
        <v>31.6</v>
      </c>
      <c r="B1147" s="35">
        <f ca="1">VLOOKUP($A1147,'Medical Examinations'!$A:$H,3,FALSE)</f>
        <v>6.79</v>
      </c>
      <c r="C1147" s="61">
        <f ca="1">IFERROR(VLOOKUP($A1147,'Hospitalisation Details'!$A:$P,16,0),"")</f>
        <v>54</v>
      </c>
      <c r="D1147" s="69">
        <f ca="1">IFERROR(VLOOKUP($A1147,'Hospitalisation Details'!$A:$P,6,0),"")</f>
        <v>9850.43</v>
      </c>
    </row>
    <row r="1148" spans="1:4" x14ac:dyDescent="0.25">
      <c r="A1148" s="62">
        <f ca="1">VLOOKUP($A1148,'Medical Examinations'!$A:$H,2,FALSE)</f>
        <v>42.93</v>
      </c>
      <c r="B1148" s="35">
        <f ca="1">VLOOKUP($A1148,'Medical Examinations'!$A:$H,3,FALSE)</f>
        <v>4.8</v>
      </c>
      <c r="C1148" s="61">
        <f ca="1">IFERROR(VLOOKUP($A1148,'Hospitalisation Details'!$A:$P,16,0),"")</f>
        <v>30</v>
      </c>
      <c r="D1148" s="69">
        <f ca="1">IFERROR(VLOOKUP($A1148,'Hospitalisation Details'!$A:$P,6,0),"")</f>
        <v>9844.4500000000007</v>
      </c>
    </row>
    <row r="1149" spans="1:4" x14ac:dyDescent="0.25">
      <c r="A1149" s="62">
        <f ca="1">VLOOKUP($A1149,'Medical Examinations'!$A:$H,2,FALSE)</f>
        <v>26.72</v>
      </c>
      <c r="B1149" s="35">
        <f ca="1">VLOOKUP($A1149,'Medical Examinations'!$A:$H,3,FALSE)</f>
        <v>5.75</v>
      </c>
      <c r="C1149" s="61">
        <f ca="1">IFERROR(VLOOKUP($A1149,'Hospitalisation Details'!$A:$P,16,0),"")</f>
        <v>50</v>
      </c>
      <c r="D1149" s="69">
        <f ca="1">IFERROR(VLOOKUP($A1149,'Hospitalisation Details'!$A:$P,6,0),"")</f>
        <v>9836.2099999999991</v>
      </c>
    </row>
    <row r="1150" spans="1:4" x14ac:dyDescent="0.25">
      <c r="A1150" s="62">
        <f ca="1">VLOOKUP($A1150,'Medical Examinations'!$A:$H,2,FALSE)</f>
        <v>26.67</v>
      </c>
      <c r="B1150" s="35">
        <f ca="1">VLOOKUP($A1150,'Medical Examinations'!$A:$H,3,FALSE)</f>
        <v>5.81</v>
      </c>
      <c r="C1150" s="61">
        <f ca="1">IFERROR(VLOOKUP($A1150,'Hospitalisation Details'!$A:$P,16,0),"")</f>
        <v>50</v>
      </c>
      <c r="D1150" s="69">
        <f ca="1">IFERROR(VLOOKUP($A1150,'Hospitalisation Details'!$A:$P,6,0),"")</f>
        <v>9819.25</v>
      </c>
    </row>
    <row r="1151" spans="1:4" x14ac:dyDescent="0.25">
      <c r="A1151" s="62">
        <f ca="1">VLOOKUP($A1151,'Medical Examinations'!$A:$H,2,FALSE)</f>
        <v>42.68</v>
      </c>
      <c r="B1151" s="35">
        <f ca="1">VLOOKUP($A1151,'Medical Examinations'!$A:$H,3,FALSE)</f>
        <v>9.2799999999999994</v>
      </c>
      <c r="C1151" s="61">
        <f ca="1">IFERROR(VLOOKUP($A1151,'Hospitalisation Details'!$A:$P,16,0),"")</f>
        <v>49</v>
      </c>
      <c r="D1151" s="69">
        <f ca="1">IFERROR(VLOOKUP($A1151,'Hospitalisation Details'!$A:$P,6,0),"")</f>
        <v>9800.89</v>
      </c>
    </row>
    <row r="1152" spans="1:4" x14ac:dyDescent="0.25">
      <c r="A1152" s="62">
        <f ca="1">VLOOKUP($A1152,'Medical Examinations'!$A:$H,2,FALSE)</f>
        <v>24.31</v>
      </c>
      <c r="B1152" s="35">
        <f ca="1">VLOOKUP($A1152,'Medical Examinations'!$A:$H,3,FALSE)</f>
        <v>6.37</v>
      </c>
      <c r="C1152" s="61">
        <f ca="1">IFERROR(VLOOKUP($A1152,'Hospitalisation Details'!$A:$P,16,0),"")</f>
        <v>46</v>
      </c>
      <c r="D1152" s="69">
        <f ca="1">IFERROR(VLOOKUP($A1152,'Hospitalisation Details'!$A:$P,6,0),"")</f>
        <v>9788.8700000000008</v>
      </c>
    </row>
    <row r="1153" spans="1:4" x14ac:dyDescent="0.25">
      <c r="A1153" s="62">
        <f ca="1">VLOOKUP($A1153,'Medical Examinations'!$A:$H,2,FALSE)</f>
        <v>44.75</v>
      </c>
      <c r="B1153" s="35">
        <f ca="1">VLOOKUP($A1153,'Medical Examinations'!$A:$H,3,FALSE)</f>
        <v>5.09</v>
      </c>
      <c r="C1153" s="61">
        <f ca="1">IFERROR(VLOOKUP($A1153,'Hospitalisation Details'!$A:$P,16,0),"")</f>
        <v>26</v>
      </c>
      <c r="D1153" s="69">
        <f ca="1">IFERROR(VLOOKUP($A1153,'Hospitalisation Details'!$A:$P,6,0),"")</f>
        <v>9787.32</v>
      </c>
    </row>
    <row r="1154" spans="1:4" x14ac:dyDescent="0.25">
      <c r="A1154" s="62">
        <f ca="1">VLOOKUP($A1154,'Medical Examinations'!$A:$H,2,FALSE)</f>
        <v>30.78</v>
      </c>
      <c r="B1154" s="35">
        <f ca="1">VLOOKUP($A1154,'Medical Examinations'!$A:$H,3,FALSE)</f>
        <v>7.94</v>
      </c>
      <c r="C1154" s="61">
        <f ca="1">IFERROR(VLOOKUP($A1154,'Hospitalisation Details'!$A:$P,16,0),"")</f>
        <v>49</v>
      </c>
      <c r="D1154" s="69">
        <f ca="1">IFERROR(VLOOKUP($A1154,'Hospitalisation Details'!$A:$P,6,0),"")</f>
        <v>9778.35</v>
      </c>
    </row>
    <row r="1155" spans="1:4" x14ac:dyDescent="0.25">
      <c r="A1155" s="62">
        <f ca="1">VLOOKUP($A1155,'Medical Examinations'!$A:$H,2,FALSE)</f>
        <v>21.86</v>
      </c>
      <c r="B1155" s="35">
        <f ca="1">VLOOKUP($A1155,'Medical Examinations'!$A:$H,3,FALSE)</f>
        <v>10.95</v>
      </c>
      <c r="C1155" s="61">
        <f ca="1">IFERROR(VLOOKUP($A1155,'Hospitalisation Details'!$A:$P,16,0),"")</f>
        <v>57</v>
      </c>
      <c r="D1155" s="69">
        <f ca="1">IFERROR(VLOOKUP($A1155,'Hospitalisation Details'!$A:$P,6,0),"")</f>
        <v>9764.08</v>
      </c>
    </row>
    <row r="1156" spans="1:4" x14ac:dyDescent="0.25">
      <c r="A1156" s="62">
        <f ca="1">VLOOKUP($A1156,'Medical Examinations'!$A:$H,2,FALSE)</f>
        <v>49.09</v>
      </c>
      <c r="B1156" s="35">
        <f ca="1">VLOOKUP($A1156,'Medical Examinations'!$A:$H,3,FALSE)</f>
        <v>6.3</v>
      </c>
      <c r="C1156" s="61">
        <f ca="1">IFERROR(VLOOKUP($A1156,'Hospitalisation Details'!$A:$P,16,0),"")</f>
        <v>21</v>
      </c>
      <c r="D1156" s="69">
        <f ca="1">IFERROR(VLOOKUP($A1156,'Hospitalisation Details'!$A:$P,6,0),"")</f>
        <v>9753.49</v>
      </c>
    </row>
    <row r="1157" spans="1:4" x14ac:dyDescent="0.25">
      <c r="A1157" s="62">
        <f ca="1">VLOOKUP($A1157,'Medical Examinations'!$A:$H,2,FALSE)</f>
        <v>47.74</v>
      </c>
      <c r="B1157" s="35">
        <f ca="1">VLOOKUP($A1157,'Medical Examinations'!$A:$H,3,FALSE)</f>
        <v>8.0500000000000007</v>
      </c>
      <c r="C1157" s="61">
        <f ca="1">IFERROR(VLOOKUP($A1157,'Hospitalisation Details'!$A:$P,16,0),"")</f>
        <v>52</v>
      </c>
      <c r="D1157" s="69">
        <f ca="1">IFERROR(VLOOKUP($A1157,'Hospitalisation Details'!$A:$P,6,0),"")</f>
        <v>9748.91</v>
      </c>
    </row>
    <row r="1158" spans="1:4" x14ac:dyDescent="0.25">
      <c r="A1158" s="62">
        <f ca="1">VLOOKUP($A1158,'Medical Examinations'!$A:$H,2,FALSE)</f>
        <v>30.2</v>
      </c>
      <c r="B1158" s="35">
        <f ca="1">VLOOKUP($A1158,'Medical Examinations'!$A:$H,3,FALSE)</f>
        <v>9.8800000000000008</v>
      </c>
      <c r="C1158" s="61">
        <f ca="1">IFERROR(VLOOKUP($A1158,'Hospitalisation Details'!$A:$P,16,0),"")</f>
        <v>52</v>
      </c>
      <c r="D1158" s="69">
        <f ca="1">IFERROR(VLOOKUP($A1158,'Hospitalisation Details'!$A:$P,6,0),"")</f>
        <v>9724.5300000000007</v>
      </c>
    </row>
    <row r="1159" spans="1:4" x14ac:dyDescent="0.25">
      <c r="A1159" s="62">
        <f ca="1">VLOOKUP($A1159,'Medical Examinations'!$A:$H,2,FALSE)</f>
        <v>33.25</v>
      </c>
      <c r="B1159" s="35">
        <f ca="1">VLOOKUP($A1159,'Medical Examinations'!$A:$H,3,FALSE)</f>
        <v>7.42</v>
      </c>
      <c r="C1159" s="61">
        <f ca="1">IFERROR(VLOOKUP($A1159,'Hospitalisation Details'!$A:$P,16,0),"")</f>
        <v>52</v>
      </c>
      <c r="D1159" s="69">
        <f ca="1">IFERROR(VLOOKUP($A1159,'Hospitalisation Details'!$A:$P,6,0),"")</f>
        <v>9722.77</v>
      </c>
    </row>
    <row r="1160" spans="1:4" x14ac:dyDescent="0.25">
      <c r="A1160" s="62">
        <f ca="1">VLOOKUP($A1160,'Medical Examinations'!$A:$H,2,FALSE)</f>
        <v>26.6</v>
      </c>
      <c r="B1160" s="35">
        <f ca="1">VLOOKUP($A1160,'Medical Examinations'!$A:$H,3,FALSE)</f>
        <v>8.4499999999999993</v>
      </c>
      <c r="C1160" s="61">
        <f ca="1">IFERROR(VLOOKUP($A1160,'Hospitalisation Details'!$A:$P,16,0),"")</f>
        <v>47</v>
      </c>
      <c r="D1160" s="69">
        <f ca="1">IFERROR(VLOOKUP($A1160,'Hospitalisation Details'!$A:$P,6,0),"")</f>
        <v>9715.84</v>
      </c>
    </row>
    <row r="1161" spans="1:4" x14ac:dyDescent="0.25">
      <c r="A1161" s="62">
        <f ca="1">VLOOKUP($A1161,'Medical Examinations'!$A:$H,2,FALSE)</f>
        <v>26.35</v>
      </c>
      <c r="B1161" s="35">
        <f ca="1">VLOOKUP($A1161,'Medical Examinations'!$A:$H,3,FALSE)</f>
        <v>6.21</v>
      </c>
      <c r="C1161" s="61">
        <f ca="1">IFERROR(VLOOKUP($A1161,'Hospitalisation Details'!$A:$P,16,0),"")</f>
        <v>50</v>
      </c>
      <c r="D1161" s="69">
        <f ca="1">IFERROR(VLOOKUP($A1161,'Hospitalisation Details'!$A:$P,6,0),"")</f>
        <v>9710.7099999999991</v>
      </c>
    </row>
    <row r="1162" spans="1:4" x14ac:dyDescent="0.25">
      <c r="A1162" s="62">
        <f ca="1">VLOOKUP($A1162,'Medical Examinations'!$A:$H,2,FALSE)</f>
        <v>39.994999999999997</v>
      </c>
      <c r="B1162" s="35">
        <f ca="1">VLOOKUP($A1162,'Medical Examinations'!$A:$H,3,FALSE)</f>
        <v>4.6500000000000004</v>
      </c>
      <c r="C1162" s="61">
        <f ca="1">IFERROR(VLOOKUP($A1162,'Hospitalisation Details'!$A:$P,16,0),"")</f>
        <v>45</v>
      </c>
      <c r="D1162" s="69">
        <f ca="1">IFERROR(VLOOKUP($A1162,'Hospitalisation Details'!$A:$P,6,0),"")</f>
        <v>9704.67</v>
      </c>
    </row>
    <row r="1163" spans="1:4" x14ac:dyDescent="0.25">
      <c r="A1163" s="62">
        <f ca="1">VLOOKUP($A1163,'Medical Examinations'!$A:$H,2,FALSE)</f>
        <v>22.92</v>
      </c>
      <c r="B1163" s="35">
        <f ca="1">VLOOKUP($A1163,'Medical Examinations'!$A:$H,3,FALSE)</f>
        <v>5.87</v>
      </c>
      <c r="C1163" s="61">
        <f ca="1">IFERROR(VLOOKUP($A1163,'Hospitalisation Details'!$A:$P,16,0),"")</f>
        <v>58</v>
      </c>
      <c r="D1163" s="69">
        <f ca="1">IFERROR(VLOOKUP($A1163,'Hospitalisation Details'!$A:$P,6,0),"")</f>
        <v>9698.42</v>
      </c>
    </row>
    <row r="1164" spans="1:4" x14ac:dyDescent="0.25">
      <c r="A1164" s="62">
        <f ca="1">VLOOKUP($A1164,'Medical Examinations'!$A:$H,2,FALSE)</f>
        <v>24.78</v>
      </c>
      <c r="B1164" s="35">
        <f ca="1">VLOOKUP($A1164,'Medical Examinations'!$A:$H,3,FALSE)</f>
        <v>4.24</v>
      </c>
      <c r="C1164" s="61">
        <f ca="1">IFERROR(VLOOKUP($A1164,'Hospitalisation Details'!$A:$P,16,0),"")</f>
        <v>56</v>
      </c>
      <c r="D1164" s="69">
        <f ca="1">IFERROR(VLOOKUP($A1164,'Hospitalisation Details'!$A:$P,6,0),"")</f>
        <v>9684.2900000000009</v>
      </c>
    </row>
    <row r="1165" spans="1:4" x14ac:dyDescent="0.25">
      <c r="A1165" s="62">
        <f ca="1">VLOOKUP($A1165,'Medical Examinations'!$A:$H,2,FALSE)</f>
        <v>34.07</v>
      </c>
      <c r="B1165" s="35">
        <f ca="1">VLOOKUP($A1165,'Medical Examinations'!$A:$H,3,FALSE)</f>
        <v>7.81</v>
      </c>
      <c r="C1165" s="61">
        <f ca="1">IFERROR(VLOOKUP($A1165,'Hospitalisation Details'!$A:$P,16,0),"")</f>
        <v>41</v>
      </c>
      <c r="D1165" s="69">
        <f ca="1">IFERROR(VLOOKUP($A1165,'Hospitalisation Details'!$A:$P,6,0),"")</f>
        <v>9664.34</v>
      </c>
    </row>
    <row r="1166" spans="1:4" x14ac:dyDescent="0.25">
      <c r="A1166" s="62">
        <f ca="1">VLOOKUP($A1166,'Medical Examinations'!$A:$H,2,FALSE)</f>
        <v>30.14</v>
      </c>
      <c r="B1166" s="35">
        <f ca="1">VLOOKUP($A1166,'Medical Examinations'!$A:$H,3,FALSE)</f>
        <v>9.85</v>
      </c>
      <c r="C1166" s="61">
        <f ca="1">IFERROR(VLOOKUP($A1166,'Hospitalisation Details'!$A:$P,16,0),"")</f>
        <v>48</v>
      </c>
      <c r="D1166" s="69">
        <f ca="1">IFERROR(VLOOKUP($A1166,'Hospitalisation Details'!$A:$P,6,0),"")</f>
        <v>9653.81</v>
      </c>
    </row>
    <row r="1167" spans="1:4" x14ac:dyDescent="0.25">
      <c r="A1167" s="62">
        <f ca="1">VLOOKUP($A1167,'Medical Examinations'!$A:$H,2,FALSE)</f>
        <v>18.05</v>
      </c>
      <c r="B1167" s="35">
        <f ca="1">VLOOKUP($A1167,'Medical Examinations'!$A:$H,3,FALSE)</f>
        <v>6.94</v>
      </c>
      <c r="C1167" s="61">
        <f ca="1">IFERROR(VLOOKUP($A1167,'Hospitalisation Details'!$A:$P,16,0),"")</f>
        <v>51</v>
      </c>
      <c r="D1167" s="69">
        <f ca="1">IFERROR(VLOOKUP($A1167,'Hospitalisation Details'!$A:$P,6,0),"")</f>
        <v>9644.25</v>
      </c>
    </row>
    <row r="1168" spans="1:4" x14ac:dyDescent="0.25">
      <c r="A1168" s="62">
        <f ca="1">VLOOKUP($A1168,'Medical Examinations'!$A:$H,2,FALSE)</f>
        <v>37.4</v>
      </c>
      <c r="B1168" s="35">
        <f ca="1">VLOOKUP($A1168,'Medical Examinations'!$A:$H,3,FALSE)</f>
        <v>11.3</v>
      </c>
      <c r="C1168" s="61">
        <f ca="1">IFERROR(VLOOKUP($A1168,'Hospitalisation Details'!$A:$P,16,0),"")</f>
        <v>52</v>
      </c>
      <c r="D1168" s="69">
        <f ca="1">IFERROR(VLOOKUP($A1168,'Hospitalisation Details'!$A:$P,6,0),"")</f>
        <v>9634.5400000000009</v>
      </c>
    </row>
    <row r="1169" spans="1:4" x14ac:dyDescent="0.25">
      <c r="A1169" s="62">
        <f ca="1">VLOOKUP($A1169,'Medical Examinations'!$A:$H,2,FALSE)</f>
        <v>25.75</v>
      </c>
      <c r="B1169" s="35">
        <f ca="1">VLOOKUP($A1169,'Medical Examinations'!$A:$H,3,FALSE)</f>
        <v>9.23</v>
      </c>
      <c r="C1169" s="61">
        <f ca="1">IFERROR(VLOOKUP($A1169,'Hospitalisation Details'!$A:$P,16,0),"")</f>
        <v>54</v>
      </c>
      <c r="D1169" s="69">
        <f ca="1">IFERROR(VLOOKUP($A1169,'Hospitalisation Details'!$A:$P,6,0),"")</f>
        <v>9630.91</v>
      </c>
    </row>
    <row r="1170" spans="1:4" x14ac:dyDescent="0.25">
      <c r="A1170" s="62">
        <f ca="1">VLOOKUP($A1170,'Medical Examinations'!$A:$H,2,FALSE)</f>
        <v>32.299999999999997</v>
      </c>
      <c r="B1170" s="35">
        <f ca="1">VLOOKUP($A1170,'Medical Examinations'!$A:$H,3,FALSE)</f>
        <v>4.37</v>
      </c>
      <c r="C1170" s="61">
        <f ca="1">IFERROR(VLOOKUP($A1170,'Hospitalisation Details'!$A:$P,16,0),"")</f>
        <v>50</v>
      </c>
      <c r="D1170" s="69">
        <f ca="1">IFERROR(VLOOKUP($A1170,'Hospitalisation Details'!$A:$P,6,0),"")</f>
        <v>9630.4</v>
      </c>
    </row>
    <row r="1171" spans="1:4" x14ac:dyDescent="0.25">
      <c r="A1171" s="62">
        <f ca="1">VLOOKUP($A1171,'Medical Examinations'!$A:$H,2,FALSE)</f>
        <v>28.61</v>
      </c>
      <c r="B1171" s="35">
        <f ca="1">VLOOKUP($A1171,'Medical Examinations'!$A:$H,3,FALSE)</f>
        <v>5.76</v>
      </c>
      <c r="C1171" s="61">
        <f ca="1">IFERROR(VLOOKUP($A1171,'Hospitalisation Details'!$A:$P,16,0),"")</f>
        <v>43</v>
      </c>
      <c r="D1171" s="69">
        <f ca="1">IFERROR(VLOOKUP($A1171,'Hospitalisation Details'!$A:$P,6,0),"")</f>
        <v>9630.2999999999993</v>
      </c>
    </row>
    <row r="1172" spans="1:4" x14ac:dyDescent="0.25">
      <c r="A1172" s="62">
        <f ca="1">VLOOKUP($A1172,'Medical Examinations'!$A:$H,2,FALSE)</f>
        <v>45.41</v>
      </c>
      <c r="B1172" s="35">
        <f ca="1">VLOOKUP($A1172,'Medical Examinations'!$A:$H,3,FALSE)</f>
        <v>4.96</v>
      </c>
      <c r="C1172" s="61">
        <f ca="1">IFERROR(VLOOKUP($A1172,'Hospitalisation Details'!$A:$P,16,0),"")</f>
        <v>24</v>
      </c>
      <c r="D1172" s="69">
        <f ca="1">IFERROR(VLOOKUP($A1172,'Hospitalisation Details'!$A:$P,6,0),"")</f>
        <v>9628.7900000000009</v>
      </c>
    </row>
    <row r="1173" spans="1:4" x14ac:dyDescent="0.25">
      <c r="A1173" s="62">
        <f ca="1">VLOOKUP($A1173,'Medical Examinations'!$A:$H,2,FALSE)</f>
        <v>31.2</v>
      </c>
      <c r="B1173" s="35">
        <f ca="1">VLOOKUP($A1173,'Medical Examinations'!$A:$H,3,FALSE)</f>
        <v>11.04</v>
      </c>
      <c r="C1173" s="61">
        <f ca="1">IFERROR(VLOOKUP($A1173,'Hospitalisation Details'!$A:$P,16,0),"")</f>
        <v>52</v>
      </c>
      <c r="D1173" s="69">
        <f ca="1">IFERROR(VLOOKUP($A1173,'Hospitalisation Details'!$A:$P,6,0),"")</f>
        <v>9625.92</v>
      </c>
    </row>
    <row r="1174" spans="1:4" x14ac:dyDescent="0.25">
      <c r="A1174" s="62">
        <f ca="1">VLOOKUP($A1174,'Medical Examinations'!$A:$H,2,FALSE)</f>
        <v>29.83</v>
      </c>
      <c r="B1174" s="35">
        <f ca="1">VLOOKUP($A1174,'Medical Examinations'!$A:$H,3,FALSE)</f>
        <v>7.81</v>
      </c>
      <c r="C1174" s="61">
        <f ca="1">IFERROR(VLOOKUP($A1174,'Hospitalisation Details'!$A:$P,16,0),"")</f>
        <v>47</v>
      </c>
      <c r="D1174" s="69">
        <f ca="1">IFERROR(VLOOKUP($A1174,'Hospitalisation Details'!$A:$P,6,0),"")</f>
        <v>9620.33</v>
      </c>
    </row>
    <row r="1175" spans="1:4" x14ac:dyDescent="0.25">
      <c r="A1175" s="62">
        <f ca="1">VLOOKUP($A1175,'Medical Examinations'!$A:$H,2,FALSE)</f>
        <v>29.06</v>
      </c>
      <c r="B1175" s="35">
        <f ca="1">VLOOKUP($A1175,'Medical Examinations'!$A:$H,3,FALSE)</f>
        <v>4.55</v>
      </c>
      <c r="C1175" s="61">
        <f ca="1">IFERROR(VLOOKUP($A1175,'Hospitalisation Details'!$A:$P,16,0),"")</f>
        <v>40</v>
      </c>
      <c r="D1175" s="69">
        <f ca="1">IFERROR(VLOOKUP($A1175,'Hospitalisation Details'!$A:$P,6,0),"")</f>
        <v>9619.18</v>
      </c>
    </row>
    <row r="1176" spans="1:4" x14ac:dyDescent="0.25">
      <c r="A1176" s="62">
        <f ca="1">VLOOKUP($A1176,'Medical Examinations'!$A:$H,2,FALSE)</f>
        <v>27.454999999999998</v>
      </c>
      <c r="B1176" s="35">
        <f ca="1">VLOOKUP($A1176,'Medical Examinations'!$A:$H,3,FALSE)</f>
        <v>6.13</v>
      </c>
      <c r="C1176" s="61">
        <f ca="1">IFERROR(VLOOKUP($A1176,'Hospitalisation Details'!$A:$P,16,0),"")</f>
        <v>50</v>
      </c>
      <c r="D1176" s="69">
        <f ca="1">IFERROR(VLOOKUP($A1176,'Hospitalisation Details'!$A:$P,6,0),"")</f>
        <v>9617.66</v>
      </c>
    </row>
    <row r="1177" spans="1:4" x14ac:dyDescent="0.25">
      <c r="A1177" s="62">
        <f ca="1">VLOOKUP($A1177,'Medical Examinations'!$A:$H,2,FALSE)</f>
        <v>23.01</v>
      </c>
      <c r="B1177" s="35">
        <f ca="1">VLOOKUP($A1177,'Medical Examinations'!$A:$H,3,FALSE)</f>
        <v>6.04</v>
      </c>
      <c r="C1177" s="61">
        <f ca="1">IFERROR(VLOOKUP($A1177,'Hospitalisation Details'!$A:$P,16,0),"")</f>
        <v>58</v>
      </c>
      <c r="D1177" s="69">
        <f ca="1">IFERROR(VLOOKUP($A1177,'Hospitalisation Details'!$A:$P,6,0),"")</f>
        <v>9597.6299999999992</v>
      </c>
    </row>
    <row r="1178" spans="1:4" x14ac:dyDescent="0.25">
      <c r="A1178" s="62">
        <f ca="1">VLOOKUP($A1178,'Medical Examinations'!$A:$H,2,FALSE)</f>
        <v>31.39</v>
      </c>
      <c r="B1178" s="35">
        <f ca="1">VLOOKUP($A1178,'Medical Examinations'!$A:$H,3,FALSE)</f>
        <v>8.85</v>
      </c>
      <c r="C1178" s="61">
        <f ca="1">IFERROR(VLOOKUP($A1178,'Hospitalisation Details'!$A:$P,16,0),"")</f>
        <v>41</v>
      </c>
      <c r="D1178" s="69">
        <f ca="1">IFERROR(VLOOKUP($A1178,'Hospitalisation Details'!$A:$P,6,0),"")</f>
        <v>9584.0400000000009</v>
      </c>
    </row>
    <row r="1179" spans="1:4" x14ac:dyDescent="0.25">
      <c r="A1179" s="62">
        <f ca="1">VLOOKUP($A1179,'Medical Examinations'!$A:$H,2,FALSE)</f>
        <v>34.770000000000003</v>
      </c>
      <c r="B1179" s="35">
        <f ca="1">VLOOKUP($A1179,'Medical Examinations'!$A:$H,3,FALSE)</f>
        <v>10.54</v>
      </c>
      <c r="C1179" s="61">
        <f ca="1">IFERROR(VLOOKUP($A1179,'Hospitalisation Details'!$A:$P,16,0),"")</f>
        <v>49</v>
      </c>
      <c r="D1179" s="69">
        <f ca="1">IFERROR(VLOOKUP($A1179,'Hospitalisation Details'!$A:$P,6,0),"")</f>
        <v>9583.89</v>
      </c>
    </row>
    <row r="1180" spans="1:4" x14ac:dyDescent="0.25">
      <c r="A1180" s="62">
        <f ca="1">VLOOKUP($A1180,'Medical Examinations'!$A:$H,2,FALSE)</f>
        <v>24.48</v>
      </c>
      <c r="B1180" s="35">
        <f ca="1">VLOOKUP($A1180,'Medical Examinations'!$A:$H,3,FALSE)</f>
        <v>4.37</v>
      </c>
      <c r="C1180" s="61">
        <f ca="1">IFERROR(VLOOKUP($A1180,'Hospitalisation Details'!$A:$P,16,0),"")</f>
        <v>56</v>
      </c>
      <c r="D1180" s="69">
        <f ca="1">IFERROR(VLOOKUP($A1180,'Hospitalisation Details'!$A:$P,6,0),"")</f>
        <v>9582.5400000000009</v>
      </c>
    </row>
    <row r="1181" spans="1:4" x14ac:dyDescent="0.25">
      <c r="A1181" s="62">
        <f ca="1">VLOOKUP($A1181,'Medical Examinations'!$A:$H,2,FALSE)</f>
        <v>22.61</v>
      </c>
      <c r="B1181" s="35">
        <f ca="1">VLOOKUP($A1181,'Medical Examinations'!$A:$H,3,FALSE)</f>
        <v>9.6300000000000008</v>
      </c>
      <c r="C1181" s="61">
        <f ca="1">IFERROR(VLOOKUP($A1181,'Hospitalisation Details'!$A:$P,16,0),"")</f>
        <v>49</v>
      </c>
      <c r="D1181" s="69">
        <f ca="1">IFERROR(VLOOKUP($A1181,'Hospitalisation Details'!$A:$P,6,0),"")</f>
        <v>9566.99</v>
      </c>
    </row>
    <row r="1182" spans="1:4" x14ac:dyDescent="0.25">
      <c r="A1182" s="62">
        <f ca="1">VLOOKUP($A1182,'Medical Examinations'!$A:$H,2,FALSE)</f>
        <v>34.299999999999997</v>
      </c>
      <c r="B1182" s="35">
        <f ca="1">VLOOKUP($A1182,'Medical Examinations'!$A:$H,3,FALSE)</f>
        <v>10.37</v>
      </c>
      <c r="C1182" s="61">
        <f ca="1">IFERROR(VLOOKUP($A1182,'Hospitalisation Details'!$A:$P,16,0),"")</f>
        <v>48</v>
      </c>
      <c r="D1182" s="69">
        <f ca="1">IFERROR(VLOOKUP($A1182,'Hospitalisation Details'!$A:$P,6,0),"")</f>
        <v>9563.0300000000007</v>
      </c>
    </row>
    <row r="1183" spans="1:4" x14ac:dyDescent="0.25">
      <c r="A1183" s="62">
        <f ca="1">VLOOKUP($A1183,'Medical Examinations'!$A:$H,2,FALSE)</f>
        <v>46.09</v>
      </c>
      <c r="B1183" s="35">
        <f ca="1">VLOOKUP($A1183,'Medical Examinations'!$A:$H,3,FALSE)</f>
        <v>5.44</v>
      </c>
      <c r="C1183" s="61">
        <f ca="1">IFERROR(VLOOKUP($A1183,'Hospitalisation Details'!$A:$P,16,0),"")</f>
        <v>50</v>
      </c>
      <c r="D1183" s="69">
        <f ca="1">IFERROR(VLOOKUP($A1183,'Hospitalisation Details'!$A:$P,6,0),"")</f>
        <v>9549.57</v>
      </c>
    </row>
    <row r="1184" spans="1:4" x14ac:dyDescent="0.25">
      <c r="A1184" s="62">
        <f ca="1">VLOOKUP($A1184,'Medical Examinations'!$A:$H,2,FALSE)</f>
        <v>44.744999999999997</v>
      </c>
      <c r="B1184" s="35">
        <f ca="1">VLOOKUP($A1184,'Medical Examinations'!$A:$H,3,FALSE)</f>
        <v>5.19</v>
      </c>
      <c r="C1184" s="61">
        <f ca="1">IFERROR(VLOOKUP($A1184,'Hospitalisation Details'!$A:$P,16,0),"")</f>
        <v>50</v>
      </c>
      <c r="D1184" s="69">
        <f ca="1">IFERROR(VLOOKUP($A1184,'Hospitalisation Details'!$A:$P,6,0),"")</f>
        <v>9541.7000000000007</v>
      </c>
    </row>
    <row r="1185" spans="1:4" x14ac:dyDescent="0.25">
      <c r="A1185" s="62">
        <f ca="1">VLOOKUP($A1185,'Medical Examinations'!$A:$H,2,FALSE)</f>
        <v>26.33</v>
      </c>
      <c r="B1185" s="35">
        <f ca="1">VLOOKUP($A1185,'Medical Examinations'!$A:$H,3,FALSE)</f>
        <v>11.8</v>
      </c>
      <c r="C1185" s="61">
        <f ca="1">IFERROR(VLOOKUP($A1185,'Hospitalisation Details'!$A:$P,16,0),"")</f>
        <v>47</v>
      </c>
      <c r="D1185" s="69">
        <f ca="1">IFERROR(VLOOKUP($A1185,'Hospitalisation Details'!$A:$P,6,0),"")</f>
        <v>9540.17</v>
      </c>
    </row>
    <row r="1186" spans="1:4" x14ac:dyDescent="0.25">
      <c r="A1186" s="62">
        <f ca="1">VLOOKUP($A1186,'Medical Examinations'!$A:$H,2,FALSE)</f>
        <v>26.6</v>
      </c>
      <c r="B1186" s="35">
        <f ca="1">VLOOKUP($A1186,'Medical Examinations'!$A:$H,3,FALSE)</f>
        <v>8.3800000000000008</v>
      </c>
      <c r="C1186" s="61">
        <f ca="1">IFERROR(VLOOKUP($A1186,'Hospitalisation Details'!$A:$P,16,0),"")</f>
        <v>49</v>
      </c>
      <c r="D1186" s="69">
        <f ca="1">IFERROR(VLOOKUP($A1186,'Hospitalisation Details'!$A:$P,6,0),"")</f>
        <v>9538.65</v>
      </c>
    </row>
    <row r="1187" spans="1:4" x14ac:dyDescent="0.25">
      <c r="A1187" s="62">
        <f ca="1">VLOOKUP($A1187,'Medical Examinations'!$A:$H,2,FALSE)</f>
        <v>27.5</v>
      </c>
      <c r="B1187" s="35">
        <f ca="1">VLOOKUP($A1187,'Medical Examinations'!$A:$H,3,FALSE)</f>
        <v>7.58</v>
      </c>
      <c r="C1187" s="61">
        <f ca="1">IFERROR(VLOOKUP($A1187,'Hospitalisation Details'!$A:$P,16,0),"")</f>
        <v>51</v>
      </c>
      <c r="D1187" s="69">
        <f ca="1">IFERROR(VLOOKUP($A1187,'Hospitalisation Details'!$A:$P,6,0),"")</f>
        <v>9528.9</v>
      </c>
    </row>
    <row r="1188" spans="1:4" x14ac:dyDescent="0.25">
      <c r="A1188" s="62">
        <f ca="1">VLOOKUP($A1188,'Medical Examinations'!$A:$H,2,FALSE)</f>
        <v>41.55</v>
      </c>
      <c r="B1188" s="35">
        <f ca="1">VLOOKUP($A1188,'Medical Examinations'!$A:$H,3,FALSE)</f>
        <v>4.6100000000000003</v>
      </c>
      <c r="C1188" s="61">
        <f ca="1">IFERROR(VLOOKUP($A1188,'Hospitalisation Details'!$A:$P,16,0),"")</f>
        <v>30</v>
      </c>
      <c r="D1188" s="69">
        <f ca="1">IFERROR(VLOOKUP($A1188,'Hospitalisation Details'!$A:$P,6,0),"")</f>
        <v>9507.68</v>
      </c>
    </row>
    <row r="1189" spans="1:4" x14ac:dyDescent="0.25">
      <c r="A1189" s="62">
        <f ca="1">VLOOKUP($A1189,'Medical Examinations'!$A:$H,2,FALSE)</f>
        <v>41.47</v>
      </c>
      <c r="B1189" s="35">
        <f ca="1">VLOOKUP($A1189,'Medical Examinations'!$A:$H,3,FALSE)</f>
        <v>4.7</v>
      </c>
      <c r="C1189" s="61">
        <f ca="1">IFERROR(VLOOKUP($A1189,'Hospitalisation Details'!$A:$P,16,0),"")</f>
        <v>53</v>
      </c>
      <c r="D1189" s="69">
        <f ca="1">IFERROR(VLOOKUP($A1189,'Hospitalisation Details'!$A:$P,6,0),"")</f>
        <v>9504.31</v>
      </c>
    </row>
    <row r="1190" spans="1:4" x14ac:dyDescent="0.25">
      <c r="A1190" s="62">
        <f ca="1">VLOOKUP($A1190,'Medical Examinations'!$A:$H,2,FALSE)</f>
        <v>24.795000000000002</v>
      </c>
      <c r="B1190" s="35">
        <f ca="1">VLOOKUP($A1190,'Medical Examinations'!$A:$H,3,FALSE)</f>
        <v>6.05</v>
      </c>
      <c r="C1190" s="61">
        <f ca="1">IFERROR(VLOOKUP($A1190,'Hospitalisation Details'!$A:$P,16,0),"")</f>
        <v>46</v>
      </c>
      <c r="D1190" s="69">
        <f ca="1">IFERROR(VLOOKUP($A1190,'Hospitalisation Details'!$A:$P,6,0),"")</f>
        <v>9500.57</v>
      </c>
    </row>
    <row r="1191" spans="1:4" x14ac:dyDescent="0.25">
      <c r="A1191" s="62">
        <f ca="1">VLOOKUP($A1191,'Medical Examinations'!$A:$H,2,FALSE)</f>
        <v>29.48</v>
      </c>
      <c r="B1191" s="35">
        <f ca="1">VLOOKUP($A1191,'Medical Examinations'!$A:$H,3,FALSE)</f>
        <v>5.63</v>
      </c>
      <c r="C1191" s="61">
        <f ca="1">IFERROR(VLOOKUP($A1191,'Hospitalisation Details'!$A:$P,16,0),"")</f>
        <v>54</v>
      </c>
      <c r="D1191" s="69">
        <f ca="1">IFERROR(VLOOKUP($A1191,'Hospitalisation Details'!$A:$P,6,0),"")</f>
        <v>9487.64</v>
      </c>
    </row>
    <row r="1192" spans="1:4" x14ac:dyDescent="0.25">
      <c r="A1192" s="62">
        <f ca="1">VLOOKUP($A1192,'Medical Examinations'!$A:$H,2,FALSE)</f>
        <v>28.09</v>
      </c>
      <c r="B1192" s="35">
        <f ca="1">VLOOKUP($A1192,'Medical Examinations'!$A:$H,3,FALSE)</f>
        <v>6.06</v>
      </c>
      <c r="C1192" s="61">
        <f ca="1">IFERROR(VLOOKUP($A1192,'Hospitalisation Details'!$A:$P,16,0),"")</f>
        <v>43</v>
      </c>
      <c r="D1192" s="69">
        <f ca="1">IFERROR(VLOOKUP($A1192,'Hospitalisation Details'!$A:$P,6,0),"")</f>
        <v>9453.92</v>
      </c>
    </row>
    <row r="1193" spans="1:4" x14ac:dyDescent="0.25">
      <c r="A1193" s="62">
        <f ca="1">VLOOKUP($A1193,'Medical Examinations'!$A:$H,2,FALSE)</f>
        <v>32.729999999999997</v>
      </c>
      <c r="B1193" s="35">
        <f ca="1">VLOOKUP($A1193,'Medical Examinations'!$A:$H,3,FALSE)</f>
        <v>5.19</v>
      </c>
      <c r="C1193" s="61">
        <f ca="1">IFERROR(VLOOKUP($A1193,'Hospitalisation Details'!$A:$P,16,0),"")</f>
        <v>35</v>
      </c>
      <c r="D1193" s="69">
        <f ca="1">IFERROR(VLOOKUP($A1193,'Hospitalisation Details'!$A:$P,6,0),"")</f>
        <v>9448.42</v>
      </c>
    </row>
    <row r="1194" spans="1:4" x14ac:dyDescent="0.25">
      <c r="A1194" s="62">
        <f ca="1">VLOOKUP($A1194,'Medical Examinations'!$A:$H,2,FALSE)</f>
        <v>27.36</v>
      </c>
      <c r="B1194" s="35">
        <f ca="1">VLOOKUP($A1194,'Medical Examinations'!$A:$H,3,FALSE)</f>
        <v>8.9600000000000009</v>
      </c>
      <c r="C1194" s="61">
        <f ca="1">IFERROR(VLOOKUP($A1194,'Hospitalisation Details'!$A:$P,16,0),"")</f>
        <v>49</v>
      </c>
      <c r="D1194" s="69">
        <f ca="1">IFERROR(VLOOKUP($A1194,'Hospitalisation Details'!$A:$P,6,0),"")</f>
        <v>9447.3799999999992</v>
      </c>
    </row>
    <row r="1195" spans="1:4" x14ac:dyDescent="0.25">
      <c r="A1195" s="62">
        <f ca="1">VLOOKUP($A1195,'Medical Examinations'!$A:$H,2,FALSE)</f>
        <v>27.265000000000001</v>
      </c>
      <c r="B1195" s="35">
        <f ca="1">VLOOKUP($A1195,'Medical Examinations'!$A:$H,3,FALSE)</f>
        <v>11.39</v>
      </c>
      <c r="C1195" s="61">
        <f ca="1">IFERROR(VLOOKUP($A1195,'Hospitalisation Details'!$A:$P,16,0),"")</f>
        <v>48</v>
      </c>
      <c r="D1195" s="69">
        <f ca="1">IFERROR(VLOOKUP($A1195,'Hospitalisation Details'!$A:$P,6,0),"")</f>
        <v>9447.25</v>
      </c>
    </row>
    <row r="1196" spans="1:4" x14ac:dyDescent="0.25">
      <c r="A1196" s="62">
        <f ca="1">VLOOKUP($A1196,'Medical Examinations'!$A:$H,2,FALSE)</f>
        <v>48.07</v>
      </c>
      <c r="B1196" s="35">
        <f ca="1">VLOOKUP($A1196,'Medical Examinations'!$A:$H,3,FALSE)</f>
        <v>4.0599999999999996</v>
      </c>
      <c r="C1196" s="61">
        <f ca="1">IFERROR(VLOOKUP($A1196,'Hospitalisation Details'!$A:$P,16,0),"")</f>
        <v>46</v>
      </c>
      <c r="D1196" s="69">
        <f ca="1">IFERROR(VLOOKUP($A1196,'Hospitalisation Details'!$A:$P,6,0),"")</f>
        <v>9432.93</v>
      </c>
    </row>
    <row r="1197" spans="1:4" x14ac:dyDescent="0.25">
      <c r="A1197" s="62">
        <f ca="1">VLOOKUP($A1197,'Medical Examinations'!$A:$H,2,FALSE)</f>
        <v>30.8</v>
      </c>
      <c r="B1197" s="35">
        <f ca="1">VLOOKUP($A1197,'Medical Examinations'!$A:$H,3,FALSE)</f>
        <v>5.23</v>
      </c>
      <c r="C1197" s="61">
        <f ca="1">IFERROR(VLOOKUP($A1197,'Hospitalisation Details'!$A:$P,16,0),"")</f>
        <v>46</v>
      </c>
      <c r="D1197" s="69">
        <f ca="1">IFERROR(VLOOKUP($A1197,'Hospitalisation Details'!$A:$P,6,0),"")</f>
        <v>9414.92</v>
      </c>
    </row>
    <row r="1198" spans="1:4" x14ac:dyDescent="0.25">
      <c r="A1198" s="62">
        <f ca="1">VLOOKUP($A1198,'Medical Examinations'!$A:$H,2,FALSE)</f>
        <v>32.299999999999997</v>
      </c>
      <c r="B1198" s="35">
        <f ca="1">VLOOKUP($A1198,'Medical Examinations'!$A:$H,3,FALSE)</f>
        <v>5.05</v>
      </c>
      <c r="C1198" s="61">
        <f ca="1">IFERROR(VLOOKUP($A1198,'Hospitalisation Details'!$A:$P,16,0),"")</f>
        <v>46</v>
      </c>
      <c r="D1198" s="69">
        <f ca="1">IFERROR(VLOOKUP($A1198,'Hospitalisation Details'!$A:$P,6,0),"")</f>
        <v>9411.01</v>
      </c>
    </row>
    <row r="1199" spans="1:4" x14ac:dyDescent="0.25">
      <c r="A1199" s="62">
        <f ca="1">VLOOKUP($A1199,'Medical Examinations'!$A:$H,2,FALSE)</f>
        <v>39.700000000000003</v>
      </c>
      <c r="B1199" s="35">
        <f ca="1">VLOOKUP($A1199,'Medical Examinations'!$A:$H,3,FALSE)</f>
        <v>7.34</v>
      </c>
      <c r="C1199" s="61">
        <f ca="1">IFERROR(VLOOKUP($A1199,'Hospitalisation Details'!$A:$P,16,0),"")</f>
        <v>51</v>
      </c>
      <c r="D1199" s="69">
        <f ca="1">IFERROR(VLOOKUP($A1199,'Hospitalisation Details'!$A:$P,6,0),"")</f>
        <v>9391.35</v>
      </c>
    </row>
    <row r="1200" spans="1:4" x14ac:dyDescent="0.25">
      <c r="A1200" s="62">
        <f ca="1">VLOOKUP($A1200,'Medical Examinations'!$A:$H,2,FALSE)</f>
        <v>35.97</v>
      </c>
      <c r="B1200" s="35">
        <f ca="1">VLOOKUP($A1200,'Medical Examinations'!$A:$H,3,FALSE)</f>
        <v>8.1300000000000008</v>
      </c>
      <c r="C1200" s="61">
        <f ca="1">IFERROR(VLOOKUP($A1200,'Hospitalisation Details'!$A:$P,16,0),"")</f>
        <v>51</v>
      </c>
      <c r="D1200" s="69">
        <f ca="1">IFERROR(VLOOKUP($A1200,'Hospitalisation Details'!$A:$P,6,0),"")</f>
        <v>9386.16</v>
      </c>
    </row>
    <row r="1201" spans="1:4" x14ac:dyDescent="0.25">
      <c r="A1201" s="62">
        <f ca="1">VLOOKUP($A1201,'Medical Examinations'!$A:$H,2,FALSE)</f>
        <v>25.86</v>
      </c>
      <c r="B1201" s="35">
        <f ca="1">VLOOKUP($A1201,'Medical Examinations'!$A:$H,3,FALSE)</f>
        <v>6.68</v>
      </c>
      <c r="C1201" s="61">
        <f ca="1">IFERROR(VLOOKUP($A1201,'Hospitalisation Details'!$A:$P,16,0),"")</f>
        <v>47</v>
      </c>
      <c r="D1201" s="69">
        <f ca="1">IFERROR(VLOOKUP($A1201,'Hospitalisation Details'!$A:$P,6,0),"")</f>
        <v>9380.75</v>
      </c>
    </row>
    <row r="1202" spans="1:4" x14ac:dyDescent="0.25">
      <c r="A1202" s="62">
        <f ca="1">VLOOKUP($A1202,'Medical Examinations'!$A:$H,2,FALSE)</f>
        <v>30.03</v>
      </c>
      <c r="B1202" s="35">
        <f ca="1">VLOOKUP($A1202,'Medical Examinations'!$A:$H,3,FALSE)</f>
        <v>11.51</v>
      </c>
      <c r="C1202" s="61">
        <f ca="1">IFERROR(VLOOKUP($A1202,'Hospitalisation Details'!$A:$P,16,0),"")</f>
        <v>51</v>
      </c>
      <c r="D1202" s="69">
        <f ca="1">IFERROR(VLOOKUP($A1202,'Hospitalisation Details'!$A:$P,6,0),"")</f>
        <v>9377.9</v>
      </c>
    </row>
    <row r="1203" spans="1:4" x14ac:dyDescent="0.25">
      <c r="A1203" s="62">
        <f ca="1">VLOOKUP($A1203,'Medical Examinations'!$A:$H,2,FALSE)</f>
        <v>25.76</v>
      </c>
      <c r="B1203" s="35">
        <f ca="1">VLOOKUP($A1203,'Medical Examinations'!$A:$H,3,FALSE)</f>
        <v>6.02</v>
      </c>
      <c r="C1203" s="61">
        <f ca="1">IFERROR(VLOOKUP($A1203,'Hospitalisation Details'!$A:$P,16,0),"")</f>
        <v>53</v>
      </c>
      <c r="D1203" s="69">
        <f ca="1">IFERROR(VLOOKUP($A1203,'Hospitalisation Details'!$A:$P,6,0),"")</f>
        <v>9377.4500000000007</v>
      </c>
    </row>
    <row r="1204" spans="1:4" x14ac:dyDescent="0.25">
      <c r="A1204" s="62">
        <f ca="1">VLOOKUP($A1204,'Medical Examinations'!$A:$H,2,FALSE)</f>
        <v>22.42</v>
      </c>
      <c r="B1204" s="35">
        <f ca="1">VLOOKUP($A1204,'Medical Examinations'!$A:$H,3,FALSE)</f>
        <v>7.96</v>
      </c>
      <c r="C1204" s="61">
        <f ca="1">IFERROR(VLOOKUP($A1204,'Hospitalisation Details'!$A:$P,16,0),"")</f>
        <v>51</v>
      </c>
      <c r="D1204" s="69">
        <f ca="1">IFERROR(VLOOKUP($A1204,'Hospitalisation Details'!$A:$P,6,0),"")</f>
        <v>9361.33</v>
      </c>
    </row>
    <row r="1205" spans="1:4" x14ac:dyDescent="0.25">
      <c r="A1205" s="62">
        <f ca="1">VLOOKUP($A1205,'Medical Examinations'!$A:$H,2,FALSE)</f>
        <v>33.18</v>
      </c>
      <c r="B1205" s="35">
        <f ca="1">VLOOKUP($A1205,'Medical Examinations'!$A:$H,3,FALSE)</f>
        <v>6.01</v>
      </c>
      <c r="C1205" s="61">
        <f ca="1">IFERROR(VLOOKUP($A1205,'Hospitalisation Details'!$A:$P,16,0),"")</f>
        <v>34</v>
      </c>
      <c r="D1205" s="69">
        <f ca="1">IFERROR(VLOOKUP($A1205,'Hospitalisation Details'!$A:$P,6,0),"")</f>
        <v>9344.2000000000007</v>
      </c>
    </row>
    <row r="1206" spans="1:4" x14ac:dyDescent="0.25">
      <c r="A1206" s="62">
        <f ca="1">VLOOKUP($A1206,'Medical Examinations'!$A:$H,2,FALSE)</f>
        <v>43.04</v>
      </c>
      <c r="B1206" s="35">
        <f ca="1">VLOOKUP($A1206,'Medical Examinations'!$A:$H,3,FALSE)</f>
        <v>5.9</v>
      </c>
      <c r="C1206" s="61">
        <f ca="1">IFERROR(VLOOKUP($A1206,'Hospitalisation Details'!$A:$P,16,0),"")</f>
        <v>26</v>
      </c>
      <c r="D1206" s="69">
        <f ca="1">IFERROR(VLOOKUP($A1206,'Hospitalisation Details'!$A:$P,6,0),"")</f>
        <v>9338.61</v>
      </c>
    </row>
    <row r="1207" spans="1:4" x14ac:dyDescent="0.25">
      <c r="A1207" s="62">
        <f ca="1">VLOOKUP($A1207,'Medical Examinations'!$A:$H,2,FALSE)</f>
        <v>34.15</v>
      </c>
      <c r="B1207" s="35">
        <f ca="1">VLOOKUP($A1207,'Medical Examinations'!$A:$H,3,FALSE)</f>
        <v>4.49</v>
      </c>
      <c r="C1207" s="61">
        <f ca="1">IFERROR(VLOOKUP($A1207,'Hospitalisation Details'!$A:$P,16,0),"")</f>
        <v>34</v>
      </c>
      <c r="D1207" s="69">
        <f ca="1">IFERROR(VLOOKUP($A1207,'Hospitalisation Details'!$A:$P,6,0),"")</f>
        <v>9320.26</v>
      </c>
    </row>
    <row r="1208" spans="1:4" x14ac:dyDescent="0.25">
      <c r="A1208" s="62">
        <f ca="1">VLOOKUP($A1208,'Medical Examinations'!$A:$H,2,FALSE)</f>
        <v>25.78</v>
      </c>
      <c r="B1208" s="35">
        <f ca="1">VLOOKUP($A1208,'Medical Examinations'!$A:$H,3,FALSE)</f>
        <v>6.25</v>
      </c>
      <c r="C1208" s="61">
        <f ca="1">IFERROR(VLOOKUP($A1208,'Hospitalisation Details'!$A:$P,16,0),"")</f>
        <v>45</v>
      </c>
      <c r="D1208" s="69">
        <f ca="1">IFERROR(VLOOKUP($A1208,'Hospitalisation Details'!$A:$P,6,0),"")</f>
        <v>9315.41</v>
      </c>
    </row>
    <row r="1209" spans="1:4" x14ac:dyDescent="0.25">
      <c r="A1209" s="62">
        <f ca="1">VLOOKUP($A1209,'Medical Examinations'!$A:$H,2,FALSE)</f>
        <v>21.02</v>
      </c>
      <c r="B1209" s="35">
        <f ca="1">VLOOKUP($A1209,'Medical Examinations'!$A:$H,3,FALSE)</f>
        <v>9.6199999999999992</v>
      </c>
      <c r="C1209" s="61">
        <f ca="1">IFERROR(VLOOKUP($A1209,'Hospitalisation Details'!$A:$P,16,0),"")</f>
        <v>60</v>
      </c>
      <c r="D1209" s="69">
        <f ca="1">IFERROR(VLOOKUP($A1209,'Hospitalisation Details'!$A:$P,6,0),"")</f>
        <v>9310.81</v>
      </c>
    </row>
    <row r="1210" spans="1:4" x14ac:dyDescent="0.25">
      <c r="A1210" s="62">
        <f ca="1">VLOOKUP($A1210,'Medical Examinations'!$A:$H,2,FALSE)</f>
        <v>37.51</v>
      </c>
      <c r="B1210" s="35">
        <f ca="1">VLOOKUP($A1210,'Medical Examinations'!$A:$H,3,FALSE)</f>
        <v>11.06</v>
      </c>
      <c r="C1210" s="61">
        <f ca="1">IFERROR(VLOOKUP($A1210,'Hospitalisation Details'!$A:$P,16,0),"")</f>
        <v>49</v>
      </c>
      <c r="D1210" s="69">
        <f ca="1">IFERROR(VLOOKUP($A1210,'Hospitalisation Details'!$A:$P,6,0),"")</f>
        <v>9304.7000000000007</v>
      </c>
    </row>
    <row r="1211" spans="1:4" x14ac:dyDescent="0.25">
      <c r="A1211" s="62">
        <f ca="1">VLOOKUP($A1211,'Medical Examinations'!$A:$H,2,FALSE)</f>
        <v>25.745000000000001</v>
      </c>
      <c r="B1211" s="35">
        <f ca="1">VLOOKUP($A1211,'Medical Examinations'!$A:$H,3,FALSE)</f>
        <v>6.11</v>
      </c>
      <c r="C1211" s="61">
        <f ca="1">IFERROR(VLOOKUP($A1211,'Hospitalisation Details'!$A:$P,16,0),"")</f>
        <v>46</v>
      </c>
      <c r="D1211" s="69">
        <f ca="1">IFERROR(VLOOKUP($A1211,'Hospitalisation Details'!$A:$P,6,0),"")</f>
        <v>9301.89</v>
      </c>
    </row>
    <row r="1212" spans="1:4" x14ac:dyDescent="0.25">
      <c r="A1212" s="62">
        <f ca="1">VLOOKUP($A1212,'Medical Examinations'!$A:$H,2,FALSE)</f>
        <v>31.35</v>
      </c>
      <c r="B1212" s="35">
        <f ca="1">VLOOKUP($A1212,'Medical Examinations'!$A:$H,3,FALSE)</f>
        <v>11.49</v>
      </c>
      <c r="C1212" s="61">
        <f ca="1">IFERROR(VLOOKUP($A1212,'Hospitalisation Details'!$A:$P,16,0),"")</f>
        <v>49</v>
      </c>
      <c r="D1212" s="69">
        <f ca="1">IFERROR(VLOOKUP($A1212,'Hospitalisation Details'!$A:$P,6,0),"")</f>
        <v>9290.14</v>
      </c>
    </row>
    <row r="1213" spans="1:4" x14ac:dyDescent="0.25">
      <c r="A1213" s="62">
        <f ca="1">VLOOKUP($A1213,'Medical Examinations'!$A:$H,2,FALSE)</f>
        <v>29.83</v>
      </c>
      <c r="B1213" s="35">
        <f ca="1">VLOOKUP($A1213,'Medical Examinations'!$A:$H,3,FALSE)</f>
        <v>8.68</v>
      </c>
      <c r="C1213" s="61">
        <f ca="1">IFERROR(VLOOKUP($A1213,'Hospitalisation Details'!$A:$P,16,0),"")</f>
        <v>49</v>
      </c>
      <c r="D1213" s="69">
        <f ca="1">IFERROR(VLOOKUP($A1213,'Hospitalisation Details'!$A:$P,6,0),"")</f>
        <v>9288.0300000000007</v>
      </c>
    </row>
    <row r="1214" spans="1:4" x14ac:dyDescent="0.25">
      <c r="A1214" s="62">
        <f ca="1">VLOOKUP($A1214,'Medical Examinations'!$A:$H,2,FALSE)</f>
        <v>25.49</v>
      </c>
      <c r="B1214" s="35">
        <f ca="1">VLOOKUP($A1214,'Medical Examinations'!$A:$H,3,FALSE)</f>
        <v>5.68</v>
      </c>
      <c r="C1214" s="61">
        <f ca="1">IFERROR(VLOOKUP($A1214,'Hospitalisation Details'!$A:$P,16,0),"")</f>
        <v>53</v>
      </c>
      <c r="D1214" s="69">
        <f ca="1">IFERROR(VLOOKUP($A1214,'Hospitalisation Details'!$A:$P,6,0),"")</f>
        <v>9285.8700000000008</v>
      </c>
    </row>
    <row r="1215" spans="1:4" x14ac:dyDescent="0.25">
      <c r="A1215" s="62">
        <f ca="1">VLOOKUP($A1215,'Medical Examinations'!$A:$H,2,FALSE)</f>
        <v>34.1</v>
      </c>
      <c r="B1215" s="35">
        <f ca="1">VLOOKUP($A1215,'Medical Examinations'!$A:$H,3,FALSE)</f>
        <v>8.4499999999999993</v>
      </c>
      <c r="C1215" s="61">
        <f ca="1">IFERROR(VLOOKUP($A1215,'Hospitalisation Details'!$A:$P,16,0),"")</f>
        <v>51</v>
      </c>
      <c r="D1215" s="69">
        <f ca="1">IFERROR(VLOOKUP($A1215,'Hospitalisation Details'!$A:$P,6,0),"")</f>
        <v>9283.56</v>
      </c>
    </row>
    <row r="1216" spans="1:4" x14ac:dyDescent="0.25">
      <c r="A1216" s="62">
        <f ca="1">VLOOKUP($A1216,'Medical Examinations'!$A:$H,2,FALSE)</f>
        <v>25.84</v>
      </c>
      <c r="B1216" s="35">
        <f ca="1">VLOOKUP($A1216,'Medical Examinations'!$A:$H,3,FALSE)</f>
        <v>8.51</v>
      </c>
      <c r="C1216" s="61">
        <f ca="1">IFERROR(VLOOKUP($A1216,'Hospitalisation Details'!$A:$P,16,0),"")</f>
        <v>49</v>
      </c>
      <c r="D1216" s="69">
        <f ca="1">IFERROR(VLOOKUP($A1216,'Hospitalisation Details'!$A:$P,6,0),"")</f>
        <v>9282.48</v>
      </c>
    </row>
    <row r="1217" spans="1:4" x14ac:dyDescent="0.25">
      <c r="A1217" s="62">
        <f ca="1">VLOOKUP($A1217,'Medical Examinations'!$A:$H,2,FALSE)</f>
        <v>20.6</v>
      </c>
      <c r="B1217" s="35">
        <f ca="1">VLOOKUP($A1217,'Medical Examinations'!$A:$H,3,FALSE)</f>
        <v>7.62</v>
      </c>
      <c r="C1217" s="61">
        <f ca="1">IFERROR(VLOOKUP($A1217,'Hospitalisation Details'!$A:$P,16,0),"")</f>
        <v>51</v>
      </c>
      <c r="D1217" s="69">
        <f ca="1">IFERROR(VLOOKUP($A1217,'Hospitalisation Details'!$A:$P,6,0),"")</f>
        <v>9264.7999999999993</v>
      </c>
    </row>
    <row r="1218" spans="1:4" x14ac:dyDescent="0.25">
      <c r="A1218" s="62">
        <f ca="1">VLOOKUP($A1218,'Medical Examinations'!$A:$H,2,FALSE)</f>
        <v>28.88</v>
      </c>
      <c r="B1218" s="35">
        <f ca="1">VLOOKUP($A1218,'Medical Examinations'!$A:$H,3,FALSE)</f>
        <v>10.18</v>
      </c>
      <c r="C1218" s="61">
        <f ca="1">IFERROR(VLOOKUP($A1218,'Hospitalisation Details'!$A:$P,16,0),"")</f>
        <v>48</v>
      </c>
      <c r="D1218" s="69">
        <f ca="1">IFERROR(VLOOKUP($A1218,'Hospitalisation Details'!$A:$P,6,0),"")</f>
        <v>9249.5</v>
      </c>
    </row>
    <row r="1219" spans="1:4" x14ac:dyDescent="0.25">
      <c r="A1219" s="62">
        <f ca="1">VLOOKUP($A1219,'Medical Examinations'!$A:$H,2,FALSE)</f>
        <v>28.24</v>
      </c>
      <c r="B1219" s="35">
        <f ca="1">VLOOKUP($A1219,'Medical Examinations'!$A:$H,3,FALSE)</f>
        <v>5.36</v>
      </c>
      <c r="C1219" s="61">
        <f ca="1">IFERROR(VLOOKUP($A1219,'Hospitalisation Details'!$A:$P,16,0),"")</f>
        <v>42</v>
      </c>
      <c r="D1219" s="69">
        <f ca="1">IFERROR(VLOOKUP($A1219,'Hospitalisation Details'!$A:$P,6,0),"")</f>
        <v>9247.94</v>
      </c>
    </row>
    <row r="1220" spans="1:4" x14ac:dyDescent="0.25">
      <c r="A1220" s="62">
        <f ca="1">VLOOKUP($A1220,'Medical Examinations'!$A:$H,2,FALSE)</f>
        <v>25.46</v>
      </c>
      <c r="B1220" s="35">
        <f ca="1">VLOOKUP($A1220,'Medical Examinations'!$A:$H,3,FALSE)</f>
        <v>11.78</v>
      </c>
      <c r="C1220" s="61">
        <f ca="1">IFERROR(VLOOKUP($A1220,'Hospitalisation Details'!$A:$P,16,0),"")</f>
        <v>47</v>
      </c>
      <c r="D1220" s="69">
        <f ca="1">IFERROR(VLOOKUP($A1220,'Hospitalisation Details'!$A:$P,6,0),"")</f>
        <v>9225.26</v>
      </c>
    </row>
    <row r="1221" spans="1:4" x14ac:dyDescent="0.25">
      <c r="A1221" s="62">
        <f ca="1">VLOOKUP($A1221,'Medical Examinations'!$A:$H,2,FALSE)</f>
        <v>29.64</v>
      </c>
      <c r="B1221" s="35">
        <f ca="1">VLOOKUP($A1221,'Medical Examinations'!$A:$H,3,FALSE)</f>
        <v>10.82</v>
      </c>
      <c r="C1221" s="61">
        <f ca="1">IFERROR(VLOOKUP($A1221,'Hospitalisation Details'!$A:$P,16,0),"")</f>
        <v>41</v>
      </c>
      <c r="D1221" s="69">
        <f ca="1">IFERROR(VLOOKUP($A1221,'Hospitalisation Details'!$A:$P,6,0),"")</f>
        <v>9222.4</v>
      </c>
    </row>
    <row r="1222" spans="1:4" x14ac:dyDescent="0.25">
      <c r="A1222" s="62">
        <f ca="1">VLOOKUP($A1222,'Medical Examinations'!$A:$H,2,FALSE)</f>
        <v>31.27</v>
      </c>
      <c r="B1222" s="35">
        <f ca="1">VLOOKUP($A1222,'Medical Examinations'!$A:$H,3,FALSE)</f>
        <v>7.73</v>
      </c>
      <c r="C1222" s="61">
        <f ca="1">IFERROR(VLOOKUP($A1222,'Hospitalisation Details'!$A:$P,16,0),"")</f>
        <v>36</v>
      </c>
      <c r="D1222" s="69">
        <f ca="1">IFERROR(VLOOKUP($A1222,'Hospitalisation Details'!$A:$P,6,0),"")</f>
        <v>9210.06</v>
      </c>
    </row>
    <row r="1223" spans="1:4" x14ac:dyDescent="0.25">
      <c r="A1223" s="62">
        <f ca="1">VLOOKUP($A1223,'Medical Examinations'!$A:$H,2,FALSE)</f>
        <v>19.95</v>
      </c>
      <c r="B1223" s="35">
        <f ca="1">VLOOKUP($A1223,'Medical Examinations'!$A:$H,3,FALSE)</f>
        <v>6.24</v>
      </c>
      <c r="C1223" s="61">
        <f ca="1">IFERROR(VLOOKUP($A1223,'Hospitalisation Details'!$A:$P,16,0),"")</f>
        <v>46</v>
      </c>
      <c r="D1223" s="69">
        <f ca="1">IFERROR(VLOOKUP($A1223,'Hospitalisation Details'!$A:$P,6,0),"")</f>
        <v>9193.84</v>
      </c>
    </row>
    <row r="1224" spans="1:4" x14ac:dyDescent="0.25">
      <c r="A1224" s="62">
        <f ca="1">VLOOKUP($A1224,'Medical Examinations'!$A:$H,2,FALSE)</f>
        <v>21.3</v>
      </c>
      <c r="B1224" s="35">
        <f ca="1">VLOOKUP($A1224,'Medical Examinations'!$A:$H,3,FALSE)</f>
        <v>10.42</v>
      </c>
      <c r="C1224" s="61">
        <f ca="1">IFERROR(VLOOKUP($A1224,'Hospitalisation Details'!$A:$P,16,0),"")</f>
        <v>49</v>
      </c>
      <c r="D1224" s="69">
        <f ca="1">IFERROR(VLOOKUP($A1224,'Hospitalisation Details'!$A:$P,6,0),"")</f>
        <v>9182.17</v>
      </c>
    </row>
    <row r="1225" spans="1:4" x14ac:dyDescent="0.25">
      <c r="A1225" s="62">
        <f ca="1">VLOOKUP($A1225,'Medical Examinations'!$A:$H,2,FALSE)</f>
        <v>31.635000000000002</v>
      </c>
      <c r="B1225" s="35">
        <f ca="1">VLOOKUP($A1225,'Medical Examinations'!$A:$H,3,FALSE)</f>
        <v>11.11</v>
      </c>
      <c r="C1225" s="61">
        <f ca="1">IFERROR(VLOOKUP($A1225,'Hospitalisation Details'!$A:$P,16,0),"")</f>
        <v>51</v>
      </c>
      <c r="D1225" s="69">
        <f ca="1">IFERROR(VLOOKUP($A1225,'Hospitalisation Details'!$A:$P,6,0),"")</f>
        <v>9174.14</v>
      </c>
    </row>
    <row r="1226" spans="1:4" x14ac:dyDescent="0.25">
      <c r="A1226" s="62">
        <f ca="1">VLOOKUP($A1226,'Medical Examinations'!$A:$H,2,FALSE)</f>
        <v>23.9</v>
      </c>
      <c r="B1226" s="35">
        <f ca="1">VLOOKUP($A1226,'Medical Examinations'!$A:$H,3,FALSE)</f>
        <v>7.67</v>
      </c>
      <c r="C1226" s="61">
        <f ca="1">IFERROR(VLOOKUP($A1226,'Hospitalisation Details'!$A:$P,16,0),"")</f>
        <v>52</v>
      </c>
      <c r="D1226" s="69">
        <f ca="1">IFERROR(VLOOKUP($A1226,'Hospitalisation Details'!$A:$P,6,0),"")</f>
        <v>9171.75</v>
      </c>
    </row>
    <row r="1227" spans="1:4" x14ac:dyDescent="0.25">
      <c r="A1227" s="62">
        <f ca="1">VLOOKUP($A1227,'Medical Examinations'!$A:$H,2,FALSE)</f>
        <v>34.15</v>
      </c>
      <c r="B1227" s="35">
        <f ca="1">VLOOKUP($A1227,'Medical Examinations'!$A:$H,3,FALSE)</f>
        <v>6.15</v>
      </c>
      <c r="C1227" s="61">
        <f ca="1">IFERROR(VLOOKUP($A1227,'Hospitalisation Details'!$A:$P,16,0),"")</f>
        <v>32</v>
      </c>
      <c r="D1227" s="69">
        <f ca="1">IFERROR(VLOOKUP($A1227,'Hospitalisation Details'!$A:$P,6,0),"")</f>
        <v>9159.51</v>
      </c>
    </row>
    <row r="1228" spans="1:4" x14ac:dyDescent="0.25">
      <c r="A1228" s="62">
        <f ca="1">VLOOKUP($A1228,'Medical Examinations'!$A:$H,2,FALSE)</f>
        <v>28.71</v>
      </c>
      <c r="B1228" s="35">
        <f ca="1">VLOOKUP($A1228,'Medical Examinations'!$A:$H,3,FALSE)</f>
        <v>5.71</v>
      </c>
      <c r="C1228" s="61">
        <f ca="1">IFERROR(VLOOKUP($A1228,'Hospitalisation Details'!$A:$P,16,0),"")</f>
        <v>40</v>
      </c>
      <c r="D1228" s="69">
        <f ca="1">IFERROR(VLOOKUP($A1228,'Hospitalisation Details'!$A:$P,6,0),"")</f>
        <v>9147.5</v>
      </c>
    </row>
    <row r="1229" spans="1:4" x14ac:dyDescent="0.25">
      <c r="A1229" s="62">
        <f ca="1">VLOOKUP($A1229,'Medical Examinations'!$A:$H,2,FALSE)</f>
        <v>36.700000000000003</v>
      </c>
      <c r="B1229" s="35">
        <f ca="1">VLOOKUP($A1229,'Medical Examinations'!$A:$H,3,FALSE)</f>
        <v>8.6999999999999993</v>
      </c>
      <c r="C1229" s="61">
        <f ca="1">IFERROR(VLOOKUP($A1229,'Hospitalisation Details'!$A:$P,16,0),"")</f>
        <v>52</v>
      </c>
      <c r="D1229" s="69">
        <f ca="1">IFERROR(VLOOKUP($A1229,'Hospitalisation Details'!$A:$P,6,0),"")</f>
        <v>9144.57</v>
      </c>
    </row>
    <row r="1230" spans="1:4" x14ac:dyDescent="0.25">
      <c r="A1230" s="62">
        <f ca="1">VLOOKUP($A1230,'Medical Examinations'!$A:$H,2,FALSE)</f>
        <v>34.1</v>
      </c>
      <c r="B1230" s="35">
        <f ca="1">VLOOKUP($A1230,'Medical Examinations'!$A:$H,3,FALSE)</f>
        <v>9.0399999999999991</v>
      </c>
      <c r="C1230" s="61">
        <f ca="1">IFERROR(VLOOKUP($A1230,'Hospitalisation Details'!$A:$P,16,0),"")</f>
        <v>52</v>
      </c>
      <c r="D1230" s="69">
        <f ca="1">IFERROR(VLOOKUP($A1230,'Hospitalisation Details'!$A:$P,6,0),"")</f>
        <v>9140.9500000000007</v>
      </c>
    </row>
    <row r="1231" spans="1:4" x14ac:dyDescent="0.25">
      <c r="A1231" s="62">
        <f ca="1">VLOOKUP($A1231,'Medical Examinations'!$A:$H,2,FALSE)</f>
        <v>25.7</v>
      </c>
      <c r="B1231" s="35">
        <f ca="1">VLOOKUP($A1231,'Medical Examinations'!$A:$H,3,FALSE)</f>
        <v>5.61</v>
      </c>
      <c r="C1231" s="61">
        <f ca="1">IFERROR(VLOOKUP($A1231,'Hospitalisation Details'!$A:$P,16,0),"")</f>
        <v>45</v>
      </c>
      <c r="D1231" s="69">
        <f ca="1">IFERROR(VLOOKUP($A1231,'Hospitalisation Details'!$A:$P,6,0),"")</f>
        <v>9101.7999999999993</v>
      </c>
    </row>
    <row r="1232" spans="1:4" x14ac:dyDescent="0.25">
      <c r="A1232" s="62">
        <f ca="1">VLOOKUP($A1232,'Medical Examinations'!$A:$H,2,FALSE)</f>
        <v>21.68</v>
      </c>
      <c r="B1232" s="35">
        <f ca="1">VLOOKUP($A1232,'Medical Examinations'!$A:$H,3,FALSE)</f>
        <v>8.1199999999999992</v>
      </c>
      <c r="C1232" s="61">
        <f ca="1">IFERROR(VLOOKUP($A1232,'Hospitalisation Details'!$A:$P,16,0),"")</f>
        <v>57</v>
      </c>
      <c r="D1232" s="69">
        <f ca="1">IFERROR(VLOOKUP($A1232,'Hospitalisation Details'!$A:$P,6,0),"")</f>
        <v>9095.94</v>
      </c>
    </row>
    <row r="1233" spans="1:4" x14ac:dyDescent="0.25">
      <c r="A1233" s="62">
        <f ca="1">VLOOKUP($A1233,'Medical Examinations'!$A:$H,2,FALSE)</f>
        <v>25.175000000000001</v>
      </c>
      <c r="B1233" s="35">
        <f ca="1">VLOOKUP($A1233,'Medical Examinations'!$A:$H,3,FALSE)</f>
        <v>4.74</v>
      </c>
      <c r="C1233" s="61">
        <f ca="1">IFERROR(VLOOKUP($A1233,'Hospitalisation Details'!$A:$P,16,0),"")</f>
        <v>45</v>
      </c>
      <c r="D1233" s="69">
        <f ca="1">IFERROR(VLOOKUP($A1233,'Hospitalisation Details'!$A:$P,6,0),"")</f>
        <v>9095.07</v>
      </c>
    </row>
    <row r="1234" spans="1:4" x14ac:dyDescent="0.25">
      <c r="A1234" s="62">
        <f ca="1">VLOOKUP($A1234,'Medical Examinations'!$A:$H,2,FALSE)</f>
        <v>44.77</v>
      </c>
      <c r="B1234" s="35">
        <f ca="1">VLOOKUP($A1234,'Medical Examinations'!$A:$H,3,FALSE)</f>
        <v>4.0599999999999996</v>
      </c>
      <c r="C1234" s="61">
        <f ca="1">IFERROR(VLOOKUP($A1234,'Hospitalisation Details'!$A:$P,16,0),"")</f>
        <v>50</v>
      </c>
      <c r="D1234" s="69">
        <f ca="1">IFERROR(VLOOKUP($A1234,'Hospitalisation Details'!$A:$P,6,0),"")</f>
        <v>9058.73</v>
      </c>
    </row>
    <row r="1235" spans="1:4" x14ac:dyDescent="0.25">
      <c r="A1235" s="62">
        <f ca="1">VLOOKUP($A1235,'Medical Examinations'!$A:$H,2,FALSE)</f>
        <v>37.07</v>
      </c>
      <c r="B1235" s="35">
        <f ca="1">VLOOKUP($A1235,'Medical Examinations'!$A:$H,3,FALSE)</f>
        <v>5.69</v>
      </c>
      <c r="C1235" s="61">
        <f ca="1">IFERROR(VLOOKUP($A1235,'Hospitalisation Details'!$A:$P,16,0),"")</f>
        <v>50</v>
      </c>
      <c r="D1235" s="69">
        <f ca="1">IFERROR(VLOOKUP($A1235,'Hospitalisation Details'!$A:$P,6,0),"")</f>
        <v>9048.0300000000007</v>
      </c>
    </row>
    <row r="1236" spans="1:4" x14ac:dyDescent="0.25">
      <c r="A1236" s="62">
        <f ca="1">VLOOKUP($A1236,'Medical Examinations'!$A:$H,2,FALSE)</f>
        <v>39.799999999999997</v>
      </c>
      <c r="B1236" s="35">
        <f ca="1">VLOOKUP($A1236,'Medical Examinations'!$A:$H,3,FALSE)</f>
        <v>5.66</v>
      </c>
      <c r="C1236" s="61">
        <f ca="1">IFERROR(VLOOKUP($A1236,'Hospitalisation Details'!$A:$P,16,0),"")</f>
        <v>29</v>
      </c>
      <c r="D1236" s="69">
        <f ca="1">IFERROR(VLOOKUP($A1236,'Hospitalisation Details'!$A:$P,6,0),"")</f>
        <v>9010.2000000000007</v>
      </c>
    </row>
    <row r="1237" spans="1:4" x14ac:dyDescent="0.25">
      <c r="A1237" s="62">
        <f ca="1">VLOOKUP($A1237,'Medical Examinations'!$A:$H,2,FALSE)</f>
        <v>26.36</v>
      </c>
      <c r="B1237" s="35">
        <f ca="1">VLOOKUP($A1237,'Medical Examinations'!$A:$H,3,FALSE)</f>
        <v>4.32</v>
      </c>
      <c r="C1237" s="61">
        <f ca="1">IFERROR(VLOOKUP($A1237,'Hospitalisation Details'!$A:$P,16,0),"")</f>
        <v>43</v>
      </c>
      <c r="D1237" s="69">
        <f ca="1">IFERROR(VLOOKUP($A1237,'Hospitalisation Details'!$A:$P,6,0),"")</f>
        <v>8998.43</v>
      </c>
    </row>
    <row r="1238" spans="1:4" x14ac:dyDescent="0.25">
      <c r="A1238" s="62">
        <f ca="1">VLOOKUP($A1238,'Medical Examinations'!$A:$H,2,FALSE)</f>
        <v>29.925000000000001</v>
      </c>
      <c r="B1238" s="35">
        <f ca="1">VLOOKUP($A1238,'Medical Examinations'!$A:$H,3,FALSE)</f>
        <v>8.2899999999999991</v>
      </c>
      <c r="C1238" s="61">
        <f ca="1">IFERROR(VLOOKUP($A1238,'Hospitalisation Details'!$A:$P,16,0),"")</f>
        <v>49</v>
      </c>
      <c r="D1238" s="69">
        <f ca="1">IFERROR(VLOOKUP($A1238,'Hospitalisation Details'!$A:$P,6,0),"")</f>
        <v>8988.16</v>
      </c>
    </row>
    <row r="1239" spans="1:4" x14ac:dyDescent="0.25">
      <c r="A1239" s="62">
        <f ca="1">VLOOKUP($A1239,'Medical Examinations'!$A:$H,2,FALSE)</f>
        <v>37.29</v>
      </c>
      <c r="B1239" s="35">
        <f ca="1">VLOOKUP($A1239,'Medical Examinations'!$A:$H,3,FALSE)</f>
        <v>10.46</v>
      </c>
      <c r="C1239" s="61">
        <f ca="1">IFERROR(VLOOKUP($A1239,'Hospitalisation Details'!$A:$P,16,0),"")</f>
        <v>48</v>
      </c>
      <c r="D1239" s="69">
        <f ca="1">IFERROR(VLOOKUP($A1239,'Hospitalisation Details'!$A:$P,6,0),"")</f>
        <v>8978.19</v>
      </c>
    </row>
    <row r="1240" spans="1:4" x14ac:dyDescent="0.25">
      <c r="A1240" s="62">
        <f ca="1">VLOOKUP($A1240,'Medical Examinations'!$A:$H,2,FALSE)</f>
        <v>30.2</v>
      </c>
      <c r="B1240" s="35">
        <f ca="1">VLOOKUP($A1240,'Medical Examinations'!$A:$H,3,FALSE)</f>
        <v>11.96</v>
      </c>
      <c r="C1240" s="61">
        <f ca="1">IFERROR(VLOOKUP($A1240,'Hospitalisation Details'!$A:$P,16,0),"")</f>
        <v>48</v>
      </c>
      <c r="D1240" s="69">
        <f ca="1">IFERROR(VLOOKUP($A1240,'Hospitalisation Details'!$A:$P,6,0),"")</f>
        <v>8968.33</v>
      </c>
    </row>
    <row r="1241" spans="1:4" x14ac:dyDescent="0.25">
      <c r="A1241" s="62">
        <f ca="1">VLOOKUP($A1241,'Medical Examinations'!$A:$H,2,FALSE)</f>
        <v>24.225000000000001</v>
      </c>
      <c r="B1241" s="35">
        <f ca="1">VLOOKUP($A1241,'Medical Examinations'!$A:$H,3,FALSE)</f>
        <v>4.25</v>
      </c>
      <c r="C1241" s="61">
        <f ca="1">IFERROR(VLOOKUP($A1241,'Hospitalisation Details'!$A:$P,16,0),"")</f>
        <v>39</v>
      </c>
      <c r="D1241" s="69">
        <f ca="1">IFERROR(VLOOKUP($A1241,'Hospitalisation Details'!$A:$P,6,0),"")</f>
        <v>8965.7999999999993</v>
      </c>
    </row>
    <row r="1242" spans="1:4" x14ac:dyDescent="0.25">
      <c r="A1242" s="62">
        <f ca="1">VLOOKUP($A1242,'Medical Examinations'!$A:$H,2,FALSE)</f>
        <v>31.445</v>
      </c>
      <c r="B1242" s="35">
        <f ca="1">VLOOKUP($A1242,'Medical Examinations'!$A:$H,3,FALSE)</f>
        <v>8.33</v>
      </c>
      <c r="C1242" s="61">
        <f ca="1">IFERROR(VLOOKUP($A1242,'Hospitalisation Details'!$A:$P,16,0),"")</f>
        <v>48</v>
      </c>
      <c r="D1242" s="69">
        <f ca="1">IFERROR(VLOOKUP($A1242,'Hospitalisation Details'!$A:$P,6,0),"")</f>
        <v>8964.06</v>
      </c>
    </row>
    <row r="1243" spans="1:4" x14ac:dyDescent="0.25">
      <c r="A1243" s="62">
        <f ca="1">VLOOKUP($A1243,'Medical Examinations'!$A:$H,2,FALSE)</f>
        <v>38.880000000000003</v>
      </c>
      <c r="B1243" s="35">
        <f ca="1">VLOOKUP($A1243,'Medical Examinations'!$A:$H,3,FALSE)</f>
        <v>4.29</v>
      </c>
      <c r="C1243" s="61">
        <f ca="1">IFERROR(VLOOKUP($A1243,'Hospitalisation Details'!$A:$P,16,0),"")</f>
        <v>30</v>
      </c>
      <c r="D1243" s="69">
        <f ca="1">IFERROR(VLOOKUP($A1243,'Hospitalisation Details'!$A:$P,6,0),"")</f>
        <v>8954.99</v>
      </c>
    </row>
    <row r="1244" spans="1:4" x14ac:dyDescent="0.25">
      <c r="A1244" s="62">
        <f ca="1">VLOOKUP($A1244,'Medical Examinations'!$A:$H,2,FALSE)</f>
        <v>43.89</v>
      </c>
      <c r="B1244" s="35">
        <f ca="1">VLOOKUP($A1244,'Medical Examinations'!$A:$H,3,FALSE)</f>
        <v>6.32</v>
      </c>
      <c r="C1244" s="61">
        <f ca="1">IFERROR(VLOOKUP($A1244,'Hospitalisation Details'!$A:$P,16,0),"")</f>
        <v>46</v>
      </c>
      <c r="D1244" s="69">
        <f ca="1">IFERROR(VLOOKUP($A1244,'Hospitalisation Details'!$A:$P,6,0),"")</f>
        <v>8944.1200000000008</v>
      </c>
    </row>
    <row r="1245" spans="1:4" x14ac:dyDescent="0.25">
      <c r="A1245" s="62">
        <f ca="1">VLOOKUP($A1245,'Medical Examinations'!$A:$H,2,FALSE)</f>
        <v>25.6</v>
      </c>
      <c r="B1245" s="35">
        <f ca="1">VLOOKUP($A1245,'Medical Examinations'!$A:$H,3,FALSE)</f>
        <v>5.65</v>
      </c>
      <c r="C1245" s="61">
        <f ca="1">IFERROR(VLOOKUP($A1245,'Hospitalisation Details'!$A:$P,16,0),"")</f>
        <v>51</v>
      </c>
      <c r="D1245" s="69">
        <f ca="1">IFERROR(VLOOKUP($A1245,'Hospitalisation Details'!$A:$P,6,0),"")</f>
        <v>8932.08</v>
      </c>
    </row>
    <row r="1246" spans="1:4" x14ac:dyDescent="0.25">
      <c r="A1246" s="62">
        <f ca="1">VLOOKUP($A1246,'Medical Examinations'!$A:$H,2,FALSE)</f>
        <v>29.545000000000002</v>
      </c>
      <c r="B1246" s="35">
        <f ca="1">VLOOKUP($A1246,'Medical Examinations'!$A:$H,3,FALSE)</f>
        <v>8.41</v>
      </c>
      <c r="C1246" s="61">
        <f ca="1">IFERROR(VLOOKUP($A1246,'Hospitalisation Details'!$A:$P,16,0),"")</f>
        <v>47</v>
      </c>
      <c r="D1246" s="69">
        <f ca="1">IFERROR(VLOOKUP($A1246,'Hospitalisation Details'!$A:$P,6,0),"")</f>
        <v>8930.93</v>
      </c>
    </row>
    <row r="1247" spans="1:4" x14ac:dyDescent="0.25">
      <c r="A1247" s="62">
        <f ca="1">VLOOKUP($A1247,'Medical Examinations'!$A:$H,2,FALSE)</f>
        <v>23.25</v>
      </c>
      <c r="B1247" s="35">
        <f ca="1">VLOOKUP($A1247,'Medical Examinations'!$A:$H,3,FALSE)</f>
        <v>11.96</v>
      </c>
      <c r="C1247" s="61">
        <f ca="1">IFERROR(VLOOKUP($A1247,'Hospitalisation Details'!$A:$P,16,0),"")</f>
        <v>55</v>
      </c>
      <c r="D1247" s="69">
        <f ca="1">IFERROR(VLOOKUP($A1247,'Hospitalisation Details'!$A:$P,6,0),"")</f>
        <v>8908.4699999999993</v>
      </c>
    </row>
    <row r="1248" spans="1:4" x14ac:dyDescent="0.25">
      <c r="A1248" s="62">
        <f ca="1">VLOOKUP($A1248,'Medical Examinations'!$A:$H,2,FALSE)</f>
        <v>43.95</v>
      </c>
      <c r="B1248" s="35">
        <f ca="1">VLOOKUP($A1248,'Medical Examinations'!$A:$H,3,FALSE)</f>
        <v>5.17</v>
      </c>
      <c r="C1248" s="61">
        <f ca="1">IFERROR(VLOOKUP($A1248,'Hospitalisation Details'!$A:$P,16,0),"")</f>
        <v>25</v>
      </c>
      <c r="D1248" s="69">
        <f ca="1">IFERROR(VLOOKUP($A1248,'Hospitalisation Details'!$A:$P,6,0),"")</f>
        <v>8906.14</v>
      </c>
    </row>
    <row r="1249" spans="1:4" x14ac:dyDescent="0.25">
      <c r="A1249" s="62">
        <f ca="1">VLOOKUP($A1249,'Medical Examinations'!$A:$H,2,FALSE)</f>
        <v>21.85</v>
      </c>
      <c r="B1249" s="35">
        <f ca="1">VLOOKUP($A1249,'Medical Examinations'!$A:$H,3,FALSE)</f>
        <v>8.76</v>
      </c>
      <c r="C1249" s="61">
        <f ca="1">IFERROR(VLOOKUP($A1249,'Hospitalisation Details'!$A:$P,16,0),"")</f>
        <v>44</v>
      </c>
      <c r="D1249" s="69">
        <f ca="1">IFERROR(VLOOKUP($A1249,'Hospitalisation Details'!$A:$P,6,0),"")</f>
        <v>8891.14</v>
      </c>
    </row>
    <row r="1250" spans="1:4" x14ac:dyDescent="0.25">
      <c r="A1250" s="62">
        <f ca="1">VLOOKUP($A1250,'Medical Examinations'!$A:$H,2,FALSE)</f>
        <v>25.73</v>
      </c>
      <c r="B1250" s="35">
        <f ca="1">VLOOKUP($A1250,'Medical Examinations'!$A:$H,3,FALSE)</f>
        <v>7.99</v>
      </c>
      <c r="C1250" s="61">
        <f ca="1">IFERROR(VLOOKUP($A1250,'Hospitalisation Details'!$A:$P,16,0),"")</f>
        <v>49</v>
      </c>
      <c r="D1250" s="69">
        <f ca="1">IFERROR(VLOOKUP($A1250,'Hospitalisation Details'!$A:$P,6,0),"")</f>
        <v>8890.59</v>
      </c>
    </row>
    <row r="1251" spans="1:4" x14ac:dyDescent="0.25">
      <c r="A1251" s="62">
        <f ca="1">VLOOKUP($A1251,'Medical Examinations'!$A:$H,2,FALSE)</f>
        <v>32.229999999999997</v>
      </c>
      <c r="B1251" s="35">
        <f ca="1">VLOOKUP($A1251,'Medical Examinations'!$A:$H,3,FALSE)</f>
        <v>8.59</v>
      </c>
      <c r="C1251" s="61">
        <f ca="1">IFERROR(VLOOKUP($A1251,'Hospitalisation Details'!$A:$P,16,0),"")</f>
        <v>48</v>
      </c>
      <c r="D1251" s="69">
        <f ca="1">IFERROR(VLOOKUP($A1251,'Hospitalisation Details'!$A:$P,6,0),"")</f>
        <v>8871.15</v>
      </c>
    </row>
    <row r="1252" spans="1:4" x14ac:dyDescent="0.25">
      <c r="A1252" s="62">
        <f ca="1">VLOOKUP($A1252,'Medical Examinations'!$A:$H,2,FALSE)</f>
        <v>32.204999999999998</v>
      </c>
      <c r="B1252" s="35">
        <f ca="1">VLOOKUP($A1252,'Medical Examinations'!$A:$H,3,FALSE)</f>
        <v>6.14</v>
      </c>
      <c r="C1252" s="61">
        <f ca="1">IFERROR(VLOOKUP($A1252,'Hospitalisation Details'!$A:$P,16,0),"")</f>
        <v>50</v>
      </c>
      <c r="D1252" s="69">
        <f ca="1">IFERROR(VLOOKUP($A1252,'Hospitalisation Details'!$A:$P,6,0),"")</f>
        <v>8835.26</v>
      </c>
    </row>
    <row r="1253" spans="1:4" x14ac:dyDescent="0.25">
      <c r="A1253" s="62">
        <f ca="1">VLOOKUP($A1253,'Medical Examinations'!$A:$H,2,FALSE)</f>
        <v>26.41</v>
      </c>
      <c r="B1253" s="35">
        <f ca="1">VLOOKUP($A1253,'Medical Examinations'!$A:$H,3,FALSE)</f>
        <v>4.08</v>
      </c>
      <c r="C1253" s="61">
        <f ca="1">IFERROR(VLOOKUP($A1253,'Hospitalisation Details'!$A:$P,16,0),"")</f>
        <v>50</v>
      </c>
      <c r="D1253" s="69">
        <f ca="1">IFERROR(VLOOKUP($A1253,'Hospitalisation Details'!$A:$P,6,0),"")</f>
        <v>8827.2099999999991</v>
      </c>
    </row>
    <row r="1254" spans="1:4" x14ac:dyDescent="0.25">
      <c r="A1254" s="62">
        <f ca="1">VLOOKUP($A1254,'Medical Examinations'!$A:$H,2,FALSE)</f>
        <v>30.2</v>
      </c>
      <c r="B1254" s="35">
        <f ca="1">VLOOKUP($A1254,'Medical Examinations'!$A:$H,3,FALSE)</f>
        <v>6.25</v>
      </c>
      <c r="C1254" s="61">
        <f ca="1">IFERROR(VLOOKUP($A1254,'Hospitalisation Details'!$A:$P,16,0),"")</f>
        <v>46</v>
      </c>
      <c r="D1254" s="69">
        <f ca="1">IFERROR(VLOOKUP($A1254,'Hospitalisation Details'!$A:$P,6,0),"")</f>
        <v>8825.09</v>
      </c>
    </row>
    <row r="1255" spans="1:4" x14ac:dyDescent="0.25">
      <c r="A1255" s="62">
        <f ca="1">VLOOKUP($A1255,'Medical Examinations'!$A:$H,2,FALSE)</f>
        <v>31.26</v>
      </c>
      <c r="B1255" s="35">
        <f ca="1">VLOOKUP($A1255,'Medical Examinations'!$A:$H,3,FALSE)</f>
        <v>5.94</v>
      </c>
      <c r="C1255" s="61">
        <f ca="1">IFERROR(VLOOKUP($A1255,'Hospitalisation Details'!$A:$P,16,0),"")</f>
        <v>34</v>
      </c>
      <c r="D1255" s="69">
        <f ca="1">IFERROR(VLOOKUP($A1255,'Hospitalisation Details'!$A:$P,6,0),"")</f>
        <v>8824.27</v>
      </c>
    </row>
    <row r="1256" spans="1:4" x14ac:dyDescent="0.25">
      <c r="A1256" s="62">
        <f ca="1">VLOOKUP($A1256,'Medical Examinations'!$A:$H,2,FALSE)</f>
        <v>33.725000000000001</v>
      </c>
      <c r="B1256" s="35">
        <f ca="1">VLOOKUP($A1256,'Medical Examinations'!$A:$H,3,FALSE)</f>
        <v>6.45</v>
      </c>
      <c r="C1256" s="61">
        <f ca="1">IFERROR(VLOOKUP($A1256,'Hospitalisation Details'!$A:$P,16,0),"")</f>
        <v>46</v>
      </c>
      <c r="D1256" s="69">
        <f ca="1">IFERROR(VLOOKUP($A1256,'Hospitalisation Details'!$A:$P,6,0),"")</f>
        <v>8823.99</v>
      </c>
    </row>
    <row r="1257" spans="1:4" x14ac:dyDescent="0.25">
      <c r="A1257" s="62">
        <f ca="1">VLOOKUP($A1257,'Medical Examinations'!$A:$H,2,FALSE)</f>
        <v>28.9</v>
      </c>
      <c r="B1257" s="35">
        <f ca="1">VLOOKUP($A1257,'Medical Examinations'!$A:$H,3,FALSE)</f>
        <v>5.74</v>
      </c>
      <c r="C1257" s="61">
        <f ca="1">IFERROR(VLOOKUP($A1257,'Hospitalisation Details'!$A:$P,16,0),"")</f>
        <v>46</v>
      </c>
      <c r="D1257" s="69">
        <f ca="1">IFERROR(VLOOKUP($A1257,'Hospitalisation Details'!$A:$P,6,0),"")</f>
        <v>8823.2800000000007</v>
      </c>
    </row>
    <row r="1258" spans="1:4" x14ac:dyDescent="0.25">
      <c r="A1258" s="62">
        <f ca="1">VLOOKUP($A1258,'Medical Examinations'!$A:$H,2,FALSE)</f>
        <v>45.69</v>
      </c>
      <c r="B1258" s="35">
        <f ca="1">VLOOKUP($A1258,'Medical Examinations'!$A:$H,3,FALSE)</f>
        <v>4.43</v>
      </c>
      <c r="C1258" s="61">
        <f ca="1">IFERROR(VLOOKUP($A1258,'Hospitalisation Details'!$A:$P,16,0),"")</f>
        <v>21</v>
      </c>
      <c r="D1258" s="69">
        <f ca="1">IFERROR(VLOOKUP($A1258,'Hospitalisation Details'!$A:$P,6,0),"")</f>
        <v>8821.8799999999992</v>
      </c>
    </row>
    <row r="1259" spans="1:4" x14ac:dyDescent="0.25">
      <c r="A1259" s="62">
        <f ca="1">VLOOKUP($A1259,'Medical Examinations'!$A:$H,2,FALSE)</f>
        <v>21.03</v>
      </c>
      <c r="B1259" s="35">
        <f ca="1">VLOOKUP($A1259,'Medical Examinations'!$A:$H,3,FALSE)</f>
        <v>6.5</v>
      </c>
      <c r="C1259" s="61">
        <f ca="1">IFERROR(VLOOKUP($A1259,'Hospitalisation Details'!$A:$P,16,0),"")</f>
        <v>57</v>
      </c>
      <c r="D1259" s="69">
        <f ca="1">IFERROR(VLOOKUP($A1259,'Hospitalisation Details'!$A:$P,6,0),"")</f>
        <v>8800.49</v>
      </c>
    </row>
    <row r="1260" spans="1:4" x14ac:dyDescent="0.25">
      <c r="A1260" s="62">
        <f ca="1">VLOOKUP($A1260,'Medical Examinations'!$A:$H,2,FALSE)</f>
        <v>37</v>
      </c>
      <c r="B1260" s="35">
        <f ca="1">VLOOKUP($A1260,'Medical Examinations'!$A:$H,3,FALSE)</f>
        <v>8.75</v>
      </c>
      <c r="C1260" s="61">
        <f ca="1">IFERROR(VLOOKUP($A1260,'Hospitalisation Details'!$A:$P,16,0),"")</f>
        <v>51</v>
      </c>
      <c r="D1260" s="69">
        <f ca="1">IFERROR(VLOOKUP($A1260,'Hospitalisation Details'!$A:$P,6,0),"")</f>
        <v>8798.59</v>
      </c>
    </row>
    <row r="1261" spans="1:4" x14ac:dyDescent="0.25">
      <c r="A1261" s="62">
        <f ca="1">VLOOKUP($A1261,'Medical Examinations'!$A:$H,2,FALSE)</f>
        <v>25.4</v>
      </c>
      <c r="B1261" s="35">
        <f ca="1">VLOOKUP($A1261,'Medical Examinations'!$A:$H,3,FALSE)</f>
        <v>11.96</v>
      </c>
      <c r="C1261" s="61">
        <f ca="1">IFERROR(VLOOKUP($A1261,'Hospitalisation Details'!$A:$P,16,0),"")</f>
        <v>51</v>
      </c>
      <c r="D1261" s="69">
        <f ca="1">IFERROR(VLOOKUP($A1261,'Hospitalisation Details'!$A:$P,6,0),"")</f>
        <v>8782.4699999999993</v>
      </c>
    </row>
    <row r="1262" spans="1:4" x14ac:dyDescent="0.25">
      <c r="A1262" s="62">
        <f ca="1">VLOOKUP($A1262,'Medical Examinations'!$A:$H,2,FALSE)</f>
        <v>32.299999999999997</v>
      </c>
      <c r="B1262" s="35">
        <f ca="1">VLOOKUP($A1262,'Medical Examinations'!$A:$H,3,FALSE)</f>
        <v>10.54</v>
      </c>
      <c r="C1262" s="61">
        <f ca="1">IFERROR(VLOOKUP($A1262,'Hospitalisation Details'!$A:$P,16,0),"")</f>
        <v>48</v>
      </c>
      <c r="D1262" s="69">
        <f ca="1">IFERROR(VLOOKUP($A1262,'Hospitalisation Details'!$A:$P,6,0),"")</f>
        <v>8765.25</v>
      </c>
    </row>
    <row r="1263" spans="1:4" x14ac:dyDescent="0.25">
      <c r="A1263" s="62">
        <f ca="1">VLOOKUP($A1263,'Medical Examinations'!$A:$H,2,FALSE)</f>
        <v>23.94</v>
      </c>
      <c r="B1263" s="35">
        <f ca="1">VLOOKUP($A1263,'Medical Examinations'!$A:$H,3,FALSE)</f>
        <v>4.54</v>
      </c>
      <c r="C1263" s="61">
        <f ca="1">IFERROR(VLOOKUP($A1263,'Hospitalisation Details'!$A:$P,16,0),"")</f>
        <v>53</v>
      </c>
      <c r="D1263" s="69">
        <f ca="1">IFERROR(VLOOKUP($A1263,'Hospitalisation Details'!$A:$P,6,0),"")</f>
        <v>8760.1200000000008</v>
      </c>
    </row>
    <row r="1264" spans="1:4" x14ac:dyDescent="0.25">
      <c r="A1264" s="62">
        <f ca="1">VLOOKUP($A1264,'Medical Examinations'!$A:$H,2,FALSE)</f>
        <v>46.4</v>
      </c>
      <c r="B1264" s="35">
        <f ca="1">VLOOKUP($A1264,'Medical Examinations'!$A:$H,3,FALSE)</f>
        <v>5.71</v>
      </c>
      <c r="C1264" s="61">
        <f ca="1">IFERROR(VLOOKUP($A1264,'Hospitalisation Details'!$A:$P,16,0),"")</f>
        <v>23</v>
      </c>
      <c r="D1264" s="69">
        <f ca="1">IFERROR(VLOOKUP($A1264,'Hospitalisation Details'!$A:$P,6,0),"")</f>
        <v>8747.68</v>
      </c>
    </row>
    <row r="1265" spans="1:4" x14ac:dyDescent="0.25">
      <c r="A1265" s="62">
        <f ca="1">VLOOKUP($A1265,'Medical Examinations'!$A:$H,2,FALSE)</f>
        <v>40.375</v>
      </c>
      <c r="B1265" s="35">
        <f ca="1">VLOOKUP($A1265,'Medical Examinations'!$A:$H,3,FALSE)</f>
        <v>6.25</v>
      </c>
      <c r="C1265" s="61">
        <f ca="1">IFERROR(VLOOKUP($A1265,'Hospitalisation Details'!$A:$P,16,0),"")</f>
        <v>46</v>
      </c>
      <c r="D1265" s="69">
        <f ca="1">IFERROR(VLOOKUP($A1265,'Hospitalisation Details'!$A:$P,6,0),"")</f>
        <v>8733.23</v>
      </c>
    </row>
    <row r="1266" spans="1:4" x14ac:dyDescent="0.25">
      <c r="A1266" s="62">
        <f ca="1">VLOOKUP($A1266,'Medical Examinations'!$A:$H,2,FALSE)</f>
        <v>28.7</v>
      </c>
      <c r="B1266" s="35">
        <f ca="1">VLOOKUP($A1266,'Medical Examinations'!$A:$H,3,FALSE)</f>
        <v>9.4700000000000006</v>
      </c>
      <c r="C1266" s="61">
        <f ca="1">IFERROR(VLOOKUP($A1266,'Hospitalisation Details'!$A:$P,16,0),"")</f>
        <v>49</v>
      </c>
      <c r="D1266" s="69">
        <f ca="1">IFERROR(VLOOKUP($A1266,'Hospitalisation Details'!$A:$P,6,0),"")</f>
        <v>8703.4599999999991</v>
      </c>
    </row>
    <row r="1267" spans="1:4" x14ac:dyDescent="0.25">
      <c r="A1267" s="62">
        <f ca="1">VLOOKUP($A1267,'Medical Examinations'!$A:$H,2,FALSE)</f>
        <v>26.63</v>
      </c>
      <c r="B1267" s="35">
        <f ca="1">VLOOKUP($A1267,'Medical Examinations'!$A:$H,3,FALSE)</f>
        <v>5.7</v>
      </c>
      <c r="C1267" s="61">
        <f ca="1">IFERROR(VLOOKUP($A1267,'Hospitalisation Details'!$A:$P,16,0),"")</f>
        <v>42</v>
      </c>
      <c r="D1267" s="69">
        <f ca="1">IFERROR(VLOOKUP($A1267,'Hospitalisation Details'!$A:$P,6,0),"")</f>
        <v>8701.84</v>
      </c>
    </row>
    <row r="1268" spans="1:4" x14ac:dyDescent="0.25">
      <c r="A1268" s="62">
        <f ca="1">VLOOKUP($A1268,'Medical Examinations'!$A:$H,2,FALSE)</f>
        <v>22.515000000000001</v>
      </c>
      <c r="B1268" s="35">
        <f ca="1">VLOOKUP($A1268,'Medical Examinations'!$A:$H,3,FALSE)</f>
        <v>11.18</v>
      </c>
      <c r="C1268" s="61">
        <f ca="1">IFERROR(VLOOKUP($A1268,'Hospitalisation Details'!$A:$P,16,0),"")</f>
        <v>49</v>
      </c>
      <c r="D1268" s="69">
        <f ca="1">IFERROR(VLOOKUP($A1268,'Hospitalisation Details'!$A:$P,6,0),"")</f>
        <v>8688.86</v>
      </c>
    </row>
    <row r="1269" spans="1:4" x14ac:dyDescent="0.25">
      <c r="A1269" s="62">
        <f ca="1">VLOOKUP($A1269,'Medical Examinations'!$A:$H,2,FALSE)</f>
        <v>36.575000000000003</v>
      </c>
      <c r="B1269" s="35">
        <f ca="1">VLOOKUP($A1269,'Medical Examinations'!$A:$H,3,FALSE)</f>
        <v>10.98</v>
      </c>
      <c r="C1269" s="61">
        <f ca="1">IFERROR(VLOOKUP($A1269,'Hospitalisation Details'!$A:$P,16,0),"")</f>
        <v>48</v>
      </c>
      <c r="D1269" s="69">
        <f ca="1">IFERROR(VLOOKUP($A1269,'Hospitalisation Details'!$A:$P,6,0),"")</f>
        <v>8671.19</v>
      </c>
    </row>
    <row r="1270" spans="1:4" x14ac:dyDescent="0.25">
      <c r="A1270" s="62">
        <f ca="1">VLOOKUP($A1270,'Medical Examinations'!$A:$H,2,FALSE)</f>
        <v>23.66</v>
      </c>
      <c r="B1270" s="35">
        <f ca="1">VLOOKUP($A1270,'Medical Examinations'!$A:$H,3,FALSE)</f>
        <v>5.1100000000000003</v>
      </c>
      <c r="C1270" s="61">
        <f ca="1">IFERROR(VLOOKUP($A1270,'Hospitalisation Details'!$A:$P,16,0),"")</f>
        <v>53</v>
      </c>
      <c r="D1270" s="69">
        <f ca="1">IFERROR(VLOOKUP($A1270,'Hospitalisation Details'!$A:$P,6,0),"")</f>
        <v>8665.14</v>
      </c>
    </row>
    <row r="1271" spans="1:4" x14ac:dyDescent="0.25">
      <c r="A1271" s="62">
        <f ca="1">VLOOKUP($A1271,'Medical Examinations'!$A:$H,2,FALSE)</f>
        <v>18.62</v>
      </c>
      <c r="B1271" s="35">
        <f ca="1">VLOOKUP($A1271,'Medical Examinations'!$A:$H,3,FALSE)</f>
        <v>10.24</v>
      </c>
      <c r="C1271" s="61">
        <f ca="1">IFERROR(VLOOKUP($A1271,'Hospitalisation Details'!$A:$P,16,0),"")</f>
        <v>57</v>
      </c>
      <c r="D1271" s="69">
        <f ca="1">IFERROR(VLOOKUP($A1271,'Hospitalisation Details'!$A:$P,6,0),"")</f>
        <v>8665.09</v>
      </c>
    </row>
    <row r="1272" spans="1:4" x14ac:dyDescent="0.25">
      <c r="A1272" s="62">
        <f ca="1">VLOOKUP($A1272,'Medical Examinations'!$A:$H,2,FALSE)</f>
        <v>19.190000000000001</v>
      </c>
      <c r="B1272" s="35">
        <f ca="1">VLOOKUP($A1272,'Medical Examinations'!$A:$H,3,FALSE)</f>
        <v>7.71</v>
      </c>
      <c r="C1272" s="61">
        <f ca="1">IFERROR(VLOOKUP($A1272,'Hospitalisation Details'!$A:$P,16,0),"")</f>
        <v>47</v>
      </c>
      <c r="D1272" s="69">
        <f ca="1">IFERROR(VLOOKUP($A1272,'Hospitalisation Details'!$A:$P,6,0),"")</f>
        <v>8627.5400000000009</v>
      </c>
    </row>
    <row r="1273" spans="1:4" x14ac:dyDescent="0.25">
      <c r="A1273" s="62">
        <f ca="1">VLOOKUP($A1273,'Medical Examinations'!$A:$H,2,FALSE)</f>
        <v>27.5</v>
      </c>
      <c r="B1273" s="35">
        <f ca="1">VLOOKUP($A1273,'Medical Examinations'!$A:$H,3,FALSE)</f>
        <v>6.03</v>
      </c>
      <c r="C1273" s="61">
        <f ca="1">IFERROR(VLOOKUP($A1273,'Hospitalisation Details'!$A:$P,16,0),"")</f>
        <v>45</v>
      </c>
      <c r="D1273" s="69">
        <f ca="1">IFERROR(VLOOKUP($A1273,'Hospitalisation Details'!$A:$P,6,0),"")</f>
        <v>8615.2999999999993</v>
      </c>
    </row>
    <row r="1274" spans="1:4" x14ac:dyDescent="0.25">
      <c r="A1274" s="62">
        <f ca="1">VLOOKUP($A1274,'Medical Examinations'!$A:$H,2,FALSE)</f>
        <v>27.36</v>
      </c>
      <c r="B1274" s="35">
        <f ca="1">VLOOKUP($A1274,'Medical Examinations'!$A:$H,3,FALSE)</f>
        <v>5.96</v>
      </c>
      <c r="C1274" s="61">
        <f ca="1">IFERROR(VLOOKUP($A1274,'Hospitalisation Details'!$A:$P,16,0),"")</f>
        <v>43</v>
      </c>
      <c r="D1274" s="69">
        <f ca="1">IFERROR(VLOOKUP($A1274,'Hospitalisation Details'!$A:$P,6,0),"")</f>
        <v>8606.2199999999993</v>
      </c>
    </row>
    <row r="1275" spans="1:4" x14ac:dyDescent="0.25">
      <c r="A1275" s="62">
        <f ca="1">VLOOKUP($A1275,'Medical Examinations'!$A:$H,2,FALSE)</f>
        <v>20.350000000000001</v>
      </c>
      <c r="B1275" s="35">
        <f ca="1">VLOOKUP($A1275,'Medical Examinations'!$A:$H,3,FALSE)</f>
        <v>4.16</v>
      </c>
      <c r="C1275" s="61">
        <f ca="1">IFERROR(VLOOKUP($A1275,'Hospitalisation Details'!$A:$P,16,0),"")</f>
        <v>45</v>
      </c>
      <c r="D1275" s="69">
        <f ca="1">IFERROR(VLOOKUP($A1275,'Hospitalisation Details'!$A:$P,6,0),"")</f>
        <v>8605.36</v>
      </c>
    </row>
    <row r="1276" spans="1:4" x14ac:dyDescent="0.25">
      <c r="A1276" s="62">
        <f ca="1">VLOOKUP($A1276,'Medical Examinations'!$A:$H,2,FALSE)</f>
        <v>24.035</v>
      </c>
      <c r="B1276" s="35">
        <f ca="1">VLOOKUP($A1276,'Medical Examinations'!$A:$H,3,FALSE)</f>
        <v>6.11</v>
      </c>
      <c r="C1276" s="61">
        <f ca="1">IFERROR(VLOOKUP($A1276,'Hospitalisation Details'!$A:$P,16,0),"")</f>
        <v>45</v>
      </c>
      <c r="D1276" s="69">
        <f ca="1">IFERROR(VLOOKUP($A1276,'Hospitalisation Details'!$A:$P,6,0),"")</f>
        <v>8604.48</v>
      </c>
    </row>
    <row r="1277" spans="1:4" x14ac:dyDescent="0.25">
      <c r="A1277" s="62">
        <f ca="1">VLOOKUP($A1277,'Medical Examinations'!$A:$H,2,FALSE)</f>
        <v>23.56</v>
      </c>
      <c r="B1277" s="35">
        <f ca="1">VLOOKUP($A1277,'Medical Examinations'!$A:$H,3,FALSE)</f>
        <v>5.97</v>
      </c>
      <c r="C1277" s="61">
        <f ca="1">IFERROR(VLOOKUP($A1277,'Hospitalisation Details'!$A:$P,16,0),"")</f>
        <v>45</v>
      </c>
      <c r="D1277" s="69">
        <f ca="1">IFERROR(VLOOKUP($A1277,'Hospitalisation Details'!$A:$P,6,0),"")</f>
        <v>8603.82</v>
      </c>
    </row>
    <row r="1278" spans="1:4" x14ac:dyDescent="0.25">
      <c r="A1278" s="62">
        <f ca="1">VLOOKUP($A1278,'Medical Examinations'!$A:$H,2,FALSE)</f>
        <v>27.17</v>
      </c>
      <c r="B1278" s="35">
        <f ca="1">VLOOKUP($A1278,'Medical Examinations'!$A:$H,3,FALSE)</f>
        <v>10.81</v>
      </c>
      <c r="C1278" s="61">
        <f ca="1">IFERROR(VLOOKUP($A1278,'Hospitalisation Details'!$A:$P,16,0),"")</f>
        <v>49</v>
      </c>
      <c r="D1278" s="69">
        <f ca="1">IFERROR(VLOOKUP($A1278,'Hospitalisation Details'!$A:$P,6,0),"")</f>
        <v>8601.33</v>
      </c>
    </row>
    <row r="1279" spans="1:4" x14ac:dyDescent="0.25">
      <c r="A1279" s="62">
        <f ca="1">VLOOKUP($A1279,'Medical Examinations'!$A:$H,2,FALSE)</f>
        <v>34.32</v>
      </c>
      <c r="B1279" s="35">
        <f ca="1">VLOOKUP($A1279,'Medical Examinations'!$A:$H,3,FALSE)</f>
        <v>5.7</v>
      </c>
      <c r="C1279" s="61">
        <f ca="1">IFERROR(VLOOKUP($A1279,'Hospitalisation Details'!$A:$P,16,0),"")</f>
        <v>39</v>
      </c>
      <c r="D1279" s="69">
        <f ca="1">IFERROR(VLOOKUP($A1279,'Hospitalisation Details'!$A:$P,6,0),"")</f>
        <v>8596.83</v>
      </c>
    </row>
    <row r="1280" spans="1:4" x14ac:dyDescent="0.25">
      <c r="A1280" s="62">
        <f ca="1">VLOOKUP($A1280,'Medical Examinations'!$A:$H,2,FALSE)</f>
        <v>23.87</v>
      </c>
      <c r="B1280" s="35">
        <f ca="1">VLOOKUP($A1280,'Medical Examinations'!$A:$H,3,FALSE)</f>
        <v>4.7699999999999996</v>
      </c>
      <c r="C1280" s="61">
        <f ca="1">IFERROR(VLOOKUP($A1280,'Hospitalisation Details'!$A:$P,16,0),"")</f>
        <v>39</v>
      </c>
      <c r="D1280" s="69">
        <f ca="1">IFERROR(VLOOKUP($A1280,'Hospitalisation Details'!$A:$P,6,0),"")</f>
        <v>8582.2999999999993</v>
      </c>
    </row>
    <row r="1281" spans="1:4" x14ac:dyDescent="0.25">
      <c r="A1281" s="62">
        <f ca="1">VLOOKUP($A1281,'Medical Examinations'!$A:$H,2,FALSE)</f>
        <v>30.15</v>
      </c>
      <c r="B1281" s="35">
        <f ca="1">VLOOKUP($A1281,'Medical Examinations'!$A:$H,3,FALSE)</f>
        <v>4.25</v>
      </c>
      <c r="C1281" s="61">
        <f ca="1">IFERROR(VLOOKUP($A1281,'Hospitalisation Details'!$A:$P,16,0),"")</f>
        <v>35</v>
      </c>
      <c r="D1281" s="69">
        <f ca="1">IFERROR(VLOOKUP($A1281,'Hospitalisation Details'!$A:$P,6,0),"")</f>
        <v>8573.2999999999993</v>
      </c>
    </row>
    <row r="1282" spans="1:4" x14ac:dyDescent="0.25">
      <c r="A1282" s="62">
        <f ca="1">VLOOKUP($A1282,'Medical Examinations'!$A:$H,2,FALSE)</f>
        <v>26.36</v>
      </c>
      <c r="B1282" s="35">
        <f ca="1">VLOOKUP($A1282,'Medical Examinations'!$A:$H,3,FALSE)</f>
        <v>5.52</v>
      </c>
      <c r="C1282" s="61">
        <f ca="1">IFERROR(VLOOKUP($A1282,'Hospitalisation Details'!$A:$P,16,0),"")</f>
        <v>40</v>
      </c>
      <c r="D1282" s="69">
        <f ca="1">IFERROR(VLOOKUP($A1282,'Hospitalisation Details'!$A:$P,6,0),"")</f>
        <v>8572.0400000000009</v>
      </c>
    </row>
    <row r="1283" spans="1:4" x14ac:dyDescent="0.25">
      <c r="A1283" s="62">
        <f ca="1">VLOOKUP($A1283,'Medical Examinations'!$A:$H,2,FALSE)</f>
        <v>45.32</v>
      </c>
      <c r="B1283" s="35">
        <f ca="1">VLOOKUP($A1283,'Medical Examinations'!$A:$H,3,FALSE)</f>
        <v>6.53</v>
      </c>
      <c r="C1283" s="61">
        <f ca="1">IFERROR(VLOOKUP($A1283,'Hospitalisation Details'!$A:$P,16,0),"")</f>
        <v>47</v>
      </c>
      <c r="D1283" s="69">
        <f ca="1">IFERROR(VLOOKUP($A1283,'Hospitalisation Details'!$A:$P,6,0),"")</f>
        <v>8569.86</v>
      </c>
    </row>
    <row r="1284" spans="1:4" x14ac:dyDescent="0.25">
      <c r="A1284" s="62">
        <f ca="1">VLOOKUP($A1284,'Medical Examinations'!$A:$H,2,FALSE)</f>
        <v>31.93</v>
      </c>
      <c r="B1284" s="35">
        <f ca="1">VLOOKUP($A1284,'Medical Examinations'!$A:$H,3,FALSE)</f>
        <v>4.82</v>
      </c>
      <c r="C1284" s="61">
        <f ca="1">IFERROR(VLOOKUP($A1284,'Hospitalisation Details'!$A:$P,16,0),"")</f>
        <v>34</v>
      </c>
      <c r="D1284" s="69">
        <f ca="1">IFERROR(VLOOKUP($A1284,'Hospitalisation Details'!$A:$P,6,0),"")</f>
        <v>8567.25</v>
      </c>
    </row>
    <row r="1285" spans="1:4" x14ac:dyDescent="0.25">
      <c r="A1285" s="62">
        <f ca="1">VLOOKUP($A1285,'Medical Examinations'!$A:$H,2,FALSE)</f>
        <v>36</v>
      </c>
      <c r="B1285" s="35">
        <f ca="1">VLOOKUP($A1285,'Medical Examinations'!$A:$H,3,FALSE)</f>
        <v>11.94</v>
      </c>
      <c r="C1285" s="61">
        <f ca="1">IFERROR(VLOOKUP($A1285,'Hospitalisation Details'!$A:$P,16,0),"")</f>
        <v>47</v>
      </c>
      <c r="D1285" s="69">
        <f ca="1">IFERROR(VLOOKUP($A1285,'Hospitalisation Details'!$A:$P,6,0),"")</f>
        <v>8556.91</v>
      </c>
    </row>
    <row r="1286" spans="1:4" x14ac:dyDescent="0.25">
      <c r="A1286" s="62">
        <f ca="1">VLOOKUP($A1286,'Medical Examinations'!$A:$H,2,FALSE)</f>
        <v>32</v>
      </c>
      <c r="B1286" s="35">
        <f ca="1">VLOOKUP($A1286,'Medical Examinations'!$A:$H,3,FALSE)</f>
        <v>7.85</v>
      </c>
      <c r="C1286" s="61">
        <f ca="1">IFERROR(VLOOKUP($A1286,'Hospitalisation Details'!$A:$P,16,0),"")</f>
        <v>47</v>
      </c>
      <c r="D1286" s="69">
        <f ca="1">IFERROR(VLOOKUP($A1286,'Hospitalisation Details'!$A:$P,6,0),"")</f>
        <v>8551.35</v>
      </c>
    </row>
    <row r="1287" spans="1:4" x14ac:dyDescent="0.25">
      <c r="A1287" s="62">
        <f ca="1">VLOOKUP($A1287,'Medical Examinations'!$A:$H,2,FALSE)</f>
        <v>29.37</v>
      </c>
      <c r="B1287" s="35">
        <f ca="1">VLOOKUP($A1287,'Medical Examinations'!$A:$H,3,FALSE)</f>
        <v>8.01</v>
      </c>
      <c r="C1287" s="61">
        <f ca="1">IFERROR(VLOOKUP($A1287,'Hospitalisation Details'!$A:$P,16,0),"")</f>
        <v>39</v>
      </c>
      <c r="D1287" s="69">
        <f ca="1">IFERROR(VLOOKUP($A1287,'Hospitalisation Details'!$A:$P,6,0),"")</f>
        <v>8547.69</v>
      </c>
    </row>
    <row r="1288" spans="1:4" x14ac:dyDescent="0.25">
      <c r="A1288" s="62">
        <f ca="1">VLOOKUP($A1288,'Medical Examinations'!$A:$H,2,FALSE)</f>
        <v>23.6</v>
      </c>
      <c r="B1288" s="35">
        <f ca="1">VLOOKUP($A1288,'Medical Examinations'!$A:$H,3,FALSE)</f>
        <v>7.4</v>
      </c>
      <c r="C1288" s="61">
        <f ca="1">IFERROR(VLOOKUP($A1288,'Hospitalisation Details'!$A:$P,16,0),"")</f>
        <v>47</v>
      </c>
      <c r="D1288" s="69">
        <f ca="1">IFERROR(VLOOKUP($A1288,'Hospitalisation Details'!$A:$P,6,0),"")</f>
        <v>8539.67</v>
      </c>
    </row>
    <row r="1289" spans="1:4" x14ac:dyDescent="0.25">
      <c r="A1289" s="62">
        <f ca="1">VLOOKUP($A1289,'Medical Examinations'!$A:$H,2,FALSE)</f>
        <v>33.155000000000001</v>
      </c>
      <c r="B1289" s="35">
        <f ca="1">VLOOKUP($A1289,'Medical Examinations'!$A:$H,3,FALSE)</f>
        <v>8.3800000000000008</v>
      </c>
      <c r="C1289" s="61">
        <f ca="1">IFERROR(VLOOKUP($A1289,'Hospitalisation Details'!$A:$P,16,0),"")</f>
        <v>41</v>
      </c>
      <c r="D1289" s="69">
        <f ca="1">IFERROR(VLOOKUP($A1289,'Hospitalisation Details'!$A:$P,6,0),"")</f>
        <v>8538.2900000000009</v>
      </c>
    </row>
    <row r="1290" spans="1:4" x14ac:dyDescent="0.25">
      <c r="A1290" s="62">
        <f ca="1">VLOOKUP($A1290,'Medical Examinations'!$A:$H,2,FALSE)</f>
        <v>24.32</v>
      </c>
      <c r="B1290" s="35">
        <f ca="1">VLOOKUP($A1290,'Medical Examinations'!$A:$H,3,FALSE)</f>
        <v>11.56</v>
      </c>
      <c r="C1290" s="61">
        <f ca="1">IFERROR(VLOOKUP($A1290,'Hospitalisation Details'!$A:$P,16,0),"")</f>
        <v>39</v>
      </c>
      <c r="D1290" s="69">
        <f ca="1">IFERROR(VLOOKUP($A1290,'Hospitalisation Details'!$A:$P,6,0),"")</f>
        <v>8534.67</v>
      </c>
    </row>
    <row r="1291" spans="1:4" x14ac:dyDescent="0.25">
      <c r="A1291" s="62">
        <f ca="1">VLOOKUP($A1291,'Medical Examinations'!$A:$H,2,FALSE)</f>
        <v>36.299999999999997</v>
      </c>
      <c r="B1291" s="35">
        <f ca="1">VLOOKUP($A1291,'Medical Examinations'!$A:$H,3,FALSE)</f>
        <v>4.6100000000000003</v>
      </c>
      <c r="C1291" s="61">
        <f ca="1">IFERROR(VLOOKUP($A1291,'Hospitalisation Details'!$A:$P,16,0),"")</f>
        <v>45</v>
      </c>
      <c r="D1291" s="69">
        <f ca="1">IFERROR(VLOOKUP($A1291,'Hospitalisation Details'!$A:$P,6,0),"")</f>
        <v>8527.5300000000007</v>
      </c>
    </row>
    <row r="1292" spans="1:4" x14ac:dyDescent="0.25">
      <c r="A1292" s="62">
        <f ca="1">VLOOKUP($A1292,'Medical Examinations'!$A:$H,2,FALSE)</f>
        <v>34.4</v>
      </c>
      <c r="B1292" s="35">
        <f ca="1">VLOOKUP($A1292,'Medical Examinations'!$A:$H,3,FALSE)</f>
        <v>4.95</v>
      </c>
      <c r="C1292" s="61">
        <f ca="1">IFERROR(VLOOKUP($A1292,'Hospitalisation Details'!$A:$P,16,0),"")</f>
        <v>43</v>
      </c>
      <c r="D1292" s="69">
        <f ca="1">IFERROR(VLOOKUP($A1292,'Hospitalisation Details'!$A:$P,6,0),"")</f>
        <v>8522</v>
      </c>
    </row>
    <row r="1293" spans="1:4" x14ac:dyDescent="0.25">
      <c r="A1293" s="62">
        <f ca="1">VLOOKUP($A1293,'Medical Examinations'!$A:$H,2,FALSE)</f>
        <v>30.9</v>
      </c>
      <c r="B1293" s="35">
        <f ca="1">VLOOKUP($A1293,'Medical Examinations'!$A:$H,3,FALSE)</f>
        <v>5.04</v>
      </c>
      <c r="C1293" s="61">
        <f ca="1">IFERROR(VLOOKUP($A1293,'Hospitalisation Details'!$A:$P,16,0),"")</f>
        <v>45</v>
      </c>
      <c r="D1293" s="69">
        <f ca="1">IFERROR(VLOOKUP($A1293,'Hospitalisation Details'!$A:$P,6,0),"")</f>
        <v>8520.0300000000007</v>
      </c>
    </row>
    <row r="1294" spans="1:4" x14ac:dyDescent="0.25">
      <c r="A1294" s="62">
        <f ca="1">VLOOKUP($A1294,'Medical Examinations'!$A:$H,2,FALSE)</f>
        <v>28.6</v>
      </c>
      <c r="B1294" s="35">
        <f ca="1">VLOOKUP($A1294,'Medical Examinations'!$A:$H,3,FALSE)</f>
        <v>5.42</v>
      </c>
      <c r="C1294" s="61">
        <f ca="1">IFERROR(VLOOKUP($A1294,'Hospitalisation Details'!$A:$P,16,0),"")</f>
        <v>45</v>
      </c>
      <c r="D1294" s="69">
        <f ca="1">IFERROR(VLOOKUP($A1294,'Hospitalisation Details'!$A:$P,6,0),"")</f>
        <v>8516.83</v>
      </c>
    </row>
    <row r="1295" spans="1:4" x14ac:dyDescent="0.25">
      <c r="A1295" s="62">
        <f ca="1">VLOOKUP($A1295,'Medical Examinations'!$A:$H,2,FALSE)</f>
        <v>27.83</v>
      </c>
      <c r="B1295" s="35">
        <f ca="1">VLOOKUP($A1295,'Medical Examinations'!$A:$H,3,FALSE)</f>
        <v>5.39</v>
      </c>
      <c r="C1295" s="61">
        <f ca="1">IFERROR(VLOOKUP($A1295,'Hospitalisation Details'!$A:$P,16,0),"")</f>
        <v>45</v>
      </c>
      <c r="D1295" s="69">
        <f ca="1">IFERROR(VLOOKUP($A1295,'Hospitalisation Details'!$A:$P,6,0),"")</f>
        <v>8515.76</v>
      </c>
    </row>
    <row r="1296" spans="1:4" x14ac:dyDescent="0.25">
      <c r="A1296" s="62">
        <f ca="1">VLOOKUP($A1296,'Medical Examinations'!$A:$H,2,FALSE)</f>
        <v>39.64</v>
      </c>
      <c r="B1296" s="35">
        <f ca="1">VLOOKUP($A1296,'Medical Examinations'!$A:$H,3,FALSE)</f>
        <v>6</v>
      </c>
      <c r="C1296" s="61">
        <f ca="1">IFERROR(VLOOKUP($A1296,'Hospitalisation Details'!$A:$P,16,0),"")</f>
        <v>29</v>
      </c>
      <c r="D1296" s="69">
        <f ca="1">IFERROR(VLOOKUP($A1296,'Hospitalisation Details'!$A:$P,6,0),"")</f>
        <v>8471.65</v>
      </c>
    </row>
    <row r="1297" spans="1:4" x14ac:dyDescent="0.25">
      <c r="A1297" s="62">
        <f ca="1">VLOOKUP($A1297,'Medical Examinations'!$A:$H,2,FALSE)</f>
        <v>38.479999999999997</v>
      </c>
      <c r="B1297" s="35">
        <f ca="1">VLOOKUP($A1297,'Medical Examinations'!$A:$H,3,FALSE)</f>
        <v>6.02</v>
      </c>
      <c r="C1297" s="61">
        <f ca="1">IFERROR(VLOOKUP($A1297,'Hospitalisation Details'!$A:$P,16,0),"")</f>
        <v>30</v>
      </c>
      <c r="D1297" s="69">
        <f ca="1">IFERROR(VLOOKUP($A1297,'Hospitalisation Details'!$A:$P,6,0),"")</f>
        <v>8466.35</v>
      </c>
    </row>
    <row r="1298" spans="1:4" x14ac:dyDescent="0.25">
      <c r="A1298" s="62">
        <f ca="1">VLOOKUP($A1298,'Medical Examinations'!$A:$H,2,FALSE)</f>
        <v>36.200000000000003</v>
      </c>
      <c r="B1298" s="35">
        <f ca="1">VLOOKUP($A1298,'Medical Examinations'!$A:$H,3,FALSE)</f>
        <v>4.62</v>
      </c>
      <c r="C1298" s="61">
        <f ca="1">IFERROR(VLOOKUP($A1298,'Hospitalisation Details'!$A:$P,16,0),"")</f>
        <v>50</v>
      </c>
      <c r="D1298" s="69">
        <f ca="1">IFERROR(VLOOKUP($A1298,'Hospitalisation Details'!$A:$P,6,0),"")</f>
        <v>8457.82</v>
      </c>
    </row>
    <row r="1299" spans="1:4" x14ac:dyDescent="0.25">
      <c r="A1299" s="62">
        <f ca="1">VLOOKUP($A1299,'Medical Examinations'!$A:$H,2,FALSE)</f>
        <v>27.13</v>
      </c>
      <c r="B1299" s="35">
        <f ca="1">VLOOKUP($A1299,'Medical Examinations'!$A:$H,3,FALSE)</f>
        <v>5.59</v>
      </c>
      <c r="C1299" s="61">
        <f ca="1">IFERROR(VLOOKUP($A1299,'Hospitalisation Details'!$A:$P,16,0),"")</f>
        <v>38</v>
      </c>
      <c r="D1299" s="69">
        <f ca="1">IFERROR(VLOOKUP($A1299,'Hospitalisation Details'!$A:$P,6,0),"")</f>
        <v>8450.82</v>
      </c>
    </row>
    <row r="1300" spans="1:4" x14ac:dyDescent="0.25">
      <c r="A1300" s="62">
        <f ca="1">VLOOKUP($A1300,'Medical Examinations'!$A:$H,2,FALSE)</f>
        <v>20.75</v>
      </c>
      <c r="B1300" s="35">
        <f ca="1">VLOOKUP($A1300,'Medical Examinations'!$A:$H,3,FALSE)</f>
        <v>5.18</v>
      </c>
      <c r="C1300" s="61">
        <f ca="1">IFERROR(VLOOKUP($A1300,'Hospitalisation Details'!$A:$P,16,0),"")</f>
        <v>56</v>
      </c>
      <c r="D1300" s="69">
        <f ca="1">IFERROR(VLOOKUP($A1300,'Hospitalisation Details'!$A:$P,6,0),"")</f>
        <v>8448.66</v>
      </c>
    </row>
    <row r="1301" spans="1:4" x14ac:dyDescent="0.25">
      <c r="A1301" s="62">
        <f ca="1">VLOOKUP($A1301,'Medical Examinations'!$A:$H,2,FALSE)</f>
        <v>26.6</v>
      </c>
      <c r="B1301" s="35">
        <f ca="1">VLOOKUP($A1301,'Medical Examinations'!$A:$H,3,FALSE)</f>
        <v>6.29</v>
      </c>
      <c r="C1301" s="61">
        <f ca="1">IFERROR(VLOOKUP($A1301,'Hospitalisation Details'!$A:$P,16,0),"")</f>
        <v>50</v>
      </c>
      <c r="D1301" s="69">
        <f ca="1">IFERROR(VLOOKUP($A1301,'Hospitalisation Details'!$A:$P,6,0),"")</f>
        <v>8444.4699999999993</v>
      </c>
    </row>
    <row r="1302" spans="1:4" x14ac:dyDescent="0.25">
      <c r="A1302" s="62">
        <f ca="1">VLOOKUP($A1302,'Medical Examinations'!$A:$H,2,FALSE)</f>
        <v>25.3</v>
      </c>
      <c r="B1302" s="35">
        <f ca="1">VLOOKUP($A1302,'Medical Examinations'!$A:$H,3,FALSE)</f>
        <v>4.49</v>
      </c>
      <c r="C1302" s="61">
        <f ca="1">IFERROR(VLOOKUP($A1302,'Hospitalisation Details'!$A:$P,16,0),"")</f>
        <v>50</v>
      </c>
      <c r="D1302" s="69">
        <f ca="1">IFERROR(VLOOKUP($A1302,'Hospitalisation Details'!$A:$P,6,0),"")</f>
        <v>8442.67</v>
      </c>
    </row>
    <row r="1303" spans="1:4" x14ac:dyDescent="0.25">
      <c r="A1303" s="62">
        <f ca="1">VLOOKUP($A1303,'Medical Examinations'!$A:$H,2,FALSE)</f>
        <v>18.84</v>
      </c>
      <c r="B1303" s="35">
        <f ca="1">VLOOKUP($A1303,'Medical Examinations'!$A:$H,3,FALSE)</f>
        <v>11.82</v>
      </c>
      <c r="C1303" s="61">
        <f ca="1">IFERROR(VLOOKUP($A1303,'Hospitalisation Details'!$A:$P,16,0),"")</f>
        <v>59</v>
      </c>
      <c r="D1303" s="69">
        <f ca="1">IFERROR(VLOOKUP($A1303,'Hospitalisation Details'!$A:$P,6,0),"")</f>
        <v>8440.0499999999993</v>
      </c>
    </row>
    <row r="1304" spans="1:4" x14ac:dyDescent="0.25">
      <c r="A1304" s="62">
        <f ca="1">VLOOKUP($A1304,'Medical Examinations'!$A:$H,2,FALSE)</f>
        <v>19.57</v>
      </c>
      <c r="B1304" s="35">
        <f ca="1">VLOOKUP($A1304,'Medical Examinations'!$A:$H,3,FALSE)</f>
        <v>7.41</v>
      </c>
      <c r="C1304" s="61">
        <f ca="1">IFERROR(VLOOKUP($A1304,'Hospitalisation Details'!$A:$P,16,0),"")</f>
        <v>47</v>
      </c>
      <c r="D1304" s="69">
        <f ca="1">IFERROR(VLOOKUP($A1304,'Hospitalisation Details'!$A:$P,6,0),"")</f>
        <v>8428.07</v>
      </c>
    </row>
    <row r="1305" spans="1:4" x14ac:dyDescent="0.25">
      <c r="A1305" s="62">
        <f ca="1">VLOOKUP($A1305,'Medical Examinations'!$A:$H,2,FALSE)</f>
        <v>30.495000000000001</v>
      </c>
      <c r="B1305" s="35">
        <f ca="1">VLOOKUP($A1305,'Medical Examinations'!$A:$H,3,FALSE)</f>
        <v>5.97</v>
      </c>
      <c r="C1305" s="61">
        <f ca="1">IFERROR(VLOOKUP($A1305,'Hospitalisation Details'!$A:$P,16,0),"")</f>
        <v>45</v>
      </c>
      <c r="D1305" s="69">
        <f ca="1">IFERROR(VLOOKUP($A1305,'Hospitalisation Details'!$A:$P,6,0),"")</f>
        <v>8413.4599999999991</v>
      </c>
    </row>
    <row r="1306" spans="1:4" x14ac:dyDescent="0.25">
      <c r="A1306" s="62">
        <f ca="1">VLOOKUP($A1306,'Medical Examinations'!$A:$H,2,FALSE)</f>
        <v>30.114999999999998</v>
      </c>
      <c r="B1306" s="35">
        <f ca="1">VLOOKUP($A1306,'Medical Examinations'!$A:$H,3,FALSE)</f>
        <v>5.74</v>
      </c>
      <c r="C1306" s="61">
        <f ca="1">IFERROR(VLOOKUP($A1306,'Hospitalisation Details'!$A:$P,16,0),"")</f>
        <v>43</v>
      </c>
      <c r="D1306" s="69">
        <f ca="1">IFERROR(VLOOKUP($A1306,'Hospitalisation Details'!$A:$P,6,0),"")</f>
        <v>8410.0499999999993</v>
      </c>
    </row>
    <row r="1307" spans="1:4" x14ac:dyDescent="0.25">
      <c r="A1307" s="62">
        <f ca="1">VLOOKUP($A1307,'Medical Examinations'!$A:$H,2,FALSE)</f>
        <v>24.78</v>
      </c>
      <c r="B1307" s="35">
        <f ca="1">VLOOKUP($A1307,'Medical Examinations'!$A:$H,3,FALSE)</f>
        <v>9.85</v>
      </c>
      <c r="C1307" s="61">
        <f ca="1">IFERROR(VLOOKUP($A1307,'Hospitalisation Details'!$A:$P,16,0),"")</f>
        <v>51</v>
      </c>
      <c r="D1307" s="69">
        <f ca="1">IFERROR(VLOOKUP($A1307,'Hospitalisation Details'!$A:$P,6,0),"")</f>
        <v>8400.01</v>
      </c>
    </row>
    <row r="1308" spans="1:4" x14ac:dyDescent="0.25">
      <c r="A1308" s="62">
        <f ca="1">VLOOKUP($A1308,'Medical Examinations'!$A:$H,2,FALSE)</f>
        <v>24.77</v>
      </c>
      <c r="B1308" s="35">
        <f ca="1">VLOOKUP($A1308,'Medical Examinations'!$A:$H,3,FALSE)</f>
        <v>7.59</v>
      </c>
      <c r="C1308" s="61">
        <f ca="1">IFERROR(VLOOKUP($A1308,'Hospitalisation Details'!$A:$P,16,0),"")</f>
        <v>51</v>
      </c>
      <c r="D1308" s="69">
        <f ca="1">IFERROR(VLOOKUP($A1308,'Hospitalisation Details'!$A:$P,6,0),"")</f>
        <v>8396.6200000000008</v>
      </c>
    </row>
    <row r="1309" spans="1:4" x14ac:dyDescent="0.25">
      <c r="A1309" s="62">
        <f ca="1">VLOOKUP($A1309,'Medical Examinations'!$A:$H,2,FALSE)</f>
        <v>16.579999999999998</v>
      </c>
      <c r="B1309" s="35">
        <f ca="1">VLOOKUP($A1309,'Medical Examinations'!$A:$H,3,FALSE)</f>
        <v>6.98</v>
      </c>
      <c r="C1309" s="61">
        <f ca="1">IFERROR(VLOOKUP($A1309,'Hospitalisation Details'!$A:$P,16,0),"")</f>
        <v>59</v>
      </c>
      <c r="D1309" s="69">
        <f ca="1">IFERROR(VLOOKUP($A1309,'Hospitalisation Details'!$A:$P,6,0),"")</f>
        <v>8355.5400000000009</v>
      </c>
    </row>
    <row r="1310" spans="1:4" x14ac:dyDescent="0.25">
      <c r="A1310" s="62">
        <f ca="1">VLOOKUP($A1310,'Medical Examinations'!$A:$H,2,FALSE)</f>
        <v>38.17</v>
      </c>
      <c r="B1310" s="35">
        <f ca="1">VLOOKUP($A1310,'Medical Examinations'!$A:$H,3,FALSE)</f>
        <v>4.7300000000000004</v>
      </c>
      <c r="C1310" s="61">
        <f ca="1">IFERROR(VLOOKUP($A1310,'Hospitalisation Details'!$A:$P,16,0),"")</f>
        <v>46</v>
      </c>
      <c r="D1310" s="69">
        <f ca="1">IFERROR(VLOOKUP($A1310,'Hospitalisation Details'!$A:$P,6,0),"")</f>
        <v>8347.16</v>
      </c>
    </row>
    <row r="1311" spans="1:4" x14ac:dyDescent="0.25">
      <c r="A1311" s="62">
        <f ca="1">VLOOKUP($A1311,'Medical Examinations'!$A:$H,2,FALSE)</f>
        <v>39.424999999999997</v>
      </c>
      <c r="B1311" s="35">
        <f ca="1">VLOOKUP($A1311,'Medical Examinations'!$A:$H,3,FALSE)</f>
        <v>4.76</v>
      </c>
      <c r="C1311" s="61">
        <f ca="1">IFERROR(VLOOKUP($A1311,'Hospitalisation Details'!$A:$P,16,0),"")</f>
        <v>46</v>
      </c>
      <c r="D1311" s="69">
        <f ca="1">IFERROR(VLOOKUP($A1311,'Hospitalisation Details'!$A:$P,6,0),"")</f>
        <v>8342.91</v>
      </c>
    </row>
    <row r="1312" spans="1:4" x14ac:dyDescent="0.25">
      <c r="A1312" s="62">
        <f ca="1">VLOOKUP($A1312,'Medical Examinations'!$A:$H,2,FALSE)</f>
        <v>33.44</v>
      </c>
      <c r="B1312" s="35">
        <f ca="1">VLOOKUP($A1312,'Medical Examinations'!$A:$H,3,FALSE)</f>
        <v>6.24</v>
      </c>
      <c r="C1312" s="61">
        <f ca="1">IFERROR(VLOOKUP($A1312,'Hospitalisation Details'!$A:$P,16,0),"")</f>
        <v>46</v>
      </c>
      <c r="D1312" s="69">
        <f ca="1">IFERROR(VLOOKUP($A1312,'Hospitalisation Details'!$A:$P,6,0),"")</f>
        <v>8334.59</v>
      </c>
    </row>
    <row r="1313" spans="1:4" x14ac:dyDescent="0.25">
      <c r="A1313" s="62">
        <f ca="1">VLOOKUP($A1313,'Medical Examinations'!$A:$H,2,FALSE)</f>
        <v>33.344999999999999</v>
      </c>
      <c r="B1313" s="35">
        <f ca="1">VLOOKUP($A1313,'Medical Examinations'!$A:$H,3,FALSE)</f>
        <v>5.44</v>
      </c>
      <c r="C1313" s="61">
        <f ca="1">IFERROR(VLOOKUP($A1313,'Hospitalisation Details'!$A:$P,16,0),"")</f>
        <v>46</v>
      </c>
      <c r="D1313" s="69">
        <f ca="1">IFERROR(VLOOKUP($A1313,'Hospitalisation Details'!$A:$P,6,0),"")</f>
        <v>8334.4599999999991</v>
      </c>
    </row>
    <row r="1314" spans="1:4" x14ac:dyDescent="0.25">
      <c r="A1314" s="62">
        <f ca="1">VLOOKUP($A1314,'Medical Examinations'!$A:$H,2,FALSE)</f>
        <v>38.79</v>
      </c>
      <c r="B1314" s="35">
        <f ca="1">VLOOKUP($A1314,'Medical Examinations'!$A:$H,3,FALSE)</f>
        <v>5.08</v>
      </c>
      <c r="C1314" s="61">
        <f ca="1">IFERROR(VLOOKUP($A1314,'Hospitalisation Details'!$A:$P,16,0),"")</f>
        <v>29</v>
      </c>
      <c r="D1314" s="69">
        <f ca="1">IFERROR(VLOOKUP($A1314,'Hospitalisation Details'!$A:$P,6,0),"")</f>
        <v>8314.65</v>
      </c>
    </row>
    <row r="1315" spans="1:4" x14ac:dyDescent="0.25">
      <c r="A1315" s="62">
        <f ca="1">VLOOKUP($A1315,'Medical Examinations'!$A:$H,2,FALSE)</f>
        <v>30.684999999999999</v>
      </c>
      <c r="B1315" s="35">
        <f ca="1">VLOOKUP($A1315,'Medical Examinations'!$A:$H,3,FALSE)</f>
        <v>4.87</v>
      </c>
      <c r="C1315" s="61">
        <f ca="1">IFERROR(VLOOKUP($A1315,'Hospitalisation Details'!$A:$P,16,0),"")</f>
        <v>43</v>
      </c>
      <c r="D1315" s="69">
        <f ca="1">IFERROR(VLOOKUP($A1315,'Hospitalisation Details'!$A:$P,6,0),"")</f>
        <v>8310.84</v>
      </c>
    </row>
    <row r="1316" spans="1:4" x14ac:dyDescent="0.25">
      <c r="A1316" s="62">
        <f ca="1">VLOOKUP($A1316,'Medical Examinations'!$A:$H,2,FALSE)</f>
        <v>22.135000000000002</v>
      </c>
      <c r="B1316" s="35">
        <f ca="1">VLOOKUP($A1316,'Medical Examinations'!$A:$H,3,FALSE)</f>
        <v>8.17</v>
      </c>
      <c r="C1316" s="61">
        <f ca="1">IFERROR(VLOOKUP($A1316,'Hospitalisation Details'!$A:$P,16,0),"")</f>
        <v>44</v>
      </c>
      <c r="D1316" s="69">
        <f ca="1">IFERROR(VLOOKUP($A1316,'Hospitalisation Details'!$A:$P,6,0),"")</f>
        <v>8302.5400000000009</v>
      </c>
    </row>
    <row r="1317" spans="1:4" x14ac:dyDescent="0.25">
      <c r="A1317" s="62">
        <f ca="1">VLOOKUP($A1317,'Medical Examinations'!$A:$H,2,FALSE)</f>
        <v>33.33</v>
      </c>
      <c r="B1317" s="35">
        <f ca="1">VLOOKUP($A1317,'Medical Examinations'!$A:$H,3,FALSE)</f>
        <v>7.61</v>
      </c>
      <c r="C1317" s="61">
        <f ca="1">IFERROR(VLOOKUP($A1317,'Hospitalisation Details'!$A:$P,16,0),"")</f>
        <v>49</v>
      </c>
      <c r="D1317" s="69">
        <f ca="1">IFERROR(VLOOKUP($A1317,'Hospitalisation Details'!$A:$P,6,0),"")</f>
        <v>8283.68</v>
      </c>
    </row>
    <row r="1318" spans="1:4" x14ac:dyDescent="0.25">
      <c r="A1318" s="62">
        <f ca="1">VLOOKUP($A1318,'Medical Examinations'!$A:$H,2,FALSE)</f>
        <v>31.13</v>
      </c>
      <c r="B1318" s="35">
        <f ca="1">VLOOKUP($A1318,'Medical Examinations'!$A:$H,3,FALSE)</f>
        <v>10.1</v>
      </c>
      <c r="C1318" s="61">
        <f ca="1">IFERROR(VLOOKUP($A1318,'Hospitalisation Details'!$A:$P,16,0),"")</f>
        <v>48</v>
      </c>
      <c r="D1318" s="69">
        <f ca="1">IFERROR(VLOOKUP($A1318,'Hospitalisation Details'!$A:$P,6,0),"")</f>
        <v>8280.6200000000008</v>
      </c>
    </row>
    <row r="1319" spans="1:4" x14ac:dyDescent="0.25">
      <c r="A1319" s="62">
        <f ca="1">VLOOKUP($A1319,'Medical Examinations'!$A:$H,2,FALSE)</f>
        <v>28.9</v>
      </c>
      <c r="B1319" s="35">
        <f ca="1">VLOOKUP($A1319,'Medical Examinations'!$A:$H,3,FALSE)</f>
        <v>11.24</v>
      </c>
      <c r="C1319" s="61">
        <f ca="1">IFERROR(VLOOKUP($A1319,'Hospitalisation Details'!$A:$P,16,0),"")</f>
        <v>48</v>
      </c>
      <c r="D1319" s="69">
        <f ca="1">IFERROR(VLOOKUP($A1319,'Hospitalisation Details'!$A:$P,6,0),"")</f>
        <v>8277.52</v>
      </c>
    </row>
    <row r="1320" spans="1:4" x14ac:dyDescent="0.25">
      <c r="A1320" s="62">
        <f ca="1">VLOOKUP($A1320,'Medical Examinations'!$A:$H,2,FALSE)</f>
        <v>43.31</v>
      </c>
      <c r="B1320" s="35">
        <f ca="1">VLOOKUP($A1320,'Medical Examinations'!$A:$H,3,FALSE)</f>
        <v>6.1</v>
      </c>
      <c r="C1320" s="61">
        <f ca="1">IFERROR(VLOOKUP($A1320,'Hospitalisation Details'!$A:$P,16,0),"")</f>
        <v>22</v>
      </c>
      <c r="D1320" s="69">
        <f ca="1">IFERROR(VLOOKUP($A1320,'Hospitalisation Details'!$A:$P,6,0),"")</f>
        <v>8271.4599999999991</v>
      </c>
    </row>
    <row r="1321" spans="1:4" x14ac:dyDescent="0.25">
      <c r="A1321" s="62">
        <f ca="1">VLOOKUP($A1321,'Medical Examinations'!$A:$H,2,FALSE)</f>
        <v>22.8</v>
      </c>
      <c r="B1321" s="35">
        <f ca="1">VLOOKUP($A1321,'Medical Examinations'!$A:$H,3,FALSE)</f>
        <v>6.98</v>
      </c>
      <c r="C1321" s="61">
        <f ca="1">IFERROR(VLOOKUP($A1321,'Hospitalisation Details'!$A:$P,16,0),"")</f>
        <v>48</v>
      </c>
      <c r="D1321" s="69">
        <f ca="1">IFERROR(VLOOKUP($A1321,'Hospitalisation Details'!$A:$P,6,0),"")</f>
        <v>8269.0400000000009</v>
      </c>
    </row>
    <row r="1322" spans="1:4" x14ac:dyDescent="0.25">
      <c r="A1322" s="62">
        <f ca="1">VLOOKUP($A1322,'Medical Examinations'!$A:$H,2,FALSE)</f>
        <v>19.09</v>
      </c>
      <c r="B1322" s="35">
        <f ca="1">VLOOKUP($A1322,'Medical Examinations'!$A:$H,3,FALSE)</f>
        <v>4</v>
      </c>
      <c r="C1322" s="61">
        <f ca="1">IFERROR(VLOOKUP($A1322,'Hospitalisation Details'!$A:$P,16,0),"")</f>
        <v>58</v>
      </c>
      <c r="D1322" s="69">
        <f ca="1">IFERROR(VLOOKUP($A1322,'Hospitalisation Details'!$A:$P,6,0),"")</f>
        <v>8268</v>
      </c>
    </row>
    <row r="1323" spans="1:4" x14ac:dyDescent="0.25">
      <c r="A1323" s="62">
        <f ca="1">VLOOKUP($A1323,'Medical Examinations'!$A:$H,2,FALSE)</f>
        <v>23.37</v>
      </c>
      <c r="B1323" s="35">
        <f ca="1">VLOOKUP($A1323,'Medical Examinations'!$A:$H,3,FALSE)</f>
        <v>4.2300000000000004</v>
      </c>
      <c r="C1323" s="61">
        <f ca="1">IFERROR(VLOOKUP($A1323,'Hospitalisation Details'!$A:$P,16,0),"")</f>
        <v>40</v>
      </c>
      <c r="D1323" s="69">
        <f ca="1">IFERROR(VLOOKUP($A1323,'Hospitalisation Details'!$A:$P,6,0),"")</f>
        <v>8252.2800000000007</v>
      </c>
    </row>
    <row r="1324" spans="1:4" x14ac:dyDescent="0.25">
      <c r="A1324" s="62">
        <f ca="1">VLOOKUP($A1324,'Medical Examinations'!$A:$H,2,FALSE)</f>
        <v>33.44</v>
      </c>
      <c r="B1324" s="35">
        <f ca="1">VLOOKUP($A1324,'Medical Examinations'!$A:$H,3,FALSE)</f>
        <v>4.72</v>
      </c>
      <c r="C1324" s="61">
        <f ca="1">IFERROR(VLOOKUP($A1324,'Hospitalisation Details'!$A:$P,16,0),"")</f>
        <v>46</v>
      </c>
      <c r="D1324" s="69">
        <f ca="1">IFERROR(VLOOKUP($A1324,'Hospitalisation Details'!$A:$P,6,0),"")</f>
        <v>8240.59</v>
      </c>
    </row>
    <row r="1325" spans="1:4" x14ac:dyDescent="0.25">
      <c r="A1325" s="62">
        <f ca="1">VLOOKUP($A1325,'Medical Examinations'!$A:$H,2,FALSE)</f>
        <v>28.05</v>
      </c>
      <c r="B1325" s="35">
        <f ca="1">VLOOKUP($A1325,'Medical Examinations'!$A:$H,3,FALSE)</f>
        <v>5.63</v>
      </c>
      <c r="C1325" s="61">
        <f ca="1">IFERROR(VLOOKUP($A1325,'Hospitalisation Details'!$A:$P,16,0),"")</f>
        <v>46</v>
      </c>
      <c r="D1325" s="69">
        <f ca="1">IFERROR(VLOOKUP($A1325,'Hospitalisation Details'!$A:$P,6,0),"")</f>
        <v>8233.1</v>
      </c>
    </row>
    <row r="1326" spans="1:4" x14ac:dyDescent="0.25">
      <c r="A1326" s="62">
        <f ca="1">VLOOKUP($A1326,'Medical Examinations'!$A:$H,2,FALSE)</f>
        <v>27.72</v>
      </c>
      <c r="B1326" s="35">
        <f ca="1">VLOOKUP($A1326,'Medical Examinations'!$A:$H,3,FALSE)</f>
        <v>5.83</v>
      </c>
      <c r="C1326" s="61">
        <f ca="1">IFERROR(VLOOKUP($A1326,'Hospitalisation Details'!$A:$P,16,0),"")</f>
        <v>46</v>
      </c>
      <c r="D1326" s="69">
        <f ca="1">IFERROR(VLOOKUP($A1326,'Hospitalisation Details'!$A:$P,6,0),"")</f>
        <v>8232.64</v>
      </c>
    </row>
    <row r="1327" spans="1:4" x14ac:dyDescent="0.25">
      <c r="A1327" s="62">
        <f ca="1">VLOOKUP($A1327,'Medical Examinations'!$A:$H,2,FALSE)</f>
        <v>29.81</v>
      </c>
      <c r="B1327" s="35">
        <f ca="1">VLOOKUP($A1327,'Medical Examinations'!$A:$H,3,FALSE)</f>
        <v>9.23</v>
      </c>
      <c r="C1327" s="61">
        <f ca="1">IFERROR(VLOOKUP($A1327,'Hospitalisation Details'!$A:$P,16,0),"")</f>
        <v>44</v>
      </c>
      <c r="D1327" s="69">
        <f ca="1">IFERROR(VLOOKUP($A1327,'Hospitalisation Details'!$A:$P,6,0),"")</f>
        <v>8219.2000000000007</v>
      </c>
    </row>
    <row r="1328" spans="1:4" x14ac:dyDescent="0.25">
      <c r="A1328" s="62">
        <f ca="1">VLOOKUP($A1328,'Medical Examinations'!$A:$H,2,FALSE)</f>
        <v>23.98</v>
      </c>
      <c r="B1328" s="35">
        <f ca="1">VLOOKUP($A1328,'Medical Examinations'!$A:$H,3,FALSE)</f>
        <v>9.89</v>
      </c>
      <c r="C1328" s="61">
        <f ca="1">IFERROR(VLOOKUP($A1328,'Hospitalisation Details'!$A:$P,16,0),"")</f>
        <v>44</v>
      </c>
      <c r="D1328" s="69">
        <f ca="1">IFERROR(VLOOKUP($A1328,'Hospitalisation Details'!$A:$P,6,0),"")</f>
        <v>8211.1</v>
      </c>
    </row>
    <row r="1329" spans="1:4" x14ac:dyDescent="0.25">
      <c r="A1329" s="62">
        <f ca="1">VLOOKUP($A1329,'Medical Examinations'!$A:$H,2,FALSE)</f>
        <v>17.34</v>
      </c>
      <c r="B1329" s="35">
        <f ca="1">VLOOKUP($A1329,'Medical Examinations'!$A:$H,3,FALSE)</f>
        <v>12</v>
      </c>
      <c r="C1329" s="61">
        <f ca="1">IFERROR(VLOOKUP($A1329,'Hospitalisation Details'!$A:$P,16,0),"")</f>
        <v>60</v>
      </c>
      <c r="D1329" s="69">
        <f ca="1">IFERROR(VLOOKUP($A1329,'Hospitalisation Details'!$A:$P,6,0),"")</f>
        <v>8188.12</v>
      </c>
    </row>
    <row r="1330" spans="1:4" x14ac:dyDescent="0.25">
      <c r="A1330" s="62">
        <f ca="1">VLOOKUP($A1330,'Medical Examinations'!$A:$H,2,FALSE)</f>
        <v>40.39</v>
      </c>
      <c r="B1330" s="35">
        <f ca="1">VLOOKUP($A1330,'Medical Examinations'!$A:$H,3,FALSE)</f>
        <v>4.24</v>
      </c>
      <c r="C1330" s="61">
        <f ca="1">IFERROR(VLOOKUP($A1330,'Hospitalisation Details'!$A:$P,16,0),"")</f>
        <v>25</v>
      </c>
      <c r="D1330" s="69">
        <f ca="1">IFERROR(VLOOKUP($A1330,'Hospitalisation Details'!$A:$P,6,0),"")</f>
        <v>8182.89</v>
      </c>
    </row>
    <row r="1331" spans="1:4" x14ac:dyDescent="0.25">
      <c r="A1331" s="62">
        <f ca="1">VLOOKUP($A1331,'Medical Examinations'!$A:$H,2,FALSE)</f>
        <v>25.96</v>
      </c>
      <c r="B1331" s="35">
        <f ca="1">VLOOKUP($A1331,'Medical Examinations'!$A:$H,3,FALSE)</f>
        <v>4.68</v>
      </c>
      <c r="C1331" s="61">
        <f ca="1">IFERROR(VLOOKUP($A1331,'Hospitalisation Details'!$A:$P,16,0),"")</f>
        <v>40</v>
      </c>
      <c r="D1331" s="69">
        <f ca="1">IFERROR(VLOOKUP($A1331,'Hospitalisation Details'!$A:$P,6,0),"")</f>
        <v>8179.51</v>
      </c>
    </row>
    <row r="1332" spans="1:4" x14ac:dyDescent="0.25">
      <c r="A1332" s="62">
        <f ca="1">VLOOKUP($A1332,'Medical Examinations'!$A:$H,2,FALSE)</f>
        <v>17.68</v>
      </c>
      <c r="B1332" s="35">
        <f ca="1">VLOOKUP($A1332,'Medical Examinations'!$A:$H,3,FALSE)</f>
        <v>8.57</v>
      </c>
      <c r="C1332" s="61">
        <f ca="1">IFERROR(VLOOKUP($A1332,'Hospitalisation Details'!$A:$P,16,0),"")</f>
        <v>59</v>
      </c>
      <c r="D1332" s="69">
        <f ca="1">IFERROR(VLOOKUP($A1332,'Hospitalisation Details'!$A:$P,6,0),"")</f>
        <v>8177.9</v>
      </c>
    </row>
    <row r="1333" spans="1:4" x14ac:dyDescent="0.25">
      <c r="A1333" s="62">
        <f ca="1">VLOOKUP($A1333,'Medical Examinations'!$A:$H,2,FALSE)</f>
        <v>30.875</v>
      </c>
      <c r="B1333" s="35">
        <f ca="1">VLOOKUP($A1333,'Medical Examinations'!$A:$H,3,FALSE)</f>
        <v>4.0999999999999996</v>
      </c>
      <c r="C1333" s="61">
        <f ca="1">IFERROR(VLOOKUP($A1333,'Hospitalisation Details'!$A:$P,16,0),"")</f>
        <v>40</v>
      </c>
      <c r="D1333" s="69">
        <f ca="1">IFERROR(VLOOKUP($A1333,'Hospitalisation Details'!$A:$P,6,0),"")</f>
        <v>8162.72</v>
      </c>
    </row>
    <row r="1334" spans="1:4" x14ac:dyDescent="0.25">
      <c r="A1334" s="62">
        <f ca="1">VLOOKUP($A1334,'Medical Examinations'!$A:$H,2,FALSE)</f>
        <v>30.81</v>
      </c>
      <c r="B1334" s="35">
        <f ca="1">VLOOKUP($A1334,'Medical Examinations'!$A:$H,3,FALSE)</f>
        <v>4.49</v>
      </c>
      <c r="C1334" s="61">
        <f ca="1">IFERROR(VLOOKUP($A1334,'Hospitalisation Details'!$A:$P,16,0),"")</f>
        <v>32</v>
      </c>
      <c r="D1334" s="69">
        <f ca="1">IFERROR(VLOOKUP($A1334,'Hospitalisation Details'!$A:$P,6,0),"")</f>
        <v>8157.92</v>
      </c>
    </row>
    <row r="1335" spans="1:4" x14ac:dyDescent="0.25">
      <c r="A1335" s="62">
        <f ca="1">VLOOKUP($A1335,'Medical Examinations'!$A:$H,2,FALSE)</f>
        <v>36.85</v>
      </c>
      <c r="B1335" s="35">
        <f ca="1">VLOOKUP($A1335,'Medical Examinations'!$A:$H,3,FALSE)</f>
        <v>8.8000000000000007</v>
      </c>
      <c r="C1335" s="61">
        <f ca="1">IFERROR(VLOOKUP($A1335,'Hospitalisation Details'!$A:$P,16,0),"")</f>
        <v>49</v>
      </c>
      <c r="D1335" s="69">
        <f ca="1">IFERROR(VLOOKUP($A1335,'Hospitalisation Details'!$A:$P,6,0),"")</f>
        <v>8125.78</v>
      </c>
    </row>
    <row r="1336" spans="1:4" x14ac:dyDescent="0.25">
      <c r="A1336" s="62">
        <f ca="1">VLOOKUP($A1336,'Medical Examinations'!$A:$H,2,FALSE)</f>
        <v>35.86</v>
      </c>
      <c r="B1336" s="35">
        <f ca="1">VLOOKUP($A1336,'Medical Examinations'!$A:$H,3,FALSE)</f>
        <v>7.93</v>
      </c>
      <c r="C1336" s="61">
        <f ca="1">IFERROR(VLOOKUP($A1336,'Hospitalisation Details'!$A:$P,16,0),"")</f>
        <v>49</v>
      </c>
      <c r="D1336" s="69">
        <f ca="1">IFERROR(VLOOKUP($A1336,'Hospitalisation Details'!$A:$P,6,0),"")</f>
        <v>8124.41</v>
      </c>
    </row>
    <row r="1337" spans="1:4" x14ac:dyDescent="0.25">
      <c r="A1337" s="62">
        <f ca="1">VLOOKUP($A1337,'Medical Examinations'!$A:$H,2,FALSE)</f>
        <v>30.3</v>
      </c>
      <c r="B1337" s="35">
        <f ca="1">VLOOKUP($A1337,'Medical Examinations'!$A:$H,3,FALSE)</f>
        <v>9.4499999999999993</v>
      </c>
      <c r="C1337" s="61">
        <f ca="1">IFERROR(VLOOKUP($A1337,'Hospitalisation Details'!$A:$P,16,0),"")</f>
        <v>49</v>
      </c>
      <c r="D1337" s="69">
        <f ca="1">IFERROR(VLOOKUP($A1337,'Hospitalisation Details'!$A:$P,6,0),"")</f>
        <v>8116.68</v>
      </c>
    </row>
    <row r="1338" spans="1:4" x14ac:dyDescent="0.25">
      <c r="A1338" s="62">
        <f ca="1">VLOOKUP($A1338,'Medical Examinations'!$A:$H,2,FALSE)</f>
        <v>32.015000000000001</v>
      </c>
      <c r="B1338" s="35">
        <f ca="1">VLOOKUP($A1338,'Medical Examinations'!$A:$H,3,FALSE)</f>
        <v>7.67</v>
      </c>
      <c r="C1338" s="61">
        <f ca="1">IFERROR(VLOOKUP($A1338,'Hospitalisation Details'!$A:$P,16,0),"")</f>
        <v>44</v>
      </c>
      <c r="D1338" s="69">
        <f ca="1">IFERROR(VLOOKUP($A1338,'Hospitalisation Details'!$A:$P,6,0),"")</f>
        <v>8116.27</v>
      </c>
    </row>
    <row r="1339" spans="1:4" x14ac:dyDescent="0.25">
      <c r="A1339" s="62">
        <f ca="1">VLOOKUP($A1339,'Medical Examinations'!$A:$H,2,FALSE)</f>
        <v>25.06</v>
      </c>
      <c r="B1339" s="35">
        <f ca="1">VLOOKUP($A1339,'Medical Examinations'!$A:$H,3,FALSE)</f>
        <v>10.53</v>
      </c>
      <c r="C1339" s="61">
        <f ca="1">IFERROR(VLOOKUP($A1339,'Hospitalisation Details'!$A:$P,16,0),"")</f>
        <v>49</v>
      </c>
      <c r="D1339" s="69">
        <f ca="1">IFERROR(VLOOKUP($A1339,'Hospitalisation Details'!$A:$P,6,0),"")</f>
        <v>8112.59</v>
      </c>
    </row>
    <row r="1340" spans="1:4" x14ac:dyDescent="0.25">
      <c r="A1340" s="62">
        <f ca="1">VLOOKUP($A1340,'Medical Examinations'!$A:$H,2,FALSE)</f>
        <v>18.829999999999998</v>
      </c>
      <c r="B1340" s="35">
        <f ca="1">VLOOKUP($A1340,'Medical Examinations'!$A:$H,3,FALSE)</f>
        <v>10.08</v>
      </c>
      <c r="C1340" s="61">
        <f ca="1">IFERROR(VLOOKUP($A1340,'Hospitalisation Details'!$A:$P,16,0),"")</f>
        <v>55</v>
      </c>
      <c r="D1340" s="69">
        <f ca="1">IFERROR(VLOOKUP($A1340,'Hospitalisation Details'!$A:$P,6,0),"")</f>
        <v>8091.3</v>
      </c>
    </row>
    <row r="1341" spans="1:4" x14ac:dyDescent="0.25">
      <c r="A1341" s="62">
        <f ca="1">VLOOKUP($A1341,'Medical Examinations'!$A:$H,2,FALSE)</f>
        <v>47.52</v>
      </c>
      <c r="B1341" s="35">
        <f ca="1">VLOOKUP($A1341,'Medical Examinations'!$A:$H,3,FALSE)</f>
        <v>11.39</v>
      </c>
      <c r="C1341" s="61">
        <f ca="1">IFERROR(VLOOKUP($A1341,'Hospitalisation Details'!$A:$P,16,0),"")</f>
        <v>47</v>
      </c>
      <c r="D1341" s="69">
        <f ca="1">IFERROR(VLOOKUP($A1341,'Hospitalisation Details'!$A:$P,6,0),"")</f>
        <v>8083.92</v>
      </c>
    </row>
    <row r="1342" spans="1:4" x14ac:dyDescent="0.25">
      <c r="A1342" s="62">
        <f ca="1">VLOOKUP($A1342,'Medical Examinations'!$A:$H,2,FALSE)</f>
        <v>37.82</v>
      </c>
      <c r="B1342" s="35">
        <f ca="1">VLOOKUP($A1342,'Medical Examinations'!$A:$H,3,FALSE)</f>
        <v>6.36</v>
      </c>
      <c r="C1342" s="61">
        <f ca="1">IFERROR(VLOOKUP($A1342,'Hospitalisation Details'!$A:$P,16,0),"")</f>
        <v>28</v>
      </c>
      <c r="D1342" s="69">
        <f ca="1">IFERROR(VLOOKUP($A1342,'Hospitalisation Details'!$A:$P,6,0),"")</f>
        <v>8081.74</v>
      </c>
    </row>
    <row r="1343" spans="1:4" x14ac:dyDescent="0.25">
      <c r="A1343" s="62">
        <f ca="1">VLOOKUP($A1343,'Medical Examinations'!$A:$H,2,FALSE)</f>
        <v>44.16</v>
      </c>
      <c r="B1343" s="35">
        <f ca="1">VLOOKUP($A1343,'Medical Examinations'!$A:$H,3,FALSE)</f>
        <v>5.31</v>
      </c>
      <c r="C1343" s="61">
        <f ca="1">IFERROR(VLOOKUP($A1343,'Hospitalisation Details'!$A:$P,16,0),"")</f>
        <v>21</v>
      </c>
      <c r="D1343" s="69">
        <f ca="1">IFERROR(VLOOKUP($A1343,'Hospitalisation Details'!$A:$P,6,0),"")</f>
        <v>8081.26</v>
      </c>
    </row>
    <row r="1344" spans="1:4" x14ac:dyDescent="0.25">
      <c r="A1344" s="62">
        <f ca="1">VLOOKUP($A1344,'Medical Examinations'!$A:$H,2,FALSE)</f>
        <v>37.049999999999997</v>
      </c>
      <c r="B1344" s="35">
        <f ca="1">VLOOKUP($A1344,'Medical Examinations'!$A:$H,3,FALSE)</f>
        <v>4.74</v>
      </c>
      <c r="C1344" s="61">
        <f ca="1">IFERROR(VLOOKUP($A1344,'Hospitalisation Details'!$A:$P,16,0),"")</f>
        <v>29</v>
      </c>
      <c r="D1344" s="69">
        <f ca="1">IFERROR(VLOOKUP($A1344,'Hospitalisation Details'!$A:$P,6,0),"")</f>
        <v>8077.41</v>
      </c>
    </row>
    <row r="1345" spans="1:4" x14ac:dyDescent="0.25">
      <c r="A1345" s="62">
        <f ca="1">VLOOKUP($A1345,'Medical Examinations'!$A:$H,2,FALSE)</f>
        <v>18.66</v>
      </c>
      <c r="B1345" s="35">
        <f ca="1">VLOOKUP($A1345,'Medical Examinations'!$A:$H,3,FALSE)</f>
        <v>11.35</v>
      </c>
      <c r="C1345" s="61">
        <f ca="1">IFERROR(VLOOKUP($A1345,'Hospitalisation Details'!$A:$P,16,0),"")</f>
        <v>57</v>
      </c>
      <c r="D1345" s="69">
        <f ca="1">IFERROR(VLOOKUP($A1345,'Hospitalisation Details'!$A:$P,6,0),"")</f>
        <v>8071.57</v>
      </c>
    </row>
    <row r="1346" spans="1:4" x14ac:dyDescent="0.25">
      <c r="A1346" s="62">
        <f ca="1">VLOOKUP($A1346,'Medical Examinations'!$A:$H,2,FALSE)</f>
        <v>36.200000000000003</v>
      </c>
      <c r="B1346" s="35">
        <f ca="1">VLOOKUP($A1346,'Medical Examinations'!$A:$H,3,FALSE)</f>
        <v>6.81</v>
      </c>
      <c r="C1346" s="61">
        <f ca="1">IFERROR(VLOOKUP($A1346,'Hospitalisation Details'!$A:$P,16,0),"")</f>
        <v>47</v>
      </c>
      <c r="D1346" s="69">
        <f ca="1">IFERROR(VLOOKUP($A1346,'Hospitalisation Details'!$A:$P,6,0),"")</f>
        <v>8068.19</v>
      </c>
    </row>
    <row r="1347" spans="1:4" x14ac:dyDescent="0.25">
      <c r="A1347" s="62">
        <f ca="1">VLOOKUP($A1347,'Medical Examinations'!$A:$H,2,FALSE)</f>
        <v>18.87</v>
      </c>
      <c r="B1347" s="35">
        <f ca="1">VLOOKUP($A1347,'Medical Examinations'!$A:$H,3,FALSE)</f>
        <v>8.06</v>
      </c>
      <c r="C1347" s="61">
        <f ca="1">IFERROR(VLOOKUP($A1347,'Hospitalisation Details'!$A:$P,16,0),"")</f>
        <v>57</v>
      </c>
      <c r="D1347" s="69">
        <f ca="1">IFERROR(VLOOKUP($A1347,'Hospitalisation Details'!$A:$P,6,0),"")</f>
        <v>8067.83</v>
      </c>
    </row>
    <row r="1348" spans="1:4" x14ac:dyDescent="0.25">
      <c r="A1348" s="62">
        <f ca="1">VLOOKUP($A1348,'Medical Examinations'!$A:$H,2,FALSE)</f>
        <v>32.299999999999997</v>
      </c>
      <c r="B1348" s="35">
        <f ca="1">VLOOKUP($A1348,'Medical Examinations'!$A:$H,3,FALSE)</f>
        <v>6.74</v>
      </c>
      <c r="C1348" s="61">
        <f ca="1">IFERROR(VLOOKUP($A1348,'Hospitalisation Details'!$A:$P,16,0),"")</f>
        <v>47</v>
      </c>
      <c r="D1348" s="69">
        <f ca="1">IFERROR(VLOOKUP($A1348,'Hospitalisation Details'!$A:$P,6,0),"")</f>
        <v>8062.76</v>
      </c>
    </row>
    <row r="1349" spans="1:4" x14ac:dyDescent="0.25">
      <c r="A1349" s="62">
        <f ca="1">VLOOKUP($A1349,'Medical Examinations'!$A:$H,2,FALSE)</f>
        <v>22.64</v>
      </c>
      <c r="B1349" s="35">
        <f ca="1">VLOOKUP($A1349,'Medical Examinations'!$A:$H,3,FALSE)</f>
        <v>6.54</v>
      </c>
      <c r="C1349" s="61">
        <f ca="1">IFERROR(VLOOKUP($A1349,'Hospitalisation Details'!$A:$P,16,0),"")</f>
        <v>52</v>
      </c>
      <c r="D1349" s="69">
        <f ca="1">IFERROR(VLOOKUP($A1349,'Hospitalisation Details'!$A:$P,6,0),"")</f>
        <v>8062.31</v>
      </c>
    </row>
    <row r="1350" spans="1:4" x14ac:dyDescent="0.25">
      <c r="A1350" s="62">
        <f ca="1">VLOOKUP($A1350,'Medical Examinations'!$A:$H,2,FALSE)</f>
        <v>28.69</v>
      </c>
      <c r="B1350" s="35">
        <f ca="1">VLOOKUP($A1350,'Medical Examinations'!$A:$H,3,FALSE)</f>
        <v>5.4</v>
      </c>
      <c r="C1350" s="61">
        <f ca="1">IFERROR(VLOOKUP($A1350,'Hospitalisation Details'!$A:$P,16,0),"")</f>
        <v>40</v>
      </c>
      <c r="D1350" s="69">
        <f ca="1">IFERROR(VLOOKUP($A1350,'Hospitalisation Details'!$A:$P,6,0),"")</f>
        <v>8059.68</v>
      </c>
    </row>
    <row r="1351" spans="1:4" x14ac:dyDescent="0.25">
      <c r="A1351" s="62">
        <f ca="1">VLOOKUP($A1351,'Medical Examinations'!$A:$H,2,FALSE)</f>
        <v>28.16</v>
      </c>
      <c r="B1351" s="35">
        <f ca="1">VLOOKUP($A1351,'Medical Examinations'!$A:$H,3,FALSE)</f>
        <v>5.58</v>
      </c>
      <c r="C1351" s="61">
        <f ca="1">IFERROR(VLOOKUP($A1351,'Hospitalisation Details'!$A:$P,16,0),"")</f>
        <v>37</v>
      </c>
      <c r="D1351" s="69">
        <f ca="1">IFERROR(VLOOKUP($A1351,'Hospitalisation Details'!$A:$P,6,0),"")</f>
        <v>8059.06</v>
      </c>
    </row>
    <row r="1352" spans="1:4" x14ac:dyDescent="0.25">
      <c r="A1352" s="62">
        <f ca="1">VLOOKUP($A1352,'Medical Examinations'!$A:$H,2,FALSE)</f>
        <v>45.54</v>
      </c>
      <c r="B1352" s="35">
        <f ca="1">VLOOKUP($A1352,'Medical Examinations'!$A:$H,3,FALSE)</f>
        <v>5.84</v>
      </c>
      <c r="C1352" s="61">
        <f ca="1">IFERROR(VLOOKUP($A1352,'Hospitalisation Details'!$A:$P,16,0),"")</f>
        <v>19</v>
      </c>
      <c r="D1352" s="69">
        <f ca="1">IFERROR(VLOOKUP($A1352,'Hospitalisation Details'!$A:$P,6,0),"")</f>
        <v>8035.64</v>
      </c>
    </row>
    <row r="1353" spans="1:4" x14ac:dyDescent="0.25">
      <c r="A1353" s="62">
        <f ca="1">VLOOKUP($A1353,'Medical Examinations'!$A:$H,2,FALSE)</f>
        <v>28.7</v>
      </c>
      <c r="B1353" s="35">
        <f ca="1">VLOOKUP($A1353,'Medical Examinations'!$A:$H,3,FALSE)</f>
        <v>4.2</v>
      </c>
      <c r="C1353" s="61">
        <f ca="1">IFERROR(VLOOKUP($A1353,'Hospitalisation Details'!$A:$P,16,0),"")</f>
        <v>45</v>
      </c>
      <c r="D1353" s="69">
        <f ca="1">IFERROR(VLOOKUP($A1353,'Hospitalisation Details'!$A:$P,6,0),"")</f>
        <v>8027.97</v>
      </c>
    </row>
    <row r="1354" spans="1:4" x14ac:dyDescent="0.25">
      <c r="A1354" s="62">
        <f ca="1">VLOOKUP($A1354,'Medical Examinations'!$A:$H,2,FALSE)</f>
        <v>27.74</v>
      </c>
      <c r="B1354" s="35">
        <f ca="1">VLOOKUP($A1354,'Medical Examinations'!$A:$H,3,FALSE)</f>
        <v>6.06</v>
      </c>
      <c r="C1354" s="61">
        <f ca="1">IFERROR(VLOOKUP($A1354,'Hospitalisation Details'!$A:$P,16,0),"")</f>
        <v>46</v>
      </c>
      <c r="D1354" s="69">
        <f ca="1">IFERROR(VLOOKUP($A1354,'Hospitalisation Details'!$A:$P,6,0),"")</f>
        <v>8026.67</v>
      </c>
    </row>
    <row r="1355" spans="1:4" x14ac:dyDescent="0.25">
      <c r="A1355" s="62">
        <f ca="1">VLOOKUP($A1355,'Medical Examinations'!$A:$H,2,FALSE)</f>
        <v>36.954999999999998</v>
      </c>
      <c r="B1355" s="35">
        <f ca="1">VLOOKUP($A1355,'Medical Examinations'!$A:$H,3,FALSE)</f>
        <v>7.57</v>
      </c>
      <c r="C1355" s="61">
        <f ca="1">IFERROR(VLOOKUP($A1355,'Hospitalisation Details'!$A:$P,16,0),"")</f>
        <v>44</v>
      </c>
      <c r="D1355" s="69">
        <f ca="1">IFERROR(VLOOKUP($A1355,'Hospitalisation Details'!$A:$P,6,0),"")</f>
        <v>8023.14</v>
      </c>
    </row>
    <row r="1356" spans="1:4" x14ac:dyDescent="0.25">
      <c r="A1356" s="62">
        <f ca="1">VLOOKUP($A1356,'Medical Examinations'!$A:$H,2,FALSE)</f>
        <v>30.69</v>
      </c>
      <c r="B1356" s="35">
        <f ca="1">VLOOKUP($A1356,'Medical Examinations'!$A:$H,3,FALSE)</f>
        <v>6.15</v>
      </c>
      <c r="C1356" s="61">
        <f ca="1">IFERROR(VLOOKUP($A1356,'Hospitalisation Details'!$A:$P,16,0),"")</f>
        <v>33</v>
      </c>
      <c r="D1356" s="69">
        <f ca="1">IFERROR(VLOOKUP($A1356,'Hospitalisation Details'!$A:$P,6,0),"")</f>
        <v>8021.11</v>
      </c>
    </row>
    <row r="1357" spans="1:4" x14ac:dyDescent="0.25">
      <c r="A1357" s="62">
        <f ca="1">VLOOKUP($A1357,'Medical Examinations'!$A:$H,2,FALSE)</f>
        <v>24.984999999999999</v>
      </c>
      <c r="B1357" s="35">
        <f ca="1">VLOOKUP($A1357,'Medical Examinations'!$A:$H,3,FALSE)</f>
        <v>4.5599999999999996</v>
      </c>
      <c r="C1357" s="61">
        <f ca="1">IFERROR(VLOOKUP($A1357,'Hospitalisation Details'!$A:$P,16,0),"")</f>
        <v>42</v>
      </c>
      <c r="D1357" s="69">
        <f ca="1">IFERROR(VLOOKUP($A1357,'Hospitalisation Details'!$A:$P,6,0),"")</f>
        <v>8017.06</v>
      </c>
    </row>
    <row r="1358" spans="1:4" x14ac:dyDescent="0.25">
      <c r="A1358" s="62">
        <f ca="1">VLOOKUP($A1358,'Medical Examinations'!$A:$H,2,FALSE)</f>
        <v>39.42</v>
      </c>
      <c r="B1358" s="35">
        <f ca="1">VLOOKUP($A1358,'Medical Examinations'!$A:$H,3,FALSE)</f>
        <v>4.72</v>
      </c>
      <c r="C1358" s="61">
        <f ca="1">IFERROR(VLOOKUP($A1358,'Hospitalisation Details'!$A:$P,16,0),"")</f>
        <v>27</v>
      </c>
      <c r="D1358" s="69">
        <f ca="1">IFERROR(VLOOKUP($A1358,'Hospitalisation Details'!$A:$P,6,0),"")</f>
        <v>8014.62</v>
      </c>
    </row>
    <row r="1359" spans="1:4" x14ac:dyDescent="0.25">
      <c r="A1359" s="62">
        <f ca="1">VLOOKUP($A1359,'Medical Examinations'!$A:$H,2,FALSE)</f>
        <v>16.8</v>
      </c>
      <c r="B1359" s="35">
        <f ca="1">VLOOKUP($A1359,'Medical Examinations'!$A:$H,3,FALSE)</f>
        <v>7.98</v>
      </c>
      <c r="C1359" s="61">
        <f ca="1">IFERROR(VLOOKUP($A1359,'Hospitalisation Details'!$A:$P,16,0),"")</f>
        <v>60</v>
      </c>
      <c r="D1359" s="69">
        <f ca="1">IFERROR(VLOOKUP($A1359,'Hospitalisation Details'!$A:$P,6,0),"")</f>
        <v>8004.96</v>
      </c>
    </row>
    <row r="1360" spans="1:4" x14ac:dyDescent="0.25">
      <c r="A1360" s="62">
        <f ca="1">VLOOKUP($A1360,'Medical Examinations'!$A:$H,2,FALSE)</f>
        <v>23.274999999999999</v>
      </c>
      <c r="B1360" s="35">
        <f ca="1">VLOOKUP($A1360,'Medical Examinations'!$A:$H,3,FALSE)</f>
        <v>6.26</v>
      </c>
      <c r="C1360" s="61">
        <f ca="1">IFERROR(VLOOKUP($A1360,'Hospitalisation Details'!$A:$P,16,0),"")</f>
        <v>39</v>
      </c>
      <c r="D1360" s="69">
        <f ca="1">IFERROR(VLOOKUP($A1360,'Hospitalisation Details'!$A:$P,6,0),"")</f>
        <v>7986.48</v>
      </c>
    </row>
    <row r="1361" spans="1:4" x14ac:dyDescent="0.25">
      <c r="A1361" s="62">
        <f ca="1">VLOOKUP($A1361,'Medical Examinations'!$A:$H,2,FALSE)</f>
        <v>22.8</v>
      </c>
      <c r="B1361" s="35">
        <f ca="1">VLOOKUP($A1361,'Medical Examinations'!$A:$H,3,FALSE)</f>
        <v>4.29</v>
      </c>
      <c r="C1361" s="61">
        <f ca="1">IFERROR(VLOOKUP($A1361,'Hospitalisation Details'!$A:$P,16,0),"")</f>
        <v>39</v>
      </c>
      <c r="D1361" s="69">
        <f ca="1">IFERROR(VLOOKUP($A1361,'Hospitalisation Details'!$A:$P,6,0),"")</f>
        <v>7985.82</v>
      </c>
    </row>
    <row r="1362" spans="1:4" x14ac:dyDescent="0.25">
      <c r="A1362" s="62">
        <f ca="1">VLOOKUP($A1362,'Medical Examinations'!$A:$H,2,FALSE)</f>
        <v>24.3</v>
      </c>
      <c r="B1362" s="35">
        <f ca="1">VLOOKUP($A1362,'Medical Examinations'!$A:$H,3,FALSE)</f>
        <v>5.43</v>
      </c>
      <c r="C1362" s="61">
        <f ca="1">IFERROR(VLOOKUP($A1362,'Hospitalisation Details'!$A:$P,16,0),"")</f>
        <v>50</v>
      </c>
      <c r="D1362" s="69">
        <f ca="1">IFERROR(VLOOKUP($A1362,'Hospitalisation Details'!$A:$P,6,0),"")</f>
        <v>7980.34</v>
      </c>
    </row>
    <row r="1363" spans="1:4" x14ac:dyDescent="0.25">
      <c r="A1363" s="62">
        <f ca="1">VLOOKUP($A1363,'Medical Examinations'!$A:$H,2,FALSE)</f>
        <v>25.13</v>
      </c>
      <c r="B1363" s="35">
        <f ca="1">VLOOKUP($A1363,'Medical Examinations'!$A:$H,3,FALSE)</f>
        <v>8</v>
      </c>
      <c r="C1363" s="61">
        <f ca="1">IFERROR(VLOOKUP($A1363,'Hospitalisation Details'!$A:$P,16,0),"")</f>
        <v>47</v>
      </c>
      <c r="D1363" s="69">
        <f ca="1">IFERROR(VLOOKUP($A1363,'Hospitalisation Details'!$A:$P,6,0),"")</f>
        <v>7966.81</v>
      </c>
    </row>
    <row r="1364" spans="1:4" x14ac:dyDescent="0.25">
      <c r="A1364" s="62">
        <f ca="1">VLOOKUP($A1364,'Medical Examinations'!$A:$H,2,FALSE)</f>
        <v>22.72</v>
      </c>
      <c r="B1364" s="35">
        <f ca="1">VLOOKUP($A1364,'Medical Examinations'!$A:$H,3,FALSE)</f>
        <v>9.9600000000000009</v>
      </c>
      <c r="C1364" s="61">
        <f ca="1">IFERROR(VLOOKUP($A1364,'Hospitalisation Details'!$A:$P,16,0),"")</f>
        <v>52</v>
      </c>
      <c r="D1364" s="69">
        <f ca="1">IFERROR(VLOOKUP($A1364,'Hospitalisation Details'!$A:$P,6,0),"")</f>
        <v>7958.13</v>
      </c>
    </row>
    <row r="1365" spans="1:4" x14ac:dyDescent="0.25">
      <c r="A1365" s="62">
        <f ca="1">VLOOKUP($A1365,'Medical Examinations'!$A:$H,2,FALSE)</f>
        <v>32.6</v>
      </c>
      <c r="B1365" s="35">
        <f ca="1">VLOOKUP($A1365,'Medical Examinations'!$A:$H,3,FALSE)</f>
        <v>6.8</v>
      </c>
      <c r="C1365" s="61">
        <f ca="1">IFERROR(VLOOKUP($A1365,'Hospitalisation Details'!$A:$P,16,0),"")</f>
        <v>41</v>
      </c>
      <c r="D1365" s="69">
        <f ca="1">IFERROR(VLOOKUP($A1365,'Hospitalisation Details'!$A:$P,6,0),"")</f>
        <v>7954.52</v>
      </c>
    </row>
    <row r="1366" spans="1:4" x14ac:dyDescent="0.25">
      <c r="A1366" s="62">
        <f ca="1">VLOOKUP($A1366,'Medical Examinations'!$A:$H,2,FALSE)</f>
        <v>17.28</v>
      </c>
      <c r="B1366" s="35">
        <f ca="1">VLOOKUP($A1366,'Medical Examinations'!$A:$H,3,FALSE)</f>
        <v>6.22</v>
      </c>
      <c r="C1366" s="61">
        <f ca="1">IFERROR(VLOOKUP($A1366,'Hospitalisation Details'!$A:$P,16,0),"")</f>
        <v>56</v>
      </c>
      <c r="D1366" s="69">
        <f ca="1">IFERROR(VLOOKUP($A1366,'Hospitalisation Details'!$A:$P,6,0),"")</f>
        <v>7953.72</v>
      </c>
    </row>
    <row r="1367" spans="1:4" x14ac:dyDescent="0.25">
      <c r="A1367" s="62">
        <f ca="1">VLOOKUP($A1367,'Medical Examinations'!$A:$H,2,FALSE)</f>
        <v>27.92</v>
      </c>
      <c r="B1367" s="35">
        <f ca="1">VLOOKUP($A1367,'Medical Examinations'!$A:$H,3,FALSE)</f>
        <v>5.79</v>
      </c>
      <c r="C1367" s="61">
        <f ca="1">IFERROR(VLOOKUP($A1367,'Hospitalisation Details'!$A:$P,16,0),"")</f>
        <v>35</v>
      </c>
      <c r="D1367" s="69">
        <f ca="1">IFERROR(VLOOKUP($A1367,'Hospitalisation Details'!$A:$P,6,0),"")</f>
        <v>7948.22</v>
      </c>
    </row>
    <row r="1368" spans="1:4" x14ac:dyDescent="0.25">
      <c r="A1368" s="62">
        <f ca="1">VLOOKUP($A1368,'Medical Examinations'!$A:$H,2,FALSE)</f>
        <v>38.284999999999997</v>
      </c>
      <c r="B1368" s="35">
        <f ca="1">VLOOKUP($A1368,'Medical Examinations'!$A:$H,3,FALSE)</f>
        <v>5.41</v>
      </c>
      <c r="C1368" s="61">
        <f ca="1">IFERROR(VLOOKUP($A1368,'Hospitalisation Details'!$A:$P,16,0),"")</f>
        <v>45</v>
      </c>
      <c r="D1368" s="69">
        <f ca="1">IFERROR(VLOOKUP($A1368,'Hospitalisation Details'!$A:$P,6,0),"")</f>
        <v>7935.29</v>
      </c>
    </row>
    <row r="1369" spans="1:4" x14ac:dyDescent="0.25">
      <c r="A1369" s="62">
        <f ca="1">VLOOKUP($A1369,'Medical Examinations'!$A:$H,2,FALSE)</f>
        <v>16.48</v>
      </c>
      <c r="B1369" s="35">
        <f ca="1">VLOOKUP($A1369,'Medical Examinations'!$A:$H,3,FALSE)</f>
        <v>11.05</v>
      </c>
      <c r="C1369" s="61">
        <f ca="1">IFERROR(VLOOKUP($A1369,'Hospitalisation Details'!$A:$P,16,0),"")</f>
        <v>60</v>
      </c>
      <c r="D1369" s="69">
        <f ca="1">IFERROR(VLOOKUP($A1369,'Hospitalisation Details'!$A:$P,6,0),"")</f>
        <v>7896.41</v>
      </c>
    </row>
    <row r="1370" spans="1:4" x14ac:dyDescent="0.25">
      <c r="A1370" s="62">
        <f ca="1">VLOOKUP($A1370,'Medical Examinations'!$A:$H,2,FALSE)</f>
        <v>38.57</v>
      </c>
      <c r="B1370" s="35">
        <f ca="1">VLOOKUP($A1370,'Medical Examinations'!$A:$H,3,FALSE)</f>
        <v>6.27</v>
      </c>
      <c r="C1370" s="61">
        <f ca="1">IFERROR(VLOOKUP($A1370,'Hospitalisation Details'!$A:$P,16,0),"")</f>
        <v>28</v>
      </c>
      <c r="D1370" s="69">
        <f ca="1">IFERROR(VLOOKUP($A1370,'Hospitalisation Details'!$A:$P,6,0),"")</f>
        <v>7851.85</v>
      </c>
    </row>
    <row r="1371" spans="1:4" x14ac:dyDescent="0.25">
      <c r="A1371" s="62">
        <f ca="1">VLOOKUP($A1371,'Medical Examinations'!$A:$H,2,FALSE)</f>
        <v>43.85</v>
      </c>
      <c r="B1371" s="35">
        <f ca="1">VLOOKUP($A1371,'Medical Examinations'!$A:$H,3,FALSE)</f>
        <v>4.7699999999999996</v>
      </c>
      <c r="C1371" s="61">
        <f ca="1">IFERROR(VLOOKUP($A1371,'Hospitalisation Details'!$A:$P,16,0),"")</f>
        <v>21</v>
      </c>
      <c r="D1371" s="69">
        <f ca="1">IFERROR(VLOOKUP($A1371,'Hospitalisation Details'!$A:$P,6,0),"")</f>
        <v>7844.8</v>
      </c>
    </row>
    <row r="1372" spans="1:4" x14ac:dyDescent="0.25">
      <c r="A1372" s="62">
        <f ca="1">VLOOKUP($A1372,'Medical Examinations'!$A:$H,2,FALSE)</f>
        <v>30.11</v>
      </c>
      <c r="B1372" s="35">
        <f ca="1">VLOOKUP($A1372,'Medical Examinations'!$A:$H,3,FALSE)</f>
        <v>4.08</v>
      </c>
      <c r="C1372" s="61">
        <f ca="1">IFERROR(VLOOKUP($A1372,'Hospitalisation Details'!$A:$P,16,0),"")</f>
        <v>33</v>
      </c>
      <c r="D1372" s="69">
        <f ca="1">IFERROR(VLOOKUP($A1372,'Hospitalisation Details'!$A:$P,6,0),"")</f>
        <v>7824.37</v>
      </c>
    </row>
    <row r="1373" spans="1:4" x14ac:dyDescent="0.25">
      <c r="A1373" s="62">
        <f ca="1">VLOOKUP($A1373,'Medical Examinations'!$A:$H,2,FALSE)</f>
        <v>31.59</v>
      </c>
      <c r="B1373" s="35">
        <f ca="1">VLOOKUP($A1373,'Medical Examinations'!$A:$H,3,FALSE)</f>
        <v>6.01</v>
      </c>
      <c r="C1373" s="61">
        <f ca="1">IFERROR(VLOOKUP($A1373,'Hospitalisation Details'!$A:$P,16,0),"")</f>
        <v>31</v>
      </c>
      <c r="D1373" s="69">
        <f ca="1">IFERROR(VLOOKUP($A1373,'Hospitalisation Details'!$A:$P,6,0),"")</f>
        <v>7812.67</v>
      </c>
    </row>
    <row r="1374" spans="1:4" x14ac:dyDescent="0.25">
      <c r="A1374" s="62">
        <f ca="1">VLOOKUP($A1374,'Medical Examinations'!$A:$H,2,FALSE)</f>
        <v>40.15</v>
      </c>
      <c r="B1374" s="35">
        <f ca="1">VLOOKUP($A1374,'Medical Examinations'!$A:$H,3,FALSE)</f>
        <v>11.84</v>
      </c>
      <c r="C1374" s="61">
        <f ca="1">IFERROR(VLOOKUP($A1374,'Hospitalisation Details'!$A:$P,16,0),"")</f>
        <v>48</v>
      </c>
      <c r="D1374" s="69">
        <f ca="1">IFERROR(VLOOKUP($A1374,'Hospitalisation Details'!$A:$P,6,0),"")</f>
        <v>7804.16</v>
      </c>
    </row>
    <row r="1375" spans="1:4" x14ac:dyDescent="0.25">
      <c r="A1375" s="62">
        <f ca="1">VLOOKUP($A1375,'Medical Examinations'!$A:$H,2,FALSE)</f>
        <v>40.700000000000003</v>
      </c>
      <c r="B1375" s="35">
        <f ca="1">VLOOKUP($A1375,'Medical Examinations'!$A:$H,3,FALSE)</f>
        <v>6.27</v>
      </c>
      <c r="C1375" s="61">
        <f ca="1">IFERROR(VLOOKUP($A1375,'Hospitalisation Details'!$A:$P,16,0),"")</f>
        <v>25</v>
      </c>
      <c r="D1375" s="69">
        <f ca="1">IFERROR(VLOOKUP($A1375,'Hospitalisation Details'!$A:$P,6,0),"")</f>
        <v>7803.77</v>
      </c>
    </row>
    <row r="1376" spans="1:4" x14ac:dyDescent="0.25">
      <c r="A1376" s="62">
        <f ca="1">VLOOKUP($A1376,'Medical Examinations'!$A:$H,2,FALSE)</f>
        <v>40.76</v>
      </c>
      <c r="B1376" s="35">
        <f ca="1">VLOOKUP($A1376,'Medical Examinations'!$A:$H,3,FALSE)</f>
        <v>5.28</v>
      </c>
      <c r="C1376" s="61">
        <f ca="1">IFERROR(VLOOKUP($A1376,'Hospitalisation Details'!$A:$P,16,0),"")</f>
        <v>23</v>
      </c>
      <c r="D1376" s="69">
        <f ca="1">IFERROR(VLOOKUP($A1376,'Hospitalisation Details'!$A:$P,6,0),"")</f>
        <v>7794.68</v>
      </c>
    </row>
    <row r="1377" spans="1:4" x14ac:dyDescent="0.25">
      <c r="A1377" s="62">
        <f ca="1">VLOOKUP($A1377,'Medical Examinations'!$A:$H,2,FALSE)</f>
        <v>29.7</v>
      </c>
      <c r="B1377" s="35">
        <f ca="1">VLOOKUP($A1377,'Medical Examinations'!$A:$H,3,FALSE)</f>
        <v>7.03</v>
      </c>
      <c r="C1377" s="61">
        <f ca="1">IFERROR(VLOOKUP($A1377,'Hospitalisation Details'!$A:$P,16,0),"")</f>
        <v>48</v>
      </c>
      <c r="D1377" s="69">
        <f ca="1">IFERROR(VLOOKUP($A1377,'Hospitalisation Details'!$A:$P,6,0),"")</f>
        <v>7789.64</v>
      </c>
    </row>
    <row r="1378" spans="1:4" x14ac:dyDescent="0.25">
      <c r="A1378" s="62">
        <f ca="1">VLOOKUP($A1378,'Medical Examinations'!$A:$H,2,FALSE)</f>
        <v>40.58</v>
      </c>
      <c r="B1378" s="35">
        <f ca="1">VLOOKUP($A1378,'Medical Examinations'!$A:$H,3,FALSE)</f>
        <v>5.32</v>
      </c>
      <c r="C1378" s="61">
        <f ca="1">IFERROR(VLOOKUP($A1378,'Hospitalisation Details'!$A:$P,16,0),"")</f>
        <v>25</v>
      </c>
      <c r="D1378" s="69">
        <f ca="1">IFERROR(VLOOKUP($A1378,'Hospitalisation Details'!$A:$P,6,0),"")</f>
        <v>7763.06</v>
      </c>
    </row>
    <row r="1379" spans="1:4" x14ac:dyDescent="0.25">
      <c r="A1379" s="62">
        <f ca="1">VLOOKUP($A1379,'Medical Examinations'!$A:$H,2,FALSE)</f>
        <v>33.06</v>
      </c>
      <c r="B1379" s="35">
        <f ca="1">VLOOKUP($A1379,'Medical Examinations'!$A:$H,3,FALSE)</f>
        <v>9.59</v>
      </c>
      <c r="C1379" s="61">
        <f ca="1">IFERROR(VLOOKUP($A1379,'Hospitalisation Details'!$A:$P,16,0),"")</f>
        <v>41</v>
      </c>
      <c r="D1379" s="69">
        <f ca="1">IFERROR(VLOOKUP($A1379,'Hospitalisation Details'!$A:$P,6,0),"")</f>
        <v>7749.16</v>
      </c>
    </row>
    <row r="1380" spans="1:4" x14ac:dyDescent="0.25">
      <c r="A1380" s="62">
        <f ca="1">VLOOKUP($A1380,'Medical Examinations'!$A:$H,2,FALSE)</f>
        <v>26.62</v>
      </c>
      <c r="B1380" s="35">
        <f ca="1">VLOOKUP($A1380,'Medical Examinations'!$A:$H,3,FALSE)</f>
        <v>6.15</v>
      </c>
      <c r="C1380" s="61">
        <f ca="1">IFERROR(VLOOKUP($A1380,'Hospitalisation Details'!$A:$P,16,0),"")</f>
        <v>46</v>
      </c>
      <c r="D1380" s="69">
        <f ca="1">IFERROR(VLOOKUP($A1380,'Hospitalisation Details'!$A:$P,6,0),"")</f>
        <v>7742.11</v>
      </c>
    </row>
    <row r="1381" spans="1:4" x14ac:dyDescent="0.25">
      <c r="A1381" s="62">
        <f ca="1">VLOOKUP($A1381,'Medical Examinations'!$A:$H,2,FALSE)</f>
        <v>37.1</v>
      </c>
      <c r="B1381" s="35">
        <f ca="1">VLOOKUP($A1381,'Medical Examinations'!$A:$H,3,FALSE)</f>
        <v>11.08</v>
      </c>
      <c r="C1381" s="61">
        <f ca="1">IFERROR(VLOOKUP($A1381,'Hospitalisation Details'!$A:$P,16,0),"")</f>
        <v>44</v>
      </c>
      <c r="D1381" s="69">
        <f ca="1">IFERROR(VLOOKUP($A1381,'Hospitalisation Details'!$A:$P,6,0),"")</f>
        <v>7740.34</v>
      </c>
    </row>
    <row r="1382" spans="1:4" x14ac:dyDescent="0.25">
      <c r="A1382" s="62">
        <f ca="1">VLOOKUP($A1382,'Medical Examinations'!$A:$H,2,FALSE)</f>
        <v>18.28</v>
      </c>
      <c r="B1382" s="35">
        <f ca="1">VLOOKUP($A1382,'Medical Examinations'!$A:$H,3,FALSE)</f>
        <v>7.95</v>
      </c>
      <c r="C1382" s="61">
        <f ca="1">IFERROR(VLOOKUP($A1382,'Hospitalisation Details'!$A:$P,16,0),"")</f>
        <v>57</v>
      </c>
      <c r="D1382" s="69">
        <f ca="1">IFERROR(VLOOKUP($A1382,'Hospitalisation Details'!$A:$P,6,0),"")</f>
        <v>7736.39</v>
      </c>
    </row>
    <row r="1383" spans="1:4" x14ac:dyDescent="0.25">
      <c r="A1383" s="62">
        <f ca="1">VLOOKUP($A1383,'Medical Examinations'!$A:$H,2,FALSE)</f>
        <v>35.814999999999998</v>
      </c>
      <c r="B1383" s="35">
        <f ca="1">VLOOKUP($A1383,'Medical Examinations'!$A:$H,3,FALSE)</f>
        <v>6.23</v>
      </c>
      <c r="C1383" s="61">
        <f ca="1">IFERROR(VLOOKUP($A1383,'Hospitalisation Details'!$A:$P,16,0),"")</f>
        <v>45</v>
      </c>
      <c r="D1383" s="69">
        <f ca="1">IFERROR(VLOOKUP($A1383,'Hospitalisation Details'!$A:$P,6,0),"")</f>
        <v>7731.86</v>
      </c>
    </row>
    <row r="1384" spans="1:4" x14ac:dyDescent="0.25">
      <c r="A1384" s="62">
        <f ca="1">VLOOKUP($A1384,'Medical Examinations'!$A:$H,2,FALSE)</f>
        <v>30.69</v>
      </c>
      <c r="B1384" s="35">
        <f ca="1">VLOOKUP($A1384,'Medical Examinations'!$A:$H,3,FALSE)</f>
        <v>6.5</v>
      </c>
      <c r="C1384" s="61">
        <f ca="1">IFERROR(VLOOKUP($A1384,'Hospitalisation Details'!$A:$P,16,0),"")</f>
        <v>44</v>
      </c>
      <c r="D1384" s="69">
        <f ca="1">IFERROR(VLOOKUP($A1384,'Hospitalisation Details'!$A:$P,6,0),"")</f>
        <v>7731.43</v>
      </c>
    </row>
    <row r="1385" spans="1:4" x14ac:dyDescent="0.25">
      <c r="A1385" s="62">
        <f ca="1">VLOOKUP($A1385,'Medical Examinations'!$A:$H,2,FALSE)</f>
        <v>26.125</v>
      </c>
      <c r="B1385" s="35">
        <f ca="1">VLOOKUP($A1385,'Medical Examinations'!$A:$H,3,FALSE)</f>
        <v>5.22</v>
      </c>
      <c r="C1385" s="61">
        <f ca="1">IFERROR(VLOOKUP($A1385,'Hospitalisation Details'!$A:$P,16,0),"")</f>
        <v>42</v>
      </c>
      <c r="D1385" s="69">
        <f ca="1">IFERROR(VLOOKUP($A1385,'Hospitalisation Details'!$A:$P,6,0),"")</f>
        <v>7729.65</v>
      </c>
    </row>
    <row r="1386" spans="1:4" x14ac:dyDescent="0.25">
      <c r="A1386" s="62">
        <f ca="1">VLOOKUP($A1386,'Medical Examinations'!$A:$H,2,FALSE)</f>
        <v>34.58</v>
      </c>
      <c r="B1386" s="35">
        <f ca="1">VLOOKUP($A1386,'Medical Examinations'!$A:$H,3,FALSE)</f>
        <v>6.3</v>
      </c>
      <c r="C1386" s="61">
        <f ca="1">IFERROR(VLOOKUP($A1386,'Hospitalisation Details'!$A:$P,16,0),"")</f>
        <v>44</v>
      </c>
      <c r="D1386" s="69">
        <f ca="1">IFERROR(VLOOKUP($A1386,'Hospitalisation Details'!$A:$P,6,0),"")</f>
        <v>7727.25</v>
      </c>
    </row>
    <row r="1387" spans="1:4" x14ac:dyDescent="0.25">
      <c r="A1387" s="62">
        <f ca="1">VLOOKUP($A1387,'Medical Examinations'!$A:$H,2,FALSE)</f>
        <v>27.4</v>
      </c>
      <c r="B1387" s="35">
        <f ca="1">VLOOKUP($A1387,'Medical Examinations'!$A:$H,3,FALSE)</f>
        <v>8.84</v>
      </c>
      <c r="C1387" s="61">
        <f ca="1">IFERROR(VLOOKUP($A1387,'Hospitalisation Details'!$A:$P,16,0),"")</f>
        <v>44</v>
      </c>
      <c r="D1387" s="69">
        <f ca="1">IFERROR(VLOOKUP($A1387,'Hospitalisation Details'!$A:$P,6,0),"")</f>
        <v>7726.85</v>
      </c>
    </row>
    <row r="1388" spans="1:4" x14ac:dyDescent="0.25">
      <c r="A1388" s="62">
        <f ca="1">VLOOKUP($A1388,'Medical Examinations'!$A:$H,2,FALSE)</f>
        <v>27.53</v>
      </c>
      <c r="B1388" s="35">
        <f ca="1">VLOOKUP($A1388,'Medical Examinations'!$A:$H,3,FALSE)</f>
        <v>4.1100000000000003</v>
      </c>
      <c r="C1388" s="61">
        <f ca="1">IFERROR(VLOOKUP($A1388,'Hospitalisation Details'!$A:$P,16,0),"")</f>
        <v>35</v>
      </c>
      <c r="D1388" s="69">
        <f ca="1">IFERROR(VLOOKUP($A1388,'Hospitalisation Details'!$A:$P,6,0),"")</f>
        <v>7684.62</v>
      </c>
    </row>
    <row r="1389" spans="1:4" x14ac:dyDescent="0.25">
      <c r="A1389" s="62">
        <f ca="1">VLOOKUP($A1389,'Medical Examinations'!$A:$H,2,FALSE)</f>
        <v>33</v>
      </c>
      <c r="B1389" s="35">
        <f ca="1">VLOOKUP($A1389,'Medical Examinations'!$A:$H,3,FALSE)</f>
        <v>4.57</v>
      </c>
      <c r="C1389" s="61">
        <f ca="1">IFERROR(VLOOKUP($A1389,'Hospitalisation Details'!$A:$P,16,0),"")</f>
        <v>40</v>
      </c>
      <c r="D1389" s="69">
        <f ca="1">IFERROR(VLOOKUP($A1389,'Hospitalisation Details'!$A:$P,6,0),"")</f>
        <v>7682.67</v>
      </c>
    </row>
    <row r="1390" spans="1:4" x14ac:dyDescent="0.25">
      <c r="A1390" s="62">
        <f ca="1">VLOOKUP($A1390,'Medical Examinations'!$A:$H,2,FALSE)</f>
        <v>25.78</v>
      </c>
      <c r="B1390" s="35">
        <f ca="1">VLOOKUP($A1390,'Medical Examinations'!$A:$H,3,FALSE)</f>
        <v>11.06</v>
      </c>
      <c r="C1390" s="61">
        <f ca="1">IFERROR(VLOOKUP($A1390,'Hospitalisation Details'!$A:$P,16,0),"")</f>
        <v>41</v>
      </c>
      <c r="D1390" s="69">
        <f ca="1">IFERROR(VLOOKUP($A1390,'Hospitalisation Details'!$A:$P,6,0),"")</f>
        <v>7681.17</v>
      </c>
    </row>
    <row r="1391" spans="1:4" x14ac:dyDescent="0.25">
      <c r="A1391" s="62">
        <f ca="1">VLOOKUP($A1391,'Medical Examinations'!$A:$H,2,FALSE)</f>
        <v>22.66</v>
      </c>
      <c r="B1391" s="35">
        <f ca="1">VLOOKUP($A1391,'Medical Examinations'!$A:$H,3,FALSE)</f>
        <v>10.68</v>
      </c>
      <c r="C1391" s="61">
        <f ca="1">IFERROR(VLOOKUP($A1391,'Hospitalisation Details'!$A:$P,16,0),"")</f>
        <v>51</v>
      </c>
      <c r="D1391" s="69">
        <f ca="1">IFERROR(VLOOKUP($A1391,'Hospitalisation Details'!$A:$P,6,0),"")</f>
        <v>7680.92</v>
      </c>
    </row>
    <row r="1392" spans="1:4" x14ac:dyDescent="0.25">
      <c r="A1392" s="62">
        <f ca="1">VLOOKUP($A1392,'Medical Examinations'!$A:$H,2,FALSE)</f>
        <v>38.81</v>
      </c>
      <c r="B1392" s="35">
        <f ca="1">VLOOKUP($A1392,'Medical Examinations'!$A:$H,3,FALSE)</f>
        <v>6.14</v>
      </c>
      <c r="C1392" s="61">
        <f ca="1">IFERROR(VLOOKUP($A1392,'Hospitalisation Details'!$A:$P,16,0),"")</f>
        <v>27</v>
      </c>
      <c r="D1392" s="69">
        <f ca="1">IFERROR(VLOOKUP($A1392,'Hospitalisation Details'!$A:$P,6,0),"")</f>
        <v>7676.4</v>
      </c>
    </row>
    <row r="1393" spans="1:4" x14ac:dyDescent="0.25">
      <c r="A1393" s="62">
        <f ca="1">VLOOKUP($A1393,'Medical Examinations'!$A:$H,2,FALSE)</f>
        <v>38.51</v>
      </c>
      <c r="B1393" s="35">
        <f ca="1">VLOOKUP($A1393,'Medical Examinations'!$A:$H,3,FALSE)</f>
        <v>5.45</v>
      </c>
      <c r="C1393" s="61">
        <f ca="1">IFERROR(VLOOKUP($A1393,'Hospitalisation Details'!$A:$P,16,0),"")</f>
        <v>26</v>
      </c>
      <c r="D1393" s="69">
        <f ca="1">IFERROR(VLOOKUP($A1393,'Hospitalisation Details'!$A:$P,6,0),"")</f>
        <v>7670.75</v>
      </c>
    </row>
    <row r="1394" spans="1:4" x14ac:dyDescent="0.25">
      <c r="A1394" s="62">
        <f ca="1">VLOOKUP($A1394,'Medical Examinations'!$A:$H,2,FALSE)</f>
        <v>22.98</v>
      </c>
      <c r="B1394" s="35">
        <f ca="1">VLOOKUP($A1394,'Medical Examinations'!$A:$H,3,FALSE)</f>
        <v>6.14</v>
      </c>
      <c r="C1394" s="61">
        <f ca="1">IFERROR(VLOOKUP($A1394,'Hospitalisation Details'!$A:$P,16,0),"")</f>
        <v>46</v>
      </c>
      <c r="D1394" s="69">
        <f ca="1">IFERROR(VLOOKUP($A1394,'Hospitalisation Details'!$A:$P,6,0),"")</f>
        <v>7662.47</v>
      </c>
    </row>
    <row r="1395" spans="1:4" x14ac:dyDescent="0.25">
      <c r="A1395" s="62">
        <f ca="1">VLOOKUP($A1395,'Medical Examinations'!$A:$H,2,FALSE)</f>
        <v>15.65</v>
      </c>
      <c r="B1395" s="35">
        <f ca="1">VLOOKUP($A1395,'Medical Examinations'!$A:$H,3,FALSE)</f>
        <v>7.85</v>
      </c>
      <c r="C1395" s="61">
        <f ca="1">IFERROR(VLOOKUP($A1395,'Hospitalisation Details'!$A:$P,16,0),"")</f>
        <v>57</v>
      </c>
      <c r="D1395" s="69">
        <f ca="1">IFERROR(VLOOKUP($A1395,'Hospitalisation Details'!$A:$P,6,0),"")</f>
        <v>7657.69</v>
      </c>
    </row>
    <row r="1396" spans="1:4" x14ac:dyDescent="0.25">
      <c r="A1396" s="62">
        <f ca="1">VLOOKUP($A1396,'Medical Examinations'!$A:$H,2,FALSE)</f>
        <v>39.97</v>
      </c>
      <c r="B1396" s="35">
        <f ca="1">VLOOKUP($A1396,'Medical Examinations'!$A:$H,3,FALSE)</f>
        <v>4.09</v>
      </c>
      <c r="C1396" s="61">
        <f ca="1">IFERROR(VLOOKUP($A1396,'Hospitalisation Details'!$A:$P,16,0),"")</f>
        <v>24</v>
      </c>
      <c r="D1396" s="69">
        <f ca="1">IFERROR(VLOOKUP($A1396,'Hospitalisation Details'!$A:$P,6,0),"")</f>
        <v>7652.26</v>
      </c>
    </row>
    <row r="1397" spans="1:4" x14ac:dyDescent="0.25">
      <c r="A1397" s="62">
        <f ca="1">VLOOKUP($A1397,'Medical Examinations'!$A:$H,2,FALSE)</f>
        <v>37.22</v>
      </c>
      <c r="B1397" s="35">
        <f ca="1">VLOOKUP($A1397,'Medical Examinations'!$A:$H,3,FALSE)</f>
        <v>4.62</v>
      </c>
      <c r="C1397" s="61">
        <f ca="1">IFERROR(VLOOKUP($A1397,'Hospitalisation Details'!$A:$P,16,0),"")</f>
        <v>29</v>
      </c>
      <c r="D1397" s="69">
        <f ca="1">IFERROR(VLOOKUP($A1397,'Hospitalisation Details'!$A:$P,6,0),"")</f>
        <v>7650.8</v>
      </c>
    </row>
    <row r="1398" spans="1:4" x14ac:dyDescent="0.25">
      <c r="A1398" s="62">
        <f ca="1">VLOOKUP($A1398,'Medical Examinations'!$A:$H,2,FALSE)</f>
        <v>41.325000000000003</v>
      </c>
      <c r="B1398" s="35">
        <f ca="1">VLOOKUP($A1398,'Medical Examinations'!$A:$H,3,FALSE)</f>
        <v>5.77</v>
      </c>
      <c r="C1398" s="61">
        <f ca="1">IFERROR(VLOOKUP($A1398,'Hospitalisation Details'!$A:$P,16,0),"")</f>
        <v>42</v>
      </c>
      <c r="D1398" s="69">
        <f ca="1">IFERROR(VLOOKUP($A1398,'Hospitalisation Details'!$A:$P,6,0),"")</f>
        <v>7650.77</v>
      </c>
    </row>
    <row r="1399" spans="1:4" x14ac:dyDescent="0.25">
      <c r="A1399" s="62">
        <f ca="1">VLOOKUP($A1399,'Medical Examinations'!$A:$H,2,FALSE)</f>
        <v>40.31</v>
      </c>
      <c r="B1399" s="35">
        <f ca="1">VLOOKUP($A1399,'Medical Examinations'!$A:$H,3,FALSE)</f>
        <v>5.84</v>
      </c>
      <c r="C1399" s="61">
        <f ca="1">IFERROR(VLOOKUP($A1399,'Hospitalisation Details'!$A:$P,16,0),"")</f>
        <v>23</v>
      </c>
      <c r="D1399" s="69">
        <f ca="1">IFERROR(VLOOKUP($A1399,'Hospitalisation Details'!$A:$P,6,0),"")</f>
        <v>7642.05</v>
      </c>
    </row>
    <row r="1400" spans="1:4" x14ac:dyDescent="0.25">
      <c r="A1400" s="62">
        <f ca="1">VLOOKUP($A1400,'Medical Examinations'!$A:$H,2,FALSE)</f>
        <v>29.48</v>
      </c>
      <c r="B1400" s="35">
        <f ca="1">VLOOKUP($A1400,'Medical Examinations'!$A:$H,3,FALSE)</f>
        <v>4.91</v>
      </c>
      <c r="C1400" s="61">
        <f ca="1">IFERROR(VLOOKUP($A1400,'Hospitalisation Details'!$A:$P,16,0),"")</f>
        <v>42</v>
      </c>
      <c r="D1400" s="69">
        <f ca="1">IFERROR(VLOOKUP($A1400,'Hospitalisation Details'!$A:$P,6,0),"")</f>
        <v>7640.31</v>
      </c>
    </row>
    <row r="1401" spans="1:4" x14ac:dyDescent="0.25">
      <c r="A1401" s="62">
        <f ca="1">VLOOKUP($A1401,'Medical Examinations'!$A:$H,2,FALSE)</f>
        <v>33.155000000000001</v>
      </c>
      <c r="B1401" s="35">
        <f ca="1">VLOOKUP($A1401,'Medical Examinations'!$A:$H,3,FALSE)</f>
        <v>5.07</v>
      </c>
      <c r="C1401" s="61">
        <f ca="1">IFERROR(VLOOKUP($A1401,'Hospitalisation Details'!$A:$P,16,0),"")</f>
        <v>42</v>
      </c>
      <c r="D1401" s="69">
        <f ca="1">IFERROR(VLOOKUP($A1401,'Hospitalisation Details'!$A:$P,6,0),"")</f>
        <v>7639.42</v>
      </c>
    </row>
    <row r="1402" spans="1:4" x14ac:dyDescent="0.25">
      <c r="A1402" s="62">
        <f ca="1">VLOOKUP($A1402,'Medical Examinations'!$A:$H,2,FALSE)</f>
        <v>42.85</v>
      </c>
      <c r="B1402" s="35">
        <f ca="1">VLOOKUP($A1402,'Medical Examinations'!$A:$H,3,FALSE)</f>
        <v>5.81</v>
      </c>
      <c r="C1402" s="61">
        <f ca="1">IFERROR(VLOOKUP($A1402,'Hospitalisation Details'!$A:$P,16,0),"")</f>
        <v>21</v>
      </c>
      <c r="D1402" s="69">
        <f ca="1">IFERROR(VLOOKUP($A1402,'Hospitalisation Details'!$A:$P,6,0),"")</f>
        <v>7636.92</v>
      </c>
    </row>
    <row r="1403" spans="1:4" x14ac:dyDescent="0.25">
      <c r="A1403" s="62">
        <f ca="1">VLOOKUP($A1403,'Medical Examinations'!$A:$H,2,FALSE)</f>
        <v>32.340000000000003</v>
      </c>
      <c r="B1403" s="35">
        <f ca="1">VLOOKUP($A1403,'Medical Examinations'!$A:$H,3,FALSE)</f>
        <v>11.2</v>
      </c>
      <c r="C1403" s="61">
        <f ca="1">IFERROR(VLOOKUP($A1403,'Hospitalisation Details'!$A:$P,16,0),"")</f>
        <v>44</v>
      </c>
      <c r="D1403" s="69">
        <f ca="1">IFERROR(VLOOKUP($A1403,'Hospitalisation Details'!$A:$P,6,0),"")</f>
        <v>7633.72</v>
      </c>
    </row>
    <row r="1404" spans="1:4" x14ac:dyDescent="0.25">
      <c r="A1404" s="62">
        <f ca="1">VLOOKUP($A1404,'Medical Examinations'!$A:$H,2,FALSE)</f>
        <v>27.5</v>
      </c>
      <c r="B1404" s="35">
        <f ca="1">VLOOKUP($A1404,'Medical Examinations'!$A:$H,3,FALSE)</f>
        <v>10.75</v>
      </c>
      <c r="C1404" s="61">
        <f ca="1">IFERROR(VLOOKUP($A1404,'Hospitalisation Details'!$A:$P,16,0),"")</f>
        <v>44</v>
      </c>
      <c r="D1404" s="69">
        <f ca="1">IFERROR(VLOOKUP($A1404,'Hospitalisation Details'!$A:$P,6,0),"")</f>
        <v>7626.99</v>
      </c>
    </row>
    <row r="1405" spans="1:4" x14ac:dyDescent="0.25">
      <c r="A1405" s="62">
        <f ca="1">VLOOKUP($A1405,'Medical Examinations'!$A:$H,2,FALSE)</f>
        <v>25.8</v>
      </c>
      <c r="B1405" s="35">
        <f ca="1">VLOOKUP($A1405,'Medical Examinations'!$A:$H,3,FALSE)</f>
        <v>7.8</v>
      </c>
      <c r="C1405" s="61">
        <f ca="1">IFERROR(VLOOKUP($A1405,'Hospitalisation Details'!$A:$P,16,0),"")</f>
        <v>44</v>
      </c>
      <c r="D1405" s="69">
        <f ca="1">IFERROR(VLOOKUP($A1405,'Hospitalisation Details'!$A:$P,6,0),"")</f>
        <v>7624.63</v>
      </c>
    </row>
    <row r="1406" spans="1:4" x14ac:dyDescent="0.25">
      <c r="A1406" s="62">
        <f ca="1">VLOOKUP($A1406,'Medical Examinations'!$A:$H,2,FALSE)</f>
        <v>25</v>
      </c>
      <c r="B1406" s="35">
        <f ca="1">VLOOKUP($A1406,'Medical Examinations'!$A:$H,3,FALSE)</f>
        <v>7.04</v>
      </c>
      <c r="C1406" s="61">
        <f ca="1">IFERROR(VLOOKUP($A1406,'Hospitalisation Details'!$A:$P,16,0),"")</f>
        <v>44</v>
      </c>
      <c r="D1406" s="69">
        <f ca="1">IFERROR(VLOOKUP($A1406,'Hospitalisation Details'!$A:$P,6,0),"")</f>
        <v>7623.52</v>
      </c>
    </row>
    <row r="1407" spans="1:4" x14ac:dyDescent="0.25">
      <c r="A1407" s="62">
        <f ca="1">VLOOKUP($A1407,'Medical Examinations'!$A:$H,2,FALSE)</f>
        <v>41.2</v>
      </c>
      <c r="B1407" s="35">
        <f ca="1">VLOOKUP($A1407,'Medical Examinations'!$A:$H,3,FALSE)</f>
        <v>4.18</v>
      </c>
      <c r="C1407" s="61">
        <f ca="1">IFERROR(VLOOKUP($A1407,'Hospitalisation Details'!$A:$P,16,0),"")</f>
        <v>26</v>
      </c>
      <c r="D1407" s="69">
        <f ca="1">IFERROR(VLOOKUP($A1407,'Hospitalisation Details'!$A:$P,6,0),"")</f>
        <v>7623.13</v>
      </c>
    </row>
    <row r="1408" spans="1:4" x14ac:dyDescent="0.25">
      <c r="A1408" s="62">
        <f ca="1">VLOOKUP($A1408,'Medical Examinations'!$A:$H,2,FALSE)</f>
        <v>17.78</v>
      </c>
      <c r="B1408" s="35">
        <f ca="1">VLOOKUP($A1408,'Medical Examinations'!$A:$H,3,FALSE)</f>
        <v>8.19</v>
      </c>
      <c r="C1408" s="61">
        <f ca="1">IFERROR(VLOOKUP($A1408,'Hospitalisation Details'!$A:$P,16,0),"")</f>
        <v>54</v>
      </c>
      <c r="D1408" s="69">
        <f ca="1">IFERROR(VLOOKUP($A1408,'Hospitalisation Details'!$A:$P,6,0),"")</f>
        <v>7609.6</v>
      </c>
    </row>
    <row r="1409" spans="1:4" x14ac:dyDescent="0.25">
      <c r="A1409" s="62">
        <f ca="1">VLOOKUP($A1409,'Medical Examinations'!$A:$H,2,FALSE)</f>
        <v>40.119999999999997</v>
      </c>
      <c r="B1409" s="35">
        <f ca="1">VLOOKUP($A1409,'Medical Examinations'!$A:$H,3,FALSE)</f>
        <v>6.22</v>
      </c>
      <c r="C1409" s="61">
        <f ca="1">IFERROR(VLOOKUP($A1409,'Hospitalisation Details'!$A:$P,16,0),"")</f>
        <v>25</v>
      </c>
      <c r="D1409" s="69">
        <f ca="1">IFERROR(VLOOKUP($A1409,'Hospitalisation Details'!$A:$P,6,0),"")</f>
        <v>7607.03</v>
      </c>
    </row>
    <row r="1410" spans="1:4" x14ac:dyDescent="0.25">
      <c r="A1410" s="62">
        <f ca="1">VLOOKUP($A1410,'Medical Examinations'!$A:$H,2,FALSE)</f>
        <v>19.350000000000001</v>
      </c>
      <c r="B1410" s="35">
        <f ca="1">VLOOKUP($A1410,'Medical Examinations'!$A:$H,3,FALSE)</f>
        <v>8.2200000000000006</v>
      </c>
      <c r="C1410" s="61">
        <f ca="1">IFERROR(VLOOKUP($A1410,'Hospitalisation Details'!$A:$P,16,0),"")</f>
        <v>55</v>
      </c>
      <c r="D1410" s="69">
        <f ca="1">IFERROR(VLOOKUP($A1410,'Hospitalisation Details'!$A:$P,6,0),"")</f>
        <v>7585.62</v>
      </c>
    </row>
    <row r="1411" spans="1:4" x14ac:dyDescent="0.25">
      <c r="A1411" s="62">
        <f ca="1">VLOOKUP($A1411,'Medical Examinations'!$A:$H,2,FALSE)</f>
        <v>36.69</v>
      </c>
      <c r="B1411" s="35">
        <f ca="1">VLOOKUP($A1411,'Medical Examinations'!$A:$H,3,FALSE)</f>
        <v>6.15</v>
      </c>
      <c r="C1411" s="61">
        <f ca="1">IFERROR(VLOOKUP($A1411,'Hospitalisation Details'!$A:$P,16,0),"")</f>
        <v>28</v>
      </c>
      <c r="D1411" s="69">
        <f ca="1">IFERROR(VLOOKUP($A1411,'Hospitalisation Details'!$A:$P,6,0),"")</f>
        <v>7567.13</v>
      </c>
    </row>
    <row r="1412" spans="1:4" x14ac:dyDescent="0.25">
      <c r="A1412" s="62">
        <f ca="1">VLOOKUP($A1412,'Medical Examinations'!$A:$H,2,FALSE)</f>
        <v>28.51</v>
      </c>
      <c r="B1412" s="35">
        <f ca="1">VLOOKUP($A1412,'Medical Examinations'!$A:$H,3,FALSE)</f>
        <v>5.65</v>
      </c>
      <c r="C1412" s="61">
        <f ca="1">IFERROR(VLOOKUP($A1412,'Hospitalisation Details'!$A:$P,16,0),"")</f>
        <v>34</v>
      </c>
      <c r="D1412" s="69">
        <f ca="1">IFERROR(VLOOKUP($A1412,'Hospitalisation Details'!$A:$P,6,0),"")</f>
        <v>7538.52</v>
      </c>
    </row>
    <row r="1413" spans="1:4" x14ac:dyDescent="0.25">
      <c r="A1413" s="62">
        <f ca="1">VLOOKUP($A1413,'Medical Examinations'!$A:$H,2,FALSE)</f>
        <v>30.21</v>
      </c>
      <c r="B1413" s="35">
        <f ca="1">VLOOKUP($A1413,'Medical Examinations'!$A:$H,3,FALSE)</f>
        <v>5.5</v>
      </c>
      <c r="C1413" s="61">
        <f ca="1">IFERROR(VLOOKUP($A1413,'Hospitalisation Details'!$A:$P,16,0),"")</f>
        <v>38</v>
      </c>
      <c r="D1413" s="69">
        <f ca="1">IFERROR(VLOOKUP($A1413,'Hospitalisation Details'!$A:$P,6,0),"")</f>
        <v>7537.16</v>
      </c>
    </row>
    <row r="1414" spans="1:4" x14ac:dyDescent="0.25">
      <c r="A1414" s="62">
        <f ca="1">VLOOKUP($A1414,'Medical Examinations'!$A:$H,2,FALSE)</f>
        <v>24.33</v>
      </c>
      <c r="B1414" s="35">
        <f ca="1">VLOOKUP($A1414,'Medical Examinations'!$A:$H,3,FALSE)</f>
        <v>8</v>
      </c>
      <c r="C1414" s="61">
        <f ca="1">IFERROR(VLOOKUP($A1414,'Hospitalisation Details'!$A:$P,16,0),"")</f>
        <v>44</v>
      </c>
      <c r="D1414" s="69">
        <f ca="1">IFERROR(VLOOKUP($A1414,'Hospitalisation Details'!$A:$P,6,0),"")</f>
        <v>7531.7</v>
      </c>
    </row>
    <row r="1415" spans="1:4" x14ac:dyDescent="0.25">
      <c r="A1415" s="62">
        <f ca="1">VLOOKUP($A1415,'Medical Examinations'!$A:$H,2,FALSE)</f>
        <v>19.855</v>
      </c>
      <c r="B1415" s="35">
        <f ca="1">VLOOKUP($A1415,'Medical Examinations'!$A:$H,3,FALSE)</f>
        <v>5.71</v>
      </c>
      <c r="C1415" s="61">
        <f ca="1">IFERROR(VLOOKUP($A1415,'Hospitalisation Details'!$A:$P,16,0),"")</f>
        <v>46</v>
      </c>
      <c r="D1415" s="69">
        <f ca="1">IFERROR(VLOOKUP($A1415,'Hospitalisation Details'!$A:$P,6,0),"")</f>
        <v>7526.71</v>
      </c>
    </row>
    <row r="1416" spans="1:4" x14ac:dyDescent="0.25">
      <c r="A1416" s="62">
        <f ca="1">VLOOKUP($A1416,'Medical Examinations'!$A:$H,2,FALSE)</f>
        <v>25.364999999999998</v>
      </c>
      <c r="B1416" s="35">
        <f ca="1">VLOOKUP($A1416,'Medical Examinations'!$A:$H,3,FALSE)</f>
        <v>11.71</v>
      </c>
      <c r="C1416" s="61">
        <f ca="1">IFERROR(VLOOKUP($A1416,'Hospitalisation Details'!$A:$P,16,0),"")</f>
        <v>44</v>
      </c>
      <c r="D1416" s="69">
        <f ca="1">IFERROR(VLOOKUP($A1416,'Hospitalisation Details'!$A:$P,6,0),"")</f>
        <v>7518.03</v>
      </c>
    </row>
    <row r="1417" spans="1:4" x14ac:dyDescent="0.25">
      <c r="A1417" s="62">
        <f ca="1">VLOOKUP($A1417,'Medical Examinations'!$A:$H,2,FALSE)</f>
        <v>29.6</v>
      </c>
      <c r="B1417" s="35">
        <f ca="1">VLOOKUP($A1417,'Medical Examinations'!$A:$H,3,FALSE)</f>
        <v>6.17</v>
      </c>
      <c r="C1417" s="61">
        <f ca="1">IFERROR(VLOOKUP($A1417,'Hospitalisation Details'!$A:$P,16,0),"")</f>
        <v>39</v>
      </c>
      <c r="D1417" s="69">
        <f ca="1">IFERROR(VLOOKUP($A1417,'Hospitalisation Details'!$A:$P,6,0),"")</f>
        <v>7512.27</v>
      </c>
    </row>
    <row r="1418" spans="1:4" x14ac:dyDescent="0.25">
      <c r="A1418" s="62">
        <f ca="1">VLOOKUP($A1418,'Medical Examinations'!$A:$H,2,FALSE)</f>
        <v>39.43</v>
      </c>
      <c r="B1418" s="35">
        <f ca="1">VLOOKUP($A1418,'Medical Examinations'!$A:$H,3,FALSE)</f>
        <v>6.1</v>
      </c>
      <c r="C1418" s="61">
        <f ca="1">IFERROR(VLOOKUP($A1418,'Hospitalisation Details'!$A:$P,16,0),"")</f>
        <v>25</v>
      </c>
      <c r="D1418" s="69">
        <f ca="1">IFERROR(VLOOKUP($A1418,'Hospitalisation Details'!$A:$P,6,0),"")</f>
        <v>7504.3</v>
      </c>
    </row>
    <row r="1419" spans="1:4" x14ac:dyDescent="0.25">
      <c r="A1419" s="62">
        <f ca="1">VLOOKUP($A1419,'Medical Examinations'!$A:$H,2,FALSE)</f>
        <v>27.34</v>
      </c>
      <c r="B1419" s="35">
        <f ca="1">VLOOKUP($A1419,'Medical Examinations'!$A:$H,3,FALSE)</f>
        <v>5.19</v>
      </c>
      <c r="C1419" s="61">
        <f ca="1">IFERROR(VLOOKUP($A1419,'Hospitalisation Details'!$A:$P,16,0),"")</f>
        <v>34</v>
      </c>
      <c r="D1419" s="69">
        <f ca="1">IFERROR(VLOOKUP($A1419,'Hospitalisation Details'!$A:$P,6,0),"")</f>
        <v>7494.63</v>
      </c>
    </row>
    <row r="1420" spans="1:4" x14ac:dyDescent="0.25">
      <c r="A1420" s="62">
        <f ca="1">VLOOKUP($A1420,'Medical Examinations'!$A:$H,2,FALSE)</f>
        <v>39.01</v>
      </c>
      <c r="B1420" s="35">
        <f ca="1">VLOOKUP($A1420,'Medical Examinations'!$A:$H,3,FALSE)</f>
        <v>5.37</v>
      </c>
      <c r="C1420" s="61">
        <f ca="1">IFERROR(VLOOKUP($A1420,'Hospitalisation Details'!$A:$P,16,0),"")</f>
        <v>26</v>
      </c>
      <c r="D1420" s="69">
        <f ca="1">IFERROR(VLOOKUP($A1420,'Hospitalisation Details'!$A:$P,6,0),"")</f>
        <v>7487.38</v>
      </c>
    </row>
    <row r="1421" spans="1:4" x14ac:dyDescent="0.25">
      <c r="A1421" s="62">
        <f ca="1">VLOOKUP($A1421,'Medical Examinations'!$A:$H,2,FALSE)</f>
        <v>18.989999999999998</v>
      </c>
      <c r="B1421" s="35">
        <f ca="1">VLOOKUP($A1421,'Medical Examinations'!$A:$H,3,FALSE)</f>
        <v>10.82</v>
      </c>
      <c r="C1421" s="61">
        <f ca="1">IFERROR(VLOOKUP($A1421,'Hospitalisation Details'!$A:$P,16,0),"")</f>
        <v>55</v>
      </c>
      <c r="D1421" s="69">
        <f ca="1">IFERROR(VLOOKUP($A1421,'Hospitalisation Details'!$A:$P,6,0),"")</f>
        <v>7463.51</v>
      </c>
    </row>
    <row r="1422" spans="1:4" x14ac:dyDescent="0.25">
      <c r="A1422" s="62">
        <f ca="1">VLOOKUP($A1422,'Medical Examinations'!$A:$H,2,FALSE)</f>
        <v>42.3</v>
      </c>
      <c r="B1422" s="35">
        <f ca="1">VLOOKUP($A1422,'Medical Examinations'!$A:$H,3,FALSE)</f>
        <v>6.06</v>
      </c>
      <c r="C1422" s="61">
        <f ca="1">IFERROR(VLOOKUP($A1422,'Hospitalisation Details'!$A:$P,16,0),"")</f>
        <v>22</v>
      </c>
      <c r="D1422" s="69">
        <f ca="1">IFERROR(VLOOKUP($A1422,'Hospitalisation Details'!$A:$P,6,0),"")</f>
        <v>7450.36</v>
      </c>
    </row>
    <row r="1423" spans="1:4" x14ac:dyDescent="0.25">
      <c r="A1423" s="62">
        <f ca="1">VLOOKUP($A1423,'Medical Examinations'!$A:$H,2,FALSE)</f>
        <v>39.805</v>
      </c>
      <c r="B1423" s="35">
        <f ca="1">VLOOKUP($A1423,'Medical Examinations'!$A:$H,3,FALSE)</f>
        <v>5.91</v>
      </c>
      <c r="C1423" s="61">
        <f ca="1">IFERROR(VLOOKUP($A1423,'Hospitalisation Details'!$A:$P,16,0),"")</f>
        <v>45</v>
      </c>
      <c r="D1423" s="69">
        <f ca="1">IFERROR(VLOOKUP($A1423,'Hospitalisation Details'!$A:$P,6,0),"")</f>
        <v>7448.4</v>
      </c>
    </row>
    <row r="1424" spans="1:4" x14ac:dyDescent="0.25">
      <c r="A1424" s="62">
        <f ca="1">VLOOKUP($A1424,'Medical Examinations'!$A:$H,2,FALSE)</f>
        <v>33.700000000000003</v>
      </c>
      <c r="B1424" s="35">
        <f ca="1">VLOOKUP($A1424,'Medical Examinations'!$A:$H,3,FALSE)</f>
        <v>5.87</v>
      </c>
      <c r="C1424" s="61">
        <f ca="1">IFERROR(VLOOKUP($A1424,'Hospitalisation Details'!$A:$P,16,0),"")</f>
        <v>45</v>
      </c>
      <c r="D1424" s="69">
        <f ca="1">IFERROR(VLOOKUP($A1424,'Hospitalisation Details'!$A:$P,6,0),"")</f>
        <v>7445.92</v>
      </c>
    </row>
    <row r="1425" spans="1:4" x14ac:dyDescent="0.25">
      <c r="A1425" s="62">
        <f ca="1">VLOOKUP($A1425,'Medical Examinations'!$A:$H,2,FALSE)</f>
        <v>36.195</v>
      </c>
      <c r="B1425" s="35">
        <f ca="1">VLOOKUP($A1425,'Medical Examinations'!$A:$H,3,FALSE)</f>
        <v>6.22</v>
      </c>
      <c r="C1425" s="61">
        <f ca="1">IFERROR(VLOOKUP($A1425,'Hospitalisation Details'!$A:$P,16,0),"")</f>
        <v>42</v>
      </c>
      <c r="D1425" s="69">
        <f ca="1">IFERROR(VLOOKUP($A1425,'Hospitalisation Details'!$A:$P,6,0),"")</f>
        <v>7443.64</v>
      </c>
    </row>
    <row r="1426" spans="1:4" x14ac:dyDescent="0.25">
      <c r="A1426" s="62">
        <f ca="1">VLOOKUP($A1426,'Medical Examinations'!$A:$H,2,FALSE)</f>
        <v>32.6</v>
      </c>
      <c r="B1426" s="35">
        <f ca="1">VLOOKUP($A1426,'Medical Examinations'!$A:$H,3,FALSE)</f>
        <v>5.73</v>
      </c>
      <c r="C1426" s="61">
        <f ca="1">IFERROR(VLOOKUP($A1426,'Hospitalisation Details'!$A:$P,16,0),"")</f>
        <v>43</v>
      </c>
      <c r="D1426" s="69">
        <f ca="1">IFERROR(VLOOKUP($A1426,'Hospitalisation Details'!$A:$P,6,0),"")</f>
        <v>7441.5</v>
      </c>
    </row>
    <row r="1427" spans="1:4" x14ac:dyDescent="0.25">
      <c r="A1427" s="62">
        <f ca="1">VLOOKUP($A1427,'Medical Examinations'!$A:$H,2,FALSE)</f>
        <v>30.2</v>
      </c>
      <c r="B1427" s="35">
        <f ca="1">VLOOKUP($A1427,'Medical Examinations'!$A:$H,3,FALSE)</f>
        <v>5.7</v>
      </c>
      <c r="C1427" s="61">
        <f ca="1">IFERROR(VLOOKUP($A1427,'Hospitalisation Details'!$A:$P,16,0),"")</f>
        <v>45</v>
      </c>
      <c r="D1427" s="69">
        <f ca="1">IFERROR(VLOOKUP($A1427,'Hospitalisation Details'!$A:$P,6,0),"")</f>
        <v>7441.05</v>
      </c>
    </row>
    <row r="1428" spans="1:4" x14ac:dyDescent="0.25">
      <c r="A1428" s="62">
        <f ca="1">VLOOKUP($A1428,'Medical Examinations'!$A:$H,2,FALSE)</f>
        <v>27.645</v>
      </c>
      <c r="B1428" s="35">
        <f ca="1">VLOOKUP($A1428,'Medical Examinations'!$A:$H,3,FALSE)</f>
        <v>9.91</v>
      </c>
      <c r="C1428" s="61">
        <f ca="1">IFERROR(VLOOKUP($A1428,'Hospitalisation Details'!$A:$P,16,0),"")</f>
        <v>44</v>
      </c>
      <c r="D1428" s="69">
        <f ca="1">IFERROR(VLOOKUP($A1428,'Hospitalisation Details'!$A:$P,6,0),"")</f>
        <v>7421.19</v>
      </c>
    </row>
    <row r="1429" spans="1:4" x14ac:dyDescent="0.25">
      <c r="A1429" s="62">
        <f ca="1">VLOOKUP($A1429,'Medical Examinations'!$A:$H,2,FALSE)</f>
        <v>26.41</v>
      </c>
      <c r="B1429" s="35">
        <f ca="1">VLOOKUP($A1429,'Medical Examinations'!$A:$H,3,FALSE)</f>
        <v>11.4</v>
      </c>
      <c r="C1429" s="61">
        <f ca="1">IFERROR(VLOOKUP($A1429,'Hospitalisation Details'!$A:$P,16,0),"")</f>
        <v>44</v>
      </c>
      <c r="D1429" s="69">
        <f ca="1">IFERROR(VLOOKUP($A1429,'Hospitalisation Details'!$A:$P,6,0),"")</f>
        <v>7419.48</v>
      </c>
    </row>
    <row r="1430" spans="1:4" x14ac:dyDescent="0.25">
      <c r="A1430" s="62">
        <f ca="1">VLOOKUP($A1430,'Medical Examinations'!$A:$H,2,FALSE)</f>
        <v>34.1</v>
      </c>
      <c r="B1430" s="35">
        <f ca="1">VLOOKUP($A1430,'Medical Examinations'!$A:$H,3,FALSE)</f>
        <v>6.29</v>
      </c>
      <c r="C1430" s="61">
        <f ca="1">IFERROR(VLOOKUP($A1430,'Hospitalisation Details'!$A:$P,16,0),"")</f>
        <v>39</v>
      </c>
      <c r="D1430" s="69">
        <f ca="1">IFERROR(VLOOKUP($A1430,'Hospitalisation Details'!$A:$P,6,0),"")</f>
        <v>7418.52</v>
      </c>
    </row>
    <row r="1431" spans="1:4" x14ac:dyDescent="0.25">
      <c r="A1431" s="62">
        <f ca="1">VLOOKUP($A1431,'Medical Examinations'!$A:$H,2,FALSE)</f>
        <v>17.3</v>
      </c>
      <c r="B1431" s="35">
        <f ca="1">VLOOKUP($A1431,'Medical Examinations'!$A:$H,3,FALSE)</f>
        <v>9.2799999999999994</v>
      </c>
      <c r="C1431" s="61">
        <f ca="1">IFERROR(VLOOKUP($A1431,'Hospitalisation Details'!$A:$P,16,0),"")</f>
        <v>57</v>
      </c>
      <c r="D1431" s="69">
        <f ca="1">IFERROR(VLOOKUP($A1431,'Hospitalisation Details'!$A:$P,6,0),"")</f>
        <v>7403.98</v>
      </c>
    </row>
    <row r="1432" spans="1:4" x14ac:dyDescent="0.25">
      <c r="A1432" s="62">
        <f ca="1">VLOOKUP($A1432,'Medical Examinations'!$A:$H,2,FALSE)</f>
        <v>35.020000000000003</v>
      </c>
      <c r="B1432" s="35">
        <f ca="1">VLOOKUP($A1432,'Medical Examinations'!$A:$H,3,FALSE)</f>
        <v>4.78</v>
      </c>
      <c r="C1432" s="61">
        <f ca="1">IFERROR(VLOOKUP($A1432,'Hospitalisation Details'!$A:$P,16,0),"")</f>
        <v>29</v>
      </c>
      <c r="D1432" s="69">
        <f ca="1">IFERROR(VLOOKUP($A1432,'Hospitalisation Details'!$A:$P,6,0),"")</f>
        <v>7388.85</v>
      </c>
    </row>
    <row r="1433" spans="1:4" x14ac:dyDescent="0.25">
      <c r="A1433" s="62">
        <f ca="1">VLOOKUP($A1433,'Medical Examinations'!$A:$H,2,FALSE)</f>
        <v>37.1</v>
      </c>
      <c r="B1433" s="35">
        <f ca="1">VLOOKUP($A1433,'Medical Examinations'!$A:$H,3,FALSE)</f>
        <v>8.8699999999999992</v>
      </c>
      <c r="C1433" s="61">
        <f ca="1">IFERROR(VLOOKUP($A1433,'Hospitalisation Details'!$A:$P,16,0),"")</f>
        <v>41</v>
      </c>
      <c r="D1433" s="69">
        <f ca="1">IFERROR(VLOOKUP($A1433,'Hospitalisation Details'!$A:$P,6,0),"")</f>
        <v>7371.77</v>
      </c>
    </row>
    <row r="1434" spans="1:4" x14ac:dyDescent="0.25">
      <c r="A1434" s="62">
        <f ca="1">VLOOKUP($A1434,'Medical Examinations'!$A:$H,2,FALSE)</f>
        <v>16.79</v>
      </c>
      <c r="B1434" s="35">
        <f ca="1">VLOOKUP($A1434,'Medical Examinations'!$A:$H,3,FALSE)</f>
        <v>11.4</v>
      </c>
      <c r="C1434" s="61">
        <f ca="1">IFERROR(VLOOKUP($A1434,'Hospitalisation Details'!$A:$P,16,0),"")</f>
        <v>57</v>
      </c>
      <c r="D1434" s="69">
        <f ca="1">IFERROR(VLOOKUP($A1434,'Hospitalisation Details'!$A:$P,6,0),"")</f>
        <v>7362.31</v>
      </c>
    </row>
    <row r="1435" spans="1:4" x14ac:dyDescent="0.25">
      <c r="A1435" s="62">
        <f ca="1">VLOOKUP($A1435,'Medical Examinations'!$A:$H,2,FALSE)</f>
        <v>31.635000000000002</v>
      </c>
      <c r="B1435" s="35">
        <f ca="1">VLOOKUP($A1435,'Medical Examinations'!$A:$H,3,FALSE)</f>
        <v>9.1300000000000008</v>
      </c>
      <c r="C1435" s="61">
        <f ca="1">IFERROR(VLOOKUP($A1435,'Hospitalisation Details'!$A:$P,16,0),"")</f>
        <v>41</v>
      </c>
      <c r="D1435" s="69">
        <f ca="1">IFERROR(VLOOKUP($A1435,'Hospitalisation Details'!$A:$P,6,0),"")</f>
        <v>7358.18</v>
      </c>
    </row>
    <row r="1436" spans="1:4" x14ac:dyDescent="0.25">
      <c r="A1436" s="62">
        <f ca="1">VLOOKUP($A1436,'Medical Examinations'!$A:$H,2,FALSE)</f>
        <v>24.19</v>
      </c>
      <c r="B1436" s="35">
        <f ca="1">VLOOKUP($A1436,'Medical Examinations'!$A:$H,3,FALSE)</f>
        <v>6.22</v>
      </c>
      <c r="C1436" s="61">
        <f ca="1">IFERROR(VLOOKUP($A1436,'Hospitalisation Details'!$A:$P,16,0),"")</f>
        <v>39</v>
      </c>
      <c r="D1436" s="69">
        <f ca="1">IFERROR(VLOOKUP($A1436,'Hospitalisation Details'!$A:$P,6,0),"")</f>
        <v>7357.49</v>
      </c>
    </row>
    <row r="1437" spans="1:4" x14ac:dyDescent="0.25">
      <c r="A1437" s="62">
        <f ca="1">VLOOKUP($A1437,'Medical Examinations'!$A:$H,2,FALSE)</f>
        <v>35.29</v>
      </c>
      <c r="B1437" s="35">
        <f ca="1">VLOOKUP($A1437,'Medical Examinations'!$A:$H,3,FALSE)</f>
        <v>5.9</v>
      </c>
      <c r="C1437" s="61">
        <f ca="1">IFERROR(VLOOKUP($A1437,'Hospitalisation Details'!$A:$P,16,0),"")</f>
        <v>29</v>
      </c>
      <c r="D1437" s="69">
        <f ca="1">IFERROR(VLOOKUP($A1437,'Hospitalisation Details'!$A:$P,6,0),"")</f>
        <v>7349.12</v>
      </c>
    </row>
    <row r="1438" spans="1:4" x14ac:dyDescent="0.25">
      <c r="A1438" s="62">
        <f ca="1">VLOOKUP($A1438,'Medical Examinations'!$A:$H,2,FALSE)</f>
        <v>35.299999999999997</v>
      </c>
      <c r="B1438" s="35">
        <f ca="1">VLOOKUP($A1438,'Medical Examinations'!$A:$H,3,FALSE)</f>
        <v>4.45</v>
      </c>
      <c r="C1438" s="61">
        <f ca="1">IFERROR(VLOOKUP($A1438,'Hospitalisation Details'!$A:$P,16,0),"")</f>
        <v>45</v>
      </c>
      <c r="D1438" s="69">
        <f ca="1">IFERROR(VLOOKUP($A1438,'Hospitalisation Details'!$A:$P,6,0),"")</f>
        <v>7348.14</v>
      </c>
    </row>
    <row r="1439" spans="1:4" x14ac:dyDescent="0.25">
      <c r="A1439" s="62">
        <f ca="1">VLOOKUP($A1439,'Medical Examinations'!$A:$H,2,FALSE)</f>
        <v>35.64</v>
      </c>
      <c r="B1439" s="35">
        <f ca="1">VLOOKUP($A1439,'Medical Examinations'!$A:$H,3,FALSE)</f>
        <v>6.17</v>
      </c>
      <c r="C1439" s="61">
        <f ca="1">IFERROR(VLOOKUP($A1439,'Hospitalisation Details'!$A:$P,16,0),"")</f>
        <v>43</v>
      </c>
      <c r="D1439" s="69">
        <f ca="1">IFERROR(VLOOKUP($A1439,'Hospitalisation Details'!$A:$P,6,0),"")</f>
        <v>7345.73</v>
      </c>
    </row>
    <row r="1440" spans="1:4" x14ac:dyDescent="0.25">
      <c r="A1440" s="62">
        <f ca="1">VLOOKUP($A1440,'Medical Examinations'!$A:$H,2,FALSE)</f>
        <v>33.1</v>
      </c>
      <c r="B1440" s="35">
        <f ca="1">VLOOKUP($A1440,'Medical Examinations'!$A:$H,3,FALSE)</f>
        <v>4.93</v>
      </c>
      <c r="C1440" s="61">
        <f ca="1">IFERROR(VLOOKUP($A1440,'Hospitalisation Details'!$A:$P,16,0),"")</f>
        <v>45</v>
      </c>
      <c r="D1440" s="69">
        <f ca="1">IFERROR(VLOOKUP($A1440,'Hospitalisation Details'!$A:$P,6,0),"")</f>
        <v>7345.08</v>
      </c>
    </row>
    <row r="1441" spans="1:4" x14ac:dyDescent="0.25">
      <c r="A1441" s="62">
        <f ca="1">VLOOKUP($A1441,'Medical Examinations'!$A:$H,2,FALSE)</f>
        <v>26.41</v>
      </c>
      <c r="B1441" s="35">
        <f ca="1">VLOOKUP($A1441,'Medical Examinations'!$A:$H,3,FALSE)</f>
        <v>7.32</v>
      </c>
      <c r="C1441" s="61">
        <f ca="1">IFERROR(VLOOKUP($A1441,'Hospitalisation Details'!$A:$P,16,0),"")</f>
        <v>36</v>
      </c>
      <c r="D1441" s="69">
        <f ca="1">IFERROR(VLOOKUP($A1441,'Hospitalisation Details'!$A:$P,6,0),"")</f>
        <v>7339.93</v>
      </c>
    </row>
    <row r="1442" spans="1:4" x14ac:dyDescent="0.25">
      <c r="A1442" s="62">
        <f ca="1">VLOOKUP($A1442,'Medical Examinations'!$A:$H,2,FALSE)</f>
        <v>29.9</v>
      </c>
      <c r="B1442" s="35">
        <f ca="1">VLOOKUP($A1442,'Medical Examinations'!$A:$H,3,FALSE)</f>
        <v>5.27</v>
      </c>
      <c r="C1442" s="61">
        <f ca="1">IFERROR(VLOOKUP($A1442,'Hospitalisation Details'!$A:$P,16,0),"")</f>
        <v>43</v>
      </c>
      <c r="D1442" s="69">
        <f ca="1">IFERROR(VLOOKUP($A1442,'Hospitalisation Details'!$A:$P,6,0),"")</f>
        <v>7337.75</v>
      </c>
    </row>
    <row r="1443" spans="1:4" x14ac:dyDescent="0.25">
      <c r="A1443" s="62">
        <f ca="1">VLOOKUP($A1443,'Medical Examinations'!$A:$H,2,FALSE)</f>
        <v>25.24</v>
      </c>
      <c r="B1443" s="35">
        <f ca="1">VLOOKUP($A1443,'Medical Examinations'!$A:$H,3,FALSE)</f>
        <v>5.82</v>
      </c>
      <c r="C1443" s="61">
        <f ca="1">IFERROR(VLOOKUP($A1443,'Hospitalisation Details'!$A:$P,16,0),"")</f>
        <v>38</v>
      </c>
      <c r="D1443" s="69">
        <f ca="1">IFERROR(VLOOKUP($A1443,'Hospitalisation Details'!$A:$P,6,0),"")</f>
        <v>7325.47</v>
      </c>
    </row>
    <row r="1444" spans="1:4" x14ac:dyDescent="0.25">
      <c r="A1444" s="62">
        <f ca="1">VLOOKUP($A1444,'Medical Examinations'!$A:$H,2,FALSE)</f>
        <v>25.08</v>
      </c>
      <c r="B1444" s="35">
        <f ca="1">VLOOKUP($A1444,'Medical Examinations'!$A:$H,3,FALSE)</f>
        <v>5.8</v>
      </c>
      <c r="C1444" s="61">
        <f ca="1">IFERROR(VLOOKUP($A1444,'Hospitalisation Details'!$A:$P,16,0),"")</f>
        <v>43</v>
      </c>
      <c r="D1444" s="69">
        <f ca="1">IFERROR(VLOOKUP($A1444,'Hospitalisation Details'!$A:$P,6,0),"")</f>
        <v>7325.05</v>
      </c>
    </row>
    <row r="1445" spans="1:4" x14ac:dyDescent="0.25">
      <c r="A1445" s="62">
        <f ca="1">VLOOKUP($A1445,'Medical Examinations'!$A:$H,2,FALSE)</f>
        <v>29.164999999999999</v>
      </c>
      <c r="B1445" s="35">
        <f ca="1">VLOOKUP($A1445,'Medical Examinations'!$A:$H,3,FALSE)</f>
        <v>4.87</v>
      </c>
      <c r="C1445" s="61">
        <f ca="1">IFERROR(VLOOKUP($A1445,'Hospitalisation Details'!$A:$P,16,0),"")</f>
        <v>18</v>
      </c>
      <c r="D1445" s="69">
        <f ca="1">IFERROR(VLOOKUP($A1445,'Hospitalisation Details'!$A:$P,6,0),"")</f>
        <v>7323.73</v>
      </c>
    </row>
    <row r="1446" spans="1:4" x14ac:dyDescent="0.25">
      <c r="A1446" s="62">
        <f ca="1">VLOOKUP($A1446,'Medical Examinations'!$A:$H,2,FALSE)</f>
        <v>15.05</v>
      </c>
      <c r="B1446" s="35">
        <f ca="1">VLOOKUP($A1446,'Medical Examinations'!$A:$H,3,FALSE)</f>
        <v>8.1199999999999992</v>
      </c>
      <c r="C1446" s="61">
        <f ca="1">IFERROR(VLOOKUP($A1446,'Hospitalisation Details'!$A:$P,16,0),"")</f>
        <v>57</v>
      </c>
      <c r="D1446" s="69">
        <f ca="1">IFERROR(VLOOKUP($A1446,'Hospitalisation Details'!$A:$P,6,0),"")</f>
        <v>7322.86</v>
      </c>
    </row>
    <row r="1447" spans="1:4" x14ac:dyDescent="0.25">
      <c r="A1447" s="62">
        <f ca="1">VLOOKUP($A1447,'Medical Examinations'!$A:$H,2,FALSE)</f>
        <v>19.95</v>
      </c>
      <c r="B1447" s="35">
        <f ca="1">VLOOKUP($A1447,'Medical Examinations'!$A:$H,3,FALSE)</f>
        <v>4.3600000000000003</v>
      </c>
      <c r="C1447" s="61">
        <f ca="1">IFERROR(VLOOKUP($A1447,'Hospitalisation Details'!$A:$P,16,0),"")</f>
        <v>50</v>
      </c>
      <c r="D1447" s="69">
        <f ca="1">IFERROR(VLOOKUP($A1447,'Hospitalisation Details'!$A:$P,6,0),"")</f>
        <v>7318.22</v>
      </c>
    </row>
    <row r="1448" spans="1:4" x14ac:dyDescent="0.25">
      <c r="A1448" s="62">
        <f ca="1">VLOOKUP($A1448,'Medical Examinations'!$A:$H,2,FALSE)</f>
        <v>16.66</v>
      </c>
      <c r="B1448" s="35">
        <f ca="1">VLOOKUP($A1448,'Medical Examinations'!$A:$H,3,FALSE)</f>
        <v>9.16</v>
      </c>
      <c r="C1448" s="61">
        <f ca="1">IFERROR(VLOOKUP($A1448,'Hospitalisation Details'!$A:$P,16,0),"")</f>
        <v>57</v>
      </c>
      <c r="D1448" s="69">
        <f ca="1">IFERROR(VLOOKUP($A1448,'Hospitalisation Details'!$A:$P,6,0),"")</f>
        <v>7318.21</v>
      </c>
    </row>
    <row r="1449" spans="1:4" x14ac:dyDescent="0.25">
      <c r="A1449" s="62">
        <f ca="1">VLOOKUP($A1449,'Medical Examinations'!$A:$H,2,FALSE)</f>
        <v>16.62</v>
      </c>
      <c r="B1449" s="35">
        <f ca="1">VLOOKUP($A1449,'Medical Examinations'!$A:$H,3,FALSE)</f>
        <v>9.14</v>
      </c>
      <c r="C1449" s="61">
        <f ca="1">IFERROR(VLOOKUP($A1449,'Hospitalisation Details'!$A:$P,16,0),"")</f>
        <v>58</v>
      </c>
      <c r="D1449" s="69">
        <f ca="1">IFERROR(VLOOKUP($A1449,'Hospitalisation Details'!$A:$P,6,0),"")</f>
        <v>7304.65</v>
      </c>
    </row>
    <row r="1450" spans="1:4" x14ac:dyDescent="0.25">
      <c r="A1450" s="62">
        <f ca="1">VLOOKUP($A1450,'Medical Examinations'!$A:$H,2,FALSE)</f>
        <v>15.36</v>
      </c>
      <c r="B1450" s="35">
        <f ca="1">VLOOKUP($A1450,'Medical Examinations'!$A:$H,3,FALSE)</f>
        <v>5.49</v>
      </c>
      <c r="C1450" s="61">
        <f ca="1">IFERROR(VLOOKUP($A1450,'Hospitalisation Details'!$A:$P,16,0),"")</f>
        <v>56</v>
      </c>
      <c r="D1450" s="69">
        <f ca="1">IFERROR(VLOOKUP($A1450,'Hospitalisation Details'!$A:$P,6,0),"")</f>
        <v>7302.46</v>
      </c>
    </row>
    <row r="1451" spans="1:4" x14ac:dyDescent="0.25">
      <c r="A1451" s="62">
        <f ca="1">VLOOKUP($A1451,'Medical Examinations'!$A:$H,2,FALSE)</f>
        <v>27.74</v>
      </c>
      <c r="B1451" s="35">
        <f ca="1">VLOOKUP($A1451,'Medical Examinations'!$A:$H,3,FALSE)</f>
        <v>5.96</v>
      </c>
      <c r="C1451" s="61">
        <f ca="1">IFERROR(VLOOKUP($A1451,'Hospitalisation Details'!$A:$P,16,0),"")</f>
        <v>37</v>
      </c>
      <c r="D1451" s="69">
        <f ca="1">IFERROR(VLOOKUP($A1451,'Hospitalisation Details'!$A:$P,6,0),"")</f>
        <v>7281.51</v>
      </c>
    </row>
    <row r="1452" spans="1:4" x14ac:dyDescent="0.25">
      <c r="A1452" s="62">
        <f ca="1">VLOOKUP($A1452,'Medical Examinations'!$A:$H,2,FALSE)</f>
        <v>22.44</v>
      </c>
      <c r="B1452" s="35">
        <f ca="1">VLOOKUP($A1452,'Medical Examinations'!$A:$H,3,FALSE)</f>
        <v>4.62</v>
      </c>
      <c r="C1452" s="61">
        <f ca="1">IFERROR(VLOOKUP($A1452,'Hospitalisation Details'!$A:$P,16,0),"")</f>
        <v>46</v>
      </c>
      <c r="D1452" s="69">
        <f ca="1">IFERROR(VLOOKUP($A1452,'Hospitalisation Details'!$A:$P,6,0),"")</f>
        <v>7273.02</v>
      </c>
    </row>
    <row r="1453" spans="1:4" x14ac:dyDescent="0.25">
      <c r="A1453" s="62">
        <f ca="1">VLOOKUP($A1453,'Medical Examinations'!$A:$H,2,FALSE)</f>
        <v>37.049999999999997</v>
      </c>
      <c r="B1453" s="35">
        <f ca="1">VLOOKUP($A1453,'Medical Examinations'!$A:$H,3,FALSE)</f>
        <v>9.9600000000000009</v>
      </c>
      <c r="C1453" s="61">
        <f ca="1">IFERROR(VLOOKUP($A1453,'Hospitalisation Details'!$A:$P,16,0),"")</f>
        <v>41</v>
      </c>
      <c r="D1453" s="69">
        <f ca="1">IFERROR(VLOOKUP($A1453,'Hospitalisation Details'!$A:$P,6,0),"")</f>
        <v>7265.7</v>
      </c>
    </row>
    <row r="1454" spans="1:4" x14ac:dyDescent="0.25">
      <c r="A1454" s="62">
        <f ca="1">VLOOKUP($A1454,'Medical Examinations'!$A:$H,2,FALSE)</f>
        <v>22.95</v>
      </c>
      <c r="B1454" s="35">
        <f ca="1">VLOOKUP($A1454,'Medical Examinations'!$A:$H,3,FALSE)</f>
        <v>10.53</v>
      </c>
      <c r="C1454" s="61">
        <f ca="1">IFERROR(VLOOKUP($A1454,'Hospitalisation Details'!$A:$P,16,0),"")</f>
        <v>49</v>
      </c>
      <c r="D1454" s="69">
        <f ca="1">IFERROR(VLOOKUP($A1454,'Hospitalisation Details'!$A:$P,6,0),"")</f>
        <v>7265.58</v>
      </c>
    </row>
    <row r="1455" spans="1:4" x14ac:dyDescent="0.25">
      <c r="A1455" s="62">
        <f ca="1">VLOOKUP($A1455,'Medical Examinations'!$A:$H,2,FALSE)</f>
        <v>34.200000000000003</v>
      </c>
      <c r="B1455" s="35">
        <f ca="1">VLOOKUP($A1455,'Medical Examinations'!$A:$H,3,FALSE)</f>
        <v>6.69</v>
      </c>
      <c r="C1455" s="61">
        <f ca="1">IFERROR(VLOOKUP($A1455,'Hospitalisation Details'!$A:$P,16,0),"")</f>
        <v>41</v>
      </c>
      <c r="D1455" s="69">
        <f ca="1">IFERROR(VLOOKUP($A1455,'Hospitalisation Details'!$A:$P,6,0),"")</f>
        <v>7261.74</v>
      </c>
    </row>
    <row r="1456" spans="1:4" x14ac:dyDescent="0.25">
      <c r="A1456" s="62">
        <f ca="1">VLOOKUP($A1456,'Medical Examinations'!$A:$H,2,FALSE)</f>
        <v>30.59</v>
      </c>
      <c r="B1456" s="35">
        <f ca="1">VLOOKUP($A1456,'Medical Examinations'!$A:$H,3,FALSE)</f>
        <v>9.5500000000000007</v>
      </c>
      <c r="C1456" s="61">
        <f ca="1">IFERROR(VLOOKUP($A1456,'Hospitalisation Details'!$A:$P,16,0),"")</f>
        <v>41</v>
      </c>
      <c r="D1456" s="69">
        <f ca="1">IFERROR(VLOOKUP($A1456,'Hospitalisation Details'!$A:$P,6,0),"")</f>
        <v>7256.72</v>
      </c>
    </row>
    <row r="1457" spans="1:4" x14ac:dyDescent="0.25">
      <c r="A1457" s="62">
        <f ca="1">VLOOKUP($A1457,'Medical Examinations'!$A:$H,2,FALSE)</f>
        <v>25.51</v>
      </c>
      <c r="B1457" s="35">
        <f ca="1">VLOOKUP($A1457,'Medical Examinations'!$A:$H,3,FALSE)</f>
        <v>6.05</v>
      </c>
      <c r="C1457" s="61">
        <f ca="1">IFERROR(VLOOKUP($A1457,'Hospitalisation Details'!$A:$P,16,0),"")</f>
        <v>40</v>
      </c>
      <c r="D1457" s="69">
        <f ca="1">IFERROR(VLOOKUP($A1457,'Hospitalisation Details'!$A:$P,6,0),"")</f>
        <v>7248.71</v>
      </c>
    </row>
    <row r="1458" spans="1:4" x14ac:dyDescent="0.25">
      <c r="A1458" s="62">
        <f ca="1">VLOOKUP($A1458,'Medical Examinations'!$A:$H,2,FALSE)</f>
        <v>29.04</v>
      </c>
      <c r="B1458" s="35">
        <f ca="1">VLOOKUP($A1458,'Medical Examinations'!$A:$H,3,FALSE)</f>
        <v>10.56</v>
      </c>
      <c r="C1458" s="61">
        <f ca="1">IFERROR(VLOOKUP($A1458,'Hospitalisation Details'!$A:$P,16,0),"")</f>
        <v>36</v>
      </c>
      <c r="D1458" s="69">
        <f ca="1">IFERROR(VLOOKUP($A1458,'Hospitalisation Details'!$A:$P,6,0),"")</f>
        <v>7243.81</v>
      </c>
    </row>
    <row r="1459" spans="1:4" x14ac:dyDescent="0.25">
      <c r="A1459" s="62">
        <f ca="1">VLOOKUP($A1459,'Medical Examinations'!$A:$H,2,FALSE)</f>
        <v>22.135000000000002</v>
      </c>
      <c r="B1459" s="35">
        <f ca="1">VLOOKUP($A1459,'Medical Examinations'!$A:$H,3,FALSE)</f>
        <v>10.81</v>
      </c>
      <c r="C1459" s="61">
        <f ca="1">IFERROR(VLOOKUP($A1459,'Hospitalisation Details'!$A:$P,16,0),"")</f>
        <v>36</v>
      </c>
      <c r="D1459" s="69">
        <f ca="1">IFERROR(VLOOKUP($A1459,'Hospitalisation Details'!$A:$P,6,0),"")</f>
        <v>7228.22</v>
      </c>
    </row>
    <row r="1460" spans="1:4" x14ac:dyDescent="0.25">
      <c r="A1460" s="62">
        <f ca="1">VLOOKUP($A1460,'Medical Examinations'!$A:$H,2,FALSE)</f>
        <v>21.375</v>
      </c>
      <c r="B1460" s="35">
        <f ca="1">VLOOKUP($A1460,'Medical Examinations'!$A:$H,3,FALSE)</f>
        <v>4.32</v>
      </c>
      <c r="C1460" s="61">
        <f ca="1">IFERROR(VLOOKUP($A1460,'Hospitalisation Details'!$A:$P,16,0),"")</f>
        <v>45</v>
      </c>
      <c r="D1460" s="69">
        <f ca="1">IFERROR(VLOOKUP($A1460,'Hospitalisation Details'!$A:$P,6,0),"")</f>
        <v>7222.79</v>
      </c>
    </row>
    <row r="1461" spans="1:4" x14ac:dyDescent="0.25">
      <c r="A1461" s="62">
        <f ca="1">VLOOKUP($A1461,'Medical Examinations'!$A:$H,2,FALSE)</f>
        <v>29.19</v>
      </c>
      <c r="B1461" s="35">
        <f ca="1">VLOOKUP($A1461,'Medical Examinations'!$A:$H,3,FALSE)</f>
        <v>4.37</v>
      </c>
      <c r="C1461" s="61">
        <f ca="1">IFERROR(VLOOKUP($A1461,'Hospitalisation Details'!$A:$P,16,0),"")</f>
        <v>31</v>
      </c>
      <c r="D1461" s="69">
        <f ca="1">IFERROR(VLOOKUP($A1461,'Hospitalisation Details'!$A:$P,6,0),"")</f>
        <v>7220.25</v>
      </c>
    </row>
    <row r="1462" spans="1:4" x14ac:dyDescent="0.25">
      <c r="A1462" s="62">
        <f ca="1">VLOOKUP($A1462,'Medical Examinations'!$A:$H,2,FALSE)</f>
        <v>31.92</v>
      </c>
      <c r="B1462" s="35">
        <f ca="1">VLOOKUP($A1462,'Medical Examinations'!$A:$H,3,FALSE)</f>
        <v>4.8099999999999996</v>
      </c>
      <c r="C1462" s="61">
        <f ca="1">IFERROR(VLOOKUP($A1462,'Hospitalisation Details'!$A:$P,16,0),"")</f>
        <v>39</v>
      </c>
      <c r="D1462" s="69">
        <f ca="1">IFERROR(VLOOKUP($A1462,'Hospitalisation Details'!$A:$P,6,0),"")</f>
        <v>7209.49</v>
      </c>
    </row>
    <row r="1463" spans="1:4" x14ac:dyDescent="0.25">
      <c r="A1463" s="62">
        <f ca="1">VLOOKUP($A1463,'Medical Examinations'!$A:$H,2,FALSE)</f>
        <v>26.315000000000001</v>
      </c>
      <c r="B1463" s="35">
        <f ca="1">VLOOKUP($A1463,'Medical Examinations'!$A:$H,3,FALSE)</f>
        <v>4.5599999999999996</v>
      </c>
      <c r="C1463" s="61">
        <f ca="1">IFERROR(VLOOKUP($A1463,'Hospitalisation Details'!$A:$P,16,0),"")</f>
        <v>39</v>
      </c>
      <c r="D1463" s="69">
        <f ca="1">IFERROR(VLOOKUP($A1463,'Hospitalisation Details'!$A:$P,6,0),"")</f>
        <v>7201.7</v>
      </c>
    </row>
    <row r="1464" spans="1:4" x14ac:dyDescent="0.25">
      <c r="A1464" s="62">
        <f ca="1">VLOOKUP($A1464,'Medical Examinations'!$A:$H,2,FALSE)</f>
        <v>35.299999999999997</v>
      </c>
      <c r="B1464" s="35">
        <f ca="1">VLOOKUP($A1464,'Medical Examinations'!$A:$H,3,FALSE)</f>
        <v>4.3899999999999997</v>
      </c>
      <c r="C1464" s="61">
        <f ca="1">IFERROR(VLOOKUP($A1464,'Hospitalisation Details'!$A:$P,16,0),"")</f>
        <v>40</v>
      </c>
      <c r="D1464" s="69">
        <f ca="1">IFERROR(VLOOKUP($A1464,'Hospitalisation Details'!$A:$P,6,0),"")</f>
        <v>7196.87</v>
      </c>
    </row>
    <row r="1465" spans="1:4" x14ac:dyDescent="0.25">
      <c r="A1465" s="62">
        <f ca="1">VLOOKUP($A1465,'Medical Examinations'!$A:$H,2,FALSE)</f>
        <v>18.91</v>
      </c>
      <c r="B1465" s="35">
        <f ca="1">VLOOKUP($A1465,'Medical Examinations'!$A:$H,3,FALSE)</f>
        <v>11.44</v>
      </c>
      <c r="C1465" s="61">
        <f ca="1">IFERROR(VLOOKUP($A1465,'Hospitalisation Details'!$A:$P,16,0),"")</f>
        <v>54</v>
      </c>
      <c r="D1465" s="69">
        <f ca="1">IFERROR(VLOOKUP($A1465,'Hospitalisation Details'!$A:$P,6,0),"")</f>
        <v>7179.52</v>
      </c>
    </row>
    <row r="1466" spans="1:4" x14ac:dyDescent="0.25">
      <c r="A1466" s="62">
        <f ca="1">VLOOKUP($A1466,'Medical Examinations'!$A:$H,2,FALSE)</f>
        <v>22.41</v>
      </c>
      <c r="B1466" s="35">
        <f ca="1">VLOOKUP($A1466,'Medical Examinations'!$A:$H,3,FALSE)</f>
        <v>11.37</v>
      </c>
      <c r="C1466" s="61">
        <f ca="1">IFERROR(VLOOKUP($A1466,'Hospitalisation Details'!$A:$P,16,0),"")</f>
        <v>47</v>
      </c>
      <c r="D1466" s="69">
        <f ca="1">IFERROR(VLOOKUP($A1466,'Hospitalisation Details'!$A:$P,6,0),"")</f>
        <v>7175.51</v>
      </c>
    </row>
    <row r="1467" spans="1:4" x14ac:dyDescent="0.25">
      <c r="A1467" s="62">
        <f ca="1">VLOOKUP($A1467,'Medical Examinations'!$A:$H,2,FALSE)</f>
        <v>22.704999999999998</v>
      </c>
      <c r="B1467" s="35">
        <f ca="1">VLOOKUP($A1467,'Medical Examinations'!$A:$H,3,FALSE)</f>
        <v>6.14</v>
      </c>
      <c r="C1467" s="61">
        <f ca="1">IFERROR(VLOOKUP($A1467,'Hospitalisation Details'!$A:$P,16,0),"")</f>
        <v>40</v>
      </c>
      <c r="D1467" s="69">
        <f ca="1">IFERROR(VLOOKUP($A1467,'Hospitalisation Details'!$A:$P,6,0),"")</f>
        <v>7173.36</v>
      </c>
    </row>
    <row r="1468" spans="1:4" x14ac:dyDescent="0.25">
      <c r="A1468" s="62">
        <f ca="1">VLOOKUP($A1468,'Medical Examinations'!$A:$H,2,FALSE)</f>
        <v>37.18</v>
      </c>
      <c r="B1468" s="35">
        <f ca="1">VLOOKUP($A1468,'Medical Examinations'!$A:$H,3,FALSE)</f>
        <v>4.8899999999999997</v>
      </c>
      <c r="C1468" s="61">
        <f ca="1">IFERROR(VLOOKUP($A1468,'Hospitalisation Details'!$A:$P,16,0),"")</f>
        <v>42</v>
      </c>
      <c r="D1468" s="69">
        <f ca="1">IFERROR(VLOOKUP($A1468,'Hospitalisation Details'!$A:$P,6,0),"")</f>
        <v>7162.01</v>
      </c>
    </row>
    <row r="1469" spans="1:4" x14ac:dyDescent="0.25">
      <c r="A1469" s="62">
        <f ca="1">VLOOKUP($A1469,'Medical Examinations'!$A:$H,2,FALSE)</f>
        <v>35.97</v>
      </c>
      <c r="B1469" s="35">
        <f ca="1">VLOOKUP($A1469,'Medical Examinations'!$A:$H,3,FALSE)</f>
        <v>4.5999999999999996</v>
      </c>
      <c r="C1469" s="61">
        <f ca="1">IFERROR(VLOOKUP($A1469,'Hospitalisation Details'!$A:$P,16,0),"")</f>
        <v>42</v>
      </c>
      <c r="D1469" s="69">
        <f ca="1">IFERROR(VLOOKUP($A1469,'Hospitalisation Details'!$A:$P,6,0),"")</f>
        <v>7160.33</v>
      </c>
    </row>
    <row r="1470" spans="1:4" x14ac:dyDescent="0.25">
      <c r="A1470" s="62">
        <f ca="1">VLOOKUP($A1470,'Medical Examinations'!$A:$H,2,FALSE)</f>
        <v>35.799999999999997</v>
      </c>
      <c r="B1470" s="35">
        <f ca="1">VLOOKUP($A1470,'Medical Examinations'!$A:$H,3,FALSE)</f>
        <v>4.42</v>
      </c>
      <c r="C1470" s="61">
        <f ca="1">IFERROR(VLOOKUP($A1470,'Hospitalisation Details'!$A:$P,16,0),"")</f>
        <v>42</v>
      </c>
      <c r="D1470" s="69">
        <f ca="1">IFERROR(VLOOKUP($A1470,'Hospitalisation Details'!$A:$P,6,0),"")</f>
        <v>7160.09</v>
      </c>
    </row>
    <row r="1471" spans="1:4" x14ac:dyDescent="0.25">
      <c r="A1471" s="62">
        <f ca="1">VLOOKUP($A1471,'Medical Examinations'!$A:$H,2,FALSE)</f>
        <v>28.31</v>
      </c>
      <c r="B1471" s="35">
        <f ca="1">VLOOKUP($A1471,'Medical Examinations'!$A:$H,3,FALSE)</f>
        <v>7.48</v>
      </c>
      <c r="C1471" s="61">
        <f ca="1">IFERROR(VLOOKUP($A1471,'Hospitalisation Details'!$A:$P,16,0),"")</f>
        <v>41</v>
      </c>
      <c r="D1471" s="69">
        <f ca="1">IFERROR(VLOOKUP($A1471,'Hospitalisation Details'!$A:$P,6,0),"")</f>
        <v>7153.55</v>
      </c>
    </row>
    <row r="1472" spans="1:4" x14ac:dyDescent="0.25">
      <c r="A1472" s="62">
        <f ca="1">VLOOKUP($A1472,'Medical Examinations'!$A:$H,2,FALSE)</f>
        <v>38.06</v>
      </c>
      <c r="B1472" s="35">
        <f ca="1">VLOOKUP($A1472,'Medical Examinations'!$A:$H,3,FALSE)</f>
        <v>10.74</v>
      </c>
      <c r="C1472" s="61">
        <f ca="1">IFERROR(VLOOKUP($A1472,'Hospitalisation Details'!$A:$P,16,0),"")</f>
        <v>44</v>
      </c>
      <c r="D1472" s="69">
        <f ca="1">IFERROR(VLOOKUP($A1472,'Hospitalisation Details'!$A:$P,6,0),"")</f>
        <v>7152.67</v>
      </c>
    </row>
    <row r="1473" spans="1:4" x14ac:dyDescent="0.25">
      <c r="A1473" s="62">
        <f ca="1">VLOOKUP($A1473,'Medical Examinations'!$A:$H,2,FALSE)</f>
        <v>28</v>
      </c>
      <c r="B1473" s="35">
        <f ca="1">VLOOKUP($A1473,'Medical Examinations'!$A:$H,3,FALSE)</f>
        <v>5.19</v>
      </c>
      <c r="C1473" s="61">
        <f ca="1">IFERROR(VLOOKUP($A1473,'Hospitalisation Details'!$A:$P,16,0),"")</f>
        <v>38</v>
      </c>
      <c r="D1473" s="69">
        <f ca="1">IFERROR(VLOOKUP($A1473,'Hospitalisation Details'!$A:$P,6,0),"")</f>
        <v>7151.09</v>
      </c>
    </row>
    <row r="1474" spans="1:4" x14ac:dyDescent="0.25">
      <c r="A1474" s="62">
        <f ca="1">VLOOKUP($A1474,'Medical Examinations'!$A:$H,2,FALSE)</f>
        <v>34.32</v>
      </c>
      <c r="B1474" s="35">
        <f ca="1">VLOOKUP($A1474,'Medical Examinations'!$A:$H,3,FALSE)</f>
        <v>9.17</v>
      </c>
      <c r="C1474" s="61">
        <f ca="1">IFERROR(VLOOKUP($A1474,'Hospitalisation Details'!$A:$P,16,0),"")</f>
        <v>44</v>
      </c>
      <c r="D1474" s="69">
        <f ca="1">IFERROR(VLOOKUP($A1474,'Hospitalisation Details'!$A:$P,6,0),"")</f>
        <v>7147.47</v>
      </c>
    </row>
    <row r="1475" spans="1:4" x14ac:dyDescent="0.25">
      <c r="A1475" s="62">
        <f ca="1">VLOOKUP($A1475,'Medical Examinations'!$A:$H,2,FALSE)</f>
        <v>22.3</v>
      </c>
      <c r="B1475" s="35">
        <f ca="1">VLOOKUP($A1475,'Medical Examinations'!$A:$H,3,FALSE)</f>
        <v>4.95</v>
      </c>
      <c r="C1475" s="61">
        <f ca="1">IFERROR(VLOOKUP($A1475,'Hospitalisation Details'!$A:$P,16,0),"")</f>
        <v>46</v>
      </c>
      <c r="D1475" s="69">
        <f ca="1">IFERROR(VLOOKUP($A1475,'Hospitalisation Details'!$A:$P,6,0),"")</f>
        <v>7147.11</v>
      </c>
    </row>
    <row r="1476" spans="1:4" x14ac:dyDescent="0.25">
      <c r="A1476" s="62">
        <f ca="1">VLOOKUP($A1476,'Medical Examinations'!$A:$H,2,FALSE)</f>
        <v>27.835000000000001</v>
      </c>
      <c r="B1476" s="35">
        <f ca="1">VLOOKUP($A1476,'Medical Examinations'!$A:$H,3,FALSE)</f>
        <v>6.03</v>
      </c>
      <c r="C1476" s="61">
        <f ca="1">IFERROR(VLOOKUP($A1476,'Hospitalisation Details'!$A:$P,16,0),"")</f>
        <v>38</v>
      </c>
      <c r="D1476" s="69">
        <f ca="1">IFERROR(VLOOKUP($A1476,'Hospitalisation Details'!$A:$P,6,0),"")</f>
        <v>7144.86</v>
      </c>
    </row>
    <row r="1477" spans="1:4" x14ac:dyDescent="0.25">
      <c r="A1477" s="62">
        <f ca="1">VLOOKUP($A1477,'Medical Examinations'!$A:$H,2,FALSE)</f>
        <v>39.229999999999997</v>
      </c>
      <c r="B1477" s="35">
        <f ca="1">VLOOKUP($A1477,'Medical Examinations'!$A:$H,3,FALSE)</f>
        <v>5.36</v>
      </c>
      <c r="C1477" s="61">
        <f ca="1">IFERROR(VLOOKUP($A1477,'Hospitalisation Details'!$A:$P,16,0),"")</f>
        <v>23</v>
      </c>
      <c r="D1477" s="69">
        <f ca="1">IFERROR(VLOOKUP($A1477,'Hospitalisation Details'!$A:$P,6,0),"")</f>
        <v>7144.4</v>
      </c>
    </row>
    <row r="1478" spans="1:4" x14ac:dyDescent="0.25">
      <c r="A1478" s="62">
        <f ca="1">VLOOKUP($A1478,'Medical Examinations'!$A:$H,2,FALSE)</f>
        <v>19.95</v>
      </c>
      <c r="B1478" s="35">
        <f ca="1">VLOOKUP($A1478,'Medical Examinations'!$A:$H,3,FALSE)</f>
        <v>6.11</v>
      </c>
      <c r="C1478" s="61">
        <f ca="1">IFERROR(VLOOKUP($A1478,'Hospitalisation Details'!$A:$P,16,0),"")</f>
        <v>38</v>
      </c>
      <c r="D1478" s="69">
        <f ca="1">IFERROR(VLOOKUP($A1478,'Hospitalisation Details'!$A:$P,6,0),"")</f>
        <v>7133.9</v>
      </c>
    </row>
    <row r="1479" spans="1:4" x14ac:dyDescent="0.25">
      <c r="A1479" s="62">
        <f ca="1">VLOOKUP($A1479,'Medical Examinations'!$A:$H,2,FALSE)</f>
        <v>34.64</v>
      </c>
      <c r="B1479" s="35">
        <f ca="1">VLOOKUP($A1479,'Medical Examinations'!$A:$H,3,FALSE)</f>
        <v>4.88</v>
      </c>
      <c r="C1479" s="61">
        <f ca="1">IFERROR(VLOOKUP($A1479,'Hospitalisation Details'!$A:$P,16,0),"")</f>
        <v>29</v>
      </c>
      <c r="D1479" s="69">
        <f ca="1">IFERROR(VLOOKUP($A1479,'Hospitalisation Details'!$A:$P,6,0),"")</f>
        <v>7128.64</v>
      </c>
    </row>
    <row r="1480" spans="1:4" x14ac:dyDescent="0.25">
      <c r="A1480" s="62">
        <f ca="1">VLOOKUP($A1480,'Medical Examinations'!$A:$H,2,FALSE)</f>
        <v>18.75</v>
      </c>
      <c r="B1480" s="35">
        <f ca="1">VLOOKUP($A1480,'Medical Examinations'!$A:$H,3,FALSE)</f>
        <v>6.72</v>
      </c>
      <c r="C1480" s="61">
        <f ca="1">IFERROR(VLOOKUP($A1480,'Hospitalisation Details'!$A:$P,16,0),"")</f>
        <v>54</v>
      </c>
      <c r="D1480" s="69">
        <f ca="1">IFERROR(VLOOKUP($A1480,'Hospitalisation Details'!$A:$P,6,0),"")</f>
        <v>7125.25</v>
      </c>
    </row>
    <row r="1481" spans="1:4" x14ac:dyDescent="0.25">
      <c r="A1481" s="62">
        <f ca="1">VLOOKUP($A1481,'Medical Examinations'!$A:$H,2,FALSE)</f>
        <v>26.48</v>
      </c>
      <c r="B1481" s="35">
        <f ca="1">VLOOKUP($A1481,'Medical Examinations'!$A:$H,3,FALSE)</f>
        <v>4.2</v>
      </c>
      <c r="C1481" s="61">
        <f ca="1">IFERROR(VLOOKUP($A1481,'Hospitalisation Details'!$A:$P,16,0),"")</f>
        <v>35</v>
      </c>
      <c r="D1481" s="69">
        <f ca="1">IFERROR(VLOOKUP($A1481,'Hospitalisation Details'!$A:$P,6,0),"")</f>
        <v>7106.81</v>
      </c>
    </row>
    <row r="1482" spans="1:4" x14ac:dyDescent="0.25">
      <c r="A1482" s="62">
        <f ca="1">VLOOKUP($A1482,'Medical Examinations'!$A:$H,2,FALSE)</f>
        <v>34.83</v>
      </c>
      <c r="B1482" s="35">
        <f ca="1">VLOOKUP($A1482,'Medical Examinations'!$A:$H,3,FALSE)</f>
        <v>5.79</v>
      </c>
      <c r="C1482" s="61">
        <f ca="1">IFERROR(VLOOKUP($A1482,'Hospitalisation Details'!$A:$P,16,0),"")</f>
        <v>30</v>
      </c>
      <c r="D1482" s="69">
        <f ca="1">IFERROR(VLOOKUP($A1482,'Hospitalisation Details'!$A:$P,6,0),"")</f>
        <v>7096.98</v>
      </c>
    </row>
    <row r="1483" spans="1:4" x14ac:dyDescent="0.25">
      <c r="A1483" s="62">
        <f ca="1">VLOOKUP($A1483,'Medical Examinations'!$A:$H,2,FALSE)</f>
        <v>25.46</v>
      </c>
      <c r="B1483" s="35">
        <f ca="1">VLOOKUP($A1483,'Medical Examinations'!$A:$H,3,FALSE)</f>
        <v>4.29</v>
      </c>
      <c r="C1483" s="61">
        <f ca="1">IFERROR(VLOOKUP($A1483,'Hospitalisation Details'!$A:$P,16,0),"")</f>
        <v>40</v>
      </c>
      <c r="D1483" s="69">
        <f ca="1">IFERROR(VLOOKUP($A1483,'Hospitalisation Details'!$A:$P,6,0),"")</f>
        <v>7077.19</v>
      </c>
    </row>
    <row r="1484" spans="1:4" x14ac:dyDescent="0.25">
      <c r="A1484" s="62">
        <f ca="1">VLOOKUP($A1484,'Medical Examinations'!$A:$H,2,FALSE)</f>
        <v>23.31</v>
      </c>
      <c r="B1484" s="35">
        <f ca="1">VLOOKUP($A1484,'Medical Examinations'!$A:$H,3,FALSE)</f>
        <v>8.27</v>
      </c>
      <c r="C1484" s="61">
        <f ca="1">IFERROR(VLOOKUP($A1484,'Hospitalisation Details'!$A:$P,16,0),"")</f>
        <v>44</v>
      </c>
      <c r="D1484" s="69">
        <f ca="1">IFERROR(VLOOKUP($A1484,'Hospitalisation Details'!$A:$P,6,0),"")</f>
        <v>7054.41</v>
      </c>
    </row>
    <row r="1485" spans="1:4" x14ac:dyDescent="0.25">
      <c r="A1485" s="62">
        <f ca="1">VLOOKUP($A1485,'Medical Examinations'!$A:$H,2,FALSE)</f>
        <v>29</v>
      </c>
      <c r="B1485" s="35">
        <f ca="1">VLOOKUP($A1485,'Medical Examinations'!$A:$H,3,FALSE)</f>
        <v>4.5599999999999996</v>
      </c>
      <c r="C1485" s="61">
        <f ca="1">IFERROR(VLOOKUP($A1485,'Hospitalisation Details'!$A:$P,16,0),"")</f>
        <v>42</v>
      </c>
      <c r="D1485" s="69">
        <f ca="1">IFERROR(VLOOKUP($A1485,'Hospitalisation Details'!$A:$P,6,0),"")</f>
        <v>7050.64</v>
      </c>
    </row>
    <row r="1486" spans="1:4" x14ac:dyDescent="0.25">
      <c r="A1486" s="62">
        <f ca="1">VLOOKUP($A1486,'Medical Examinations'!$A:$H,2,FALSE)</f>
        <v>32.869999999999997</v>
      </c>
      <c r="B1486" s="35">
        <f ca="1">VLOOKUP($A1486,'Medical Examinations'!$A:$H,3,FALSE)</f>
        <v>5.33</v>
      </c>
      <c r="C1486" s="61">
        <f ca="1">IFERROR(VLOOKUP($A1486,'Hospitalisation Details'!$A:$P,16,0),"")</f>
        <v>42</v>
      </c>
      <c r="D1486" s="69">
        <f ca="1">IFERROR(VLOOKUP($A1486,'Hospitalisation Details'!$A:$P,6,0),"")</f>
        <v>7050.02</v>
      </c>
    </row>
    <row r="1487" spans="1:4" x14ac:dyDescent="0.25">
      <c r="A1487" s="62">
        <f ca="1">VLOOKUP($A1487,'Medical Examinations'!$A:$H,2,FALSE)</f>
        <v>26.18</v>
      </c>
      <c r="B1487" s="35">
        <f ca="1">VLOOKUP($A1487,'Medical Examinations'!$A:$H,3,FALSE)</f>
        <v>5.63</v>
      </c>
      <c r="C1487" s="61">
        <f ca="1">IFERROR(VLOOKUP($A1487,'Hospitalisation Details'!$A:$P,16,0),"")</f>
        <v>42</v>
      </c>
      <c r="D1487" s="69">
        <f ca="1">IFERROR(VLOOKUP($A1487,'Hospitalisation Details'!$A:$P,6,0),"")</f>
        <v>7046.72</v>
      </c>
    </row>
    <row r="1488" spans="1:4" x14ac:dyDescent="0.25">
      <c r="A1488" s="62">
        <f ca="1">VLOOKUP($A1488,'Medical Examinations'!$A:$H,2,FALSE)</f>
        <v>25.3</v>
      </c>
      <c r="B1488" s="35">
        <f ca="1">VLOOKUP($A1488,'Medical Examinations'!$A:$H,3,FALSE)</f>
        <v>5.12</v>
      </c>
      <c r="C1488" s="61">
        <f ca="1">IFERROR(VLOOKUP($A1488,'Hospitalisation Details'!$A:$P,16,0),"")</f>
        <v>42</v>
      </c>
      <c r="D1488" s="69">
        <f ca="1">IFERROR(VLOOKUP($A1488,'Hospitalisation Details'!$A:$P,6,0),"")</f>
        <v>7045.5</v>
      </c>
    </row>
    <row r="1489" spans="1:4" x14ac:dyDescent="0.25">
      <c r="A1489" s="62">
        <f ca="1">VLOOKUP($A1489,'Medical Examinations'!$A:$H,2,FALSE)</f>
        <v>36.94</v>
      </c>
      <c r="B1489" s="35">
        <f ca="1">VLOOKUP($A1489,'Medical Examinations'!$A:$H,3,FALSE)</f>
        <v>5.15</v>
      </c>
      <c r="C1489" s="61">
        <f ca="1">IFERROR(VLOOKUP($A1489,'Hospitalisation Details'!$A:$P,16,0),"")</f>
        <v>27</v>
      </c>
      <c r="D1489" s="69">
        <f ca="1">IFERROR(VLOOKUP($A1489,'Hospitalisation Details'!$A:$P,6,0),"")</f>
        <v>7042.11</v>
      </c>
    </row>
    <row r="1490" spans="1:4" x14ac:dyDescent="0.25">
      <c r="A1490" s="62">
        <f ca="1">VLOOKUP($A1490,'Medical Examinations'!$A:$H,2,FALSE)</f>
        <v>22.86</v>
      </c>
      <c r="B1490" s="35">
        <f ca="1">VLOOKUP($A1490,'Medical Examinations'!$A:$H,3,FALSE)</f>
        <v>7.5</v>
      </c>
      <c r="C1490" s="61">
        <f ca="1">IFERROR(VLOOKUP($A1490,'Hospitalisation Details'!$A:$P,16,0),"")</f>
        <v>45</v>
      </c>
      <c r="D1490" s="69">
        <f ca="1">IFERROR(VLOOKUP($A1490,'Hospitalisation Details'!$A:$P,6,0),"")</f>
        <v>7033.08</v>
      </c>
    </row>
    <row r="1491" spans="1:4" x14ac:dyDescent="0.25">
      <c r="A1491" s="62">
        <f ca="1">VLOOKUP($A1491,'Medical Examinations'!$A:$H,2,FALSE)</f>
        <v>18.760000000000002</v>
      </c>
      <c r="B1491" s="35">
        <f ca="1">VLOOKUP($A1491,'Medical Examinations'!$A:$H,3,FALSE)</f>
        <v>4.88</v>
      </c>
      <c r="C1491" s="61">
        <f ca="1">IFERROR(VLOOKUP($A1491,'Hospitalisation Details'!$A:$P,16,0),"")</f>
        <v>53</v>
      </c>
      <c r="D1491" s="69">
        <f ca="1">IFERROR(VLOOKUP($A1491,'Hospitalisation Details'!$A:$P,6,0),"")</f>
        <v>7003.1</v>
      </c>
    </row>
    <row r="1492" spans="1:4" x14ac:dyDescent="0.25">
      <c r="A1492" s="62">
        <f ca="1">VLOOKUP($A1492,'Medical Examinations'!$A:$H,2,FALSE)</f>
        <v>24.36</v>
      </c>
      <c r="B1492" s="35">
        <f ca="1">VLOOKUP($A1492,'Medical Examinations'!$A:$H,3,FALSE)</f>
        <v>5.57</v>
      </c>
      <c r="C1492" s="61">
        <f ca="1">IFERROR(VLOOKUP($A1492,'Hospitalisation Details'!$A:$P,16,0),"")</f>
        <v>40</v>
      </c>
      <c r="D1492" s="69">
        <f ca="1">IFERROR(VLOOKUP($A1492,'Hospitalisation Details'!$A:$P,6,0),"")</f>
        <v>6989.95</v>
      </c>
    </row>
    <row r="1493" spans="1:4" x14ac:dyDescent="0.25">
      <c r="A1493" s="62">
        <f ca="1">VLOOKUP($A1493,'Medical Examinations'!$A:$H,2,FALSE)</f>
        <v>32.299999999999997</v>
      </c>
      <c r="B1493" s="35">
        <f ca="1">VLOOKUP($A1493,'Medical Examinations'!$A:$H,3,FALSE)</f>
        <v>5.31</v>
      </c>
      <c r="C1493" s="61">
        <f ca="1">IFERROR(VLOOKUP($A1493,'Hospitalisation Details'!$A:$P,16,0),"")</f>
        <v>40</v>
      </c>
      <c r="D1493" s="69">
        <f ca="1">IFERROR(VLOOKUP($A1493,'Hospitalisation Details'!$A:$P,6,0),"")</f>
        <v>6986.7</v>
      </c>
    </row>
    <row r="1494" spans="1:4" x14ac:dyDescent="0.25">
      <c r="A1494" s="62">
        <f ca="1">VLOOKUP($A1494,'Medical Examinations'!$A:$H,2,FALSE)</f>
        <v>22.704999999999998</v>
      </c>
      <c r="B1494" s="35">
        <f ca="1">VLOOKUP($A1494,'Medical Examinations'!$A:$H,3,FALSE)</f>
        <v>4.57</v>
      </c>
      <c r="C1494" s="61">
        <f ca="1">IFERROR(VLOOKUP($A1494,'Hospitalisation Details'!$A:$P,16,0),"")</f>
        <v>37</v>
      </c>
      <c r="D1494" s="69">
        <f ca="1">IFERROR(VLOOKUP($A1494,'Hospitalisation Details'!$A:$P,6,0),"")</f>
        <v>6985.51</v>
      </c>
    </row>
    <row r="1495" spans="1:4" x14ac:dyDescent="0.25">
      <c r="A1495" s="62">
        <f ca="1">VLOOKUP($A1495,'Medical Examinations'!$A:$H,2,FALSE)</f>
        <v>21.79</v>
      </c>
      <c r="B1495" s="35">
        <f ca="1">VLOOKUP($A1495,'Medical Examinations'!$A:$H,3,FALSE)</f>
        <v>8.6999999999999993</v>
      </c>
      <c r="C1495" s="61">
        <f ca="1">IFERROR(VLOOKUP($A1495,'Hospitalisation Details'!$A:$P,16,0),"")</f>
        <v>48</v>
      </c>
      <c r="D1495" s="69">
        <f ca="1">IFERROR(VLOOKUP($A1495,'Hospitalisation Details'!$A:$P,6,0),"")</f>
        <v>6965.21</v>
      </c>
    </row>
    <row r="1496" spans="1:4" x14ac:dyDescent="0.25">
      <c r="A1496" s="62">
        <f ca="1">VLOOKUP($A1496,'Medical Examinations'!$A:$H,2,FALSE)</f>
        <v>24.52</v>
      </c>
      <c r="B1496" s="35">
        <f ca="1">VLOOKUP($A1496,'Medical Examinations'!$A:$H,3,FALSE)</f>
        <v>4.76</v>
      </c>
      <c r="C1496" s="61">
        <f ca="1">IFERROR(VLOOKUP($A1496,'Hospitalisation Details'!$A:$P,16,0),"")</f>
        <v>42</v>
      </c>
      <c r="D1496" s="69">
        <f ca="1">IFERROR(VLOOKUP($A1496,'Hospitalisation Details'!$A:$P,6,0),"")</f>
        <v>6951.12</v>
      </c>
    </row>
    <row r="1497" spans="1:4" x14ac:dyDescent="0.25">
      <c r="A1497" s="62">
        <f ca="1">VLOOKUP($A1497,'Medical Examinations'!$A:$H,2,FALSE)</f>
        <v>39.520000000000003</v>
      </c>
      <c r="B1497" s="35">
        <f ca="1">VLOOKUP($A1497,'Medical Examinations'!$A:$H,3,FALSE)</f>
        <v>11.81</v>
      </c>
      <c r="C1497" s="61">
        <f ca="1">IFERROR(VLOOKUP($A1497,'Hospitalisation Details'!$A:$P,16,0),"")</f>
        <v>44</v>
      </c>
      <c r="D1497" s="69">
        <f ca="1">IFERROR(VLOOKUP($A1497,'Hospitalisation Details'!$A:$P,6,0),"")</f>
        <v>6948.7</v>
      </c>
    </row>
    <row r="1498" spans="1:4" x14ac:dyDescent="0.25">
      <c r="A1498" s="62">
        <f ca="1">VLOOKUP($A1498,'Medical Examinations'!$A:$H,2,FALSE)</f>
        <v>24.49</v>
      </c>
      <c r="B1498" s="35">
        <f ca="1">VLOOKUP($A1498,'Medical Examinations'!$A:$H,3,FALSE)</f>
        <v>4.67</v>
      </c>
      <c r="C1498" s="61">
        <f ca="1">IFERROR(VLOOKUP($A1498,'Hospitalisation Details'!$A:$P,16,0),"")</f>
        <v>42</v>
      </c>
      <c r="D1498" s="69">
        <f ca="1">IFERROR(VLOOKUP($A1498,'Hospitalisation Details'!$A:$P,6,0),"")</f>
        <v>6940.94</v>
      </c>
    </row>
    <row r="1499" spans="1:4" x14ac:dyDescent="0.25">
      <c r="A1499" s="62">
        <f ca="1">VLOOKUP($A1499,'Medical Examinations'!$A:$H,2,FALSE)</f>
        <v>26.315000000000001</v>
      </c>
      <c r="B1499" s="35">
        <f ca="1">VLOOKUP($A1499,'Medical Examinations'!$A:$H,3,FALSE)</f>
        <v>6.02</v>
      </c>
      <c r="C1499" s="61">
        <f ca="1">IFERROR(VLOOKUP($A1499,'Hospitalisation Details'!$A:$P,16,0),"")</f>
        <v>42</v>
      </c>
      <c r="D1499" s="69">
        <f ca="1">IFERROR(VLOOKUP($A1499,'Hospitalisation Details'!$A:$P,6,0),"")</f>
        <v>6940.91</v>
      </c>
    </row>
    <row r="1500" spans="1:4" x14ac:dyDescent="0.25">
      <c r="A1500" s="62">
        <f ca="1">VLOOKUP($A1500,'Medical Examinations'!$A:$H,2,FALSE)</f>
        <v>22.58</v>
      </c>
      <c r="B1500" s="35">
        <f ca="1">VLOOKUP($A1500,'Medical Examinations'!$A:$H,3,FALSE)</f>
        <v>7.46</v>
      </c>
      <c r="C1500" s="61">
        <f ca="1">IFERROR(VLOOKUP($A1500,'Hospitalisation Details'!$A:$P,16,0),"")</f>
        <v>44</v>
      </c>
      <c r="D1500" s="69">
        <f ca="1">IFERROR(VLOOKUP($A1500,'Hospitalisation Details'!$A:$P,6,0),"")</f>
        <v>6938.11</v>
      </c>
    </row>
    <row r="1501" spans="1:4" x14ac:dyDescent="0.25">
      <c r="A1501" s="62">
        <f ca="1">VLOOKUP($A1501,'Medical Examinations'!$A:$H,2,FALSE)</f>
        <v>19.475000000000001</v>
      </c>
      <c r="B1501" s="35">
        <f ca="1">VLOOKUP($A1501,'Medical Examinations'!$A:$H,3,FALSE)</f>
        <v>4.74</v>
      </c>
      <c r="C1501" s="61">
        <f ca="1">IFERROR(VLOOKUP($A1501,'Hospitalisation Details'!$A:$P,16,0),"")</f>
        <v>38</v>
      </c>
      <c r="D1501" s="69">
        <f ca="1">IFERROR(VLOOKUP($A1501,'Hospitalisation Details'!$A:$P,6,0),"")</f>
        <v>6933.24</v>
      </c>
    </row>
    <row r="1502" spans="1:4" x14ac:dyDescent="0.25">
      <c r="A1502" s="62">
        <f ca="1">VLOOKUP($A1502,'Medical Examinations'!$A:$H,2,FALSE)</f>
        <v>26.33</v>
      </c>
      <c r="B1502" s="35">
        <f ca="1">VLOOKUP($A1502,'Medical Examinations'!$A:$H,3,FALSE)</f>
        <v>4.79</v>
      </c>
      <c r="C1502" s="61">
        <f ca="1">IFERROR(VLOOKUP($A1502,'Hospitalisation Details'!$A:$P,16,0),"")</f>
        <v>33</v>
      </c>
      <c r="D1502" s="69">
        <f ca="1">IFERROR(VLOOKUP($A1502,'Hospitalisation Details'!$A:$P,6,0),"")</f>
        <v>6895.19</v>
      </c>
    </row>
    <row r="1503" spans="1:4" x14ac:dyDescent="0.25">
      <c r="A1503" s="62">
        <f ca="1">VLOOKUP($A1503,'Medical Examinations'!$A:$H,2,FALSE)</f>
        <v>17.29</v>
      </c>
      <c r="B1503" s="35">
        <f ca="1">VLOOKUP($A1503,'Medical Examinations'!$A:$H,3,FALSE)</f>
        <v>5.35</v>
      </c>
      <c r="C1503" s="61">
        <f ca="1">IFERROR(VLOOKUP($A1503,'Hospitalisation Details'!$A:$P,16,0),"")</f>
        <v>37</v>
      </c>
      <c r="D1503" s="69">
        <f ca="1">IFERROR(VLOOKUP($A1503,'Hospitalisation Details'!$A:$P,6,0),"")</f>
        <v>6877.98</v>
      </c>
    </row>
    <row r="1504" spans="1:4" x14ac:dyDescent="0.25">
      <c r="A1504" s="62">
        <f ca="1">VLOOKUP($A1504,'Medical Examinations'!$A:$H,2,FALSE)</f>
        <v>42.88</v>
      </c>
      <c r="B1504" s="35">
        <f ca="1">VLOOKUP($A1504,'Medical Examinations'!$A:$H,3,FALSE)</f>
        <v>4.87</v>
      </c>
      <c r="C1504" s="61">
        <f ca="1">IFERROR(VLOOKUP($A1504,'Hospitalisation Details'!$A:$P,16,0),"")</f>
        <v>18</v>
      </c>
      <c r="D1504" s="69">
        <f ca="1">IFERROR(VLOOKUP($A1504,'Hospitalisation Details'!$A:$P,6,0),"")</f>
        <v>6876.53</v>
      </c>
    </row>
    <row r="1505" spans="1:4" x14ac:dyDescent="0.25">
      <c r="A1505" s="62">
        <f ca="1">VLOOKUP($A1505,'Medical Examinations'!$A:$H,2,FALSE)</f>
        <v>32.200000000000003</v>
      </c>
      <c r="B1505" s="35">
        <f ca="1">VLOOKUP($A1505,'Medical Examinations'!$A:$H,3,FALSE)</f>
        <v>10.09</v>
      </c>
      <c r="C1505" s="61">
        <f ca="1">IFERROR(VLOOKUP($A1505,'Hospitalisation Details'!$A:$P,16,0),"")</f>
        <v>41</v>
      </c>
      <c r="D1505" s="69">
        <f ca="1">IFERROR(VLOOKUP($A1505,'Hospitalisation Details'!$A:$P,6,0),"")</f>
        <v>6875.96</v>
      </c>
    </row>
    <row r="1506" spans="1:4" x14ac:dyDescent="0.25">
      <c r="A1506" s="62">
        <f ca="1">VLOOKUP($A1506,'Medical Examinations'!$A:$H,2,FALSE)</f>
        <v>18.75</v>
      </c>
      <c r="B1506" s="35">
        <f ca="1">VLOOKUP($A1506,'Medical Examinations'!$A:$H,3,FALSE)</f>
        <v>5.47</v>
      </c>
      <c r="C1506" s="61">
        <f ca="1">IFERROR(VLOOKUP($A1506,'Hospitalisation Details'!$A:$P,16,0),"")</f>
        <v>53</v>
      </c>
      <c r="D1506" s="69">
        <f ca="1">IFERROR(VLOOKUP($A1506,'Hospitalisation Details'!$A:$P,6,0),"")</f>
        <v>6868.39</v>
      </c>
    </row>
    <row r="1507" spans="1:4" x14ac:dyDescent="0.25">
      <c r="A1507" s="62">
        <f ca="1">VLOOKUP($A1507,'Medical Examinations'!$A:$H,2,FALSE)</f>
        <v>22.36</v>
      </c>
      <c r="B1507" s="35">
        <f ca="1">VLOOKUP($A1507,'Medical Examinations'!$A:$H,3,FALSE)</f>
        <v>8.6</v>
      </c>
      <c r="C1507" s="61">
        <f ca="1">IFERROR(VLOOKUP($A1507,'Hospitalisation Details'!$A:$P,16,0),"")</f>
        <v>44</v>
      </c>
      <c r="D1507" s="69">
        <f ca="1">IFERROR(VLOOKUP($A1507,'Hospitalisation Details'!$A:$P,6,0),"")</f>
        <v>6863.49</v>
      </c>
    </row>
    <row r="1508" spans="1:4" x14ac:dyDescent="0.25">
      <c r="A1508" s="62">
        <f ca="1">VLOOKUP($A1508,'Medical Examinations'!$A:$H,2,FALSE)</f>
        <v>23.94</v>
      </c>
      <c r="B1508" s="35">
        <f ca="1">VLOOKUP($A1508,'Medical Examinations'!$A:$H,3,FALSE)</f>
        <v>10.74</v>
      </c>
      <c r="C1508" s="61">
        <f ca="1">IFERROR(VLOOKUP($A1508,'Hospitalisation Details'!$A:$P,16,0),"")</f>
        <v>41</v>
      </c>
      <c r="D1508" s="69">
        <f ca="1">IFERROR(VLOOKUP($A1508,'Hospitalisation Details'!$A:$P,6,0),"")</f>
        <v>6858.48</v>
      </c>
    </row>
    <row r="1509" spans="1:4" x14ac:dyDescent="0.25">
      <c r="A1509" s="62">
        <f ca="1">VLOOKUP($A1509,'Medical Examinations'!$A:$H,2,FALSE)</f>
        <v>30.1</v>
      </c>
      <c r="B1509" s="35">
        <f ca="1">VLOOKUP($A1509,'Medical Examinations'!$A:$H,3,FALSE)</f>
        <v>4.3899999999999997</v>
      </c>
      <c r="C1509" s="61">
        <f ca="1">IFERROR(VLOOKUP($A1509,'Hospitalisation Details'!$A:$P,16,0),"")</f>
        <v>43</v>
      </c>
      <c r="D1509" s="69">
        <f ca="1">IFERROR(VLOOKUP($A1509,'Hospitalisation Details'!$A:$P,6,0),"")</f>
        <v>6849.03</v>
      </c>
    </row>
    <row r="1510" spans="1:4" x14ac:dyDescent="0.25">
      <c r="A1510" s="62">
        <f ca="1">VLOOKUP($A1510,'Medical Examinations'!$A:$H,2,FALSE)</f>
        <v>21.93</v>
      </c>
      <c r="B1510" s="35">
        <f ca="1">VLOOKUP($A1510,'Medical Examinations'!$A:$H,3,FALSE)</f>
        <v>6.3</v>
      </c>
      <c r="C1510" s="61">
        <f ca="1">IFERROR(VLOOKUP($A1510,'Hospitalisation Details'!$A:$P,16,0),"")</f>
        <v>45</v>
      </c>
      <c r="D1510" s="69">
        <f ca="1">IFERROR(VLOOKUP($A1510,'Hospitalisation Details'!$A:$P,6,0),"")</f>
        <v>6843.17</v>
      </c>
    </row>
    <row r="1511" spans="1:4" x14ac:dyDescent="0.25">
      <c r="A1511" s="62">
        <f ca="1">VLOOKUP($A1511,'Medical Examinations'!$A:$H,2,FALSE)</f>
        <v>39.75</v>
      </c>
      <c r="B1511" s="35">
        <f ca="1">VLOOKUP($A1511,'Medical Examinations'!$A:$H,3,FALSE)</f>
        <v>5.41</v>
      </c>
      <c r="C1511" s="61">
        <f ca="1">IFERROR(VLOOKUP($A1511,'Hospitalisation Details'!$A:$P,16,0),"")</f>
        <v>22</v>
      </c>
      <c r="D1511" s="69">
        <f ca="1">IFERROR(VLOOKUP($A1511,'Hospitalisation Details'!$A:$P,6,0),"")</f>
        <v>6842.28</v>
      </c>
    </row>
    <row r="1512" spans="1:4" x14ac:dyDescent="0.25">
      <c r="A1512" s="62">
        <f ca="1">VLOOKUP($A1512,'Medical Examinations'!$A:$H,2,FALSE)</f>
        <v>26.03</v>
      </c>
      <c r="B1512" s="35">
        <f ca="1">VLOOKUP($A1512,'Medical Examinations'!$A:$H,3,FALSE)</f>
        <v>4.47</v>
      </c>
      <c r="C1512" s="61">
        <f ca="1">IFERROR(VLOOKUP($A1512,'Hospitalisation Details'!$A:$P,16,0),"")</f>
        <v>43</v>
      </c>
      <c r="D1512" s="69">
        <f ca="1">IFERROR(VLOOKUP($A1512,'Hospitalisation Details'!$A:$P,6,0),"")</f>
        <v>6837.37</v>
      </c>
    </row>
    <row r="1513" spans="1:4" x14ac:dyDescent="0.25">
      <c r="A1513" s="62">
        <f ca="1">VLOOKUP($A1513,'Medical Examinations'!$A:$H,2,FALSE)</f>
        <v>34.51</v>
      </c>
      <c r="B1513" s="35">
        <f ca="1">VLOOKUP($A1513,'Medical Examinations'!$A:$H,3,FALSE)</f>
        <v>6.26</v>
      </c>
      <c r="C1513" s="61">
        <f ca="1">IFERROR(VLOOKUP($A1513,'Hospitalisation Details'!$A:$P,16,0),"")</f>
        <v>28</v>
      </c>
      <c r="D1513" s="69">
        <f ca="1">IFERROR(VLOOKUP($A1513,'Hospitalisation Details'!$A:$P,6,0),"")</f>
        <v>6827.69</v>
      </c>
    </row>
    <row r="1514" spans="1:4" x14ac:dyDescent="0.25">
      <c r="A1514" s="62">
        <f ca="1">VLOOKUP($A1514,'Medical Examinations'!$A:$H,2,FALSE)</f>
        <v>19.32</v>
      </c>
      <c r="B1514" s="35">
        <f ca="1">VLOOKUP($A1514,'Medical Examinations'!$A:$H,3,FALSE)</f>
        <v>11.58</v>
      </c>
      <c r="C1514" s="61">
        <f ca="1">IFERROR(VLOOKUP($A1514,'Hospitalisation Details'!$A:$P,16,0),"")</f>
        <v>47</v>
      </c>
      <c r="D1514" s="69">
        <f ca="1">IFERROR(VLOOKUP($A1514,'Hospitalisation Details'!$A:$P,6,0),"")</f>
        <v>6809.46</v>
      </c>
    </row>
    <row r="1515" spans="1:4" x14ac:dyDescent="0.25">
      <c r="A1515" s="62">
        <f ca="1">VLOOKUP($A1515,'Medical Examinations'!$A:$H,2,FALSE)</f>
        <v>28.5</v>
      </c>
      <c r="B1515" s="35">
        <f ca="1">VLOOKUP($A1515,'Medical Examinations'!$A:$H,3,FALSE)</f>
        <v>4.3600000000000003</v>
      </c>
      <c r="C1515" s="61">
        <f ca="1">IFERROR(VLOOKUP($A1515,'Hospitalisation Details'!$A:$P,16,0),"")</f>
        <v>31</v>
      </c>
      <c r="D1515" s="69">
        <f ca="1">IFERROR(VLOOKUP($A1515,'Hospitalisation Details'!$A:$P,6,0),"")</f>
        <v>6799.46</v>
      </c>
    </row>
    <row r="1516" spans="1:4" x14ac:dyDescent="0.25">
      <c r="A1516" s="62">
        <f ca="1">VLOOKUP($A1516,'Medical Examinations'!$A:$H,2,FALSE)</f>
        <v>30.875</v>
      </c>
      <c r="B1516" s="35">
        <f ca="1">VLOOKUP($A1516,'Medical Examinations'!$A:$H,3,FALSE)</f>
        <v>4.1399999999999997</v>
      </c>
      <c r="C1516" s="61">
        <f ca="1">IFERROR(VLOOKUP($A1516,'Hospitalisation Details'!$A:$P,16,0),"")</f>
        <v>37</v>
      </c>
      <c r="D1516" s="69">
        <f ca="1">IFERROR(VLOOKUP($A1516,'Hospitalisation Details'!$A:$P,6,0),"")</f>
        <v>6796.86</v>
      </c>
    </row>
    <row r="1517" spans="1:4" x14ac:dyDescent="0.25">
      <c r="A1517" s="62">
        <f ca="1">VLOOKUP($A1517,'Medical Examinations'!$A:$H,2,FALSE)</f>
        <v>24.02</v>
      </c>
      <c r="B1517" s="35">
        <f ca="1">VLOOKUP($A1517,'Medical Examinations'!$A:$H,3,FALSE)</f>
        <v>4.38</v>
      </c>
      <c r="C1517" s="61">
        <f ca="1">IFERROR(VLOOKUP($A1517,'Hospitalisation Details'!$A:$P,16,0),"")</f>
        <v>42</v>
      </c>
      <c r="D1517" s="69">
        <f ca="1">IFERROR(VLOOKUP($A1517,'Hospitalisation Details'!$A:$P,6,0),"")</f>
        <v>6781.52</v>
      </c>
    </row>
    <row r="1518" spans="1:4" x14ac:dyDescent="0.25">
      <c r="A1518" s="62">
        <f ca="1">VLOOKUP($A1518,'Medical Examinations'!$A:$H,2,FALSE)</f>
        <v>36.08</v>
      </c>
      <c r="B1518" s="35">
        <f ca="1">VLOOKUP($A1518,'Medical Examinations'!$A:$H,3,FALSE)</f>
        <v>11.61</v>
      </c>
      <c r="C1518" s="61">
        <f ca="1">IFERROR(VLOOKUP($A1518,'Hospitalisation Details'!$A:$P,16,0),"")</f>
        <v>41</v>
      </c>
      <c r="D1518" s="69">
        <f ca="1">IFERROR(VLOOKUP($A1518,'Hospitalisation Details'!$A:$P,6,0),"")</f>
        <v>6781.35</v>
      </c>
    </row>
    <row r="1519" spans="1:4" x14ac:dyDescent="0.25">
      <c r="A1519" s="62">
        <f ca="1">VLOOKUP($A1519,'Medical Examinations'!$A:$H,2,FALSE)</f>
        <v>32.200000000000003</v>
      </c>
      <c r="B1519" s="35">
        <f ca="1">VLOOKUP($A1519,'Medical Examinations'!$A:$H,3,FALSE)</f>
        <v>10.59</v>
      </c>
      <c r="C1519" s="61">
        <f ca="1">IFERROR(VLOOKUP($A1519,'Hospitalisation Details'!$A:$P,16,0),"")</f>
        <v>41</v>
      </c>
      <c r="D1519" s="69">
        <f ca="1">IFERROR(VLOOKUP($A1519,'Hospitalisation Details'!$A:$P,6,0),"")</f>
        <v>6775.96</v>
      </c>
    </row>
    <row r="1520" spans="1:4" x14ac:dyDescent="0.25">
      <c r="A1520" s="62">
        <f ca="1">VLOOKUP($A1520,'Medical Examinations'!$A:$H,2,FALSE)</f>
        <v>28.05</v>
      </c>
      <c r="B1520" s="35">
        <f ca="1">VLOOKUP($A1520,'Medical Examinations'!$A:$H,3,FALSE)</f>
        <v>11.85</v>
      </c>
      <c r="C1520" s="61">
        <f ca="1">IFERROR(VLOOKUP($A1520,'Hospitalisation Details'!$A:$P,16,0),"")</f>
        <v>41</v>
      </c>
      <c r="D1520" s="69">
        <f ca="1">IFERROR(VLOOKUP($A1520,'Hospitalisation Details'!$A:$P,6,0),"")</f>
        <v>6770.19</v>
      </c>
    </row>
    <row r="1521" spans="1:4" x14ac:dyDescent="0.25">
      <c r="A1521" s="62">
        <f ca="1">VLOOKUP($A1521,'Medical Examinations'!$A:$H,2,FALSE)</f>
        <v>19</v>
      </c>
      <c r="B1521" s="35">
        <f ca="1">VLOOKUP($A1521,'Medical Examinations'!$A:$H,3,FALSE)</f>
        <v>5.46</v>
      </c>
      <c r="C1521" s="61">
        <f ca="1">IFERROR(VLOOKUP($A1521,'Hospitalisation Details'!$A:$P,16,0),"")</f>
        <v>34</v>
      </c>
      <c r="D1521" s="69">
        <f ca="1">IFERROR(VLOOKUP($A1521,'Hospitalisation Details'!$A:$P,6,0),"")</f>
        <v>6753.04</v>
      </c>
    </row>
    <row r="1522" spans="1:4" x14ac:dyDescent="0.25">
      <c r="A1522" s="62">
        <f ca="1">VLOOKUP($A1522,'Medical Examinations'!$A:$H,2,FALSE)</f>
        <v>16.13</v>
      </c>
      <c r="B1522" s="35">
        <f ca="1">VLOOKUP($A1522,'Medical Examinations'!$A:$H,3,FALSE)</f>
        <v>4.54</v>
      </c>
      <c r="C1522" s="61">
        <f ca="1">IFERROR(VLOOKUP($A1522,'Hospitalisation Details'!$A:$P,16,0),"")</f>
        <v>56</v>
      </c>
      <c r="D1522" s="69">
        <f ca="1">IFERROR(VLOOKUP($A1522,'Hospitalisation Details'!$A:$P,6,0),"")</f>
        <v>6750.27</v>
      </c>
    </row>
    <row r="1523" spans="1:4" x14ac:dyDescent="0.25">
      <c r="A1523" s="62">
        <f ca="1">VLOOKUP($A1523,'Medical Examinations'!$A:$H,2,FALSE)</f>
        <v>18.77</v>
      </c>
      <c r="B1523" s="35">
        <f ca="1">VLOOKUP($A1523,'Medical Examinations'!$A:$H,3,FALSE)</f>
        <v>11.98</v>
      </c>
      <c r="C1523" s="61">
        <f ca="1">IFERROR(VLOOKUP($A1523,'Hospitalisation Details'!$A:$P,16,0),"")</f>
        <v>52</v>
      </c>
      <c r="D1523" s="69">
        <f ca="1">IFERROR(VLOOKUP($A1523,'Hospitalisation Details'!$A:$P,6,0),"")</f>
        <v>6749.63</v>
      </c>
    </row>
    <row r="1524" spans="1:4" x14ac:dyDescent="0.25">
      <c r="A1524" s="62">
        <f ca="1">VLOOKUP($A1524,'Medical Examinations'!$A:$H,2,FALSE)</f>
        <v>28.88</v>
      </c>
      <c r="B1524" s="35">
        <f ca="1">VLOOKUP($A1524,'Medical Examinations'!$A:$H,3,FALSE)</f>
        <v>6.59</v>
      </c>
      <c r="C1524" s="61">
        <f ca="1">IFERROR(VLOOKUP($A1524,'Hospitalisation Details'!$A:$P,16,0),"")</f>
        <v>37</v>
      </c>
      <c r="D1524" s="69">
        <f ca="1">IFERROR(VLOOKUP($A1524,'Hospitalisation Details'!$A:$P,6,0),"")</f>
        <v>6748.59</v>
      </c>
    </row>
    <row r="1525" spans="1:4" x14ac:dyDescent="0.25">
      <c r="A1525" s="62">
        <f ca="1">VLOOKUP($A1525,'Medical Examinations'!$A:$H,2,FALSE)</f>
        <v>27.55</v>
      </c>
      <c r="B1525" s="35">
        <f ca="1">VLOOKUP($A1525,'Medical Examinations'!$A:$H,3,FALSE)</f>
        <v>10.83</v>
      </c>
      <c r="C1525" s="61">
        <f ca="1">IFERROR(VLOOKUP($A1525,'Hospitalisation Details'!$A:$P,16,0),"")</f>
        <v>36</v>
      </c>
      <c r="D1525" s="69">
        <f ca="1">IFERROR(VLOOKUP($A1525,'Hospitalisation Details'!$A:$P,6,0),"")</f>
        <v>6746.74</v>
      </c>
    </row>
    <row r="1526" spans="1:4" x14ac:dyDescent="0.25">
      <c r="A1526" s="62">
        <f ca="1">VLOOKUP($A1526,'Medical Examinations'!$A:$H,2,FALSE)</f>
        <v>15.6</v>
      </c>
      <c r="B1526" s="35">
        <f ca="1">VLOOKUP($A1526,'Medical Examinations'!$A:$H,3,FALSE)</f>
        <v>8.6</v>
      </c>
      <c r="C1526" s="61">
        <f ca="1">IFERROR(VLOOKUP($A1526,'Hospitalisation Details'!$A:$P,16,0),"")</f>
        <v>54</v>
      </c>
      <c r="D1526" s="69">
        <f ca="1">IFERROR(VLOOKUP($A1526,'Hospitalisation Details'!$A:$P,6,0),"")</f>
        <v>6738.84</v>
      </c>
    </row>
    <row r="1527" spans="1:4" x14ac:dyDescent="0.25">
      <c r="A1527" s="62">
        <f ca="1">VLOOKUP($A1527,'Medical Examinations'!$A:$H,2,FALSE)</f>
        <v>21.99</v>
      </c>
      <c r="B1527" s="35">
        <f ca="1">VLOOKUP($A1527,'Medical Examinations'!$A:$H,3,FALSE)</f>
        <v>11.17</v>
      </c>
      <c r="C1527" s="61">
        <f ca="1">IFERROR(VLOOKUP($A1527,'Hospitalisation Details'!$A:$P,16,0),"")</f>
        <v>44</v>
      </c>
      <c r="D1527" s="69">
        <f ca="1">IFERROR(VLOOKUP($A1527,'Hospitalisation Details'!$A:$P,6,0),"")</f>
        <v>6737.98</v>
      </c>
    </row>
    <row r="1528" spans="1:4" x14ac:dyDescent="0.25">
      <c r="A1528" s="62">
        <f ca="1">VLOOKUP($A1528,'Medical Examinations'!$A:$H,2,FALSE)</f>
        <v>34.85</v>
      </c>
      <c r="B1528" s="35">
        <f ca="1">VLOOKUP($A1528,'Medical Examinations'!$A:$H,3,FALSE)</f>
        <v>5.75</v>
      </c>
      <c r="C1528" s="61">
        <f ca="1">IFERROR(VLOOKUP($A1528,'Hospitalisation Details'!$A:$P,16,0),"")</f>
        <v>28</v>
      </c>
      <c r="D1528" s="69">
        <f ca="1">IFERROR(VLOOKUP($A1528,'Hospitalisation Details'!$A:$P,6,0),"")</f>
        <v>6721.37</v>
      </c>
    </row>
    <row r="1529" spans="1:4" x14ac:dyDescent="0.25">
      <c r="A1529" s="62">
        <f ca="1">VLOOKUP($A1529,'Medical Examinations'!$A:$H,2,FALSE)</f>
        <v>24.51</v>
      </c>
      <c r="B1529" s="35">
        <f ca="1">VLOOKUP($A1529,'Medical Examinations'!$A:$H,3,FALSE)</f>
        <v>4.83</v>
      </c>
      <c r="C1529" s="61">
        <f ca="1">IFERROR(VLOOKUP($A1529,'Hospitalisation Details'!$A:$P,16,0),"")</f>
        <v>39</v>
      </c>
      <c r="D1529" s="69">
        <f ca="1">IFERROR(VLOOKUP($A1529,'Hospitalisation Details'!$A:$P,6,0),"")</f>
        <v>6710.19</v>
      </c>
    </row>
    <row r="1530" spans="1:4" x14ac:dyDescent="0.25">
      <c r="A1530" s="62">
        <f ca="1">VLOOKUP($A1530,'Medical Examinations'!$A:$H,2,FALSE)</f>
        <v>19.399999999999999</v>
      </c>
      <c r="B1530" s="35">
        <f ca="1">VLOOKUP($A1530,'Medical Examinations'!$A:$H,3,FALSE)</f>
        <v>11.93</v>
      </c>
      <c r="C1530" s="61">
        <f ca="1">IFERROR(VLOOKUP($A1530,'Hospitalisation Details'!$A:$P,16,0),"")</f>
        <v>51</v>
      </c>
      <c r="D1530" s="69">
        <f ca="1">IFERROR(VLOOKUP($A1530,'Hospitalisation Details'!$A:$P,6,0),"")</f>
        <v>6706.47</v>
      </c>
    </row>
    <row r="1531" spans="1:4" x14ac:dyDescent="0.25">
      <c r="A1531" s="62">
        <f ca="1">VLOOKUP($A1531,'Medical Examinations'!$A:$H,2,FALSE)</f>
        <v>15.1</v>
      </c>
      <c r="B1531" s="35">
        <f ca="1">VLOOKUP($A1531,'Medical Examinations'!$A:$H,3,FALSE)</f>
        <v>8.41</v>
      </c>
      <c r="C1531" s="61">
        <f ca="1">IFERROR(VLOOKUP($A1531,'Hospitalisation Details'!$A:$P,16,0),"")</f>
        <v>54</v>
      </c>
      <c r="D1531" s="69">
        <f ca="1">IFERROR(VLOOKUP($A1531,'Hospitalisation Details'!$A:$P,6,0),"")</f>
        <v>6700.56</v>
      </c>
    </row>
    <row r="1532" spans="1:4" x14ac:dyDescent="0.25">
      <c r="A1532" s="62">
        <f ca="1">VLOOKUP($A1532,'Medical Examinations'!$A:$H,2,FALSE)</f>
        <v>23.37</v>
      </c>
      <c r="B1532" s="35">
        <f ca="1">VLOOKUP($A1532,'Medical Examinations'!$A:$H,3,FALSE)</f>
        <v>5.59</v>
      </c>
      <c r="C1532" s="61">
        <f ca="1">IFERROR(VLOOKUP($A1532,'Hospitalisation Details'!$A:$P,16,0),"")</f>
        <v>37</v>
      </c>
      <c r="D1532" s="69">
        <f ca="1">IFERROR(VLOOKUP($A1532,'Hospitalisation Details'!$A:$P,6,0),"")</f>
        <v>6686.43</v>
      </c>
    </row>
    <row r="1533" spans="1:4" x14ac:dyDescent="0.25">
      <c r="A1533" s="62">
        <f ca="1">VLOOKUP($A1533,'Medical Examinations'!$A:$H,2,FALSE)</f>
        <v>42.4</v>
      </c>
      <c r="B1533" s="35">
        <f ca="1">VLOOKUP($A1533,'Medical Examinations'!$A:$H,3,FALSE)</f>
        <v>4.0599999999999996</v>
      </c>
      <c r="C1533" s="61">
        <f ca="1">IFERROR(VLOOKUP($A1533,'Hospitalisation Details'!$A:$P,16,0),"")</f>
        <v>33</v>
      </c>
      <c r="D1533" s="69">
        <f ca="1">IFERROR(VLOOKUP($A1533,'Hospitalisation Details'!$A:$P,6,0),"")</f>
        <v>6666.24</v>
      </c>
    </row>
    <row r="1534" spans="1:4" x14ac:dyDescent="0.25">
      <c r="A1534" s="62">
        <f ca="1">VLOOKUP($A1534,'Medical Examinations'!$A:$H,2,FALSE)</f>
        <v>28.405000000000001</v>
      </c>
      <c r="B1534" s="35">
        <f ca="1">VLOOKUP($A1534,'Medical Examinations'!$A:$H,3,FALSE)</f>
        <v>7.02</v>
      </c>
      <c r="C1534" s="61">
        <f ca="1">IFERROR(VLOOKUP($A1534,'Hospitalisation Details'!$A:$P,16,0),"")</f>
        <v>41</v>
      </c>
      <c r="D1534" s="69">
        <f ca="1">IFERROR(VLOOKUP($A1534,'Hospitalisation Details'!$A:$P,6,0),"")</f>
        <v>6664.69</v>
      </c>
    </row>
    <row r="1535" spans="1:4" x14ac:dyDescent="0.25">
      <c r="A1535" s="62">
        <f ca="1">VLOOKUP($A1535,'Medical Examinations'!$A:$H,2,FALSE)</f>
        <v>23.4</v>
      </c>
      <c r="B1535" s="35">
        <f ca="1">VLOOKUP($A1535,'Medical Examinations'!$A:$H,3,FALSE)</f>
        <v>4.47</v>
      </c>
      <c r="C1535" s="61">
        <f ca="1">IFERROR(VLOOKUP($A1535,'Hospitalisation Details'!$A:$P,16,0),"")</f>
        <v>40</v>
      </c>
      <c r="D1535" s="69">
        <f ca="1">IFERROR(VLOOKUP($A1535,'Hospitalisation Details'!$A:$P,6,0),"")</f>
        <v>6664.32</v>
      </c>
    </row>
    <row r="1536" spans="1:4" x14ac:dyDescent="0.25">
      <c r="A1536" s="62">
        <f ca="1">VLOOKUP($A1536,'Medical Examinations'!$A:$H,2,FALSE)</f>
        <v>33.44</v>
      </c>
      <c r="B1536" s="35">
        <f ca="1">VLOOKUP($A1536,'Medical Examinations'!$A:$H,3,FALSE)</f>
        <v>4.54</v>
      </c>
      <c r="C1536" s="61">
        <f ca="1">IFERROR(VLOOKUP($A1536,'Hospitalisation Details'!$A:$P,16,0),"")</f>
        <v>33</v>
      </c>
      <c r="D1536" s="69">
        <f ca="1">IFERROR(VLOOKUP($A1536,'Hospitalisation Details'!$A:$P,6,0),"")</f>
        <v>6653.79</v>
      </c>
    </row>
    <row r="1537" spans="1:4" x14ac:dyDescent="0.25">
      <c r="A1537" s="62">
        <f ca="1">VLOOKUP($A1537,'Medical Examinations'!$A:$H,2,FALSE)</f>
        <v>21.12</v>
      </c>
      <c r="B1537" s="35">
        <f ca="1">VLOOKUP($A1537,'Medical Examinations'!$A:$H,3,FALSE)</f>
        <v>4.99</v>
      </c>
      <c r="C1537" s="61">
        <f ca="1">IFERROR(VLOOKUP($A1537,'Hospitalisation Details'!$A:$P,16,0),"")</f>
        <v>38</v>
      </c>
      <c r="D1537" s="69">
        <f ca="1">IFERROR(VLOOKUP($A1537,'Hospitalisation Details'!$A:$P,6,0),"")</f>
        <v>6652.53</v>
      </c>
    </row>
    <row r="1538" spans="1:4" x14ac:dyDescent="0.25">
      <c r="A1538" s="62">
        <f ca="1">VLOOKUP($A1538,'Medical Examinations'!$A:$H,2,FALSE)</f>
        <v>18.48</v>
      </c>
      <c r="B1538" s="35">
        <f ca="1">VLOOKUP($A1538,'Medical Examinations'!$A:$H,3,FALSE)</f>
        <v>10.84</v>
      </c>
      <c r="C1538" s="61">
        <f ca="1">IFERROR(VLOOKUP($A1538,'Hospitalisation Details'!$A:$P,16,0),"")</f>
        <v>52</v>
      </c>
      <c r="D1538" s="69">
        <f ca="1">IFERROR(VLOOKUP($A1538,'Hospitalisation Details'!$A:$P,6,0),"")</f>
        <v>6651.26</v>
      </c>
    </row>
    <row r="1539" spans="1:4" x14ac:dyDescent="0.25">
      <c r="A1539" s="62">
        <f ca="1">VLOOKUP($A1539,'Medical Examinations'!$A:$H,2,FALSE)</f>
        <v>16.815000000000001</v>
      </c>
      <c r="B1539" s="35">
        <f ca="1">VLOOKUP($A1539,'Medical Examinations'!$A:$H,3,FALSE)</f>
        <v>5.63</v>
      </c>
      <c r="C1539" s="61">
        <f ca="1">IFERROR(VLOOKUP($A1539,'Hospitalisation Details'!$A:$P,16,0),"")</f>
        <v>38</v>
      </c>
      <c r="D1539" s="69">
        <f ca="1">IFERROR(VLOOKUP($A1539,'Hospitalisation Details'!$A:$P,6,0),"")</f>
        <v>6640.54</v>
      </c>
    </row>
    <row r="1540" spans="1:4" x14ac:dyDescent="0.25">
      <c r="A1540" s="62">
        <f ca="1">VLOOKUP($A1540,'Medical Examinations'!$A:$H,2,FALSE)</f>
        <v>26.72</v>
      </c>
      <c r="B1540" s="35">
        <f ca="1">VLOOKUP($A1540,'Medical Examinations'!$A:$H,3,FALSE)</f>
        <v>4.1399999999999997</v>
      </c>
      <c r="C1540" s="61">
        <f ca="1">IFERROR(VLOOKUP($A1540,'Hospitalisation Details'!$A:$P,16,0),"")</f>
        <v>33</v>
      </c>
      <c r="D1540" s="69">
        <f ca="1">IFERROR(VLOOKUP($A1540,'Hospitalisation Details'!$A:$P,6,0),"")</f>
        <v>6639.3</v>
      </c>
    </row>
    <row r="1541" spans="1:4" x14ac:dyDescent="0.25">
      <c r="A1541" s="62">
        <f ca="1">VLOOKUP($A1541,'Medical Examinations'!$A:$H,2,FALSE)</f>
        <v>41.42</v>
      </c>
      <c r="B1541" s="35">
        <f ca="1">VLOOKUP($A1541,'Medical Examinations'!$A:$H,3,FALSE)</f>
        <v>5.17</v>
      </c>
      <c r="C1541" s="61">
        <f ca="1">IFERROR(VLOOKUP($A1541,'Hospitalisation Details'!$A:$P,16,0),"")</f>
        <v>19</v>
      </c>
      <c r="D1541" s="69">
        <f ca="1">IFERROR(VLOOKUP($A1541,'Hospitalisation Details'!$A:$P,6,0),"")</f>
        <v>6638.16</v>
      </c>
    </row>
    <row r="1542" spans="1:4" x14ac:dyDescent="0.25">
      <c r="A1542" s="62">
        <f ca="1">VLOOKUP($A1542,'Medical Examinations'!$A:$H,2,FALSE)</f>
        <v>20.69</v>
      </c>
      <c r="B1542" s="35">
        <f ca="1">VLOOKUP($A1542,'Medical Examinations'!$A:$H,3,FALSE)</f>
        <v>6.93</v>
      </c>
      <c r="C1542" s="61">
        <f ca="1">IFERROR(VLOOKUP($A1542,'Hospitalisation Details'!$A:$P,16,0),"")</f>
        <v>49</v>
      </c>
      <c r="D1542" s="69">
        <f ca="1">IFERROR(VLOOKUP($A1542,'Hospitalisation Details'!$A:$P,6,0),"")</f>
        <v>6630.31</v>
      </c>
    </row>
    <row r="1543" spans="1:4" x14ac:dyDescent="0.25">
      <c r="A1543" s="62">
        <f ca="1">VLOOKUP($A1543,'Medical Examinations'!$A:$H,2,FALSE)</f>
        <v>41.23</v>
      </c>
      <c r="B1543" s="35">
        <f ca="1">VLOOKUP($A1543,'Medical Examinations'!$A:$H,3,FALSE)</f>
        <v>4.24</v>
      </c>
      <c r="C1543" s="61">
        <f ca="1">IFERROR(VLOOKUP($A1543,'Hospitalisation Details'!$A:$P,16,0),"")</f>
        <v>40</v>
      </c>
      <c r="D1543" s="69">
        <f ca="1">IFERROR(VLOOKUP($A1543,'Hospitalisation Details'!$A:$P,6,0),"")</f>
        <v>6610.11</v>
      </c>
    </row>
    <row r="1544" spans="1:4" x14ac:dyDescent="0.25">
      <c r="A1544" s="62">
        <f ca="1">VLOOKUP($A1544,'Medical Examinations'!$A:$H,2,FALSE)</f>
        <v>29.9</v>
      </c>
      <c r="B1544" s="35">
        <f ca="1">VLOOKUP($A1544,'Medical Examinations'!$A:$H,3,FALSE)</f>
        <v>5.91</v>
      </c>
      <c r="C1544" s="61">
        <f ca="1">IFERROR(VLOOKUP($A1544,'Hospitalisation Details'!$A:$P,16,0),"")</f>
        <v>40</v>
      </c>
      <c r="D1544" s="69">
        <f ca="1">IFERROR(VLOOKUP($A1544,'Hospitalisation Details'!$A:$P,6,0),"")</f>
        <v>6600.36</v>
      </c>
    </row>
    <row r="1545" spans="1:4" x14ac:dyDescent="0.25">
      <c r="A1545" s="62">
        <f ca="1">VLOOKUP($A1545,'Medical Examinations'!$A:$H,2,FALSE)</f>
        <v>34.104999999999997</v>
      </c>
      <c r="B1545" s="35">
        <f ca="1">VLOOKUP($A1545,'Medical Examinations'!$A:$H,3,FALSE)</f>
        <v>5.93</v>
      </c>
      <c r="C1545" s="61">
        <f ca="1">IFERROR(VLOOKUP($A1545,'Hospitalisation Details'!$A:$P,16,0),"")</f>
        <v>40</v>
      </c>
      <c r="D1545" s="69">
        <f ca="1">IFERROR(VLOOKUP($A1545,'Hospitalisation Details'!$A:$P,6,0),"")</f>
        <v>6600.21</v>
      </c>
    </row>
    <row r="1546" spans="1:4" x14ac:dyDescent="0.25">
      <c r="A1546" s="62">
        <f ca="1">VLOOKUP($A1546,'Medical Examinations'!$A:$H,2,FALSE)</f>
        <v>24.97</v>
      </c>
      <c r="B1546" s="35">
        <f ca="1">VLOOKUP($A1546,'Medical Examinations'!$A:$H,3,FALSE)</f>
        <v>5.66</v>
      </c>
      <c r="C1546" s="61">
        <f ca="1">IFERROR(VLOOKUP($A1546,'Hospitalisation Details'!$A:$P,16,0),"")</f>
        <v>40</v>
      </c>
      <c r="D1546" s="69">
        <f ca="1">IFERROR(VLOOKUP($A1546,'Hospitalisation Details'!$A:$P,6,0),"")</f>
        <v>6593.51</v>
      </c>
    </row>
    <row r="1547" spans="1:4" x14ac:dyDescent="0.25">
      <c r="A1547" s="62">
        <f ca="1">VLOOKUP($A1547,'Medical Examinations'!$A:$H,2,FALSE)</f>
        <v>34.799999999999997</v>
      </c>
      <c r="B1547" s="35">
        <f ca="1">VLOOKUP($A1547,'Medical Examinations'!$A:$H,3,FALSE)</f>
        <v>4.1900000000000004</v>
      </c>
      <c r="C1547" s="61">
        <f ca="1">IFERROR(VLOOKUP($A1547,'Hospitalisation Details'!$A:$P,16,0),"")</f>
        <v>38</v>
      </c>
      <c r="D1547" s="69">
        <f ca="1">IFERROR(VLOOKUP($A1547,'Hospitalisation Details'!$A:$P,6,0),"")</f>
        <v>6571.54</v>
      </c>
    </row>
    <row r="1548" spans="1:4" x14ac:dyDescent="0.25">
      <c r="A1548" s="62">
        <f ca="1">VLOOKUP($A1548,'Medical Examinations'!$A:$H,2,FALSE)</f>
        <v>32.965000000000003</v>
      </c>
      <c r="B1548" s="35">
        <f ca="1">VLOOKUP($A1548,'Medical Examinations'!$A:$H,3,FALSE)</f>
        <v>9.2100000000000009</v>
      </c>
      <c r="C1548" s="61">
        <f ca="1">IFERROR(VLOOKUP($A1548,'Hospitalisation Details'!$A:$P,16,0),"")</f>
        <v>41</v>
      </c>
      <c r="D1548" s="69">
        <f ca="1">IFERROR(VLOOKUP($A1548,'Hospitalisation Details'!$A:$P,6,0),"")</f>
        <v>6571.02</v>
      </c>
    </row>
    <row r="1549" spans="1:4" x14ac:dyDescent="0.25">
      <c r="A1549" s="62">
        <f ca="1">VLOOKUP($A1549,'Medical Examinations'!$A:$H,2,FALSE)</f>
        <v>27.265000000000001</v>
      </c>
      <c r="B1549" s="35">
        <f ca="1">VLOOKUP($A1549,'Medical Examinations'!$A:$H,3,FALSE)</f>
        <v>5.51</v>
      </c>
      <c r="C1549" s="61">
        <f ca="1">IFERROR(VLOOKUP($A1549,'Hospitalisation Details'!$A:$P,16,0),"")</f>
        <v>38</v>
      </c>
      <c r="D1549" s="69">
        <f ca="1">IFERROR(VLOOKUP($A1549,'Hospitalisation Details'!$A:$P,6,0),"")</f>
        <v>6555.07</v>
      </c>
    </row>
    <row r="1550" spans="1:4" x14ac:dyDescent="0.25">
      <c r="A1550" s="62">
        <f ca="1">VLOOKUP($A1550,'Medical Examinations'!$A:$H,2,FALSE)</f>
        <v>17.059999999999999</v>
      </c>
      <c r="B1550" s="35">
        <f ca="1">VLOOKUP($A1550,'Medical Examinations'!$A:$H,3,FALSE)</f>
        <v>8.5</v>
      </c>
      <c r="C1550" s="61">
        <f ca="1">IFERROR(VLOOKUP($A1550,'Hospitalisation Details'!$A:$P,16,0),"")</f>
        <v>54</v>
      </c>
      <c r="D1550" s="69">
        <f ca="1">IFERROR(VLOOKUP($A1550,'Hospitalisation Details'!$A:$P,6,0),"")</f>
        <v>6552.01</v>
      </c>
    </row>
    <row r="1551" spans="1:4" x14ac:dyDescent="0.25">
      <c r="A1551" s="62">
        <f ca="1">VLOOKUP($A1551,'Medical Examinations'!$A:$H,2,FALSE)</f>
        <v>36.29</v>
      </c>
      <c r="B1551" s="35">
        <f ca="1">VLOOKUP($A1551,'Medical Examinations'!$A:$H,3,FALSE)</f>
        <v>6.23</v>
      </c>
      <c r="C1551" s="61">
        <f ca="1">IFERROR(VLOOKUP($A1551,'Hospitalisation Details'!$A:$P,16,0),"")</f>
        <v>33</v>
      </c>
      <c r="D1551" s="69">
        <f ca="1">IFERROR(VLOOKUP($A1551,'Hospitalisation Details'!$A:$P,6,0),"")</f>
        <v>6551.75</v>
      </c>
    </row>
    <row r="1552" spans="1:4" x14ac:dyDescent="0.25">
      <c r="A1552" s="62">
        <f ca="1">VLOOKUP($A1552,'Medical Examinations'!$A:$H,2,FALSE)</f>
        <v>28.594999999999999</v>
      </c>
      <c r="B1552" s="35">
        <f ca="1">VLOOKUP($A1552,'Medical Examinations'!$A:$H,3,FALSE)</f>
        <v>8.5299999999999994</v>
      </c>
      <c r="C1552" s="61">
        <f ca="1">IFERROR(VLOOKUP($A1552,'Hospitalisation Details'!$A:$P,16,0),"")</f>
        <v>36</v>
      </c>
      <c r="D1552" s="69">
        <f ca="1">IFERROR(VLOOKUP($A1552,'Hospitalisation Details'!$A:$P,6,0),"")</f>
        <v>6548.2</v>
      </c>
    </row>
    <row r="1553" spans="1:4" x14ac:dyDescent="0.25">
      <c r="A1553" s="62">
        <f ca="1">VLOOKUP($A1553,'Medical Examinations'!$A:$H,2,FALSE)</f>
        <v>17.8</v>
      </c>
      <c r="B1553" s="35">
        <f ca="1">VLOOKUP($A1553,'Medical Examinations'!$A:$H,3,FALSE)</f>
        <v>5.75</v>
      </c>
      <c r="C1553" s="61">
        <f ca="1">IFERROR(VLOOKUP($A1553,'Hospitalisation Details'!$A:$P,16,0),"")</f>
        <v>53</v>
      </c>
      <c r="D1553" s="69">
        <f ca="1">IFERROR(VLOOKUP($A1553,'Hospitalisation Details'!$A:$P,6,0),"")</f>
        <v>6546.16</v>
      </c>
    </row>
    <row r="1554" spans="1:4" x14ac:dyDescent="0.25">
      <c r="A1554" s="62">
        <f ca="1">VLOOKUP($A1554,'Medical Examinations'!$A:$H,2,FALSE)</f>
        <v>21.4</v>
      </c>
      <c r="B1554" s="35">
        <f ca="1">VLOOKUP($A1554,'Medical Examinations'!$A:$H,3,FALSE)</f>
        <v>5.6</v>
      </c>
      <c r="C1554" s="61">
        <f ca="1">IFERROR(VLOOKUP($A1554,'Hospitalisation Details'!$A:$P,16,0),"")</f>
        <v>40</v>
      </c>
      <c r="D1554" s="69">
        <f ca="1">IFERROR(VLOOKUP($A1554,'Hospitalisation Details'!$A:$P,6,0),"")</f>
        <v>6536.68</v>
      </c>
    </row>
    <row r="1555" spans="1:4" x14ac:dyDescent="0.25">
      <c r="A1555" s="62">
        <f ca="1">VLOOKUP($A1555,'Medical Examinations'!$A:$H,2,FALSE)</f>
        <v>23.01</v>
      </c>
      <c r="B1555" s="35">
        <f ca="1">VLOOKUP($A1555,'Medical Examinations'!$A:$H,3,FALSE)</f>
        <v>4.68</v>
      </c>
      <c r="C1555" s="61">
        <f ca="1">IFERROR(VLOOKUP($A1555,'Hospitalisation Details'!$A:$P,16,0),"")</f>
        <v>40</v>
      </c>
      <c r="D1555" s="69">
        <f ca="1">IFERROR(VLOOKUP($A1555,'Hospitalisation Details'!$A:$P,6,0),"")</f>
        <v>6532.04</v>
      </c>
    </row>
    <row r="1556" spans="1:4" x14ac:dyDescent="0.25">
      <c r="A1556" s="62">
        <f ca="1">VLOOKUP($A1556,'Medical Examinations'!$A:$H,2,FALSE)</f>
        <v>19.86</v>
      </c>
      <c r="B1556" s="35">
        <f ca="1">VLOOKUP($A1556,'Medical Examinations'!$A:$H,3,FALSE)</f>
        <v>5.62</v>
      </c>
      <c r="C1556" s="61">
        <f ca="1">IFERROR(VLOOKUP($A1556,'Hospitalisation Details'!$A:$P,16,0),"")</f>
        <v>46</v>
      </c>
      <c r="D1556" s="69">
        <f ca="1">IFERROR(VLOOKUP($A1556,'Hospitalisation Details'!$A:$P,6,0),"")</f>
        <v>6529.21</v>
      </c>
    </row>
    <row r="1557" spans="1:4" x14ac:dyDescent="0.25">
      <c r="A1557" s="62">
        <f ca="1">VLOOKUP($A1557,'Medical Examinations'!$A:$H,2,FALSE)</f>
        <v>33.58</v>
      </c>
      <c r="B1557" s="35">
        <f ca="1">VLOOKUP($A1557,'Medical Examinations'!$A:$H,3,FALSE)</f>
        <v>5.08</v>
      </c>
      <c r="C1557" s="61">
        <f ca="1">IFERROR(VLOOKUP($A1557,'Hospitalisation Details'!$A:$P,16,0),"")</f>
        <v>28</v>
      </c>
      <c r="D1557" s="69">
        <f ca="1">IFERROR(VLOOKUP($A1557,'Hospitalisation Details'!$A:$P,6,0),"")</f>
        <v>6512.24</v>
      </c>
    </row>
    <row r="1558" spans="1:4" x14ac:dyDescent="0.25">
      <c r="A1558" s="62">
        <f ca="1">VLOOKUP($A1558,'Medical Examinations'!$A:$H,2,FALSE)</f>
        <v>29.81</v>
      </c>
      <c r="B1558" s="35">
        <f ca="1">VLOOKUP($A1558,'Medical Examinations'!$A:$H,3,FALSE)</f>
        <v>5.28</v>
      </c>
      <c r="C1558" s="61">
        <f ca="1">IFERROR(VLOOKUP($A1558,'Hospitalisation Details'!$A:$P,16,0),"")</f>
        <v>40</v>
      </c>
      <c r="D1558" s="69">
        <f ca="1">IFERROR(VLOOKUP($A1558,'Hospitalisation Details'!$A:$P,6,0),"")</f>
        <v>6500.24</v>
      </c>
    </row>
    <row r="1559" spans="1:4" x14ac:dyDescent="0.25">
      <c r="A1559" s="62">
        <f ca="1">VLOOKUP($A1559,'Medical Examinations'!$A:$H,2,FALSE)</f>
        <v>27.4</v>
      </c>
      <c r="B1559" s="35">
        <f ca="1">VLOOKUP($A1559,'Medical Examinations'!$A:$H,3,FALSE)</f>
        <v>4.6100000000000003</v>
      </c>
      <c r="C1559" s="61">
        <f ca="1">IFERROR(VLOOKUP($A1559,'Hospitalisation Details'!$A:$P,16,0),"")</f>
        <v>40</v>
      </c>
      <c r="D1559" s="69">
        <f ca="1">IFERROR(VLOOKUP($A1559,'Hospitalisation Details'!$A:$P,6,0),"")</f>
        <v>6496.89</v>
      </c>
    </row>
    <row r="1560" spans="1:4" x14ac:dyDescent="0.25">
      <c r="A1560" s="62">
        <f ca="1">VLOOKUP($A1560,'Medical Examinations'!$A:$H,2,FALSE)</f>
        <v>17.98</v>
      </c>
      <c r="B1560" s="35">
        <f ca="1">VLOOKUP($A1560,'Medical Examinations'!$A:$H,3,FALSE)</f>
        <v>6.57</v>
      </c>
      <c r="C1560" s="61">
        <f ca="1">IFERROR(VLOOKUP($A1560,'Hospitalisation Details'!$A:$P,16,0),"")</f>
        <v>52</v>
      </c>
      <c r="D1560" s="69">
        <f ca="1">IFERROR(VLOOKUP($A1560,'Hospitalisation Details'!$A:$P,6,0),"")</f>
        <v>6481.67</v>
      </c>
    </row>
    <row r="1561" spans="1:4" x14ac:dyDescent="0.25">
      <c r="A1561" s="62">
        <f ca="1">VLOOKUP($A1561,'Medical Examinations'!$A:$H,2,FALSE)</f>
        <v>37.9</v>
      </c>
      <c r="B1561" s="35">
        <f ca="1">VLOOKUP($A1561,'Medical Examinations'!$A:$H,3,FALSE)</f>
        <v>5.83</v>
      </c>
      <c r="C1561" s="61">
        <f ca="1">IFERROR(VLOOKUP($A1561,'Hospitalisation Details'!$A:$P,16,0),"")</f>
        <v>43</v>
      </c>
      <c r="D1561" s="69">
        <f ca="1">IFERROR(VLOOKUP($A1561,'Hospitalisation Details'!$A:$P,6,0),"")</f>
        <v>6474.01</v>
      </c>
    </row>
    <row r="1562" spans="1:4" x14ac:dyDescent="0.25">
      <c r="A1562" s="62">
        <f ca="1">VLOOKUP($A1562,'Medical Examinations'!$A:$H,2,FALSE)</f>
        <v>25.27</v>
      </c>
      <c r="B1562" s="35">
        <f ca="1">VLOOKUP($A1562,'Medical Examinations'!$A:$H,3,FALSE)</f>
        <v>6.98</v>
      </c>
      <c r="C1562" s="61">
        <f ca="1">IFERROR(VLOOKUP($A1562,'Hospitalisation Details'!$A:$P,16,0),"")</f>
        <v>41</v>
      </c>
      <c r="D1562" s="69">
        <f ca="1">IFERROR(VLOOKUP($A1562,'Hospitalisation Details'!$A:$P,6,0),"")</f>
        <v>6473.15</v>
      </c>
    </row>
    <row r="1563" spans="1:4" x14ac:dyDescent="0.25">
      <c r="A1563" s="62">
        <f ca="1">VLOOKUP($A1563,'Medical Examinations'!$A:$H,2,FALSE)</f>
        <v>29.26</v>
      </c>
      <c r="B1563" s="35">
        <f ca="1">VLOOKUP($A1563,'Medical Examinations'!$A:$H,3,FALSE)</f>
        <v>4.03</v>
      </c>
      <c r="C1563" s="61">
        <f ca="1">IFERROR(VLOOKUP($A1563,'Hospitalisation Details'!$A:$P,16,0),"")</f>
        <v>38</v>
      </c>
      <c r="D1563" s="69">
        <f ca="1">IFERROR(VLOOKUP($A1563,'Hospitalisation Details'!$A:$P,6,0),"")</f>
        <v>6457.84</v>
      </c>
    </row>
    <row r="1564" spans="1:4" x14ac:dyDescent="0.25">
      <c r="A1564" s="62">
        <f ca="1">VLOOKUP($A1564,'Medical Examinations'!$A:$H,2,FALSE)</f>
        <v>27.835000000000001</v>
      </c>
      <c r="B1564" s="35">
        <f ca="1">VLOOKUP($A1564,'Medical Examinations'!$A:$H,3,FALSE)</f>
        <v>4.5599999999999996</v>
      </c>
      <c r="C1564" s="61">
        <f ca="1">IFERROR(VLOOKUP($A1564,'Hospitalisation Details'!$A:$P,16,0),"")</f>
        <v>38</v>
      </c>
      <c r="D1564" s="69">
        <f ca="1">IFERROR(VLOOKUP($A1564,'Hospitalisation Details'!$A:$P,6,0),"")</f>
        <v>6455.86</v>
      </c>
    </row>
    <row r="1565" spans="1:4" x14ac:dyDescent="0.25">
      <c r="A1565" s="62">
        <f ca="1">VLOOKUP($A1565,'Medical Examinations'!$A:$H,2,FALSE)</f>
        <v>46.53</v>
      </c>
      <c r="B1565" s="35">
        <f ca="1">VLOOKUP($A1565,'Medical Examinations'!$A:$H,3,FALSE)</f>
        <v>5.38</v>
      </c>
      <c r="C1565" s="61">
        <f ca="1">IFERROR(VLOOKUP($A1565,'Hospitalisation Details'!$A:$P,16,0),"")</f>
        <v>37</v>
      </c>
      <c r="D1565" s="69">
        <f ca="1">IFERROR(VLOOKUP($A1565,'Hospitalisation Details'!$A:$P,6,0),"")</f>
        <v>6435.62</v>
      </c>
    </row>
    <row r="1566" spans="1:4" x14ac:dyDescent="0.25">
      <c r="A1566" s="62">
        <f ca="1">VLOOKUP($A1566,'Medical Examinations'!$A:$H,2,FALSE)</f>
        <v>20.58</v>
      </c>
      <c r="B1566" s="35">
        <f ca="1">VLOOKUP($A1566,'Medical Examinations'!$A:$H,3,FALSE)</f>
        <v>11.04</v>
      </c>
      <c r="C1566" s="61">
        <f ca="1">IFERROR(VLOOKUP($A1566,'Hospitalisation Details'!$A:$P,16,0),"")</f>
        <v>47</v>
      </c>
      <c r="D1566" s="69">
        <f ca="1">IFERROR(VLOOKUP($A1566,'Hospitalisation Details'!$A:$P,6,0),"")</f>
        <v>6423.48</v>
      </c>
    </row>
    <row r="1567" spans="1:4" x14ac:dyDescent="0.25">
      <c r="A1567" s="62">
        <f ca="1">VLOOKUP($A1567,'Medical Examinations'!$A:$H,2,FALSE)</f>
        <v>19.53</v>
      </c>
      <c r="B1567" s="35">
        <f ca="1">VLOOKUP($A1567,'Medical Examinations'!$A:$H,3,FALSE)</f>
        <v>6.09</v>
      </c>
      <c r="C1567" s="61">
        <f ca="1">IFERROR(VLOOKUP($A1567,'Hospitalisation Details'!$A:$P,16,0),"")</f>
        <v>46</v>
      </c>
      <c r="D1567" s="69">
        <f ca="1">IFERROR(VLOOKUP($A1567,'Hospitalisation Details'!$A:$P,6,0),"")</f>
        <v>6417.28</v>
      </c>
    </row>
    <row r="1568" spans="1:4" x14ac:dyDescent="0.25">
      <c r="A1568" s="62">
        <f ca="1">VLOOKUP($A1568,'Medical Examinations'!$A:$H,2,FALSE)</f>
        <v>27.7</v>
      </c>
      <c r="B1568" s="35">
        <f ca="1">VLOOKUP($A1568,'Medical Examinations'!$A:$H,3,FALSE)</f>
        <v>4.71</v>
      </c>
      <c r="C1568" s="61">
        <f ca="1">IFERROR(VLOOKUP($A1568,'Hospitalisation Details'!$A:$P,16,0),"")</f>
        <v>35</v>
      </c>
      <c r="D1568" s="69">
        <f ca="1">IFERROR(VLOOKUP($A1568,'Hospitalisation Details'!$A:$P,6,0),"")</f>
        <v>6414.18</v>
      </c>
    </row>
    <row r="1569" spans="1:4" x14ac:dyDescent="0.25">
      <c r="A1569" s="62">
        <f ca="1">VLOOKUP($A1569,'Medical Examinations'!$A:$H,2,FALSE)</f>
        <v>18.920000000000002</v>
      </c>
      <c r="B1569" s="35">
        <f ca="1">VLOOKUP($A1569,'Medical Examinations'!$A:$H,3,FALSE)</f>
        <v>8.18</v>
      </c>
      <c r="C1569" s="61">
        <f ca="1">IFERROR(VLOOKUP($A1569,'Hospitalisation Details'!$A:$P,16,0),"")</f>
        <v>51</v>
      </c>
      <c r="D1569" s="69">
        <f ca="1">IFERROR(VLOOKUP($A1569,'Hospitalisation Details'!$A:$P,6,0),"")</f>
        <v>6412.34</v>
      </c>
    </row>
    <row r="1570" spans="1:4" x14ac:dyDescent="0.25">
      <c r="A1570" s="62">
        <f ca="1">VLOOKUP($A1570,'Medical Examinations'!$A:$H,2,FALSE)</f>
        <v>17.760000000000002</v>
      </c>
      <c r="B1570" s="35">
        <f ca="1">VLOOKUP($A1570,'Medical Examinations'!$A:$H,3,FALSE)</f>
        <v>11.18</v>
      </c>
      <c r="C1570" s="61">
        <f ca="1">IFERROR(VLOOKUP($A1570,'Hospitalisation Details'!$A:$P,16,0),"")</f>
        <v>52</v>
      </c>
      <c r="D1570" s="69">
        <f ca="1">IFERROR(VLOOKUP($A1570,'Hospitalisation Details'!$A:$P,6,0),"")</f>
        <v>6407.05</v>
      </c>
    </row>
    <row r="1571" spans="1:4" x14ac:dyDescent="0.25">
      <c r="A1571" s="62">
        <f ca="1">VLOOKUP($A1571,'Medical Examinations'!$A:$H,2,FALSE)</f>
        <v>29.83</v>
      </c>
      <c r="B1571" s="35">
        <f ca="1">VLOOKUP($A1571,'Medical Examinations'!$A:$H,3,FALSE)</f>
        <v>5.03</v>
      </c>
      <c r="C1571" s="61">
        <f ca="1">IFERROR(VLOOKUP($A1571,'Hospitalisation Details'!$A:$P,16,0),"")</f>
        <v>37</v>
      </c>
      <c r="D1571" s="69">
        <f ca="1">IFERROR(VLOOKUP($A1571,'Hospitalisation Details'!$A:$P,6,0),"")</f>
        <v>6406.41</v>
      </c>
    </row>
    <row r="1572" spans="1:4" x14ac:dyDescent="0.25">
      <c r="A1572" s="62">
        <f ca="1">VLOOKUP($A1572,'Medical Examinations'!$A:$H,2,FALSE)</f>
        <v>23.465</v>
      </c>
      <c r="B1572" s="35">
        <f ca="1">VLOOKUP($A1572,'Medical Examinations'!$A:$H,3,FALSE)</f>
        <v>5.56</v>
      </c>
      <c r="C1572" s="61">
        <f ca="1">IFERROR(VLOOKUP($A1572,'Hospitalisation Details'!$A:$P,16,0),"")</f>
        <v>35</v>
      </c>
      <c r="D1572" s="69">
        <f ca="1">IFERROR(VLOOKUP($A1572,'Hospitalisation Details'!$A:$P,6,0),"")</f>
        <v>6402.29</v>
      </c>
    </row>
    <row r="1573" spans="1:4" x14ac:dyDescent="0.25">
      <c r="A1573" s="62">
        <f ca="1">VLOOKUP($A1573,'Medical Examinations'!$A:$H,2,FALSE)</f>
        <v>29.355</v>
      </c>
      <c r="B1573" s="35">
        <f ca="1">VLOOKUP($A1573,'Medical Examinations'!$A:$H,3,FALSE)</f>
        <v>4.33</v>
      </c>
      <c r="C1573" s="61">
        <f ca="1">IFERROR(VLOOKUP($A1573,'Hospitalisation Details'!$A:$P,16,0),"")</f>
        <v>40</v>
      </c>
      <c r="D1573" s="69">
        <f ca="1">IFERROR(VLOOKUP($A1573,'Hospitalisation Details'!$A:$P,6,0),"")</f>
        <v>6393.6</v>
      </c>
    </row>
    <row r="1574" spans="1:4" x14ac:dyDescent="0.25">
      <c r="A1574" s="62">
        <f ca="1">VLOOKUP($A1574,'Medical Examinations'!$A:$H,2,FALSE)</f>
        <v>35.49</v>
      </c>
      <c r="B1574" s="35">
        <f ca="1">VLOOKUP($A1574,'Medical Examinations'!$A:$H,3,FALSE)</f>
        <v>5.21</v>
      </c>
      <c r="C1574" s="61">
        <f ca="1">IFERROR(VLOOKUP($A1574,'Hospitalisation Details'!$A:$P,16,0),"")</f>
        <v>25</v>
      </c>
      <c r="D1574" s="69">
        <f ca="1">IFERROR(VLOOKUP($A1574,'Hospitalisation Details'!$A:$P,6,0),"")</f>
        <v>6389.53</v>
      </c>
    </row>
    <row r="1575" spans="1:4" x14ac:dyDescent="0.25">
      <c r="A1575" s="62">
        <f ca="1">VLOOKUP($A1575,'Medical Examinations'!$A:$H,2,FALSE)</f>
        <v>26.315000000000001</v>
      </c>
      <c r="B1575" s="35">
        <f ca="1">VLOOKUP($A1575,'Medical Examinations'!$A:$H,3,FALSE)</f>
        <v>5.89</v>
      </c>
      <c r="C1575" s="61">
        <f ca="1">IFERROR(VLOOKUP($A1575,'Hospitalisation Details'!$A:$P,16,0),"")</f>
        <v>40</v>
      </c>
      <c r="D1575" s="69">
        <f ca="1">IFERROR(VLOOKUP($A1575,'Hospitalisation Details'!$A:$P,6,0),"")</f>
        <v>6389.38</v>
      </c>
    </row>
    <row r="1576" spans="1:4" x14ac:dyDescent="0.25">
      <c r="A1576" s="62">
        <f ca="1">VLOOKUP($A1576,'Medical Examinations'!$A:$H,2,FALSE)</f>
        <v>19.79</v>
      </c>
      <c r="B1576" s="35">
        <f ca="1">VLOOKUP($A1576,'Medical Examinations'!$A:$H,3,FALSE)</f>
        <v>4.8099999999999996</v>
      </c>
      <c r="C1576" s="61">
        <f ca="1">IFERROR(VLOOKUP($A1576,'Hospitalisation Details'!$A:$P,16,0),"")</f>
        <v>46</v>
      </c>
      <c r="D1576" s="69">
        <f ca="1">IFERROR(VLOOKUP($A1576,'Hospitalisation Details'!$A:$P,6,0),"")</f>
        <v>6374.16</v>
      </c>
    </row>
    <row r="1577" spans="1:4" x14ac:dyDescent="0.25">
      <c r="A1577" s="62">
        <f ca="1">VLOOKUP($A1577,'Medical Examinations'!$A:$H,2,FALSE)</f>
        <v>40.564999999999998</v>
      </c>
      <c r="B1577" s="35">
        <f ca="1">VLOOKUP($A1577,'Medical Examinations'!$A:$H,3,FALSE)</f>
        <v>5.66</v>
      </c>
      <c r="C1577" s="61">
        <f ca="1">IFERROR(VLOOKUP($A1577,'Hospitalisation Details'!$A:$P,16,0),"")</f>
        <v>38</v>
      </c>
      <c r="D1577" s="69">
        <f ca="1">IFERROR(VLOOKUP($A1577,'Hospitalisation Details'!$A:$P,6,0),"")</f>
        <v>6373.56</v>
      </c>
    </row>
    <row r="1578" spans="1:4" x14ac:dyDescent="0.25">
      <c r="A1578" s="62">
        <f ca="1">VLOOKUP($A1578,'Medical Examinations'!$A:$H,2,FALSE)</f>
        <v>18.03</v>
      </c>
      <c r="B1578" s="35">
        <f ca="1">VLOOKUP($A1578,'Medical Examinations'!$A:$H,3,FALSE)</f>
        <v>10.66</v>
      </c>
      <c r="C1578" s="61">
        <f ca="1">IFERROR(VLOOKUP($A1578,'Hospitalisation Details'!$A:$P,16,0),"")</f>
        <v>52</v>
      </c>
      <c r="D1578" s="69">
        <f ca="1">IFERROR(VLOOKUP($A1578,'Hospitalisation Details'!$A:$P,6,0),"")</f>
        <v>6367.31</v>
      </c>
    </row>
    <row r="1579" spans="1:4" x14ac:dyDescent="0.25">
      <c r="A1579" s="62">
        <f ca="1">VLOOKUP($A1579,'Medical Examinations'!$A:$H,2,FALSE)</f>
        <v>34.65</v>
      </c>
      <c r="B1579" s="35">
        <f ca="1">VLOOKUP($A1579,'Medical Examinations'!$A:$H,3,FALSE)</f>
        <v>5.98</v>
      </c>
      <c r="C1579" s="61">
        <f ca="1">IFERROR(VLOOKUP($A1579,'Hospitalisation Details'!$A:$P,16,0),"")</f>
        <v>26</v>
      </c>
      <c r="D1579" s="69">
        <f ca="1">IFERROR(VLOOKUP($A1579,'Hospitalisation Details'!$A:$P,6,0),"")</f>
        <v>6361.47</v>
      </c>
    </row>
    <row r="1580" spans="1:4" x14ac:dyDescent="0.25">
      <c r="A1580" s="62">
        <f ca="1">VLOOKUP($A1580,'Medical Examinations'!$A:$H,2,FALSE)</f>
        <v>42.94</v>
      </c>
      <c r="B1580" s="35">
        <f ca="1">VLOOKUP($A1580,'Medical Examinations'!$A:$H,3,FALSE)</f>
        <v>4.34</v>
      </c>
      <c r="C1580" s="61">
        <f ca="1">IFERROR(VLOOKUP($A1580,'Hospitalisation Details'!$A:$P,16,0),"")</f>
        <v>33</v>
      </c>
      <c r="D1580" s="69">
        <f ca="1">IFERROR(VLOOKUP($A1580,'Hospitalisation Details'!$A:$P,6,0),"")</f>
        <v>6360.99</v>
      </c>
    </row>
    <row r="1581" spans="1:4" x14ac:dyDescent="0.25">
      <c r="A1581" s="62">
        <f ca="1">VLOOKUP($A1581,'Medical Examinations'!$A:$H,2,FALSE)</f>
        <v>31.254999999999999</v>
      </c>
      <c r="B1581" s="35">
        <f ca="1">VLOOKUP($A1581,'Medical Examinations'!$A:$H,3,FALSE)</f>
        <v>5.17</v>
      </c>
      <c r="C1581" s="61">
        <f ca="1">IFERROR(VLOOKUP($A1581,'Hospitalisation Details'!$A:$P,16,0),"")</f>
        <v>42</v>
      </c>
      <c r="D1581" s="69">
        <f ca="1">IFERROR(VLOOKUP($A1581,'Hospitalisation Details'!$A:$P,6,0),"")</f>
        <v>6358.78</v>
      </c>
    </row>
    <row r="1582" spans="1:4" x14ac:dyDescent="0.25">
      <c r="A1582" s="62">
        <f ca="1">VLOOKUP($A1582,'Medical Examinations'!$A:$H,2,FALSE)</f>
        <v>45.43</v>
      </c>
      <c r="B1582" s="35">
        <f ca="1">VLOOKUP($A1582,'Medical Examinations'!$A:$H,3,FALSE)</f>
        <v>4.2300000000000004</v>
      </c>
      <c r="C1582" s="61">
        <f ca="1">IFERROR(VLOOKUP($A1582,'Hospitalisation Details'!$A:$P,16,0),"")</f>
        <v>39</v>
      </c>
      <c r="D1582" s="69">
        <f ca="1">IFERROR(VLOOKUP($A1582,'Hospitalisation Details'!$A:$P,6,0),"")</f>
        <v>6356.27</v>
      </c>
    </row>
    <row r="1583" spans="1:4" x14ac:dyDescent="0.25">
      <c r="A1583" s="62">
        <f ca="1">VLOOKUP($A1583,'Medical Examinations'!$A:$H,2,FALSE)</f>
        <v>32.340000000000003</v>
      </c>
      <c r="B1583" s="35">
        <f ca="1">VLOOKUP($A1583,'Medical Examinations'!$A:$H,3,FALSE)</f>
        <v>4.88</v>
      </c>
      <c r="C1583" s="61">
        <f ca="1">IFERROR(VLOOKUP($A1583,'Hospitalisation Details'!$A:$P,16,0),"")</f>
        <v>39</v>
      </c>
      <c r="D1583" s="69">
        <f ca="1">IFERROR(VLOOKUP($A1583,'Hospitalisation Details'!$A:$P,6,0),"")</f>
        <v>6338.08</v>
      </c>
    </row>
    <row r="1584" spans="1:4" x14ac:dyDescent="0.25">
      <c r="A1584" s="62">
        <f ca="1">VLOOKUP($A1584,'Medical Examinations'!$A:$H,2,FALSE)</f>
        <v>25.46</v>
      </c>
      <c r="B1584" s="35">
        <f ca="1">VLOOKUP($A1584,'Medical Examinations'!$A:$H,3,FALSE)</f>
        <v>9.7100000000000009</v>
      </c>
      <c r="C1584" s="61">
        <f ca="1">IFERROR(VLOOKUP($A1584,'Hospitalisation Details'!$A:$P,16,0),"")</f>
        <v>36</v>
      </c>
      <c r="D1584" s="69">
        <f ca="1">IFERROR(VLOOKUP($A1584,'Hospitalisation Details'!$A:$P,6,0),"")</f>
        <v>6335.64</v>
      </c>
    </row>
    <row r="1585" spans="1:4" x14ac:dyDescent="0.25">
      <c r="A1585" s="62">
        <f ca="1">VLOOKUP($A1585,'Medical Examinations'!$A:$H,2,FALSE)</f>
        <v>37.145000000000003</v>
      </c>
      <c r="B1585" s="35">
        <f ca="1">VLOOKUP($A1585,'Medical Examinations'!$A:$H,3,FALSE)</f>
        <v>5.32</v>
      </c>
      <c r="C1585" s="61">
        <f ca="1">IFERROR(VLOOKUP($A1585,'Hospitalisation Details'!$A:$P,16,0),"")</f>
        <v>32</v>
      </c>
      <c r="D1585" s="69">
        <f ca="1">IFERROR(VLOOKUP($A1585,'Hospitalisation Details'!$A:$P,6,0),"")</f>
        <v>6334.34</v>
      </c>
    </row>
    <row r="1586" spans="1:4" x14ac:dyDescent="0.25">
      <c r="A1586" s="62">
        <f ca="1">VLOOKUP($A1586,'Medical Examinations'!$A:$H,2,FALSE)</f>
        <v>30.8</v>
      </c>
      <c r="B1586" s="35">
        <f ca="1">VLOOKUP($A1586,'Medical Examinations'!$A:$H,3,FALSE)</f>
        <v>5.83</v>
      </c>
      <c r="C1586" s="61">
        <f ca="1">IFERROR(VLOOKUP($A1586,'Hospitalisation Details'!$A:$P,16,0),"")</f>
        <v>37</v>
      </c>
      <c r="D1586" s="69">
        <f ca="1">IFERROR(VLOOKUP($A1586,'Hospitalisation Details'!$A:$P,6,0),"")</f>
        <v>6313.76</v>
      </c>
    </row>
    <row r="1587" spans="1:4" x14ac:dyDescent="0.25">
      <c r="A1587" s="62">
        <f ca="1">VLOOKUP($A1587,'Medical Examinations'!$A:$H,2,FALSE)</f>
        <v>29.5</v>
      </c>
      <c r="B1587" s="35">
        <f ca="1">VLOOKUP($A1587,'Medical Examinations'!$A:$H,3,FALSE)</f>
        <v>5.54</v>
      </c>
      <c r="C1587" s="61">
        <f ca="1">IFERROR(VLOOKUP($A1587,'Hospitalisation Details'!$A:$P,16,0),"")</f>
        <v>37</v>
      </c>
      <c r="D1587" s="69">
        <f ca="1">IFERROR(VLOOKUP($A1587,'Hospitalisation Details'!$A:$P,6,0),"")</f>
        <v>6311.95</v>
      </c>
    </row>
    <row r="1588" spans="1:4" x14ac:dyDescent="0.25">
      <c r="A1588" s="62">
        <f ca="1">VLOOKUP($A1588,'Medical Examinations'!$A:$H,2,FALSE)</f>
        <v>43.39</v>
      </c>
      <c r="B1588" s="35">
        <f ca="1">VLOOKUP($A1588,'Medical Examinations'!$A:$H,3,FALSE)</f>
        <v>5.85</v>
      </c>
      <c r="C1588" s="61">
        <f ca="1">IFERROR(VLOOKUP($A1588,'Hospitalisation Details'!$A:$P,16,0),"")</f>
        <v>18</v>
      </c>
      <c r="D1588" s="69">
        <f ca="1">IFERROR(VLOOKUP($A1588,'Hospitalisation Details'!$A:$P,6,0),"")</f>
        <v>6311.11</v>
      </c>
    </row>
    <row r="1589" spans="1:4" x14ac:dyDescent="0.25">
      <c r="A1589" s="62">
        <f ca="1">VLOOKUP($A1589,'Medical Examinations'!$A:$H,2,FALSE)</f>
        <v>15.08</v>
      </c>
      <c r="B1589" s="35">
        <f ca="1">VLOOKUP($A1589,'Medical Examinations'!$A:$H,3,FALSE)</f>
        <v>4.8499999999999996</v>
      </c>
      <c r="C1589" s="61">
        <f ca="1">IFERROR(VLOOKUP($A1589,'Hospitalisation Details'!$A:$P,16,0),"")</f>
        <v>53</v>
      </c>
      <c r="D1589" s="69">
        <f ca="1">IFERROR(VLOOKUP($A1589,'Hospitalisation Details'!$A:$P,6,0),"")</f>
        <v>6305.61</v>
      </c>
    </row>
    <row r="1590" spans="1:4" x14ac:dyDescent="0.25">
      <c r="A1590" s="62">
        <f ca="1">VLOOKUP($A1590,'Medical Examinations'!$A:$H,2,FALSE)</f>
        <v>20.48</v>
      </c>
      <c r="B1590" s="35">
        <f ca="1">VLOOKUP($A1590,'Medical Examinations'!$A:$H,3,FALSE)</f>
        <v>11.09</v>
      </c>
      <c r="C1590" s="61">
        <f ca="1">IFERROR(VLOOKUP($A1590,'Hospitalisation Details'!$A:$P,16,0),"")</f>
        <v>48</v>
      </c>
      <c r="D1590" s="69">
        <f ca="1">IFERROR(VLOOKUP($A1590,'Hospitalisation Details'!$A:$P,6,0),"")</f>
        <v>6302.23</v>
      </c>
    </row>
    <row r="1591" spans="1:4" x14ac:dyDescent="0.25">
      <c r="A1591" s="62">
        <f ca="1">VLOOKUP($A1591,'Medical Examinations'!$A:$H,2,FALSE)</f>
        <v>34.450000000000003</v>
      </c>
      <c r="B1591" s="35">
        <f ca="1">VLOOKUP($A1591,'Medical Examinations'!$A:$H,3,FALSE)</f>
        <v>5.58</v>
      </c>
      <c r="C1591" s="61">
        <f ca="1">IFERROR(VLOOKUP($A1591,'Hospitalisation Details'!$A:$P,16,0),"")</f>
        <v>26</v>
      </c>
      <c r="D1591" s="69">
        <f ca="1">IFERROR(VLOOKUP($A1591,'Hospitalisation Details'!$A:$P,6,0),"")</f>
        <v>6293.63</v>
      </c>
    </row>
    <row r="1592" spans="1:4" x14ac:dyDescent="0.25">
      <c r="A1592" s="62">
        <f ca="1">VLOOKUP($A1592,'Medical Examinations'!$A:$H,2,FALSE)</f>
        <v>34.21</v>
      </c>
      <c r="B1592" s="35">
        <f ca="1">VLOOKUP($A1592,'Medical Examinations'!$A:$H,3,FALSE)</f>
        <v>9.7200000000000006</v>
      </c>
      <c r="C1592" s="61">
        <f ca="1">IFERROR(VLOOKUP($A1592,'Hospitalisation Details'!$A:$P,16,0),"")</f>
        <v>41</v>
      </c>
      <c r="D1592" s="69">
        <f ca="1">IFERROR(VLOOKUP($A1592,'Hospitalisation Details'!$A:$P,6,0),"")</f>
        <v>6289.75</v>
      </c>
    </row>
    <row r="1593" spans="1:4" x14ac:dyDescent="0.25">
      <c r="A1593" s="62">
        <f ca="1">VLOOKUP($A1593,'Medical Examinations'!$A:$H,2,FALSE)</f>
        <v>28.8</v>
      </c>
      <c r="B1593" s="35">
        <f ca="1">VLOOKUP($A1593,'Medical Examinations'!$A:$H,3,FALSE)</f>
        <v>11.41</v>
      </c>
      <c r="C1593" s="61">
        <f ca="1">IFERROR(VLOOKUP($A1593,'Hospitalisation Details'!$A:$P,16,0),"")</f>
        <v>41</v>
      </c>
      <c r="D1593" s="69">
        <f ca="1">IFERROR(VLOOKUP($A1593,'Hospitalisation Details'!$A:$P,6,0),"")</f>
        <v>6282.24</v>
      </c>
    </row>
    <row r="1594" spans="1:4" x14ac:dyDescent="0.25">
      <c r="A1594" s="62">
        <f ca="1">VLOOKUP($A1594,'Medical Examinations'!$A:$H,2,FALSE)</f>
        <v>31.74</v>
      </c>
      <c r="B1594" s="35">
        <f ca="1">VLOOKUP($A1594,'Medical Examinations'!$A:$H,3,FALSE)</f>
        <v>4.46</v>
      </c>
      <c r="C1594" s="61">
        <f ca="1">IFERROR(VLOOKUP($A1594,'Hospitalisation Details'!$A:$P,16,0),"")</f>
        <v>29</v>
      </c>
      <c r="D1594" s="69">
        <f ca="1">IFERROR(VLOOKUP($A1594,'Hospitalisation Details'!$A:$P,6,0),"")</f>
        <v>6276.3</v>
      </c>
    </row>
    <row r="1595" spans="1:4" x14ac:dyDescent="0.25">
      <c r="A1595" s="62">
        <f ca="1">VLOOKUP($A1595,'Medical Examinations'!$A:$H,2,FALSE)</f>
        <v>21.78</v>
      </c>
      <c r="B1595" s="35">
        <f ca="1">VLOOKUP($A1595,'Medical Examinations'!$A:$H,3,FALSE)</f>
        <v>9.31</v>
      </c>
      <c r="C1595" s="61">
        <f ca="1">IFERROR(VLOOKUP($A1595,'Hospitalisation Details'!$A:$P,16,0),"")</f>
        <v>41</v>
      </c>
      <c r="D1595" s="69">
        <f ca="1">IFERROR(VLOOKUP($A1595,'Hospitalisation Details'!$A:$P,6,0),"")</f>
        <v>6272.48</v>
      </c>
    </row>
    <row r="1596" spans="1:4" x14ac:dyDescent="0.25">
      <c r="A1596" s="62">
        <f ca="1">VLOOKUP($A1596,'Medical Examinations'!$A:$H,2,FALSE)</f>
        <v>23.75</v>
      </c>
      <c r="B1596" s="35">
        <f ca="1">VLOOKUP($A1596,'Medical Examinations'!$A:$H,3,FALSE)</f>
        <v>5.03</v>
      </c>
      <c r="C1596" s="61">
        <f ca="1">IFERROR(VLOOKUP($A1596,'Hospitalisation Details'!$A:$P,16,0),"")</f>
        <v>38</v>
      </c>
      <c r="D1596" s="69">
        <f ca="1">IFERROR(VLOOKUP($A1596,'Hospitalisation Details'!$A:$P,6,0),"")</f>
        <v>6269.33</v>
      </c>
    </row>
    <row r="1597" spans="1:4" x14ac:dyDescent="0.25">
      <c r="A1597" s="62">
        <f ca="1">VLOOKUP($A1597,'Medical Examinations'!$A:$H,2,FALSE)</f>
        <v>33.21</v>
      </c>
      <c r="B1597" s="35">
        <f ca="1">VLOOKUP($A1597,'Medical Examinations'!$A:$H,3,FALSE)</f>
        <v>5.07</v>
      </c>
      <c r="C1597" s="61">
        <f ca="1">IFERROR(VLOOKUP($A1597,'Hospitalisation Details'!$A:$P,16,0),"")</f>
        <v>27</v>
      </c>
      <c r="D1597" s="69">
        <f ca="1">IFERROR(VLOOKUP($A1597,'Hospitalisation Details'!$A:$P,6,0),"")</f>
        <v>6261.2</v>
      </c>
    </row>
    <row r="1598" spans="1:4" x14ac:dyDescent="0.25">
      <c r="A1598" s="62">
        <f ca="1">VLOOKUP($A1598,'Medical Examinations'!$A:$H,2,FALSE)</f>
        <v>17.7</v>
      </c>
      <c r="B1598" s="35">
        <f ca="1">VLOOKUP($A1598,'Medical Examinations'!$A:$H,3,FALSE)</f>
        <v>10.42</v>
      </c>
      <c r="C1598" s="61">
        <f ca="1">IFERROR(VLOOKUP($A1598,'Hospitalisation Details'!$A:$P,16,0),"")</f>
        <v>52</v>
      </c>
      <c r="D1598" s="69">
        <f ca="1">IFERROR(VLOOKUP($A1598,'Hospitalisation Details'!$A:$P,6,0),"")</f>
        <v>6255.38</v>
      </c>
    </row>
    <row r="1599" spans="1:4" x14ac:dyDescent="0.25">
      <c r="A1599" s="62">
        <f ca="1">VLOOKUP($A1599,'Medical Examinations'!$A:$H,2,FALSE)</f>
        <v>17.2</v>
      </c>
      <c r="B1599" s="35">
        <f ca="1">VLOOKUP($A1599,'Medical Examinations'!$A:$H,3,FALSE)</f>
        <v>6.45</v>
      </c>
      <c r="C1599" s="61">
        <f ca="1">IFERROR(VLOOKUP($A1599,'Hospitalisation Details'!$A:$P,16,0),"")</f>
        <v>50</v>
      </c>
      <c r="D1599" s="69">
        <f ca="1">IFERROR(VLOOKUP($A1599,'Hospitalisation Details'!$A:$P,6,0),"")</f>
        <v>6254.13</v>
      </c>
    </row>
    <row r="1600" spans="1:4" x14ac:dyDescent="0.25">
      <c r="A1600" s="62">
        <f ca="1">VLOOKUP($A1600,'Medical Examinations'!$A:$H,2,FALSE)</f>
        <v>19.21</v>
      </c>
      <c r="B1600" s="35">
        <f ca="1">VLOOKUP($A1600,'Medical Examinations'!$A:$H,3,FALSE)</f>
        <v>5.52</v>
      </c>
      <c r="C1600" s="61">
        <f ca="1">IFERROR(VLOOKUP($A1600,'Hospitalisation Details'!$A:$P,16,0),"")</f>
        <v>50</v>
      </c>
      <c r="D1600" s="69">
        <f ca="1">IFERROR(VLOOKUP($A1600,'Hospitalisation Details'!$A:$P,6,0),"")</f>
        <v>6253.85</v>
      </c>
    </row>
    <row r="1601" spans="1:4" x14ac:dyDescent="0.25">
      <c r="A1601" s="62">
        <f ca="1">VLOOKUP($A1601,'Medical Examinations'!$A:$H,2,FALSE)</f>
        <v>23.2</v>
      </c>
      <c r="B1601" s="35">
        <f ca="1">VLOOKUP($A1601,'Medical Examinations'!$A:$H,3,FALSE)</f>
        <v>4.41</v>
      </c>
      <c r="C1601" s="61">
        <f ca="1">IFERROR(VLOOKUP($A1601,'Hospitalisation Details'!$A:$P,16,0),"")</f>
        <v>43</v>
      </c>
      <c r="D1601" s="69">
        <f ca="1">IFERROR(VLOOKUP($A1601,'Hospitalisation Details'!$A:$P,6,0),"")</f>
        <v>6250.44</v>
      </c>
    </row>
    <row r="1602" spans="1:4" x14ac:dyDescent="0.25">
      <c r="A1602" s="62">
        <f ca="1">VLOOKUP($A1602,'Medical Examinations'!$A:$H,2,FALSE)</f>
        <v>32.5</v>
      </c>
      <c r="B1602" s="35">
        <f ca="1">VLOOKUP($A1602,'Medical Examinations'!$A:$H,3,FALSE)</f>
        <v>4.6900000000000004</v>
      </c>
      <c r="C1602" s="61">
        <f ca="1">IFERROR(VLOOKUP($A1602,'Hospitalisation Details'!$A:$P,16,0),"")</f>
        <v>39</v>
      </c>
      <c r="D1602" s="69">
        <f ca="1">IFERROR(VLOOKUP($A1602,'Hospitalisation Details'!$A:$P,6,0),"")</f>
        <v>6238.3</v>
      </c>
    </row>
    <row r="1603" spans="1:4" x14ac:dyDescent="0.25">
      <c r="A1603" s="62">
        <f ca="1">VLOOKUP($A1603,'Medical Examinations'!$A:$H,2,FALSE)</f>
        <v>20.9</v>
      </c>
      <c r="B1603" s="35">
        <f ca="1">VLOOKUP($A1603,'Medical Examinations'!$A:$H,3,FALSE)</f>
        <v>6.94</v>
      </c>
      <c r="C1603" s="61">
        <f ca="1">IFERROR(VLOOKUP($A1603,'Hospitalisation Details'!$A:$P,16,0),"")</f>
        <v>44</v>
      </c>
      <c r="D1603" s="69">
        <f ca="1">IFERROR(VLOOKUP($A1603,'Hospitalisation Details'!$A:$P,6,0),"")</f>
        <v>6236.95</v>
      </c>
    </row>
    <row r="1604" spans="1:4" x14ac:dyDescent="0.25">
      <c r="A1604" s="62">
        <f ca="1">VLOOKUP($A1604,'Medical Examinations'!$A:$H,2,FALSE)</f>
        <v>19.11</v>
      </c>
      <c r="B1604" s="35">
        <f ca="1">VLOOKUP($A1604,'Medical Examinations'!$A:$H,3,FALSE)</f>
        <v>4.3499999999999996</v>
      </c>
      <c r="C1604" s="61">
        <f ca="1">IFERROR(VLOOKUP($A1604,'Hospitalisation Details'!$A:$P,16,0),"")</f>
        <v>50</v>
      </c>
      <c r="D1604" s="69">
        <f ca="1">IFERROR(VLOOKUP($A1604,'Hospitalisation Details'!$A:$P,6,0),"")</f>
        <v>6219.93</v>
      </c>
    </row>
    <row r="1605" spans="1:4" x14ac:dyDescent="0.25">
      <c r="A1605" s="62">
        <f ca="1">VLOOKUP($A1605,'Medical Examinations'!$A:$H,2,FALSE)</f>
        <v>31.17</v>
      </c>
      <c r="B1605" s="35">
        <f ca="1">VLOOKUP($A1605,'Medical Examinations'!$A:$H,3,FALSE)</f>
        <v>5.28</v>
      </c>
      <c r="C1605" s="61">
        <f ca="1">IFERROR(VLOOKUP($A1605,'Hospitalisation Details'!$A:$P,16,0),"")</f>
        <v>30</v>
      </c>
      <c r="D1605" s="69">
        <f ca="1">IFERROR(VLOOKUP($A1605,'Hospitalisation Details'!$A:$P,6,0),"")</f>
        <v>6208.5</v>
      </c>
    </row>
    <row r="1606" spans="1:4" x14ac:dyDescent="0.25">
      <c r="A1606" s="62">
        <f ca="1">VLOOKUP($A1606,'Medical Examinations'!$A:$H,2,FALSE)</f>
        <v>36.08</v>
      </c>
      <c r="B1606" s="35">
        <f ca="1">VLOOKUP($A1606,'Medical Examinations'!$A:$H,3,FALSE)</f>
        <v>4.29</v>
      </c>
      <c r="C1606" s="61">
        <f ca="1">IFERROR(VLOOKUP($A1606,'Hospitalisation Details'!$A:$P,16,0),"")</f>
        <v>23</v>
      </c>
      <c r="D1606" s="69">
        <f ca="1">IFERROR(VLOOKUP($A1606,'Hospitalisation Details'!$A:$P,6,0),"")</f>
        <v>6207.26</v>
      </c>
    </row>
    <row r="1607" spans="1:4" x14ac:dyDescent="0.25">
      <c r="A1607" s="62">
        <f ca="1">VLOOKUP($A1607,'Medical Examinations'!$A:$H,2,FALSE)</f>
        <v>28.024999999999999</v>
      </c>
      <c r="B1607" s="35">
        <f ca="1">VLOOKUP($A1607,'Medical Examinations'!$A:$H,3,FALSE)</f>
        <v>5.69</v>
      </c>
      <c r="C1607" s="61">
        <f ca="1">IFERROR(VLOOKUP($A1607,'Hospitalisation Details'!$A:$P,16,0),"")</f>
        <v>37</v>
      </c>
      <c r="D1607" s="69">
        <f ca="1">IFERROR(VLOOKUP($A1607,'Hospitalisation Details'!$A:$P,6,0),"")</f>
        <v>6203.9</v>
      </c>
    </row>
    <row r="1608" spans="1:4" x14ac:dyDescent="0.25">
      <c r="A1608" s="62">
        <f ca="1">VLOOKUP($A1608,'Medical Examinations'!$A:$H,2,FALSE)</f>
        <v>24.32</v>
      </c>
      <c r="B1608" s="35">
        <f ca="1">VLOOKUP($A1608,'Medical Examinations'!$A:$H,3,FALSE)</f>
        <v>5.56</v>
      </c>
      <c r="C1608" s="61">
        <f ca="1">IFERROR(VLOOKUP($A1608,'Hospitalisation Details'!$A:$P,16,0),"")</f>
        <v>37</v>
      </c>
      <c r="D1608" s="69">
        <f ca="1">IFERROR(VLOOKUP($A1608,'Hospitalisation Details'!$A:$P,6,0),"")</f>
        <v>6198.75</v>
      </c>
    </row>
    <row r="1609" spans="1:4" x14ac:dyDescent="0.25">
      <c r="A1609" s="62">
        <f ca="1">VLOOKUP($A1609,'Medical Examinations'!$A:$H,2,FALSE)</f>
        <v>38</v>
      </c>
      <c r="B1609" s="35">
        <f ca="1">VLOOKUP($A1609,'Medical Examinations'!$A:$H,3,FALSE)</f>
        <v>5.41</v>
      </c>
      <c r="C1609" s="61">
        <f ca="1">IFERROR(VLOOKUP($A1609,'Hospitalisation Details'!$A:$P,16,0),"")</f>
        <v>34</v>
      </c>
      <c r="D1609" s="69">
        <f ca="1">IFERROR(VLOOKUP($A1609,'Hospitalisation Details'!$A:$P,6,0),"")</f>
        <v>6196.45</v>
      </c>
    </row>
    <row r="1610" spans="1:4" x14ac:dyDescent="0.25">
      <c r="A1610" s="62">
        <f ca="1">VLOOKUP($A1610,'Medical Examinations'!$A:$H,2,FALSE)</f>
        <v>31.6</v>
      </c>
      <c r="B1610" s="35">
        <f ca="1">VLOOKUP($A1610,'Medical Examinations'!$A:$H,3,FALSE)</f>
        <v>10.85</v>
      </c>
      <c r="C1610" s="61">
        <f ca="1">IFERROR(VLOOKUP($A1610,'Hospitalisation Details'!$A:$P,16,0),"")</f>
        <v>41</v>
      </c>
      <c r="D1610" s="69">
        <f ca="1">IFERROR(VLOOKUP($A1610,'Hospitalisation Details'!$A:$P,6,0),"")</f>
        <v>6186.13</v>
      </c>
    </row>
    <row r="1611" spans="1:4" x14ac:dyDescent="0.25">
      <c r="A1611" s="62">
        <f ca="1">VLOOKUP($A1611,'Medical Examinations'!$A:$H,2,FALSE)</f>
        <v>31.02</v>
      </c>
      <c r="B1611" s="35">
        <f ca="1">VLOOKUP($A1611,'Medical Examinations'!$A:$H,3,FALSE)</f>
        <v>11.63</v>
      </c>
      <c r="C1611" s="61">
        <f ca="1">IFERROR(VLOOKUP($A1611,'Hospitalisation Details'!$A:$P,16,0),"")</f>
        <v>41</v>
      </c>
      <c r="D1611" s="69">
        <f ca="1">IFERROR(VLOOKUP($A1611,'Hospitalisation Details'!$A:$P,6,0),"")</f>
        <v>6185.32</v>
      </c>
    </row>
    <row r="1612" spans="1:4" x14ac:dyDescent="0.25">
      <c r="A1612" s="62">
        <f ca="1">VLOOKUP($A1612,'Medical Examinations'!$A:$H,2,FALSE)</f>
        <v>29.26</v>
      </c>
      <c r="B1612" s="35">
        <f ca="1">VLOOKUP($A1612,'Medical Examinations'!$A:$H,3,FALSE)</f>
        <v>5.68</v>
      </c>
      <c r="C1612" s="61">
        <f ca="1">IFERROR(VLOOKUP($A1612,'Hospitalisation Details'!$A:$P,16,0),"")</f>
        <v>34</v>
      </c>
      <c r="D1612" s="69">
        <f ca="1">IFERROR(VLOOKUP($A1612,'Hospitalisation Details'!$A:$P,6,0),"")</f>
        <v>6184.3</v>
      </c>
    </row>
    <row r="1613" spans="1:4" x14ac:dyDescent="0.25">
      <c r="A1613" s="62">
        <f ca="1">VLOOKUP($A1613,'Medical Examinations'!$A:$H,2,FALSE)</f>
        <v>15.09</v>
      </c>
      <c r="B1613" s="35">
        <f ca="1">VLOOKUP($A1613,'Medical Examinations'!$A:$H,3,FALSE)</f>
        <v>7.59</v>
      </c>
      <c r="C1613" s="61">
        <f ca="1">IFERROR(VLOOKUP($A1613,'Hospitalisation Details'!$A:$P,16,0),"")</f>
        <v>52</v>
      </c>
      <c r="D1613" s="69">
        <f ca="1">IFERROR(VLOOKUP($A1613,'Hospitalisation Details'!$A:$P,6,0),"")</f>
        <v>6183.46</v>
      </c>
    </row>
    <row r="1614" spans="1:4" x14ac:dyDescent="0.25">
      <c r="A1614" s="62">
        <f ca="1">VLOOKUP($A1614,'Medical Examinations'!$A:$H,2,FALSE)</f>
        <v>22.63</v>
      </c>
      <c r="B1614" s="35">
        <f ca="1">VLOOKUP($A1614,'Medical Examinations'!$A:$H,3,FALSE)</f>
        <v>5.09</v>
      </c>
      <c r="C1614" s="61">
        <f ca="1">IFERROR(VLOOKUP($A1614,'Hospitalisation Details'!$A:$P,16,0),"")</f>
        <v>37</v>
      </c>
      <c r="D1614" s="69">
        <f ca="1">IFERROR(VLOOKUP($A1614,'Hospitalisation Details'!$A:$P,6,0),"")</f>
        <v>6183.32</v>
      </c>
    </row>
    <row r="1615" spans="1:4" x14ac:dyDescent="0.25">
      <c r="A1615" s="62">
        <f ca="1">VLOOKUP($A1615,'Medical Examinations'!$A:$H,2,FALSE)</f>
        <v>23.46</v>
      </c>
      <c r="B1615" s="35">
        <f ca="1">VLOOKUP($A1615,'Medical Examinations'!$A:$H,3,FALSE)</f>
        <v>4.21</v>
      </c>
      <c r="C1615" s="61">
        <f ca="1">IFERROR(VLOOKUP($A1615,'Hospitalisation Details'!$A:$P,16,0),"")</f>
        <v>38</v>
      </c>
      <c r="D1615" s="69">
        <f ca="1">IFERROR(VLOOKUP($A1615,'Hospitalisation Details'!$A:$P,6,0),"")</f>
        <v>6170.96</v>
      </c>
    </row>
    <row r="1616" spans="1:4" x14ac:dyDescent="0.25">
      <c r="A1616" s="62">
        <f ca="1">VLOOKUP($A1616,'Medical Examinations'!$A:$H,2,FALSE)</f>
        <v>22.56</v>
      </c>
      <c r="B1616" s="35">
        <f ca="1">VLOOKUP($A1616,'Medical Examinations'!$A:$H,3,FALSE)</f>
        <v>4.34</v>
      </c>
      <c r="C1616" s="61">
        <f ca="1">IFERROR(VLOOKUP($A1616,'Hospitalisation Details'!$A:$P,16,0),"")</f>
        <v>37</v>
      </c>
      <c r="D1616" s="69">
        <f ca="1">IFERROR(VLOOKUP($A1616,'Hospitalisation Details'!$A:$P,6,0),"")</f>
        <v>6159.57</v>
      </c>
    </row>
    <row r="1617" spans="1:4" x14ac:dyDescent="0.25">
      <c r="A1617" s="62">
        <f ca="1">VLOOKUP($A1617,'Medical Examinations'!$A:$H,2,FALSE)</f>
        <v>19.28</v>
      </c>
      <c r="B1617" s="35">
        <f ca="1">VLOOKUP($A1617,'Medical Examinations'!$A:$H,3,FALSE)</f>
        <v>11.85</v>
      </c>
      <c r="C1617" s="61">
        <f ca="1">IFERROR(VLOOKUP($A1617,'Hospitalisation Details'!$A:$P,16,0),"")</f>
        <v>49</v>
      </c>
      <c r="D1617" s="69">
        <f ca="1">IFERROR(VLOOKUP($A1617,'Hospitalisation Details'!$A:$P,6,0),"")</f>
        <v>6152.05</v>
      </c>
    </row>
    <row r="1618" spans="1:4" x14ac:dyDescent="0.25">
      <c r="A1618" s="62">
        <f ca="1">VLOOKUP($A1618,'Medical Examinations'!$A:$H,2,FALSE)</f>
        <v>15.37</v>
      </c>
      <c r="B1618" s="35">
        <f ca="1">VLOOKUP($A1618,'Medical Examinations'!$A:$H,3,FALSE)</f>
        <v>9.61</v>
      </c>
      <c r="C1618" s="61">
        <f ca="1">IFERROR(VLOOKUP($A1618,'Hospitalisation Details'!$A:$P,16,0),"")</f>
        <v>52</v>
      </c>
      <c r="D1618" s="69">
        <f ca="1">IFERROR(VLOOKUP($A1618,'Hospitalisation Details'!$A:$P,6,0),"")</f>
        <v>6147.12</v>
      </c>
    </row>
    <row r="1619" spans="1:4" x14ac:dyDescent="0.25">
      <c r="A1619" s="62">
        <f ca="1">VLOOKUP($A1619,'Medical Examinations'!$A:$H,2,FALSE)</f>
        <v>18.71</v>
      </c>
      <c r="B1619" s="35">
        <f ca="1">VLOOKUP($A1619,'Medical Examinations'!$A:$H,3,FALSE)</f>
        <v>5.29</v>
      </c>
      <c r="C1619" s="61">
        <f ca="1">IFERROR(VLOOKUP($A1619,'Hospitalisation Details'!$A:$P,16,0),"")</f>
        <v>46</v>
      </c>
      <c r="D1619" s="69">
        <f ca="1">IFERROR(VLOOKUP($A1619,'Hospitalisation Details'!$A:$P,6,0),"")</f>
        <v>6139.14</v>
      </c>
    </row>
    <row r="1620" spans="1:4" x14ac:dyDescent="0.25">
      <c r="A1620" s="62">
        <f ca="1">VLOOKUP($A1620,'Medical Examinations'!$A:$H,2,FALSE)</f>
        <v>20.61</v>
      </c>
      <c r="B1620" s="35">
        <f ca="1">VLOOKUP($A1620,'Medical Examinations'!$A:$H,3,FALSE)</f>
        <v>6.89</v>
      </c>
      <c r="C1620" s="61">
        <f ca="1">IFERROR(VLOOKUP($A1620,'Hospitalisation Details'!$A:$P,16,0),"")</f>
        <v>44</v>
      </c>
      <c r="D1620" s="69">
        <f ca="1">IFERROR(VLOOKUP($A1620,'Hospitalisation Details'!$A:$P,6,0),"")</f>
        <v>6138.58</v>
      </c>
    </row>
    <row r="1621" spans="1:4" x14ac:dyDescent="0.25">
      <c r="A1621" s="62">
        <f ca="1">VLOOKUP($A1621,'Medical Examinations'!$A:$H,2,FALSE)</f>
        <v>15.99</v>
      </c>
      <c r="B1621" s="35">
        <f ca="1">VLOOKUP($A1621,'Medical Examinations'!$A:$H,3,FALSE)</f>
        <v>4.57</v>
      </c>
      <c r="C1621" s="61">
        <f ca="1">IFERROR(VLOOKUP($A1621,'Hospitalisation Details'!$A:$P,16,0),"")</f>
        <v>53</v>
      </c>
      <c r="D1621" s="69">
        <f ca="1">IFERROR(VLOOKUP($A1621,'Hospitalisation Details'!$A:$P,6,0),"")</f>
        <v>6138.5</v>
      </c>
    </row>
    <row r="1622" spans="1:4" x14ac:dyDescent="0.25">
      <c r="A1622" s="62">
        <f ca="1">VLOOKUP($A1622,'Medical Examinations'!$A:$H,2,FALSE)</f>
        <v>33.155000000000001</v>
      </c>
      <c r="B1622" s="35">
        <f ca="1">VLOOKUP($A1622,'Medical Examinations'!$A:$H,3,FALSE)</f>
        <v>4.32</v>
      </c>
      <c r="C1622" s="61">
        <f ca="1">IFERROR(VLOOKUP($A1622,'Hospitalisation Details'!$A:$P,16,0),"")</f>
        <v>32</v>
      </c>
      <c r="D1622" s="69">
        <f ca="1">IFERROR(VLOOKUP($A1622,'Hospitalisation Details'!$A:$P,6,0),"")</f>
        <v>6128.8</v>
      </c>
    </row>
    <row r="1623" spans="1:4" x14ac:dyDescent="0.25">
      <c r="A1623" s="62">
        <f ca="1">VLOOKUP($A1623,'Medical Examinations'!$A:$H,2,FALSE)</f>
        <v>26.22</v>
      </c>
      <c r="B1623" s="35">
        <f ca="1">VLOOKUP($A1623,'Medical Examinations'!$A:$H,3,FALSE)</f>
        <v>5.57</v>
      </c>
      <c r="C1623" s="61">
        <f ca="1">IFERROR(VLOOKUP($A1623,'Hospitalisation Details'!$A:$P,16,0),"")</f>
        <v>39</v>
      </c>
      <c r="D1623" s="69">
        <f ca="1">IFERROR(VLOOKUP($A1623,'Hospitalisation Details'!$A:$P,6,0),"")</f>
        <v>6123.57</v>
      </c>
    </row>
    <row r="1624" spans="1:4" x14ac:dyDescent="0.25">
      <c r="A1624" s="62">
        <f ca="1">VLOOKUP($A1624,'Medical Examinations'!$A:$H,2,FALSE)</f>
        <v>21.85</v>
      </c>
      <c r="B1624" s="35">
        <f ca="1">VLOOKUP($A1624,'Medical Examinations'!$A:$H,3,FALSE)</f>
        <v>5.26</v>
      </c>
      <c r="C1624" s="61">
        <f ca="1">IFERROR(VLOOKUP($A1624,'Hospitalisation Details'!$A:$P,16,0),"")</f>
        <v>39</v>
      </c>
      <c r="D1624" s="69">
        <f ca="1">IFERROR(VLOOKUP($A1624,'Hospitalisation Details'!$A:$P,6,0),"")</f>
        <v>6117.49</v>
      </c>
    </row>
    <row r="1625" spans="1:4" x14ac:dyDescent="0.25">
      <c r="A1625" s="62">
        <f ca="1">VLOOKUP($A1625,'Medical Examinations'!$A:$H,2,FALSE)</f>
        <v>30.495000000000001</v>
      </c>
      <c r="B1625" s="35">
        <f ca="1">VLOOKUP($A1625,'Medical Examinations'!$A:$H,3,FALSE)</f>
        <v>6.25</v>
      </c>
      <c r="C1625" s="61">
        <f ca="1">IFERROR(VLOOKUP($A1625,'Hospitalisation Details'!$A:$P,16,0),"")</f>
        <v>31</v>
      </c>
      <c r="D1625" s="69">
        <f ca="1">IFERROR(VLOOKUP($A1625,'Hospitalisation Details'!$A:$P,6,0),"")</f>
        <v>6113.23</v>
      </c>
    </row>
    <row r="1626" spans="1:4" x14ac:dyDescent="0.25">
      <c r="A1626" s="62">
        <f ca="1">VLOOKUP($A1626,'Medical Examinations'!$A:$H,2,FALSE)</f>
        <v>34.104999999999997</v>
      </c>
      <c r="B1626" s="35">
        <f ca="1">VLOOKUP($A1626,'Medical Examinations'!$A:$H,3,FALSE)</f>
        <v>5.67</v>
      </c>
      <c r="C1626" s="61">
        <f ca="1">IFERROR(VLOOKUP($A1626,'Hospitalisation Details'!$A:$P,16,0),"")</f>
        <v>37</v>
      </c>
      <c r="D1626" s="69">
        <f ca="1">IFERROR(VLOOKUP($A1626,'Hospitalisation Details'!$A:$P,6,0),"")</f>
        <v>6112.35</v>
      </c>
    </row>
    <row r="1627" spans="1:4" x14ac:dyDescent="0.25">
      <c r="A1627" s="62">
        <f ca="1">VLOOKUP($A1627,'Medical Examinations'!$A:$H,2,FALSE)</f>
        <v>32.770000000000003</v>
      </c>
      <c r="B1627" s="35">
        <f ca="1">VLOOKUP($A1627,'Medical Examinations'!$A:$H,3,FALSE)</f>
        <v>4.42</v>
      </c>
      <c r="C1627" s="61">
        <f ca="1">IFERROR(VLOOKUP($A1627,'Hospitalisation Details'!$A:$P,16,0),"")</f>
        <v>27</v>
      </c>
      <c r="D1627" s="69">
        <f ca="1">IFERROR(VLOOKUP($A1627,'Hospitalisation Details'!$A:$P,6,0),"")</f>
        <v>6111.95</v>
      </c>
    </row>
    <row r="1628" spans="1:4" x14ac:dyDescent="0.25">
      <c r="A1628" s="62">
        <f ca="1">VLOOKUP($A1628,'Medical Examinations'!$A:$H,2,FALSE)</f>
        <v>16.850000000000001</v>
      </c>
      <c r="B1628" s="35">
        <f ca="1">VLOOKUP($A1628,'Medical Examinations'!$A:$H,3,FALSE)</f>
        <v>11.75</v>
      </c>
      <c r="C1628" s="61">
        <f ca="1">IFERROR(VLOOKUP($A1628,'Hospitalisation Details'!$A:$P,16,0),"")</f>
        <v>52</v>
      </c>
      <c r="D1628" s="69">
        <f ca="1">IFERROR(VLOOKUP($A1628,'Hospitalisation Details'!$A:$P,6,0),"")</f>
        <v>6098.38</v>
      </c>
    </row>
    <row r="1629" spans="1:4" x14ac:dyDescent="0.25">
      <c r="A1629" s="62">
        <f ca="1">VLOOKUP($A1629,'Medical Examinations'!$A:$H,2,FALSE)</f>
        <v>34.700000000000003</v>
      </c>
      <c r="B1629" s="35">
        <f ca="1">VLOOKUP($A1629,'Medical Examinations'!$A:$H,3,FALSE)</f>
        <v>6.06</v>
      </c>
      <c r="C1629" s="61">
        <f ca="1">IFERROR(VLOOKUP($A1629,'Hospitalisation Details'!$A:$P,16,0),"")</f>
        <v>38</v>
      </c>
      <c r="D1629" s="69">
        <f ca="1">IFERROR(VLOOKUP($A1629,'Hospitalisation Details'!$A:$P,6,0),"")</f>
        <v>6082.41</v>
      </c>
    </row>
    <row r="1630" spans="1:4" x14ac:dyDescent="0.25">
      <c r="A1630" s="62">
        <f ca="1">VLOOKUP($A1630,'Medical Examinations'!$A:$H,2,FALSE)</f>
        <v>37.049999999999997</v>
      </c>
      <c r="B1630" s="35">
        <f ca="1">VLOOKUP($A1630,'Medical Examinations'!$A:$H,3,FALSE)</f>
        <v>5.48</v>
      </c>
      <c r="C1630" s="61">
        <f ca="1">IFERROR(VLOOKUP($A1630,'Hospitalisation Details'!$A:$P,16,0),"")</f>
        <v>38</v>
      </c>
      <c r="D1630" s="69">
        <f ca="1">IFERROR(VLOOKUP($A1630,'Hospitalisation Details'!$A:$P,6,0),"")</f>
        <v>6079.67</v>
      </c>
    </row>
    <row r="1631" spans="1:4" x14ac:dyDescent="0.25">
      <c r="A1631" s="62">
        <f ca="1">VLOOKUP($A1631,'Medical Examinations'!$A:$H,2,FALSE)</f>
        <v>18.78</v>
      </c>
      <c r="B1631" s="35">
        <f ca="1">VLOOKUP($A1631,'Medical Examinations'!$A:$H,3,FALSE)</f>
        <v>4.45</v>
      </c>
      <c r="C1631" s="61">
        <f ca="1">IFERROR(VLOOKUP($A1631,'Hospitalisation Details'!$A:$P,16,0),"")</f>
        <v>43</v>
      </c>
      <c r="D1631" s="69">
        <f ca="1">IFERROR(VLOOKUP($A1631,'Hospitalisation Details'!$A:$P,6,0),"")</f>
        <v>6074.37</v>
      </c>
    </row>
    <row r="1632" spans="1:4" x14ac:dyDescent="0.25">
      <c r="A1632" s="62">
        <f ca="1">VLOOKUP($A1632,'Medical Examinations'!$A:$H,2,FALSE)</f>
        <v>28.024999999999999</v>
      </c>
      <c r="B1632" s="35">
        <f ca="1">VLOOKUP($A1632,'Medical Examinations'!$A:$H,3,FALSE)</f>
        <v>5</v>
      </c>
      <c r="C1632" s="61">
        <f ca="1">IFERROR(VLOOKUP($A1632,'Hospitalisation Details'!$A:$P,16,0),"")</f>
        <v>38</v>
      </c>
      <c r="D1632" s="69">
        <f ca="1">IFERROR(VLOOKUP($A1632,'Hospitalisation Details'!$A:$P,6,0),"")</f>
        <v>6067.13</v>
      </c>
    </row>
    <row r="1633" spans="1:4" x14ac:dyDescent="0.25">
      <c r="A1633" s="62">
        <f ca="1">VLOOKUP($A1633,'Medical Examinations'!$A:$H,2,FALSE)</f>
        <v>35.090000000000003</v>
      </c>
      <c r="B1633" s="35">
        <f ca="1">VLOOKUP($A1633,'Medical Examinations'!$A:$H,3,FALSE)</f>
        <v>5.84</v>
      </c>
      <c r="C1633" s="61">
        <f ca="1">IFERROR(VLOOKUP($A1633,'Hospitalisation Details'!$A:$P,16,0),"")</f>
        <v>28</v>
      </c>
      <c r="D1633" s="69">
        <f ca="1">IFERROR(VLOOKUP($A1633,'Hospitalisation Details'!$A:$P,6,0),"")</f>
        <v>6064.37</v>
      </c>
    </row>
    <row r="1634" spans="1:4" x14ac:dyDescent="0.25">
      <c r="A1634" s="62">
        <f ca="1">VLOOKUP($A1634,'Medical Examinations'!$A:$H,2,FALSE)</f>
        <v>34.42</v>
      </c>
      <c r="B1634" s="35">
        <f ca="1">VLOOKUP($A1634,'Medical Examinations'!$A:$H,3,FALSE)</f>
        <v>5.21</v>
      </c>
      <c r="C1634" s="61">
        <f ca="1">IFERROR(VLOOKUP($A1634,'Hospitalisation Details'!$A:$P,16,0),"")</f>
        <v>26</v>
      </c>
      <c r="D1634" s="69">
        <f ca="1">IFERROR(VLOOKUP($A1634,'Hospitalisation Details'!$A:$P,6,0),"")</f>
        <v>6061.8</v>
      </c>
    </row>
    <row r="1635" spans="1:4" x14ac:dyDescent="0.25">
      <c r="A1635" s="62">
        <f ca="1">VLOOKUP($A1635,'Medical Examinations'!$A:$H,2,FALSE)</f>
        <v>29.4</v>
      </c>
      <c r="B1635" s="35">
        <f ca="1">VLOOKUP($A1635,'Medical Examinations'!$A:$H,3,FALSE)</f>
        <v>4.26</v>
      </c>
      <c r="C1635" s="61">
        <f ca="1">IFERROR(VLOOKUP($A1635,'Hospitalisation Details'!$A:$P,16,0),"")</f>
        <v>33</v>
      </c>
      <c r="D1635" s="69">
        <f ca="1">IFERROR(VLOOKUP($A1635,'Hospitalisation Details'!$A:$P,6,0),"")</f>
        <v>6059.17</v>
      </c>
    </row>
    <row r="1636" spans="1:4" x14ac:dyDescent="0.25">
      <c r="A1636" s="62">
        <f ca="1">VLOOKUP($A1636,'Medical Examinations'!$A:$H,2,FALSE)</f>
        <v>21.31</v>
      </c>
      <c r="B1636" s="35">
        <f ca="1">VLOOKUP($A1636,'Medical Examinations'!$A:$H,3,FALSE)</f>
        <v>4.17</v>
      </c>
      <c r="C1636" s="61">
        <f ca="1">IFERROR(VLOOKUP($A1636,'Hospitalisation Details'!$A:$P,16,0),"")</f>
        <v>42</v>
      </c>
      <c r="D1636" s="69">
        <f ca="1">IFERROR(VLOOKUP($A1636,'Hospitalisation Details'!$A:$P,6,0),"")</f>
        <v>5993.62</v>
      </c>
    </row>
    <row r="1637" spans="1:4" x14ac:dyDescent="0.25">
      <c r="A1637" s="62">
        <f ca="1">VLOOKUP($A1637,'Medical Examinations'!$A:$H,2,FALSE)</f>
        <v>19.559999999999999</v>
      </c>
      <c r="B1637" s="35">
        <f ca="1">VLOOKUP($A1637,'Medical Examinations'!$A:$H,3,FALSE)</f>
        <v>11.96</v>
      </c>
      <c r="C1637" s="61">
        <f ca="1">IFERROR(VLOOKUP($A1637,'Hospitalisation Details'!$A:$P,16,0),"")</f>
        <v>48</v>
      </c>
      <c r="D1637" s="69">
        <f ca="1">IFERROR(VLOOKUP($A1637,'Hospitalisation Details'!$A:$P,6,0),"")</f>
        <v>5990.17</v>
      </c>
    </row>
    <row r="1638" spans="1:4" x14ac:dyDescent="0.25">
      <c r="A1638" s="62">
        <f ca="1">VLOOKUP($A1638,'Medical Examinations'!$A:$H,2,FALSE)</f>
        <v>37.335000000000001</v>
      </c>
      <c r="B1638" s="35">
        <f ca="1">VLOOKUP($A1638,'Medical Examinations'!$A:$H,3,FALSE)</f>
        <v>6.26</v>
      </c>
      <c r="C1638" s="61">
        <f ca="1">IFERROR(VLOOKUP($A1638,'Hospitalisation Details'!$A:$P,16,0),"")</f>
        <v>34</v>
      </c>
      <c r="D1638" s="69">
        <f ca="1">IFERROR(VLOOKUP($A1638,'Hospitalisation Details'!$A:$P,6,0),"")</f>
        <v>5989.52</v>
      </c>
    </row>
    <row r="1639" spans="1:4" x14ac:dyDescent="0.25">
      <c r="A1639" s="62">
        <f ca="1">VLOOKUP($A1639,'Medical Examinations'!$A:$H,2,FALSE)</f>
        <v>19.53</v>
      </c>
      <c r="B1639" s="35">
        <f ca="1">VLOOKUP($A1639,'Medical Examinations'!$A:$H,3,FALSE)</f>
        <v>11.68</v>
      </c>
      <c r="C1639" s="61">
        <f ca="1">IFERROR(VLOOKUP($A1639,'Hospitalisation Details'!$A:$P,16,0),"")</f>
        <v>48</v>
      </c>
      <c r="D1639" s="69">
        <f ca="1">IFERROR(VLOOKUP($A1639,'Hospitalisation Details'!$A:$P,6,0),"")</f>
        <v>5979.99</v>
      </c>
    </row>
    <row r="1640" spans="1:4" x14ac:dyDescent="0.25">
      <c r="A1640" s="62">
        <f ca="1">VLOOKUP($A1640,'Medical Examinations'!$A:$H,2,FALSE)</f>
        <v>34.1</v>
      </c>
      <c r="B1640" s="35">
        <f ca="1">VLOOKUP($A1640,'Medical Examinations'!$A:$H,3,FALSE)</f>
        <v>5.16</v>
      </c>
      <c r="C1640" s="61">
        <f ca="1">IFERROR(VLOOKUP($A1640,'Hospitalisation Details'!$A:$P,16,0),"")</f>
        <v>42</v>
      </c>
      <c r="D1640" s="69">
        <f ca="1">IFERROR(VLOOKUP($A1640,'Hospitalisation Details'!$A:$P,6,0),"")</f>
        <v>5979.73</v>
      </c>
    </row>
    <row r="1641" spans="1:4" x14ac:dyDescent="0.25">
      <c r="A1641" s="62">
        <f ca="1">VLOOKUP($A1641,'Medical Examinations'!$A:$H,2,FALSE)</f>
        <v>16.5</v>
      </c>
      <c r="B1641" s="35">
        <f ca="1">VLOOKUP($A1641,'Medical Examinations'!$A:$H,3,FALSE)</f>
        <v>6.9</v>
      </c>
      <c r="C1641" s="61">
        <f ca="1">IFERROR(VLOOKUP($A1641,'Hospitalisation Details'!$A:$P,16,0),"")</f>
        <v>52</v>
      </c>
      <c r="D1641" s="69">
        <f ca="1">IFERROR(VLOOKUP($A1641,'Hospitalisation Details'!$A:$P,6,0),"")</f>
        <v>5979.66</v>
      </c>
    </row>
    <row r="1642" spans="1:4" x14ac:dyDescent="0.25">
      <c r="A1642" s="62">
        <f ca="1">VLOOKUP($A1642,'Medical Examinations'!$A:$H,2,FALSE)</f>
        <v>30.69</v>
      </c>
      <c r="B1642" s="35">
        <f ca="1">VLOOKUP($A1642,'Medical Examinations'!$A:$H,3,FALSE)</f>
        <v>4.83</v>
      </c>
      <c r="C1642" s="61">
        <f ca="1">IFERROR(VLOOKUP($A1642,'Hospitalisation Details'!$A:$P,16,0),"")</f>
        <v>38</v>
      </c>
      <c r="D1642" s="69">
        <f ca="1">IFERROR(VLOOKUP($A1642,'Hospitalisation Details'!$A:$P,6,0),"")</f>
        <v>5976.83</v>
      </c>
    </row>
    <row r="1643" spans="1:4" x14ac:dyDescent="0.25">
      <c r="A1643" s="62">
        <f ca="1">VLOOKUP($A1643,'Medical Examinations'!$A:$H,2,FALSE)</f>
        <v>28.93</v>
      </c>
      <c r="B1643" s="35">
        <f ca="1">VLOOKUP($A1643,'Medical Examinations'!$A:$H,3,FALSE)</f>
        <v>4.87</v>
      </c>
      <c r="C1643" s="61">
        <f ca="1">IFERROR(VLOOKUP($A1643,'Hospitalisation Details'!$A:$P,16,0),"")</f>
        <v>38</v>
      </c>
      <c r="D1643" s="69">
        <f ca="1">IFERROR(VLOOKUP($A1643,'Hospitalisation Details'!$A:$P,6,0),"")</f>
        <v>5974.38</v>
      </c>
    </row>
    <row r="1644" spans="1:4" x14ac:dyDescent="0.25">
      <c r="A1644" s="62">
        <f ca="1">VLOOKUP($A1644,'Medical Examinations'!$A:$H,2,FALSE)</f>
        <v>38.9</v>
      </c>
      <c r="B1644" s="35">
        <f ca="1">VLOOKUP($A1644,'Medical Examinations'!$A:$H,3,FALSE)</f>
        <v>4.28</v>
      </c>
      <c r="C1644" s="61">
        <f ca="1">IFERROR(VLOOKUP($A1644,'Hospitalisation Details'!$A:$P,16,0),"")</f>
        <v>33</v>
      </c>
      <c r="D1644" s="69">
        <f ca="1">IFERROR(VLOOKUP($A1644,'Hospitalisation Details'!$A:$P,6,0),"")</f>
        <v>5972.38</v>
      </c>
    </row>
    <row r="1645" spans="1:4" x14ac:dyDescent="0.25">
      <c r="A1645" s="62">
        <f ca="1">VLOOKUP($A1645,'Medical Examinations'!$A:$H,2,FALSE)</f>
        <v>26.9</v>
      </c>
      <c r="B1645" s="35">
        <f ca="1">VLOOKUP($A1645,'Medical Examinations'!$A:$H,3,FALSE)</f>
        <v>4.07</v>
      </c>
      <c r="C1645" s="61">
        <f ca="1">IFERROR(VLOOKUP($A1645,'Hospitalisation Details'!$A:$P,16,0),"")</f>
        <v>42</v>
      </c>
      <c r="D1645" s="69">
        <f ca="1">IFERROR(VLOOKUP($A1645,'Hospitalisation Details'!$A:$P,6,0),"")</f>
        <v>5969.72</v>
      </c>
    </row>
    <row r="1646" spans="1:4" x14ac:dyDescent="0.25">
      <c r="A1646" s="62">
        <f ca="1">VLOOKUP($A1646,'Medical Examinations'!$A:$H,2,FALSE)</f>
        <v>24.86</v>
      </c>
      <c r="B1646" s="35">
        <f ca="1">VLOOKUP($A1646,'Medical Examinations'!$A:$H,3,FALSE)</f>
        <v>6.23</v>
      </c>
      <c r="C1646" s="61">
        <f ca="1">IFERROR(VLOOKUP($A1646,'Hospitalisation Details'!$A:$P,16,0),"")</f>
        <v>42</v>
      </c>
      <c r="D1646" s="69">
        <f ca="1">IFERROR(VLOOKUP($A1646,'Hospitalisation Details'!$A:$P,6,0),"")</f>
        <v>5966.89</v>
      </c>
    </row>
    <row r="1647" spans="1:4" x14ac:dyDescent="0.25">
      <c r="A1647" s="62">
        <f ca="1">VLOOKUP($A1647,'Medical Examinations'!$A:$H,2,FALSE)</f>
        <v>39.14</v>
      </c>
      <c r="B1647" s="35">
        <f ca="1">VLOOKUP($A1647,'Medical Examinations'!$A:$H,3,FALSE)</f>
        <v>6.24</v>
      </c>
      <c r="C1647" s="61">
        <f ca="1">IFERROR(VLOOKUP($A1647,'Hospitalisation Details'!$A:$P,16,0),"")</f>
        <v>18</v>
      </c>
      <c r="D1647" s="69">
        <f ca="1">IFERROR(VLOOKUP($A1647,'Hospitalisation Details'!$A:$P,6,0),"")</f>
        <v>5960.91</v>
      </c>
    </row>
    <row r="1648" spans="1:4" x14ac:dyDescent="0.25">
      <c r="A1648" s="62">
        <f ca="1">VLOOKUP($A1648,'Medical Examinations'!$A:$H,2,FALSE)</f>
        <v>39.799999999999997</v>
      </c>
      <c r="B1648" s="35">
        <f ca="1">VLOOKUP($A1648,'Medical Examinations'!$A:$H,3,FALSE)</f>
        <v>6.17</v>
      </c>
      <c r="C1648" s="61">
        <f ca="1">IFERROR(VLOOKUP($A1648,'Hospitalisation Details'!$A:$P,16,0),"")</f>
        <v>19</v>
      </c>
      <c r="D1648" s="69">
        <f ca="1">IFERROR(VLOOKUP($A1648,'Hospitalisation Details'!$A:$P,6,0),"")</f>
        <v>5957.35</v>
      </c>
    </row>
    <row r="1649" spans="1:4" x14ac:dyDescent="0.25">
      <c r="A1649" s="62">
        <f ca="1">VLOOKUP($A1649,'Medical Examinations'!$A:$H,2,FALSE)</f>
        <v>34.32</v>
      </c>
      <c r="B1649" s="35">
        <f ca="1">VLOOKUP($A1649,'Medical Examinations'!$A:$H,3,FALSE)</f>
        <v>5.16</v>
      </c>
      <c r="C1649" s="61">
        <f ca="1">IFERROR(VLOOKUP($A1649,'Hospitalisation Details'!$A:$P,16,0),"")</f>
        <v>35</v>
      </c>
      <c r="D1649" s="69">
        <f ca="1">IFERROR(VLOOKUP($A1649,'Hospitalisation Details'!$A:$P,6,0),"")</f>
        <v>5934.38</v>
      </c>
    </row>
    <row r="1650" spans="1:4" x14ac:dyDescent="0.25">
      <c r="A1650" s="62">
        <f ca="1">VLOOKUP($A1650,'Medical Examinations'!$A:$H,2,FALSE)</f>
        <v>32.51</v>
      </c>
      <c r="B1650" s="35">
        <f ca="1">VLOOKUP($A1650,'Medical Examinations'!$A:$H,3,FALSE)</f>
        <v>4.3</v>
      </c>
      <c r="C1650" s="61">
        <f ca="1">IFERROR(VLOOKUP($A1650,'Hospitalisation Details'!$A:$P,16,0),"")</f>
        <v>28</v>
      </c>
      <c r="D1650" s="69">
        <f ca="1">IFERROR(VLOOKUP($A1650,'Hospitalisation Details'!$A:$P,6,0),"")</f>
        <v>5927.65</v>
      </c>
    </row>
    <row r="1651" spans="1:4" x14ac:dyDescent="0.25">
      <c r="A1651" s="62">
        <f ca="1">VLOOKUP($A1651,'Medical Examinations'!$A:$H,2,FALSE)</f>
        <v>30.71</v>
      </c>
      <c r="B1651" s="35">
        <f ca="1">VLOOKUP($A1651,'Medical Examinations'!$A:$H,3,FALSE)</f>
        <v>6.14</v>
      </c>
      <c r="C1651" s="61">
        <f ca="1">IFERROR(VLOOKUP($A1651,'Hospitalisation Details'!$A:$P,16,0),"")</f>
        <v>29</v>
      </c>
      <c r="D1651" s="69">
        <f ca="1">IFERROR(VLOOKUP($A1651,'Hospitalisation Details'!$A:$P,6,0),"")</f>
        <v>5926.93</v>
      </c>
    </row>
    <row r="1652" spans="1:4" x14ac:dyDescent="0.25">
      <c r="A1652" s="62">
        <f ca="1">VLOOKUP($A1652,'Medical Examinations'!$A:$H,2,FALSE)</f>
        <v>28.9</v>
      </c>
      <c r="B1652" s="35">
        <f ca="1">VLOOKUP($A1652,'Medical Examinations'!$A:$H,3,FALSE)</f>
        <v>5.36</v>
      </c>
      <c r="C1652" s="61">
        <f ca="1">IFERROR(VLOOKUP($A1652,'Hospitalisation Details'!$A:$P,16,0),"")</f>
        <v>35</v>
      </c>
      <c r="D1652" s="69">
        <f ca="1">IFERROR(VLOOKUP($A1652,'Hospitalisation Details'!$A:$P,6,0),"")</f>
        <v>5926.85</v>
      </c>
    </row>
    <row r="1653" spans="1:4" x14ac:dyDescent="0.25">
      <c r="A1653" s="62">
        <f ca="1">VLOOKUP($A1653,'Medical Examinations'!$A:$H,2,FALSE)</f>
        <v>36.19</v>
      </c>
      <c r="B1653" s="35">
        <f ca="1">VLOOKUP($A1653,'Medical Examinations'!$A:$H,3,FALSE)</f>
        <v>4.3</v>
      </c>
      <c r="C1653" s="61">
        <f ca="1">IFERROR(VLOOKUP($A1653,'Hospitalisation Details'!$A:$P,16,0),"")</f>
        <v>40</v>
      </c>
      <c r="D1653" s="69">
        <f ca="1">IFERROR(VLOOKUP($A1653,'Hospitalisation Details'!$A:$P,6,0),"")</f>
        <v>5920.1</v>
      </c>
    </row>
    <row r="1654" spans="1:4" x14ac:dyDescent="0.25">
      <c r="A1654" s="62">
        <f ca="1">VLOOKUP($A1654,'Medical Examinations'!$A:$H,2,FALSE)</f>
        <v>29.6</v>
      </c>
      <c r="B1654" s="35">
        <f ca="1">VLOOKUP($A1654,'Medical Examinations'!$A:$H,3,FALSE)</f>
        <v>4.09</v>
      </c>
      <c r="C1654" s="61">
        <f ca="1">IFERROR(VLOOKUP($A1654,'Hospitalisation Details'!$A:$P,16,0),"")</f>
        <v>40</v>
      </c>
      <c r="D1654" s="69">
        <f ca="1">IFERROR(VLOOKUP($A1654,'Hospitalisation Details'!$A:$P,6,0),"")</f>
        <v>5910.94</v>
      </c>
    </row>
    <row r="1655" spans="1:4" x14ac:dyDescent="0.25">
      <c r="A1655" s="62">
        <f ca="1">VLOOKUP($A1655,'Medical Examinations'!$A:$H,2,FALSE)</f>
        <v>30.95</v>
      </c>
      <c r="B1655" s="35">
        <f ca="1">VLOOKUP($A1655,'Medical Examinations'!$A:$H,3,FALSE)</f>
        <v>6.27</v>
      </c>
      <c r="C1655" s="61">
        <f ca="1">IFERROR(VLOOKUP($A1655,'Hospitalisation Details'!$A:$P,16,0),"")</f>
        <v>29</v>
      </c>
      <c r="D1655" s="69">
        <f ca="1">IFERROR(VLOOKUP($A1655,'Hospitalisation Details'!$A:$P,6,0),"")</f>
        <v>5877.02</v>
      </c>
    </row>
    <row r="1656" spans="1:4" x14ac:dyDescent="0.25">
      <c r="A1656" s="62">
        <f ca="1">VLOOKUP($A1656,'Medical Examinations'!$A:$H,2,FALSE)</f>
        <v>19.95</v>
      </c>
      <c r="B1656" s="35">
        <f ca="1">VLOOKUP($A1656,'Medical Examinations'!$A:$H,3,FALSE)</f>
        <v>5.39</v>
      </c>
      <c r="C1656" s="61">
        <f ca="1">IFERROR(VLOOKUP($A1656,'Hospitalisation Details'!$A:$P,16,0),"")</f>
        <v>38</v>
      </c>
      <c r="D1656" s="69">
        <f ca="1">IFERROR(VLOOKUP($A1656,'Hospitalisation Details'!$A:$P,6,0),"")</f>
        <v>5855.9</v>
      </c>
    </row>
    <row r="1657" spans="1:4" x14ac:dyDescent="0.25">
      <c r="A1657" s="62">
        <f ca="1">VLOOKUP($A1657,'Medical Examinations'!$A:$H,2,FALSE)</f>
        <v>23.65</v>
      </c>
      <c r="B1657" s="35">
        <f ca="1">VLOOKUP($A1657,'Medical Examinations'!$A:$H,3,FALSE)</f>
        <v>5.75</v>
      </c>
      <c r="C1657" s="61">
        <f ca="1">IFERROR(VLOOKUP($A1657,'Hospitalisation Details'!$A:$P,16,0),"")</f>
        <v>37</v>
      </c>
      <c r="D1657" s="69">
        <f ca="1">IFERROR(VLOOKUP($A1657,'Hospitalisation Details'!$A:$P,6,0),"")</f>
        <v>5847.24</v>
      </c>
    </row>
    <row r="1658" spans="1:4" x14ac:dyDescent="0.25">
      <c r="A1658" s="62">
        <f ca="1">VLOOKUP($A1658,'Medical Examinations'!$A:$H,2,FALSE)</f>
        <v>43.34</v>
      </c>
      <c r="B1658" s="35">
        <f ca="1">VLOOKUP($A1658,'Medical Examinations'!$A:$H,3,FALSE)</f>
        <v>4.91</v>
      </c>
      <c r="C1658" s="61">
        <f ca="1">IFERROR(VLOOKUP($A1658,'Hospitalisation Details'!$A:$P,16,0),"")</f>
        <v>35</v>
      </c>
      <c r="D1658" s="69">
        <f ca="1">IFERROR(VLOOKUP($A1658,'Hospitalisation Details'!$A:$P,6,0),"")</f>
        <v>5846.92</v>
      </c>
    </row>
    <row r="1659" spans="1:4" x14ac:dyDescent="0.25">
      <c r="A1659" s="62">
        <f ca="1">VLOOKUP($A1659,'Medical Examinations'!$A:$H,2,FALSE)</f>
        <v>31.98</v>
      </c>
      <c r="B1659" s="35">
        <f ca="1">VLOOKUP($A1659,'Medical Examinations'!$A:$H,3,FALSE)</f>
        <v>4.46</v>
      </c>
      <c r="C1659" s="61">
        <f ca="1">IFERROR(VLOOKUP($A1659,'Hospitalisation Details'!$A:$P,16,0),"")</f>
        <v>27</v>
      </c>
      <c r="D1659" s="69">
        <f ca="1">IFERROR(VLOOKUP($A1659,'Hospitalisation Details'!$A:$P,6,0),"")</f>
        <v>5843.99</v>
      </c>
    </row>
    <row r="1660" spans="1:4" x14ac:dyDescent="0.25">
      <c r="A1660" s="62">
        <f ca="1">VLOOKUP($A1660,'Medical Examinations'!$A:$H,2,FALSE)</f>
        <v>35.86</v>
      </c>
      <c r="B1660" s="35">
        <f ca="1">VLOOKUP($A1660,'Medical Examinations'!$A:$H,3,FALSE)</f>
        <v>6.22</v>
      </c>
      <c r="C1660" s="61">
        <f ca="1">IFERROR(VLOOKUP($A1660,'Hospitalisation Details'!$A:$P,16,0),"")</f>
        <v>35</v>
      </c>
      <c r="D1660" s="69">
        <f ca="1">IFERROR(VLOOKUP($A1660,'Hospitalisation Details'!$A:$P,6,0),"")</f>
        <v>5836.52</v>
      </c>
    </row>
    <row r="1661" spans="1:4" x14ac:dyDescent="0.25">
      <c r="A1661" s="62">
        <f ca="1">VLOOKUP($A1661,'Medical Examinations'!$A:$H,2,FALSE)</f>
        <v>15.2</v>
      </c>
      <c r="B1661" s="35">
        <f ca="1">VLOOKUP($A1661,'Medical Examinations'!$A:$H,3,FALSE)</f>
        <v>8.82</v>
      </c>
      <c r="C1661" s="61">
        <f ca="1">IFERROR(VLOOKUP($A1661,'Hospitalisation Details'!$A:$P,16,0),"")</f>
        <v>51</v>
      </c>
      <c r="D1661" s="69">
        <f ca="1">IFERROR(VLOOKUP($A1661,'Hospitalisation Details'!$A:$P,6,0),"")</f>
        <v>5832.6</v>
      </c>
    </row>
    <row r="1662" spans="1:4" x14ac:dyDescent="0.25">
      <c r="A1662" s="62">
        <f ca="1">VLOOKUP($A1662,'Medical Examinations'!$A:$H,2,FALSE)</f>
        <v>37.200000000000003</v>
      </c>
      <c r="B1662" s="35">
        <f ca="1">VLOOKUP($A1662,'Medical Examinations'!$A:$H,3,FALSE)</f>
        <v>10.14</v>
      </c>
      <c r="C1662" s="61">
        <f ca="1">IFERROR(VLOOKUP($A1662,'Hospitalisation Details'!$A:$P,16,0),"")</f>
        <v>20</v>
      </c>
      <c r="D1662" s="69">
        <f ca="1">IFERROR(VLOOKUP($A1662,'Hospitalisation Details'!$A:$P,6,0),"")</f>
        <v>5816.58</v>
      </c>
    </row>
    <row r="1663" spans="1:4" x14ac:dyDescent="0.25">
      <c r="A1663" s="62">
        <f ca="1">VLOOKUP($A1663,'Medical Examinations'!$A:$H,2,FALSE)</f>
        <v>17.91</v>
      </c>
      <c r="B1663" s="35">
        <f ca="1">VLOOKUP($A1663,'Medical Examinations'!$A:$H,3,FALSE)</f>
        <v>4.66</v>
      </c>
      <c r="C1663" s="61">
        <f ca="1">IFERROR(VLOOKUP($A1663,'Hospitalisation Details'!$A:$P,16,0),"")</f>
        <v>50</v>
      </c>
      <c r="D1663" s="69">
        <f ca="1">IFERROR(VLOOKUP($A1663,'Hospitalisation Details'!$A:$P,6,0),"")</f>
        <v>5812.9</v>
      </c>
    </row>
    <row r="1664" spans="1:4" x14ac:dyDescent="0.25">
      <c r="A1664" s="62">
        <f ca="1">VLOOKUP($A1664,'Medical Examinations'!$A:$H,2,FALSE)</f>
        <v>20.76</v>
      </c>
      <c r="B1664" s="35">
        <f ca="1">VLOOKUP($A1664,'Medical Examinations'!$A:$H,3,FALSE)</f>
        <v>6.26</v>
      </c>
      <c r="C1664" s="61">
        <f ca="1">IFERROR(VLOOKUP($A1664,'Hospitalisation Details'!$A:$P,16,0),"")</f>
        <v>42</v>
      </c>
      <c r="D1664" s="69">
        <f ca="1">IFERROR(VLOOKUP($A1664,'Hospitalisation Details'!$A:$P,6,0),"")</f>
        <v>5807.06</v>
      </c>
    </row>
    <row r="1665" spans="1:4" x14ac:dyDescent="0.25">
      <c r="A1665" s="62">
        <f ca="1">VLOOKUP($A1665,'Medical Examinations'!$A:$H,2,FALSE)</f>
        <v>38.99</v>
      </c>
      <c r="B1665" s="35">
        <f ca="1">VLOOKUP($A1665,'Medical Examinations'!$A:$H,3,FALSE)</f>
        <v>5.21</v>
      </c>
      <c r="C1665" s="61">
        <f ca="1">IFERROR(VLOOKUP($A1665,'Hospitalisation Details'!$A:$P,16,0),"")</f>
        <v>18</v>
      </c>
      <c r="D1665" s="69">
        <f ca="1">IFERROR(VLOOKUP($A1665,'Hospitalisation Details'!$A:$P,6,0),"")</f>
        <v>5778.71</v>
      </c>
    </row>
    <row r="1666" spans="1:4" x14ac:dyDescent="0.25">
      <c r="A1666" s="62">
        <f ca="1">VLOOKUP($A1666,'Medical Examinations'!$A:$H,2,FALSE)</f>
        <v>42.655000000000001</v>
      </c>
      <c r="B1666" s="35">
        <f ca="1">VLOOKUP($A1666,'Medical Examinations'!$A:$H,3,FALSE)</f>
        <v>5.94</v>
      </c>
      <c r="C1666" s="61">
        <f ca="1">IFERROR(VLOOKUP($A1666,'Hospitalisation Details'!$A:$P,16,0),"")</f>
        <v>39</v>
      </c>
      <c r="D1666" s="69">
        <f ca="1">IFERROR(VLOOKUP($A1666,'Hospitalisation Details'!$A:$P,6,0),"")</f>
        <v>5757.41</v>
      </c>
    </row>
    <row r="1667" spans="1:4" x14ac:dyDescent="0.25">
      <c r="A1667" s="62">
        <f ca="1">VLOOKUP($A1667,'Medical Examinations'!$A:$H,2,FALSE)</f>
        <v>30.57</v>
      </c>
      <c r="B1667" s="35">
        <f ca="1">VLOOKUP($A1667,'Medical Examinations'!$A:$H,3,FALSE)</f>
        <v>5.34</v>
      </c>
      <c r="C1667" s="61">
        <f ca="1">IFERROR(VLOOKUP($A1667,'Hospitalisation Details'!$A:$P,16,0),"")</f>
        <v>29</v>
      </c>
      <c r="D1667" s="69">
        <f ca="1">IFERROR(VLOOKUP($A1667,'Hospitalisation Details'!$A:$P,6,0),"")</f>
        <v>5748.13</v>
      </c>
    </row>
    <row r="1668" spans="1:4" x14ac:dyDescent="0.25">
      <c r="A1668" s="62">
        <f ca="1">VLOOKUP($A1668,'Medical Examinations'!$A:$H,2,FALSE)</f>
        <v>17.7</v>
      </c>
      <c r="B1668" s="35">
        <f ca="1">VLOOKUP($A1668,'Medical Examinations'!$A:$H,3,FALSE)</f>
        <v>6.38</v>
      </c>
      <c r="C1668" s="61">
        <f ca="1">IFERROR(VLOOKUP($A1668,'Hospitalisation Details'!$A:$P,16,0),"")</f>
        <v>50</v>
      </c>
      <c r="D1668" s="69">
        <f ca="1">IFERROR(VLOOKUP($A1668,'Hospitalisation Details'!$A:$P,6,0),"")</f>
        <v>5741.67</v>
      </c>
    </row>
    <row r="1669" spans="1:4" x14ac:dyDescent="0.25">
      <c r="A1669" s="62">
        <f ca="1">VLOOKUP($A1669,'Medical Examinations'!$A:$H,2,FALSE)</f>
        <v>34.770000000000003</v>
      </c>
      <c r="B1669" s="35">
        <f ca="1">VLOOKUP($A1669,'Medical Examinations'!$A:$H,3,FALSE)</f>
        <v>4.47</v>
      </c>
      <c r="C1669" s="61">
        <f ca="1">IFERROR(VLOOKUP($A1669,'Hospitalisation Details'!$A:$P,16,0),"")</f>
        <v>35</v>
      </c>
      <c r="D1669" s="69">
        <f ca="1">IFERROR(VLOOKUP($A1669,'Hospitalisation Details'!$A:$P,6,0),"")</f>
        <v>5729.01</v>
      </c>
    </row>
    <row r="1670" spans="1:4" x14ac:dyDescent="0.25">
      <c r="A1670" s="62">
        <f ca="1">VLOOKUP($A1670,'Medical Examinations'!$A:$H,2,FALSE)</f>
        <v>16.88</v>
      </c>
      <c r="B1670" s="35">
        <f ca="1">VLOOKUP($A1670,'Medical Examinations'!$A:$H,3,FALSE)</f>
        <v>9.9600000000000009</v>
      </c>
      <c r="C1670" s="61">
        <f ca="1">IFERROR(VLOOKUP($A1670,'Hospitalisation Details'!$A:$P,16,0),"")</f>
        <v>51</v>
      </c>
      <c r="D1670" s="69">
        <f ca="1">IFERROR(VLOOKUP($A1670,'Hospitalisation Details'!$A:$P,6,0),"")</f>
        <v>5720.38</v>
      </c>
    </row>
    <row r="1671" spans="1:4" x14ac:dyDescent="0.25">
      <c r="A1671" s="62">
        <f ca="1">VLOOKUP($A1671,'Medical Examinations'!$A:$H,2,FALSE)</f>
        <v>40.26</v>
      </c>
      <c r="B1671" s="35">
        <f ca="1">VLOOKUP($A1671,'Medical Examinations'!$A:$H,3,FALSE)</f>
        <v>9.92</v>
      </c>
      <c r="C1671" s="61">
        <f ca="1">IFERROR(VLOOKUP($A1671,'Hospitalisation Details'!$A:$P,16,0),"")</f>
        <v>41</v>
      </c>
      <c r="D1671" s="69">
        <f ca="1">IFERROR(VLOOKUP($A1671,'Hospitalisation Details'!$A:$P,6,0),"")</f>
        <v>5709.16</v>
      </c>
    </row>
    <row r="1672" spans="1:4" x14ac:dyDescent="0.25">
      <c r="A1672" s="62">
        <f ca="1">VLOOKUP($A1672,'Medical Examinations'!$A:$H,2,FALSE)</f>
        <v>25.6</v>
      </c>
      <c r="B1672" s="35">
        <f ca="1">VLOOKUP($A1672,'Medical Examinations'!$A:$H,3,FALSE)</f>
        <v>6.03</v>
      </c>
      <c r="C1672" s="61">
        <f ca="1">IFERROR(VLOOKUP($A1672,'Hospitalisation Details'!$A:$P,16,0),"")</f>
        <v>29</v>
      </c>
      <c r="D1672" s="69">
        <f ca="1">IFERROR(VLOOKUP($A1672,'Hospitalisation Details'!$A:$P,6,0),"")</f>
        <v>5708.87</v>
      </c>
    </row>
    <row r="1673" spans="1:4" x14ac:dyDescent="0.25">
      <c r="A1673" s="62">
        <f ca="1">VLOOKUP($A1673,'Medical Examinations'!$A:$H,2,FALSE)</f>
        <v>33.549999999999997</v>
      </c>
      <c r="B1673" s="35">
        <f ca="1">VLOOKUP($A1673,'Medical Examinations'!$A:$H,3,FALSE)</f>
        <v>10.9</v>
      </c>
      <c r="C1673" s="61">
        <f ca="1">IFERROR(VLOOKUP($A1673,'Hospitalisation Details'!$A:$P,16,0),"")</f>
        <v>41</v>
      </c>
      <c r="D1673" s="69">
        <f ca="1">IFERROR(VLOOKUP($A1673,'Hospitalisation Details'!$A:$P,6,0),"")</f>
        <v>5699.84</v>
      </c>
    </row>
    <row r="1674" spans="1:4" x14ac:dyDescent="0.25">
      <c r="A1674" s="62">
        <f ca="1">VLOOKUP($A1674,'Medical Examinations'!$A:$H,2,FALSE)</f>
        <v>16.690000000000001</v>
      </c>
      <c r="B1674" s="35">
        <f ca="1">VLOOKUP($A1674,'Medical Examinations'!$A:$H,3,FALSE)</f>
        <v>10.66</v>
      </c>
      <c r="C1674" s="61">
        <f ca="1">IFERROR(VLOOKUP($A1674,'Hospitalisation Details'!$A:$P,16,0),"")</f>
        <v>48</v>
      </c>
      <c r="D1674" s="69">
        <f ca="1">IFERROR(VLOOKUP($A1674,'Hospitalisation Details'!$A:$P,6,0),"")</f>
        <v>5698.74</v>
      </c>
    </row>
    <row r="1675" spans="1:4" x14ac:dyDescent="0.25">
      <c r="A1675" s="62">
        <f ca="1">VLOOKUP($A1675,'Medical Examinations'!$A:$H,2,FALSE)</f>
        <v>19.95</v>
      </c>
      <c r="B1675" s="35">
        <f ca="1">VLOOKUP($A1675,'Medical Examinations'!$A:$H,3,FALSE)</f>
        <v>4.05</v>
      </c>
      <c r="C1675" s="61">
        <f ca="1">IFERROR(VLOOKUP($A1675,'Hospitalisation Details'!$A:$P,16,0),"")</f>
        <v>30</v>
      </c>
      <c r="D1675" s="69">
        <f ca="1">IFERROR(VLOOKUP($A1675,'Hospitalisation Details'!$A:$P,6,0),"")</f>
        <v>5693.43</v>
      </c>
    </row>
    <row r="1676" spans="1:4" x14ac:dyDescent="0.25">
      <c r="A1676" s="62">
        <f ca="1">VLOOKUP($A1676,'Medical Examinations'!$A:$H,2,FALSE)</f>
        <v>17.55</v>
      </c>
      <c r="B1676" s="35">
        <f ca="1">VLOOKUP($A1676,'Medical Examinations'!$A:$H,3,FALSE)</f>
        <v>4.2300000000000004</v>
      </c>
      <c r="C1676" s="61">
        <f ca="1">IFERROR(VLOOKUP($A1676,'Hospitalisation Details'!$A:$P,16,0),"")</f>
        <v>50</v>
      </c>
      <c r="D1676" s="69">
        <f ca="1">IFERROR(VLOOKUP($A1676,'Hospitalisation Details'!$A:$P,6,0),"")</f>
        <v>5690.79</v>
      </c>
    </row>
    <row r="1677" spans="1:4" x14ac:dyDescent="0.25">
      <c r="A1677" s="62">
        <f ca="1">VLOOKUP($A1677,'Medical Examinations'!$A:$H,2,FALSE)</f>
        <v>22.01</v>
      </c>
      <c r="B1677" s="35">
        <f ca="1">VLOOKUP($A1677,'Medical Examinations'!$A:$H,3,FALSE)</f>
        <v>5.01</v>
      </c>
      <c r="C1677" s="61">
        <f ca="1">IFERROR(VLOOKUP($A1677,'Hospitalisation Details'!$A:$P,16,0),"")</f>
        <v>38</v>
      </c>
      <c r="D1677" s="69">
        <f ca="1">IFERROR(VLOOKUP($A1677,'Hospitalisation Details'!$A:$P,6,0),"")</f>
        <v>5679.13</v>
      </c>
    </row>
    <row r="1678" spans="1:4" x14ac:dyDescent="0.25">
      <c r="A1678" s="62">
        <f ca="1">VLOOKUP($A1678,'Medical Examinations'!$A:$H,2,FALSE)</f>
        <v>41.8</v>
      </c>
      <c r="B1678" s="35">
        <f ca="1">VLOOKUP($A1678,'Medical Examinations'!$A:$H,3,FALSE)</f>
        <v>5.82</v>
      </c>
      <c r="C1678" s="61">
        <f ca="1">IFERROR(VLOOKUP($A1678,'Hospitalisation Details'!$A:$P,16,0),"")</f>
        <v>39</v>
      </c>
      <c r="D1678" s="69">
        <f ca="1">IFERROR(VLOOKUP($A1678,'Hospitalisation Details'!$A:$P,6,0),"")</f>
        <v>5662.23</v>
      </c>
    </row>
    <row r="1679" spans="1:4" x14ac:dyDescent="0.25">
      <c r="A1679" s="62">
        <f ca="1">VLOOKUP($A1679,'Medical Examinations'!$A:$H,2,FALSE)</f>
        <v>19.170000000000002</v>
      </c>
      <c r="B1679" s="35">
        <f ca="1">VLOOKUP($A1679,'Medical Examinations'!$A:$H,3,FALSE)</f>
        <v>7.94</v>
      </c>
      <c r="C1679" s="61">
        <f ca="1">IFERROR(VLOOKUP($A1679,'Hospitalisation Details'!$A:$P,16,0),"")</f>
        <v>44</v>
      </c>
      <c r="D1679" s="69">
        <f ca="1">IFERROR(VLOOKUP($A1679,'Hospitalisation Details'!$A:$P,6,0),"")</f>
        <v>5650.14</v>
      </c>
    </row>
    <row r="1680" spans="1:4" x14ac:dyDescent="0.25">
      <c r="A1680" s="62">
        <f ca="1">VLOOKUP($A1680,'Medical Examinations'!$A:$H,2,FALSE)</f>
        <v>32.799999999999997</v>
      </c>
      <c r="B1680" s="35">
        <f ca="1">VLOOKUP($A1680,'Medical Examinations'!$A:$H,3,FALSE)</f>
        <v>6.16</v>
      </c>
      <c r="C1680" s="61">
        <f ca="1">IFERROR(VLOOKUP($A1680,'Hospitalisation Details'!$A:$P,16,0),"")</f>
        <v>40</v>
      </c>
      <c r="D1680" s="69">
        <f ca="1">IFERROR(VLOOKUP($A1680,'Hospitalisation Details'!$A:$P,6,0),"")</f>
        <v>5649.72</v>
      </c>
    </row>
    <row r="1681" spans="1:4" x14ac:dyDescent="0.25">
      <c r="A1681" s="62">
        <f ca="1">VLOOKUP($A1681,'Medical Examinations'!$A:$H,2,FALSE)</f>
        <v>35.814999999999998</v>
      </c>
      <c r="B1681" s="35">
        <f ca="1">VLOOKUP($A1681,'Medical Examinations'!$A:$H,3,FALSE)</f>
        <v>4.1500000000000004</v>
      </c>
      <c r="C1681" s="61">
        <f ca="1">IFERROR(VLOOKUP($A1681,'Hospitalisation Details'!$A:$P,16,0),"")</f>
        <v>35</v>
      </c>
      <c r="D1681" s="69">
        <f ca="1">IFERROR(VLOOKUP($A1681,'Hospitalisation Details'!$A:$P,6,0),"")</f>
        <v>5630.46</v>
      </c>
    </row>
    <row r="1682" spans="1:4" x14ac:dyDescent="0.25">
      <c r="A1682" s="62">
        <f ca="1">VLOOKUP($A1682,'Medical Examinations'!$A:$H,2,FALSE)</f>
        <v>24.3</v>
      </c>
      <c r="B1682" s="35">
        <f ca="1">VLOOKUP($A1682,'Medical Examinations'!$A:$H,3,FALSE)</f>
        <v>6.23</v>
      </c>
      <c r="C1682" s="61">
        <f ca="1">IFERROR(VLOOKUP($A1682,'Hospitalisation Details'!$A:$P,16,0),"")</f>
        <v>28</v>
      </c>
      <c r="D1682" s="69">
        <f ca="1">IFERROR(VLOOKUP($A1682,'Hospitalisation Details'!$A:$P,6,0),"")</f>
        <v>5615.37</v>
      </c>
    </row>
    <row r="1683" spans="1:4" x14ac:dyDescent="0.25">
      <c r="A1683" s="62">
        <f ca="1">VLOOKUP($A1683,'Medical Examinations'!$A:$H,2,FALSE)</f>
        <v>19.059999999999999</v>
      </c>
      <c r="B1683" s="35">
        <f ca="1">VLOOKUP($A1683,'Medical Examinations'!$A:$H,3,FALSE)</f>
        <v>7.41</v>
      </c>
      <c r="C1683" s="61">
        <f ca="1">IFERROR(VLOOKUP($A1683,'Hospitalisation Details'!$A:$P,16,0),"")</f>
        <v>44</v>
      </c>
      <c r="D1683" s="69">
        <f ca="1">IFERROR(VLOOKUP($A1683,'Hospitalisation Details'!$A:$P,6,0),"")</f>
        <v>5612.83</v>
      </c>
    </row>
    <row r="1684" spans="1:4" x14ac:dyDescent="0.25">
      <c r="A1684" s="62">
        <f ca="1">VLOOKUP($A1684,'Medical Examinations'!$A:$H,2,FALSE)</f>
        <v>33.25</v>
      </c>
      <c r="B1684" s="35">
        <f ca="1">VLOOKUP($A1684,'Medical Examinations'!$A:$H,3,FALSE)</f>
        <v>5.62</v>
      </c>
      <c r="C1684" s="61">
        <f ca="1">IFERROR(VLOOKUP($A1684,'Hospitalisation Details'!$A:$P,16,0),"")</f>
        <v>34</v>
      </c>
      <c r="D1684" s="69">
        <f ca="1">IFERROR(VLOOKUP($A1684,'Hospitalisation Details'!$A:$P,6,0),"")</f>
        <v>5594.85</v>
      </c>
    </row>
    <row r="1685" spans="1:4" x14ac:dyDescent="0.25">
      <c r="A1685" s="62">
        <f ca="1">VLOOKUP($A1685,'Medical Examinations'!$A:$H,2,FALSE)</f>
        <v>21.37</v>
      </c>
      <c r="B1685" s="35">
        <f ca="1">VLOOKUP($A1685,'Medical Examinations'!$A:$H,3,FALSE)</f>
        <v>4.54</v>
      </c>
      <c r="C1685" s="61">
        <f ca="1">IFERROR(VLOOKUP($A1685,'Hospitalisation Details'!$A:$P,16,0),"")</f>
        <v>39</v>
      </c>
      <c r="D1685" s="69">
        <f ca="1">IFERROR(VLOOKUP($A1685,'Hospitalisation Details'!$A:$P,6,0),"")</f>
        <v>5587.59</v>
      </c>
    </row>
    <row r="1686" spans="1:4" x14ac:dyDescent="0.25">
      <c r="A1686" s="62">
        <f ca="1">VLOOKUP($A1686,'Medical Examinations'!$A:$H,2,FALSE)</f>
        <v>34.43</v>
      </c>
      <c r="B1686" s="35">
        <f ca="1">VLOOKUP($A1686,'Medical Examinations'!$A:$H,3,FALSE)</f>
        <v>8.6199999999999992</v>
      </c>
      <c r="C1686" s="61">
        <f ca="1">IFERROR(VLOOKUP($A1686,'Hospitalisation Details'!$A:$P,16,0),"")</f>
        <v>36</v>
      </c>
      <c r="D1686" s="69">
        <f ca="1">IFERROR(VLOOKUP($A1686,'Hospitalisation Details'!$A:$P,6,0),"")</f>
        <v>5584.31</v>
      </c>
    </row>
    <row r="1687" spans="1:4" x14ac:dyDescent="0.25">
      <c r="A1687" s="62">
        <f ca="1">VLOOKUP($A1687,'Medical Examinations'!$A:$H,2,FALSE)</f>
        <v>20.86</v>
      </c>
      <c r="B1687" s="35">
        <f ca="1">VLOOKUP($A1687,'Medical Examinations'!$A:$H,3,FALSE)</f>
        <v>4.3600000000000003</v>
      </c>
      <c r="C1687" s="61">
        <f ca="1">IFERROR(VLOOKUP($A1687,'Hospitalisation Details'!$A:$P,16,0),"")</f>
        <v>37</v>
      </c>
      <c r="D1687" s="69">
        <f ca="1">IFERROR(VLOOKUP($A1687,'Hospitalisation Details'!$A:$P,6,0),"")</f>
        <v>5582.95</v>
      </c>
    </row>
    <row r="1688" spans="1:4" x14ac:dyDescent="0.25">
      <c r="A1688" s="62">
        <f ca="1">VLOOKUP($A1688,'Medical Examinations'!$A:$H,2,FALSE)</f>
        <v>18.34</v>
      </c>
      <c r="B1688" s="35">
        <f ca="1">VLOOKUP($A1688,'Medical Examinations'!$A:$H,3,FALSE)</f>
        <v>10.01</v>
      </c>
      <c r="C1688" s="61">
        <f ca="1">IFERROR(VLOOKUP($A1688,'Hospitalisation Details'!$A:$P,16,0),"")</f>
        <v>48</v>
      </c>
      <c r="D1688" s="69">
        <f ca="1">IFERROR(VLOOKUP($A1688,'Hospitalisation Details'!$A:$P,6,0),"")</f>
        <v>5576.35</v>
      </c>
    </row>
    <row r="1689" spans="1:4" x14ac:dyDescent="0.25">
      <c r="A1689" s="62">
        <f ca="1">VLOOKUP($A1689,'Medical Examinations'!$A:$H,2,FALSE)</f>
        <v>34.15</v>
      </c>
      <c r="B1689" s="35">
        <f ca="1">VLOOKUP($A1689,'Medical Examinations'!$A:$H,3,FALSE)</f>
        <v>5.42</v>
      </c>
      <c r="C1689" s="61">
        <f ca="1">IFERROR(VLOOKUP($A1689,'Hospitalisation Details'!$A:$P,16,0),"")</f>
        <v>23</v>
      </c>
      <c r="D1689" s="69">
        <f ca="1">IFERROR(VLOOKUP($A1689,'Hospitalisation Details'!$A:$P,6,0),"")</f>
        <v>5552.61</v>
      </c>
    </row>
    <row r="1690" spans="1:4" x14ac:dyDescent="0.25">
      <c r="A1690" s="62">
        <f ca="1">VLOOKUP($A1690,'Medical Examinations'!$A:$H,2,FALSE)</f>
        <v>18.350000000000001</v>
      </c>
      <c r="B1690" s="35">
        <f ca="1">VLOOKUP($A1690,'Medical Examinations'!$A:$H,3,FALSE)</f>
        <v>5.12</v>
      </c>
      <c r="C1690" s="61">
        <f ca="1">IFERROR(VLOOKUP($A1690,'Hospitalisation Details'!$A:$P,16,0),"")</f>
        <v>42</v>
      </c>
      <c r="D1690" s="69">
        <f ca="1">IFERROR(VLOOKUP($A1690,'Hospitalisation Details'!$A:$P,6,0),"")</f>
        <v>5540.35</v>
      </c>
    </row>
    <row r="1691" spans="1:4" x14ac:dyDescent="0.25">
      <c r="A1691" s="62">
        <f ca="1">VLOOKUP($A1691,'Medical Examinations'!$A:$H,2,FALSE)</f>
        <v>22.13</v>
      </c>
      <c r="B1691" s="35">
        <f ca="1">VLOOKUP($A1691,'Medical Examinations'!$A:$H,3,FALSE)</f>
        <v>9.1999999999999993</v>
      </c>
      <c r="C1691" s="61">
        <f ca="1">IFERROR(VLOOKUP($A1691,'Hospitalisation Details'!$A:$P,16,0),"")</f>
        <v>41</v>
      </c>
      <c r="D1691" s="69">
        <f ca="1">IFERROR(VLOOKUP($A1691,'Hospitalisation Details'!$A:$P,6,0),"")</f>
        <v>5539.4</v>
      </c>
    </row>
    <row r="1692" spans="1:4" x14ac:dyDescent="0.25">
      <c r="A1692" s="62">
        <f ca="1">VLOOKUP($A1692,'Medical Examinations'!$A:$H,2,FALSE)</f>
        <v>22.51</v>
      </c>
      <c r="B1692" s="35">
        <f ca="1">VLOOKUP($A1692,'Medical Examinations'!$A:$H,3,FALSE)</f>
        <v>6.08</v>
      </c>
      <c r="C1692" s="61">
        <f ca="1">IFERROR(VLOOKUP($A1692,'Hospitalisation Details'!$A:$P,16,0),"")</f>
        <v>34</v>
      </c>
      <c r="D1692" s="69">
        <f ca="1">IFERROR(VLOOKUP($A1692,'Hospitalisation Details'!$A:$P,6,0),"")</f>
        <v>5503.36</v>
      </c>
    </row>
    <row r="1693" spans="1:4" x14ac:dyDescent="0.25">
      <c r="A1693" s="62">
        <f ca="1">VLOOKUP($A1693,'Medical Examinations'!$A:$H,2,FALSE)</f>
        <v>31</v>
      </c>
      <c r="B1693" s="35">
        <f ca="1">VLOOKUP($A1693,'Medical Examinations'!$A:$H,3,FALSE)</f>
        <v>4.7699999999999996</v>
      </c>
      <c r="C1693" s="61">
        <f ca="1">IFERROR(VLOOKUP($A1693,'Hospitalisation Details'!$A:$P,16,0),"")</f>
        <v>38</v>
      </c>
      <c r="D1693" s="69">
        <f ca="1">IFERROR(VLOOKUP($A1693,'Hospitalisation Details'!$A:$P,6,0),"")</f>
        <v>5488.26</v>
      </c>
    </row>
    <row r="1694" spans="1:4" x14ac:dyDescent="0.25">
      <c r="A1694" s="62">
        <f ca="1">VLOOKUP($A1694,'Medical Examinations'!$A:$H,2,FALSE)</f>
        <v>28.27</v>
      </c>
      <c r="B1694" s="35">
        <f ca="1">VLOOKUP($A1694,'Medical Examinations'!$A:$H,3,FALSE)</f>
        <v>4.62</v>
      </c>
      <c r="C1694" s="61">
        <f ca="1">IFERROR(VLOOKUP($A1694,'Hospitalisation Details'!$A:$P,16,0),"")</f>
        <v>38</v>
      </c>
      <c r="D1694" s="69">
        <f ca="1">IFERROR(VLOOKUP($A1694,'Hospitalisation Details'!$A:$P,6,0),"")</f>
        <v>5484.47</v>
      </c>
    </row>
    <row r="1695" spans="1:4" x14ac:dyDescent="0.25">
      <c r="A1695" s="62">
        <f ca="1">VLOOKUP($A1695,'Medical Examinations'!$A:$H,2,FALSE)</f>
        <v>29.92</v>
      </c>
      <c r="B1695" s="35">
        <f ca="1">VLOOKUP($A1695,'Medical Examinations'!$A:$H,3,FALSE)</f>
        <v>9.07</v>
      </c>
      <c r="C1695" s="61">
        <f ca="1">IFERROR(VLOOKUP($A1695,'Hospitalisation Details'!$A:$P,16,0),"")</f>
        <v>36</v>
      </c>
      <c r="D1695" s="69">
        <f ca="1">IFERROR(VLOOKUP($A1695,'Hospitalisation Details'!$A:$P,6,0),"")</f>
        <v>5478.04</v>
      </c>
    </row>
    <row r="1696" spans="1:4" x14ac:dyDescent="0.25">
      <c r="A1696" s="62">
        <f ca="1">VLOOKUP($A1696,'Medical Examinations'!$A:$H,2,FALSE)</f>
        <v>25.9</v>
      </c>
      <c r="B1696" s="35">
        <f ca="1">VLOOKUP($A1696,'Medical Examinations'!$A:$H,3,FALSE)</f>
        <v>9.1199999999999992</v>
      </c>
      <c r="C1696" s="61">
        <f ca="1">IFERROR(VLOOKUP($A1696,'Hospitalisation Details'!$A:$P,16,0),"")</f>
        <v>36</v>
      </c>
      <c r="D1696" s="69">
        <f ca="1">IFERROR(VLOOKUP($A1696,'Hospitalisation Details'!$A:$P,6,0),"")</f>
        <v>5472.45</v>
      </c>
    </row>
    <row r="1697" spans="1:4" x14ac:dyDescent="0.25">
      <c r="A1697" s="62">
        <f ca="1">VLOOKUP($A1697,'Medical Examinations'!$A:$H,2,FALSE)</f>
        <v>27.74</v>
      </c>
      <c r="B1697" s="35">
        <f ca="1">VLOOKUP($A1697,'Medical Examinations'!$A:$H,3,FALSE)</f>
        <v>7.32</v>
      </c>
      <c r="C1697" s="61">
        <f ca="1">IFERROR(VLOOKUP($A1697,'Hospitalisation Details'!$A:$P,16,0),"")</f>
        <v>36</v>
      </c>
      <c r="D1697" s="69">
        <f ca="1">IFERROR(VLOOKUP($A1697,'Hospitalisation Details'!$A:$P,6,0),"")</f>
        <v>5469.01</v>
      </c>
    </row>
    <row r="1698" spans="1:4" x14ac:dyDescent="0.25">
      <c r="A1698" s="62">
        <f ca="1">VLOOKUP($A1698,'Medical Examinations'!$A:$H,2,FALSE)</f>
        <v>17.260000000000002</v>
      </c>
      <c r="B1698" s="35">
        <f ca="1">VLOOKUP($A1698,'Medical Examinations'!$A:$H,3,FALSE)</f>
        <v>11.73</v>
      </c>
      <c r="C1698" s="61">
        <f ca="1">IFERROR(VLOOKUP($A1698,'Hospitalisation Details'!$A:$P,16,0),"")</f>
        <v>49</v>
      </c>
      <c r="D1698" s="69">
        <f ca="1">IFERROR(VLOOKUP($A1698,'Hospitalisation Details'!$A:$P,6,0),"")</f>
        <v>5466.88</v>
      </c>
    </row>
    <row r="1699" spans="1:4" x14ac:dyDescent="0.25">
      <c r="A1699" s="62">
        <f ca="1">VLOOKUP($A1699,'Medical Examinations'!$A:$H,2,FALSE)</f>
        <v>19.855</v>
      </c>
      <c r="B1699" s="35">
        <f ca="1">VLOOKUP($A1699,'Medical Examinations'!$A:$H,3,FALSE)</f>
        <v>6.64</v>
      </c>
      <c r="C1699" s="61">
        <f ca="1">IFERROR(VLOOKUP($A1699,'Hospitalisation Details'!$A:$P,16,0),"")</f>
        <v>36</v>
      </c>
      <c r="D1699" s="69">
        <f ca="1">IFERROR(VLOOKUP($A1699,'Hospitalisation Details'!$A:$P,6,0),"")</f>
        <v>5458.05</v>
      </c>
    </row>
    <row r="1700" spans="1:4" x14ac:dyDescent="0.25">
      <c r="A1700" s="62">
        <f ca="1">VLOOKUP($A1700,'Medical Examinations'!$A:$H,2,FALSE)</f>
        <v>41.69</v>
      </c>
      <c r="B1700" s="35">
        <f ca="1">VLOOKUP($A1700,'Medical Examinations'!$A:$H,3,FALSE)</f>
        <v>5.78</v>
      </c>
      <c r="C1700" s="61">
        <f ca="1">IFERROR(VLOOKUP($A1700,'Hospitalisation Details'!$A:$P,16,0),"")</f>
        <v>40</v>
      </c>
      <c r="D1700" s="69">
        <f ca="1">IFERROR(VLOOKUP($A1700,'Hospitalisation Details'!$A:$P,6,0),"")</f>
        <v>5438.75</v>
      </c>
    </row>
    <row r="1701" spans="1:4" x14ac:dyDescent="0.25">
      <c r="A1701" s="62">
        <f ca="1">VLOOKUP($A1701,'Medical Examinations'!$A:$H,2,FALSE)</f>
        <v>16.12</v>
      </c>
      <c r="B1701" s="35">
        <f ca="1">VLOOKUP($A1701,'Medical Examinations'!$A:$H,3,FALSE)</f>
        <v>10.45</v>
      </c>
      <c r="C1701" s="61">
        <f ca="1">IFERROR(VLOOKUP($A1701,'Hospitalisation Details'!$A:$P,16,0),"")</f>
        <v>45</v>
      </c>
      <c r="D1701" s="69">
        <f ca="1">IFERROR(VLOOKUP($A1701,'Hospitalisation Details'!$A:$P,6,0),"")</f>
        <v>5428.98</v>
      </c>
    </row>
    <row r="1702" spans="1:4" x14ac:dyDescent="0.25">
      <c r="A1702" s="62">
        <f ca="1">VLOOKUP($A1702,'Medical Examinations'!$A:$H,2,FALSE)</f>
        <v>37.43</v>
      </c>
      <c r="B1702" s="35">
        <f ca="1">VLOOKUP($A1702,'Medical Examinations'!$A:$H,3,FALSE)</f>
        <v>4.5199999999999996</v>
      </c>
      <c r="C1702" s="61">
        <f ca="1">IFERROR(VLOOKUP($A1702,'Hospitalisation Details'!$A:$P,16,0),"")</f>
        <v>30</v>
      </c>
      <c r="D1702" s="69">
        <f ca="1">IFERROR(VLOOKUP($A1702,'Hospitalisation Details'!$A:$P,6,0),"")</f>
        <v>5428.73</v>
      </c>
    </row>
    <row r="1703" spans="1:4" x14ac:dyDescent="0.25">
      <c r="A1703" s="62">
        <f ca="1">VLOOKUP($A1703,'Medical Examinations'!$A:$H,2,FALSE)</f>
        <v>31.065000000000001</v>
      </c>
      <c r="B1703" s="35">
        <f ca="1">VLOOKUP($A1703,'Medical Examinations'!$A:$H,3,FALSE)</f>
        <v>5.71</v>
      </c>
      <c r="C1703" s="61">
        <f ca="1">IFERROR(VLOOKUP($A1703,'Hospitalisation Details'!$A:$P,16,0),"")</f>
        <v>31</v>
      </c>
      <c r="D1703" s="69">
        <f ca="1">IFERROR(VLOOKUP($A1703,'Hospitalisation Details'!$A:$P,6,0),"")</f>
        <v>5425.02</v>
      </c>
    </row>
    <row r="1704" spans="1:4" x14ac:dyDescent="0.25">
      <c r="A1704" s="62">
        <f ca="1">VLOOKUP($A1704,'Medical Examinations'!$A:$H,2,FALSE)</f>
        <v>25.08</v>
      </c>
      <c r="B1704" s="35">
        <f ca="1">VLOOKUP($A1704,'Medical Examinations'!$A:$H,3,FALSE)</f>
        <v>4.7699999999999996</v>
      </c>
      <c r="C1704" s="61">
        <f ca="1">IFERROR(VLOOKUP($A1704,'Hospitalisation Details'!$A:$P,16,0),"")</f>
        <v>40</v>
      </c>
      <c r="D1704" s="69">
        <f ca="1">IFERROR(VLOOKUP($A1704,'Hospitalisation Details'!$A:$P,6,0),"")</f>
        <v>5415.66</v>
      </c>
    </row>
    <row r="1705" spans="1:4" x14ac:dyDescent="0.25">
      <c r="A1705" s="62">
        <f ca="1">VLOOKUP($A1705,'Medical Examinations'!$A:$H,2,FALSE)</f>
        <v>15.2</v>
      </c>
      <c r="B1705" s="35">
        <f ca="1">VLOOKUP($A1705,'Medical Examinations'!$A:$H,3,FALSE)</f>
        <v>7.81</v>
      </c>
      <c r="C1705" s="61">
        <f ca="1">IFERROR(VLOOKUP($A1705,'Hospitalisation Details'!$A:$P,16,0),"")</f>
        <v>47</v>
      </c>
      <c r="D1705" s="69">
        <f ca="1">IFERROR(VLOOKUP($A1705,'Hospitalisation Details'!$A:$P,6,0),"")</f>
        <v>5411.99</v>
      </c>
    </row>
    <row r="1706" spans="1:4" x14ac:dyDescent="0.25">
      <c r="A1706" s="62">
        <f ca="1">VLOOKUP($A1706,'Medical Examinations'!$A:$H,2,FALSE)</f>
        <v>22.34</v>
      </c>
      <c r="B1706" s="35">
        <f ca="1">VLOOKUP($A1706,'Medical Examinations'!$A:$H,3,FALSE)</f>
        <v>5.19</v>
      </c>
      <c r="C1706" s="61">
        <f ca="1">IFERROR(VLOOKUP($A1706,'Hospitalisation Details'!$A:$P,16,0),"")</f>
        <v>37</v>
      </c>
      <c r="D1706" s="69">
        <f ca="1">IFERROR(VLOOKUP($A1706,'Hospitalisation Details'!$A:$P,6,0),"")</f>
        <v>5402.89</v>
      </c>
    </row>
    <row r="1707" spans="1:4" x14ac:dyDescent="0.25">
      <c r="A1707" s="62">
        <f ca="1">VLOOKUP($A1707,'Medical Examinations'!$A:$H,2,FALSE)</f>
        <v>40.15</v>
      </c>
      <c r="B1707" s="35">
        <f ca="1">VLOOKUP($A1707,'Medical Examinations'!$A:$H,3,FALSE)</f>
        <v>5.93</v>
      </c>
      <c r="C1707" s="61">
        <f ca="1">IFERROR(VLOOKUP($A1707,'Hospitalisation Details'!$A:$P,16,0),"")</f>
        <v>38</v>
      </c>
      <c r="D1707" s="69">
        <f ca="1">IFERROR(VLOOKUP($A1707,'Hospitalisation Details'!$A:$P,6,0),"")</f>
        <v>5400.98</v>
      </c>
    </row>
    <row r="1708" spans="1:4" x14ac:dyDescent="0.25">
      <c r="A1708" s="62">
        <f ca="1">VLOOKUP($A1708,'Medical Examinations'!$A:$H,2,FALSE)</f>
        <v>37.729999999999997</v>
      </c>
      <c r="B1708" s="35">
        <f ca="1">VLOOKUP($A1708,'Medical Examinations'!$A:$H,3,FALSE)</f>
        <v>6.29</v>
      </c>
      <c r="C1708" s="61">
        <f ca="1">IFERROR(VLOOKUP($A1708,'Hospitalisation Details'!$A:$P,16,0),"")</f>
        <v>38</v>
      </c>
      <c r="D1708" s="69">
        <f ca="1">IFERROR(VLOOKUP($A1708,'Hospitalisation Details'!$A:$P,6,0),"")</f>
        <v>5397.62</v>
      </c>
    </row>
    <row r="1709" spans="1:4" x14ac:dyDescent="0.25">
      <c r="A1709" s="62">
        <f ca="1">VLOOKUP($A1709,'Medical Examinations'!$A:$H,2,FALSE)</f>
        <v>25.35</v>
      </c>
      <c r="B1709" s="35">
        <f ca="1">VLOOKUP($A1709,'Medical Examinations'!$A:$H,3,FALSE)</f>
        <v>4.9000000000000004</v>
      </c>
      <c r="C1709" s="61">
        <f ca="1">IFERROR(VLOOKUP($A1709,'Hospitalisation Details'!$A:$P,16,0),"")</f>
        <v>33</v>
      </c>
      <c r="D1709" s="69">
        <f ca="1">IFERROR(VLOOKUP($A1709,'Hospitalisation Details'!$A:$P,6,0),"")</f>
        <v>5396.44</v>
      </c>
    </row>
    <row r="1710" spans="1:4" x14ac:dyDescent="0.25">
      <c r="A1710" s="62">
        <f ca="1">VLOOKUP($A1710,'Medical Examinations'!$A:$H,2,FALSE)</f>
        <v>26.41</v>
      </c>
      <c r="B1710" s="35">
        <f ca="1">VLOOKUP($A1710,'Medical Examinations'!$A:$H,3,FALSE)</f>
        <v>5.07</v>
      </c>
      <c r="C1710" s="61">
        <f ca="1">IFERROR(VLOOKUP($A1710,'Hospitalisation Details'!$A:$P,16,0),"")</f>
        <v>34</v>
      </c>
      <c r="D1710" s="69">
        <f ca="1">IFERROR(VLOOKUP($A1710,'Hospitalisation Details'!$A:$P,6,0),"")</f>
        <v>5385.34</v>
      </c>
    </row>
    <row r="1711" spans="1:4" x14ac:dyDescent="0.25">
      <c r="A1711" s="62">
        <f ca="1">VLOOKUP($A1711,'Medical Examinations'!$A:$H,2,FALSE)</f>
        <v>27.6</v>
      </c>
      <c r="B1711" s="35">
        <f ca="1">VLOOKUP($A1711,'Medical Examinations'!$A:$H,3,FALSE)</f>
        <v>5.33</v>
      </c>
      <c r="C1711" s="61">
        <f ca="1">IFERROR(VLOOKUP($A1711,'Hospitalisation Details'!$A:$P,16,0),"")</f>
        <v>39</v>
      </c>
      <c r="D1711" s="69">
        <f ca="1">IFERROR(VLOOKUP($A1711,'Hospitalisation Details'!$A:$P,6,0),"")</f>
        <v>5383.54</v>
      </c>
    </row>
    <row r="1712" spans="1:4" x14ac:dyDescent="0.25">
      <c r="A1712" s="62">
        <f ca="1">VLOOKUP($A1712,'Medical Examinations'!$A:$H,2,FALSE)</f>
        <v>33.82</v>
      </c>
      <c r="B1712" s="35">
        <f ca="1">VLOOKUP($A1712,'Medical Examinations'!$A:$H,3,FALSE)</f>
        <v>8.93</v>
      </c>
      <c r="C1712" s="61">
        <f ca="1">IFERROR(VLOOKUP($A1712,'Hospitalisation Details'!$A:$P,16,0),"")</f>
        <v>36</v>
      </c>
      <c r="D1712" s="69">
        <f ca="1">IFERROR(VLOOKUP($A1712,'Hospitalisation Details'!$A:$P,6,0),"")</f>
        <v>5377.46</v>
      </c>
    </row>
    <row r="1713" spans="1:4" x14ac:dyDescent="0.25">
      <c r="A1713" s="62">
        <f ca="1">VLOOKUP($A1713,'Medical Examinations'!$A:$H,2,FALSE)</f>
        <v>32.9</v>
      </c>
      <c r="B1713" s="35">
        <f ca="1">VLOOKUP($A1713,'Medical Examinations'!$A:$H,3,FALSE)</f>
        <v>4.3499999999999996</v>
      </c>
      <c r="C1713" s="61">
        <f ca="1">IFERROR(VLOOKUP($A1713,'Hospitalisation Details'!$A:$P,16,0),"")</f>
        <v>33</v>
      </c>
      <c r="D1713" s="69">
        <f ca="1">IFERROR(VLOOKUP($A1713,'Hospitalisation Details'!$A:$P,6,0),"")</f>
        <v>5375.04</v>
      </c>
    </row>
    <row r="1714" spans="1:4" x14ac:dyDescent="0.25">
      <c r="A1714" s="62">
        <f ca="1">VLOOKUP($A1714,'Medical Examinations'!$A:$H,2,FALSE)</f>
        <v>30.875</v>
      </c>
      <c r="B1714" s="35">
        <f ca="1">VLOOKUP($A1714,'Medical Examinations'!$A:$H,3,FALSE)</f>
        <v>9.5399999999999991</v>
      </c>
      <c r="C1714" s="61">
        <f ca="1">IFERROR(VLOOKUP($A1714,'Hospitalisation Details'!$A:$P,16,0),"")</f>
        <v>37</v>
      </c>
      <c r="D1714" s="69">
        <f ca="1">IFERROR(VLOOKUP($A1714,'Hospitalisation Details'!$A:$P,6,0),"")</f>
        <v>5373.36</v>
      </c>
    </row>
    <row r="1715" spans="1:4" x14ac:dyDescent="0.25">
      <c r="A1715" s="62">
        <f ca="1">VLOOKUP($A1715,'Medical Examinations'!$A:$H,2,FALSE)</f>
        <v>32.64</v>
      </c>
      <c r="B1715" s="35">
        <f ca="1">VLOOKUP($A1715,'Medical Examinations'!$A:$H,3,FALSE)</f>
        <v>5.91</v>
      </c>
      <c r="C1715" s="61">
        <f ca="1">IFERROR(VLOOKUP($A1715,'Hospitalisation Details'!$A:$P,16,0),"")</f>
        <v>28</v>
      </c>
      <c r="D1715" s="69">
        <f ca="1">IFERROR(VLOOKUP($A1715,'Hospitalisation Details'!$A:$P,6,0),"")</f>
        <v>5364.66</v>
      </c>
    </row>
    <row r="1716" spans="1:4" x14ac:dyDescent="0.25">
      <c r="A1716" s="62">
        <f ca="1">VLOOKUP($A1716,'Medical Examinations'!$A:$H,2,FALSE)</f>
        <v>22.135000000000002</v>
      </c>
      <c r="B1716" s="35">
        <f ca="1">VLOOKUP($A1716,'Medical Examinations'!$A:$H,3,FALSE)</f>
        <v>5.0999999999999996</v>
      </c>
      <c r="C1716" s="61">
        <f ca="1">IFERROR(VLOOKUP($A1716,'Hospitalisation Details'!$A:$P,16,0),"")</f>
        <v>33</v>
      </c>
      <c r="D1716" s="69">
        <f ca="1">IFERROR(VLOOKUP($A1716,'Hospitalisation Details'!$A:$P,6,0),"")</f>
        <v>5354.07</v>
      </c>
    </row>
    <row r="1717" spans="1:4" x14ac:dyDescent="0.25">
      <c r="A1717" s="62">
        <f ca="1">VLOOKUP($A1717,'Medical Examinations'!$A:$H,2,FALSE)</f>
        <v>16.53</v>
      </c>
      <c r="B1717" s="35">
        <f ca="1">VLOOKUP($A1717,'Medical Examinations'!$A:$H,3,FALSE)</f>
        <v>5.08</v>
      </c>
      <c r="C1717" s="61">
        <f ca="1">IFERROR(VLOOKUP($A1717,'Hospitalisation Details'!$A:$P,16,0),"")</f>
        <v>50</v>
      </c>
      <c r="D1717" s="69">
        <f ca="1">IFERROR(VLOOKUP($A1717,'Hospitalisation Details'!$A:$P,6,0),"")</f>
        <v>5344.81</v>
      </c>
    </row>
    <row r="1718" spans="1:4" x14ac:dyDescent="0.25">
      <c r="A1718" s="62">
        <f ca="1">VLOOKUP($A1718,'Medical Examinations'!$A:$H,2,FALSE)</f>
        <v>32.774999999999999</v>
      </c>
      <c r="B1718" s="35">
        <f ca="1">VLOOKUP($A1718,'Medical Examinations'!$A:$H,3,FALSE)</f>
        <v>4.75</v>
      </c>
      <c r="C1718" s="61">
        <f ca="1">IFERROR(VLOOKUP($A1718,'Hospitalisation Details'!$A:$P,16,0),"")</f>
        <v>31</v>
      </c>
      <c r="D1718" s="69">
        <f ca="1">IFERROR(VLOOKUP($A1718,'Hospitalisation Details'!$A:$P,6,0),"")</f>
        <v>5327.4</v>
      </c>
    </row>
    <row r="1719" spans="1:4" x14ac:dyDescent="0.25">
      <c r="A1719" s="62">
        <f ca="1">VLOOKUP($A1719,'Medical Examinations'!$A:$H,2,FALSE)</f>
        <v>30.9</v>
      </c>
      <c r="B1719" s="35">
        <f ca="1">VLOOKUP($A1719,'Medical Examinations'!$A:$H,3,FALSE)</f>
        <v>6.05</v>
      </c>
      <c r="C1719" s="61">
        <f ca="1">IFERROR(VLOOKUP($A1719,'Hospitalisation Details'!$A:$P,16,0),"")</f>
        <v>30</v>
      </c>
      <c r="D1719" s="69">
        <f ca="1">IFERROR(VLOOKUP($A1719,'Hospitalisation Details'!$A:$P,6,0),"")</f>
        <v>5325.65</v>
      </c>
    </row>
    <row r="1720" spans="1:4" x14ac:dyDescent="0.25">
      <c r="A1720" s="62">
        <f ca="1">VLOOKUP($A1720,'Medical Examinations'!$A:$H,2,FALSE)</f>
        <v>15.58</v>
      </c>
      <c r="B1720" s="35">
        <f ca="1">VLOOKUP($A1720,'Medical Examinations'!$A:$H,3,FALSE)</f>
        <v>11.56</v>
      </c>
      <c r="C1720" s="61">
        <f ca="1">IFERROR(VLOOKUP($A1720,'Hospitalisation Details'!$A:$P,16,0),"")</f>
        <v>48</v>
      </c>
      <c r="D1720" s="69">
        <f ca="1">IFERROR(VLOOKUP($A1720,'Hospitalisation Details'!$A:$P,6,0),"")</f>
        <v>5322.24</v>
      </c>
    </row>
    <row r="1721" spans="1:4" x14ac:dyDescent="0.25">
      <c r="A1721" s="62">
        <f ca="1">VLOOKUP($A1721,'Medical Examinations'!$A:$H,2,FALSE)</f>
        <v>26.315000000000001</v>
      </c>
      <c r="B1721" s="35">
        <f ca="1">VLOOKUP($A1721,'Medical Examinations'!$A:$H,3,FALSE)</f>
        <v>5.76</v>
      </c>
      <c r="C1721" s="61">
        <f ca="1">IFERROR(VLOOKUP($A1721,'Hospitalisation Details'!$A:$P,16,0),"")</f>
        <v>28</v>
      </c>
      <c r="D1721" s="69">
        <f ca="1">IFERROR(VLOOKUP($A1721,'Hospitalisation Details'!$A:$P,6,0),"")</f>
        <v>5312.17</v>
      </c>
    </row>
    <row r="1722" spans="1:4" x14ac:dyDescent="0.25">
      <c r="A1722" s="62">
        <f ca="1">VLOOKUP($A1722,'Medical Examinations'!$A:$H,2,FALSE)</f>
        <v>35.61</v>
      </c>
      <c r="B1722" s="35">
        <f ca="1">VLOOKUP($A1722,'Medical Examinations'!$A:$H,3,FALSE)</f>
        <v>5.65</v>
      </c>
      <c r="C1722" s="61">
        <f ca="1">IFERROR(VLOOKUP($A1722,'Hospitalisation Details'!$A:$P,16,0),"")</f>
        <v>22</v>
      </c>
      <c r="D1722" s="69">
        <f ca="1">IFERROR(VLOOKUP($A1722,'Hospitalisation Details'!$A:$P,6,0),"")</f>
        <v>5306.7</v>
      </c>
    </row>
    <row r="1723" spans="1:4" x14ac:dyDescent="0.25">
      <c r="A1723" s="62">
        <f ca="1">VLOOKUP($A1723,'Medical Examinations'!$A:$H,2,FALSE)</f>
        <v>37.56</v>
      </c>
      <c r="B1723" s="35">
        <f ca="1">VLOOKUP($A1723,'Medical Examinations'!$A:$H,3,FALSE)</f>
        <v>5.88</v>
      </c>
      <c r="C1723" s="61">
        <f ca="1">IFERROR(VLOOKUP($A1723,'Hospitalisation Details'!$A:$P,16,0),"")</f>
        <v>18</v>
      </c>
      <c r="D1723" s="69">
        <f ca="1">IFERROR(VLOOKUP($A1723,'Hospitalisation Details'!$A:$P,6,0),"")</f>
        <v>5293.67</v>
      </c>
    </row>
    <row r="1724" spans="1:4" x14ac:dyDescent="0.25">
      <c r="A1724" s="62">
        <f ca="1">VLOOKUP($A1724,'Medical Examinations'!$A:$H,2,FALSE)</f>
        <v>15.49</v>
      </c>
      <c r="B1724" s="35">
        <f ca="1">VLOOKUP($A1724,'Medical Examinations'!$A:$H,3,FALSE)</f>
        <v>9.6</v>
      </c>
      <c r="C1724" s="61">
        <f ca="1">IFERROR(VLOOKUP($A1724,'Hospitalisation Details'!$A:$P,16,0),"")</f>
        <v>48</v>
      </c>
      <c r="D1724" s="69">
        <f ca="1">IFERROR(VLOOKUP($A1724,'Hospitalisation Details'!$A:$P,6,0),"")</f>
        <v>5291.71</v>
      </c>
    </row>
    <row r="1725" spans="1:4" x14ac:dyDescent="0.25">
      <c r="A1725" s="62">
        <f ca="1">VLOOKUP($A1725,'Medical Examinations'!$A:$H,2,FALSE)</f>
        <v>23.48</v>
      </c>
      <c r="B1725" s="35">
        <f ca="1">VLOOKUP($A1725,'Medical Examinations'!$A:$H,3,FALSE)</f>
        <v>6.24</v>
      </c>
      <c r="C1725" s="61">
        <f ca="1">IFERROR(VLOOKUP($A1725,'Hospitalisation Details'!$A:$P,16,0),"")</f>
        <v>35</v>
      </c>
      <c r="D1725" s="69">
        <f ca="1">IFERROR(VLOOKUP($A1725,'Hospitalisation Details'!$A:$P,6,0),"")</f>
        <v>5275.86</v>
      </c>
    </row>
    <row r="1726" spans="1:4" x14ac:dyDescent="0.25">
      <c r="A1726" s="62">
        <f ca="1">VLOOKUP($A1726,'Medical Examinations'!$A:$H,2,FALSE)</f>
        <v>30.02</v>
      </c>
      <c r="B1726" s="35">
        <f ca="1">VLOOKUP($A1726,'Medical Examinations'!$A:$H,3,FALSE)</f>
        <v>7.63</v>
      </c>
      <c r="C1726" s="61">
        <f ca="1">IFERROR(VLOOKUP($A1726,'Hospitalisation Details'!$A:$P,16,0),"")</f>
        <v>36</v>
      </c>
      <c r="D1726" s="69">
        <f ca="1">IFERROR(VLOOKUP($A1726,'Hospitalisation Details'!$A:$P,6,0),"")</f>
        <v>5272.18</v>
      </c>
    </row>
    <row r="1727" spans="1:4" x14ac:dyDescent="0.25">
      <c r="A1727" s="62">
        <f ca="1">VLOOKUP($A1727,'Medical Examinations'!$A:$H,2,FALSE)</f>
        <v>26.885000000000002</v>
      </c>
      <c r="B1727" s="35">
        <f ca="1">VLOOKUP($A1727,'Medical Examinations'!$A:$H,3,FALSE)</f>
        <v>8.66</v>
      </c>
      <c r="C1727" s="61">
        <f ca="1">IFERROR(VLOOKUP($A1727,'Hospitalisation Details'!$A:$P,16,0),"")</f>
        <v>36</v>
      </c>
      <c r="D1727" s="69">
        <f ca="1">IFERROR(VLOOKUP($A1727,'Hospitalisation Details'!$A:$P,6,0),"")</f>
        <v>5267.82</v>
      </c>
    </row>
    <row r="1728" spans="1:4" x14ac:dyDescent="0.25">
      <c r="A1728" s="62">
        <f ca="1">VLOOKUP($A1728,'Medical Examinations'!$A:$H,2,FALSE)</f>
        <v>25.84</v>
      </c>
      <c r="B1728" s="35">
        <f ca="1">VLOOKUP($A1728,'Medical Examinations'!$A:$H,3,FALSE)</f>
        <v>8.5500000000000007</v>
      </c>
      <c r="C1728" s="61">
        <f ca="1">IFERROR(VLOOKUP($A1728,'Hospitalisation Details'!$A:$P,16,0),"")</f>
        <v>36</v>
      </c>
      <c r="D1728" s="69">
        <f ca="1">IFERROR(VLOOKUP($A1728,'Hospitalisation Details'!$A:$P,6,0),"")</f>
        <v>5266.37</v>
      </c>
    </row>
    <row r="1729" spans="1:4" x14ac:dyDescent="0.25">
      <c r="A1729" s="62">
        <f ca="1">VLOOKUP($A1729,'Medical Examinations'!$A:$H,2,FALSE)</f>
        <v>27.454999999999998</v>
      </c>
      <c r="B1729" s="35">
        <f ca="1">VLOOKUP($A1729,'Medical Examinations'!$A:$H,3,FALSE)</f>
        <v>4.54</v>
      </c>
      <c r="C1729" s="61">
        <f ca="1">IFERROR(VLOOKUP($A1729,'Hospitalisation Details'!$A:$P,16,0),"")</f>
        <v>33</v>
      </c>
      <c r="D1729" s="69">
        <f ca="1">IFERROR(VLOOKUP($A1729,'Hospitalisation Details'!$A:$P,6,0),"")</f>
        <v>5261.47</v>
      </c>
    </row>
    <row r="1730" spans="1:4" x14ac:dyDescent="0.25">
      <c r="A1730" s="62">
        <f ca="1">VLOOKUP($A1730,'Medical Examinations'!$A:$H,2,FALSE)</f>
        <v>24.605</v>
      </c>
      <c r="B1730" s="35">
        <f ca="1">VLOOKUP($A1730,'Medical Examinations'!$A:$H,3,FALSE)</f>
        <v>5.7</v>
      </c>
      <c r="C1730" s="61">
        <f ca="1">IFERROR(VLOOKUP($A1730,'Hospitalisation Details'!$A:$P,16,0),"")</f>
        <v>33</v>
      </c>
      <c r="D1730" s="69">
        <f ca="1">IFERROR(VLOOKUP($A1730,'Hospitalisation Details'!$A:$P,6,0),"")</f>
        <v>5257.51</v>
      </c>
    </row>
    <row r="1731" spans="1:4" x14ac:dyDescent="0.25">
      <c r="A1731" s="62">
        <f ca="1">VLOOKUP($A1731,'Medical Examinations'!$A:$H,2,FALSE)</f>
        <v>30.8</v>
      </c>
      <c r="B1731" s="35">
        <f ca="1">VLOOKUP($A1731,'Medical Examinations'!$A:$H,3,FALSE)</f>
        <v>5.07</v>
      </c>
      <c r="C1731" s="61">
        <f ca="1">IFERROR(VLOOKUP($A1731,'Hospitalisation Details'!$A:$P,16,0),"")</f>
        <v>32</v>
      </c>
      <c r="D1731" s="69">
        <f ca="1">IFERROR(VLOOKUP($A1731,'Hospitalisation Details'!$A:$P,6,0),"")</f>
        <v>5253.52</v>
      </c>
    </row>
    <row r="1732" spans="1:4" x14ac:dyDescent="0.25">
      <c r="A1732" s="62">
        <f ca="1">VLOOKUP($A1732,'Medical Examinations'!$A:$H,2,FALSE)</f>
        <v>34.799999999999997</v>
      </c>
      <c r="B1732" s="35">
        <f ca="1">VLOOKUP($A1732,'Medical Examinations'!$A:$H,3,FALSE)</f>
        <v>4.38</v>
      </c>
      <c r="C1732" s="61">
        <f ca="1">IFERROR(VLOOKUP($A1732,'Hospitalisation Details'!$A:$P,16,0),"")</f>
        <v>35</v>
      </c>
      <c r="D1732" s="69">
        <f ca="1">IFERROR(VLOOKUP($A1732,'Hospitalisation Details'!$A:$P,6,0),"")</f>
        <v>5246.05</v>
      </c>
    </row>
    <row r="1733" spans="1:4" x14ac:dyDescent="0.25">
      <c r="A1733" s="62">
        <f ca="1">VLOOKUP($A1733,'Medical Examinations'!$A:$H,2,FALSE)</f>
        <v>34.21</v>
      </c>
      <c r="B1733" s="35">
        <f ca="1">VLOOKUP($A1733,'Medical Examinations'!$A:$H,3,FALSE)</f>
        <v>4.54</v>
      </c>
      <c r="C1733" s="61">
        <f ca="1">IFERROR(VLOOKUP($A1733,'Hospitalisation Details'!$A:$P,16,0),"")</f>
        <v>35</v>
      </c>
      <c r="D1733" s="69">
        <f ca="1">IFERROR(VLOOKUP($A1733,'Hospitalisation Details'!$A:$P,6,0),"")</f>
        <v>5245.23</v>
      </c>
    </row>
    <row r="1734" spans="1:4" x14ac:dyDescent="0.25">
      <c r="A1734" s="62">
        <f ca="1">VLOOKUP($A1734,'Medical Examinations'!$A:$H,2,FALSE)</f>
        <v>31</v>
      </c>
      <c r="B1734" s="35">
        <f ca="1">VLOOKUP($A1734,'Medical Examinations'!$A:$H,3,FALSE)</f>
        <v>5.38</v>
      </c>
      <c r="C1734" s="61">
        <f ca="1">IFERROR(VLOOKUP($A1734,'Hospitalisation Details'!$A:$P,16,0),"")</f>
        <v>35</v>
      </c>
      <c r="D1734" s="69">
        <f ca="1">IFERROR(VLOOKUP($A1734,'Hospitalisation Details'!$A:$P,6,0),"")</f>
        <v>5240.7700000000004</v>
      </c>
    </row>
    <row r="1735" spans="1:4" x14ac:dyDescent="0.25">
      <c r="A1735" s="62">
        <f ca="1">VLOOKUP($A1735,'Medical Examinations'!$A:$H,2,FALSE)</f>
        <v>26.125</v>
      </c>
      <c r="B1735" s="35">
        <f ca="1">VLOOKUP($A1735,'Medical Examinations'!$A:$H,3,FALSE)</f>
        <v>5.55</v>
      </c>
      <c r="C1735" s="61">
        <f ca="1">IFERROR(VLOOKUP($A1735,'Hospitalisation Details'!$A:$P,16,0),"")</f>
        <v>35</v>
      </c>
      <c r="D1735" s="69">
        <f ca="1">IFERROR(VLOOKUP($A1735,'Hospitalisation Details'!$A:$P,6,0),"")</f>
        <v>5227.99</v>
      </c>
    </row>
    <row r="1736" spans="1:4" x14ac:dyDescent="0.25">
      <c r="A1736" s="62">
        <f ca="1">VLOOKUP($A1736,'Medical Examinations'!$A:$H,2,FALSE)</f>
        <v>30.13</v>
      </c>
      <c r="B1736" s="35">
        <f ca="1">VLOOKUP($A1736,'Medical Examinations'!$A:$H,3,FALSE)</f>
        <v>4.03</v>
      </c>
      <c r="C1736" s="61">
        <f ca="1">IFERROR(VLOOKUP($A1736,'Hospitalisation Details'!$A:$P,16,0),"")</f>
        <v>28</v>
      </c>
      <c r="D1736" s="69">
        <f ca="1">IFERROR(VLOOKUP($A1736,'Hospitalisation Details'!$A:$P,6,0),"")</f>
        <v>5216.4799999999996</v>
      </c>
    </row>
    <row r="1737" spans="1:4" x14ac:dyDescent="0.25">
      <c r="A1737" s="62">
        <f ca="1">VLOOKUP($A1737,'Medical Examinations'!$A:$H,2,FALSE)</f>
        <v>34.19</v>
      </c>
      <c r="B1737" s="35">
        <f ca="1">VLOOKUP($A1737,'Medical Examinations'!$A:$H,3,FALSE)</f>
        <v>4.1900000000000004</v>
      </c>
      <c r="C1737" s="61">
        <f ca="1">IFERROR(VLOOKUP($A1737,'Hospitalisation Details'!$A:$P,16,0),"")</f>
        <v>23</v>
      </c>
      <c r="D1737" s="69">
        <f ca="1">IFERROR(VLOOKUP($A1737,'Hospitalisation Details'!$A:$P,6,0),"")</f>
        <v>5213.22</v>
      </c>
    </row>
    <row r="1738" spans="1:4" x14ac:dyDescent="0.25">
      <c r="A1738" s="62">
        <f ca="1">VLOOKUP($A1738,'Medical Examinations'!$A:$H,2,FALSE)</f>
        <v>22.515000000000001</v>
      </c>
      <c r="B1738" s="35">
        <f ca="1">VLOOKUP($A1738,'Medical Examinations'!$A:$H,3,FALSE)</f>
        <v>4.37</v>
      </c>
      <c r="C1738" s="61">
        <f ca="1">IFERROR(VLOOKUP($A1738,'Hospitalisation Details'!$A:$P,16,0),"")</f>
        <v>29</v>
      </c>
      <c r="D1738" s="69">
        <f ca="1">IFERROR(VLOOKUP($A1738,'Hospitalisation Details'!$A:$P,6,0),"")</f>
        <v>5209.58</v>
      </c>
    </row>
    <row r="1739" spans="1:4" x14ac:dyDescent="0.25">
      <c r="A1739" s="62">
        <f ca="1">VLOOKUP($A1739,'Medical Examinations'!$A:$H,2,FALSE)</f>
        <v>18.239999999999998</v>
      </c>
      <c r="B1739" s="35">
        <f ca="1">VLOOKUP($A1739,'Medical Examinations'!$A:$H,3,FALSE)</f>
        <v>5.31</v>
      </c>
      <c r="C1739" s="61">
        <f ca="1">IFERROR(VLOOKUP($A1739,'Hospitalisation Details'!$A:$P,16,0),"")</f>
        <v>39</v>
      </c>
      <c r="D1739" s="69">
        <f ca="1">IFERROR(VLOOKUP($A1739,'Hospitalisation Details'!$A:$P,6,0),"")</f>
        <v>5207.97</v>
      </c>
    </row>
    <row r="1740" spans="1:4" x14ac:dyDescent="0.25">
      <c r="A1740" s="62">
        <f ca="1">VLOOKUP($A1740,'Medical Examinations'!$A:$H,2,FALSE)</f>
        <v>37.28</v>
      </c>
      <c r="B1740" s="35">
        <f ca="1">VLOOKUP($A1740,'Medical Examinations'!$A:$H,3,FALSE)</f>
        <v>4.66</v>
      </c>
      <c r="C1740" s="61">
        <f ca="1">IFERROR(VLOOKUP($A1740,'Hospitalisation Details'!$A:$P,16,0),"")</f>
        <v>19</v>
      </c>
      <c r="D1740" s="69">
        <f ca="1">IFERROR(VLOOKUP($A1740,'Hospitalisation Details'!$A:$P,6,0),"")</f>
        <v>5198.6899999999996</v>
      </c>
    </row>
    <row r="1741" spans="1:4" x14ac:dyDescent="0.25">
      <c r="A1741" s="62">
        <f ca="1">VLOOKUP($A1741,'Medical Examinations'!$A:$H,2,FALSE)</f>
        <v>18.2</v>
      </c>
      <c r="B1741" s="35">
        <f ca="1">VLOOKUP($A1741,'Medical Examinations'!$A:$H,3,FALSE)</f>
        <v>6.19</v>
      </c>
      <c r="C1741" s="61">
        <f ca="1">IFERROR(VLOOKUP($A1741,'Hospitalisation Details'!$A:$P,16,0),"")</f>
        <v>43</v>
      </c>
      <c r="D1741" s="69">
        <f ca="1">IFERROR(VLOOKUP($A1741,'Hospitalisation Details'!$A:$P,6,0),"")</f>
        <v>5195.58</v>
      </c>
    </row>
    <row r="1742" spans="1:4" x14ac:dyDescent="0.25">
      <c r="A1742" s="62">
        <f ca="1">VLOOKUP($A1742,'Medical Examinations'!$A:$H,2,FALSE)</f>
        <v>20.53</v>
      </c>
      <c r="B1742" s="35">
        <f ca="1">VLOOKUP($A1742,'Medical Examinations'!$A:$H,3,FALSE)</f>
        <v>4.8600000000000003</v>
      </c>
      <c r="C1742" s="61">
        <f ca="1">IFERROR(VLOOKUP($A1742,'Hospitalisation Details'!$A:$P,16,0),"")</f>
        <v>38</v>
      </c>
      <c r="D1742" s="69">
        <f ca="1">IFERROR(VLOOKUP($A1742,'Hospitalisation Details'!$A:$P,6,0),"")</f>
        <v>5177.12</v>
      </c>
    </row>
    <row r="1743" spans="1:4" x14ac:dyDescent="0.25">
      <c r="A1743" s="62">
        <f ca="1">VLOOKUP($A1743,'Medical Examinations'!$A:$H,2,FALSE)</f>
        <v>23.79</v>
      </c>
      <c r="B1743" s="35">
        <f ca="1">VLOOKUP($A1743,'Medical Examinations'!$A:$H,3,FALSE)</f>
        <v>4.74</v>
      </c>
      <c r="C1743" s="61">
        <f ca="1">IFERROR(VLOOKUP($A1743,'Hospitalisation Details'!$A:$P,16,0),"")</f>
        <v>31</v>
      </c>
      <c r="D1743" s="69">
        <f ca="1">IFERROR(VLOOKUP($A1743,'Hospitalisation Details'!$A:$P,6,0),"")</f>
        <v>5166.96</v>
      </c>
    </row>
    <row r="1744" spans="1:4" x14ac:dyDescent="0.25">
      <c r="A1744" s="62">
        <f ca="1">VLOOKUP($A1744,'Medical Examinations'!$A:$H,2,FALSE)</f>
        <v>29.8</v>
      </c>
      <c r="B1744" s="35">
        <f ca="1">VLOOKUP($A1744,'Medical Examinations'!$A:$H,3,FALSE)</f>
        <v>6.03</v>
      </c>
      <c r="C1744" s="61">
        <f ca="1">IFERROR(VLOOKUP($A1744,'Hospitalisation Details'!$A:$P,16,0),"")</f>
        <v>32</v>
      </c>
      <c r="D1744" s="69">
        <f ca="1">IFERROR(VLOOKUP($A1744,'Hospitalisation Details'!$A:$P,6,0),"")</f>
        <v>5152.13</v>
      </c>
    </row>
    <row r="1745" spans="1:4" x14ac:dyDescent="0.25">
      <c r="A1745" s="62">
        <f ca="1">VLOOKUP($A1745,'Medical Examinations'!$A:$H,2,FALSE)</f>
        <v>31.54</v>
      </c>
      <c r="B1745" s="35">
        <f ca="1">VLOOKUP($A1745,'Medical Examinations'!$A:$H,3,FALSE)</f>
        <v>4.71</v>
      </c>
      <c r="C1745" s="61">
        <f ca="1">IFERROR(VLOOKUP($A1745,'Hospitalisation Details'!$A:$P,16,0),"")</f>
        <v>32</v>
      </c>
      <c r="D1745" s="69">
        <f ca="1">IFERROR(VLOOKUP($A1745,'Hospitalisation Details'!$A:$P,6,0),"")</f>
        <v>5148.55</v>
      </c>
    </row>
    <row r="1746" spans="1:4" x14ac:dyDescent="0.25">
      <c r="A1746" s="62">
        <f ca="1">VLOOKUP($A1746,'Medical Examinations'!$A:$H,2,FALSE)</f>
        <v>20.82</v>
      </c>
      <c r="B1746" s="35">
        <f ca="1">VLOOKUP($A1746,'Medical Examinations'!$A:$H,3,FALSE)</f>
        <v>5.55</v>
      </c>
      <c r="C1746" s="61">
        <f ca="1">IFERROR(VLOOKUP($A1746,'Hospitalisation Details'!$A:$P,16,0),"")</f>
        <v>38</v>
      </c>
      <c r="D1746" s="69">
        <f ca="1">IFERROR(VLOOKUP($A1746,'Hospitalisation Details'!$A:$P,6,0),"")</f>
        <v>5144.18</v>
      </c>
    </row>
    <row r="1747" spans="1:4" x14ac:dyDescent="0.25">
      <c r="A1747" s="62">
        <f ca="1">VLOOKUP($A1747,'Medical Examinations'!$A:$H,2,FALSE)</f>
        <v>38.83</v>
      </c>
      <c r="B1747" s="35">
        <f ca="1">VLOOKUP($A1747,'Medical Examinations'!$A:$H,3,FALSE)</f>
        <v>4.78</v>
      </c>
      <c r="C1747" s="61">
        <f ca="1">IFERROR(VLOOKUP($A1747,'Hospitalisation Details'!$A:$P,16,0),"")</f>
        <v>29</v>
      </c>
      <c r="D1747" s="69">
        <f ca="1">IFERROR(VLOOKUP($A1747,'Hospitalisation Details'!$A:$P,6,0),"")</f>
        <v>5138.26</v>
      </c>
    </row>
    <row r="1748" spans="1:4" x14ac:dyDescent="0.25">
      <c r="A1748" s="62">
        <f ca="1">VLOOKUP($A1748,'Medical Examinations'!$A:$H,2,FALSE)</f>
        <v>23.44</v>
      </c>
      <c r="B1748" s="35">
        <f ca="1">VLOOKUP($A1748,'Medical Examinations'!$A:$H,3,FALSE)</f>
        <v>4.6500000000000004</v>
      </c>
      <c r="C1748" s="61">
        <f ca="1">IFERROR(VLOOKUP($A1748,'Hospitalisation Details'!$A:$P,16,0),"")</f>
        <v>34</v>
      </c>
      <c r="D1748" s="69">
        <f ca="1">IFERROR(VLOOKUP($A1748,'Hospitalisation Details'!$A:$P,6,0),"")</f>
        <v>5136.75</v>
      </c>
    </row>
    <row r="1749" spans="1:4" x14ac:dyDescent="0.25">
      <c r="A1749" s="62">
        <f ca="1">VLOOKUP($A1749,'Medical Examinations'!$A:$H,2,FALSE)</f>
        <v>24.13</v>
      </c>
      <c r="B1749" s="35">
        <f ca="1">VLOOKUP($A1749,'Medical Examinations'!$A:$H,3,FALSE)</f>
        <v>5.2</v>
      </c>
      <c r="C1749" s="61">
        <f ca="1">IFERROR(VLOOKUP($A1749,'Hospitalisation Details'!$A:$P,16,0),"")</f>
        <v>35</v>
      </c>
      <c r="D1749" s="69">
        <f ca="1">IFERROR(VLOOKUP($A1749,'Hospitalisation Details'!$A:$P,6,0),"")</f>
        <v>5125.22</v>
      </c>
    </row>
    <row r="1750" spans="1:4" x14ac:dyDescent="0.25">
      <c r="A1750" s="62">
        <f ca="1">VLOOKUP($A1750,'Medical Examinations'!$A:$H,2,FALSE)</f>
        <v>42.13</v>
      </c>
      <c r="B1750" s="35">
        <f ca="1">VLOOKUP($A1750,'Medical Examinations'!$A:$H,3,FALSE)</f>
        <v>4.54</v>
      </c>
      <c r="C1750" s="61">
        <f ca="1">IFERROR(VLOOKUP($A1750,'Hospitalisation Details'!$A:$P,16,0),"")</f>
        <v>34</v>
      </c>
      <c r="D1750" s="69">
        <f ca="1">IFERROR(VLOOKUP($A1750,'Hospitalisation Details'!$A:$P,6,0),"")</f>
        <v>5124.1899999999996</v>
      </c>
    </row>
    <row r="1751" spans="1:4" x14ac:dyDescent="0.25">
      <c r="A1751" s="62">
        <f ca="1">VLOOKUP($A1751,'Medical Examinations'!$A:$H,2,FALSE)</f>
        <v>17.86</v>
      </c>
      <c r="B1751" s="35">
        <f ca="1">VLOOKUP($A1751,'Medical Examinations'!$A:$H,3,FALSE)</f>
        <v>4.1100000000000003</v>
      </c>
      <c r="C1751" s="61">
        <f ca="1">IFERROR(VLOOKUP($A1751,'Hospitalisation Details'!$A:$P,16,0),"")</f>
        <v>35</v>
      </c>
      <c r="D1751" s="69">
        <f ca="1">IFERROR(VLOOKUP($A1751,'Hospitalisation Details'!$A:$P,6,0),"")</f>
        <v>5116.5</v>
      </c>
    </row>
    <row r="1752" spans="1:4" x14ac:dyDescent="0.25">
      <c r="A1752" s="62">
        <f ca="1">VLOOKUP($A1752,'Medical Examinations'!$A:$H,2,FALSE)</f>
        <v>32.78</v>
      </c>
      <c r="B1752" s="35">
        <f ca="1">VLOOKUP($A1752,'Medical Examinations'!$A:$H,3,FALSE)</f>
        <v>4.63</v>
      </c>
      <c r="C1752" s="61">
        <f ca="1">IFERROR(VLOOKUP($A1752,'Hospitalisation Details'!$A:$P,16,0),"")</f>
        <v>23</v>
      </c>
      <c r="D1752" s="69">
        <f ca="1">IFERROR(VLOOKUP($A1752,'Hospitalisation Details'!$A:$P,6,0),"")</f>
        <v>5087.92</v>
      </c>
    </row>
    <row r="1753" spans="1:4" x14ac:dyDescent="0.25">
      <c r="A1753" s="62">
        <f ca="1">VLOOKUP($A1753,'Medical Examinations'!$A:$H,2,FALSE)</f>
        <v>23.9</v>
      </c>
      <c r="B1753" s="35">
        <f ca="1">VLOOKUP($A1753,'Medical Examinations'!$A:$H,3,FALSE)</f>
        <v>6.06</v>
      </c>
      <c r="C1753" s="61">
        <f ca="1">IFERROR(VLOOKUP($A1753,'Hospitalisation Details'!$A:$P,16,0),"")</f>
        <v>25</v>
      </c>
      <c r="D1753" s="69">
        <f ca="1">IFERROR(VLOOKUP($A1753,'Hospitalisation Details'!$A:$P,6,0),"")</f>
        <v>5080.1000000000004</v>
      </c>
    </row>
    <row r="1754" spans="1:4" x14ac:dyDescent="0.25">
      <c r="A1754" s="62">
        <f ca="1">VLOOKUP($A1754,'Medical Examinations'!$A:$H,2,FALSE)</f>
        <v>15.47</v>
      </c>
      <c r="B1754" s="35">
        <f ca="1">VLOOKUP($A1754,'Medical Examinations'!$A:$H,3,FALSE)</f>
        <v>8.43</v>
      </c>
      <c r="C1754" s="61">
        <f ca="1">IFERROR(VLOOKUP($A1754,'Hospitalisation Details'!$A:$P,16,0),"")</f>
        <v>44</v>
      </c>
      <c r="D1754" s="69">
        <f ca="1">IFERROR(VLOOKUP($A1754,'Hospitalisation Details'!$A:$P,6,0),"")</f>
        <v>5077.1899999999996</v>
      </c>
    </row>
    <row r="1755" spans="1:4" x14ac:dyDescent="0.25">
      <c r="A1755" s="62">
        <f ca="1">VLOOKUP($A1755,'Medical Examinations'!$A:$H,2,FALSE)</f>
        <v>28.54</v>
      </c>
      <c r="B1755" s="35">
        <f ca="1">VLOOKUP($A1755,'Medical Examinations'!$A:$H,3,FALSE)</f>
        <v>5.51</v>
      </c>
      <c r="C1755" s="61">
        <f ca="1">IFERROR(VLOOKUP($A1755,'Hospitalisation Details'!$A:$P,16,0),"")</f>
        <v>29</v>
      </c>
      <c r="D1755" s="69">
        <f ca="1">IFERROR(VLOOKUP($A1755,'Hospitalisation Details'!$A:$P,6,0),"")</f>
        <v>5059.5600000000004</v>
      </c>
    </row>
    <row r="1756" spans="1:4" x14ac:dyDescent="0.25">
      <c r="A1756" s="62">
        <f ca="1">VLOOKUP($A1756,'Medical Examinations'!$A:$H,2,FALSE)</f>
        <v>18.54</v>
      </c>
      <c r="B1756" s="35">
        <f ca="1">VLOOKUP($A1756,'Medical Examinations'!$A:$H,3,FALSE)</f>
        <v>4.95</v>
      </c>
      <c r="C1756" s="61">
        <f ca="1">IFERROR(VLOOKUP($A1756,'Hospitalisation Details'!$A:$P,16,0),"")</f>
        <v>42</v>
      </c>
      <c r="D1756" s="69">
        <f ca="1">IFERROR(VLOOKUP($A1756,'Hospitalisation Details'!$A:$P,6,0),"")</f>
        <v>5054.05</v>
      </c>
    </row>
    <row r="1757" spans="1:4" x14ac:dyDescent="0.25">
      <c r="A1757" s="62">
        <f ca="1">VLOOKUP($A1757,'Medical Examinations'!$A:$H,2,FALSE)</f>
        <v>32.18</v>
      </c>
      <c r="B1757" s="35">
        <f ca="1">VLOOKUP($A1757,'Medical Examinations'!$A:$H,3,FALSE)</f>
        <v>6.44</v>
      </c>
      <c r="C1757" s="61">
        <f ca="1">IFERROR(VLOOKUP($A1757,'Hospitalisation Details'!$A:$P,16,0),"")</f>
        <v>25</v>
      </c>
      <c r="D1757" s="69">
        <f ca="1">IFERROR(VLOOKUP($A1757,'Hospitalisation Details'!$A:$P,6,0),"")</f>
        <v>5045.1499999999996</v>
      </c>
    </row>
    <row r="1758" spans="1:4" x14ac:dyDescent="0.25">
      <c r="A1758" s="62">
        <f ca="1">VLOOKUP($A1758,'Medical Examinations'!$A:$H,2,FALSE)</f>
        <v>37.380000000000003</v>
      </c>
      <c r="B1758" s="35">
        <f ca="1">VLOOKUP($A1758,'Medical Examinations'!$A:$H,3,FALSE)</f>
        <v>6.05</v>
      </c>
      <c r="C1758" s="61">
        <f ca="1">IFERROR(VLOOKUP($A1758,'Hospitalisation Details'!$A:$P,16,0),"")</f>
        <v>21</v>
      </c>
      <c r="D1758" s="69">
        <f ca="1">IFERROR(VLOOKUP($A1758,'Hospitalisation Details'!$A:$P,6,0),"")</f>
        <v>5043.13</v>
      </c>
    </row>
    <row r="1759" spans="1:4" x14ac:dyDescent="0.25">
      <c r="A1759" s="62">
        <f ca="1">VLOOKUP($A1759,'Medical Examinations'!$A:$H,2,FALSE)</f>
        <v>31.12</v>
      </c>
      <c r="B1759" s="35">
        <f ca="1">VLOOKUP($A1759,'Medical Examinations'!$A:$H,3,FALSE)</f>
        <v>4.76</v>
      </c>
      <c r="C1759" s="61">
        <f ca="1">IFERROR(VLOOKUP($A1759,'Hospitalisation Details'!$A:$P,16,0),"")</f>
        <v>25</v>
      </c>
      <c r="D1759" s="69">
        <f ca="1">IFERROR(VLOOKUP($A1759,'Hospitalisation Details'!$A:$P,6,0),"")</f>
        <v>5038.57</v>
      </c>
    </row>
    <row r="1760" spans="1:4" x14ac:dyDescent="0.25">
      <c r="A1760" s="62">
        <f ca="1">VLOOKUP($A1760,'Medical Examinations'!$A:$H,2,FALSE)</f>
        <v>22.01</v>
      </c>
      <c r="B1760" s="35">
        <f ca="1">VLOOKUP($A1760,'Medical Examinations'!$A:$H,3,FALSE)</f>
        <v>6.72</v>
      </c>
      <c r="C1760" s="61">
        <f ca="1">IFERROR(VLOOKUP($A1760,'Hospitalisation Details'!$A:$P,16,0),"")</f>
        <v>36</v>
      </c>
      <c r="D1760" s="69">
        <f ca="1">IFERROR(VLOOKUP($A1760,'Hospitalisation Details'!$A:$P,6,0),"")</f>
        <v>5034.1000000000004</v>
      </c>
    </row>
    <row r="1761" spans="1:4" x14ac:dyDescent="0.25">
      <c r="A1761" s="62">
        <f ca="1">VLOOKUP($A1761,'Medical Examinations'!$A:$H,2,FALSE)</f>
        <v>27.645</v>
      </c>
      <c r="B1761" s="35">
        <f ca="1">VLOOKUP($A1761,'Medical Examinations'!$A:$H,3,FALSE)</f>
        <v>5.7</v>
      </c>
      <c r="C1761" s="61">
        <f ca="1">IFERROR(VLOOKUP($A1761,'Hospitalisation Details'!$A:$P,16,0),"")</f>
        <v>31</v>
      </c>
      <c r="D1761" s="69">
        <f ca="1">IFERROR(VLOOKUP($A1761,'Hospitalisation Details'!$A:$P,6,0),"")</f>
        <v>5031.2700000000004</v>
      </c>
    </row>
    <row r="1762" spans="1:4" x14ac:dyDescent="0.25">
      <c r="A1762" s="62">
        <f ca="1">VLOOKUP($A1762,'Medical Examinations'!$A:$H,2,FALSE)</f>
        <v>29.64</v>
      </c>
      <c r="B1762" s="35">
        <f ca="1">VLOOKUP($A1762,'Medical Examinations'!$A:$H,3,FALSE)</f>
        <v>5.31</v>
      </c>
      <c r="C1762" s="61">
        <f ca="1">IFERROR(VLOOKUP($A1762,'Hospitalisation Details'!$A:$P,16,0),"")</f>
        <v>37</v>
      </c>
      <c r="D1762" s="69">
        <f ca="1">IFERROR(VLOOKUP($A1762,'Hospitalisation Details'!$A:$P,6,0),"")</f>
        <v>5028.1499999999996</v>
      </c>
    </row>
    <row r="1763" spans="1:4" x14ac:dyDescent="0.25">
      <c r="A1763" s="62">
        <f ca="1">VLOOKUP($A1763,'Medical Examinations'!$A:$H,2,FALSE)</f>
        <v>33.700000000000003</v>
      </c>
      <c r="B1763" s="35">
        <f ca="1">VLOOKUP($A1763,'Medical Examinations'!$A:$H,3,FALSE)</f>
        <v>4.32</v>
      </c>
      <c r="C1763" s="61">
        <f ca="1">IFERROR(VLOOKUP($A1763,'Hospitalisation Details'!$A:$P,16,0),"")</f>
        <v>34</v>
      </c>
      <c r="D1763" s="69">
        <f ca="1">IFERROR(VLOOKUP($A1763,'Hospitalisation Details'!$A:$P,6,0),"")</f>
        <v>5012.47</v>
      </c>
    </row>
    <row r="1764" spans="1:4" x14ac:dyDescent="0.25">
      <c r="A1764" s="62">
        <f ca="1">VLOOKUP($A1764,'Medical Examinations'!$A:$H,2,FALSE)</f>
        <v>27.5</v>
      </c>
      <c r="B1764" s="35">
        <f ca="1">VLOOKUP($A1764,'Medical Examinations'!$A:$H,3,FALSE)</f>
        <v>4.2300000000000004</v>
      </c>
      <c r="C1764" s="61">
        <f ca="1">IFERROR(VLOOKUP($A1764,'Hospitalisation Details'!$A:$P,16,0),"")</f>
        <v>34</v>
      </c>
      <c r="D1764" s="69">
        <f ca="1">IFERROR(VLOOKUP($A1764,'Hospitalisation Details'!$A:$P,6,0),"")</f>
        <v>5003.8500000000004</v>
      </c>
    </row>
    <row r="1765" spans="1:4" x14ac:dyDescent="0.25">
      <c r="A1765" s="62">
        <f ca="1">VLOOKUP($A1765,'Medical Examinations'!$A:$H,2,FALSE)</f>
        <v>16.12</v>
      </c>
      <c r="B1765" s="35">
        <f ca="1">VLOOKUP($A1765,'Medical Examinations'!$A:$H,3,FALSE)</f>
        <v>6.09</v>
      </c>
      <c r="C1765" s="61">
        <f ca="1">IFERROR(VLOOKUP($A1765,'Hospitalisation Details'!$A:$P,16,0),"")</f>
        <v>45</v>
      </c>
      <c r="D1765" s="69">
        <f ca="1">IFERROR(VLOOKUP($A1765,'Hospitalisation Details'!$A:$P,6,0),"")</f>
        <v>5003.7700000000004</v>
      </c>
    </row>
    <row r="1766" spans="1:4" x14ac:dyDescent="0.25">
      <c r="A1766" s="62">
        <f ca="1">VLOOKUP($A1766,'Medical Examinations'!$A:$H,2,FALSE)</f>
        <v>26.73</v>
      </c>
      <c r="B1766" s="35">
        <f ca="1">VLOOKUP($A1766,'Medical Examinations'!$A:$H,3,FALSE)</f>
        <v>4.74</v>
      </c>
      <c r="C1766" s="61">
        <f ca="1">IFERROR(VLOOKUP($A1766,'Hospitalisation Details'!$A:$P,16,0),"")</f>
        <v>34</v>
      </c>
      <c r="D1766" s="69">
        <f ca="1">IFERROR(VLOOKUP($A1766,'Hospitalisation Details'!$A:$P,6,0),"")</f>
        <v>5002.78</v>
      </c>
    </row>
    <row r="1767" spans="1:4" x14ac:dyDescent="0.25">
      <c r="A1767" s="62">
        <f ca="1">VLOOKUP($A1767,'Medical Examinations'!$A:$H,2,FALSE)</f>
        <v>37.25</v>
      </c>
      <c r="B1767" s="35">
        <f ca="1">VLOOKUP($A1767,'Medical Examinations'!$A:$H,3,FALSE)</f>
        <v>6.23</v>
      </c>
      <c r="C1767" s="61">
        <f ca="1">IFERROR(VLOOKUP($A1767,'Hospitalisation Details'!$A:$P,16,0),"")</f>
        <v>21</v>
      </c>
      <c r="D1767" s="69">
        <f ca="1">IFERROR(VLOOKUP($A1767,'Hospitalisation Details'!$A:$P,6,0),"")</f>
        <v>4999.04</v>
      </c>
    </row>
    <row r="1768" spans="1:4" x14ac:dyDescent="0.25">
      <c r="A1768" s="62">
        <f ca="1">VLOOKUP($A1768,'Medical Examinations'!$A:$H,2,FALSE)</f>
        <v>23.56</v>
      </c>
      <c r="B1768" s="35">
        <f ca="1">VLOOKUP($A1768,'Medical Examinations'!$A:$H,3,FALSE)</f>
        <v>5.45</v>
      </c>
      <c r="C1768" s="61">
        <f ca="1">IFERROR(VLOOKUP($A1768,'Hospitalisation Details'!$A:$P,16,0),"")</f>
        <v>34</v>
      </c>
      <c r="D1768" s="69">
        <f ca="1">IFERROR(VLOOKUP($A1768,'Hospitalisation Details'!$A:$P,6,0),"")</f>
        <v>4992.38</v>
      </c>
    </row>
    <row r="1769" spans="1:4" x14ac:dyDescent="0.25">
      <c r="A1769" s="62">
        <f ca="1">VLOOKUP($A1769,'Medical Examinations'!$A:$H,2,FALSE)</f>
        <v>15.84</v>
      </c>
      <c r="B1769" s="35">
        <f ca="1">VLOOKUP($A1769,'Medical Examinations'!$A:$H,3,FALSE)</f>
        <v>10.34</v>
      </c>
      <c r="C1769" s="61">
        <f ca="1">IFERROR(VLOOKUP($A1769,'Hospitalisation Details'!$A:$P,16,0),"")</f>
        <v>49</v>
      </c>
      <c r="D1769" s="69">
        <f ca="1">IFERROR(VLOOKUP($A1769,'Hospitalisation Details'!$A:$P,6,0),"")</f>
        <v>4985.22</v>
      </c>
    </row>
    <row r="1770" spans="1:4" x14ac:dyDescent="0.25">
      <c r="A1770" s="62">
        <f ca="1">VLOOKUP($A1770,'Medical Examinations'!$A:$H,2,FALSE)</f>
        <v>36.630000000000003</v>
      </c>
      <c r="B1770" s="35">
        <f ca="1">VLOOKUP($A1770,'Medical Examinations'!$A:$H,3,FALSE)</f>
        <v>5.15</v>
      </c>
      <c r="C1770" s="61">
        <f ca="1">IFERROR(VLOOKUP($A1770,'Hospitalisation Details'!$A:$P,16,0),"")</f>
        <v>31</v>
      </c>
      <c r="D1770" s="69">
        <f ca="1">IFERROR(VLOOKUP($A1770,'Hospitalisation Details'!$A:$P,6,0),"")</f>
        <v>4949.76</v>
      </c>
    </row>
    <row r="1771" spans="1:4" x14ac:dyDescent="0.25">
      <c r="A1771" s="62">
        <f ca="1">VLOOKUP($A1771,'Medical Examinations'!$A:$H,2,FALSE)</f>
        <v>16.47</v>
      </c>
      <c r="B1771" s="35">
        <f ca="1">VLOOKUP($A1771,'Medical Examinations'!$A:$H,3,FALSE)</f>
        <v>11.72</v>
      </c>
      <c r="C1771" s="61">
        <f ca="1">IFERROR(VLOOKUP($A1771,'Hospitalisation Details'!$A:$P,16,0),"")</f>
        <v>48</v>
      </c>
      <c r="D1771" s="69">
        <f ca="1">IFERROR(VLOOKUP($A1771,'Hospitalisation Details'!$A:$P,6,0),"")</f>
        <v>4942.0600000000004</v>
      </c>
    </row>
    <row r="1772" spans="1:4" x14ac:dyDescent="0.25">
      <c r="A1772" s="62">
        <f ca="1">VLOOKUP($A1772,'Medical Examinations'!$A:$H,2,FALSE)</f>
        <v>25.8</v>
      </c>
      <c r="B1772" s="35">
        <f ca="1">VLOOKUP($A1772,'Medical Examinations'!$A:$H,3,FALSE)</f>
        <v>5.29</v>
      </c>
      <c r="C1772" s="61">
        <f ca="1">IFERROR(VLOOKUP($A1772,'Hospitalisation Details'!$A:$P,16,0),"")</f>
        <v>31</v>
      </c>
      <c r="D1772" s="69">
        <f ca="1">IFERROR(VLOOKUP($A1772,'Hospitalisation Details'!$A:$P,6,0),"")</f>
        <v>4934.71</v>
      </c>
    </row>
    <row r="1773" spans="1:4" x14ac:dyDescent="0.25">
      <c r="A1773" s="62">
        <f ca="1">VLOOKUP($A1773,'Medical Examinations'!$A:$H,2,FALSE)</f>
        <v>23.6</v>
      </c>
      <c r="B1773" s="35">
        <f ca="1">VLOOKUP($A1773,'Medical Examinations'!$A:$H,3,FALSE)</f>
        <v>4.33</v>
      </c>
      <c r="C1773" s="61">
        <f ca="1">IFERROR(VLOOKUP($A1773,'Hospitalisation Details'!$A:$P,16,0),"")</f>
        <v>31</v>
      </c>
      <c r="D1773" s="69">
        <f ca="1">IFERROR(VLOOKUP($A1773,'Hospitalisation Details'!$A:$P,6,0),"")</f>
        <v>4931.6499999999996</v>
      </c>
    </row>
    <row r="1774" spans="1:4" x14ac:dyDescent="0.25">
      <c r="A1774" s="62">
        <f ca="1">VLOOKUP($A1774,'Medical Examinations'!$A:$H,2,FALSE)</f>
        <v>32.11</v>
      </c>
      <c r="B1774" s="35">
        <f ca="1">VLOOKUP($A1774,'Medical Examinations'!$A:$H,3,FALSE)</f>
        <v>6.24</v>
      </c>
      <c r="C1774" s="61">
        <f ca="1">IFERROR(VLOOKUP($A1774,'Hospitalisation Details'!$A:$P,16,0),"")</f>
        <v>29</v>
      </c>
      <c r="D1774" s="69">
        <f ca="1">IFERROR(VLOOKUP($A1774,'Hospitalisation Details'!$A:$P,6,0),"")</f>
        <v>4922.92</v>
      </c>
    </row>
    <row r="1775" spans="1:4" x14ac:dyDescent="0.25">
      <c r="A1775" s="62">
        <f ca="1">VLOOKUP($A1775,'Medical Examinations'!$A:$H,2,FALSE)</f>
        <v>30.114999999999998</v>
      </c>
      <c r="B1775" s="35">
        <f ca="1">VLOOKUP($A1775,'Medical Examinations'!$A:$H,3,FALSE)</f>
        <v>11.61</v>
      </c>
      <c r="C1775" s="61">
        <f ca="1">IFERROR(VLOOKUP($A1775,'Hospitalisation Details'!$A:$P,16,0),"")</f>
        <v>20</v>
      </c>
      <c r="D1775" s="69">
        <f ca="1">IFERROR(VLOOKUP($A1775,'Hospitalisation Details'!$A:$P,6,0),"")</f>
        <v>4915.0600000000004</v>
      </c>
    </row>
    <row r="1776" spans="1:4" x14ac:dyDescent="0.25">
      <c r="A1776" s="62">
        <f ca="1">VLOOKUP($A1776,'Medical Examinations'!$A:$H,2,FALSE)</f>
        <v>20.28</v>
      </c>
      <c r="B1776" s="35">
        <f ca="1">VLOOKUP($A1776,'Medical Examinations'!$A:$H,3,FALSE)</f>
        <v>11.07</v>
      </c>
      <c r="C1776" s="61">
        <f ca="1">IFERROR(VLOOKUP($A1776,'Hospitalisation Details'!$A:$P,16,0),"")</f>
        <v>41</v>
      </c>
      <c r="D1776" s="69">
        <f ca="1">IFERROR(VLOOKUP($A1776,'Hospitalisation Details'!$A:$P,6,0),"")</f>
        <v>4911.8900000000003</v>
      </c>
    </row>
    <row r="1777" spans="1:4" x14ac:dyDescent="0.25">
      <c r="A1777" s="62">
        <f ca="1">VLOOKUP($A1777,'Medical Examinations'!$A:$H,2,FALSE)</f>
        <v>20.234999999999999</v>
      </c>
      <c r="B1777" s="35">
        <f ca="1">VLOOKUP($A1777,'Medical Examinations'!$A:$H,3,FALSE)</f>
        <v>5.19</v>
      </c>
      <c r="C1777" s="61">
        <f ca="1">IFERROR(VLOOKUP($A1777,'Hospitalisation Details'!$A:$P,16,0),"")</f>
        <v>29</v>
      </c>
      <c r="D1777" s="69">
        <f ca="1">IFERROR(VLOOKUP($A1777,'Hospitalisation Details'!$A:$P,6,0),"")</f>
        <v>4906.41</v>
      </c>
    </row>
    <row r="1778" spans="1:4" x14ac:dyDescent="0.25">
      <c r="A1778" s="62">
        <f ca="1">VLOOKUP($A1778,'Medical Examinations'!$A:$H,2,FALSE)</f>
        <v>25.27</v>
      </c>
      <c r="B1778" s="35">
        <f ca="1">VLOOKUP($A1778,'Medical Examinations'!$A:$H,3,FALSE)</f>
        <v>5.7</v>
      </c>
      <c r="C1778" s="61">
        <f ca="1">IFERROR(VLOOKUP($A1778,'Hospitalisation Details'!$A:$P,16,0),"")</f>
        <v>34</v>
      </c>
      <c r="D1778" s="69">
        <f ca="1">IFERROR(VLOOKUP($A1778,'Hospitalisation Details'!$A:$P,6,0),"")</f>
        <v>4894.75</v>
      </c>
    </row>
    <row r="1779" spans="1:4" x14ac:dyDescent="0.25">
      <c r="A1779" s="62">
        <f ca="1">VLOOKUP($A1779,'Medical Examinations'!$A:$H,2,FALSE)</f>
        <v>24.24</v>
      </c>
      <c r="B1779" s="35">
        <f ca="1">VLOOKUP($A1779,'Medical Examinations'!$A:$H,3,FALSE)</f>
        <v>6.15</v>
      </c>
      <c r="C1779" s="61">
        <f ca="1">IFERROR(VLOOKUP($A1779,'Hospitalisation Details'!$A:$P,16,0),"")</f>
        <v>32</v>
      </c>
      <c r="D1779" s="69">
        <f ca="1">IFERROR(VLOOKUP($A1779,'Hospitalisation Details'!$A:$P,6,0),"")</f>
        <v>4894.3900000000003</v>
      </c>
    </row>
    <row r="1780" spans="1:4" x14ac:dyDescent="0.25">
      <c r="A1780" s="62">
        <f ca="1">VLOOKUP($A1780,'Medical Examinations'!$A:$H,2,FALSE)</f>
        <v>35.75</v>
      </c>
      <c r="B1780" s="35">
        <f ca="1">VLOOKUP($A1780,'Medical Examinations'!$A:$H,3,FALSE)</f>
        <v>5.07</v>
      </c>
      <c r="C1780" s="61">
        <f ca="1">IFERROR(VLOOKUP($A1780,'Hospitalisation Details'!$A:$P,16,0),"")</f>
        <v>33</v>
      </c>
      <c r="D1780" s="69">
        <f ca="1">IFERROR(VLOOKUP($A1780,'Hospitalisation Details'!$A:$P,6,0),"")</f>
        <v>4890</v>
      </c>
    </row>
    <row r="1781" spans="1:4" x14ac:dyDescent="0.25">
      <c r="A1781" s="62">
        <f ca="1">VLOOKUP($A1781,'Medical Examinations'!$A:$H,2,FALSE)</f>
        <v>29.92</v>
      </c>
      <c r="B1781" s="35">
        <f ca="1">VLOOKUP($A1781,'Medical Examinations'!$A:$H,3,FALSE)</f>
        <v>10.97</v>
      </c>
      <c r="C1781" s="61">
        <f ca="1">IFERROR(VLOOKUP($A1781,'Hospitalisation Details'!$A:$P,16,0),"")</f>
        <v>36</v>
      </c>
      <c r="D1781" s="69">
        <f ca="1">IFERROR(VLOOKUP($A1781,'Hospitalisation Details'!$A:$P,6,0),"")</f>
        <v>4889.04</v>
      </c>
    </row>
    <row r="1782" spans="1:4" x14ac:dyDescent="0.25">
      <c r="A1782" s="62">
        <f ca="1">VLOOKUP($A1782,'Medical Examinations'!$A:$H,2,FALSE)</f>
        <v>26.2</v>
      </c>
      <c r="B1782" s="35">
        <f ca="1">VLOOKUP($A1782,'Medical Examinations'!$A:$H,3,FALSE)</f>
        <v>10.93</v>
      </c>
      <c r="C1782" s="61">
        <f ca="1">IFERROR(VLOOKUP($A1782,'Hospitalisation Details'!$A:$P,16,0),"")</f>
        <v>36</v>
      </c>
      <c r="D1782" s="69">
        <f ca="1">IFERROR(VLOOKUP($A1782,'Hospitalisation Details'!$A:$P,6,0),"")</f>
        <v>4883.87</v>
      </c>
    </row>
    <row r="1783" spans="1:4" x14ac:dyDescent="0.25">
      <c r="A1783" s="62">
        <f ca="1">VLOOKUP($A1783,'Medical Examinations'!$A:$H,2,FALSE)</f>
        <v>26.695</v>
      </c>
      <c r="B1783" s="35">
        <f ca="1">VLOOKUP($A1783,'Medical Examinations'!$A:$H,3,FALSE)</f>
        <v>4.21</v>
      </c>
      <c r="C1783" s="61">
        <f ca="1">IFERROR(VLOOKUP($A1783,'Hospitalisation Details'!$A:$P,16,0),"")</f>
        <v>25</v>
      </c>
      <c r="D1783" s="69">
        <f ca="1">IFERROR(VLOOKUP($A1783,'Hospitalisation Details'!$A:$P,6,0),"")</f>
        <v>4877.9799999999996</v>
      </c>
    </row>
    <row r="1784" spans="1:4" x14ac:dyDescent="0.25">
      <c r="A1784" s="62">
        <f ca="1">VLOOKUP($A1784,'Medical Examinations'!$A:$H,2,FALSE)</f>
        <v>23.16</v>
      </c>
      <c r="B1784" s="35">
        <f ca="1">VLOOKUP($A1784,'Medical Examinations'!$A:$H,3,FALSE)</f>
        <v>5.5</v>
      </c>
      <c r="C1784" s="61">
        <f ca="1">IFERROR(VLOOKUP($A1784,'Hospitalisation Details'!$A:$P,16,0),"")</f>
        <v>33</v>
      </c>
      <c r="D1784" s="69">
        <f ca="1">IFERROR(VLOOKUP($A1784,'Hospitalisation Details'!$A:$P,6,0),"")</f>
        <v>4859.8900000000003</v>
      </c>
    </row>
    <row r="1785" spans="1:4" x14ac:dyDescent="0.25">
      <c r="A1785" s="62">
        <f ca="1">VLOOKUP($A1785,'Medical Examinations'!$A:$H,2,FALSE)</f>
        <v>32.585000000000001</v>
      </c>
      <c r="B1785" s="35">
        <f ca="1">VLOOKUP($A1785,'Medical Examinations'!$A:$H,3,FALSE)</f>
        <v>4.93</v>
      </c>
      <c r="C1785" s="61">
        <f ca="1">IFERROR(VLOOKUP($A1785,'Hospitalisation Details'!$A:$P,16,0),"")</f>
        <v>27</v>
      </c>
      <c r="D1785" s="69">
        <f ca="1">IFERROR(VLOOKUP($A1785,'Hospitalisation Details'!$A:$P,6,0),"")</f>
        <v>4846.92</v>
      </c>
    </row>
    <row r="1786" spans="1:4" x14ac:dyDescent="0.25">
      <c r="A1786" s="62">
        <f ca="1">VLOOKUP($A1786,'Medical Examinations'!$A:$H,2,FALSE)</f>
        <v>33.97</v>
      </c>
      <c r="B1786" s="35">
        <f ca="1">VLOOKUP($A1786,'Medical Examinations'!$A:$H,3,FALSE)</f>
        <v>5.6</v>
      </c>
      <c r="C1786" s="61">
        <f ca="1">IFERROR(VLOOKUP($A1786,'Hospitalisation Details'!$A:$P,16,0),"")</f>
        <v>22</v>
      </c>
      <c r="D1786" s="69">
        <f ca="1">IFERROR(VLOOKUP($A1786,'Hospitalisation Details'!$A:$P,6,0),"")</f>
        <v>4846.53</v>
      </c>
    </row>
    <row r="1787" spans="1:4" x14ac:dyDescent="0.25">
      <c r="A1787" s="62">
        <f ca="1">VLOOKUP($A1787,'Medical Examinations'!$A:$H,2,FALSE)</f>
        <v>16.57</v>
      </c>
      <c r="B1787" s="35">
        <f ca="1">VLOOKUP($A1787,'Medical Examinations'!$A:$H,3,FALSE)</f>
        <v>9.99</v>
      </c>
      <c r="C1787" s="61">
        <f ca="1">IFERROR(VLOOKUP($A1787,'Hospitalisation Details'!$A:$P,16,0),"")</f>
        <v>48</v>
      </c>
      <c r="D1787" s="69">
        <f ca="1">IFERROR(VLOOKUP($A1787,'Hospitalisation Details'!$A:$P,6,0),"")</f>
        <v>4844.67</v>
      </c>
    </row>
    <row r="1788" spans="1:4" x14ac:dyDescent="0.25">
      <c r="A1788" s="62">
        <f ca="1">VLOOKUP($A1788,'Medical Examinations'!$A:$H,2,FALSE)</f>
        <v>17.55</v>
      </c>
      <c r="B1788" s="35">
        <f ca="1">VLOOKUP($A1788,'Medical Examinations'!$A:$H,3,FALSE)</f>
        <v>5.93</v>
      </c>
      <c r="C1788" s="61">
        <f ca="1">IFERROR(VLOOKUP($A1788,'Hospitalisation Details'!$A:$P,16,0),"")</f>
        <v>43</v>
      </c>
      <c r="D1788" s="69">
        <f ca="1">IFERROR(VLOOKUP($A1788,'Hospitalisation Details'!$A:$P,6,0),"")</f>
        <v>4843.79</v>
      </c>
    </row>
    <row r="1789" spans="1:4" x14ac:dyDescent="0.25">
      <c r="A1789" s="62">
        <f ca="1">VLOOKUP($A1789,'Medical Examinations'!$A:$H,2,FALSE)</f>
        <v>29.41</v>
      </c>
      <c r="B1789" s="35">
        <f ca="1">VLOOKUP($A1789,'Medical Examinations'!$A:$H,3,FALSE)</f>
        <v>6.29</v>
      </c>
      <c r="C1789" s="61">
        <f ca="1">IFERROR(VLOOKUP($A1789,'Hospitalisation Details'!$A:$P,16,0),"")</f>
        <v>27</v>
      </c>
      <c r="D1789" s="69">
        <f ca="1">IFERROR(VLOOKUP($A1789,'Hospitalisation Details'!$A:$P,6,0),"")</f>
        <v>4840.95</v>
      </c>
    </row>
    <row r="1790" spans="1:4" x14ac:dyDescent="0.25">
      <c r="A1790" s="62">
        <f ca="1">VLOOKUP($A1790,'Medical Examinations'!$A:$H,2,FALSE)</f>
        <v>17.91</v>
      </c>
      <c r="B1790" s="35">
        <f ca="1">VLOOKUP($A1790,'Medical Examinations'!$A:$H,3,FALSE)</f>
        <v>5.65</v>
      </c>
      <c r="C1790" s="61">
        <f ca="1">IFERROR(VLOOKUP($A1790,'Hospitalisation Details'!$A:$P,16,0),"")</f>
        <v>38</v>
      </c>
      <c r="D1790" s="69">
        <f ca="1">IFERROR(VLOOKUP($A1790,'Hospitalisation Details'!$A:$P,6,0),"")</f>
        <v>4839.18</v>
      </c>
    </row>
    <row r="1791" spans="1:4" x14ac:dyDescent="0.25">
      <c r="A1791" s="62">
        <f ca="1">VLOOKUP($A1791,'Medical Examinations'!$A:$H,2,FALSE)</f>
        <v>31.57</v>
      </c>
      <c r="B1791" s="35">
        <f ca="1">VLOOKUP($A1791,'Medical Examinations'!$A:$H,3,FALSE)</f>
        <v>6.15</v>
      </c>
      <c r="C1791" s="61">
        <f ca="1">IFERROR(VLOOKUP($A1791,'Hospitalisation Details'!$A:$P,16,0),"")</f>
        <v>30</v>
      </c>
      <c r="D1791" s="69">
        <f ca="1">IFERROR(VLOOKUP($A1791,'Hospitalisation Details'!$A:$P,6,0),"")</f>
        <v>4837.58</v>
      </c>
    </row>
    <row r="1792" spans="1:4" x14ac:dyDescent="0.25">
      <c r="A1792" s="62">
        <f ca="1">VLOOKUP($A1792,'Medical Examinations'!$A:$H,2,FALSE)</f>
        <v>33.18</v>
      </c>
      <c r="B1792" s="35">
        <f ca="1">VLOOKUP($A1792,'Medical Examinations'!$A:$H,3,FALSE)</f>
        <v>5.22</v>
      </c>
      <c r="C1792" s="61">
        <f ca="1">IFERROR(VLOOKUP($A1792,'Hospitalisation Details'!$A:$P,16,0),"")</f>
        <v>22</v>
      </c>
      <c r="D1792" s="69">
        <f ca="1">IFERROR(VLOOKUP($A1792,'Hospitalisation Details'!$A:$P,6,0),"")</f>
        <v>4835.43</v>
      </c>
    </row>
    <row r="1793" spans="1:4" x14ac:dyDescent="0.25">
      <c r="A1793" s="62">
        <f ca="1">VLOOKUP($A1793,'Medical Examinations'!$A:$H,2,FALSE)</f>
        <v>37</v>
      </c>
      <c r="B1793" s="35">
        <f ca="1">VLOOKUP($A1793,'Medical Examinations'!$A:$H,3,FALSE)</f>
        <v>11.66</v>
      </c>
      <c r="C1793" s="61">
        <f ca="1">IFERROR(VLOOKUP($A1793,'Hospitalisation Details'!$A:$P,16,0),"")</f>
        <v>20</v>
      </c>
      <c r="D1793" s="69">
        <f ca="1">IFERROR(VLOOKUP($A1793,'Hospitalisation Details'!$A:$P,6,0),"")</f>
        <v>4830.63</v>
      </c>
    </row>
    <row r="1794" spans="1:4" x14ac:dyDescent="0.25">
      <c r="A1794" s="62">
        <f ca="1">VLOOKUP($A1794,'Medical Examinations'!$A:$H,2,FALSE)</f>
        <v>18.905000000000001</v>
      </c>
      <c r="B1794" s="35">
        <f ca="1">VLOOKUP($A1794,'Medical Examinations'!$A:$H,3,FALSE)</f>
        <v>4.91</v>
      </c>
      <c r="C1794" s="61">
        <f ca="1">IFERROR(VLOOKUP($A1794,'Hospitalisation Details'!$A:$P,16,0),"")</f>
        <v>27</v>
      </c>
      <c r="D1794" s="69">
        <f ca="1">IFERROR(VLOOKUP($A1794,'Hospitalisation Details'!$A:$P,6,0),"")</f>
        <v>4827.8999999999996</v>
      </c>
    </row>
    <row r="1795" spans="1:4" x14ac:dyDescent="0.25">
      <c r="A1795" s="62">
        <f ca="1">VLOOKUP($A1795,'Medical Examinations'!$A:$H,2,FALSE)</f>
        <v>20.03</v>
      </c>
      <c r="B1795" s="35">
        <f ca="1">VLOOKUP($A1795,'Medical Examinations'!$A:$H,3,FALSE)</f>
        <v>9.25</v>
      </c>
      <c r="C1795" s="61">
        <f ca="1">IFERROR(VLOOKUP($A1795,'Hospitalisation Details'!$A:$P,16,0),"")</f>
        <v>41</v>
      </c>
      <c r="D1795" s="69">
        <f ca="1">IFERROR(VLOOKUP($A1795,'Hospitalisation Details'!$A:$P,6,0),"")</f>
        <v>4827.1000000000004</v>
      </c>
    </row>
    <row r="1796" spans="1:4" x14ac:dyDescent="0.25">
      <c r="A1796" s="62">
        <f ca="1">VLOOKUP($A1796,'Medical Examinations'!$A:$H,2,FALSE)</f>
        <v>16.7</v>
      </c>
      <c r="B1796" s="35">
        <f ca="1">VLOOKUP($A1796,'Medical Examinations'!$A:$H,3,FALSE)</f>
        <v>11.48</v>
      </c>
      <c r="C1796" s="61">
        <f ca="1">IFERROR(VLOOKUP($A1796,'Hospitalisation Details'!$A:$P,16,0),"")</f>
        <v>44</v>
      </c>
      <c r="D1796" s="69">
        <f ca="1">IFERROR(VLOOKUP($A1796,'Hospitalisation Details'!$A:$P,6,0),"")</f>
        <v>4812.34</v>
      </c>
    </row>
    <row r="1797" spans="1:4" x14ac:dyDescent="0.25">
      <c r="A1797" s="62">
        <f ca="1">VLOOKUP($A1797,'Medical Examinations'!$A:$H,2,FALSE)</f>
        <v>39.82</v>
      </c>
      <c r="B1797" s="35">
        <f ca="1">VLOOKUP($A1797,'Medical Examinations'!$A:$H,3,FALSE)</f>
        <v>6.06</v>
      </c>
      <c r="C1797" s="61">
        <f ca="1">IFERROR(VLOOKUP($A1797,'Hospitalisation Details'!$A:$P,16,0),"")</f>
        <v>33</v>
      </c>
      <c r="D1797" s="69">
        <f ca="1">IFERROR(VLOOKUP($A1797,'Hospitalisation Details'!$A:$P,6,0),"")</f>
        <v>4795.66</v>
      </c>
    </row>
    <row r="1798" spans="1:4" x14ac:dyDescent="0.25">
      <c r="A1798" s="62">
        <f ca="1">VLOOKUP($A1798,'Medical Examinations'!$A:$H,2,FALSE)</f>
        <v>22.04</v>
      </c>
      <c r="B1798" s="35">
        <f ca="1">VLOOKUP($A1798,'Medical Examinations'!$A:$H,3,FALSE)</f>
        <v>5.86</v>
      </c>
      <c r="C1798" s="61">
        <f ca="1">IFERROR(VLOOKUP($A1798,'Hospitalisation Details'!$A:$P,16,0),"")</f>
        <v>35</v>
      </c>
      <c r="D1798" s="69">
        <f ca="1">IFERROR(VLOOKUP($A1798,'Hospitalisation Details'!$A:$P,6,0),"")</f>
        <v>4787.42</v>
      </c>
    </row>
    <row r="1799" spans="1:4" x14ac:dyDescent="0.25">
      <c r="A1799" s="62">
        <f ca="1">VLOOKUP($A1799,'Medical Examinations'!$A:$H,2,FALSE)</f>
        <v>28.27</v>
      </c>
      <c r="B1799" s="35">
        <f ca="1">VLOOKUP($A1799,'Medical Examinations'!$A:$H,3,FALSE)</f>
        <v>5.33</v>
      </c>
      <c r="C1799" s="61">
        <f ca="1">IFERROR(VLOOKUP($A1799,'Hospitalisation Details'!$A:$P,16,0),"")</f>
        <v>33</v>
      </c>
      <c r="D1799" s="69">
        <f ca="1">IFERROR(VLOOKUP($A1799,'Hospitalisation Details'!$A:$P,6,0),"")</f>
        <v>4779.6000000000004</v>
      </c>
    </row>
    <row r="1800" spans="1:4" x14ac:dyDescent="0.25">
      <c r="A1800" s="62">
        <f ca="1">VLOOKUP($A1800,'Medical Examinations'!$A:$H,2,FALSE)</f>
        <v>18.5</v>
      </c>
      <c r="B1800" s="35">
        <f ca="1">VLOOKUP($A1800,'Medical Examinations'!$A:$H,3,FALSE)</f>
        <v>5.33</v>
      </c>
      <c r="C1800" s="61">
        <f ca="1">IFERROR(VLOOKUP($A1800,'Hospitalisation Details'!$A:$P,16,0),"")</f>
        <v>33</v>
      </c>
      <c r="D1800" s="69">
        <f ca="1">IFERROR(VLOOKUP($A1800,'Hospitalisation Details'!$A:$P,6,0),"")</f>
        <v>4766.0200000000004</v>
      </c>
    </row>
    <row r="1801" spans="1:4" x14ac:dyDescent="0.25">
      <c r="A1801" s="62">
        <f ca="1">VLOOKUP($A1801,'Medical Examinations'!$A:$H,2,FALSE)</f>
        <v>38.6</v>
      </c>
      <c r="B1801" s="35">
        <f ca="1">VLOOKUP($A1801,'Medical Examinations'!$A:$H,3,FALSE)</f>
        <v>6.02</v>
      </c>
      <c r="C1801" s="61">
        <f ca="1">IFERROR(VLOOKUP($A1801,'Hospitalisation Details'!$A:$P,16,0),"")</f>
        <v>35</v>
      </c>
      <c r="D1801" s="69">
        <f ca="1">IFERROR(VLOOKUP($A1801,'Hospitalisation Details'!$A:$P,6,0),"")</f>
        <v>4762.33</v>
      </c>
    </row>
    <row r="1802" spans="1:4" x14ac:dyDescent="0.25">
      <c r="A1802" s="62">
        <f ca="1">VLOOKUP($A1802,'Medical Examinations'!$A:$H,2,FALSE)</f>
        <v>43.12</v>
      </c>
      <c r="B1802" s="35">
        <f ca="1">VLOOKUP($A1802,'Medical Examinations'!$A:$H,3,FALSE)</f>
        <v>6.25</v>
      </c>
      <c r="C1802" s="61">
        <f ca="1">IFERROR(VLOOKUP($A1802,'Hospitalisation Details'!$A:$P,16,0),"")</f>
        <v>30</v>
      </c>
      <c r="D1802" s="69">
        <f ca="1">IFERROR(VLOOKUP($A1802,'Hospitalisation Details'!$A:$P,6,0),"")</f>
        <v>4753.6400000000003</v>
      </c>
    </row>
    <row r="1803" spans="1:4" x14ac:dyDescent="0.25">
      <c r="A1803" s="62">
        <f ca="1">VLOOKUP($A1803,'Medical Examinations'!$A:$H,2,FALSE)</f>
        <v>30.5</v>
      </c>
      <c r="B1803" s="35">
        <f ca="1">VLOOKUP($A1803,'Medical Examinations'!$A:$H,3,FALSE)</f>
        <v>4.8099999999999996</v>
      </c>
      <c r="C1803" s="61">
        <f ca="1">IFERROR(VLOOKUP($A1803,'Hospitalisation Details'!$A:$P,16,0),"")</f>
        <v>35</v>
      </c>
      <c r="D1803" s="69">
        <f ca="1">IFERROR(VLOOKUP($A1803,'Hospitalisation Details'!$A:$P,6,0),"")</f>
        <v>4751.07</v>
      </c>
    </row>
    <row r="1804" spans="1:4" x14ac:dyDescent="0.25">
      <c r="A1804" s="62">
        <f ca="1">VLOOKUP($A1804,'Medical Examinations'!$A:$H,2,FALSE)</f>
        <v>27.61</v>
      </c>
      <c r="B1804" s="35">
        <f ca="1">VLOOKUP($A1804,'Medical Examinations'!$A:$H,3,FALSE)</f>
        <v>4.5999999999999996</v>
      </c>
      <c r="C1804" s="61">
        <f ca="1">IFERROR(VLOOKUP($A1804,'Hospitalisation Details'!$A:$P,16,0),"")</f>
        <v>35</v>
      </c>
      <c r="D1804" s="69">
        <f ca="1">IFERROR(VLOOKUP($A1804,'Hospitalisation Details'!$A:$P,6,0),"")</f>
        <v>4747.05</v>
      </c>
    </row>
    <row r="1805" spans="1:4" x14ac:dyDescent="0.25">
      <c r="A1805" s="62">
        <f ca="1">VLOOKUP($A1805,'Medical Examinations'!$A:$H,2,FALSE)</f>
        <v>27.1</v>
      </c>
      <c r="B1805" s="35">
        <f ca="1">VLOOKUP($A1805,'Medical Examinations'!$A:$H,3,FALSE)</f>
        <v>5.08</v>
      </c>
      <c r="C1805" s="61">
        <f ca="1">IFERROR(VLOOKUP($A1805,'Hospitalisation Details'!$A:$P,16,0),"")</f>
        <v>36</v>
      </c>
      <c r="D1805" s="69">
        <f ca="1">IFERROR(VLOOKUP($A1805,'Hospitalisation Details'!$A:$P,6,0),"")</f>
        <v>4746.34</v>
      </c>
    </row>
    <row r="1806" spans="1:4" x14ac:dyDescent="0.25">
      <c r="A1806" s="62">
        <f ca="1">VLOOKUP($A1806,'Medical Examinations'!$A:$H,2,FALSE)</f>
        <v>35.93</v>
      </c>
      <c r="B1806" s="35">
        <f ca="1">VLOOKUP($A1806,'Medical Examinations'!$A:$H,3,FALSE)</f>
        <v>5.43</v>
      </c>
      <c r="C1806" s="61">
        <f ca="1">IFERROR(VLOOKUP($A1806,'Hospitalisation Details'!$A:$P,16,0),"")</f>
        <v>18</v>
      </c>
      <c r="D1806" s="69">
        <f ca="1">IFERROR(VLOOKUP($A1806,'Hospitalisation Details'!$A:$P,6,0),"")</f>
        <v>4740.78</v>
      </c>
    </row>
    <row r="1807" spans="1:4" x14ac:dyDescent="0.25">
      <c r="A1807" s="62">
        <f ca="1">VLOOKUP($A1807,'Medical Examinations'!$A:$H,2,FALSE)</f>
        <v>32.68</v>
      </c>
      <c r="B1807" s="35">
        <f ca="1">VLOOKUP($A1807,'Medical Examinations'!$A:$H,3,FALSE)</f>
        <v>5.44</v>
      </c>
      <c r="C1807" s="61">
        <f ca="1">IFERROR(VLOOKUP($A1807,'Hospitalisation Details'!$A:$P,16,0),"")</f>
        <v>31</v>
      </c>
      <c r="D1807" s="69">
        <f ca="1">IFERROR(VLOOKUP($A1807,'Hospitalisation Details'!$A:$P,6,0),"")</f>
        <v>4738.2700000000004</v>
      </c>
    </row>
    <row r="1808" spans="1:4" x14ac:dyDescent="0.25">
      <c r="A1808" s="62">
        <f ca="1">VLOOKUP($A1808,'Medical Examinations'!$A:$H,2,FALSE)</f>
        <v>20.74</v>
      </c>
      <c r="B1808" s="35">
        <f ca="1">VLOOKUP($A1808,'Medical Examinations'!$A:$H,3,FALSE)</f>
        <v>11.69</v>
      </c>
      <c r="C1808" s="61">
        <f ca="1">IFERROR(VLOOKUP($A1808,'Hospitalisation Details'!$A:$P,16,0),"")</f>
        <v>36</v>
      </c>
      <c r="D1808" s="69">
        <f ca="1">IFERROR(VLOOKUP($A1808,'Hospitalisation Details'!$A:$P,6,0),"")</f>
        <v>4734.6400000000003</v>
      </c>
    </row>
    <row r="1809" spans="1:4" x14ac:dyDescent="0.25">
      <c r="A1809" s="62">
        <f ca="1">VLOOKUP($A1809,'Medical Examinations'!$A:$H,2,FALSE)</f>
        <v>15.57</v>
      </c>
      <c r="B1809" s="35">
        <f ca="1">VLOOKUP($A1809,'Medical Examinations'!$A:$H,3,FALSE)</f>
        <v>6.07</v>
      </c>
      <c r="C1809" s="61">
        <f ca="1">IFERROR(VLOOKUP($A1809,'Hospitalisation Details'!$A:$P,16,0),"")</f>
        <v>42</v>
      </c>
      <c r="D1809" s="69">
        <f ca="1">IFERROR(VLOOKUP($A1809,'Hospitalisation Details'!$A:$P,6,0),"")</f>
        <v>4728.71</v>
      </c>
    </row>
    <row r="1810" spans="1:4" x14ac:dyDescent="0.25">
      <c r="A1810" s="62">
        <f ca="1">VLOOKUP($A1810,'Medical Examinations'!$A:$H,2,FALSE)</f>
        <v>23.844999999999999</v>
      </c>
      <c r="B1810" s="35">
        <f ca="1">VLOOKUP($A1810,'Medical Examinations'!$A:$H,3,FALSE)</f>
        <v>4.3600000000000003</v>
      </c>
      <c r="C1810" s="61">
        <f ca="1">IFERROR(VLOOKUP($A1810,'Hospitalisation Details'!$A:$P,16,0),"")</f>
        <v>28</v>
      </c>
      <c r="D1810" s="69">
        <f ca="1">IFERROR(VLOOKUP($A1810,'Hospitalisation Details'!$A:$P,6,0),"")</f>
        <v>4719.74</v>
      </c>
    </row>
    <row r="1811" spans="1:4" x14ac:dyDescent="0.25">
      <c r="A1811" s="62">
        <f ca="1">VLOOKUP($A1811,'Medical Examinations'!$A:$H,2,FALSE)</f>
        <v>22.895</v>
      </c>
      <c r="B1811" s="35">
        <f ca="1">VLOOKUP($A1811,'Medical Examinations'!$A:$H,3,FALSE)</f>
        <v>5.24</v>
      </c>
      <c r="C1811" s="61">
        <f ca="1">IFERROR(VLOOKUP($A1811,'Hospitalisation Details'!$A:$P,16,0),"")</f>
        <v>30</v>
      </c>
      <c r="D1811" s="69">
        <f ca="1">IFERROR(VLOOKUP($A1811,'Hospitalisation Details'!$A:$P,6,0),"")</f>
        <v>4719.5200000000004</v>
      </c>
    </row>
    <row r="1812" spans="1:4" x14ac:dyDescent="0.25">
      <c r="A1812" s="62">
        <f ca="1">VLOOKUP($A1812,'Medical Examinations'!$A:$H,2,FALSE)</f>
        <v>21.945</v>
      </c>
      <c r="B1812" s="35">
        <f ca="1">VLOOKUP($A1812,'Medical Examinations'!$A:$H,3,FALSE)</f>
        <v>5.37</v>
      </c>
      <c r="C1812" s="61">
        <f ca="1">IFERROR(VLOOKUP($A1812,'Hospitalisation Details'!$A:$P,16,0),"")</f>
        <v>30</v>
      </c>
      <c r="D1812" s="69">
        <f ca="1">IFERROR(VLOOKUP($A1812,'Hospitalisation Details'!$A:$P,6,0),"")</f>
        <v>4718.2</v>
      </c>
    </row>
    <row r="1813" spans="1:4" x14ac:dyDescent="0.25">
      <c r="A1813" s="62">
        <f ca="1">VLOOKUP($A1813,'Medical Examinations'!$A:$H,2,FALSE)</f>
        <v>19.47</v>
      </c>
      <c r="B1813" s="35">
        <f ca="1">VLOOKUP($A1813,'Medical Examinations'!$A:$H,3,FALSE)</f>
        <v>6.6</v>
      </c>
      <c r="C1813" s="61">
        <f ca="1">IFERROR(VLOOKUP($A1813,'Hospitalisation Details'!$A:$P,16,0),"")</f>
        <v>41</v>
      </c>
      <c r="D1813" s="69">
        <f ca="1">IFERROR(VLOOKUP($A1813,'Hospitalisation Details'!$A:$P,6,0),"")</f>
        <v>4712.12</v>
      </c>
    </row>
    <row r="1814" spans="1:4" x14ac:dyDescent="0.25">
      <c r="A1814" s="62">
        <f ca="1">VLOOKUP($A1814,'Medical Examinations'!$A:$H,2,FALSE)</f>
        <v>15.61</v>
      </c>
      <c r="B1814" s="35">
        <f ca="1">VLOOKUP($A1814,'Medical Examinations'!$A:$H,3,FALSE)</f>
        <v>5.77</v>
      </c>
      <c r="C1814" s="61">
        <f ca="1">IFERROR(VLOOKUP($A1814,'Hospitalisation Details'!$A:$P,16,0),"")</f>
        <v>45</v>
      </c>
      <c r="D1814" s="69">
        <f ca="1">IFERROR(VLOOKUP($A1814,'Hospitalisation Details'!$A:$P,6,0),"")</f>
        <v>4699.47</v>
      </c>
    </row>
    <row r="1815" spans="1:4" x14ac:dyDescent="0.25">
      <c r="A1815" s="62">
        <f ca="1">VLOOKUP($A1815,'Medical Examinations'!$A:$H,2,FALSE)</f>
        <v>28.6</v>
      </c>
      <c r="B1815" s="35">
        <f ca="1">VLOOKUP($A1815,'Medical Examinations'!$A:$H,3,FALSE)</f>
        <v>6.08</v>
      </c>
      <c r="C1815" s="61">
        <f ca="1">IFERROR(VLOOKUP($A1815,'Hospitalisation Details'!$A:$P,16,0),"")</f>
        <v>19</v>
      </c>
      <c r="D1815" s="69">
        <f ca="1">IFERROR(VLOOKUP($A1815,'Hospitalisation Details'!$A:$P,6,0),"")</f>
        <v>4687.8</v>
      </c>
    </row>
    <row r="1816" spans="1:4" x14ac:dyDescent="0.25">
      <c r="A1816" s="62">
        <f ca="1">VLOOKUP($A1816,'Medical Examinations'!$A:$H,2,FALSE)</f>
        <v>46.53</v>
      </c>
      <c r="B1816" s="35">
        <f ca="1">VLOOKUP($A1816,'Medical Examinations'!$A:$H,3,FALSE)</f>
        <v>4.16</v>
      </c>
      <c r="C1816" s="61">
        <f ca="1">IFERROR(VLOOKUP($A1816,'Hospitalisation Details'!$A:$P,16,0),"")</f>
        <v>32</v>
      </c>
      <c r="D1816" s="69">
        <f ca="1">IFERROR(VLOOKUP($A1816,'Hospitalisation Details'!$A:$P,6,0),"")</f>
        <v>4686.3900000000003</v>
      </c>
    </row>
    <row r="1817" spans="1:4" x14ac:dyDescent="0.25">
      <c r="A1817" s="62">
        <f ca="1">VLOOKUP($A1817,'Medical Examinations'!$A:$H,2,FALSE)</f>
        <v>34.99</v>
      </c>
      <c r="B1817" s="35">
        <f ca="1">VLOOKUP($A1817,'Medical Examinations'!$A:$H,3,FALSE)</f>
        <v>5.0999999999999996</v>
      </c>
      <c r="C1817" s="61">
        <f ca="1">IFERROR(VLOOKUP($A1817,'Hospitalisation Details'!$A:$P,16,0),"")</f>
        <v>19</v>
      </c>
      <c r="D1817" s="69">
        <f ca="1">IFERROR(VLOOKUP($A1817,'Hospitalisation Details'!$A:$P,6,0),"")</f>
        <v>4678.8</v>
      </c>
    </row>
    <row r="1818" spans="1:4" x14ac:dyDescent="0.25">
      <c r="A1818" s="62">
        <f ca="1">VLOOKUP($A1818,'Medical Examinations'!$A:$H,2,FALSE)</f>
        <v>17.05</v>
      </c>
      <c r="B1818" s="35">
        <f ca="1">VLOOKUP($A1818,'Medical Examinations'!$A:$H,3,FALSE)</f>
        <v>5.3</v>
      </c>
      <c r="C1818" s="61">
        <f ca="1">IFERROR(VLOOKUP($A1818,'Hospitalisation Details'!$A:$P,16,0),"")</f>
        <v>43</v>
      </c>
      <c r="D1818" s="69">
        <f ca="1">IFERROR(VLOOKUP($A1818,'Hospitalisation Details'!$A:$P,6,0),"")</f>
        <v>4674.2</v>
      </c>
    </row>
    <row r="1819" spans="1:4" x14ac:dyDescent="0.25">
      <c r="A1819" s="62">
        <f ca="1">VLOOKUP($A1819,'Medical Examinations'!$A:$H,2,FALSE)</f>
        <v>37.18</v>
      </c>
      <c r="B1819" s="35">
        <f ca="1">VLOOKUP($A1819,'Medical Examinations'!$A:$H,3,FALSE)</f>
        <v>4.9000000000000004</v>
      </c>
      <c r="C1819" s="61">
        <f ca="1">IFERROR(VLOOKUP($A1819,'Hospitalisation Details'!$A:$P,16,0),"")</f>
        <v>32</v>
      </c>
      <c r="D1819" s="69">
        <f ca="1">IFERROR(VLOOKUP($A1819,'Hospitalisation Details'!$A:$P,6,0),"")</f>
        <v>4673.3900000000003</v>
      </c>
    </row>
    <row r="1820" spans="1:4" x14ac:dyDescent="0.25">
      <c r="A1820" s="62">
        <f ca="1">VLOOKUP($A1820,'Medical Examinations'!$A:$H,2,FALSE)</f>
        <v>35.200000000000003</v>
      </c>
      <c r="B1820" s="35">
        <f ca="1">VLOOKUP($A1820,'Medical Examinations'!$A:$H,3,FALSE)</f>
        <v>5.55</v>
      </c>
      <c r="C1820" s="61">
        <f ca="1">IFERROR(VLOOKUP($A1820,'Hospitalisation Details'!$A:$P,16,0),"")</f>
        <v>32</v>
      </c>
      <c r="D1820" s="69">
        <f ca="1">IFERROR(VLOOKUP($A1820,'Hospitalisation Details'!$A:$P,6,0),"")</f>
        <v>4670.6400000000003</v>
      </c>
    </row>
    <row r="1821" spans="1:4" x14ac:dyDescent="0.25">
      <c r="A1821" s="62">
        <f ca="1">VLOOKUP($A1821,'Medical Examinations'!$A:$H,2,FALSE)</f>
        <v>37.335000000000001</v>
      </c>
      <c r="B1821" s="35">
        <f ca="1">VLOOKUP($A1821,'Medical Examinations'!$A:$H,3,FALSE)</f>
        <v>4.95</v>
      </c>
      <c r="C1821" s="61">
        <f ca="1">IFERROR(VLOOKUP($A1821,'Hospitalisation Details'!$A:$P,16,0),"")</f>
        <v>32</v>
      </c>
      <c r="D1821" s="69">
        <f ca="1">IFERROR(VLOOKUP($A1821,'Hospitalisation Details'!$A:$P,6,0),"")</f>
        <v>4667.6099999999997</v>
      </c>
    </row>
    <row r="1822" spans="1:4" x14ac:dyDescent="0.25">
      <c r="A1822" s="62">
        <f ca="1">VLOOKUP($A1822,'Medical Examinations'!$A:$H,2,FALSE)</f>
        <v>27.265000000000001</v>
      </c>
      <c r="B1822" s="35">
        <f ca="1">VLOOKUP($A1822,'Medical Examinations'!$A:$H,3,FALSE)</f>
        <v>6.46</v>
      </c>
      <c r="C1822" s="61">
        <f ca="1">IFERROR(VLOOKUP($A1822,'Hospitalisation Details'!$A:$P,16,0),"")</f>
        <v>26</v>
      </c>
      <c r="D1822" s="69">
        <f ca="1">IFERROR(VLOOKUP($A1822,'Hospitalisation Details'!$A:$P,6,0),"")</f>
        <v>4661.29</v>
      </c>
    </row>
    <row r="1823" spans="1:4" x14ac:dyDescent="0.25">
      <c r="A1823" s="62">
        <f ca="1">VLOOKUP($A1823,'Medical Examinations'!$A:$H,2,FALSE)</f>
        <v>30.8</v>
      </c>
      <c r="B1823" s="35">
        <f ca="1">VLOOKUP($A1823,'Medical Examinations'!$A:$H,3,FALSE)</f>
        <v>4.9000000000000004</v>
      </c>
      <c r="C1823" s="61">
        <f ca="1">IFERROR(VLOOKUP($A1823,'Hospitalisation Details'!$A:$P,16,0),"")</f>
        <v>37</v>
      </c>
      <c r="D1823" s="69">
        <f ca="1">IFERROR(VLOOKUP($A1823,'Hospitalisation Details'!$A:$P,6,0),"")</f>
        <v>4646.76</v>
      </c>
    </row>
    <row r="1824" spans="1:4" x14ac:dyDescent="0.25">
      <c r="A1824" s="62">
        <f ca="1">VLOOKUP($A1824,'Medical Examinations'!$A:$H,2,FALSE)</f>
        <v>30.21</v>
      </c>
      <c r="B1824" s="35">
        <f ca="1">VLOOKUP($A1824,'Medical Examinations'!$A:$H,3,FALSE)</f>
        <v>5.21</v>
      </c>
      <c r="C1824" s="61">
        <f ca="1">IFERROR(VLOOKUP($A1824,'Hospitalisation Details'!$A:$P,16,0),"")</f>
        <v>24</v>
      </c>
      <c r="D1824" s="69">
        <f ca="1">IFERROR(VLOOKUP($A1824,'Hospitalisation Details'!$A:$P,6,0),"")</f>
        <v>4618.08</v>
      </c>
    </row>
    <row r="1825" spans="1:4" x14ac:dyDescent="0.25">
      <c r="A1825" s="62">
        <f ca="1">VLOOKUP($A1825,'Medical Examinations'!$A:$H,2,FALSE)</f>
        <v>35.340000000000003</v>
      </c>
      <c r="B1825" s="35">
        <f ca="1">VLOOKUP($A1825,'Medical Examinations'!$A:$H,3,FALSE)</f>
        <v>4.13</v>
      </c>
      <c r="C1825" s="61">
        <f ca="1">IFERROR(VLOOKUP($A1825,'Hospitalisation Details'!$A:$P,16,0),"")</f>
        <v>22</v>
      </c>
      <c r="D1825" s="69">
        <f ca="1">IFERROR(VLOOKUP($A1825,'Hospitalisation Details'!$A:$P,6,0),"")</f>
        <v>4608.03</v>
      </c>
    </row>
    <row r="1826" spans="1:4" x14ac:dyDescent="0.25">
      <c r="A1826" s="62">
        <f ca="1">VLOOKUP($A1826,'Medical Examinations'!$A:$H,2,FALSE)</f>
        <v>26.695</v>
      </c>
      <c r="B1826" s="35">
        <f ca="1">VLOOKUP($A1826,'Medical Examinations'!$A:$H,3,FALSE)</f>
        <v>5.28</v>
      </c>
      <c r="C1826" s="61">
        <f ca="1">IFERROR(VLOOKUP($A1826,'Hospitalisation Details'!$A:$P,16,0),"")</f>
        <v>33</v>
      </c>
      <c r="D1826" s="69">
        <f ca="1">IFERROR(VLOOKUP($A1826,'Hospitalisation Details'!$A:$P,6,0),"")</f>
        <v>4571.41</v>
      </c>
    </row>
    <row r="1827" spans="1:4" x14ac:dyDescent="0.25">
      <c r="A1827" s="62">
        <f ca="1">VLOOKUP($A1827,'Medical Examinations'!$A:$H,2,FALSE)</f>
        <v>29.355</v>
      </c>
      <c r="B1827" s="35">
        <f ca="1">VLOOKUP($A1827,'Medical Examinations'!$A:$H,3,FALSE)</f>
        <v>4.68</v>
      </c>
      <c r="C1827" s="61">
        <f ca="1">IFERROR(VLOOKUP($A1827,'Hospitalisation Details'!$A:$P,16,0),"")</f>
        <v>26</v>
      </c>
      <c r="D1827" s="69">
        <f ca="1">IFERROR(VLOOKUP($A1827,'Hospitalisation Details'!$A:$P,6,0),"")</f>
        <v>4564.1899999999996</v>
      </c>
    </row>
    <row r="1828" spans="1:4" x14ac:dyDescent="0.25">
      <c r="A1828" s="62">
        <f ca="1">VLOOKUP($A1828,'Medical Examinations'!$A:$H,2,FALSE)</f>
        <v>29.59</v>
      </c>
      <c r="B1828" s="35">
        <f ca="1">VLOOKUP($A1828,'Medical Examinations'!$A:$H,3,FALSE)</f>
        <v>4.0599999999999996</v>
      </c>
      <c r="C1828" s="61">
        <f ca="1">IFERROR(VLOOKUP($A1828,'Hospitalisation Details'!$A:$P,16,0),"")</f>
        <v>32</v>
      </c>
      <c r="D1828" s="69">
        <f ca="1">IFERROR(VLOOKUP($A1828,'Hospitalisation Details'!$A:$P,6,0),"")</f>
        <v>4562.84</v>
      </c>
    </row>
    <row r="1829" spans="1:4" x14ac:dyDescent="0.25">
      <c r="A1829" s="62">
        <f ca="1">VLOOKUP($A1829,'Medical Examinations'!$A:$H,2,FALSE)</f>
        <v>31.35</v>
      </c>
      <c r="B1829" s="35">
        <f ca="1">VLOOKUP($A1829,'Medical Examinations'!$A:$H,3,FALSE)</f>
        <v>4.2</v>
      </c>
      <c r="C1829" s="61">
        <f ca="1">IFERROR(VLOOKUP($A1829,'Hospitalisation Details'!$A:$P,16,0),"")</f>
        <v>18</v>
      </c>
      <c r="D1829" s="69">
        <f ca="1">IFERROR(VLOOKUP($A1829,'Hospitalisation Details'!$A:$P,6,0),"")</f>
        <v>4561.1899999999996</v>
      </c>
    </row>
    <row r="1830" spans="1:4" x14ac:dyDescent="0.25">
      <c r="A1830" s="62">
        <f ca="1">VLOOKUP($A1830,'Medical Examinations'!$A:$H,2,FALSE)</f>
        <v>20.52</v>
      </c>
      <c r="B1830" s="35">
        <f ca="1">VLOOKUP($A1830,'Medical Examinations'!$A:$H,3,FALSE)</f>
        <v>4.83</v>
      </c>
      <c r="C1830" s="61">
        <f ca="1">IFERROR(VLOOKUP($A1830,'Hospitalisation Details'!$A:$P,16,0),"")</f>
        <v>32</v>
      </c>
      <c r="D1830" s="69">
        <f ca="1">IFERROR(VLOOKUP($A1830,'Hospitalisation Details'!$A:$P,6,0),"")</f>
        <v>4544.2299999999996</v>
      </c>
    </row>
    <row r="1831" spans="1:4" x14ac:dyDescent="0.25">
      <c r="A1831" s="62">
        <f ca="1">VLOOKUP($A1831,'Medical Examinations'!$A:$H,2,FALSE)</f>
        <v>42.9</v>
      </c>
      <c r="B1831" s="35">
        <f ca="1">VLOOKUP($A1831,'Medical Examinations'!$A:$H,3,FALSE)</f>
        <v>4.87</v>
      </c>
      <c r="C1831" s="61">
        <f ca="1">IFERROR(VLOOKUP($A1831,'Hospitalisation Details'!$A:$P,16,0),"")</f>
        <v>34</v>
      </c>
      <c r="D1831" s="69">
        <f ca="1">IFERROR(VLOOKUP($A1831,'Hospitalisation Details'!$A:$P,6,0),"")</f>
        <v>4536.26</v>
      </c>
    </row>
    <row r="1832" spans="1:4" x14ac:dyDescent="0.25">
      <c r="A1832" s="62">
        <f ca="1">VLOOKUP($A1832,'Medical Examinations'!$A:$H,2,FALSE)</f>
        <v>24.6</v>
      </c>
      <c r="B1832" s="35">
        <f ca="1">VLOOKUP($A1832,'Medical Examinations'!$A:$H,3,FALSE)</f>
        <v>5.86</v>
      </c>
      <c r="C1832" s="61">
        <f ca="1">IFERROR(VLOOKUP($A1832,'Hospitalisation Details'!$A:$P,16,0),"")</f>
        <v>29</v>
      </c>
      <c r="D1832" s="69">
        <f ca="1">IFERROR(VLOOKUP($A1832,'Hospitalisation Details'!$A:$P,6,0),"")</f>
        <v>4529.4799999999996</v>
      </c>
    </row>
    <row r="1833" spans="1:4" x14ac:dyDescent="0.25">
      <c r="A1833" s="62">
        <f ca="1">VLOOKUP($A1833,'Medical Examinations'!$A:$H,2,FALSE)</f>
        <v>28.405000000000001</v>
      </c>
      <c r="B1833" s="35">
        <f ca="1">VLOOKUP($A1833,'Medical Examinations'!$A:$H,3,FALSE)</f>
        <v>4.12</v>
      </c>
      <c r="C1833" s="61">
        <f ca="1">IFERROR(VLOOKUP($A1833,'Hospitalisation Details'!$A:$P,16,0),"")</f>
        <v>30</v>
      </c>
      <c r="D1833" s="69">
        <f ca="1">IFERROR(VLOOKUP($A1833,'Hospitalisation Details'!$A:$P,6,0),"")</f>
        <v>4527.18</v>
      </c>
    </row>
    <row r="1834" spans="1:4" x14ac:dyDescent="0.25">
      <c r="A1834" s="62">
        <f ca="1">VLOOKUP($A1834,'Medical Examinations'!$A:$H,2,FALSE)</f>
        <v>34.674999999999997</v>
      </c>
      <c r="B1834" s="35">
        <f ca="1">VLOOKUP($A1834,'Medical Examinations'!$A:$H,3,FALSE)</f>
        <v>5.71</v>
      </c>
      <c r="C1834" s="61">
        <f ca="1">IFERROR(VLOOKUP($A1834,'Hospitalisation Details'!$A:$P,16,0),"")</f>
        <v>34</v>
      </c>
      <c r="D1834" s="69">
        <f ca="1">IFERROR(VLOOKUP($A1834,'Hospitalisation Details'!$A:$P,6,0),"")</f>
        <v>4518.83</v>
      </c>
    </row>
    <row r="1835" spans="1:4" x14ac:dyDescent="0.25">
      <c r="A1835" s="62">
        <f ca="1">VLOOKUP($A1835,'Medical Examinations'!$A:$H,2,FALSE)</f>
        <v>18.850000000000001</v>
      </c>
      <c r="B1835" s="35">
        <f ca="1">VLOOKUP($A1835,'Medical Examinations'!$A:$H,3,FALSE)</f>
        <v>6.03</v>
      </c>
      <c r="C1835" s="61">
        <f ca="1">IFERROR(VLOOKUP($A1835,'Hospitalisation Details'!$A:$P,16,0),"")</f>
        <v>35</v>
      </c>
      <c r="D1835" s="69">
        <f ca="1">IFERROR(VLOOKUP($A1835,'Hospitalisation Details'!$A:$P,6,0),"")</f>
        <v>4518.7700000000004</v>
      </c>
    </row>
    <row r="1836" spans="1:4" x14ac:dyDescent="0.25">
      <c r="A1836" s="62">
        <f ca="1">VLOOKUP($A1836,'Medical Examinations'!$A:$H,2,FALSE)</f>
        <v>34.130000000000003</v>
      </c>
      <c r="B1836" s="35">
        <f ca="1">VLOOKUP($A1836,'Medical Examinations'!$A:$H,3,FALSE)</f>
        <v>5.65</v>
      </c>
      <c r="C1836" s="61">
        <f ca="1">IFERROR(VLOOKUP($A1836,'Hospitalisation Details'!$A:$P,16,0),"")</f>
        <v>19</v>
      </c>
      <c r="D1836" s="69">
        <f ca="1">IFERROR(VLOOKUP($A1836,'Hospitalisation Details'!$A:$P,6,0),"")</f>
        <v>4518.3999999999996</v>
      </c>
    </row>
    <row r="1837" spans="1:4" x14ac:dyDescent="0.25">
      <c r="A1837" s="62">
        <f ca="1">VLOOKUP($A1837,'Medical Examinations'!$A:$H,2,FALSE)</f>
        <v>17.34</v>
      </c>
      <c r="B1837" s="35">
        <f ca="1">VLOOKUP($A1837,'Medical Examinations'!$A:$H,3,FALSE)</f>
        <v>5.05</v>
      </c>
      <c r="C1837" s="61">
        <f ca="1">IFERROR(VLOOKUP($A1837,'Hospitalisation Details'!$A:$P,16,0),"")</f>
        <v>42</v>
      </c>
      <c r="D1837" s="69">
        <f ca="1">IFERROR(VLOOKUP($A1837,'Hospitalisation Details'!$A:$P,6,0),"")</f>
        <v>4515.71</v>
      </c>
    </row>
    <row r="1838" spans="1:4" x14ac:dyDescent="0.25">
      <c r="A1838" s="62">
        <f ca="1">VLOOKUP($A1838,'Medical Examinations'!$A:$H,2,FALSE)</f>
        <v>17.440000000000001</v>
      </c>
      <c r="B1838" s="35">
        <f ca="1">VLOOKUP($A1838,'Medical Examinations'!$A:$H,3,FALSE)</f>
        <v>6.26</v>
      </c>
      <c r="C1838" s="61">
        <f ca="1">IFERROR(VLOOKUP($A1838,'Hospitalisation Details'!$A:$P,16,0),"")</f>
        <v>40</v>
      </c>
      <c r="D1838" s="69">
        <f ca="1">IFERROR(VLOOKUP($A1838,'Hospitalisation Details'!$A:$P,6,0),"")</f>
        <v>4511.41</v>
      </c>
    </row>
    <row r="1839" spans="1:4" x14ac:dyDescent="0.25">
      <c r="A1839" s="62">
        <f ca="1">VLOOKUP($A1839,'Medical Examinations'!$A:$H,2,FALSE)</f>
        <v>33.659999999999997</v>
      </c>
      <c r="B1839" s="35">
        <f ca="1">VLOOKUP($A1839,'Medical Examinations'!$A:$H,3,FALSE)</f>
        <v>4.08</v>
      </c>
      <c r="C1839" s="61">
        <f ca="1">IFERROR(VLOOKUP($A1839,'Hospitalisation Details'!$A:$P,16,0),"")</f>
        <v>25</v>
      </c>
      <c r="D1839" s="69">
        <f ca="1">IFERROR(VLOOKUP($A1839,'Hospitalisation Details'!$A:$P,6,0),"")</f>
        <v>4504.66</v>
      </c>
    </row>
    <row r="1840" spans="1:4" x14ac:dyDescent="0.25">
      <c r="A1840" s="62">
        <f ca="1">VLOOKUP($A1840,'Medical Examinations'!$A:$H,2,FALSE)</f>
        <v>21.375</v>
      </c>
      <c r="B1840" s="35">
        <f ca="1">VLOOKUP($A1840,'Medical Examinations'!$A:$H,3,FALSE)</f>
        <v>6.19</v>
      </c>
      <c r="C1840" s="61">
        <f ca="1">IFERROR(VLOOKUP($A1840,'Hospitalisation Details'!$A:$P,16,0),"")</f>
        <v>34</v>
      </c>
      <c r="D1840" s="69">
        <f ca="1">IFERROR(VLOOKUP($A1840,'Hospitalisation Details'!$A:$P,6,0),"")</f>
        <v>4500.34</v>
      </c>
    </row>
    <row r="1841" spans="1:4" x14ac:dyDescent="0.25">
      <c r="A1841" s="62">
        <f ca="1">VLOOKUP($A1841,'Medical Examinations'!$A:$H,2,FALSE)</f>
        <v>27.14</v>
      </c>
      <c r="B1841" s="35">
        <f ca="1">VLOOKUP($A1841,'Medical Examinations'!$A:$H,3,FALSE)</f>
        <v>6.01</v>
      </c>
      <c r="C1841" s="61">
        <f ca="1">IFERROR(VLOOKUP($A1841,'Hospitalisation Details'!$A:$P,16,0),"")</f>
        <v>30</v>
      </c>
      <c r="D1841" s="69">
        <f ca="1">IFERROR(VLOOKUP($A1841,'Hospitalisation Details'!$A:$P,6,0),"")</f>
        <v>4488.58</v>
      </c>
    </row>
    <row r="1842" spans="1:4" x14ac:dyDescent="0.25">
      <c r="A1842" s="62">
        <f ca="1">VLOOKUP($A1842,'Medical Examinations'!$A:$H,2,FALSE)</f>
        <v>35.78</v>
      </c>
      <c r="B1842" s="35">
        <f ca="1">VLOOKUP($A1842,'Medical Examinations'!$A:$H,3,FALSE)</f>
        <v>6.07</v>
      </c>
      <c r="C1842" s="61">
        <f ca="1">IFERROR(VLOOKUP($A1842,'Hospitalisation Details'!$A:$P,16,0),"")</f>
        <v>18</v>
      </c>
      <c r="D1842" s="69">
        <f ca="1">IFERROR(VLOOKUP($A1842,'Hospitalisation Details'!$A:$P,6,0),"")</f>
        <v>4468.25</v>
      </c>
    </row>
    <row r="1843" spans="1:4" x14ac:dyDescent="0.25">
      <c r="A1843" s="62">
        <f ca="1">VLOOKUP($A1843,'Medical Examinations'!$A:$H,2,FALSE)</f>
        <v>34.96</v>
      </c>
      <c r="B1843" s="35">
        <f ca="1">VLOOKUP($A1843,'Medical Examinations'!$A:$H,3,FALSE)</f>
        <v>5.63</v>
      </c>
      <c r="C1843" s="61">
        <f ca="1">IFERROR(VLOOKUP($A1843,'Hospitalisation Details'!$A:$P,16,0),"")</f>
        <v>23</v>
      </c>
      <c r="D1843" s="69">
        <f ca="1">IFERROR(VLOOKUP($A1843,'Hospitalisation Details'!$A:$P,6,0),"")</f>
        <v>4466.62</v>
      </c>
    </row>
    <row r="1844" spans="1:4" x14ac:dyDescent="0.25">
      <c r="A1844" s="62">
        <f ca="1">VLOOKUP($A1844,'Medical Examinations'!$A:$H,2,FALSE)</f>
        <v>38.39</v>
      </c>
      <c r="B1844" s="35">
        <f ca="1">VLOOKUP($A1844,'Medical Examinations'!$A:$H,3,FALSE)</f>
        <v>6.05</v>
      </c>
      <c r="C1844" s="61">
        <f ca="1">IFERROR(VLOOKUP($A1844,'Hospitalisation Details'!$A:$P,16,0),"")</f>
        <v>31</v>
      </c>
      <c r="D1844" s="69">
        <f ca="1">IFERROR(VLOOKUP($A1844,'Hospitalisation Details'!$A:$P,6,0),"")</f>
        <v>4463.21</v>
      </c>
    </row>
    <row r="1845" spans="1:4" x14ac:dyDescent="0.25">
      <c r="A1845" s="62">
        <f ca="1">VLOOKUP($A1845,'Medical Examinations'!$A:$H,2,FALSE)</f>
        <v>33.82</v>
      </c>
      <c r="B1845" s="35">
        <f ca="1">VLOOKUP($A1845,'Medical Examinations'!$A:$H,3,FALSE)</f>
        <v>4.6500000000000004</v>
      </c>
      <c r="C1845" s="61">
        <f ca="1">IFERROR(VLOOKUP($A1845,'Hospitalisation Details'!$A:$P,16,0),"")</f>
        <v>32</v>
      </c>
      <c r="D1845" s="69">
        <f ca="1">IFERROR(VLOOKUP($A1845,'Hospitalisation Details'!$A:$P,6,0),"")</f>
        <v>4462.72</v>
      </c>
    </row>
    <row r="1846" spans="1:4" x14ac:dyDescent="0.25">
      <c r="A1846" s="62">
        <f ca="1">VLOOKUP($A1846,'Medical Examinations'!$A:$H,2,FALSE)</f>
        <v>27.835000000000001</v>
      </c>
      <c r="B1846" s="35">
        <f ca="1">VLOOKUP($A1846,'Medical Examinations'!$A:$H,3,FALSE)</f>
        <v>5.37</v>
      </c>
      <c r="C1846" s="61">
        <f ca="1">IFERROR(VLOOKUP($A1846,'Hospitalisation Details'!$A:$P,16,0),"")</f>
        <v>32</v>
      </c>
      <c r="D1846" s="69">
        <f ca="1">IFERROR(VLOOKUP($A1846,'Hospitalisation Details'!$A:$P,6,0),"")</f>
        <v>4454.3999999999996</v>
      </c>
    </row>
    <row r="1847" spans="1:4" x14ac:dyDescent="0.25">
      <c r="A1847" s="62">
        <f ca="1">VLOOKUP($A1847,'Medical Examinations'!$A:$H,2,FALSE)</f>
        <v>33</v>
      </c>
      <c r="B1847" s="35">
        <f ca="1">VLOOKUP($A1847,'Medical Examinations'!$A:$H,3,FALSE)</f>
        <v>5.39</v>
      </c>
      <c r="C1847" s="61">
        <f ca="1">IFERROR(VLOOKUP($A1847,'Hospitalisation Details'!$A:$P,16,0),"")</f>
        <v>28</v>
      </c>
      <c r="D1847" s="69">
        <f ca="1">IFERROR(VLOOKUP($A1847,'Hospitalisation Details'!$A:$P,6,0),"")</f>
        <v>4449.46</v>
      </c>
    </row>
    <row r="1848" spans="1:4" x14ac:dyDescent="0.25">
      <c r="A1848" s="62">
        <f ca="1">VLOOKUP($A1848,'Medical Examinations'!$A:$H,2,FALSE)</f>
        <v>26.885000000000002</v>
      </c>
      <c r="B1848" s="35">
        <f ca="1">VLOOKUP($A1848,'Medical Examinations'!$A:$H,3,FALSE)</f>
        <v>5.86</v>
      </c>
      <c r="C1848" s="61">
        <f ca="1">IFERROR(VLOOKUP($A1848,'Hospitalisation Details'!$A:$P,16,0),"")</f>
        <v>31</v>
      </c>
      <c r="D1848" s="69">
        <f ca="1">IFERROR(VLOOKUP($A1848,'Hospitalisation Details'!$A:$P,6,0),"")</f>
        <v>4441.21</v>
      </c>
    </row>
    <row r="1849" spans="1:4" x14ac:dyDescent="0.25">
      <c r="A1849" s="62">
        <f ca="1">VLOOKUP($A1849,'Medical Examinations'!$A:$H,2,FALSE)</f>
        <v>29.26</v>
      </c>
      <c r="B1849" s="35">
        <f ca="1">VLOOKUP($A1849,'Medical Examinations'!$A:$H,3,FALSE)</f>
        <v>4.4400000000000004</v>
      </c>
      <c r="C1849" s="61">
        <f ca="1">IFERROR(VLOOKUP($A1849,'Hospitalisation Details'!$A:$P,16,0),"")</f>
        <v>28</v>
      </c>
      <c r="D1849" s="69">
        <f ca="1">IFERROR(VLOOKUP($A1849,'Hospitalisation Details'!$A:$P,6,0),"")</f>
        <v>4438.26</v>
      </c>
    </row>
    <row r="1850" spans="1:4" x14ac:dyDescent="0.25">
      <c r="A1850" s="62">
        <f ca="1">VLOOKUP($A1850,'Medical Examinations'!$A:$H,2,FALSE)</f>
        <v>26.98</v>
      </c>
      <c r="B1850" s="35">
        <f ca="1">VLOOKUP($A1850,'Medical Examinations'!$A:$H,3,FALSE)</f>
        <v>4.41</v>
      </c>
      <c r="C1850" s="61">
        <f ca="1">IFERROR(VLOOKUP($A1850,'Hospitalisation Details'!$A:$P,16,0),"")</f>
        <v>28</v>
      </c>
      <c r="D1850" s="69">
        <f ca="1">IFERROR(VLOOKUP($A1850,'Hospitalisation Details'!$A:$P,6,0),"")</f>
        <v>4435.09</v>
      </c>
    </row>
    <row r="1851" spans="1:4" x14ac:dyDescent="0.25">
      <c r="A1851" s="62">
        <f ca="1">VLOOKUP($A1851,'Medical Examinations'!$A:$H,2,FALSE)</f>
        <v>32.11</v>
      </c>
      <c r="B1851" s="35">
        <f ca="1">VLOOKUP($A1851,'Medical Examinations'!$A:$H,3,FALSE)</f>
        <v>5.19</v>
      </c>
      <c r="C1851" s="61">
        <f ca="1">IFERROR(VLOOKUP($A1851,'Hospitalisation Details'!$A:$P,16,0),"")</f>
        <v>29</v>
      </c>
      <c r="D1851" s="69">
        <f ca="1">IFERROR(VLOOKUP($A1851,'Hospitalisation Details'!$A:$P,6,0),"")</f>
        <v>4433.92</v>
      </c>
    </row>
    <row r="1852" spans="1:4" x14ac:dyDescent="0.25">
      <c r="A1852" s="62">
        <f ca="1">VLOOKUP($A1852,'Medical Examinations'!$A:$H,2,FALSE)</f>
        <v>31.73</v>
      </c>
      <c r="B1852" s="35">
        <f ca="1">VLOOKUP($A1852,'Medical Examinations'!$A:$H,3,FALSE)</f>
        <v>5.16</v>
      </c>
      <c r="C1852" s="61">
        <f ca="1">IFERROR(VLOOKUP($A1852,'Hospitalisation Details'!$A:$P,16,0),"")</f>
        <v>29</v>
      </c>
      <c r="D1852" s="69">
        <f ca="1">IFERROR(VLOOKUP($A1852,'Hospitalisation Details'!$A:$P,6,0),"")</f>
        <v>4433.3900000000003</v>
      </c>
    </row>
    <row r="1853" spans="1:4" x14ac:dyDescent="0.25">
      <c r="A1853" s="62">
        <f ca="1">VLOOKUP($A1853,'Medical Examinations'!$A:$H,2,FALSE)</f>
        <v>22.515000000000001</v>
      </c>
      <c r="B1853" s="35">
        <f ca="1">VLOOKUP($A1853,'Medical Examinations'!$A:$H,3,FALSE)</f>
        <v>4.24</v>
      </c>
      <c r="C1853" s="61">
        <f ca="1">IFERROR(VLOOKUP($A1853,'Hospitalisation Details'!$A:$P,16,0),"")</f>
        <v>28</v>
      </c>
      <c r="D1853" s="69">
        <f ca="1">IFERROR(VLOOKUP($A1853,'Hospitalisation Details'!$A:$P,6,0),"")</f>
        <v>4428.8900000000003</v>
      </c>
    </row>
    <row r="1854" spans="1:4" x14ac:dyDescent="0.25">
      <c r="A1854" s="62">
        <f ca="1">VLOOKUP($A1854,'Medical Examinations'!$A:$H,2,FALSE)</f>
        <v>25.9</v>
      </c>
      <c r="B1854" s="35">
        <f ca="1">VLOOKUP($A1854,'Medical Examinations'!$A:$H,3,FALSE)</f>
        <v>5.45</v>
      </c>
      <c r="C1854" s="61">
        <f ca="1">IFERROR(VLOOKUP($A1854,'Hospitalisation Details'!$A:$P,16,0),"")</f>
        <v>30</v>
      </c>
      <c r="D1854" s="69">
        <f ca="1">IFERROR(VLOOKUP($A1854,'Hospitalisation Details'!$A:$P,6,0),"")</f>
        <v>4420.95</v>
      </c>
    </row>
    <row r="1855" spans="1:4" x14ac:dyDescent="0.25">
      <c r="A1855" s="62">
        <f ca="1">VLOOKUP($A1855,'Medical Examinations'!$A:$H,2,FALSE)</f>
        <v>27.72</v>
      </c>
      <c r="B1855" s="35">
        <f ca="1">VLOOKUP($A1855,'Medical Examinations'!$A:$H,3,FALSE)</f>
        <v>5.03</v>
      </c>
      <c r="C1855" s="61">
        <f ca="1">IFERROR(VLOOKUP($A1855,'Hospitalisation Details'!$A:$P,16,0),"")</f>
        <v>34</v>
      </c>
      <c r="D1855" s="69">
        <f ca="1">IFERROR(VLOOKUP($A1855,'Hospitalisation Details'!$A:$P,6,0),"")</f>
        <v>4415.16</v>
      </c>
    </row>
    <row r="1856" spans="1:4" x14ac:dyDescent="0.25">
      <c r="A1856" s="62">
        <f ca="1">VLOOKUP($A1856,'Medical Examinations'!$A:$H,2,FALSE)</f>
        <v>31.5</v>
      </c>
      <c r="B1856" s="35">
        <f ca="1">VLOOKUP($A1856,'Medical Examinations'!$A:$H,3,FALSE)</f>
        <v>9.6199999999999992</v>
      </c>
      <c r="C1856" s="61">
        <f ca="1">IFERROR(VLOOKUP($A1856,'Hospitalisation Details'!$A:$P,16,0),"")</f>
        <v>36</v>
      </c>
      <c r="D1856" s="69">
        <f ca="1">IFERROR(VLOOKUP($A1856,'Hospitalisation Details'!$A:$P,6,0),"")</f>
        <v>4402.2299999999996</v>
      </c>
    </row>
    <row r="1857" spans="1:4" x14ac:dyDescent="0.25">
      <c r="A1857" s="62">
        <f ca="1">VLOOKUP($A1857,'Medical Examinations'!$A:$H,2,FALSE)</f>
        <v>29.7</v>
      </c>
      <c r="B1857" s="35">
        <f ca="1">VLOOKUP($A1857,'Medical Examinations'!$A:$H,3,FALSE)</f>
        <v>6.77</v>
      </c>
      <c r="C1857" s="61">
        <f ca="1">IFERROR(VLOOKUP($A1857,'Hospitalisation Details'!$A:$P,16,0),"")</f>
        <v>36</v>
      </c>
      <c r="D1857" s="69">
        <f ca="1">IFERROR(VLOOKUP($A1857,'Hospitalisation Details'!$A:$P,6,0),"")</f>
        <v>4399.7299999999996</v>
      </c>
    </row>
    <row r="1858" spans="1:4" x14ac:dyDescent="0.25">
      <c r="A1858" s="62">
        <f ca="1">VLOOKUP($A1858,'Medical Examinations'!$A:$H,2,FALSE)</f>
        <v>21.26</v>
      </c>
      <c r="B1858" s="35">
        <f ca="1">VLOOKUP($A1858,'Medical Examinations'!$A:$H,3,FALSE)</f>
        <v>5.36</v>
      </c>
      <c r="C1858" s="61">
        <f ca="1">IFERROR(VLOOKUP($A1858,'Hospitalisation Details'!$A:$P,16,0),"")</f>
        <v>34</v>
      </c>
      <c r="D1858" s="69">
        <f ca="1">IFERROR(VLOOKUP($A1858,'Hospitalisation Details'!$A:$P,6,0),"")</f>
        <v>4397.3100000000004</v>
      </c>
    </row>
    <row r="1859" spans="1:4" x14ac:dyDescent="0.25">
      <c r="A1859" s="62">
        <f ca="1">VLOOKUP($A1859,'Medical Examinations'!$A:$H,2,FALSE)</f>
        <v>17.09</v>
      </c>
      <c r="B1859" s="35">
        <f ca="1">VLOOKUP($A1859,'Medical Examinations'!$A:$H,3,FALSE)</f>
        <v>5.69</v>
      </c>
      <c r="C1859" s="61">
        <f ca="1">IFERROR(VLOOKUP($A1859,'Hospitalisation Details'!$A:$P,16,0),"")</f>
        <v>40</v>
      </c>
      <c r="D1859" s="69">
        <f ca="1">IFERROR(VLOOKUP($A1859,'Hospitalisation Details'!$A:$P,6,0),"")</f>
        <v>4392.7</v>
      </c>
    </row>
    <row r="1860" spans="1:4" x14ac:dyDescent="0.25">
      <c r="A1860" s="62">
        <f ca="1">VLOOKUP($A1860,'Medical Examinations'!$A:$H,2,FALSE)</f>
        <v>24.3</v>
      </c>
      <c r="B1860" s="35">
        <f ca="1">VLOOKUP($A1860,'Medical Examinations'!$A:$H,3,FALSE)</f>
        <v>4.9000000000000004</v>
      </c>
      <c r="C1860" s="61">
        <f ca="1">IFERROR(VLOOKUP($A1860,'Hospitalisation Details'!$A:$P,16,0),"")</f>
        <v>25</v>
      </c>
      <c r="D1860" s="69">
        <f ca="1">IFERROR(VLOOKUP($A1860,'Hospitalisation Details'!$A:$P,6,0),"")</f>
        <v>4391.6499999999996</v>
      </c>
    </row>
    <row r="1861" spans="1:4" x14ac:dyDescent="0.25">
      <c r="A1861" s="62">
        <f ca="1">VLOOKUP($A1861,'Medical Examinations'!$A:$H,2,FALSE)</f>
        <v>29.734999999999999</v>
      </c>
      <c r="B1861" s="35">
        <f ca="1">VLOOKUP($A1861,'Medical Examinations'!$A:$H,3,FALSE)</f>
        <v>5.78</v>
      </c>
      <c r="C1861" s="61">
        <f ca="1">IFERROR(VLOOKUP($A1861,'Hospitalisation Details'!$A:$P,16,0),"")</f>
        <v>32</v>
      </c>
      <c r="D1861" s="69">
        <f ca="1">IFERROR(VLOOKUP($A1861,'Hospitalisation Details'!$A:$P,6,0),"")</f>
        <v>4357.04</v>
      </c>
    </row>
    <row r="1862" spans="1:4" x14ac:dyDescent="0.25">
      <c r="A1862" s="62">
        <f ca="1">VLOOKUP($A1862,'Medical Examinations'!$A:$H,2,FALSE)</f>
        <v>29.26</v>
      </c>
      <c r="B1862" s="35">
        <f ca="1">VLOOKUP($A1862,'Medical Examinations'!$A:$H,3,FALSE)</f>
        <v>4.7</v>
      </c>
      <c r="C1862" s="61">
        <f ca="1">IFERROR(VLOOKUP($A1862,'Hospitalisation Details'!$A:$P,16,0),"")</f>
        <v>31</v>
      </c>
      <c r="D1862" s="69">
        <f ca="1">IFERROR(VLOOKUP($A1862,'Hospitalisation Details'!$A:$P,6,0),"")</f>
        <v>4350.51</v>
      </c>
    </row>
    <row r="1863" spans="1:4" x14ac:dyDescent="0.25">
      <c r="A1863" s="62">
        <f ca="1">VLOOKUP($A1863,'Medical Examinations'!$A:$H,2,FALSE)</f>
        <v>33</v>
      </c>
      <c r="B1863" s="35">
        <f ca="1">VLOOKUP($A1863,'Medical Examinations'!$A:$H,3,FALSE)</f>
        <v>6.28</v>
      </c>
      <c r="C1863" s="61">
        <f ca="1">IFERROR(VLOOKUP($A1863,'Hospitalisation Details'!$A:$P,16,0),"")</f>
        <v>28</v>
      </c>
      <c r="D1863" s="69">
        <f ca="1">IFERROR(VLOOKUP($A1863,'Hospitalisation Details'!$A:$P,6,0),"")</f>
        <v>4349.46</v>
      </c>
    </row>
    <row r="1864" spans="1:4" x14ac:dyDescent="0.25">
      <c r="A1864" s="62">
        <f ca="1">VLOOKUP($A1864,'Medical Examinations'!$A:$H,2,FALSE)</f>
        <v>31.065000000000001</v>
      </c>
      <c r="B1864" s="35">
        <f ca="1">VLOOKUP($A1864,'Medical Examinations'!$A:$H,3,FALSE)</f>
        <v>4.2300000000000004</v>
      </c>
      <c r="C1864" s="61">
        <f ca="1">IFERROR(VLOOKUP($A1864,'Hospitalisation Details'!$A:$P,16,0),"")</f>
        <v>32</v>
      </c>
      <c r="D1864" s="69">
        <f ca="1">IFERROR(VLOOKUP($A1864,'Hospitalisation Details'!$A:$P,6,0),"")</f>
        <v>4347.0200000000004</v>
      </c>
    </row>
    <row r="1865" spans="1:4" x14ac:dyDescent="0.25">
      <c r="A1865" s="62">
        <f ca="1">VLOOKUP($A1865,'Medical Examinations'!$A:$H,2,FALSE)</f>
        <v>26.51</v>
      </c>
      <c r="B1865" s="35">
        <f ca="1">VLOOKUP($A1865,'Medical Examinations'!$A:$H,3,FALSE)</f>
        <v>6.17</v>
      </c>
      <c r="C1865" s="61">
        <f ca="1">IFERROR(VLOOKUP($A1865,'Hospitalisation Details'!$A:$P,16,0),"")</f>
        <v>28</v>
      </c>
      <c r="D1865" s="69">
        <f ca="1">IFERROR(VLOOKUP($A1865,'Hospitalisation Details'!$A:$P,6,0),"")</f>
        <v>4340.4399999999996</v>
      </c>
    </row>
    <row r="1866" spans="1:4" x14ac:dyDescent="0.25">
      <c r="A1866" s="62">
        <f ca="1">VLOOKUP($A1866,'Medical Examinations'!$A:$H,2,FALSE)</f>
        <v>28.88</v>
      </c>
      <c r="B1866" s="35">
        <f ca="1">VLOOKUP($A1866,'Medical Examinations'!$A:$H,3,FALSE)</f>
        <v>4.96</v>
      </c>
      <c r="C1866" s="61">
        <f ca="1">IFERROR(VLOOKUP($A1866,'Hospitalisation Details'!$A:$P,16,0),"")</f>
        <v>28</v>
      </c>
      <c r="D1866" s="69">
        <f ca="1">IFERROR(VLOOKUP($A1866,'Hospitalisation Details'!$A:$P,6,0),"")</f>
        <v>4337.74</v>
      </c>
    </row>
    <row r="1867" spans="1:4" x14ac:dyDescent="0.25">
      <c r="A1867" s="62">
        <f ca="1">VLOOKUP($A1867,'Medical Examinations'!$A:$H,2,FALSE)</f>
        <v>35.814999999999998</v>
      </c>
      <c r="B1867" s="35">
        <f ca="1">VLOOKUP($A1867,'Medical Examinations'!$A:$H,3,FALSE)</f>
        <v>5.1100000000000003</v>
      </c>
      <c r="C1867" s="61">
        <f ca="1">IFERROR(VLOOKUP($A1867,'Hospitalisation Details'!$A:$P,16,0),"")</f>
        <v>34</v>
      </c>
      <c r="D1867" s="69">
        <f ca="1">IFERROR(VLOOKUP($A1867,'Hospitalisation Details'!$A:$P,6,0),"")</f>
        <v>4320.41</v>
      </c>
    </row>
    <row r="1868" spans="1:4" x14ac:dyDescent="0.25">
      <c r="A1868" s="62">
        <f ca="1">VLOOKUP($A1868,'Medical Examinations'!$A:$H,2,FALSE)</f>
        <v>21.28</v>
      </c>
      <c r="B1868" s="35">
        <f ca="1">VLOOKUP($A1868,'Medical Examinations'!$A:$H,3,FALSE)</f>
        <v>4.05</v>
      </c>
      <c r="C1868" s="61">
        <f ca="1">IFERROR(VLOOKUP($A1868,'Hospitalisation Details'!$A:$P,16,0),"")</f>
        <v>22</v>
      </c>
      <c r="D1868" s="69">
        <f ca="1">IFERROR(VLOOKUP($A1868,'Hospitalisation Details'!$A:$P,6,0),"")</f>
        <v>4296.2700000000004</v>
      </c>
    </row>
    <row r="1869" spans="1:4" x14ac:dyDescent="0.25">
      <c r="A1869" s="62">
        <f ca="1">VLOOKUP($A1869,'Medical Examinations'!$A:$H,2,FALSE)</f>
        <v>33.81</v>
      </c>
      <c r="B1869" s="35">
        <f ca="1">VLOOKUP($A1869,'Medical Examinations'!$A:$H,3,FALSE)</f>
        <v>6.49</v>
      </c>
      <c r="C1869" s="61">
        <f ca="1">IFERROR(VLOOKUP($A1869,'Hospitalisation Details'!$A:$P,16,0),"")</f>
        <v>20</v>
      </c>
      <c r="D1869" s="69">
        <f ca="1">IFERROR(VLOOKUP($A1869,'Hospitalisation Details'!$A:$P,6,0),"")</f>
        <v>4278.55</v>
      </c>
    </row>
    <row r="1870" spans="1:4" x14ac:dyDescent="0.25">
      <c r="A1870" s="62">
        <f ca="1">VLOOKUP($A1870,'Medical Examinations'!$A:$H,2,FALSE)</f>
        <v>44.22</v>
      </c>
      <c r="B1870" s="35">
        <f ca="1">VLOOKUP($A1870,'Medical Examinations'!$A:$H,3,FALSE)</f>
        <v>4.1900000000000004</v>
      </c>
      <c r="C1870" s="61">
        <f ca="1">IFERROR(VLOOKUP($A1870,'Hospitalisation Details'!$A:$P,16,0),"")</f>
        <v>30</v>
      </c>
      <c r="D1870" s="69">
        <f ca="1">IFERROR(VLOOKUP($A1870,'Hospitalisation Details'!$A:$P,6,0),"")</f>
        <v>4266.17</v>
      </c>
    </row>
    <row r="1871" spans="1:4" x14ac:dyDescent="0.25">
      <c r="A1871" s="62">
        <f ca="1">VLOOKUP($A1871,'Medical Examinations'!$A:$H,2,FALSE)</f>
        <v>15.46</v>
      </c>
      <c r="B1871" s="35">
        <f ca="1">VLOOKUP($A1871,'Medical Examinations'!$A:$H,3,FALSE)</f>
        <v>4.99</v>
      </c>
      <c r="C1871" s="61">
        <f ca="1">IFERROR(VLOOKUP($A1871,'Hospitalisation Details'!$A:$P,16,0),"")</f>
        <v>39</v>
      </c>
      <c r="D1871" s="69">
        <f ca="1">IFERROR(VLOOKUP($A1871,'Hospitalisation Details'!$A:$P,6,0),"")</f>
        <v>4265.01</v>
      </c>
    </row>
    <row r="1872" spans="1:4" x14ac:dyDescent="0.25">
      <c r="A1872" s="62">
        <f ca="1">VLOOKUP($A1872,'Medical Examinations'!$A:$H,2,FALSE)</f>
        <v>30.3</v>
      </c>
      <c r="B1872" s="35">
        <f ca="1">VLOOKUP($A1872,'Medical Examinations'!$A:$H,3,FALSE)</f>
        <v>4.7699999999999996</v>
      </c>
      <c r="C1872" s="61">
        <f ca="1">IFERROR(VLOOKUP($A1872,'Hospitalisation Details'!$A:$P,16,0),"")</f>
        <v>27</v>
      </c>
      <c r="D1872" s="69">
        <f ca="1">IFERROR(VLOOKUP($A1872,'Hospitalisation Details'!$A:$P,6,0),"")</f>
        <v>4260.74</v>
      </c>
    </row>
    <row r="1873" spans="1:4" x14ac:dyDescent="0.25">
      <c r="A1873" s="62">
        <f ca="1">VLOOKUP($A1873,'Medical Examinations'!$A:$H,2,FALSE)</f>
        <v>16.670000000000002</v>
      </c>
      <c r="B1873" s="35">
        <f ca="1">VLOOKUP($A1873,'Medical Examinations'!$A:$H,3,FALSE)</f>
        <v>5.46</v>
      </c>
      <c r="C1873" s="61">
        <f ca="1">IFERROR(VLOOKUP($A1873,'Hospitalisation Details'!$A:$P,16,0),"")</f>
        <v>40</v>
      </c>
      <c r="D1873" s="69">
        <f ca="1">IFERROR(VLOOKUP($A1873,'Hospitalisation Details'!$A:$P,6,0),"")</f>
        <v>4250.24</v>
      </c>
    </row>
    <row r="1874" spans="1:4" x14ac:dyDescent="0.25">
      <c r="A1874" s="62">
        <f ca="1">VLOOKUP($A1874,'Medical Examinations'!$A:$H,2,FALSE)</f>
        <v>28.594999999999999</v>
      </c>
      <c r="B1874" s="35">
        <f ca="1">VLOOKUP($A1874,'Medical Examinations'!$A:$H,3,FALSE)</f>
        <v>5.43</v>
      </c>
      <c r="C1874" s="61">
        <f ca="1">IFERROR(VLOOKUP($A1874,'Hospitalisation Details'!$A:$P,16,0),"")</f>
        <v>31</v>
      </c>
      <c r="D1874" s="69">
        <f ca="1">IFERROR(VLOOKUP($A1874,'Hospitalisation Details'!$A:$P,6,0),"")</f>
        <v>4243.59</v>
      </c>
    </row>
    <row r="1875" spans="1:4" x14ac:dyDescent="0.25">
      <c r="A1875" s="62">
        <f ca="1">VLOOKUP($A1875,'Medical Examinations'!$A:$H,2,FALSE)</f>
        <v>25.934999999999999</v>
      </c>
      <c r="B1875" s="35">
        <f ca="1">VLOOKUP($A1875,'Medical Examinations'!$A:$H,3,FALSE)</f>
        <v>4.29</v>
      </c>
      <c r="C1875" s="61">
        <f ca="1">IFERROR(VLOOKUP($A1875,'Hospitalisation Details'!$A:$P,16,0),"")</f>
        <v>31</v>
      </c>
      <c r="D1875" s="69">
        <f ca="1">IFERROR(VLOOKUP($A1875,'Hospitalisation Details'!$A:$P,6,0),"")</f>
        <v>4239.8900000000003</v>
      </c>
    </row>
    <row r="1876" spans="1:4" x14ac:dyDescent="0.25">
      <c r="A1876" s="62">
        <f ca="1">VLOOKUP($A1876,'Medical Examinations'!$A:$H,2,FALSE)</f>
        <v>27.645</v>
      </c>
      <c r="B1876" s="35">
        <f ca="1">VLOOKUP($A1876,'Medical Examinations'!$A:$H,3,FALSE)</f>
        <v>5.25</v>
      </c>
      <c r="C1876" s="61">
        <f ca="1">IFERROR(VLOOKUP($A1876,'Hospitalisation Details'!$A:$P,16,0),"")</f>
        <v>30</v>
      </c>
      <c r="D1876" s="69">
        <f ca="1">IFERROR(VLOOKUP($A1876,'Hospitalisation Details'!$A:$P,6,0),"")</f>
        <v>4237.13</v>
      </c>
    </row>
    <row r="1877" spans="1:4" x14ac:dyDescent="0.25">
      <c r="A1877" s="62">
        <f ca="1">VLOOKUP($A1877,'Medical Examinations'!$A:$H,2,FALSE)</f>
        <v>30.1</v>
      </c>
      <c r="B1877" s="35">
        <f ca="1">VLOOKUP($A1877,'Medical Examinations'!$A:$H,3,FALSE)</f>
        <v>4.04</v>
      </c>
      <c r="C1877" s="61">
        <f ca="1">IFERROR(VLOOKUP($A1877,'Hospitalisation Details'!$A:$P,16,0),"")</f>
        <v>24</v>
      </c>
      <c r="D1877" s="69">
        <f ca="1">IFERROR(VLOOKUP($A1877,'Hospitalisation Details'!$A:$P,6,0),"")</f>
        <v>4234.93</v>
      </c>
    </row>
    <row r="1878" spans="1:4" x14ac:dyDescent="0.25">
      <c r="A1878" s="62">
        <f ca="1">VLOOKUP($A1878,'Medical Examinations'!$A:$H,2,FALSE)</f>
        <v>26.79</v>
      </c>
      <c r="B1878" s="35">
        <f ca="1">VLOOKUP($A1878,'Medical Examinations'!$A:$H,3,FALSE)</f>
        <v>5</v>
      </c>
      <c r="C1878" s="61">
        <f ca="1">IFERROR(VLOOKUP($A1878,'Hospitalisation Details'!$A:$P,16,0),"")</f>
        <v>25</v>
      </c>
      <c r="D1878" s="69">
        <f ca="1">IFERROR(VLOOKUP($A1878,'Hospitalisation Details'!$A:$P,6,0),"")</f>
        <v>4189.1099999999997</v>
      </c>
    </row>
    <row r="1879" spans="1:4" x14ac:dyDescent="0.25">
      <c r="A1879" s="62">
        <f ca="1">VLOOKUP($A1879,'Medical Examinations'!$A:$H,2,FALSE)</f>
        <v>27.1</v>
      </c>
      <c r="B1879" s="35">
        <f ca="1">VLOOKUP($A1879,'Medical Examinations'!$A:$H,3,FALSE)</f>
        <v>4.01</v>
      </c>
      <c r="C1879" s="61">
        <f ca="1">IFERROR(VLOOKUP($A1879,'Hospitalisation Details'!$A:$P,16,0),"")</f>
        <v>27</v>
      </c>
      <c r="D1879" s="69">
        <f ca="1">IFERROR(VLOOKUP($A1879,'Hospitalisation Details'!$A:$P,6,0),"")</f>
        <v>4188.7299999999996</v>
      </c>
    </row>
    <row r="1880" spans="1:4" x14ac:dyDescent="0.25">
      <c r="A1880" s="62">
        <f ca="1">VLOOKUP($A1880,'Medical Examinations'!$A:$H,2,FALSE)</f>
        <v>24.31</v>
      </c>
      <c r="B1880" s="35">
        <f ca="1">VLOOKUP($A1880,'Medical Examinations'!$A:$H,3,FALSE)</f>
        <v>5.4</v>
      </c>
      <c r="C1880" s="61">
        <f ca="1">IFERROR(VLOOKUP($A1880,'Hospitalisation Details'!$A:$P,16,0),"")</f>
        <v>33</v>
      </c>
      <c r="D1880" s="69">
        <f ca="1">IFERROR(VLOOKUP($A1880,'Hospitalisation Details'!$A:$P,6,0),"")</f>
        <v>4185.1000000000004</v>
      </c>
    </row>
    <row r="1881" spans="1:4" x14ac:dyDescent="0.25">
      <c r="A1881" s="62">
        <f ca="1">VLOOKUP($A1881,'Medical Examinations'!$A:$H,2,FALSE)</f>
        <v>15.53</v>
      </c>
      <c r="B1881" s="35">
        <f ca="1">VLOOKUP($A1881,'Medical Examinations'!$A:$H,3,FALSE)</f>
        <v>5.81</v>
      </c>
      <c r="C1881" s="61">
        <f ca="1">IFERROR(VLOOKUP($A1881,'Hospitalisation Details'!$A:$P,16,0),"")</f>
        <v>38</v>
      </c>
      <c r="D1881" s="69">
        <f ca="1">IFERROR(VLOOKUP($A1881,'Hospitalisation Details'!$A:$P,6,0),"")</f>
        <v>4163.21</v>
      </c>
    </row>
    <row r="1882" spans="1:4" x14ac:dyDescent="0.25">
      <c r="A1882" s="62">
        <f ca="1">VLOOKUP($A1882,'Medical Examinations'!$A:$H,2,FALSE)</f>
        <v>30.7</v>
      </c>
      <c r="B1882" s="35">
        <f ca="1">VLOOKUP($A1882,'Medical Examinations'!$A:$H,3,FALSE)</f>
        <v>5.82</v>
      </c>
      <c r="C1882" s="61">
        <f ca="1">IFERROR(VLOOKUP($A1882,'Hospitalisation Details'!$A:$P,16,0),"")</f>
        <v>24</v>
      </c>
      <c r="D1882" s="69">
        <f ca="1">IFERROR(VLOOKUP($A1882,'Hospitalisation Details'!$A:$P,6,0),"")</f>
        <v>4154.97</v>
      </c>
    </row>
    <row r="1883" spans="1:4" x14ac:dyDescent="0.25">
      <c r="A1883" s="62">
        <f ca="1">VLOOKUP($A1883,'Medical Examinations'!$A:$H,2,FALSE)</f>
        <v>33.33</v>
      </c>
      <c r="B1883" s="35">
        <f ca="1">VLOOKUP($A1883,'Medical Examinations'!$A:$H,3,FALSE)</f>
        <v>4.82</v>
      </c>
      <c r="C1883" s="61">
        <f ca="1">IFERROR(VLOOKUP($A1883,'Hospitalisation Details'!$A:$P,16,0),"")</f>
        <v>30</v>
      </c>
      <c r="D1883" s="69">
        <f ca="1">IFERROR(VLOOKUP($A1883,'Hospitalisation Details'!$A:$P,6,0),"")</f>
        <v>4151.03</v>
      </c>
    </row>
    <row r="1884" spans="1:4" x14ac:dyDescent="0.25">
      <c r="A1884" s="62">
        <f ca="1">VLOOKUP($A1884,'Medical Examinations'!$A:$H,2,FALSE)</f>
        <v>32.4</v>
      </c>
      <c r="B1884" s="35">
        <f ca="1">VLOOKUP($A1884,'Medical Examinations'!$A:$H,3,FALSE)</f>
        <v>5.08</v>
      </c>
      <c r="C1884" s="61">
        <f ca="1">IFERROR(VLOOKUP($A1884,'Hospitalisation Details'!$A:$P,16,0),"")</f>
        <v>30</v>
      </c>
      <c r="D1884" s="69">
        <f ca="1">IFERROR(VLOOKUP($A1884,'Hospitalisation Details'!$A:$P,6,0),"")</f>
        <v>4149.74</v>
      </c>
    </row>
    <row r="1885" spans="1:4" x14ac:dyDescent="0.25">
      <c r="A1885" s="62">
        <f ca="1">VLOOKUP($A1885,'Medical Examinations'!$A:$H,2,FALSE)</f>
        <v>27.93</v>
      </c>
      <c r="B1885" s="35">
        <f ca="1">VLOOKUP($A1885,'Medical Examinations'!$A:$H,3,FALSE)</f>
        <v>5.59</v>
      </c>
      <c r="C1885" s="61">
        <f ca="1">IFERROR(VLOOKUP($A1885,'Hospitalisation Details'!$A:$P,16,0),"")</f>
        <v>30</v>
      </c>
      <c r="D1885" s="69">
        <f ca="1">IFERROR(VLOOKUP($A1885,'Hospitalisation Details'!$A:$P,6,0),"")</f>
        <v>4137.5200000000004</v>
      </c>
    </row>
    <row r="1886" spans="1:4" x14ac:dyDescent="0.25">
      <c r="A1886" s="62">
        <f ca="1">VLOOKUP($A1886,'Medical Examinations'!$A:$H,2,FALSE)</f>
        <v>21.754999999999999</v>
      </c>
      <c r="B1886" s="35">
        <f ca="1">VLOOKUP($A1886,'Medical Examinations'!$A:$H,3,FALSE)</f>
        <v>5.12</v>
      </c>
      <c r="C1886" s="61">
        <f ca="1">IFERROR(VLOOKUP($A1886,'Hospitalisation Details'!$A:$P,16,0),"")</f>
        <v>31</v>
      </c>
      <c r="D1886" s="69">
        <f ca="1">IFERROR(VLOOKUP($A1886,'Hospitalisation Details'!$A:$P,6,0),"")</f>
        <v>4134.08</v>
      </c>
    </row>
    <row r="1887" spans="1:4" x14ac:dyDescent="0.25">
      <c r="A1887" s="62">
        <f ca="1">VLOOKUP($A1887,'Medical Examinations'!$A:$H,2,FALSE)</f>
        <v>25.934999999999999</v>
      </c>
      <c r="B1887" s="35">
        <f ca="1">VLOOKUP($A1887,'Medical Examinations'!$A:$H,3,FALSE)</f>
        <v>4.95</v>
      </c>
      <c r="C1887" s="61">
        <f ca="1">IFERROR(VLOOKUP($A1887,'Hospitalisation Details'!$A:$P,16,0),"")</f>
        <v>28</v>
      </c>
      <c r="D1887" s="69">
        <f ca="1">IFERROR(VLOOKUP($A1887,'Hospitalisation Details'!$A:$P,6,0),"")</f>
        <v>4133.6400000000003</v>
      </c>
    </row>
    <row r="1888" spans="1:4" x14ac:dyDescent="0.25">
      <c r="A1888" s="62">
        <f ca="1">VLOOKUP($A1888,'Medical Examinations'!$A:$H,2,FALSE)</f>
        <v>31.5</v>
      </c>
      <c r="B1888" s="35">
        <f ca="1">VLOOKUP($A1888,'Medical Examinations'!$A:$H,3,FALSE)</f>
        <v>6.16</v>
      </c>
      <c r="C1888" s="61">
        <f ca="1">IFERROR(VLOOKUP($A1888,'Hospitalisation Details'!$A:$P,16,0),"")</f>
        <v>32</v>
      </c>
      <c r="D1888" s="69">
        <f ca="1">IFERROR(VLOOKUP($A1888,'Hospitalisation Details'!$A:$P,6,0),"")</f>
        <v>4076.5</v>
      </c>
    </row>
    <row r="1889" spans="1:4" x14ac:dyDescent="0.25">
      <c r="A1889" s="62">
        <f ca="1">VLOOKUP($A1889,'Medical Examinations'!$A:$H,2,FALSE)</f>
        <v>30.03</v>
      </c>
      <c r="B1889" s="35">
        <f ca="1">VLOOKUP($A1889,'Medical Examinations'!$A:$H,3,FALSE)</f>
        <v>6.41</v>
      </c>
      <c r="C1889" s="61">
        <f ca="1">IFERROR(VLOOKUP($A1889,'Hospitalisation Details'!$A:$P,16,0),"")</f>
        <v>32</v>
      </c>
      <c r="D1889" s="69">
        <f ca="1">IFERROR(VLOOKUP($A1889,'Hospitalisation Details'!$A:$P,6,0),"")</f>
        <v>4074.45</v>
      </c>
    </row>
    <row r="1890" spans="1:4" x14ac:dyDescent="0.25">
      <c r="A1890" s="62">
        <f ca="1">VLOOKUP($A1890,'Medical Examinations'!$A:$H,2,FALSE)</f>
        <v>33.479999999999997</v>
      </c>
      <c r="B1890" s="35">
        <f ca="1">VLOOKUP($A1890,'Medical Examinations'!$A:$H,3,FALSE)</f>
        <v>8.94</v>
      </c>
      <c r="C1890" s="61">
        <f ca="1">IFERROR(VLOOKUP($A1890,'Hospitalisation Details'!$A:$P,16,0),"")</f>
        <v>20</v>
      </c>
      <c r="D1890" s="69">
        <f ca="1">IFERROR(VLOOKUP($A1890,'Hospitalisation Details'!$A:$P,6,0),"")</f>
        <v>4070.51</v>
      </c>
    </row>
    <row r="1891" spans="1:4" x14ac:dyDescent="0.25">
      <c r="A1891" s="62">
        <f ca="1">VLOOKUP($A1891,'Medical Examinations'!$A:$H,2,FALSE)</f>
        <v>16.510000000000002</v>
      </c>
      <c r="B1891" s="35">
        <f ca="1">VLOOKUP($A1891,'Medical Examinations'!$A:$H,3,FALSE)</f>
        <v>4.42</v>
      </c>
      <c r="C1891" s="61">
        <f ca="1">IFERROR(VLOOKUP($A1891,'Hospitalisation Details'!$A:$P,16,0),"")</f>
        <v>39</v>
      </c>
      <c r="D1891" s="69">
        <f ca="1">IFERROR(VLOOKUP($A1891,'Hospitalisation Details'!$A:$P,6,0),"")</f>
        <v>4070.42</v>
      </c>
    </row>
    <row r="1892" spans="1:4" x14ac:dyDescent="0.25">
      <c r="A1892" s="62">
        <f ca="1">VLOOKUP($A1892,'Medical Examinations'!$A:$H,2,FALSE)</f>
        <v>33.155000000000001</v>
      </c>
      <c r="B1892" s="35">
        <f ca="1">VLOOKUP($A1892,'Medical Examinations'!$A:$H,3,FALSE)</f>
        <v>5.3</v>
      </c>
      <c r="C1892" s="61">
        <f ca="1">IFERROR(VLOOKUP($A1892,'Hospitalisation Details'!$A:$P,16,0),"")</f>
        <v>27</v>
      </c>
      <c r="D1892" s="69">
        <f ca="1">IFERROR(VLOOKUP($A1892,'Hospitalisation Details'!$A:$P,6,0),"")</f>
        <v>4058.71</v>
      </c>
    </row>
    <row r="1893" spans="1:4" x14ac:dyDescent="0.25">
      <c r="A1893" s="62">
        <f ca="1">VLOOKUP($A1893,'Medical Examinations'!$A:$H,2,FALSE)</f>
        <v>37.29</v>
      </c>
      <c r="B1893" s="35">
        <f ca="1">VLOOKUP($A1893,'Medical Examinations'!$A:$H,3,FALSE)</f>
        <v>4.6399999999999997</v>
      </c>
      <c r="C1893" s="61">
        <f ca="1">IFERROR(VLOOKUP($A1893,'Hospitalisation Details'!$A:$P,16,0),"")</f>
        <v>29</v>
      </c>
      <c r="D1893" s="69">
        <f ca="1">IFERROR(VLOOKUP($A1893,'Hospitalisation Details'!$A:$P,6,0),"")</f>
        <v>4058.12</v>
      </c>
    </row>
    <row r="1894" spans="1:4" x14ac:dyDescent="0.25">
      <c r="A1894" s="62">
        <f ca="1">VLOOKUP($A1894,'Medical Examinations'!$A:$H,2,FALSE)</f>
        <v>20.23</v>
      </c>
      <c r="B1894" s="35">
        <f ca="1">VLOOKUP($A1894,'Medical Examinations'!$A:$H,3,FALSE)</f>
        <v>6.16</v>
      </c>
      <c r="C1894" s="61">
        <f ca="1">IFERROR(VLOOKUP($A1894,'Hospitalisation Details'!$A:$P,16,0),"")</f>
        <v>34</v>
      </c>
      <c r="D1894" s="69">
        <f ca="1">IFERROR(VLOOKUP($A1894,'Hospitalisation Details'!$A:$P,6,0),"")</f>
        <v>4047.94</v>
      </c>
    </row>
    <row r="1895" spans="1:4" x14ac:dyDescent="0.25">
      <c r="A1895" s="62">
        <f ca="1">VLOOKUP($A1895,'Medical Examinations'!$A:$H,2,FALSE)</f>
        <v>28.975000000000001</v>
      </c>
      <c r="B1895" s="35">
        <f ca="1">VLOOKUP($A1895,'Medical Examinations'!$A:$H,3,FALSE)</f>
        <v>4.12</v>
      </c>
      <c r="C1895" s="61">
        <f ca="1">IFERROR(VLOOKUP($A1895,'Hospitalisation Details'!$A:$P,16,0),"")</f>
        <v>29</v>
      </c>
      <c r="D1895" s="69">
        <f ca="1">IFERROR(VLOOKUP($A1895,'Hospitalisation Details'!$A:$P,6,0),"")</f>
        <v>4040.56</v>
      </c>
    </row>
    <row r="1896" spans="1:4" x14ac:dyDescent="0.25">
      <c r="A1896" s="62">
        <f ca="1">VLOOKUP($A1896,'Medical Examinations'!$A:$H,2,FALSE)</f>
        <v>16.420000000000002</v>
      </c>
      <c r="B1896" s="35">
        <f ca="1">VLOOKUP($A1896,'Medical Examinations'!$A:$H,3,FALSE)</f>
        <v>5.77</v>
      </c>
      <c r="C1896" s="61">
        <f ca="1">IFERROR(VLOOKUP($A1896,'Hospitalisation Details'!$A:$P,16,0),"")</f>
        <v>39</v>
      </c>
      <c r="D1896" s="69">
        <f ca="1">IFERROR(VLOOKUP($A1896,'Hospitalisation Details'!$A:$P,6,0),"")</f>
        <v>4039.9</v>
      </c>
    </row>
    <row r="1897" spans="1:4" x14ac:dyDescent="0.25">
      <c r="A1897" s="62">
        <f ca="1">VLOOKUP($A1897,'Medical Examinations'!$A:$H,2,FALSE)</f>
        <v>17.559999999999999</v>
      </c>
      <c r="B1897" s="35">
        <f ca="1">VLOOKUP($A1897,'Medical Examinations'!$A:$H,3,FALSE)</f>
        <v>6.2</v>
      </c>
      <c r="C1897" s="61">
        <f ca="1">IFERROR(VLOOKUP($A1897,'Hospitalisation Details'!$A:$P,16,0),"")</f>
        <v>38</v>
      </c>
      <c r="D1897" s="69">
        <f ca="1">IFERROR(VLOOKUP($A1897,'Hospitalisation Details'!$A:$P,6,0),"")</f>
        <v>4038.41</v>
      </c>
    </row>
    <row r="1898" spans="1:4" x14ac:dyDescent="0.25">
      <c r="A1898" s="62">
        <f ca="1">VLOOKUP($A1898,'Medical Examinations'!$A:$H,2,FALSE)</f>
        <v>24.13</v>
      </c>
      <c r="B1898" s="35">
        <f ca="1">VLOOKUP($A1898,'Medical Examinations'!$A:$H,3,FALSE)</f>
        <v>4.3899999999999997</v>
      </c>
      <c r="C1898" s="61">
        <f ca="1">IFERROR(VLOOKUP($A1898,'Hospitalisation Details'!$A:$P,16,0),"")</f>
        <v>30</v>
      </c>
      <c r="D1898" s="69">
        <f ca="1">IFERROR(VLOOKUP($A1898,'Hospitalisation Details'!$A:$P,6,0),"")</f>
        <v>4032.24</v>
      </c>
    </row>
    <row r="1899" spans="1:4" x14ac:dyDescent="0.25">
      <c r="A1899" s="62">
        <f ca="1">VLOOKUP($A1899,'Medical Examinations'!$A:$H,2,FALSE)</f>
        <v>19.95</v>
      </c>
      <c r="B1899" s="35">
        <f ca="1">VLOOKUP($A1899,'Medical Examinations'!$A:$H,3,FALSE)</f>
        <v>5.13</v>
      </c>
      <c r="C1899" s="61">
        <f ca="1">IFERROR(VLOOKUP($A1899,'Hospitalisation Details'!$A:$P,16,0),"")</f>
        <v>22</v>
      </c>
      <c r="D1899" s="69">
        <f ca="1">IFERROR(VLOOKUP($A1899,'Hospitalisation Details'!$A:$P,6,0),"")</f>
        <v>4005.42</v>
      </c>
    </row>
    <row r="1900" spans="1:4" x14ac:dyDescent="0.25">
      <c r="A1900" s="62">
        <f ca="1">VLOOKUP($A1900,'Medical Examinations'!$A:$H,2,FALSE)</f>
        <v>21.24</v>
      </c>
      <c r="B1900" s="35">
        <f ca="1">VLOOKUP($A1900,'Medical Examinations'!$A:$H,3,FALSE)</f>
        <v>4.49</v>
      </c>
      <c r="C1900" s="61">
        <f ca="1">IFERROR(VLOOKUP($A1900,'Hospitalisation Details'!$A:$P,16,0),"")</f>
        <v>33</v>
      </c>
      <c r="D1900" s="69">
        <f ca="1">IFERROR(VLOOKUP($A1900,'Hospitalisation Details'!$A:$P,6,0),"")</f>
        <v>4002.36</v>
      </c>
    </row>
    <row r="1901" spans="1:4" x14ac:dyDescent="0.25">
      <c r="A1901" s="62">
        <f ca="1">VLOOKUP($A1901,'Medical Examinations'!$A:$H,2,FALSE)</f>
        <v>44.22</v>
      </c>
      <c r="B1901" s="35">
        <f ca="1">VLOOKUP($A1901,'Medical Examinations'!$A:$H,3,FALSE)</f>
        <v>6.35</v>
      </c>
      <c r="C1901" s="61">
        <f ca="1">IFERROR(VLOOKUP($A1901,'Hospitalisation Details'!$A:$P,16,0),"")</f>
        <v>32</v>
      </c>
      <c r="D1901" s="69">
        <f ca="1">IFERROR(VLOOKUP($A1901,'Hospitalisation Details'!$A:$P,6,0),"")</f>
        <v>3994.18</v>
      </c>
    </row>
    <row r="1902" spans="1:4" x14ac:dyDescent="0.25">
      <c r="A1902" s="62">
        <f ca="1">VLOOKUP($A1902,'Medical Examinations'!$A:$H,2,FALSE)</f>
        <v>41.1</v>
      </c>
      <c r="B1902" s="35">
        <f ca="1">VLOOKUP($A1902,'Medical Examinations'!$A:$H,3,FALSE)</f>
        <v>5.79</v>
      </c>
      <c r="C1902" s="61">
        <f ca="1">IFERROR(VLOOKUP($A1902,'Hospitalisation Details'!$A:$P,16,0),"")</f>
        <v>32</v>
      </c>
      <c r="D1902" s="69">
        <f ca="1">IFERROR(VLOOKUP($A1902,'Hospitalisation Details'!$A:$P,6,0),"")</f>
        <v>3989.84</v>
      </c>
    </row>
    <row r="1903" spans="1:4" x14ac:dyDescent="0.25">
      <c r="A1903" s="62">
        <f ca="1">VLOOKUP($A1903,'Medical Examinations'!$A:$H,2,FALSE)</f>
        <v>34.200000000000003</v>
      </c>
      <c r="B1903" s="35">
        <f ca="1">VLOOKUP($A1903,'Medical Examinations'!$A:$H,3,FALSE)</f>
        <v>4.78</v>
      </c>
      <c r="C1903" s="61">
        <f ca="1">IFERROR(VLOOKUP($A1903,'Hospitalisation Details'!$A:$P,16,0),"")</f>
        <v>26</v>
      </c>
      <c r="D1903" s="69">
        <f ca="1">IFERROR(VLOOKUP($A1903,'Hospitalisation Details'!$A:$P,6,0),"")</f>
        <v>3987.93</v>
      </c>
    </row>
    <row r="1904" spans="1:4" x14ac:dyDescent="0.25">
      <c r="A1904" s="62">
        <f ca="1">VLOOKUP($A1904,'Medical Examinations'!$A:$H,2,FALSE)</f>
        <v>29.92</v>
      </c>
      <c r="B1904" s="35">
        <f ca="1">VLOOKUP($A1904,'Medical Examinations'!$A:$H,3,FALSE)</f>
        <v>6.02</v>
      </c>
      <c r="C1904" s="61">
        <f ca="1">IFERROR(VLOOKUP($A1904,'Hospitalisation Details'!$A:$P,16,0),"")</f>
        <v>26</v>
      </c>
      <c r="D1904" s="69">
        <f ca="1">IFERROR(VLOOKUP($A1904,'Hospitalisation Details'!$A:$P,6,0),"")</f>
        <v>3981.98</v>
      </c>
    </row>
    <row r="1905" spans="1:4" x14ac:dyDescent="0.25">
      <c r="A1905" s="62">
        <f ca="1">VLOOKUP($A1905,'Medical Examinations'!$A:$H,2,FALSE)</f>
        <v>28.93</v>
      </c>
      <c r="B1905" s="35">
        <f ca="1">VLOOKUP($A1905,'Medical Examinations'!$A:$H,3,FALSE)</f>
        <v>4.4400000000000004</v>
      </c>
      <c r="C1905" s="61">
        <f ca="1">IFERROR(VLOOKUP($A1905,'Hospitalisation Details'!$A:$P,16,0),"")</f>
        <v>32</v>
      </c>
      <c r="D1905" s="69">
        <f ca="1">IFERROR(VLOOKUP($A1905,'Hospitalisation Details'!$A:$P,6,0),"")</f>
        <v>3972.92</v>
      </c>
    </row>
    <row r="1906" spans="1:4" x14ac:dyDescent="0.25">
      <c r="A1906" s="62">
        <f ca="1">VLOOKUP($A1906,'Medical Examinations'!$A:$H,2,FALSE)</f>
        <v>31.254999999999999</v>
      </c>
      <c r="B1906" s="35">
        <f ca="1">VLOOKUP($A1906,'Medical Examinations'!$A:$H,3,FALSE)</f>
        <v>5.84</v>
      </c>
      <c r="C1906" s="61">
        <f ca="1">IFERROR(VLOOKUP($A1906,'Hospitalisation Details'!$A:$P,16,0),"")</f>
        <v>27</v>
      </c>
      <c r="D1906" s="69">
        <f ca="1">IFERROR(VLOOKUP($A1906,'Hospitalisation Details'!$A:$P,6,0),"")</f>
        <v>3956.07</v>
      </c>
    </row>
    <row r="1907" spans="1:4" x14ac:dyDescent="0.25">
      <c r="A1907" s="62">
        <f ca="1">VLOOKUP($A1907,'Medical Examinations'!$A:$H,2,FALSE)</f>
        <v>29.83</v>
      </c>
      <c r="B1907" s="35">
        <f ca="1">VLOOKUP($A1907,'Medical Examinations'!$A:$H,3,FALSE)</f>
        <v>5.39</v>
      </c>
      <c r="C1907" s="61">
        <f ca="1">IFERROR(VLOOKUP($A1907,'Hospitalisation Details'!$A:$P,16,0),"")</f>
        <v>23</v>
      </c>
      <c r="D1907" s="69">
        <f ca="1">IFERROR(VLOOKUP($A1907,'Hospitalisation Details'!$A:$P,6,0),"")</f>
        <v>3955.98</v>
      </c>
    </row>
    <row r="1908" spans="1:4" x14ac:dyDescent="0.25">
      <c r="A1908" s="62">
        <f ca="1">VLOOKUP($A1908,'Medical Examinations'!$A:$H,2,FALSE)</f>
        <v>29.59</v>
      </c>
      <c r="B1908" s="35">
        <f ca="1">VLOOKUP($A1908,'Medical Examinations'!$A:$H,3,FALSE)</f>
        <v>6.16</v>
      </c>
      <c r="C1908" s="61">
        <f ca="1">IFERROR(VLOOKUP($A1908,'Hospitalisation Details'!$A:$P,16,0),"")</f>
        <v>29</v>
      </c>
      <c r="D1908" s="69">
        <f ca="1">IFERROR(VLOOKUP($A1908,'Hospitalisation Details'!$A:$P,6,0),"")</f>
        <v>3947.41</v>
      </c>
    </row>
    <row r="1909" spans="1:4" x14ac:dyDescent="0.25">
      <c r="A1909" s="62">
        <f ca="1">VLOOKUP($A1909,'Medical Examinations'!$A:$H,2,FALSE)</f>
        <v>31.16</v>
      </c>
      <c r="B1909" s="35">
        <f ca="1">VLOOKUP($A1909,'Medical Examinations'!$A:$H,3,FALSE)</f>
        <v>4.49</v>
      </c>
      <c r="C1909" s="61">
        <f ca="1">IFERROR(VLOOKUP($A1909,'Hospitalisation Details'!$A:$P,16,0),"")</f>
        <v>29</v>
      </c>
      <c r="D1909" s="69">
        <f ca="1">IFERROR(VLOOKUP($A1909,'Hospitalisation Details'!$A:$P,6,0),"")</f>
        <v>3943.6</v>
      </c>
    </row>
    <row r="1910" spans="1:4" x14ac:dyDescent="0.25">
      <c r="A1910" s="62">
        <f ca="1">VLOOKUP($A1910,'Medical Examinations'!$A:$H,2,FALSE)</f>
        <v>34.21</v>
      </c>
      <c r="B1910" s="35">
        <f ca="1">VLOOKUP($A1910,'Medical Examinations'!$A:$H,3,FALSE)</f>
        <v>4.4800000000000004</v>
      </c>
      <c r="C1910" s="61">
        <f ca="1">IFERROR(VLOOKUP($A1910,'Hospitalisation Details'!$A:$P,16,0),"")</f>
        <v>34</v>
      </c>
      <c r="D1910" s="69">
        <f ca="1">IFERROR(VLOOKUP($A1910,'Hospitalisation Details'!$A:$P,6,0),"")</f>
        <v>3935.18</v>
      </c>
    </row>
    <row r="1911" spans="1:4" x14ac:dyDescent="0.25">
      <c r="A1911" s="62">
        <f ca="1">VLOOKUP($A1911,'Medical Examinations'!$A:$H,2,FALSE)</f>
        <v>34.86</v>
      </c>
      <c r="B1911" s="35">
        <f ca="1">VLOOKUP($A1911,'Medical Examinations'!$A:$H,3,FALSE)</f>
        <v>10.97</v>
      </c>
      <c r="C1911" s="61">
        <f ca="1">IFERROR(VLOOKUP($A1911,'Hospitalisation Details'!$A:$P,16,0),"")</f>
        <v>20</v>
      </c>
      <c r="D1911" s="69">
        <f ca="1">IFERROR(VLOOKUP($A1911,'Hospitalisation Details'!$A:$P,6,0),"")</f>
        <v>3931.51</v>
      </c>
    </row>
    <row r="1912" spans="1:4" x14ac:dyDescent="0.25">
      <c r="A1912" s="62">
        <f ca="1">VLOOKUP($A1912,'Medical Examinations'!$A:$H,2,FALSE)</f>
        <v>34.58</v>
      </c>
      <c r="B1912" s="35">
        <f ca="1">VLOOKUP($A1912,'Medical Examinations'!$A:$H,3,FALSE)</f>
        <v>5.14</v>
      </c>
      <c r="C1912" s="61">
        <f ca="1">IFERROR(VLOOKUP($A1912,'Hospitalisation Details'!$A:$P,16,0),"")</f>
        <v>22</v>
      </c>
      <c r="D1912" s="69">
        <f ca="1">IFERROR(VLOOKUP($A1912,'Hospitalisation Details'!$A:$P,6,0),"")</f>
        <v>3925.76</v>
      </c>
    </row>
    <row r="1913" spans="1:4" x14ac:dyDescent="0.25">
      <c r="A1913" s="62">
        <f ca="1">VLOOKUP($A1913,'Medical Examinations'!$A:$H,2,FALSE)</f>
        <v>17.940000000000001</v>
      </c>
      <c r="B1913" s="35">
        <f ca="1">VLOOKUP($A1913,'Medical Examinations'!$A:$H,3,FALSE)</f>
        <v>5.17</v>
      </c>
      <c r="C1913" s="61">
        <f ca="1">IFERROR(VLOOKUP($A1913,'Hospitalisation Details'!$A:$P,16,0),"")</f>
        <v>37</v>
      </c>
      <c r="D1913" s="69">
        <f ca="1">IFERROR(VLOOKUP($A1913,'Hospitalisation Details'!$A:$P,6,0),"")</f>
        <v>3910.44</v>
      </c>
    </row>
    <row r="1914" spans="1:4" x14ac:dyDescent="0.25">
      <c r="A1914" s="62">
        <f ca="1">VLOOKUP($A1914,'Medical Examinations'!$A:$H,2,FALSE)</f>
        <v>26.8</v>
      </c>
      <c r="B1914" s="35">
        <f ca="1">VLOOKUP($A1914,'Medical Examinations'!$A:$H,3,FALSE)</f>
        <v>6.18</v>
      </c>
      <c r="C1914" s="61">
        <f ca="1">IFERROR(VLOOKUP($A1914,'Hospitalisation Details'!$A:$P,16,0),"")</f>
        <v>25</v>
      </c>
      <c r="D1914" s="69">
        <f ca="1">IFERROR(VLOOKUP($A1914,'Hospitalisation Details'!$A:$P,6,0),"")</f>
        <v>3906.13</v>
      </c>
    </row>
    <row r="1915" spans="1:4" x14ac:dyDescent="0.25">
      <c r="A1915" s="62">
        <f ca="1">VLOOKUP($A1915,'Medical Examinations'!$A:$H,2,FALSE)</f>
        <v>17.690000000000001</v>
      </c>
      <c r="B1915" s="35">
        <f ca="1">VLOOKUP($A1915,'Medical Examinations'!$A:$H,3,FALSE)</f>
        <v>9.07</v>
      </c>
      <c r="C1915" s="61">
        <f ca="1">IFERROR(VLOOKUP($A1915,'Hospitalisation Details'!$A:$P,16,0),"")</f>
        <v>41</v>
      </c>
      <c r="D1915" s="69">
        <f ca="1">IFERROR(VLOOKUP($A1915,'Hospitalisation Details'!$A:$P,6,0),"")</f>
        <v>3902.07</v>
      </c>
    </row>
    <row r="1916" spans="1:4" x14ac:dyDescent="0.25">
      <c r="A1916" s="62">
        <f ca="1">VLOOKUP($A1916,'Medical Examinations'!$A:$H,2,FALSE)</f>
        <v>25.77</v>
      </c>
      <c r="B1916" s="35">
        <f ca="1">VLOOKUP($A1916,'Medical Examinations'!$A:$H,3,FALSE)</f>
        <v>4.43</v>
      </c>
      <c r="C1916" s="61">
        <f ca="1">IFERROR(VLOOKUP($A1916,'Hospitalisation Details'!$A:$P,16,0),"")</f>
        <v>29</v>
      </c>
      <c r="D1916" s="69">
        <f ca="1">IFERROR(VLOOKUP($A1916,'Hospitalisation Details'!$A:$P,6,0),"")</f>
        <v>3898.35</v>
      </c>
    </row>
    <row r="1917" spans="1:4" x14ac:dyDescent="0.25">
      <c r="A1917" s="62">
        <f ca="1">VLOOKUP($A1917,'Medical Examinations'!$A:$H,2,FALSE)</f>
        <v>34.46</v>
      </c>
      <c r="B1917" s="35">
        <f ca="1">VLOOKUP($A1917,'Medical Examinations'!$A:$H,3,FALSE)</f>
        <v>4.17</v>
      </c>
      <c r="C1917" s="61">
        <f ca="1">IFERROR(VLOOKUP($A1917,'Hospitalisation Details'!$A:$P,16,0),"")</f>
        <v>18</v>
      </c>
      <c r="D1917" s="69">
        <f ca="1">IFERROR(VLOOKUP($A1917,'Hospitalisation Details'!$A:$P,6,0),"")</f>
        <v>3889.2</v>
      </c>
    </row>
    <row r="1918" spans="1:4" x14ac:dyDescent="0.25">
      <c r="A1918" s="62">
        <f ca="1">VLOOKUP($A1918,'Medical Examinations'!$A:$H,2,FALSE)</f>
        <v>30.875</v>
      </c>
      <c r="B1918" s="35">
        <f ca="1">VLOOKUP($A1918,'Medical Examinations'!$A:$H,3,FALSE)</f>
        <v>4.95</v>
      </c>
      <c r="C1918" s="61">
        <f ca="1">IFERROR(VLOOKUP($A1918,'Hospitalisation Details'!$A:$P,16,0),"")</f>
        <v>26</v>
      </c>
      <c r="D1918" s="69">
        <f ca="1">IFERROR(VLOOKUP($A1918,'Hospitalisation Details'!$A:$P,6,0),"")</f>
        <v>3877.3</v>
      </c>
    </row>
    <row r="1919" spans="1:4" x14ac:dyDescent="0.25">
      <c r="A1919" s="62">
        <f ca="1">VLOOKUP($A1919,'Medical Examinations'!$A:$H,2,FALSE)</f>
        <v>39.49</v>
      </c>
      <c r="B1919" s="35">
        <f ca="1">VLOOKUP($A1919,'Medical Examinations'!$A:$H,3,FALSE)</f>
        <v>5.13</v>
      </c>
      <c r="C1919" s="61">
        <f ca="1">IFERROR(VLOOKUP($A1919,'Hospitalisation Details'!$A:$P,16,0),"")</f>
        <v>31</v>
      </c>
      <c r="D1919" s="69">
        <f ca="1">IFERROR(VLOOKUP($A1919,'Hospitalisation Details'!$A:$P,6,0),"")</f>
        <v>3875.73</v>
      </c>
    </row>
    <row r="1920" spans="1:4" x14ac:dyDescent="0.25">
      <c r="A1920" s="62">
        <f ca="1">VLOOKUP($A1920,'Medical Examinations'!$A:$H,2,FALSE)</f>
        <v>28.88</v>
      </c>
      <c r="B1920" s="35">
        <f ca="1">VLOOKUP($A1920,'Medical Examinations'!$A:$H,3,FALSE)</f>
        <v>4.0999999999999996</v>
      </c>
      <c r="C1920" s="61">
        <f ca="1">IFERROR(VLOOKUP($A1920,'Hospitalisation Details'!$A:$P,16,0),"")</f>
        <v>32</v>
      </c>
      <c r="D1920" s="69">
        <f ca="1">IFERROR(VLOOKUP($A1920,'Hospitalisation Details'!$A:$P,6,0),"")</f>
        <v>3866.86</v>
      </c>
    </row>
    <row r="1921" spans="1:4" x14ac:dyDescent="0.25">
      <c r="A1921" s="62">
        <f ca="1">VLOOKUP($A1921,'Medical Examinations'!$A:$H,2,FALSE)</f>
        <v>20.234999999999999</v>
      </c>
      <c r="B1921" s="35">
        <f ca="1">VLOOKUP($A1921,'Medical Examinations'!$A:$H,3,FALSE)</f>
        <v>5.01</v>
      </c>
      <c r="C1921" s="61">
        <f ca="1">IFERROR(VLOOKUP($A1921,'Hospitalisation Details'!$A:$P,16,0),"")</f>
        <v>21</v>
      </c>
      <c r="D1921" s="69">
        <f ca="1">IFERROR(VLOOKUP($A1921,'Hospitalisation Details'!$A:$P,6,0),"")</f>
        <v>3861.21</v>
      </c>
    </row>
    <row r="1922" spans="1:4" x14ac:dyDescent="0.25">
      <c r="A1922" s="62">
        <f ca="1">VLOOKUP($A1922,'Medical Examinations'!$A:$H,2,FALSE)</f>
        <v>30.67</v>
      </c>
      <c r="B1922" s="35">
        <f ca="1">VLOOKUP($A1922,'Medical Examinations'!$A:$H,3,FALSE)</f>
        <v>5.09</v>
      </c>
      <c r="C1922" s="61">
        <f ca="1">IFERROR(VLOOKUP($A1922,'Hospitalisation Details'!$A:$P,16,0),"")</f>
        <v>22</v>
      </c>
      <c r="D1922" s="69">
        <f ca="1">IFERROR(VLOOKUP($A1922,'Hospitalisation Details'!$A:$P,6,0),"")</f>
        <v>3858.51</v>
      </c>
    </row>
    <row r="1923" spans="1:4" x14ac:dyDescent="0.25">
      <c r="A1923" s="62">
        <f ca="1">VLOOKUP($A1923,'Medical Examinations'!$A:$H,2,FALSE)</f>
        <v>30.875</v>
      </c>
      <c r="B1923" s="35">
        <f ca="1">VLOOKUP($A1923,'Medical Examinations'!$A:$H,3,FALSE)</f>
        <v>6.49</v>
      </c>
      <c r="C1923" s="61">
        <f ca="1">IFERROR(VLOOKUP($A1923,'Hospitalisation Details'!$A:$P,16,0),"")</f>
        <v>31</v>
      </c>
      <c r="D1923" s="69">
        <f ca="1">IFERROR(VLOOKUP($A1923,'Hospitalisation Details'!$A:$P,6,0),"")</f>
        <v>3857.76</v>
      </c>
    </row>
    <row r="1924" spans="1:4" x14ac:dyDescent="0.25">
      <c r="A1924" s="62">
        <f ca="1">VLOOKUP($A1924,'Medical Examinations'!$A:$H,2,FALSE)</f>
        <v>23.8</v>
      </c>
      <c r="B1924" s="35">
        <f ca="1">VLOOKUP($A1924,'Medical Examinations'!$A:$H,3,FALSE)</f>
        <v>4.08</v>
      </c>
      <c r="C1924" s="61">
        <f ca="1">IFERROR(VLOOKUP($A1924,'Hospitalisation Details'!$A:$P,16,0),"")</f>
        <v>28</v>
      </c>
      <c r="D1924" s="69">
        <f ca="1">IFERROR(VLOOKUP($A1924,'Hospitalisation Details'!$A:$P,6,0),"")</f>
        <v>3847.67</v>
      </c>
    </row>
    <row r="1925" spans="1:4" x14ac:dyDescent="0.25">
      <c r="A1925" s="62">
        <f ca="1">VLOOKUP($A1925,'Medical Examinations'!$A:$H,2,FALSE)</f>
        <v>15.37</v>
      </c>
      <c r="B1925" s="35">
        <f ca="1">VLOOKUP($A1925,'Medical Examinations'!$A:$H,3,FALSE)</f>
        <v>8.6300000000000008</v>
      </c>
      <c r="C1925" s="61">
        <f ca="1">IFERROR(VLOOKUP($A1925,'Hospitalisation Details'!$A:$P,16,0),"")</f>
        <v>41</v>
      </c>
      <c r="D1925" s="69">
        <f ca="1">IFERROR(VLOOKUP($A1925,'Hospitalisation Details'!$A:$P,6,0),"")</f>
        <v>3797.2</v>
      </c>
    </row>
    <row r="1926" spans="1:4" x14ac:dyDescent="0.25">
      <c r="A1926" s="62">
        <f ca="1">VLOOKUP($A1926,'Medical Examinations'!$A:$H,2,FALSE)</f>
        <v>30.4</v>
      </c>
      <c r="B1926" s="35">
        <f ca="1">VLOOKUP($A1926,'Medical Examinations'!$A:$H,3,FALSE)</f>
        <v>5.28</v>
      </c>
      <c r="C1926" s="61">
        <f ca="1">IFERROR(VLOOKUP($A1926,'Hospitalisation Details'!$A:$P,16,0),"")</f>
        <v>23</v>
      </c>
      <c r="D1926" s="69">
        <f ca="1">IFERROR(VLOOKUP($A1926,'Hospitalisation Details'!$A:$P,6,0),"")</f>
        <v>3796.36</v>
      </c>
    </row>
    <row r="1927" spans="1:4" x14ac:dyDescent="0.25">
      <c r="A1927" s="62">
        <f ca="1">VLOOKUP($A1927,'Medical Examinations'!$A:$H,2,FALSE)</f>
        <v>19.48</v>
      </c>
      <c r="B1927" s="35">
        <f ca="1">VLOOKUP($A1927,'Medical Examinations'!$A:$H,3,FALSE)</f>
        <v>5.63</v>
      </c>
      <c r="C1927" s="61">
        <f ca="1">IFERROR(VLOOKUP($A1927,'Hospitalisation Details'!$A:$P,16,0),"")</f>
        <v>34</v>
      </c>
      <c r="D1927" s="69">
        <f ca="1">IFERROR(VLOOKUP($A1927,'Hospitalisation Details'!$A:$P,6,0),"")</f>
        <v>3793.55</v>
      </c>
    </row>
    <row r="1928" spans="1:4" x14ac:dyDescent="0.25">
      <c r="A1928" s="62">
        <f ca="1">VLOOKUP($A1928,'Medical Examinations'!$A:$H,2,FALSE)</f>
        <v>16.96</v>
      </c>
      <c r="B1928" s="35">
        <f ca="1">VLOOKUP($A1928,'Medical Examinations'!$A:$H,3,FALSE)</f>
        <v>11.47</v>
      </c>
      <c r="C1928" s="61">
        <f ca="1">IFERROR(VLOOKUP($A1928,'Hospitalisation Details'!$A:$P,16,0),"")</f>
        <v>41</v>
      </c>
      <c r="D1928" s="69">
        <f ca="1">IFERROR(VLOOKUP($A1928,'Hospitalisation Details'!$A:$P,6,0),"")</f>
        <v>3785.77</v>
      </c>
    </row>
    <row r="1929" spans="1:4" x14ac:dyDescent="0.25">
      <c r="A1929" s="62">
        <f ca="1">VLOOKUP($A1929,'Medical Examinations'!$A:$H,2,FALSE)</f>
        <v>19.05</v>
      </c>
      <c r="B1929" s="35">
        <f ca="1">VLOOKUP($A1929,'Medical Examinations'!$A:$H,3,FALSE)</f>
        <v>4.92</v>
      </c>
      <c r="C1929" s="61">
        <f ca="1">IFERROR(VLOOKUP($A1929,'Hospitalisation Details'!$A:$P,16,0),"")</f>
        <v>35</v>
      </c>
      <c r="D1929" s="69">
        <f ca="1">IFERROR(VLOOKUP($A1929,'Hospitalisation Details'!$A:$P,6,0),"")</f>
        <v>3773.23</v>
      </c>
    </row>
    <row r="1930" spans="1:4" x14ac:dyDescent="0.25">
      <c r="A1930" s="62">
        <f ca="1">VLOOKUP($A1930,'Medical Examinations'!$A:$H,2,FALSE)</f>
        <v>37.619999999999997</v>
      </c>
      <c r="B1930" s="35">
        <f ca="1">VLOOKUP($A1930,'Medical Examinations'!$A:$H,3,FALSE)</f>
        <v>4.18</v>
      </c>
      <c r="C1930" s="61">
        <f ca="1">IFERROR(VLOOKUP($A1930,'Hospitalisation Details'!$A:$P,16,0),"")</f>
        <v>28</v>
      </c>
      <c r="D1930" s="69">
        <f ca="1">IFERROR(VLOOKUP($A1930,'Hospitalisation Details'!$A:$P,6,0),"")</f>
        <v>3766.88</v>
      </c>
    </row>
    <row r="1931" spans="1:4" x14ac:dyDescent="0.25">
      <c r="A1931" s="62">
        <f ca="1">VLOOKUP($A1931,'Medical Examinations'!$A:$H,2,FALSE)</f>
        <v>29.1</v>
      </c>
      <c r="B1931" s="35">
        <f ca="1">VLOOKUP($A1931,'Medical Examinations'!$A:$H,3,FALSE)</f>
        <v>4.67</v>
      </c>
      <c r="C1931" s="61">
        <f ca="1">IFERROR(VLOOKUP($A1931,'Hospitalisation Details'!$A:$P,16,0),"")</f>
        <v>31</v>
      </c>
      <c r="D1931" s="69">
        <f ca="1">IFERROR(VLOOKUP($A1931,'Hospitalisation Details'!$A:$P,6,0),"")</f>
        <v>3761.29</v>
      </c>
    </row>
    <row r="1932" spans="1:4" x14ac:dyDescent="0.25">
      <c r="A1932" s="62">
        <f ca="1">VLOOKUP($A1932,'Medical Examinations'!$A:$H,2,FALSE)</f>
        <v>26.62</v>
      </c>
      <c r="B1932" s="35">
        <f ca="1">VLOOKUP($A1932,'Medical Examinations'!$A:$H,3,FALSE)</f>
        <v>6.24</v>
      </c>
      <c r="C1932" s="61">
        <f ca="1">IFERROR(VLOOKUP($A1932,'Hospitalisation Details'!$A:$P,16,0),"")</f>
        <v>31</v>
      </c>
      <c r="D1932" s="69">
        <f ca="1">IFERROR(VLOOKUP($A1932,'Hospitalisation Details'!$A:$P,6,0),"")</f>
        <v>3757.84</v>
      </c>
    </row>
    <row r="1933" spans="1:4" x14ac:dyDescent="0.25">
      <c r="A1933" s="62">
        <f ca="1">VLOOKUP($A1933,'Medical Examinations'!$A:$H,2,FALSE)</f>
        <v>25.74</v>
      </c>
      <c r="B1933" s="35">
        <f ca="1">VLOOKUP($A1933,'Medical Examinations'!$A:$H,3,FALSE)</f>
        <v>5.99</v>
      </c>
      <c r="C1933" s="61">
        <f ca="1">IFERROR(VLOOKUP($A1933,'Hospitalisation Details'!$A:$P,16,0),"")</f>
        <v>31</v>
      </c>
      <c r="D1933" s="69">
        <f ca="1">IFERROR(VLOOKUP($A1933,'Hospitalisation Details'!$A:$P,6,0),"")</f>
        <v>3756.62</v>
      </c>
    </row>
    <row r="1934" spans="1:4" x14ac:dyDescent="0.25">
      <c r="A1934" s="62">
        <f ca="1">VLOOKUP($A1934,'Medical Examinations'!$A:$H,2,FALSE)</f>
        <v>18.22</v>
      </c>
      <c r="B1934" s="35">
        <f ca="1">VLOOKUP($A1934,'Medical Examinations'!$A:$H,3,FALSE)</f>
        <v>10.27</v>
      </c>
      <c r="C1934" s="61">
        <f ca="1">IFERROR(VLOOKUP($A1934,'Hospitalisation Details'!$A:$P,16,0),"")</f>
        <v>36</v>
      </c>
      <c r="D1934" s="69">
        <f ca="1">IFERROR(VLOOKUP($A1934,'Hospitalisation Details'!$A:$P,6,0),"")</f>
        <v>3748.56</v>
      </c>
    </row>
    <row r="1935" spans="1:4" x14ac:dyDescent="0.25">
      <c r="A1935" s="62">
        <f ca="1">VLOOKUP($A1935,'Medical Examinations'!$A:$H,2,FALSE)</f>
        <v>26.03</v>
      </c>
      <c r="B1935" s="35">
        <f ca="1">VLOOKUP($A1935,'Medical Examinations'!$A:$H,3,FALSE)</f>
        <v>5.97</v>
      </c>
      <c r="C1935" s="61">
        <f ca="1">IFERROR(VLOOKUP($A1935,'Hospitalisation Details'!$A:$P,16,0),"")</f>
        <v>29</v>
      </c>
      <c r="D1935" s="69">
        <f ca="1">IFERROR(VLOOKUP($A1935,'Hospitalisation Details'!$A:$P,6,0),"")</f>
        <v>3736.46</v>
      </c>
    </row>
    <row r="1936" spans="1:4" x14ac:dyDescent="0.25">
      <c r="A1936" s="62">
        <f ca="1">VLOOKUP($A1936,'Medical Examinations'!$A:$H,2,FALSE)</f>
        <v>17.29</v>
      </c>
      <c r="B1936" s="35">
        <f ca="1">VLOOKUP($A1936,'Medical Examinations'!$A:$H,3,FALSE)</f>
        <v>4.9800000000000004</v>
      </c>
      <c r="C1936" s="61">
        <f ca="1">IFERROR(VLOOKUP($A1936,'Hospitalisation Details'!$A:$P,16,0),"")</f>
        <v>28</v>
      </c>
      <c r="D1936" s="69">
        <f ca="1">IFERROR(VLOOKUP($A1936,'Hospitalisation Details'!$A:$P,6,0),"")</f>
        <v>3732.63</v>
      </c>
    </row>
    <row r="1937" spans="1:4" x14ac:dyDescent="0.25">
      <c r="A1937" s="62">
        <f ca="1">VLOOKUP($A1937,'Medical Examinations'!$A:$H,2,FALSE)</f>
        <v>18.170000000000002</v>
      </c>
      <c r="B1937" s="35">
        <f ca="1">VLOOKUP($A1937,'Medical Examinations'!$A:$H,3,FALSE)</f>
        <v>6.91</v>
      </c>
      <c r="C1937" s="61">
        <f ca="1">IFERROR(VLOOKUP($A1937,'Hospitalisation Details'!$A:$P,16,0),"")</f>
        <v>36</v>
      </c>
      <c r="D1937" s="69">
        <f ca="1">IFERROR(VLOOKUP($A1937,'Hospitalisation Details'!$A:$P,6,0),"")</f>
        <v>3731.6</v>
      </c>
    </row>
    <row r="1938" spans="1:4" x14ac:dyDescent="0.25">
      <c r="A1938" s="62">
        <f ca="1">VLOOKUP($A1938,'Medical Examinations'!$A:$H,2,FALSE)</f>
        <v>32.54</v>
      </c>
      <c r="B1938" s="35">
        <f ca="1">VLOOKUP($A1938,'Medical Examinations'!$A:$H,3,FALSE)</f>
        <v>6.38</v>
      </c>
      <c r="C1938" s="61">
        <f ca="1">IFERROR(VLOOKUP($A1938,'Hospitalisation Details'!$A:$P,16,0),"")</f>
        <v>18</v>
      </c>
      <c r="D1938" s="69">
        <f ca="1">IFERROR(VLOOKUP($A1938,'Hospitalisation Details'!$A:$P,6,0),"")</f>
        <v>3722.23</v>
      </c>
    </row>
    <row r="1939" spans="1:4" x14ac:dyDescent="0.25">
      <c r="A1939" s="62">
        <f ca="1">VLOOKUP($A1939,'Medical Examinations'!$A:$H,2,FALSE)</f>
        <v>30.25</v>
      </c>
      <c r="B1939" s="35">
        <f ca="1">VLOOKUP($A1939,'Medical Examinations'!$A:$H,3,FALSE)</f>
        <v>4.7699999999999996</v>
      </c>
      <c r="C1939" s="61">
        <f ca="1">IFERROR(VLOOKUP($A1939,'Hospitalisation Details'!$A:$P,16,0),"")</f>
        <v>33</v>
      </c>
      <c r="D1939" s="69">
        <f ca="1">IFERROR(VLOOKUP($A1939,'Hospitalisation Details'!$A:$P,6,0),"")</f>
        <v>3704.35</v>
      </c>
    </row>
    <row r="1940" spans="1:4" x14ac:dyDescent="0.25">
      <c r="A1940" s="62">
        <f ca="1">VLOOKUP($A1940,'Medical Examinations'!$A:$H,2,FALSE)</f>
        <v>19.59</v>
      </c>
      <c r="B1940" s="35">
        <f ca="1">VLOOKUP($A1940,'Medical Examinations'!$A:$H,3,FALSE)</f>
        <v>6.04</v>
      </c>
      <c r="C1940" s="61">
        <f ca="1">IFERROR(VLOOKUP($A1940,'Hospitalisation Details'!$A:$P,16,0),"")</f>
        <v>34</v>
      </c>
      <c r="D1940" s="69">
        <f ca="1">IFERROR(VLOOKUP($A1940,'Hospitalisation Details'!$A:$P,6,0),"")</f>
        <v>3699.54</v>
      </c>
    </row>
    <row r="1941" spans="1:4" x14ac:dyDescent="0.25">
      <c r="A1941" s="62">
        <f ca="1">VLOOKUP($A1941,'Medical Examinations'!$A:$H,2,FALSE)</f>
        <v>45.9</v>
      </c>
      <c r="B1941" s="35">
        <f ca="1">VLOOKUP($A1941,'Medical Examinations'!$A:$H,3,FALSE)</f>
        <v>4.3</v>
      </c>
      <c r="C1941" s="61">
        <f ca="1">IFERROR(VLOOKUP($A1941,'Hospitalisation Details'!$A:$P,16,0),"")</f>
        <v>27</v>
      </c>
      <c r="D1941" s="69">
        <f ca="1">IFERROR(VLOOKUP($A1941,'Hospitalisation Details'!$A:$P,6,0),"")</f>
        <v>3693.43</v>
      </c>
    </row>
    <row r="1942" spans="1:4" x14ac:dyDescent="0.25">
      <c r="A1942" s="62">
        <f ca="1">VLOOKUP($A1942,'Medical Examinations'!$A:$H,2,FALSE)</f>
        <v>17.059999999999999</v>
      </c>
      <c r="B1942" s="35">
        <f ca="1">VLOOKUP($A1942,'Medical Examinations'!$A:$H,3,FALSE)</f>
        <v>8.75</v>
      </c>
      <c r="C1942" s="61">
        <f ca="1">IFERROR(VLOOKUP($A1942,'Hospitalisation Details'!$A:$P,16,0),"")</f>
        <v>41</v>
      </c>
      <c r="D1942" s="69">
        <f ca="1">IFERROR(VLOOKUP($A1942,'Hospitalisation Details'!$A:$P,6,0),"")</f>
        <v>3688.38</v>
      </c>
    </row>
    <row r="1943" spans="1:4" x14ac:dyDescent="0.25">
      <c r="A1943" s="62">
        <f ca="1">VLOOKUP($A1943,'Medical Examinations'!$A:$H,2,FALSE)</f>
        <v>32.07</v>
      </c>
      <c r="B1943" s="35">
        <f ca="1">VLOOKUP($A1943,'Medical Examinations'!$A:$H,3,FALSE)</f>
        <v>5.25</v>
      </c>
      <c r="C1943" s="61">
        <f ca="1">IFERROR(VLOOKUP($A1943,'Hospitalisation Details'!$A:$P,16,0),"")</f>
        <v>19</v>
      </c>
      <c r="D1943" s="69">
        <f ca="1">IFERROR(VLOOKUP($A1943,'Hospitalisation Details'!$A:$P,6,0),"")</f>
        <v>3688.35</v>
      </c>
    </row>
    <row r="1944" spans="1:4" x14ac:dyDescent="0.25">
      <c r="A1944" s="62">
        <f ca="1">VLOOKUP($A1944,'Medical Examinations'!$A:$H,2,FALSE)</f>
        <v>16.5</v>
      </c>
      <c r="B1944" s="35">
        <f ca="1">VLOOKUP($A1944,'Medical Examinations'!$A:$H,3,FALSE)</f>
        <v>5.03</v>
      </c>
      <c r="C1944" s="61">
        <f ca="1">IFERROR(VLOOKUP($A1944,'Hospitalisation Details'!$A:$P,16,0),"")</f>
        <v>38</v>
      </c>
      <c r="D1944" s="69">
        <f ca="1">IFERROR(VLOOKUP($A1944,'Hospitalisation Details'!$A:$P,6,0),"")</f>
        <v>3678.86</v>
      </c>
    </row>
    <row r="1945" spans="1:4" x14ac:dyDescent="0.25">
      <c r="A1945" s="62">
        <f ca="1">VLOOKUP($A1945,'Medical Examinations'!$A:$H,2,FALSE)</f>
        <v>31.4</v>
      </c>
      <c r="B1945" s="35">
        <f ca="1">VLOOKUP($A1945,'Medical Examinations'!$A:$H,3,FALSE)</f>
        <v>5.88</v>
      </c>
      <c r="C1945" s="61">
        <f ca="1">IFERROR(VLOOKUP($A1945,'Hospitalisation Details'!$A:$P,16,0),"")</f>
        <v>30</v>
      </c>
      <c r="D1945" s="69">
        <f ca="1">IFERROR(VLOOKUP($A1945,'Hospitalisation Details'!$A:$P,6,0),"")</f>
        <v>3659.35</v>
      </c>
    </row>
    <row r="1946" spans="1:4" x14ac:dyDescent="0.25">
      <c r="A1946" s="62">
        <f ca="1">VLOOKUP($A1946,'Medical Examinations'!$A:$H,2,FALSE)</f>
        <v>20.36</v>
      </c>
      <c r="B1946" s="35">
        <f ca="1">VLOOKUP($A1946,'Medical Examinations'!$A:$H,3,FALSE)</f>
        <v>4.49</v>
      </c>
      <c r="C1946" s="61">
        <f ca="1">IFERROR(VLOOKUP($A1946,'Hospitalisation Details'!$A:$P,16,0),"")</f>
        <v>32</v>
      </c>
      <c r="D1946" s="69">
        <f ca="1">IFERROR(VLOOKUP($A1946,'Hospitalisation Details'!$A:$P,6,0),"")</f>
        <v>3653.29</v>
      </c>
    </row>
    <row r="1947" spans="1:4" x14ac:dyDescent="0.25">
      <c r="A1947" s="62">
        <f ca="1">VLOOKUP($A1947,'Medical Examinations'!$A:$H,2,FALSE)</f>
        <v>25.46</v>
      </c>
      <c r="B1947" s="35">
        <f ca="1">VLOOKUP($A1947,'Medical Examinations'!$A:$H,3,FALSE)</f>
        <v>4.1399999999999997</v>
      </c>
      <c r="C1947" s="61">
        <f ca="1">IFERROR(VLOOKUP($A1947,'Hospitalisation Details'!$A:$P,16,0),"")</f>
        <v>30</v>
      </c>
      <c r="D1947" s="69">
        <f ca="1">IFERROR(VLOOKUP($A1947,'Hospitalisation Details'!$A:$P,6,0),"")</f>
        <v>3645.09</v>
      </c>
    </row>
    <row r="1948" spans="1:4" x14ac:dyDescent="0.25">
      <c r="A1948" s="62">
        <f ca="1">VLOOKUP($A1948,'Medical Examinations'!$A:$H,2,FALSE)</f>
        <v>17.09</v>
      </c>
      <c r="B1948" s="35">
        <f ca="1">VLOOKUP($A1948,'Medical Examinations'!$A:$H,3,FALSE)</f>
        <v>5.8</v>
      </c>
      <c r="C1948" s="61">
        <f ca="1">IFERROR(VLOOKUP($A1948,'Hospitalisation Details'!$A:$P,16,0),"")</f>
        <v>37</v>
      </c>
      <c r="D1948" s="69">
        <f ca="1">IFERROR(VLOOKUP($A1948,'Hospitalisation Details'!$A:$P,6,0),"")</f>
        <v>3622.13</v>
      </c>
    </row>
    <row r="1949" spans="1:4" x14ac:dyDescent="0.25">
      <c r="A1949" s="62">
        <f ca="1">VLOOKUP($A1949,'Medical Examinations'!$A:$H,2,FALSE)</f>
        <v>20.83</v>
      </c>
      <c r="B1949" s="35">
        <f ca="1">VLOOKUP($A1949,'Medical Examinations'!$A:$H,3,FALSE)</f>
        <v>5.12</v>
      </c>
      <c r="C1949" s="61">
        <f ca="1">IFERROR(VLOOKUP($A1949,'Hospitalisation Details'!$A:$P,16,0),"")</f>
        <v>32</v>
      </c>
      <c r="D1949" s="69">
        <f ca="1">IFERROR(VLOOKUP($A1949,'Hospitalisation Details'!$A:$P,6,0),"")</f>
        <v>3606.43</v>
      </c>
    </row>
    <row r="1950" spans="1:4" x14ac:dyDescent="0.25">
      <c r="A1950" s="62">
        <f ca="1">VLOOKUP($A1950,'Medical Examinations'!$A:$H,2,FALSE)</f>
        <v>18.920000000000002</v>
      </c>
      <c r="B1950" s="35">
        <f ca="1">VLOOKUP($A1950,'Medical Examinations'!$A:$H,3,FALSE)</f>
        <v>5.98</v>
      </c>
      <c r="C1950" s="61">
        <f ca="1">IFERROR(VLOOKUP($A1950,'Hospitalisation Details'!$A:$P,16,0),"")</f>
        <v>34</v>
      </c>
      <c r="D1950" s="69">
        <f ca="1">IFERROR(VLOOKUP($A1950,'Hospitalisation Details'!$A:$P,6,0),"")</f>
        <v>3603.6</v>
      </c>
    </row>
    <row r="1951" spans="1:4" x14ac:dyDescent="0.25">
      <c r="A1951" s="62">
        <f ca="1">VLOOKUP($A1951,'Medical Examinations'!$A:$H,2,FALSE)</f>
        <v>37.1</v>
      </c>
      <c r="B1951" s="35">
        <f ca="1">VLOOKUP($A1951,'Medical Examinations'!$A:$H,3,FALSE)</f>
        <v>5.46</v>
      </c>
      <c r="C1951" s="61">
        <f ca="1">IFERROR(VLOOKUP($A1951,'Hospitalisation Details'!$A:$P,16,0),"")</f>
        <v>23</v>
      </c>
      <c r="D1951" s="69">
        <f ca="1">IFERROR(VLOOKUP($A1951,'Hospitalisation Details'!$A:$P,6,0),"")</f>
        <v>3597.6</v>
      </c>
    </row>
    <row r="1952" spans="1:4" x14ac:dyDescent="0.25">
      <c r="A1952" s="62">
        <f ca="1">VLOOKUP($A1952,'Medical Examinations'!$A:$H,2,FALSE)</f>
        <v>22.515000000000001</v>
      </c>
      <c r="B1952" s="35">
        <f ca="1">VLOOKUP($A1952,'Medical Examinations'!$A:$H,3,FALSE)</f>
        <v>4.91</v>
      </c>
      <c r="C1952" s="61">
        <f ca="1">IFERROR(VLOOKUP($A1952,'Hospitalisation Details'!$A:$P,16,0),"")</f>
        <v>25</v>
      </c>
      <c r="D1952" s="69">
        <f ca="1">IFERROR(VLOOKUP($A1952,'Hospitalisation Details'!$A:$P,6,0),"")</f>
        <v>3594.17</v>
      </c>
    </row>
    <row r="1953" spans="1:4" x14ac:dyDescent="0.25">
      <c r="A1953" s="62">
        <f ca="1">VLOOKUP($A1953,'Medical Examinations'!$A:$H,2,FALSE)</f>
        <v>32.700000000000003</v>
      </c>
      <c r="B1953" s="35">
        <f ca="1">VLOOKUP($A1953,'Medical Examinations'!$A:$H,3,FALSE)</f>
        <v>4.66</v>
      </c>
      <c r="C1953" s="61">
        <f ca="1">IFERROR(VLOOKUP($A1953,'Hospitalisation Details'!$A:$P,16,0),"")</f>
        <v>24</v>
      </c>
      <c r="D1953" s="69">
        <f ca="1">IFERROR(VLOOKUP($A1953,'Hospitalisation Details'!$A:$P,6,0),"")</f>
        <v>3591.48</v>
      </c>
    </row>
    <row r="1954" spans="1:4" x14ac:dyDescent="0.25">
      <c r="A1954" s="62">
        <f ca="1">VLOOKUP($A1954,'Medical Examinations'!$A:$H,2,FALSE)</f>
        <v>17.75</v>
      </c>
      <c r="B1954" s="35">
        <f ca="1">VLOOKUP($A1954,'Medical Examinations'!$A:$H,3,FALSE)</f>
        <v>6.8</v>
      </c>
      <c r="C1954" s="61">
        <f ca="1">IFERROR(VLOOKUP($A1954,'Hospitalisation Details'!$A:$P,16,0),"")</f>
        <v>36</v>
      </c>
      <c r="D1954" s="69">
        <f ca="1">IFERROR(VLOOKUP($A1954,'Hospitalisation Details'!$A:$P,6,0),"")</f>
        <v>3589.14</v>
      </c>
    </row>
    <row r="1955" spans="1:4" x14ac:dyDescent="0.25">
      <c r="A1955" s="62">
        <f ca="1">VLOOKUP($A1955,'Medical Examinations'!$A:$H,2,FALSE)</f>
        <v>33.630000000000003</v>
      </c>
      <c r="B1955" s="35">
        <f ca="1">VLOOKUP($A1955,'Medical Examinations'!$A:$H,3,FALSE)</f>
        <v>4.47</v>
      </c>
      <c r="C1955" s="61">
        <f ca="1">IFERROR(VLOOKUP($A1955,'Hospitalisation Details'!$A:$P,16,0),"")</f>
        <v>21</v>
      </c>
      <c r="D1955" s="69">
        <f ca="1">IFERROR(VLOOKUP($A1955,'Hospitalisation Details'!$A:$P,6,0),"")</f>
        <v>3579.83</v>
      </c>
    </row>
    <row r="1956" spans="1:4" x14ac:dyDescent="0.25">
      <c r="A1956" s="62">
        <f ca="1">VLOOKUP($A1956,'Medical Examinations'!$A:$H,2,FALSE)</f>
        <v>34.799999999999997</v>
      </c>
      <c r="B1956" s="35">
        <f ca="1">VLOOKUP($A1956,'Medical Examinations'!$A:$H,3,FALSE)</f>
        <v>4.08</v>
      </c>
      <c r="C1956" s="61">
        <f ca="1">IFERROR(VLOOKUP($A1956,'Hospitalisation Details'!$A:$P,16,0),"")</f>
        <v>27</v>
      </c>
      <c r="D1956" s="69">
        <f ca="1">IFERROR(VLOOKUP($A1956,'Hospitalisation Details'!$A:$P,6,0),"")</f>
        <v>3578</v>
      </c>
    </row>
    <row r="1957" spans="1:4" x14ac:dyDescent="0.25">
      <c r="A1957" s="62">
        <f ca="1">VLOOKUP($A1957,'Medical Examinations'!$A:$H,2,FALSE)</f>
        <v>16.809999999999999</v>
      </c>
      <c r="B1957" s="35">
        <f ca="1">VLOOKUP($A1957,'Medical Examinations'!$A:$H,3,FALSE)</f>
        <v>5.51</v>
      </c>
      <c r="C1957" s="61">
        <f ca="1">IFERROR(VLOOKUP($A1957,'Hospitalisation Details'!$A:$P,16,0),"")</f>
        <v>34</v>
      </c>
      <c r="D1957" s="69">
        <f ca="1">IFERROR(VLOOKUP($A1957,'Hospitalisation Details'!$A:$P,6,0),"")</f>
        <v>3569.96</v>
      </c>
    </row>
    <row r="1958" spans="1:4" x14ac:dyDescent="0.25">
      <c r="A1958" s="62">
        <f ca="1">VLOOKUP($A1958,'Medical Examinations'!$A:$H,2,FALSE)</f>
        <v>16.690000000000001</v>
      </c>
      <c r="B1958" s="35">
        <f ca="1">VLOOKUP($A1958,'Medical Examinations'!$A:$H,3,FALSE)</f>
        <v>8.4</v>
      </c>
      <c r="C1958" s="61">
        <f ca="1">IFERROR(VLOOKUP($A1958,'Hospitalisation Details'!$A:$P,16,0),"")</f>
        <v>41</v>
      </c>
      <c r="D1958" s="69">
        <f ca="1">IFERROR(VLOOKUP($A1958,'Hospitalisation Details'!$A:$P,6,0),"")</f>
        <v>3562.87</v>
      </c>
    </row>
    <row r="1959" spans="1:4" x14ac:dyDescent="0.25">
      <c r="A1959" s="62">
        <f ca="1">VLOOKUP($A1959,'Medical Examinations'!$A:$H,2,FALSE)</f>
        <v>23.21</v>
      </c>
      <c r="B1959" s="35">
        <f ca="1">VLOOKUP($A1959,'Medical Examinations'!$A:$H,3,FALSE)</f>
        <v>5.14</v>
      </c>
      <c r="C1959" s="61">
        <f ca="1">IFERROR(VLOOKUP($A1959,'Hospitalisation Details'!$A:$P,16,0),"")</f>
        <v>27</v>
      </c>
      <c r="D1959" s="69">
        <f ca="1">IFERROR(VLOOKUP($A1959,'Hospitalisation Details'!$A:$P,6,0),"")</f>
        <v>3561.89</v>
      </c>
    </row>
    <row r="1960" spans="1:4" x14ac:dyDescent="0.25">
      <c r="A1960" s="62">
        <f ca="1">VLOOKUP($A1960,'Medical Examinations'!$A:$H,2,FALSE)</f>
        <v>25.175000000000001</v>
      </c>
      <c r="B1960" s="35">
        <f ca="1">VLOOKUP($A1960,'Medical Examinations'!$A:$H,3,FALSE)</f>
        <v>5.21</v>
      </c>
      <c r="C1960" s="61">
        <f ca="1">IFERROR(VLOOKUP($A1960,'Hospitalisation Details'!$A:$P,16,0),"")</f>
        <v>27</v>
      </c>
      <c r="D1960" s="69">
        <f ca="1">IFERROR(VLOOKUP($A1960,'Hospitalisation Details'!$A:$P,6,0),"")</f>
        <v>3558.62</v>
      </c>
    </row>
    <row r="1961" spans="1:4" x14ac:dyDescent="0.25">
      <c r="A1961" s="62">
        <f ca="1">VLOOKUP($A1961,'Medical Examinations'!$A:$H,2,FALSE)</f>
        <v>34.770000000000003</v>
      </c>
      <c r="B1961" s="35">
        <f ca="1">VLOOKUP($A1961,'Medical Examinations'!$A:$H,3,FALSE)</f>
        <v>6.23</v>
      </c>
      <c r="C1961" s="61">
        <f ca="1">IFERROR(VLOOKUP($A1961,'Hospitalisation Details'!$A:$P,16,0),"")</f>
        <v>28</v>
      </c>
      <c r="D1961" s="69">
        <f ca="1">IFERROR(VLOOKUP($A1961,'Hospitalisation Details'!$A:$P,6,0),"")</f>
        <v>3556.92</v>
      </c>
    </row>
    <row r="1962" spans="1:4" x14ac:dyDescent="0.25">
      <c r="A1962" s="62">
        <f ca="1">VLOOKUP($A1962,'Medical Examinations'!$A:$H,2,FALSE)</f>
        <v>27.7</v>
      </c>
      <c r="B1962" s="35">
        <f ca="1">VLOOKUP($A1962,'Medical Examinations'!$A:$H,3,FALSE)</f>
        <v>5.6</v>
      </c>
      <c r="C1962" s="61">
        <f ca="1">IFERROR(VLOOKUP($A1962,'Hospitalisation Details'!$A:$P,16,0),"")</f>
        <v>30</v>
      </c>
      <c r="D1962" s="69">
        <f ca="1">IFERROR(VLOOKUP($A1962,'Hospitalisation Details'!$A:$P,6,0),"")</f>
        <v>3554.2</v>
      </c>
    </row>
    <row r="1963" spans="1:4" x14ac:dyDescent="0.25">
      <c r="A1963" s="62">
        <f ca="1">VLOOKUP($A1963,'Medical Examinations'!$A:$H,2,FALSE)</f>
        <v>19.12</v>
      </c>
      <c r="B1963" s="35">
        <f ca="1">VLOOKUP($A1963,'Medical Examinations'!$A:$H,3,FALSE)</f>
        <v>4.72</v>
      </c>
      <c r="C1963" s="61">
        <f ca="1">IFERROR(VLOOKUP($A1963,'Hospitalisation Details'!$A:$P,16,0),"")</f>
        <v>34</v>
      </c>
      <c r="D1963" s="69">
        <f ca="1">IFERROR(VLOOKUP($A1963,'Hospitalisation Details'!$A:$P,6,0),"")</f>
        <v>3540.12</v>
      </c>
    </row>
    <row r="1964" spans="1:4" x14ac:dyDescent="0.25">
      <c r="A1964" s="62">
        <f ca="1">VLOOKUP($A1964,'Medical Examinations'!$A:$H,2,FALSE)</f>
        <v>32.67</v>
      </c>
      <c r="B1964" s="35">
        <f ca="1">VLOOKUP($A1964,'Medical Examinations'!$A:$H,3,FALSE)</f>
        <v>4.67</v>
      </c>
      <c r="C1964" s="61">
        <f ca="1">IFERROR(VLOOKUP($A1964,'Hospitalisation Details'!$A:$P,16,0),"")</f>
        <v>19</v>
      </c>
      <c r="D1964" s="69">
        <f ca="1">IFERROR(VLOOKUP($A1964,'Hospitalisation Details'!$A:$P,6,0),"")</f>
        <v>3538.9</v>
      </c>
    </row>
    <row r="1965" spans="1:4" x14ac:dyDescent="0.25">
      <c r="A1965" s="62">
        <f ca="1">VLOOKUP($A1965,'Medical Examinations'!$A:$H,2,FALSE)</f>
        <v>28.5</v>
      </c>
      <c r="B1965" s="35">
        <f ca="1">VLOOKUP($A1965,'Medical Examinations'!$A:$H,3,FALSE)</f>
        <v>6.11</v>
      </c>
      <c r="C1965" s="61">
        <f ca="1">IFERROR(VLOOKUP($A1965,'Hospitalisation Details'!$A:$P,16,0),"")</f>
        <v>24</v>
      </c>
      <c r="D1965" s="69">
        <f ca="1">IFERROR(VLOOKUP($A1965,'Hospitalisation Details'!$A:$P,6,0),"")</f>
        <v>3537.7</v>
      </c>
    </row>
    <row r="1966" spans="1:4" x14ac:dyDescent="0.25">
      <c r="A1966" s="62">
        <f ca="1">VLOOKUP($A1966,'Medical Examinations'!$A:$H,2,FALSE)</f>
        <v>39.270000000000003</v>
      </c>
      <c r="B1966" s="35">
        <f ca="1">VLOOKUP($A1966,'Medical Examinations'!$A:$H,3,FALSE)</f>
        <v>6.25</v>
      </c>
      <c r="C1966" s="61">
        <f ca="1">IFERROR(VLOOKUP($A1966,'Hospitalisation Details'!$A:$P,16,0),"")</f>
        <v>23</v>
      </c>
      <c r="D1966" s="69">
        <f ca="1">IFERROR(VLOOKUP($A1966,'Hospitalisation Details'!$A:$P,6,0),"")</f>
        <v>3500.61</v>
      </c>
    </row>
    <row r="1967" spans="1:4" x14ac:dyDescent="0.25">
      <c r="A1967" s="62">
        <f ca="1">VLOOKUP($A1967,'Medical Examinations'!$A:$H,2,FALSE)</f>
        <v>32.49</v>
      </c>
      <c r="B1967" s="35">
        <f ca="1">VLOOKUP($A1967,'Medical Examinations'!$A:$H,3,FALSE)</f>
        <v>4</v>
      </c>
      <c r="C1967" s="61">
        <f ca="1">IFERROR(VLOOKUP($A1967,'Hospitalisation Details'!$A:$P,16,0),"")</f>
        <v>26</v>
      </c>
      <c r="D1967" s="69">
        <f ca="1">IFERROR(VLOOKUP($A1967,'Hospitalisation Details'!$A:$P,6,0),"")</f>
        <v>3490.55</v>
      </c>
    </row>
    <row r="1968" spans="1:4" x14ac:dyDescent="0.25">
      <c r="A1968" s="62">
        <f ca="1">VLOOKUP($A1968,'Medical Examinations'!$A:$H,2,FALSE)</f>
        <v>23.7</v>
      </c>
      <c r="B1968" s="35">
        <f ca="1">VLOOKUP($A1968,'Medical Examinations'!$A:$H,3,FALSE)</f>
        <v>5.55</v>
      </c>
      <c r="C1968" s="61">
        <f ca="1">IFERROR(VLOOKUP($A1968,'Hospitalisation Details'!$A:$P,16,0),"")</f>
        <v>26</v>
      </c>
      <c r="D1968" s="69">
        <f ca="1">IFERROR(VLOOKUP($A1968,'Hospitalisation Details'!$A:$P,6,0),"")</f>
        <v>3484.33</v>
      </c>
    </row>
    <row r="1969" spans="1:4" x14ac:dyDescent="0.25">
      <c r="A1969" s="62">
        <f ca="1">VLOOKUP($A1969,'Medical Examinations'!$A:$H,2,FALSE)</f>
        <v>30.4</v>
      </c>
      <c r="B1969" s="35">
        <f ca="1">VLOOKUP($A1969,'Medical Examinations'!$A:$H,3,FALSE)</f>
        <v>5.95</v>
      </c>
      <c r="C1969" s="61">
        <f ca="1">IFERROR(VLOOKUP($A1969,'Hospitalisation Details'!$A:$P,16,0),"")</f>
        <v>18</v>
      </c>
      <c r="D1969" s="69">
        <f ca="1">IFERROR(VLOOKUP($A1969,'Hospitalisation Details'!$A:$P,6,0),"")</f>
        <v>3481.87</v>
      </c>
    </row>
    <row r="1970" spans="1:4" x14ac:dyDescent="0.25">
      <c r="A1970" s="62">
        <f ca="1">VLOOKUP($A1970,'Medical Examinations'!$A:$H,2,FALSE)</f>
        <v>38.94</v>
      </c>
      <c r="B1970" s="35">
        <f ca="1">VLOOKUP($A1970,'Medical Examinations'!$A:$H,3,FALSE)</f>
        <v>4.3600000000000003</v>
      </c>
      <c r="C1970" s="61">
        <f ca="1">IFERROR(VLOOKUP($A1970,'Hospitalisation Details'!$A:$P,16,0),"")</f>
        <v>29</v>
      </c>
      <c r="D1970" s="69">
        <f ca="1">IFERROR(VLOOKUP($A1970,'Hospitalisation Details'!$A:$P,6,0),"")</f>
        <v>3471.41</v>
      </c>
    </row>
    <row r="1971" spans="1:4" x14ac:dyDescent="0.25">
      <c r="A1971" s="62">
        <f ca="1">VLOOKUP($A1971,'Medical Examinations'!$A:$H,2,FALSE)</f>
        <v>31.02</v>
      </c>
      <c r="B1971" s="35">
        <f ca="1">VLOOKUP($A1971,'Medical Examinations'!$A:$H,3,FALSE)</f>
        <v>4.84</v>
      </c>
      <c r="C1971" s="61">
        <f ca="1">IFERROR(VLOOKUP($A1971,'Hospitalisation Details'!$A:$P,16,0),"")</f>
        <v>19</v>
      </c>
      <c r="D1971" s="69">
        <f ca="1">IFERROR(VLOOKUP($A1971,'Hospitalisation Details'!$A:$P,6,0),"")</f>
        <v>3463.51</v>
      </c>
    </row>
    <row r="1972" spans="1:4" x14ac:dyDescent="0.25">
      <c r="A1972" s="62">
        <f ca="1">VLOOKUP($A1972,'Medical Examinations'!$A:$H,2,FALSE)</f>
        <v>17.5</v>
      </c>
      <c r="B1972" s="35">
        <f ca="1">VLOOKUP($A1972,'Medical Examinations'!$A:$H,3,FALSE)</f>
        <v>4.5599999999999996</v>
      </c>
      <c r="C1972" s="61">
        <f ca="1">IFERROR(VLOOKUP($A1972,'Hospitalisation Details'!$A:$P,16,0),"")</f>
        <v>35</v>
      </c>
      <c r="D1972" s="69">
        <f ca="1">IFERROR(VLOOKUP($A1972,'Hospitalisation Details'!$A:$P,6,0),"")</f>
        <v>3453.77</v>
      </c>
    </row>
    <row r="1973" spans="1:4" x14ac:dyDescent="0.25">
      <c r="A1973" s="62">
        <f ca="1">VLOOKUP($A1973,'Medical Examinations'!$A:$H,2,FALSE)</f>
        <v>34.799999999999997</v>
      </c>
      <c r="B1973" s="35">
        <f ca="1">VLOOKUP($A1973,'Medical Examinations'!$A:$H,3,FALSE)</f>
        <v>4.42</v>
      </c>
      <c r="C1973" s="61">
        <f ca="1">IFERROR(VLOOKUP($A1973,'Hospitalisation Details'!$A:$P,16,0),"")</f>
        <v>22</v>
      </c>
      <c r="D1973" s="69">
        <f ca="1">IFERROR(VLOOKUP($A1973,'Hospitalisation Details'!$A:$P,6,0),"")</f>
        <v>3443.06</v>
      </c>
    </row>
    <row r="1974" spans="1:4" x14ac:dyDescent="0.25">
      <c r="A1974" s="62">
        <f ca="1">VLOOKUP($A1974,'Medical Examinations'!$A:$H,2,FALSE)</f>
        <v>17.3</v>
      </c>
      <c r="B1974" s="35">
        <f ca="1">VLOOKUP($A1974,'Medical Examinations'!$A:$H,3,FALSE)</f>
        <v>7.66</v>
      </c>
      <c r="C1974" s="61">
        <f ca="1">IFERROR(VLOOKUP($A1974,'Hospitalisation Details'!$A:$P,16,0),"")</f>
        <v>36</v>
      </c>
      <c r="D1974" s="69">
        <f ca="1">IFERROR(VLOOKUP($A1974,'Hospitalisation Details'!$A:$P,6,0),"")</f>
        <v>3436.5</v>
      </c>
    </row>
    <row r="1975" spans="1:4" x14ac:dyDescent="0.25">
      <c r="A1975" s="62">
        <f ca="1">VLOOKUP($A1975,'Medical Examinations'!$A:$H,2,FALSE)</f>
        <v>32.25</v>
      </c>
      <c r="B1975" s="35">
        <f ca="1">VLOOKUP($A1975,'Medical Examinations'!$A:$H,3,FALSE)</f>
        <v>5.2</v>
      </c>
      <c r="C1975" s="61">
        <f ca="1">IFERROR(VLOOKUP($A1975,'Hospitalisation Details'!$A:$P,16,0),"")</f>
        <v>21</v>
      </c>
      <c r="D1975" s="69">
        <f ca="1">IFERROR(VLOOKUP($A1975,'Hospitalisation Details'!$A:$P,6,0),"")</f>
        <v>3434.38</v>
      </c>
    </row>
    <row r="1976" spans="1:4" x14ac:dyDescent="0.25">
      <c r="A1976" s="62">
        <f ca="1">VLOOKUP($A1976,'Medical Examinations'!$A:$H,2,FALSE)</f>
        <v>42.4</v>
      </c>
      <c r="B1976" s="35">
        <f ca="1">VLOOKUP($A1976,'Medical Examinations'!$A:$H,3,FALSE)</f>
        <v>5.53</v>
      </c>
      <c r="C1976" s="61">
        <f ca="1">IFERROR(VLOOKUP($A1976,'Hospitalisation Details'!$A:$P,16,0),"")</f>
        <v>26</v>
      </c>
      <c r="D1976" s="69">
        <f ca="1">IFERROR(VLOOKUP($A1976,'Hospitalisation Details'!$A:$P,6,0),"")</f>
        <v>3410.32</v>
      </c>
    </row>
    <row r="1977" spans="1:4" x14ac:dyDescent="0.25">
      <c r="A1977" s="62">
        <f ca="1">VLOOKUP($A1977,'Medical Examinations'!$A:$H,2,FALSE)</f>
        <v>38.664999999999999</v>
      </c>
      <c r="B1977" s="35">
        <f ca="1">VLOOKUP($A1977,'Medical Examinations'!$A:$H,3,FALSE)</f>
        <v>4.8600000000000003</v>
      </c>
      <c r="C1977" s="61">
        <f ca="1">IFERROR(VLOOKUP($A1977,'Hospitalisation Details'!$A:$P,16,0),"")</f>
        <v>18</v>
      </c>
      <c r="D1977" s="69">
        <f ca="1">IFERROR(VLOOKUP($A1977,'Hospitalisation Details'!$A:$P,6,0),"")</f>
        <v>3393.36</v>
      </c>
    </row>
    <row r="1978" spans="1:4" x14ac:dyDescent="0.25">
      <c r="A1978" s="62">
        <f ca="1">VLOOKUP($A1978,'Medical Examinations'!$A:$H,2,FALSE)</f>
        <v>29.92</v>
      </c>
      <c r="B1978" s="35">
        <f ca="1">VLOOKUP($A1978,'Medical Examinations'!$A:$H,3,FALSE)</f>
        <v>5.49</v>
      </c>
      <c r="C1978" s="61">
        <f ca="1">IFERROR(VLOOKUP($A1978,'Hospitalisation Details'!$A:$P,16,0),"")</f>
        <v>26</v>
      </c>
      <c r="D1978" s="69">
        <f ca="1">IFERROR(VLOOKUP($A1978,'Hospitalisation Details'!$A:$P,6,0),"")</f>
        <v>3392.98</v>
      </c>
    </row>
    <row r="1979" spans="1:4" x14ac:dyDescent="0.25">
      <c r="A1979" s="62">
        <f ca="1">VLOOKUP($A1979,'Medical Examinations'!$A:$H,2,FALSE)</f>
        <v>29.48</v>
      </c>
      <c r="B1979" s="35">
        <f ca="1">VLOOKUP($A1979,'Medical Examinations'!$A:$H,3,FALSE)</f>
        <v>4.09</v>
      </c>
      <c r="C1979" s="61">
        <f ca="1">IFERROR(VLOOKUP($A1979,'Hospitalisation Details'!$A:$P,16,0),"")</f>
        <v>26</v>
      </c>
      <c r="D1979" s="69">
        <f ca="1">IFERROR(VLOOKUP($A1979,'Hospitalisation Details'!$A:$P,6,0),"")</f>
        <v>3392.37</v>
      </c>
    </row>
    <row r="1980" spans="1:4" x14ac:dyDescent="0.25">
      <c r="A1980" s="62">
        <f ca="1">VLOOKUP($A1980,'Medical Examinations'!$A:$H,2,FALSE)</f>
        <v>28.785</v>
      </c>
      <c r="B1980" s="35">
        <f ca="1">VLOOKUP($A1980,'Medical Examinations'!$A:$H,3,FALSE)</f>
        <v>4.3099999999999996</v>
      </c>
      <c r="C1980" s="61">
        <f ca="1">IFERROR(VLOOKUP($A1980,'Hospitalisation Details'!$A:$P,16,0),"")</f>
        <v>26</v>
      </c>
      <c r="D1980" s="69">
        <f ca="1">IFERROR(VLOOKUP($A1980,'Hospitalisation Details'!$A:$P,6,0),"")</f>
        <v>3385.4</v>
      </c>
    </row>
    <row r="1981" spans="1:4" x14ac:dyDescent="0.25">
      <c r="A1981" s="62">
        <f ca="1">VLOOKUP($A1981,'Medical Examinations'!$A:$H,2,FALSE)</f>
        <v>19.8</v>
      </c>
      <c r="B1981" s="35">
        <f ca="1">VLOOKUP($A1981,'Medical Examinations'!$A:$H,3,FALSE)</f>
        <v>4</v>
      </c>
      <c r="C1981" s="61">
        <f ca="1">IFERROR(VLOOKUP($A1981,'Hospitalisation Details'!$A:$P,16,0),"")</f>
        <v>26</v>
      </c>
      <c r="D1981" s="69">
        <f ca="1">IFERROR(VLOOKUP($A1981,'Hospitalisation Details'!$A:$P,6,0),"")</f>
        <v>3378.91</v>
      </c>
    </row>
    <row r="1982" spans="1:4" x14ac:dyDescent="0.25">
      <c r="A1982" s="62">
        <f ca="1">VLOOKUP($A1982,'Medical Examinations'!$A:$H,2,FALSE)</f>
        <v>35.53</v>
      </c>
      <c r="B1982" s="35">
        <f ca="1">VLOOKUP($A1982,'Medical Examinations'!$A:$H,3,FALSE)</f>
        <v>4.68</v>
      </c>
      <c r="C1982" s="61">
        <f ca="1">IFERROR(VLOOKUP($A1982,'Hospitalisation Details'!$A:$P,16,0),"")</f>
        <v>29</v>
      </c>
      <c r="D1982" s="69">
        <f ca="1">IFERROR(VLOOKUP($A1982,'Hospitalisation Details'!$A:$P,6,0),"")</f>
        <v>3366.67</v>
      </c>
    </row>
    <row r="1983" spans="1:4" x14ac:dyDescent="0.25">
      <c r="A1983" s="62">
        <f ca="1">VLOOKUP($A1983,'Medical Examinations'!$A:$H,2,FALSE)</f>
        <v>21.47</v>
      </c>
      <c r="B1983" s="35">
        <f ca="1">VLOOKUP($A1983,'Medical Examinations'!$A:$H,3,FALSE)</f>
        <v>4.0199999999999996</v>
      </c>
      <c r="C1983" s="61">
        <f ca="1">IFERROR(VLOOKUP($A1983,'Hospitalisation Details'!$A:$P,16,0),"")</f>
        <v>27</v>
      </c>
      <c r="D1983" s="69">
        <f ca="1">IFERROR(VLOOKUP($A1983,'Hospitalisation Details'!$A:$P,6,0),"")</f>
        <v>3353.47</v>
      </c>
    </row>
    <row r="1984" spans="1:4" x14ac:dyDescent="0.25">
      <c r="A1984" s="62">
        <f ca="1">VLOOKUP($A1984,'Medical Examinations'!$A:$H,2,FALSE)</f>
        <v>25.9</v>
      </c>
      <c r="B1984" s="35">
        <f ca="1">VLOOKUP($A1984,'Medical Examinations'!$A:$H,3,FALSE)</f>
        <v>5.12</v>
      </c>
      <c r="C1984" s="61">
        <f ca="1">IFERROR(VLOOKUP($A1984,'Hospitalisation Details'!$A:$P,16,0),"")</f>
        <v>29</v>
      </c>
      <c r="D1984" s="69">
        <f ca="1">IFERROR(VLOOKUP($A1984,'Hospitalisation Details'!$A:$P,6,0),"")</f>
        <v>3353.28</v>
      </c>
    </row>
    <row r="1985" spans="1:4" x14ac:dyDescent="0.25">
      <c r="A1985" s="62">
        <f ca="1">VLOOKUP($A1985,'Medical Examinations'!$A:$H,2,FALSE)</f>
        <v>20.81</v>
      </c>
      <c r="B1985" s="35">
        <f ca="1">VLOOKUP($A1985,'Medical Examinations'!$A:$H,3,FALSE)</f>
        <v>5.52</v>
      </c>
      <c r="C1985" s="61">
        <f ca="1">IFERROR(VLOOKUP($A1985,'Hospitalisation Details'!$A:$P,16,0),"")</f>
        <v>31</v>
      </c>
      <c r="D1985" s="69">
        <f ca="1">IFERROR(VLOOKUP($A1985,'Hospitalisation Details'!$A:$P,6,0),"")</f>
        <v>3342.79</v>
      </c>
    </row>
    <row r="1986" spans="1:4" x14ac:dyDescent="0.25">
      <c r="A1986" s="62">
        <f ca="1">VLOOKUP($A1986,'Medical Examinations'!$A:$H,2,FALSE)</f>
        <v>25.84</v>
      </c>
      <c r="B1986" s="35">
        <f ca="1">VLOOKUP($A1986,'Medical Examinations'!$A:$H,3,FALSE)</f>
        <v>5.81</v>
      </c>
      <c r="C1986" s="61">
        <f ca="1">IFERROR(VLOOKUP($A1986,'Hospitalisation Details'!$A:$P,16,0),"")</f>
        <v>25</v>
      </c>
      <c r="D1986" s="69">
        <f ca="1">IFERROR(VLOOKUP($A1986,'Hospitalisation Details'!$A:$P,6,0),"")</f>
        <v>3309.79</v>
      </c>
    </row>
    <row r="1987" spans="1:4" x14ac:dyDescent="0.25">
      <c r="A1987" s="62">
        <f ca="1">VLOOKUP($A1987,'Medical Examinations'!$A:$H,2,FALSE)</f>
        <v>30.95</v>
      </c>
      <c r="B1987" s="35">
        <f ca="1">VLOOKUP($A1987,'Medical Examinations'!$A:$H,3,FALSE)</f>
        <v>5.16</v>
      </c>
      <c r="C1987" s="61">
        <f ca="1">IFERROR(VLOOKUP($A1987,'Hospitalisation Details'!$A:$P,16,0),"")</f>
        <v>19</v>
      </c>
      <c r="D1987" s="69">
        <f ca="1">IFERROR(VLOOKUP($A1987,'Hospitalisation Details'!$A:$P,6,0),"")</f>
        <v>3308.46</v>
      </c>
    </row>
    <row r="1988" spans="1:4" x14ac:dyDescent="0.25">
      <c r="A1988" s="62">
        <f ca="1">VLOOKUP($A1988,'Medical Examinations'!$A:$H,2,FALSE)</f>
        <v>30.54</v>
      </c>
      <c r="B1988" s="35">
        <f ca="1">VLOOKUP($A1988,'Medical Examinations'!$A:$H,3,FALSE)</f>
        <v>5</v>
      </c>
      <c r="C1988" s="61">
        <f ca="1">IFERROR(VLOOKUP($A1988,'Hospitalisation Details'!$A:$P,16,0),"")</f>
        <v>19</v>
      </c>
      <c r="D1988" s="69">
        <f ca="1">IFERROR(VLOOKUP($A1988,'Hospitalisation Details'!$A:$P,6,0),"")</f>
        <v>3300.7</v>
      </c>
    </row>
    <row r="1989" spans="1:4" x14ac:dyDescent="0.25">
      <c r="A1989" s="62">
        <f ca="1">VLOOKUP($A1989,'Medical Examinations'!$A:$H,2,FALSE)</f>
        <v>33.914999999999999</v>
      </c>
      <c r="B1989" s="35">
        <f ca="1">VLOOKUP($A1989,'Medical Examinations'!$A:$H,3,FALSE)</f>
        <v>5.84</v>
      </c>
      <c r="C1989" s="61">
        <f ca="1">IFERROR(VLOOKUP($A1989,'Hospitalisation Details'!$A:$P,16,0),"")</f>
        <v>26</v>
      </c>
      <c r="D1989" s="69">
        <f ca="1">IFERROR(VLOOKUP($A1989,'Hospitalisation Details'!$A:$P,6,0),"")</f>
        <v>3292.53</v>
      </c>
    </row>
    <row r="1990" spans="1:4" x14ac:dyDescent="0.25">
      <c r="A1990" s="62">
        <f ca="1">VLOOKUP($A1990,'Medical Examinations'!$A:$H,2,FALSE)</f>
        <v>33.31</v>
      </c>
      <c r="B1990" s="35">
        <f ca="1">VLOOKUP($A1990,'Medical Examinations'!$A:$H,3,FALSE)</f>
        <v>4.1900000000000004</v>
      </c>
      <c r="C1990" s="61">
        <f ca="1">IFERROR(VLOOKUP($A1990,'Hospitalisation Details'!$A:$P,16,0),"")</f>
        <v>19</v>
      </c>
      <c r="D1990" s="69">
        <f ca="1">IFERROR(VLOOKUP($A1990,'Hospitalisation Details'!$A:$P,6,0),"")</f>
        <v>3280.22</v>
      </c>
    </row>
    <row r="1991" spans="1:4" x14ac:dyDescent="0.25">
      <c r="A1991" s="62">
        <f ca="1">VLOOKUP($A1991,'Medical Examinations'!$A:$H,2,FALSE)</f>
        <v>25.745000000000001</v>
      </c>
      <c r="B1991" s="35">
        <f ca="1">VLOOKUP($A1991,'Medical Examinations'!$A:$H,3,FALSE)</f>
        <v>4.62</v>
      </c>
      <c r="C1991" s="61">
        <f ca="1">IFERROR(VLOOKUP($A1991,'Hospitalisation Details'!$A:$P,16,0),"")</f>
        <v>21</v>
      </c>
      <c r="D1991" s="69">
        <f ca="1">IFERROR(VLOOKUP($A1991,'Hospitalisation Details'!$A:$P,6,0),"")</f>
        <v>3279.87</v>
      </c>
    </row>
    <row r="1992" spans="1:4" x14ac:dyDescent="0.25">
      <c r="A1992" s="62">
        <f ca="1">VLOOKUP($A1992,'Medical Examinations'!$A:$H,2,FALSE)</f>
        <v>37.1</v>
      </c>
      <c r="B1992" s="35">
        <f ca="1">VLOOKUP($A1992,'Medical Examinations'!$A:$H,3,FALSE)</f>
        <v>6.24</v>
      </c>
      <c r="C1992" s="61">
        <f ca="1">IFERROR(VLOOKUP($A1992,'Hospitalisation Details'!$A:$P,16,0),"")</f>
        <v>28</v>
      </c>
      <c r="D1992" s="69">
        <f ca="1">IFERROR(VLOOKUP($A1992,'Hospitalisation Details'!$A:$P,6,0),"")</f>
        <v>3277.16</v>
      </c>
    </row>
    <row r="1993" spans="1:4" x14ac:dyDescent="0.25">
      <c r="A1993" s="62">
        <f ca="1">VLOOKUP($A1993,'Medical Examinations'!$A:$H,2,FALSE)</f>
        <v>35.435000000000002</v>
      </c>
      <c r="B1993" s="35">
        <f ca="1">VLOOKUP($A1993,'Medical Examinations'!$A:$H,3,FALSE)</f>
        <v>5.81</v>
      </c>
      <c r="C1993" s="61">
        <f ca="1">IFERROR(VLOOKUP($A1993,'Hospitalisation Details'!$A:$P,16,0),"")</f>
        <v>28</v>
      </c>
      <c r="D1993" s="69">
        <f ca="1">IFERROR(VLOOKUP($A1993,'Hospitalisation Details'!$A:$P,6,0),"")</f>
        <v>3268.85</v>
      </c>
    </row>
    <row r="1994" spans="1:4" x14ac:dyDescent="0.25">
      <c r="A1994" s="62">
        <f ca="1">VLOOKUP($A1994,'Medical Examinations'!$A:$H,2,FALSE)</f>
        <v>20.399999999999999</v>
      </c>
      <c r="B1994" s="35">
        <f ca="1">VLOOKUP($A1994,'Medical Examinations'!$A:$H,3,FALSE)</f>
        <v>4.83</v>
      </c>
      <c r="C1994" s="61">
        <f ca="1">IFERROR(VLOOKUP($A1994,'Hospitalisation Details'!$A:$P,16,0),"")</f>
        <v>31</v>
      </c>
      <c r="D1994" s="69">
        <f ca="1">IFERROR(VLOOKUP($A1994,'Hospitalisation Details'!$A:$P,6,0),"")</f>
        <v>3260.2</v>
      </c>
    </row>
    <row r="1995" spans="1:4" x14ac:dyDescent="0.25">
      <c r="A1995" s="62">
        <f ca="1">VLOOKUP($A1995,'Medical Examinations'!$A:$H,2,FALSE)</f>
        <v>42.13</v>
      </c>
      <c r="B1995" s="35">
        <f ca="1">VLOOKUP($A1995,'Medical Examinations'!$A:$H,3,FALSE)</f>
        <v>5.72</v>
      </c>
      <c r="C1995" s="61">
        <f ca="1">IFERROR(VLOOKUP($A1995,'Hospitalisation Details'!$A:$P,16,0),"")</f>
        <v>25</v>
      </c>
      <c r="D1995" s="69">
        <f ca="1">IFERROR(VLOOKUP($A1995,'Hospitalisation Details'!$A:$P,6,0),"")</f>
        <v>3238.44</v>
      </c>
    </row>
    <row r="1996" spans="1:4" x14ac:dyDescent="0.25">
      <c r="A1996" s="62">
        <f ca="1">VLOOKUP($A1996,'Medical Examinations'!$A:$H,2,FALSE)</f>
        <v>33.99</v>
      </c>
      <c r="B1996" s="35">
        <f ca="1">VLOOKUP($A1996,'Medical Examinations'!$A:$H,3,FALSE)</f>
        <v>4.83</v>
      </c>
      <c r="C1996" s="61">
        <f ca="1">IFERROR(VLOOKUP($A1996,'Hospitalisation Details'!$A:$P,16,0),"")</f>
        <v>25</v>
      </c>
      <c r="D1996" s="69">
        <f ca="1">IFERROR(VLOOKUP($A1996,'Hospitalisation Details'!$A:$P,6,0),"")</f>
        <v>3227.12</v>
      </c>
    </row>
    <row r="1997" spans="1:4" x14ac:dyDescent="0.25">
      <c r="A1997" s="62">
        <f ca="1">VLOOKUP($A1997,'Medical Examinations'!$A:$H,2,FALSE)</f>
        <v>28.594999999999999</v>
      </c>
      <c r="B1997" s="35">
        <f ca="1">VLOOKUP($A1997,'Medical Examinations'!$A:$H,3,FALSE)</f>
        <v>4.1399999999999997</v>
      </c>
      <c r="C1997" s="61">
        <f ca="1">IFERROR(VLOOKUP($A1997,'Hospitalisation Details'!$A:$P,16,0),"")</f>
        <v>25</v>
      </c>
      <c r="D1997" s="69">
        <f ca="1">IFERROR(VLOOKUP($A1997,'Hospitalisation Details'!$A:$P,6,0),"")</f>
        <v>3213.62</v>
      </c>
    </row>
    <row r="1998" spans="1:4" x14ac:dyDescent="0.25">
      <c r="A1998" s="62">
        <f ca="1">VLOOKUP($A1998,'Medical Examinations'!$A:$H,2,FALSE)</f>
        <v>20.8</v>
      </c>
      <c r="B1998" s="35">
        <f ca="1">VLOOKUP($A1998,'Medical Examinations'!$A:$H,3,FALSE)</f>
        <v>4.07</v>
      </c>
      <c r="C1998" s="61">
        <f ca="1">IFERROR(VLOOKUP($A1998,'Hospitalisation Details'!$A:$P,16,0),"")</f>
        <v>25</v>
      </c>
      <c r="D1998" s="69">
        <f ca="1">IFERROR(VLOOKUP($A1998,'Hospitalisation Details'!$A:$P,6,0),"")</f>
        <v>3208.79</v>
      </c>
    </row>
    <row r="1999" spans="1:4" x14ac:dyDescent="0.25">
      <c r="A1999" s="62">
        <f ca="1">VLOOKUP($A1999,'Medical Examinations'!$A:$H,2,FALSE)</f>
        <v>23.465</v>
      </c>
      <c r="B1999" s="35">
        <f ca="1">VLOOKUP($A1999,'Medical Examinations'!$A:$H,3,FALSE)</f>
        <v>6.26</v>
      </c>
      <c r="C1999" s="61">
        <f ca="1">IFERROR(VLOOKUP($A1999,'Hospitalisation Details'!$A:$P,16,0),"")</f>
        <v>25</v>
      </c>
      <c r="D1999" s="69">
        <f ca="1">IFERROR(VLOOKUP($A1999,'Hospitalisation Details'!$A:$P,6,0),"")</f>
        <v>3206.49</v>
      </c>
    </row>
    <row r="2000" spans="1:4" x14ac:dyDescent="0.25">
      <c r="A2000" s="62">
        <f ca="1">VLOOKUP($A2000,'Medical Examinations'!$A:$H,2,FALSE)</f>
        <v>40.185000000000002</v>
      </c>
      <c r="B2000" s="35">
        <f ca="1">VLOOKUP($A2000,'Medical Examinations'!$A:$H,3,FALSE)</f>
        <v>5.88</v>
      </c>
      <c r="C2000" s="61">
        <f ca="1">IFERROR(VLOOKUP($A2000,'Hospitalisation Details'!$A:$P,16,0),"")</f>
        <v>26</v>
      </c>
      <c r="D2000" s="69">
        <f ca="1">IFERROR(VLOOKUP($A2000,'Hospitalisation Details'!$A:$P,6,0),"")</f>
        <v>3201.25</v>
      </c>
    </row>
    <row r="2001" spans="1:4" x14ac:dyDescent="0.25">
      <c r="A2001" s="62">
        <f ca="1">VLOOKUP($A2001,'Medical Examinations'!$A:$H,2,FALSE)</f>
        <v>21.89</v>
      </c>
      <c r="B2001" s="35">
        <f ca="1">VLOOKUP($A2001,'Medical Examinations'!$A:$H,3,FALSE)</f>
        <v>5.72</v>
      </c>
      <c r="C2001" s="61">
        <f ca="1">IFERROR(VLOOKUP($A2001,'Hospitalisation Details'!$A:$P,16,0),"")</f>
        <v>21</v>
      </c>
      <c r="D2001" s="69">
        <f ca="1">IFERROR(VLOOKUP($A2001,'Hospitalisation Details'!$A:$P,6,0),"")</f>
        <v>3180.51</v>
      </c>
    </row>
    <row r="2002" spans="1:4" x14ac:dyDescent="0.25">
      <c r="A2002" s="62">
        <f ca="1">VLOOKUP($A2002,'Medical Examinations'!$A:$H,2,FALSE)</f>
        <v>29.34</v>
      </c>
      <c r="B2002" s="35">
        <f ca="1">VLOOKUP($A2002,'Medical Examinations'!$A:$H,3,FALSE)</f>
        <v>6.09</v>
      </c>
      <c r="C2002" s="61">
        <f ca="1">IFERROR(VLOOKUP($A2002,'Hospitalisation Details'!$A:$P,16,0),"")</f>
        <v>22</v>
      </c>
      <c r="D2002" s="69">
        <f ca="1">IFERROR(VLOOKUP($A2002,'Hospitalisation Details'!$A:$P,6,0),"")</f>
        <v>3179.96</v>
      </c>
    </row>
    <row r="2003" spans="1:4" x14ac:dyDescent="0.25">
      <c r="A2003" s="62">
        <f ca="1">VLOOKUP($A2003,'Medical Examinations'!$A:$H,2,FALSE)</f>
        <v>22.61</v>
      </c>
      <c r="B2003" s="35">
        <f ca="1">VLOOKUP($A2003,'Medical Examinations'!$A:$H,3,FALSE)</f>
        <v>4.25</v>
      </c>
      <c r="C2003" s="61">
        <f ca="1">IFERROR(VLOOKUP($A2003,'Hospitalisation Details'!$A:$P,16,0),"")</f>
        <v>26</v>
      </c>
      <c r="D2003" s="69">
        <f ca="1">IFERROR(VLOOKUP($A2003,'Hospitalisation Details'!$A:$P,6,0),"")</f>
        <v>3176.82</v>
      </c>
    </row>
    <row r="2004" spans="1:4" x14ac:dyDescent="0.25">
      <c r="A2004" s="62">
        <f ca="1">VLOOKUP($A2004,'Medical Examinations'!$A:$H,2,FALSE)</f>
        <v>22.23</v>
      </c>
      <c r="B2004" s="35">
        <f ca="1">VLOOKUP($A2004,'Medical Examinations'!$A:$H,3,FALSE)</f>
        <v>6.09</v>
      </c>
      <c r="C2004" s="61">
        <f ca="1">IFERROR(VLOOKUP($A2004,'Hospitalisation Details'!$A:$P,16,0),"")</f>
        <v>26</v>
      </c>
      <c r="D2004" s="69">
        <f ca="1">IFERROR(VLOOKUP($A2004,'Hospitalisation Details'!$A:$P,6,0),"")</f>
        <v>3176.29</v>
      </c>
    </row>
    <row r="2005" spans="1:4" x14ac:dyDescent="0.25">
      <c r="A2005" s="62">
        <f ca="1">VLOOKUP($A2005,'Medical Examinations'!$A:$H,2,FALSE)</f>
        <v>33.4</v>
      </c>
      <c r="B2005" s="35">
        <f ca="1">VLOOKUP($A2005,'Medical Examinations'!$A:$H,3,FALSE)</f>
        <v>5.51</v>
      </c>
      <c r="C2005" s="61">
        <f ca="1">IFERROR(VLOOKUP($A2005,'Hospitalisation Details'!$A:$P,16,0),"")</f>
        <v>28</v>
      </c>
      <c r="D2005" s="69">
        <f ca="1">IFERROR(VLOOKUP($A2005,'Hospitalisation Details'!$A:$P,6,0),"")</f>
        <v>3172.02</v>
      </c>
    </row>
    <row r="2006" spans="1:4" x14ac:dyDescent="0.25">
      <c r="A2006" s="62">
        <f ca="1">VLOOKUP($A2006,'Medical Examinations'!$A:$H,2,FALSE)</f>
        <v>33.11</v>
      </c>
      <c r="B2006" s="35">
        <f ca="1">VLOOKUP($A2006,'Medical Examinations'!$A:$H,3,FALSE)</f>
        <v>5.63</v>
      </c>
      <c r="C2006" s="61">
        <f ca="1">IFERROR(VLOOKUP($A2006,'Hospitalisation Details'!$A:$P,16,0),"")</f>
        <v>28</v>
      </c>
      <c r="D2006" s="69">
        <f ca="1">IFERROR(VLOOKUP($A2006,'Hospitalisation Details'!$A:$P,6,0),"")</f>
        <v>3171.61</v>
      </c>
    </row>
    <row r="2007" spans="1:4" x14ac:dyDescent="0.25">
      <c r="A2007" s="62">
        <f ca="1">VLOOKUP($A2007,'Medical Examinations'!$A:$H,2,FALSE)</f>
        <v>16.815000000000001</v>
      </c>
      <c r="B2007" s="35">
        <f ca="1">VLOOKUP($A2007,'Medical Examinations'!$A:$H,3,FALSE)</f>
        <v>5.29</v>
      </c>
      <c r="C2007" s="61">
        <f ca="1">IFERROR(VLOOKUP($A2007,'Hospitalisation Details'!$A:$P,16,0),"")</f>
        <v>21</v>
      </c>
      <c r="D2007" s="69">
        <f ca="1">IFERROR(VLOOKUP($A2007,'Hospitalisation Details'!$A:$P,6,0),"")</f>
        <v>3167.46</v>
      </c>
    </row>
    <row r="2008" spans="1:4" x14ac:dyDescent="0.25">
      <c r="A2008" s="62">
        <f ca="1">VLOOKUP($A2008,'Medical Examinations'!$A:$H,2,FALSE)</f>
        <v>25.61</v>
      </c>
      <c r="B2008" s="35">
        <f ca="1">VLOOKUP($A2008,'Medical Examinations'!$A:$H,3,FALSE)</f>
        <v>4</v>
      </c>
      <c r="C2008" s="61">
        <f ca="1">IFERROR(VLOOKUP($A2008,'Hospitalisation Details'!$A:$P,16,0),"")</f>
        <v>29</v>
      </c>
      <c r="D2008" s="69">
        <f ca="1">IFERROR(VLOOKUP($A2008,'Hospitalisation Details'!$A:$P,6,0),"")</f>
        <v>3162.02</v>
      </c>
    </row>
    <row r="2009" spans="1:4" x14ac:dyDescent="0.25">
      <c r="A2009" s="62">
        <f ca="1">VLOOKUP($A2009,'Medical Examinations'!$A:$H,2,FALSE)</f>
        <v>25.8</v>
      </c>
      <c r="B2009" s="35">
        <f ca="1">VLOOKUP($A2009,'Medical Examinations'!$A:$H,3,FALSE)</f>
        <v>5.49</v>
      </c>
      <c r="C2009" s="61">
        <f ca="1">IFERROR(VLOOKUP($A2009,'Hospitalisation Details'!$A:$P,16,0),"")</f>
        <v>28</v>
      </c>
      <c r="D2009" s="69">
        <f ca="1">IFERROR(VLOOKUP($A2009,'Hospitalisation Details'!$A:$P,6,0),"")</f>
        <v>3161.45</v>
      </c>
    </row>
    <row r="2010" spans="1:4" x14ac:dyDescent="0.25">
      <c r="A2010" s="62">
        <f ca="1">VLOOKUP($A2010,'Medical Examinations'!$A:$H,2,FALSE)</f>
        <v>27.39</v>
      </c>
      <c r="B2010" s="35">
        <f ca="1">VLOOKUP($A2010,'Medical Examinations'!$A:$H,3,FALSE)</f>
        <v>5.34</v>
      </c>
      <c r="C2010" s="61">
        <f ca="1">IFERROR(VLOOKUP($A2010,'Hospitalisation Details'!$A:$P,16,0),"")</f>
        <v>23</v>
      </c>
      <c r="D2010" s="69">
        <f ca="1">IFERROR(VLOOKUP($A2010,'Hospitalisation Details'!$A:$P,6,0),"")</f>
        <v>3128.35</v>
      </c>
    </row>
    <row r="2011" spans="1:4" x14ac:dyDescent="0.25">
      <c r="A2011" s="62">
        <f ca="1">VLOOKUP($A2011,'Medical Examinations'!$A:$H,2,FALSE)</f>
        <v>17.03</v>
      </c>
      <c r="B2011" s="35">
        <f ca="1">VLOOKUP($A2011,'Medical Examinations'!$A:$H,3,FALSE)</f>
        <v>4.12</v>
      </c>
      <c r="C2011" s="61">
        <f ca="1">IFERROR(VLOOKUP($A2011,'Hospitalisation Details'!$A:$P,16,0),"")</f>
        <v>35</v>
      </c>
      <c r="D2011" s="69">
        <f ca="1">IFERROR(VLOOKUP($A2011,'Hospitalisation Details'!$A:$P,6,0),"")</f>
        <v>3088.06</v>
      </c>
    </row>
    <row r="2012" spans="1:4" x14ac:dyDescent="0.25">
      <c r="A2012" s="62">
        <f ca="1">VLOOKUP($A2012,'Medical Examinations'!$A:$H,2,FALSE)</f>
        <v>23.75</v>
      </c>
      <c r="B2012" s="35">
        <f ca="1">VLOOKUP($A2012,'Medical Examinations'!$A:$H,3,FALSE)</f>
        <v>5.49</v>
      </c>
      <c r="C2012" s="61">
        <f ca="1">IFERROR(VLOOKUP($A2012,'Hospitalisation Details'!$A:$P,16,0),"")</f>
        <v>21</v>
      </c>
      <c r="D2012" s="69">
        <f ca="1">IFERROR(VLOOKUP($A2012,'Hospitalisation Details'!$A:$P,6,0),"")</f>
        <v>3077.1</v>
      </c>
    </row>
    <row r="2013" spans="1:4" x14ac:dyDescent="0.25">
      <c r="A2013" s="62">
        <f ca="1">VLOOKUP($A2013,'Medical Examinations'!$A:$H,2,FALSE)</f>
        <v>26.03</v>
      </c>
      <c r="B2013" s="35">
        <f ca="1">VLOOKUP($A2013,'Medical Examinations'!$A:$H,3,FALSE)</f>
        <v>5.1100000000000003</v>
      </c>
      <c r="C2013" s="61">
        <f ca="1">IFERROR(VLOOKUP($A2013,'Hospitalisation Details'!$A:$P,16,0),"")</f>
        <v>27</v>
      </c>
      <c r="D2013" s="69">
        <f ca="1">IFERROR(VLOOKUP($A2013,'Hospitalisation Details'!$A:$P,6,0),"")</f>
        <v>3070.81</v>
      </c>
    </row>
    <row r="2014" spans="1:4" x14ac:dyDescent="0.25">
      <c r="A2014" s="62">
        <f ca="1">VLOOKUP($A2014,'Medical Examinations'!$A:$H,2,FALSE)</f>
        <v>16.079999999999998</v>
      </c>
      <c r="B2014" s="35">
        <f ca="1">VLOOKUP($A2014,'Medical Examinations'!$A:$H,3,FALSE)</f>
        <v>5.94</v>
      </c>
      <c r="C2014" s="61">
        <f ca="1">IFERROR(VLOOKUP($A2014,'Hospitalisation Details'!$A:$P,16,0),"")</f>
        <v>33</v>
      </c>
      <c r="D2014" s="69">
        <f ca="1">IFERROR(VLOOKUP($A2014,'Hospitalisation Details'!$A:$P,6,0),"")</f>
        <v>3065.49</v>
      </c>
    </row>
    <row r="2015" spans="1:4" x14ac:dyDescent="0.25">
      <c r="A2015" s="62">
        <f ca="1">VLOOKUP($A2015,'Medical Examinations'!$A:$H,2,FALSE)</f>
        <v>30.875</v>
      </c>
      <c r="B2015" s="35">
        <f ca="1">VLOOKUP($A2015,'Medical Examinations'!$A:$H,3,FALSE)</f>
        <v>5.54</v>
      </c>
      <c r="C2015" s="61">
        <f ca="1">IFERROR(VLOOKUP($A2015,'Hospitalisation Details'!$A:$P,16,0),"")</f>
        <v>28</v>
      </c>
      <c r="D2015" s="69">
        <f ca="1">IFERROR(VLOOKUP($A2015,'Hospitalisation Details'!$A:$P,6,0),"")</f>
        <v>3062.51</v>
      </c>
    </row>
    <row r="2016" spans="1:4" x14ac:dyDescent="0.25">
      <c r="A2016" s="62">
        <f ca="1">VLOOKUP($A2016,'Medical Examinations'!$A:$H,2,FALSE)</f>
        <v>31.79</v>
      </c>
      <c r="B2016" s="35">
        <f ca="1">VLOOKUP($A2016,'Medical Examinations'!$A:$H,3,FALSE)</f>
        <v>7.09</v>
      </c>
      <c r="C2016" s="61">
        <f ca="1">IFERROR(VLOOKUP($A2016,'Hospitalisation Details'!$A:$P,16,0),"")</f>
        <v>20</v>
      </c>
      <c r="D2016" s="69">
        <f ca="1">IFERROR(VLOOKUP($A2016,'Hospitalisation Details'!$A:$P,6,0),"")</f>
        <v>3056.39</v>
      </c>
    </row>
    <row r="2017" spans="1:4" x14ac:dyDescent="0.25">
      <c r="A2017" s="62">
        <f ca="1">VLOOKUP($A2017,'Medical Examinations'!$A:$H,2,FALSE)</f>
        <v>28.48</v>
      </c>
      <c r="B2017" s="35">
        <f ca="1">VLOOKUP($A2017,'Medical Examinations'!$A:$H,3,FALSE)</f>
        <v>6.22</v>
      </c>
      <c r="C2017" s="61">
        <f ca="1">IFERROR(VLOOKUP($A2017,'Hospitalisation Details'!$A:$P,16,0),"")</f>
        <v>25</v>
      </c>
      <c r="D2017" s="69">
        <f ca="1">IFERROR(VLOOKUP($A2017,'Hospitalisation Details'!$A:$P,6,0),"")</f>
        <v>3051.73</v>
      </c>
    </row>
    <row r="2018" spans="1:4" x14ac:dyDescent="0.25">
      <c r="A2018" s="62">
        <f ca="1">VLOOKUP($A2018,'Medical Examinations'!$A:$H,2,FALSE)</f>
        <v>26.6</v>
      </c>
      <c r="B2018" s="35">
        <f ca="1">VLOOKUP($A2018,'Medical Examinations'!$A:$H,3,FALSE)</f>
        <v>4.33</v>
      </c>
      <c r="C2018" s="61">
        <f ca="1">IFERROR(VLOOKUP($A2018,'Hospitalisation Details'!$A:$P,16,0),"")</f>
        <v>24</v>
      </c>
      <c r="D2018" s="69">
        <f ca="1">IFERROR(VLOOKUP($A2018,'Hospitalisation Details'!$A:$P,6,0),"")</f>
        <v>3046.06</v>
      </c>
    </row>
    <row r="2019" spans="1:4" x14ac:dyDescent="0.25">
      <c r="A2019" s="62">
        <f ca="1">VLOOKUP($A2019,'Medical Examinations'!$A:$H,2,FALSE)</f>
        <v>25.27</v>
      </c>
      <c r="B2019" s="35">
        <f ca="1">VLOOKUP($A2019,'Medical Examinations'!$A:$H,3,FALSE)</f>
        <v>5.83</v>
      </c>
      <c r="C2019" s="61">
        <f ca="1">IFERROR(VLOOKUP($A2019,'Hospitalisation Details'!$A:$P,16,0),"")</f>
        <v>24</v>
      </c>
      <c r="D2019" s="69">
        <f ca="1">IFERROR(VLOOKUP($A2019,'Hospitalisation Details'!$A:$P,6,0),"")</f>
        <v>3044.21</v>
      </c>
    </row>
    <row r="2020" spans="1:4" x14ac:dyDescent="0.25">
      <c r="A2020" s="62">
        <f ca="1">VLOOKUP($A2020,'Medical Examinations'!$A:$H,2,FALSE)</f>
        <v>34.484999999999999</v>
      </c>
      <c r="B2020" s="35">
        <f ca="1">VLOOKUP($A2020,'Medical Examinations'!$A:$H,3,FALSE)</f>
        <v>4.7</v>
      </c>
      <c r="C2020" s="61">
        <f ca="1">IFERROR(VLOOKUP($A2020,'Hospitalisation Details'!$A:$P,16,0),"")</f>
        <v>25</v>
      </c>
      <c r="D2020" s="69">
        <f ca="1">IFERROR(VLOOKUP($A2020,'Hospitalisation Details'!$A:$P,6,0),"")</f>
        <v>3021.81</v>
      </c>
    </row>
    <row r="2021" spans="1:4" x14ac:dyDescent="0.25">
      <c r="A2021" s="62">
        <f ca="1">VLOOKUP($A2021,'Medical Examinations'!$A:$H,2,FALSE)</f>
        <v>15.57</v>
      </c>
      <c r="B2021" s="35">
        <f ca="1">VLOOKUP($A2021,'Medical Examinations'!$A:$H,3,FALSE)</f>
        <v>4.07</v>
      </c>
      <c r="C2021" s="61">
        <f ca="1">IFERROR(VLOOKUP($A2021,'Hospitalisation Details'!$A:$P,16,0),"")</f>
        <v>34</v>
      </c>
      <c r="D2021" s="69">
        <f ca="1">IFERROR(VLOOKUP($A2021,'Hospitalisation Details'!$A:$P,6,0),"")</f>
        <v>3018.04</v>
      </c>
    </row>
    <row r="2022" spans="1:4" x14ac:dyDescent="0.25">
      <c r="A2022" s="62">
        <f ca="1">VLOOKUP($A2022,'Medical Examinations'!$A:$H,2,FALSE)</f>
        <v>30.36</v>
      </c>
      <c r="B2022" s="35">
        <f ca="1">VLOOKUP($A2022,'Medical Examinations'!$A:$H,3,FALSE)</f>
        <v>9.39</v>
      </c>
      <c r="C2022" s="61">
        <f ca="1">IFERROR(VLOOKUP($A2022,'Hospitalisation Details'!$A:$P,16,0),"")</f>
        <v>20</v>
      </c>
      <c r="D2022" s="69">
        <f ca="1">IFERROR(VLOOKUP($A2022,'Hospitalisation Details'!$A:$P,6,0),"")</f>
        <v>3012.22</v>
      </c>
    </row>
    <row r="2023" spans="1:4" x14ac:dyDescent="0.25">
      <c r="A2023" s="62">
        <f ca="1">VLOOKUP($A2023,'Medical Examinations'!$A:$H,2,FALSE)</f>
        <v>19.37</v>
      </c>
      <c r="B2023" s="35">
        <f ca="1">VLOOKUP($A2023,'Medical Examinations'!$A:$H,3,FALSE)</f>
        <v>4.18</v>
      </c>
      <c r="C2023" s="61">
        <f ca="1">IFERROR(VLOOKUP($A2023,'Hospitalisation Details'!$A:$P,16,0),"")</f>
        <v>31</v>
      </c>
      <c r="D2023" s="69">
        <f ca="1">IFERROR(VLOOKUP($A2023,'Hospitalisation Details'!$A:$P,6,0),"")</f>
        <v>2985.67</v>
      </c>
    </row>
    <row r="2024" spans="1:4" x14ac:dyDescent="0.25">
      <c r="A2024" s="62">
        <f ca="1">VLOOKUP($A2024,'Medical Examinations'!$A:$H,2,FALSE)</f>
        <v>16.71</v>
      </c>
      <c r="B2024" s="35">
        <f ca="1">VLOOKUP($A2024,'Medical Examinations'!$A:$H,3,FALSE)</f>
        <v>4.18</v>
      </c>
      <c r="C2024" s="61">
        <f ca="1">IFERROR(VLOOKUP($A2024,'Hospitalisation Details'!$A:$P,16,0),"")</f>
        <v>35</v>
      </c>
      <c r="D2024" s="69">
        <f ca="1">IFERROR(VLOOKUP($A2024,'Hospitalisation Details'!$A:$P,6,0),"")</f>
        <v>2979.52</v>
      </c>
    </row>
    <row r="2025" spans="1:4" x14ac:dyDescent="0.25">
      <c r="A2025" s="62">
        <f ca="1">VLOOKUP($A2025,'Medical Examinations'!$A:$H,2,FALSE)</f>
        <v>24.1</v>
      </c>
      <c r="B2025" s="35">
        <f ca="1">VLOOKUP($A2025,'Medical Examinations'!$A:$H,3,FALSE)</f>
        <v>4.4000000000000004</v>
      </c>
      <c r="C2025" s="61">
        <f ca="1">IFERROR(VLOOKUP($A2025,'Hospitalisation Details'!$A:$P,16,0),"")</f>
        <v>27</v>
      </c>
      <c r="D2025" s="69">
        <f ca="1">IFERROR(VLOOKUP($A2025,'Hospitalisation Details'!$A:$P,6,0),"")</f>
        <v>2974.13</v>
      </c>
    </row>
    <row r="2026" spans="1:4" x14ac:dyDescent="0.25">
      <c r="A2026" s="62">
        <f ca="1">VLOOKUP($A2026,'Medical Examinations'!$A:$H,2,FALSE)</f>
        <v>29.77</v>
      </c>
      <c r="B2026" s="35">
        <f ca="1">VLOOKUP($A2026,'Medical Examinations'!$A:$H,3,FALSE)</f>
        <v>9.9</v>
      </c>
      <c r="C2026" s="61">
        <f ca="1">IFERROR(VLOOKUP($A2026,'Hospitalisation Details'!$A:$P,16,0),"")</f>
        <v>20</v>
      </c>
      <c r="D2026" s="69">
        <f ca="1">IFERROR(VLOOKUP($A2026,'Hospitalisation Details'!$A:$P,6,0),"")</f>
        <v>2943.41</v>
      </c>
    </row>
    <row r="2027" spans="1:4" x14ac:dyDescent="0.25">
      <c r="A2027" s="62">
        <f ca="1">VLOOKUP($A2027,'Medical Examinations'!$A:$H,2,FALSE)</f>
        <v>46.53</v>
      </c>
      <c r="B2027" s="35">
        <f ca="1">VLOOKUP($A2027,'Medical Examinations'!$A:$H,3,FALSE)</f>
        <v>4.84</v>
      </c>
      <c r="C2027" s="61">
        <f ca="1">IFERROR(VLOOKUP($A2027,'Hospitalisation Details'!$A:$P,16,0),"")</f>
        <v>26</v>
      </c>
      <c r="D2027" s="69">
        <f ca="1">IFERROR(VLOOKUP($A2027,'Hospitalisation Details'!$A:$P,6,0),"")</f>
        <v>2927.06</v>
      </c>
    </row>
    <row r="2028" spans="1:4" x14ac:dyDescent="0.25">
      <c r="A2028" s="62">
        <f ca="1">VLOOKUP($A2028,'Medical Examinations'!$A:$H,2,FALSE)</f>
        <v>23.4</v>
      </c>
      <c r="B2028" s="35">
        <f ca="1">VLOOKUP($A2028,'Medical Examinations'!$A:$H,3,FALSE)</f>
        <v>5.53</v>
      </c>
      <c r="C2028" s="61">
        <f ca="1">IFERROR(VLOOKUP($A2028,'Hospitalisation Details'!$A:$P,16,0),"")</f>
        <v>20</v>
      </c>
      <c r="D2028" s="69">
        <f ca="1">IFERROR(VLOOKUP($A2028,'Hospitalisation Details'!$A:$P,6,0),"")</f>
        <v>2913.57</v>
      </c>
    </row>
    <row r="2029" spans="1:4" x14ac:dyDescent="0.25">
      <c r="A2029" s="62">
        <f ca="1">VLOOKUP($A2029,'Medical Examinations'!$A:$H,2,FALSE)</f>
        <v>30</v>
      </c>
      <c r="B2029" s="35">
        <f ca="1">VLOOKUP($A2029,'Medical Examinations'!$A:$H,3,FALSE)</f>
        <v>4.33</v>
      </c>
      <c r="C2029" s="61">
        <f ca="1">IFERROR(VLOOKUP($A2029,'Hospitalisation Details'!$A:$P,16,0),"")</f>
        <v>26</v>
      </c>
      <c r="D2029" s="69">
        <f ca="1">IFERROR(VLOOKUP($A2029,'Hospitalisation Details'!$A:$P,6,0),"")</f>
        <v>2904.09</v>
      </c>
    </row>
    <row r="2030" spans="1:4" x14ac:dyDescent="0.25">
      <c r="A2030" s="62">
        <f ca="1">VLOOKUP($A2030,'Medical Examinations'!$A:$H,2,FALSE)</f>
        <v>29.15</v>
      </c>
      <c r="B2030" s="35">
        <f ca="1">VLOOKUP($A2030,'Medical Examinations'!$A:$H,3,FALSE)</f>
        <v>4.91</v>
      </c>
      <c r="C2030" s="61">
        <f ca="1">IFERROR(VLOOKUP($A2030,'Hospitalisation Details'!$A:$P,16,0),"")</f>
        <v>26</v>
      </c>
      <c r="D2030" s="69">
        <f ca="1">IFERROR(VLOOKUP($A2030,'Hospitalisation Details'!$A:$P,6,0),"")</f>
        <v>2902.91</v>
      </c>
    </row>
    <row r="2031" spans="1:4" x14ac:dyDescent="0.25">
      <c r="A2031" s="62">
        <f ca="1">VLOOKUP($A2031,'Medical Examinations'!$A:$H,2,FALSE)</f>
        <v>34.865000000000002</v>
      </c>
      <c r="B2031" s="35">
        <f ca="1">VLOOKUP($A2031,'Medical Examinations'!$A:$H,3,FALSE)</f>
        <v>4.8</v>
      </c>
      <c r="C2031" s="61">
        <f ca="1">IFERROR(VLOOKUP($A2031,'Hospitalisation Details'!$A:$P,16,0),"")</f>
        <v>23</v>
      </c>
      <c r="D2031" s="69">
        <f ca="1">IFERROR(VLOOKUP($A2031,'Hospitalisation Details'!$A:$P,6,0),"")</f>
        <v>2899.49</v>
      </c>
    </row>
    <row r="2032" spans="1:4" x14ac:dyDescent="0.25">
      <c r="A2032" s="62">
        <f ca="1">VLOOKUP($A2032,'Medical Examinations'!$A:$H,2,FALSE)</f>
        <v>28.12</v>
      </c>
      <c r="B2032" s="35">
        <f ca="1">VLOOKUP($A2032,'Medical Examinations'!$A:$H,3,FALSE)</f>
        <v>5.55</v>
      </c>
      <c r="C2032" s="61">
        <f ca="1">IFERROR(VLOOKUP($A2032,'Hospitalisation Details'!$A:$P,16,0),"")</f>
        <v>22</v>
      </c>
      <c r="D2032" s="69">
        <f ca="1">IFERROR(VLOOKUP($A2032,'Hospitalisation Details'!$A:$P,6,0),"")</f>
        <v>2897.46</v>
      </c>
    </row>
    <row r="2033" spans="1:4" x14ac:dyDescent="0.25">
      <c r="A2033" s="62">
        <f ca="1">VLOOKUP($A2033,'Medical Examinations'!$A:$H,2,FALSE)</f>
        <v>29.45</v>
      </c>
      <c r="B2033" s="35">
        <f ca="1">VLOOKUP($A2033,'Medical Examinations'!$A:$H,3,FALSE)</f>
        <v>5.24</v>
      </c>
      <c r="C2033" s="61">
        <f ca="1">IFERROR(VLOOKUP($A2033,'Hospitalisation Details'!$A:$P,16,0),"")</f>
        <v>26</v>
      </c>
      <c r="D2033" s="69">
        <f ca="1">IFERROR(VLOOKUP($A2033,'Hospitalisation Details'!$A:$P,6,0),"")</f>
        <v>2897.32</v>
      </c>
    </row>
    <row r="2034" spans="1:4" x14ac:dyDescent="0.25">
      <c r="A2034" s="62">
        <f ca="1">VLOOKUP($A2034,'Medical Examinations'!$A:$H,2,FALSE)</f>
        <v>27.94</v>
      </c>
      <c r="B2034" s="35">
        <f ca="1">VLOOKUP($A2034,'Medical Examinations'!$A:$H,3,FALSE)</f>
        <v>6.08</v>
      </c>
      <c r="C2034" s="61">
        <f ca="1">IFERROR(VLOOKUP($A2034,'Hospitalisation Details'!$A:$P,16,0),"")</f>
        <v>29</v>
      </c>
      <c r="D2034" s="69">
        <f ca="1">IFERROR(VLOOKUP($A2034,'Hospitalisation Details'!$A:$P,6,0),"")</f>
        <v>2867.12</v>
      </c>
    </row>
    <row r="2035" spans="1:4" x14ac:dyDescent="0.25">
      <c r="A2035" s="62">
        <f ca="1">VLOOKUP($A2035,'Medical Examinations'!$A:$H,2,FALSE)</f>
        <v>27.2</v>
      </c>
      <c r="B2035" s="35">
        <f ca="1">VLOOKUP($A2035,'Medical Examinations'!$A:$H,3,FALSE)</f>
        <v>5.83</v>
      </c>
      <c r="C2035" s="61">
        <f ca="1">IFERROR(VLOOKUP($A2035,'Hospitalisation Details'!$A:$P,16,0),"")</f>
        <v>29</v>
      </c>
      <c r="D2035" s="69">
        <f ca="1">IFERROR(VLOOKUP($A2035,'Hospitalisation Details'!$A:$P,6,0),"")</f>
        <v>2866.09</v>
      </c>
    </row>
    <row r="2036" spans="1:4" x14ac:dyDescent="0.25">
      <c r="A2036" s="62">
        <f ca="1">VLOOKUP($A2036,'Medical Examinations'!$A:$H,2,FALSE)</f>
        <v>33.344999999999999</v>
      </c>
      <c r="B2036" s="35">
        <f ca="1">VLOOKUP($A2036,'Medical Examinations'!$A:$H,3,FALSE)</f>
        <v>4.29</v>
      </c>
      <c r="C2036" s="61">
        <f ca="1">IFERROR(VLOOKUP($A2036,'Hospitalisation Details'!$A:$P,16,0),"")</f>
        <v>24</v>
      </c>
      <c r="D2036" s="69">
        <f ca="1">IFERROR(VLOOKUP($A2036,'Hospitalisation Details'!$A:$P,6,0),"")</f>
        <v>2855.44</v>
      </c>
    </row>
    <row r="2037" spans="1:4" x14ac:dyDescent="0.25">
      <c r="A2037" s="62">
        <f ca="1">VLOOKUP($A2037,'Medical Examinations'!$A:$H,2,FALSE)</f>
        <v>29.925000000000001</v>
      </c>
      <c r="B2037" s="35">
        <f ca="1">VLOOKUP($A2037,'Medical Examinations'!$A:$H,3,FALSE)</f>
        <v>5.3</v>
      </c>
      <c r="C2037" s="61">
        <f ca="1">IFERROR(VLOOKUP($A2037,'Hospitalisation Details'!$A:$P,16,0),"")</f>
        <v>24</v>
      </c>
      <c r="D2037" s="69">
        <f ca="1">IFERROR(VLOOKUP($A2037,'Hospitalisation Details'!$A:$P,6,0),"")</f>
        <v>2850.68</v>
      </c>
    </row>
    <row r="2038" spans="1:4" x14ac:dyDescent="0.25">
      <c r="A2038" s="62">
        <f ca="1">VLOOKUP($A2038,'Medical Examinations'!$A:$H,2,FALSE)</f>
        <v>24.225000000000001</v>
      </c>
      <c r="B2038" s="35">
        <f ca="1">VLOOKUP($A2038,'Medical Examinations'!$A:$H,3,FALSE)</f>
        <v>4.42</v>
      </c>
      <c r="C2038" s="61">
        <f ca="1">IFERROR(VLOOKUP($A2038,'Hospitalisation Details'!$A:$P,16,0),"")</f>
        <v>24</v>
      </c>
      <c r="D2038" s="69">
        <f ca="1">IFERROR(VLOOKUP($A2038,'Hospitalisation Details'!$A:$P,6,0),"")</f>
        <v>2842.76</v>
      </c>
    </row>
    <row r="2039" spans="1:4" x14ac:dyDescent="0.25">
      <c r="A2039" s="62">
        <f ca="1">VLOOKUP($A2039,'Medical Examinations'!$A:$H,2,FALSE)</f>
        <v>29.68</v>
      </c>
      <c r="B2039" s="35">
        <f ca="1">VLOOKUP($A2039,'Medical Examinations'!$A:$H,3,FALSE)</f>
        <v>5.68</v>
      </c>
      <c r="C2039" s="61">
        <f ca="1">IFERROR(VLOOKUP($A2039,'Hospitalisation Details'!$A:$P,16,0),"")</f>
        <v>22</v>
      </c>
      <c r="D2039" s="69">
        <f ca="1">IFERROR(VLOOKUP($A2039,'Hospitalisation Details'!$A:$P,6,0),"")</f>
        <v>2819.51</v>
      </c>
    </row>
    <row r="2040" spans="1:4" x14ac:dyDescent="0.25">
      <c r="A2040" s="62">
        <f ca="1">VLOOKUP($A2040,'Medical Examinations'!$A:$H,2,FALSE)</f>
        <v>20.614999999999998</v>
      </c>
      <c r="B2040" s="35">
        <f ca="1">VLOOKUP($A2040,'Medical Examinations'!$A:$H,3,FALSE)</f>
        <v>6.05</v>
      </c>
      <c r="C2040" s="61">
        <f ca="1">IFERROR(VLOOKUP($A2040,'Hospitalisation Details'!$A:$P,16,0),"")</f>
        <v>19</v>
      </c>
      <c r="D2040" s="69">
        <f ca="1">IFERROR(VLOOKUP($A2040,'Hospitalisation Details'!$A:$P,6,0),"")</f>
        <v>2803.7</v>
      </c>
    </row>
    <row r="2041" spans="1:4" x14ac:dyDescent="0.25">
      <c r="A2041" s="62">
        <f ca="1">VLOOKUP($A2041,'Medical Examinations'!$A:$H,2,FALSE)</f>
        <v>32.119999999999997</v>
      </c>
      <c r="B2041" s="35">
        <f ca="1">VLOOKUP($A2041,'Medical Examinations'!$A:$H,3,FALSE)</f>
        <v>5.33</v>
      </c>
      <c r="C2041" s="61">
        <f ca="1">IFERROR(VLOOKUP($A2041,'Hospitalisation Details'!$A:$P,16,0),"")</f>
        <v>18</v>
      </c>
      <c r="D2041" s="69">
        <f ca="1">IFERROR(VLOOKUP($A2041,'Hospitalisation Details'!$A:$P,6,0),"")</f>
        <v>2801.26</v>
      </c>
    </row>
    <row r="2042" spans="1:4" x14ac:dyDescent="0.25">
      <c r="A2042" s="62">
        <f ca="1">VLOOKUP($A2042,'Medical Examinations'!$A:$H,2,FALSE)</f>
        <v>27.36</v>
      </c>
      <c r="B2042" s="35">
        <f ca="1">VLOOKUP($A2042,'Medical Examinations'!$A:$H,3,FALSE)</f>
        <v>6.22</v>
      </c>
      <c r="C2042" s="61">
        <f ca="1">IFERROR(VLOOKUP($A2042,'Hospitalisation Details'!$A:$P,16,0),"")</f>
        <v>23</v>
      </c>
      <c r="D2042" s="69">
        <f ca="1">IFERROR(VLOOKUP($A2042,'Hospitalisation Details'!$A:$P,6,0),"")</f>
        <v>2789.06</v>
      </c>
    </row>
    <row r="2043" spans="1:4" x14ac:dyDescent="0.25">
      <c r="A2043" s="62">
        <f ca="1">VLOOKUP($A2043,'Medical Examinations'!$A:$H,2,FALSE)</f>
        <v>17.385000000000002</v>
      </c>
      <c r="B2043" s="35">
        <f ca="1">VLOOKUP($A2043,'Medical Examinations'!$A:$H,3,FALSE)</f>
        <v>5.84</v>
      </c>
      <c r="C2043" s="61">
        <f ca="1">IFERROR(VLOOKUP($A2043,'Hospitalisation Details'!$A:$P,16,0),"")</f>
        <v>23</v>
      </c>
      <c r="D2043" s="69">
        <f ca="1">IFERROR(VLOOKUP($A2043,'Hospitalisation Details'!$A:$P,6,0),"")</f>
        <v>2775.19</v>
      </c>
    </row>
    <row r="2044" spans="1:4" x14ac:dyDescent="0.25">
      <c r="A2044" s="62">
        <f ca="1">VLOOKUP($A2044,'Medical Examinations'!$A:$H,2,FALSE)</f>
        <v>30.13</v>
      </c>
      <c r="B2044" s="35">
        <f ca="1">VLOOKUP($A2044,'Medical Examinations'!$A:$H,3,FALSE)</f>
        <v>5.71</v>
      </c>
      <c r="C2044" s="61">
        <f ca="1">IFERROR(VLOOKUP($A2044,'Hospitalisation Details'!$A:$P,16,0),"")</f>
        <v>18</v>
      </c>
      <c r="D2044" s="69">
        <f ca="1">IFERROR(VLOOKUP($A2044,'Hospitalisation Details'!$A:$P,6,0),"")</f>
        <v>2773.46</v>
      </c>
    </row>
    <row r="2045" spans="1:4" x14ac:dyDescent="0.25">
      <c r="A2045" s="62">
        <f ca="1">VLOOKUP($A2045,'Medical Examinations'!$A:$H,2,FALSE)</f>
        <v>25.44</v>
      </c>
      <c r="B2045" s="35">
        <f ca="1">VLOOKUP($A2045,'Medical Examinations'!$A:$H,3,FALSE)</f>
        <v>6.04</v>
      </c>
      <c r="C2045" s="61">
        <f ca="1">IFERROR(VLOOKUP($A2045,'Hospitalisation Details'!$A:$P,16,0),"")</f>
        <v>25</v>
      </c>
      <c r="D2045" s="69">
        <f ca="1">IFERROR(VLOOKUP($A2045,'Hospitalisation Details'!$A:$P,6,0),"")</f>
        <v>2758.99</v>
      </c>
    </row>
    <row r="2046" spans="1:4" x14ac:dyDescent="0.25">
      <c r="A2046" s="62">
        <f ca="1">VLOOKUP($A2046,'Medical Examinations'!$A:$H,2,FALSE)</f>
        <v>39.805</v>
      </c>
      <c r="B2046" s="35">
        <f ca="1">VLOOKUP($A2046,'Medical Examinations'!$A:$H,3,FALSE)</f>
        <v>4.38</v>
      </c>
      <c r="C2046" s="61">
        <f ca="1">IFERROR(VLOOKUP($A2046,'Hospitalisation Details'!$A:$P,16,0),"")</f>
        <v>22</v>
      </c>
      <c r="D2046" s="69">
        <f ca="1">IFERROR(VLOOKUP($A2046,'Hospitalisation Details'!$A:$P,6,0),"")</f>
        <v>2755.02</v>
      </c>
    </row>
    <row r="2047" spans="1:4" x14ac:dyDescent="0.25">
      <c r="A2047" s="62">
        <f ca="1">VLOOKUP($A2047,'Medical Examinations'!$A:$H,2,FALSE)</f>
        <v>30.4</v>
      </c>
      <c r="B2047" s="35">
        <f ca="1">VLOOKUP($A2047,'Medical Examinations'!$A:$H,3,FALSE)</f>
        <v>5.56</v>
      </c>
      <c r="C2047" s="61">
        <f ca="1">IFERROR(VLOOKUP($A2047,'Hospitalisation Details'!$A:$P,16,0),"")</f>
        <v>22</v>
      </c>
      <c r="D2047" s="69">
        <f ca="1">IFERROR(VLOOKUP($A2047,'Hospitalisation Details'!$A:$P,6,0),"")</f>
        <v>2741.95</v>
      </c>
    </row>
    <row r="2048" spans="1:4" x14ac:dyDescent="0.25">
      <c r="A2048" s="62">
        <f ca="1">VLOOKUP($A2048,'Medical Examinations'!$A:$H,2,FALSE)</f>
        <v>23.18</v>
      </c>
      <c r="B2048" s="35">
        <f ca="1">VLOOKUP($A2048,'Medical Examinations'!$A:$H,3,FALSE)</f>
        <v>4.24</v>
      </c>
      <c r="C2048" s="61">
        <f ca="1">IFERROR(VLOOKUP($A2048,'Hospitalisation Details'!$A:$P,16,0),"")</f>
        <v>22</v>
      </c>
      <c r="D2048" s="69">
        <f ca="1">IFERROR(VLOOKUP($A2048,'Hospitalisation Details'!$A:$P,6,0),"")</f>
        <v>2731.91</v>
      </c>
    </row>
    <row r="2049" spans="1:4" x14ac:dyDescent="0.25">
      <c r="A2049" s="62">
        <f ca="1">VLOOKUP($A2049,'Medical Examinations'!$A:$H,2,FALSE)</f>
        <v>39.615000000000002</v>
      </c>
      <c r="B2049" s="35">
        <f ca="1">VLOOKUP($A2049,'Medical Examinations'!$A:$H,3,FALSE)</f>
        <v>6.32</v>
      </c>
      <c r="C2049" s="61">
        <f ca="1">IFERROR(VLOOKUP($A2049,'Hospitalisation Details'!$A:$P,16,0),"")</f>
        <v>19</v>
      </c>
      <c r="D2049" s="69">
        <f ca="1">IFERROR(VLOOKUP($A2049,'Hospitalisation Details'!$A:$P,6,0),"")</f>
        <v>2730.11</v>
      </c>
    </row>
    <row r="2050" spans="1:4" x14ac:dyDescent="0.25">
      <c r="A2050" s="62">
        <f ca="1">VLOOKUP($A2050,'Medical Examinations'!$A:$H,2,FALSE)</f>
        <v>30.59</v>
      </c>
      <c r="B2050" s="35">
        <f ca="1">VLOOKUP($A2050,'Medical Examinations'!$A:$H,3,FALSE)</f>
        <v>6.3</v>
      </c>
      <c r="C2050" s="61">
        <f ca="1">IFERROR(VLOOKUP($A2050,'Hospitalisation Details'!$A:$P,16,0),"")</f>
        <v>25</v>
      </c>
      <c r="D2050" s="69">
        <f ca="1">IFERROR(VLOOKUP($A2050,'Hospitalisation Details'!$A:$P,6,0),"")</f>
        <v>2727.4</v>
      </c>
    </row>
    <row r="2051" spans="1:4" x14ac:dyDescent="0.25">
      <c r="A2051" s="62">
        <f ca="1">VLOOKUP($A2051,'Medical Examinations'!$A:$H,2,FALSE)</f>
        <v>16.72</v>
      </c>
      <c r="B2051" s="35">
        <f ca="1">VLOOKUP($A2051,'Medical Examinations'!$A:$H,3,FALSE)</f>
        <v>4.38</v>
      </c>
      <c r="C2051" s="61">
        <f ca="1">IFERROR(VLOOKUP($A2051,'Hospitalisation Details'!$A:$P,16,0),"")</f>
        <v>34</v>
      </c>
      <c r="D2051" s="69">
        <f ca="1">IFERROR(VLOOKUP($A2051,'Hospitalisation Details'!$A:$P,6,0),"")</f>
        <v>2726.06</v>
      </c>
    </row>
    <row r="2052" spans="1:4" x14ac:dyDescent="0.25">
      <c r="A2052" s="62">
        <f ca="1">VLOOKUP($A2052,'Medical Examinations'!$A:$H,2,FALSE)</f>
        <v>26.22</v>
      </c>
      <c r="B2052" s="35">
        <f ca="1">VLOOKUP($A2052,'Medical Examinations'!$A:$H,3,FALSE)</f>
        <v>4.6500000000000004</v>
      </c>
      <c r="C2052" s="61">
        <f ca="1">IFERROR(VLOOKUP($A2052,'Hospitalisation Details'!$A:$P,16,0),"")</f>
        <v>25</v>
      </c>
      <c r="D2052" s="69">
        <f ca="1">IFERROR(VLOOKUP($A2052,'Hospitalisation Details'!$A:$P,6,0),"")</f>
        <v>2721.32</v>
      </c>
    </row>
    <row r="2053" spans="1:4" x14ac:dyDescent="0.25">
      <c r="A2053" s="62">
        <f ca="1">VLOOKUP($A2053,'Medical Examinations'!$A:$H,2,FALSE)</f>
        <v>31.824999999999999</v>
      </c>
      <c r="B2053" s="35">
        <f ca="1">VLOOKUP($A2053,'Medical Examinations'!$A:$H,3,FALSE)</f>
        <v>4.7</v>
      </c>
      <c r="C2053" s="61">
        <f ca="1">IFERROR(VLOOKUP($A2053,'Hospitalisation Details'!$A:$P,16,0),"")</f>
        <v>19</v>
      </c>
      <c r="D2053" s="69">
        <f ca="1">IFERROR(VLOOKUP($A2053,'Hospitalisation Details'!$A:$P,6,0),"")</f>
        <v>2719.28</v>
      </c>
    </row>
    <row r="2054" spans="1:4" x14ac:dyDescent="0.25">
      <c r="A2054" s="62">
        <f ca="1">VLOOKUP($A2054,'Medical Examinations'!$A:$H,2,FALSE)</f>
        <v>25.745000000000001</v>
      </c>
      <c r="B2054" s="35">
        <f ca="1">VLOOKUP($A2054,'Medical Examinations'!$A:$H,3,FALSE)</f>
        <v>4.34</v>
      </c>
      <c r="C2054" s="61">
        <f ca="1">IFERROR(VLOOKUP($A2054,'Hospitalisation Details'!$A:$P,16,0),"")</f>
        <v>19</v>
      </c>
      <c r="D2054" s="69">
        <f ca="1">IFERROR(VLOOKUP($A2054,'Hospitalisation Details'!$A:$P,6,0),"")</f>
        <v>2710.83</v>
      </c>
    </row>
    <row r="2055" spans="1:4" x14ac:dyDescent="0.25">
      <c r="A2055" s="62">
        <f ca="1">VLOOKUP($A2055,'Medical Examinations'!$A:$H,2,FALSE)</f>
        <v>24.605</v>
      </c>
      <c r="B2055" s="35">
        <f ca="1">VLOOKUP($A2055,'Medical Examinations'!$A:$H,3,FALSE)</f>
        <v>5.62</v>
      </c>
      <c r="C2055" s="61">
        <f ca="1">IFERROR(VLOOKUP($A2055,'Hospitalisation Details'!$A:$P,16,0),"")</f>
        <v>19</v>
      </c>
      <c r="D2055" s="69">
        <f ca="1">IFERROR(VLOOKUP($A2055,'Hospitalisation Details'!$A:$P,6,0),"")</f>
        <v>2709.24</v>
      </c>
    </row>
    <row r="2056" spans="1:4" x14ac:dyDescent="0.25">
      <c r="A2056" s="62">
        <f ca="1">VLOOKUP($A2056,'Medical Examinations'!$A:$H,2,FALSE)</f>
        <v>24.51</v>
      </c>
      <c r="B2056" s="35">
        <f ca="1">VLOOKUP($A2056,'Medical Examinations'!$A:$H,3,FALSE)</f>
        <v>4.24</v>
      </c>
      <c r="C2056" s="61">
        <f ca="1">IFERROR(VLOOKUP($A2056,'Hospitalisation Details'!$A:$P,16,0),"")</f>
        <v>19</v>
      </c>
      <c r="D2056" s="69">
        <f ca="1">IFERROR(VLOOKUP($A2056,'Hospitalisation Details'!$A:$P,6,0),"")</f>
        <v>2709.11</v>
      </c>
    </row>
    <row r="2057" spans="1:4" x14ac:dyDescent="0.25">
      <c r="A2057" s="62">
        <f ca="1">VLOOKUP($A2057,'Medical Examinations'!$A:$H,2,FALSE)</f>
        <v>31.065000000000001</v>
      </c>
      <c r="B2057" s="35">
        <f ca="1">VLOOKUP($A2057,'Medical Examinations'!$A:$H,3,FALSE)</f>
        <v>4.57</v>
      </c>
      <c r="C2057" s="61">
        <f ca="1">IFERROR(VLOOKUP($A2057,'Hospitalisation Details'!$A:$P,16,0),"")</f>
        <v>26</v>
      </c>
      <c r="D2057" s="69">
        <f ca="1">IFERROR(VLOOKUP($A2057,'Hospitalisation Details'!$A:$P,6,0),"")</f>
        <v>2699.57</v>
      </c>
    </row>
    <row r="2058" spans="1:4" x14ac:dyDescent="0.25">
      <c r="A2058" s="62">
        <f ca="1">VLOOKUP($A2058,'Medical Examinations'!$A:$H,2,FALSE)</f>
        <v>28.12</v>
      </c>
      <c r="B2058" s="35">
        <f ca="1">VLOOKUP($A2058,'Medical Examinations'!$A:$H,3,FALSE)</f>
        <v>5.05</v>
      </c>
      <c r="C2058" s="61">
        <f ca="1">IFERROR(VLOOKUP($A2058,'Hospitalisation Details'!$A:$P,16,0),"")</f>
        <v>23</v>
      </c>
      <c r="D2058" s="69">
        <f ca="1">IFERROR(VLOOKUP($A2058,'Hospitalisation Details'!$A:$P,6,0),"")</f>
        <v>2690.11</v>
      </c>
    </row>
    <row r="2059" spans="1:4" x14ac:dyDescent="0.25">
      <c r="A2059" s="62">
        <f ca="1">VLOOKUP($A2059,'Medical Examinations'!$A:$H,2,FALSE)</f>
        <v>38.06</v>
      </c>
      <c r="B2059" s="35">
        <f ca="1">VLOOKUP($A2059,'Medical Examinations'!$A:$H,3,FALSE)</f>
        <v>6.16</v>
      </c>
      <c r="C2059" s="61">
        <f ca="1">IFERROR(VLOOKUP($A2059,'Hospitalisation Details'!$A:$P,16,0),"")</f>
        <v>28</v>
      </c>
      <c r="D2059" s="69">
        <f ca="1">IFERROR(VLOOKUP($A2059,'Hospitalisation Details'!$A:$P,6,0),"")</f>
        <v>2689.5</v>
      </c>
    </row>
    <row r="2060" spans="1:4" x14ac:dyDescent="0.25">
      <c r="A2060" s="62">
        <f ca="1">VLOOKUP($A2060,'Medical Examinations'!$A:$H,2,FALSE)</f>
        <v>24.96</v>
      </c>
      <c r="B2060" s="35">
        <f ca="1">VLOOKUP($A2060,'Medical Examinations'!$A:$H,3,FALSE)</f>
        <v>4.57</v>
      </c>
      <c r="C2060" s="61">
        <f ca="1">IFERROR(VLOOKUP($A2060,'Hospitalisation Details'!$A:$P,16,0),"")</f>
        <v>28</v>
      </c>
      <c r="D2060" s="69">
        <f ca="1">IFERROR(VLOOKUP($A2060,'Hospitalisation Details'!$A:$P,6,0),"")</f>
        <v>2684.69</v>
      </c>
    </row>
    <row r="2061" spans="1:4" x14ac:dyDescent="0.25">
      <c r="A2061" s="62">
        <f ca="1">VLOOKUP($A2061,'Medical Examinations'!$A:$H,2,FALSE)</f>
        <v>17.670000000000002</v>
      </c>
      <c r="B2061" s="35">
        <f ca="1">VLOOKUP($A2061,'Medical Examinations'!$A:$H,3,FALSE)</f>
        <v>5.53</v>
      </c>
      <c r="C2061" s="61">
        <f ca="1">IFERROR(VLOOKUP($A2061,'Hospitalisation Details'!$A:$P,16,0),"")</f>
        <v>26</v>
      </c>
      <c r="D2061" s="69">
        <f ca="1">IFERROR(VLOOKUP($A2061,'Hospitalisation Details'!$A:$P,6,0),"")</f>
        <v>2680.95</v>
      </c>
    </row>
    <row r="2062" spans="1:4" x14ac:dyDescent="0.25">
      <c r="A2062" s="62">
        <f ca="1">VLOOKUP($A2062,'Medical Examinations'!$A:$H,2,FALSE)</f>
        <v>31.35</v>
      </c>
      <c r="B2062" s="35">
        <f ca="1">VLOOKUP($A2062,'Medical Examinations'!$A:$H,3,FALSE)</f>
        <v>5.84</v>
      </c>
      <c r="C2062" s="61">
        <f ca="1">IFERROR(VLOOKUP($A2062,'Hospitalisation Details'!$A:$P,16,0),"")</f>
        <v>22</v>
      </c>
      <c r="D2062" s="69">
        <f ca="1">IFERROR(VLOOKUP($A2062,'Hospitalisation Details'!$A:$P,6,0),"")</f>
        <v>2643.27</v>
      </c>
    </row>
    <row r="2063" spans="1:4" x14ac:dyDescent="0.25">
      <c r="A2063" s="62">
        <f ca="1">VLOOKUP($A2063,'Medical Examinations'!$A:$H,2,FALSE)</f>
        <v>28.31</v>
      </c>
      <c r="B2063" s="35">
        <f ca="1">VLOOKUP($A2063,'Medical Examinations'!$A:$H,3,FALSE)</f>
        <v>6.41</v>
      </c>
      <c r="C2063" s="61">
        <f ca="1">IFERROR(VLOOKUP($A2063,'Hospitalisation Details'!$A:$P,16,0),"")</f>
        <v>22</v>
      </c>
      <c r="D2063" s="69">
        <f ca="1">IFERROR(VLOOKUP($A2063,'Hospitalisation Details'!$A:$P,6,0),"")</f>
        <v>2639.04</v>
      </c>
    </row>
    <row r="2064" spans="1:4" x14ac:dyDescent="0.25">
      <c r="A2064" s="62">
        <f ca="1">VLOOKUP($A2064,'Medical Examinations'!$A:$H,2,FALSE)</f>
        <v>30.3</v>
      </c>
      <c r="B2064" s="35">
        <f ca="1">VLOOKUP($A2064,'Medical Examinations'!$A:$H,3,FALSE)</f>
        <v>4.7300000000000004</v>
      </c>
      <c r="C2064" s="61">
        <f ca="1">IFERROR(VLOOKUP($A2064,'Hospitalisation Details'!$A:$P,16,0),"")</f>
        <v>25</v>
      </c>
      <c r="D2064" s="69">
        <f ca="1">IFERROR(VLOOKUP($A2064,'Hospitalisation Details'!$A:$P,6,0),"")</f>
        <v>2632.99</v>
      </c>
    </row>
    <row r="2065" spans="1:4" x14ac:dyDescent="0.25">
      <c r="A2065" s="62">
        <f ca="1">VLOOKUP($A2065,'Medical Examinations'!$A:$H,2,FALSE)</f>
        <v>26.4</v>
      </c>
      <c r="B2065" s="35">
        <f ca="1">VLOOKUP($A2065,'Medical Examinations'!$A:$H,3,FALSE)</f>
        <v>6.22</v>
      </c>
      <c r="C2065" s="61">
        <f ca="1">IFERROR(VLOOKUP($A2065,'Hospitalisation Details'!$A:$P,16,0),"")</f>
        <v>21</v>
      </c>
      <c r="D2065" s="69">
        <f ca="1">IFERROR(VLOOKUP($A2065,'Hospitalisation Details'!$A:$P,6,0),"")</f>
        <v>2597.7800000000002</v>
      </c>
    </row>
    <row r="2066" spans="1:4" x14ac:dyDescent="0.25">
      <c r="A2066" s="62">
        <f ca="1">VLOOKUP($A2066,'Medical Examinations'!$A:$H,2,FALSE)</f>
        <v>22.135000000000002</v>
      </c>
      <c r="B2066" s="35">
        <f ca="1">VLOOKUP($A2066,'Medical Examinations'!$A:$H,3,FALSE)</f>
        <v>4.46</v>
      </c>
      <c r="C2066" s="61">
        <f ca="1">IFERROR(VLOOKUP($A2066,'Hospitalisation Details'!$A:$P,16,0),"")</f>
        <v>21</v>
      </c>
      <c r="D2066" s="69">
        <f ca="1">IFERROR(VLOOKUP($A2066,'Hospitalisation Details'!$A:$P,6,0),"")</f>
        <v>2585.85</v>
      </c>
    </row>
    <row r="2067" spans="1:4" x14ac:dyDescent="0.25">
      <c r="A2067" s="62">
        <f ca="1">VLOOKUP($A2067,'Medical Examinations'!$A:$H,2,FALSE)</f>
        <v>17.399999999999999</v>
      </c>
      <c r="B2067" s="35">
        <f ca="1">VLOOKUP($A2067,'Medical Examinations'!$A:$H,3,FALSE)</f>
        <v>4.5</v>
      </c>
      <c r="C2067" s="61">
        <f ca="1">IFERROR(VLOOKUP($A2067,'Hospitalisation Details'!$A:$P,16,0),"")</f>
        <v>21</v>
      </c>
      <c r="D2067" s="69">
        <f ca="1">IFERROR(VLOOKUP($A2067,'Hospitalisation Details'!$A:$P,6,0),"")</f>
        <v>2585.27</v>
      </c>
    </row>
    <row r="2068" spans="1:4" x14ac:dyDescent="0.25">
      <c r="A2068" s="62">
        <f ca="1">VLOOKUP($A2068,'Medical Examinations'!$A:$H,2,FALSE)</f>
        <v>28.06</v>
      </c>
      <c r="B2068" s="35">
        <f ca="1">VLOOKUP($A2068,'Medical Examinations'!$A:$H,3,FALSE)</f>
        <v>8.93</v>
      </c>
      <c r="C2068" s="61">
        <f ca="1">IFERROR(VLOOKUP($A2068,'Hospitalisation Details'!$A:$P,16,0),"")</f>
        <v>20</v>
      </c>
      <c r="D2068" s="69">
        <f ca="1">IFERROR(VLOOKUP($A2068,'Hospitalisation Details'!$A:$P,6,0),"")</f>
        <v>2585.04</v>
      </c>
    </row>
    <row r="2069" spans="1:4" x14ac:dyDescent="0.25">
      <c r="A2069" s="62">
        <f ca="1">VLOOKUP($A2069,'Medical Examinations'!$A:$H,2,FALSE)</f>
        <v>31.13</v>
      </c>
      <c r="B2069" s="35">
        <f ca="1">VLOOKUP($A2069,'Medical Examinations'!$A:$H,3,FALSE)</f>
        <v>11.02</v>
      </c>
      <c r="C2069" s="61">
        <f ca="1">IFERROR(VLOOKUP($A2069,'Hospitalisation Details'!$A:$P,16,0),"")</f>
        <v>20</v>
      </c>
      <c r="D2069" s="69">
        <f ca="1">IFERROR(VLOOKUP($A2069,'Hospitalisation Details'!$A:$P,6,0),"")</f>
        <v>2566.4699999999998</v>
      </c>
    </row>
    <row r="2070" spans="1:4" x14ac:dyDescent="0.25">
      <c r="A2070" s="62">
        <f ca="1">VLOOKUP($A2070,'Medical Examinations'!$A:$H,2,FALSE)</f>
        <v>18.46</v>
      </c>
      <c r="B2070" s="35">
        <f ca="1">VLOOKUP($A2070,'Medical Examinations'!$A:$H,3,FALSE)</f>
        <v>5.25</v>
      </c>
      <c r="C2070" s="61">
        <f ca="1">IFERROR(VLOOKUP($A2070,'Hospitalisation Details'!$A:$P,16,0),"")</f>
        <v>31</v>
      </c>
      <c r="D2070" s="69">
        <f ca="1">IFERROR(VLOOKUP($A2070,'Hospitalisation Details'!$A:$P,6,0),"")</f>
        <v>2545.6799999999998</v>
      </c>
    </row>
    <row r="2071" spans="1:4" x14ac:dyDescent="0.25">
      <c r="A2071" s="62">
        <f ca="1">VLOOKUP($A2071,'Medical Examinations'!$A:$H,2,FALSE)</f>
        <v>17.3</v>
      </c>
      <c r="B2071" s="35">
        <f ca="1">VLOOKUP($A2071,'Medical Examinations'!$A:$H,3,FALSE)</f>
        <v>4.75</v>
      </c>
      <c r="C2071" s="61">
        <f ca="1">IFERROR(VLOOKUP($A2071,'Hospitalisation Details'!$A:$P,16,0),"")</f>
        <v>32</v>
      </c>
      <c r="D2071" s="69">
        <f ca="1">IFERROR(VLOOKUP($A2071,'Hospitalisation Details'!$A:$P,6,0),"")</f>
        <v>2540.39</v>
      </c>
    </row>
    <row r="2072" spans="1:4" x14ac:dyDescent="0.25">
      <c r="A2072" s="62">
        <f ca="1">VLOOKUP($A2072,'Medical Examinations'!$A:$H,2,FALSE)</f>
        <v>35.625</v>
      </c>
      <c r="B2072" s="35">
        <f ca="1">VLOOKUP($A2072,'Medical Examinations'!$A:$H,3,FALSE)</f>
        <v>4.68</v>
      </c>
      <c r="C2072" s="61">
        <f ca="1">IFERROR(VLOOKUP($A2072,'Hospitalisation Details'!$A:$P,16,0),"")</f>
        <v>25</v>
      </c>
      <c r="D2072" s="69">
        <f ca="1">IFERROR(VLOOKUP($A2072,'Hospitalisation Details'!$A:$P,6,0),"")</f>
        <v>2534.39</v>
      </c>
    </row>
    <row r="2073" spans="1:4" x14ac:dyDescent="0.25">
      <c r="A2073" s="62">
        <f ca="1">VLOOKUP($A2073,'Medical Examinations'!$A:$H,2,FALSE)</f>
        <v>20.234999999999999</v>
      </c>
      <c r="B2073" s="35">
        <f ca="1">VLOOKUP($A2073,'Medical Examinations'!$A:$H,3,FALSE)</f>
        <v>6.17</v>
      </c>
      <c r="C2073" s="61">
        <f ca="1">IFERROR(VLOOKUP($A2073,'Hospitalisation Details'!$A:$P,16,0),"")</f>
        <v>22</v>
      </c>
      <c r="D2073" s="69">
        <f ca="1">IFERROR(VLOOKUP($A2073,'Hospitalisation Details'!$A:$P,6,0),"")</f>
        <v>2527.8200000000002</v>
      </c>
    </row>
    <row r="2074" spans="1:4" x14ac:dyDescent="0.25">
      <c r="A2074" s="62">
        <f ca="1">VLOOKUP($A2074,'Medical Examinations'!$A:$H,2,FALSE)</f>
        <v>27.55</v>
      </c>
      <c r="B2074" s="35">
        <f ca="1">VLOOKUP($A2074,'Medical Examinations'!$A:$H,3,FALSE)</f>
        <v>4.5599999999999996</v>
      </c>
      <c r="C2074" s="61">
        <f ca="1">IFERROR(VLOOKUP($A2074,'Hospitalisation Details'!$A:$P,16,0),"")</f>
        <v>25</v>
      </c>
      <c r="D2074" s="69">
        <f ca="1">IFERROR(VLOOKUP($A2074,'Hospitalisation Details'!$A:$P,6,0),"")</f>
        <v>2523.17</v>
      </c>
    </row>
    <row r="2075" spans="1:4" x14ac:dyDescent="0.25">
      <c r="A2075" s="62">
        <f ca="1">VLOOKUP($A2075,'Medical Examinations'!$A:$H,2,FALSE)</f>
        <v>17.97</v>
      </c>
      <c r="B2075" s="35">
        <f ca="1">VLOOKUP($A2075,'Medical Examinations'!$A:$H,3,FALSE)</f>
        <v>6.3</v>
      </c>
      <c r="C2075" s="61">
        <f ca="1">IFERROR(VLOOKUP($A2075,'Hospitalisation Details'!$A:$P,16,0),"")</f>
        <v>31</v>
      </c>
      <c r="D2075" s="69">
        <f ca="1">IFERROR(VLOOKUP($A2075,'Hospitalisation Details'!$A:$P,6,0),"")</f>
        <v>2510.79</v>
      </c>
    </row>
    <row r="2076" spans="1:4" x14ac:dyDescent="0.25">
      <c r="A2076" s="62">
        <f ca="1">VLOOKUP($A2076,'Medical Examinations'!$A:$H,2,FALSE)</f>
        <v>29.98</v>
      </c>
      <c r="B2076" s="35">
        <f ca="1">VLOOKUP($A2076,'Medical Examinations'!$A:$H,3,FALSE)</f>
        <v>6.03</v>
      </c>
      <c r="C2076" s="61">
        <f ca="1">IFERROR(VLOOKUP($A2076,'Hospitalisation Details'!$A:$P,16,0),"")</f>
        <v>18</v>
      </c>
      <c r="D2076" s="69">
        <f ca="1">IFERROR(VLOOKUP($A2076,'Hospitalisation Details'!$A:$P,6,0),"")</f>
        <v>2500.9299999999998</v>
      </c>
    </row>
    <row r="2077" spans="1:4" x14ac:dyDescent="0.25">
      <c r="A2077" s="62">
        <f ca="1">VLOOKUP($A2077,'Medical Examinations'!$A:$H,2,FALSE)</f>
        <v>33.659999999999997</v>
      </c>
      <c r="B2077" s="35">
        <f ca="1">VLOOKUP($A2077,'Medical Examinations'!$A:$H,3,FALSE)</f>
        <v>4.2</v>
      </c>
      <c r="C2077" s="61">
        <f ca="1">IFERROR(VLOOKUP($A2077,'Hospitalisation Details'!$A:$P,16,0),"")</f>
        <v>27</v>
      </c>
      <c r="D2077" s="69">
        <f ca="1">IFERROR(VLOOKUP($A2077,'Hospitalisation Details'!$A:$P,6,0),"")</f>
        <v>2498.41</v>
      </c>
    </row>
    <row r="2078" spans="1:4" x14ac:dyDescent="0.25">
      <c r="A2078" s="62">
        <f ca="1">VLOOKUP($A2078,'Medical Examinations'!$A:$H,2,FALSE)</f>
        <v>32.67</v>
      </c>
      <c r="B2078" s="35">
        <f ca="1">VLOOKUP($A2078,'Medical Examinations'!$A:$H,3,FALSE)</f>
        <v>5.61</v>
      </c>
      <c r="C2078" s="61">
        <f ca="1">IFERROR(VLOOKUP($A2078,'Hospitalisation Details'!$A:$P,16,0),"")</f>
        <v>27</v>
      </c>
      <c r="D2078" s="69">
        <f ca="1">IFERROR(VLOOKUP($A2078,'Hospitalisation Details'!$A:$P,6,0),"")</f>
        <v>2497.04</v>
      </c>
    </row>
    <row r="2079" spans="1:4" x14ac:dyDescent="0.25">
      <c r="A2079" s="62">
        <f ca="1">VLOOKUP($A2079,'Medical Examinations'!$A:$H,2,FALSE)</f>
        <v>30.5</v>
      </c>
      <c r="B2079" s="35">
        <f ca="1">VLOOKUP($A2079,'Medical Examinations'!$A:$H,3,FALSE)</f>
        <v>5.88</v>
      </c>
      <c r="C2079" s="61">
        <f ca="1">IFERROR(VLOOKUP($A2079,'Hospitalisation Details'!$A:$P,16,0),"")</f>
        <v>27</v>
      </c>
      <c r="D2079" s="69">
        <f ca="1">IFERROR(VLOOKUP($A2079,'Hospitalisation Details'!$A:$P,6,0),"")</f>
        <v>2494.02</v>
      </c>
    </row>
    <row r="2080" spans="1:4" x14ac:dyDescent="0.25">
      <c r="A2080" s="62">
        <f ca="1">VLOOKUP($A2080,'Medical Examinations'!$A:$H,2,FALSE)</f>
        <v>23.1</v>
      </c>
      <c r="B2080" s="35">
        <f ca="1">VLOOKUP($A2080,'Medical Examinations'!$A:$H,3,FALSE)</f>
        <v>5.92</v>
      </c>
      <c r="C2080" s="61">
        <f ca="1">IFERROR(VLOOKUP($A2080,'Hospitalisation Details'!$A:$P,16,0),"")</f>
        <v>27</v>
      </c>
      <c r="D2080" s="69">
        <f ca="1">IFERROR(VLOOKUP($A2080,'Hospitalisation Details'!$A:$P,6,0),"")</f>
        <v>2483.7399999999998</v>
      </c>
    </row>
    <row r="2081" spans="1:4" x14ac:dyDescent="0.25">
      <c r="A2081" s="62">
        <f ca="1">VLOOKUP($A2081,'Medical Examinations'!$A:$H,2,FALSE)</f>
        <v>39.49</v>
      </c>
      <c r="B2081" s="35">
        <f ca="1">VLOOKUP($A2081,'Medical Examinations'!$A:$H,3,FALSE)</f>
        <v>4.8099999999999996</v>
      </c>
      <c r="C2081" s="61">
        <f ca="1">IFERROR(VLOOKUP($A2081,'Hospitalisation Details'!$A:$P,16,0),"")</f>
        <v>24</v>
      </c>
      <c r="D2081" s="69">
        <f ca="1">IFERROR(VLOOKUP($A2081,'Hospitalisation Details'!$A:$P,6,0),"")</f>
        <v>2480.98</v>
      </c>
    </row>
    <row r="2082" spans="1:4" x14ac:dyDescent="0.25">
      <c r="A2082" s="62">
        <f ca="1">VLOOKUP($A2082,'Medical Examinations'!$A:$H,2,FALSE)</f>
        <v>33.99</v>
      </c>
      <c r="B2082" s="35">
        <f ca="1">VLOOKUP($A2082,'Medical Examinations'!$A:$H,3,FALSE)</f>
        <v>4.55</v>
      </c>
      <c r="C2082" s="61">
        <f ca="1">IFERROR(VLOOKUP($A2082,'Hospitalisation Details'!$A:$P,16,0),"")</f>
        <v>24</v>
      </c>
      <c r="D2082" s="69">
        <f ca="1">IFERROR(VLOOKUP($A2082,'Hospitalisation Details'!$A:$P,6,0),"")</f>
        <v>2473.33</v>
      </c>
    </row>
    <row r="2083" spans="1:4" x14ac:dyDescent="0.25">
      <c r="A2083" s="62">
        <f ca="1">VLOOKUP($A2083,'Medical Examinations'!$A:$H,2,FALSE)</f>
        <v>27.72</v>
      </c>
      <c r="B2083" s="35">
        <f ca="1">VLOOKUP($A2083,'Medical Examinations'!$A:$H,3,FALSE)</f>
        <v>6.43</v>
      </c>
      <c r="C2083" s="61">
        <f ca="1">IFERROR(VLOOKUP($A2083,'Hospitalisation Details'!$A:$P,16,0),"")</f>
        <v>24</v>
      </c>
      <c r="D2083" s="69">
        <f ca="1">IFERROR(VLOOKUP($A2083,'Hospitalisation Details'!$A:$P,6,0),"")</f>
        <v>2464.62</v>
      </c>
    </row>
    <row r="2084" spans="1:4" x14ac:dyDescent="0.25">
      <c r="A2084" s="62">
        <f ca="1">VLOOKUP($A2084,'Medical Examinations'!$A:$H,2,FALSE)</f>
        <v>30.59</v>
      </c>
      <c r="B2084" s="35">
        <f ca="1">VLOOKUP($A2084,'Medical Examinations'!$A:$H,3,FALSE)</f>
        <v>11.62</v>
      </c>
      <c r="C2084" s="61">
        <f ca="1">IFERROR(VLOOKUP($A2084,'Hospitalisation Details'!$A:$P,16,0),"")</f>
        <v>20</v>
      </c>
      <c r="D2084" s="69">
        <f ca="1">IFERROR(VLOOKUP($A2084,'Hospitalisation Details'!$A:$P,6,0),"")</f>
        <v>2459.7199999999998</v>
      </c>
    </row>
    <row r="2085" spans="1:4" x14ac:dyDescent="0.25">
      <c r="A2085" s="62">
        <f ca="1">VLOOKUP($A2085,'Medical Examinations'!$A:$H,2,FALSE)</f>
        <v>22.6</v>
      </c>
      <c r="B2085" s="35">
        <f ca="1">VLOOKUP($A2085,'Medical Examinations'!$A:$H,3,FALSE)</f>
        <v>6.04</v>
      </c>
      <c r="C2085" s="61">
        <f ca="1">IFERROR(VLOOKUP($A2085,'Hospitalisation Details'!$A:$P,16,0),"")</f>
        <v>24</v>
      </c>
      <c r="D2085" s="69">
        <f ca="1">IFERROR(VLOOKUP($A2085,'Hospitalisation Details'!$A:$P,6,0),"")</f>
        <v>2457.5</v>
      </c>
    </row>
    <row r="2086" spans="1:4" x14ac:dyDescent="0.25">
      <c r="A2086" s="62">
        <f ca="1">VLOOKUP($A2086,'Medical Examinations'!$A:$H,2,FALSE)</f>
        <v>28.785</v>
      </c>
      <c r="B2086" s="35">
        <f ca="1">VLOOKUP($A2086,'Medical Examinations'!$A:$H,3,FALSE)</f>
        <v>8.82</v>
      </c>
      <c r="C2086" s="61">
        <f ca="1">IFERROR(VLOOKUP($A2086,'Hospitalisation Details'!$A:$P,16,0),"")</f>
        <v>20</v>
      </c>
      <c r="D2086" s="69">
        <f ca="1">IFERROR(VLOOKUP($A2086,'Hospitalisation Details'!$A:$P,6,0),"")</f>
        <v>2457.21</v>
      </c>
    </row>
    <row r="2087" spans="1:4" x14ac:dyDescent="0.25">
      <c r="A2087" s="62">
        <f ca="1">VLOOKUP($A2087,'Medical Examinations'!$A:$H,2,FALSE)</f>
        <v>50.38</v>
      </c>
      <c r="B2087" s="35">
        <f ca="1">VLOOKUP($A2087,'Medical Examinations'!$A:$H,3,FALSE)</f>
        <v>5.8</v>
      </c>
      <c r="C2087" s="61">
        <f ca="1">IFERROR(VLOOKUP($A2087,'Hospitalisation Details'!$A:$P,16,0),"")</f>
        <v>23</v>
      </c>
      <c r="D2087" s="69">
        <f ca="1">IFERROR(VLOOKUP($A2087,'Hospitalisation Details'!$A:$P,6,0),"")</f>
        <v>2438.06</v>
      </c>
    </row>
    <row r="2088" spans="1:4" x14ac:dyDescent="0.25">
      <c r="A2088" s="62">
        <f ca="1">VLOOKUP($A2088,'Medical Examinations'!$A:$H,2,FALSE)</f>
        <v>35.200000000000003</v>
      </c>
      <c r="B2088" s="35">
        <f ca="1">VLOOKUP($A2088,'Medical Examinations'!$A:$H,3,FALSE)</f>
        <v>4.28</v>
      </c>
      <c r="C2088" s="61">
        <f ca="1">IFERROR(VLOOKUP($A2088,'Hospitalisation Details'!$A:$P,16,0),"")</f>
        <v>23</v>
      </c>
      <c r="D2088" s="69">
        <f ca="1">IFERROR(VLOOKUP($A2088,'Hospitalisation Details'!$A:$P,6,0),"")</f>
        <v>2416.96</v>
      </c>
    </row>
    <row r="2089" spans="1:4" x14ac:dyDescent="0.25">
      <c r="A2089" s="62">
        <f ca="1">VLOOKUP($A2089,'Medical Examinations'!$A:$H,2,FALSE)</f>
        <v>35.72</v>
      </c>
      <c r="B2089" s="35">
        <f ca="1">VLOOKUP($A2089,'Medical Examinations'!$A:$H,3,FALSE)</f>
        <v>5.5</v>
      </c>
      <c r="C2089" s="61">
        <f ca="1">IFERROR(VLOOKUP($A2089,'Hospitalisation Details'!$A:$P,16,0),"")</f>
        <v>22</v>
      </c>
      <c r="D2089" s="69">
        <f ca="1">IFERROR(VLOOKUP($A2089,'Hospitalisation Details'!$A:$P,6,0),"")</f>
        <v>2404.73</v>
      </c>
    </row>
    <row r="2090" spans="1:4" x14ac:dyDescent="0.25">
      <c r="A2090" s="62">
        <f ca="1">VLOOKUP($A2090,'Medical Examinations'!$A:$H,2,FALSE)</f>
        <v>24.51</v>
      </c>
      <c r="B2090" s="35">
        <f ca="1">VLOOKUP($A2090,'Medical Examinations'!$A:$H,3,FALSE)</f>
        <v>4.6900000000000004</v>
      </c>
      <c r="C2090" s="61">
        <f ca="1">IFERROR(VLOOKUP($A2090,'Hospitalisation Details'!$A:$P,16,0),"")</f>
        <v>23</v>
      </c>
      <c r="D2090" s="69">
        <f ca="1">IFERROR(VLOOKUP($A2090,'Hospitalisation Details'!$A:$P,6,0),"")</f>
        <v>2396.1</v>
      </c>
    </row>
    <row r="2091" spans="1:4" x14ac:dyDescent="0.25">
      <c r="A2091" s="62">
        <f ca="1">VLOOKUP($A2091,'Medical Examinations'!$A:$H,2,FALSE)</f>
        <v>23.844999999999999</v>
      </c>
      <c r="B2091" s="35">
        <f ca="1">VLOOKUP($A2091,'Medical Examinations'!$A:$H,3,FALSE)</f>
        <v>4.43</v>
      </c>
      <c r="C2091" s="61">
        <f ca="1">IFERROR(VLOOKUP($A2091,'Hospitalisation Details'!$A:$P,16,0),"")</f>
        <v>23</v>
      </c>
      <c r="D2091" s="69">
        <f ca="1">IFERROR(VLOOKUP($A2091,'Hospitalisation Details'!$A:$P,6,0),"")</f>
        <v>2395.17</v>
      </c>
    </row>
    <row r="2092" spans="1:4" x14ac:dyDescent="0.25">
      <c r="A2092" s="62">
        <f ca="1">VLOOKUP($A2092,'Medical Examinations'!$A:$H,2,FALSE)</f>
        <v>15.68</v>
      </c>
      <c r="B2092" s="35">
        <f ca="1">VLOOKUP($A2092,'Medical Examinations'!$A:$H,3,FALSE)</f>
        <v>6.16</v>
      </c>
      <c r="C2092" s="61">
        <f ca="1">IFERROR(VLOOKUP($A2092,'Hospitalisation Details'!$A:$P,16,0),"")</f>
        <v>34</v>
      </c>
      <c r="D2092" s="69">
        <f ca="1">IFERROR(VLOOKUP($A2092,'Hospitalisation Details'!$A:$P,6,0),"")</f>
        <v>2373.3000000000002</v>
      </c>
    </row>
    <row r="2093" spans="1:4" x14ac:dyDescent="0.25">
      <c r="A2093" s="62">
        <f ca="1">VLOOKUP($A2093,'Medical Examinations'!$A:$H,2,FALSE)</f>
        <v>32.395000000000003</v>
      </c>
      <c r="B2093" s="35">
        <f ca="1">VLOOKUP($A2093,'Medical Examinations'!$A:$H,3,FALSE)</f>
        <v>6.66</v>
      </c>
      <c r="C2093" s="61">
        <f ca="1">IFERROR(VLOOKUP($A2093,'Hospitalisation Details'!$A:$P,16,0),"")</f>
        <v>20</v>
      </c>
      <c r="D2093" s="69">
        <f ca="1">IFERROR(VLOOKUP($A2093,'Hospitalisation Details'!$A:$P,6,0),"")</f>
        <v>2362.23</v>
      </c>
    </row>
    <row r="2094" spans="1:4" x14ac:dyDescent="0.25">
      <c r="A2094" s="62">
        <f ca="1">VLOOKUP($A2094,'Medical Examinations'!$A:$H,2,FALSE)</f>
        <v>23.655000000000001</v>
      </c>
      <c r="B2094" s="35">
        <f ca="1">VLOOKUP($A2094,'Medical Examinations'!$A:$H,3,FALSE)</f>
        <v>5.92</v>
      </c>
      <c r="C2094" s="61">
        <f ca="1">IFERROR(VLOOKUP($A2094,'Hospitalisation Details'!$A:$P,16,0),"")</f>
        <v>24</v>
      </c>
      <c r="D2094" s="69">
        <f ca="1">IFERROR(VLOOKUP($A2094,'Hospitalisation Details'!$A:$P,6,0),"")</f>
        <v>2352.9699999999998</v>
      </c>
    </row>
    <row r="2095" spans="1:4" x14ac:dyDescent="0.25">
      <c r="A2095" s="62">
        <f ca="1">VLOOKUP($A2095,'Medical Examinations'!$A:$H,2,FALSE)</f>
        <v>28.4</v>
      </c>
      <c r="B2095" s="35">
        <f ca="1">VLOOKUP($A2095,'Medical Examinations'!$A:$H,3,FALSE)</f>
        <v>5.97</v>
      </c>
      <c r="C2095" s="61">
        <f ca="1">IFERROR(VLOOKUP($A2095,'Hospitalisation Details'!$A:$P,16,0),"")</f>
        <v>19</v>
      </c>
      <c r="D2095" s="69">
        <f ca="1">IFERROR(VLOOKUP($A2095,'Hospitalisation Details'!$A:$P,6,0),"")</f>
        <v>2331.52</v>
      </c>
    </row>
    <row r="2096" spans="1:4" x14ac:dyDescent="0.25">
      <c r="A2096" s="62">
        <f ca="1">VLOOKUP($A2096,'Medical Examinations'!$A:$H,2,FALSE)</f>
        <v>35.42</v>
      </c>
      <c r="B2096" s="35">
        <f ca="1">VLOOKUP($A2096,'Medical Examinations'!$A:$H,3,FALSE)</f>
        <v>4.6399999999999997</v>
      </c>
      <c r="C2096" s="61">
        <f ca="1">IFERROR(VLOOKUP($A2096,'Hospitalisation Details'!$A:$P,16,0),"")</f>
        <v>26</v>
      </c>
      <c r="D2096" s="69">
        <f ca="1">IFERROR(VLOOKUP($A2096,'Hospitalisation Details'!$A:$P,6,0),"")</f>
        <v>2322.62</v>
      </c>
    </row>
    <row r="2097" spans="1:4" x14ac:dyDescent="0.25">
      <c r="A2097" s="62">
        <f ca="1">VLOOKUP($A2097,'Medical Examinations'!$A:$H,2,FALSE)</f>
        <v>26.18</v>
      </c>
      <c r="B2097" s="35">
        <f ca="1">VLOOKUP($A2097,'Medical Examinations'!$A:$H,3,FALSE)</f>
        <v>6.12</v>
      </c>
      <c r="C2097" s="61">
        <f ca="1">IFERROR(VLOOKUP($A2097,'Hospitalisation Details'!$A:$P,16,0),"")</f>
        <v>18</v>
      </c>
      <c r="D2097" s="69">
        <f ca="1">IFERROR(VLOOKUP($A2097,'Hospitalisation Details'!$A:$P,6,0),"")</f>
        <v>2304</v>
      </c>
    </row>
    <row r="2098" spans="1:4" x14ac:dyDescent="0.25">
      <c r="A2098" s="62">
        <f ca="1">VLOOKUP($A2098,'Medical Examinations'!$A:$H,2,FALSE)</f>
        <v>20.8</v>
      </c>
      <c r="B2098" s="35">
        <f ca="1">VLOOKUP($A2098,'Medical Examinations'!$A:$H,3,FALSE)</f>
        <v>4.87</v>
      </c>
      <c r="C2098" s="61">
        <f ca="1">IFERROR(VLOOKUP($A2098,'Hospitalisation Details'!$A:$P,16,0),"")</f>
        <v>26</v>
      </c>
      <c r="D2098" s="69">
        <f ca="1">IFERROR(VLOOKUP($A2098,'Hospitalisation Details'!$A:$P,6,0),"")</f>
        <v>2302.3000000000002</v>
      </c>
    </row>
    <row r="2099" spans="1:4" x14ac:dyDescent="0.25">
      <c r="A2099" s="62">
        <f ca="1">VLOOKUP($A2099,'Medical Examinations'!$A:$H,2,FALSE)</f>
        <v>15.82</v>
      </c>
      <c r="B2099" s="35">
        <f ca="1">VLOOKUP($A2099,'Medical Examinations'!$A:$H,3,FALSE)</f>
        <v>4.5999999999999996</v>
      </c>
      <c r="C2099" s="61">
        <f ca="1">IFERROR(VLOOKUP($A2099,'Hospitalisation Details'!$A:$P,16,0),"")</f>
        <v>33</v>
      </c>
      <c r="D2099" s="69">
        <f ca="1">IFERROR(VLOOKUP($A2099,'Hospitalisation Details'!$A:$P,6,0),"")</f>
        <v>2295.2399999999998</v>
      </c>
    </row>
    <row r="2100" spans="1:4" x14ac:dyDescent="0.25">
      <c r="A2100" s="62">
        <f ca="1">VLOOKUP($A2100,'Medical Examinations'!$A:$H,2,FALSE)</f>
        <v>17.670000000000002</v>
      </c>
      <c r="B2100" s="35">
        <f ca="1">VLOOKUP($A2100,'Medical Examinations'!$A:$H,3,FALSE)</f>
        <v>4.78</v>
      </c>
      <c r="C2100" s="61">
        <f ca="1">IFERROR(VLOOKUP($A2100,'Hospitalisation Details'!$A:$P,16,0),"")</f>
        <v>31</v>
      </c>
      <c r="D2100" s="69">
        <f ca="1">IFERROR(VLOOKUP($A2100,'Hospitalisation Details'!$A:$P,6,0),"")</f>
        <v>2277.7199999999998</v>
      </c>
    </row>
    <row r="2101" spans="1:4" x14ac:dyDescent="0.25">
      <c r="A2101" s="62">
        <f ca="1">VLOOKUP($A2101,'Medical Examinations'!$A:$H,2,FALSE)</f>
        <v>31.92</v>
      </c>
      <c r="B2101" s="35">
        <f ca="1">VLOOKUP($A2101,'Medical Examinations'!$A:$H,3,FALSE)</f>
        <v>11.05</v>
      </c>
      <c r="C2101" s="61">
        <f ca="1">IFERROR(VLOOKUP($A2101,'Hospitalisation Details'!$A:$P,16,0),"")</f>
        <v>20</v>
      </c>
      <c r="D2101" s="69">
        <f ca="1">IFERROR(VLOOKUP($A2101,'Hospitalisation Details'!$A:$P,6,0),"")</f>
        <v>2261.5700000000002</v>
      </c>
    </row>
    <row r="2102" spans="1:4" x14ac:dyDescent="0.25">
      <c r="A2102" s="62">
        <f ca="1">VLOOKUP($A2102,'Medical Examinations'!$A:$H,2,FALSE)</f>
        <v>28.975000000000001</v>
      </c>
      <c r="B2102" s="35">
        <f ca="1">VLOOKUP($A2102,'Medical Examinations'!$A:$H,3,FALSE)</f>
        <v>7.62</v>
      </c>
      <c r="C2102" s="61">
        <f ca="1">IFERROR(VLOOKUP($A2102,'Hospitalisation Details'!$A:$P,16,0),"")</f>
        <v>20</v>
      </c>
      <c r="D2102" s="69">
        <f ca="1">IFERROR(VLOOKUP($A2102,'Hospitalisation Details'!$A:$P,6,0),"")</f>
        <v>2257.48</v>
      </c>
    </row>
    <row r="2103" spans="1:4" x14ac:dyDescent="0.25">
      <c r="A2103" s="62">
        <f ca="1">VLOOKUP($A2103,'Medical Examinations'!$A:$H,2,FALSE)</f>
        <v>31.73</v>
      </c>
      <c r="B2103" s="35">
        <f ca="1">VLOOKUP($A2103,'Medical Examinations'!$A:$H,3,FALSE)</f>
        <v>4.78</v>
      </c>
      <c r="C2103" s="61">
        <f ca="1">IFERROR(VLOOKUP($A2103,'Hospitalisation Details'!$A:$P,16,0),"")</f>
        <v>22</v>
      </c>
      <c r="D2103" s="69">
        <f ca="1">IFERROR(VLOOKUP($A2103,'Hospitalisation Details'!$A:$P,6,0),"")</f>
        <v>2254.8000000000002</v>
      </c>
    </row>
    <row r="2104" spans="1:4" x14ac:dyDescent="0.25">
      <c r="A2104" s="62">
        <f ca="1">VLOOKUP($A2104,'Medical Examinations'!$A:$H,2,FALSE)</f>
        <v>28.88</v>
      </c>
      <c r="B2104" s="35">
        <f ca="1">VLOOKUP($A2104,'Medical Examinations'!$A:$H,3,FALSE)</f>
        <v>6.09</v>
      </c>
      <c r="C2104" s="61">
        <f ca="1">IFERROR(VLOOKUP($A2104,'Hospitalisation Details'!$A:$P,16,0),"")</f>
        <v>22</v>
      </c>
      <c r="D2104" s="69">
        <f ca="1">IFERROR(VLOOKUP($A2104,'Hospitalisation Details'!$A:$P,6,0),"")</f>
        <v>2250.84</v>
      </c>
    </row>
    <row r="2105" spans="1:4" x14ac:dyDescent="0.25">
      <c r="A2105" s="62">
        <f ca="1">VLOOKUP($A2105,'Medical Examinations'!$A:$H,2,FALSE)</f>
        <v>25.555</v>
      </c>
      <c r="B2105" s="35">
        <f ca="1">VLOOKUP($A2105,'Medical Examinations'!$A:$H,3,FALSE)</f>
        <v>5.1100000000000003</v>
      </c>
      <c r="C2105" s="61">
        <f ca="1">IFERROR(VLOOKUP($A2105,'Hospitalisation Details'!$A:$P,16,0),"")</f>
        <v>19</v>
      </c>
      <c r="D2105" s="69">
        <f ca="1">IFERROR(VLOOKUP($A2105,'Hospitalisation Details'!$A:$P,6,0),"")</f>
        <v>2221.56</v>
      </c>
    </row>
    <row r="2106" spans="1:4" x14ac:dyDescent="0.25">
      <c r="A2106" s="62">
        <f ca="1">VLOOKUP($A2106,'Medical Examinations'!$A:$H,2,FALSE)</f>
        <v>37.29</v>
      </c>
      <c r="B2106" s="35">
        <f ca="1">VLOOKUP($A2106,'Medical Examinations'!$A:$H,3,FALSE)</f>
        <v>4.46</v>
      </c>
      <c r="C2106" s="61">
        <f ca="1">IFERROR(VLOOKUP($A2106,'Hospitalisation Details'!$A:$P,16,0),"")</f>
        <v>18</v>
      </c>
      <c r="D2106" s="69">
        <f ca="1">IFERROR(VLOOKUP($A2106,'Hospitalisation Details'!$A:$P,6,0),"")</f>
        <v>2219.4499999999998</v>
      </c>
    </row>
    <row r="2107" spans="1:4" x14ac:dyDescent="0.25">
      <c r="A2107" s="62">
        <f ca="1">VLOOKUP($A2107,'Medical Examinations'!$A:$H,2,FALSE)</f>
        <v>40.28</v>
      </c>
      <c r="B2107" s="35">
        <f ca="1">VLOOKUP($A2107,'Medical Examinations'!$A:$H,3,FALSE)</f>
        <v>6.11</v>
      </c>
      <c r="C2107" s="61">
        <f ca="1">IFERROR(VLOOKUP($A2107,'Hospitalisation Details'!$A:$P,16,0),"")</f>
        <v>18</v>
      </c>
      <c r="D2107" s="69">
        <f ca="1">IFERROR(VLOOKUP($A2107,'Hospitalisation Details'!$A:$P,6,0),"")</f>
        <v>2217.6</v>
      </c>
    </row>
    <row r="2108" spans="1:4" x14ac:dyDescent="0.25">
      <c r="A2108" s="62">
        <f ca="1">VLOOKUP($A2108,'Medical Examinations'!$A:$H,2,FALSE)</f>
        <v>40.185000000000002</v>
      </c>
      <c r="B2108" s="35">
        <f ca="1">VLOOKUP($A2108,'Medical Examinations'!$A:$H,3,FALSE)</f>
        <v>4.66</v>
      </c>
      <c r="C2108" s="61">
        <f ca="1">IFERROR(VLOOKUP($A2108,'Hospitalisation Details'!$A:$P,16,0),"")</f>
        <v>18</v>
      </c>
      <c r="D2108" s="69">
        <f ca="1">IFERROR(VLOOKUP($A2108,'Hospitalisation Details'!$A:$P,6,0),"")</f>
        <v>2217.4699999999998</v>
      </c>
    </row>
    <row r="2109" spans="1:4" x14ac:dyDescent="0.25">
      <c r="A2109" s="62">
        <f ca="1">VLOOKUP($A2109,'Medical Examinations'!$A:$H,2,FALSE)</f>
        <v>23.57</v>
      </c>
      <c r="B2109" s="35">
        <f ca="1">VLOOKUP($A2109,'Medical Examinations'!$A:$H,3,FALSE)</f>
        <v>6.14</v>
      </c>
      <c r="C2109" s="61">
        <f ca="1">IFERROR(VLOOKUP($A2109,'Hospitalisation Details'!$A:$P,16,0),"")</f>
        <v>28</v>
      </c>
      <c r="D2109" s="69">
        <f ca="1">IFERROR(VLOOKUP($A2109,'Hospitalisation Details'!$A:$P,6,0),"")</f>
        <v>2213.21</v>
      </c>
    </row>
    <row r="2110" spans="1:4" x14ac:dyDescent="0.25">
      <c r="A2110" s="62">
        <f ca="1">VLOOKUP($A2110,'Medical Examinations'!$A:$H,2,FALSE)</f>
        <v>35.625</v>
      </c>
      <c r="B2110" s="35">
        <f ca="1">VLOOKUP($A2110,'Medical Examinations'!$A:$H,3,FALSE)</f>
        <v>6.21</v>
      </c>
      <c r="C2110" s="61">
        <f ca="1">IFERROR(VLOOKUP($A2110,'Hospitalisation Details'!$A:$P,16,0),"")</f>
        <v>18</v>
      </c>
      <c r="D2110" s="69">
        <f ca="1">IFERROR(VLOOKUP($A2110,'Hospitalisation Details'!$A:$P,6,0),"")</f>
        <v>2211.13</v>
      </c>
    </row>
    <row r="2111" spans="1:4" x14ac:dyDescent="0.25">
      <c r="A2111" s="62">
        <f ca="1">VLOOKUP($A2111,'Medical Examinations'!$A:$H,2,FALSE)</f>
        <v>33.155000000000001</v>
      </c>
      <c r="B2111" s="35">
        <f ca="1">VLOOKUP($A2111,'Medical Examinations'!$A:$H,3,FALSE)</f>
        <v>4.5999999999999996</v>
      </c>
      <c r="C2111" s="61">
        <f ca="1">IFERROR(VLOOKUP($A2111,'Hospitalisation Details'!$A:$P,16,0),"")</f>
        <v>18</v>
      </c>
      <c r="D2111" s="69">
        <f ca="1">IFERROR(VLOOKUP($A2111,'Hospitalisation Details'!$A:$P,6,0),"")</f>
        <v>2207.6999999999998</v>
      </c>
    </row>
    <row r="2112" spans="1:4" x14ac:dyDescent="0.25">
      <c r="A2112" s="62">
        <f ca="1">VLOOKUP($A2112,'Medical Examinations'!$A:$H,2,FALSE)</f>
        <v>31.92</v>
      </c>
      <c r="B2112" s="35">
        <f ca="1">VLOOKUP($A2112,'Medical Examinations'!$A:$H,3,FALSE)</f>
        <v>5.04</v>
      </c>
      <c r="C2112" s="61">
        <f ca="1">IFERROR(VLOOKUP($A2112,'Hospitalisation Details'!$A:$P,16,0),"")</f>
        <v>18</v>
      </c>
      <c r="D2112" s="69">
        <f ca="1">IFERROR(VLOOKUP($A2112,'Hospitalisation Details'!$A:$P,6,0),"")</f>
        <v>2205.98</v>
      </c>
    </row>
    <row r="2113" spans="1:4" x14ac:dyDescent="0.25">
      <c r="A2113" s="62">
        <f ca="1">VLOOKUP($A2113,'Medical Examinations'!$A:$H,2,FALSE)</f>
        <v>30.305</v>
      </c>
      <c r="B2113" s="35">
        <f ca="1">VLOOKUP($A2113,'Medical Examinations'!$A:$H,3,FALSE)</f>
        <v>5.08</v>
      </c>
      <c r="C2113" s="61">
        <f ca="1">IFERROR(VLOOKUP($A2113,'Hospitalisation Details'!$A:$P,16,0),"")</f>
        <v>18</v>
      </c>
      <c r="D2113" s="69">
        <f ca="1">IFERROR(VLOOKUP($A2113,'Hospitalisation Details'!$A:$P,6,0),"")</f>
        <v>2203.7399999999998</v>
      </c>
    </row>
    <row r="2114" spans="1:4" x14ac:dyDescent="0.25">
      <c r="A2114" s="62">
        <f ca="1">VLOOKUP($A2114,'Medical Examinations'!$A:$H,2,FALSE)</f>
        <v>30.114999999999998</v>
      </c>
      <c r="B2114" s="35">
        <f ca="1">VLOOKUP($A2114,'Medical Examinations'!$A:$H,3,FALSE)</f>
        <v>4.38</v>
      </c>
      <c r="C2114" s="61">
        <f ca="1">IFERROR(VLOOKUP($A2114,'Hospitalisation Details'!$A:$P,16,0),"")</f>
        <v>18</v>
      </c>
      <c r="D2114" s="69">
        <f ca="1">IFERROR(VLOOKUP($A2114,'Hospitalisation Details'!$A:$P,6,0),"")</f>
        <v>2203.4699999999998</v>
      </c>
    </row>
    <row r="2115" spans="1:4" x14ac:dyDescent="0.25">
      <c r="A2115" s="62">
        <f ca="1">VLOOKUP($A2115,'Medical Examinations'!$A:$H,2,FALSE)</f>
        <v>24.09</v>
      </c>
      <c r="B2115" s="35">
        <f ca="1">VLOOKUP($A2115,'Medical Examinations'!$A:$H,3,FALSE)</f>
        <v>4.79</v>
      </c>
      <c r="C2115" s="61">
        <f ca="1">IFERROR(VLOOKUP($A2115,'Hospitalisation Details'!$A:$P,16,0),"")</f>
        <v>18</v>
      </c>
      <c r="D2115" s="69">
        <f ca="1">IFERROR(VLOOKUP($A2115,'Hospitalisation Details'!$A:$P,6,0),"")</f>
        <v>2201.1</v>
      </c>
    </row>
    <row r="2116" spans="1:4" x14ac:dyDescent="0.25">
      <c r="A2116" s="62">
        <f ca="1">VLOOKUP($A2116,'Medical Examinations'!$A:$H,2,FALSE)</f>
        <v>28.215</v>
      </c>
      <c r="B2116" s="35">
        <f ca="1">VLOOKUP($A2116,'Medical Examinations'!$A:$H,3,FALSE)</f>
        <v>4.21</v>
      </c>
      <c r="C2116" s="61">
        <f ca="1">IFERROR(VLOOKUP($A2116,'Hospitalisation Details'!$A:$P,16,0),"")</f>
        <v>18</v>
      </c>
      <c r="D2116" s="69">
        <f ca="1">IFERROR(VLOOKUP($A2116,'Hospitalisation Details'!$A:$P,6,0),"")</f>
        <v>2200.83</v>
      </c>
    </row>
    <row r="2117" spans="1:4" x14ac:dyDescent="0.25">
      <c r="A2117" s="62">
        <f ca="1">VLOOKUP($A2117,'Medical Examinations'!$A:$H,2,FALSE)</f>
        <v>26.315000000000001</v>
      </c>
      <c r="B2117" s="35">
        <f ca="1">VLOOKUP($A2117,'Medical Examinations'!$A:$H,3,FALSE)</f>
        <v>5.47</v>
      </c>
      <c r="C2117" s="61">
        <f ca="1">IFERROR(VLOOKUP($A2117,'Hospitalisation Details'!$A:$P,16,0),"")</f>
        <v>18</v>
      </c>
      <c r="D2117" s="69">
        <f ca="1">IFERROR(VLOOKUP($A2117,'Hospitalisation Details'!$A:$P,6,0),"")</f>
        <v>2198.19</v>
      </c>
    </row>
    <row r="2118" spans="1:4" x14ac:dyDescent="0.25">
      <c r="A2118" s="62">
        <f ca="1">VLOOKUP($A2118,'Medical Examinations'!$A:$H,2,FALSE)</f>
        <v>25.08</v>
      </c>
      <c r="B2118" s="35">
        <f ca="1">VLOOKUP($A2118,'Medical Examinations'!$A:$H,3,FALSE)</f>
        <v>5.09</v>
      </c>
      <c r="C2118" s="61">
        <f ca="1">IFERROR(VLOOKUP($A2118,'Hospitalisation Details'!$A:$P,16,0),"")</f>
        <v>18</v>
      </c>
      <c r="D2118" s="69">
        <f ca="1">IFERROR(VLOOKUP($A2118,'Hospitalisation Details'!$A:$P,6,0),"")</f>
        <v>2196.4699999999998</v>
      </c>
    </row>
    <row r="2119" spans="1:4" x14ac:dyDescent="0.25">
      <c r="A2119" s="62">
        <f ca="1">VLOOKUP($A2119,'Medical Examinations'!$A:$H,2,FALSE)</f>
        <v>15.41</v>
      </c>
      <c r="B2119" s="35">
        <f ca="1">VLOOKUP($A2119,'Medical Examinations'!$A:$H,3,FALSE)</f>
        <v>5.08</v>
      </c>
      <c r="C2119" s="61">
        <f ca="1">IFERROR(VLOOKUP($A2119,'Hospitalisation Details'!$A:$P,16,0),"")</f>
        <v>31</v>
      </c>
      <c r="D2119" s="69">
        <f ca="1">IFERROR(VLOOKUP($A2119,'Hospitalisation Details'!$A:$P,6,0),"")</f>
        <v>2193.1999999999998</v>
      </c>
    </row>
    <row r="2120" spans="1:4" x14ac:dyDescent="0.25">
      <c r="A2120" s="62">
        <f ca="1">VLOOKUP($A2120,'Medical Examinations'!$A:$H,2,FALSE)</f>
        <v>23.83</v>
      </c>
      <c r="B2120" s="35">
        <f ca="1">VLOOKUP($A2120,'Medical Examinations'!$A:$H,3,FALSE)</f>
        <v>5.68</v>
      </c>
      <c r="C2120" s="61">
        <f ca="1">IFERROR(VLOOKUP($A2120,'Hospitalisation Details'!$A:$P,16,0),"")</f>
        <v>28</v>
      </c>
      <c r="D2120" s="69">
        <f ca="1">IFERROR(VLOOKUP($A2120,'Hospitalisation Details'!$A:$P,6,0),"")</f>
        <v>2170.08</v>
      </c>
    </row>
    <row r="2121" spans="1:4" x14ac:dyDescent="0.25">
      <c r="A2121" s="62">
        <f ca="1">VLOOKUP($A2121,'Medical Examinations'!$A:$H,2,FALSE)</f>
        <v>36</v>
      </c>
      <c r="B2121" s="35">
        <f ca="1">VLOOKUP($A2121,'Medical Examinations'!$A:$H,3,FALSE)</f>
        <v>4.66</v>
      </c>
      <c r="C2121" s="61">
        <f ca="1">IFERROR(VLOOKUP($A2121,'Hospitalisation Details'!$A:$P,16,0),"")</f>
        <v>22</v>
      </c>
      <c r="D2121" s="69">
        <f ca="1">IFERROR(VLOOKUP($A2121,'Hospitalisation Details'!$A:$P,6,0),"")</f>
        <v>2166.73</v>
      </c>
    </row>
    <row r="2122" spans="1:4" x14ac:dyDescent="0.25">
      <c r="A2122" s="62">
        <f ca="1">VLOOKUP($A2122,'Medical Examinations'!$A:$H,2,FALSE)</f>
        <v>28.82</v>
      </c>
      <c r="B2122" s="35">
        <f ca="1">VLOOKUP($A2122,'Medical Examinations'!$A:$H,3,FALSE)</f>
        <v>5.59</v>
      </c>
      <c r="C2122" s="61">
        <f ca="1">IFERROR(VLOOKUP($A2122,'Hospitalisation Details'!$A:$P,16,0),"")</f>
        <v>22</v>
      </c>
      <c r="D2122" s="69">
        <f ca="1">IFERROR(VLOOKUP($A2122,'Hospitalisation Details'!$A:$P,6,0),"")</f>
        <v>2156.75</v>
      </c>
    </row>
    <row r="2123" spans="1:4" x14ac:dyDescent="0.25">
      <c r="A2123" s="62">
        <f ca="1">VLOOKUP($A2123,'Medical Examinations'!$A:$H,2,FALSE)</f>
        <v>28.05</v>
      </c>
      <c r="B2123" s="35">
        <f ca="1">VLOOKUP($A2123,'Medical Examinations'!$A:$H,3,FALSE)</f>
        <v>6.2</v>
      </c>
      <c r="C2123" s="61">
        <f ca="1">IFERROR(VLOOKUP($A2123,'Hospitalisation Details'!$A:$P,16,0),"")</f>
        <v>22</v>
      </c>
      <c r="D2123" s="69">
        <f ca="1">IFERROR(VLOOKUP($A2123,'Hospitalisation Details'!$A:$P,6,0),"")</f>
        <v>2155.6799999999998</v>
      </c>
    </row>
    <row r="2124" spans="1:4" x14ac:dyDescent="0.25">
      <c r="A2124" s="62">
        <f ca="1">VLOOKUP($A2124,'Medical Examinations'!$A:$H,2,FALSE)</f>
        <v>27.1</v>
      </c>
      <c r="B2124" s="35">
        <f ca="1">VLOOKUP($A2124,'Medical Examinations'!$A:$H,3,FALSE)</f>
        <v>4.45</v>
      </c>
      <c r="C2124" s="61">
        <f ca="1">IFERROR(VLOOKUP($A2124,'Hospitalisation Details'!$A:$P,16,0),"")</f>
        <v>22</v>
      </c>
      <c r="D2124" s="69">
        <f ca="1">IFERROR(VLOOKUP($A2124,'Hospitalisation Details'!$A:$P,6,0),"")</f>
        <v>2154.36</v>
      </c>
    </row>
    <row r="2125" spans="1:4" x14ac:dyDescent="0.25">
      <c r="A2125" s="62">
        <f ca="1">VLOOKUP($A2125,'Medical Examinations'!$A:$H,2,FALSE)</f>
        <v>24.3</v>
      </c>
      <c r="B2125" s="35">
        <f ca="1">VLOOKUP($A2125,'Medical Examinations'!$A:$H,3,FALSE)</f>
        <v>6.1</v>
      </c>
      <c r="C2125" s="61">
        <f ca="1">IFERROR(VLOOKUP($A2125,'Hospitalisation Details'!$A:$P,16,0),"")</f>
        <v>22</v>
      </c>
      <c r="D2125" s="69">
        <f ca="1">IFERROR(VLOOKUP($A2125,'Hospitalisation Details'!$A:$P,6,0),"")</f>
        <v>2150.4699999999998</v>
      </c>
    </row>
    <row r="2126" spans="1:4" x14ac:dyDescent="0.25">
      <c r="A2126" s="62">
        <f ca="1">VLOOKUP($A2126,'Medical Examinations'!$A:$H,2,FALSE)</f>
        <v>30.72</v>
      </c>
      <c r="B2126" s="35">
        <f ca="1">VLOOKUP($A2126,'Medical Examinations'!$A:$H,3,FALSE)</f>
        <v>6.06</v>
      </c>
      <c r="C2126" s="61">
        <f ca="1">IFERROR(VLOOKUP($A2126,'Hospitalisation Details'!$A:$P,16,0),"")</f>
        <v>18</v>
      </c>
      <c r="D2126" s="69">
        <f ca="1">IFERROR(VLOOKUP($A2126,'Hospitalisation Details'!$A:$P,6,0),"")</f>
        <v>2144.85</v>
      </c>
    </row>
    <row r="2127" spans="1:4" x14ac:dyDescent="0.25">
      <c r="A2127" s="62">
        <f ca="1">VLOOKUP($A2127,'Medical Examinations'!$A:$H,2,FALSE)</f>
        <v>37.43</v>
      </c>
      <c r="B2127" s="35">
        <f ca="1">VLOOKUP($A2127,'Medical Examinations'!$A:$H,3,FALSE)</f>
        <v>4.5599999999999996</v>
      </c>
      <c r="C2127" s="61">
        <f ca="1">IFERROR(VLOOKUP($A2127,'Hospitalisation Details'!$A:$P,16,0),"")</f>
        <v>19</v>
      </c>
      <c r="D2127" s="69">
        <f ca="1">IFERROR(VLOOKUP($A2127,'Hospitalisation Details'!$A:$P,6,0),"")</f>
        <v>2138.0700000000002</v>
      </c>
    </row>
    <row r="2128" spans="1:4" x14ac:dyDescent="0.25">
      <c r="A2128" s="62">
        <f ca="1">VLOOKUP($A2128,'Medical Examinations'!$A:$H,2,FALSE)</f>
        <v>25.74</v>
      </c>
      <c r="B2128" s="35">
        <f ca="1">VLOOKUP($A2128,'Medical Examinations'!$A:$H,3,FALSE)</f>
        <v>6.41</v>
      </c>
      <c r="C2128" s="61">
        <f ca="1">IFERROR(VLOOKUP($A2128,'Hospitalisation Details'!$A:$P,16,0),"")</f>
        <v>25</v>
      </c>
      <c r="D2128" s="69">
        <f ca="1">IFERROR(VLOOKUP($A2128,'Hospitalisation Details'!$A:$P,6,0),"")</f>
        <v>2137.65</v>
      </c>
    </row>
    <row r="2129" spans="1:4" x14ac:dyDescent="0.25">
      <c r="A2129" s="62">
        <f ca="1">VLOOKUP($A2129,'Medical Examinations'!$A:$H,2,FALSE)</f>
        <v>36.575000000000003</v>
      </c>
      <c r="B2129" s="35">
        <f ca="1">VLOOKUP($A2129,'Medical Examinations'!$A:$H,3,FALSE)</f>
        <v>5.57</v>
      </c>
      <c r="C2129" s="61">
        <f ca="1">IFERROR(VLOOKUP($A2129,'Hospitalisation Details'!$A:$P,16,0),"")</f>
        <v>19</v>
      </c>
      <c r="D2129" s="69">
        <f ca="1">IFERROR(VLOOKUP($A2129,'Hospitalisation Details'!$A:$P,6,0),"")</f>
        <v>2136.88</v>
      </c>
    </row>
    <row r="2130" spans="1:4" x14ac:dyDescent="0.25">
      <c r="A2130" s="62">
        <f ca="1">VLOOKUP($A2130,'Medical Examinations'!$A:$H,2,FALSE)</f>
        <v>35.15</v>
      </c>
      <c r="B2130" s="35">
        <f ca="1">VLOOKUP($A2130,'Medical Examinations'!$A:$H,3,FALSE)</f>
        <v>5.47</v>
      </c>
      <c r="C2130" s="61">
        <f ca="1">IFERROR(VLOOKUP($A2130,'Hospitalisation Details'!$A:$P,16,0),"")</f>
        <v>19</v>
      </c>
      <c r="D2130" s="69">
        <f ca="1">IFERROR(VLOOKUP($A2130,'Hospitalisation Details'!$A:$P,6,0),"")</f>
        <v>2134.9</v>
      </c>
    </row>
    <row r="2131" spans="1:4" x14ac:dyDescent="0.25">
      <c r="A2131" s="62">
        <f ca="1">VLOOKUP($A2131,'Medical Examinations'!$A:$H,2,FALSE)</f>
        <v>32.11</v>
      </c>
      <c r="B2131" s="35">
        <f ca="1">VLOOKUP($A2131,'Medical Examinations'!$A:$H,3,FALSE)</f>
        <v>4.43</v>
      </c>
      <c r="C2131" s="61">
        <f ca="1">IFERROR(VLOOKUP($A2131,'Hospitalisation Details'!$A:$P,16,0),"")</f>
        <v>19</v>
      </c>
      <c r="D2131" s="69">
        <f ca="1">IFERROR(VLOOKUP($A2131,'Hospitalisation Details'!$A:$P,6,0),"")</f>
        <v>2130.6799999999998</v>
      </c>
    </row>
    <row r="2132" spans="1:4" x14ac:dyDescent="0.25">
      <c r="A2132" s="62">
        <f ca="1">VLOOKUP($A2132,'Medical Examinations'!$A:$H,2,FALSE)</f>
        <v>30.495000000000001</v>
      </c>
      <c r="B2132" s="35">
        <f ca="1">VLOOKUP($A2132,'Medical Examinations'!$A:$H,3,FALSE)</f>
        <v>4.95</v>
      </c>
      <c r="C2132" s="61">
        <f ca="1">IFERROR(VLOOKUP($A2132,'Hospitalisation Details'!$A:$P,16,0),"")</f>
        <v>19</v>
      </c>
      <c r="D2132" s="69">
        <f ca="1">IFERROR(VLOOKUP($A2132,'Hospitalisation Details'!$A:$P,6,0),"")</f>
        <v>2128.4299999999998</v>
      </c>
    </row>
    <row r="2133" spans="1:4" x14ac:dyDescent="0.25">
      <c r="A2133" s="62">
        <f ca="1">VLOOKUP($A2133,'Medical Examinations'!$A:$H,2,FALSE)</f>
        <v>29.24</v>
      </c>
      <c r="B2133" s="35">
        <f ca="1">VLOOKUP($A2133,'Medical Examinations'!$A:$H,3,FALSE)</f>
        <v>4.04</v>
      </c>
      <c r="C2133" s="61">
        <f ca="1">IFERROR(VLOOKUP($A2133,'Hospitalisation Details'!$A:$P,16,0),"")</f>
        <v>18</v>
      </c>
      <c r="D2133" s="69">
        <f ca="1">IFERROR(VLOOKUP($A2133,'Hospitalisation Details'!$A:$P,6,0),"")</f>
        <v>2118.61</v>
      </c>
    </row>
    <row r="2134" spans="1:4" x14ac:dyDescent="0.25">
      <c r="A2134" s="62">
        <f ca="1">VLOOKUP($A2134,'Medical Examinations'!$A:$H,2,FALSE)</f>
        <v>22.515000000000001</v>
      </c>
      <c r="B2134" s="35">
        <f ca="1">VLOOKUP($A2134,'Medical Examinations'!$A:$H,3,FALSE)</f>
        <v>5.93</v>
      </c>
      <c r="C2134" s="61">
        <f ca="1">IFERROR(VLOOKUP($A2134,'Hospitalisation Details'!$A:$P,16,0),"")</f>
        <v>19</v>
      </c>
      <c r="D2134" s="69">
        <f ca="1">IFERROR(VLOOKUP($A2134,'Hospitalisation Details'!$A:$P,6,0),"")</f>
        <v>2117.34</v>
      </c>
    </row>
    <row r="2135" spans="1:4" x14ac:dyDescent="0.25">
      <c r="A2135" s="62">
        <f ca="1">VLOOKUP($A2135,'Medical Examinations'!$A:$H,2,FALSE)</f>
        <v>15.65</v>
      </c>
      <c r="B2135" s="35">
        <f ca="1">VLOOKUP($A2135,'Medical Examinations'!$A:$H,3,FALSE)</f>
        <v>4.2300000000000004</v>
      </c>
      <c r="C2135" s="61">
        <f ca="1">IFERROR(VLOOKUP($A2135,'Hospitalisation Details'!$A:$P,16,0),"")</f>
        <v>33</v>
      </c>
      <c r="D2135" s="69">
        <f ca="1">IFERROR(VLOOKUP($A2135,'Hospitalisation Details'!$A:$P,6,0),"")</f>
        <v>2106.2600000000002</v>
      </c>
    </row>
    <row r="2136" spans="1:4" x14ac:dyDescent="0.25">
      <c r="A2136" s="62">
        <f ca="1">VLOOKUP($A2136,'Medical Examinations'!$A:$H,2,FALSE)</f>
        <v>27.36</v>
      </c>
      <c r="B2136" s="35">
        <f ca="1">VLOOKUP($A2136,'Medical Examinations'!$A:$H,3,FALSE)</f>
        <v>5.59</v>
      </c>
      <c r="C2136" s="61">
        <f ca="1">IFERROR(VLOOKUP($A2136,'Hospitalisation Details'!$A:$P,16,0),"")</f>
        <v>21</v>
      </c>
      <c r="D2136" s="69">
        <f ca="1">IFERROR(VLOOKUP($A2136,'Hospitalisation Details'!$A:$P,6,0),"")</f>
        <v>2104.11</v>
      </c>
    </row>
    <row r="2137" spans="1:4" x14ac:dyDescent="0.25">
      <c r="A2137" s="62">
        <f ca="1">VLOOKUP($A2137,'Medical Examinations'!$A:$H,2,FALSE)</f>
        <v>22.3</v>
      </c>
      <c r="B2137" s="35">
        <f ca="1">VLOOKUP($A2137,'Medical Examinations'!$A:$H,3,FALSE)</f>
        <v>4.8899999999999997</v>
      </c>
      <c r="C2137" s="61">
        <f ca="1">IFERROR(VLOOKUP($A2137,'Hospitalisation Details'!$A:$P,16,0),"")</f>
        <v>21</v>
      </c>
      <c r="D2137" s="69">
        <f ca="1">IFERROR(VLOOKUP($A2137,'Hospitalisation Details'!$A:$P,6,0),"")</f>
        <v>2103.08</v>
      </c>
    </row>
    <row r="2138" spans="1:4" x14ac:dyDescent="0.25">
      <c r="A2138" s="62">
        <f ca="1">VLOOKUP($A2138,'Medical Examinations'!$A:$H,2,FALSE)</f>
        <v>26.03</v>
      </c>
      <c r="B2138" s="35">
        <f ca="1">VLOOKUP($A2138,'Medical Examinations'!$A:$H,3,FALSE)</f>
        <v>5.81</v>
      </c>
      <c r="C2138" s="61">
        <f ca="1">IFERROR(VLOOKUP($A2138,'Hospitalisation Details'!$A:$P,16,0),"")</f>
        <v>21</v>
      </c>
      <c r="D2138" s="69">
        <f ca="1">IFERROR(VLOOKUP($A2138,'Hospitalisation Details'!$A:$P,6,0),"")</f>
        <v>2102.2600000000002</v>
      </c>
    </row>
    <row r="2139" spans="1:4" x14ac:dyDescent="0.25">
      <c r="A2139" s="62">
        <f ca="1">VLOOKUP($A2139,'Medical Examinations'!$A:$H,2,FALSE)</f>
        <v>27.74</v>
      </c>
      <c r="B2139" s="35">
        <f ca="1">VLOOKUP($A2139,'Medical Examinations'!$A:$H,3,FALSE)</f>
        <v>4.29</v>
      </c>
      <c r="C2139" s="61">
        <f ca="1">IFERROR(VLOOKUP($A2139,'Hospitalisation Details'!$A:$P,16,0),"")</f>
        <v>18</v>
      </c>
      <c r="D2139" s="69">
        <f ca="1">IFERROR(VLOOKUP($A2139,'Hospitalisation Details'!$A:$P,6,0),"")</f>
        <v>2094.1</v>
      </c>
    </row>
    <row r="2140" spans="1:4" x14ac:dyDescent="0.25">
      <c r="A2140" s="62">
        <f ca="1">VLOOKUP($A2140,'Medical Examinations'!$A:$H,2,FALSE)</f>
        <v>32.11</v>
      </c>
      <c r="B2140" s="35">
        <f ca="1">VLOOKUP($A2140,'Medical Examinations'!$A:$H,3,FALSE)</f>
        <v>4.03</v>
      </c>
      <c r="C2140" s="61">
        <f ca="1">IFERROR(VLOOKUP($A2140,'Hospitalisation Details'!$A:$P,16,0),"")</f>
        <v>22</v>
      </c>
      <c r="D2140" s="69">
        <f ca="1">IFERROR(VLOOKUP($A2140,'Hospitalisation Details'!$A:$P,6,0),"")</f>
        <v>2055.3200000000002</v>
      </c>
    </row>
    <row r="2141" spans="1:4" x14ac:dyDescent="0.25">
      <c r="A2141" s="62">
        <f ca="1">VLOOKUP($A2141,'Medical Examinations'!$A:$H,2,FALSE)</f>
        <v>25.175000000000001</v>
      </c>
      <c r="B2141" s="35">
        <f ca="1">VLOOKUP($A2141,'Medical Examinations'!$A:$H,3,FALSE)</f>
        <v>6.29</v>
      </c>
      <c r="C2141" s="61">
        <f ca="1">IFERROR(VLOOKUP($A2141,'Hospitalisation Details'!$A:$P,16,0),"")</f>
        <v>22</v>
      </c>
      <c r="D2141" s="69">
        <f ca="1">IFERROR(VLOOKUP($A2141,'Hospitalisation Details'!$A:$P,6,0),"")</f>
        <v>2045.69</v>
      </c>
    </row>
    <row r="2142" spans="1:4" x14ac:dyDescent="0.25">
      <c r="A2142" s="62">
        <f ca="1">VLOOKUP($A2142,'Medical Examinations'!$A:$H,2,FALSE)</f>
        <v>39.49</v>
      </c>
      <c r="B2142" s="35">
        <f ca="1">VLOOKUP($A2142,'Medical Examinations'!$A:$H,3,FALSE)</f>
        <v>4.4800000000000004</v>
      </c>
      <c r="C2142" s="61">
        <f ca="1">IFERROR(VLOOKUP($A2142,'Hospitalisation Details'!$A:$P,16,0),"")</f>
        <v>21</v>
      </c>
      <c r="D2142" s="69">
        <f ca="1">IFERROR(VLOOKUP($A2142,'Hospitalisation Details'!$A:$P,6,0),"")</f>
        <v>2026.97</v>
      </c>
    </row>
    <row r="2143" spans="1:4" x14ac:dyDescent="0.25">
      <c r="A2143" s="62">
        <f ca="1">VLOOKUP($A2143,'Medical Examinations'!$A:$H,2,FALSE)</f>
        <v>34.869999999999997</v>
      </c>
      <c r="B2143" s="35">
        <f ca="1">VLOOKUP($A2143,'Medical Examinations'!$A:$H,3,FALSE)</f>
        <v>5.51</v>
      </c>
      <c r="C2143" s="61">
        <f ca="1">IFERROR(VLOOKUP($A2143,'Hospitalisation Details'!$A:$P,16,0),"")</f>
        <v>21</v>
      </c>
      <c r="D2143" s="69">
        <f ca="1">IFERROR(VLOOKUP($A2143,'Hospitalisation Details'!$A:$P,6,0),"")</f>
        <v>2020.55</v>
      </c>
    </row>
    <row r="2144" spans="1:4" x14ac:dyDescent="0.25">
      <c r="A2144" s="62">
        <f ca="1">VLOOKUP($A2144,'Medical Examinations'!$A:$H,2,FALSE)</f>
        <v>34.6</v>
      </c>
      <c r="B2144" s="35">
        <f ca="1">VLOOKUP($A2144,'Medical Examinations'!$A:$H,3,FALSE)</f>
        <v>4.5</v>
      </c>
      <c r="C2144" s="61">
        <f ca="1">IFERROR(VLOOKUP($A2144,'Hospitalisation Details'!$A:$P,16,0),"")</f>
        <v>21</v>
      </c>
      <c r="D2144" s="69">
        <f ca="1">IFERROR(VLOOKUP($A2144,'Hospitalisation Details'!$A:$P,6,0),"")</f>
        <v>2020.18</v>
      </c>
    </row>
    <row r="2145" spans="1:4" x14ac:dyDescent="0.25">
      <c r="A2145" s="62">
        <f ca="1">VLOOKUP($A2145,'Medical Examinations'!$A:$H,2,FALSE)</f>
        <v>25.8</v>
      </c>
      <c r="B2145" s="35">
        <f ca="1">VLOOKUP($A2145,'Medical Examinations'!$A:$H,3,FALSE)</f>
        <v>6.29</v>
      </c>
      <c r="C2145" s="61">
        <f ca="1">IFERROR(VLOOKUP($A2145,'Hospitalisation Details'!$A:$P,16,0),"")</f>
        <v>21</v>
      </c>
      <c r="D2145" s="69">
        <f ca="1">IFERROR(VLOOKUP($A2145,'Hospitalisation Details'!$A:$P,6,0),"")</f>
        <v>2007.95</v>
      </c>
    </row>
    <row r="2146" spans="1:4" x14ac:dyDescent="0.25">
      <c r="A2146" s="62">
        <f ca="1">VLOOKUP($A2146,'Medical Examinations'!$A:$H,2,FALSE)</f>
        <v>35.86</v>
      </c>
      <c r="B2146" s="35">
        <f ca="1">VLOOKUP($A2146,'Medical Examinations'!$A:$H,3,FALSE)</f>
        <v>4.33</v>
      </c>
      <c r="C2146" s="61">
        <f ca="1">IFERROR(VLOOKUP($A2146,'Hospitalisation Details'!$A:$P,16,0),"")</f>
        <v>24</v>
      </c>
      <c r="D2146" s="69">
        <f ca="1">IFERROR(VLOOKUP($A2146,'Hospitalisation Details'!$A:$P,6,0),"")</f>
        <v>1986.93</v>
      </c>
    </row>
    <row r="2147" spans="1:4" x14ac:dyDescent="0.25">
      <c r="A2147" s="62">
        <f ca="1">VLOOKUP($A2147,'Medical Examinations'!$A:$H,2,FALSE)</f>
        <v>40.47</v>
      </c>
      <c r="B2147" s="35">
        <f ca="1">VLOOKUP($A2147,'Medical Examinations'!$A:$H,3,FALSE)</f>
        <v>11.15</v>
      </c>
      <c r="C2147" s="61">
        <f ca="1">IFERROR(VLOOKUP($A2147,'Hospitalisation Details'!$A:$P,16,0),"")</f>
        <v>20</v>
      </c>
      <c r="D2147" s="69">
        <f ca="1">IFERROR(VLOOKUP($A2147,'Hospitalisation Details'!$A:$P,6,0),"")</f>
        <v>1984.45</v>
      </c>
    </row>
    <row r="2148" spans="1:4" x14ac:dyDescent="0.25">
      <c r="A2148" s="62">
        <f ca="1">VLOOKUP($A2148,'Medical Examinations'!$A:$H,2,FALSE)</f>
        <v>32.01</v>
      </c>
      <c r="B2148" s="35">
        <f ca="1">VLOOKUP($A2148,'Medical Examinations'!$A:$H,3,FALSE)</f>
        <v>6.45</v>
      </c>
      <c r="C2148" s="61">
        <f ca="1">IFERROR(VLOOKUP($A2148,'Hospitalisation Details'!$A:$P,16,0),"")</f>
        <v>24</v>
      </c>
      <c r="D2148" s="69">
        <f ca="1">IFERROR(VLOOKUP($A2148,'Hospitalisation Details'!$A:$P,6,0),"")</f>
        <v>1981.58</v>
      </c>
    </row>
    <row r="2149" spans="1:4" x14ac:dyDescent="0.25">
      <c r="A2149" s="62">
        <f ca="1">VLOOKUP($A2149,'Medical Examinations'!$A:$H,2,FALSE)</f>
        <v>33</v>
      </c>
      <c r="B2149" s="35">
        <f ca="1">VLOOKUP($A2149,'Medical Examinations'!$A:$H,3,FALSE)</f>
        <v>9.27</v>
      </c>
      <c r="C2149" s="61">
        <f ca="1">IFERROR(VLOOKUP($A2149,'Hospitalisation Details'!$A:$P,16,0),"")</f>
        <v>20</v>
      </c>
      <c r="D2149" s="69">
        <f ca="1">IFERROR(VLOOKUP($A2149,'Hospitalisation Details'!$A:$P,6,0),"")</f>
        <v>1980.07</v>
      </c>
    </row>
    <row r="2150" spans="1:4" x14ac:dyDescent="0.25">
      <c r="A2150" s="62">
        <f ca="1">VLOOKUP($A2150,'Medical Examinations'!$A:$H,2,FALSE)</f>
        <v>29.3</v>
      </c>
      <c r="B2150" s="35">
        <f ca="1">VLOOKUP($A2150,'Medical Examinations'!$A:$H,3,FALSE)</f>
        <v>6.15</v>
      </c>
      <c r="C2150" s="61">
        <f ca="1">IFERROR(VLOOKUP($A2150,'Hospitalisation Details'!$A:$P,16,0),"")</f>
        <v>24</v>
      </c>
      <c r="D2150" s="69">
        <f ca="1">IFERROR(VLOOKUP($A2150,'Hospitalisation Details'!$A:$P,6,0),"")</f>
        <v>1977.82</v>
      </c>
    </row>
    <row r="2151" spans="1:4" x14ac:dyDescent="0.25">
      <c r="A2151" s="62">
        <f ca="1">VLOOKUP($A2151,'Medical Examinations'!$A:$H,2,FALSE)</f>
        <v>25.8</v>
      </c>
      <c r="B2151" s="35">
        <f ca="1">VLOOKUP($A2151,'Medical Examinations'!$A:$H,3,FALSE)</f>
        <v>4.13</v>
      </c>
      <c r="C2151" s="61">
        <f ca="1">IFERROR(VLOOKUP($A2151,'Hospitalisation Details'!$A:$P,16,0),"")</f>
        <v>24</v>
      </c>
      <c r="D2151" s="69">
        <f ca="1">IFERROR(VLOOKUP($A2151,'Hospitalisation Details'!$A:$P,6,0),"")</f>
        <v>1972.95</v>
      </c>
    </row>
    <row r="2152" spans="1:4" x14ac:dyDescent="0.25">
      <c r="A2152" s="62">
        <f ca="1">VLOOKUP($A2152,'Medical Examinations'!$A:$H,2,FALSE)</f>
        <v>23.4</v>
      </c>
      <c r="B2152" s="35">
        <f ca="1">VLOOKUP($A2152,'Medical Examinations'!$A:$H,3,FALSE)</f>
        <v>4.24</v>
      </c>
      <c r="C2152" s="61">
        <f ca="1">IFERROR(VLOOKUP($A2152,'Hospitalisation Details'!$A:$P,16,0),"")</f>
        <v>24</v>
      </c>
      <c r="D2152" s="69">
        <f ca="1">IFERROR(VLOOKUP($A2152,'Hospitalisation Details'!$A:$P,6,0),"")</f>
        <v>1969.61</v>
      </c>
    </row>
    <row r="2153" spans="1:4" x14ac:dyDescent="0.25">
      <c r="A2153" s="62">
        <f ca="1">VLOOKUP($A2153,'Medical Examinations'!$A:$H,2,FALSE)</f>
        <v>27.93</v>
      </c>
      <c r="B2153" s="35">
        <f ca="1">VLOOKUP($A2153,'Medical Examinations'!$A:$H,3,FALSE)</f>
        <v>9.8800000000000008</v>
      </c>
      <c r="C2153" s="61">
        <f ca="1">IFERROR(VLOOKUP($A2153,'Hospitalisation Details'!$A:$P,16,0),"")</f>
        <v>20</v>
      </c>
      <c r="D2153" s="69">
        <f ca="1">IFERROR(VLOOKUP($A2153,'Hospitalisation Details'!$A:$P,6,0),"")</f>
        <v>1967.02</v>
      </c>
    </row>
    <row r="2154" spans="1:4" x14ac:dyDescent="0.25">
      <c r="A2154" s="62">
        <f ca="1">VLOOKUP($A2154,'Medical Examinations'!$A:$H,2,FALSE)</f>
        <v>22</v>
      </c>
      <c r="B2154" s="35">
        <f ca="1">VLOOKUP($A2154,'Medical Examinations'!$A:$H,3,FALSE)</f>
        <v>9.5</v>
      </c>
      <c r="C2154" s="61">
        <f ca="1">IFERROR(VLOOKUP($A2154,'Hospitalisation Details'!$A:$P,16,0),"")</f>
        <v>20</v>
      </c>
      <c r="D2154" s="69">
        <f ca="1">IFERROR(VLOOKUP($A2154,'Hospitalisation Details'!$A:$P,6,0),"")</f>
        <v>1964.78</v>
      </c>
    </row>
    <row r="2155" spans="1:4" x14ac:dyDescent="0.25">
      <c r="A2155" s="62">
        <f ca="1">VLOOKUP($A2155,'Medical Examinations'!$A:$H,2,FALSE)</f>
        <v>36.86</v>
      </c>
      <c r="B2155" s="35">
        <f ca="1">VLOOKUP($A2155,'Medical Examinations'!$A:$H,3,FALSE)</f>
        <v>4.97</v>
      </c>
      <c r="C2155" s="61">
        <f ca="1">IFERROR(VLOOKUP($A2155,'Hospitalisation Details'!$A:$P,16,0),"")</f>
        <v>21</v>
      </c>
      <c r="D2155" s="69">
        <f ca="1">IFERROR(VLOOKUP($A2155,'Hospitalisation Details'!$A:$P,6,0),"")</f>
        <v>1917.32</v>
      </c>
    </row>
    <row r="2156" spans="1:4" x14ac:dyDescent="0.25">
      <c r="A2156" s="62">
        <f ca="1">VLOOKUP($A2156,'Medical Examinations'!$A:$H,2,FALSE)</f>
        <v>31.254999999999999</v>
      </c>
      <c r="B2156" s="35">
        <f ca="1">VLOOKUP($A2156,'Medical Examinations'!$A:$H,3,FALSE)</f>
        <v>5.49</v>
      </c>
      <c r="C2156" s="61">
        <f ca="1">IFERROR(VLOOKUP($A2156,'Hospitalisation Details'!$A:$P,16,0),"")</f>
        <v>21</v>
      </c>
      <c r="D2156" s="69">
        <f ca="1">IFERROR(VLOOKUP($A2156,'Hospitalisation Details'!$A:$P,6,0),"")</f>
        <v>1909.53</v>
      </c>
    </row>
    <row r="2157" spans="1:4" x14ac:dyDescent="0.25">
      <c r="A2157" s="62">
        <f ca="1">VLOOKUP($A2157,'Medical Examinations'!$A:$H,2,FALSE)</f>
        <v>23.06</v>
      </c>
      <c r="B2157" s="35">
        <f ca="1">VLOOKUP($A2157,'Medical Examinations'!$A:$H,3,FALSE)</f>
        <v>4.47</v>
      </c>
      <c r="C2157" s="61">
        <f ca="1">IFERROR(VLOOKUP($A2157,'Hospitalisation Details'!$A:$P,16,0),"")</f>
        <v>28</v>
      </c>
      <c r="D2157" s="69">
        <f ca="1">IFERROR(VLOOKUP($A2157,'Hospitalisation Details'!$A:$P,6,0),"")</f>
        <v>1908.9</v>
      </c>
    </row>
    <row r="2158" spans="1:4" x14ac:dyDescent="0.25">
      <c r="A2158" s="62">
        <f ca="1">VLOOKUP($A2158,'Medical Examinations'!$A:$H,2,FALSE)</f>
        <v>28.975000000000001</v>
      </c>
      <c r="B2158" s="35">
        <f ca="1">VLOOKUP($A2158,'Medical Examinations'!$A:$H,3,FALSE)</f>
        <v>4.34</v>
      </c>
      <c r="C2158" s="61">
        <f ca="1">IFERROR(VLOOKUP($A2158,'Hospitalisation Details'!$A:$P,16,0),"")</f>
        <v>21</v>
      </c>
      <c r="D2158" s="69">
        <f ca="1">IFERROR(VLOOKUP($A2158,'Hospitalisation Details'!$A:$P,6,0),"")</f>
        <v>1906.36</v>
      </c>
    </row>
    <row r="2159" spans="1:4" x14ac:dyDescent="0.25">
      <c r="A2159" s="62">
        <f ca="1">VLOOKUP($A2159,'Medical Examinations'!$A:$H,2,FALSE)</f>
        <v>33.299999999999997</v>
      </c>
      <c r="B2159" s="35">
        <f ca="1">VLOOKUP($A2159,'Medical Examinations'!$A:$H,3,FALSE)</f>
        <v>9.49</v>
      </c>
      <c r="C2159" s="61">
        <f ca="1">IFERROR(VLOOKUP($A2159,'Hospitalisation Details'!$A:$P,16,0),"")</f>
        <v>20</v>
      </c>
      <c r="D2159" s="69">
        <f ca="1">IFERROR(VLOOKUP($A2159,'Hospitalisation Details'!$A:$P,6,0),"")</f>
        <v>1880.49</v>
      </c>
    </row>
    <row r="2160" spans="1:4" x14ac:dyDescent="0.25">
      <c r="A2160" s="62">
        <f ca="1">VLOOKUP($A2160,'Medical Examinations'!$A:$H,2,FALSE)</f>
        <v>33</v>
      </c>
      <c r="B2160" s="35">
        <f ca="1">VLOOKUP($A2160,'Medical Examinations'!$A:$H,3,FALSE)</f>
        <v>10.16</v>
      </c>
      <c r="C2160" s="61">
        <f ca="1">IFERROR(VLOOKUP($A2160,'Hospitalisation Details'!$A:$P,16,0),"")</f>
        <v>20</v>
      </c>
      <c r="D2160" s="69">
        <f ca="1">IFERROR(VLOOKUP($A2160,'Hospitalisation Details'!$A:$P,6,0),"")</f>
        <v>1880.07</v>
      </c>
    </row>
    <row r="2161" spans="1:4" x14ac:dyDescent="0.25">
      <c r="A2161" s="62">
        <f ca="1">VLOOKUP($A2161,'Medical Examinations'!$A:$H,2,FALSE)</f>
        <v>31.46</v>
      </c>
      <c r="B2161" s="35">
        <f ca="1">VLOOKUP($A2161,'Medical Examinations'!$A:$H,3,FALSE)</f>
        <v>11.19</v>
      </c>
      <c r="C2161" s="61">
        <f ca="1">IFERROR(VLOOKUP($A2161,'Hospitalisation Details'!$A:$P,16,0),"")</f>
        <v>20</v>
      </c>
      <c r="D2161" s="69">
        <f ca="1">IFERROR(VLOOKUP($A2161,'Hospitalisation Details'!$A:$P,6,0),"")</f>
        <v>1877.93</v>
      </c>
    </row>
    <row r="2162" spans="1:4" x14ac:dyDescent="0.25">
      <c r="A2162" s="62">
        <f ca="1">VLOOKUP($A2162,'Medical Examinations'!$A:$H,2,FALSE)</f>
        <v>29.6</v>
      </c>
      <c r="B2162" s="35">
        <f ca="1">VLOOKUP($A2162,'Medical Examinations'!$A:$H,3,FALSE)</f>
        <v>11.03</v>
      </c>
      <c r="C2162" s="61">
        <f ca="1">IFERROR(VLOOKUP($A2162,'Hospitalisation Details'!$A:$P,16,0),"")</f>
        <v>20</v>
      </c>
      <c r="D2162" s="69">
        <f ca="1">IFERROR(VLOOKUP($A2162,'Hospitalisation Details'!$A:$P,6,0),"")</f>
        <v>1875.34</v>
      </c>
    </row>
    <row r="2163" spans="1:4" x14ac:dyDescent="0.25">
      <c r="A2163" s="62">
        <f ca="1">VLOOKUP($A2163,'Medical Examinations'!$A:$H,2,FALSE)</f>
        <v>22.05</v>
      </c>
      <c r="B2163" s="35">
        <f ca="1">VLOOKUP($A2163,'Medical Examinations'!$A:$H,3,FALSE)</f>
        <v>4.43</v>
      </c>
      <c r="C2163" s="61">
        <f ca="1">IFERROR(VLOOKUP($A2163,'Hospitalisation Details'!$A:$P,16,0),"")</f>
        <v>26</v>
      </c>
      <c r="D2163" s="69">
        <f ca="1">IFERROR(VLOOKUP($A2163,'Hospitalisation Details'!$A:$P,6,0),"")</f>
        <v>1865.98</v>
      </c>
    </row>
    <row r="2164" spans="1:4" x14ac:dyDescent="0.25">
      <c r="A2164" s="62">
        <f ca="1">VLOOKUP($A2164,'Medical Examinations'!$A:$H,2,FALSE)</f>
        <v>27.06</v>
      </c>
      <c r="B2164" s="35">
        <f ca="1">VLOOKUP($A2164,'Medical Examinations'!$A:$H,3,FALSE)</f>
        <v>6.14</v>
      </c>
      <c r="C2164" s="61">
        <f ca="1">IFERROR(VLOOKUP($A2164,'Hospitalisation Details'!$A:$P,16,0),"")</f>
        <v>18</v>
      </c>
      <c r="D2164" s="69">
        <f ca="1">IFERROR(VLOOKUP($A2164,'Hospitalisation Details'!$A:$P,6,0),"")</f>
        <v>1863.45</v>
      </c>
    </row>
    <row r="2165" spans="1:4" x14ac:dyDescent="0.25">
      <c r="A2165" s="62">
        <f ca="1">VLOOKUP($A2165,'Medical Examinations'!$A:$H,2,FALSE)</f>
        <v>20.49</v>
      </c>
      <c r="B2165" s="35">
        <f ca="1">VLOOKUP($A2165,'Medical Examinations'!$A:$H,3,FALSE)</f>
        <v>4.87</v>
      </c>
      <c r="C2165" s="61">
        <f ca="1">IFERROR(VLOOKUP($A2165,'Hospitalisation Details'!$A:$P,16,0),"")</f>
        <v>28</v>
      </c>
      <c r="D2165" s="69">
        <f ca="1">IFERROR(VLOOKUP($A2165,'Hospitalisation Details'!$A:$P,6,0),"")</f>
        <v>1850.55</v>
      </c>
    </row>
    <row r="2166" spans="1:4" x14ac:dyDescent="0.25">
      <c r="A2166" s="62">
        <f ca="1">VLOOKUP($A2166,'Medical Examinations'!$A:$H,2,FALSE)</f>
        <v>28.4</v>
      </c>
      <c r="B2166" s="35">
        <f ca="1">VLOOKUP($A2166,'Medical Examinations'!$A:$H,3,FALSE)</f>
        <v>4.3</v>
      </c>
      <c r="C2166" s="61">
        <f ca="1">IFERROR(VLOOKUP($A2166,'Hospitalisation Details'!$A:$P,16,0),"")</f>
        <v>19</v>
      </c>
      <c r="D2166" s="69">
        <f ca="1">IFERROR(VLOOKUP($A2166,'Hospitalisation Details'!$A:$P,6,0),"")</f>
        <v>1842.52</v>
      </c>
    </row>
    <row r="2167" spans="1:4" x14ac:dyDescent="0.25">
      <c r="A2167" s="62">
        <f ca="1">VLOOKUP($A2167,'Medical Examinations'!$A:$H,2,FALSE)</f>
        <v>41.91</v>
      </c>
      <c r="B2167" s="35">
        <f ca="1">VLOOKUP($A2167,'Medical Examinations'!$A:$H,3,FALSE)</f>
        <v>6.19</v>
      </c>
      <c r="C2167" s="61">
        <f ca="1">IFERROR(VLOOKUP($A2167,'Hospitalisation Details'!$A:$P,16,0),"")</f>
        <v>23</v>
      </c>
      <c r="D2167" s="69">
        <f ca="1">IFERROR(VLOOKUP($A2167,'Hospitalisation Details'!$A:$P,6,0),"")</f>
        <v>1837.28</v>
      </c>
    </row>
    <row r="2168" spans="1:4" x14ac:dyDescent="0.25">
      <c r="A2168" s="62">
        <f ca="1">VLOOKUP($A2168,'Medical Examinations'!$A:$H,2,FALSE)</f>
        <v>24.6</v>
      </c>
      <c r="B2168" s="35">
        <f ca="1">VLOOKUP($A2168,'Medical Examinations'!$A:$H,3,FALSE)</f>
        <v>6.19</v>
      </c>
      <c r="C2168" s="61">
        <f ca="1">IFERROR(VLOOKUP($A2168,'Hospitalisation Details'!$A:$P,16,0),"")</f>
        <v>19</v>
      </c>
      <c r="D2168" s="69">
        <f ca="1">IFERROR(VLOOKUP($A2168,'Hospitalisation Details'!$A:$P,6,0),"")</f>
        <v>1837.24</v>
      </c>
    </row>
    <row r="2169" spans="1:4" x14ac:dyDescent="0.25">
      <c r="A2169" s="62">
        <f ca="1">VLOOKUP($A2169,'Medical Examinations'!$A:$H,2,FALSE)</f>
        <v>20.9</v>
      </c>
      <c r="B2169" s="35">
        <f ca="1">VLOOKUP($A2169,'Medical Examinations'!$A:$H,3,FALSE)</f>
        <v>5.12</v>
      </c>
      <c r="C2169" s="61">
        <f ca="1">IFERROR(VLOOKUP($A2169,'Hospitalisation Details'!$A:$P,16,0),"")</f>
        <v>19</v>
      </c>
      <c r="D2169" s="69">
        <f ca="1">IFERROR(VLOOKUP($A2169,'Hospitalisation Details'!$A:$P,6,0),"")</f>
        <v>1832.09</v>
      </c>
    </row>
    <row r="2170" spans="1:4" x14ac:dyDescent="0.25">
      <c r="A2170" s="62">
        <f ca="1">VLOOKUP($A2170,'Medical Examinations'!$A:$H,2,FALSE)</f>
        <v>34.4</v>
      </c>
      <c r="B2170" s="35">
        <f ca="1">VLOOKUP($A2170,'Medical Examinations'!$A:$H,3,FALSE)</f>
        <v>4.04</v>
      </c>
      <c r="C2170" s="61">
        <f ca="1">IFERROR(VLOOKUP($A2170,'Hospitalisation Details'!$A:$P,16,0),"")</f>
        <v>23</v>
      </c>
      <c r="D2170" s="69">
        <f ca="1">IFERROR(VLOOKUP($A2170,'Hospitalisation Details'!$A:$P,6,0),"")</f>
        <v>1826.84</v>
      </c>
    </row>
    <row r="2171" spans="1:4" x14ac:dyDescent="0.25">
      <c r="A2171" s="62">
        <f ca="1">VLOOKUP($A2171,'Medical Examinations'!$A:$H,2,FALSE)</f>
        <v>32.56</v>
      </c>
      <c r="B2171" s="35">
        <f ca="1">VLOOKUP($A2171,'Medical Examinations'!$A:$H,3,FALSE)</f>
        <v>5.36</v>
      </c>
      <c r="C2171" s="61">
        <f ca="1">IFERROR(VLOOKUP($A2171,'Hospitalisation Details'!$A:$P,16,0),"")</f>
        <v>23</v>
      </c>
      <c r="D2171" s="69">
        <f ca="1">IFERROR(VLOOKUP($A2171,'Hospitalisation Details'!$A:$P,6,0),"")</f>
        <v>1824.29</v>
      </c>
    </row>
    <row r="2172" spans="1:4" x14ac:dyDescent="0.25">
      <c r="A2172" s="62">
        <f ca="1">VLOOKUP($A2172,'Medical Examinations'!$A:$H,2,FALSE)</f>
        <v>27.98</v>
      </c>
      <c r="B2172" s="35">
        <f ca="1">VLOOKUP($A2172,'Medical Examinations'!$A:$H,3,FALSE)</f>
        <v>4.38</v>
      </c>
      <c r="C2172" s="61">
        <f ca="1">IFERROR(VLOOKUP($A2172,'Hospitalisation Details'!$A:$P,16,0),"")</f>
        <v>18</v>
      </c>
      <c r="D2172" s="69">
        <f ca="1">IFERROR(VLOOKUP($A2172,'Hospitalisation Details'!$A:$P,6,0),"")</f>
        <v>1822.54</v>
      </c>
    </row>
    <row r="2173" spans="1:4" x14ac:dyDescent="0.25">
      <c r="A2173" s="62">
        <f ca="1">VLOOKUP($A2173,'Medical Examinations'!$A:$H,2,FALSE)</f>
        <v>26.51</v>
      </c>
      <c r="B2173" s="35">
        <f ca="1">VLOOKUP($A2173,'Medical Examinations'!$A:$H,3,FALSE)</f>
        <v>4.58</v>
      </c>
      <c r="C2173" s="61">
        <f ca="1">IFERROR(VLOOKUP($A2173,'Hospitalisation Details'!$A:$P,16,0),"")</f>
        <v>23</v>
      </c>
      <c r="D2173" s="69">
        <f ca="1">IFERROR(VLOOKUP($A2173,'Hospitalisation Details'!$A:$P,6,0),"")</f>
        <v>1815.88</v>
      </c>
    </row>
    <row r="2174" spans="1:4" x14ac:dyDescent="0.25">
      <c r="A2174" s="62">
        <f ca="1">VLOOKUP($A2174,'Medical Examinations'!$A:$H,2,FALSE)</f>
        <v>29.734999999999999</v>
      </c>
      <c r="B2174" s="35">
        <f ca="1">VLOOKUP($A2174,'Medical Examinations'!$A:$H,3,FALSE)</f>
        <v>11.92</v>
      </c>
      <c r="C2174" s="61">
        <f ca="1">IFERROR(VLOOKUP($A2174,'Hospitalisation Details'!$A:$P,16,0),"")</f>
        <v>20</v>
      </c>
      <c r="D2174" s="69">
        <f ca="1">IFERROR(VLOOKUP($A2174,'Hospitalisation Details'!$A:$P,6,0),"")</f>
        <v>1769.53</v>
      </c>
    </row>
    <row r="2175" spans="1:4" x14ac:dyDescent="0.25">
      <c r="A2175" s="62">
        <f ca="1">VLOOKUP($A2175,'Medical Examinations'!$A:$H,2,FALSE)</f>
        <v>40.5</v>
      </c>
      <c r="B2175" s="35">
        <f ca="1">VLOOKUP($A2175,'Medical Examinations'!$A:$H,3,FALSE)</f>
        <v>5.4</v>
      </c>
      <c r="C2175" s="61">
        <f ca="1">IFERROR(VLOOKUP($A2175,'Hospitalisation Details'!$A:$P,16,0),"")</f>
        <v>19</v>
      </c>
      <c r="D2175" s="69">
        <f ca="1">IFERROR(VLOOKUP($A2175,'Hospitalisation Details'!$A:$P,6,0),"")</f>
        <v>1759.34</v>
      </c>
    </row>
    <row r="2176" spans="1:4" x14ac:dyDescent="0.25">
      <c r="A2176" s="62">
        <f ca="1">VLOOKUP($A2176,'Medical Examinations'!$A:$H,2,FALSE)</f>
        <v>25.64</v>
      </c>
      <c r="B2176" s="35">
        <f ca="1">VLOOKUP($A2176,'Medical Examinations'!$A:$H,3,FALSE)</f>
        <v>4.76</v>
      </c>
      <c r="C2176" s="61">
        <f ca="1">IFERROR(VLOOKUP($A2176,'Hospitalisation Details'!$A:$P,16,0),"")</f>
        <v>24</v>
      </c>
      <c r="D2176" s="69">
        <f ca="1">IFERROR(VLOOKUP($A2176,'Hospitalisation Details'!$A:$P,6,0),"")</f>
        <v>1756.6</v>
      </c>
    </row>
    <row r="2177" spans="1:4" x14ac:dyDescent="0.25">
      <c r="A2177" s="62">
        <f ca="1">VLOOKUP($A2177,'Medical Examinations'!$A:$H,2,FALSE)</f>
        <v>32.9</v>
      </c>
      <c r="B2177" s="35">
        <f ca="1">VLOOKUP($A2177,'Medical Examinations'!$A:$H,3,FALSE)</f>
        <v>4.78</v>
      </c>
      <c r="C2177" s="61">
        <f ca="1">IFERROR(VLOOKUP($A2177,'Hospitalisation Details'!$A:$P,16,0),"")</f>
        <v>19</v>
      </c>
      <c r="D2177" s="69">
        <f ca="1">IFERROR(VLOOKUP($A2177,'Hospitalisation Details'!$A:$P,6,0),"")</f>
        <v>1748.77</v>
      </c>
    </row>
    <row r="2178" spans="1:4" x14ac:dyDescent="0.25">
      <c r="A2178" s="62">
        <f ca="1">VLOOKUP($A2178,'Medical Examinations'!$A:$H,2,FALSE)</f>
        <v>29.8</v>
      </c>
      <c r="B2178" s="35">
        <f ca="1">VLOOKUP($A2178,'Medical Examinations'!$A:$H,3,FALSE)</f>
        <v>4.26</v>
      </c>
      <c r="C2178" s="61">
        <f ca="1">IFERROR(VLOOKUP($A2178,'Hospitalisation Details'!$A:$P,16,0),"")</f>
        <v>19</v>
      </c>
      <c r="D2178" s="69">
        <f ca="1">IFERROR(VLOOKUP($A2178,'Hospitalisation Details'!$A:$P,6,0),"")</f>
        <v>1744.47</v>
      </c>
    </row>
    <row r="2179" spans="1:4" x14ac:dyDescent="0.25">
      <c r="A2179" s="62">
        <f ca="1">VLOOKUP($A2179,'Medical Examinations'!$A:$H,2,FALSE)</f>
        <v>28.9</v>
      </c>
      <c r="B2179" s="35">
        <f ca="1">VLOOKUP($A2179,'Medical Examinations'!$A:$H,3,FALSE)</f>
        <v>5.85</v>
      </c>
      <c r="C2179" s="61">
        <f ca="1">IFERROR(VLOOKUP($A2179,'Hospitalisation Details'!$A:$P,16,0),"")</f>
        <v>19</v>
      </c>
      <c r="D2179" s="69">
        <f ca="1">IFERROR(VLOOKUP($A2179,'Hospitalisation Details'!$A:$P,6,0),"")</f>
        <v>1743.21</v>
      </c>
    </row>
    <row r="2180" spans="1:4" x14ac:dyDescent="0.25">
      <c r="A2180" s="62">
        <f ca="1">VLOOKUP($A2180,'Medical Examinations'!$A:$H,2,FALSE)</f>
        <v>24.7</v>
      </c>
      <c r="B2180" s="35">
        <f ca="1">VLOOKUP($A2180,'Medical Examinations'!$A:$H,3,FALSE)</f>
        <v>5.32</v>
      </c>
      <c r="C2180" s="61">
        <f ca="1">IFERROR(VLOOKUP($A2180,'Hospitalisation Details'!$A:$P,16,0),"")</f>
        <v>19</v>
      </c>
      <c r="D2180" s="69">
        <f ca="1">IFERROR(VLOOKUP($A2180,'Hospitalisation Details'!$A:$P,6,0),"")</f>
        <v>1737.38</v>
      </c>
    </row>
    <row r="2181" spans="1:4" x14ac:dyDescent="0.25">
      <c r="A2181" s="62">
        <f ca="1">VLOOKUP($A2181,'Medical Examinations'!$A:$H,2,FALSE)</f>
        <v>20.6</v>
      </c>
      <c r="B2181" s="35">
        <f ca="1">VLOOKUP($A2181,'Medical Examinations'!$A:$H,3,FALSE)</f>
        <v>5.14</v>
      </c>
      <c r="C2181" s="61">
        <f ca="1">IFERROR(VLOOKUP($A2181,'Hospitalisation Details'!$A:$P,16,0),"")</f>
        <v>19</v>
      </c>
      <c r="D2181" s="69">
        <f ca="1">IFERROR(VLOOKUP($A2181,'Hospitalisation Details'!$A:$P,6,0),"")</f>
        <v>1731.68</v>
      </c>
    </row>
    <row r="2182" spans="1:4" x14ac:dyDescent="0.25">
      <c r="A2182" s="62">
        <f ca="1">VLOOKUP($A2182,'Medical Examinations'!$A:$H,2,FALSE)</f>
        <v>18.600000000000001</v>
      </c>
      <c r="B2182" s="35">
        <f ca="1">VLOOKUP($A2182,'Medical Examinations'!$A:$H,3,FALSE)</f>
        <v>5</v>
      </c>
      <c r="C2182" s="61">
        <f ca="1">IFERROR(VLOOKUP($A2182,'Hospitalisation Details'!$A:$P,16,0),"")</f>
        <v>19</v>
      </c>
      <c r="D2182" s="69">
        <f ca="1">IFERROR(VLOOKUP($A2182,'Hospitalisation Details'!$A:$P,6,0),"")</f>
        <v>1728.9</v>
      </c>
    </row>
    <row r="2183" spans="1:4" x14ac:dyDescent="0.25">
      <c r="A2183" s="62">
        <f ca="1">VLOOKUP($A2183,'Medical Examinations'!$A:$H,2,FALSE)</f>
        <v>17.8</v>
      </c>
      <c r="B2183" s="35">
        <f ca="1">VLOOKUP($A2183,'Medical Examinations'!$A:$H,3,FALSE)</f>
        <v>4.55</v>
      </c>
      <c r="C2183" s="61">
        <f ca="1">IFERROR(VLOOKUP($A2183,'Hospitalisation Details'!$A:$P,16,0),"")</f>
        <v>19</v>
      </c>
      <c r="D2183" s="69">
        <f ca="1">IFERROR(VLOOKUP($A2183,'Hospitalisation Details'!$A:$P,6,0),"")</f>
        <v>1727.79</v>
      </c>
    </row>
    <row r="2184" spans="1:4" x14ac:dyDescent="0.25">
      <c r="A2184" s="62">
        <f ca="1">VLOOKUP($A2184,'Medical Examinations'!$A:$H,2,FALSE)</f>
        <v>35.200000000000003</v>
      </c>
      <c r="B2184" s="35">
        <f ca="1">VLOOKUP($A2184,'Medical Examinations'!$A:$H,3,FALSE)</f>
        <v>5.97</v>
      </c>
      <c r="C2184" s="61">
        <f ca="1">IFERROR(VLOOKUP($A2184,'Hospitalisation Details'!$A:$P,16,0),"")</f>
        <v>18</v>
      </c>
      <c r="D2184" s="69">
        <f ca="1">IFERROR(VLOOKUP($A2184,'Hospitalisation Details'!$A:$P,6,0),"")</f>
        <v>1727.54</v>
      </c>
    </row>
    <row r="2185" spans="1:4" x14ac:dyDescent="0.25">
      <c r="A2185" s="62">
        <f ca="1">VLOOKUP($A2185,'Medical Examinations'!$A:$H,2,FALSE)</f>
        <v>33.770000000000003</v>
      </c>
      <c r="B2185" s="35">
        <f ca="1">VLOOKUP($A2185,'Medical Examinations'!$A:$H,3,FALSE)</f>
        <v>4.0199999999999996</v>
      </c>
      <c r="C2185" s="61">
        <f ca="1">IFERROR(VLOOKUP($A2185,'Hospitalisation Details'!$A:$P,16,0),"")</f>
        <v>18</v>
      </c>
      <c r="D2185" s="69">
        <f ca="1">IFERROR(VLOOKUP($A2185,'Hospitalisation Details'!$A:$P,6,0),"")</f>
        <v>1725.55</v>
      </c>
    </row>
    <row r="2186" spans="1:4" x14ac:dyDescent="0.25">
      <c r="A2186" s="62">
        <f ca="1">VLOOKUP($A2186,'Medical Examinations'!$A:$H,2,FALSE)</f>
        <v>30.03</v>
      </c>
      <c r="B2186" s="35">
        <f ca="1">VLOOKUP($A2186,'Medical Examinations'!$A:$H,3,FALSE)</f>
        <v>4.04</v>
      </c>
      <c r="C2186" s="61">
        <f ca="1">IFERROR(VLOOKUP($A2186,'Hospitalisation Details'!$A:$P,16,0),"")</f>
        <v>18</v>
      </c>
      <c r="D2186" s="69">
        <f ca="1">IFERROR(VLOOKUP($A2186,'Hospitalisation Details'!$A:$P,6,0),"")</f>
        <v>1720.35</v>
      </c>
    </row>
    <row r="2187" spans="1:4" x14ac:dyDescent="0.25">
      <c r="A2187" s="62">
        <f ca="1">VLOOKUP($A2187,'Medical Examinations'!$A:$H,2,FALSE)</f>
        <v>29.37</v>
      </c>
      <c r="B2187" s="35">
        <f ca="1">VLOOKUP($A2187,'Medical Examinations'!$A:$H,3,FALSE)</f>
        <v>5.54</v>
      </c>
      <c r="C2187" s="61">
        <f ca="1">IFERROR(VLOOKUP($A2187,'Hospitalisation Details'!$A:$P,16,0),"")</f>
        <v>18</v>
      </c>
      <c r="D2187" s="69">
        <f ca="1">IFERROR(VLOOKUP($A2187,'Hospitalisation Details'!$A:$P,6,0),"")</f>
        <v>1719.44</v>
      </c>
    </row>
    <row r="2188" spans="1:4" x14ac:dyDescent="0.25">
      <c r="A2188" s="62">
        <f ca="1">VLOOKUP($A2188,'Medical Examinations'!$A:$H,2,FALSE)</f>
        <v>28.5</v>
      </c>
      <c r="B2188" s="35">
        <f ca="1">VLOOKUP($A2188,'Medical Examinations'!$A:$H,3,FALSE)</f>
        <v>4.03</v>
      </c>
      <c r="C2188" s="61">
        <f ca="1">IFERROR(VLOOKUP($A2188,'Hospitalisation Details'!$A:$P,16,0),"")</f>
        <v>18</v>
      </c>
      <c r="D2188" s="69">
        <f ca="1">IFERROR(VLOOKUP($A2188,'Hospitalisation Details'!$A:$P,6,0),"")</f>
        <v>1712.23</v>
      </c>
    </row>
    <row r="2189" spans="1:4" x14ac:dyDescent="0.25">
      <c r="A2189" s="62">
        <f ca="1">VLOOKUP($A2189,'Medical Examinations'!$A:$H,2,FALSE)</f>
        <v>23.32</v>
      </c>
      <c r="B2189" s="35">
        <f ca="1">VLOOKUP($A2189,'Medical Examinations'!$A:$H,3,FALSE)</f>
        <v>5.62</v>
      </c>
      <c r="C2189" s="61">
        <f ca="1">IFERROR(VLOOKUP($A2189,'Hospitalisation Details'!$A:$P,16,0),"")</f>
        <v>18</v>
      </c>
      <c r="D2189" s="69">
        <f ca="1">IFERROR(VLOOKUP($A2189,'Hospitalisation Details'!$A:$P,6,0),"")</f>
        <v>1711.03</v>
      </c>
    </row>
    <row r="2190" spans="1:4" x14ac:dyDescent="0.25">
      <c r="A2190" s="62">
        <f ca="1">VLOOKUP($A2190,'Medical Examinations'!$A:$H,2,FALSE)</f>
        <v>26.125</v>
      </c>
      <c r="B2190" s="35">
        <f ca="1">VLOOKUP($A2190,'Medical Examinations'!$A:$H,3,FALSE)</f>
        <v>5.27</v>
      </c>
      <c r="C2190" s="61">
        <f ca="1">IFERROR(VLOOKUP($A2190,'Hospitalisation Details'!$A:$P,16,0),"")</f>
        <v>18</v>
      </c>
      <c r="D2190" s="69">
        <f ca="1">IFERROR(VLOOKUP($A2190,'Hospitalisation Details'!$A:$P,6,0),"")</f>
        <v>1708.93</v>
      </c>
    </row>
    <row r="2191" spans="1:4" x14ac:dyDescent="0.25">
      <c r="A2191" s="62">
        <f ca="1">VLOOKUP($A2191,'Medical Examinations'!$A:$H,2,FALSE)</f>
        <v>25.46</v>
      </c>
      <c r="B2191" s="35">
        <f ca="1">VLOOKUP($A2191,'Medical Examinations'!$A:$H,3,FALSE)</f>
        <v>5.18</v>
      </c>
      <c r="C2191" s="61">
        <f ca="1">IFERROR(VLOOKUP($A2191,'Hospitalisation Details'!$A:$P,16,0),"")</f>
        <v>18</v>
      </c>
      <c r="D2191" s="69">
        <f ca="1">IFERROR(VLOOKUP($A2191,'Hospitalisation Details'!$A:$P,6,0),"")</f>
        <v>1708</v>
      </c>
    </row>
    <row r="2192" spans="1:4" x14ac:dyDescent="0.25">
      <c r="A2192" s="62">
        <f ca="1">VLOOKUP($A2192,'Medical Examinations'!$A:$H,2,FALSE)</f>
        <v>23.75</v>
      </c>
      <c r="B2192" s="35">
        <f ca="1">VLOOKUP($A2192,'Medical Examinations'!$A:$H,3,FALSE)</f>
        <v>5.27</v>
      </c>
      <c r="C2192" s="61">
        <f ca="1">IFERROR(VLOOKUP($A2192,'Hospitalisation Details'!$A:$P,16,0),"")</f>
        <v>18</v>
      </c>
      <c r="D2192" s="69">
        <f ca="1">IFERROR(VLOOKUP($A2192,'Hospitalisation Details'!$A:$P,6,0),"")</f>
        <v>1705.62</v>
      </c>
    </row>
    <row r="2193" spans="1:4" x14ac:dyDescent="0.25">
      <c r="A2193" s="62">
        <f ca="1">VLOOKUP($A2193,'Medical Examinations'!$A:$H,2,FALSE)</f>
        <v>23.085000000000001</v>
      </c>
      <c r="B2193" s="35">
        <f ca="1">VLOOKUP($A2193,'Medical Examinations'!$A:$H,3,FALSE)</f>
        <v>5.62</v>
      </c>
      <c r="C2193" s="61">
        <f ca="1">IFERROR(VLOOKUP($A2193,'Hospitalisation Details'!$A:$P,16,0),"")</f>
        <v>18</v>
      </c>
      <c r="D2193" s="69">
        <f ca="1">IFERROR(VLOOKUP($A2193,'Hospitalisation Details'!$A:$P,6,0),"")</f>
        <v>1704.7</v>
      </c>
    </row>
    <row r="2194" spans="1:4" x14ac:dyDescent="0.25">
      <c r="A2194" s="62">
        <f ca="1">VLOOKUP($A2194,'Medical Examinations'!$A:$H,2,FALSE)</f>
        <v>22.99</v>
      </c>
      <c r="B2194" s="35">
        <f ca="1">VLOOKUP($A2194,'Medical Examinations'!$A:$H,3,FALSE)</f>
        <v>5.0599999999999996</v>
      </c>
      <c r="C2194" s="61">
        <f ca="1">IFERROR(VLOOKUP($A2194,'Hospitalisation Details'!$A:$P,16,0),"")</f>
        <v>18</v>
      </c>
      <c r="D2194" s="69">
        <f ca="1">IFERROR(VLOOKUP($A2194,'Hospitalisation Details'!$A:$P,6,0),"")</f>
        <v>1704.57</v>
      </c>
    </row>
    <row r="2195" spans="1:4" x14ac:dyDescent="0.25">
      <c r="A2195" s="62">
        <f ca="1">VLOOKUP($A2195,'Medical Examinations'!$A:$H,2,FALSE)</f>
        <v>21.47</v>
      </c>
      <c r="B2195" s="35">
        <f ca="1">VLOOKUP($A2195,'Medical Examinations'!$A:$H,3,FALSE)</f>
        <v>4.6900000000000004</v>
      </c>
      <c r="C2195" s="61">
        <f ca="1">IFERROR(VLOOKUP($A2195,'Hospitalisation Details'!$A:$P,16,0),"")</f>
        <v>18</v>
      </c>
      <c r="D2195" s="69">
        <f ca="1">IFERROR(VLOOKUP($A2195,'Hospitalisation Details'!$A:$P,6,0),"")</f>
        <v>1702.46</v>
      </c>
    </row>
    <row r="2196" spans="1:4" x14ac:dyDescent="0.25">
      <c r="A2196" s="62">
        <f ca="1">VLOOKUP($A2196,'Medical Examinations'!$A:$H,2,FALSE)</f>
        <v>15.96</v>
      </c>
      <c r="B2196" s="35">
        <f ca="1">VLOOKUP($A2196,'Medical Examinations'!$A:$H,3,FALSE)</f>
        <v>5.44</v>
      </c>
      <c r="C2196" s="61">
        <f ca="1">IFERROR(VLOOKUP($A2196,'Hospitalisation Details'!$A:$P,16,0),"")</f>
        <v>18</v>
      </c>
      <c r="D2196" s="69">
        <f ca="1">IFERROR(VLOOKUP($A2196,'Hospitalisation Details'!$A:$P,6,0),"")</f>
        <v>1694.8</v>
      </c>
    </row>
    <row r="2197" spans="1:4" x14ac:dyDescent="0.25">
      <c r="A2197" s="62">
        <f ca="1">VLOOKUP($A2197,'Medical Examinations'!$A:$H,2,FALSE)</f>
        <v>39.5</v>
      </c>
      <c r="B2197" s="35">
        <f ca="1">VLOOKUP($A2197,'Medical Examinations'!$A:$H,3,FALSE)</f>
        <v>5.05</v>
      </c>
      <c r="C2197" s="61">
        <f ca="1">IFERROR(VLOOKUP($A2197,'Hospitalisation Details'!$A:$P,16,0),"")</f>
        <v>22</v>
      </c>
      <c r="D2197" s="69">
        <f ca="1">IFERROR(VLOOKUP($A2197,'Hospitalisation Details'!$A:$P,6,0),"")</f>
        <v>1682.6</v>
      </c>
    </row>
    <row r="2198" spans="1:4" x14ac:dyDescent="0.25">
      <c r="A2198" s="62">
        <f ca="1">VLOOKUP($A2198,'Medical Examinations'!$A:$H,2,FALSE)</f>
        <v>33.770000000000003</v>
      </c>
      <c r="B2198" s="35">
        <f ca="1">VLOOKUP($A2198,'Medical Examinations'!$A:$H,3,FALSE)</f>
        <v>6</v>
      </c>
      <c r="C2198" s="61">
        <f ca="1">IFERROR(VLOOKUP($A2198,'Hospitalisation Details'!$A:$P,16,0),"")</f>
        <v>22</v>
      </c>
      <c r="D2198" s="69">
        <f ca="1">IFERROR(VLOOKUP($A2198,'Hospitalisation Details'!$A:$P,6,0),"")</f>
        <v>1674.63</v>
      </c>
    </row>
    <row r="2199" spans="1:4" x14ac:dyDescent="0.25">
      <c r="A2199" s="62">
        <f ca="1">VLOOKUP($A2199,'Medical Examinations'!$A:$H,2,FALSE)</f>
        <v>26.84</v>
      </c>
      <c r="B2199" s="35">
        <f ca="1">VLOOKUP($A2199,'Medical Examinations'!$A:$H,3,FALSE)</f>
        <v>5.99</v>
      </c>
      <c r="C2199" s="61">
        <f ca="1">IFERROR(VLOOKUP($A2199,'Hospitalisation Details'!$A:$P,16,0),"")</f>
        <v>22</v>
      </c>
      <c r="D2199" s="69">
        <f ca="1">IFERROR(VLOOKUP($A2199,'Hospitalisation Details'!$A:$P,6,0),"")</f>
        <v>1665</v>
      </c>
    </row>
    <row r="2200" spans="1:4" x14ac:dyDescent="0.25">
      <c r="A2200" s="62">
        <f ca="1">VLOOKUP($A2200,'Medical Examinations'!$A:$H,2,FALSE)</f>
        <v>35.53</v>
      </c>
      <c r="B2200" s="35">
        <f ca="1">VLOOKUP($A2200,'Medical Examinations'!$A:$H,3,FALSE)</f>
        <v>4.3600000000000003</v>
      </c>
      <c r="C2200" s="61">
        <f ca="1">IFERROR(VLOOKUP($A2200,'Hospitalisation Details'!$A:$P,16,0),"")</f>
        <v>19</v>
      </c>
      <c r="D2200" s="69">
        <f ca="1">IFERROR(VLOOKUP($A2200,'Hospitalisation Details'!$A:$P,6,0),"")</f>
        <v>1646.43</v>
      </c>
    </row>
    <row r="2201" spans="1:4" x14ac:dyDescent="0.25">
      <c r="A2201" s="62">
        <f ca="1">VLOOKUP($A2201,'Medical Examinations'!$A:$H,2,FALSE)</f>
        <v>30.59</v>
      </c>
      <c r="B2201" s="35">
        <f ca="1">VLOOKUP($A2201,'Medical Examinations'!$A:$H,3,FALSE)</f>
        <v>4.41</v>
      </c>
      <c r="C2201" s="61">
        <f ca="1">IFERROR(VLOOKUP($A2201,'Hospitalisation Details'!$A:$P,16,0),"")</f>
        <v>19</v>
      </c>
      <c r="D2201" s="69">
        <f ca="1">IFERROR(VLOOKUP($A2201,'Hospitalisation Details'!$A:$P,6,0),"")</f>
        <v>1639.56</v>
      </c>
    </row>
    <row r="2202" spans="1:4" x14ac:dyDescent="0.25">
      <c r="A2202" s="62">
        <f ca="1">VLOOKUP($A2202,'Medical Examinations'!$A:$H,2,FALSE)</f>
        <v>30.59</v>
      </c>
      <c r="B2202" s="35">
        <f ca="1">VLOOKUP($A2202,'Medical Examinations'!$A:$H,3,FALSE)</f>
        <v>4.17</v>
      </c>
      <c r="C2202" s="61">
        <f ca="1">IFERROR(VLOOKUP($A2202,'Hospitalisation Details'!$A:$P,16,0),"")</f>
        <v>19</v>
      </c>
      <c r="D2202" s="69">
        <f ca="1">IFERROR(VLOOKUP($A2202,'Hospitalisation Details'!$A:$P,6,0),"")</f>
        <v>1639.56</v>
      </c>
    </row>
    <row r="2203" spans="1:4" x14ac:dyDescent="0.25">
      <c r="A2203" s="62">
        <f ca="1">VLOOKUP($A2203,'Medical Examinations'!$A:$H,2,FALSE)</f>
        <v>27.835000000000001</v>
      </c>
      <c r="B2203" s="35">
        <f ca="1">VLOOKUP($A2203,'Medical Examinations'!$A:$H,3,FALSE)</f>
        <v>4.4400000000000004</v>
      </c>
      <c r="C2203" s="61">
        <f ca="1">IFERROR(VLOOKUP($A2203,'Hospitalisation Details'!$A:$P,16,0),"")</f>
        <v>19</v>
      </c>
      <c r="D2203" s="69">
        <f ca="1">IFERROR(VLOOKUP($A2203,'Hospitalisation Details'!$A:$P,6,0),"")</f>
        <v>1635.73</v>
      </c>
    </row>
    <row r="2204" spans="1:4" x14ac:dyDescent="0.25">
      <c r="A2204" s="62">
        <f ca="1">VLOOKUP($A2204,'Medical Examinations'!$A:$H,2,FALSE)</f>
        <v>40.26</v>
      </c>
      <c r="B2204" s="35">
        <f ca="1">VLOOKUP($A2204,'Medical Examinations'!$A:$H,3,FALSE)</f>
        <v>5.52</v>
      </c>
      <c r="C2204" s="61">
        <f ca="1">IFERROR(VLOOKUP($A2204,'Hospitalisation Details'!$A:$P,16,0),"")</f>
        <v>18</v>
      </c>
      <c r="D2204" s="69">
        <f ca="1">IFERROR(VLOOKUP($A2204,'Hospitalisation Details'!$A:$P,6,0),"")</f>
        <v>1634.57</v>
      </c>
    </row>
    <row r="2205" spans="1:4" x14ac:dyDescent="0.25">
      <c r="A2205" s="62">
        <f ca="1">VLOOKUP($A2205,'Medical Examinations'!$A:$H,2,FALSE)</f>
        <v>39.82</v>
      </c>
      <c r="B2205" s="35">
        <f ca="1">VLOOKUP($A2205,'Medical Examinations'!$A:$H,3,FALSE)</f>
        <v>6.01</v>
      </c>
      <c r="C2205" s="61">
        <f ca="1">IFERROR(VLOOKUP($A2205,'Hospitalisation Details'!$A:$P,16,0),"")</f>
        <v>18</v>
      </c>
      <c r="D2205" s="69">
        <f ca="1">IFERROR(VLOOKUP($A2205,'Hospitalisation Details'!$A:$P,6,0),"")</f>
        <v>1633.96</v>
      </c>
    </row>
    <row r="2206" spans="1:4" x14ac:dyDescent="0.25">
      <c r="A2206" s="62">
        <f ca="1">VLOOKUP($A2206,'Medical Examinations'!$A:$H,2,FALSE)</f>
        <v>39.159999999999997</v>
      </c>
      <c r="B2206" s="35">
        <f ca="1">VLOOKUP($A2206,'Medical Examinations'!$A:$H,3,FALSE)</f>
        <v>5.81</v>
      </c>
      <c r="C2206" s="61">
        <f ca="1">IFERROR(VLOOKUP($A2206,'Hospitalisation Details'!$A:$P,16,0),"")</f>
        <v>18</v>
      </c>
      <c r="D2206" s="69">
        <f ca="1">IFERROR(VLOOKUP($A2206,'Hospitalisation Details'!$A:$P,6,0),"")</f>
        <v>1633.04</v>
      </c>
    </row>
    <row r="2207" spans="1:4" x14ac:dyDescent="0.25">
      <c r="A2207" s="62">
        <f ca="1">VLOOKUP($A2207,'Medical Examinations'!$A:$H,2,FALSE)</f>
        <v>25.555</v>
      </c>
      <c r="B2207" s="35">
        <f ca="1">VLOOKUP($A2207,'Medical Examinations'!$A:$H,3,FALSE)</f>
        <v>4.37</v>
      </c>
      <c r="C2207" s="61">
        <f ca="1">IFERROR(VLOOKUP($A2207,'Hospitalisation Details'!$A:$P,16,0),"")</f>
        <v>19</v>
      </c>
      <c r="D2207" s="69">
        <f ca="1">IFERROR(VLOOKUP($A2207,'Hospitalisation Details'!$A:$P,6,0),"")</f>
        <v>1632.56</v>
      </c>
    </row>
    <row r="2208" spans="1:4" x14ac:dyDescent="0.25">
      <c r="A2208" s="62">
        <f ca="1">VLOOKUP($A2208,'Medical Examinations'!$A:$H,2,FALSE)</f>
        <v>25.175000000000001</v>
      </c>
      <c r="B2208" s="35">
        <f ca="1">VLOOKUP($A2208,'Medical Examinations'!$A:$H,3,FALSE)</f>
        <v>5.74</v>
      </c>
      <c r="C2208" s="61">
        <f ca="1">IFERROR(VLOOKUP($A2208,'Hospitalisation Details'!$A:$P,16,0),"")</f>
        <v>19</v>
      </c>
      <c r="D2208" s="69">
        <f ca="1">IFERROR(VLOOKUP($A2208,'Hospitalisation Details'!$A:$P,6,0),"")</f>
        <v>1632.04</v>
      </c>
    </row>
    <row r="2209" spans="1:4" x14ac:dyDescent="0.25">
      <c r="A2209" s="62">
        <f ca="1">VLOOKUP($A2209,'Medical Examinations'!$A:$H,2,FALSE)</f>
        <v>38.28</v>
      </c>
      <c r="B2209" s="35">
        <f ca="1">VLOOKUP($A2209,'Medical Examinations'!$A:$H,3,FALSE)</f>
        <v>5.39</v>
      </c>
      <c r="C2209" s="61">
        <f ca="1">IFERROR(VLOOKUP($A2209,'Hospitalisation Details'!$A:$P,16,0),"")</f>
        <v>18</v>
      </c>
      <c r="D2209" s="69">
        <f ca="1">IFERROR(VLOOKUP($A2209,'Hospitalisation Details'!$A:$P,6,0),"")</f>
        <v>1631.82</v>
      </c>
    </row>
    <row r="2210" spans="1:4" x14ac:dyDescent="0.25">
      <c r="A2210" s="62">
        <f ca="1">VLOOKUP($A2210,'Medical Examinations'!$A:$H,2,FALSE)</f>
        <v>38.17</v>
      </c>
      <c r="B2210" s="35">
        <f ca="1">VLOOKUP($A2210,'Medical Examinations'!$A:$H,3,FALSE)</f>
        <v>4.07</v>
      </c>
      <c r="C2210" s="61">
        <f ca="1">IFERROR(VLOOKUP($A2210,'Hospitalisation Details'!$A:$P,16,0),"")</f>
        <v>18</v>
      </c>
      <c r="D2210" s="69">
        <f ca="1">IFERROR(VLOOKUP($A2210,'Hospitalisation Details'!$A:$P,6,0),"")</f>
        <v>1631.67</v>
      </c>
    </row>
    <row r="2211" spans="1:4" x14ac:dyDescent="0.25">
      <c r="A2211" s="62">
        <f ca="1">VLOOKUP($A2211,'Medical Examinations'!$A:$H,2,FALSE)</f>
        <v>36.85</v>
      </c>
      <c r="B2211" s="35">
        <f ca="1">VLOOKUP($A2211,'Medical Examinations'!$A:$H,3,FALSE)</f>
        <v>5.49</v>
      </c>
      <c r="C2211" s="61">
        <f ca="1">IFERROR(VLOOKUP($A2211,'Hospitalisation Details'!$A:$P,16,0),"")</f>
        <v>18</v>
      </c>
      <c r="D2211" s="69">
        <f ca="1">IFERROR(VLOOKUP($A2211,'Hospitalisation Details'!$A:$P,6,0),"")</f>
        <v>1629.83</v>
      </c>
    </row>
    <row r="2212" spans="1:4" x14ac:dyDescent="0.25">
      <c r="A2212" s="62">
        <f ca="1">VLOOKUP($A2212,'Medical Examinations'!$A:$H,2,FALSE)</f>
        <v>22.61</v>
      </c>
      <c r="B2212" s="35">
        <f ca="1">VLOOKUP($A2212,'Medical Examinations'!$A:$H,3,FALSE)</f>
        <v>5.68</v>
      </c>
      <c r="C2212" s="61">
        <f ca="1">IFERROR(VLOOKUP($A2212,'Hospitalisation Details'!$A:$P,16,0),"")</f>
        <v>19</v>
      </c>
      <c r="D2212" s="69">
        <f ca="1">IFERROR(VLOOKUP($A2212,'Hospitalisation Details'!$A:$P,6,0),"")</f>
        <v>1628.47</v>
      </c>
    </row>
    <row r="2213" spans="1:4" x14ac:dyDescent="0.25">
      <c r="A2213" s="62">
        <f ca="1">VLOOKUP($A2213,'Medical Examinations'!$A:$H,2,FALSE)</f>
        <v>21.754999999999999</v>
      </c>
      <c r="B2213" s="35">
        <f ca="1">VLOOKUP($A2213,'Medical Examinations'!$A:$H,3,FALSE)</f>
        <v>6.09</v>
      </c>
      <c r="C2213" s="61">
        <f ca="1">IFERROR(VLOOKUP($A2213,'Hospitalisation Details'!$A:$P,16,0),"")</f>
        <v>19</v>
      </c>
      <c r="D2213" s="69">
        <f ca="1">IFERROR(VLOOKUP($A2213,'Hospitalisation Details'!$A:$P,6,0),"")</f>
        <v>1627.28</v>
      </c>
    </row>
    <row r="2214" spans="1:4" x14ac:dyDescent="0.25">
      <c r="A2214" s="62">
        <f ca="1">VLOOKUP($A2214,'Medical Examinations'!$A:$H,2,FALSE)</f>
        <v>20.425000000000001</v>
      </c>
      <c r="B2214" s="35">
        <f ca="1">VLOOKUP($A2214,'Medical Examinations'!$A:$H,3,FALSE)</f>
        <v>5.53</v>
      </c>
      <c r="C2214" s="61">
        <f ca="1">IFERROR(VLOOKUP($A2214,'Hospitalisation Details'!$A:$P,16,0),"")</f>
        <v>19</v>
      </c>
      <c r="D2214" s="69">
        <f ca="1">IFERROR(VLOOKUP($A2214,'Hospitalisation Details'!$A:$P,6,0),"")</f>
        <v>1625.43</v>
      </c>
    </row>
    <row r="2215" spans="1:4" x14ac:dyDescent="0.25">
      <c r="A2215" s="62">
        <f ca="1">VLOOKUP($A2215,'Medical Examinations'!$A:$H,2,FALSE)</f>
        <v>31.35</v>
      </c>
      <c r="B2215" s="35">
        <f ca="1">VLOOKUP($A2215,'Medical Examinations'!$A:$H,3,FALSE)</f>
        <v>4.28</v>
      </c>
      <c r="C2215" s="61">
        <f ca="1">IFERROR(VLOOKUP($A2215,'Hospitalisation Details'!$A:$P,16,0),"")</f>
        <v>18</v>
      </c>
      <c r="D2215" s="69">
        <f ca="1">IFERROR(VLOOKUP($A2215,'Hospitalisation Details'!$A:$P,6,0),"")</f>
        <v>1622.19</v>
      </c>
    </row>
    <row r="2216" spans="1:4" x14ac:dyDescent="0.25">
      <c r="A2216" s="62">
        <f ca="1">VLOOKUP($A2216,'Medical Examinations'!$A:$H,2,FALSE)</f>
        <v>31.13</v>
      </c>
      <c r="B2216" s="35">
        <f ca="1">VLOOKUP($A2216,'Medical Examinations'!$A:$H,3,FALSE)</f>
        <v>6.01</v>
      </c>
      <c r="C2216" s="61">
        <f ca="1">IFERROR(VLOOKUP($A2216,'Hospitalisation Details'!$A:$P,16,0),"")</f>
        <v>18</v>
      </c>
      <c r="D2216" s="69">
        <f ca="1">IFERROR(VLOOKUP($A2216,'Hospitalisation Details'!$A:$P,6,0),"")</f>
        <v>1621.88</v>
      </c>
    </row>
    <row r="2217" spans="1:4" x14ac:dyDescent="0.25">
      <c r="A2217" s="62">
        <f ca="1">VLOOKUP($A2217,'Medical Examinations'!$A:$H,2,FALSE)</f>
        <v>17.48</v>
      </c>
      <c r="B2217" s="35">
        <f ca="1">VLOOKUP($A2217,'Medical Examinations'!$A:$H,3,FALSE)</f>
        <v>4.59</v>
      </c>
      <c r="C2217" s="61">
        <f ca="1">IFERROR(VLOOKUP($A2217,'Hospitalisation Details'!$A:$P,16,0),"")</f>
        <v>19</v>
      </c>
      <c r="D2217" s="69">
        <f ca="1">IFERROR(VLOOKUP($A2217,'Hospitalisation Details'!$A:$P,6,0),"")</f>
        <v>1621.34</v>
      </c>
    </row>
    <row r="2218" spans="1:4" x14ac:dyDescent="0.25">
      <c r="A2218" s="62">
        <f ca="1">VLOOKUP($A2218,'Medical Examinations'!$A:$H,2,FALSE)</f>
        <v>22.57</v>
      </c>
      <c r="B2218" s="35">
        <f ca="1">VLOOKUP($A2218,'Medical Examinations'!$A:$H,3,FALSE)</f>
        <v>5.8</v>
      </c>
      <c r="C2218" s="61">
        <f ca="1">IFERROR(VLOOKUP($A2218,'Hospitalisation Details'!$A:$P,16,0),"")</f>
        <v>27</v>
      </c>
      <c r="D2218" s="69">
        <f ca="1">IFERROR(VLOOKUP($A2218,'Hospitalisation Details'!$A:$P,6,0),"")</f>
        <v>1617.16</v>
      </c>
    </row>
    <row r="2219" spans="1:4" x14ac:dyDescent="0.25">
      <c r="A2219" s="62">
        <f ca="1">VLOOKUP($A2219,'Medical Examinations'!$A:$H,2,FALSE)</f>
        <v>26.73</v>
      </c>
      <c r="B2219" s="35">
        <f ca="1">VLOOKUP($A2219,'Medical Examinations'!$A:$H,3,FALSE)</f>
        <v>5.08</v>
      </c>
      <c r="C2219" s="61">
        <f ca="1">IFERROR(VLOOKUP($A2219,'Hospitalisation Details'!$A:$P,16,0),"")</f>
        <v>18</v>
      </c>
      <c r="D2219" s="69">
        <f ca="1">IFERROR(VLOOKUP($A2219,'Hospitalisation Details'!$A:$P,6,0),"")</f>
        <v>1615.77</v>
      </c>
    </row>
    <row r="2220" spans="1:4" x14ac:dyDescent="0.25">
      <c r="A2220" s="62">
        <f ca="1">VLOOKUP($A2220,'Medical Examinations'!$A:$H,2,FALSE)</f>
        <v>20.79</v>
      </c>
      <c r="B2220" s="35">
        <f ca="1">VLOOKUP($A2220,'Medical Examinations'!$A:$H,3,FALSE)</f>
        <v>5.84</v>
      </c>
      <c r="C2220" s="61">
        <f ca="1">IFERROR(VLOOKUP($A2220,'Hospitalisation Details'!$A:$P,16,0),"")</f>
        <v>18</v>
      </c>
      <c r="D2220" s="69">
        <f ca="1">IFERROR(VLOOKUP($A2220,'Hospitalisation Details'!$A:$P,6,0),"")</f>
        <v>1607.51</v>
      </c>
    </row>
    <row r="2221" spans="1:4" x14ac:dyDescent="0.25">
      <c r="A2221" s="62">
        <f ca="1">VLOOKUP($A2221,'Medical Examinations'!$A:$H,2,FALSE)</f>
        <v>20.149999999999999</v>
      </c>
      <c r="B2221" s="35">
        <f ca="1">VLOOKUP($A2221,'Medical Examinations'!$A:$H,3,FALSE)</f>
        <v>4.1500000000000004</v>
      </c>
      <c r="C2221" s="61">
        <f ca="1">IFERROR(VLOOKUP($A2221,'Hospitalisation Details'!$A:$P,16,0),"")</f>
        <v>30</v>
      </c>
      <c r="D2221" s="69">
        <f ca="1">IFERROR(VLOOKUP($A2221,'Hospitalisation Details'!$A:$P,6,0),"")</f>
        <v>1566.88</v>
      </c>
    </row>
    <row r="2222" spans="1:4" x14ac:dyDescent="0.25">
      <c r="A2222" s="62">
        <f ca="1">VLOOKUP($A2222,'Medical Examinations'!$A:$H,2,FALSE)</f>
        <v>36.85</v>
      </c>
      <c r="B2222" s="35">
        <f ca="1">VLOOKUP($A2222,'Medical Examinations'!$A:$H,3,FALSE)</f>
        <v>4.3600000000000003</v>
      </c>
      <c r="C2222" s="61">
        <f ca="1">IFERROR(VLOOKUP($A2222,'Hospitalisation Details'!$A:$P,16,0),"")</f>
        <v>21</v>
      </c>
      <c r="D2222" s="69">
        <f ca="1">IFERROR(VLOOKUP($A2222,'Hospitalisation Details'!$A:$P,6,0),"")</f>
        <v>1534.3</v>
      </c>
    </row>
    <row r="2223" spans="1:4" x14ac:dyDescent="0.25">
      <c r="A2223" s="62">
        <f ca="1">VLOOKUP($A2223,'Medical Examinations'!$A:$H,2,FALSE)</f>
        <v>35.53</v>
      </c>
      <c r="B2223" s="35">
        <f ca="1">VLOOKUP($A2223,'Medical Examinations'!$A:$H,3,FALSE)</f>
        <v>4.55</v>
      </c>
      <c r="C2223" s="61">
        <f ca="1">IFERROR(VLOOKUP($A2223,'Hospitalisation Details'!$A:$P,16,0),"")</f>
        <v>22</v>
      </c>
      <c r="D2223" s="69">
        <f ca="1">IFERROR(VLOOKUP($A2223,'Hospitalisation Details'!$A:$P,6,0),"")</f>
        <v>1532.47</v>
      </c>
    </row>
    <row r="2224" spans="1:4" x14ac:dyDescent="0.25">
      <c r="A2224" s="62">
        <f ca="1">VLOOKUP($A2224,'Medical Examinations'!$A:$H,2,FALSE)</f>
        <v>31.1</v>
      </c>
      <c r="B2224" s="35">
        <f ca="1">VLOOKUP($A2224,'Medical Examinations'!$A:$H,3,FALSE)</f>
        <v>4.37</v>
      </c>
      <c r="C2224" s="61">
        <f ca="1">IFERROR(VLOOKUP($A2224,'Hospitalisation Details'!$A:$P,16,0),"")</f>
        <v>21</v>
      </c>
      <c r="D2224" s="69">
        <f ca="1">IFERROR(VLOOKUP($A2224,'Hospitalisation Details'!$A:$P,6,0),"")</f>
        <v>1526.31</v>
      </c>
    </row>
    <row r="2225" spans="1:4" x14ac:dyDescent="0.25">
      <c r="A2225" s="62">
        <f ca="1">VLOOKUP($A2225,'Medical Examinations'!$A:$H,2,FALSE)</f>
        <v>23.21</v>
      </c>
      <c r="B2225" s="35">
        <f ca="1">VLOOKUP($A2225,'Medical Examinations'!$A:$H,3,FALSE)</f>
        <v>5.24</v>
      </c>
      <c r="C2225" s="61">
        <f ca="1">IFERROR(VLOOKUP($A2225,'Hospitalisation Details'!$A:$P,16,0),"")</f>
        <v>21</v>
      </c>
      <c r="D2225" s="69">
        <f ca="1">IFERROR(VLOOKUP($A2225,'Hospitalisation Details'!$A:$P,6,0),"")</f>
        <v>1515.34</v>
      </c>
    </row>
    <row r="2226" spans="1:4" x14ac:dyDescent="0.25">
      <c r="A2226" s="62">
        <f ca="1">VLOOKUP($A2226,'Medical Examinations'!$A:$H,2,FALSE)</f>
        <v>18.36</v>
      </c>
      <c r="B2226" s="35">
        <f ca="1">VLOOKUP($A2226,'Medical Examinations'!$A:$H,3,FALSE)</f>
        <v>5.96</v>
      </c>
      <c r="C2226" s="61">
        <f ca="1">IFERROR(VLOOKUP($A2226,'Hospitalisation Details'!$A:$P,16,0),"")</f>
        <v>24</v>
      </c>
      <c r="D2226" s="69">
        <f ca="1">IFERROR(VLOOKUP($A2226,'Hospitalisation Details'!$A:$P,6,0),"")</f>
        <v>1497</v>
      </c>
    </row>
    <row r="2227" spans="1:4" x14ac:dyDescent="0.25">
      <c r="A2227" s="62">
        <f ca="1">VLOOKUP($A2227,'Medical Examinations'!$A:$H,2,FALSE)</f>
        <v>15.92</v>
      </c>
      <c r="B2227" s="35">
        <f ca="1">VLOOKUP($A2227,'Medical Examinations'!$A:$H,3,FALSE)</f>
        <v>4.76</v>
      </c>
      <c r="C2227" s="61">
        <f ca="1">IFERROR(VLOOKUP($A2227,'Hospitalisation Details'!$A:$P,16,0),"")</f>
        <v>27</v>
      </c>
      <c r="D2227" s="69">
        <f ca="1">IFERROR(VLOOKUP($A2227,'Hospitalisation Details'!$A:$P,6,0),"")</f>
        <v>1493</v>
      </c>
    </row>
    <row r="2228" spans="1:4" x14ac:dyDescent="0.25">
      <c r="A2228" s="62">
        <f ca="1">VLOOKUP($A2228,'Medical Examinations'!$A:$H,2,FALSE)</f>
        <v>15.17</v>
      </c>
      <c r="B2228" s="35">
        <f ca="1">VLOOKUP($A2228,'Medical Examinations'!$A:$H,3,FALSE)</f>
        <v>4.3</v>
      </c>
      <c r="C2228" s="61">
        <f ca="1">IFERROR(VLOOKUP($A2228,'Hospitalisation Details'!$A:$P,16,0),"")</f>
        <v>25</v>
      </c>
      <c r="D2228" s="69">
        <f ca="1">IFERROR(VLOOKUP($A2228,'Hospitalisation Details'!$A:$P,6,0),"")</f>
        <v>1481</v>
      </c>
    </row>
    <row r="2229" spans="1:4" x14ac:dyDescent="0.25">
      <c r="A2229" s="62">
        <f ca="1">VLOOKUP($A2229,'Medical Examinations'!$A:$H,2,FALSE)</f>
        <v>16.63</v>
      </c>
      <c r="B2229" s="35">
        <f ca="1">VLOOKUP($A2229,'Medical Examinations'!$A:$H,3,FALSE)</f>
        <v>4.5</v>
      </c>
      <c r="C2229" s="61">
        <f ca="1">IFERROR(VLOOKUP($A2229,'Hospitalisation Details'!$A:$P,16,0),"")</f>
        <v>24</v>
      </c>
      <c r="D2229" s="69">
        <f ca="1">IFERROR(VLOOKUP($A2229,'Hospitalisation Details'!$A:$P,6,0),"")</f>
        <v>1477</v>
      </c>
    </row>
    <row r="2230" spans="1:4" x14ac:dyDescent="0.25">
      <c r="A2230" s="62">
        <f ca="1">VLOOKUP($A2230,'Medical Examinations'!$A:$H,2,FALSE)</f>
        <v>19.39</v>
      </c>
      <c r="B2230" s="35">
        <f ca="1">VLOOKUP($A2230,'Medical Examinations'!$A:$H,3,FALSE)</f>
        <v>5.59</v>
      </c>
      <c r="C2230" s="61">
        <f ca="1">IFERROR(VLOOKUP($A2230,'Hospitalisation Details'!$A:$P,16,0),"")</f>
        <v>19</v>
      </c>
      <c r="D2230" s="69">
        <f ca="1">IFERROR(VLOOKUP($A2230,'Hospitalisation Details'!$A:$P,6,0),"")</f>
        <v>1467</v>
      </c>
    </row>
    <row r="2231" spans="1:4" x14ac:dyDescent="0.25">
      <c r="A2231" s="62">
        <f ca="1">VLOOKUP($A2231,'Medical Examinations'!$A:$H,2,FALSE)</f>
        <v>17.34</v>
      </c>
      <c r="B2231" s="35">
        <f ca="1">VLOOKUP($A2231,'Medical Examinations'!$A:$H,3,FALSE)</f>
        <v>6.29</v>
      </c>
      <c r="C2231" s="61">
        <f ca="1">IFERROR(VLOOKUP($A2231,'Hospitalisation Details'!$A:$P,16,0),"")</f>
        <v>25</v>
      </c>
      <c r="D2231" s="69">
        <f ca="1">IFERROR(VLOOKUP($A2231,'Hospitalisation Details'!$A:$P,6,0),"")</f>
        <v>1445</v>
      </c>
    </row>
    <row r="2232" spans="1:4" x14ac:dyDescent="0.25">
      <c r="A2232" s="62">
        <f ca="1">VLOOKUP($A2232,'Medical Examinations'!$A:$H,2,FALSE)</f>
        <v>17.940000000000001</v>
      </c>
      <c r="B2232" s="35">
        <f ca="1">VLOOKUP($A2232,'Medical Examinations'!$A:$H,3,FALSE)</f>
        <v>4.1900000000000004</v>
      </c>
      <c r="C2232" s="61">
        <f ca="1">IFERROR(VLOOKUP($A2232,'Hospitalisation Details'!$A:$P,16,0),"")</f>
        <v>22</v>
      </c>
      <c r="D2232" s="69">
        <f ca="1">IFERROR(VLOOKUP($A2232,'Hospitalisation Details'!$A:$P,6,0),"")</f>
        <v>1438</v>
      </c>
    </row>
    <row r="2233" spans="1:4" x14ac:dyDescent="0.25">
      <c r="A2233" s="62">
        <f ca="1">VLOOKUP($A2233,'Medical Examinations'!$A:$H,2,FALSE)</f>
        <v>16.670000000000002</v>
      </c>
      <c r="B2233" s="35">
        <f ca="1">VLOOKUP($A2233,'Medical Examinations'!$A:$H,3,FALSE)</f>
        <v>4.7</v>
      </c>
      <c r="C2233" s="61">
        <f ca="1">IFERROR(VLOOKUP($A2233,'Hospitalisation Details'!$A:$P,16,0),"")</f>
        <v>25</v>
      </c>
      <c r="D2233" s="69">
        <f ca="1">IFERROR(VLOOKUP($A2233,'Hospitalisation Details'!$A:$P,6,0),"")</f>
        <v>1422</v>
      </c>
    </row>
    <row r="2234" spans="1:4" x14ac:dyDescent="0.25">
      <c r="A2234" s="62">
        <f ca="1">VLOOKUP($A2234,'Medical Examinations'!$A:$H,2,FALSE)</f>
        <v>20.58</v>
      </c>
      <c r="B2234" s="35">
        <f ca="1">VLOOKUP($A2234,'Medical Examinations'!$A:$H,3,FALSE)</f>
        <v>5.64</v>
      </c>
      <c r="C2234" s="61">
        <f ca="1">IFERROR(VLOOKUP($A2234,'Hospitalisation Details'!$A:$P,16,0),"")</f>
        <v>21</v>
      </c>
      <c r="D2234" s="69">
        <f ca="1">IFERROR(VLOOKUP($A2234,'Hospitalisation Details'!$A:$P,6,0),"")</f>
        <v>1421</v>
      </c>
    </row>
    <row r="2235" spans="1:4" x14ac:dyDescent="0.25">
      <c r="A2235" s="62">
        <f ca="1">VLOOKUP($A2235,'Medical Examinations'!$A:$H,2,FALSE)</f>
        <v>16.5</v>
      </c>
      <c r="B2235" s="35">
        <f ca="1">VLOOKUP($A2235,'Medical Examinations'!$A:$H,3,FALSE)</f>
        <v>4.1100000000000003</v>
      </c>
      <c r="C2235" s="61">
        <f ca="1">IFERROR(VLOOKUP($A2235,'Hospitalisation Details'!$A:$P,16,0),"")</f>
        <v>26</v>
      </c>
      <c r="D2235" s="69">
        <f ca="1">IFERROR(VLOOKUP($A2235,'Hospitalisation Details'!$A:$P,6,0),"")</f>
        <v>1417</v>
      </c>
    </row>
    <row r="2236" spans="1:4" x14ac:dyDescent="0.25">
      <c r="A2236" s="62">
        <f ca="1">VLOOKUP($A2236,'Medical Examinations'!$A:$H,2,FALSE)</f>
        <v>15.41</v>
      </c>
      <c r="B2236" s="35">
        <f ca="1">VLOOKUP($A2236,'Medical Examinations'!$A:$H,3,FALSE)</f>
        <v>5.43</v>
      </c>
      <c r="C2236" s="61">
        <f ca="1">IFERROR(VLOOKUP($A2236,'Hospitalisation Details'!$A:$P,16,0),"")</f>
        <v>25</v>
      </c>
      <c r="D2236" s="69">
        <f ca="1">IFERROR(VLOOKUP($A2236,'Hospitalisation Details'!$A:$P,6,0),"")</f>
        <v>1402</v>
      </c>
    </row>
    <row r="2237" spans="1:4" x14ac:dyDescent="0.25">
      <c r="A2237" s="62">
        <f ca="1">VLOOKUP($A2237,'Medical Examinations'!$A:$H,2,FALSE)</f>
        <v>24.59</v>
      </c>
      <c r="B2237" s="35">
        <f ca="1">VLOOKUP($A2237,'Medical Examinations'!$A:$H,3,FALSE)</f>
        <v>4.38</v>
      </c>
      <c r="C2237" s="61">
        <f ca="1">IFERROR(VLOOKUP($A2237,'Hospitalisation Details'!$A:$P,16,0),"")</f>
        <v>24</v>
      </c>
      <c r="D2237" s="69">
        <f ca="1">IFERROR(VLOOKUP($A2237,'Hospitalisation Details'!$A:$P,6,0),"")</f>
        <v>1400.44</v>
      </c>
    </row>
    <row r="2238" spans="1:4" x14ac:dyDescent="0.25">
      <c r="A2238" s="62">
        <f ca="1">VLOOKUP($A2238,'Medical Examinations'!$A:$H,2,FALSE)</f>
        <v>33.33</v>
      </c>
      <c r="B2238" s="35">
        <f ca="1">VLOOKUP($A2238,'Medical Examinations'!$A:$H,3,FALSE)</f>
        <v>9.7899999999999991</v>
      </c>
      <c r="C2238" s="61">
        <f ca="1">IFERROR(VLOOKUP($A2238,'Hospitalisation Details'!$A:$P,16,0),"")</f>
        <v>20</v>
      </c>
      <c r="D2238" s="69">
        <f ca="1">IFERROR(VLOOKUP($A2238,'Hospitalisation Details'!$A:$P,6,0),"")</f>
        <v>1391.53</v>
      </c>
    </row>
    <row r="2239" spans="1:4" x14ac:dyDescent="0.25">
      <c r="A2239" s="62">
        <f ca="1">VLOOKUP($A2239,'Medical Examinations'!$A:$H,2,FALSE)</f>
        <v>18.5</v>
      </c>
      <c r="B2239" s="35">
        <f ca="1">VLOOKUP($A2239,'Medical Examinations'!$A:$H,3,FALSE)</f>
        <v>11.84</v>
      </c>
      <c r="C2239" s="61">
        <f ca="1">IFERROR(VLOOKUP($A2239,'Hospitalisation Details'!$A:$P,16,0),"")</f>
        <v>20</v>
      </c>
      <c r="D2239" s="69">
        <f ca="1">IFERROR(VLOOKUP($A2239,'Hospitalisation Details'!$A:$P,6,0),"")</f>
        <v>1390</v>
      </c>
    </row>
    <row r="2240" spans="1:4" x14ac:dyDescent="0.25">
      <c r="A2240" s="62">
        <f ca="1">VLOOKUP($A2240,'Medical Examinations'!$A:$H,2,FALSE)</f>
        <v>18.579999999999998</v>
      </c>
      <c r="B2240" s="35">
        <f ca="1">VLOOKUP($A2240,'Medical Examinations'!$A:$H,3,FALSE)</f>
        <v>6.22</v>
      </c>
      <c r="C2240" s="61">
        <f ca="1">IFERROR(VLOOKUP($A2240,'Hospitalisation Details'!$A:$P,16,0),"")</f>
        <v>23</v>
      </c>
      <c r="D2240" s="69">
        <f ca="1">IFERROR(VLOOKUP($A2240,'Hospitalisation Details'!$A:$P,6,0),"")</f>
        <v>1389</v>
      </c>
    </row>
    <row r="2241" spans="1:4" x14ac:dyDescent="0.25">
      <c r="A2241" s="62">
        <f ca="1">VLOOKUP($A2241,'Medical Examinations'!$A:$H,2,FALSE)</f>
        <v>16.64</v>
      </c>
      <c r="B2241" s="35">
        <f ca="1">VLOOKUP($A2241,'Medical Examinations'!$A:$H,3,FALSE)</f>
        <v>10.01</v>
      </c>
      <c r="C2241" s="61">
        <f ca="1">IFERROR(VLOOKUP($A2241,'Hospitalisation Details'!$A:$P,16,0),"")</f>
        <v>20</v>
      </c>
      <c r="D2241" s="69">
        <f ca="1">IFERROR(VLOOKUP($A2241,'Hospitalisation Details'!$A:$P,6,0),"")</f>
        <v>1382</v>
      </c>
    </row>
    <row r="2242" spans="1:4" x14ac:dyDescent="0.25">
      <c r="A2242" s="62">
        <f ca="1">VLOOKUP($A2242,'Medical Examinations'!$A:$H,2,FALSE)</f>
        <v>19.329999999999998</v>
      </c>
      <c r="B2242" s="35">
        <f ca="1">VLOOKUP($A2242,'Medical Examinations'!$A:$H,3,FALSE)</f>
        <v>4.32</v>
      </c>
      <c r="C2242" s="61">
        <f ca="1">IFERROR(VLOOKUP($A2242,'Hospitalisation Details'!$A:$P,16,0),"")</f>
        <v>24</v>
      </c>
      <c r="D2242" s="69">
        <f ca="1">IFERROR(VLOOKUP($A2242,'Hospitalisation Details'!$A:$P,6,0),"")</f>
        <v>1359</v>
      </c>
    </row>
    <row r="2243" spans="1:4" x14ac:dyDescent="0.25">
      <c r="A2243" s="62">
        <f ca="1">VLOOKUP($A2243,'Medical Examinations'!$A:$H,2,FALSE)</f>
        <v>21.26</v>
      </c>
      <c r="B2243" s="35">
        <f ca="1">VLOOKUP($A2243,'Medical Examinations'!$A:$H,3,FALSE)</f>
        <v>5.65</v>
      </c>
      <c r="C2243" s="61">
        <f ca="1">IFERROR(VLOOKUP($A2243,'Hospitalisation Details'!$A:$P,16,0),"")</f>
        <v>25</v>
      </c>
      <c r="D2243" s="69">
        <f ca="1">IFERROR(VLOOKUP($A2243,'Hospitalisation Details'!$A:$P,6,0),"")</f>
        <v>1341.16</v>
      </c>
    </row>
    <row r="2244" spans="1:4" x14ac:dyDescent="0.25">
      <c r="A2244" s="62">
        <f ca="1">VLOOKUP($A2244,'Medical Examinations'!$A:$H,2,FALSE)</f>
        <v>15.6</v>
      </c>
      <c r="B2244" s="35">
        <f ca="1">VLOOKUP($A2244,'Medical Examinations'!$A:$H,3,FALSE)</f>
        <v>4.12</v>
      </c>
      <c r="C2244" s="61">
        <f ca="1">IFERROR(VLOOKUP($A2244,'Hospitalisation Details'!$A:$P,16,0),"")</f>
        <v>27</v>
      </c>
      <c r="D2244" s="69">
        <f ca="1">IFERROR(VLOOKUP($A2244,'Hospitalisation Details'!$A:$P,6,0),"")</f>
        <v>1338</v>
      </c>
    </row>
    <row r="2245" spans="1:4" x14ac:dyDescent="0.25">
      <c r="A2245" s="62">
        <f ca="1">VLOOKUP($A2245,'Medical Examinations'!$A:$H,2,FALSE)</f>
        <v>24.39</v>
      </c>
      <c r="B2245" s="35">
        <f ca="1">VLOOKUP($A2245,'Medical Examinations'!$A:$H,3,FALSE)</f>
        <v>6.24</v>
      </c>
      <c r="C2245" s="61">
        <f ca="1">IFERROR(VLOOKUP($A2245,'Hospitalisation Details'!$A:$P,16,0),"")</f>
        <v>24</v>
      </c>
      <c r="D2245" s="69">
        <f ca="1">IFERROR(VLOOKUP($A2245,'Hospitalisation Details'!$A:$P,6,0),"")</f>
        <v>1332.61</v>
      </c>
    </row>
    <row r="2246" spans="1:4" x14ac:dyDescent="0.25">
      <c r="A2246" s="62">
        <f ca="1">VLOOKUP($A2246,'Medical Examinations'!$A:$H,2,FALSE)</f>
        <v>24.75</v>
      </c>
      <c r="B2246" s="35">
        <f ca="1">VLOOKUP($A2246,'Medical Examinations'!$A:$H,3,FALSE)</f>
        <v>4.83</v>
      </c>
      <c r="C2246" s="61">
        <f ca="1">IFERROR(VLOOKUP($A2246,'Hospitalisation Details'!$A:$P,16,0),"")</f>
        <v>23</v>
      </c>
      <c r="D2246" s="69">
        <f ca="1">IFERROR(VLOOKUP($A2246,'Hospitalisation Details'!$A:$P,6,0),"")</f>
        <v>1329.17</v>
      </c>
    </row>
    <row r="2247" spans="1:4" x14ac:dyDescent="0.25">
      <c r="A2247" s="62">
        <f ca="1">VLOOKUP($A2247,'Medical Examinations'!$A:$H,2,FALSE)</f>
        <v>20.88</v>
      </c>
      <c r="B2247" s="35">
        <f ca="1">VLOOKUP($A2247,'Medical Examinations'!$A:$H,3,FALSE)</f>
        <v>7.4</v>
      </c>
      <c r="C2247" s="61">
        <f ca="1">IFERROR(VLOOKUP($A2247,'Hospitalisation Details'!$A:$P,16,0),"")</f>
        <v>20</v>
      </c>
      <c r="D2247" s="69">
        <f ca="1">IFERROR(VLOOKUP($A2247,'Hospitalisation Details'!$A:$P,6,0),"")</f>
        <v>1315</v>
      </c>
    </row>
    <row r="2248" spans="1:4" x14ac:dyDescent="0.25">
      <c r="A2248" s="62">
        <f ca="1">VLOOKUP($A2248,'Medical Examinations'!$A:$H,2,FALSE)</f>
        <v>20.43</v>
      </c>
      <c r="B2248" s="35">
        <f ca="1">VLOOKUP($A2248,'Medical Examinations'!$A:$H,3,FALSE)</f>
        <v>4.54</v>
      </c>
      <c r="C2248" s="61">
        <f ca="1">IFERROR(VLOOKUP($A2248,'Hospitalisation Details'!$A:$P,16,0),"")</f>
        <v>23</v>
      </c>
      <c r="D2248" s="69">
        <f ca="1">IFERROR(VLOOKUP($A2248,'Hospitalisation Details'!$A:$P,6,0),"")</f>
        <v>1304</v>
      </c>
    </row>
    <row r="2249" spans="1:4" x14ac:dyDescent="0.25">
      <c r="A2249" s="62">
        <f ca="1">VLOOKUP($A2249,'Medical Examinations'!$A:$H,2,FALSE)</f>
        <v>15.18</v>
      </c>
      <c r="B2249" s="35">
        <f ca="1">VLOOKUP($A2249,'Medical Examinations'!$A:$H,3,FALSE)</f>
        <v>11.11</v>
      </c>
      <c r="C2249" s="61">
        <f ca="1">IFERROR(VLOOKUP($A2249,'Hospitalisation Details'!$A:$P,16,0),"")</f>
        <v>20</v>
      </c>
      <c r="D2249" s="69">
        <f ca="1">IFERROR(VLOOKUP($A2249,'Hospitalisation Details'!$A:$P,6,0),"")</f>
        <v>1304</v>
      </c>
    </row>
    <row r="2250" spans="1:4" x14ac:dyDescent="0.25">
      <c r="A2250" s="62">
        <f ca="1">VLOOKUP($A2250,'Medical Examinations'!$A:$H,2,FALSE)</f>
        <v>15.12</v>
      </c>
      <c r="B2250" s="35">
        <f ca="1">VLOOKUP($A2250,'Medical Examinations'!$A:$H,3,FALSE)</f>
        <v>4.03</v>
      </c>
      <c r="C2250" s="61">
        <f ca="1">IFERROR(VLOOKUP($A2250,'Hospitalisation Details'!$A:$P,16,0),"")</f>
        <v>21</v>
      </c>
      <c r="D2250" s="69">
        <f ca="1">IFERROR(VLOOKUP($A2250,'Hospitalisation Details'!$A:$P,6,0),"")</f>
        <v>1293</v>
      </c>
    </row>
    <row r="2251" spans="1:4" x14ac:dyDescent="0.25">
      <c r="A2251" s="62">
        <f ca="1">VLOOKUP($A2251,'Medical Examinations'!$A:$H,2,FALSE)</f>
        <v>23.88</v>
      </c>
      <c r="B2251" s="35">
        <f ca="1">VLOOKUP($A2251,'Medical Examinations'!$A:$H,3,FALSE)</f>
        <v>4.51</v>
      </c>
      <c r="C2251" s="61">
        <f ca="1">IFERROR(VLOOKUP($A2251,'Hospitalisation Details'!$A:$P,16,0),"")</f>
        <v>25</v>
      </c>
      <c r="D2251" s="69">
        <f ca="1">IFERROR(VLOOKUP($A2251,'Hospitalisation Details'!$A:$P,6,0),"")</f>
        <v>1290.93</v>
      </c>
    </row>
    <row r="2252" spans="1:4" x14ac:dyDescent="0.25">
      <c r="A2252" s="62">
        <f ca="1">VLOOKUP($A2252,'Medical Examinations'!$A:$H,2,FALSE)</f>
        <v>16.13</v>
      </c>
      <c r="B2252" s="35">
        <f ca="1">VLOOKUP($A2252,'Medical Examinations'!$A:$H,3,FALSE)</f>
        <v>5.56</v>
      </c>
      <c r="C2252" s="61">
        <f ca="1">IFERROR(VLOOKUP($A2252,'Hospitalisation Details'!$A:$P,16,0),"")</f>
        <v>22</v>
      </c>
      <c r="D2252" s="69">
        <f ca="1">IFERROR(VLOOKUP($A2252,'Hospitalisation Details'!$A:$P,6,0),"")</f>
        <v>1286</v>
      </c>
    </row>
    <row r="2253" spans="1:4" x14ac:dyDescent="0.25">
      <c r="A2253" s="62">
        <f ca="1">VLOOKUP($A2253,'Medical Examinations'!$A:$H,2,FALSE)</f>
        <v>24.09</v>
      </c>
      <c r="B2253" s="35">
        <f ca="1">VLOOKUP($A2253,'Medical Examinations'!$A:$H,3,FALSE)</f>
        <v>4.0999999999999996</v>
      </c>
      <c r="C2253" s="61">
        <f ca="1">IFERROR(VLOOKUP($A2253,'Hospitalisation Details'!$A:$P,16,0),"")</f>
        <v>18</v>
      </c>
      <c r="D2253" s="69">
        <f ca="1">IFERROR(VLOOKUP($A2253,'Hospitalisation Details'!$A:$P,6,0),"")</f>
        <v>1285</v>
      </c>
    </row>
    <row r="2254" spans="1:4" x14ac:dyDescent="0.25">
      <c r="A2254" s="62">
        <f ca="1">VLOOKUP($A2254,'Medical Examinations'!$A:$H,2,FALSE)</f>
        <v>19.43</v>
      </c>
      <c r="B2254" s="35">
        <f ca="1">VLOOKUP($A2254,'Medical Examinations'!$A:$H,3,FALSE)</f>
        <v>5.85</v>
      </c>
      <c r="C2254" s="61">
        <f ca="1">IFERROR(VLOOKUP($A2254,'Hospitalisation Details'!$A:$P,16,0),"")</f>
        <v>18</v>
      </c>
      <c r="D2254" s="69">
        <f ca="1">IFERROR(VLOOKUP($A2254,'Hospitalisation Details'!$A:$P,6,0),"")</f>
        <v>1283</v>
      </c>
    </row>
    <row r="2255" spans="1:4" x14ac:dyDescent="0.25">
      <c r="A2255" s="62">
        <f ca="1">VLOOKUP($A2255,'Medical Examinations'!$A:$H,2,FALSE)</f>
        <v>15.22</v>
      </c>
      <c r="B2255" s="35">
        <f ca="1">VLOOKUP($A2255,'Medical Examinations'!$A:$H,3,FALSE)</f>
        <v>4.92</v>
      </c>
      <c r="C2255" s="61">
        <f ca="1">IFERROR(VLOOKUP($A2255,'Hospitalisation Details'!$A:$P,16,0),"")</f>
        <v>25</v>
      </c>
      <c r="D2255" s="69">
        <f ca="1">IFERROR(VLOOKUP($A2255,'Hospitalisation Details'!$A:$P,6,0),"")</f>
        <v>1276</v>
      </c>
    </row>
    <row r="2256" spans="1:4" x14ac:dyDescent="0.25">
      <c r="A2256" s="62">
        <f ca="1">VLOOKUP($A2256,'Medical Examinations'!$A:$H,2,FALSE)</f>
        <v>20.72</v>
      </c>
      <c r="B2256" s="35">
        <f ca="1">VLOOKUP($A2256,'Medical Examinations'!$A:$H,3,FALSE)</f>
        <v>9.4600000000000009</v>
      </c>
      <c r="C2256" s="61">
        <f ca="1">IFERROR(VLOOKUP($A2256,'Hospitalisation Details'!$A:$P,16,0),"")</f>
        <v>20</v>
      </c>
      <c r="D2256" s="69">
        <f ca="1">IFERROR(VLOOKUP($A2256,'Hospitalisation Details'!$A:$P,6,0),"")</f>
        <v>1267</v>
      </c>
    </row>
    <row r="2257" spans="1:4" x14ac:dyDescent="0.25">
      <c r="A2257" s="62">
        <f ca="1">VLOOKUP($A2257,'Medical Examinations'!$A:$H,2,FALSE)</f>
        <v>35.4</v>
      </c>
      <c r="B2257" s="35">
        <f ca="1">VLOOKUP($A2257,'Medical Examinations'!$A:$H,3,FALSE)</f>
        <v>5.94</v>
      </c>
      <c r="C2257" s="61">
        <f ca="1">IFERROR(VLOOKUP($A2257,'Hospitalisation Details'!$A:$P,16,0),"")</f>
        <v>19</v>
      </c>
      <c r="D2257" s="69">
        <f ca="1">IFERROR(VLOOKUP($A2257,'Hospitalisation Details'!$A:$P,6,0),"")</f>
        <v>1263.25</v>
      </c>
    </row>
    <row r="2258" spans="1:4" x14ac:dyDescent="0.25">
      <c r="A2258" s="62">
        <f ca="1">VLOOKUP($A2258,'Medical Examinations'!$A:$H,2,FALSE)</f>
        <v>34.4</v>
      </c>
      <c r="B2258" s="35">
        <f ca="1">VLOOKUP($A2258,'Medical Examinations'!$A:$H,3,FALSE)</f>
        <v>5.7</v>
      </c>
      <c r="C2258" s="61">
        <f ca="1">IFERROR(VLOOKUP($A2258,'Hospitalisation Details'!$A:$P,16,0),"")</f>
        <v>19</v>
      </c>
      <c r="D2258" s="69">
        <f ca="1">IFERROR(VLOOKUP($A2258,'Hospitalisation Details'!$A:$P,6,0),"")</f>
        <v>1261.8599999999999</v>
      </c>
    </row>
    <row r="2259" spans="1:4" x14ac:dyDescent="0.25">
      <c r="A2259" s="62">
        <f ca="1">VLOOKUP($A2259,'Medical Examinations'!$A:$H,2,FALSE)</f>
        <v>34.1</v>
      </c>
      <c r="B2259" s="35">
        <f ca="1">VLOOKUP($A2259,'Medical Examinations'!$A:$H,3,FALSE)</f>
        <v>4.13</v>
      </c>
      <c r="C2259" s="61">
        <f ca="1">IFERROR(VLOOKUP($A2259,'Hospitalisation Details'!$A:$P,16,0),"")</f>
        <v>19</v>
      </c>
      <c r="D2259" s="69">
        <f ca="1">IFERROR(VLOOKUP($A2259,'Hospitalisation Details'!$A:$P,6,0),"")</f>
        <v>1261.44</v>
      </c>
    </row>
    <row r="2260" spans="1:4" x14ac:dyDescent="0.25">
      <c r="A2260" s="62">
        <f ca="1">VLOOKUP($A2260,'Medical Examinations'!$A:$H,2,FALSE)</f>
        <v>30.4</v>
      </c>
      <c r="B2260" s="35">
        <f ca="1">VLOOKUP($A2260,'Medical Examinations'!$A:$H,3,FALSE)</f>
        <v>4.7699999999999996</v>
      </c>
      <c r="C2260" s="61">
        <f ca="1">IFERROR(VLOOKUP($A2260,'Hospitalisation Details'!$A:$P,16,0),"")</f>
        <v>19</v>
      </c>
      <c r="D2260" s="69">
        <f ca="1">IFERROR(VLOOKUP($A2260,'Hospitalisation Details'!$A:$P,6,0),"")</f>
        <v>1256.3</v>
      </c>
    </row>
    <row r="2261" spans="1:4" x14ac:dyDescent="0.25">
      <c r="A2261" s="62">
        <f ca="1">VLOOKUP($A2261,'Medical Examinations'!$A:$H,2,FALSE)</f>
        <v>28.7</v>
      </c>
      <c r="B2261" s="35">
        <f ca="1">VLOOKUP($A2261,'Medical Examinations'!$A:$H,3,FALSE)</f>
        <v>4.99</v>
      </c>
      <c r="C2261" s="61">
        <f ca="1">IFERROR(VLOOKUP($A2261,'Hospitalisation Details'!$A:$P,16,0),"")</f>
        <v>19</v>
      </c>
      <c r="D2261" s="69">
        <f ca="1">IFERROR(VLOOKUP($A2261,'Hospitalisation Details'!$A:$P,6,0),"")</f>
        <v>1253.94</v>
      </c>
    </row>
    <row r="2262" spans="1:4" x14ac:dyDescent="0.25">
      <c r="A2262" s="62">
        <f ca="1">VLOOKUP($A2262,'Medical Examinations'!$A:$H,2,FALSE)</f>
        <v>17.440000000000001</v>
      </c>
      <c r="B2262" s="35">
        <f ca="1">VLOOKUP($A2262,'Medical Examinations'!$A:$H,3,FALSE)</f>
        <v>4.42</v>
      </c>
      <c r="C2262" s="61">
        <f ca="1">IFERROR(VLOOKUP($A2262,'Hospitalisation Details'!$A:$P,16,0),"")</f>
        <v>25</v>
      </c>
      <c r="D2262" s="69">
        <f ca="1">IFERROR(VLOOKUP($A2262,'Hospitalisation Details'!$A:$P,6,0),"")</f>
        <v>1253</v>
      </c>
    </row>
    <row r="2263" spans="1:4" x14ac:dyDescent="0.25">
      <c r="A2263" s="62">
        <f ca="1">VLOOKUP($A2263,'Medical Examinations'!$A:$H,2,FALSE)</f>
        <v>27.6</v>
      </c>
      <c r="B2263" s="35">
        <f ca="1">VLOOKUP($A2263,'Medical Examinations'!$A:$H,3,FALSE)</f>
        <v>4.01</v>
      </c>
      <c r="C2263" s="61">
        <f ca="1">IFERROR(VLOOKUP($A2263,'Hospitalisation Details'!$A:$P,16,0),"")</f>
        <v>19</v>
      </c>
      <c r="D2263" s="69">
        <f ca="1">IFERROR(VLOOKUP($A2263,'Hospitalisation Details'!$A:$P,6,0),"")</f>
        <v>1252.4100000000001</v>
      </c>
    </row>
    <row r="2264" spans="1:4" x14ac:dyDescent="0.25">
      <c r="A2264" s="62">
        <f ca="1">VLOOKUP($A2264,'Medical Examinations'!$A:$H,2,FALSE)</f>
        <v>20.7</v>
      </c>
      <c r="B2264" s="35">
        <f ca="1">VLOOKUP($A2264,'Medical Examinations'!$A:$H,3,FALSE)</f>
        <v>4.49</v>
      </c>
      <c r="C2264" s="61">
        <f ca="1">IFERROR(VLOOKUP($A2264,'Hospitalisation Details'!$A:$P,16,0),"")</f>
        <v>19</v>
      </c>
      <c r="D2264" s="69">
        <f ca="1">IFERROR(VLOOKUP($A2264,'Hospitalisation Details'!$A:$P,6,0),"")</f>
        <v>1242.82</v>
      </c>
    </row>
    <row r="2265" spans="1:4" x14ac:dyDescent="0.25">
      <c r="A2265" s="62">
        <f ca="1">VLOOKUP($A2265,'Medical Examinations'!$A:$H,2,FALSE)</f>
        <v>20.3</v>
      </c>
      <c r="B2265" s="35">
        <f ca="1">VLOOKUP($A2265,'Medical Examinations'!$A:$H,3,FALSE)</f>
        <v>6.37</v>
      </c>
      <c r="C2265" s="61">
        <f ca="1">IFERROR(VLOOKUP($A2265,'Hospitalisation Details'!$A:$P,16,0),"")</f>
        <v>19</v>
      </c>
      <c r="D2265" s="69">
        <f ca="1">IFERROR(VLOOKUP($A2265,'Hospitalisation Details'!$A:$P,6,0),"")</f>
        <v>1242.26</v>
      </c>
    </row>
    <row r="2266" spans="1:4" x14ac:dyDescent="0.25">
      <c r="A2266" s="62">
        <f ca="1">VLOOKUP($A2266,'Medical Examinations'!$A:$H,2,FALSE)</f>
        <v>19.8</v>
      </c>
      <c r="B2266" s="35">
        <f ca="1">VLOOKUP($A2266,'Medical Examinations'!$A:$H,3,FALSE)</f>
        <v>5.12</v>
      </c>
      <c r="C2266" s="61">
        <f ca="1">IFERROR(VLOOKUP($A2266,'Hospitalisation Details'!$A:$P,16,0),"")</f>
        <v>19</v>
      </c>
      <c r="D2266" s="69">
        <f ca="1">IFERROR(VLOOKUP($A2266,'Hospitalisation Details'!$A:$P,6,0),"")</f>
        <v>1241.57</v>
      </c>
    </row>
    <row r="2267" spans="1:4" x14ac:dyDescent="0.25">
      <c r="A2267" s="62">
        <f ca="1">VLOOKUP($A2267,'Medical Examinations'!$A:$H,2,FALSE)</f>
        <v>21.87</v>
      </c>
      <c r="B2267" s="35">
        <f ca="1">VLOOKUP($A2267,'Medical Examinations'!$A:$H,3,FALSE)</f>
        <v>8.59</v>
      </c>
      <c r="C2267" s="61">
        <f ca="1">IFERROR(VLOOKUP($A2267,'Hospitalisation Details'!$A:$P,16,0),"")</f>
        <v>20</v>
      </c>
      <c r="D2267" s="69">
        <f ca="1">IFERROR(VLOOKUP($A2267,'Hospitalisation Details'!$A:$P,6,0),"")</f>
        <v>1241</v>
      </c>
    </row>
    <row r="2268" spans="1:4" x14ac:dyDescent="0.25">
      <c r="A2268" s="62">
        <f ca="1">VLOOKUP($A2268,'Medical Examinations'!$A:$H,2,FALSE)</f>
        <v>16.600000000000001</v>
      </c>
      <c r="B2268" s="35">
        <f ca="1">VLOOKUP($A2268,'Medical Examinations'!$A:$H,3,FALSE)</f>
        <v>5.87</v>
      </c>
      <c r="C2268" s="61">
        <f ca="1">IFERROR(VLOOKUP($A2268,'Hospitalisation Details'!$A:$P,16,0),"")</f>
        <v>24</v>
      </c>
      <c r="D2268" s="69">
        <f ca="1">IFERROR(VLOOKUP($A2268,'Hospitalisation Details'!$A:$P,6,0),"")</f>
        <v>1240</v>
      </c>
    </row>
    <row r="2269" spans="1:4" x14ac:dyDescent="0.25">
      <c r="A2269" s="62">
        <f ca="1">VLOOKUP($A2269,'Medical Examinations'!$A:$H,2,FALSE)</f>
        <v>21.98</v>
      </c>
      <c r="B2269" s="35">
        <f ca="1">VLOOKUP($A2269,'Medical Examinations'!$A:$H,3,FALSE)</f>
        <v>7.03</v>
      </c>
      <c r="C2269" s="61">
        <f ca="1">IFERROR(VLOOKUP($A2269,'Hospitalisation Details'!$A:$P,16,0),"")</f>
        <v>20</v>
      </c>
      <c r="D2269" s="69">
        <f ca="1">IFERROR(VLOOKUP($A2269,'Hospitalisation Details'!$A:$P,6,0),"")</f>
        <v>1237</v>
      </c>
    </row>
    <row r="2270" spans="1:4" x14ac:dyDescent="0.25">
      <c r="A2270" s="62">
        <f ca="1">VLOOKUP($A2270,'Medical Examinations'!$A:$H,2,FALSE)</f>
        <v>19.7</v>
      </c>
      <c r="B2270" s="35">
        <f ca="1">VLOOKUP($A2270,'Medical Examinations'!$A:$H,3,FALSE)</f>
        <v>5.51</v>
      </c>
      <c r="C2270" s="61">
        <f ca="1">IFERROR(VLOOKUP($A2270,'Hospitalisation Details'!$A:$P,16,0),"")</f>
        <v>24</v>
      </c>
      <c r="D2270" s="69">
        <f ca="1">IFERROR(VLOOKUP($A2270,'Hospitalisation Details'!$A:$P,6,0),"")</f>
        <v>1234</v>
      </c>
    </row>
    <row r="2271" spans="1:4" x14ac:dyDescent="0.25">
      <c r="A2271" s="62">
        <f ca="1">VLOOKUP($A2271,'Medical Examinations'!$A:$H,2,FALSE)</f>
        <v>19.21</v>
      </c>
      <c r="B2271" s="35">
        <f ca="1">VLOOKUP($A2271,'Medical Examinations'!$A:$H,3,FALSE)</f>
        <v>4.76</v>
      </c>
      <c r="C2271" s="61">
        <f ca="1">IFERROR(VLOOKUP($A2271,'Hospitalisation Details'!$A:$P,16,0),"")</f>
        <v>18</v>
      </c>
      <c r="D2271" s="69">
        <f ca="1">IFERROR(VLOOKUP($A2271,'Hospitalisation Details'!$A:$P,6,0),"")</f>
        <v>1228</v>
      </c>
    </row>
    <row r="2272" spans="1:4" x14ac:dyDescent="0.25">
      <c r="A2272" s="62">
        <f ca="1">VLOOKUP($A2272,'Medical Examinations'!$A:$H,2,FALSE)</f>
        <v>19.3</v>
      </c>
      <c r="B2272" s="35">
        <f ca="1">VLOOKUP($A2272,'Medical Examinations'!$A:$H,3,FALSE)</f>
        <v>4.7</v>
      </c>
      <c r="C2272" s="61">
        <f ca="1">IFERROR(VLOOKUP($A2272,'Hospitalisation Details'!$A:$P,16,0),"")</f>
        <v>18</v>
      </c>
      <c r="D2272" s="69">
        <f ca="1">IFERROR(VLOOKUP($A2272,'Hospitalisation Details'!$A:$P,6,0),"")</f>
        <v>1224</v>
      </c>
    </row>
    <row r="2273" spans="1:4" x14ac:dyDescent="0.25">
      <c r="A2273" s="62">
        <f ca="1">VLOOKUP($A2273,'Medical Examinations'!$A:$H,2,FALSE)</f>
        <v>16.22</v>
      </c>
      <c r="B2273" s="35">
        <f ca="1">VLOOKUP($A2273,'Medical Examinations'!$A:$H,3,FALSE)</f>
        <v>6.21</v>
      </c>
      <c r="C2273" s="61">
        <f ca="1">IFERROR(VLOOKUP($A2273,'Hospitalisation Details'!$A:$P,16,0),"")</f>
        <v>26</v>
      </c>
      <c r="D2273" s="69">
        <f ca="1">IFERROR(VLOOKUP($A2273,'Hospitalisation Details'!$A:$P,6,0),"")</f>
        <v>1220</v>
      </c>
    </row>
    <row r="2274" spans="1:4" x14ac:dyDescent="0.25">
      <c r="A2274" s="62">
        <f ca="1">VLOOKUP($A2274,'Medical Examinations'!$A:$H,2,FALSE)</f>
        <v>17.12</v>
      </c>
      <c r="B2274" s="35">
        <f ca="1">VLOOKUP($A2274,'Medical Examinations'!$A:$H,3,FALSE)</f>
        <v>4.5199999999999996</v>
      </c>
      <c r="C2274" s="61">
        <f ca="1">IFERROR(VLOOKUP($A2274,'Hospitalisation Details'!$A:$P,16,0),"")</f>
        <v>19</v>
      </c>
      <c r="D2274" s="69">
        <f ca="1">IFERROR(VLOOKUP($A2274,'Hospitalisation Details'!$A:$P,6,0),"")</f>
        <v>1210</v>
      </c>
    </row>
    <row r="2275" spans="1:4" x14ac:dyDescent="0.25">
      <c r="A2275" s="62">
        <f ca="1">VLOOKUP($A2275,'Medical Examinations'!$A:$H,2,FALSE)</f>
        <v>19.07</v>
      </c>
      <c r="B2275" s="35">
        <f ca="1">VLOOKUP($A2275,'Medical Examinations'!$A:$H,3,FALSE)</f>
        <v>5.45</v>
      </c>
      <c r="C2275" s="61">
        <f ca="1">IFERROR(VLOOKUP($A2275,'Hospitalisation Details'!$A:$P,16,0),"")</f>
        <v>30</v>
      </c>
      <c r="D2275" s="69">
        <f ca="1">IFERROR(VLOOKUP($A2275,'Hospitalisation Details'!$A:$P,6,0),"")</f>
        <v>1200.55</v>
      </c>
    </row>
    <row r="2276" spans="1:4" x14ac:dyDescent="0.25">
      <c r="A2276" s="62">
        <f ca="1">VLOOKUP($A2276,'Medical Examinations'!$A:$H,2,FALSE)</f>
        <v>15.56</v>
      </c>
      <c r="B2276" s="35">
        <f ca="1">VLOOKUP($A2276,'Medical Examinations'!$A:$H,3,FALSE)</f>
        <v>4.42</v>
      </c>
      <c r="C2276" s="61">
        <f ca="1">IFERROR(VLOOKUP($A2276,'Hospitalisation Details'!$A:$P,16,0),"")</f>
        <v>23</v>
      </c>
      <c r="D2276" s="69">
        <f ca="1">IFERROR(VLOOKUP($A2276,'Hospitalisation Details'!$A:$P,6,0),"")</f>
        <v>1200</v>
      </c>
    </row>
    <row r="2277" spans="1:4" x14ac:dyDescent="0.25">
      <c r="A2277" s="62">
        <f ca="1">VLOOKUP($A2277,'Medical Examinations'!$A:$H,2,FALSE)</f>
        <v>22.76</v>
      </c>
      <c r="B2277" s="35">
        <f ca="1">VLOOKUP($A2277,'Medical Examinations'!$A:$H,3,FALSE)</f>
        <v>9.44</v>
      </c>
      <c r="C2277" s="61">
        <f ca="1">IFERROR(VLOOKUP($A2277,'Hospitalisation Details'!$A:$P,16,0),"")</f>
        <v>20</v>
      </c>
      <c r="D2277" s="69">
        <f ca="1">IFERROR(VLOOKUP($A2277,'Hospitalisation Details'!$A:$P,6,0),"")</f>
        <v>1191</v>
      </c>
    </row>
    <row r="2278" spans="1:4" x14ac:dyDescent="0.25">
      <c r="A2278" s="62">
        <f ca="1">VLOOKUP($A2278,'Medical Examinations'!$A:$H,2,FALSE)</f>
        <v>22.79</v>
      </c>
      <c r="B2278" s="35">
        <f ca="1">VLOOKUP($A2278,'Medical Examinations'!$A:$H,3,FALSE)</f>
        <v>6.15</v>
      </c>
      <c r="C2278" s="61">
        <f ca="1">IFERROR(VLOOKUP($A2278,'Hospitalisation Details'!$A:$P,16,0),"")</f>
        <v>25</v>
      </c>
      <c r="D2278" s="69">
        <f ca="1">IFERROR(VLOOKUP($A2278,'Hospitalisation Details'!$A:$P,6,0),"")</f>
        <v>1178.07</v>
      </c>
    </row>
    <row r="2279" spans="1:4" x14ac:dyDescent="0.25">
      <c r="A2279" s="62">
        <f ca="1">VLOOKUP($A2279,'Medical Examinations'!$A:$H,2,FALSE)</f>
        <v>17.41</v>
      </c>
      <c r="B2279" s="35">
        <f ca="1">VLOOKUP($A2279,'Medical Examinations'!$A:$H,3,FALSE)</f>
        <v>5.13</v>
      </c>
      <c r="C2279" s="61">
        <f ca="1">IFERROR(VLOOKUP($A2279,'Hospitalisation Details'!$A:$P,16,0),"")</f>
        <v>26</v>
      </c>
      <c r="D2279" s="69">
        <f ca="1">IFERROR(VLOOKUP($A2279,'Hospitalisation Details'!$A:$P,6,0),"")</f>
        <v>1178</v>
      </c>
    </row>
    <row r="2280" spans="1:4" x14ac:dyDescent="0.25">
      <c r="A2280" s="62">
        <f ca="1">VLOOKUP($A2280,'Medical Examinations'!$A:$H,2,FALSE)</f>
        <v>19.32</v>
      </c>
      <c r="B2280" s="35">
        <f ca="1">VLOOKUP($A2280,'Medical Examinations'!$A:$H,3,FALSE)</f>
        <v>4.96</v>
      </c>
      <c r="C2280" s="61">
        <f ca="1">IFERROR(VLOOKUP($A2280,'Hospitalisation Details'!$A:$P,16,0),"")</f>
        <v>21</v>
      </c>
      <c r="D2280" s="69">
        <f ca="1">IFERROR(VLOOKUP($A2280,'Hospitalisation Details'!$A:$P,6,0),"")</f>
        <v>1167</v>
      </c>
    </row>
    <row r="2281" spans="1:4" x14ac:dyDescent="0.25">
      <c r="A2281" s="62">
        <f ca="1">VLOOKUP($A2281,'Medical Examinations'!$A:$H,2,FALSE)</f>
        <v>18.25</v>
      </c>
      <c r="B2281" s="35">
        <f ca="1">VLOOKUP($A2281,'Medical Examinations'!$A:$H,3,FALSE)</f>
        <v>10.95</v>
      </c>
      <c r="C2281" s="61">
        <f ca="1">IFERROR(VLOOKUP($A2281,'Hospitalisation Details'!$A:$P,16,0),"")</f>
        <v>20</v>
      </c>
      <c r="D2281" s="69">
        <f ca="1">IFERROR(VLOOKUP($A2281,'Hospitalisation Details'!$A:$P,6,0),"")</f>
        <v>1165</v>
      </c>
    </row>
    <row r="2282" spans="1:4" x14ac:dyDescent="0.25">
      <c r="A2282" s="62">
        <f ca="1">VLOOKUP($A2282,'Medical Examinations'!$A:$H,2,FALSE)</f>
        <v>53.13</v>
      </c>
      <c r="B2282" s="35">
        <f ca="1">VLOOKUP($A2282,'Medical Examinations'!$A:$H,3,FALSE)</f>
        <v>4.4400000000000004</v>
      </c>
      <c r="C2282" s="61">
        <f ca="1">IFERROR(VLOOKUP($A2282,'Hospitalisation Details'!$A:$P,16,0),"")</f>
        <v>18</v>
      </c>
      <c r="D2282" s="69">
        <f ca="1">IFERROR(VLOOKUP($A2282,'Hospitalisation Details'!$A:$P,6,0),"")</f>
        <v>1163.46</v>
      </c>
    </row>
    <row r="2283" spans="1:4" x14ac:dyDescent="0.25">
      <c r="A2283" s="62">
        <f ca="1">VLOOKUP($A2283,'Medical Examinations'!$A:$H,2,FALSE)</f>
        <v>20.46</v>
      </c>
      <c r="B2283" s="35">
        <f ca="1">VLOOKUP($A2283,'Medical Examinations'!$A:$H,3,FALSE)</f>
        <v>4.0199999999999996</v>
      </c>
      <c r="C2283" s="61">
        <f ca="1">IFERROR(VLOOKUP($A2283,'Hospitalisation Details'!$A:$P,16,0),"")</f>
        <v>28</v>
      </c>
      <c r="D2283" s="69">
        <f ca="1">IFERROR(VLOOKUP($A2283,'Hospitalisation Details'!$A:$P,6,0),"")</f>
        <v>1158.32</v>
      </c>
    </row>
    <row r="2284" spans="1:4" x14ac:dyDescent="0.25">
      <c r="A2284" s="62">
        <f ca="1">VLOOKUP($A2284,'Medical Examinations'!$A:$H,2,FALSE)</f>
        <v>43.01</v>
      </c>
      <c r="B2284" s="35">
        <f ca="1">VLOOKUP($A2284,'Medical Examinations'!$A:$H,3,FALSE)</f>
        <v>5.44</v>
      </c>
      <c r="C2284" s="61">
        <f ca="1">IFERROR(VLOOKUP($A2284,'Hospitalisation Details'!$A:$P,16,0),"")</f>
        <v>18</v>
      </c>
      <c r="D2284" s="69">
        <f ca="1">IFERROR(VLOOKUP($A2284,'Hospitalisation Details'!$A:$P,6,0),"")</f>
        <v>1149.4000000000001</v>
      </c>
    </row>
    <row r="2285" spans="1:4" x14ac:dyDescent="0.25">
      <c r="A2285" s="62">
        <f ca="1">VLOOKUP($A2285,'Medical Examinations'!$A:$H,2,FALSE)</f>
        <v>15.01</v>
      </c>
      <c r="B2285" s="35">
        <f ca="1">VLOOKUP($A2285,'Medical Examinations'!$A:$H,3,FALSE)</f>
        <v>4.1500000000000004</v>
      </c>
      <c r="C2285" s="61">
        <f ca="1">IFERROR(VLOOKUP($A2285,'Hospitalisation Details'!$A:$P,16,0),"")</f>
        <v>19</v>
      </c>
      <c r="D2285" s="69">
        <f ca="1">IFERROR(VLOOKUP($A2285,'Hospitalisation Details'!$A:$P,6,0),"")</f>
        <v>1149</v>
      </c>
    </row>
    <row r="2286" spans="1:4" x14ac:dyDescent="0.25">
      <c r="A2286" s="62">
        <f ca="1">VLOOKUP($A2286,'Medical Examinations'!$A:$H,2,FALSE)</f>
        <v>41.14</v>
      </c>
      <c r="B2286" s="35">
        <f ca="1">VLOOKUP($A2286,'Medical Examinations'!$A:$H,3,FALSE)</f>
        <v>6.02</v>
      </c>
      <c r="C2286" s="61">
        <f ca="1">IFERROR(VLOOKUP($A2286,'Hospitalisation Details'!$A:$P,16,0),"")</f>
        <v>18</v>
      </c>
      <c r="D2286" s="69">
        <f ca="1">IFERROR(VLOOKUP($A2286,'Hospitalisation Details'!$A:$P,6,0),"")</f>
        <v>1146.8</v>
      </c>
    </row>
    <row r="2287" spans="1:4" x14ac:dyDescent="0.25">
      <c r="A2287" s="62">
        <f ca="1">VLOOKUP($A2287,'Medical Examinations'!$A:$H,2,FALSE)</f>
        <v>16.55</v>
      </c>
      <c r="B2287" s="35">
        <f ca="1">VLOOKUP($A2287,'Medical Examinations'!$A:$H,3,FALSE)</f>
        <v>7.73</v>
      </c>
      <c r="C2287" s="61">
        <f ca="1">IFERROR(VLOOKUP($A2287,'Hospitalisation Details'!$A:$P,16,0),"")</f>
        <v>20</v>
      </c>
      <c r="D2287" s="69">
        <f ca="1">IFERROR(VLOOKUP($A2287,'Hospitalisation Details'!$A:$P,6,0),"")</f>
        <v>1142</v>
      </c>
    </row>
    <row r="2288" spans="1:4" x14ac:dyDescent="0.25">
      <c r="A2288" s="62">
        <f ca="1">VLOOKUP($A2288,'Medical Examinations'!$A:$H,2,FALSE)</f>
        <v>37.29</v>
      </c>
      <c r="B2288" s="35">
        <f ca="1">VLOOKUP($A2288,'Medical Examinations'!$A:$H,3,FALSE)</f>
        <v>5.03</v>
      </c>
      <c r="C2288" s="61">
        <f ca="1">IFERROR(VLOOKUP($A2288,'Hospitalisation Details'!$A:$P,16,0),"")</f>
        <v>18</v>
      </c>
      <c r="D2288" s="69">
        <f ca="1">IFERROR(VLOOKUP($A2288,'Hospitalisation Details'!$A:$P,6,0),"")</f>
        <v>1141.45</v>
      </c>
    </row>
    <row r="2289" spans="1:4" x14ac:dyDescent="0.25">
      <c r="A2289" s="62">
        <f ca="1">VLOOKUP($A2289,'Medical Examinations'!$A:$H,2,FALSE)</f>
        <v>16.739999999999998</v>
      </c>
      <c r="B2289" s="35">
        <f ca="1">VLOOKUP($A2289,'Medical Examinations'!$A:$H,3,FALSE)</f>
        <v>4.08</v>
      </c>
      <c r="C2289" s="61">
        <f ca="1">IFERROR(VLOOKUP($A2289,'Hospitalisation Details'!$A:$P,16,0),"")</f>
        <v>21</v>
      </c>
      <c r="D2289" s="69">
        <f ca="1">IFERROR(VLOOKUP($A2289,'Hospitalisation Details'!$A:$P,6,0),"")</f>
        <v>1141</v>
      </c>
    </row>
    <row r="2290" spans="1:4" x14ac:dyDescent="0.25">
      <c r="A2290" s="62">
        <f ca="1">VLOOKUP($A2290,'Medical Examinations'!$A:$H,2,FALSE)</f>
        <v>34.43</v>
      </c>
      <c r="B2290" s="35">
        <f ca="1">VLOOKUP($A2290,'Medical Examinations'!$A:$H,3,FALSE)</f>
        <v>4.2699999999999996</v>
      </c>
      <c r="C2290" s="61">
        <f ca="1">IFERROR(VLOOKUP($A2290,'Hospitalisation Details'!$A:$P,16,0),"")</f>
        <v>18</v>
      </c>
      <c r="D2290" s="69">
        <f ca="1">IFERROR(VLOOKUP($A2290,'Hospitalisation Details'!$A:$P,6,0),"")</f>
        <v>1137.47</v>
      </c>
    </row>
    <row r="2291" spans="1:4" x14ac:dyDescent="0.25">
      <c r="A2291" s="62">
        <f ca="1">VLOOKUP($A2291,'Medical Examinations'!$A:$H,2,FALSE)</f>
        <v>34.1</v>
      </c>
      <c r="B2291" s="35">
        <f ca="1">VLOOKUP($A2291,'Medical Examinations'!$A:$H,3,FALSE)</f>
        <v>4.07</v>
      </c>
      <c r="C2291" s="61">
        <f ca="1">IFERROR(VLOOKUP($A2291,'Hospitalisation Details'!$A:$P,16,0),"")</f>
        <v>18</v>
      </c>
      <c r="D2291" s="69">
        <f ca="1">IFERROR(VLOOKUP($A2291,'Hospitalisation Details'!$A:$P,6,0),"")</f>
        <v>1137.01</v>
      </c>
    </row>
    <row r="2292" spans="1:4" x14ac:dyDescent="0.25">
      <c r="A2292" s="62">
        <f ca="1">VLOOKUP($A2292,'Medical Examinations'!$A:$H,2,FALSE)</f>
        <v>19.3</v>
      </c>
      <c r="B2292" s="35">
        <f ca="1">VLOOKUP($A2292,'Medical Examinations'!$A:$H,3,FALSE)</f>
        <v>10.36</v>
      </c>
      <c r="C2292" s="61">
        <f ca="1">IFERROR(VLOOKUP($A2292,'Hospitalisation Details'!$A:$P,16,0),"")</f>
        <v>20</v>
      </c>
      <c r="D2292" s="69">
        <f ca="1">IFERROR(VLOOKUP($A2292,'Hospitalisation Details'!$A:$P,6,0),"")</f>
        <v>1137</v>
      </c>
    </row>
    <row r="2293" spans="1:4" x14ac:dyDescent="0.25">
      <c r="A2293" s="62">
        <f ca="1">VLOOKUP($A2293,'Medical Examinations'!$A:$H,2,FALSE)</f>
        <v>33.659999999999997</v>
      </c>
      <c r="B2293" s="35">
        <f ca="1">VLOOKUP($A2293,'Medical Examinations'!$A:$H,3,FALSE)</f>
        <v>5.71</v>
      </c>
      <c r="C2293" s="61">
        <f ca="1">IFERROR(VLOOKUP($A2293,'Hospitalisation Details'!$A:$P,16,0),"")</f>
        <v>18</v>
      </c>
      <c r="D2293" s="69">
        <f ca="1">IFERROR(VLOOKUP($A2293,'Hospitalisation Details'!$A:$P,6,0),"")</f>
        <v>1136.4000000000001</v>
      </c>
    </row>
    <row r="2294" spans="1:4" x14ac:dyDescent="0.25">
      <c r="A2294" s="62">
        <f ca="1">VLOOKUP($A2294,'Medical Examinations'!$A:$H,2,FALSE)</f>
        <v>33.33</v>
      </c>
      <c r="B2294" s="35">
        <f ca="1">VLOOKUP($A2294,'Medical Examinations'!$A:$H,3,FALSE)</f>
        <v>6.08</v>
      </c>
      <c r="C2294" s="61">
        <f ca="1">IFERROR(VLOOKUP($A2294,'Hospitalisation Details'!$A:$P,16,0),"")</f>
        <v>18</v>
      </c>
      <c r="D2294" s="69">
        <f ca="1">IFERROR(VLOOKUP($A2294,'Hospitalisation Details'!$A:$P,6,0),"")</f>
        <v>1135.94</v>
      </c>
    </row>
    <row r="2295" spans="1:4" x14ac:dyDescent="0.25">
      <c r="A2295" s="62">
        <f ca="1">VLOOKUP($A2295,'Medical Examinations'!$A:$H,2,FALSE)</f>
        <v>21.84</v>
      </c>
      <c r="B2295" s="35">
        <f ca="1">VLOOKUP($A2295,'Medical Examinations'!$A:$H,3,FALSE)</f>
        <v>5.71</v>
      </c>
      <c r="C2295" s="61">
        <f ca="1">IFERROR(VLOOKUP($A2295,'Hospitalisation Details'!$A:$P,16,0),"")</f>
        <v>18</v>
      </c>
      <c r="D2295" s="69">
        <f ca="1">IFERROR(VLOOKUP($A2295,'Hospitalisation Details'!$A:$P,6,0),"")</f>
        <v>1135</v>
      </c>
    </row>
    <row r="2296" spans="1:4" x14ac:dyDescent="0.25">
      <c r="A2296" s="62">
        <f ca="1">VLOOKUP($A2296,'Medical Examinations'!$A:$H,2,FALSE)</f>
        <v>16.87</v>
      </c>
      <c r="B2296" s="35">
        <f ca="1">VLOOKUP($A2296,'Medical Examinations'!$A:$H,3,FALSE)</f>
        <v>9.1300000000000008</v>
      </c>
      <c r="C2296" s="61">
        <f ca="1">IFERROR(VLOOKUP($A2296,'Hospitalisation Details'!$A:$P,16,0),"")</f>
        <v>20</v>
      </c>
      <c r="D2296" s="69">
        <f ca="1">IFERROR(VLOOKUP($A2296,'Hospitalisation Details'!$A:$P,6,0),"")</f>
        <v>1132</v>
      </c>
    </row>
    <row r="2297" spans="1:4" x14ac:dyDescent="0.25">
      <c r="A2297" s="62">
        <f ca="1">VLOOKUP($A2297,'Medical Examinations'!$A:$H,2,FALSE)</f>
        <v>30.14</v>
      </c>
      <c r="B2297" s="35">
        <f ca="1">VLOOKUP($A2297,'Medical Examinations'!$A:$H,3,FALSE)</f>
        <v>5.49</v>
      </c>
      <c r="C2297" s="61">
        <f ca="1">IFERROR(VLOOKUP($A2297,'Hospitalisation Details'!$A:$P,16,0),"")</f>
        <v>18</v>
      </c>
      <c r="D2297" s="69">
        <f ca="1">IFERROR(VLOOKUP($A2297,'Hospitalisation Details'!$A:$P,6,0),"")</f>
        <v>1131.51</v>
      </c>
    </row>
    <row r="2298" spans="1:4" x14ac:dyDescent="0.25">
      <c r="A2298" s="62">
        <f ca="1">VLOOKUP($A2298,'Medical Examinations'!$A:$H,2,FALSE)</f>
        <v>23.21</v>
      </c>
      <c r="B2298" s="35">
        <f ca="1">VLOOKUP($A2298,'Medical Examinations'!$A:$H,3,FALSE)</f>
        <v>4.37</v>
      </c>
      <c r="C2298" s="61">
        <f ca="1">IFERROR(VLOOKUP($A2298,'Hospitalisation Details'!$A:$P,16,0),"")</f>
        <v>18</v>
      </c>
      <c r="D2298" s="69">
        <f ca="1">IFERROR(VLOOKUP($A2298,'Hospitalisation Details'!$A:$P,6,0),"")</f>
        <v>1121.8699999999999</v>
      </c>
    </row>
    <row r="2299" spans="1:4" x14ac:dyDescent="0.25">
      <c r="A2299" s="62">
        <f ca="1">VLOOKUP($A2299,'Medical Examinations'!$A:$H,2,FALSE)</f>
        <v>17.170000000000002</v>
      </c>
      <c r="B2299" s="35">
        <f ca="1">VLOOKUP($A2299,'Medical Examinations'!$A:$H,3,FALSE)</f>
        <v>8.4600000000000009</v>
      </c>
      <c r="C2299" s="61">
        <f ca="1">IFERROR(VLOOKUP($A2299,'Hospitalisation Details'!$A:$P,16,0),"")</f>
        <v>20</v>
      </c>
      <c r="D2299" s="69">
        <f ca="1">IFERROR(VLOOKUP($A2299,'Hospitalisation Details'!$A:$P,6,0),"")</f>
        <v>1086</v>
      </c>
    </row>
    <row r="2300" spans="1:4" x14ac:dyDescent="0.25">
      <c r="A2300" s="62">
        <f ca="1">VLOOKUP($A2300,'Medical Examinations'!$A:$H,2,FALSE)</f>
        <v>15.61</v>
      </c>
      <c r="B2300" s="35">
        <f ca="1">VLOOKUP($A2300,'Medical Examinations'!$A:$H,3,FALSE)</f>
        <v>5.28</v>
      </c>
      <c r="C2300" s="61">
        <f ca="1">IFERROR(VLOOKUP($A2300,'Hospitalisation Details'!$A:$P,16,0),"")</f>
        <v>24</v>
      </c>
      <c r="D2300" s="69">
        <f ca="1">IFERROR(VLOOKUP($A2300,'Hospitalisation Details'!$A:$P,6,0),"")</f>
        <v>1082</v>
      </c>
    </row>
    <row r="2301" spans="1:4" x14ac:dyDescent="0.25">
      <c r="A2301" s="62">
        <f ca="1">VLOOKUP($A2301,'Medical Examinations'!$A:$H,2,FALSE)</f>
        <v>17.98</v>
      </c>
      <c r="B2301" s="35">
        <f ca="1">VLOOKUP($A2301,'Medical Examinations'!$A:$H,3,FALSE)</f>
        <v>5.33</v>
      </c>
      <c r="C2301" s="61">
        <f ca="1">IFERROR(VLOOKUP($A2301,'Hospitalisation Details'!$A:$P,16,0),"")</f>
        <v>25</v>
      </c>
      <c r="D2301" s="69">
        <f ca="1">IFERROR(VLOOKUP($A2301,'Hospitalisation Details'!$A:$P,6,0),"")</f>
        <v>1071</v>
      </c>
    </row>
    <row r="2302" spans="1:4" x14ac:dyDescent="0.25">
      <c r="A2302" s="62">
        <f ca="1">VLOOKUP($A2302,'Medical Examinations'!$A:$H,2,FALSE)</f>
        <v>21.64</v>
      </c>
      <c r="B2302" s="35">
        <f ca="1">VLOOKUP($A2302,'Medical Examinations'!$A:$H,3,FALSE)</f>
        <v>5.5</v>
      </c>
      <c r="C2302" s="61">
        <f ca="1">IFERROR(VLOOKUP($A2302,'Hospitalisation Details'!$A:$P,16,0),"")</f>
        <v>18</v>
      </c>
      <c r="D2302" s="69">
        <f ca="1">IFERROR(VLOOKUP($A2302,'Hospitalisation Details'!$A:$P,6,0),"")</f>
        <v>1070</v>
      </c>
    </row>
    <row r="2303" spans="1:4" x14ac:dyDescent="0.25">
      <c r="A2303" s="62">
        <f ca="1">VLOOKUP($A2303,'Medical Examinations'!$A:$H,2,FALSE)</f>
        <v>16.399999999999999</v>
      </c>
      <c r="B2303" s="35">
        <f ca="1">VLOOKUP($A2303,'Medical Examinations'!$A:$H,3,FALSE)</f>
        <v>5.4</v>
      </c>
      <c r="C2303" s="61">
        <f ca="1">IFERROR(VLOOKUP($A2303,'Hospitalisation Details'!$A:$P,16,0),"")</f>
        <v>29</v>
      </c>
      <c r="D2303" s="69">
        <f ca="1">IFERROR(VLOOKUP($A2303,'Hospitalisation Details'!$A:$P,6,0),"")</f>
        <v>1068</v>
      </c>
    </row>
    <row r="2304" spans="1:4" x14ac:dyDescent="0.25">
      <c r="A2304" s="62">
        <f ca="1">VLOOKUP($A2304,'Medical Examinations'!$A:$H,2,FALSE)</f>
        <v>15.77</v>
      </c>
      <c r="B2304" s="35">
        <f ca="1">VLOOKUP($A2304,'Medical Examinations'!$A:$H,3,FALSE)</f>
        <v>6.05</v>
      </c>
      <c r="C2304" s="61">
        <f ca="1">IFERROR(VLOOKUP($A2304,'Hospitalisation Details'!$A:$P,16,0),"")</f>
        <v>28</v>
      </c>
      <c r="D2304" s="69">
        <f ca="1">IFERROR(VLOOKUP($A2304,'Hospitalisation Details'!$A:$P,6,0),"")</f>
        <v>1056</v>
      </c>
    </row>
    <row r="2305" spans="1:4" x14ac:dyDescent="0.25">
      <c r="A2305" s="62">
        <f ca="1">VLOOKUP($A2305,'Medical Examinations'!$A:$H,2,FALSE)</f>
        <v>18.27</v>
      </c>
      <c r="B2305" s="35">
        <f ca="1">VLOOKUP($A2305,'Medical Examinations'!$A:$H,3,FALSE)</f>
        <v>11.46</v>
      </c>
      <c r="C2305" s="61">
        <f ca="1">IFERROR(VLOOKUP($A2305,'Hospitalisation Details'!$A:$P,16,0),"")</f>
        <v>20</v>
      </c>
      <c r="D2305" s="69">
        <f ca="1">IFERROR(VLOOKUP($A2305,'Hospitalisation Details'!$A:$P,6,0),"")</f>
        <v>1049</v>
      </c>
    </row>
    <row r="2306" spans="1:4" x14ac:dyDescent="0.25">
      <c r="A2306" s="62">
        <f ca="1">VLOOKUP($A2306,'Medical Examinations'!$A:$H,2,FALSE)</f>
        <v>16.489999999999998</v>
      </c>
      <c r="B2306" s="35">
        <f ca="1">VLOOKUP($A2306,'Medical Examinations'!$A:$H,3,FALSE)</f>
        <v>8.48</v>
      </c>
      <c r="C2306" s="61">
        <f ca="1">IFERROR(VLOOKUP($A2306,'Hospitalisation Details'!$A:$P,16,0),"")</f>
        <v>20</v>
      </c>
      <c r="D2306" s="69">
        <f ca="1">IFERROR(VLOOKUP($A2306,'Hospitalisation Details'!$A:$P,6,0),"")</f>
        <v>1047</v>
      </c>
    </row>
    <row r="2307" spans="1:4" x14ac:dyDescent="0.25">
      <c r="A2307" s="62">
        <f ca="1">VLOOKUP($A2307,'Medical Examinations'!$A:$H,2,FALSE)</f>
        <v>16.14</v>
      </c>
      <c r="B2307" s="35">
        <f ca="1">VLOOKUP($A2307,'Medical Examinations'!$A:$H,3,FALSE)</f>
        <v>4.8600000000000003</v>
      </c>
      <c r="C2307" s="61">
        <f ca="1">IFERROR(VLOOKUP($A2307,'Hospitalisation Details'!$A:$P,16,0),"")</f>
        <v>28</v>
      </c>
      <c r="D2307" s="69">
        <f ca="1">IFERROR(VLOOKUP($A2307,'Hospitalisation Details'!$A:$P,6,0),"")</f>
        <v>1044</v>
      </c>
    </row>
    <row r="2308" spans="1:4" x14ac:dyDescent="0.25">
      <c r="A2308" s="62">
        <f ca="1">VLOOKUP($A2308,'Medical Examinations'!$A:$H,2,FALSE)</f>
        <v>20.85</v>
      </c>
      <c r="B2308" s="35">
        <f ca="1">VLOOKUP($A2308,'Medical Examinations'!$A:$H,3,FALSE)</f>
        <v>4.45</v>
      </c>
      <c r="C2308" s="61">
        <f ca="1">IFERROR(VLOOKUP($A2308,'Hospitalisation Details'!$A:$P,16,0),"")</f>
        <v>27</v>
      </c>
      <c r="D2308" s="69">
        <f ca="1">IFERROR(VLOOKUP($A2308,'Hospitalisation Details'!$A:$P,6,0),"")</f>
        <v>1033.74</v>
      </c>
    </row>
    <row r="2309" spans="1:4" x14ac:dyDescent="0.25">
      <c r="A2309" s="62">
        <f ca="1">VLOOKUP($A2309,'Medical Examinations'!$A:$H,2,FALSE)</f>
        <v>15.88</v>
      </c>
      <c r="B2309" s="35">
        <f ca="1">VLOOKUP($A2309,'Medical Examinations'!$A:$H,3,FALSE)</f>
        <v>4.3600000000000003</v>
      </c>
      <c r="C2309" s="61">
        <f ca="1">IFERROR(VLOOKUP($A2309,'Hospitalisation Details'!$A:$P,16,0),"")</f>
        <v>23</v>
      </c>
      <c r="D2309" s="69">
        <f ca="1">IFERROR(VLOOKUP($A2309,'Hospitalisation Details'!$A:$P,6,0),"")</f>
        <v>1019</v>
      </c>
    </row>
    <row r="2310" spans="1:4" x14ac:dyDescent="0.25">
      <c r="A2310" s="62">
        <f ca="1">VLOOKUP($A2310,'Medical Examinations'!$A:$H,2,FALSE)</f>
        <v>20.66</v>
      </c>
      <c r="B2310" s="35">
        <f ca="1">VLOOKUP($A2310,'Medical Examinations'!$A:$H,3,FALSE)</f>
        <v>5.8</v>
      </c>
      <c r="C2310" s="61">
        <f ca="1">IFERROR(VLOOKUP($A2310,'Hospitalisation Details'!$A:$P,16,0),"")</f>
        <v>22</v>
      </c>
      <c r="D2310" s="69">
        <f ca="1">IFERROR(VLOOKUP($A2310,'Hospitalisation Details'!$A:$P,6,0),"")</f>
        <v>1012</v>
      </c>
    </row>
    <row r="2311" spans="1:4" x14ac:dyDescent="0.25">
      <c r="A2311" s="62">
        <f ca="1">VLOOKUP($A2311,'Medical Examinations'!$A:$H,2,FALSE)</f>
        <v>20.399999999999999</v>
      </c>
      <c r="B2311" s="35">
        <f ca="1">VLOOKUP($A2311,'Medical Examinations'!$A:$H,3,FALSE)</f>
        <v>5.27</v>
      </c>
      <c r="C2311" s="61">
        <f ca="1">IFERROR(VLOOKUP($A2311,'Hospitalisation Details'!$A:$P,16,0),"")</f>
        <v>28</v>
      </c>
      <c r="D2311" s="69">
        <f ca="1">IFERROR(VLOOKUP($A2311,'Hospitalisation Details'!$A:$P,6,0),"")</f>
        <v>1006.65</v>
      </c>
    </row>
    <row r="2312" spans="1:4" x14ac:dyDescent="0.25">
      <c r="A2312" s="62">
        <f ca="1">VLOOKUP($A2312,'Medical Examinations'!$A:$H,2,FALSE)</f>
        <v>25.19</v>
      </c>
      <c r="B2312" s="35">
        <f ca="1">VLOOKUP($A2312,'Medical Examinations'!$A:$H,3,FALSE)</f>
        <v>5.64</v>
      </c>
      <c r="C2312" s="61">
        <f ca="1">IFERROR(VLOOKUP($A2312,'Hospitalisation Details'!$A:$P,16,0),"")</f>
        <v>21</v>
      </c>
      <c r="D2312" s="69">
        <f ca="1">IFERROR(VLOOKUP($A2312,'Hospitalisation Details'!$A:$P,6,0),"")</f>
        <v>964.71</v>
      </c>
    </row>
    <row r="2313" spans="1:4" x14ac:dyDescent="0.25">
      <c r="A2313" s="62">
        <f ca="1">VLOOKUP($A2313,'Medical Examinations'!$A:$H,2,FALSE)</f>
        <v>20.54</v>
      </c>
      <c r="B2313" s="35">
        <f ca="1">VLOOKUP($A2313,'Medical Examinations'!$A:$H,3,FALSE)</f>
        <v>4.2</v>
      </c>
      <c r="C2313" s="61">
        <f ca="1">IFERROR(VLOOKUP($A2313,'Hospitalisation Details'!$A:$P,16,0),"")</f>
        <v>27</v>
      </c>
      <c r="D2313" s="69">
        <f ca="1">IFERROR(VLOOKUP($A2313,'Hospitalisation Details'!$A:$P,6,0),"")</f>
        <v>928.59</v>
      </c>
    </row>
    <row r="2314" spans="1:4" x14ac:dyDescent="0.25">
      <c r="A2314" s="62">
        <f ca="1">VLOOKUP($A2314,'Medical Examinations'!$A:$H,2,FALSE)</f>
        <v>20.13</v>
      </c>
      <c r="B2314" s="35">
        <f ca="1">VLOOKUP($A2314,'Medical Examinations'!$A:$H,3,FALSE)</f>
        <v>5.42</v>
      </c>
      <c r="C2314" s="61">
        <f ca="1">IFERROR(VLOOKUP($A2314,'Hospitalisation Details'!$A:$P,16,0),"")</f>
        <v>28</v>
      </c>
      <c r="D2314" s="69">
        <f ca="1">IFERROR(VLOOKUP($A2314,'Hospitalisation Details'!$A:$P,6,0),"")</f>
        <v>915.07</v>
      </c>
    </row>
    <row r="2315" spans="1:4" x14ac:dyDescent="0.25">
      <c r="A2315" s="62">
        <f ca="1">VLOOKUP($A2315,'Medical Examinations'!$A:$H,2,FALSE)</f>
        <v>18.93</v>
      </c>
      <c r="B2315" s="35">
        <f ca="1">VLOOKUP($A2315,'Medical Examinations'!$A:$H,3,FALSE)</f>
        <v>6.11</v>
      </c>
      <c r="C2315" s="61">
        <f ca="1">IFERROR(VLOOKUP($A2315,'Hospitalisation Details'!$A:$P,16,0),"")</f>
        <v>29</v>
      </c>
      <c r="D2315" s="69">
        <f ca="1">IFERROR(VLOOKUP($A2315,'Hospitalisation Details'!$A:$P,6,0),"")</f>
        <v>896.21</v>
      </c>
    </row>
    <row r="2316" spans="1:4" x14ac:dyDescent="0.25">
      <c r="A2316" s="62">
        <f ca="1">VLOOKUP($A2316,'Medical Examinations'!$A:$H,2,FALSE)</f>
        <v>24.14</v>
      </c>
      <c r="B2316" s="35">
        <f ca="1">VLOOKUP($A2316,'Medical Examinations'!$A:$H,3,FALSE)</f>
        <v>5.29</v>
      </c>
      <c r="C2316" s="61">
        <f ca="1">IFERROR(VLOOKUP($A2316,'Hospitalisation Details'!$A:$P,16,0),"")</f>
        <v>22</v>
      </c>
      <c r="D2316" s="69">
        <f ca="1">IFERROR(VLOOKUP($A2316,'Hospitalisation Details'!$A:$P,6,0),"")</f>
        <v>865.41</v>
      </c>
    </row>
    <row r="2317" spans="1:4" x14ac:dyDescent="0.25">
      <c r="A2317" s="62">
        <f ca="1">VLOOKUP($A2317,'Medical Examinations'!$A:$H,2,FALSE)</f>
        <v>25.03</v>
      </c>
      <c r="B2317" s="35">
        <f ca="1">VLOOKUP($A2317,'Medical Examinations'!$A:$H,3,FALSE)</f>
        <v>5.91</v>
      </c>
      <c r="C2317" s="61">
        <f ca="1">IFERROR(VLOOKUP($A2317,'Hospitalisation Details'!$A:$P,16,0),"")</f>
        <v>18</v>
      </c>
      <c r="D2317" s="69">
        <f ca="1">IFERROR(VLOOKUP($A2317,'Hospitalisation Details'!$A:$P,6,0),"")</f>
        <v>830.52</v>
      </c>
    </row>
    <row r="2318" spans="1:4" x14ac:dyDescent="0.25">
      <c r="A2318" s="62">
        <f ca="1">VLOOKUP($A2318,'Medical Examinations'!$A:$H,2,FALSE)</f>
        <v>20.47</v>
      </c>
      <c r="B2318" s="35">
        <f ca="1">VLOOKUP($A2318,'Medical Examinations'!$A:$H,3,FALSE)</f>
        <v>5.81</v>
      </c>
      <c r="C2318" s="61">
        <f ca="1">IFERROR(VLOOKUP($A2318,'Hospitalisation Details'!$A:$P,16,0),"")</f>
        <v>27</v>
      </c>
      <c r="D2318" s="69">
        <f ca="1">IFERROR(VLOOKUP($A2318,'Hospitalisation Details'!$A:$P,6,0),"")</f>
        <v>773.54</v>
      </c>
    </row>
    <row r="2319" spans="1:4" x14ac:dyDescent="0.25">
      <c r="A2319" s="62">
        <f ca="1">VLOOKUP($A2319,'Medical Examinations'!$A:$H,2,FALSE)</f>
        <v>18.82</v>
      </c>
      <c r="B2319" s="35">
        <f ca="1">VLOOKUP($A2319,'Medical Examinations'!$A:$H,3,FALSE)</f>
        <v>5.51</v>
      </c>
      <c r="C2319" s="61">
        <f ca="1">IFERROR(VLOOKUP($A2319,'Hospitalisation Details'!$A:$P,16,0),"")</f>
        <v>26</v>
      </c>
      <c r="D2319" s="69">
        <f ca="1">IFERROR(VLOOKUP($A2319,'Hospitalisation Details'!$A:$P,6,0),"")</f>
        <v>770.38</v>
      </c>
    </row>
    <row r="2320" spans="1:4" x14ac:dyDescent="0.25">
      <c r="A2320" s="62">
        <f ca="1">VLOOKUP($A2320,'Medical Examinations'!$A:$H,2,FALSE)</f>
        <v>17.079999999999998</v>
      </c>
      <c r="B2320" s="35">
        <f ca="1">VLOOKUP($A2320,'Medical Examinations'!$A:$H,3,FALSE)</f>
        <v>5.73</v>
      </c>
      <c r="C2320" s="61">
        <f ca="1">IFERROR(VLOOKUP($A2320,'Hospitalisation Details'!$A:$P,16,0),"")</f>
        <v>29</v>
      </c>
      <c r="D2320" s="69">
        <f ca="1">IFERROR(VLOOKUP($A2320,'Hospitalisation Details'!$A:$P,6,0),"")</f>
        <v>770</v>
      </c>
    </row>
    <row r="2321" spans="1:4" x14ac:dyDescent="0.25">
      <c r="A2321" s="62">
        <f ca="1">VLOOKUP($A2321,'Medical Examinations'!$A:$H,2,FALSE)</f>
        <v>19.21</v>
      </c>
      <c r="B2321" s="35">
        <f ca="1">VLOOKUP($A2321,'Medical Examinations'!$A:$H,3,FALSE)</f>
        <v>5.53</v>
      </c>
      <c r="C2321" s="61">
        <f ca="1">IFERROR(VLOOKUP($A2321,'Hospitalisation Details'!$A:$P,16,0),"")</f>
        <v>26</v>
      </c>
      <c r="D2321" s="69">
        <f ca="1">IFERROR(VLOOKUP($A2321,'Hospitalisation Details'!$A:$P,6,0),"")</f>
        <v>760</v>
      </c>
    </row>
    <row r="2322" spans="1:4" x14ac:dyDescent="0.25">
      <c r="A2322" s="62">
        <f ca="1">VLOOKUP($A2322,'Medical Examinations'!$A:$H,2,FALSE)</f>
        <v>17.86</v>
      </c>
      <c r="B2322" s="35">
        <f ca="1">VLOOKUP($A2322,'Medical Examinations'!$A:$H,3,FALSE)</f>
        <v>5.43</v>
      </c>
      <c r="C2322" s="61">
        <f ca="1">IFERROR(VLOOKUP($A2322,'Hospitalisation Details'!$A:$P,16,0),"")</f>
        <v>29</v>
      </c>
      <c r="D2322" s="69">
        <f ca="1">IFERROR(VLOOKUP($A2322,'Hospitalisation Details'!$A:$P,6,0),"")</f>
        <v>760</v>
      </c>
    </row>
    <row r="2323" spans="1:4" x14ac:dyDescent="0.25">
      <c r="A2323" s="62">
        <f ca="1">VLOOKUP($A2323,'Medical Examinations'!$A:$H,2,FALSE)</f>
        <v>21.38</v>
      </c>
      <c r="B2323" s="35">
        <f ca="1">VLOOKUP($A2323,'Medical Examinations'!$A:$H,3,FALSE)</f>
        <v>8.01</v>
      </c>
      <c r="C2323" s="61">
        <f ca="1">IFERROR(VLOOKUP($A2323,'Hospitalisation Details'!$A:$P,16,0),"")</f>
        <v>20</v>
      </c>
      <c r="D2323" s="69">
        <f ca="1">IFERROR(VLOOKUP($A2323,'Hospitalisation Details'!$A:$P,6,0),"")</f>
        <v>750</v>
      </c>
    </row>
    <row r="2324" spans="1:4" x14ac:dyDescent="0.25">
      <c r="A2324" s="62">
        <f ca="1">VLOOKUP($A2324,'Medical Examinations'!$A:$H,2,FALSE)</f>
        <v>23.35</v>
      </c>
      <c r="B2324" s="35">
        <f ca="1">VLOOKUP($A2324,'Medical Examinations'!$A:$H,3,FALSE)</f>
        <v>5.94</v>
      </c>
      <c r="C2324" s="61">
        <f ca="1">IFERROR(VLOOKUP($A2324,'Hospitalisation Details'!$A:$P,16,0),"")</f>
        <v>23</v>
      </c>
      <c r="D2324" s="69">
        <f ca="1">IFERROR(VLOOKUP($A2324,'Hospitalisation Details'!$A:$P,6,0),"")</f>
        <v>722.99</v>
      </c>
    </row>
    <row r="2325" spans="1:4" x14ac:dyDescent="0.25">
      <c r="A2325" s="62">
        <f ca="1">VLOOKUP($A2325,'Medical Examinations'!$A:$H,2,FALSE)</f>
        <v>22.24</v>
      </c>
      <c r="B2325" s="35">
        <f ca="1">VLOOKUP($A2325,'Medical Examinations'!$A:$H,3,FALSE)</f>
        <v>5.04</v>
      </c>
      <c r="C2325" s="61">
        <f ca="1">IFERROR(VLOOKUP($A2325,'Hospitalisation Details'!$A:$P,16,0),"")</f>
        <v>23</v>
      </c>
      <c r="D2325" s="69">
        <f ca="1">IFERROR(VLOOKUP($A2325,'Hospitalisation Details'!$A:$P,6,0),"")</f>
        <v>700</v>
      </c>
    </row>
    <row r="2326" spans="1:4" x14ac:dyDescent="0.25">
      <c r="A2326" s="62">
        <f ca="1">VLOOKUP($A2326,'Medical Examinations'!$A:$H,2,FALSE)</f>
        <v>24.76</v>
      </c>
      <c r="B2326" s="35">
        <f ca="1">VLOOKUP($A2326,'Medical Examinations'!$A:$H,3,FALSE)</f>
        <v>4.54</v>
      </c>
      <c r="C2326" s="61">
        <f ca="1">IFERROR(VLOOKUP($A2326,'Hospitalisation Details'!$A:$P,16,0),"")</f>
        <v>21</v>
      </c>
      <c r="D2326" s="69">
        <f ca="1">IFERROR(VLOOKUP($A2326,'Hospitalisation Details'!$A:$P,6,0),"")</f>
        <v>687.54</v>
      </c>
    </row>
    <row r="2327" spans="1:4" x14ac:dyDescent="0.25">
      <c r="A2327" s="62">
        <f ca="1">VLOOKUP($A2327,'Medical Examinations'!$A:$H,2,FALSE)</f>
        <v>20.100000000000001</v>
      </c>
      <c r="B2327" s="35">
        <f ca="1">VLOOKUP($A2327,'Medical Examinations'!$A:$H,3,FALSE)</f>
        <v>5.6</v>
      </c>
      <c r="C2327" s="61">
        <f ca="1">IFERROR(VLOOKUP($A2327,'Hospitalisation Details'!$A:$P,16,0),"")</f>
        <v>25</v>
      </c>
      <c r="D2327" s="69">
        <f ca="1">IFERROR(VLOOKUP($A2327,'Hospitalisation Details'!$A:$P,6,0),"")</f>
        <v>670</v>
      </c>
    </row>
    <row r="2328" spans="1:4" x14ac:dyDescent="0.25">
      <c r="A2328" s="62">
        <f ca="1">VLOOKUP($A2328,'Medical Examinations'!$A:$H,2,FALSE)</f>
        <v>21.77</v>
      </c>
      <c r="B2328" s="35">
        <f ca="1">VLOOKUP($A2328,'Medical Examinations'!$A:$H,3,FALSE)</f>
        <v>10.67</v>
      </c>
      <c r="C2328" s="61">
        <f ca="1">IFERROR(VLOOKUP($A2328,'Hospitalisation Details'!$A:$P,16,0),"")</f>
        <v>20</v>
      </c>
      <c r="D2328" s="69">
        <f ca="1">IFERROR(VLOOKUP($A2328,'Hospitalisation Details'!$A:$P,6,0),"")</f>
        <v>668</v>
      </c>
    </row>
    <row r="2329" spans="1:4" x14ac:dyDescent="0.25">
      <c r="A2329" s="62">
        <f ca="1">VLOOKUP($A2329,'Medical Examinations'!$A:$H,2,FALSE)</f>
        <v>17.82</v>
      </c>
      <c r="B2329" s="35">
        <f ca="1">VLOOKUP($A2329,'Medical Examinations'!$A:$H,3,FALSE)</f>
        <v>5.26</v>
      </c>
      <c r="C2329" s="61">
        <f ca="1">IFERROR(VLOOKUP($A2329,'Hospitalisation Details'!$A:$P,16,0),"")</f>
        <v>27</v>
      </c>
      <c r="D2329" s="69">
        <f ca="1">IFERROR(VLOOKUP($A2329,'Hospitalisation Details'!$A:$P,6,0),"")</f>
        <v>650</v>
      </c>
    </row>
    <row r="2330" spans="1:4" x14ac:dyDescent="0.25">
      <c r="A2330" s="62">
        <f ca="1">VLOOKUP($A2330,'Medical Examinations'!$A:$H,2,FALSE)</f>
        <v>17.07</v>
      </c>
      <c r="B2330" s="35">
        <f ca="1">VLOOKUP($A2330,'Medical Examinations'!$A:$H,3,FALSE)</f>
        <v>5.22</v>
      </c>
      <c r="C2330" s="61">
        <f ca="1">IFERROR(VLOOKUP($A2330,'Hospitalisation Details'!$A:$P,16,0),"")</f>
        <v>30</v>
      </c>
      <c r="D2330" s="69">
        <f ca="1">IFERROR(VLOOKUP($A2330,'Hospitalisation Details'!$A:$P,6,0),"")</f>
        <v>650</v>
      </c>
    </row>
    <row r="2331" spans="1:4" x14ac:dyDescent="0.25">
      <c r="A2331" s="62">
        <f ca="1">VLOOKUP($A2331,'Medical Examinations'!$A:$H,2,FALSE)</f>
        <v>22.24</v>
      </c>
      <c r="B2331" s="35">
        <f ca="1">VLOOKUP($A2331,'Medical Examinations'!$A:$H,3,FALSE)</f>
        <v>4.29</v>
      </c>
      <c r="C2331" s="61">
        <f ca="1">IFERROR(VLOOKUP($A2331,'Hospitalisation Details'!$A:$P,16,0),"")</f>
        <v>21</v>
      </c>
      <c r="D2331" s="69">
        <f ca="1">IFERROR(VLOOKUP($A2331,'Hospitalisation Details'!$A:$P,6,0),"")</f>
        <v>646.14</v>
      </c>
    </row>
    <row r="2332" spans="1:4" x14ac:dyDescent="0.25">
      <c r="A2332" s="62">
        <f ca="1">VLOOKUP($A2332,'Medical Examinations'!$A:$H,2,FALSE)</f>
        <v>22.34</v>
      </c>
      <c r="B2332" s="35">
        <f ca="1">VLOOKUP($A2332,'Medical Examinations'!$A:$H,3,FALSE)</f>
        <v>5.57</v>
      </c>
      <c r="C2332" s="61">
        <f ca="1">IFERROR(VLOOKUP($A2332,'Hospitalisation Details'!$A:$P,16,0),"")</f>
        <v>24</v>
      </c>
      <c r="D2332" s="69">
        <f ca="1">IFERROR(VLOOKUP($A2332,'Hospitalisation Details'!$A:$P,6,0),"")</f>
        <v>637.26</v>
      </c>
    </row>
    <row r="2333" spans="1:4" x14ac:dyDescent="0.25">
      <c r="A2333" s="62">
        <f ca="1">VLOOKUP($A2333,'Medical Examinations'!$A:$H,2,FALSE)</f>
        <v>17.7</v>
      </c>
      <c r="B2333" s="35">
        <f ca="1">VLOOKUP($A2333,'Medical Examinations'!$A:$H,3,FALSE)</f>
        <v>6.28</v>
      </c>
      <c r="C2333" s="61">
        <f ca="1">IFERROR(VLOOKUP($A2333,'Hospitalisation Details'!$A:$P,16,0),"")</f>
        <v>30</v>
      </c>
      <c r="D2333" s="69">
        <f ca="1">IFERROR(VLOOKUP($A2333,'Hospitalisation Details'!$A:$P,6,0),"")</f>
        <v>604.54</v>
      </c>
    </row>
    <row r="2334" spans="1:4" x14ac:dyDescent="0.25">
      <c r="A2334" s="62">
        <f ca="1">VLOOKUP($A2334,'Medical Examinations'!$A:$H,2,FALSE)</f>
        <v>16.47</v>
      </c>
      <c r="B2334" s="35">
        <f ca="1">VLOOKUP($A2334,'Medical Examinations'!$A:$H,3,FALSE)</f>
        <v>6.35</v>
      </c>
      <c r="C2334" s="61">
        <f ca="1">IFERROR(VLOOKUP($A2334,'Hospitalisation Details'!$A:$P,16,0),"")</f>
        <v>29</v>
      </c>
      <c r="D2334" s="69">
        <f ca="1">IFERROR(VLOOKUP($A2334,'Hospitalisation Details'!$A:$P,6,0),"")</f>
        <v>600</v>
      </c>
    </row>
    <row r="2335" spans="1:4" x14ac:dyDescent="0.25">
      <c r="A2335" s="62">
        <f ca="1">VLOOKUP($A2335,'Medical Examinations'!$A:$H,2,FALSE)</f>
        <v>17.600000000000001</v>
      </c>
      <c r="B2335" s="35">
        <f ca="1">VLOOKUP($A2335,'Medical Examinations'!$A:$H,3,FALSE)</f>
        <v>4.3899999999999997</v>
      </c>
      <c r="C2335" s="61">
        <f ca="1">IFERROR(VLOOKUP($A2335,'Hospitalisation Details'!$A:$P,16,0),"")</f>
        <v>30</v>
      </c>
      <c r="D2335" s="69">
        <f ca="1">IFERROR(VLOOKUP($A2335,'Hospitalisation Details'!$A:$P,6,0),"")</f>
        <v>570.62</v>
      </c>
    </row>
    <row r="2336" spans="1:4" x14ac:dyDescent="0.25">
      <c r="A2336" s="66">
        <f ca="1">VLOOKUP($A2336,'Medical Examinations'!$A:$H,2,FALSE)</f>
        <v>17.579999999999998</v>
      </c>
      <c r="B2336" s="67">
        <f ca="1">VLOOKUP($A2336,'Medical Examinations'!$A:$H,3,FALSE)</f>
        <v>4.51</v>
      </c>
      <c r="C2336" s="68">
        <f ca="1">IFERROR(VLOOKUP($A2336,'Hospitalisation Details'!$A:$P,16,0),"")</f>
        <v>30</v>
      </c>
      <c r="D2336" s="71">
        <f ca="1">IFERROR(VLOOKUP($A2336,'Hospitalisation Details'!$A:$P,6,0),"")</f>
        <v>563.84</v>
      </c>
    </row>
  </sheetData>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1B285-12C5-44C6-98E8-84D4908E5B48}">
  <dimension ref="A1:DY101"/>
  <sheetViews>
    <sheetView zoomScale="55" zoomScaleNormal="55" workbookViewId="0">
      <selection activeCell="A3" sqref="A3:DY101"/>
    </sheetView>
  </sheetViews>
  <sheetFormatPr defaultRowHeight="14.4" x14ac:dyDescent="0.3"/>
  <sheetData>
    <row r="1" spans="1:129" ht="14.4" customHeight="1" x14ac:dyDescent="0.3">
      <c r="A1" s="78" t="s">
        <v>4769</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c r="AE1" s="79"/>
      <c r="AF1" s="79"/>
      <c r="AG1" s="79"/>
      <c r="AH1" s="79"/>
      <c r="AI1" s="79"/>
      <c r="AJ1" s="79"/>
      <c r="AK1" s="79"/>
      <c r="AL1" s="77"/>
      <c r="AM1" s="77"/>
      <c r="AN1" s="77"/>
    </row>
    <row r="2" spans="1:129" ht="14.4" customHeight="1" x14ac:dyDescent="0.3">
      <c r="A2" s="79"/>
      <c r="B2" s="79"/>
      <c r="C2" s="79"/>
      <c r="D2" s="79"/>
      <c r="E2" s="79"/>
      <c r="F2" s="79"/>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7"/>
      <c r="AM2" s="77"/>
      <c r="AN2" s="77"/>
    </row>
    <row r="3" spans="1:129" x14ac:dyDescent="0.3">
      <c r="A3" s="76"/>
      <c r="B3" s="76"/>
      <c r="C3" s="76"/>
      <c r="D3" s="76"/>
      <c r="E3" s="76"/>
      <c r="F3" s="76"/>
      <c r="G3" s="76"/>
      <c r="H3" s="76"/>
      <c r="I3" s="76"/>
      <c r="J3" s="76"/>
      <c r="K3" s="76"/>
      <c r="L3" s="76"/>
      <c r="M3" s="76"/>
      <c r="N3" s="76"/>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c r="BI3" s="76"/>
      <c r="BJ3" s="76"/>
      <c r="BK3" s="76"/>
      <c r="BL3" s="76"/>
      <c r="BM3" s="76"/>
      <c r="BN3" s="76"/>
      <c r="BO3" s="76"/>
      <c r="BP3" s="76"/>
      <c r="BQ3" s="76"/>
      <c r="BR3" s="76"/>
      <c r="BS3" s="76"/>
      <c r="BT3" s="76"/>
      <c r="BU3" s="76"/>
      <c r="BV3" s="76"/>
      <c r="BW3" s="76"/>
      <c r="BX3" s="76"/>
      <c r="BY3" s="76"/>
      <c r="BZ3" s="76"/>
      <c r="CA3" s="76"/>
      <c r="CB3" s="76"/>
      <c r="CC3" s="76"/>
      <c r="CD3" s="76"/>
      <c r="CE3" s="76"/>
      <c r="CF3" s="76"/>
      <c r="CG3" s="76"/>
      <c r="CH3" s="76"/>
      <c r="CI3" s="76"/>
      <c r="CJ3" s="76"/>
      <c r="CK3" s="76"/>
      <c r="CL3" s="76"/>
      <c r="CM3" s="76"/>
      <c r="CN3" s="76"/>
      <c r="CO3" s="76"/>
      <c r="CP3" s="76"/>
      <c r="CQ3" s="76"/>
      <c r="CR3" s="76"/>
      <c r="CS3" s="76"/>
      <c r="CT3" s="76"/>
      <c r="CU3" s="76"/>
      <c r="CV3" s="76"/>
      <c r="CW3" s="76"/>
      <c r="CX3" s="76"/>
      <c r="CY3" s="76"/>
      <c r="CZ3" s="76"/>
      <c r="DA3" s="76"/>
      <c r="DB3" s="76"/>
      <c r="DC3" s="76"/>
      <c r="DD3" s="76"/>
      <c r="DE3" s="76"/>
      <c r="DF3" s="76"/>
      <c r="DG3" s="76"/>
      <c r="DH3" s="76"/>
      <c r="DI3" s="76"/>
      <c r="DJ3" s="76"/>
      <c r="DK3" s="76"/>
      <c r="DL3" s="76"/>
      <c r="DM3" s="76"/>
      <c r="DN3" s="76"/>
      <c r="DO3" s="76"/>
      <c r="DP3" s="76"/>
      <c r="DQ3" s="76"/>
      <c r="DR3" s="76"/>
      <c r="DS3" s="76"/>
      <c r="DT3" s="76"/>
      <c r="DU3" s="76"/>
      <c r="DV3" s="76"/>
      <c r="DW3" s="76"/>
      <c r="DX3" s="76"/>
      <c r="DY3" s="76"/>
    </row>
    <row r="4" spans="1:129" x14ac:dyDescent="0.3">
      <c r="A4" s="76"/>
      <c r="B4" s="76"/>
      <c r="C4" s="76"/>
      <c r="D4" s="76"/>
      <c r="E4" s="76"/>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c r="BI4" s="76"/>
      <c r="BJ4" s="76"/>
      <c r="BK4" s="76"/>
      <c r="BL4" s="76"/>
      <c r="BM4" s="76"/>
      <c r="BN4" s="76"/>
      <c r="BO4" s="76"/>
      <c r="BP4" s="76"/>
      <c r="BQ4" s="76"/>
      <c r="BR4" s="76"/>
      <c r="BS4" s="76"/>
      <c r="BT4" s="76"/>
      <c r="BU4" s="76"/>
      <c r="BV4" s="76"/>
      <c r="BW4" s="76"/>
      <c r="BX4" s="76"/>
      <c r="BY4" s="76"/>
      <c r="BZ4" s="76"/>
      <c r="CA4" s="76"/>
      <c r="CB4" s="76"/>
      <c r="CC4" s="76"/>
      <c r="CD4" s="76"/>
      <c r="CE4" s="76"/>
      <c r="CF4" s="76"/>
      <c r="CG4" s="76"/>
      <c r="CH4" s="76"/>
      <c r="CI4" s="76"/>
      <c r="CJ4" s="76"/>
      <c r="CK4" s="76"/>
      <c r="CL4" s="76"/>
      <c r="CM4" s="76"/>
      <c r="CN4" s="76"/>
      <c r="CO4" s="76"/>
      <c r="CP4" s="76"/>
      <c r="CQ4" s="76"/>
      <c r="CR4" s="76"/>
      <c r="CS4" s="76"/>
      <c r="CT4" s="76"/>
      <c r="CU4" s="76"/>
      <c r="CV4" s="76"/>
      <c r="CW4" s="76"/>
      <c r="CX4" s="76"/>
      <c r="CY4" s="76"/>
      <c r="CZ4" s="76"/>
      <c r="DA4" s="76"/>
      <c r="DB4" s="76"/>
      <c r="DC4" s="76"/>
      <c r="DD4" s="76"/>
      <c r="DE4" s="76"/>
      <c r="DF4" s="76"/>
      <c r="DG4" s="76"/>
      <c r="DH4" s="76"/>
      <c r="DI4" s="76"/>
      <c r="DJ4" s="76"/>
      <c r="DK4" s="76"/>
      <c r="DL4" s="76"/>
      <c r="DM4" s="76"/>
      <c r="DN4" s="76"/>
      <c r="DO4" s="76"/>
      <c r="DP4" s="76"/>
      <c r="DQ4" s="76"/>
      <c r="DR4" s="76"/>
      <c r="DS4" s="76"/>
      <c r="DT4" s="76"/>
      <c r="DU4" s="76"/>
      <c r="DV4" s="76"/>
      <c r="DW4" s="76"/>
      <c r="DX4" s="76"/>
      <c r="DY4" s="76"/>
    </row>
    <row r="5" spans="1:129" x14ac:dyDescent="0.3">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76"/>
      <c r="BB5" s="76"/>
      <c r="BC5" s="76"/>
      <c r="BD5" s="76"/>
      <c r="BE5" s="76"/>
      <c r="BF5" s="76"/>
      <c r="BG5" s="76"/>
      <c r="BH5" s="76"/>
      <c r="BI5" s="76"/>
      <c r="BJ5" s="76"/>
      <c r="BK5" s="76"/>
      <c r="BL5" s="76"/>
      <c r="BM5" s="76"/>
      <c r="BN5" s="76"/>
      <c r="BO5" s="76"/>
      <c r="BP5" s="76"/>
      <c r="BQ5" s="76"/>
      <c r="BR5" s="76"/>
      <c r="BS5" s="76"/>
      <c r="BT5" s="76"/>
      <c r="BU5" s="76"/>
      <c r="BV5" s="76"/>
      <c r="BW5" s="76"/>
      <c r="BX5" s="76"/>
      <c r="BY5" s="76"/>
      <c r="BZ5" s="76"/>
      <c r="CA5" s="76"/>
      <c r="CB5" s="76"/>
      <c r="CC5" s="76"/>
      <c r="CD5" s="76"/>
      <c r="CE5" s="76"/>
      <c r="CF5" s="76"/>
      <c r="CG5" s="76"/>
      <c r="CH5" s="76"/>
      <c r="CI5" s="76"/>
      <c r="CJ5" s="76"/>
      <c r="CK5" s="76"/>
      <c r="CL5" s="76"/>
      <c r="CM5" s="76"/>
      <c r="CN5" s="76"/>
      <c r="CO5" s="76"/>
      <c r="CP5" s="76"/>
      <c r="CQ5" s="76"/>
      <c r="CR5" s="76"/>
      <c r="CS5" s="76"/>
      <c r="CT5" s="76"/>
      <c r="CU5" s="76"/>
      <c r="CV5" s="76"/>
      <c r="CW5" s="76"/>
      <c r="CX5" s="76"/>
      <c r="CY5" s="76"/>
      <c r="CZ5" s="76"/>
      <c r="DA5" s="76"/>
      <c r="DB5" s="76"/>
      <c r="DC5" s="76"/>
      <c r="DD5" s="76"/>
      <c r="DE5" s="76"/>
      <c r="DF5" s="76"/>
      <c r="DG5" s="76"/>
      <c r="DH5" s="76"/>
      <c r="DI5" s="76"/>
      <c r="DJ5" s="76"/>
      <c r="DK5" s="76"/>
      <c r="DL5" s="76"/>
      <c r="DM5" s="76"/>
      <c r="DN5" s="76"/>
      <c r="DO5" s="76"/>
      <c r="DP5" s="76"/>
      <c r="DQ5" s="76"/>
      <c r="DR5" s="76"/>
      <c r="DS5" s="76"/>
      <c r="DT5" s="76"/>
      <c r="DU5" s="76"/>
      <c r="DV5" s="76"/>
      <c r="DW5" s="76"/>
      <c r="DX5" s="76"/>
      <c r="DY5" s="76"/>
    </row>
    <row r="6" spans="1:129" x14ac:dyDescent="0.3">
      <c r="A6" s="76"/>
      <c r="B6" s="76"/>
      <c r="C6" s="76"/>
      <c r="D6" s="76"/>
      <c r="E6" s="76"/>
      <c r="F6" s="76"/>
      <c r="G6" s="76"/>
      <c r="H6" s="76"/>
      <c r="I6" s="76"/>
      <c r="J6" s="76"/>
      <c r="K6" s="76"/>
      <c r="L6" s="76"/>
      <c r="M6" s="76"/>
      <c r="N6" s="76"/>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6"/>
      <c r="BK6" s="76"/>
      <c r="BL6" s="76"/>
      <c r="BM6" s="76"/>
      <c r="BN6" s="76"/>
      <c r="BO6" s="76"/>
      <c r="BP6" s="76"/>
      <c r="BQ6" s="76"/>
      <c r="BR6" s="76"/>
      <c r="BS6" s="76"/>
      <c r="BT6" s="76"/>
      <c r="BU6" s="76"/>
      <c r="BV6" s="76"/>
      <c r="BW6" s="76"/>
      <c r="BX6" s="76"/>
      <c r="BY6" s="76"/>
      <c r="BZ6" s="76"/>
      <c r="CA6" s="76"/>
      <c r="CB6" s="76"/>
      <c r="CC6" s="76"/>
      <c r="CD6" s="76"/>
      <c r="CE6" s="76"/>
      <c r="CF6" s="76"/>
      <c r="CG6" s="76"/>
      <c r="CH6" s="76"/>
      <c r="CI6" s="76"/>
      <c r="CJ6" s="76"/>
      <c r="CK6" s="76"/>
      <c r="CL6" s="76"/>
      <c r="CM6" s="76"/>
      <c r="CN6" s="76"/>
      <c r="CO6" s="76"/>
      <c r="CP6" s="76"/>
      <c r="CQ6" s="76"/>
      <c r="CR6" s="76"/>
      <c r="CS6" s="76"/>
      <c r="CT6" s="76"/>
      <c r="CU6" s="76"/>
      <c r="CV6" s="76"/>
      <c r="CW6" s="76"/>
      <c r="CX6" s="76"/>
      <c r="CY6" s="76"/>
      <c r="CZ6" s="76"/>
      <c r="DA6" s="76"/>
      <c r="DB6" s="76"/>
      <c r="DC6" s="76"/>
      <c r="DD6" s="76"/>
      <c r="DE6" s="76"/>
      <c r="DF6" s="76"/>
      <c r="DG6" s="76"/>
      <c r="DH6" s="76"/>
      <c r="DI6" s="76"/>
      <c r="DJ6" s="76"/>
      <c r="DK6" s="76"/>
      <c r="DL6" s="76"/>
      <c r="DM6" s="76"/>
      <c r="DN6" s="76"/>
      <c r="DO6" s="76"/>
      <c r="DP6" s="76"/>
      <c r="DQ6" s="76"/>
      <c r="DR6" s="76"/>
      <c r="DS6" s="76"/>
      <c r="DT6" s="76"/>
      <c r="DU6" s="76"/>
      <c r="DV6" s="76"/>
      <c r="DW6" s="76"/>
      <c r="DX6" s="76"/>
      <c r="DY6" s="76"/>
    </row>
    <row r="7" spans="1:129" x14ac:dyDescent="0.3">
      <c r="A7" s="76"/>
      <c r="B7" s="76"/>
      <c r="C7" s="76"/>
      <c r="D7" s="76"/>
      <c r="E7" s="76"/>
      <c r="F7" s="76"/>
      <c r="G7" s="76"/>
      <c r="H7" s="76"/>
      <c r="I7" s="76"/>
      <c r="J7" s="76"/>
      <c r="K7" s="76"/>
      <c r="L7" s="76"/>
      <c r="M7" s="76"/>
      <c r="N7" s="76"/>
      <c r="O7" s="76"/>
      <c r="P7" s="76"/>
      <c r="Q7" s="76"/>
      <c r="R7" s="76"/>
      <c r="S7" s="76"/>
      <c r="T7" s="76"/>
      <c r="U7" s="76"/>
      <c r="V7" s="76"/>
      <c r="W7" s="76"/>
      <c r="X7" s="76"/>
      <c r="Y7" s="76"/>
      <c r="Z7" s="76"/>
      <c r="AA7" s="76"/>
      <c r="AB7" s="76"/>
      <c r="AC7" s="76"/>
      <c r="AD7" s="76"/>
      <c r="AE7" s="76"/>
      <c r="AF7" s="76"/>
      <c r="AG7" s="76"/>
      <c r="AH7" s="76"/>
      <c r="AI7" s="76"/>
      <c r="AJ7" s="76"/>
      <c r="AK7" s="76"/>
      <c r="AL7" s="76"/>
      <c r="AM7" s="76"/>
      <c r="AN7" s="76"/>
      <c r="AO7" s="76"/>
      <c r="AP7" s="76"/>
      <c r="AQ7" s="76"/>
      <c r="AR7" s="76"/>
      <c r="AS7" s="76"/>
      <c r="AT7" s="76"/>
      <c r="AU7" s="76"/>
      <c r="AV7" s="76"/>
      <c r="AW7" s="76"/>
      <c r="AX7" s="76"/>
      <c r="AY7" s="76"/>
      <c r="AZ7" s="76"/>
      <c r="BA7" s="76"/>
      <c r="BB7" s="76"/>
      <c r="BC7" s="76"/>
      <c r="BD7" s="76"/>
      <c r="BE7" s="76"/>
      <c r="BF7" s="76"/>
      <c r="BG7" s="76"/>
      <c r="BH7" s="76"/>
      <c r="BI7" s="76"/>
      <c r="BJ7" s="76"/>
      <c r="BK7" s="76"/>
      <c r="BL7" s="76"/>
      <c r="BM7" s="76"/>
      <c r="BN7" s="76"/>
      <c r="BO7" s="76"/>
      <c r="BP7" s="76"/>
      <c r="BQ7" s="76"/>
      <c r="BR7" s="76"/>
      <c r="BS7" s="76"/>
      <c r="BT7" s="76"/>
      <c r="BU7" s="76"/>
      <c r="BV7" s="76"/>
      <c r="BW7" s="76"/>
      <c r="BX7" s="76"/>
      <c r="BY7" s="76"/>
      <c r="BZ7" s="76"/>
      <c r="CA7" s="76"/>
      <c r="CB7" s="76"/>
      <c r="CC7" s="76"/>
      <c r="CD7" s="76"/>
      <c r="CE7" s="76"/>
      <c r="CF7" s="76"/>
      <c r="CG7" s="76"/>
      <c r="CH7" s="76"/>
      <c r="CI7" s="76"/>
      <c r="CJ7" s="76"/>
      <c r="CK7" s="76"/>
      <c r="CL7" s="76"/>
      <c r="CM7" s="76"/>
      <c r="CN7" s="76"/>
      <c r="CO7" s="76"/>
      <c r="CP7" s="76"/>
      <c r="CQ7" s="76"/>
      <c r="CR7" s="76"/>
      <c r="CS7" s="76"/>
      <c r="CT7" s="76"/>
      <c r="CU7" s="76"/>
      <c r="CV7" s="76"/>
      <c r="CW7" s="76"/>
      <c r="CX7" s="76"/>
      <c r="CY7" s="76"/>
      <c r="CZ7" s="76"/>
      <c r="DA7" s="76"/>
      <c r="DB7" s="76"/>
      <c r="DC7" s="76"/>
      <c r="DD7" s="76"/>
      <c r="DE7" s="76"/>
      <c r="DF7" s="76"/>
      <c r="DG7" s="76"/>
      <c r="DH7" s="76"/>
      <c r="DI7" s="76"/>
      <c r="DJ7" s="76"/>
      <c r="DK7" s="76"/>
      <c r="DL7" s="76"/>
      <c r="DM7" s="76"/>
      <c r="DN7" s="76"/>
      <c r="DO7" s="76"/>
      <c r="DP7" s="76"/>
      <c r="DQ7" s="76"/>
      <c r="DR7" s="76"/>
      <c r="DS7" s="76"/>
      <c r="DT7" s="76"/>
      <c r="DU7" s="76"/>
      <c r="DV7" s="76"/>
      <c r="DW7" s="76"/>
      <c r="DX7" s="76"/>
      <c r="DY7" s="76"/>
    </row>
    <row r="8" spans="1:129" x14ac:dyDescent="0.3">
      <c r="A8" s="76"/>
      <c r="B8" s="76"/>
      <c r="C8" s="76"/>
      <c r="D8" s="76"/>
      <c r="E8" s="76"/>
      <c r="F8" s="76"/>
      <c r="G8" s="76"/>
      <c r="H8" s="76"/>
      <c r="I8" s="76"/>
      <c r="J8" s="76"/>
      <c r="K8" s="76"/>
      <c r="L8" s="76"/>
      <c r="M8" s="76"/>
      <c r="N8" s="76"/>
      <c r="O8" s="76"/>
      <c r="P8" s="76"/>
      <c r="Q8" s="76"/>
      <c r="R8" s="76"/>
      <c r="S8" s="76"/>
      <c r="T8" s="76"/>
      <c r="U8" s="76"/>
      <c r="V8" s="76"/>
      <c r="W8" s="76"/>
      <c r="X8" s="76"/>
      <c r="Y8" s="76"/>
      <c r="Z8" s="76"/>
      <c r="AA8" s="76"/>
      <c r="AB8" s="76"/>
      <c r="AC8" s="76"/>
      <c r="AD8" s="76"/>
      <c r="AE8" s="76"/>
      <c r="AF8" s="76"/>
      <c r="AG8" s="76"/>
      <c r="AH8" s="76"/>
      <c r="AI8" s="76"/>
      <c r="AJ8" s="76"/>
      <c r="AK8" s="76"/>
      <c r="AL8" s="76"/>
      <c r="AM8" s="76"/>
      <c r="AN8" s="76"/>
      <c r="AO8" s="76"/>
      <c r="AP8" s="76"/>
      <c r="AQ8" s="76"/>
      <c r="AR8" s="76"/>
      <c r="AS8" s="76"/>
      <c r="AT8" s="76"/>
      <c r="AU8" s="76"/>
      <c r="AV8" s="76"/>
      <c r="AW8" s="76"/>
      <c r="AX8" s="76"/>
      <c r="AY8" s="76"/>
      <c r="AZ8" s="76"/>
      <c r="BA8" s="76"/>
      <c r="BB8" s="76"/>
      <c r="BC8" s="76"/>
      <c r="BD8" s="76"/>
      <c r="BE8" s="76"/>
      <c r="BF8" s="76"/>
      <c r="BG8" s="76"/>
      <c r="BH8" s="76"/>
      <c r="BI8" s="76"/>
      <c r="BJ8" s="76"/>
      <c r="BK8" s="76"/>
      <c r="BL8" s="76"/>
      <c r="BM8" s="76"/>
      <c r="BN8" s="76"/>
      <c r="BO8" s="76"/>
      <c r="BP8" s="76"/>
      <c r="BQ8" s="76"/>
      <c r="BR8" s="76"/>
      <c r="BS8" s="76"/>
      <c r="BT8" s="76"/>
      <c r="BU8" s="76"/>
      <c r="BV8" s="76"/>
      <c r="BW8" s="76"/>
      <c r="BX8" s="76"/>
      <c r="BY8" s="76"/>
      <c r="BZ8" s="76"/>
      <c r="CA8" s="76"/>
      <c r="CB8" s="76"/>
      <c r="CC8" s="76"/>
      <c r="CD8" s="76"/>
      <c r="CE8" s="76"/>
      <c r="CF8" s="76"/>
      <c r="CG8" s="76"/>
      <c r="CH8" s="76"/>
      <c r="CI8" s="76"/>
      <c r="CJ8" s="76"/>
      <c r="CK8" s="76"/>
      <c r="CL8" s="76"/>
      <c r="CM8" s="76"/>
      <c r="CN8" s="76"/>
      <c r="CO8" s="76"/>
      <c r="CP8" s="76"/>
      <c r="CQ8" s="76"/>
      <c r="CR8" s="76"/>
      <c r="CS8" s="76"/>
      <c r="CT8" s="76"/>
      <c r="CU8" s="76"/>
      <c r="CV8" s="76"/>
      <c r="CW8" s="76"/>
      <c r="CX8" s="76"/>
      <c r="CY8" s="76"/>
      <c r="CZ8" s="76"/>
      <c r="DA8" s="76"/>
      <c r="DB8" s="76"/>
      <c r="DC8" s="76"/>
      <c r="DD8" s="76"/>
      <c r="DE8" s="76"/>
      <c r="DF8" s="76"/>
      <c r="DG8" s="76"/>
      <c r="DH8" s="76"/>
      <c r="DI8" s="76"/>
      <c r="DJ8" s="76"/>
      <c r="DK8" s="76"/>
      <c r="DL8" s="76"/>
      <c r="DM8" s="76"/>
      <c r="DN8" s="76"/>
      <c r="DO8" s="76"/>
      <c r="DP8" s="76"/>
      <c r="DQ8" s="76"/>
      <c r="DR8" s="76"/>
      <c r="DS8" s="76"/>
      <c r="DT8" s="76"/>
      <c r="DU8" s="76"/>
      <c r="DV8" s="76"/>
      <c r="DW8" s="76"/>
      <c r="DX8" s="76"/>
      <c r="DY8" s="76"/>
    </row>
    <row r="9" spans="1:129" x14ac:dyDescent="0.3">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c r="AK9" s="76"/>
      <c r="AL9" s="76"/>
      <c r="AM9" s="76"/>
      <c r="AN9" s="76"/>
      <c r="AO9" s="76"/>
      <c r="AP9" s="76"/>
      <c r="AQ9" s="76"/>
      <c r="AR9" s="76"/>
      <c r="AS9" s="76"/>
      <c r="AT9" s="76"/>
      <c r="AU9" s="76"/>
      <c r="AV9" s="76"/>
      <c r="AW9" s="76"/>
      <c r="AX9" s="76"/>
      <c r="AY9" s="76"/>
      <c r="AZ9" s="76"/>
      <c r="BA9" s="76"/>
      <c r="BB9" s="76"/>
      <c r="BC9" s="76"/>
      <c r="BD9" s="76"/>
      <c r="BE9" s="76"/>
      <c r="BF9" s="76"/>
      <c r="BG9" s="76"/>
      <c r="BH9" s="76"/>
      <c r="BI9" s="76"/>
      <c r="BJ9" s="76"/>
      <c r="BK9" s="76"/>
      <c r="BL9" s="76"/>
      <c r="BM9" s="76"/>
      <c r="BN9" s="76"/>
      <c r="BO9" s="76"/>
      <c r="BP9" s="76"/>
      <c r="BQ9" s="76"/>
      <c r="BR9" s="76"/>
      <c r="BS9" s="76"/>
      <c r="BT9" s="76"/>
      <c r="BU9" s="76"/>
      <c r="BV9" s="76"/>
      <c r="BW9" s="76"/>
      <c r="BX9" s="76"/>
      <c r="BY9" s="76"/>
      <c r="BZ9" s="76"/>
      <c r="CA9" s="76"/>
      <c r="CB9" s="76"/>
      <c r="CC9" s="76"/>
      <c r="CD9" s="76"/>
      <c r="CE9" s="76"/>
      <c r="CF9" s="76"/>
      <c r="CG9" s="76"/>
      <c r="CH9" s="76"/>
      <c r="CI9" s="76"/>
      <c r="CJ9" s="76"/>
      <c r="CK9" s="76"/>
      <c r="CL9" s="76"/>
      <c r="CM9" s="76"/>
      <c r="CN9" s="76"/>
      <c r="CO9" s="76"/>
      <c r="CP9" s="76"/>
      <c r="CQ9" s="76"/>
      <c r="CR9" s="76"/>
      <c r="CS9" s="76"/>
      <c r="CT9" s="76"/>
      <c r="CU9" s="76"/>
      <c r="CV9" s="76"/>
      <c r="CW9" s="76"/>
      <c r="CX9" s="76"/>
      <c r="CY9" s="76"/>
      <c r="CZ9" s="76"/>
      <c r="DA9" s="76"/>
      <c r="DB9" s="76"/>
      <c r="DC9" s="76"/>
      <c r="DD9" s="76"/>
      <c r="DE9" s="76"/>
      <c r="DF9" s="76"/>
      <c r="DG9" s="76"/>
      <c r="DH9" s="76"/>
      <c r="DI9" s="76"/>
      <c r="DJ9" s="76"/>
      <c r="DK9" s="76"/>
      <c r="DL9" s="76"/>
      <c r="DM9" s="76"/>
      <c r="DN9" s="76"/>
      <c r="DO9" s="76"/>
      <c r="DP9" s="76"/>
      <c r="DQ9" s="76"/>
      <c r="DR9" s="76"/>
      <c r="DS9" s="76"/>
      <c r="DT9" s="76"/>
      <c r="DU9" s="76"/>
      <c r="DV9" s="76"/>
      <c r="DW9" s="76"/>
      <c r="DX9" s="76"/>
      <c r="DY9" s="76"/>
    </row>
    <row r="10" spans="1:129" x14ac:dyDescent="0.3">
      <c r="A10" s="76"/>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c r="AN10" s="76"/>
      <c r="AO10" s="76"/>
      <c r="AP10" s="76"/>
      <c r="AQ10" s="76"/>
      <c r="AR10" s="76"/>
      <c r="AS10" s="76"/>
      <c r="AT10" s="76"/>
      <c r="AU10" s="76"/>
      <c r="AV10" s="76"/>
      <c r="AW10" s="76"/>
      <c r="AX10" s="76"/>
      <c r="AY10" s="76"/>
      <c r="AZ10" s="76"/>
      <c r="BA10" s="76"/>
      <c r="BB10" s="76"/>
      <c r="BC10" s="76"/>
      <c r="BD10" s="76"/>
      <c r="BE10" s="76"/>
      <c r="BF10" s="76"/>
      <c r="BG10" s="76"/>
      <c r="BH10" s="76"/>
      <c r="BI10" s="76"/>
      <c r="BJ10" s="76"/>
      <c r="BK10" s="76"/>
      <c r="BL10" s="76"/>
      <c r="BM10" s="76"/>
      <c r="BN10" s="76"/>
      <c r="BO10" s="76"/>
      <c r="BP10" s="76"/>
      <c r="BQ10" s="76"/>
      <c r="BR10" s="76"/>
      <c r="BS10" s="76"/>
      <c r="BT10" s="76"/>
      <c r="BU10" s="76"/>
      <c r="BV10" s="76"/>
      <c r="BW10" s="76"/>
      <c r="BX10" s="76"/>
      <c r="BY10" s="76"/>
      <c r="BZ10" s="76"/>
      <c r="CA10" s="76"/>
      <c r="CB10" s="76"/>
      <c r="CC10" s="76"/>
      <c r="CD10" s="76"/>
      <c r="CE10" s="76"/>
      <c r="CF10" s="76"/>
      <c r="CG10" s="76"/>
      <c r="CH10" s="76"/>
      <c r="CI10" s="76"/>
      <c r="CJ10" s="76"/>
      <c r="CK10" s="76"/>
      <c r="CL10" s="76"/>
      <c r="CM10" s="76"/>
      <c r="CN10" s="76"/>
      <c r="CO10" s="76"/>
      <c r="CP10" s="76"/>
      <c r="CQ10" s="76"/>
      <c r="CR10" s="76"/>
      <c r="CS10" s="76"/>
      <c r="CT10" s="76"/>
      <c r="CU10" s="76"/>
      <c r="CV10" s="76"/>
      <c r="CW10" s="76"/>
      <c r="CX10" s="76"/>
      <c r="CY10" s="76"/>
      <c r="CZ10" s="76"/>
      <c r="DA10" s="76"/>
      <c r="DB10" s="76"/>
      <c r="DC10" s="76"/>
      <c r="DD10" s="76"/>
      <c r="DE10" s="76"/>
      <c r="DF10" s="76"/>
      <c r="DG10" s="76"/>
      <c r="DH10" s="76"/>
      <c r="DI10" s="76"/>
      <c r="DJ10" s="76"/>
      <c r="DK10" s="76"/>
      <c r="DL10" s="76"/>
      <c r="DM10" s="76"/>
      <c r="DN10" s="76"/>
      <c r="DO10" s="76"/>
      <c r="DP10" s="76"/>
      <c r="DQ10" s="76"/>
      <c r="DR10" s="76"/>
      <c r="DS10" s="76"/>
      <c r="DT10" s="76"/>
      <c r="DU10" s="76"/>
      <c r="DV10" s="76"/>
      <c r="DW10" s="76"/>
      <c r="DX10" s="76"/>
      <c r="DY10" s="76"/>
    </row>
    <row r="11" spans="1:129" x14ac:dyDescent="0.3">
      <c r="A11" s="76"/>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6"/>
      <c r="AZ11" s="76"/>
      <c r="BA11" s="76"/>
      <c r="BB11" s="76"/>
      <c r="BC11" s="76"/>
      <c r="BD11" s="76"/>
      <c r="BE11" s="76"/>
      <c r="BF11" s="76"/>
      <c r="BG11" s="76"/>
      <c r="BH11" s="76"/>
      <c r="BI11" s="76"/>
      <c r="BJ11" s="76"/>
      <c r="BK11" s="76"/>
      <c r="BL11" s="76"/>
      <c r="BM11" s="76"/>
      <c r="BN11" s="76"/>
      <c r="BO11" s="76"/>
      <c r="BP11" s="76"/>
      <c r="BQ11" s="76"/>
      <c r="BR11" s="76"/>
      <c r="BS11" s="76"/>
      <c r="BT11" s="76"/>
      <c r="BU11" s="76"/>
      <c r="BV11" s="76"/>
      <c r="BW11" s="76"/>
      <c r="BX11" s="76"/>
      <c r="BY11" s="76"/>
      <c r="BZ11" s="76"/>
      <c r="CA11" s="76"/>
      <c r="CB11" s="76"/>
      <c r="CC11" s="76"/>
      <c r="CD11" s="76"/>
      <c r="CE11" s="76"/>
      <c r="CF11" s="76"/>
      <c r="CG11" s="76"/>
      <c r="CH11" s="76"/>
      <c r="CI11" s="76"/>
      <c r="CJ11" s="76"/>
      <c r="CK11" s="76"/>
      <c r="CL11" s="76"/>
      <c r="CM11" s="76"/>
      <c r="CN11" s="76"/>
      <c r="CO11" s="76"/>
      <c r="CP11" s="76"/>
      <c r="CQ11" s="76"/>
      <c r="CR11" s="76"/>
      <c r="CS11" s="76"/>
      <c r="CT11" s="76"/>
      <c r="CU11" s="76"/>
      <c r="CV11" s="76"/>
      <c r="CW11" s="76"/>
      <c r="CX11" s="76"/>
      <c r="CY11" s="76"/>
      <c r="CZ11" s="76"/>
      <c r="DA11" s="76"/>
      <c r="DB11" s="76"/>
      <c r="DC11" s="76"/>
      <c r="DD11" s="76"/>
      <c r="DE11" s="76"/>
      <c r="DF11" s="76"/>
      <c r="DG11" s="76"/>
      <c r="DH11" s="76"/>
      <c r="DI11" s="76"/>
      <c r="DJ11" s="76"/>
      <c r="DK11" s="76"/>
      <c r="DL11" s="76"/>
      <c r="DM11" s="76"/>
      <c r="DN11" s="76"/>
      <c r="DO11" s="76"/>
      <c r="DP11" s="76"/>
      <c r="DQ11" s="76"/>
      <c r="DR11" s="76"/>
      <c r="DS11" s="76"/>
      <c r="DT11" s="76"/>
      <c r="DU11" s="76"/>
      <c r="DV11" s="76"/>
      <c r="DW11" s="76"/>
      <c r="DX11" s="76"/>
      <c r="DY11" s="76"/>
    </row>
    <row r="12" spans="1:129" x14ac:dyDescent="0.3">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c r="BE12" s="76"/>
      <c r="BF12" s="76"/>
      <c r="BG12" s="76"/>
      <c r="BH12" s="76"/>
      <c r="BI12" s="76"/>
      <c r="BJ12" s="76"/>
      <c r="BK12" s="76"/>
      <c r="BL12" s="76"/>
      <c r="BM12" s="76"/>
      <c r="BN12" s="76"/>
      <c r="BO12" s="76"/>
      <c r="BP12" s="76"/>
      <c r="BQ12" s="76"/>
      <c r="BR12" s="76"/>
      <c r="BS12" s="76"/>
      <c r="BT12" s="76"/>
      <c r="BU12" s="76"/>
      <c r="BV12" s="76"/>
      <c r="BW12" s="76"/>
      <c r="BX12" s="76"/>
      <c r="BY12" s="76"/>
      <c r="BZ12" s="76"/>
      <c r="CA12" s="76"/>
      <c r="CB12" s="76"/>
      <c r="CC12" s="76"/>
      <c r="CD12" s="76"/>
      <c r="CE12" s="76"/>
      <c r="CF12" s="76"/>
      <c r="CG12" s="76"/>
      <c r="CH12" s="76"/>
      <c r="CI12" s="76"/>
      <c r="CJ12" s="76"/>
      <c r="CK12" s="76"/>
      <c r="CL12" s="76"/>
      <c r="CM12" s="76"/>
      <c r="CN12" s="76"/>
      <c r="CO12" s="76"/>
      <c r="CP12" s="76"/>
      <c r="CQ12" s="76"/>
      <c r="CR12" s="76"/>
      <c r="CS12" s="76"/>
      <c r="CT12" s="76"/>
      <c r="CU12" s="76"/>
      <c r="CV12" s="76"/>
      <c r="CW12" s="76"/>
      <c r="CX12" s="76"/>
      <c r="CY12" s="76"/>
      <c r="CZ12" s="76"/>
      <c r="DA12" s="76"/>
      <c r="DB12" s="76"/>
      <c r="DC12" s="76"/>
      <c r="DD12" s="76"/>
      <c r="DE12" s="76"/>
      <c r="DF12" s="76"/>
      <c r="DG12" s="76"/>
      <c r="DH12" s="76"/>
      <c r="DI12" s="76"/>
      <c r="DJ12" s="76"/>
      <c r="DK12" s="76"/>
      <c r="DL12" s="76"/>
      <c r="DM12" s="76"/>
      <c r="DN12" s="76"/>
      <c r="DO12" s="76"/>
      <c r="DP12" s="76"/>
      <c r="DQ12" s="76"/>
      <c r="DR12" s="76"/>
      <c r="DS12" s="76"/>
      <c r="DT12" s="76"/>
      <c r="DU12" s="76"/>
      <c r="DV12" s="76"/>
      <c r="DW12" s="76"/>
      <c r="DX12" s="76"/>
      <c r="DY12" s="76"/>
    </row>
    <row r="13" spans="1:129" x14ac:dyDescent="0.3">
      <c r="A13" s="76"/>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6"/>
      <c r="CG13" s="76"/>
      <c r="CH13" s="76"/>
      <c r="CI13" s="76"/>
      <c r="CJ13" s="76"/>
      <c r="CK13" s="76"/>
      <c r="CL13" s="76"/>
      <c r="CM13" s="76"/>
      <c r="CN13" s="76"/>
      <c r="CO13" s="76"/>
      <c r="CP13" s="76"/>
      <c r="CQ13" s="76"/>
      <c r="CR13" s="76"/>
      <c r="CS13" s="76"/>
      <c r="CT13" s="76"/>
      <c r="CU13" s="76"/>
      <c r="CV13" s="76"/>
      <c r="CW13" s="76"/>
      <c r="CX13" s="76"/>
      <c r="CY13" s="76"/>
      <c r="CZ13" s="76"/>
      <c r="DA13" s="76"/>
      <c r="DB13" s="76"/>
      <c r="DC13" s="76"/>
      <c r="DD13" s="76"/>
      <c r="DE13" s="76"/>
      <c r="DF13" s="76"/>
      <c r="DG13" s="76"/>
      <c r="DH13" s="76"/>
      <c r="DI13" s="76"/>
      <c r="DJ13" s="76"/>
      <c r="DK13" s="76"/>
      <c r="DL13" s="76"/>
      <c r="DM13" s="76"/>
      <c r="DN13" s="76"/>
      <c r="DO13" s="76"/>
      <c r="DP13" s="76"/>
      <c r="DQ13" s="76"/>
      <c r="DR13" s="76"/>
      <c r="DS13" s="76"/>
      <c r="DT13" s="76"/>
      <c r="DU13" s="76"/>
      <c r="DV13" s="76"/>
      <c r="DW13" s="76"/>
      <c r="DX13" s="76"/>
      <c r="DY13" s="76"/>
    </row>
    <row r="14" spans="1:129" x14ac:dyDescent="0.3">
      <c r="A14" s="76"/>
      <c r="B14" s="76"/>
      <c r="C14" s="76"/>
      <c r="D14" s="76"/>
      <c r="E14" s="76"/>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6"/>
      <c r="AT14" s="76"/>
      <c r="AU14" s="76"/>
      <c r="AV14" s="76"/>
      <c r="AW14" s="76"/>
      <c r="AX14" s="76"/>
      <c r="AY14" s="76"/>
      <c r="AZ14" s="76"/>
      <c r="BA14" s="76"/>
      <c r="BB14" s="76"/>
      <c r="BC14" s="76"/>
      <c r="BD14" s="76"/>
      <c r="BE14" s="76"/>
      <c r="BF14" s="76"/>
      <c r="BG14" s="76"/>
      <c r="BH14" s="76"/>
      <c r="BI14" s="76"/>
      <c r="BJ14" s="76"/>
      <c r="BK14" s="76"/>
      <c r="BL14" s="76"/>
      <c r="BM14" s="76"/>
      <c r="BN14" s="76"/>
      <c r="BO14" s="76"/>
      <c r="BP14" s="76"/>
      <c r="BQ14" s="76"/>
      <c r="BR14" s="76"/>
      <c r="BS14" s="76"/>
      <c r="BT14" s="76"/>
      <c r="BU14" s="76"/>
      <c r="BV14" s="76"/>
      <c r="BW14" s="76"/>
      <c r="BX14" s="76"/>
      <c r="BY14" s="76"/>
      <c r="BZ14" s="76"/>
      <c r="CA14" s="76"/>
      <c r="CB14" s="76"/>
      <c r="CC14" s="76"/>
      <c r="CD14" s="76"/>
      <c r="CE14" s="76"/>
      <c r="CF14" s="76"/>
      <c r="CG14" s="76"/>
      <c r="CH14" s="76"/>
      <c r="CI14" s="76"/>
      <c r="CJ14" s="76"/>
      <c r="CK14" s="76"/>
      <c r="CL14" s="76"/>
      <c r="CM14" s="76"/>
      <c r="CN14" s="76"/>
      <c r="CO14" s="76"/>
      <c r="CP14" s="76"/>
      <c r="CQ14" s="76"/>
      <c r="CR14" s="76"/>
      <c r="CS14" s="76"/>
      <c r="CT14" s="76"/>
      <c r="CU14" s="76"/>
      <c r="CV14" s="76"/>
      <c r="CW14" s="76"/>
      <c r="CX14" s="76"/>
      <c r="CY14" s="76"/>
      <c r="CZ14" s="76"/>
      <c r="DA14" s="76"/>
      <c r="DB14" s="76"/>
      <c r="DC14" s="76"/>
      <c r="DD14" s="76"/>
      <c r="DE14" s="76"/>
      <c r="DF14" s="76"/>
      <c r="DG14" s="76"/>
      <c r="DH14" s="76"/>
      <c r="DI14" s="76"/>
      <c r="DJ14" s="76"/>
      <c r="DK14" s="76"/>
      <c r="DL14" s="76"/>
      <c r="DM14" s="76"/>
      <c r="DN14" s="76"/>
      <c r="DO14" s="76"/>
      <c r="DP14" s="76"/>
      <c r="DQ14" s="76"/>
      <c r="DR14" s="76"/>
      <c r="DS14" s="76"/>
      <c r="DT14" s="76"/>
      <c r="DU14" s="76"/>
      <c r="DV14" s="76"/>
      <c r="DW14" s="76"/>
      <c r="DX14" s="76"/>
      <c r="DY14" s="76"/>
    </row>
    <row r="15" spans="1:129" x14ac:dyDescent="0.3">
      <c r="A15" s="76"/>
      <c r="B15" s="76"/>
      <c r="C15" s="76"/>
      <c r="D15" s="7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c r="AR15" s="76"/>
      <c r="AS15" s="76"/>
      <c r="AT15" s="76"/>
      <c r="AU15" s="76"/>
      <c r="AV15" s="76"/>
      <c r="AW15" s="76"/>
      <c r="AX15" s="76"/>
      <c r="AY15" s="76"/>
      <c r="AZ15" s="76"/>
      <c r="BA15" s="76"/>
      <c r="BB15" s="76"/>
      <c r="BC15" s="76"/>
      <c r="BD15" s="76"/>
      <c r="BE15" s="76"/>
      <c r="BF15" s="76"/>
      <c r="BG15" s="76"/>
      <c r="BH15" s="76"/>
      <c r="BI15" s="76"/>
      <c r="BJ15" s="76"/>
      <c r="BK15" s="76"/>
      <c r="BL15" s="76"/>
      <c r="BM15" s="76"/>
      <c r="BN15" s="76"/>
      <c r="BO15" s="76"/>
      <c r="BP15" s="76"/>
      <c r="BQ15" s="76"/>
      <c r="BR15" s="76"/>
      <c r="BS15" s="76"/>
      <c r="BT15" s="76"/>
      <c r="BU15" s="76"/>
      <c r="BV15" s="76"/>
      <c r="BW15" s="76"/>
      <c r="BX15" s="76"/>
      <c r="BY15" s="76"/>
      <c r="BZ15" s="76"/>
      <c r="CA15" s="76"/>
      <c r="CB15" s="76"/>
      <c r="CC15" s="76"/>
      <c r="CD15" s="76"/>
      <c r="CE15" s="76"/>
      <c r="CF15" s="76"/>
      <c r="CG15" s="76"/>
      <c r="CH15" s="76"/>
      <c r="CI15" s="76"/>
      <c r="CJ15" s="76"/>
      <c r="CK15" s="76"/>
      <c r="CL15" s="76"/>
      <c r="CM15" s="76"/>
      <c r="CN15" s="76"/>
      <c r="CO15" s="76"/>
      <c r="CP15" s="76"/>
      <c r="CQ15" s="76"/>
      <c r="CR15" s="76"/>
      <c r="CS15" s="76"/>
      <c r="CT15" s="76"/>
      <c r="CU15" s="76"/>
      <c r="CV15" s="76"/>
      <c r="CW15" s="76"/>
      <c r="CX15" s="76"/>
      <c r="CY15" s="76"/>
      <c r="CZ15" s="76"/>
      <c r="DA15" s="76"/>
      <c r="DB15" s="76"/>
      <c r="DC15" s="76"/>
      <c r="DD15" s="76"/>
      <c r="DE15" s="76"/>
      <c r="DF15" s="76"/>
      <c r="DG15" s="76"/>
      <c r="DH15" s="76"/>
      <c r="DI15" s="76"/>
      <c r="DJ15" s="76"/>
      <c r="DK15" s="76"/>
      <c r="DL15" s="76"/>
      <c r="DM15" s="76"/>
      <c r="DN15" s="76"/>
      <c r="DO15" s="76"/>
      <c r="DP15" s="76"/>
      <c r="DQ15" s="76"/>
      <c r="DR15" s="76"/>
      <c r="DS15" s="76"/>
      <c r="DT15" s="76"/>
      <c r="DU15" s="76"/>
      <c r="DV15" s="76"/>
      <c r="DW15" s="76"/>
      <c r="DX15" s="76"/>
      <c r="DY15" s="76"/>
    </row>
    <row r="16" spans="1:129" x14ac:dyDescent="0.3">
      <c r="A16" s="76"/>
      <c r="B16" s="76"/>
      <c r="C16" s="76"/>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c r="AR16" s="76"/>
      <c r="AS16" s="76"/>
      <c r="AT16" s="76"/>
      <c r="AU16" s="76"/>
      <c r="AV16" s="76"/>
      <c r="AW16" s="76"/>
      <c r="AX16" s="76"/>
      <c r="AY16" s="76"/>
      <c r="AZ16" s="76"/>
      <c r="BA16" s="76"/>
      <c r="BB16" s="76"/>
      <c r="BC16" s="76"/>
      <c r="BD16" s="76"/>
      <c r="BE16" s="76"/>
      <c r="BF16" s="76"/>
      <c r="BG16" s="76"/>
      <c r="BH16" s="76"/>
      <c r="BI16" s="76"/>
      <c r="BJ16" s="76"/>
      <c r="BK16" s="76"/>
      <c r="BL16" s="76"/>
      <c r="BM16" s="76"/>
      <c r="BN16" s="76"/>
      <c r="BO16" s="76"/>
      <c r="BP16" s="76"/>
      <c r="BQ16" s="76"/>
      <c r="BR16" s="76"/>
      <c r="BS16" s="76"/>
      <c r="BT16" s="76"/>
      <c r="BU16" s="76"/>
      <c r="BV16" s="76"/>
      <c r="BW16" s="76"/>
      <c r="BX16" s="76"/>
      <c r="BY16" s="76"/>
      <c r="BZ16" s="76"/>
      <c r="CA16" s="76"/>
      <c r="CB16" s="76"/>
      <c r="CC16" s="76"/>
      <c r="CD16" s="76"/>
      <c r="CE16" s="76"/>
      <c r="CF16" s="76"/>
      <c r="CG16" s="76"/>
      <c r="CH16" s="76"/>
      <c r="CI16" s="76"/>
      <c r="CJ16" s="76"/>
      <c r="CK16" s="76"/>
      <c r="CL16" s="76"/>
      <c r="CM16" s="76"/>
      <c r="CN16" s="76"/>
      <c r="CO16" s="76"/>
      <c r="CP16" s="76"/>
      <c r="CQ16" s="76"/>
      <c r="CR16" s="76"/>
      <c r="CS16" s="76"/>
      <c r="CT16" s="76"/>
      <c r="CU16" s="76"/>
      <c r="CV16" s="76"/>
      <c r="CW16" s="76"/>
      <c r="CX16" s="76"/>
      <c r="CY16" s="76"/>
      <c r="CZ16" s="76"/>
      <c r="DA16" s="76"/>
      <c r="DB16" s="76"/>
      <c r="DC16" s="76"/>
      <c r="DD16" s="76"/>
      <c r="DE16" s="76"/>
      <c r="DF16" s="76"/>
      <c r="DG16" s="76"/>
      <c r="DH16" s="76"/>
      <c r="DI16" s="76"/>
      <c r="DJ16" s="76"/>
      <c r="DK16" s="76"/>
      <c r="DL16" s="76"/>
      <c r="DM16" s="76"/>
      <c r="DN16" s="76"/>
      <c r="DO16" s="76"/>
      <c r="DP16" s="76"/>
      <c r="DQ16" s="76"/>
      <c r="DR16" s="76"/>
      <c r="DS16" s="76"/>
      <c r="DT16" s="76"/>
      <c r="DU16" s="76"/>
      <c r="DV16" s="76"/>
      <c r="DW16" s="76"/>
      <c r="DX16" s="76"/>
      <c r="DY16" s="76"/>
    </row>
    <row r="17" spans="1:129" x14ac:dyDescent="0.3">
      <c r="A17" s="76"/>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76"/>
      <c r="BB17" s="76"/>
      <c r="BC17" s="76"/>
      <c r="BD17" s="76"/>
      <c r="BE17" s="76"/>
      <c r="BF17" s="76"/>
      <c r="BG17" s="76"/>
      <c r="BH17" s="76"/>
      <c r="BI17" s="76"/>
      <c r="BJ17" s="76"/>
      <c r="BK17" s="76"/>
      <c r="BL17" s="76"/>
      <c r="BM17" s="76"/>
      <c r="BN17" s="76"/>
      <c r="BO17" s="76"/>
      <c r="BP17" s="76"/>
      <c r="BQ17" s="76"/>
      <c r="BR17" s="76"/>
      <c r="BS17" s="76"/>
      <c r="BT17" s="76"/>
      <c r="BU17" s="76"/>
      <c r="BV17" s="76"/>
      <c r="BW17" s="76"/>
      <c r="BX17" s="76"/>
      <c r="BY17" s="76"/>
      <c r="BZ17" s="76"/>
      <c r="CA17" s="76"/>
      <c r="CB17" s="76"/>
      <c r="CC17" s="76"/>
      <c r="CD17" s="76"/>
      <c r="CE17" s="76"/>
      <c r="CF17" s="76"/>
      <c r="CG17" s="76"/>
      <c r="CH17" s="76"/>
      <c r="CI17" s="76"/>
      <c r="CJ17" s="76"/>
      <c r="CK17" s="76"/>
      <c r="CL17" s="76"/>
      <c r="CM17" s="76"/>
      <c r="CN17" s="76"/>
      <c r="CO17" s="76"/>
      <c r="CP17" s="76"/>
      <c r="CQ17" s="76"/>
      <c r="CR17" s="76"/>
      <c r="CS17" s="76"/>
      <c r="CT17" s="76"/>
      <c r="CU17" s="76"/>
      <c r="CV17" s="76"/>
      <c r="CW17" s="76"/>
      <c r="CX17" s="76"/>
      <c r="CY17" s="76"/>
      <c r="CZ17" s="76"/>
      <c r="DA17" s="76"/>
      <c r="DB17" s="76"/>
      <c r="DC17" s="76"/>
      <c r="DD17" s="76"/>
      <c r="DE17" s="76"/>
      <c r="DF17" s="76"/>
      <c r="DG17" s="76"/>
      <c r="DH17" s="76"/>
      <c r="DI17" s="76"/>
      <c r="DJ17" s="76"/>
      <c r="DK17" s="76"/>
      <c r="DL17" s="76"/>
      <c r="DM17" s="76"/>
      <c r="DN17" s="76"/>
      <c r="DO17" s="76"/>
      <c r="DP17" s="76"/>
      <c r="DQ17" s="76"/>
      <c r="DR17" s="76"/>
      <c r="DS17" s="76"/>
      <c r="DT17" s="76"/>
      <c r="DU17" s="76"/>
      <c r="DV17" s="76"/>
      <c r="DW17" s="76"/>
      <c r="DX17" s="76"/>
      <c r="DY17" s="76"/>
    </row>
    <row r="18" spans="1:129" x14ac:dyDescent="0.3">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c r="AR18" s="76"/>
      <c r="AS18" s="76"/>
      <c r="AT18" s="76"/>
      <c r="AU18" s="76"/>
      <c r="AV18" s="76"/>
      <c r="AW18" s="76"/>
      <c r="AX18" s="76"/>
      <c r="AY18" s="76"/>
      <c r="AZ18" s="76"/>
      <c r="BA18" s="76"/>
      <c r="BB18" s="76"/>
      <c r="BC18" s="76"/>
      <c r="BD18" s="76"/>
      <c r="BE18" s="76"/>
      <c r="BF18" s="76"/>
      <c r="BG18" s="76"/>
      <c r="BH18" s="76"/>
      <c r="BI18" s="76"/>
      <c r="BJ18" s="76"/>
      <c r="BK18" s="76"/>
      <c r="BL18" s="76"/>
      <c r="BM18" s="76"/>
      <c r="BN18" s="76"/>
      <c r="BO18" s="76"/>
      <c r="BP18" s="76"/>
      <c r="BQ18" s="76"/>
      <c r="BR18" s="76"/>
      <c r="BS18" s="76"/>
      <c r="BT18" s="76"/>
      <c r="BU18" s="76"/>
      <c r="BV18" s="76"/>
      <c r="BW18" s="76"/>
      <c r="BX18" s="76"/>
      <c r="BY18" s="76"/>
      <c r="BZ18" s="76"/>
      <c r="CA18" s="76"/>
      <c r="CB18" s="76"/>
      <c r="CC18" s="76"/>
      <c r="CD18" s="76"/>
      <c r="CE18" s="76"/>
      <c r="CF18" s="76"/>
      <c r="CG18" s="76"/>
      <c r="CH18" s="76"/>
      <c r="CI18" s="76"/>
      <c r="CJ18" s="76"/>
      <c r="CK18" s="76"/>
      <c r="CL18" s="76"/>
      <c r="CM18" s="76"/>
      <c r="CN18" s="76"/>
      <c r="CO18" s="76"/>
      <c r="CP18" s="76"/>
      <c r="CQ18" s="76"/>
      <c r="CR18" s="76"/>
      <c r="CS18" s="76"/>
      <c r="CT18" s="76"/>
      <c r="CU18" s="76"/>
      <c r="CV18" s="76"/>
      <c r="CW18" s="76"/>
      <c r="CX18" s="76"/>
      <c r="CY18" s="76"/>
      <c r="CZ18" s="76"/>
      <c r="DA18" s="76"/>
      <c r="DB18" s="76"/>
      <c r="DC18" s="76"/>
      <c r="DD18" s="76"/>
      <c r="DE18" s="76"/>
      <c r="DF18" s="76"/>
      <c r="DG18" s="76"/>
      <c r="DH18" s="76"/>
      <c r="DI18" s="76"/>
      <c r="DJ18" s="76"/>
      <c r="DK18" s="76"/>
      <c r="DL18" s="76"/>
      <c r="DM18" s="76"/>
      <c r="DN18" s="76"/>
      <c r="DO18" s="76"/>
      <c r="DP18" s="76"/>
      <c r="DQ18" s="76"/>
      <c r="DR18" s="76"/>
      <c r="DS18" s="76"/>
      <c r="DT18" s="76"/>
      <c r="DU18" s="76"/>
      <c r="DV18" s="76"/>
      <c r="DW18" s="76"/>
      <c r="DX18" s="76"/>
      <c r="DY18" s="76"/>
    </row>
    <row r="19" spans="1:129" x14ac:dyDescent="0.3">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c r="AE19" s="76"/>
      <c r="AF19" s="76"/>
      <c r="AG19" s="76"/>
      <c r="AH19" s="76"/>
      <c r="AI19" s="76"/>
      <c r="AJ19" s="76"/>
      <c r="AK19" s="76"/>
      <c r="AL19" s="76"/>
      <c r="AM19" s="76"/>
      <c r="AN19" s="76"/>
      <c r="AO19" s="76"/>
      <c r="AP19" s="76"/>
      <c r="AQ19" s="76"/>
      <c r="AR19" s="76"/>
      <c r="AS19" s="76"/>
      <c r="AT19" s="76"/>
      <c r="AU19" s="76"/>
      <c r="AV19" s="76"/>
      <c r="AW19" s="76"/>
      <c r="AX19" s="76"/>
      <c r="AY19" s="76"/>
      <c r="AZ19" s="76"/>
      <c r="BA19" s="76"/>
      <c r="BB19" s="76"/>
      <c r="BC19" s="76"/>
      <c r="BD19" s="76"/>
      <c r="BE19" s="76"/>
      <c r="BF19" s="76"/>
      <c r="BG19" s="76"/>
      <c r="BH19" s="76"/>
      <c r="BI19" s="76"/>
      <c r="BJ19" s="76"/>
      <c r="BK19" s="76"/>
      <c r="BL19" s="76"/>
      <c r="BM19" s="76"/>
      <c r="BN19" s="76"/>
      <c r="BO19" s="76"/>
      <c r="BP19" s="76"/>
      <c r="BQ19" s="76"/>
      <c r="BR19" s="76"/>
      <c r="BS19" s="76"/>
      <c r="BT19" s="76"/>
      <c r="BU19" s="76"/>
      <c r="BV19" s="76"/>
      <c r="BW19" s="76"/>
      <c r="BX19" s="76"/>
      <c r="BY19" s="76"/>
      <c r="BZ19" s="76"/>
      <c r="CA19" s="76"/>
      <c r="CB19" s="76"/>
      <c r="CC19" s="76"/>
      <c r="CD19" s="76"/>
      <c r="CE19" s="76"/>
      <c r="CF19" s="76"/>
      <c r="CG19" s="76"/>
      <c r="CH19" s="76"/>
      <c r="CI19" s="76"/>
      <c r="CJ19" s="76"/>
      <c r="CK19" s="76"/>
      <c r="CL19" s="76"/>
      <c r="CM19" s="76"/>
      <c r="CN19" s="76"/>
      <c r="CO19" s="76"/>
      <c r="CP19" s="76"/>
      <c r="CQ19" s="76"/>
      <c r="CR19" s="76"/>
      <c r="CS19" s="76"/>
      <c r="CT19" s="76"/>
      <c r="CU19" s="76"/>
      <c r="CV19" s="76"/>
      <c r="CW19" s="76"/>
      <c r="CX19" s="76"/>
      <c r="CY19" s="76"/>
      <c r="CZ19" s="76"/>
      <c r="DA19" s="76"/>
      <c r="DB19" s="76"/>
      <c r="DC19" s="76"/>
      <c r="DD19" s="76"/>
      <c r="DE19" s="76"/>
      <c r="DF19" s="76"/>
      <c r="DG19" s="76"/>
      <c r="DH19" s="76"/>
      <c r="DI19" s="76"/>
      <c r="DJ19" s="76"/>
      <c r="DK19" s="76"/>
      <c r="DL19" s="76"/>
      <c r="DM19" s="76"/>
      <c r="DN19" s="76"/>
      <c r="DO19" s="76"/>
      <c r="DP19" s="76"/>
      <c r="DQ19" s="76"/>
      <c r="DR19" s="76"/>
      <c r="DS19" s="76"/>
      <c r="DT19" s="76"/>
      <c r="DU19" s="76"/>
      <c r="DV19" s="76"/>
      <c r="DW19" s="76"/>
      <c r="DX19" s="76"/>
      <c r="DY19" s="76"/>
    </row>
    <row r="20" spans="1:129" x14ac:dyDescent="0.3">
      <c r="A20" s="76"/>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6"/>
      <c r="AE20" s="76"/>
      <c r="AF20" s="76"/>
      <c r="AG20" s="76"/>
      <c r="AH20" s="76"/>
      <c r="AI20" s="76"/>
      <c r="AJ20" s="76"/>
      <c r="AK20" s="76"/>
      <c r="AL20" s="76"/>
      <c r="AM20" s="76"/>
      <c r="AN20" s="76"/>
      <c r="AO20" s="76"/>
      <c r="AP20" s="76"/>
      <c r="AQ20" s="76"/>
      <c r="AR20" s="76"/>
      <c r="AS20" s="76"/>
      <c r="AT20" s="76"/>
      <c r="AU20" s="76"/>
      <c r="AV20" s="76"/>
      <c r="AW20" s="76"/>
      <c r="AX20" s="76"/>
      <c r="AY20" s="76"/>
      <c r="AZ20" s="76"/>
      <c r="BA20" s="76"/>
      <c r="BB20" s="76"/>
      <c r="BC20" s="76"/>
      <c r="BD20" s="76"/>
      <c r="BE20" s="76"/>
      <c r="BF20" s="76"/>
      <c r="BG20" s="76"/>
      <c r="BH20" s="76"/>
      <c r="BI20" s="76"/>
      <c r="BJ20" s="76"/>
      <c r="BK20" s="76"/>
      <c r="BL20" s="76"/>
      <c r="BM20" s="76"/>
      <c r="BN20" s="76"/>
      <c r="BO20" s="76"/>
      <c r="BP20" s="76"/>
      <c r="BQ20" s="76"/>
      <c r="BR20" s="76"/>
      <c r="BS20" s="76"/>
      <c r="BT20" s="76"/>
      <c r="BU20" s="76"/>
      <c r="BV20" s="76"/>
      <c r="BW20" s="76"/>
      <c r="BX20" s="76"/>
      <c r="BY20" s="76"/>
      <c r="BZ20" s="76"/>
      <c r="CA20" s="76"/>
      <c r="CB20" s="76"/>
      <c r="CC20" s="76"/>
      <c r="CD20" s="76"/>
      <c r="CE20" s="76"/>
      <c r="CF20" s="76"/>
      <c r="CG20" s="76"/>
      <c r="CH20" s="76"/>
      <c r="CI20" s="76"/>
      <c r="CJ20" s="76"/>
      <c r="CK20" s="76"/>
      <c r="CL20" s="76"/>
      <c r="CM20" s="76"/>
      <c r="CN20" s="76"/>
      <c r="CO20" s="76"/>
      <c r="CP20" s="76"/>
      <c r="CQ20" s="76"/>
      <c r="CR20" s="76"/>
      <c r="CS20" s="76"/>
      <c r="CT20" s="76"/>
      <c r="CU20" s="76"/>
      <c r="CV20" s="76"/>
      <c r="CW20" s="76"/>
      <c r="CX20" s="76"/>
      <c r="CY20" s="76"/>
      <c r="CZ20" s="76"/>
      <c r="DA20" s="76"/>
      <c r="DB20" s="76"/>
      <c r="DC20" s="76"/>
      <c r="DD20" s="76"/>
      <c r="DE20" s="76"/>
      <c r="DF20" s="76"/>
      <c r="DG20" s="76"/>
      <c r="DH20" s="76"/>
      <c r="DI20" s="76"/>
      <c r="DJ20" s="76"/>
      <c r="DK20" s="76"/>
      <c r="DL20" s="76"/>
      <c r="DM20" s="76"/>
      <c r="DN20" s="76"/>
      <c r="DO20" s="76"/>
      <c r="DP20" s="76"/>
      <c r="DQ20" s="76"/>
      <c r="DR20" s="76"/>
      <c r="DS20" s="76"/>
      <c r="DT20" s="76"/>
      <c r="DU20" s="76"/>
      <c r="DV20" s="76"/>
      <c r="DW20" s="76"/>
      <c r="DX20" s="76"/>
      <c r="DY20" s="76"/>
    </row>
    <row r="21" spans="1:129" x14ac:dyDescent="0.3">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76"/>
      <c r="AR21" s="76"/>
      <c r="AS21" s="76"/>
      <c r="AT21" s="76"/>
      <c r="AU21" s="76"/>
      <c r="AV21" s="76"/>
      <c r="AW21" s="76"/>
      <c r="AX21" s="76"/>
      <c r="AY21" s="76"/>
      <c r="AZ21" s="76"/>
      <c r="BA21" s="76"/>
      <c r="BB21" s="76"/>
      <c r="BC21" s="76"/>
      <c r="BD21" s="76"/>
      <c r="BE21" s="76"/>
      <c r="BF21" s="76"/>
      <c r="BG21" s="76"/>
      <c r="BH21" s="76"/>
      <c r="BI21" s="76"/>
      <c r="BJ21" s="76"/>
      <c r="BK21" s="76"/>
      <c r="BL21" s="76"/>
      <c r="BM21" s="76"/>
      <c r="BN21" s="76"/>
      <c r="BO21" s="76"/>
      <c r="BP21" s="76"/>
      <c r="BQ21" s="76"/>
      <c r="BR21" s="76"/>
      <c r="BS21" s="76"/>
      <c r="BT21" s="76"/>
      <c r="BU21" s="76"/>
      <c r="BV21" s="76"/>
      <c r="BW21" s="76"/>
      <c r="BX21" s="76"/>
      <c r="BY21" s="76"/>
      <c r="BZ21" s="76"/>
      <c r="CA21" s="76"/>
      <c r="CB21" s="76"/>
      <c r="CC21" s="76"/>
      <c r="CD21" s="76"/>
      <c r="CE21" s="76"/>
      <c r="CF21" s="76"/>
      <c r="CG21" s="76"/>
      <c r="CH21" s="76"/>
      <c r="CI21" s="76"/>
      <c r="CJ21" s="76"/>
      <c r="CK21" s="76"/>
      <c r="CL21" s="76"/>
      <c r="CM21" s="76"/>
      <c r="CN21" s="76"/>
      <c r="CO21" s="76"/>
      <c r="CP21" s="76"/>
      <c r="CQ21" s="76"/>
      <c r="CR21" s="76"/>
      <c r="CS21" s="76"/>
      <c r="CT21" s="76"/>
      <c r="CU21" s="76"/>
      <c r="CV21" s="76"/>
      <c r="CW21" s="76"/>
      <c r="CX21" s="76"/>
      <c r="CY21" s="76"/>
      <c r="CZ21" s="76"/>
      <c r="DA21" s="76"/>
      <c r="DB21" s="76"/>
      <c r="DC21" s="76"/>
      <c r="DD21" s="76"/>
      <c r="DE21" s="76"/>
      <c r="DF21" s="76"/>
      <c r="DG21" s="76"/>
      <c r="DH21" s="76"/>
      <c r="DI21" s="76"/>
      <c r="DJ21" s="76"/>
      <c r="DK21" s="76"/>
      <c r="DL21" s="76"/>
      <c r="DM21" s="76"/>
      <c r="DN21" s="76"/>
      <c r="DO21" s="76"/>
      <c r="DP21" s="76"/>
      <c r="DQ21" s="76"/>
      <c r="DR21" s="76"/>
      <c r="DS21" s="76"/>
      <c r="DT21" s="76"/>
      <c r="DU21" s="76"/>
      <c r="DV21" s="76"/>
      <c r="DW21" s="76"/>
      <c r="DX21" s="76"/>
      <c r="DY21" s="76"/>
    </row>
    <row r="22" spans="1:129" x14ac:dyDescent="0.3">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6"/>
      <c r="BA22" s="76"/>
      <c r="BB22" s="76"/>
      <c r="BC22" s="76"/>
      <c r="BD22" s="76"/>
      <c r="BE22" s="76"/>
      <c r="BF22" s="76"/>
      <c r="BG22" s="76"/>
      <c r="BH22" s="76"/>
      <c r="BI22" s="76"/>
      <c r="BJ22" s="76"/>
      <c r="BK22" s="76"/>
      <c r="BL22" s="76"/>
      <c r="BM22" s="76"/>
      <c r="BN22" s="76"/>
      <c r="BO22" s="76"/>
      <c r="BP22" s="76"/>
      <c r="BQ22" s="76"/>
      <c r="BR22" s="76"/>
      <c r="BS22" s="76"/>
      <c r="BT22" s="76"/>
      <c r="BU22" s="76"/>
      <c r="BV22" s="76"/>
      <c r="BW22" s="76"/>
      <c r="BX22" s="76"/>
      <c r="BY22" s="76"/>
      <c r="BZ22" s="76"/>
      <c r="CA22" s="76"/>
      <c r="CB22" s="76"/>
      <c r="CC22" s="76"/>
      <c r="CD22" s="76"/>
      <c r="CE22" s="76"/>
      <c r="CF22" s="76"/>
      <c r="CG22" s="76"/>
      <c r="CH22" s="76"/>
      <c r="CI22" s="76"/>
      <c r="CJ22" s="76"/>
      <c r="CK22" s="76"/>
      <c r="CL22" s="76"/>
      <c r="CM22" s="76"/>
      <c r="CN22" s="76"/>
      <c r="CO22" s="76"/>
      <c r="CP22" s="76"/>
      <c r="CQ22" s="76"/>
      <c r="CR22" s="76"/>
      <c r="CS22" s="76"/>
      <c r="CT22" s="76"/>
      <c r="CU22" s="76"/>
      <c r="CV22" s="76"/>
      <c r="CW22" s="76"/>
      <c r="CX22" s="76"/>
      <c r="CY22" s="76"/>
      <c r="CZ22" s="76"/>
      <c r="DA22" s="76"/>
      <c r="DB22" s="76"/>
      <c r="DC22" s="76"/>
      <c r="DD22" s="76"/>
      <c r="DE22" s="76"/>
      <c r="DF22" s="76"/>
      <c r="DG22" s="76"/>
      <c r="DH22" s="76"/>
      <c r="DI22" s="76"/>
      <c r="DJ22" s="76"/>
      <c r="DK22" s="76"/>
      <c r="DL22" s="76"/>
      <c r="DM22" s="76"/>
      <c r="DN22" s="76"/>
      <c r="DO22" s="76"/>
      <c r="DP22" s="76"/>
      <c r="DQ22" s="76"/>
      <c r="DR22" s="76"/>
      <c r="DS22" s="76"/>
      <c r="DT22" s="76"/>
      <c r="DU22" s="76"/>
      <c r="DV22" s="76"/>
      <c r="DW22" s="76"/>
      <c r="DX22" s="76"/>
      <c r="DY22" s="76"/>
    </row>
    <row r="23" spans="1:129" x14ac:dyDescent="0.3">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6"/>
      <c r="BD23" s="76"/>
      <c r="BE23" s="76"/>
      <c r="BF23" s="76"/>
      <c r="BG23" s="76"/>
      <c r="BH23" s="76"/>
      <c r="BI23" s="76"/>
      <c r="BJ23" s="76"/>
      <c r="BK23" s="76"/>
      <c r="BL23" s="76"/>
      <c r="BM23" s="76"/>
      <c r="BN23" s="76"/>
      <c r="BO23" s="76"/>
      <c r="BP23" s="76"/>
      <c r="BQ23" s="76"/>
      <c r="BR23" s="76"/>
      <c r="BS23" s="76"/>
      <c r="BT23" s="76"/>
      <c r="BU23" s="76"/>
      <c r="BV23" s="76"/>
      <c r="BW23" s="76"/>
      <c r="BX23" s="76"/>
      <c r="BY23" s="76"/>
      <c r="BZ23" s="76"/>
      <c r="CA23" s="76"/>
      <c r="CB23" s="76"/>
      <c r="CC23" s="76"/>
      <c r="CD23" s="76"/>
      <c r="CE23" s="76"/>
      <c r="CF23" s="76"/>
      <c r="CG23" s="76"/>
      <c r="CH23" s="76"/>
      <c r="CI23" s="76"/>
      <c r="CJ23" s="76"/>
      <c r="CK23" s="76"/>
      <c r="CL23" s="76"/>
      <c r="CM23" s="76"/>
      <c r="CN23" s="76"/>
      <c r="CO23" s="76"/>
      <c r="CP23" s="76"/>
      <c r="CQ23" s="76"/>
      <c r="CR23" s="76"/>
      <c r="CS23" s="76"/>
      <c r="CT23" s="76"/>
      <c r="CU23" s="76"/>
      <c r="CV23" s="76"/>
      <c r="CW23" s="76"/>
      <c r="CX23" s="76"/>
      <c r="CY23" s="76"/>
      <c r="CZ23" s="76"/>
      <c r="DA23" s="76"/>
      <c r="DB23" s="76"/>
      <c r="DC23" s="76"/>
      <c r="DD23" s="76"/>
      <c r="DE23" s="76"/>
      <c r="DF23" s="76"/>
      <c r="DG23" s="76"/>
      <c r="DH23" s="76"/>
      <c r="DI23" s="76"/>
      <c r="DJ23" s="76"/>
      <c r="DK23" s="76"/>
      <c r="DL23" s="76"/>
      <c r="DM23" s="76"/>
      <c r="DN23" s="76"/>
      <c r="DO23" s="76"/>
      <c r="DP23" s="76"/>
      <c r="DQ23" s="76"/>
      <c r="DR23" s="76"/>
      <c r="DS23" s="76"/>
      <c r="DT23" s="76"/>
      <c r="DU23" s="76"/>
      <c r="DV23" s="76"/>
      <c r="DW23" s="76"/>
      <c r="DX23" s="76"/>
      <c r="DY23" s="76"/>
    </row>
    <row r="24" spans="1:129" x14ac:dyDescent="0.3">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76"/>
      <c r="AI24" s="76"/>
      <c r="AJ24" s="76"/>
      <c r="AK24" s="76"/>
      <c r="AL24" s="76"/>
      <c r="AM24" s="76"/>
      <c r="AN24" s="76"/>
      <c r="AO24" s="76"/>
      <c r="AP24" s="76"/>
      <c r="AQ24" s="76"/>
      <c r="AR24" s="76"/>
      <c r="AS24" s="76"/>
      <c r="AT24" s="76"/>
      <c r="AU24" s="76"/>
      <c r="AV24" s="76"/>
      <c r="AW24" s="76"/>
      <c r="AX24" s="76"/>
      <c r="AY24" s="76"/>
      <c r="AZ24" s="76"/>
      <c r="BA24" s="76"/>
      <c r="BB24" s="76"/>
      <c r="BC24" s="76"/>
      <c r="BD24" s="76"/>
      <c r="BE24" s="76"/>
      <c r="BF24" s="76"/>
      <c r="BG24" s="76"/>
      <c r="BH24" s="76"/>
      <c r="BI24" s="76"/>
      <c r="BJ24" s="76"/>
      <c r="BK24" s="76"/>
      <c r="BL24" s="76"/>
      <c r="BM24" s="76"/>
      <c r="BN24" s="76"/>
      <c r="BO24" s="76"/>
      <c r="BP24" s="76"/>
      <c r="BQ24" s="76"/>
      <c r="BR24" s="76"/>
      <c r="BS24" s="76"/>
      <c r="BT24" s="76"/>
      <c r="BU24" s="76"/>
      <c r="BV24" s="76"/>
      <c r="BW24" s="76"/>
      <c r="BX24" s="76"/>
      <c r="BY24" s="76"/>
      <c r="BZ24" s="76"/>
      <c r="CA24" s="76"/>
      <c r="CB24" s="76"/>
      <c r="CC24" s="76"/>
      <c r="CD24" s="76"/>
      <c r="CE24" s="76"/>
      <c r="CF24" s="76"/>
      <c r="CG24" s="76"/>
      <c r="CH24" s="76"/>
      <c r="CI24" s="76"/>
      <c r="CJ24" s="76"/>
      <c r="CK24" s="76"/>
      <c r="CL24" s="76"/>
      <c r="CM24" s="76"/>
      <c r="CN24" s="76"/>
      <c r="CO24" s="76"/>
      <c r="CP24" s="76"/>
      <c r="CQ24" s="76"/>
      <c r="CR24" s="76"/>
      <c r="CS24" s="76"/>
      <c r="CT24" s="76"/>
      <c r="CU24" s="76"/>
      <c r="CV24" s="76"/>
      <c r="CW24" s="76"/>
      <c r="CX24" s="76"/>
      <c r="CY24" s="76"/>
      <c r="CZ24" s="76"/>
      <c r="DA24" s="76"/>
      <c r="DB24" s="76"/>
      <c r="DC24" s="76"/>
      <c r="DD24" s="76"/>
      <c r="DE24" s="76"/>
      <c r="DF24" s="76"/>
      <c r="DG24" s="76"/>
      <c r="DH24" s="76"/>
      <c r="DI24" s="76"/>
      <c r="DJ24" s="76"/>
      <c r="DK24" s="76"/>
      <c r="DL24" s="76"/>
      <c r="DM24" s="76"/>
      <c r="DN24" s="76"/>
      <c r="DO24" s="76"/>
      <c r="DP24" s="76"/>
      <c r="DQ24" s="76"/>
      <c r="DR24" s="76"/>
      <c r="DS24" s="76"/>
      <c r="DT24" s="76"/>
      <c r="DU24" s="76"/>
      <c r="DV24" s="76"/>
      <c r="DW24" s="76"/>
      <c r="DX24" s="76"/>
      <c r="DY24" s="76"/>
    </row>
    <row r="25" spans="1:129" x14ac:dyDescent="0.3">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76"/>
      <c r="AI25" s="76"/>
      <c r="AJ25" s="76"/>
      <c r="AK25" s="76"/>
      <c r="AL25" s="76"/>
      <c r="AM25" s="76"/>
      <c r="AN25" s="76"/>
      <c r="AO25" s="76"/>
      <c r="AP25" s="76"/>
      <c r="AQ25" s="76"/>
      <c r="AR25" s="76"/>
      <c r="AS25" s="76"/>
      <c r="AT25" s="76"/>
      <c r="AU25" s="76"/>
      <c r="AV25" s="76"/>
      <c r="AW25" s="76"/>
      <c r="AX25" s="76"/>
      <c r="AY25" s="76"/>
      <c r="AZ25" s="76"/>
      <c r="BA25" s="76"/>
      <c r="BB25" s="76"/>
      <c r="BC25" s="76"/>
      <c r="BD25" s="76"/>
      <c r="BE25" s="76"/>
      <c r="BF25" s="76"/>
      <c r="BG25" s="76"/>
      <c r="BH25" s="76"/>
      <c r="BI25" s="76"/>
      <c r="BJ25" s="76"/>
      <c r="BK25" s="76"/>
      <c r="BL25" s="76"/>
      <c r="BM25" s="76"/>
      <c r="BN25" s="76"/>
      <c r="BO25" s="76"/>
      <c r="BP25" s="76"/>
      <c r="BQ25" s="76"/>
      <c r="BR25" s="76"/>
      <c r="BS25" s="76"/>
      <c r="BT25" s="76"/>
      <c r="BU25" s="76"/>
      <c r="BV25" s="76"/>
      <c r="BW25" s="76"/>
      <c r="BX25" s="76"/>
      <c r="BY25" s="76"/>
      <c r="BZ25" s="76"/>
      <c r="CA25" s="76"/>
      <c r="CB25" s="76"/>
      <c r="CC25" s="76"/>
      <c r="CD25" s="76"/>
      <c r="CE25" s="76"/>
      <c r="CF25" s="76"/>
      <c r="CG25" s="76"/>
      <c r="CH25" s="76"/>
      <c r="CI25" s="76"/>
      <c r="CJ25" s="76"/>
      <c r="CK25" s="76"/>
      <c r="CL25" s="76"/>
      <c r="CM25" s="76"/>
      <c r="CN25" s="76"/>
      <c r="CO25" s="76"/>
      <c r="CP25" s="76"/>
      <c r="CQ25" s="76"/>
      <c r="CR25" s="76"/>
      <c r="CS25" s="76"/>
      <c r="CT25" s="76"/>
      <c r="CU25" s="76"/>
      <c r="CV25" s="76"/>
      <c r="CW25" s="76"/>
      <c r="CX25" s="76"/>
      <c r="CY25" s="76"/>
      <c r="CZ25" s="76"/>
      <c r="DA25" s="76"/>
      <c r="DB25" s="76"/>
      <c r="DC25" s="76"/>
      <c r="DD25" s="76"/>
      <c r="DE25" s="76"/>
      <c r="DF25" s="76"/>
      <c r="DG25" s="76"/>
      <c r="DH25" s="76"/>
      <c r="DI25" s="76"/>
      <c r="DJ25" s="76"/>
      <c r="DK25" s="76"/>
      <c r="DL25" s="76"/>
      <c r="DM25" s="76"/>
      <c r="DN25" s="76"/>
      <c r="DO25" s="76"/>
      <c r="DP25" s="76"/>
      <c r="DQ25" s="76"/>
      <c r="DR25" s="76"/>
      <c r="DS25" s="76"/>
      <c r="DT25" s="76"/>
      <c r="DU25" s="76"/>
      <c r="DV25" s="76"/>
      <c r="DW25" s="76"/>
      <c r="DX25" s="76"/>
      <c r="DY25" s="76"/>
    </row>
    <row r="26" spans="1:129" x14ac:dyDescent="0.3">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6"/>
      <c r="BD26" s="76"/>
      <c r="BE26" s="76"/>
      <c r="BF26" s="76"/>
      <c r="BG26" s="76"/>
      <c r="BH26" s="76"/>
      <c r="BI26" s="76"/>
      <c r="BJ26" s="76"/>
      <c r="BK26" s="76"/>
      <c r="BL26" s="76"/>
      <c r="BM26" s="76"/>
      <c r="BN26" s="76"/>
      <c r="BO26" s="76"/>
      <c r="BP26" s="76"/>
      <c r="BQ26" s="76"/>
      <c r="BR26" s="76"/>
      <c r="BS26" s="76"/>
      <c r="BT26" s="76"/>
      <c r="BU26" s="76"/>
      <c r="BV26" s="76"/>
      <c r="BW26" s="76"/>
      <c r="BX26" s="76"/>
      <c r="BY26" s="76"/>
      <c r="BZ26" s="76"/>
      <c r="CA26" s="76"/>
      <c r="CB26" s="76"/>
      <c r="CC26" s="76"/>
      <c r="CD26" s="76"/>
      <c r="CE26" s="76"/>
      <c r="CF26" s="76"/>
      <c r="CG26" s="76"/>
      <c r="CH26" s="76"/>
      <c r="CI26" s="76"/>
      <c r="CJ26" s="76"/>
      <c r="CK26" s="76"/>
      <c r="CL26" s="76"/>
      <c r="CM26" s="76"/>
      <c r="CN26" s="76"/>
      <c r="CO26" s="76"/>
      <c r="CP26" s="76"/>
      <c r="CQ26" s="76"/>
      <c r="CR26" s="76"/>
      <c r="CS26" s="76"/>
      <c r="CT26" s="76"/>
      <c r="CU26" s="76"/>
      <c r="CV26" s="76"/>
      <c r="CW26" s="76"/>
      <c r="CX26" s="76"/>
      <c r="CY26" s="76"/>
      <c r="CZ26" s="76"/>
      <c r="DA26" s="76"/>
      <c r="DB26" s="76"/>
      <c r="DC26" s="76"/>
      <c r="DD26" s="76"/>
      <c r="DE26" s="76"/>
      <c r="DF26" s="76"/>
      <c r="DG26" s="76"/>
      <c r="DH26" s="76"/>
      <c r="DI26" s="76"/>
      <c r="DJ26" s="76"/>
      <c r="DK26" s="76"/>
      <c r="DL26" s="76"/>
      <c r="DM26" s="76"/>
      <c r="DN26" s="76"/>
      <c r="DO26" s="76"/>
      <c r="DP26" s="76"/>
      <c r="DQ26" s="76"/>
      <c r="DR26" s="76"/>
      <c r="DS26" s="76"/>
      <c r="DT26" s="76"/>
      <c r="DU26" s="76"/>
      <c r="DV26" s="76"/>
      <c r="DW26" s="76"/>
      <c r="DX26" s="76"/>
      <c r="DY26" s="76"/>
    </row>
    <row r="27" spans="1:129" x14ac:dyDescent="0.3">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76"/>
      <c r="AI27" s="76"/>
      <c r="AJ27" s="76"/>
      <c r="AK27" s="76"/>
      <c r="AL27" s="76"/>
      <c r="AM27" s="76"/>
      <c r="AN27" s="76"/>
      <c r="AO27" s="76"/>
      <c r="AP27" s="76"/>
      <c r="AQ27" s="76"/>
      <c r="AR27" s="76"/>
      <c r="AS27" s="76"/>
      <c r="AT27" s="76"/>
      <c r="AU27" s="76"/>
      <c r="AV27" s="76"/>
      <c r="AW27" s="76"/>
      <c r="AX27" s="76"/>
      <c r="AY27" s="76"/>
      <c r="AZ27" s="76"/>
      <c r="BA27" s="76"/>
      <c r="BB27" s="76"/>
      <c r="BC27" s="76"/>
      <c r="BD27" s="76"/>
      <c r="BE27" s="76"/>
      <c r="BF27" s="76"/>
      <c r="BG27" s="76"/>
      <c r="BH27" s="76"/>
      <c r="BI27" s="76"/>
      <c r="BJ27" s="76"/>
      <c r="BK27" s="76"/>
      <c r="BL27" s="76"/>
      <c r="BM27" s="76"/>
      <c r="BN27" s="76"/>
      <c r="BO27" s="76"/>
      <c r="BP27" s="76"/>
      <c r="BQ27" s="76"/>
      <c r="BR27" s="76"/>
      <c r="BS27" s="76"/>
      <c r="BT27" s="76"/>
      <c r="BU27" s="76"/>
      <c r="BV27" s="76"/>
      <c r="BW27" s="76"/>
      <c r="BX27" s="76"/>
      <c r="BY27" s="76"/>
      <c r="BZ27" s="76"/>
      <c r="CA27" s="76"/>
      <c r="CB27" s="76"/>
      <c r="CC27" s="76"/>
      <c r="CD27" s="76"/>
      <c r="CE27" s="76"/>
      <c r="CF27" s="76"/>
      <c r="CG27" s="76"/>
      <c r="CH27" s="76"/>
      <c r="CI27" s="76"/>
      <c r="CJ27" s="76"/>
      <c r="CK27" s="76"/>
      <c r="CL27" s="76"/>
      <c r="CM27" s="76"/>
      <c r="CN27" s="76"/>
      <c r="CO27" s="76"/>
      <c r="CP27" s="76"/>
      <c r="CQ27" s="76"/>
      <c r="CR27" s="76"/>
      <c r="CS27" s="76"/>
      <c r="CT27" s="76"/>
      <c r="CU27" s="76"/>
      <c r="CV27" s="76"/>
      <c r="CW27" s="76"/>
      <c r="CX27" s="76"/>
      <c r="CY27" s="76"/>
      <c r="CZ27" s="76"/>
      <c r="DA27" s="76"/>
      <c r="DB27" s="76"/>
      <c r="DC27" s="76"/>
      <c r="DD27" s="76"/>
      <c r="DE27" s="76"/>
      <c r="DF27" s="76"/>
      <c r="DG27" s="76"/>
      <c r="DH27" s="76"/>
      <c r="DI27" s="76"/>
      <c r="DJ27" s="76"/>
      <c r="DK27" s="76"/>
      <c r="DL27" s="76"/>
      <c r="DM27" s="76"/>
      <c r="DN27" s="76"/>
      <c r="DO27" s="76"/>
      <c r="DP27" s="76"/>
      <c r="DQ27" s="76"/>
      <c r="DR27" s="76"/>
      <c r="DS27" s="76"/>
      <c r="DT27" s="76"/>
      <c r="DU27" s="76"/>
      <c r="DV27" s="76"/>
      <c r="DW27" s="76"/>
      <c r="DX27" s="76"/>
      <c r="DY27" s="76"/>
    </row>
    <row r="28" spans="1:129" x14ac:dyDescent="0.3">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76"/>
      <c r="BD28" s="76"/>
      <c r="BE28" s="76"/>
      <c r="BF28" s="76"/>
      <c r="BG28" s="76"/>
      <c r="BH28" s="76"/>
      <c r="BI28" s="76"/>
      <c r="BJ28" s="76"/>
      <c r="BK28" s="76"/>
      <c r="BL28" s="76"/>
      <c r="BM28" s="76"/>
      <c r="BN28" s="76"/>
      <c r="BO28" s="76"/>
      <c r="BP28" s="76"/>
      <c r="BQ28" s="76"/>
      <c r="BR28" s="76"/>
      <c r="BS28" s="76"/>
      <c r="BT28" s="76"/>
      <c r="BU28" s="76"/>
      <c r="BV28" s="76"/>
      <c r="BW28" s="76"/>
      <c r="BX28" s="76"/>
      <c r="BY28" s="76"/>
      <c r="BZ28" s="76"/>
      <c r="CA28" s="76"/>
      <c r="CB28" s="76"/>
      <c r="CC28" s="76"/>
      <c r="CD28" s="76"/>
      <c r="CE28" s="76"/>
      <c r="CF28" s="76"/>
      <c r="CG28" s="76"/>
      <c r="CH28" s="76"/>
      <c r="CI28" s="76"/>
      <c r="CJ28" s="76"/>
      <c r="CK28" s="76"/>
      <c r="CL28" s="76"/>
      <c r="CM28" s="76"/>
      <c r="CN28" s="76"/>
      <c r="CO28" s="76"/>
      <c r="CP28" s="76"/>
      <c r="CQ28" s="76"/>
      <c r="CR28" s="76"/>
      <c r="CS28" s="76"/>
      <c r="CT28" s="76"/>
      <c r="CU28" s="76"/>
      <c r="CV28" s="76"/>
      <c r="CW28" s="76"/>
      <c r="CX28" s="76"/>
      <c r="CY28" s="76"/>
      <c r="CZ28" s="76"/>
      <c r="DA28" s="76"/>
      <c r="DB28" s="76"/>
      <c r="DC28" s="76"/>
      <c r="DD28" s="76"/>
      <c r="DE28" s="76"/>
      <c r="DF28" s="76"/>
      <c r="DG28" s="76"/>
      <c r="DH28" s="76"/>
      <c r="DI28" s="76"/>
      <c r="DJ28" s="76"/>
      <c r="DK28" s="76"/>
      <c r="DL28" s="76"/>
      <c r="DM28" s="76"/>
      <c r="DN28" s="76"/>
      <c r="DO28" s="76"/>
      <c r="DP28" s="76"/>
      <c r="DQ28" s="76"/>
      <c r="DR28" s="76"/>
      <c r="DS28" s="76"/>
      <c r="DT28" s="76"/>
      <c r="DU28" s="76"/>
      <c r="DV28" s="76"/>
      <c r="DW28" s="76"/>
      <c r="DX28" s="76"/>
      <c r="DY28" s="76"/>
    </row>
    <row r="29" spans="1:129" x14ac:dyDescent="0.3">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6"/>
      <c r="BD29" s="76"/>
      <c r="BE29" s="76"/>
      <c r="BF29" s="76"/>
      <c r="BG29" s="76"/>
      <c r="BH29" s="76"/>
      <c r="BI29" s="76"/>
      <c r="BJ29" s="76"/>
      <c r="BK29" s="76"/>
      <c r="BL29" s="76"/>
      <c r="BM29" s="76"/>
      <c r="BN29" s="76"/>
      <c r="BO29" s="76"/>
      <c r="BP29" s="76"/>
      <c r="BQ29" s="76"/>
      <c r="BR29" s="76"/>
      <c r="BS29" s="76"/>
      <c r="BT29" s="76"/>
      <c r="BU29" s="76"/>
      <c r="BV29" s="76"/>
      <c r="BW29" s="76"/>
      <c r="BX29" s="76"/>
      <c r="BY29" s="76"/>
      <c r="BZ29" s="76"/>
      <c r="CA29" s="76"/>
      <c r="CB29" s="76"/>
      <c r="CC29" s="76"/>
      <c r="CD29" s="76"/>
      <c r="CE29" s="76"/>
      <c r="CF29" s="76"/>
      <c r="CG29" s="76"/>
      <c r="CH29" s="76"/>
      <c r="CI29" s="76"/>
      <c r="CJ29" s="76"/>
      <c r="CK29" s="76"/>
      <c r="CL29" s="76"/>
      <c r="CM29" s="76"/>
      <c r="CN29" s="76"/>
      <c r="CO29" s="76"/>
      <c r="CP29" s="76"/>
      <c r="CQ29" s="76"/>
      <c r="CR29" s="76"/>
      <c r="CS29" s="76"/>
      <c r="CT29" s="76"/>
      <c r="CU29" s="76"/>
      <c r="CV29" s="76"/>
      <c r="CW29" s="76"/>
      <c r="CX29" s="76"/>
      <c r="CY29" s="76"/>
      <c r="CZ29" s="76"/>
      <c r="DA29" s="76"/>
      <c r="DB29" s="76"/>
      <c r="DC29" s="76"/>
      <c r="DD29" s="76"/>
      <c r="DE29" s="76"/>
      <c r="DF29" s="76"/>
      <c r="DG29" s="76"/>
      <c r="DH29" s="76"/>
      <c r="DI29" s="76"/>
      <c r="DJ29" s="76"/>
      <c r="DK29" s="76"/>
      <c r="DL29" s="76"/>
      <c r="DM29" s="76"/>
      <c r="DN29" s="76"/>
      <c r="DO29" s="76"/>
      <c r="DP29" s="76"/>
      <c r="DQ29" s="76"/>
      <c r="DR29" s="76"/>
      <c r="DS29" s="76"/>
      <c r="DT29" s="76"/>
      <c r="DU29" s="76"/>
      <c r="DV29" s="76"/>
      <c r="DW29" s="76"/>
      <c r="DX29" s="76"/>
      <c r="DY29" s="76"/>
    </row>
    <row r="30" spans="1:129" x14ac:dyDescent="0.3">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6"/>
      <c r="BD30" s="76"/>
      <c r="BE30" s="76"/>
      <c r="BF30" s="76"/>
      <c r="BG30" s="76"/>
      <c r="BH30" s="76"/>
      <c r="BI30" s="76"/>
      <c r="BJ30" s="76"/>
      <c r="BK30" s="76"/>
      <c r="BL30" s="76"/>
      <c r="BM30" s="76"/>
      <c r="BN30" s="76"/>
      <c r="BO30" s="76"/>
      <c r="BP30" s="76"/>
      <c r="BQ30" s="76"/>
      <c r="BR30" s="76"/>
      <c r="BS30" s="76"/>
      <c r="BT30" s="76"/>
      <c r="BU30" s="76"/>
      <c r="BV30" s="76"/>
      <c r="BW30" s="76"/>
      <c r="BX30" s="76"/>
      <c r="BY30" s="76"/>
      <c r="BZ30" s="76"/>
      <c r="CA30" s="76"/>
      <c r="CB30" s="76"/>
      <c r="CC30" s="76"/>
      <c r="CD30" s="76"/>
      <c r="CE30" s="76"/>
      <c r="CF30" s="76"/>
      <c r="CG30" s="76"/>
      <c r="CH30" s="76"/>
      <c r="CI30" s="76"/>
      <c r="CJ30" s="76"/>
      <c r="CK30" s="76"/>
      <c r="CL30" s="76"/>
      <c r="CM30" s="76"/>
      <c r="CN30" s="76"/>
      <c r="CO30" s="76"/>
      <c r="CP30" s="76"/>
      <c r="CQ30" s="76"/>
      <c r="CR30" s="76"/>
      <c r="CS30" s="76"/>
      <c r="CT30" s="76"/>
      <c r="CU30" s="76"/>
      <c r="CV30" s="76"/>
      <c r="CW30" s="76"/>
      <c r="CX30" s="76"/>
      <c r="CY30" s="76"/>
      <c r="CZ30" s="76"/>
      <c r="DA30" s="76"/>
      <c r="DB30" s="76"/>
      <c r="DC30" s="76"/>
      <c r="DD30" s="76"/>
      <c r="DE30" s="76"/>
      <c r="DF30" s="76"/>
      <c r="DG30" s="76"/>
      <c r="DH30" s="76"/>
      <c r="DI30" s="76"/>
      <c r="DJ30" s="76"/>
      <c r="DK30" s="76"/>
      <c r="DL30" s="76"/>
      <c r="DM30" s="76"/>
      <c r="DN30" s="76"/>
      <c r="DO30" s="76"/>
      <c r="DP30" s="76"/>
      <c r="DQ30" s="76"/>
      <c r="DR30" s="76"/>
      <c r="DS30" s="76"/>
      <c r="DT30" s="76"/>
      <c r="DU30" s="76"/>
      <c r="DV30" s="76"/>
      <c r="DW30" s="76"/>
      <c r="DX30" s="76"/>
      <c r="DY30" s="76"/>
    </row>
    <row r="31" spans="1:129" x14ac:dyDescent="0.3">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6"/>
      <c r="BD31" s="76"/>
      <c r="BE31" s="76"/>
      <c r="BF31" s="76"/>
      <c r="BG31" s="76"/>
      <c r="BH31" s="76"/>
      <c r="BI31" s="76"/>
      <c r="BJ31" s="76"/>
      <c r="BK31" s="76"/>
      <c r="BL31" s="76"/>
      <c r="BM31" s="76"/>
      <c r="BN31" s="76"/>
      <c r="BO31" s="76"/>
      <c r="BP31" s="76"/>
      <c r="BQ31" s="76"/>
      <c r="BR31" s="76"/>
      <c r="BS31" s="76"/>
      <c r="BT31" s="76"/>
      <c r="BU31" s="76"/>
      <c r="BV31" s="76"/>
      <c r="BW31" s="76"/>
      <c r="BX31" s="76"/>
      <c r="BY31" s="76"/>
      <c r="BZ31" s="76"/>
      <c r="CA31" s="76"/>
      <c r="CB31" s="76"/>
      <c r="CC31" s="76"/>
      <c r="CD31" s="76"/>
      <c r="CE31" s="76"/>
      <c r="CF31" s="76"/>
      <c r="CG31" s="76"/>
      <c r="CH31" s="76"/>
      <c r="CI31" s="76"/>
      <c r="CJ31" s="76"/>
      <c r="CK31" s="76"/>
      <c r="CL31" s="76"/>
      <c r="CM31" s="76"/>
      <c r="CN31" s="76"/>
      <c r="CO31" s="76"/>
      <c r="CP31" s="76"/>
      <c r="CQ31" s="76"/>
      <c r="CR31" s="76"/>
      <c r="CS31" s="76"/>
      <c r="CT31" s="76"/>
      <c r="CU31" s="76"/>
      <c r="CV31" s="76"/>
      <c r="CW31" s="76"/>
      <c r="CX31" s="76"/>
      <c r="CY31" s="76"/>
      <c r="CZ31" s="76"/>
      <c r="DA31" s="76"/>
      <c r="DB31" s="76"/>
      <c r="DC31" s="76"/>
      <c r="DD31" s="76"/>
      <c r="DE31" s="76"/>
      <c r="DF31" s="76"/>
      <c r="DG31" s="76"/>
      <c r="DH31" s="76"/>
      <c r="DI31" s="76"/>
      <c r="DJ31" s="76"/>
      <c r="DK31" s="76"/>
      <c r="DL31" s="76"/>
      <c r="DM31" s="76"/>
      <c r="DN31" s="76"/>
      <c r="DO31" s="76"/>
      <c r="DP31" s="76"/>
      <c r="DQ31" s="76"/>
      <c r="DR31" s="76"/>
      <c r="DS31" s="76"/>
      <c r="DT31" s="76"/>
      <c r="DU31" s="76"/>
      <c r="DV31" s="76"/>
      <c r="DW31" s="76"/>
      <c r="DX31" s="76"/>
      <c r="DY31" s="76"/>
    </row>
    <row r="32" spans="1:129" x14ac:dyDescent="0.3">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c r="BE32" s="76"/>
      <c r="BF32" s="76"/>
      <c r="BG32" s="76"/>
      <c r="BH32" s="76"/>
      <c r="BI32" s="76"/>
      <c r="BJ32" s="76"/>
      <c r="BK32" s="76"/>
      <c r="BL32" s="76"/>
      <c r="BM32" s="76"/>
      <c r="BN32" s="76"/>
      <c r="BO32" s="76"/>
      <c r="BP32" s="76"/>
      <c r="BQ32" s="76"/>
      <c r="BR32" s="76"/>
      <c r="BS32" s="76"/>
      <c r="BT32" s="76"/>
      <c r="BU32" s="76"/>
      <c r="BV32" s="76"/>
      <c r="BW32" s="76"/>
      <c r="BX32" s="76"/>
      <c r="BY32" s="76"/>
      <c r="BZ32" s="76"/>
      <c r="CA32" s="76"/>
      <c r="CB32" s="76"/>
      <c r="CC32" s="76"/>
      <c r="CD32" s="76"/>
      <c r="CE32" s="76"/>
      <c r="CF32" s="76"/>
      <c r="CG32" s="76"/>
      <c r="CH32" s="76"/>
      <c r="CI32" s="76"/>
      <c r="CJ32" s="76"/>
      <c r="CK32" s="76"/>
      <c r="CL32" s="76"/>
      <c r="CM32" s="76"/>
      <c r="CN32" s="76"/>
      <c r="CO32" s="76"/>
      <c r="CP32" s="76"/>
      <c r="CQ32" s="76"/>
      <c r="CR32" s="76"/>
      <c r="CS32" s="76"/>
      <c r="CT32" s="76"/>
      <c r="CU32" s="76"/>
      <c r="CV32" s="76"/>
      <c r="CW32" s="76"/>
      <c r="CX32" s="76"/>
      <c r="CY32" s="76"/>
      <c r="CZ32" s="76"/>
      <c r="DA32" s="76"/>
      <c r="DB32" s="76"/>
      <c r="DC32" s="76"/>
      <c r="DD32" s="76"/>
      <c r="DE32" s="76"/>
      <c r="DF32" s="76"/>
      <c r="DG32" s="76"/>
      <c r="DH32" s="76"/>
      <c r="DI32" s="76"/>
      <c r="DJ32" s="76"/>
      <c r="DK32" s="76"/>
      <c r="DL32" s="76"/>
      <c r="DM32" s="76"/>
      <c r="DN32" s="76"/>
      <c r="DO32" s="76"/>
      <c r="DP32" s="76"/>
      <c r="DQ32" s="76"/>
      <c r="DR32" s="76"/>
      <c r="DS32" s="76"/>
      <c r="DT32" s="76"/>
      <c r="DU32" s="76"/>
      <c r="DV32" s="76"/>
      <c r="DW32" s="76"/>
      <c r="DX32" s="76"/>
      <c r="DY32" s="76"/>
    </row>
    <row r="33" spans="1:129" x14ac:dyDescent="0.3">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c r="BE33" s="76"/>
      <c r="BF33" s="76"/>
      <c r="BG33" s="76"/>
      <c r="BH33" s="76"/>
      <c r="BI33" s="76"/>
      <c r="BJ33" s="76"/>
      <c r="BK33" s="76"/>
      <c r="BL33" s="76"/>
      <c r="BM33" s="76"/>
      <c r="BN33" s="76"/>
      <c r="BO33" s="76"/>
      <c r="BP33" s="76"/>
      <c r="BQ33" s="76"/>
      <c r="BR33" s="76"/>
      <c r="BS33" s="76"/>
      <c r="BT33" s="76"/>
      <c r="BU33" s="76"/>
      <c r="BV33" s="76"/>
      <c r="BW33" s="76"/>
      <c r="BX33" s="76"/>
      <c r="BY33" s="76"/>
      <c r="BZ33" s="76"/>
      <c r="CA33" s="76"/>
      <c r="CB33" s="76"/>
      <c r="CC33" s="76"/>
      <c r="CD33" s="76"/>
      <c r="CE33" s="76"/>
      <c r="CF33" s="76"/>
      <c r="CG33" s="76"/>
      <c r="CH33" s="76"/>
      <c r="CI33" s="76"/>
      <c r="CJ33" s="76"/>
      <c r="CK33" s="76"/>
      <c r="CL33" s="76"/>
      <c r="CM33" s="76"/>
      <c r="CN33" s="76"/>
      <c r="CO33" s="76"/>
      <c r="CP33" s="76"/>
      <c r="CQ33" s="76"/>
      <c r="CR33" s="76"/>
      <c r="CS33" s="76"/>
      <c r="CT33" s="76"/>
      <c r="CU33" s="76"/>
      <c r="CV33" s="76"/>
      <c r="CW33" s="76"/>
      <c r="CX33" s="76"/>
      <c r="CY33" s="76"/>
      <c r="CZ33" s="76"/>
      <c r="DA33" s="76"/>
      <c r="DB33" s="76"/>
      <c r="DC33" s="76"/>
      <c r="DD33" s="76"/>
      <c r="DE33" s="76"/>
      <c r="DF33" s="76"/>
      <c r="DG33" s="76"/>
      <c r="DH33" s="76"/>
      <c r="DI33" s="76"/>
      <c r="DJ33" s="76"/>
      <c r="DK33" s="76"/>
      <c r="DL33" s="76"/>
      <c r="DM33" s="76"/>
      <c r="DN33" s="76"/>
      <c r="DO33" s="76"/>
      <c r="DP33" s="76"/>
      <c r="DQ33" s="76"/>
      <c r="DR33" s="76"/>
      <c r="DS33" s="76"/>
      <c r="DT33" s="76"/>
      <c r="DU33" s="76"/>
      <c r="DV33" s="76"/>
      <c r="DW33" s="76"/>
      <c r="DX33" s="76"/>
      <c r="DY33" s="76"/>
    </row>
    <row r="34" spans="1:129" x14ac:dyDescent="0.3">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c r="BA34" s="76"/>
      <c r="BB34" s="76"/>
      <c r="BC34" s="76"/>
      <c r="BD34" s="76"/>
      <c r="BE34" s="76"/>
      <c r="BF34" s="76"/>
      <c r="BG34" s="76"/>
      <c r="BH34" s="76"/>
      <c r="BI34" s="76"/>
      <c r="BJ34" s="76"/>
      <c r="BK34" s="76"/>
      <c r="BL34" s="76"/>
      <c r="BM34" s="76"/>
      <c r="BN34" s="76"/>
      <c r="BO34" s="76"/>
      <c r="BP34" s="76"/>
      <c r="BQ34" s="76"/>
      <c r="BR34" s="76"/>
      <c r="BS34" s="76"/>
      <c r="BT34" s="76"/>
      <c r="BU34" s="76"/>
      <c r="BV34" s="76"/>
      <c r="BW34" s="76"/>
      <c r="BX34" s="76"/>
      <c r="BY34" s="76"/>
      <c r="BZ34" s="76"/>
      <c r="CA34" s="76"/>
      <c r="CB34" s="76"/>
      <c r="CC34" s="76"/>
      <c r="CD34" s="76"/>
      <c r="CE34" s="76"/>
      <c r="CF34" s="76"/>
      <c r="CG34" s="76"/>
      <c r="CH34" s="76"/>
      <c r="CI34" s="76"/>
      <c r="CJ34" s="76"/>
      <c r="CK34" s="76"/>
      <c r="CL34" s="76"/>
      <c r="CM34" s="76"/>
      <c r="CN34" s="76"/>
      <c r="CO34" s="76"/>
      <c r="CP34" s="76"/>
      <c r="CQ34" s="76"/>
      <c r="CR34" s="76"/>
      <c r="CS34" s="76"/>
      <c r="CT34" s="76"/>
      <c r="CU34" s="76"/>
      <c r="CV34" s="76"/>
      <c r="CW34" s="76"/>
      <c r="CX34" s="76"/>
      <c r="CY34" s="76"/>
      <c r="CZ34" s="76"/>
      <c r="DA34" s="76"/>
      <c r="DB34" s="76"/>
      <c r="DC34" s="76"/>
      <c r="DD34" s="76"/>
      <c r="DE34" s="76"/>
      <c r="DF34" s="76"/>
      <c r="DG34" s="76"/>
      <c r="DH34" s="76"/>
      <c r="DI34" s="76"/>
      <c r="DJ34" s="76"/>
      <c r="DK34" s="76"/>
      <c r="DL34" s="76"/>
      <c r="DM34" s="76"/>
      <c r="DN34" s="76"/>
      <c r="DO34" s="76"/>
      <c r="DP34" s="76"/>
      <c r="DQ34" s="76"/>
      <c r="DR34" s="76"/>
      <c r="DS34" s="76"/>
      <c r="DT34" s="76"/>
      <c r="DU34" s="76"/>
      <c r="DV34" s="76"/>
      <c r="DW34" s="76"/>
      <c r="DX34" s="76"/>
      <c r="DY34" s="76"/>
    </row>
    <row r="35" spans="1:129" x14ac:dyDescent="0.3">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76"/>
      <c r="AI35" s="76"/>
      <c r="AJ35" s="76"/>
      <c r="AK35" s="76"/>
      <c r="AL35" s="76"/>
      <c r="AM35" s="76"/>
      <c r="AN35" s="76"/>
      <c r="AO35" s="76"/>
      <c r="AP35" s="76"/>
      <c r="AQ35" s="76"/>
      <c r="AR35" s="76"/>
      <c r="AS35" s="76"/>
      <c r="AT35" s="76"/>
      <c r="AU35" s="76"/>
      <c r="AV35" s="76"/>
      <c r="AW35" s="76"/>
      <c r="AX35" s="76"/>
      <c r="AY35" s="76"/>
      <c r="AZ35" s="76"/>
      <c r="BA35" s="76"/>
      <c r="BB35" s="76"/>
      <c r="BC35" s="76"/>
      <c r="BD35" s="76"/>
      <c r="BE35" s="76"/>
      <c r="BF35" s="76"/>
      <c r="BG35" s="76"/>
      <c r="BH35" s="76"/>
      <c r="BI35" s="76"/>
      <c r="BJ35" s="76"/>
      <c r="BK35" s="76"/>
      <c r="BL35" s="76"/>
      <c r="BM35" s="76"/>
      <c r="BN35" s="76"/>
      <c r="BO35" s="76"/>
      <c r="BP35" s="76"/>
      <c r="BQ35" s="76"/>
      <c r="BR35" s="76"/>
      <c r="BS35" s="76"/>
      <c r="BT35" s="76"/>
      <c r="BU35" s="76"/>
      <c r="BV35" s="76"/>
      <c r="BW35" s="76"/>
      <c r="BX35" s="76"/>
      <c r="BY35" s="76"/>
      <c r="BZ35" s="76"/>
      <c r="CA35" s="76"/>
      <c r="CB35" s="76"/>
      <c r="CC35" s="76"/>
      <c r="CD35" s="76"/>
      <c r="CE35" s="76"/>
      <c r="CF35" s="76"/>
      <c r="CG35" s="76"/>
      <c r="CH35" s="76"/>
      <c r="CI35" s="76"/>
      <c r="CJ35" s="76"/>
      <c r="CK35" s="76"/>
      <c r="CL35" s="76"/>
      <c r="CM35" s="76"/>
      <c r="CN35" s="76"/>
      <c r="CO35" s="76"/>
      <c r="CP35" s="76"/>
      <c r="CQ35" s="76"/>
      <c r="CR35" s="76"/>
      <c r="CS35" s="76"/>
      <c r="CT35" s="76"/>
      <c r="CU35" s="76"/>
      <c r="CV35" s="76"/>
      <c r="CW35" s="76"/>
      <c r="CX35" s="76"/>
      <c r="CY35" s="76"/>
      <c r="CZ35" s="76"/>
      <c r="DA35" s="76"/>
      <c r="DB35" s="76"/>
      <c r="DC35" s="76"/>
      <c r="DD35" s="76"/>
      <c r="DE35" s="76"/>
      <c r="DF35" s="76"/>
      <c r="DG35" s="76"/>
      <c r="DH35" s="76"/>
      <c r="DI35" s="76"/>
      <c r="DJ35" s="76"/>
      <c r="DK35" s="76"/>
      <c r="DL35" s="76"/>
      <c r="DM35" s="76"/>
      <c r="DN35" s="76"/>
      <c r="DO35" s="76"/>
      <c r="DP35" s="76"/>
      <c r="DQ35" s="76"/>
      <c r="DR35" s="76"/>
      <c r="DS35" s="76"/>
      <c r="DT35" s="76"/>
      <c r="DU35" s="76"/>
      <c r="DV35" s="76"/>
      <c r="DW35" s="76"/>
      <c r="DX35" s="76"/>
      <c r="DY35" s="76"/>
    </row>
    <row r="36" spans="1:129" x14ac:dyDescent="0.3">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c r="BE36" s="76"/>
      <c r="BF36" s="76"/>
      <c r="BG36" s="76"/>
      <c r="BH36" s="76"/>
      <c r="BI36" s="76"/>
      <c r="BJ36" s="76"/>
      <c r="BK36" s="76"/>
      <c r="BL36" s="76"/>
      <c r="BM36" s="76"/>
      <c r="BN36" s="76"/>
      <c r="BO36" s="76"/>
      <c r="BP36" s="76"/>
      <c r="BQ36" s="76"/>
      <c r="BR36" s="76"/>
      <c r="BS36" s="76"/>
      <c r="BT36" s="76"/>
      <c r="BU36" s="76"/>
      <c r="BV36" s="76"/>
      <c r="BW36" s="76"/>
      <c r="BX36" s="76"/>
      <c r="BY36" s="76"/>
      <c r="BZ36" s="76"/>
      <c r="CA36" s="76"/>
      <c r="CB36" s="76"/>
      <c r="CC36" s="76"/>
      <c r="CD36" s="76"/>
      <c r="CE36" s="76"/>
      <c r="CF36" s="76"/>
      <c r="CG36" s="76"/>
      <c r="CH36" s="76"/>
      <c r="CI36" s="76"/>
      <c r="CJ36" s="76"/>
      <c r="CK36" s="76"/>
      <c r="CL36" s="76"/>
      <c r="CM36" s="76"/>
      <c r="CN36" s="76"/>
      <c r="CO36" s="76"/>
      <c r="CP36" s="76"/>
      <c r="CQ36" s="76"/>
      <c r="CR36" s="76"/>
      <c r="CS36" s="76"/>
      <c r="CT36" s="76"/>
      <c r="CU36" s="76"/>
      <c r="CV36" s="76"/>
      <c r="CW36" s="76"/>
      <c r="CX36" s="76"/>
      <c r="CY36" s="76"/>
      <c r="CZ36" s="76"/>
      <c r="DA36" s="76"/>
      <c r="DB36" s="76"/>
      <c r="DC36" s="76"/>
      <c r="DD36" s="76"/>
      <c r="DE36" s="76"/>
      <c r="DF36" s="76"/>
      <c r="DG36" s="76"/>
      <c r="DH36" s="76"/>
      <c r="DI36" s="76"/>
      <c r="DJ36" s="76"/>
      <c r="DK36" s="76"/>
      <c r="DL36" s="76"/>
      <c r="DM36" s="76"/>
      <c r="DN36" s="76"/>
      <c r="DO36" s="76"/>
      <c r="DP36" s="76"/>
      <c r="DQ36" s="76"/>
      <c r="DR36" s="76"/>
      <c r="DS36" s="76"/>
      <c r="DT36" s="76"/>
      <c r="DU36" s="76"/>
      <c r="DV36" s="76"/>
      <c r="DW36" s="76"/>
      <c r="DX36" s="76"/>
      <c r="DY36" s="76"/>
    </row>
    <row r="37" spans="1:129" x14ac:dyDescent="0.3">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76"/>
      <c r="AI37" s="76"/>
      <c r="AJ37" s="76"/>
      <c r="AK37" s="76"/>
      <c r="AL37" s="76"/>
      <c r="AM37" s="76"/>
      <c r="AN37" s="76"/>
      <c r="AO37" s="76"/>
      <c r="AP37" s="76"/>
      <c r="AQ37" s="76"/>
      <c r="AR37" s="76"/>
      <c r="AS37" s="76"/>
      <c r="AT37" s="76"/>
      <c r="AU37" s="76"/>
      <c r="AV37" s="76"/>
      <c r="AW37" s="76"/>
      <c r="AX37" s="76"/>
      <c r="AY37" s="76"/>
      <c r="AZ37" s="76"/>
      <c r="BA37" s="76"/>
      <c r="BB37" s="76"/>
      <c r="BC37" s="76"/>
      <c r="BD37" s="76"/>
      <c r="BE37" s="76"/>
      <c r="BF37" s="76"/>
      <c r="BG37" s="76"/>
      <c r="BH37" s="76"/>
      <c r="BI37" s="76"/>
      <c r="BJ37" s="76"/>
      <c r="BK37" s="76"/>
      <c r="BL37" s="76"/>
      <c r="BM37" s="76"/>
      <c r="BN37" s="76"/>
      <c r="BO37" s="76"/>
      <c r="BP37" s="76"/>
      <c r="BQ37" s="76"/>
      <c r="BR37" s="76"/>
      <c r="BS37" s="76"/>
      <c r="BT37" s="76"/>
      <c r="BU37" s="76"/>
      <c r="BV37" s="76"/>
      <c r="BW37" s="76"/>
      <c r="BX37" s="76"/>
      <c r="BY37" s="76"/>
      <c r="BZ37" s="76"/>
      <c r="CA37" s="76"/>
      <c r="CB37" s="76"/>
      <c r="CC37" s="76"/>
      <c r="CD37" s="76"/>
      <c r="CE37" s="76"/>
      <c r="CF37" s="76"/>
      <c r="CG37" s="76"/>
      <c r="CH37" s="76"/>
      <c r="CI37" s="76"/>
      <c r="CJ37" s="76"/>
      <c r="CK37" s="76"/>
      <c r="CL37" s="76"/>
      <c r="CM37" s="76"/>
      <c r="CN37" s="76"/>
      <c r="CO37" s="76"/>
      <c r="CP37" s="76"/>
      <c r="CQ37" s="76"/>
      <c r="CR37" s="76"/>
      <c r="CS37" s="76"/>
      <c r="CT37" s="76"/>
      <c r="CU37" s="76"/>
      <c r="CV37" s="76"/>
      <c r="CW37" s="76"/>
      <c r="CX37" s="76"/>
      <c r="CY37" s="76"/>
      <c r="CZ37" s="76"/>
      <c r="DA37" s="76"/>
      <c r="DB37" s="76"/>
      <c r="DC37" s="76"/>
      <c r="DD37" s="76"/>
      <c r="DE37" s="76"/>
      <c r="DF37" s="76"/>
      <c r="DG37" s="76"/>
      <c r="DH37" s="76"/>
      <c r="DI37" s="76"/>
      <c r="DJ37" s="76"/>
      <c r="DK37" s="76"/>
      <c r="DL37" s="76"/>
      <c r="DM37" s="76"/>
      <c r="DN37" s="76"/>
      <c r="DO37" s="76"/>
      <c r="DP37" s="76"/>
      <c r="DQ37" s="76"/>
      <c r="DR37" s="76"/>
      <c r="DS37" s="76"/>
      <c r="DT37" s="76"/>
      <c r="DU37" s="76"/>
      <c r="DV37" s="76"/>
      <c r="DW37" s="76"/>
      <c r="DX37" s="76"/>
      <c r="DY37" s="76"/>
    </row>
    <row r="38" spans="1:129" x14ac:dyDescent="0.3">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76"/>
      <c r="AI38" s="76"/>
      <c r="AJ38" s="76"/>
      <c r="AK38" s="76"/>
      <c r="AL38" s="76"/>
      <c r="AM38" s="76"/>
      <c r="AN38" s="76"/>
      <c r="AO38" s="76"/>
      <c r="AP38" s="76"/>
      <c r="AQ38" s="76"/>
      <c r="AR38" s="76"/>
      <c r="AS38" s="76"/>
      <c r="AT38" s="76"/>
      <c r="AU38" s="76"/>
      <c r="AV38" s="76"/>
      <c r="AW38" s="76"/>
      <c r="AX38" s="76"/>
      <c r="AY38" s="76"/>
      <c r="AZ38" s="76"/>
      <c r="BA38" s="76"/>
      <c r="BB38" s="76"/>
      <c r="BC38" s="76"/>
      <c r="BD38" s="76"/>
      <c r="BE38" s="76"/>
      <c r="BF38" s="76"/>
      <c r="BG38" s="76"/>
      <c r="BH38" s="76"/>
      <c r="BI38" s="76"/>
      <c r="BJ38" s="76"/>
      <c r="BK38" s="76"/>
      <c r="BL38" s="76"/>
      <c r="BM38" s="76"/>
      <c r="BN38" s="76"/>
      <c r="BO38" s="76"/>
      <c r="BP38" s="76"/>
      <c r="BQ38" s="76"/>
      <c r="BR38" s="76"/>
      <c r="BS38" s="76"/>
      <c r="BT38" s="76"/>
      <c r="BU38" s="76"/>
      <c r="BV38" s="76"/>
      <c r="BW38" s="76"/>
      <c r="BX38" s="76"/>
      <c r="BY38" s="76"/>
      <c r="BZ38" s="76"/>
      <c r="CA38" s="76"/>
      <c r="CB38" s="76"/>
      <c r="CC38" s="76"/>
      <c r="CD38" s="76"/>
      <c r="CE38" s="76"/>
      <c r="CF38" s="76"/>
      <c r="CG38" s="76"/>
      <c r="CH38" s="76"/>
      <c r="CI38" s="76"/>
      <c r="CJ38" s="76"/>
      <c r="CK38" s="76"/>
      <c r="CL38" s="76"/>
      <c r="CM38" s="76"/>
      <c r="CN38" s="76"/>
      <c r="CO38" s="76"/>
      <c r="CP38" s="76"/>
      <c r="CQ38" s="76"/>
      <c r="CR38" s="76"/>
      <c r="CS38" s="76"/>
      <c r="CT38" s="76"/>
      <c r="CU38" s="76"/>
      <c r="CV38" s="76"/>
      <c r="CW38" s="76"/>
      <c r="CX38" s="76"/>
      <c r="CY38" s="76"/>
      <c r="CZ38" s="76"/>
      <c r="DA38" s="76"/>
      <c r="DB38" s="76"/>
      <c r="DC38" s="76"/>
      <c r="DD38" s="76"/>
      <c r="DE38" s="76"/>
      <c r="DF38" s="76"/>
      <c r="DG38" s="76"/>
      <c r="DH38" s="76"/>
      <c r="DI38" s="76"/>
      <c r="DJ38" s="76"/>
      <c r="DK38" s="76"/>
      <c r="DL38" s="76"/>
      <c r="DM38" s="76"/>
      <c r="DN38" s="76"/>
      <c r="DO38" s="76"/>
      <c r="DP38" s="76"/>
      <c r="DQ38" s="76"/>
      <c r="DR38" s="76"/>
      <c r="DS38" s="76"/>
      <c r="DT38" s="76"/>
      <c r="DU38" s="76"/>
      <c r="DV38" s="76"/>
      <c r="DW38" s="76"/>
      <c r="DX38" s="76"/>
      <c r="DY38" s="76"/>
    </row>
    <row r="39" spans="1:129" x14ac:dyDescent="0.3">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76"/>
      <c r="AM39" s="76"/>
      <c r="AN39" s="76"/>
      <c r="AO39" s="76"/>
      <c r="AP39" s="76"/>
      <c r="AQ39" s="76"/>
      <c r="AR39" s="76"/>
      <c r="AS39" s="76"/>
      <c r="AT39" s="76"/>
      <c r="AU39" s="76"/>
      <c r="AV39" s="76"/>
      <c r="AW39" s="76"/>
      <c r="AX39" s="76"/>
      <c r="AY39" s="76"/>
      <c r="AZ39" s="76"/>
      <c r="BA39" s="76"/>
      <c r="BB39" s="76"/>
      <c r="BC39" s="76"/>
      <c r="BD39" s="76"/>
      <c r="BE39" s="76"/>
      <c r="BF39" s="76"/>
      <c r="BG39" s="76"/>
      <c r="BH39" s="76"/>
      <c r="BI39" s="76"/>
      <c r="BJ39" s="76"/>
      <c r="BK39" s="76"/>
      <c r="BL39" s="76"/>
      <c r="BM39" s="76"/>
      <c r="BN39" s="76"/>
      <c r="BO39" s="76"/>
      <c r="BP39" s="76"/>
      <c r="BQ39" s="76"/>
      <c r="BR39" s="76"/>
      <c r="BS39" s="76"/>
      <c r="BT39" s="76"/>
      <c r="BU39" s="76"/>
      <c r="BV39" s="76"/>
      <c r="BW39" s="76"/>
      <c r="BX39" s="76"/>
      <c r="BY39" s="76"/>
      <c r="BZ39" s="76"/>
      <c r="CA39" s="76"/>
      <c r="CB39" s="76"/>
      <c r="CC39" s="76"/>
      <c r="CD39" s="76"/>
      <c r="CE39" s="76"/>
      <c r="CF39" s="76"/>
      <c r="CG39" s="76"/>
      <c r="CH39" s="76"/>
      <c r="CI39" s="76"/>
      <c r="CJ39" s="76"/>
      <c r="CK39" s="76"/>
      <c r="CL39" s="76"/>
      <c r="CM39" s="76"/>
      <c r="CN39" s="76"/>
      <c r="CO39" s="76"/>
      <c r="CP39" s="76"/>
      <c r="CQ39" s="76"/>
      <c r="CR39" s="76"/>
      <c r="CS39" s="76"/>
      <c r="CT39" s="76"/>
      <c r="CU39" s="76"/>
      <c r="CV39" s="76"/>
      <c r="CW39" s="76"/>
      <c r="CX39" s="76"/>
      <c r="CY39" s="76"/>
      <c r="CZ39" s="76"/>
      <c r="DA39" s="76"/>
      <c r="DB39" s="76"/>
      <c r="DC39" s="76"/>
      <c r="DD39" s="76"/>
      <c r="DE39" s="76"/>
      <c r="DF39" s="76"/>
      <c r="DG39" s="76"/>
      <c r="DH39" s="76"/>
      <c r="DI39" s="76"/>
      <c r="DJ39" s="76"/>
      <c r="DK39" s="76"/>
      <c r="DL39" s="76"/>
      <c r="DM39" s="76"/>
      <c r="DN39" s="76"/>
      <c r="DO39" s="76"/>
      <c r="DP39" s="76"/>
      <c r="DQ39" s="76"/>
      <c r="DR39" s="76"/>
      <c r="DS39" s="76"/>
      <c r="DT39" s="76"/>
      <c r="DU39" s="76"/>
      <c r="DV39" s="76"/>
      <c r="DW39" s="76"/>
      <c r="DX39" s="76"/>
      <c r="DY39" s="76"/>
    </row>
    <row r="40" spans="1:129" x14ac:dyDescent="0.3">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c r="AJ40" s="76"/>
      <c r="AK40" s="76"/>
      <c r="AL40" s="76"/>
      <c r="AM40" s="76"/>
      <c r="AN40" s="76"/>
      <c r="AO40" s="76"/>
      <c r="AP40" s="76"/>
      <c r="AQ40" s="76"/>
      <c r="AR40" s="76"/>
      <c r="AS40" s="76"/>
      <c r="AT40" s="76"/>
      <c r="AU40" s="76"/>
      <c r="AV40" s="76"/>
      <c r="AW40" s="76"/>
      <c r="AX40" s="76"/>
      <c r="AY40" s="76"/>
      <c r="AZ40" s="76"/>
      <c r="BA40" s="76"/>
      <c r="BB40" s="76"/>
      <c r="BC40" s="76"/>
      <c r="BD40" s="76"/>
      <c r="BE40" s="76"/>
      <c r="BF40" s="76"/>
      <c r="BG40" s="76"/>
      <c r="BH40" s="76"/>
      <c r="BI40" s="76"/>
      <c r="BJ40" s="76"/>
      <c r="BK40" s="76"/>
      <c r="BL40" s="76"/>
      <c r="BM40" s="76"/>
      <c r="BN40" s="76"/>
      <c r="BO40" s="76"/>
      <c r="BP40" s="76"/>
      <c r="BQ40" s="76"/>
      <c r="BR40" s="76"/>
      <c r="BS40" s="76"/>
      <c r="BT40" s="76"/>
      <c r="BU40" s="76"/>
      <c r="BV40" s="76"/>
      <c r="BW40" s="76"/>
      <c r="BX40" s="76"/>
      <c r="BY40" s="76"/>
      <c r="BZ40" s="76"/>
      <c r="CA40" s="76"/>
      <c r="CB40" s="76"/>
      <c r="CC40" s="76"/>
      <c r="CD40" s="76"/>
      <c r="CE40" s="76"/>
      <c r="CF40" s="76"/>
      <c r="CG40" s="76"/>
      <c r="CH40" s="76"/>
      <c r="CI40" s="76"/>
      <c r="CJ40" s="76"/>
      <c r="CK40" s="76"/>
      <c r="CL40" s="76"/>
      <c r="CM40" s="76"/>
      <c r="CN40" s="76"/>
      <c r="CO40" s="76"/>
      <c r="CP40" s="76"/>
      <c r="CQ40" s="76"/>
      <c r="CR40" s="76"/>
      <c r="CS40" s="76"/>
      <c r="CT40" s="76"/>
      <c r="CU40" s="76"/>
      <c r="CV40" s="76"/>
      <c r="CW40" s="76"/>
      <c r="CX40" s="76"/>
      <c r="CY40" s="76"/>
      <c r="CZ40" s="76"/>
      <c r="DA40" s="76"/>
      <c r="DB40" s="76"/>
      <c r="DC40" s="76"/>
      <c r="DD40" s="76"/>
      <c r="DE40" s="76"/>
      <c r="DF40" s="76"/>
      <c r="DG40" s="76"/>
      <c r="DH40" s="76"/>
      <c r="DI40" s="76"/>
      <c r="DJ40" s="76"/>
      <c r="DK40" s="76"/>
      <c r="DL40" s="76"/>
      <c r="DM40" s="76"/>
      <c r="DN40" s="76"/>
      <c r="DO40" s="76"/>
      <c r="DP40" s="76"/>
      <c r="DQ40" s="76"/>
      <c r="DR40" s="76"/>
      <c r="DS40" s="76"/>
      <c r="DT40" s="76"/>
      <c r="DU40" s="76"/>
      <c r="DV40" s="76"/>
      <c r="DW40" s="76"/>
      <c r="DX40" s="76"/>
      <c r="DY40" s="76"/>
    </row>
    <row r="41" spans="1:129" x14ac:dyDescent="0.3">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76"/>
      <c r="AI41" s="76"/>
      <c r="AJ41" s="76"/>
      <c r="AK41" s="76"/>
      <c r="AL41" s="76"/>
      <c r="AM41" s="76"/>
      <c r="AN41" s="76"/>
      <c r="AO41" s="76"/>
      <c r="AP41" s="76"/>
      <c r="AQ41" s="76"/>
      <c r="AR41" s="76"/>
      <c r="AS41" s="76"/>
      <c r="AT41" s="76"/>
      <c r="AU41" s="76"/>
      <c r="AV41" s="76"/>
      <c r="AW41" s="76"/>
      <c r="AX41" s="76"/>
      <c r="AY41" s="76"/>
      <c r="AZ41" s="76"/>
      <c r="BA41" s="76"/>
      <c r="BB41" s="76"/>
      <c r="BC41" s="76"/>
      <c r="BD41" s="76"/>
      <c r="BE41" s="76"/>
      <c r="BF41" s="76"/>
      <c r="BG41" s="76"/>
      <c r="BH41" s="76"/>
      <c r="BI41" s="76"/>
      <c r="BJ41" s="76"/>
      <c r="BK41" s="76"/>
      <c r="BL41" s="76"/>
      <c r="BM41" s="76"/>
      <c r="BN41" s="76"/>
      <c r="BO41" s="76"/>
      <c r="BP41" s="76"/>
      <c r="BQ41" s="76"/>
      <c r="BR41" s="76"/>
      <c r="BS41" s="76"/>
      <c r="BT41" s="76"/>
      <c r="BU41" s="76"/>
      <c r="BV41" s="76"/>
      <c r="BW41" s="76"/>
      <c r="BX41" s="76"/>
      <c r="BY41" s="76"/>
      <c r="BZ41" s="76"/>
      <c r="CA41" s="76"/>
      <c r="CB41" s="76"/>
      <c r="CC41" s="76"/>
      <c r="CD41" s="76"/>
      <c r="CE41" s="76"/>
      <c r="CF41" s="76"/>
      <c r="CG41" s="76"/>
      <c r="CH41" s="76"/>
      <c r="CI41" s="76"/>
      <c r="CJ41" s="76"/>
      <c r="CK41" s="76"/>
      <c r="CL41" s="76"/>
      <c r="CM41" s="76"/>
      <c r="CN41" s="76"/>
      <c r="CO41" s="76"/>
      <c r="CP41" s="76"/>
      <c r="CQ41" s="76"/>
      <c r="CR41" s="76"/>
      <c r="CS41" s="76"/>
      <c r="CT41" s="76"/>
      <c r="CU41" s="76"/>
      <c r="CV41" s="76"/>
      <c r="CW41" s="76"/>
      <c r="CX41" s="76"/>
      <c r="CY41" s="76"/>
      <c r="CZ41" s="76"/>
      <c r="DA41" s="76"/>
      <c r="DB41" s="76"/>
      <c r="DC41" s="76"/>
      <c r="DD41" s="76"/>
      <c r="DE41" s="76"/>
      <c r="DF41" s="76"/>
      <c r="DG41" s="76"/>
      <c r="DH41" s="76"/>
      <c r="DI41" s="76"/>
      <c r="DJ41" s="76"/>
      <c r="DK41" s="76"/>
      <c r="DL41" s="76"/>
      <c r="DM41" s="76"/>
      <c r="DN41" s="76"/>
      <c r="DO41" s="76"/>
      <c r="DP41" s="76"/>
      <c r="DQ41" s="76"/>
      <c r="DR41" s="76"/>
      <c r="DS41" s="76"/>
      <c r="DT41" s="76"/>
      <c r="DU41" s="76"/>
      <c r="DV41" s="76"/>
      <c r="DW41" s="76"/>
      <c r="DX41" s="76"/>
      <c r="DY41" s="76"/>
    </row>
    <row r="42" spans="1:129" x14ac:dyDescent="0.3">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76"/>
      <c r="AM42" s="76"/>
      <c r="AN42" s="76"/>
      <c r="AO42" s="76"/>
      <c r="AP42" s="76"/>
      <c r="AQ42" s="76"/>
      <c r="AR42" s="76"/>
      <c r="AS42" s="76"/>
      <c r="AT42" s="76"/>
      <c r="AU42" s="76"/>
      <c r="AV42" s="76"/>
      <c r="AW42" s="76"/>
      <c r="AX42" s="76"/>
      <c r="AY42" s="76"/>
      <c r="AZ42" s="76"/>
      <c r="BA42" s="76"/>
      <c r="BB42" s="76"/>
      <c r="BC42" s="76"/>
      <c r="BD42" s="76"/>
      <c r="BE42" s="76"/>
      <c r="BF42" s="76"/>
      <c r="BG42" s="76"/>
      <c r="BH42" s="76"/>
      <c r="BI42" s="76"/>
      <c r="BJ42" s="76"/>
      <c r="BK42" s="76"/>
      <c r="BL42" s="76"/>
      <c r="BM42" s="76"/>
      <c r="BN42" s="76"/>
      <c r="BO42" s="76"/>
      <c r="BP42" s="76"/>
      <c r="BQ42" s="76"/>
      <c r="BR42" s="76"/>
      <c r="BS42" s="76"/>
      <c r="BT42" s="76"/>
      <c r="BU42" s="76"/>
      <c r="BV42" s="76"/>
      <c r="BW42" s="76"/>
      <c r="BX42" s="76"/>
      <c r="BY42" s="76"/>
      <c r="BZ42" s="76"/>
      <c r="CA42" s="76"/>
      <c r="CB42" s="76"/>
      <c r="CC42" s="76"/>
      <c r="CD42" s="76"/>
      <c r="CE42" s="76"/>
      <c r="CF42" s="76"/>
      <c r="CG42" s="76"/>
      <c r="CH42" s="76"/>
      <c r="CI42" s="76"/>
      <c r="CJ42" s="76"/>
      <c r="CK42" s="76"/>
      <c r="CL42" s="76"/>
      <c r="CM42" s="76"/>
      <c r="CN42" s="76"/>
      <c r="CO42" s="76"/>
      <c r="CP42" s="76"/>
      <c r="CQ42" s="76"/>
      <c r="CR42" s="76"/>
      <c r="CS42" s="76"/>
      <c r="CT42" s="76"/>
      <c r="CU42" s="76"/>
      <c r="CV42" s="76"/>
      <c r="CW42" s="76"/>
      <c r="CX42" s="76"/>
      <c r="CY42" s="76"/>
      <c r="CZ42" s="76"/>
      <c r="DA42" s="76"/>
      <c r="DB42" s="76"/>
      <c r="DC42" s="76"/>
      <c r="DD42" s="76"/>
      <c r="DE42" s="76"/>
      <c r="DF42" s="76"/>
      <c r="DG42" s="76"/>
      <c r="DH42" s="76"/>
      <c r="DI42" s="76"/>
      <c r="DJ42" s="76"/>
      <c r="DK42" s="76"/>
      <c r="DL42" s="76"/>
      <c r="DM42" s="76"/>
      <c r="DN42" s="76"/>
      <c r="DO42" s="76"/>
      <c r="DP42" s="76"/>
      <c r="DQ42" s="76"/>
      <c r="DR42" s="76"/>
      <c r="DS42" s="76"/>
      <c r="DT42" s="76"/>
      <c r="DU42" s="76"/>
      <c r="DV42" s="76"/>
      <c r="DW42" s="76"/>
      <c r="DX42" s="76"/>
      <c r="DY42" s="76"/>
    </row>
    <row r="43" spans="1:129" x14ac:dyDescent="0.3">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c r="CA43" s="76"/>
      <c r="CB43" s="76"/>
      <c r="CC43" s="76"/>
      <c r="CD43" s="76"/>
      <c r="CE43" s="76"/>
      <c r="CF43" s="76"/>
      <c r="CG43" s="76"/>
      <c r="CH43" s="76"/>
      <c r="CI43" s="76"/>
      <c r="CJ43" s="76"/>
      <c r="CK43" s="76"/>
      <c r="CL43" s="76"/>
      <c r="CM43" s="76"/>
      <c r="CN43" s="76"/>
      <c r="CO43" s="76"/>
      <c r="CP43" s="76"/>
      <c r="CQ43" s="76"/>
      <c r="CR43" s="76"/>
      <c r="CS43" s="76"/>
      <c r="CT43" s="76"/>
      <c r="CU43" s="76"/>
      <c r="CV43" s="76"/>
      <c r="CW43" s="76"/>
      <c r="CX43" s="76"/>
      <c r="CY43" s="76"/>
      <c r="CZ43" s="76"/>
      <c r="DA43" s="76"/>
      <c r="DB43" s="76"/>
      <c r="DC43" s="76"/>
      <c r="DD43" s="76"/>
      <c r="DE43" s="76"/>
      <c r="DF43" s="76"/>
      <c r="DG43" s="76"/>
      <c r="DH43" s="76"/>
      <c r="DI43" s="76"/>
      <c r="DJ43" s="76"/>
      <c r="DK43" s="76"/>
      <c r="DL43" s="76"/>
      <c r="DM43" s="76"/>
      <c r="DN43" s="76"/>
      <c r="DO43" s="76"/>
      <c r="DP43" s="76"/>
      <c r="DQ43" s="76"/>
      <c r="DR43" s="76"/>
      <c r="DS43" s="76"/>
      <c r="DT43" s="76"/>
      <c r="DU43" s="76"/>
      <c r="DV43" s="76"/>
      <c r="DW43" s="76"/>
      <c r="DX43" s="76"/>
      <c r="DY43" s="76"/>
    </row>
    <row r="44" spans="1:129" x14ac:dyDescent="0.3">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76"/>
      <c r="AM44" s="76"/>
      <c r="AN44" s="76"/>
      <c r="AO44" s="76"/>
      <c r="AP44" s="76"/>
      <c r="AQ44" s="76"/>
      <c r="AR44" s="76"/>
      <c r="AS44" s="76"/>
      <c r="AT44" s="76"/>
      <c r="AU44" s="76"/>
      <c r="AV44" s="76"/>
      <c r="AW44" s="76"/>
      <c r="AX44" s="76"/>
      <c r="AY44" s="76"/>
      <c r="AZ44" s="76"/>
      <c r="BA44" s="76"/>
      <c r="BB44" s="76"/>
      <c r="BC44" s="76"/>
      <c r="BD44" s="76"/>
      <c r="BE44" s="76"/>
      <c r="BF44" s="76"/>
      <c r="BG44" s="76"/>
      <c r="BH44" s="76"/>
      <c r="BI44" s="76"/>
      <c r="BJ44" s="76"/>
      <c r="BK44" s="76"/>
      <c r="BL44" s="76"/>
      <c r="BM44" s="76"/>
      <c r="BN44" s="76"/>
      <c r="BO44" s="76"/>
      <c r="BP44" s="76"/>
      <c r="BQ44" s="76"/>
      <c r="BR44" s="76"/>
      <c r="BS44" s="76"/>
      <c r="BT44" s="76"/>
      <c r="BU44" s="76"/>
      <c r="BV44" s="76"/>
      <c r="BW44" s="76"/>
      <c r="BX44" s="76"/>
      <c r="BY44" s="76"/>
      <c r="BZ44" s="76"/>
      <c r="CA44" s="76"/>
      <c r="CB44" s="76"/>
      <c r="CC44" s="76"/>
      <c r="CD44" s="76"/>
      <c r="CE44" s="76"/>
      <c r="CF44" s="76"/>
      <c r="CG44" s="76"/>
      <c r="CH44" s="76"/>
      <c r="CI44" s="76"/>
      <c r="CJ44" s="76"/>
      <c r="CK44" s="76"/>
      <c r="CL44" s="76"/>
      <c r="CM44" s="76"/>
      <c r="CN44" s="76"/>
      <c r="CO44" s="76"/>
      <c r="CP44" s="76"/>
      <c r="CQ44" s="76"/>
      <c r="CR44" s="76"/>
      <c r="CS44" s="76"/>
      <c r="CT44" s="76"/>
      <c r="CU44" s="76"/>
      <c r="CV44" s="76"/>
      <c r="CW44" s="76"/>
      <c r="CX44" s="76"/>
      <c r="CY44" s="76"/>
      <c r="CZ44" s="76"/>
      <c r="DA44" s="76"/>
      <c r="DB44" s="76"/>
      <c r="DC44" s="76"/>
      <c r="DD44" s="76"/>
      <c r="DE44" s="76"/>
      <c r="DF44" s="76"/>
      <c r="DG44" s="76"/>
      <c r="DH44" s="76"/>
      <c r="DI44" s="76"/>
      <c r="DJ44" s="76"/>
      <c r="DK44" s="76"/>
      <c r="DL44" s="76"/>
      <c r="DM44" s="76"/>
      <c r="DN44" s="76"/>
      <c r="DO44" s="76"/>
      <c r="DP44" s="76"/>
      <c r="DQ44" s="76"/>
      <c r="DR44" s="76"/>
      <c r="DS44" s="76"/>
      <c r="DT44" s="76"/>
      <c r="DU44" s="76"/>
      <c r="DV44" s="76"/>
      <c r="DW44" s="76"/>
      <c r="DX44" s="76"/>
      <c r="DY44" s="76"/>
    </row>
    <row r="45" spans="1:129" x14ac:dyDescent="0.3">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76"/>
      <c r="AM45" s="76"/>
      <c r="AN45" s="76"/>
      <c r="AO45" s="76"/>
      <c r="AP45" s="76"/>
      <c r="AQ45" s="76"/>
      <c r="AR45" s="76"/>
      <c r="AS45" s="76"/>
      <c r="AT45" s="76"/>
      <c r="AU45" s="76"/>
      <c r="AV45" s="76"/>
      <c r="AW45" s="76"/>
      <c r="AX45" s="76"/>
      <c r="AY45" s="76"/>
      <c r="AZ45" s="76"/>
      <c r="BA45" s="76"/>
      <c r="BB45" s="76"/>
      <c r="BC45" s="76"/>
      <c r="BD45" s="76"/>
      <c r="BE45" s="76"/>
      <c r="BF45" s="76"/>
      <c r="BG45" s="76"/>
      <c r="BH45" s="76"/>
      <c r="BI45" s="76"/>
      <c r="BJ45" s="76"/>
      <c r="BK45" s="76"/>
      <c r="BL45" s="76"/>
      <c r="BM45" s="76"/>
      <c r="BN45" s="76"/>
      <c r="BO45" s="76"/>
      <c r="BP45" s="76"/>
      <c r="BQ45" s="76"/>
      <c r="BR45" s="76"/>
      <c r="BS45" s="76"/>
      <c r="BT45" s="76"/>
      <c r="BU45" s="76"/>
      <c r="BV45" s="76"/>
      <c r="BW45" s="76"/>
      <c r="BX45" s="76"/>
      <c r="BY45" s="76"/>
      <c r="BZ45" s="76"/>
      <c r="CA45" s="76"/>
      <c r="CB45" s="76"/>
      <c r="CC45" s="76"/>
      <c r="CD45" s="76"/>
      <c r="CE45" s="76"/>
      <c r="CF45" s="76"/>
      <c r="CG45" s="76"/>
      <c r="CH45" s="76"/>
      <c r="CI45" s="76"/>
      <c r="CJ45" s="76"/>
      <c r="CK45" s="76"/>
      <c r="CL45" s="76"/>
      <c r="CM45" s="76"/>
      <c r="CN45" s="76"/>
      <c r="CO45" s="76"/>
      <c r="CP45" s="76"/>
      <c r="CQ45" s="76"/>
      <c r="CR45" s="76"/>
      <c r="CS45" s="76"/>
      <c r="CT45" s="76"/>
      <c r="CU45" s="76"/>
      <c r="CV45" s="76"/>
      <c r="CW45" s="76"/>
      <c r="CX45" s="76"/>
      <c r="CY45" s="76"/>
      <c r="CZ45" s="76"/>
      <c r="DA45" s="76"/>
      <c r="DB45" s="76"/>
      <c r="DC45" s="76"/>
      <c r="DD45" s="76"/>
      <c r="DE45" s="76"/>
      <c r="DF45" s="76"/>
      <c r="DG45" s="76"/>
      <c r="DH45" s="76"/>
      <c r="DI45" s="76"/>
      <c r="DJ45" s="76"/>
      <c r="DK45" s="76"/>
      <c r="DL45" s="76"/>
      <c r="DM45" s="76"/>
      <c r="DN45" s="76"/>
      <c r="DO45" s="76"/>
      <c r="DP45" s="76"/>
      <c r="DQ45" s="76"/>
      <c r="DR45" s="76"/>
      <c r="DS45" s="76"/>
      <c r="DT45" s="76"/>
      <c r="DU45" s="76"/>
      <c r="DV45" s="76"/>
      <c r="DW45" s="76"/>
      <c r="DX45" s="76"/>
      <c r="DY45" s="76"/>
    </row>
    <row r="46" spans="1:129" x14ac:dyDescent="0.3">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76"/>
      <c r="AI46" s="76"/>
      <c r="AJ46" s="76"/>
      <c r="AK46" s="76"/>
      <c r="AL46" s="76"/>
      <c r="AM46" s="76"/>
      <c r="AN46" s="76"/>
      <c r="AO46" s="76"/>
      <c r="AP46" s="76"/>
      <c r="AQ46" s="76"/>
      <c r="AR46" s="76"/>
      <c r="AS46" s="76"/>
      <c r="AT46" s="76"/>
      <c r="AU46" s="76"/>
      <c r="AV46" s="76"/>
      <c r="AW46" s="76"/>
      <c r="AX46" s="76"/>
      <c r="AY46" s="76"/>
      <c r="AZ46" s="76"/>
      <c r="BA46" s="76"/>
      <c r="BB46" s="76"/>
      <c r="BC46" s="76"/>
      <c r="BD46" s="76"/>
      <c r="BE46" s="76"/>
      <c r="BF46" s="76"/>
      <c r="BG46" s="76"/>
      <c r="BH46" s="76"/>
      <c r="BI46" s="76"/>
      <c r="BJ46" s="76"/>
      <c r="BK46" s="76"/>
      <c r="BL46" s="76"/>
      <c r="BM46" s="76"/>
      <c r="BN46" s="76"/>
      <c r="BO46" s="76"/>
      <c r="BP46" s="76"/>
      <c r="BQ46" s="76"/>
      <c r="BR46" s="76"/>
      <c r="BS46" s="76"/>
      <c r="BT46" s="76"/>
      <c r="BU46" s="76"/>
      <c r="BV46" s="76"/>
      <c r="BW46" s="76"/>
      <c r="BX46" s="76"/>
      <c r="BY46" s="76"/>
      <c r="BZ46" s="76"/>
      <c r="CA46" s="76"/>
      <c r="CB46" s="76"/>
      <c r="CC46" s="76"/>
      <c r="CD46" s="76"/>
      <c r="CE46" s="76"/>
      <c r="CF46" s="76"/>
      <c r="CG46" s="76"/>
      <c r="CH46" s="76"/>
      <c r="CI46" s="76"/>
      <c r="CJ46" s="76"/>
      <c r="CK46" s="76"/>
      <c r="CL46" s="76"/>
      <c r="CM46" s="76"/>
      <c r="CN46" s="76"/>
      <c r="CO46" s="76"/>
      <c r="CP46" s="76"/>
      <c r="CQ46" s="76"/>
      <c r="CR46" s="76"/>
      <c r="CS46" s="76"/>
      <c r="CT46" s="76"/>
      <c r="CU46" s="76"/>
      <c r="CV46" s="76"/>
      <c r="CW46" s="76"/>
      <c r="CX46" s="76"/>
      <c r="CY46" s="76"/>
      <c r="CZ46" s="76"/>
      <c r="DA46" s="76"/>
      <c r="DB46" s="76"/>
      <c r="DC46" s="76"/>
      <c r="DD46" s="76"/>
      <c r="DE46" s="76"/>
      <c r="DF46" s="76"/>
      <c r="DG46" s="76"/>
      <c r="DH46" s="76"/>
      <c r="DI46" s="76"/>
      <c r="DJ46" s="76"/>
      <c r="DK46" s="76"/>
      <c r="DL46" s="76"/>
      <c r="DM46" s="76"/>
      <c r="DN46" s="76"/>
      <c r="DO46" s="76"/>
      <c r="DP46" s="76"/>
      <c r="DQ46" s="76"/>
      <c r="DR46" s="76"/>
      <c r="DS46" s="76"/>
      <c r="DT46" s="76"/>
      <c r="DU46" s="76"/>
      <c r="DV46" s="76"/>
      <c r="DW46" s="76"/>
      <c r="DX46" s="76"/>
      <c r="DY46" s="76"/>
    </row>
    <row r="47" spans="1:129" x14ac:dyDescent="0.3">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76"/>
      <c r="AI47" s="76"/>
      <c r="AJ47" s="76"/>
      <c r="AK47" s="76"/>
      <c r="AL47" s="76"/>
      <c r="AM47" s="76"/>
      <c r="AN47" s="76"/>
      <c r="AO47" s="76"/>
      <c r="AP47" s="76"/>
      <c r="AQ47" s="76"/>
      <c r="AR47" s="76"/>
      <c r="AS47" s="76"/>
      <c r="AT47" s="76"/>
      <c r="AU47" s="76"/>
      <c r="AV47" s="76"/>
      <c r="AW47" s="76"/>
      <c r="AX47" s="76"/>
      <c r="AY47" s="76"/>
      <c r="AZ47" s="76"/>
      <c r="BA47" s="76"/>
      <c r="BB47" s="76"/>
      <c r="BC47" s="76"/>
      <c r="BD47" s="76"/>
      <c r="BE47" s="76"/>
      <c r="BF47" s="76"/>
      <c r="BG47" s="76"/>
      <c r="BH47" s="76"/>
      <c r="BI47" s="76"/>
      <c r="BJ47" s="76"/>
      <c r="BK47" s="76"/>
      <c r="BL47" s="76"/>
      <c r="BM47" s="76"/>
      <c r="BN47" s="76"/>
      <c r="BO47" s="76"/>
      <c r="BP47" s="76"/>
      <c r="BQ47" s="76"/>
      <c r="BR47" s="76"/>
      <c r="BS47" s="76"/>
      <c r="BT47" s="76"/>
      <c r="BU47" s="76"/>
      <c r="BV47" s="76"/>
      <c r="BW47" s="76"/>
      <c r="BX47" s="76"/>
      <c r="BY47" s="76"/>
      <c r="BZ47" s="76"/>
      <c r="CA47" s="76"/>
      <c r="CB47" s="76"/>
      <c r="CC47" s="76"/>
      <c r="CD47" s="76"/>
      <c r="CE47" s="76"/>
      <c r="CF47" s="76"/>
      <c r="CG47" s="76"/>
      <c r="CH47" s="76"/>
      <c r="CI47" s="76"/>
      <c r="CJ47" s="76"/>
      <c r="CK47" s="76"/>
      <c r="CL47" s="76"/>
      <c r="CM47" s="76"/>
      <c r="CN47" s="76"/>
      <c r="CO47" s="76"/>
      <c r="CP47" s="76"/>
      <c r="CQ47" s="76"/>
      <c r="CR47" s="76"/>
      <c r="CS47" s="76"/>
      <c r="CT47" s="76"/>
      <c r="CU47" s="76"/>
      <c r="CV47" s="76"/>
      <c r="CW47" s="76"/>
      <c r="CX47" s="76"/>
      <c r="CY47" s="76"/>
      <c r="CZ47" s="76"/>
      <c r="DA47" s="76"/>
      <c r="DB47" s="76"/>
      <c r="DC47" s="76"/>
      <c r="DD47" s="76"/>
      <c r="DE47" s="76"/>
      <c r="DF47" s="76"/>
      <c r="DG47" s="76"/>
      <c r="DH47" s="76"/>
      <c r="DI47" s="76"/>
      <c r="DJ47" s="76"/>
      <c r="DK47" s="76"/>
      <c r="DL47" s="76"/>
      <c r="DM47" s="76"/>
      <c r="DN47" s="76"/>
      <c r="DO47" s="76"/>
      <c r="DP47" s="76"/>
      <c r="DQ47" s="76"/>
      <c r="DR47" s="76"/>
      <c r="DS47" s="76"/>
      <c r="DT47" s="76"/>
      <c r="DU47" s="76"/>
      <c r="DV47" s="76"/>
      <c r="DW47" s="76"/>
      <c r="DX47" s="76"/>
      <c r="DY47" s="76"/>
    </row>
    <row r="48" spans="1:129" x14ac:dyDescent="0.3">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c r="AK48" s="76"/>
      <c r="AL48" s="76"/>
      <c r="AM48" s="76"/>
      <c r="AN48" s="76"/>
      <c r="AO48" s="76"/>
      <c r="AP48" s="76"/>
      <c r="AQ48" s="76"/>
      <c r="AR48" s="76"/>
      <c r="AS48" s="76"/>
      <c r="AT48" s="76"/>
      <c r="AU48" s="76"/>
      <c r="AV48" s="76"/>
      <c r="AW48" s="76"/>
      <c r="AX48" s="76"/>
      <c r="AY48" s="76"/>
      <c r="AZ48" s="76"/>
      <c r="BA48" s="76"/>
      <c r="BB48" s="76"/>
      <c r="BC48" s="76"/>
      <c r="BD48" s="76"/>
      <c r="BE48" s="76"/>
      <c r="BF48" s="76"/>
      <c r="BG48" s="76"/>
      <c r="BH48" s="76"/>
      <c r="BI48" s="76"/>
      <c r="BJ48" s="76"/>
      <c r="BK48" s="76"/>
      <c r="BL48" s="76"/>
      <c r="BM48" s="76"/>
      <c r="BN48" s="76"/>
      <c r="BO48" s="76"/>
      <c r="BP48" s="76"/>
      <c r="BQ48" s="76"/>
      <c r="BR48" s="76"/>
      <c r="BS48" s="76"/>
      <c r="BT48" s="76"/>
      <c r="BU48" s="76"/>
      <c r="BV48" s="76"/>
      <c r="BW48" s="76"/>
      <c r="BX48" s="76"/>
      <c r="BY48" s="76"/>
      <c r="BZ48" s="76"/>
      <c r="CA48" s="76"/>
      <c r="CB48" s="76"/>
      <c r="CC48" s="76"/>
      <c r="CD48" s="76"/>
      <c r="CE48" s="76"/>
      <c r="CF48" s="76"/>
      <c r="CG48" s="76"/>
      <c r="CH48" s="76"/>
      <c r="CI48" s="76"/>
      <c r="CJ48" s="76"/>
      <c r="CK48" s="76"/>
      <c r="CL48" s="76"/>
      <c r="CM48" s="76"/>
      <c r="CN48" s="76"/>
      <c r="CO48" s="76"/>
      <c r="CP48" s="76"/>
      <c r="CQ48" s="76"/>
      <c r="CR48" s="76"/>
      <c r="CS48" s="76"/>
      <c r="CT48" s="76"/>
      <c r="CU48" s="76"/>
      <c r="CV48" s="76"/>
      <c r="CW48" s="76"/>
      <c r="CX48" s="76"/>
      <c r="CY48" s="76"/>
      <c r="CZ48" s="76"/>
      <c r="DA48" s="76"/>
      <c r="DB48" s="76"/>
      <c r="DC48" s="76"/>
      <c r="DD48" s="76"/>
      <c r="DE48" s="76"/>
      <c r="DF48" s="76"/>
      <c r="DG48" s="76"/>
      <c r="DH48" s="76"/>
      <c r="DI48" s="76"/>
      <c r="DJ48" s="76"/>
      <c r="DK48" s="76"/>
      <c r="DL48" s="76"/>
      <c r="DM48" s="76"/>
      <c r="DN48" s="76"/>
      <c r="DO48" s="76"/>
      <c r="DP48" s="76"/>
      <c r="DQ48" s="76"/>
      <c r="DR48" s="76"/>
      <c r="DS48" s="76"/>
      <c r="DT48" s="76"/>
      <c r="DU48" s="76"/>
      <c r="DV48" s="76"/>
      <c r="DW48" s="76"/>
      <c r="DX48" s="76"/>
      <c r="DY48" s="76"/>
    </row>
    <row r="49" spans="1:129" x14ac:dyDescent="0.3">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c r="BK49" s="76"/>
      <c r="BL49" s="76"/>
      <c r="BM49" s="76"/>
      <c r="BN49" s="76"/>
      <c r="BO49" s="76"/>
      <c r="BP49" s="76"/>
      <c r="BQ49" s="76"/>
      <c r="BR49" s="76"/>
      <c r="BS49" s="76"/>
      <c r="BT49" s="76"/>
      <c r="BU49" s="76"/>
      <c r="BV49" s="76"/>
      <c r="BW49" s="76"/>
      <c r="BX49" s="76"/>
      <c r="BY49" s="76"/>
      <c r="BZ49" s="76"/>
      <c r="CA49" s="76"/>
      <c r="CB49" s="76"/>
      <c r="CC49" s="76"/>
      <c r="CD49" s="76"/>
      <c r="CE49" s="76"/>
      <c r="CF49" s="76"/>
      <c r="CG49" s="76"/>
      <c r="CH49" s="76"/>
      <c r="CI49" s="76"/>
      <c r="CJ49" s="76"/>
      <c r="CK49" s="76"/>
      <c r="CL49" s="76"/>
      <c r="CM49" s="76"/>
      <c r="CN49" s="76"/>
      <c r="CO49" s="76"/>
      <c r="CP49" s="76"/>
      <c r="CQ49" s="76"/>
      <c r="CR49" s="76"/>
      <c r="CS49" s="76"/>
      <c r="CT49" s="76"/>
      <c r="CU49" s="76"/>
      <c r="CV49" s="76"/>
      <c r="CW49" s="76"/>
      <c r="CX49" s="76"/>
      <c r="CY49" s="76"/>
      <c r="CZ49" s="76"/>
      <c r="DA49" s="76"/>
      <c r="DB49" s="76"/>
      <c r="DC49" s="76"/>
      <c r="DD49" s="76"/>
      <c r="DE49" s="76"/>
      <c r="DF49" s="76"/>
      <c r="DG49" s="76"/>
      <c r="DH49" s="76"/>
      <c r="DI49" s="76"/>
      <c r="DJ49" s="76"/>
      <c r="DK49" s="76"/>
      <c r="DL49" s="76"/>
      <c r="DM49" s="76"/>
      <c r="DN49" s="76"/>
      <c r="DO49" s="76"/>
      <c r="DP49" s="76"/>
      <c r="DQ49" s="76"/>
      <c r="DR49" s="76"/>
      <c r="DS49" s="76"/>
      <c r="DT49" s="76"/>
      <c r="DU49" s="76"/>
      <c r="DV49" s="76"/>
      <c r="DW49" s="76"/>
      <c r="DX49" s="76"/>
      <c r="DY49" s="76"/>
    </row>
    <row r="50" spans="1:129" x14ac:dyDescent="0.3">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c r="BC50" s="76"/>
      <c r="BD50" s="76"/>
      <c r="BE50" s="76"/>
      <c r="BF50" s="76"/>
      <c r="BG50" s="76"/>
      <c r="BH50" s="76"/>
      <c r="BI50" s="76"/>
      <c r="BJ50" s="76"/>
      <c r="BK50" s="76"/>
      <c r="BL50" s="76"/>
      <c r="BM50" s="76"/>
      <c r="BN50" s="76"/>
      <c r="BO50" s="76"/>
      <c r="BP50" s="76"/>
      <c r="BQ50" s="76"/>
      <c r="BR50" s="76"/>
      <c r="BS50" s="76"/>
      <c r="BT50" s="76"/>
      <c r="BU50" s="76"/>
      <c r="BV50" s="76"/>
      <c r="BW50" s="76"/>
      <c r="BX50" s="76"/>
      <c r="BY50" s="76"/>
      <c r="BZ50" s="76"/>
      <c r="CA50" s="76"/>
      <c r="CB50" s="76"/>
      <c r="CC50" s="76"/>
      <c r="CD50" s="76"/>
      <c r="CE50" s="76"/>
      <c r="CF50" s="76"/>
      <c r="CG50" s="76"/>
      <c r="CH50" s="76"/>
      <c r="CI50" s="76"/>
      <c r="CJ50" s="76"/>
      <c r="CK50" s="76"/>
      <c r="CL50" s="76"/>
      <c r="CM50" s="76"/>
      <c r="CN50" s="76"/>
      <c r="CO50" s="76"/>
      <c r="CP50" s="76"/>
      <c r="CQ50" s="76"/>
      <c r="CR50" s="76"/>
      <c r="CS50" s="76"/>
      <c r="CT50" s="76"/>
      <c r="CU50" s="76"/>
      <c r="CV50" s="76"/>
      <c r="CW50" s="76"/>
      <c r="CX50" s="76"/>
      <c r="CY50" s="76"/>
      <c r="CZ50" s="76"/>
      <c r="DA50" s="76"/>
      <c r="DB50" s="76"/>
      <c r="DC50" s="76"/>
      <c r="DD50" s="76"/>
      <c r="DE50" s="76"/>
      <c r="DF50" s="76"/>
      <c r="DG50" s="76"/>
      <c r="DH50" s="76"/>
      <c r="DI50" s="76"/>
      <c r="DJ50" s="76"/>
      <c r="DK50" s="76"/>
      <c r="DL50" s="76"/>
      <c r="DM50" s="76"/>
      <c r="DN50" s="76"/>
      <c r="DO50" s="76"/>
      <c r="DP50" s="76"/>
      <c r="DQ50" s="76"/>
      <c r="DR50" s="76"/>
      <c r="DS50" s="76"/>
      <c r="DT50" s="76"/>
      <c r="DU50" s="76"/>
      <c r="DV50" s="76"/>
      <c r="DW50" s="76"/>
      <c r="DX50" s="76"/>
      <c r="DY50" s="76"/>
    </row>
    <row r="51" spans="1:129" x14ac:dyDescent="0.3">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c r="BD51" s="76"/>
      <c r="BE51" s="76"/>
      <c r="BF51" s="76"/>
      <c r="BG51" s="76"/>
      <c r="BH51" s="76"/>
      <c r="BI51" s="76"/>
      <c r="BJ51" s="76"/>
      <c r="BK51" s="76"/>
      <c r="BL51" s="76"/>
      <c r="BM51" s="76"/>
      <c r="BN51" s="76"/>
      <c r="BO51" s="76"/>
      <c r="BP51" s="76"/>
      <c r="BQ51" s="76"/>
      <c r="BR51" s="76"/>
      <c r="BS51" s="76"/>
      <c r="BT51" s="76"/>
      <c r="BU51" s="76"/>
      <c r="BV51" s="76"/>
      <c r="BW51" s="76"/>
      <c r="BX51" s="76"/>
      <c r="BY51" s="76"/>
      <c r="BZ51" s="76"/>
      <c r="CA51" s="76"/>
      <c r="CB51" s="76"/>
      <c r="CC51" s="76"/>
      <c r="CD51" s="76"/>
      <c r="CE51" s="76"/>
      <c r="CF51" s="76"/>
      <c r="CG51" s="76"/>
      <c r="CH51" s="76"/>
      <c r="CI51" s="76"/>
      <c r="CJ51" s="76"/>
      <c r="CK51" s="76"/>
      <c r="CL51" s="76"/>
      <c r="CM51" s="76"/>
      <c r="CN51" s="76"/>
      <c r="CO51" s="76"/>
      <c r="CP51" s="76"/>
      <c r="CQ51" s="76"/>
      <c r="CR51" s="76"/>
      <c r="CS51" s="76"/>
      <c r="CT51" s="76"/>
      <c r="CU51" s="76"/>
      <c r="CV51" s="76"/>
      <c r="CW51" s="76"/>
      <c r="CX51" s="76"/>
      <c r="CY51" s="76"/>
      <c r="CZ51" s="76"/>
      <c r="DA51" s="76"/>
      <c r="DB51" s="76"/>
      <c r="DC51" s="76"/>
      <c r="DD51" s="76"/>
      <c r="DE51" s="76"/>
      <c r="DF51" s="76"/>
      <c r="DG51" s="76"/>
      <c r="DH51" s="76"/>
      <c r="DI51" s="76"/>
      <c r="DJ51" s="76"/>
      <c r="DK51" s="76"/>
      <c r="DL51" s="76"/>
      <c r="DM51" s="76"/>
      <c r="DN51" s="76"/>
      <c r="DO51" s="76"/>
      <c r="DP51" s="76"/>
      <c r="DQ51" s="76"/>
      <c r="DR51" s="76"/>
      <c r="DS51" s="76"/>
      <c r="DT51" s="76"/>
      <c r="DU51" s="76"/>
      <c r="DV51" s="76"/>
      <c r="DW51" s="76"/>
      <c r="DX51" s="76"/>
      <c r="DY51" s="76"/>
    </row>
    <row r="52" spans="1:129" x14ac:dyDescent="0.3">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c r="BD52" s="76"/>
      <c r="BE52" s="76"/>
      <c r="BF52" s="76"/>
      <c r="BG52" s="76"/>
      <c r="BH52" s="76"/>
      <c r="BI52" s="76"/>
      <c r="BJ52" s="76"/>
      <c r="BK52" s="76"/>
      <c r="BL52" s="76"/>
      <c r="BM52" s="76"/>
      <c r="BN52" s="76"/>
      <c r="BO52" s="76"/>
      <c r="BP52" s="76"/>
      <c r="BQ52" s="76"/>
      <c r="BR52" s="76"/>
      <c r="BS52" s="76"/>
      <c r="BT52" s="76"/>
      <c r="BU52" s="76"/>
      <c r="BV52" s="76"/>
      <c r="BW52" s="76"/>
      <c r="BX52" s="76"/>
      <c r="BY52" s="76"/>
      <c r="BZ52" s="76"/>
      <c r="CA52" s="76"/>
      <c r="CB52" s="76"/>
      <c r="CC52" s="76"/>
      <c r="CD52" s="76"/>
      <c r="CE52" s="76"/>
      <c r="CF52" s="76"/>
      <c r="CG52" s="76"/>
      <c r="CH52" s="76"/>
      <c r="CI52" s="76"/>
      <c r="CJ52" s="76"/>
      <c r="CK52" s="76"/>
      <c r="CL52" s="76"/>
      <c r="CM52" s="76"/>
      <c r="CN52" s="76"/>
      <c r="CO52" s="76"/>
      <c r="CP52" s="76"/>
      <c r="CQ52" s="76"/>
      <c r="CR52" s="76"/>
      <c r="CS52" s="76"/>
      <c r="CT52" s="76"/>
      <c r="CU52" s="76"/>
      <c r="CV52" s="76"/>
      <c r="CW52" s="76"/>
      <c r="CX52" s="76"/>
      <c r="CY52" s="76"/>
      <c r="CZ52" s="76"/>
      <c r="DA52" s="76"/>
      <c r="DB52" s="76"/>
      <c r="DC52" s="76"/>
      <c r="DD52" s="76"/>
      <c r="DE52" s="76"/>
      <c r="DF52" s="76"/>
      <c r="DG52" s="76"/>
      <c r="DH52" s="76"/>
      <c r="DI52" s="76"/>
      <c r="DJ52" s="76"/>
      <c r="DK52" s="76"/>
      <c r="DL52" s="76"/>
      <c r="DM52" s="76"/>
      <c r="DN52" s="76"/>
      <c r="DO52" s="76"/>
      <c r="DP52" s="76"/>
      <c r="DQ52" s="76"/>
      <c r="DR52" s="76"/>
      <c r="DS52" s="76"/>
      <c r="DT52" s="76"/>
      <c r="DU52" s="76"/>
      <c r="DV52" s="76"/>
      <c r="DW52" s="76"/>
      <c r="DX52" s="76"/>
      <c r="DY52" s="76"/>
    </row>
    <row r="53" spans="1:129" x14ac:dyDescent="0.3">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c r="BK53" s="76"/>
      <c r="BL53" s="76"/>
      <c r="BM53" s="76"/>
      <c r="BN53" s="76"/>
      <c r="BO53" s="76"/>
      <c r="BP53" s="76"/>
      <c r="BQ53" s="76"/>
      <c r="BR53" s="76"/>
      <c r="BS53" s="76"/>
      <c r="BT53" s="76"/>
      <c r="BU53" s="76"/>
      <c r="BV53" s="76"/>
      <c r="BW53" s="76"/>
      <c r="BX53" s="76"/>
      <c r="BY53" s="76"/>
      <c r="BZ53" s="76"/>
      <c r="CA53" s="76"/>
      <c r="CB53" s="76"/>
      <c r="CC53" s="76"/>
      <c r="CD53" s="76"/>
      <c r="CE53" s="76"/>
      <c r="CF53" s="76"/>
      <c r="CG53" s="76"/>
      <c r="CH53" s="76"/>
      <c r="CI53" s="76"/>
      <c r="CJ53" s="76"/>
      <c r="CK53" s="76"/>
      <c r="CL53" s="76"/>
      <c r="CM53" s="76"/>
      <c r="CN53" s="76"/>
      <c r="CO53" s="76"/>
      <c r="CP53" s="76"/>
      <c r="CQ53" s="76"/>
      <c r="CR53" s="76"/>
      <c r="CS53" s="76"/>
      <c r="CT53" s="76"/>
      <c r="CU53" s="76"/>
      <c r="CV53" s="76"/>
      <c r="CW53" s="76"/>
      <c r="CX53" s="76"/>
      <c r="CY53" s="76"/>
      <c r="CZ53" s="76"/>
      <c r="DA53" s="76"/>
      <c r="DB53" s="76"/>
      <c r="DC53" s="76"/>
      <c r="DD53" s="76"/>
      <c r="DE53" s="76"/>
      <c r="DF53" s="76"/>
      <c r="DG53" s="76"/>
      <c r="DH53" s="76"/>
      <c r="DI53" s="76"/>
      <c r="DJ53" s="76"/>
      <c r="DK53" s="76"/>
      <c r="DL53" s="76"/>
      <c r="DM53" s="76"/>
      <c r="DN53" s="76"/>
      <c r="DO53" s="76"/>
      <c r="DP53" s="76"/>
      <c r="DQ53" s="76"/>
      <c r="DR53" s="76"/>
      <c r="DS53" s="76"/>
      <c r="DT53" s="76"/>
      <c r="DU53" s="76"/>
      <c r="DV53" s="76"/>
      <c r="DW53" s="76"/>
      <c r="DX53" s="76"/>
      <c r="DY53" s="76"/>
    </row>
    <row r="54" spans="1:129" x14ac:dyDescent="0.3">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c r="BE54" s="76"/>
      <c r="BF54" s="76"/>
      <c r="BG54" s="76"/>
      <c r="BH54" s="76"/>
      <c r="BI54" s="76"/>
      <c r="BJ54" s="76"/>
      <c r="BK54" s="76"/>
      <c r="BL54" s="76"/>
      <c r="BM54" s="76"/>
      <c r="BN54" s="76"/>
      <c r="BO54" s="76"/>
      <c r="BP54" s="76"/>
      <c r="BQ54" s="76"/>
      <c r="BR54" s="76"/>
      <c r="BS54" s="76"/>
      <c r="BT54" s="76"/>
      <c r="BU54" s="76"/>
      <c r="BV54" s="76"/>
      <c r="BW54" s="76"/>
      <c r="BX54" s="76"/>
      <c r="BY54" s="76"/>
      <c r="BZ54" s="76"/>
      <c r="CA54" s="76"/>
      <c r="CB54" s="76"/>
      <c r="CC54" s="76"/>
      <c r="CD54" s="76"/>
      <c r="CE54" s="76"/>
      <c r="CF54" s="76"/>
      <c r="CG54" s="76"/>
      <c r="CH54" s="76"/>
      <c r="CI54" s="76"/>
      <c r="CJ54" s="76"/>
      <c r="CK54" s="76"/>
      <c r="CL54" s="76"/>
      <c r="CM54" s="76"/>
      <c r="CN54" s="76"/>
      <c r="CO54" s="76"/>
      <c r="CP54" s="76"/>
      <c r="CQ54" s="76"/>
      <c r="CR54" s="76"/>
      <c r="CS54" s="76"/>
      <c r="CT54" s="76"/>
      <c r="CU54" s="76"/>
      <c r="CV54" s="76"/>
      <c r="CW54" s="76"/>
      <c r="CX54" s="76"/>
      <c r="CY54" s="76"/>
      <c r="CZ54" s="76"/>
      <c r="DA54" s="76"/>
      <c r="DB54" s="76"/>
      <c r="DC54" s="76"/>
      <c r="DD54" s="76"/>
      <c r="DE54" s="76"/>
      <c r="DF54" s="76"/>
      <c r="DG54" s="76"/>
      <c r="DH54" s="76"/>
      <c r="DI54" s="76"/>
      <c r="DJ54" s="76"/>
      <c r="DK54" s="76"/>
      <c r="DL54" s="76"/>
      <c r="DM54" s="76"/>
      <c r="DN54" s="76"/>
      <c r="DO54" s="76"/>
      <c r="DP54" s="76"/>
      <c r="DQ54" s="76"/>
      <c r="DR54" s="76"/>
      <c r="DS54" s="76"/>
      <c r="DT54" s="76"/>
      <c r="DU54" s="76"/>
      <c r="DV54" s="76"/>
      <c r="DW54" s="76"/>
      <c r="DX54" s="76"/>
      <c r="DY54" s="76"/>
    </row>
    <row r="55" spans="1:129" x14ac:dyDescent="0.3">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c r="BK55" s="76"/>
      <c r="BL55" s="76"/>
      <c r="BM55" s="76"/>
      <c r="BN55" s="76"/>
      <c r="BO55" s="76"/>
      <c r="BP55" s="76"/>
      <c r="BQ55" s="76"/>
      <c r="BR55" s="76"/>
      <c r="BS55" s="76"/>
      <c r="BT55" s="76"/>
      <c r="BU55" s="76"/>
      <c r="BV55" s="76"/>
      <c r="BW55" s="76"/>
      <c r="BX55" s="76"/>
      <c r="BY55" s="76"/>
      <c r="BZ55" s="76"/>
      <c r="CA55" s="76"/>
      <c r="CB55" s="76"/>
      <c r="CC55" s="76"/>
      <c r="CD55" s="76"/>
      <c r="CE55" s="76"/>
      <c r="CF55" s="76"/>
      <c r="CG55" s="76"/>
      <c r="CH55" s="76"/>
      <c r="CI55" s="76"/>
      <c r="CJ55" s="76"/>
      <c r="CK55" s="76"/>
      <c r="CL55" s="76"/>
      <c r="CM55" s="76"/>
      <c r="CN55" s="76"/>
      <c r="CO55" s="76"/>
      <c r="CP55" s="76"/>
      <c r="CQ55" s="76"/>
      <c r="CR55" s="76"/>
      <c r="CS55" s="76"/>
      <c r="CT55" s="76"/>
      <c r="CU55" s="76"/>
      <c r="CV55" s="76"/>
      <c r="CW55" s="76"/>
      <c r="CX55" s="76"/>
      <c r="CY55" s="76"/>
      <c r="CZ55" s="76"/>
      <c r="DA55" s="76"/>
      <c r="DB55" s="76"/>
      <c r="DC55" s="76"/>
      <c r="DD55" s="76"/>
      <c r="DE55" s="76"/>
      <c r="DF55" s="76"/>
      <c r="DG55" s="76"/>
      <c r="DH55" s="76"/>
      <c r="DI55" s="76"/>
      <c r="DJ55" s="76"/>
      <c r="DK55" s="76"/>
      <c r="DL55" s="76"/>
      <c r="DM55" s="76"/>
      <c r="DN55" s="76"/>
      <c r="DO55" s="76"/>
      <c r="DP55" s="76"/>
      <c r="DQ55" s="76"/>
      <c r="DR55" s="76"/>
      <c r="DS55" s="76"/>
      <c r="DT55" s="76"/>
      <c r="DU55" s="76"/>
      <c r="DV55" s="76"/>
      <c r="DW55" s="76"/>
      <c r="DX55" s="76"/>
      <c r="DY55" s="76"/>
    </row>
    <row r="56" spans="1:129" x14ac:dyDescent="0.3">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c r="BK56" s="76"/>
      <c r="BL56" s="76"/>
      <c r="BM56" s="76"/>
      <c r="BN56" s="76"/>
      <c r="BO56" s="76"/>
      <c r="BP56" s="76"/>
      <c r="BQ56" s="76"/>
      <c r="BR56" s="76"/>
      <c r="BS56" s="76"/>
      <c r="BT56" s="76"/>
      <c r="BU56" s="76"/>
      <c r="BV56" s="76"/>
      <c r="BW56" s="76"/>
      <c r="BX56" s="76"/>
      <c r="BY56" s="76"/>
      <c r="BZ56" s="76"/>
      <c r="CA56" s="76"/>
      <c r="CB56" s="76"/>
      <c r="CC56" s="76"/>
      <c r="CD56" s="76"/>
      <c r="CE56" s="76"/>
      <c r="CF56" s="76"/>
      <c r="CG56" s="76"/>
      <c r="CH56" s="76"/>
      <c r="CI56" s="76"/>
      <c r="CJ56" s="76"/>
      <c r="CK56" s="76"/>
      <c r="CL56" s="76"/>
      <c r="CM56" s="76"/>
      <c r="CN56" s="76"/>
      <c r="CO56" s="76"/>
      <c r="CP56" s="76"/>
      <c r="CQ56" s="76"/>
      <c r="CR56" s="76"/>
      <c r="CS56" s="76"/>
      <c r="CT56" s="76"/>
      <c r="CU56" s="76"/>
      <c r="CV56" s="76"/>
      <c r="CW56" s="76"/>
      <c r="CX56" s="76"/>
      <c r="CY56" s="76"/>
      <c r="CZ56" s="76"/>
      <c r="DA56" s="76"/>
      <c r="DB56" s="76"/>
      <c r="DC56" s="76"/>
      <c r="DD56" s="76"/>
      <c r="DE56" s="76"/>
      <c r="DF56" s="76"/>
      <c r="DG56" s="76"/>
      <c r="DH56" s="76"/>
      <c r="DI56" s="76"/>
      <c r="DJ56" s="76"/>
      <c r="DK56" s="76"/>
      <c r="DL56" s="76"/>
      <c r="DM56" s="76"/>
      <c r="DN56" s="76"/>
      <c r="DO56" s="76"/>
      <c r="DP56" s="76"/>
      <c r="DQ56" s="76"/>
      <c r="DR56" s="76"/>
      <c r="DS56" s="76"/>
      <c r="DT56" s="76"/>
      <c r="DU56" s="76"/>
      <c r="DV56" s="76"/>
      <c r="DW56" s="76"/>
      <c r="DX56" s="76"/>
      <c r="DY56" s="76"/>
    </row>
    <row r="57" spans="1:129" x14ac:dyDescent="0.3">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6"/>
      <c r="BF57" s="76"/>
      <c r="BG57" s="76"/>
      <c r="BH57" s="76"/>
      <c r="BI57" s="76"/>
      <c r="BJ57" s="76"/>
      <c r="BK57" s="76"/>
      <c r="BL57" s="76"/>
      <c r="BM57" s="76"/>
      <c r="BN57" s="76"/>
      <c r="BO57" s="76"/>
      <c r="BP57" s="76"/>
      <c r="BQ57" s="76"/>
      <c r="BR57" s="76"/>
      <c r="BS57" s="76"/>
      <c r="BT57" s="76"/>
      <c r="BU57" s="76"/>
      <c r="BV57" s="76"/>
      <c r="BW57" s="76"/>
      <c r="BX57" s="76"/>
      <c r="BY57" s="76"/>
      <c r="BZ57" s="76"/>
      <c r="CA57" s="76"/>
      <c r="CB57" s="76"/>
      <c r="CC57" s="76"/>
      <c r="CD57" s="76"/>
      <c r="CE57" s="76"/>
      <c r="CF57" s="76"/>
      <c r="CG57" s="76"/>
      <c r="CH57" s="76"/>
      <c r="CI57" s="76"/>
      <c r="CJ57" s="76"/>
      <c r="CK57" s="76"/>
      <c r="CL57" s="76"/>
      <c r="CM57" s="76"/>
      <c r="CN57" s="76"/>
      <c r="CO57" s="76"/>
      <c r="CP57" s="76"/>
      <c r="CQ57" s="76"/>
      <c r="CR57" s="76"/>
      <c r="CS57" s="76"/>
      <c r="CT57" s="76"/>
      <c r="CU57" s="76"/>
      <c r="CV57" s="76"/>
      <c r="CW57" s="76"/>
      <c r="CX57" s="76"/>
      <c r="CY57" s="76"/>
      <c r="CZ57" s="76"/>
      <c r="DA57" s="76"/>
      <c r="DB57" s="76"/>
      <c r="DC57" s="76"/>
      <c r="DD57" s="76"/>
      <c r="DE57" s="76"/>
      <c r="DF57" s="76"/>
      <c r="DG57" s="76"/>
      <c r="DH57" s="76"/>
      <c r="DI57" s="76"/>
      <c r="DJ57" s="76"/>
      <c r="DK57" s="76"/>
      <c r="DL57" s="76"/>
      <c r="DM57" s="76"/>
      <c r="DN57" s="76"/>
      <c r="DO57" s="76"/>
      <c r="DP57" s="76"/>
      <c r="DQ57" s="76"/>
      <c r="DR57" s="76"/>
      <c r="DS57" s="76"/>
      <c r="DT57" s="76"/>
      <c r="DU57" s="76"/>
      <c r="DV57" s="76"/>
      <c r="DW57" s="76"/>
      <c r="DX57" s="76"/>
      <c r="DY57" s="76"/>
    </row>
    <row r="58" spans="1:129" x14ac:dyDescent="0.3">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6"/>
      <c r="BF58" s="76"/>
      <c r="BG58" s="76"/>
      <c r="BH58" s="76"/>
      <c r="BI58" s="76"/>
      <c r="BJ58" s="76"/>
      <c r="BK58" s="76"/>
      <c r="BL58" s="76"/>
      <c r="BM58" s="76"/>
      <c r="BN58" s="76"/>
      <c r="BO58" s="76"/>
      <c r="BP58" s="76"/>
      <c r="BQ58" s="76"/>
      <c r="BR58" s="76"/>
      <c r="BS58" s="76"/>
      <c r="BT58" s="76"/>
      <c r="BU58" s="76"/>
      <c r="BV58" s="76"/>
      <c r="BW58" s="76"/>
      <c r="BX58" s="76"/>
      <c r="BY58" s="76"/>
      <c r="BZ58" s="76"/>
      <c r="CA58" s="76"/>
      <c r="CB58" s="76"/>
      <c r="CC58" s="76"/>
      <c r="CD58" s="76"/>
      <c r="CE58" s="76"/>
      <c r="CF58" s="76"/>
      <c r="CG58" s="76"/>
      <c r="CH58" s="76"/>
      <c r="CI58" s="76"/>
      <c r="CJ58" s="76"/>
      <c r="CK58" s="76"/>
      <c r="CL58" s="76"/>
      <c r="CM58" s="76"/>
      <c r="CN58" s="76"/>
      <c r="CO58" s="76"/>
      <c r="CP58" s="76"/>
      <c r="CQ58" s="76"/>
      <c r="CR58" s="76"/>
      <c r="CS58" s="76"/>
      <c r="CT58" s="76"/>
      <c r="CU58" s="76"/>
      <c r="CV58" s="76"/>
      <c r="CW58" s="76"/>
      <c r="CX58" s="76"/>
      <c r="CY58" s="76"/>
      <c r="CZ58" s="76"/>
      <c r="DA58" s="76"/>
      <c r="DB58" s="76"/>
      <c r="DC58" s="76"/>
      <c r="DD58" s="76"/>
      <c r="DE58" s="76"/>
      <c r="DF58" s="76"/>
      <c r="DG58" s="76"/>
      <c r="DH58" s="76"/>
      <c r="DI58" s="76"/>
      <c r="DJ58" s="76"/>
      <c r="DK58" s="76"/>
      <c r="DL58" s="76"/>
      <c r="DM58" s="76"/>
      <c r="DN58" s="76"/>
      <c r="DO58" s="76"/>
      <c r="DP58" s="76"/>
      <c r="DQ58" s="76"/>
      <c r="DR58" s="76"/>
      <c r="DS58" s="76"/>
      <c r="DT58" s="76"/>
      <c r="DU58" s="76"/>
      <c r="DV58" s="76"/>
      <c r="DW58" s="76"/>
      <c r="DX58" s="76"/>
      <c r="DY58" s="76"/>
    </row>
    <row r="59" spans="1:129" x14ac:dyDescent="0.3">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6"/>
      <c r="BF59" s="76"/>
      <c r="BG59" s="76"/>
      <c r="BH59" s="76"/>
      <c r="BI59" s="76"/>
      <c r="BJ59" s="76"/>
      <c r="BK59" s="76"/>
      <c r="BL59" s="76"/>
      <c r="BM59" s="76"/>
      <c r="BN59" s="76"/>
      <c r="BO59" s="76"/>
      <c r="BP59" s="76"/>
      <c r="BQ59" s="76"/>
      <c r="BR59" s="76"/>
      <c r="BS59" s="76"/>
      <c r="BT59" s="76"/>
      <c r="BU59" s="76"/>
      <c r="BV59" s="76"/>
      <c r="BW59" s="76"/>
      <c r="BX59" s="76"/>
      <c r="BY59" s="76"/>
      <c r="BZ59" s="76"/>
      <c r="CA59" s="76"/>
      <c r="CB59" s="76"/>
      <c r="CC59" s="76"/>
      <c r="CD59" s="76"/>
      <c r="CE59" s="76"/>
      <c r="CF59" s="76"/>
      <c r="CG59" s="76"/>
      <c r="CH59" s="76"/>
      <c r="CI59" s="76"/>
      <c r="CJ59" s="76"/>
      <c r="CK59" s="76"/>
      <c r="CL59" s="76"/>
      <c r="CM59" s="76"/>
      <c r="CN59" s="76"/>
      <c r="CO59" s="76"/>
      <c r="CP59" s="76"/>
      <c r="CQ59" s="76"/>
      <c r="CR59" s="76"/>
      <c r="CS59" s="76"/>
      <c r="CT59" s="76"/>
      <c r="CU59" s="76"/>
      <c r="CV59" s="76"/>
      <c r="CW59" s="76"/>
      <c r="CX59" s="76"/>
      <c r="CY59" s="76"/>
      <c r="CZ59" s="76"/>
      <c r="DA59" s="76"/>
      <c r="DB59" s="76"/>
      <c r="DC59" s="76"/>
      <c r="DD59" s="76"/>
      <c r="DE59" s="76"/>
      <c r="DF59" s="76"/>
      <c r="DG59" s="76"/>
      <c r="DH59" s="76"/>
      <c r="DI59" s="76"/>
      <c r="DJ59" s="76"/>
      <c r="DK59" s="76"/>
      <c r="DL59" s="76"/>
      <c r="DM59" s="76"/>
      <c r="DN59" s="76"/>
      <c r="DO59" s="76"/>
      <c r="DP59" s="76"/>
      <c r="DQ59" s="76"/>
      <c r="DR59" s="76"/>
      <c r="DS59" s="76"/>
      <c r="DT59" s="76"/>
      <c r="DU59" s="76"/>
      <c r="DV59" s="76"/>
      <c r="DW59" s="76"/>
      <c r="DX59" s="76"/>
      <c r="DY59" s="76"/>
    </row>
    <row r="60" spans="1:129" x14ac:dyDescent="0.3">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c r="BF60" s="76"/>
      <c r="BG60" s="76"/>
      <c r="BH60" s="76"/>
      <c r="BI60" s="76"/>
      <c r="BJ60" s="76"/>
      <c r="BK60" s="76"/>
      <c r="BL60" s="76"/>
      <c r="BM60" s="76"/>
      <c r="BN60" s="76"/>
      <c r="BO60" s="76"/>
      <c r="BP60" s="76"/>
      <c r="BQ60" s="76"/>
      <c r="BR60" s="76"/>
      <c r="BS60" s="76"/>
      <c r="BT60" s="76"/>
      <c r="BU60" s="76"/>
      <c r="BV60" s="76"/>
      <c r="BW60" s="76"/>
      <c r="BX60" s="76"/>
      <c r="BY60" s="76"/>
      <c r="BZ60" s="76"/>
      <c r="CA60" s="76"/>
      <c r="CB60" s="76"/>
      <c r="CC60" s="76"/>
      <c r="CD60" s="76"/>
      <c r="CE60" s="76"/>
      <c r="CF60" s="76"/>
      <c r="CG60" s="76"/>
      <c r="CH60" s="76"/>
      <c r="CI60" s="76"/>
      <c r="CJ60" s="76"/>
      <c r="CK60" s="76"/>
      <c r="CL60" s="76"/>
      <c r="CM60" s="76"/>
      <c r="CN60" s="76"/>
      <c r="CO60" s="76"/>
      <c r="CP60" s="76"/>
      <c r="CQ60" s="76"/>
      <c r="CR60" s="76"/>
      <c r="CS60" s="76"/>
      <c r="CT60" s="76"/>
      <c r="CU60" s="76"/>
      <c r="CV60" s="76"/>
      <c r="CW60" s="76"/>
      <c r="CX60" s="76"/>
      <c r="CY60" s="76"/>
      <c r="CZ60" s="76"/>
      <c r="DA60" s="76"/>
      <c r="DB60" s="76"/>
      <c r="DC60" s="76"/>
      <c r="DD60" s="76"/>
      <c r="DE60" s="76"/>
      <c r="DF60" s="76"/>
      <c r="DG60" s="76"/>
      <c r="DH60" s="76"/>
      <c r="DI60" s="76"/>
      <c r="DJ60" s="76"/>
      <c r="DK60" s="76"/>
      <c r="DL60" s="76"/>
      <c r="DM60" s="76"/>
      <c r="DN60" s="76"/>
      <c r="DO60" s="76"/>
      <c r="DP60" s="76"/>
      <c r="DQ60" s="76"/>
      <c r="DR60" s="76"/>
      <c r="DS60" s="76"/>
      <c r="DT60" s="76"/>
      <c r="DU60" s="76"/>
      <c r="DV60" s="76"/>
      <c r="DW60" s="76"/>
      <c r="DX60" s="76"/>
      <c r="DY60" s="76"/>
    </row>
    <row r="61" spans="1:129" x14ac:dyDescent="0.3">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c r="BK61" s="76"/>
      <c r="BL61" s="76"/>
      <c r="BM61" s="76"/>
      <c r="BN61" s="76"/>
      <c r="BO61" s="76"/>
      <c r="BP61" s="76"/>
      <c r="BQ61" s="76"/>
      <c r="BR61" s="76"/>
      <c r="BS61" s="76"/>
      <c r="BT61" s="76"/>
      <c r="BU61" s="76"/>
      <c r="BV61" s="76"/>
      <c r="BW61" s="76"/>
      <c r="BX61" s="76"/>
      <c r="BY61" s="76"/>
      <c r="BZ61" s="76"/>
      <c r="CA61" s="76"/>
      <c r="CB61" s="76"/>
      <c r="CC61" s="76"/>
      <c r="CD61" s="76"/>
      <c r="CE61" s="76"/>
      <c r="CF61" s="76"/>
      <c r="CG61" s="76"/>
      <c r="CH61" s="76"/>
      <c r="CI61" s="76"/>
      <c r="CJ61" s="76"/>
      <c r="CK61" s="76"/>
      <c r="CL61" s="76"/>
      <c r="CM61" s="76"/>
      <c r="CN61" s="76"/>
      <c r="CO61" s="76"/>
      <c r="CP61" s="76"/>
      <c r="CQ61" s="76"/>
      <c r="CR61" s="76"/>
      <c r="CS61" s="76"/>
      <c r="CT61" s="76"/>
      <c r="CU61" s="76"/>
      <c r="CV61" s="76"/>
      <c r="CW61" s="76"/>
      <c r="CX61" s="76"/>
      <c r="CY61" s="76"/>
      <c r="CZ61" s="76"/>
      <c r="DA61" s="76"/>
      <c r="DB61" s="76"/>
      <c r="DC61" s="76"/>
      <c r="DD61" s="76"/>
      <c r="DE61" s="76"/>
      <c r="DF61" s="76"/>
      <c r="DG61" s="76"/>
      <c r="DH61" s="76"/>
      <c r="DI61" s="76"/>
      <c r="DJ61" s="76"/>
      <c r="DK61" s="76"/>
      <c r="DL61" s="76"/>
      <c r="DM61" s="76"/>
      <c r="DN61" s="76"/>
      <c r="DO61" s="76"/>
      <c r="DP61" s="76"/>
      <c r="DQ61" s="76"/>
      <c r="DR61" s="76"/>
      <c r="DS61" s="76"/>
      <c r="DT61" s="76"/>
      <c r="DU61" s="76"/>
      <c r="DV61" s="76"/>
      <c r="DW61" s="76"/>
      <c r="DX61" s="76"/>
      <c r="DY61" s="76"/>
    </row>
    <row r="62" spans="1:129" x14ac:dyDescent="0.3">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6"/>
      <c r="BK62" s="76"/>
      <c r="BL62" s="76"/>
      <c r="BM62" s="76"/>
      <c r="BN62" s="76"/>
      <c r="BO62" s="76"/>
      <c r="BP62" s="76"/>
      <c r="BQ62" s="76"/>
      <c r="BR62" s="76"/>
      <c r="BS62" s="76"/>
      <c r="BT62" s="76"/>
      <c r="BU62" s="76"/>
      <c r="BV62" s="76"/>
      <c r="BW62" s="76"/>
      <c r="BX62" s="76"/>
      <c r="BY62" s="76"/>
      <c r="BZ62" s="76"/>
      <c r="CA62" s="76"/>
      <c r="CB62" s="76"/>
      <c r="CC62" s="76"/>
      <c r="CD62" s="76"/>
      <c r="CE62" s="76"/>
      <c r="CF62" s="76"/>
      <c r="CG62" s="76"/>
      <c r="CH62" s="76"/>
      <c r="CI62" s="76"/>
      <c r="CJ62" s="76"/>
      <c r="CK62" s="76"/>
      <c r="CL62" s="76"/>
      <c r="CM62" s="76"/>
      <c r="CN62" s="76"/>
      <c r="CO62" s="76"/>
      <c r="CP62" s="76"/>
      <c r="CQ62" s="76"/>
      <c r="CR62" s="76"/>
      <c r="CS62" s="76"/>
      <c r="CT62" s="76"/>
      <c r="CU62" s="76"/>
      <c r="CV62" s="76"/>
      <c r="CW62" s="76"/>
      <c r="CX62" s="76"/>
      <c r="CY62" s="76"/>
      <c r="CZ62" s="76"/>
      <c r="DA62" s="76"/>
      <c r="DB62" s="76"/>
      <c r="DC62" s="76"/>
      <c r="DD62" s="76"/>
      <c r="DE62" s="76"/>
      <c r="DF62" s="76"/>
      <c r="DG62" s="76"/>
      <c r="DH62" s="76"/>
      <c r="DI62" s="76"/>
      <c r="DJ62" s="76"/>
      <c r="DK62" s="76"/>
      <c r="DL62" s="76"/>
      <c r="DM62" s="76"/>
      <c r="DN62" s="76"/>
      <c r="DO62" s="76"/>
      <c r="DP62" s="76"/>
      <c r="DQ62" s="76"/>
      <c r="DR62" s="76"/>
      <c r="DS62" s="76"/>
      <c r="DT62" s="76"/>
      <c r="DU62" s="76"/>
      <c r="DV62" s="76"/>
      <c r="DW62" s="76"/>
      <c r="DX62" s="76"/>
      <c r="DY62" s="76"/>
    </row>
    <row r="63" spans="1:129" x14ac:dyDescent="0.3">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6"/>
      <c r="BF63" s="76"/>
      <c r="BG63" s="76"/>
      <c r="BH63" s="76"/>
      <c r="BI63" s="76"/>
      <c r="BJ63" s="76"/>
      <c r="BK63" s="76"/>
      <c r="BL63" s="76"/>
      <c r="BM63" s="76"/>
      <c r="BN63" s="76"/>
      <c r="BO63" s="76"/>
      <c r="BP63" s="76"/>
      <c r="BQ63" s="76"/>
      <c r="BR63" s="76"/>
      <c r="BS63" s="76"/>
      <c r="BT63" s="76"/>
      <c r="BU63" s="76"/>
      <c r="BV63" s="76"/>
      <c r="BW63" s="76"/>
      <c r="BX63" s="76"/>
      <c r="BY63" s="76"/>
      <c r="BZ63" s="76"/>
      <c r="CA63" s="76"/>
      <c r="CB63" s="76"/>
      <c r="CC63" s="76"/>
      <c r="CD63" s="76"/>
      <c r="CE63" s="76"/>
      <c r="CF63" s="76"/>
      <c r="CG63" s="76"/>
      <c r="CH63" s="76"/>
      <c r="CI63" s="76"/>
      <c r="CJ63" s="76"/>
      <c r="CK63" s="76"/>
      <c r="CL63" s="76"/>
      <c r="CM63" s="76"/>
      <c r="CN63" s="76"/>
      <c r="CO63" s="76"/>
      <c r="CP63" s="76"/>
      <c r="CQ63" s="76"/>
      <c r="CR63" s="76"/>
      <c r="CS63" s="76"/>
      <c r="CT63" s="76"/>
      <c r="CU63" s="76"/>
      <c r="CV63" s="76"/>
      <c r="CW63" s="76"/>
      <c r="CX63" s="76"/>
      <c r="CY63" s="76"/>
      <c r="CZ63" s="76"/>
      <c r="DA63" s="76"/>
      <c r="DB63" s="76"/>
      <c r="DC63" s="76"/>
      <c r="DD63" s="76"/>
      <c r="DE63" s="76"/>
      <c r="DF63" s="76"/>
      <c r="DG63" s="76"/>
      <c r="DH63" s="76"/>
      <c r="DI63" s="76"/>
      <c r="DJ63" s="76"/>
      <c r="DK63" s="76"/>
      <c r="DL63" s="76"/>
      <c r="DM63" s="76"/>
      <c r="DN63" s="76"/>
      <c r="DO63" s="76"/>
      <c r="DP63" s="76"/>
      <c r="DQ63" s="76"/>
      <c r="DR63" s="76"/>
      <c r="DS63" s="76"/>
      <c r="DT63" s="76"/>
      <c r="DU63" s="76"/>
      <c r="DV63" s="76"/>
      <c r="DW63" s="76"/>
      <c r="DX63" s="76"/>
      <c r="DY63" s="76"/>
    </row>
    <row r="64" spans="1:129" x14ac:dyDescent="0.3">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c r="BH64" s="76"/>
      <c r="BI64" s="76"/>
      <c r="BJ64" s="76"/>
      <c r="BK64" s="76"/>
      <c r="BL64" s="76"/>
      <c r="BM64" s="76"/>
      <c r="BN64" s="76"/>
      <c r="BO64" s="76"/>
      <c r="BP64" s="76"/>
      <c r="BQ64" s="76"/>
      <c r="BR64" s="76"/>
      <c r="BS64" s="76"/>
      <c r="BT64" s="76"/>
      <c r="BU64" s="76"/>
      <c r="BV64" s="76"/>
      <c r="BW64" s="76"/>
      <c r="BX64" s="76"/>
      <c r="BY64" s="76"/>
      <c r="BZ64" s="76"/>
      <c r="CA64" s="76"/>
      <c r="CB64" s="76"/>
      <c r="CC64" s="76"/>
      <c r="CD64" s="76"/>
      <c r="CE64" s="76"/>
      <c r="CF64" s="76"/>
      <c r="CG64" s="76"/>
      <c r="CH64" s="76"/>
      <c r="CI64" s="76"/>
      <c r="CJ64" s="76"/>
      <c r="CK64" s="76"/>
      <c r="CL64" s="76"/>
      <c r="CM64" s="76"/>
      <c r="CN64" s="76"/>
      <c r="CO64" s="76"/>
      <c r="CP64" s="76"/>
      <c r="CQ64" s="76"/>
      <c r="CR64" s="76"/>
      <c r="CS64" s="76"/>
      <c r="CT64" s="76"/>
      <c r="CU64" s="76"/>
      <c r="CV64" s="76"/>
      <c r="CW64" s="76"/>
      <c r="CX64" s="76"/>
      <c r="CY64" s="76"/>
      <c r="CZ64" s="76"/>
      <c r="DA64" s="76"/>
      <c r="DB64" s="76"/>
      <c r="DC64" s="76"/>
      <c r="DD64" s="76"/>
      <c r="DE64" s="76"/>
      <c r="DF64" s="76"/>
      <c r="DG64" s="76"/>
      <c r="DH64" s="76"/>
      <c r="DI64" s="76"/>
      <c r="DJ64" s="76"/>
      <c r="DK64" s="76"/>
      <c r="DL64" s="76"/>
      <c r="DM64" s="76"/>
      <c r="DN64" s="76"/>
      <c r="DO64" s="76"/>
      <c r="DP64" s="76"/>
      <c r="DQ64" s="76"/>
      <c r="DR64" s="76"/>
      <c r="DS64" s="76"/>
      <c r="DT64" s="76"/>
      <c r="DU64" s="76"/>
      <c r="DV64" s="76"/>
      <c r="DW64" s="76"/>
      <c r="DX64" s="76"/>
      <c r="DY64" s="76"/>
    </row>
    <row r="65" spans="1:129" x14ac:dyDescent="0.3">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c r="BE65" s="76"/>
      <c r="BF65" s="76"/>
      <c r="BG65" s="76"/>
      <c r="BH65" s="76"/>
      <c r="BI65" s="76"/>
      <c r="BJ65" s="76"/>
      <c r="BK65" s="76"/>
      <c r="BL65" s="76"/>
      <c r="BM65" s="76"/>
      <c r="BN65" s="76"/>
      <c r="BO65" s="76"/>
      <c r="BP65" s="76"/>
      <c r="BQ65" s="76"/>
      <c r="BR65" s="76"/>
      <c r="BS65" s="76"/>
      <c r="BT65" s="76"/>
      <c r="BU65" s="76"/>
      <c r="BV65" s="76"/>
      <c r="BW65" s="76"/>
      <c r="BX65" s="76"/>
      <c r="BY65" s="76"/>
      <c r="BZ65" s="76"/>
      <c r="CA65" s="76"/>
      <c r="CB65" s="76"/>
      <c r="CC65" s="76"/>
      <c r="CD65" s="76"/>
      <c r="CE65" s="76"/>
      <c r="CF65" s="76"/>
      <c r="CG65" s="76"/>
      <c r="CH65" s="76"/>
      <c r="CI65" s="76"/>
      <c r="CJ65" s="76"/>
      <c r="CK65" s="76"/>
      <c r="CL65" s="76"/>
      <c r="CM65" s="76"/>
      <c r="CN65" s="76"/>
      <c r="CO65" s="76"/>
      <c r="CP65" s="76"/>
      <c r="CQ65" s="76"/>
      <c r="CR65" s="76"/>
      <c r="CS65" s="76"/>
      <c r="CT65" s="76"/>
      <c r="CU65" s="76"/>
      <c r="CV65" s="76"/>
      <c r="CW65" s="76"/>
      <c r="CX65" s="76"/>
      <c r="CY65" s="76"/>
      <c r="CZ65" s="76"/>
      <c r="DA65" s="76"/>
      <c r="DB65" s="76"/>
      <c r="DC65" s="76"/>
      <c r="DD65" s="76"/>
      <c r="DE65" s="76"/>
      <c r="DF65" s="76"/>
      <c r="DG65" s="76"/>
      <c r="DH65" s="76"/>
      <c r="DI65" s="76"/>
      <c r="DJ65" s="76"/>
      <c r="DK65" s="76"/>
      <c r="DL65" s="76"/>
      <c r="DM65" s="76"/>
      <c r="DN65" s="76"/>
      <c r="DO65" s="76"/>
      <c r="DP65" s="76"/>
      <c r="DQ65" s="76"/>
      <c r="DR65" s="76"/>
      <c r="DS65" s="76"/>
      <c r="DT65" s="76"/>
      <c r="DU65" s="76"/>
      <c r="DV65" s="76"/>
      <c r="DW65" s="76"/>
      <c r="DX65" s="76"/>
      <c r="DY65" s="76"/>
    </row>
    <row r="66" spans="1:129" x14ac:dyDescent="0.3">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76"/>
      <c r="AI66" s="76"/>
      <c r="AJ66" s="76"/>
      <c r="AK66" s="76"/>
      <c r="AL66" s="76"/>
      <c r="AM66" s="76"/>
      <c r="AN66" s="76"/>
      <c r="AO66" s="76"/>
      <c r="AP66" s="76"/>
      <c r="AQ66" s="76"/>
      <c r="AR66" s="76"/>
      <c r="AS66" s="76"/>
      <c r="AT66" s="76"/>
      <c r="AU66" s="76"/>
      <c r="AV66" s="76"/>
      <c r="AW66" s="76"/>
      <c r="AX66" s="76"/>
      <c r="AY66" s="76"/>
      <c r="AZ66" s="76"/>
      <c r="BA66" s="76"/>
      <c r="BB66" s="76"/>
      <c r="BC66" s="76"/>
      <c r="BD66" s="76"/>
      <c r="BE66" s="76"/>
      <c r="BF66" s="76"/>
      <c r="BG66" s="76"/>
      <c r="BH66" s="76"/>
      <c r="BI66" s="76"/>
      <c r="BJ66" s="76"/>
      <c r="BK66" s="76"/>
      <c r="BL66" s="76"/>
      <c r="BM66" s="76"/>
      <c r="BN66" s="76"/>
      <c r="BO66" s="76"/>
      <c r="BP66" s="76"/>
      <c r="BQ66" s="76"/>
      <c r="BR66" s="76"/>
      <c r="BS66" s="76"/>
      <c r="BT66" s="76"/>
      <c r="BU66" s="76"/>
      <c r="BV66" s="76"/>
      <c r="BW66" s="76"/>
      <c r="BX66" s="76"/>
      <c r="BY66" s="76"/>
      <c r="BZ66" s="76"/>
      <c r="CA66" s="76"/>
      <c r="CB66" s="76"/>
      <c r="CC66" s="76"/>
      <c r="CD66" s="76"/>
      <c r="CE66" s="76"/>
      <c r="CF66" s="76"/>
      <c r="CG66" s="76"/>
      <c r="CH66" s="76"/>
      <c r="CI66" s="76"/>
      <c r="CJ66" s="76"/>
      <c r="CK66" s="76"/>
      <c r="CL66" s="76"/>
      <c r="CM66" s="76"/>
      <c r="CN66" s="76"/>
      <c r="CO66" s="76"/>
      <c r="CP66" s="76"/>
      <c r="CQ66" s="76"/>
      <c r="CR66" s="76"/>
      <c r="CS66" s="76"/>
      <c r="CT66" s="76"/>
      <c r="CU66" s="76"/>
      <c r="CV66" s="76"/>
      <c r="CW66" s="76"/>
      <c r="CX66" s="76"/>
      <c r="CY66" s="76"/>
      <c r="CZ66" s="76"/>
      <c r="DA66" s="76"/>
      <c r="DB66" s="76"/>
      <c r="DC66" s="76"/>
      <c r="DD66" s="76"/>
      <c r="DE66" s="76"/>
      <c r="DF66" s="76"/>
      <c r="DG66" s="76"/>
      <c r="DH66" s="76"/>
      <c r="DI66" s="76"/>
      <c r="DJ66" s="76"/>
      <c r="DK66" s="76"/>
      <c r="DL66" s="76"/>
      <c r="DM66" s="76"/>
      <c r="DN66" s="76"/>
      <c r="DO66" s="76"/>
      <c r="DP66" s="76"/>
      <c r="DQ66" s="76"/>
      <c r="DR66" s="76"/>
      <c r="DS66" s="76"/>
      <c r="DT66" s="76"/>
      <c r="DU66" s="76"/>
      <c r="DV66" s="76"/>
      <c r="DW66" s="76"/>
      <c r="DX66" s="76"/>
      <c r="DY66" s="76"/>
    </row>
    <row r="67" spans="1:129" x14ac:dyDescent="0.3">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c r="BK67" s="76"/>
      <c r="BL67" s="76"/>
      <c r="BM67" s="76"/>
      <c r="BN67" s="76"/>
      <c r="BO67" s="76"/>
      <c r="BP67" s="76"/>
      <c r="BQ67" s="76"/>
      <c r="BR67" s="76"/>
      <c r="BS67" s="76"/>
      <c r="BT67" s="76"/>
      <c r="BU67" s="76"/>
      <c r="BV67" s="76"/>
      <c r="BW67" s="76"/>
      <c r="BX67" s="76"/>
      <c r="BY67" s="76"/>
      <c r="BZ67" s="76"/>
      <c r="CA67" s="76"/>
      <c r="CB67" s="76"/>
      <c r="CC67" s="76"/>
      <c r="CD67" s="76"/>
      <c r="CE67" s="76"/>
      <c r="CF67" s="76"/>
      <c r="CG67" s="76"/>
      <c r="CH67" s="76"/>
      <c r="CI67" s="76"/>
      <c r="CJ67" s="76"/>
      <c r="CK67" s="76"/>
      <c r="CL67" s="76"/>
      <c r="CM67" s="76"/>
      <c r="CN67" s="76"/>
      <c r="CO67" s="76"/>
      <c r="CP67" s="76"/>
      <c r="CQ67" s="76"/>
      <c r="CR67" s="76"/>
      <c r="CS67" s="76"/>
      <c r="CT67" s="76"/>
      <c r="CU67" s="76"/>
      <c r="CV67" s="76"/>
      <c r="CW67" s="76"/>
      <c r="CX67" s="76"/>
      <c r="CY67" s="76"/>
      <c r="CZ67" s="76"/>
      <c r="DA67" s="76"/>
      <c r="DB67" s="76"/>
      <c r="DC67" s="76"/>
      <c r="DD67" s="76"/>
      <c r="DE67" s="76"/>
      <c r="DF67" s="76"/>
      <c r="DG67" s="76"/>
      <c r="DH67" s="76"/>
      <c r="DI67" s="76"/>
      <c r="DJ67" s="76"/>
      <c r="DK67" s="76"/>
      <c r="DL67" s="76"/>
      <c r="DM67" s="76"/>
      <c r="DN67" s="76"/>
      <c r="DO67" s="76"/>
      <c r="DP67" s="76"/>
      <c r="DQ67" s="76"/>
      <c r="DR67" s="76"/>
      <c r="DS67" s="76"/>
      <c r="DT67" s="76"/>
      <c r="DU67" s="76"/>
      <c r="DV67" s="76"/>
      <c r="DW67" s="76"/>
      <c r="DX67" s="76"/>
      <c r="DY67" s="76"/>
    </row>
    <row r="68" spans="1:129" x14ac:dyDescent="0.3">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c r="BE68" s="76"/>
      <c r="BF68" s="76"/>
      <c r="BG68" s="76"/>
      <c r="BH68" s="76"/>
      <c r="BI68" s="76"/>
      <c r="BJ68" s="76"/>
      <c r="BK68" s="76"/>
      <c r="BL68" s="76"/>
      <c r="BM68" s="76"/>
      <c r="BN68" s="76"/>
      <c r="BO68" s="76"/>
      <c r="BP68" s="76"/>
      <c r="BQ68" s="76"/>
      <c r="BR68" s="76"/>
      <c r="BS68" s="76"/>
      <c r="BT68" s="76"/>
      <c r="BU68" s="76"/>
      <c r="BV68" s="76"/>
      <c r="BW68" s="76"/>
      <c r="BX68" s="76"/>
      <c r="BY68" s="76"/>
      <c r="BZ68" s="76"/>
      <c r="CA68" s="76"/>
      <c r="CB68" s="76"/>
      <c r="CC68" s="76"/>
      <c r="CD68" s="76"/>
      <c r="CE68" s="76"/>
      <c r="CF68" s="76"/>
      <c r="CG68" s="76"/>
      <c r="CH68" s="76"/>
      <c r="CI68" s="76"/>
      <c r="CJ68" s="76"/>
      <c r="CK68" s="76"/>
      <c r="CL68" s="76"/>
      <c r="CM68" s="76"/>
      <c r="CN68" s="76"/>
      <c r="CO68" s="76"/>
      <c r="CP68" s="76"/>
      <c r="CQ68" s="76"/>
      <c r="CR68" s="76"/>
      <c r="CS68" s="76"/>
      <c r="CT68" s="76"/>
      <c r="CU68" s="76"/>
      <c r="CV68" s="76"/>
      <c r="CW68" s="76"/>
      <c r="CX68" s="76"/>
      <c r="CY68" s="76"/>
      <c r="CZ68" s="76"/>
      <c r="DA68" s="76"/>
      <c r="DB68" s="76"/>
      <c r="DC68" s="76"/>
      <c r="DD68" s="76"/>
      <c r="DE68" s="76"/>
      <c r="DF68" s="76"/>
      <c r="DG68" s="76"/>
      <c r="DH68" s="76"/>
      <c r="DI68" s="76"/>
      <c r="DJ68" s="76"/>
      <c r="DK68" s="76"/>
      <c r="DL68" s="76"/>
      <c r="DM68" s="76"/>
      <c r="DN68" s="76"/>
      <c r="DO68" s="76"/>
      <c r="DP68" s="76"/>
      <c r="DQ68" s="76"/>
      <c r="DR68" s="76"/>
      <c r="DS68" s="76"/>
      <c r="DT68" s="76"/>
      <c r="DU68" s="76"/>
      <c r="DV68" s="76"/>
      <c r="DW68" s="76"/>
      <c r="DX68" s="76"/>
      <c r="DY68" s="76"/>
    </row>
    <row r="69" spans="1:129" x14ac:dyDescent="0.3">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c r="BK69" s="76"/>
      <c r="BL69" s="76"/>
      <c r="BM69" s="76"/>
      <c r="BN69" s="76"/>
      <c r="BO69" s="76"/>
      <c r="BP69" s="76"/>
      <c r="BQ69" s="76"/>
      <c r="BR69" s="76"/>
      <c r="BS69" s="76"/>
      <c r="BT69" s="76"/>
      <c r="BU69" s="76"/>
      <c r="BV69" s="76"/>
      <c r="BW69" s="76"/>
      <c r="BX69" s="76"/>
      <c r="BY69" s="76"/>
      <c r="BZ69" s="76"/>
      <c r="CA69" s="76"/>
      <c r="CB69" s="76"/>
      <c r="CC69" s="76"/>
      <c r="CD69" s="76"/>
      <c r="CE69" s="76"/>
      <c r="CF69" s="76"/>
      <c r="CG69" s="76"/>
      <c r="CH69" s="76"/>
      <c r="CI69" s="76"/>
      <c r="CJ69" s="76"/>
      <c r="CK69" s="76"/>
      <c r="CL69" s="76"/>
      <c r="CM69" s="76"/>
      <c r="CN69" s="76"/>
      <c r="CO69" s="76"/>
      <c r="CP69" s="76"/>
      <c r="CQ69" s="76"/>
      <c r="CR69" s="76"/>
      <c r="CS69" s="76"/>
      <c r="CT69" s="76"/>
      <c r="CU69" s="76"/>
      <c r="CV69" s="76"/>
      <c r="CW69" s="76"/>
      <c r="CX69" s="76"/>
      <c r="CY69" s="76"/>
      <c r="CZ69" s="76"/>
      <c r="DA69" s="76"/>
      <c r="DB69" s="76"/>
      <c r="DC69" s="76"/>
      <c r="DD69" s="76"/>
      <c r="DE69" s="76"/>
      <c r="DF69" s="76"/>
      <c r="DG69" s="76"/>
      <c r="DH69" s="76"/>
      <c r="DI69" s="76"/>
      <c r="DJ69" s="76"/>
      <c r="DK69" s="76"/>
      <c r="DL69" s="76"/>
      <c r="DM69" s="76"/>
      <c r="DN69" s="76"/>
      <c r="DO69" s="76"/>
      <c r="DP69" s="76"/>
      <c r="DQ69" s="76"/>
      <c r="DR69" s="76"/>
      <c r="DS69" s="76"/>
      <c r="DT69" s="76"/>
      <c r="DU69" s="76"/>
      <c r="DV69" s="76"/>
      <c r="DW69" s="76"/>
      <c r="DX69" s="76"/>
      <c r="DY69" s="76"/>
    </row>
    <row r="70" spans="1:129" x14ac:dyDescent="0.3">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c r="AI70" s="76"/>
      <c r="AJ70" s="76"/>
      <c r="AK70" s="76"/>
      <c r="AL70" s="76"/>
      <c r="AM70" s="76"/>
      <c r="AN70" s="76"/>
      <c r="AO70" s="76"/>
      <c r="AP70" s="76"/>
      <c r="AQ70" s="76"/>
      <c r="AR70" s="76"/>
      <c r="AS70" s="76"/>
      <c r="AT70" s="76"/>
      <c r="AU70" s="76"/>
      <c r="AV70" s="76"/>
      <c r="AW70" s="76"/>
      <c r="AX70" s="76"/>
      <c r="AY70" s="76"/>
      <c r="AZ70" s="76"/>
      <c r="BA70" s="76"/>
      <c r="BB70" s="76"/>
      <c r="BC70" s="76"/>
      <c r="BD70" s="76"/>
      <c r="BE70" s="76"/>
      <c r="BF70" s="76"/>
      <c r="BG70" s="76"/>
      <c r="BH70" s="76"/>
      <c r="BI70" s="76"/>
      <c r="BJ70" s="76"/>
      <c r="BK70" s="76"/>
      <c r="BL70" s="76"/>
      <c r="BM70" s="76"/>
      <c r="BN70" s="76"/>
      <c r="BO70" s="76"/>
      <c r="BP70" s="76"/>
      <c r="BQ70" s="76"/>
      <c r="BR70" s="76"/>
      <c r="BS70" s="76"/>
      <c r="BT70" s="76"/>
      <c r="BU70" s="76"/>
      <c r="BV70" s="76"/>
      <c r="BW70" s="76"/>
      <c r="BX70" s="76"/>
      <c r="BY70" s="76"/>
      <c r="BZ70" s="76"/>
      <c r="CA70" s="76"/>
      <c r="CB70" s="76"/>
      <c r="CC70" s="76"/>
      <c r="CD70" s="76"/>
      <c r="CE70" s="76"/>
      <c r="CF70" s="76"/>
      <c r="CG70" s="76"/>
      <c r="CH70" s="76"/>
      <c r="CI70" s="76"/>
      <c r="CJ70" s="76"/>
      <c r="CK70" s="76"/>
      <c r="CL70" s="76"/>
      <c r="CM70" s="76"/>
      <c r="CN70" s="76"/>
      <c r="CO70" s="76"/>
      <c r="CP70" s="76"/>
      <c r="CQ70" s="76"/>
      <c r="CR70" s="76"/>
      <c r="CS70" s="76"/>
      <c r="CT70" s="76"/>
      <c r="CU70" s="76"/>
      <c r="CV70" s="76"/>
      <c r="CW70" s="76"/>
      <c r="CX70" s="76"/>
      <c r="CY70" s="76"/>
      <c r="CZ70" s="76"/>
      <c r="DA70" s="76"/>
      <c r="DB70" s="76"/>
      <c r="DC70" s="76"/>
      <c r="DD70" s="76"/>
      <c r="DE70" s="76"/>
      <c r="DF70" s="76"/>
      <c r="DG70" s="76"/>
      <c r="DH70" s="76"/>
      <c r="DI70" s="76"/>
      <c r="DJ70" s="76"/>
      <c r="DK70" s="76"/>
      <c r="DL70" s="76"/>
      <c r="DM70" s="76"/>
      <c r="DN70" s="76"/>
      <c r="DO70" s="76"/>
      <c r="DP70" s="76"/>
      <c r="DQ70" s="76"/>
      <c r="DR70" s="76"/>
      <c r="DS70" s="76"/>
      <c r="DT70" s="76"/>
      <c r="DU70" s="76"/>
      <c r="DV70" s="76"/>
      <c r="DW70" s="76"/>
      <c r="DX70" s="76"/>
      <c r="DY70" s="76"/>
    </row>
    <row r="71" spans="1:129" x14ac:dyDescent="0.3">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6"/>
      <c r="AK71" s="76"/>
      <c r="AL71" s="76"/>
      <c r="AM71" s="76"/>
      <c r="AN71" s="76"/>
      <c r="AO71" s="76"/>
      <c r="AP71" s="76"/>
      <c r="AQ71" s="76"/>
      <c r="AR71" s="76"/>
      <c r="AS71" s="76"/>
      <c r="AT71" s="76"/>
      <c r="AU71" s="76"/>
      <c r="AV71" s="76"/>
      <c r="AW71" s="76"/>
      <c r="AX71" s="76"/>
      <c r="AY71" s="76"/>
      <c r="AZ71" s="76"/>
      <c r="BA71" s="76"/>
      <c r="BB71" s="76"/>
      <c r="BC71" s="76"/>
      <c r="BD71" s="76"/>
      <c r="BE71" s="76"/>
      <c r="BF71" s="76"/>
      <c r="BG71" s="76"/>
      <c r="BH71" s="76"/>
      <c r="BI71" s="76"/>
      <c r="BJ71" s="76"/>
      <c r="BK71" s="76"/>
      <c r="BL71" s="76"/>
      <c r="BM71" s="76"/>
      <c r="BN71" s="76"/>
      <c r="BO71" s="76"/>
      <c r="BP71" s="76"/>
      <c r="BQ71" s="76"/>
      <c r="BR71" s="76"/>
      <c r="BS71" s="76"/>
      <c r="BT71" s="76"/>
      <c r="BU71" s="76"/>
      <c r="BV71" s="76"/>
      <c r="BW71" s="76"/>
      <c r="BX71" s="76"/>
      <c r="BY71" s="76"/>
      <c r="BZ71" s="76"/>
      <c r="CA71" s="76"/>
      <c r="CB71" s="76"/>
      <c r="CC71" s="76"/>
      <c r="CD71" s="76"/>
      <c r="CE71" s="76"/>
      <c r="CF71" s="76"/>
      <c r="CG71" s="76"/>
      <c r="CH71" s="76"/>
      <c r="CI71" s="76"/>
      <c r="CJ71" s="76"/>
      <c r="CK71" s="76"/>
      <c r="CL71" s="76"/>
      <c r="CM71" s="76"/>
      <c r="CN71" s="76"/>
      <c r="CO71" s="76"/>
      <c r="CP71" s="76"/>
      <c r="CQ71" s="76"/>
      <c r="CR71" s="76"/>
      <c r="CS71" s="76"/>
      <c r="CT71" s="76"/>
      <c r="CU71" s="76"/>
      <c r="CV71" s="76"/>
      <c r="CW71" s="76"/>
      <c r="CX71" s="76"/>
      <c r="CY71" s="76"/>
      <c r="CZ71" s="76"/>
      <c r="DA71" s="76"/>
      <c r="DB71" s="76"/>
      <c r="DC71" s="76"/>
      <c r="DD71" s="76"/>
      <c r="DE71" s="76"/>
      <c r="DF71" s="76"/>
      <c r="DG71" s="76"/>
      <c r="DH71" s="76"/>
      <c r="DI71" s="76"/>
      <c r="DJ71" s="76"/>
      <c r="DK71" s="76"/>
      <c r="DL71" s="76"/>
      <c r="DM71" s="76"/>
      <c r="DN71" s="76"/>
      <c r="DO71" s="76"/>
      <c r="DP71" s="76"/>
      <c r="DQ71" s="76"/>
      <c r="DR71" s="76"/>
      <c r="DS71" s="76"/>
      <c r="DT71" s="76"/>
      <c r="DU71" s="76"/>
      <c r="DV71" s="76"/>
      <c r="DW71" s="76"/>
      <c r="DX71" s="76"/>
      <c r="DY71" s="76"/>
    </row>
    <row r="72" spans="1:129" x14ac:dyDescent="0.3">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6"/>
      <c r="BI72" s="76"/>
      <c r="BJ72" s="76"/>
      <c r="BK72" s="76"/>
      <c r="BL72" s="76"/>
      <c r="BM72" s="76"/>
      <c r="BN72" s="76"/>
      <c r="BO72" s="76"/>
      <c r="BP72" s="76"/>
      <c r="BQ72" s="76"/>
      <c r="BR72" s="76"/>
      <c r="BS72" s="76"/>
      <c r="BT72" s="76"/>
      <c r="BU72" s="76"/>
      <c r="BV72" s="76"/>
      <c r="BW72" s="76"/>
      <c r="BX72" s="76"/>
      <c r="BY72" s="76"/>
      <c r="BZ72" s="76"/>
      <c r="CA72" s="76"/>
      <c r="CB72" s="76"/>
      <c r="CC72" s="76"/>
      <c r="CD72" s="76"/>
      <c r="CE72" s="76"/>
      <c r="CF72" s="76"/>
      <c r="CG72" s="76"/>
      <c r="CH72" s="76"/>
      <c r="CI72" s="76"/>
      <c r="CJ72" s="76"/>
      <c r="CK72" s="76"/>
      <c r="CL72" s="76"/>
      <c r="CM72" s="76"/>
      <c r="CN72" s="76"/>
      <c r="CO72" s="76"/>
      <c r="CP72" s="76"/>
      <c r="CQ72" s="76"/>
      <c r="CR72" s="76"/>
      <c r="CS72" s="76"/>
      <c r="CT72" s="76"/>
      <c r="CU72" s="76"/>
      <c r="CV72" s="76"/>
      <c r="CW72" s="76"/>
      <c r="CX72" s="76"/>
      <c r="CY72" s="76"/>
      <c r="CZ72" s="76"/>
      <c r="DA72" s="76"/>
      <c r="DB72" s="76"/>
      <c r="DC72" s="76"/>
      <c r="DD72" s="76"/>
      <c r="DE72" s="76"/>
      <c r="DF72" s="76"/>
      <c r="DG72" s="76"/>
      <c r="DH72" s="76"/>
      <c r="DI72" s="76"/>
      <c r="DJ72" s="76"/>
      <c r="DK72" s="76"/>
      <c r="DL72" s="76"/>
      <c r="DM72" s="76"/>
      <c r="DN72" s="76"/>
      <c r="DO72" s="76"/>
      <c r="DP72" s="76"/>
      <c r="DQ72" s="76"/>
      <c r="DR72" s="76"/>
      <c r="DS72" s="76"/>
      <c r="DT72" s="76"/>
      <c r="DU72" s="76"/>
      <c r="DV72" s="76"/>
      <c r="DW72" s="76"/>
      <c r="DX72" s="76"/>
      <c r="DY72" s="76"/>
    </row>
    <row r="73" spans="1:129" x14ac:dyDescent="0.3">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6"/>
      <c r="BI73" s="76"/>
      <c r="BJ73" s="76"/>
      <c r="BK73" s="76"/>
      <c r="BL73" s="76"/>
      <c r="BM73" s="76"/>
      <c r="BN73" s="76"/>
      <c r="BO73" s="76"/>
      <c r="BP73" s="76"/>
      <c r="BQ73" s="76"/>
      <c r="BR73" s="76"/>
      <c r="BS73" s="76"/>
      <c r="BT73" s="76"/>
      <c r="BU73" s="76"/>
      <c r="BV73" s="76"/>
      <c r="BW73" s="76"/>
      <c r="BX73" s="76"/>
      <c r="BY73" s="76"/>
      <c r="BZ73" s="76"/>
      <c r="CA73" s="76"/>
      <c r="CB73" s="76"/>
      <c r="CC73" s="76"/>
      <c r="CD73" s="76"/>
      <c r="CE73" s="76"/>
      <c r="CF73" s="76"/>
      <c r="CG73" s="76"/>
      <c r="CH73" s="76"/>
      <c r="CI73" s="76"/>
      <c r="CJ73" s="76"/>
      <c r="CK73" s="76"/>
      <c r="CL73" s="76"/>
      <c r="CM73" s="76"/>
      <c r="CN73" s="76"/>
      <c r="CO73" s="76"/>
      <c r="CP73" s="76"/>
      <c r="CQ73" s="76"/>
      <c r="CR73" s="76"/>
      <c r="CS73" s="76"/>
      <c r="CT73" s="76"/>
      <c r="CU73" s="76"/>
      <c r="CV73" s="76"/>
      <c r="CW73" s="76"/>
      <c r="CX73" s="76"/>
      <c r="CY73" s="76"/>
      <c r="CZ73" s="76"/>
      <c r="DA73" s="76"/>
      <c r="DB73" s="76"/>
      <c r="DC73" s="76"/>
      <c r="DD73" s="76"/>
      <c r="DE73" s="76"/>
      <c r="DF73" s="76"/>
      <c r="DG73" s="76"/>
      <c r="DH73" s="76"/>
      <c r="DI73" s="76"/>
      <c r="DJ73" s="76"/>
      <c r="DK73" s="76"/>
      <c r="DL73" s="76"/>
      <c r="DM73" s="76"/>
      <c r="DN73" s="76"/>
      <c r="DO73" s="76"/>
      <c r="DP73" s="76"/>
      <c r="DQ73" s="76"/>
      <c r="DR73" s="76"/>
      <c r="DS73" s="76"/>
      <c r="DT73" s="76"/>
      <c r="DU73" s="76"/>
      <c r="DV73" s="76"/>
      <c r="DW73" s="76"/>
      <c r="DX73" s="76"/>
      <c r="DY73" s="76"/>
    </row>
    <row r="74" spans="1:129" x14ac:dyDescent="0.3">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6"/>
      <c r="BG74" s="76"/>
      <c r="BH74" s="76"/>
      <c r="BI74" s="76"/>
      <c r="BJ74" s="76"/>
      <c r="BK74" s="76"/>
      <c r="BL74" s="76"/>
      <c r="BM74" s="76"/>
      <c r="BN74" s="76"/>
      <c r="BO74" s="76"/>
      <c r="BP74" s="76"/>
      <c r="BQ74" s="76"/>
      <c r="BR74" s="76"/>
      <c r="BS74" s="76"/>
      <c r="BT74" s="76"/>
      <c r="BU74" s="76"/>
      <c r="BV74" s="76"/>
      <c r="BW74" s="76"/>
      <c r="BX74" s="76"/>
      <c r="BY74" s="76"/>
      <c r="BZ74" s="76"/>
      <c r="CA74" s="76"/>
      <c r="CB74" s="76"/>
      <c r="CC74" s="76"/>
      <c r="CD74" s="76"/>
      <c r="CE74" s="76"/>
      <c r="CF74" s="76"/>
      <c r="CG74" s="76"/>
      <c r="CH74" s="76"/>
      <c r="CI74" s="76"/>
      <c r="CJ74" s="76"/>
      <c r="CK74" s="76"/>
      <c r="CL74" s="76"/>
      <c r="CM74" s="76"/>
      <c r="CN74" s="76"/>
      <c r="CO74" s="76"/>
      <c r="CP74" s="76"/>
      <c r="CQ74" s="76"/>
      <c r="CR74" s="76"/>
      <c r="CS74" s="76"/>
      <c r="CT74" s="76"/>
      <c r="CU74" s="76"/>
      <c r="CV74" s="76"/>
      <c r="CW74" s="76"/>
      <c r="CX74" s="76"/>
      <c r="CY74" s="76"/>
      <c r="CZ74" s="76"/>
      <c r="DA74" s="76"/>
      <c r="DB74" s="76"/>
      <c r="DC74" s="76"/>
      <c r="DD74" s="76"/>
      <c r="DE74" s="76"/>
      <c r="DF74" s="76"/>
      <c r="DG74" s="76"/>
      <c r="DH74" s="76"/>
      <c r="DI74" s="76"/>
      <c r="DJ74" s="76"/>
      <c r="DK74" s="76"/>
      <c r="DL74" s="76"/>
      <c r="DM74" s="76"/>
      <c r="DN74" s="76"/>
      <c r="DO74" s="76"/>
      <c r="DP74" s="76"/>
      <c r="DQ74" s="76"/>
      <c r="DR74" s="76"/>
      <c r="DS74" s="76"/>
      <c r="DT74" s="76"/>
      <c r="DU74" s="76"/>
      <c r="DV74" s="76"/>
      <c r="DW74" s="76"/>
      <c r="DX74" s="76"/>
      <c r="DY74" s="76"/>
    </row>
    <row r="75" spans="1:129" x14ac:dyDescent="0.3">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76"/>
      <c r="AI75" s="76"/>
      <c r="AJ75" s="76"/>
      <c r="AK75" s="76"/>
      <c r="AL75" s="76"/>
      <c r="AM75" s="76"/>
      <c r="AN75" s="76"/>
      <c r="AO75" s="76"/>
      <c r="AP75" s="76"/>
      <c r="AQ75" s="76"/>
      <c r="AR75" s="76"/>
      <c r="AS75" s="76"/>
      <c r="AT75" s="76"/>
      <c r="AU75" s="76"/>
      <c r="AV75" s="76"/>
      <c r="AW75" s="76"/>
      <c r="AX75" s="76"/>
      <c r="AY75" s="76"/>
      <c r="AZ75" s="76"/>
      <c r="BA75" s="76"/>
      <c r="BB75" s="76"/>
      <c r="BC75" s="76"/>
      <c r="BD75" s="76"/>
      <c r="BE75" s="76"/>
      <c r="BF75" s="76"/>
      <c r="BG75" s="76"/>
      <c r="BH75" s="76"/>
      <c r="BI75" s="76"/>
      <c r="BJ75" s="76"/>
      <c r="BK75" s="76"/>
      <c r="BL75" s="76"/>
      <c r="BM75" s="76"/>
      <c r="BN75" s="76"/>
      <c r="BO75" s="76"/>
      <c r="BP75" s="76"/>
      <c r="BQ75" s="76"/>
      <c r="BR75" s="76"/>
      <c r="BS75" s="76"/>
      <c r="BT75" s="76"/>
      <c r="BU75" s="76"/>
      <c r="BV75" s="76"/>
      <c r="BW75" s="76"/>
      <c r="BX75" s="76"/>
      <c r="BY75" s="76"/>
      <c r="BZ75" s="76"/>
      <c r="CA75" s="76"/>
      <c r="CB75" s="76"/>
      <c r="CC75" s="76"/>
      <c r="CD75" s="76"/>
      <c r="CE75" s="76"/>
      <c r="CF75" s="76"/>
      <c r="CG75" s="76"/>
      <c r="CH75" s="76"/>
      <c r="CI75" s="76"/>
      <c r="CJ75" s="76"/>
      <c r="CK75" s="76"/>
      <c r="CL75" s="76"/>
      <c r="CM75" s="76"/>
      <c r="CN75" s="76"/>
      <c r="CO75" s="76"/>
      <c r="CP75" s="76"/>
      <c r="CQ75" s="76"/>
      <c r="CR75" s="76"/>
      <c r="CS75" s="76"/>
      <c r="CT75" s="76"/>
      <c r="CU75" s="76"/>
      <c r="CV75" s="76"/>
      <c r="CW75" s="76"/>
      <c r="CX75" s="76"/>
      <c r="CY75" s="76"/>
      <c r="CZ75" s="76"/>
      <c r="DA75" s="76"/>
      <c r="DB75" s="76"/>
      <c r="DC75" s="76"/>
      <c r="DD75" s="76"/>
      <c r="DE75" s="76"/>
      <c r="DF75" s="76"/>
      <c r="DG75" s="76"/>
      <c r="DH75" s="76"/>
      <c r="DI75" s="76"/>
      <c r="DJ75" s="76"/>
      <c r="DK75" s="76"/>
      <c r="DL75" s="76"/>
      <c r="DM75" s="76"/>
      <c r="DN75" s="76"/>
      <c r="DO75" s="76"/>
      <c r="DP75" s="76"/>
      <c r="DQ75" s="76"/>
      <c r="DR75" s="76"/>
      <c r="DS75" s="76"/>
      <c r="DT75" s="76"/>
      <c r="DU75" s="76"/>
      <c r="DV75" s="76"/>
      <c r="DW75" s="76"/>
      <c r="DX75" s="76"/>
      <c r="DY75" s="76"/>
    </row>
    <row r="76" spans="1:129" x14ac:dyDescent="0.3">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6"/>
      <c r="AI76" s="76"/>
      <c r="AJ76" s="76"/>
      <c r="AK76" s="76"/>
      <c r="AL76" s="76"/>
      <c r="AM76" s="76"/>
      <c r="AN76" s="76"/>
      <c r="AO76" s="76"/>
      <c r="AP76" s="76"/>
      <c r="AQ76" s="76"/>
      <c r="AR76" s="76"/>
      <c r="AS76" s="76"/>
      <c r="AT76" s="76"/>
      <c r="AU76" s="76"/>
      <c r="AV76" s="76"/>
      <c r="AW76" s="76"/>
      <c r="AX76" s="76"/>
      <c r="AY76" s="76"/>
      <c r="AZ76" s="76"/>
      <c r="BA76" s="76"/>
      <c r="BB76" s="76"/>
      <c r="BC76" s="76"/>
      <c r="BD76" s="76"/>
      <c r="BE76" s="76"/>
      <c r="BF76" s="76"/>
      <c r="BG76" s="76"/>
      <c r="BH76" s="76"/>
      <c r="BI76" s="76"/>
      <c r="BJ76" s="76"/>
      <c r="BK76" s="76"/>
      <c r="BL76" s="76"/>
      <c r="BM76" s="76"/>
      <c r="BN76" s="76"/>
      <c r="BO76" s="76"/>
      <c r="BP76" s="76"/>
      <c r="BQ76" s="76"/>
      <c r="BR76" s="76"/>
      <c r="BS76" s="76"/>
      <c r="BT76" s="76"/>
      <c r="BU76" s="76"/>
      <c r="BV76" s="76"/>
      <c r="BW76" s="76"/>
      <c r="BX76" s="76"/>
      <c r="BY76" s="76"/>
      <c r="BZ76" s="76"/>
      <c r="CA76" s="76"/>
      <c r="CB76" s="76"/>
      <c r="CC76" s="76"/>
      <c r="CD76" s="76"/>
      <c r="CE76" s="76"/>
      <c r="CF76" s="76"/>
      <c r="CG76" s="76"/>
      <c r="CH76" s="76"/>
      <c r="CI76" s="76"/>
      <c r="CJ76" s="76"/>
      <c r="CK76" s="76"/>
      <c r="CL76" s="76"/>
      <c r="CM76" s="76"/>
      <c r="CN76" s="76"/>
      <c r="CO76" s="76"/>
      <c r="CP76" s="76"/>
      <c r="CQ76" s="76"/>
      <c r="CR76" s="76"/>
      <c r="CS76" s="76"/>
      <c r="CT76" s="76"/>
      <c r="CU76" s="76"/>
      <c r="CV76" s="76"/>
      <c r="CW76" s="76"/>
      <c r="CX76" s="76"/>
      <c r="CY76" s="76"/>
      <c r="CZ76" s="76"/>
      <c r="DA76" s="76"/>
      <c r="DB76" s="76"/>
      <c r="DC76" s="76"/>
      <c r="DD76" s="76"/>
      <c r="DE76" s="76"/>
      <c r="DF76" s="76"/>
      <c r="DG76" s="76"/>
      <c r="DH76" s="76"/>
      <c r="DI76" s="76"/>
      <c r="DJ76" s="76"/>
      <c r="DK76" s="76"/>
      <c r="DL76" s="76"/>
      <c r="DM76" s="76"/>
      <c r="DN76" s="76"/>
      <c r="DO76" s="76"/>
      <c r="DP76" s="76"/>
      <c r="DQ76" s="76"/>
      <c r="DR76" s="76"/>
      <c r="DS76" s="76"/>
      <c r="DT76" s="76"/>
      <c r="DU76" s="76"/>
      <c r="DV76" s="76"/>
      <c r="DW76" s="76"/>
      <c r="DX76" s="76"/>
      <c r="DY76" s="76"/>
    </row>
    <row r="77" spans="1:129" x14ac:dyDescent="0.3">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76"/>
      <c r="AI77" s="76"/>
      <c r="AJ77" s="76"/>
      <c r="AK77" s="76"/>
      <c r="AL77" s="76"/>
      <c r="AM77" s="76"/>
      <c r="AN77" s="76"/>
      <c r="AO77" s="76"/>
      <c r="AP77" s="76"/>
      <c r="AQ77" s="76"/>
      <c r="AR77" s="76"/>
      <c r="AS77" s="76"/>
      <c r="AT77" s="76"/>
      <c r="AU77" s="76"/>
      <c r="AV77" s="76"/>
      <c r="AW77" s="76"/>
      <c r="AX77" s="76"/>
      <c r="AY77" s="76"/>
      <c r="AZ77" s="76"/>
      <c r="BA77" s="76"/>
      <c r="BB77" s="76"/>
      <c r="BC77" s="76"/>
      <c r="BD77" s="76"/>
      <c r="BE77" s="76"/>
      <c r="BF77" s="76"/>
      <c r="BG77" s="76"/>
      <c r="BH77" s="76"/>
      <c r="BI77" s="76"/>
      <c r="BJ77" s="76"/>
      <c r="BK77" s="76"/>
      <c r="BL77" s="76"/>
      <c r="BM77" s="76"/>
      <c r="BN77" s="76"/>
      <c r="BO77" s="76"/>
      <c r="BP77" s="76"/>
      <c r="BQ77" s="76"/>
      <c r="BR77" s="76"/>
      <c r="BS77" s="76"/>
      <c r="BT77" s="76"/>
      <c r="BU77" s="76"/>
      <c r="BV77" s="76"/>
      <c r="BW77" s="76"/>
      <c r="BX77" s="76"/>
      <c r="BY77" s="76"/>
      <c r="BZ77" s="76"/>
      <c r="CA77" s="76"/>
      <c r="CB77" s="76"/>
      <c r="CC77" s="76"/>
      <c r="CD77" s="76"/>
      <c r="CE77" s="76"/>
      <c r="CF77" s="76"/>
      <c r="CG77" s="76"/>
      <c r="CH77" s="76"/>
      <c r="CI77" s="76"/>
      <c r="CJ77" s="76"/>
      <c r="CK77" s="76"/>
      <c r="CL77" s="76"/>
      <c r="CM77" s="76"/>
      <c r="CN77" s="76"/>
      <c r="CO77" s="76"/>
      <c r="CP77" s="76"/>
      <c r="CQ77" s="76"/>
      <c r="CR77" s="76"/>
      <c r="CS77" s="76"/>
      <c r="CT77" s="76"/>
      <c r="CU77" s="76"/>
      <c r="CV77" s="76"/>
      <c r="CW77" s="76"/>
      <c r="CX77" s="76"/>
      <c r="CY77" s="76"/>
      <c r="CZ77" s="76"/>
      <c r="DA77" s="76"/>
      <c r="DB77" s="76"/>
      <c r="DC77" s="76"/>
      <c r="DD77" s="76"/>
      <c r="DE77" s="76"/>
      <c r="DF77" s="76"/>
      <c r="DG77" s="76"/>
      <c r="DH77" s="76"/>
      <c r="DI77" s="76"/>
      <c r="DJ77" s="76"/>
      <c r="DK77" s="76"/>
      <c r="DL77" s="76"/>
      <c r="DM77" s="76"/>
      <c r="DN77" s="76"/>
      <c r="DO77" s="76"/>
      <c r="DP77" s="76"/>
      <c r="DQ77" s="76"/>
      <c r="DR77" s="76"/>
      <c r="DS77" s="76"/>
      <c r="DT77" s="76"/>
      <c r="DU77" s="76"/>
      <c r="DV77" s="76"/>
      <c r="DW77" s="76"/>
      <c r="DX77" s="76"/>
      <c r="DY77" s="76"/>
    </row>
    <row r="78" spans="1:129" x14ac:dyDescent="0.3">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c r="AI78" s="76"/>
      <c r="AJ78" s="76"/>
      <c r="AK78" s="76"/>
      <c r="AL78" s="76"/>
      <c r="AM78" s="76"/>
      <c r="AN78" s="76"/>
      <c r="AO78" s="76"/>
      <c r="AP78" s="76"/>
      <c r="AQ78" s="76"/>
      <c r="AR78" s="76"/>
      <c r="AS78" s="76"/>
      <c r="AT78" s="76"/>
      <c r="AU78" s="76"/>
      <c r="AV78" s="76"/>
      <c r="AW78" s="76"/>
      <c r="AX78" s="76"/>
      <c r="AY78" s="76"/>
      <c r="AZ78" s="76"/>
      <c r="BA78" s="76"/>
      <c r="BB78" s="76"/>
      <c r="BC78" s="76"/>
      <c r="BD78" s="76"/>
      <c r="BE78" s="76"/>
      <c r="BF78" s="76"/>
      <c r="BG78" s="76"/>
      <c r="BH78" s="76"/>
      <c r="BI78" s="76"/>
      <c r="BJ78" s="76"/>
      <c r="BK78" s="76"/>
      <c r="BL78" s="76"/>
      <c r="BM78" s="76"/>
      <c r="BN78" s="76"/>
      <c r="BO78" s="76"/>
      <c r="BP78" s="76"/>
      <c r="BQ78" s="76"/>
      <c r="BR78" s="76"/>
      <c r="BS78" s="76"/>
      <c r="BT78" s="76"/>
      <c r="BU78" s="76"/>
      <c r="BV78" s="76"/>
      <c r="BW78" s="76"/>
      <c r="BX78" s="76"/>
      <c r="BY78" s="76"/>
      <c r="BZ78" s="76"/>
      <c r="CA78" s="76"/>
      <c r="CB78" s="76"/>
      <c r="CC78" s="76"/>
      <c r="CD78" s="76"/>
      <c r="CE78" s="76"/>
      <c r="CF78" s="76"/>
      <c r="CG78" s="76"/>
      <c r="CH78" s="76"/>
      <c r="CI78" s="76"/>
      <c r="CJ78" s="76"/>
      <c r="CK78" s="76"/>
      <c r="CL78" s="76"/>
      <c r="CM78" s="76"/>
      <c r="CN78" s="76"/>
      <c r="CO78" s="76"/>
      <c r="CP78" s="76"/>
      <c r="CQ78" s="76"/>
      <c r="CR78" s="76"/>
      <c r="CS78" s="76"/>
      <c r="CT78" s="76"/>
      <c r="CU78" s="76"/>
      <c r="CV78" s="76"/>
      <c r="CW78" s="76"/>
      <c r="CX78" s="76"/>
      <c r="CY78" s="76"/>
      <c r="CZ78" s="76"/>
      <c r="DA78" s="76"/>
      <c r="DB78" s="76"/>
      <c r="DC78" s="76"/>
      <c r="DD78" s="76"/>
      <c r="DE78" s="76"/>
      <c r="DF78" s="76"/>
      <c r="DG78" s="76"/>
      <c r="DH78" s="76"/>
      <c r="DI78" s="76"/>
      <c r="DJ78" s="76"/>
      <c r="DK78" s="76"/>
      <c r="DL78" s="76"/>
      <c r="DM78" s="76"/>
      <c r="DN78" s="76"/>
      <c r="DO78" s="76"/>
      <c r="DP78" s="76"/>
      <c r="DQ78" s="76"/>
      <c r="DR78" s="76"/>
      <c r="DS78" s="76"/>
      <c r="DT78" s="76"/>
      <c r="DU78" s="76"/>
      <c r="DV78" s="76"/>
      <c r="DW78" s="76"/>
      <c r="DX78" s="76"/>
      <c r="DY78" s="76"/>
    </row>
    <row r="79" spans="1:129" x14ac:dyDescent="0.3">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c r="AI79" s="76"/>
      <c r="AJ79" s="76"/>
      <c r="AK79" s="76"/>
      <c r="AL79" s="76"/>
      <c r="AM79" s="76"/>
      <c r="AN79" s="76"/>
      <c r="AO79" s="76"/>
      <c r="AP79" s="76"/>
      <c r="AQ79" s="76"/>
      <c r="AR79" s="76"/>
      <c r="AS79" s="76"/>
      <c r="AT79" s="76"/>
      <c r="AU79" s="76"/>
      <c r="AV79" s="76"/>
      <c r="AW79" s="76"/>
      <c r="AX79" s="76"/>
      <c r="AY79" s="76"/>
      <c r="AZ79" s="76"/>
      <c r="BA79" s="76"/>
      <c r="BB79" s="76"/>
      <c r="BC79" s="76"/>
      <c r="BD79" s="76"/>
      <c r="BE79" s="76"/>
      <c r="BF79" s="76"/>
      <c r="BG79" s="76"/>
      <c r="BH79" s="76"/>
      <c r="BI79" s="76"/>
      <c r="BJ79" s="76"/>
      <c r="BK79" s="76"/>
      <c r="BL79" s="76"/>
      <c r="BM79" s="76"/>
      <c r="BN79" s="76"/>
      <c r="BO79" s="76"/>
      <c r="BP79" s="76"/>
      <c r="BQ79" s="76"/>
      <c r="BR79" s="76"/>
      <c r="BS79" s="76"/>
      <c r="BT79" s="76"/>
      <c r="BU79" s="76"/>
      <c r="BV79" s="76"/>
      <c r="BW79" s="76"/>
      <c r="BX79" s="76"/>
      <c r="BY79" s="76"/>
      <c r="BZ79" s="76"/>
      <c r="CA79" s="76"/>
      <c r="CB79" s="76"/>
      <c r="CC79" s="76"/>
      <c r="CD79" s="76"/>
      <c r="CE79" s="76"/>
      <c r="CF79" s="76"/>
      <c r="CG79" s="76"/>
      <c r="CH79" s="76"/>
      <c r="CI79" s="76"/>
      <c r="CJ79" s="76"/>
      <c r="CK79" s="76"/>
      <c r="CL79" s="76"/>
      <c r="CM79" s="76"/>
      <c r="CN79" s="76"/>
      <c r="CO79" s="76"/>
      <c r="CP79" s="76"/>
      <c r="CQ79" s="76"/>
      <c r="CR79" s="76"/>
      <c r="CS79" s="76"/>
      <c r="CT79" s="76"/>
      <c r="CU79" s="76"/>
      <c r="CV79" s="76"/>
      <c r="CW79" s="76"/>
      <c r="CX79" s="76"/>
      <c r="CY79" s="76"/>
      <c r="CZ79" s="76"/>
      <c r="DA79" s="76"/>
      <c r="DB79" s="76"/>
      <c r="DC79" s="76"/>
      <c r="DD79" s="76"/>
      <c r="DE79" s="76"/>
      <c r="DF79" s="76"/>
      <c r="DG79" s="76"/>
      <c r="DH79" s="76"/>
      <c r="DI79" s="76"/>
      <c r="DJ79" s="76"/>
      <c r="DK79" s="76"/>
      <c r="DL79" s="76"/>
      <c r="DM79" s="76"/>
      <c r="DN79" s="76"/>
      <c r="DO79" s="76"/>
      <c r="DP79" s="76"/>
      <c r="DQ79" s="76"/>
      <c r="DR79" s="76"/>
      <c r="DS79" s="76"/>
      <c r="DT79" s="76"/>
      <c r="DU79" s="76"/>
      <c r="DV79" s="76"/>
      <c r="DW79" s="76"/>
      <c r="DX79" s="76"/>
      <c r="DY79" s="76"/>
    </row>
    <row r="80" spans="1:129" x14ac:dyDescent="0.3">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76"/>
      <c r="AI80" s="76"/>
      <c r="AJ80" s="76"/>
      <c r="AK80" s="76"/>
      <c r="AL80" s="76"/>
      <c r="AM80" s="76"/>
      <c r="AN80" s="76"/>
      <c r="AO80" s="76"/>
      <c r="AP80" s="76"/>
      <c r="AQ80" s="76"/>
      <c r="AR80" s="76"/>
      <c r="AS80" s="76"/>
      <c r="AT80" s="76"/>
      <c r="AU80" s="76"/>
      <c r="AV80" s="76"/>
      <c r="AW80" s="76"/>
      <c r="AX80" s="76"/>
      <c r="AY80" s="76"/>
      <c r="AZ80" s="76"/>
      <c r="BA80" s="76"/>
      <c r="BB80" s="76"/>
      <c r="BC80" s="76"/>
      <c r="BD80" s="76"/>
      <c r="BE80" s="76"/>
      <c r="BF80" s="76"/>
      <c r="BG80" s="76"/>
      <c r="BH80" s="76"/>
      <c r="BI80" s="76"/>
      <c r="BJ80" s="76"/>
      <c r="BK80" s="76"/>
      <c r="BL80" s="76"/>
      <c r="BM80" s="76"/>
      <c r="BN80" s="76"/>
      <c r="BO80" s="76"/>
      <c r="BP80" s="76"/>
      <c r="BQ80" s="76"/>
      <c r="BR80" s="76"/>
      <c r="BS80" s="76"/>
      <c r="BT80" s="76"/>
      <c r="BU80" s="76"/>
      <c r="BV80" s="76"/>
      <c r="BW80" s="76"/>
      <c r="BX80" s="76"/>
      <c r="BY80" s="76"/>
      <c r="BZ80" s="76"/>
      <c r="CA80" s="76"/>
      <c r="CB80" s="76"/>
      <c r="CC80" s="76"/>
      <c r="CD80" s="76"/>
      <c r="CE80" s="76"/>
      <c r="CF80" s="76"/>
      <c r="CG80" s="76"/>
      <c r="CH80" s="76"/>
      <c r="CI80" s="76"/>
      <c r="CJ80" s="76"/>
      <c r="CK80" s="76"/>
      <c r="CL80" s="76"/>
      <c r="CM80" s="76"/>
      <c r="CN80" s="76"/>
      <c r="CO80" s="76"/>
      <c r="CP80" s="76"/>
      <c r="CQ80" s="76"/>
      <c r="CR80" s="76"/>
      <c r="CS80" s="76"/>
      <c r="CT80" s="76"/>
      <c r="CU80" s="76"/>
      <c r="CV80" s="76"/>
      <c r="CW80" s="76"/>
      <c r="CX80" s="76"/>
      <c r="CY80" s="76"/>
      <c r="CZ80" s="76"/>
      <c r="DA80" s="76"/>
      <c r="DB80" s="76"/>
      <c r="DC80" s="76"/>
      <c r="DD80" s="76"/>
      <c r="DE80" s="76"/>
      <c r="DF80" s="76"/>
      <c r="DG80" s="76"/>
      <c r="DH80" s="76"/>
      <c r="DI80" s="76"/>
      <c r="DJ80" s="76"/>
      <c r="DK80" s="76"/>
      <c r="DL80" s="76"/>
      <c r="DM80" s="76"/>
      <c r="DN80" s="76"/>
      <c r="DO80" s="76"/>
      <c r="DP80" s="76"/>
      <c r="DQ80" s="76"/>
      <c r="DR80" s="76"/>
      <c r="DS80" s="76"/>
      <c r="DT80" s="76"/>
      <c r="DU80" s="76"/>
      <c r="DV80" s="76"/>
      <c r="DW80" s="76"/>
      <c r="DX80" s="76"/>
      <c r="DY80" s="76"/>
    </row>
    <row r="81" spans="1:129" x14ac:dyDescent="0.3">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6"/>
      <c r="BK81" s="76"/>
      <c r="BL81" s="76"/>
      <c r="BM81" s="76"/>
      <c r="BN81" s="76"/>
      <c r="BO81" s="76"/>
      <c r="BP81" s="76"/>
      <c r="BQ81" s="76"/>
      <c r="BR81" s="76"/>
      <c r="BS81" s="76"/>
      <c r="BT81" s="76"/>
      <c r="BU81" s="76"/>
      <c r="BV81" s="76"/>
      <c r="BW81" s="76"/>
      <c r="BX81" s="76"/>
      <c r="BY81" s="76"/>
      <c r="BZ81" s="76"/>
      <c r="CA81" s="76"/>
      <c r="CB81" s="76"/>
      <c r="CC81" s="76"/>
      <c r="CD81" s="76"/>
      <c r="CE81" s="76"/>
      <c r="CF81" s="76"/>
      <c r="CG81" s="76"/>
      <c r="CH81" s="76"/>
      <c r="CI81" s="76"/>
      <c r="CJ81" s="76"/>
      <c r="CK81" s="76"/>
      <c r="CL81" s="76"/>
      <c r="CM81" s="76"/>
      <c r="CN81" s="76"/>
      <c r="CO81" s="76"/>
      <c r="CP81" s="76"/>
      <c r="CQ81" s="76"/>
      <c r="CR81" s="76"/>
      <c r="CS81" s="76"/>
      <c r="CT81" s="76"/>
      <c r="CU81" s="76"/>
      <c r="CV81" s="76"/>
      <c r="CW81" s="76"/>
      <c r="CX81" s="76"/>
      <c r="CY81" s="76"/>
      <c r="CZ81" s="76"/>
      <c r="DA81" s="76"/>
      <c r="DB81" s="76"/>
      <c r="DC81" s="76"/>
      <c r="DD81" s="76"/>
      <c r="DE81" s="76"/>
      <c r="DF81" s="76"/>
      <c r="DG81" s="76"/>
      <c r="DH81" s="76"/>
      <c r="DI81" s="76"/>
      <c r="DJ81" s="76"/>
      <c r="DK81" s="76"/>
      <c r="DL81" s="76"/>
      <c r="DM81" s="76"/>
      <c r="DN81" s="76"/>
      <c r="DO81" s="76"/>
      <c r="DP81" s="76"/>
      <c r="DQ81" s="76"/>
      <c r="DR81" s="76"/>
      <c r="DS81" s="76"/>
      <c r="DT81" s="76"/>
      <c r="DU81" s="76"/>
      <c r="DV81" s="76"/>
      <c r="DW81" s="76"/>
      <c r="DX81" s="76"/>
      <c r="DY81" s="76"/>
    </row>
    <row r="82" spans="1:129" x14ac:dyDescent="0.3">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c r="AA82" s="76"/>
      <c r="AB82" s="76"/>
      <c r="AC82" s="76"/>
      <c r="AD82" s="76"/>
      <c r="AE82" s="76"/>
      <c r="AF82" s="76"/>
      <c r="AG82" s="76"/>
      <c r="AH82" s="76"/>
      <c r="AI82" s="76"/>
      <c r="AJ82" s="76"/>
      <c r="AK82" s="76"/>
      <c r="AL82" s="76"/>
      <c r="AM82" s="76"/>
      <c r="AN82" s="76"/>
      <c r="AO82" s="76"/>
      <c r="AP82" s="76"/>
      <c r="AQ82" s="76"/>
      <c r="AR82" s="76"/>
      <c r="AS82" s="76"/>
      <c r="AT82" s="76"/>
      <c r="AU82" s="76"/>
      <c r="AV82" s="76"/>
      <c r="AW82" s="76"/>
      <c r="AX82" s="76"/>
      <c r="AY82" s="76"/>
      <c r="AZ82" s="76"/>
      <c r="BA82" s="76"/>
      <c r="BB82" s="76"/>
      <c r="BC82" s="76"/>
      <c r="BD82" s="76"/>
      <c r="BE82" s="76"/>
      <c r="BF82" s="76"/>
      <c r="BG82" s="76"/>
      <c r="BH82" s="76"/>
      <c r="BI82" s="76"/>
      <c r="BJ82" s="76"/>
      <c r="BK82" s="76"/>
      <c r="BL82" s="76"/>
      <c r="BM82" s="76"/>
      <c r="BN82" s="76"/>
      <c r="BO82" s="76"/>
      <c r="BP82" s="76"/>
      <c r="BQ82" s="76"/>
      <c r="BR82" s="76"/>
      <c r="BS82" s="76"/>
      <c r="BT82" s="76"/>
      <c r="BU82" s="76"/>
      <c r="BV82" s="76"/>
      <c r="BW82" s="76"/>
      <c r="BX82" s="76"/>
      <c r="BY82" s="76"/>
      <c r="BZ82" s="76"/>
      <c r="CA82" s="76"/>
      <c r="CB82" s="76"/>
      <c r="CC82" s="76"/>
      <c r="CD82" s="76"/>
      <c r="CE82" s="76"/>
      <c r="CF82" s="76"/>
      <c r="CG82" s="76"/>
      <c r="CH82" s="76"/>
      <c r="CI82" s="76"/>
      <c r="CJ82" s="76"/>
      <c r="CK82" s="76"/>
      <c r="CL82" s="76"/>
      <c r="CM82" s="76"/>
      <c r="CN82" s="76"/>
      <c r="CO82" s="76"/>
      <c r="CP82" s="76"/>
      <c r="CQ82" s="76"/>
      <c r="CR82" s="76"/>
      <c r="CS82" s="76"/>
      <c r="CT82" s="76"/>
      <c r="CU82" s="76"/>
      <c r="CV82" s="76"/>
      <c r="CW82" s="76"/>
      <c r="CX82" s="76"/>
      <c r="CY82" s="76"/>
      <c r="CZ82" s="76"/>
      <c r="DA82" s="76"/>
      <c r="DB82" s="76"/>
      <c r="DC82" s="76"/>
      <c r="DD82" s="76"/>
      <c r="DE82" s="76"/>
      <c r="DF82" s="76"/>
      <c r="DG82" s="76"/>
      <c r="DH82" s="76"/>
      <c r="DI82" s="76"/>
      <c r="DJ82" s="76"/>
      <c r="DK82" s="76"/>
      <c r="DL82" s="76"/>
      <c r="DM82" s="76"/>
      <c r="DN82" s="76"/>
      <c r="DO82" s="76"/>
      <c r="DP82" s="76"/>
      <c r="DQ82" s="76"/>
      <c r="DR82" s="76"/>
      <c r="DS82" s="76"/>
      <c r="DT82" s="76"/>
      <c r="DU82" s="76"/>
      <c r="DV82" s="76"/>
      <c r="DW82" s="76"/>
      <c r="DX82" s="76"/>
      <c r="DY82" s="76"/>
    </row>
    <row r="83" spans="1:129" x14ac:dyDescent="0.3">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c r="BK83" s="76"/>
      <c r="BL83" s="76"/>
      <c r="BM83" s="76"/>
      <c r="BN83" s="76"/>
      <c r="BO83" s="76"/>
      <c r="BP83" s="76"/>
      <c r="BQ83" s="76"/>
      <c r="BR83" s="76"/>
      <c r="BS83" s="76"/>
      <c r="BT83" s="76"/>
      <c r="BU83" s="76"/>
      <c r="BV83" s="76"/>
      <c r="BW83" s="76"/>
      <c r="BX83" s="76"/>
      <c r="BY83" s="76"/>
      <c r="BZ83" s="76"/>
      <c r="CA83" s="76"/>
      <c r="CB83" s="76"/>
      <c r="CC83" s="76"/>
      <c r="CD83" s="76"/>
      <c r="CE83" s="76"/>
      <c r="CF83" s="76"/>
      <c r="CG83" s="76"/>
      <c r="CH83" s="76"/>
      <c r="CI83" s="76"/>
      <c r="CJ83" s="76"/>
      <c r="CK83" s="76"/>
      <c r="CL83" s="76"/>
      <c r="CM83" s="76"/>
      <c r="CN83" s="76"/>
      <c r="CO83" s="76"/>
      <c r="CP83" s="76"/>
      <c r="CQ83" s="76"/>
      <c r="CR83" s="76"/>
      <c r="CS83" s="76"/>
      <c r="CT83" s="76"/>
      <c r="CU83" s="76"/>
      <c r="CV83" s="76"/>
      <c r="CW83" s="76"/>
      <c r="CX83" s="76"/>
      <c r="CY83" s="76"/>
      <c r="CZ83" s="76"/>
      <c r="DA83" s="76"/>
      <c r="DB83" s="76"/>
      <c r="DC83" s="76"/>
      <c r="DD83" s="76"/>
      <c r="DE83" s="76"/>
      <c r="DF83" s="76"/>
      <c r="DG83" s="76"/>
      <c r="DH83" s="76"/>
      <c r="DI83" s="76"/>
      <c r="DJ83" s="76"/>
      <c r="DK83" s="76"/>
      <c r="DL83" s="76"/>
      <c r="DM83" s="76"/>
      <c r="DN83" s="76"/>
      <c r="DO83" s="76"/>
      <c r="DP83" s="76"/>
      <c r="DQ83" s="76"/>
      <c r="DR83" s="76"/>
      <c r="DS83" s="76"/>
      <c r="DT83" s="76"/>
      <c r="DU83" s="76"/>
      <c r="DV83" s="76"/>
      <c r="DW83" s="76"/>
      <c r="DX83" s="76"/>
      <c r="DY83" s="76"/>
    </row>
    <row r="84" spans="1:129" x14ac:dyDescent="0.3">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c r="BK84" s="76"/>
      <c r="BL84" s="76"/>
      <c r="BM84" s="76"/>
      <c r="BN84" s="76"/>
      <c r="BO84" s="76"/>
      <c r="BP84" s="76"/>
      <c r="BQ84" s="76"/>
      <c r="BR84" s="76"/>
      <c r="BS84" s="76"/>
      <c r="BT84" s="76"/>
      <c r="BU84" s="76"/>
      <c r="BV84" s="76"/>
      <c r="BW84" s="76"/>
      <c r="BX84" s="76"/>
      <c r="BY84" s="76"/>
      <c r="BZ84" s="76"/>
      <c r="CA84" s="76"/>
      <c r="CB84" s="76"/>
      <c r="CC84" s="76"/>
      <c r="CD84" s="76"/>
      <c r="CE84" s="76"/>
      <c r="CF84" s="76"/>
      <c r="CG84" s="76"/>
      <c r="CH84" s="76"/>
      <c r="CI84" s="76"/>
      <c r="CJ84" s="76"/>
      <c r="CK84" s="76"/>
      <c r="CL84" s="76"/>
      <c r="CM84" s="76"/>
      <c r="CN84" s="76"/>
      <c r="CO84" s="76"/>
      <c r="CP84" s="76"/>
      <c r="CQ84" s="76"/>
      <c r="CR84" s="76"/>
      <c r="CS84" s="76"/>
      <c r="CT84" s="76"/>
      <c r="CU84" s="76"/>
      <c r="CV84" s="76"/>
      <c r="CW84" s="76"/>
      <c r="CX84" s="76"/>
      <c r="CY84" s="76"/>
      <c r="CZ84" s="76"/>
      <c r="DA84" s="76"/>
      <c r="DB84" s="76"/>
      <c r="DC84" s="76"/>
      <c r="DD84" s="76"/>
      <c r="DE84" s="76"/>
      <c r="DF84" s="76"/>
      <c r="DG84" s="76"/>
      <c r="DH84" s="76"/>
      <c r="DI84" s="76"/>
      <c r="DJ84" s="76"/>
      <c r="DK84" s="76"/>
      <c r="DL84" s="76"/>
      <c r="DM84" s="76"/>
      <c r="DN84" s="76"/>
      <c r="DO84" s="76"/>
      <c r="DP84" s="76"/>
      <c r="DQ84" s="76"/>
      <c r="DR84" s="76"/>
      <c r="DS84" s="76"/>
      <c r="DT84" s="76"/>
      <c r="DU84" s="76"/>
      <c r="DV84" s="76"/>
      <c r="DW84" s="76"/>
      <c r="DX84" s="76"/>
      <c r="DY84" s="76"/>
    </row>
    <row r="85" spans="1:129" x14ac:dyDescent="0.3">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c r="AA85" s="76"/>
      <c r="AB85" s="76"/>
      <c r="AC85" s="76"/>
      <c r="AD85" s="76"/>
      <c r="AE85" s="76"/>
      <c r="AF85" s="76"/>
      <c r="AG85" s="76"/>
      <c r="AH85" s="76"/>
      <c r="AI85" s="76"/>
      <c r="AJ85" s="76"/>
      <c r="AK85" s="76"/>
      <c r="AL85" s="76"/>
      <c r="AM85" s="76"/>
      <c r="AN85" s="76"/>
      <c r="AO85" s="76"/>
      <c r="AP85" s="76"/>
      <c r="AQ85" s="76"/>
      <c r="AR85" s="76"/>
      <c r="AS85" s="76"/>
      <c r="AT85" s="76"/>
      <c r="AU85" s="76"/>
      <c r="AV85" s="76"/>
      <c r="AW85" s="76"/>
      <c r="AX85" s="76"/>
      <c r="AY85" s="76"/>
      <c r="AZ85" s="76"/>
      <c r="BA85" s="76"/>
      <c r="BB85" s="76"/>
      <c r="BC85" s="76"/>
      <c r="BD85" s="76"/>
      <c r="BE85" s="76"/>
      <c r="BF85" s="76"/>
      <c r="BG85" s="76"/>
      <c r="BH85" s="76"/>
      <c r="BI85" s="76"/>
      <c r="BJ85" s="76"/>
      <c r="BK85" s="76"/>
      <c r="BL85" s="76"/>
      <c r="BM85" s="76"/>
      <c r="BN85" s="76"/>
      <c r="BO85" s="76"/>
      <c r="BP85" s="76"/>
      <c r="BQ85" s="76"/>
      <c r="BR85" s="76"/>
      <c r="BS85" s="76"/>
      <c r="BT85" s="76"/>
      <c r="BU85" s="76"/>
      <c r="BV85" s="76"/>
      <c r="BW85" s="76"/>
      <c r="BX85" s="76"/>
      <c r="BY85" s="76"/>
      <c r="BZ85" s="76"/>
      <c r="CA85" s="76"/>
      <c r="CB85" s="76"/>
      <c r="CC85" s="76"/>
      <c r="CD85" s="76"/>
      <c r="CE85" s="76"/>
      <c r="CF85" s="76"/>
      <c r="CG85" s="76"/>
      <c r="CH85" s="76"/>
      <c r="CI85" s="76"/>
      <c r="CJ85" s="76"/>
      <c r="CK85" s="76"/>
      <c r="CL85" s="76"/>
      <c r="CM85" s="76"/>
      <c r="CN85" s="76"/>
      <c r="CO85" s="76"/>
      <c r="CP85" s="76"/>
      <c r="CQ85" s="76"/>
      <c r="CR85" s="76"/>
      <c r="CS85" s="76"/>
      <c r="CT85" s="76"/>
      <c r="CU85" s="76"/>
      <c r="CV85" s="76"/>
      <c r="CW85" s="76"/>
      <c r="CX85" s="76"/>
      <c r="CY85" s="76"/>
      <c r="CZ85" s="76"/>
      <c r="DA85" s="76"/>
      <c r="DB85" s="76"/>
      <c r="DC85" s="76"/>
      <c r="DD85" s="76"/>
      <c r="DE85" s="76"/>
      <c r="DF85" s="76"/>
      <c r="DG85" s="76"/>
      <c r="DH85" s="76"/>
      <c r="DI85" s="76"/>
      <c r="DJ85" s="76"/>
      <c r="DK85" s="76"/>
      <c r="DL85" s="76"/>
      <c r="DM85" s="76"/>
      <c r="DN85" s="76"/>
      <c r="DO85" s="76"/>
      <c r="DP85" s="76"/>
      <c r="DQ85" s="76"/>
      <c r="DR85" s="76"/>
      <c r="DS85" s="76"/>
      <c r="DT85" s="76"/>
      <c r="DU85" s="76"/>
      <c r="DV85" s="76"/>
      <c r="DW85" s="76"/>
      <c r="DX85" s="76"/>
      <c r="DY85" s="76"/>
    </row>
    <row r="86" spans="1:129" x14ac:dyDescent="0.3">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c r="AA86" s="76"/>
      <c r="AB86" s="76"/>
      <c r="AC86" s="76"/>
      <c r="AD86" s="76"/>
      <c r="AE86" s="76"/>
      <c r="AF86" s="76"/>
      <c r="AG86" s="76"/>
      <c r="AH86" s="76"/>
      <c r="AI86" s="76"/>
      <c r="AJ86" s="76"/>
      <c r="AK86" s="76"/>
      <c r="AL86" s="76"/>
      <c r="AM86" s="76"/>
      <c r="AN86" s="76"/>
      <c r="AO86" s="76"/>
      <c r="AP86" s="76"/>
      <c r="AQ86" s="76"/>
      <c r="AR86" s="76"/>
      <c r="AS86" s="76"/>
      <c r="AT86" s="76"/>
      <c r="AU86" s="76"/>
      <c r="AV86" s="76"/>
      <c r="AW86" s="76"/>
      <c r="AX86" s="76"/>
      <c r="AY86" s="76"/>
      <c r="AZ86" s="76"/>
      <c r="BA86" s="76"/>
      <c r="BB86" s="76"/>
      <c r="BC86" s="76"/>
      <c r="BD86" s="76"/>
      <c r="BE86" s="76"/>
      <c r="BF86" s="76"/>
      <c r="BG86" s="76"/>
      <c r="BH86" s="76"/>
      <c r="BI86" s="76"/>
      <c r="BJ86" s="76"/>
      <c r="BK86" s="76"/>
      <c r="BL86" s="76"/>
      <c r="BM86" s="76"/>
      <c r="BN86" s="76"/>
      <c r="BO86" s="76"/>
      <c r="BP86" s="76"/>
      <c r="BQ86" s="76"/>
      <c r="BR86" s="76"/>
      <c r="BS86" s="76"/>
      <c r="BT86" s="76"/>
      <c r="BU86" s="76"/>
      <c r="BV86" s="76"/>
      <c r="BW86" s="76"/>
      <c r="BX86" s="76"/>
      <c r="BY86" s="76"/>
      <c r="BZ86" s="76"/>
      <c r="CA86" s="76"/>
      <c r="CB86" s="76"/>
      <c r="CC86" s="76"/>
      <c r="CD86" s="76"/>
      <c r="CE86" s="76"/>
      <c r="CF86" s="76"/>
      <c r="CG86" s="76"/>
      <c r="CH86" s="76"/>
      <c r="CI86" s="76"/>
      <c r="CJ86" s="76"/>
      <c r="CK86" s="76"/>
      <c r="CL86" s="76"/>
      <c r="CM86" s="76"/>
      <c r="CN86" s="76"/>
      <c r="CO86" s="76"/>
      <c r="CP86" s="76"/>
      <c r="CQ86" s="76"/>
      <c r="CR86" s="76"/>
      <c r="CS86" s="76"/>
      <c r="CT86" s="76"/>
      <c r="CU86" s="76"/>
      <c r="CV86" s="76"/>
      <c r="CW86" s="76"/>
      <c r="CX86" s="76"/>
      <c r="CY86" s="76"/>
      <c r="CZ86" s="76"/>
      <c r="DA86" s="76"/>
      <c r="DB86" s="76"/>
      <c r="DC86" s="76"/>
      <c r="DD86" s="76"/>
      <c r="DE86" s="76"/>
      <c r="DF86" s="76"/>
      <c r="DG86" s="76"/>
      <c r="DH86" s="76"/>
      <c r="DI86" s="76"/>
      <c r="DJ86" s="76"/>
      <c r="DK86" s="76"/>
      <c r="DL86" s="76"/>
      <c r="DM86" s="76"/>
      <c r="DN86" s="76"/>
      <c r="DO86" s="76"/>
      <c r="DP86" s="76"/>
      <c r="DQ86" s="76"/>
      <c r="DR86" s="76"/>
      <c r="DS86" s="76"/>
      <c r="DT86" s="76"/>
      <c r="DU86" s="76"/>
      <c r="DV86" s="76"/>
      <c r="DW86" s="76"/>
      <c r="DX86" s="76"/>
      <c r="DY86" s="76"/>
    </row>
    <row r="87" spans="1:129" x14ac:dyDescent="0.3">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c r="AA87" s="76"/>
      <c r="AB87" s="76"/>
      <c r="AC87" s="76"/>
      <c r="AD87" s="76"/>
      <c r="AE87" s="76"/>
      <c r="AF87" s="76"/>
      <c r="AG87" s="76"/>
      <c r="AH87" s="76"/>
      <c r="AI87" s="76"/>
      <c r="AJ87" s="76"/>
      <c r="AK87" s="76"/>
      <c r="AL87" s="76"/>
      <c r="AM87" s="76"/>
      <c r="AN87" s="76"/>
      <c r="AO87" s="76"/>
      <c r="AP87" s="76"/>
      <c r="AQ87" s="76"/>
      <c r="AR87" s="76"/>
      <c r="AS87" s="76"/>
      <c r="AT87" s="76"/>
      <c r="AU87" s="76"/>
      <c r="AV87" s="76"/>
      <c r="AW87" s="76"/>
      <c r="AX87" s="76"/>
      <c r="AY87" s="76"/>
      <c r="AZ87" s="76"/>
      <c r="BA87" s="76"/>
      <c r="BB87" s="76"/>
      <c r="BC87" s="76"/>
      <c r="BD87" s="76"/>
      <c r="BE87" s="76"/>
      <c r="BF87" s="76"/>
      <c r="BG87" s="76"/>
      <c r="BH87" s="76"/>
      <c r="BI87" s="76"/>
      <c r="BJ87" s="76"/>
      <c r="BK87" s="76"/>
      <c r="BL87" s="76"/>
      <c r="BM87" s="76"/>
      <c r="BN87" s="76"/>
      <c r="BO87" s="76"/>
      <c r="BP87" s="76"/>
      <c r="BQ87" s="76"/>
      <c r="BR87" s="76"/>
      <c r="BS87" s="76"/>
      <c r="BT87" s="76"/>
      <c r="BU87" s="76"/>
      <c r="BV87" s="76"/>
      <c r="BW87" s="76"/>
      <c r="BX87" s="76"/>
      <c r="BY87" s="76"/>
      <c r="BZ87" s="76"/>
      <c r="CA87" s="76"/>
      <c r="CB87" s="76"/>
      <c r="CC87" s="76"/>
      <c r="CD87" s="76"/>
      <c r="CE87" s="76"/>
      <c r="CF87" s="76"/>
      <c r="CG87" s="76"/>
      <c r="CH87" s="76"/>
      <c r="CI87" s="76"/>
      <c r="CJ87" s="76"/>
      <c r="CK87" s="76"/>
      <c r="CL87" s="76"/>
      <c r="CM87" s="76"/>
      <c r="CN87" s="76"/>
      <c r="CO87" s="76"/>
      <c r="CP87" s="76"/>
      <c r="CQ87" s="76"/>
      <c r="CR87" s="76"/>
      <c r="CS87" s="76"/>
      <c r="CT87" s="76"/>
      <c r="CU87" s="76"/>
      <c r="CV87" s="76"/>
      <c r="CW87" s="76"/>
      <c r="CX87" s="76"/>
      <c r="CY87" s="76"/>
      <c r="CZ87" s="76"/>
      <c r="DA87" s="76"/>
      <c r="DB87" s="76"/>
      <c r="DC87" s="76"/>
      <c r="DD87" s="76"/>
      <c r="DE87" s="76"/>
      <c r="DF87" s="76"/>
      <c r="DG87" s="76"/>
      <c r="DH87" s="76"/>
      <c r="DI87" s="76"/>
      <c r="DJ87" s="76"/>
      <c r="DK87" s="76"/>
      <c r="DL87" s="76"/>
      <c r="DM87" s="76"/>
      <c r="DN87" s="76"/>
      <c r="DO87" s="76"/>
      <c r="DP87" s="76"/>
      <c r="DQ87" s="76"/>
      <c r="DR87" s="76"/>
      <c r="DS87" s="76"/>
      <c r="DT87" s="76"/>
      <c r="DU87" s="76"/>
      <c r="DV87" s="76"/>
      <c r="DW87" s="76"/>
      <c r="DX87" s="76"/>
      <c r="DY87" s="76"/>
    </row>
    <row r="88" spans="1:129" x14ac:dyDescent="0.3">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O88" s="76"/>
      <c r="BP88" s="76"/>
      <c r="BQ88" s="76"/>
      <c r="BR88" s="76"/>
      <c r="BS88" s="76"/>
      <c r="BT88" s="76"/>
      <c r="BU88" s="76"/>
      <c r="BV88" s="76"/>
      <c r="BW88" s="76"/>
      <c r="BX88" s="76"/>
      <c r="BY88" s="76"/>
      <c r="BZ88" s="76"/>
      <c r="CA88" s="76"/>
      <c r="CB88" s="76"/>
      <c r="CC88" s="76"/>
      <c r="CD88" s="76"/>
      <c r="CE88" s="76"/>
      <c r="CF88" s="76"/>
      <c r="CG88" s="76"/>
      <c r="CH88" s="76"/>
      <c r="CI88" s="76"/>
      <c r="CJ88" s="76"/>
      <c r="CK88" s="76"/>
      <c r="CL88" s="76"/>
      <c r="CM88" s="76"/>
      <c r="CN88" s="76"/>
      <c r="CO88" s="76"/>
      <c r="CP88" s="76"/>
      <c r="CQ88" s="76"/>
      <c r="CR88" s="76"/>
      <c r="CS88" s="76"/>
      <c r="CT88" s="76"/>
      <c r="CU88" s="76"/>
      <c r="CV88" s="76"/>
      <c r="CW88" s="76"/>
      <c r="CX88" s="76"/>
      <c r="CY88" s="76"/>
      <c r="CZ88" s="76"/>
      <c r="DA88" s="76"/>
      <c r="DB88" s="76"/>
      <c r="DC88" s="76"/>
      <c r="DD88" s="76"/>
      <c r="DE88" s="76"/>
      <c r="DF88" s="76"/>
      <c r="DG88" s="76"/>
      <c r="DH88" s="76"/>
      <c r="DI88" s="76"/>
      <c r="DJ88" s="76"/>
      <c r="DK88" s="76"/>
      <c r="DL88" s="76"/>
      <c r="DM88" s="76"/>
      <c r="DN88" s="76"/>
      <c r="DO88" s="76"/>
      <c r="DP88" s="76"/>
      <c r="DQ88" s="76"/>
      <c r="DR88" s="76"/>
      <c r="DS88" s="76"/>
      <c r="DT88" s="76"/>
      <c r="DU88" s="76"/>
      <c r="DV88" s="76"/>
      <c r="DW88" s="76"/>
      <c r="DX88" s="76"/>
      <c r="DY88" s="76"/>
    </row>
    <row r="89" spans="1:129" x14ac:dyDescent="0.3">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c r="AA89" s="76"/>
      <c r="AB89" s="76"/>
      <c r="AC89" s="76"/>
      <c r="AD89" s="76"/>
      <c r="AE89" s="76"/>
      <c r="AF89" s="76"/>
      <c r="AG89" s="76"/>
      <c r="AH89" s="76"/>
      <c r="AI89" s="76"/>
      <c r="AJ89" s="76"/>
      <c r="AK89" s="76"/>
      <c r="AL89" s="76"/>
      <c r="AM89" s="76"/>
      <c r="AN89" s="76"/>
      <c r="AO89" s="76"/>
      <c r="AP89" s="76"/>
      <c r="AQ89" s="76"/>
      <c r="AR89" s="76"/>
      <c r="AS89" s="76"/>
      <c r="AT89" s="76"/>
      <c r="AU89" s="76"/>
      <c r="AV89" s="76"/>
      <c r="AW89" s="76"/>
      <c r="AX89" s="76"/>
      <c r="AY89" s="76"/>
      <c r="AZ89" s="76"/>
      <c r="BA89" s="76"/>
      <c r="BB89" s="76"/>
      <c r="BC89" s="76"/>
      <c r="BD89" s="76"/>
      <c r="BE89" s="76"/>
      <c r="BF89" s="76"/>
      <c r="BG89" s="76"/>
      <c r="BH89" s="76"/>
      <c r="BI89" s="76"/>
      <c r="BJ89" s="76"/>
      <c r="BK89" s="76"/>
      <c r="BL89" s="76"/>
      <c r="BM89" s="76"/>
      <c r="BN89" s="76"/>
      <c r="BO89" s="76"/>
      <c r="BP89" s="76"/>
      <c r="BQ89" s="76"/>
      <c r="BR89" s="76"/>
      <c r="BS89" s="76"/>
      <c r="BT89" s="76"/>
      <c r="BU89" s="76"/>
      <c r="BV89" s="76"/>
      <c r="BW89" s="76"/>
      <c r="BX89" s="76"/>
      <c r="BY89" s="76"/>
      <c r="BZ89" s="76"/>
      <c r="CA89" s="76"/>
      <c r="CB89" s="76"/>
      <c r="CC89" s="76"/>
      <c r="CD89" s="76"/>
      <c r="CE89" s="76"/>
      <c r="CF89" s="76"/>
      <c r="CG89" s="76"/>
      <c r="CH89" s="76"/>
      <c r="CI89" s="76"/>
      <c r="CJ89" s="76"/>
      <c r="CK89" s="76"/>
      <c r="CL89" s="76"/>
      <c r="CM89" s="76"/>
      <c r="CN89" s="76"/>
      <c r="CO89" s="76"/>
      <c r="CP89" s="76"/>
      <c r="CQ89" s="76"/>
      <c r="CR89" s="76"/>
      <c r="CS89" s="76"/>
      <c r="CT89" s="76"/>
      <c r="CU89" s="76"/>
      <c r="CV89" s="76"/>
      <c r="CW89" s="76"/>
      <c r="CX89" s="76"/>
      <c r="CY89" s="76"/>
      <c r="CZ89" s="76"/>
      <c r="DA89" s="76"/>
      <c r="DB89" s="76"/>
      <c r="DC89" s="76"/>
      <c r="DD89" s="76"/>
      <c r="DE89" s="76"/>
      <c r="DF89" s="76"/>
      <c r="DG89" s="76"/>
      <c r="DH89" s="76"/>
      <c r="DI89" s="76"/>
      <c r="DJ89" s="76"/>
      <c r="DK89" s="76"/>
      <c r="DL89" s="76"/>
      <c r="DM89" s="76"/>
      <c r="DN89" s="76"/>
      <c r="DO89" s="76"/>
      <c r="DP89" s="76"/>
      <c r="DQ89" s="76"/>
      <c r="DR89" s="76"/>
      <c r="DS89" s="76"/>
      <c r="DT89" s="76"/>
      <c r="DU89" s="76"/>
      <c r="DV89" s="76"/>
      <c r="DW89" s="76"/>
      <c r="DX89" s="76"/>
      <c r="DY89" s="76"/>
    </row>
    <row r="90" spans="1:129" x14ac:dyDescent="0.3">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c r="AA90" s="76"/>
      <c r="AB90" s="76"/>
      <c r="AC90" s="76"/>
      <c r="AD90" s="76"/>
      <c r="AE90" s="76"/>
      <c r="AF90" s="76"/>
      <c r="AG90" s="76"/>
      <c r="AH90" s="76"/>
      <c r="AI90" s="76"/>
      <c r="AJ90" s="76"/>
      <c r="AK90" s="76"/>
      <c r="AL90" s="76"/>
      <c r="AM90" s="76"/>
      <c r="AN90" s="76"/>
      <c r="AO90" s="76"/>
      <c r="AP90" s="76"/>
      <c r="AQ90" s="76"/>
      <c r="AR90" s="76"/>
      <c r="AS90" s="76"/>
      <c r="AT90" s="76"/>
      <c r="AU90" s="76"/>
      <c r="AV90" s="76"/>
      <c r="AW90" s="76"/>
      <c r="AX90" s="76"/>
      <c r="AY90" s="76"/>
      <c r="AZ90" s="76"/>
      <c r="BA90" s="76"/>
      <c r="BB90" s="76"/>
      <c r="BC90" s="76"/>
      <c r="BD90" s="76"/>
      <c r="BE90" s="76"/>
      <c r="BF90" s="76"/>
      <c r="BG90" s="76"/>
      <c r="BH90" s="76"/>
      <c r="BI90" s="76"/>
      <c r="BJ90" s="76"/>
      <c r="BK90" s="76"/>
      <c r="BL90" s="76"/>
      <c r="BM90" s="76"/>
      <c r="BN90" s="76"/>
      <c r="BO90" s="76"/>
      <c r="BP90" s="76"/>
      <c r="BQ90" s="76"/>
      <c r="BR90" s="76"/>
      <c r="BS90" s="76"/>
      <c r="BT90" s="76"/>
      <c r="BU90" s="76"/>
      <c r="BV90" s="76"/>
      <c r="BW90" s="76"/>
      <c r="BX90" s="76"/>
      <c r="BY90" s="76"/>
      <c r="BZ90" s="76"/>
      <c r="CA90" s="76"/>
      <c r="CB90" s="76"/>
      <c r="CC90" s="76"/>
      <c r="CD90" s="76"/>
      <c r="CE90" s="76"/>
      <c r="CF90" s="76"/>
      <c r="CG90" s="76"/>
      <c r="CH90" s="76"/>
      <c r="CI90" s="76"/>
      <c r="CJ90" s="76"/>
      <c r="CK90" s="76"/>
      <c r="CL90" s="76"/>
      <c r="CM90" s="76"/>
      <c r="CN90" s="76"/>
      <c r="CO90" s="76"/>
      <c r="CP90" s="76"/>
      <c r="CQ90" s="76"/>
      <c r="CR90" s="76"/>
      <c r="CS90" s="76"/>
      <c r="CT90" s="76"/>
      <c r="CU90" s="76"/>
      <c r="CV90" s="76"/>
      <c r="CW90" s="76"/>
      <c r="CX90" s="76"/>
      <c r="CY90" s="76"/>
      <c r="CZ90" s="76"/>
      <c r="DA90" s="76"/>
      <c r="DB90" s="76"/>
      <c r="DC90" s="76"/>
      <c r="DD90" s="76"/>
      <c r="DE90" s="76"/>
      <c r="DF90" s="76"/>
      <c r="DG90" s="76"/>
      <c r="DH90" s="76"/>
      <c r="DI90" s="76"/>
      <c r="DJ90" s="76"/>
      <c r="DK90" s="76"/>
      <c r="DL90" s="76"/>
      <c r="DM90" s="76"/>
      <c r="DN90" s="76"/>
      <c r="DO90" s="76"/>
      <c r="DP90" s="76"/>
      <c r="DQ90" s="76"/>
      <c r="DR90" s="76"/>
      <c r="DS90" s="76"/>
      <c r="DT90" s="76"/>
      <c r="DU90" s="76"/>
      <c r="DV90" s="76"/>
      <c r="DW90" s="76"/>
      <c r="DX90" s="76"/>
      <c r="DY90" s="76"/>
    </row>
    <row r="91" spans="1:129" x14ac:dyDescent="0.3">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c r="AA91" s="76"/>
      <c r="AB91" s="76"/>
      <c r="AC91" s="76"/>
      <c r="AD91" s="76"/>
      <c r="AE91" s="76"/>
      <c r="AF91" s="76"/>
      <c r="AG91" s="76"/>
      <c r="AH91" s="76"/>
      <c r="AI91" s="76"/>
      <c r="AJ91" s="76"/>
      <c r="AK91" s="76"/>
      <c r="AL91" s="76"/>
      <c r="AM91" s="76"/>
      <c r="AN91" s="76"/>
      <c r="AO91" s="76"/>
      <c r="AP91" s="76"/>
      <c r="AQ91" s="76"/>
      <c r="AR91" s="76"/>
      <c r="AS91" s="76"/>
      <c r="AT91" s="76"/>
      <c r="AU91" s="76"/>
      <c r="AV91" s="76"/>
      <c r="AW91" s="76"/>
      <c r="AX91" s="76"/>
      <c r="AY91" s="76"/>
      <c r="AZ91" s="76"/>
      <c r="BA91" s="76"/>
      <c r="BB91" s="76"/>
      <c r="BC91" s="76"/>
      <c r="BD91" s="76"/>
      <c r="BE91" s="76"/>
      <c r="BF91" s="76"/>
      <c r="BG91" s="76"/>
      <c r="BH91" s="76"/>
      <c r="BI91" s="76"/>
      <c r="BJ91" s="76"/>
      <c r="BK91" s="76"/>
      <c r="BL91" s="76"/>
      <c r="BM91" s="76"/>
      <c r="BN91" s="76"/>
      <c r="BO91" s="76"/>
      <c r="BP91" s="76"/>
      <c r="BQ91" s="76"/>
      <c r="BR91" s="76"/>
      <c r="BS91" s="76"/>
      <c r="BT91" s="76"/>
      <c r="BU91" s="76"/>
      <c r="BV91" s="76"/>
      <c r="BW91" s="76"/>
      <c r="BX91" s="76"/>
      <c r="BY91" s="76"/>
      <c r="BZ91" s="76"/>
      <c r="CA91" s="76"/>
      <c r="CB91" s="76"/>
      <c r="CC91" s="76"/>
      <c r="CD91" s="76"/>
      <c r="CE91" s="76"/>
      <c r="CF91" s="76"/>
      <c r="CG91" s="76"/>
      <c r="CH91" s="76"/>
      <c r="CI91" s="76"/>
      <c r="CJ91" s="76"/>
      <c r="CK91" s="76"/>
      <c r="CL91" s="76"/>
      <c r="CM91" s="76"/>
      <c r="CN91" s="76"/>
      <c r="CO91" s="76"/>
      <c r="CP91" s="76"/>
      <c r="CQ91" s="76"/>
      <c r="CR91" s="76"/>
      <c r="CS91" s="76"/>
      <c r="CT91" s="76"/>
      <c r="CU91" s="76"/>
      <c r="CV91" s="76"/>
      <c r="CW91" s="76"/>
      <c r="CX91" s="76"/>
      <c r="CY91" s="76"/>
      <c r="CZ91" s="76"/>
      <c r="DA91" s="76"/>
      <c r="DB91" s="76"/>
      <c r="DC91" s="76"/>
      <c r="DD91" s="76"/>
      <c r="DE91" s="76"/>
      <c r="DF91" s="76"/>
      <c r="DG91" s="76"/>
      <c r="DH91" s="76"/>
      <c r="DI91" s="76"/>
      <c r="DJ91" s="76"/>
      <c r="DK91" s="76"/>
      <c r="DL91" s="76"/>
      <c r="DM91" s="76"/>
      <c r="DN91" s="76"/>
      <c r="DO91" s="76"/>
      <c r="DP91" s="76"/>
      <c r="DQ91" s="76"/>
      <c r="DR91" s="76"/>
      <c r="DS91" s="76"/>
      <c r="DT91" s="76"/>
      <c r="DU91" s="76"/>
      <c r="DV91" s="76"/>
      <c r="DW91" s="76"/>
      <c r="DX91" s="76"/>
      <c r="DY91" s="76"/>
    </row>
    <row r="92" spans="1:129" x14ac:dyDescent="0.3">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c r="AA92" s="76"/>
      <c r="AB92" s="76"/>
      <c r="AC92" s="76"/>
      <c r="AD92" s="76"/>
      <c r="AE92" s="76"/>
      <c r="AF92" s="76"/>
      <c r="AG92" s="76"/>
      <c r="AH92" s="76"/>
      <c r="AI92" s="76"/>
      <c r="AJ92" s="76"/>
      <c r="AK92" s="76"/>
      <c r="AL92" s="76"/>
      <c r="AM92" s="76"/>
      <c r="AN92" s="76"/>
      <c r="AO92" s="76"/>
      <c r="AP92" s="76"/>
      <c r="AQ92" s="76"/>
      <c r="AR92" s="76"/>
      <c r="AS92" s="76"/>
      <c r="AT92" s="76"/>
      <c r="AU92" s="76"/>
      <c r="AV92" s="76"/>
      <c r="AW92" s="76"/>
      <c r="AX92" s="76"/>
      <c r="AY92" s="76"/>
      <c r="AZ92" s="76"/>
      <c r="BA92" s="76"/>
      <c r="BB92" s="76"/>
      <c r="BC92" s="76"/>
      <c r="BD92" s="76"/>
      <c r="BE92" s="76"/>
      <c r="BF92" s="76"/>
      <c r="BG92" s="76"/>
      <c r="BH92" s="76"/>
      <c r="BI92" s="76"/>
      <c r="BJ92" s="76"/>
      <c r="BK92" s="76"/>
      <c r="BL92" s="76"/>
      <c r="BM92" s="76"/>
      <c r="BN92" s="76"/>
      <c r="BO92" s="76"/>
      <c r="BP92" s="76"/>
      <c r="BQ92" s="76"/>
      <c r="BR92" s="76"/>
      <c r="BS92" s="76"/>
      <c r="BT92" s="76"/>
      <c r="BU92" s="76"/>
      <c r="BV92" s="76"/>
      <c r="BW92" s="76"/>
      <c r="BX92" s="76"/>
      <c r="BY92" s="76"/>
      <c r="BZ92" s="76"/>
      <c r="CA92" s="76"/>
      <c r="CB92" s="76"/>
      <c r="CC92" s="76"/>
      <c r="CD92" s="76"/>
      <c r="CE92" s="76"/>
      <c r="CF92" s="76"/>
      <c r="CG92" s="76"/>
      <c r="CH92" s="76"/>
      <c r="CI92" s="76"/>
      <c r="CJ92" s="76"/>
      <c r="CK92" s="76"/>
      <c r="CL92" s="76"/>
      <c r="CM92" s="76"/>
      <c r="CN92" s="76"/>
      <c r="CO92" s="76"/>
      <c r="CP92" s="76"/>
      <c r="CQ92" s="76"/>
      <c r="CR92" s="76"/>
      <c r="CS92" s="76"/>
      <c r="CT92" s="76"/>
      <c r="CU92" s="76"/>
      <c r="CV92" s="76"/>
      <c r="CW92" s="76"/>
      <c r="CX92" s="76"/>
      <c r="CY92" s="76"/>
      <c r="CZ92" s="76"/>
      <c r="DA92" s="76"/>
      <c r="DB92" s="76"/>
      <c r="DC92" s="76"/>
      <c r="DD92" s="76"/>
      <c r="DE92" s="76"/>
      <c r="DF92" s="76"/>
      <c r="DG92" s="76"/>
      <c r="DH92" s="76"/>
      <c r="DI92" s="76"/>
      <c r="DJ92" s="76"/>
      <c r="DK92" s="76"/>
      <c r="DL92" s="76"/>
      <c r="DM92" s="76"/>
      <c r="DN92" s="76"/>
      <c r="DO92" s="76"/>
      <c r="DP92" s="76"/>
      <c r="DQ92" s="76"/>
      <c r="DR92" s="76"/>
      <c r="DS92" s="76"/>
      <c r="DT92" s="76"/>
      <c r="DU92" s="76"/>
      <c r="DV92" s="76"/>
      <c r="DW92" s="76"/>
      <c r="DX92" s="76"/>
      <c r="DY92" s="76"/>
    </row>
    <row r="93" spans="1:129" x14ac:dyDescent="0.3">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c r="AA93" s="76"/>
      <c r="AB93" s="76"/>
      <c r="AC93" s="76"/>
      <c r="AD93" s="76"/>
      <c r="AE93" s="76"/>
      <c r="AF93" s="76"/>
      <c r="AG93" s="76"/>
      <c r="AH93" s="76"/>
      <c r="AI93" s="76"/>
      <c r="AJ93" s="76"/>
      <c r="AK93" s="76"/>
      <c r="AL93" s="76"/>
      <c r="AM93" s="76"/>
      <c r="AN93" s="76"/>
      <c r="AO93" s="76"/>
      <c r="AP93" s="76"/>
      <c r="AQ93" s="76"/>
      <c r="AR93" s="76"/>
      <c r="AS93" s="76"/>
      <c r="AT93" s="76"/>
      <c r="AU93" s="76"/>
      <c r="AV93" s="76"/>
      <c r="AW93" s="76"/>
      <c r="AX93" s="76"/>
      <c r="AY93" s="76"/>
      <c r="AZ93" s="76"/>
      <c r="BA93" s="76"/>
      <c r="BB93" s="76"/>
      <c r="BC93" s="76"/>
      <c r="BD93" s="76"/>
      <c r="BE93" s="76"/>
      <c r="BF93" s="76"/>
      <c r="BG93" s="76"/>
      <c r="BH93" s="76"/>
      <c r="BI93" s="76"/>
      <c r="BJ93" s="76"/>
      <c r="BK93" s="76"/>
      <c r="BL93" s="76"/>
      <c r="BM93" s="76"/>
      <c r="BN93" s="76"/>
      <c r="BO93" s="76"/>
      <c r="BP93" s="76"/>
      <c r="BQ93" s="76"/>
      <c r="BR93" s="76"/>
      <c r="BS93" s="76"/>
      <c r="BT93" s="76"/>
      <c r="BU93" s="76"/>
      <c r="BV93" s="76"/>
      <c r="BW93" s="76"/>
      <c r="BX93" s="76"/>
      <c r="BY93" s="76"/>
      <c r="BZ93" s="76"/>
      <c r="CA93" s="76"/>
      <c r="CB93" s="76"/>
      <c r="CC93" s="76"/>
      <c r="CD93" s="76"/>
      <c r="CE93" s="76"/>
      <c r="CF93" s="76"/>
      <c r="CG93" s="76"/>
      <c r="CH93" s="76"/>
      <c r="CI93" s="76"/>
      <c r="CJ93" s="76"/>
      <c r="CK93" s="76"/>
      <c r="CL93" s="76"/>
      <c r="CM93" s="76"/>
      <c r="CN93" s="76"/>
      <c r="CO93" s="76"/>
      <c r="CP93" s="76"/>
      <c r="CQ93" s="76"/>
      <c r="CR93" s="76"/>
      <c r="CS93" s="76"/>
      <c r="CT93" s="76"/>
      <c r="CU93" s="76"/>
      <c r="CV93" s="76"/>
      <c r="CW93" s="76"/>
      <c r="CX93" s="76"/>
      <c r="CY93" s="76"/>
      <c r="CZ93" s="76"/>
      <c r="DA93" s="76"/>
      <c r="DB93" s="76"/>
      <c r="DC93" s="76"/>
      <c r="DD93" s="76"/>
      <c r="DE93" s="76"/>
      <c r="DF93" s="76"/>
      <c r="DG93" s="76"/>
      <c r="DH93" s="76"/>
      <c r="DI93" s="76"/>
      <c r="DJ93" s="76"/>
      <c r="DK93" s="76"/>
      <c r="DL93" s="76"/>
      <c r="DM93" s="76"/>
      <c r="DN93" s="76"/>
      <c r="DO93" s="76"/>
      <c r="DP93" s="76"/>
      <c r="DQ93" s="76"/>
      <c r="DR93" s="76"/>
      <c r="DS93" s="76"/>
      <c r="DT93" s="76"/>
      <c r="DU93" s="76"/>
      <c r="DV93" s="76"/>
      <c r="DW93" s="76"/>
      <c r="DX93" s="76"/>
      <c r="DY93" s="76"/>
    </row>
    <row r="94" spans="1:129" x14ac:dyDescent="0.3">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c r="AA94" s="76"/>
      <c r="AB94" s="76"/>
      <c r="AC94" s="76"/>
      <c r="AD94" s="76"/>
      <c r="AE94" s="76"/>
      <c r="AF94" s="76"/>
      <c r="AG94" s="76"/>
      <c r="AH94" s="76"/>
      <c r="AI94" s="76"/>
      <c r="AJ94" s="76"/>
      <c r="AK94" s="76"/>
      <c r="AL94" s="76"/>
      <c r="AM94" s="76"/>
      <c r="AN94" s="76"/>
      <c r="AO94" s="76"/>
      <c r="AP94" s="76"/>
      <c r="AQ94" s="76"/>
      <c r="AR94" s="76"/>
      <c r="AS94" s="76"/>
      <c r="AT94" s="76"/>
      <c r="AU94" s="76"/>
      <c r="AV94" s="76"/>
      <c r="AW94" s="76"/>
      <c r="AX94" s="76"/>
      <c r="AY94" s="76"/>
      <c r="AZ94" s="76"/>
      <c r="BA94" s="76"/>
      <c r="BB94" s="76"/>
      <c r="BC94" s="76"/>
      <c r="BD94" s="76"/>
      <c r="BE94" s="76"/>
      <c r="BF94" s="76"/>
      <c r="BG94" s="76"/>
      <c r="BH94" s="76"/>
      <c r="BI94" s="76"/>
      <c r="BJ94" s="76"/>
      <c r="BK94" s="76"/>
      <c r="BL94" s="76"/>
      <c r="BM94" s="76"/>
      <c r="BN94" s="76"/>
      <c r="BO94" s="76"/>
      <c r="BP94" s="76"/>
      <c r="BQ94" s="76"/>
      <c r="BR94" s="76"/>
      <c r="BS94" s="76"/>
      <c r="BT94" s="76"/>
      <c r="BU94" s="76"/>
      <c r="BV94" s="76"/>
      <c r="BW94" s="76"/>
      <c r="BX94" s="76"/>
      <c r="BY94" s="76"/>
      <c r="BZ94" s="76"/>
      <c r="CA94" s="76"/>
      <c r="CB94" s="76"/>
      <c r="CC94" s="76"/>
      <c r="CD94" s="76"/>
      <c r="CE94" s="76"/>
      <c r="CF94" s="76"/>
      <c r="CG94" s="76"/>
      <c r="CH94" s="76"/>
      <c r="CI94" s="76"/>
      <c r="CJ94" s="76"/>
      <c r="CK94" s="76"/>
      <c r="CL94" s="76"/>
      <c r="CM94" s="76"/>
      <c r="CN94" s="76"/>
      <c r="CO94" s="76"/>
      <c r="CP94" s="76"/>
      <c r="CQ94" s="76"/>
      <c r="CR94" s="76"/>
      <c r="CS94" s="76"/>
      <c r="CT94" s="76"/>
      <c r="CU94" s="76"/>
      <c r="CV94" s="76"/>
      <c r="CW94" s="76"/>
      <c r="CX94" s="76"/>
      <c r="CY94" s="76"/>
      <c r="CZ94" s="76"/>
      <c r="DA94" s="76"/>
      <c r="DB94" s="76"/>
      <c r="DC94" s="76"/>
      <c r="DD94" s="76"/>
      <c r="DE94" s="76"/>
      <c r="DF94" s="76"/>
      <c r="DG94" s="76"/>
      <c r="DH94" s="76"/>
      <c r="DI94" s="76"/>
      <c r="DJ94" s="76"/>
      <c r="DK94" s="76"/>
      <c r="DL94" s="76"/>
      <c r="DM94" s="76"/>
      <c r="DN94" s="76"/>
      <c r="DO94" s="76"/>
      <c r="DP94" s="76"/>
      <c r="DQ94" s="76"/>
      <c r="DR94" s="76"/>
      <c r="DS94" s="76"/>
      <c r="DT94" s="76"/>
      <c r="DU94" s="76"/>
      <c r="DV94" s="76"/>
      <c r="DW94" s="76"/>
      <c r="DX94" s="76"/>
      <c r="DY94" s="76"/>
    </row>
    <row r="95" spans="1:129" x14ac:dyDescent="0.3">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c r="AA95" s="76"/>
      <c r="AB95" s="76"/>
      <c r="AC95" s="76"/>
      <c r="AD95" s="76"/>
      <c r="AE95" s="76"/>
      <c r="AF95" s="76"/>
      <c r="AG95" s="76"/>
      <c r="AH95" s="76"/>
      <c r="AI95" s="76"/>
      <c r="AJ95" s="76"/>
      <c r="AK95" s="76"/>
      <c r="AL95" s="76"/>
      <c r="AM95" s="76"/>
      <c r="AN95" s="76"/>
      <c r="AO95" s="76"/>
      <c r="AP95" s="76"/>
      <c r="AQ95" s="76"/>
      <c r="AR95" s="76"/>
      <c r="AS95" s="76"/>
      <c r="AT95" s="76"/>
      <c r="AU95" s="76"/>
      <c r="AV95" s="76"/>
      <c r="AW95" s="76"/>
      <c r="AX95" s="76"/>
      <c r="AY95" s="76"/>
      <c r="AZ95" s="76"/>
      <c r="BA95" s="76"/>
      <c r="BB95" s="76"/>
      <c r="BC95" s="76"/>
      <c r="BD95" s="76"/>
      <c r="BE95" s="76"/>
      <c r="BF95" s="76"/>
      <c r="BG95" s="76"/>
      <c r="BH95" s="76"/>
      <c r="BI95" s="76"/>
      <c r="BJ95" s="76"/>
      <c r="BK95" s="76"/>
      <c r="BL95" s="76"/>
      <c r="BM95" s="76"/>
      <c r="BN95" s="76"/>
      <c r="BO95" s="76"/>
      <c r="BP95" s="76"/>
      <c r="BQ95" s="76"/>
      <c r="BR95" s="76"/>
      <c r="BS95" s="76"/>
      <c r="BT95" s="76"/>
      <c r="BU95" s="76"/>
      <c r="BV95" s="76"/>
      <c r="BW95" s="76"/>
      <c r="BX95" s="76"/>
      <c r="BY95" s="76"/>
      <c r="BZ95" s="76"/>
      <c r="CA95" s="76"/>
      <c r="CB95" s="76"/>
      <c r="CC95" s="76"/>
      <c r="CD95" s="76"/>
      <c r="CE95" s="76"/>
      <c r="CF95" s="76"/>
      <c r="CG95" s="76"/>
      <c r="CH95" s="76"/>
      <c r="CI95" s="76"/>
      <c r="CJ95" s="76"/>
      <c r="CK95" s="76"/>
      <c r="CL95" s="76"/>
      <c r="CM95" s="76"/>
      <c r="CN95" s="76"/>
      <c r="CO95" s="76"/>
      <c r="CP95" s="76"/>
      <c r="CQ95" s="76"/>
      <c r="CR95" s="76"/>
      <c r="CS95" s="76"/>
      <c r="CT95" s="76"/>
      <c r="CU95" s="76"/>
      <c r="CV95" s="76"/>
      <c r="CW95" s="76"/>
      <c r="CX95" s="76"/>
      <c r="CY95" s="76"/>
      <c r="CZ95" s="76"/>
      <c r="DA95" s="76"/>
      <c r="DB95" s="76"/>
      <c r="DC95" s="76"/>
      <c r="DD95" s="76"/>
      <c r="DE95" s="76"/>
      <c r="DF95" s="76"/>
      <c r="DG95" s="76"/>
      <c r="DH95" s="76"/>
      <c r="DI95" s="76"/>
      <c r="DJ95" s="76"/>
      <c r="DK95" s="76"/>
      <c r="DL95" s="76"/>
      <c r="DM95" s="76"/>
      <c r="DN95" s="76"/>
      <c r="DO95" s="76"/>
      <c r="DP95" s="76"/>
      <c r="DQ95" s="76"/>
      <c r="DR95" s="76"/>
      <c r="DS95" s="76"/>
      <c r="DT95" s="76"/>
      <c r="DU95" s="76"/>
      <c r="DV95" s="76"/>
      <c r="DW95" s="76"/>
      <c r="DX95" s="76"/>
      <c r="DY95" s="76"/>
    </row>
    <row r="96" spans="1:129" x14ac:dyDescent="0.3">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c r="AA96" s="76"/>
      <c r="AB96" s="76"/>
      <c r="AC96" s="76"/>
      <c r="AD96" s="76"/>
      <c r="AE96" s="76"/>
      <c r="AF96" s="76"/>
      <c r="AG96" s="76"/>
      <c r="AH96" s="76"/>
      <c r="AI96" s="76"/>
      <c r="AJ96" s="76"/>
      <c r="AK96" s="76"/>
      <c r="AL96" s="76"/>
      <c r="AM96" s="76"/>
      <c r="AN96" s="76"/>
      <c r="AO96" s="76"/>
      <c r="AP96" s="76"/>
      <c r="AQ96" s="76"/>
      <c r="AR96" s="76"/>
      <c r="AS96" s="76"/>
      <c r="AT96" s="76"/>
      <c r="AU96" s="76"/>
      <c r="AV96" s="76"/>
      <c r="AW96" s="76"/>
      <c r="AX96" s="76"/>
      <c r="AY96" s="76"/>
      <c r="AZ96" s="76"/>
      <c r="BA96" s="76"/>
      <c r="BB96" s="76"/>
      <c r="BC96" s="76"/>
      <c r="BD96" s="76"/>
      <c r="BE96" s="76"/>
      <c r="BF96" s="76"/>
      <c r="BG96" s="76"/>
      <c r="BH96" s="76"/>
      <c r="BI96" s="76"/>
      <c r="BJ96" s="76"/>
      <c r="BK96" s="76"/>
      <c r="BL96" s="76"/>
      <c r="BM96" s="76"/>
      <c r="BN96" s="76"/>
      <c r="BO96" s="76"/>
      <c r="BP96" s="76"/>
      <c r="BQ96" s="76"/>
      <c r="BR96" s="76"/>
      <c r="BS96" s="76"/>
      <c r="BT96" s="76"/>
      <c r="BU96" s="76"/>
      <c r="BV96" s="76"/>
      <c r="BW96" s="76"/>
      <c r="BX96" s="76"/>
      <c r="BY96" s="76"/>
      <c r="BZ96" s="76"/>
      <c r="CA96" s="76"/>
      <c r="CB96" s="76"/>
      <c r="CC96" s="76"/>
      <c r="CD96" s="76"/>
      <c r="CE96" s="76"/>
      <c r="CF96" s="76"/>
      <c r="CG96" s="76"/>
      <c r="CH96" s="76"/>
      <c r="CI96" s="76"/>
      <c r="CJ96" s="76"/>
      <c r="CK96" s="76"/>
      <c r="CL96" s="76"/>
      <c r="CM96" s="76"/>
      <c r="CN96" s="76"/>
      <c r="CO96" s="76"/>
      <c r="CP96" s="76"/>
      <c r="CQ96" s="76"/>
      <c r="CR96" s="76"/>
      <c r="CS96" s="76"/>
      <c r="CT96" s="76"/>
      <c r="CU96" s="76"/>
      <c r="CV96" s="76"/>
      <c r="CW96" s="76"/>
      <c r="CX96" s="76"/>
      <c r="CY96" s="76"/>
      <c r="CZ96" s="76"/>
      <c r="DA96" s="76"/>
      <c r="DB96" s="76"/>
      <c r="DC96" s="76"/>
      <c r="DD96" s="76"/>
      <c r="DE96" s="76"/>
      <c r="DF96" s="76"/>
      <c r="DG96" s="76"/>
      <c r="DH96" s="76"/>
      <c r="DI96" s="76"/>
      <c r="DJ96" s="76"/>
      <c r="DK96" s="76"/>
      <c r="DL96" s="76"/>
      <c r="DM96" s="76"/>
      <c r="DN96" s="76"/>
      <c r="DO96" s="76"/>
      <c r="DP96" s="76"/>
      <c r="DQ96" s="76"/>
      <c r="DR96" s="76"/>
      <c r="DS96" s="76"/>
      <c r="DT96" s="76"/>
      <c r="DU96" s="76"/>
      <c r="DV96" s="76"/>
      <c r="DW96" s="76"/>
      <c r="DX96" s="76"/>
      <c r="DY96" s="76"/>
    </row>
    <row r="97" spans="1:129" x14ac:dyDescent="0.3">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c r="AA97" s="76"/>
      <c r="AB97" s="76"/>
      <c r="AC97" s="76"/>
      <c r="AD97" s="76"/>
      <c r="AE97" s="76"/>
      <c r="AF97" s="76"/>
      <c r="AG97" s="76"/>
      <c r="AH97" s="76"/>
      <c r="AI97" s="76"/>
      <c r="AJ97" s="76"/>
      <c r="AK97" s="76"/>
      <c r="AL97" s="76"/>
      <c r="AM97" s="76"/>
      <c r="AN97" s="76"/>
      <c r="AO97" s="76"/>
      <c r="AP97" s="76"/>
      <c r="AQ97" s="76"/>
      <c r="AR97" s="76"/>
      <c r="AS97" s="76"/>
      <c r="AT97" s="76"/>
      <c r="AU97" s="76"/>
      <c r="AV97" s="76"/>
      <c r="AW97" s="76"/>
      <c r="AX97" s="76"/>
      <c r="AY97" s="76"/>
      <c r="AZ97" s="76"/>
      <c r="BA97" s="76"/>
      <c r="BB97" s="76"/>
      <c r="BC97" s="76"/>
      <c r="BD97" s="76"/>
      <c r="BE97" s="76"/>
      <c r="BF97" s="76"/>
      <c r="BG97" s="76"/>
      <c r="BH97" s="76"/>
      <c r="BI97" s="76"/>
      <c r="BJ97" s="76"/>
      <c r="BK97" s="76"/>
      <c r="BL97" s="76"/>
      <c r="BM97" s="76"/>
      <c r="BN97" s="76"/>
      <c r="BO97" s="76"/>
      <c r="BP97" s="76"/>
      <c r="BQ97" s="76"/>
      <c r="BR97" s="76"/>
      <c r="BS97" s="76"/>
      <c r="BT97" s="76"/>
      <c r="BU97" s="76"/>
      <c r="BV97" s="76"/>
      <c r="BW97" s="76"/>
      <c r="BX97" s="76"/>
      <c r="BY97" s="76"/>
      <c r="BZ97" s="76"/>
      <c r="CA97" s="76"/>
      <c r="CB97" s="76"/>
      <c r="CC97" s="76"/>
      <c r="CD97" s="76"/>
      <c r="CE97" s="76"/>
      <c r="CF97" s="76"/>
      <c r="CG97" s="76"/>
      <c r="CH97" s="76"/>
      <c r="CI97" s="76"/>
      <c r="CJ97" s="76"/>
      <c r="CK97" s="76"/>
      <c r="CL97" s="76"/>
      <c r="CM97" s="76"/>
      <c r="CN97" s="76"/>
      <c r="CO97" s="76"/>
      <c r="CP97" s="76"/>
      <c r="CQ97" s="76"/>
      <c r="CR97" s="76"/>
      <c r="CS97" s="76"/>
      <c r="CT97" s="76"/>
      <c r="CU97" s="76"/>
      <c r="CV97" s="76"/>
      <c r="CW97" s="76"/>
      <c r="CX97" s="76"/>
      <c r="CY97" s="76"/>
      <c r="CZ97" s="76"/>
      <c r="DA97" s="76"/>
      <c r="DB97" s="76"/>
      <c r="DC97" s="76"/>
      <c r="DD97" s="76"/>
      <c r="DE97" s="76"/>
      <c r="DF97" s="76"/>
      <c r="DG97" s="76"/>
      <c r="DH97" s="76"/>
      <c r="DI97" s="76"/>
      <c r="DJ97" s="76"/>
      <c r="DK97" s="76"/>
      <c r="DL97" s="76"/>
      <c r="DM97" s="76"/>
      <c r="DN97" s="76"/>
      <c r="DO97" s="76"/>
      <c r="DP97" s="76"/>
      <c r="DQ97" s="76"/>
      <c r="DR97" s="76"/>
      <c r="DS97" s="76"/>
      <c r="DT97" s="76"/>
      <c r="DU97" s="76"/>
      <c r="DV97" s="76"/>
      <c r="DW97" s="76"/>
      <c r="DX97" s="76"/>
      <c r="DY97" s="76"/>
    </row>
    <row r="98" spans="1:129" x14ac:dyDescent="0.3">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c r="AA98" s="76"/>
      <c r="AB98" s="76"/>
      <c r="AC98" s="76"/>
      <c r="AD98" s="76"/>
      <c r="AE98" s="76"/>
      <c r="AF98" s="76"/>
      <c r="AG98" s="76"/>
      <c r="AH98" s="76"/>
      <c r="AI98" s="76"/>
      <c r="AJ98" s="76"/>
      <c r="AK98" s="76"/>
      <c r="AL98" s="76"/>
      <c r="AM98" s="76"/>
      <c r="AN98" s="76"/>
      <c r="AO98" s="76"/>
      <c r="AP98" s="76"/>
      <c r="AQ98" s="76"/>
      <c r="AR98" s="76"/>
      <c r="AS98" s="76"/>
      <c r="AT98" s="76"/>
      <c r="AU98" s="76"/>
      <c r="AV98" s="76"/>
      <c r="AW98" s="76"/>
      <c r="AX98" s="76"/>
      <c r="AY98" s="76"/>
      <c r="AZ98" s="76"/>
      <c r="BA98" s="76"/>
      <c r="BB98" s="76"/>
      <c r="BC98" s="76"/>
      <c r="BD98" s="76"/>
      <c r="BE98" s="76"/>
      <c r="BF98" s="76"/>
      <c r="BG98" s="76"/>
      <c r="BH98" s="76"/>
      <c r="BI98" s="76"/>
      <c r="BJ98" s="76"/>
      <c r="BK98" s="76"/>
      <c r="BL98" s="76"/>
      <c r="BM98" s="76"/>
      <c r="BN98" s="76"/>
      <c r="BO98" s="76"/>
      <c r="BP98" s="76"/>
      <c r="BQ98" s="76"/>
      <c r="BR98" s="76"/>
      <c r="BS98" s="76"/>
      <c r="BT98" s="76"/>
      <c r="BU98" s="76"/>
      <c r="BV98" s="76"/>
      <c r="BW98" s="76"/>
      <c r="BX98" s="76"/>
      <c r="BY98" s="76"/>
      <c r="BZ98" s="76"/>
      <c r="CA98" s="76"/>
      <c r="CB98" s="76"/>
      <c r="CC98" s="76"/>
      <c r="CD98" s="76"/>
      <c r="CE98" s="76"/>
      <c r="CF98" s="76"/>
      <c r="CG98" s="76"/>
      <c r="CH98" s="76"/>
      <c r="CI98" s="76"/>
      <c r="CJ98" s="76"/>
      <c r="CK98" s="76"/>
      <c r="CL98" s="76"/>
      <c r="CM98" s="76"/>
      <c r="CN98" s="76"/>
      <c r="CO98" s="76"/>
      <c r="CP98" s="76"/>
      <c r="CQ98" s="76"/>
      <c r="CR98" s="76"/>
      <c r="CS98" s="76"/>
      <c r="CT98" s="76"/>
      <c r="CU98" s="76"/>
      <c r="CV98" s="76"/>
      <c r="CW98" s="76"/>
      <c r="CX98" s="76"/>
      <c r="CY98" s="76"/>
      <c r="CZ98" s="76"/>
      <c r="DA98" s="76"/>
      <c r="DB98" s="76"/>
      <c r="DC98" s="76"/>
      <c r="DD98" s="76"/>
      <c r="DE98" s="76"/>
      <c r="DF98" s="76"/>
      <c r="DG98" s="76"/>
      <c r="DH98" s="76"/>
      <c r="DI98" s="76"/>
      <c r="DJ98" s="76"/>
      <c r="DK98" s="76"/>
      <c r="DL98" s="76"/>
      <c r="DM98" s="76"/>
      <c r="DN98" s="76"/>
      <c r="DO98" s="76"/>
      <c r="DP98" s="76"/>
      <c r="DQ98" s="76"/>
      <c r="DR98" s="76"/>
      <c r="DS98" s="76"/>
      <c r="DT98" s="76"/>
      <c r="DU98" s="76"/>
      <c r="DV98" s="76"/>
      <c r="DW98" s="76"/>
      <c r="DX98" s="76"/>
      <c r="DY98" s="76"/>
    </row>
    <row r="99" spans="1:129" x14ac:dyDescent="0.3">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c r="AA99" s="76"/>
      <c r="AB99" s="76"/>
      <c r="AC99" s="76"/>
      <c r="AD99" s="76"/>
      <c r="AE99" s="76"/>
      <c r="AF99" s="76"/>
      <c r="AG99" s="76"/>
      <c r="AH99" s="76"/>
      <c r="AI99" s="76"/>
      <c r="AJ99" s="76"/>
      <c r="AK99" s="76"/>
      <c r="AL99" s="76"/>
      <c r="AM99" s="76"/>
      <c r="AN99" s="76"/>
      <c r="AO99" s="76"/>
      <c r="AP99" s="76"/>
      <c r="AQ99" s="76"/>
      <c r="AR99" s="76"/>
      <c r="AS99" s="76"/>
      <c r="AT99" s="76"/>
      <c r="AU99" s="76"/>
      <c r="AV99" s="76"/>
      <c r="AW99" s="76"/>
      <c r="AX99" s="76"/>
      <c r="AY99" s="76"/>
      <c r="AZ99" s="76"/>
      <c r="BA99" s="76"/>
      <c r="BB99" s="76"/>
      <c r="BC99" s="76"/>
      <c r="BD99" s="76"/>
      <c r="BE99" s="76"/>
      <c r="BF99" s="76"/>
      <c r="BG99" s="76"/>
      <c r="BH99" s="76"/>
      <c r="BI99" s="76"/>
      <c r="BJ99" s="76"/>
      <c r="BK99" s="76"/>
      <c r="BL99" s="76"/>
      <c r="BM99" s="76"/>
      <c r="BN99" s="76"/>
      <c r="BO99" s="76"/>
      <c r="BP99" s="76"/>
      <c r="BQ99" s="76"/>
      <c r="BR99" s="76"/>
      <c r="BS99" s="76"/>
      <c r="BT99" s="76"/>
      <c r="BU99" s="76"/>
      <c r="BV99" s="76"/>
      <c r="BW99" s="76"/>
      <c r="BX99" s="76"/>
      <c r="BY99" s="76"/>
      <c r="BZ99" s="76"/>
      <c r="CA99" s="76"/>
      <c r="CB99" s="76"/>
      <c r="CC99" s="76"/>
      <c r="CD99" s="76"/>
      <c r="CE99" s="76"/>
      <c r="CF99" s="76"/>
      <c r="CG99" s="76"/>
      <c r="CH99" s="76"/>
      <c r="CI99" s="76"/>
      <c r="CJ99" s="76"/>
      <c r="CK99" s="76"/>
      <c r="CL99" s="76"/>
      <c r="CM99" s="76"/>
      <c r="CN99" s="76"/>
      <c r="CO99" s="76"/>
      <c r="CP99" s="76"/>
      <c r="CQ99" s="76"/>
      <c r="CR99" s="76"/>
      <c r="CS99" s="76"/>
      <c r="CT99" s="76"/>
      <c r="CU99" s="76"/>
      <c r="CV99" s="76"/>
      <c r="CW99" s="76"/>
      <c r="CX99" s="76"/>
      <c r="CY99" s="76"/>
      <c r="CZ99" s="76"/>
      <c r="DA99" s="76"/>
      <c r="DB99" s="76"/>
      <c r="DC99" s="76"/>
      <c r="DD99" s="76"/>
      <c r="DE99" s="76"/>
      <c r="DF99" s="76"/>
      <c r="DG99" s="76"/>
      <c r="DH99" s="76"/>
      <c r="DI99" s="76"/>
      <c r="DJ99" s="76"/>
      <c r="DK99" s="76"/>
      <c r="DL99" s="76"/>
      <c r="DM99" s="76"/>
      <c r="DN99" s="76"/>
      <c r="DO99" s="76"/>
      <c r="DP99" s="76"/>
      <c r="DQ99" s="76"/>
      <c r="DR99" s="76"/>
      <c r="DS99" s="76"/>
      <c r="DT99" s="76"/>
      <c r="DU99" s="76"/>
      <c r="DV99" s="76"/>
      <c r="DW99" s="76"/>
      <c r="DX99" s="76"/>
      <c r="DY99" s="76"/>
    </row>
    <row r="100" spans="1:129" x14ac:dyDescent="0.3">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c r="AB100" s="76"/>
      <c r="AC100" s="76"/>
      <c r="AD100" s="76"/>
      <c r="AE100" s="76"/>
      <c r="AF100" s="76"/>
      <c r="AG100" s="76"/>
      <c r="AH100" s="76"/>
      <c r="AI100" s="76"/>
      <c r="AJ100" s="76"/>
      <c r="AK100" s="76"/>
      <c r="AL100" s="76"/>
      <c r="AM100" s="76"/>
      <c r="AN100" s="76"/>
      <c r="AO100" s="76"/>
      <c r="AP100" s="76"/>
      <c r="AQ100" s="76"/>
      <c r="AR100" s="76"/>
      <c r="AS100" s="76"/>
      <c r="AT100" s="76"/>
      <c r="AU100" s="76"/>
      <c r="AV100" s="76"/>
      <c r="AW100" s="76"/>
      <c r="AX100" s="76"/>
      <c r="AY100" s="76"/>
      <c r="AZ100" s="76"/>
      <c r="BA100" s="76"/>
      <c r="BB100" s="76"/>
      <c r="BC100" s="76"/>
      <c r="BD100" s="76"/>
      <c r="BE100" s="76"/>
      <c r="BF100" s="76"/>
      <c r="BG100" s="76"/>
      <c r="BH100" s="76"/>
      <c r="BI100" s="76"/>
      <c r="BJ100" s="76"/>
      <c r="BK100" s="76"/>
      <c r="BL100" s="76"/>
      <c r="BM100" s="76"/>
      <c r="BN100" s="76"/>
      <c r="BO100" s="76"/>
      <c r="BP100" s="76"/>
      <c r="BQ100" s="76"/>
      <c r="BR100" s="76"/>
      <c r="BS100" s="76"/>
      <c r="BT100" s="76"/>
      <c r="BU100" s="76"/>
      <c r="BV100" s="76"/>
      <c r="BW100" s="76"/>
      <c r="BX100" s="76"/>
      <c r="BY100" s="76"/>
      <c r="BZ100" s="76"/>
      <c r="CA100" s="76"/>
      <c r="CB100" s="76"/>
      <c r="CC100" s="76"/>
      <c r="CD100" s="76"/>
      <c r="CE100" s="76"/>
      <c r="CF100" s="76"/>
      <c r="CG100" s="76"/>
      <c r="CH100" s="76"/>
      <c r="CI100" s="76"/>
      <c r="CJ100" s="76"/>
      <c r="CK100" s="76"/>
      <c r="CL100" s="76"/>
      <c r="CM100" s="76"/>
      <c r="CN100" s="76"/>
      <c r="CO100" s="76"/>
      <c r="CP100" s="76"/>
      <c r="CQ100" s="76"/>
      <c r="CR100" s="76"/>
      <c r="CS100" s="76"/>
      <c r="CT100" s="76"/>
      <c r="CU100" s="76"/>
      <c r="CV100" s="76"/>
      <c r="CW100" s="76"/>
      <c r="CX100" s="76"/>
      <c r="CY100" s="76"/>
      <c r="CZ100" s="76"/>
      <c r="DA100" s="76"/>
      <c r="DB100" s="76"/>
      <c r="DC100" s="76"/>
      <c r="DD100" s="76"/>
      <c r="DE100" s="76"/>
      <c r="DF100" s="76"/>
      <c r="DG100" s="76"/>
      <c r="DH100" s="76"/>
      <c r="DI100" s="76"/>
      <c r="DJ100" s="76"/>
      <c r="DK100" s="76"/>
      <c r="DL100" s="76"/>
      <c r="DM100" s="76"/>
      <c r="DN100" s="76"/>
      <c r="DO100" s="76"/>
      <c r="DP100" s="76"/>
      <c r="DQ100" s="76"/>
      <c r="DR100" s="76"/>
      <c r="DS100" s="76"/>
      <c r="DT100" s="76"/>
      <c r="DU100" s="76"/>
      <c r="DV100" s="76"/>
      <c r="DW100" s="76"/>
      <c r="DX100" s="76"/>
      <c r="DY100" s="76"/>
    </row>
    <row r="101" spans="1:129" x14ac:dyDescent="0.3">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c r="AP101" s="76"/>
      <c r="AQ101" s="76"/>
      <c r="AR101" s="76"/>
      <c r="AS101" s="76"/>
      <c r="AT101" s="76"/>
      <c r="AU101" s="76"/>
      <c r="AV101" s="76"/>
      <c r="AW101" s="76"/>
      <c r="AX101" s="76"/>
      <c r="AY101" s="76"/>
      <c r="AZ101" s="76"/>
      <c r="BA101" s="76"/>
      <c r="BB101" s="76"/>
      <c r="BC101" s="76"/>
      <c r="BD101" s="76"/>
      <c r="BE101" s="76"/>
      <c r="BF101" s="76"/>
      <c r="BG101" s="76"/>
      <c r="BH101" s="76"/>
      <c r="BI101" s="76"/>
      <c r="BJ101" s="76"/>
      <c r="BK101" s="76"/>
      <c r="BL101" s="76"/>
      <c r="BM101" s="76"/>
      <c r="BN101" s="76"/>
      <c r="BO101" s="76"/>
      <c r="BP101" s="76"/>
      <c r="BQ101" s="76"/>
      <c r="BR101" s="76"/>
      <c r="BS101" s="76"/>
      <c r="BT101" s="76"/>
      <c r="BU101" s="76"/>
      <c r="BV101" s="76"/>
      <c r="BW101" s="76"/>
      <c r="BX101" s="76"/>
      <c r="BY101" s="76"/>
      <c r="BZ101" s="76"/>
      <c r="CA101" s="76"/>
      <c r="CB101" s="76"/>
      <c r="CC101" s="76"/>
      <c r="CD101" s="76"/>
      <c r="CE101" s="76"/>
      <c r="CF101" s="76"/>
      <c r="CG101" s="76"/>
      <c r="CH101" s="76"/>
      <c r="CI101" s="76"/>
      <c r="CJ101" s="76"/>
      <c r="CK101" s="76"/>
      <c r="CL101" s="76"/>
      <c r="CM101" s="76"/>
      <c r="CN101" s="76"/>
      <c r="CO101" s="76"/>
      <c r="CP101" s="76"/>
      <c r="CQ101" s="76"/>
      <c r="CR101" s="76"/>
      <c r="CS101" s="76"/>
      <c r="CT101" s="76"/>
      <c r="CU101" s="76"/>
      <c r="CV101" s="76"/>
      <c r="CW101" s="76"/>
      <c r="CX101" s="76"/>
      <c r="CY101" s="76"/>
      <c r="CZ101" s="76"/>
      <c r="DA101" s="76"/>
      <c r="DB101" s="76"/>
      <c r="DC101" s="76"/>
      <c r="DD101" s="76"/>
      <c r="DE101" s="76"/>
      <c r="DF101" s="76"/>
      <c r="DG101" s="76"/>
      <c r="DH101" s="76"/>
      <c r="DI101" s="76"/>
      <c r="DJ101" s="76"/>
      <c r="DK101" s="76"/>
      <c r="DL101" s="76"/>
      <c r="DM101" s="76"/>
      <c r="DN101" s="76"/>
      <c r="DO101" s="76"/>
      <c r="DP101" s="76"/>
      <c r="DQ101" s="76"/>
      <c r="DR101" s="76"/>
      <c r="DS101" s="76"/>
      <c r="DT101" s="76"/>
      <c r="DU101" s="76"/>
      <c r="DV101" s="76"/>
      <c r="DW101" s="76"/>
      <c r="DX101" s="76"/>
      <c r="DY101" s="76"/>
    </row>
  </sheetData>
  <mergeCells count="2">
    <mergeCell ref="A3:DY101"/>
    <mergeCell ref="A1:AK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Healthcare</vt:lpstr>
      <vt:lpstr>Pivot Tables</vt:lpstr>
      <vt:lpstr>Scatter Plot</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2026-09-28T11:28:17Z</dcterms:modified>
</cp:coreProperties>
</file>